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1460" windowWidth="19320" windowHeight="1335"/>
  </bookViews>
  <sheets>
    <sheet name="állami tam" sheetId="1" r:id="rId1"/>
    <sheet name="Munka1" sheetId="2" r:id="rId2"/>
  </sheets>
  <definedNames>
    <definedName name="_xlnm._FilterDatabase" localSheetId="0" hidden="1">'állami tam'!$A$1:$EA$3795</definedName>
    <definedName name="_xlnm.Print_Titles" localSheetId="0">'állami tam'!$1:$2</definedName>
  </definedNames>
  <calcPr calcId="145621"/>
</workbook>
</file>

<file path=xl/calcChain.xml><?xml version="1.0" encoding="utf-8"?>
<calcChain xmlns="http://schemas.openxmlformats.org/spreadsheetml/2006/main">
  <c r="AF2460" i="1" l="1"/>
  <c r="AF2535" i="1" l="1"/>
  <c r="AF2661" i="1" l="1"/>
  <c r="AF2662" i="1"/>
  <c r="AF2663" i="1"/>
  <c r="AF2664" i="1"/>
  <c r="AF2665" i="1"/>
  <c r="AF2666" i="1"/>
  <c r="AF2667" i="1"/>
  <c r="AF2668" i="1"/>
  <c r="AF2669" i="1"/>
  <c r="AF2671" i="1"/>
  <c r="AF2672" i="1"/>
  <c r="AF2674" i="1"/>
  <c r="AF2676" i="1"/>
  <c r="AF2677" i="1"/>
  <c r="AF2678" i="1"/>
  <c r="AF2681" i="1"/>
  <c r="AF2682" i="1"/>
  <c r="AF2685" i="1"/>
  <c r="AF2689" i="1"/>
  <c r="AF2703" i="1"/>
  <c r="AF2707" i="1"/>
  <c r="AF2708" i="1"/>
  <c r="AF2712" i="1"/>
  <c r="AF2713" i="1"/>
  <c r="AF2715" i="1"/>
  <c r="AF2716" i="1"/>
  <c r="AF2717" i="1"/>
  <c r="AF2718" i="1"/>
  <c r="AF2719" i="1"/>
  <c r="AF2720" i="1"/>
  <c r="AF2721" i="1"/>
  <c r="AF2722" i="1"/>
  <c r="AF2725" i="1"/>
  <c r="AF2726" i="1"/>
  <c r="AF2728" i="1"/>
  <c r="AF2730" i="1"/>
  <c r="AF2731" i="1"/>
  <c r="AF2732" i="1"/>
  <c r="AF2733" i="1"/>
  <c r="AF2735" i="1"/>
  <c r="AF2736" i="1"/>
  <c r="AF2739" i="1"/>
  <c r="AF2740" i="1"/>
  <c r="AF2741" i="1"/>
  <c r="AF2742" i="1"/>
  <c r="AF2743" i="1"/>
  <c r="AF2744" i="1"/>
  <c r="AF2745" i="1"/>
  <c r="AF2746" i="1"/>
  <c r="AF2747" i="1"/>
  <c r="AF2749" i="1"/>
  <c r="AF2751" i="1"/>
  <c r="AF2752" i="1"/>
  <c r="AF2754" i="1"/>
  <c r="AF2755" i="1"/>
  <c r="AF2758" i="1"/>
  <c r="AF2759" i="1"/>
  <c r="AF2760" i="1"/>
  <c r="AF2761" i="1"/>
  <c r="AF2762" i="1"/>
  <c r="AF2763" i="1"/>
  <c r="AF2764" i="1"/>
  <c r="AF2765" i="1"/>
  <c r="AF2766" i="1"/>
  <c r="AF2767" i="1"/>
  <c r="AF2768" i="1"/>
  <c r="AF2770" i="1"/>
  <c r="AF2771" i="1"/>
  <c r="AF2772" i="1"/>
  <c r="AF2774" i="1"/>
  <c r="AF2775" i="1"/>
  <c r="AF2776" i="1"/>
  <c r="AF2777" i="1"/>
  <c r="AF2779" i="1"/>
  <c r="AF2780" i="1"/>
  <c r="AF2781" i="1"/>
  <c r="AF2783" i="1"/>
  <c r="AF2784" i="1"/>
  <c r="AF2785" i="1"/>
  <c r="AF2786" i="1"/>
  <c r="AF2792" i="1"/>
  <c r="AF2793" i="1"/>
  <c r="AF2794" i="1"/>
  <c r="AF2795" i="1"/>
  <c r="AF2796" i="1"/>
  <c r="AF2797" i="1"/>
  <c r="AF2800" i="1"/>
  <c r="AF2802" i="1"/>
  <c r="AF2803" i="1"/>
  <c r="AF2804" i="1"/>
  <c r="AF2806" i="1"/>
  <c r="AF2809" i="1"/>
  <c r="AF2810" i="1"/>
  <c r="AF2808" i="1"/>
  <c r="AF2815" i="1"/>
  <c r="AF2816" i="1"/>
  <c r="AF2817" i="1"/>
  <c r="AF2818" i="1"/>
  <c r="AF2819" i="1"/>
  <c r="AF2820" i="1"/>
  <c r="AF2821" i="1"/>
  <c r="AF2822" i="1"/>
  <c r="AF2824" i="1"/>
  <c r="AF2827" i="1"/>
  <c r="AF2828" i="1"/>
  <c r="AF2830" i="1"/>
  <c r="AF2832" i="1"/>
  <c r="AF2835" i="1"/>
  <c r="AF2840" i="1"/>
  <c r="AF2844" i="1"/>
  <c r="AF2845" i="1"/>
  <c r="AF2846" i="1"/>
  <c r="AF2848" i="1"/>
  <c r="AF2849" i="1"/>
  <c r="AF2850" i="1"/>
  <c r="AF2852" i="1"/>
  <c r="AF2854" i="1"/>
  <c r="AF2856" i="1"/>
  <c r="AF2858" i="1"/>
  <c r="AF2859" i="1"/>
  <c r="AF2860" i="1"/>
  <c r="AF2861" i="1"/>
  <c r="AF2863" i="1"/>
  <c r="AF2864" i="1"/>
  <c r="AF2865" i="1"/>
  <c r="AF2866" i="1"/>
  <c r="AF2868" i="1"/>
  <c r="AF2869" i="1"/>
  <c r="AF2871" i="1"/>
  <c r="AF2875" i="1"/>
  <c r="AF2876" i="1"/>
  <c r="AF2878" i="1"/>
  <c r="AF2880" i="1"/>
  <c r="AF2881" i="1"/>
  <c r="AF2897" i="1"/>
  <c r="AF2899" i="1"/>
  <c r="AF2900" i="1"/>
  <c r="AF2901" i="1"/>
  <c r="AF2903" i="1"/>
  <c r="AF2906" i="1"/>
  <c r="AF2907" i="1"/>
  <c r="AF2908" i="1"/>
  <c r="AF2909" i="1"/>
  <c r="AF2910" i="1"/>
  <c r="AF2911" i="1"/>
  <c r="AF2912" i="1"/>
  <c r="AF2913" i="1"/>
  <c r="AF2915" i="1"/>
  <c r="AF2916" i="1"/>
  <c r="AF2917" i="1"/>
  <c r="AF2918" i="1"/>
  <c r="AF2919" i="1"/>
  <c r="AF2921" i="1"/>
  <c r="AF2922" i="1"/>
  <c r="AF2923" i="1"/>
  <c r="AF2924" i="1"/>
  <c r="AF2925" i="1"/>
  <c r="AF2926" i="1"/>
  <c r="AF2927" i="1"/>
  <c r="AF2931" i="1"/>
  <c r="AF2932" i="1"/>
  <c r="AF2933" i="1"/>
  <c r="AF2934" i="1"/>
  <c r="AF2935" i="1"/>
  <c r="AF2936" i="1"/>
  <c r="AF2937" i="1"/>
  <c r="AF2938" i="1"/>
  <c r="AF2939" i="1"/>
  <c r="AF2940" i="1"/>
  <c r="AF2941" i="1"/>
  <c r="AF2942" i="1"/>
  <c r="AF2943" i="1"/>
  <c r="AF2945" i="1"/>
  <c r="AF2946" i="1"/>
  <c r="AF2947" i="1"/>
  <c r="AF2948" i="1"/>
  <c r="AF2949" i="1"/>
  <c r="AF2950" i="1"/>
  <c r="AF2951" i="1"/>
  <c r="AF2952" i="1"/>
  <c r="AF2953" i="1"/>
  <c r="AF2954" i="1"/>
  <c r="AF2955" i="1"/>
  <c r="AF2956" i="1"/>
  <c r="AF2957" i="1"/>
  <c r="AF2958" i="1"/>
  <c r="AF2959" i="1"/>
  <c r="AF2960" i="1"/>
  <c r="AF2961" i="1"/>
  <c r="AF2962" i="1"/>
  <c r="AF2963" i="1"/>
  <c r="AF2964" i="1"/>
  <c r="AF2965" i="1"/>
  <c r="AF2966" i="1"/>
  <c r="AF2967" i="1"/>
  <c r="AF2968" i="1"/>
  <c r="AF2969" i="1"/>
  <c r="AF2971" i="1"/>
  <c r="AF2972" i="1"/>
  <c r="AF2974" i="1"/>
  <c r="AF2976" i="1"/>
  <c r="AF2977" i="1"/>
  <c r="AF2978" i="1"/>
  <c r="AF2979" i="1"/>
  <c r="AF2980" i="1"/>
  <c r="AF2981" i="1"/>
  <c r="AF2982" i="1"/>
  <c r="AF2983" i="1"/>
  <c r="AF2986" i="1"/>
  <c r="AF2987" i="1"/>
  <c r="AF2988" i="1"/>
  <c r="AF2989" i="1"/>
  <c r="AF2991" i="1"/>
  <c r="AF2992" i="1"/>
  <c r="AF2994" i="1"/>
  <c r="AF2996" i="1"/>
  <c r="AF2997" i="1"/>
  <c r="AF2998" i="1"/>
  <c r="AF2999" i="1"/>
  <c r="AF3000" i="1"/>
  <c r="AF3002" i="1"/>
  <c r="AF3003" i="1"/>
  <c r="AF3005" i="1"/>
  <c r="AF3006" i="1"/>
  <c r="AF3007" i="1"/>
  <c r="AF3008" i="1"/>
  <c r="AF3010" i="1"/>
  <c r="AF3011" i="1"/>
  <c r="AF3012" i="1"/>
  <c r="AF3013" i="1"/>
  <c r="AF3014" i="1"/>
  <c r="AF3015" i="1"/>
  <c r="AF3016" i="1"/>
  <c r="AF3017" i="1"/>
  <c r="AF3018" i="1"/>
  <c r="AF3019" i="1"/>
  <c r="AF3020" i="1"/>
  <c r="AF3021" i="1"/>
  <c r="AF3022" i="1"/>
  <c r="AF3023" i="1"/>
  <c r="AF3025" i="1"/>
  <c r="AF3026" i="1"/>
  <c r="AF3027" i="1"/>
  <c r="AF3029" i="1"/>
  <c r="AF3030" i="1"/>
  <c r="AF3031" i="1"/>
  <c r="AF3032" i="1"/>
  <c r="AF3033" i="1"/>
  <c r="AF3034" i="1"/>
  <c r="AF3035" i="1"/>
  <c r="AF3036" i="1"/>
  <c r="AF3037" i="1"/>
  <c r="AF3038" i="1"/>
  <c r="AF3039" i="1"/>
  <c r="AF3040" i="1"/>
  <c r="AF3041" i="1"/>
  <c r="AF3042" i="1"/>
  <c r="AF3043" i="1"/>
  <c r="AF3044" i="1"/>
  <c r="AF3045" i="1"/>
  <c r="AF3046" i="1"/>
  <c r="AF3047" i="1"/>
  <c r="AF3048" i="1"/>
  <c r="AF3049" i="1"/>
  <c r="AF3053" i="1"/>
  <c r="AF3054" i="1"/>
  <c r="AF3056" i="1"/>
  <c r="AF3057" i="1"/>
  <c r="AF3059" i="1"/>
  <c r="AF3060" i="1"/>
  <c r="AF3061" i="1"/>
  <c r="AF3063" i="1"/>
  <c r="AF3064" i="1"/>
  <c r="AF3065" i="1"/>
  <c r="AF3066" i="1"/>
  <c r="AF3070" i="1"/>
  <c r="AF3072" i="1"/>
  <c r="AF3073" i="1"/>
  <c r="AF3074" i="1"/>
  <c r="AF3075" i="1"/>
  <c r="AF3079" i="1"/>
  <c r="AF3080" i="1"/>
  <c r="AF3081" i="1"/>
  <c r="AF3085" i="1"/>
  <c r="AF3086" i="1"/>
  <c r="AF3087" i="1"/>
  <c r="AF3088" i="1"/>
  <c r="AF3090" i="1"/>
  <c r="AF3092" i="1"/>
  <c r="AF3096" i="1"/>
  <c r="AF3097" i="1"/>
  <c r="AF3098" i="1"/>
  <c r="AF3099" i="1"/>
  <c r="AF3100" i="1"/>
  <c r="AF3101" i="1"/>
  <c r="AF3102" i="1"/>
  <c r="AF3103" i="1"/>
  <c r="AF3104" i="1"/>
  <c r="AF3113" i="1"/>
  <c r="AF3114" i="1"/>
  <c r="AF3115" i="1"/>
  <c r="AF3116" i="1"/>
  <c r="AF3117" i="1"/>
  <c r="AF3118" i="1"/>
  <c r="AF3119" i="1"/>
  <c r="AF3122" i="1"/>
  <c r="AF3123" i="1"/>
  <c r="AF3126" i="1"/>
  <c r="AF3129" i="1"/>
  <c r="AF3131" i="1"/>
  <c r="AF3132" i="1"/>
  <c r="AF3134" i="1"/>
  <c r="AF3136" i="1"/>
  <c r="AF3138" i="1"/>
  <c r="AF3139" i="1"/>
  <c r="AF3140" i="1"/>
  <c r="AF3142" i="1"/>
  <c r="AF3144" i="1"/>
  <c r="AF3145" i="1"/>
  <c r="AF3146" i="1"/>
  <c r="AF3150" i="1"/>
  <c r="AF3152" i="1"/>
  <c r="AF3153" i="1"/>
  <c r="AF3154" i="1"/>
  <c r="AF3156" i="1"/>
  <c r="AF3157" i="1"/>
  <c r="AF3158" i="1"/>
  <c r="AF3159" i="1"/>
  <c r="AF3161" i="1"/>
  <c r="AF3162" i="1"/>
  <c r="AF3163" i="1"/>
  <c r="AF3167" i="1"/>
  <c r="AF3168" i="1"/>
  <c r="AF3170" i="1"/>
  <c r="AF3171" i="1"/>
  <c r="AF3173" i="1"/>
  <c r="AF3177" i="1"/>
  <c r="AF3179" i="1"/>
  <c r="AF3180" i="1"/>
  <c r="AF3181" i="1"/>
  <c r="AF3183" i="1"/>
  <c r="AF3185" i="1"/>
  <c r="AF3186" i="1"/>
  <c r="AF3187" i="1"/>
  <c r="AF3189" i="1"/>
  <c r="AF3191" i="1"/>
  <c r="AF3192" i="1"/>
  <c r="AF3193" i="1"/>
  <c r="AF3194" i="1"/>
  <c r="AF3195" i="1"/>
  <c r="AF3196" i="1"/>
  <c r="AF3197" i="1"/>
  <c r="AF3198" i="1"/>
  <c r="AF3199" i="1"/>
  <c r="AF3200" i="1"/>
  <c r="AF3201" i="1"/>
  <c r="AF3202" i="1"/>
  <c r="AF3204" i="1"/>
  <c r="AF3205" i="1"/>
  <c r="AF3206" i="1"/>
  <c r="AF3207" i="1"/>
  <c r="AF3208" i="1"/>
  <c r="AF3209" i="1"/>
  <c r="AF3210" i="1"/>
  <c r="AF3213" i="1"/>
  <c r="AF3214" i="1"/>
  <c r="AF3215" i="1"/>
  <c r="AF3216" i="1"/>
  <c r="AF3217" i="1"/>
  <c r="AF3218" i="1"/>
  <c r="AF3219" i="1"/>
  <c r="AF3220" i="1"/>
  <c r="AF3221" i="1"/>
  <c r="AF3222" i="1"/>
  <c r="AF3223" i="1"/>
  <c r="AF3224" i="1"/>
  <c r="AF3225" i="1"/>
  <c r="AF3227" i="1"/>
  <c r="AF3228" i="1"/>
  <c r="AF3229" i="1"/>
  <c r="AF3230" i="1"/>
  <c r="AF3231" i="1"/>
  <c r="AF3232" i="1"/>
  <c r="AF3235" i="1"/>
  <c r="AF3236" i="1"/>
  <c r="AF3238" i="1"/>
  <c r="AF3239" i="1"/>
  <c r="AF3241" i="1"/>
  <c r="AF3243" i="1"/>
  <c r="AF3244" i="1"/>
  <c r="AF3245" i="1"/>
  <c r="AF3248" i="1"/>
  <c r="AF3249" i="1"/>
  <c r="AF2073" i="1" l="1"/>
  <c r="AF1989" i="1" l="1"/>
  <c r="AF2637" i="1" l="1"/>
  <c r="AF2619" i="1" l="1"/>
  <c r="AF1525" i="1" l="1"/>
  <c r="AF888" i="1" l="1"/>
  <c r="AF2149" i="1" l="1"/>
  <c r="AF2026" i="1" l="1"/>
  <c r="EA1184" i="1" l="1"/>
  <c r="AF1519" i="1" l="1"/>
  <c r="U1752" i="1" l="1"/>
  <c r="EA1055" i="1" l="1"/>
  <c r="EA738" i="1"/>
  <c r="AF1558" i="1" l="1"/>
  <c r="EA608" i="1"/>
  <c r="AF1120" i="1" l="1"/>
  <c r="EA994" i="1" l="1"/>
  <c r="EA959" i="1"/>
  <c r="EA772" i="1" l="1"/>
  <c r="EA1276" i="1" l="1"/>
  <c r="EA1097" i="1"/>
  <c r="EA365" i="1" l="1"/>
  <c r="EA709" i="1"/>
  <c r="EA1352" i="1"/>
  <c r="EA1103" i="1"/>
  <c r="AF4" i="1"/>
  <c r="AF5" i="1"/>
  <c r="AF6" i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2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10" i="1"/>
  <c r="AF211" i="1"/>
  <c r="AF212" i="1"/>
  <c r="AF213" i="1"/>
  <c r="AF214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40" i="1"/>
  <c r="AF241" i="1"/>
  <c r="AF242" i="1"/>
  <c r="AF243" i="1"/>
  <c r="AF244" i="1"/>
  <c r="AF245" i="1"/>
  <c r="AF246" i="1"/>
  <c r="AF247" i="1"/>
  <c r="AF248" i="1"/>
  <c r="AF249" i="1"/>
  <c r="AF250" i="1"/>
  <c r="AF251" i="1"/>
  <c r="AF252" i="1"/>
  <c r="AF253" i="1"/>
  <c r="AF254" i="1"/>
  <c r="AF255" i="1"/>
  <c r="AF256" i="1"/>
  <c r="AF257" i="1"/>
  <c r="AF258" i="1"/>
  <c r="AF260" i="1"/>
  <c r="AF261" i="1"/>
  <c r="AF262" i="1"/>
  <c r="AF263" i="1"/>
  <c r="AF264" i="1"/>
  <c r="AF265" i="1"/>
  <c r="AF266" i="1"/>
  <c r="AF267" i="1"/>
  <c r="AF268" i="1"/>
  <c r="AF269" i="1"/>
  <c r="AF270" i="1"/>
  <c r="AF271" i="1"/>
  <c r="AF272" i="1"/>
  <c r="AF273" i="1"/>
  <c r="AF274" i="1"/>
  <c r="AF275" i="1"/>
  <c r="AF276" i="1"/>
  <c r="AF277" i="1"/>
  <c r="AF278" i="1"/>
  <c r="AF279" i="1"/>
  <c r="AF280" i="1"/>
  <c r="AF281" i="1"/>
  <c r="AF282" i="1"/>
  <c r="AF283" i="1"/>
  <c r="AF284" i="1"/>
  <c r="AF285" i="1"/>
  <c r="AF286" i="1"/>
  <c r="AF287" i="1"/>
  <c r="AF288" i="1"/>
  <c r="AF289" i="1"/>
  <c r="AF290" i="1"/>
  <c r="AF291" i="1"/>
  <c r="AF292" i="1"/>
  <c r="AF293" i="1"/>
  <c r="AF294" i="1"/>
  <c r="AF295" i="1"/>
  <c r="AF296" i="1"/>
  <c r="AF297" i="1"/>
  <c r="AF298" i="1"/>
  <c r="AF299" i="1"/>
  <c r="AF301" i="1"/>
  <c r="AF302" i="1"/>
  <c r="AF303" i="1"/>
  <c r="AF304" i="1"/>
  <c r="AF305" i="1"/>
  <c r="AF306" i="1"/>
  <c r="AF307" i="1"/>
  <c r="AF308" i="1"/>
  <c r="AF309" i="1"/>
  <c r="AF310" i="1"/>
  <c r="AF311" i="1"/>
  <c r="AF312" i="1"/>
  <c r="AF313" i="1"/>
  <c r="AF314" i="1"/>
  <c r="AF315" i="1"/>
  <c r="AF316" i="1"/>
  <c r="AF317" i="1"/>
  <c r="AF318" i="1"/>
  <c r="AF319" i="1"/>
  <c r="AF320" i="1"/>
  <c r="AF321" i="1"/>
  <c r="AF324" i="1"/>
  <c r="AF325" i="1"/>
  <c r="AF326" i="1"/>
  <c r="AF327" i="1"/>
  <c r="AF328" i="1"/>
  <c r="AF329" i="1"/>
  <c r="AF330" i="1"/>
  <c r="AF331" i="1"/>
  <c r="AF332" i="1"/>
  <c r="AF333" i="1"/>
  <c r="AF334" i="1"/>
  <c r="AF335" i="1"/>
  <c r="AF336" i="1"/>
  <c r="AF337" i="1"/>
  <c r="AF338" i="1"/>
  <c r="AF339" i="1"/>
  <c r="AF340" i="1"/>
  <c r="AF341" i="1"/>
  <c r="AF342" i="1"/>
  <c r="AF343" i="1"/>
  <c r="AF344" i="1"/>
  <c r="AF345" i="1"/>
  <c r="AF346" i="1"/>
  <c r="AF347" i="1"/>
  <c r="AF348" i="1"/>
  <c r="AF349" i="1"/>
  <c r="AF350" i="1"/>
  <c r="AF351" i="1"/>
  <c r="AF352" i="1"/>
  <c r="AF353" i="1"/>
  <c r="AF354" i="1"/>
  <c r="AF355" i="1"/>
  <c r="AF356" i="1"/>
  <c r="AF357" i="1"/>
  <c r="AF358" i="1"/>
  <c r="AF359" i="1"/>
  <c r="AF360" i="1"/>
  <c r="AF361" i="1"/>
  <c r="AF362" i="1"/>
  <c r="AF363" i="1"/>
  <c r="AF364" i="1"/>
  <c r="AF365" i="1"/>
  <c r="AF366" i="1"/>
  <c r="AF367" i="1"/>
  <c r="AF368" i="1"/>
  <c r="AF369" i="1"/>
  <c r="AF370" i="1"/>
  <c r="AF371" i="1"/>
  <c r="AF372" i="1"/>
  <c r="AF374" i="1"/>
  <c r="AF375" i="1"/>
  <c r="AF376" i="1"/>
  <c r="AF377" i="1"/>
  <c r="AF378" i="1"/>
  <c r="AF379" i="1"/>
  <c r="AF380" i="1"/>
  <c r="AF381" i="1"/>
  <c r="AF382" i="1"/>
  <c r="AF383" i="1"/>
  <c r="AF384" i="1"/>
  <c r="AF385" i="1"/>
  <c r="AF386" i="1"/>
  <c r="AF387" i="1"/>
  <c r="AF388" i="1"/>
  <c r="AF389" i="1"/>
  <c r="AF390" i="1"/>
  <c r="AF391" i="1"/>
  <c r="AF392" i="1"/>
  <c r="AF393" i="1"/>
  <c r="AF394" i="1"/>
  <c r="AF395" i="1"/>
  <c r="AF396" i="1"/>
  <c r="AF397" i="1"/>
  <c r="AF398" i="1"/>
  <c r="AF399" i="1"/>
  <c r="AF400" i="1"/>
  <c r="AF401" i="1"/>
  <c r="AF402" i="1"/>
  <c r="AF403" i="1"/>
  <c r="AF404" i="1"/>
  <c r="AF405" i="1"/>
  <c r="AF406" i="1"/>
  <c r="AF407" i="1"/>
  <c r="AF408" i="1"/>
  <c r="AF409" i="1"/>
  <c r="AF410" i="1"/>
  <c r="AF411" i="1"/>
  <c r="AF412" i="1"/>
  <c r="AF413" i="1"/>
  <c r="AF414" i="1"/>
  <c r="AF415" i="1"/>
  <c r="AF416" i="1"/>
  <c r="AF417" i="1"/>
  <c r="AF418" i="1"/>
  <c r="AF419" i="1"/>
  <c r="AF420" i="1"/>
  <c r="AF421" i="1"/>
  <c r="AF422" i="1"/>
  <c r="AF423" i="1"/>
  <c r="AF424" i="1"/>
  <c r="AF425" i="1"/>
  <c r="AF426" i="1"/>
  <c r="AF427" i="1"/>
  <c r="AF428" i="1"/>
  <c r="AF429" i="1"/>
  <c r="AF430" i="1"/>
  <c r="AF432" i="1"/>
  <c r="AF433" i="1"/>
  <c r="AF434" i="1"/>
  <c r="AF435" i="1"/>
  <c r="AF436" i="1"/>
  <c r="AF437" i="1"/>
  <c r="AF438" i="1"/>
  <c r="AF439" i="1"/>
  <c r="AF440" i="1"/>
  <c r="AF441" i="1"/>
  <c r="AF442" i="1"/>
  <c r="AF443" i="1"/>
  <c r="AF444" i="1"/>
  <c r="AF445" i="1"/>
  <c r="AF446" i="1"/>
  <c r="AF447" i="1"/>
  <c r="AF448" i="1"/>
  <c r="AF449" i="1"/>
  <c r="AF450" i="1"/>
  <c r="AF451" i="1"/>
  <c r="AF452" i="1"/>
  <c r="AF453" i="1"/>
  <c r="AF454" i="1"/>
  <c r="AF455" i="1"/>
  <c r="AF456" i="1"/>
  <c r="AF457" i="1"/>
  <c r="AF459" i="1"/>
  <c r="AF460" i="1"/>
  <c r="AF461" i="1"/>
  <c r="AF462" i="1"/>
  <c r="AF463" i="1"/>
  <c r="AF464" i="1"/>
  <c r="AF465" i="1"/>
  <c r="AF466" i="1"/>
  <c r="AF467" i="1"/>
  <c r="AF468" i="1"/>
  <c r="AF469" i="1"/>
  <c r="AF470" i="1"/>
  <c r="AF471" i="1"/>
  <c r="AF472" i="1"/>
  <c r="AF473" i="1"/>
  <c r="AF474" i="1"/>
  <c r="AF475" i="1"/>
  <c r="AF476" i="1"/>
  <c r="AF477" i="1"/>
  <c r="AF478" i="1"/>
  <c r="AF479" i="1"/>
  <c r="AF480" i="1"/>
  <c r="AF481" i="1"/>
  <c r="AF482" i="1"/>
  <c r="AF483" i="1"/>
  <c r="AF486" i="1"/>
  <c r="AF487" i="1"/>
  <c r="AF488" i="1"/>
  <c r="AF489" i="1"/>
  <c r="AF490" i="1"/>
  <c r="AF491" i="1"/>
  <c r="AF493" i="1"/>
  <c r="AF494" i="1"/>
  <c r="AF495" i="1"/>
  <c r="AF497" i="1"/>
  <c r="AF498" i="1"/>
  <c r="AF499" i="1"/>
  <c r="AF501" i="1"/>
  <c r="AF502" i="1"/>
  <c r="AF503" i="1"/>
  <c r="AF504" i="1"/>
  <c r="AF505" i="1"/>
  <c r="AF506" i="1"/>
  <c r="AF507" i="1"/>
  <c r="AF508" i="1"/>
  <c r="AF509" i="1"/>
  <c r="AF510" i="1"/>
  <c r="AF511" i="1"/>
  <c r="AF512" i="1"/>
  <c r="AF513" i="1"/>
  <c r="AF514" i="1"/>
  <c r="AF515" i="1"/>
  <c r="AF516" i="1"/>
  <c r="AF517" i="1"/>
  <c r="AF518" i="1"/>
  <c r="AF519" i="1"/>
  <c r="AF520" i="1"/>
  <c r="AF522" i="1"/>
  <c r="AF523" i="1"/>
  <c r="AF524" i="1"/>
  <c r="AF525" i="1"/>
  <c r="AF526" i="1"/>
  <c r="AF527" i="1"/>
  <c r="AF528" i="1"/>
  <c r="AF529" i="1"/>
  <c r="AF530" i="1"/>
  <c r="AF531" i="1"/>
  <c r="AF532" i="1"/>
  <c r="AF533" i="1"/>
  <c r="AF534" i="1"/>
  <c r="AF535" i="1"/>
  <c r="AF536" i="1"/>
  <c r="AF537" i="1"/>
  <c r="AF538" i="1"/>
  <c r="AF539" i="1"/>
  <c r="AF540" i="1"/>
  <c r="AF541" i="1"/>
  <c r="AF542" i="1"/>
  <c r="AF543" i="1"/>
  <c r="AF544" i="1"/>
  <c r="AF545" i="1"/>
  <c r="AF546" i="1"/>
  <c r="AF547" i="1"/>
  <c r="AF548" i="1"/>
  <c r="AF549" i="1"/>
  <c r="AF550" i="1"/>
  <c r="AF551" i="1"/>
  <c r="AF552" i="1"/>
  <c r="AF553" i="1"/>
  <c r="AF554" i="1"/>
  <c r="AF555" i="1"/>
  <c r="AF556" i="1"/>
  <c r="AF557" i="1"/>
  <c r="AF558" i="1"/>
  <c r="AF559" i="1"/>
  <c r="AF560" i="1"/>
  <c r="AF561" i="1"/>
  <c r="AF562" i="1"/>
  <c r="AF563" i="1"/>
  <c r="AF564" i="1"/>
  <c r="AF565" i="1"/>
  <c r="AF566" i="1"/>
  <c r="AF567" i="1"/>
  <c r="AF568" i="1"/>
  <c r="AF569" i="1"/>
  <c r="AF570" i="1"/>
  <c r="AF571" i="1"/>
  <c r="AF572" i="1"/>
  <c r="AF573" i="1"/>
  <c r="AF575" i="1"/>
  <c r="AF576" i="1"/>
  <c r="AF578" i="1"/>
  <c r="AF579" i="1"/>
  <c r="AF580" i="1"/>
  <c r="AF581" i="1"/>
  <c r="AF582" i="1"/>
  <c r="AF583" i="1"/>
  <c r="AF584" i="1"/>
  <c r="AF585" i="1"/>
  <c r="AF586" i="1"/>
  <c r="AF587" i="1"/>
  <c r="AF588" i="1"/>
  <c r="AF589" i="1"/>
  <c r="AF590" i="1"/>
  <c r="AF591" i="1"/>
  <c r="AF593" i="1"/>
  <c r="AF594" i="1"/>
  <c r="AF595" i="1"/>
  <c r="AF596" i="1"/>
  <c r="AF597" i="1"/>
  <c r="AF598" i="1"/>
  <c r="AF599" i="1"/>
  <c r="AF600" i="1"/>
  <c r="AF601" i="1"/>
  <c r="AF602" i="1"/>
  <c r="AF603" i="1"/>
  <c r="AF604" i="1"/>
  <c r="AF605" i="1"/>
  <c r="AF606" i="1"/>
  <c r="AF608" i="1"/>
  <c r="AF609" i="1"/>
  <c r="AF610" i="1"/>
  <c r="AF611" i="1"/>
  <c r="AF612" i="1"/>
  <c r="AF613" i="1"/>
  <c r="AF614" i="1"/>
  <c r="AF615" i="1"/>
  <c r="AF616" i="1"/>
  <c r="AF619" i="1"/>
  <c r="AF620" i="1"/>
  <c r="AF621" i="1"/>
  <c r="AF622" i="1"/>
  <c r="AF623" i="1"/>
  <c r="AF624" i="1"/>
  <c r="AF625" i="1"/>
  <c r="AF627" i="1"/>
  <c r="AF628" i="1"/>
  <c r="AF629" i="1"/>
  <c r="AF630" i="1"/>
  <c r="AF631" i="1"/>
  <c r="AF632" i="1"/>
  <c r="AF633" i="1"/>
  <c r="AF634" i="1"/>
  <c r="AF635" i="1"/>
  <c r="AF636" i="1"/>
  <c r="AF637" i="1"/>
  <c r="AF638" i="1"/>
  <c r="AF639" i="1"/>
  <c r="AF640" i="1"/>
  <c r="AF641" i="1"/>
  <c r="AF642" i="1"/>
  <c r="AF643" i="1"/>
  <c r="AF644" i="1"/>
  <c r="AF645" i="1"/>
  <c r="AF646" i="1"/>
  <c r="AF647" i="1"/>
  <c r="AF648" i="1"/>
  <c r="AF649" i="1"/>
  <c r="AF650" i="1"/>
  <c r="AF651" i="1"/>
  <c r="AF652" i="1"/>
  <c r="AF653" i="1"/>
  <c r="AF654" i="1"/>
  <c r="AF655" i="1"/>
  <c r="AF656" i="1"/>
  <c r="AF657" i="1"/>
  <c r="AF658" i="1"/>
  <c r="AF659" i="1"/>
  <c r="AF660" i="1"/>
  <c r="AF661" i="1"/>
  <c r="AF662" i="1"/>
  <c r="AF663" i="1"/>
  <c r="AF664" i="1"/>
  <c r="AF665" i="1"/>
  <c r="AF666" i="1"/>
  <c r="AF667" i="1"/>
  <c r="AF668" i="1"/>
  <c r="AF669" i="1"/>
  <c r="AF670" i="1"/>
  <c r="AF671" i="1"/>
  <c r="AF672" i="1"/>
  <c r="AF673" i="1"/>
  <c r="AF674" i="1"/>
  <c r="AF675" i="1"/>
  <c r="AF676" i="1"/>
  <c r="AF677" i="1"/>
  <c r="AF678" i="1"/>
  <c r="AF679" i="1"/>
  <c r="AF680" i="1"/>
  <c r="AF681" i="1"/>
  <c r="AF682" i="1"/>
  <c r="AF683" i="1"/>
  <c r="AF684" i="1"/>
  <c r="AF685" i="1"/>
  <c r="AF686" i="1"/>
  <c r="AF687" i="1"/>
  <c r="AF688" i="1"/>
  <c r="AF689" i="1"/>
  <c r="AF690" i="1"/>
  <c r="AF692" i="1"/>
  <c r="AF693" i="1"/>
  <c r="AF694" i="1"/>
  <c r="AF695" i="1"/>
  <c r="AF696" i="1"/>
  <c r="AF697" i="1"/>
  <c r="AF698" i="1"/>
  <c r="AF699" i="1"/>
  <c r="AF700" i="1"/>
  <c r="AF701" i="1"/>
  <c r="AF702" i="1"/>
  <c r="AF703" i="1"/>
  <c r="AF704" i="1"/>
  <c r="AF705" i="1"/>
  <c r="AF706" i="1"/>
  <c r="AF708" i="1"/>
  <c r="AF709" i="1"/>
  <c r="AF710" i="1"/>
  <c r="AF711" i="1"/>
  <c r="AF712" i="1"/>
  <c r="AF713" i="1"/>
  <c r="AF714" i="1"/>
  <c r="AF715" i="1"/>
  <c r="AF716" i="1"/>
  <c r="AF717" i="1"/>
  <c r="AF718" i="1"/>
  <c r="AF719" i="1"/>
  <c r="AF720" i="1"/>
  <c r="AF721" i="1"/>
  <c r="AF722" i="1"/>
  <c r="AF723" i="1"/>
  <c r="AF724" i="1"/>
  <c r="AF725" i="1"/>
  <c r="AF726" i="1"/>
  <c r="AF727" i="1"/>
  <c r="AF728" i="1"/>
  <c r="AF729" i="1"/>
  <c r="AF730" i="1"/>
  <c r="AF731" i="1"/>
  <c r="AF732" i="1"/>
  <c r="AF733" i="1"/>
  <c r="AF734" i="1"/>
  <c r="AF736" i="1"/>
  <c r="AF737" i="1"/>
  <c r="AF738" i="1"/>
  <c r="AF739" i="1"/>
  <c r="AF740" i="1"/>
  <c r="AF741" i="1"/>
  <c r="AF742" i="1"/>
  <c r="AF743" i="1"/>
  <c r="AF744" i="1"/>
  <c r="AF745" i="1"/>
  <c r="AF746" i="1"/>
  <c r="AF747" i="1"/>
  <c r="AF748" i="1"/>
  <c r="AF749" i="1"/>
  <c r="AF752" i="1"/>
  <c r="AF753" i="1"/>
  <c r="AF754" i="1"/>
  <c r="AF756" i="1"/>
  <c r="AF757" i="1"/>
  <c r="AF758" i="1"/>
  <c r="AF759" i="1"/>
  <c r="AF760" i="1"/>
  <c r="AF761" i="1"/>
  <c r="AF762" i="1"/>
  <c r="AF763" i="1"/>
  <c r="AF764" i="1"/>
  <c r="AF765" i="1"/>
  <c r="AF766" i="1"/>
  <c r="AF768" i="1"/>
  <c r="AF769" i="1"/>
  <c r="AF770" i="1"/>
  <c r="AF771" i="1"/>
  <c r="AF772" i="1"/>
  <c r="AF773" i="1"/>
  <c r="AF774" i="1"/>
  <c r="AF775" i="1"/>
  <c r="AF776" i="1"/>
  <c r="AF777" i="1"/>
  <c r="AF778" i="1"/>
  <c r="AF779" i="1"/>
  <c r="AF780" i="1"/>
  <c r="AF781" i="1"/>
  <c r="AF782" i="1"/>
  <c r="AF783" i="1"/>
  <c r="AF784" i="1"/>
  <c r="AF785" i="1"/>
  <c r="AF786" i="1"/>
  <c r="AF787" i="1"/>
  <c r="AF788" i="1"/>
  <c r="AF789" i="1"/>
  <c r="AF790" i="1"/>
  <c r="AF791" i="1"/>
  <c r="AF792" i="1"/>
  <c r="AF793" i="1"/>
  <c r="AF794" i="1"/>
  <c r="AF795" i="1"/>
  <c r="AF796" i="1"/>
  <c r="AF797" i="1"/>
  <c r="AF798" i="1"/>
  <c r="AF799" i="1"/>
  <c r="AF800" i="1"/>
  <c r="AF801" i="1"/>
  <c r="AF802" i="1"/>
  <c r="AF803" i="1"/>
  <c r="AF804" i="1"/>
  <c r="AF805" i="1"/>
  <c r="AF806" i="1"/>
  <c r="AF807" i="1"/>
  <c r="AF808" i="1"/>
  <c r="AF810" i="1"/>
  <c r="AF811" i="1"/>
  <c r="AF812" i="1"/>
  <c r="AF813" i="1"/>
  <c r="AF816" i="1"/>
  <c r="AF817" i="1"/>
  <c r="AF818" i="1"/>
  <c r="AF819" i="1"/>
  <c r="AF820" i="1"/>
  <c r="AF821" i="1"/>
  <c r="AF822" i="1"/>
  <c r="AF823" i="1"/>
  <c r="AF824" i="1"/>
  <c r="AF825" i="1"/>
  <c r="AF826" i="1"/>
  <c r="AF827" i="1"/>
  <c r="AF828" i="1"/>
  <c r="AF829" i="1"/>
  <c r="AF830" i="1"/>
  <c r="AF831" i="1"/>
  <c r="AF832" i="1"/>
  <c r="AF833" i="1"/>
  <c r="AF834" i="1"/>
  <c r="AF835" i="1"/>
  <c r="AF836" i="1"/>
  <c r="AF837" i="1"/>
  <c r="AF838" i="1"/>
  <c r="AF839" i="1"/>
  <c r="AF840" i="1"/>
  <c r="AF841" i="1"/>
  <c r="AF842" i="1"/>
  <c r="AF843" i="1"/>
  <c r="AF844" i="1"/>
  <c r="AF845" i="1"/>
  <c r="AF846" i="1"/>
  <c r="AF847" i="1"/>
  <c r="AF848" i="1"/>
  <c r="AF849" i="1"/>
  <c r="AF850" i="1"/>
  <c r="AF851" i="1"/>
  <c r="AF852" i="1"/>
  <c r="AF853" i="1"/>
  <c r="AF854" i="1"/>
  <c r="AF855" i="1"/>
  <c r="AF856" i="1"/>
  <c r="AF857" i="1"/>
  <c r="AF858" i="1"/>
  <c r="AF859" i="1"/>
  <c r="AF860" i="1"/>
  <c r="AF861" i="1"/>
  <c r="AF862" i="1"/>
  <c r="AF863" i="1"/>
  <c r="AF864" i="1"/>
  <c r="AF865" i="1"/>
  <c r="AF866" i="1"/>
  <c r="AF867" i="1"/>
  <c r="AF868" i="1"/>
  <c r="AF869" i="1"/>
  <c r="AF870" i="1"/>
  <c r="AF871" i="1"/>
  <c r="AF872" i="1"/>
  <c r="AF873" i="1"/>
  <c r="AF874" i="1"/>
  <c r="AF875" i="1"/>
  <c r="AF876" i="1"/>
  <c r="AF877" i="1"/>
  <c r="AF878" i="1"/>
  <c r="AF879" i="1"/>
  <c r="AF880" i="1"/>
  <c r="AF881" i="1"/>
  <c r="AF882" i="1"/>
  <c r="AF883" i="1"/>
  <c r="AF884" i="1"/>
  <c r="AF885" i="1"/>
  <c r="AF886" i="1"/>
  <c r="AF887" i="1"/>
  <c r="AF889" i="1"/>
  <c r="AF890" i="1"/>
  <c r="AF891" i="1"/>
  <c r="AF892" i="1"/>
  <c r="AF893" i="1"/>
  <c r="AF894" i="1"/>
  <c r="AF895" i="1"/>
  <c r="AF896" i="1"/>
  <c r="AF897" i="1"/>
  <c r="AF898" i="1"/>
  <c r="AF899" i="1"/>
  <c r="AF900" i="1"/>
  <c r="AF901" i="1"/>
  <c r="AF902" i="1"/>
  <c r="AF903" i="1"/>
  <c r="AF904" i="1"/>
  <c r="AF905" i="1"/>
  <c r="AF906" i="1"/>
  <c r="AF907" i="1"/>
  <c r="AF908" i="1"/>
  <c r="AF909" i="1"/>
  <c r="AF910" i="1"/>
  <c r="AF911" i="1"/>
  <c r="AF912" i="1"/>
  <c r="AF913" i="1"/>
  <c r="AF914" i="1"/>
  <c r="AF915" i="1"/>
  <c r="AF916" i="1"/>
  <c r="AF917" i="1"/>
  <c r="AF918" i="1"/>
  <c r="AF919" i="1"/>
  <c r="AF920" i="1"/>
  <c r="AF921" i="1"/>
  <c r="AF922" i="1"/>
  <c r="AF923" i="1"/>
  <c r="AF926" i="1"/>
  <c r="AF928" i="1"/>
  <c r="AF929" i="1"/>
  <c r="AF930" i="1"/>
  <c r="AF932" i="1"/>
  <c r="AF933" i="1"/>
  <c r="AF934" i="1"/>
  <c r="AF935" i="1"/>
  <c r="AF936" i="1"/>
  <c r="AF937" i="1"/>
  <c r="AF938" i="1"/>
  <c r="AF939" i="1"/>
  <c r="AF940" i="1"/>
  <c r="AF941" i="1"/>
  <c r="AF942" i="1"/>
  <c r="AF943" i="1"/>
  <c r="AF944" i="1"/>
  <c r="AF945" i="1"/>
  <c r="AF946" i="1"/>
  <c r="AF948" i="1"/>
  <c r="AF949" i="1"/>
  <c r="AF950" i="1"/>
  <c r="AF953" i="1"/>
  <c r="AF954" i="1"/>
  <c r="AF955" i="1"/>
  <c r="AF956" i="1"/>
  <c r="AF957" i="1"/>
  <c r="AF958" i="1"/>
  <c r="AF959" i="1"/>
  <c r="AF960" i="1"/>
  <c r="AF961" i="1"/>
  <c r="AF962" i="1"/>
  <c r="AF963" i="1"/>
  <c r="AF964" i="1"/>
  <c r="AF965" i="1"/>
  <c r="AF966" i="1"/>
  <c r="AF967" i="1"/>
  <c r="AF968" i="1"/>
  <c r="AF969" i="1"/>
  <c r="AF970" i="1"/>
  <c r="AF971" i="1"/>
  <c r="AF972" i="1"/>
  <c r="AF973" i="1"/>
  <c r="AF974" i="1"/>
  <c r="AF976" i="1"/>
  <c r="AF977" i="1"/>
  <c r="AF981" i="1"/>
  <c r="AF982" i="1"/>
  <c r="AF983" i="1"/>
  <c r="AF984" i="1"/>
  <c r="AF985" i="1"/>
  <c r="AF986" i="1"/>
  <c r="AF987" i="1"/>
  <c r="AF988" i="1"/>
  <c r="AF989" i="1"/>
  <c r="AF990" i="1"/>
  <c r="AF991" i="1"/>
  <c r="AF992" i="1"/>
  <c r="AF994" i="1"/>
  <c r="AF995" i="1"/>
  <c r="AF996" i="1"/>
  <c r="AF998" i="1"/>
  <c r="AF999" i="1"/>
  <c r="AF1000" i="1"/>
  <c r="AF1002" i="1"/>
  <c r="AF1003" i="1"/>
  <c r="AF1004" i="1"/>
  <c r="AF1005" i="1"/>
  <c r="AF1006" i="1"/>
  <c r="AF1007" i="1"/>
  <c r="AF1008" i="1"/>
  <c r="AF1009" i="1"/>
  <c r="AF1010" i="1"/>
  <c r="AF1011" i="1"/>
  <c r="AF1012" i="1"/>
  <c r="AF1013" i="1"/>
  <c r="AF1014" i="1"/>
  <c r="AF1016" i="1"/>
  <c r="AF1017" i="1"/>
  <c r="AF1018" i="1"/>
  <c r="AF1019" i="1"/>
  <c r="AF1020" i="1"/>
  <c r="AF1021" i="1"/>
  <c r="AF1022" i="1"/>
  <c r="AF1023" i="1"/>
  <c r="AF1024" i="1"/>
  <c r="AF1025" i="1"/>
  <c r="AF1028" i="1"/>
  <c r="AF1029" i="1"/>
  <c r="AF1031" i="1"/>
  <c r="AF1032" i="1"/>
  <c r="AF1035" i="1"/>
  <c r="AF1037" i="1"/>
  <c r="AF1038" i="1"/>
  <c r="AF1039" i="1"/>
  <c r="AF1040" i="1"/>
  <c r="AF1041" i="1"/>
  <c r="AF1043" i="1"/>
  <c r="AF1044" i="1"/>
  <c r="AF1045" i="1"/>
  <c r="AF1046" i="1"/>
  <c r="AF1047" i="1"/>
  <c r="AF1048" i="1"/>
  <c r="AF1049" i="1"/>
  <c r="AF1050" i="1"/>
  <c r="AF1052" i="1"/>
  <c r="AF1053" i="1"/>
  <c r="AF1054" i="1"/>
  <c r="AF1055" i="1"/>
  <c r="AF1056" i="1"/>
  <c r="AF1057" i="1"/>
  <c r="AF1059" i="1"/>
  <c r="AF1060" i="1"/>
  <c r="AF1061" i="1"/>
  <c r="AF1062" i="1"/>
  <c r="AF1063" i="1"/>
  <c r="AF1064" i="1"/>
  <c r="AF1065" i="1"/>
  <c r="AF1066" i="1"/>
  <c r="AF1068" i="1"/>
  <c r="AF1069" i="1"/>
  <c r="AF1070" i="1"/>
  <c r="AF1071" i="1"/>
  <c r="AF1072" i="1"/>
  <c r="AF1073" i="1"/>
  <c r="AF1074" i="1"/>
  <c r="AF1076" i="1"/>
  <c r="AF1077" i="1"/>
  <c r="AF1078" i="1"/>
  <c r="AF1079" i="1"/>
  <c r="AF1080" i="1"/>
  <c r="AF1081" i="1"/>
  <c r="AF1083" i="1"/>
  <c r="AF1085" i="1"/>
  <c r="AF1087" i="1"/>
  <c r="AF1089" i="1"/>
  <c r="AF1091" i="1"/>
  <c r="AF1092" i="1"/>
  <c r="AF1093" i="1"/>
  <c r="AF1094" i="1"/>
  <c r="AF1096" i="1"/>
  <c r="AF1097" i="1"/>
  <c r="AF1098" i="1"/>
  <c r="AF1099" i="1"/>
  <c r="AF1101" i="1"/>
  <c r="AF1103" i="1"/>
  <c r="AF1104" i="1"/>
  <c r="AF1105" i="1"/>
  <c r="AF1106" i="1"/>
  <c r="AF1108" i="1"/>
  <c r="AF1109" i="1"/>
  <c r="AF1110" i="1"/>
  <c r="AF1111" i="1"/>
  <c r="AF1112" i="1"/>
  <c r="AF1114" i="1"/>
  <c r="AF1116" i="1"/>
  <c r="AF1118" i="1"/>
  <c r="AF1119" i="1"/>
  <c r="AF1121" i="1"/>
  <c r="AF1122" i="1"/>
  <c r="AF1123" i="1"/>
  <c r="AF1124" i="1"/>
  <c r="AF1125" i="1"/>
  <c r="AF1126" i="1"/>
  <c r="AF1127" i="1"/>
  <c r="AF1129" i="1"/>
  <c r="AF1131" i="1"/>
  <c r="AF1132" i="1"/>
  <c r="AF1133" i="1"/>
  <c r="AF1135" i="1"/>
  <c r="AF1136" i="1"/>
  <c r="AF1137" i="1"/>
  <c r="AF1138" i="1"/>
  <c r="AF1139" i="1"/>
  <c r="AF1140" i="1"/>
  <c r="AF1141" i="1"/>
  <c r="AF1142" i="1"/>
  <c r="AF1143" i="1"/>
  <c r="AF1144" i="1"/>
  <c r="AF1145" i="1"/>
  <c r="AF1146" i="1"/>
  <c r="AF1147" i="1"/>
  <c r="AF1149" i="1"/>
  <c r="AF1150" i="1"/>
  <c r="AF1151" i="1"/>
  <c r="AF1152" i="1"/>
  <c r="AF1153" i="1"/>
  <c r="AF1154" i="1"/>
  <c r="AF1155" i="1"/>
  <c r="AF1156" i="1"/>
  <c r="AF1157" i="1"/>
  <c r="AF1158" i="1"/>
  <c r="AF1159" i="1"/>
  <c r="AF1160" i="1"/>
  <c r="AF1161" i="1"/>
  <c r="AF1162" i="1"/>
  <c r="AF1163" i="1"/>
  <c r="AF1164" i="1"/>
  <c r="AF1165" i="1"/>
  <c r="AF1166" i="1"/>
  <c r="AF1167" i="1"/>
  <c r="AF1168" i="1"/>
  <c r="AF1169" i="1"/>
  <c r="AF1170" i="1"/>
  <c r="AF1171" i="1"/>
  <c r="AF1173" i="1"/>
  <c r="AF1175" i="1"/>
  <c r="AF1176" i="1"/>
  <c r="AF1177" i="1"/>
  <c r="AF1178" i="1"/>
  <c r="AF1179" i="1"/>
  <c r="AF1180" i="1"/>
  <c r="AF1181" i="1"/>
  <c r="AF1182" i="1"/>
  <c r="AF1183" i="1"/>
  <c r="AF1184" i="1"/>
  <c r="AF1185" i="1"/>
  <c r="AF1186" i="1"/>
  <c r="AF1187" i="1"/>
  <c r="AF1188" i="1"/>
  <c r="AF1189" i="1"/>
  <c r="AF1190" i="1"/>
  <c r="AF1191" i="1"/>
  <c r="AF1192" i="1"/>
  <c r="AF1193" i="1"/>
  <c r="AF1194" i="1"/>
  <c r="AF1195" i="1"/>
  <c r="AF1196" i="1"/>
  <c r="AF1197" i="1"/>
  <c r="AF1198" i="1"/>
  <c r="AF1199" i="1"/>
  <c r="AF1200" i="1"/>
  <c r="AF1201" i="1"/>
  <c r="AF1202" i="1"/>
  <c r="AF1205" i="1"/>
  <c r="AF1206" i="1"/>
  <c r="AF1207" i="1"/>
  <c r="AF1209" i="1"/>
  <c r="AF1210" i="1"/>
  <c r="AF1211" i="1"/>
  <c r="AF1212" i="1"/>
  <c r="AF1213" i="1"/>
  <c r="AF1214" i="1"/>
  <c r="AF1216" i="1"/>
  <c r="AF1217" i="1"/>
  <c r="AF1218" i="1"/>
  <c r="AF1219" i="1"/>
  <c r="AF1220" i="1"/>
  <c r="AF1221" i="1"/>
  <c r="AF1222" i="1"/>
  <c r="AF1223" i="1"/>
  <c r="AF1225" i="1"/>
  <c r="AF1226" i="1"/>
  <c r="AF1227" i="1"/>
  <c r="AF1228" i="1"/>
  <c r="AF1230" i="1"/>
  <c r="AF1231" i="1"/>
  <c r="AF1232" i="1"/>
  <c r="AF1233" i="1"/>
  <c r="AF1234" i="1"/>
  <c r="AF1235" i="1"/>
  <c r="AF1236" i="1"/>
  <c r="AF1239" i="1"/>
  <c r="AF1240" i="1"/>
  <c r="AF1241" i="1"/>
  <c r="AF1242" i="1"/>
  <c r="AF1243" i="1"/>
  <c r="AF1244" i="1"/>
  <c r="AF1245" i="1"/>
  <c r="AF1246" i="1"/>
  <c r="AF1247" i="1"/>
  <c r="AF1249" i="1"/>
  <c r="AF1251" i="1"/>
  <c r="AF1253" i="1"/>
  <c r="AF1254" i="1"/>
  <c r="AF1255" i="1"/>
  <c r="AF1257" i="1"/>
  <c r="AF1258" i="1"/>
  <c r="AF1261" i="1"/>
  <c r="AF1262" i="1"/>
  <c r="AF1263" i="1"/>
  <c r="AF1264" i="1"/>
  <c r="AF1265" i="1"/>
  <c r="AF1266" i="1"/>
  <c r="AF1267" i="1"/>
  <c r="AF1268" i="1"/>
  <c r="AF1269" i="1"/>
  <c r="AF1270" i="1"/>
  <c r="AF1271" i="1"/>
  <c r="AF1272" i="1"/>
  <c r="AF1273" i="1"/>
  <c r="AF1274" i="1"/>
  <c r="AF1275" i="1"/>
  <c r="AF1276" i="1"/>
  <c r="AF1277" i="1"/>
  <c r="AF1278" i="1"/>
  <c r="AF1279" i="1"/>
  <c r="AF1280" i="1"/>
  <c r="AF1281" i="1"/>
  <c r="AF1282" i="1"/>
  <c r="AF1283" i="1"/>
  <c r="AF1285" i="1"/>
  <c r="AF1286" i="1"/>
  <c r="AF1287" i="1"/>
  <c r="AF1289" i="1"/>
  <c r="AF1290" i="1"/>
  <c r="AF1291" i="1"/>
  <c r="AF1292" i="1"/>
  <c r="AF1293" i="1"/>
  <c r="AF1294" i="1"/>
  <c r="AF1295" i="1"/>
  <c r="AF1296" i="1"/>
  <c r="AF1297" i="1"/>
  <c r="AF1298" i="1"/>
  <c r="AF1299" i="1"/>
  <c r="AF1300" i="1"/>
  <c r="AF1301" i="1"/>
  <c r="AF1302" i="1"/>
  <c r="AF1303" i="1"/>
  <c r="AF1306" i="1"/>
  <c r="AF1307" i="1"/>
  <c r="AF1309" i="1"/>
  <c r="AF1310" i="1"/>
  <c r="AF1311" i="1"/>
  <c r="AF1312" i="1"/>
  <c r="AF1313" i="1"/>
  <c r="AF1314" i="1"/>
  <c r="AF1315" i="1"/>
  <c r="AF1316" i="1"/>
  <c r="AF1317" i="1"/>
  <c r="AF1318" i="1"/>
  <c r="AF1319" i="1"/>
  <c r="AF1320" i="1"/>
  <c r="AF1321" i="1"/>
  <c r="AF1322" i="1"/>
  <c r="AF1323" i="1"/>
  <c r="AF1324" i="1"/>
  <c r="AF1325" i="1"/>
  <c r="AF1326" i="1"/>
  <c r="AF1327" i="1"/>
  <c r="AF1328" i="1"/>
  <c r="AF1329" i="1"/>
  <c r="AF1330" i="1"/>
  <c r="AF1331" i="1"/>
  <c r="AF1334" i="1"/>
  <c r="AF1338" i="1"/>
  <c r="AF1339" i="1"/>
  <c r="AF1341" i="1"/>
  <c r="AF1343" i="1"/>
  <c r="AF1344" i="1"/>
  <c r="AF1345" i="1"/>
  <c r="AF1347" i="1"/>
  <c r="AF1348" i="1"/>
  <c r="AF1349" i="1"/>
  <c r="AF1350" i="1"/>
  <c r="AF1351" i="1"/>
  <c r="AF1352" i="1"/>
  <c r="AF1353" i="1"/>
  <c r="AF1354" i="1"/>
  <c r="AF1355" i="1"/>
  <c r="AF1356" i="1"/>
  <c r="AF1357" i="1"/>
  <c r="AF1358" i="1"/>
  <c r="AF1359" i="1"/>
  <c r="AF1360" i="1"/>
  <c r="AF1361" i="1"/>
  <c r="AF1362" i="1"/>
  <c r="AF1363" i="1"/>
  <c r="AF1364" i="1"/>
  <c r="AF1365" i="1"/>
  <c r="AF1366" i="1"/>
  <c r="AF1367" i="1"/>
  <c r="AF1368" i="1"/>
  <c r="AF1369" i="1"/>
  <c r="AF1370" i="1"/>
  <c r="AF1371" i="1"/>
  <c r="AF1372" i="1"/>
  <c r="AF1373" i="1"/>
  <c r="AF1374" i="1"/>
  <c r="AF1375" i="1"/>
  <c r="AF1376" i="1"/>
  <c r="AF1377" i="1"/>
  <c r="AF1378" i="1"/>
  <c r="AF1379" i="1"/>
  <c r="AF1380" i="1"/>
  <c r="AF1381" i="1"/>
  <c r="AF1382" i="1"/>
  <c r="AF1383" i="1"/>
  <c r="AF1384" i="1"/>
  <c r="AF1385" i="1"/>
  <c r="AF1386" i="1"/>
  <c r="AF1387" i="1"/>
  <c r="AF1388" i="1"/>
  <c r="AF1389" i="1"/>
  <c r="AF1390" i="1"/>
  <c r="AF1391" i="1"/>
  <c r="AF1393" i="1"/>
  <c r="AF1394" i="1"/>
  <c r="AF1396" i="1"/>
  <c r="AF1397" i="1"/>
  <c r="AF1398" i="1"/>
  <c r="AF1399" i="1"/>
  <c r="AF1400" i="1"/>
  <c r="AF1401" i="1"/>
  <c r="AF1402" i="1"/>
  <c r="AF1403" i="1"/>
  <c r="AF1404" i="1"/>
  <c r="AF1405" i="1"/>
  <c r="AF1406" i="1"/>
  <c r="AF1407" i="1"/>
  <c r="AF1408" i="1"/>
  <c r="AF1409" i="1"/>
  <c r="AF1411" i="1"/>
  <c r="AF1413" i="1"/>
  <c r="AF1415" i="1"/>
  <c r="AF1418" i="1"/>
  <c r="AF1420" i="1"/>
  <c r="AF1423" i="1"/>
  <c r="AF1425" i="1"/>
  <c r="AF1426" i="1"/>
  <c r="AF1427" i="1"/>
  <c r="AF1428" i="1"/>
  <c r="AF1429" i="1"/>
  <c r="AF1430" i="1"/>
  <c r="AF1431" i="1"/>
  <c r="AF1435" i="1"/>
  <c r="AF1436" i="1"/>
  <c r="AF1437" i="1"/>
  <c r="AF1438" i="1"/>
  <c r="AF1439" i="1"/>
  <c r="AF1440" i="1"/>
  <c r="AF1441" i="1"/>
  <c r="AF1442" i="1"/>
  <c r="AF1443" i="1"/>
  <c r="AF1445" i="1"/>
  <c r="AF1446" i="1"/>
  <c r="AF1447" i="1"/>
  <c r="AF1448" i="1"/>
  <c r="AF1449" i="1"/>
  <c r="AF1450" i="1"/>
  <c r="AF1451" i="1"/>
  <c r="AF1452" i="1"/>
  <c r="AF1453" i="1"/>
  <c r="AF1454" i="1"/>
  <c r="AF1455" i="1"/>
  <c r="AF1456" i="1"/>
  <c r="AF1469" i="1"/>
  <c r="AF1474" i="1"/>
  <c r="AF1475" i="1"/>
  <c r="AF1477" i="1"/>
  <c r="AF1478" i="1"/>
  <c r="AF1479" i="1"/>
  <c r="AF1482" i="1"/>
  <c r="AF1483" i="1"/>
  <c r="AF1484" i="1"/>
  <c r="AF1485" i="1"/>
  <c r="AF1486" i="1"/>
  <c r="AF1487" i="1"/>
  <c r="AF1488" i="1"/>
  <c r="AF1489" i="1"/>
  <c r="AF1490" i="1"/>
  <c r="AF1491" i="1"/>
  <c r="AF1493" i="1"/>
  <c r="AF1494" i="1"/>
  <c r="AF1495" i="1"/>
  <c r="AF1496" i="1"/>
  <c r="AF1497" i="1"/>
  <c r="AF1498" i="1"/>
  <c r="AF1499" i="1"/>
  <c r="AF1501" i="1"/>
  <c r="AF1502" i="1"/>
  <c r="AF1503" i="1"/>
  <c r="AF1504" i="1"/>
  <c r="AF1505" i="1"/>
  <c r="AF1506" i="1"/>
  <c r="AF1507" i="1"/>
  <c r="AF1508" i="1"/>
  <c r="AF1509" i="1"/>
  <c r="AF1510" i="1"/>
  <c r="AF1512" i="1"/>
  <c r="AF1513" i="1"/>
  <c r="AF1514" i="1"/>
  <c r="AF1515" i="1"/>
  <c r="AF1516" i="1"/>
  <c r="AF1517" i="1"/>
  <c r="AF1518" i="1"/>
  <c r="AF1520" i="1"/>
  <c r="AF1521" i="1"/>
  <c r="AF1522" i="1"/>
  <c r="AF1524" i="1"/>
  <c r="AF1526" i="1"/>
  <c r="AF1527" i="1"/>
  <c r="AF1529" i="1"/>
  <c r="AF1532" i="1"/>
  <c r="AF1533" i="1"/>
  <c r="AF1534" i="1"/>
  <c r="AF1535" i="1"/>
  <c r="AF1536" i="1"/>
  <c r="AF1542" i="1"/>
  <c r="AF1543" i="1"/>
  <c r="AF1544" i="1"/>
  <c r="AF1545" i="1"/>
  <c r="AF1547" i="1"/>
  <c r="AF1548" i="1"/>
  <c r="AF1549" i="1"/>
  <c r="AF1550" i="1"/>
  <c r="AF1551" i="1"/>
  <c r="AF1552" i="1"/>
  <c r="AF1554" i="1"/>
  <c r="AF1555" i="1"/>
  <c r="AF1556" i="1"/>
  <c r="AF1557" i="1"/>
  <c r="AF1561" i="1"/>
  <c r="AF1563" i="1"/>
  <c r="AF1564" i="1"/>
  <c r="AF1565" i="1"/>
  <c r="AF1566" i="1"/>
  <c r="AF1567" i="1"/>
  <c r="AF1568" i="1"/>
  <c r="AF1569" i="1"/>
  <c r="AF1570" i="1"/>
  <c r="AF1571" i="1"/>
  <c r="AF1572" i="1"/>
  <c r="AF1573" i="1"/>
  <c r="AF1574" i="1"/>
  <c r="AF1576" i="1"/>
  <c r="AF1579" i="1"/>
  <c r="AF1580" i="1"/>
  <c r="AF1581" i="1"/>
  <c r="AF1582" i="1"/>
  <c r="AF1583" i="1"/>
  <c r="AF1584" i="1"/>
  <c r="AF1585" i="1"/>
  <c r="AF1586" i="1"/>
  <c r="AF1587" i="1"/>
  <c r="AF1588" i="1"/>
  <c r="AF1592" i="1"/>
  <c r="AF1593" i="1"/>
  <c r="AF1594" i="1"/>
  <c r="AF1597" i="1"/>
  <c r="AF1598" i="1"/>
  <c r="AF1599" i="1"/>
  <c r="AF1601" i="1"/>
  <c r="AF1603" i="1"/>
  <c r="AF1604" i="1"/>
  <c r="AF1606" i="1"/>
  <c r="AF1607" i="1"/>
  <c r="AF1608" i="1"/>
  <c r="AF1609" i="1"/>
  <c r="AF1610" i="1"/>
  <c r="AF1613" i="1"/>
  <c r="AF1614" i="1"/>
  <c r="AF1616" i="1"/>
  <c r="AF1617" i="1"/>
  <c r="AF1618" i="1"/>
  <c r="AF1619" i="1"/>
  <c r="AF1620" i="1"/>
  <c r="AF1622" i="1"/>
  <c r="AF1623" i="1"/>
  <c r="AF1624" i="1"/>
  <c r="AF1625" i="1"/>
  <c r="AF1626" i="1"/>
  <c r="AF1628" i="1"/>
  <c r="AF1629" i="1"/>
  <c r="AF1631" i="1"/>
  <c r="AF1632" i="1"/>
  <c r="AF1634" i="1"/>
  <c r="AF1636" i="1"/>
  <c r="AF1638" i="1"/>
  <c r="AF1640" i="1"/>
  <c r="AF1641" i="1"/>
  <c r="AF1644" i="1"/>
  <c r="AF1646" i="1"/>
  <c r="AF1648" i="1"/>
  <c r="AF1650" i="1"/>
  <c r="AF1651" i="1"/>
  <c r="AF1652" i="1"/>
  <c r="AF1655" i="1"/>
  <c r="AF1657" i="1"/>
  <c r="AF1660" i="1"/>
  <c r="AF1661" i="1"/>
  <c r="AF1662" i="1"/>
  <c r="AF1663" i="1"/>
  <c r="AF1664" i="1"/>
  <c r="AF1665" i="1"/>
  <c r="AF1666" i="1"/>
  <c r="AF1667" i="1"/>
  <c r="AF1668" i="1"/>
  <c r="AF1669" i="1"/>
  <c r="AF1670" i="1"/>
  <c r="AF1671" i="1"/>
  <c r="AF1672" i="1"/>
  <c r="AF1673" i="1"/>
  <c r="AF1675" i="1"/>
  <c r="AF1677" i="1"/>
  <c r="AF1678" i="1"/>
  <c r="AF1679" i="1"/>
  <c r="AF1680" i="1"/>
  <c r="AF1681" i="1"/>
  <c r="AF1684" i="1"/>
  <c r="AF1685" i="1"/>
  <c r="AF1686" i="1"/>
  <c r="AF1687" i="1"/>
  <c r="AF1688" i="1"/>
  <c r="AF1690" i="1"/>
  <c r="AF1691" i="1"/>
  <c r="AF1693" i="1"/>
  <c r="AF1694" i="1"/>
  <c r="AF1697" i="1"/>
  <c r="AF1698" i="1"/>
  <c r="AF1699" i="1"/>
  <c r="AF1700" i="1"/>
  <c r="AF1702" i="1"/>
  <c r="AF1705" i="1"/>
  <c r="AF1706" i="1"/>
  <c r="AF1707" i="1"/>
  <c r="AF1708" i="1"/>
  <c r="AF1709" i="1"/>
  <c r="AF1712" i="1"/>
  <c r="AF1713" i="1"/>
  <c r="AF1715" i="1"/>
  <c r="AF1716" i="1"/>
  <c r="AF1717" i="1"/>
  <c r="AF1719" i="1"/>
  <c r="AF1720" i="1"/>
  <c r="AF1721" i="1"/>
  <c r="AF1722" i="1"/>
  <c r="AF1723" i="1"/>
  <c r="AF1724" i="1"/>
  <c r="AF1725" i="1"/>
  <c r="AF1726" i="1"/>
  <c r="AF1727" i="1"/>
  <c r="AF1728" i="1"/>
  <c r="AF1729" i="1"/>
  <c r="AF1730" i="1"/>
  <c r="AF1731" i="1"/>
  <c r="AF1732" i="1"/>
  <c r="AF1734" i="1"/>
  <c r="AF1735" i="1"/>
  <c r="AF1736" i="1"/>
  <c r="AF1738" i="1"/>
  <c r="AF1739" i="1"/>
  <c r="AF1740" i="1"/>
  <c r="AF1741" i="1"/>
  <c r="AF1742" i="1"/>
  <c r="AF1743" i="1"/>
  <c r="AF1745" i="1"/>
  <c r="AF1746" i="1"/>
  <c r="AF1750" i="1"/>
  <c r="AF1753" i="1"/>
  <c r="AF1755" i="1"/>
  <c r="AF1756" i="1"/>
  <c r="AF1757" i="1"/>
  <c r="AF1759" i="1"/>
  <c r="AF1760" i="1"/>
  <c r="AF1761" i="1"/>
  <c r="AF1763" i="1"/>
  <c r="AF1766" i="1"/>
  <c r="AF1767" i="1"/>
  <c r="AF1768" i="1"/>
  <c r="AF1770" i="1"/>
  <c r="AF1771" i="1"/>
  <c r="AF1772" i="1"/>
  <c r="AF1773" i="1"/>
  <c r="AF1774" i="1"/>
  <c r="AF1775" i="1"/>
  <c r="AF1776" i="1"/>
  <c r="AF1777" i="1"/>
  <c r="AF1778" i="1"/>
  <c r="AF1781" i="1"/>
  <c r="AF1782" i="1"/>
  <c r="AF1784" i="1"/>
  <c r="AF1785" i="1"/>
  <c r="AF1786" i="1"/>
  <c r="AF1787" i="1"/>
  <c r="AF1789" i="1"/>
  <c r="AF1791" i="1"/>
  <c r="AF1792" i="1"/>
  <c r="AF1793" i="1"/>
  <c r="AF1794" i="1"/>
  <c r="AF1796" i="1"/>
  <c r="AF1797" i="1"/>
  <c r="AF1799" i="1"/>
  <c r="AF1800" i="1"/>
  <c r="AF1802" i="1"/>
  <c r="AF1804" i="1"/>
  <c r="AF1805" i="1"/>
  <c r="AF1807" i="1"/>
  <c r="AF1808" i="1"/>
  <c r="AF1809" i="1"/>
  <c r="AF1810" i="1"/>
  <c r="AF1813" i="1"/>
  <c r="AF1815" i="1"/>
  <c r="AF1817" i="1"/>
  <c r="AF1818" i="1"/>
  <c r="AF1820" i="1"/>
  <c r="AF1821" i="1"/>
  <c r="AF1822" i="1"/>
  <c r="AF1824" i="1"/>
  <c r="AF1825" i="1"/>
  <c r="AF1826" i="1"/>
  <c r="AF1830" i="1"/>
  <c r="AF1831" i="1"/>
  <c r="AF1832" i="1"/>
  <c r="AF1833" i="1"/>
  <c r="AF1834" i="1"/>
  <c r="AF1836" i="1"/>
  <c r="AF1838" i="1"/>
  <c r="AF1840" i="1"/>
  <c r="AF1843" i="1"/>
  <c r="AF1844" i="1"/>
  <c r="AF1845" i="1"/>
  <c r="AF1846" i="1"/>
  <c r="AF1847" i="1"/>
  <c r="AF1849" i="1"/>
  <c r="AF1850" i="1"/>
  <c r="AF1851" i="1"/>
  <c r="AF1852" i="1"/>
  <c r="AF1853" i="1"/>
  <c r="AF1854" i="1"/>
  <c r="AF1855" i="1"/>
  <c r="AF1856" i="1"/>
  <c r="AF1857" i="1"/>
  <c r="AF1858" i="1"/>
  <c r="AF1859" i="1"/>
  <c r="AF1860" i="1"/>
  <c r="AF1861" i="1"/>
  <c r="AF1863" i="1"/>
  <c r="AF1864" i="1"/>
  <c r="AF1865" i="1"/>
  <c r="AF1866" i="1"/>
  <c r="AF1869" i="1"/>
  <c r="AF1870" i="1"/>
  <c r="AF1872" i="1"/>
  <c r="AF1873" i="1"/>
  <c r="AF1874" i="1"/>
  <c r="AF1876" i="1"/>
  <c r="AF1877" i="1"/>
  <c r="AF1878" i="1"/>
  <c r="AF1879" i="1"/>
  <c r="AF1885" i="1"/>
  <c r="AF1886" i="1"/>
  <c r="AF1887" i="1"/>
  <c r="AF1888" i="1"/>
  <c r="AF1889" i="1"/>
  <c r="AF1890" i="1"/>
  <c r="AF1893" i="1"/>
  <c r="AF1894" i="1"/>
  <c r="AF1895" i="1"/>
  <c r="AF1897" i="1"/>
  <c r="AF1898" i="1"/>
  <c r="AF1900" i="1"/>
  <c r="AF1902" i="1"/>
  <c r="AF1903" i="1"/>
  <c r="AF1904" i="1"/>
  <c r="AF1905" i="1"/>
  <c r="AF1907" i="1"/>
  <c r="AF1908" i="1"/>
  <c r="AF1909" i="1"/>
  <c r="AF1910" i="1"/>
  <c r="AF1911" i="1"/>
  <c r="AF1913" i="1"/>
  <c r="AF1916" i="1"/>
  <c r="AF1917" i="1"/>
  <c r="AF1918" i="1"/>
  <c r="AF1919" i="1"/>
  <c r="AF1920" i="1"/>
  <c r="AF1922" i="1"/>
  <c r="AF1925" i="1"/>
  <c r="AF1926" i="1"/>
  <c r="AF1927" i="1"/>
  <c r="AF1928" i="1"/>
  <c r="AF1930" i="1"/>
  <c r="AF1931" i="1"/>
  <c r="AF1932" i="1"/>
  <c r="AF1934" i="1"/>
  <c r="AF1935" i="1"/>
  <c r="AF1936" i="1"/>
  <c r="AF1937" i="1"/>
  <c r="AF1939" i="1"/>
  <c r="AF1941" i="1"/>
  <c r="AF1942" i="1"/>
  <c r="AF1943" i="1"/>
  <c r="AF1944" i="1"/>
  <c r="AF1947" i="1"/>
  <c r="AF1949" i="1"/>
  <c r="AF1950" i="1"/>
  <c r="AF1951" i="1"/>
  <c r="AF1953" i="1"/>
  <c r="AF1955" i="1"/>
  <c r="AF1956" i="1"/>
  <c r="AF1957" i="1"/>
  <c r="AF1958" i="1"/>
  <c r="AF1959" i="1"/>
  <c r="AF1962" i="1"/>
  <c r="AF1963" i="1"/>
  <c r="AF1964" i="1"/>
  <c r="AF1965" i="1"/>
  <c r="AF1966" i="1"/>
  <c r="AF1967" i="1"/>
  <c r="AF1968" i="1"/>
  <c r="AF1970" i="1"/>
  <c r="AF1972" i="1"/>
  <c r="AF1975" i="1"/>
  <c r="AF1976" i="1"/>
  <c r="AF1979" i="1"/>
  <c r="AF1981" i="1"/>
  <c r="AF1982" i="1"/>
  <c r="AF1983" i="1"/>
  <c r="AF1984" i="1"/>
  <c r="AF1987" i="1"/>
  <c r="AF1988" i="1"/>
  <c r="AF1990" i="1"/>
  <c r="AF1992" i="1"/>
  <c r="AF1993" i="1"/>
  <c r="AF1994" i="1"/>
  <c r="AF1995" i="1"/>
  <c r="AF1996" i="1"/>
  <c r="AF1997" i="1"/>
  <c r="AF1998" i="1"/>
  <c r="AF1999" i="1"/>
  <c r="AF2001" i="1"/>
  <c r="AF2004" i="1"/>
  <c r="AF2008" i="1"/>
  <c r="AF2011" i="1"/>
  <c r="AF2012" i="1"/>
  <c r="AF2013" i="1"/>
  <c r="AF2014" i="1"/>
  <c r="AF2015" i="1"/>
  <c r="AF2016" i="1"/>
  <c r="AF2017" i="1"/>
  <c r="AF2018" i="1"/>
  <c r="AF2019" i="1"/>
  <c r="AF2020" i="1"/>
  <c r="AF2021" i="1"/>
  <c r="AF2022" i="1"/>
  <c r="AF2023" i="1"/>
  <c r="AF2024" i="1"/>
  <c r="AF2025" i="1"/>
  <c r="AF2027" i="1"/>
  <c r="AF2028" i="1"/>
  <c r="AF2029" i="1"/>
  <c r="AF2030" i="1"/>
  <c r="AF2031" i="1"/>
  <c r="AF2032" i="1"/>
  <c r="AF2033" i="1"/>
  <c r="AF2034" i="1"/>
  <c r="AF2036" i="1"/>
  <c r="AF2037" i="1"/>
  <c r="AF2038" i="1"/>
  <c r="AF2039" i="1"/>
  <c r="AF2040" i="1"/>
  <c r="AF2041" i="1"/>
  <c r="AF2042" i="1"/>
  <c r="AF2044" i="1"/>
  <c r="AF2045" i="1"/>
  <c r="AF2046" i="1"/>
  <c r="AF2047" i="1"/>
  <c r="AF2048" i="1"/>
  <c r="AF2049" i="1"/>
  <c r="AF2050" i="1"/>
  <c r="AF2051" i="1"/>
  <c r="AF2052" i="1"/>
  <c r="AF2053" i="1"/>
  <c r="AF2054" i="1"/>
  <c r="AF2055" i="1"/>
  <c r="AF2057" i="1"/>
  <c r="AF2058" i="1"/>
  <c r="AF2060" i="1"/>
  <c r="AF2062" i="1"/>
  <c r="AF2063" i="1"/>
  <c r="AF2065" i="1"/>
  <c r="AF2066" i="1"/>
  <c r="AF2067" i="1"/>
  <c r="AF2068" i="1"/>
  <c r="AF2070" i="1"/>
  <c r="AF2071" i="1"/>
  <c r="AF2077" i="1"/>
  <c r="AF2080" i="1"/>
  <c r="AF2083" i="1"/>
  <c r="AF2084" i="1"/>
  <c r="AF2085" i="1"/>
  <c r="AF2086" i="1"/>
  <c r="AF2088" i="1"/>
  <c r="AF2089" i="1"/>
  <c r="AF2090" i="1"/>
  <c r="AF2091" i="1"/>
  <c r="AF2092" i="1"/>
  <c r="AF2093" i="1"/>
  <c r="AF2094" i="1"/>
  <c r="AF2095" i="1"/>
  <c r="AF2096" i="1"/>
  <c r="AF2097" i="1"/>
  <c r="AF2098" i="1"/>
  <c r="AF2099" i="1"/>
  <c r="AF2100" i="1"/>
  <c r="AF2101" i="1"/>
  <c r="AF2102" i="1"/>
  <c r="AF2103" i="1"/>
  <c r="AF2104" i="1"/>
  <c r="AF2105" i="1"/>
  <c r="AF2106" i="1"/>
  <c r="AF2108" i="1"/>
  <c r="AF2109" i="1"/>
  <c r="AF2111" i="1"/>
  <c r="AF2112" i="1"/>
  <c r="AF2114" i="1"/>
  <c r="AF2115" i="1"/>
  <c r="AF2116" i="1"/>
  <c r="AF2117" i="1"/>
  <c r="AF2118" i="1"/>
  <c r="AF2120" i="1"/>
  <c r="AF2121" i="1"/>
  <c r="AF2122" i="1"/>
  <c r="AF2123" i="1"/>
  <c r="AF2125" i="1"/>
  <c r="AF2126" i="1"/>
  <c r="AF2128" i="1"/>
  <c r="AF2129" i="1"/>
  <c r="AF2131" i="1"/>
  <c r="AF2132" i="1"/>
  <c r="AF2133" i="1"/>
  <c r="AF2134" i="1"/>
  <c r="AF2135" i="1"/>
  <c r="AF2136" i="1"/>
  <c r="AF2138" i="1"/>
  <c r="AF2139" i="1"/>
  <c r="AF2141" i="1"/>
  <c r="AF2142" i="1"/>
  <c r="AF2143" i="1"/>
  <c r="AF2144" i="1"/>
  <c r="AF2145" i="1"/>
  <c r="AF2147" i="1"/>
  <c r="AF2148" i="1"/>
  <c r="AF2150" i="1"/>
  <c r="AF2151" i="1"/>
  <c r="AF2152" i="1"/>
  <c r="AF2153" i="1"/>
  <c r="AF2154" i="1"/>
  <c r="AF2155" i="1"/>
  <c r="AF2156" i="1"/>
  <c r="AF2157" i="1"/>
  <c r="AF2159" i="1"/>
  <c r="AF2161" i="1"/>
  <c r="AF2162" i="1"/>
  <c r="AF2164" i="1"/>
  <c r="AF2165" i="1"/>
  <c r="AF2166" i="1"/>
  <c r="AF2168" i="1"/>
  <c r="AF2169" i="1"/>
  <c r="AF2171" i="1"/>
  <c r="AF2172" i="1"/>
  <c r="AF2173" i="1"/>
  <c r="AF2174" i="1"/>
  <c r="AF2175" i="1"/>
  <c r="AF2176" i="1"/>
  <c r="AF2178" i="1"/>
  <c r="AF2179" i="1"/>
  <c r="AF2180" i="1"/>
  <c r="AF2181" i="1"/>
  <c r="AF2182" i="1"/>
  <c r="AF2184" i="1"/>
  <c r="AF2185" i="1"/>
  <c r="AF2186" i="1"/>
  <c r="AF2189" i="1"/>
  <c r="AF2191" i="1"/>
  <c r="AF2193" i="1"/>
  <c r="AF2194" i="1"/>
  <c r="AF2196" i="1"/>
  <c r="AF2197" i="1"/>
  <c r="AF2198" i="1"/>
  <c r="AF2201" i="1"/>
  <c r="AF2202" i="1"/>
  <c r="AF2203" i="1"/>
  <c r="AF2205" i="1"/>
  <c r="AF2206" i="1"/>
  <c r="AF2207" i="1"/>
  <c r="AF2208" i="1"/>
  <c r="AF2211" i="1"/>
  <c r="AF2214" i="1"/>
  <c r="AF2216" i="1"/>
  <c r="AF2219" i="1"/>
  <c r="AF2220" i="1"/>
  <c r="AF2221" i="1"/>
  <c r="AF2223" i="1"/>
  <c r="AF2225" i="1"/>
  <c r="AF2226" i="1"/>
  <c r="AF2227" i="1"/>
  <c r="AF2228" i="1"/>
  <c r="AF2230" i="1"/>
  <c r="AF2231" i="1"/>
  <c r="AF2232" i="1"/>
  <c r="AF2233" i="1"/>
  <c r="AF2235" i="1"/>
  <c r="AF2237" i="1"/>
  <c r="AF2240" i="1"/>
  <c r="AF2241" i="1"/>
  <c r="AF2242" i="1"/>
  <c r="AF2244" i="1"/>
  <c r="AF2245" i="1"/>
  <c r="AF2246" i="1"/>
  <c r="AF2247" i="1"/>
  <c r="AF2249" i="1"/>
  <c r="AF2250" i="1"/>
  <c r="AF2251" i="1"/>
  <c r="AF2252" i="1"/>
  <c r="AF2254" i="1"/>
  <c r="AF2256" i="1"/>
  <c r="AF2257" i="1"/>
  <c r="AF2258" i="1"/>
  <c r="AF2259" i="1"/>
  <c r="AF2262" i="1"/>
  <c r="AF2263" i="1"/>
  <c r="AF2264" i="1"/>
  <c r="AF2265" i="1"/>
  <c r="AF2268" i="1"/>
  <c r="AF2269" i="1"/>
  <c r="AF2270" i="1"/>
  <c r="AF2271" i="1"/>
  <c r="AF2272" i="1"/>
  <c r="AF2273" i="1"/>
  <c r="AF2274" i="1"/>
  <c r="AF2275" i="1"/>
  <c r="AF2276" i="1"/>
  <c r="AF2277" i="1"/>
  <c r="AF2278" i="1"/>
  <c r="AF2279" i="1"/>
  <c r="AF2280" i="1"/>
  <c r="AF2281" i="1"/>
  <c r="AF2282" i="1"/>
  <c r="AF2283" i="1"/>
  <c r="AF2284" i="1"/>
  <c r="AF2286" i="1"/>
  <c r="AF2287" i="1"/>
  <c r="AF2288" i="1"/>
  <c r="AF2290" i="1"/>
  <c r="AF2291" i="1"/>
  <c r="AF2292" i="1"/>
  <c r="AF2293" i="1"/>
  <c r="AF2295" i="1"/>
  <c r="AF2296" i="1"/>
  <c r="AF2297" i="1"/>
  <c r="AF2298" i="1"/>
  <c r="AF2299" i="1"/>
  <c r="AF2300" i="1"/>
  <c r="AF2301" i="1"/>
  <c r="AF2302" i="1"/>
  <c r="AF2304" i="1"/>
  <c r="AF2305" i="1"/>
  <c r="AF2308" i="1"/>
  <c r="AF2309" i="1"/>
  <c r="AF2310" i="1"/>
  <c r="AF2311" i="1"/>
  <c r="AF2314" i="1"/>
  <c r="AF2315" i="1"/>
  <c r="AF2316" i="1"/>
  <c r="AF2318" i="1"/>
  <c r="AF2319" i="1"/>
  <c r="AF2321" i="1"/>
  <c r="AF2323" i="1"/>
  <c r="AF2325" i="1"/>
  <c r="AF2327" i="1"/>
  <c r="AF2329" i="1"/>
  <c r="AF2330" i="1"/>
  <c r="AF2331" i="1"/>
  <c r="AF2332" i="1"/>
  <c r="AF2333" i="1"/>
  <c r="AF2334" i="1"/>
  <c r="AF2336" i="1"/>
  <c r="AF2337" i="1"/>
  <c r="AF2338" i="1"/>
  <c r="AF2339" i="1"/>
  <c r="AF2340" i="1"/>
  <c r="AF2341" i="1"/>
  <c r="AF2342" i="1"/>
  <c r="AF2343" i="1"/>
  <c r="AF2344" i="1"/>
  <c r="AF2346" i="1"/>
  <c r="AF2349" i="1"/>
  <c r="AF2350" i="1"/>
  <c r="AF2351" i="1"/>
  <c r="AF2352" i="1"/>
  <c r="AF2354" i="1"/>
  <c r="AF2357" i="1"/>
  <c r="AF2358" i="1"/>
  <c r="AF2359" i="1"/>
  <c r="AF2360" i="1"/>
  <c r="AF2361" i="1"/>
  <c r="AF2363" i="1"/>
  <c r="AF2365" i="1"/>
  <c r="AF2366" i="1"/>
  <c r="AF2368" i="1"/>
  <c r="AF2369" i="1"/>
  <c r="AF2371" i="1"/>
  <c r="AF2375" i="1"/>
  <c r="AF2376" i="1"/>
  <c r="AF2377" i="1"/>
  <c r="AF2378" i="1"/>
  <c r="AF2379" i="1"/>
  <c r="AF2380" i="1"/>
  <c r="AF2382" i="1"/>
  <c r="AF2383" i="1"/>
  <c r="AF2386" i="1"/>
  <c r="AF2387" i="1"/>
  <c r="AF2388" i="1"/>
  <c r="AF2389" i="1"/>
  <c r="AF2392" i="1"/>
  <c r="AF2394" i="1"/>
  <c r="AF2395" i="1"/>
  <c r="AF2396" i="1"/>
  <c r="AF2397" i="1"/>
  <c r="AF2401" i="1"/>
  <c r="AF2404" i="1"/>
  <c r="AF2405" i="1"/>
  <c r="AF2406" i="1"/>
  <c r="AF2407" i="1"/>
  <c r="AF2408" i="1"/>
  <c r="AF2409" i="1"/>
  <c r="AF2410" i="1"/>
  <c r="AF2411" i="1"/>
  <c r="AF2412" i="1"/>
  <c r="AF2413" i="1"/>
  <c r="AF2414" i="1"/>
  <c r="AF2416" i="1"/>
  <c r="AF2417" i="1"/>
  <c r="AF2418" i="1"/>
  <c r="AF2420" i="1"/>
  <c r="AF2421" i="1"/>
  <c r="AF2422" i="1"/>
  <c r="AF2426" i="1"/>
  <c r="AF2427" i="1"/>
  <c r="AF2431" i="1"/>
  <c r="AF2436" i="1"/>
  <c r="AF2438" i="1"/>
  <c r="AF2439" i="1"/>
  <c r="AF2443" i="1"/>
  <c r="AF2446" i="1"/>
  <c r="AF2447" i="1"/>
  <c r="AF2448" i="1"/>
  <c r="AF2449" i="1"/>
  <c r="AF2450" i="1"/>
  <c r="AF2451" i="1"/>
  <c r="AF2453" i="1"/>
  <c r="AF2454" i="1"/>
  <c r="AF2457" i="1"/>
  <c r="AF2464" i="1"/>
  <c r="AF2468" i="1"/>
  <c r="AF2470" i="1"/>
  <c r="AF2471" i="1"/>
  <c r="AF2472" i="1"/>
  <c r="AF2474" i="1"/>
  <c r="AF2476" i="1"/>
  <c r="AF2480" i="1"/>
  <c r="AF2479" i="1"/>
  <c r="AF2484" i="1"/>
  <c r="AF2487" i="1"/>
  <c r="AF2488" i="1"/>
  <c r="AF2489" i="1"/>
  <c r="AF2490" i="1"/>
  <c r="AF2491" i="1"/>
  <c r="AF2492" i="1"/>
  <c r="AF2493" i="1"/>
  <c r="AF2494" i="1"/>
  <c r="AF2495" i="1"/>
  <c r="AF2497" i="1"/>
  <c r="AF2499" i="1"/>
  <c r="AF2501" i="1"/>
  <c r="AF2502" i="1"/>
  <c r="AF2504" i="1"/>
  <c r="AF2505" i="1"/>
  <c r="AF2508" i="1"/>
  <c r="AF2509" i="1"/>
  <c r="AF2511" i="1"/>
  <c r="AF2512" i="1"/>
  <c r="AF2513" i="1"/>
  <c r="AF2516" i="1"/>
  <c r="AF2517" i="1"/>
  <c r="AF2519" i="1"/>
  <c r="AF2522" i="1"/>
  <c r="AF2524" i="1"/>
  <c r="AF2526" i="1"/>
  <c r="AF2527" i="1"/>
  <c r="AF2528" i="1"/>
  <c r="AF2530" i="1"/>
  <c r="AF2532" i="1"/>
  <c r="AF2534" i="1"/>
  <c r="AF2536" i="1"/>
  <c r="AF2539" i="1"/>
  <c r="AF2540" i="1"/>
  <c r="AF2541" i="1"/>
  <c r="AF2542" i="1"/>
  <c r="AF2543" i="1"/>
  <c r="AF2544" i="1"/>
  <c r="AF2545" i="1"/>
  <c r="AF2546" i="1"/>
  <c r="AF2549" i="1"/>
  <c r="AF2551" i="1"/>
  <c r="AF2553" i="1"/>
  <c r="AF2554" i="1"/>
  <c r="AF2555" i="1"/>
  <c r="AF2556" i="1"/>
  <c r="AF2558" i="1"/>
  <c r="AF2559" i="1"/>
  <c r="AF2560" i="1"/>
  <c r="AF2561" i="1"/>
  <c r="AF2564" i="1"/>
  <c r="AF2565" i="1"/>
  <c r="AF2567" i="1"/>
  <c r="AF2570" i="1"/>
  <c r="AF2572" i="1"/>
  <c r="AF2573" i="1"/>
  <c r="AF2574" i="1"/>
  <c r="AF2575" i="1"/>
  <c r="AF2577" i="1"/>
  <c r="AF2578" i="1"/>
  <c r="AF2579" i="1"/>
  <c r="AF2580" i="1"/>
  <c r="AF2581" i="1"/>
  <c r="AF2582" i="1"/>
  <c r="AF2583" i="1"/>
  <c r="AF2584" i="1"/>
  <c r="AF2585" i="1"/>
  <c r="AF2588" i="1"/>
  <c r="AF2589" i="1"/>
  <c r="AF2590" i="1"/>
  <c r="AF2593" i="1"/>
  <c r="AF2595" i="1"/>
  <c r="AF2596" i="1"/>
  <c r="AF2597" i="1"/>
  <c r="AF2598" i="1"/>
  <c r="AF2601" i="1"/>
  <c r="AF2602" i="1"/>
  <c r="AF2603" i="1"/>
  <c r="AF2604" i="1"/>
  <c r="AF2605" i="1"/>
  <c r="AF2606" i="1"/>
  <c r="AF2607" i="1"/>
  <c r="AF2608" i="1"/>
  <c r="AF2609" i="1"/>
  <c r="AF2610" i="1"/>
  <c r="AF2611" i="1"/>
  <c r="AF2612" i="1"/>
  <c r="AF2614" i="1"/>
  <c r="AF2616" i="1"/>
  <c r="AF2617" i="1"/>
  <c r="AF2620" i="1"/>
  <c r="AF2621" i="1"/>
  <c r="AF2622" i="1"/>
  <c r="AF2623" i="1"/>
  <c r="AF2624" i="1"/>
  <c r="AF2626" i="1"/>
  <c r="AF2628" i="1"/>
  <c r="AF2630" i="1"/>
  <c r="AF2631" i="1"/>
  <c r="AF2633" i="1"/>
  <c r="AF2634" i="1"/>
  <c r="AF2635" i="1"/>
  <c r="AF2636" i="1"/>
  <c r="AF2638" i="1"/>
  <c r="AF2640" i="1"/>
  <c r="AF2641" i="1"/>
  <c r="AF2644" i="1"/>
  <c r="AF2645" i="1"/>
  <c r="AF2647" i="1"/>
  <c r="AF2654" i="1"/>
  <c r="AF2658" i="1"/>
  <c r="AF2659" i="1"/>
  <c r="AF2660" i="1"/>
  <c r="AF1458" i="1"/>
  <c r="AF1459" i="1"/>
  <c r="AF1460" i="1"/>
  <c r="AF1461" i="1"/>
  <c r="AF1464" i="1"/>
  <c r="AF1465" i="1"/>
  <c r="AF1466" i="1"/>
  <c r="AF1467" i="1"/>
  <c r="AF1468" i="1"/>
  <c r="EA626" i="1" l="1"/>
  <c r="EA1079" i="1"/>
  <c r="EA1294" i="1" l="1"/>
  <c r="EA1272" i="1"/>
  <c r="EA318" i="1" l="1"/>
  <c r="EA1109" i="1" l="1"/>
  <c r="EA624" i="1"/>
  <c r="BM624" i="1"/>
  <c r="EA522" i="1"/>
  <c r="BM522" i="1"/>
  <c r="EA623" i="1" l="1"/>
  <c r="W626" i="1" l="1"/>
  <c r="AF626" i="1" s="1"/>
  <c r="AF1457" i="1"/>
  <c r="BT244" i="1"/>
  <c r="BP244" i="1"/>
  <c r="BL244" i="1"/>
  <c r="BH244" i="1"/>
  <c r="BD244" i="1"/>
  <c r="AZ244" i="1"/>
  <c r="AV244" i="1"/>
  <c r="AR244" i="1"/>
  <c r="AN244" i="1"/>
  <c r="AJ244" i="1"/>
</calcChain>
</file>

<file path=xl/comments1.xml><?xml version="1.0" encoding="utf-8"?>
<comments xmlns="http://schemas.openxmlformats.org/spreadsheetml/2006/main">
  <authors>
    <author>Administrator</author>
    <author>barnam</author>
    <author>Csillag Zoltánné</author>
    <author>Erdélyi Bernadett</author>
  </authors>
  <commentList>
    <comment ref="E44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Magyar Filmlaboratórium Kft. beolvadt az MNF Zrt-be., így a cégjegyzékből is törölve lett 2013.09.30-i hatállyal.</t>
        </r>
      </text>
    </comment>
    <comment ref="BE106" authorId="1">
      <text>
        <r>
          <rPr>
            <sz val="9"/>
            <color indexed="81"/>
            <rFont val="Tahoma"/>
            <family val="2"/>
            <charset val="238"/>
          </rPr>
          <t xml:space="preserve">
záró elszámolás</t>
        </r>
      </text>
    </comment>
    <comment ref="AT110" authorId="1">
      <text>
        <r>
          <rPr>
            <b/>
            <sz val="9"/>
            <color indexed="81"/>
            <rFont val="Tahoma"/>
            <family val="2"/>
            <charset val="238"/>
          </rPr>
          <t>barnam:</t>
        </r>
        <r>
          <rPr>
            <sz val="9"/>
            <color indexed="81"/>
            <rFont val="Tahoma"/>
            <family val="2"/>
            <charset val="238"/>
          </rPr>
          <t xml:space="preserve">
HN/2696-10/2016</t>
        </r>
      </text>
    </comment>
    <comment ref="BY117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záró elszuámolás</t>
        </r>
      </text>
    </comment>
    <comment ref="AW231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K315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záró elszámolás</t>
        </r>
      </text>
    </comment>
    <comment ref="BQ318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záró elszámolás</t>
        </r>
      </text>
    </comment>
    <comment ref="BI321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22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HN/17029-1/2015</t>
        </r>
      </text>
    </comment>
    <comment ref="BQ365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zéró elszámolás</t>
        </r>
      </text>
    </comment>
    <comment ref="CK369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72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HN/15048-2/2015</t>
        </r>
      </text>
    </comment>
    <comment ref="AK424" authorId="2">
      <text>
        <r>
          <rPr>
            <sz val="9"/>
            <color indexed="81"/>
            <rFont val="Tahoma"/>
            <family val="2"/>
            <charset val="238"/>
          </rPr>
          <t xml:space="preserve">MHT Produkció Kft.
</t>
        </r>
      </text>
    </comment>
    <comment ref="AO424" authorId="2">
      <text>
        <r>
          <rPr>
            <sz val="9"/>
            <color indexed="81"/>
            <rFont val="Tahoma"/>
            <family val="2"/>
            <charset val="238"/>
          </rPr>
          <t xml:space="preserve">MHT Produkció Kft.
</t>
        </r>
      </text>
    </comment>
    <comment ref="AS424" authorId="2">
      <text>
        <r>
          <rPr>
            <sz val="9"/>
            <color indexed="81"/>
            <rFont val="Tahoma"/>
            <family val="2"/>
            <charset val="238"/>
          </rPr>
          <t xml:space="preserve">MHT Produkció Kft.
</t>
        </r>
      </text>
    </comment>
    <comment ref="AW424" authorId="2">
      <text>
        <r>
          <rPr>
            <sz val="9"/>
            <color indexed="81"/>
            <rFont val="Tahoma"/>
            <family val="2"/>
            <charset val="238"/>
          </rPr>
          <t xml:space="preserve">FocusFox Kft.
</t>
        </r>
      </text>
    </comment>
    <comment ref="B428" authorId="1">
      <text>
        <r>
          <rPr>
            <b/>
            <sz val="9"/>
            <color indexed="81"/>
            <rFont val="Tahoma"/>
            <family val="2"/>
            <charset val="238"/>
          </rPr>
          <t xml:space="preserve">Törölve. A film végleges nyilvántartási száma: 0893/2014
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L455" authorId="1">
      <text>
        <r>
          <rPr>
            <b/>
            <sz val="9"/>
            <color indexed="81"/>
            <rFont val="Tahoma"/>
            <family val="2"/>
            <charset val="238"/>
          </rPr>
          <t>Drifter Film Kft. Kérelmére indított eljárás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P455" authorId="1">
      <text>
        <r>
          <rPr>
            <b/>
            <sz val="9"/>
            <color indexed="81"/>
            <rFont val="Tahoma"/>
            <family val="2"/>
            <charset val="238"/>
          </rPr>
          <t>KraatsFilm kérelmére indult eljárás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I490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</text>
    </comment>
    <comment ref="B521" authorId="2">
      <text>
        <r>
          <rPr>
            <b/>
            <sz val="9"/>
            <color indexed="81"/>
            <rFont val="Tahoma"/>
            <family val="2"/>
            <charset val="238"/>
          </rPr>
          <t xml:space="preserve">Adatváltozás:
</t>
        </r>
        <r>
          <rPr>
            <sz val="9"/>
            <color indexed="81"/>
            <rFont val="Tahoma"/>
            <family val="2"/>
            <charset val="238"/>
          </rPr>
          <t xml:space="preserve">HN/14642-1/2019
</t>
        </r>
      </text>
    </comment>
    <comment ref="BM522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záró elszámolás
</t>
        </r>
      </text>
    </comment>
    <comment ref="BI548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záró elszámolás
</t>
        </r>
      </text>
    </comment>
    <comment ref="C559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EO/17296-4/2013 végzés alapján</t>
        </r>
      </text>
    </comment>
    <comment ref="D559" authorId="2">
      <text>
        <r>
          <rPr>
            <b/>
            <sz val="9"/>
            <color indexed="81"/>
            <rFont val="Tahoma"/>
            <family val="2"/>
            <charset val="238"/>
          </rPr>
          <t>Csillag Zoltánné: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E566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záró elszámolás</t>
        </r>
      </text>
    </comment>
    <comment ref="BQ575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92" authorId="2">
      <text>
        <r>
          <rPr>
            <b/>
            <sz val="9"/>
            <color indexed="81"/>
            <rFont val="Tahoma"/>
            <family val="2"/>
            <charset val="238"/>
          </rPr>
          <t xml:space="preserve">Adatváltozás: 
</t>
        </r>
        <r>
          <rPr>
            <sz val="9"/>
            <color indexed="81"/>
            <rFont val="Tahoma"/>
            <family val="2"/>
            <charset val="238"/>
          </rPr>
          <t xml:space="preserve">HN/14642-1/2019
</t>
        </r>
      </text>
    </comment>
    <comment ref="BA608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záró elszámolás</t>
        </r>
      </text>
    </comment>
    <comment ref="BI613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zaró elszámolás
</t>
        </r>
      </text>
    </comment>
    <comment ref="BF616" authorId="1">
      <text>
        <r>
          <rPr>
            <b/>
            <sz val="9"/>
            <color indexed="81"/>
            <rFont val="Tahoma"/>
            <family val="2"/>
            <charset val="238"/>
          </rPr>
          <t>Print K.M.H. Kft. eljárása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J616" authorId="1">
      <text>
        <r>
          <rPr>
            <b/>
            <sz val="9"/>
            <color indexed="81"/>
            <rFont val="Tahoma"/>
            <family val="2"/>
            <charset val="238"/>
          </rPr>
          <t>K.M.H. Print Kft. eljárása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M624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záró elszámolás</t>
        </r>
      </text>
    </comment>
    <comment ref="BE626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záró elszámolás</t>
        </r>
      </text>
    </comment>
    <comment ref="BM656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záró elszámolás</t>
        </r>
      </text>
    </comment>
    <comment ref="CC709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záró elszámolás
</t>
        </r>
      </text>
    </comment>
    <comment ref="BU738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záró elszámolás</t>
        </r>
      </text>
    </comment>
    <comment ref="BB748" authorId="1">
      <text>
        <r>
          <rPr>
            <sz val="9"/>
            <color indexed="81"/>
            <rFont val="Tahoma"/>
            <family val="2"/>
            <charset val="238"/>
          </rPr>
          <t xml:space="preserve">Popfilm Kft. eljárása
</t>
        </r>
      </text>
    </comment>
    <comment ref="BF748" authorId="1">
      <text>
        <r>
          <rPr>
            <b/>
            <sz val="9"/>
            <color indexed="81"/>
            <rFont val="Tahoma"/>
            <family val="2"/>
            <charset val="238"/>
          </rPr>
          <t>Szerdai Gyerek Produkció Kft. eljárása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E752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V756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Cineworkfilm Kft. és az MNF között létrejött támogatási szerződés alapján
</t>
        </r>
      </text>
    </comment>
    <comment ref="AW766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záró elszámolás</t>
        </r>
      </text>
    </comment>
    <comment ref="BI772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záró elszámolás</t>
        </r>
      </text>
    </comment>
    <comment ref="BE792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záró elszámolás</t>
        </r>
      </text>
    </comment>
    <comment ref="C803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3779-6/2015 határozat alapján!!!</t>
        </r>
      </text>
    </comment>
    <comment ref="D803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2015.06.25 A 7717/2015 beadványuk alapján címváltozás
</t>
        </r>
      </text>
    </comment>
    <comment ref="C804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"Hát milyenek a macskák" 20131125 határozatban a címe!</t>
        </r>
      </text>
    </comment>
    <comment ref="O804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"27" pont volt előzőleg rögzítve!</t>
        </r>
      </text>
    </comment>
    <comment ref="BU806" authorId="0">
      <text>
        <r>
          <rPr>
            <sz val="9"/>
            <color indexed="81"/>
            <rFont val="Tahoma"/>
            <family val="2"/>
            <charset val="238"/>
          </rPr>
          <t xml:space="preserve">Záró elszámolás
</t>
        </r>
      </text>
    </comment>
    <comment ref="AS813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S825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záró elszámolás</t>
        </r>
      </text>
    </comment>
    <comment ref="C849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HN/30888-4/2014</t>
        </r>
      </text>
    </comment>
    <comment ref="AW853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záró elszámolás
</t>
        </r>
      </text>
    </comment>
    <comment ref="BI871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záróelszámolás
</t>
        </r>
      </text>
    </comment>
    <comment ref="AS885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A903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D947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Vidékfejlesztési Minisztérium</t>
        </r>
      </text>
    </comment>
    <comment ref="AK953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előző: 1800000</t>
        </r>
      </text>
    </comment>
    <comment ref="BA959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záró elszámolás
</t>
        </r>
      </text>
    </comment>
    <comment ref="AW976" authorId="0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Q992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A994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záró elszámolás</t>
        </r>
      </text>
    </comment>
    <comment ref="F1008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előző: 1026 Budapest, Garas utca 2.</t>
        </r>
      </text>
    </comment>
    <comment ref="F1009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előző: 1026 Budapest, Garas utca 2.</t>
        </r>
      </text>
    </comment>
    <comment ref="D1010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2015.06.25 7075/2015 kérelme alapján
</t>
        </r>
      </text>
    </comment>
    <comment ref="F1011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előző: 1026 Budapest, Garas utca 2. I/3.</t>
        </r>
      </text>
    </comment>
    <comment ref="M1025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HN/27194-2/2013 tájékoztató levél alapján
</t>
        </r>
      </text>
    </comment>
    <comment ref="BM1025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Y1055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záró elszámolás</t>
        </r>
      </text>
    </comment>
    <comment ref="DE1073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záró elszámolás</t>
        </r>
      </text>
    </comment>
    <comment ref="C1077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Nyilvántartásba vétel előtt már a címe megváltozott. Előző címe Az idegen orvos</t>
        </r>
      </text>
    </comment>
    <comment ref="BI1079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záró elszámolás
</t>
        </r>
      </text>
    </comment>
    <comment ref="AS1092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záró elszámolás</t>
        </r>
      </text>
    </comment>
    <comment ref="BU1097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záró elszámolás</t>
        </r>
      </text>
    </comment>
    <comment ref="BA1103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záró elszámolás!
</t>
        </r>
      </text>
    </comment>
    <comment ref="BA1109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záró elszámolás</t>
        </r>
      </text>
    </comment>
    <comment ref="AS1110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záró elszámolás
</t>
        </r>
      </text>
    </comment>
    <comment ref="BY1133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</text>
    </comment>
    <comment ref="AD1138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Miniszterelnökség
</t>
        </r>
      </text>
    </comment>
    <comment ref="AW1142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A1184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záró elszámolás</t>
        </r>
      </text>
    </comment>
    <comment ref="C1199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HN/20621-8/2014 ktsg ellenőrzési kérelem elutasítása</t>
        </r>
      </text>
    </comment>
    <comment ref="AD1212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Miniszterelnökség</t>
        </r>
      </text>
    </comment>
    <comment ref="BI1235" authorId="0">
      <text>
        <r>
          <rPr>
            <sz val="9"/>
            <color indexed="81"/>
            <rFont val="Tahoma"/>
            <family val="2"/>
            <charset val="238"/>
          </rPr>
          <t xml:space="preserve">Záró elszámolás
</t>
        </r>
      </text>
    </comment>
    <comment ref="BL1243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záró elszámolás</t>
        </r>
      </text>
    </comment>
    <comment ref="BM1243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záró elszámolás</t>
        </r>
      </text>
    </comment>
    <comment ref="AD1244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Miniszterelnökség</t>
        </r>
      </text>
    </comment>
    <comment ref="AW1272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záró elszámolás
</t>
        </r>
      </text>
    </comment>
    <comment ref="BM1273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záró elszámolás</t>
        </r>
      </text>
    </comment>
    <comment ref="BI1276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záró elszámolás</t>
        </r>
      </text>
    </comment>
    <comment ref="AW1294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záró elszámolás</t>
        </r>
      </text>
    </comment>
    <comment ref="BE1306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CC1327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záró elszámolás</t>
        </r>
      </text>
    </comment>
    <comment ref="BI1334" authorId="0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</text>
    </comment>
    <comment ref="AK1338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módosító határozat alapján HN/24117-2/2015
</t>
        </r>
      </text>
    </comment>
    <comment ref="AW1352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záró elszámolás
</t>
        </r>
      </text>
    </comment>
    <comment ref="B1356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NFGY/0933/2014
</t>
        </r>
      </text>
    </comment>
    <comment ref="B1357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NFGY/0401/2013.
</t>
        </r>
      </text>
    </comment>
    <comment ref="B1363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Lásd! NFGY/0588/2013</t>
        </r>
      </text>
    </comment>
    <comment ref="BU1383" authorId="0">
      <text>
        <r>
          <rPr>
            <sz val="9"/>
            <color indexed="81"/>
            <rFont val="Tahoma"/>
            <family val="2"/>
            <charset val="238"/>
          </rPr>
          <t xml:space="preserve">Záró elszámolás
</t>
        </r>
      </text>
    </comment>
    <comment ref="AW1390" authorId="1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záró elszámolás</t>
        </r>
      </text>
    </comment>
    <comment ref="BI1391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I1393" authorId="1">
      <text>
        <r>
          <rPr>
            <b/>
            <sz val="9"/>
            <color indexed="81"/>
            <rFont val="Tahoma"/>
            <family val="2"/>
            <charset val="238"/>
          </rPr>
          <t>Administrator:
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S1400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U1405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záró elszámolás</t>
        </r>
      </text>
    </comment>
    <comment ref="BQ1430" authorId="0">
      <text>
        <r>
          <rPr>
            <sz val="9"/>
            <color indexed="81"/>
            <rFont val="Tahoma"/>
            <family val="2"/>
            <charset val="238"/>
          </rPr>
          <t xml:space="preserve">Záró elszámolás
</t>
        </r>
      </text>
    </comment>
    <comment ref="E1431" authorId="0">
      <text>
        <r>
          <rPr>
            <b/>
            <sz val="9"/>
            <color indexed="81"/>
            <rFont val="Tahoma"/>
            <family val="2"/>
            <charset val="238"/>
          </rPr>
          <t>Koprodukciós partner: Cinema-Film Kft.</t>
        </r>
        <r>
          <rPr>
            <sz val="9"/>
            <color indexed="81"/>
            <rFont val="Tahoma"/>
            <family val="2"/>
            <charset val="238"/>
          </rPr>
          <t xml:space="preserve">
1145. Bp., Gyarmat utca 36.</t>
        </r>
      </text>
    </comment>
    <comment ref="BA1458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záró elszámplás</t>
        </r>
      </text>
    </comment>
    <comment ref="BA1459" authorId="1">
      <text>
        <r>
          <rPr>
            <b/>
            <sz val="9"/>
            <color indexed="81"/>
            <rFont val="Tahoma"/>
            <family val="2"/>
            <charset val="238"/>
          </rPr>
          <t>Administrator:
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P1461" authorId="1">
      <text>
        <r>
          <rPr>
            <b/>
            <sz val="9"/>
            <color indexed="81"/>
            <rFont val="Tahoma"/>
            <family val="2"/>
            <charset val="238"/>
          </rPr>
          <t>Laokoon Film Arts Kft. eljárása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I1461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1469" authorId="0">
      <text>
        <r>
          <rPr>
            <b/>
            <sz val="9"/>
            <color indexed="81"/>
            <rFont val="Tahoma"/>
            <family val="2"/>
            <charset val="238"/>
          </rPr>
          <t>Koprodukciós partner: Vadló Film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O1469" authorId="0">
      <text>
        <r>
          <rPr>
            <b/>
            <sz val="9"/>
            <color indexed="81"/>
            <rFont val="Tahoma"/>
            <family val="2"/>
            <charset val="238"/>
          </rPr>
          <t>Vadló Film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S1469" authorId="0">
      <text>
        <r>
          <rPr>
            <sz val="9"/>
            <color indexed="81"/>
            <rFont val="Tahoma"/>
            <family val="2"/>
            <charset val="238"/>
          </rPr>
          <t xml:space="preserve">Vadló Film Kft.
</t>
        </r>
      </text>
    </comment>
    <comment ref="AW1469" authorId="2">
      <text>
        <r>
          <rPr>
            <sz val="9"/>
            <color indexed="81"/>
            <rFont val="Tahoma"/>
            <family val="2"/>
            <charset val="238"/>
          </rPr>
          <t xml:space="preserve">Vadló Film Kft. 
</t>
        </r>
      </text>
    </comment>
    <comment ref="BA1469" authorId="2">
      <text>
        <r>
          <rPr>
            <sz val="9"/>
            <color indexed="81"/>
            <rFont val="Tahoma"/>
            <family val="2"/>
            <charset val="238"/>
          </rPr>
          <t xml:space="preserve">Vadló Film Kft.
</t>
        </r>
      </text>
    </comment>
    <comment ref="BE1469" authorId="2">
      <text>
        <r>
          <rPr>
            <sz val="9"/>
            <color indexed="81"/>
            <rFont val="Tahoma"/>
            <family val="2"/>
            <charset val="238"/>
          </rPr>
          <t xml:space="preserve">Vadló Film Kft.
</t>
        </r>
      </text>
    </comment>
    <comment ref="BI1469" authorId="2">
      <text>
        <r>
          <rPr>
            <sz val="9"/>
            <color indexed="81"/>
            <rFont val="Tahoma"/>
            <family val="2"/>
            <charset val="238"/>
          </rPr>
          <t>Vadló Film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M1469" authorId="2">
      <text>
        <r>
          <rPr>
            <sz val="9"/>
            <color indexed="81"/>
            <rFont val="Tahoma"/>
            <charset val="1"/>
          </rPr>
          <t xml:space="preserve">Vadló Film Szolgáltató Kft.
</t>
        </r>
      </text>
    </comment>
    <comment ref="BQ1469" authorId="2">
      <text>
        <r>
          <rPr>
            <sz val="9"/>
            <color indexed="81"/>
            <rFont val="Tahoma"/>
            <family val="2"/>
            <charset val="238"/>
          </rPr>
          <t>Vadló Film Kft.</t>
        </r>
      </text>
    </comment>
    <comment ref="C1517" authorId="1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A film az NFGY/1312/2016 nyilvántartási számon található</t>
        </r>
      </text>
    </comment>
    <comment ref="BA1524" authorId="0">
      <text>
        <r>
          <rPr>
            <sz val="9"/>
            <color indexed="81"/>
            <rFont val="Tahoma"/>
            <family val="2"/>
            <charset val="238"/>
          </rPr>
          <t xml:space="preserve">FocusFox Kft.
</t>
        </r>
      </text>
    </comment>
    <comment ref="BE1524" authorId="2">
      <text>
        <r>
          <rPr>
            <sz val="9"/>
            <color indexed="81"/>
            <rFont val="Tahoma"/>
            <family val="2"/>
            <charset val="238"/>
          </rPr>
          <t xml:space="preserve">RÁ Produkció Kft.
</t>
        </r>
      </text>
    </comment>
    <comment ref="BI1524" authorId="2">
      <text>
        <r>
          <rPr>
            <sz val="9"/>
            <color indexed="81"/>
            <rFont val="Tahoma"/>
            <family val="2"/>
            <charset val="238"/>
          </rPr>
          <t xml:space="preserve">RÁ  Produkció Kft.
</t>
        </r>
      </text>
    </comment>
    <comment ref="BE1529" authorId="2">
      <text>
        <r>
          <rPr>
            <sz val="9"/>
            <color indexed="81"/>
            <rFont val="Tahoma"/>
            <family val="2"/>
            <charset val="238"/>
          </rPr>
          <t xml:space="preserve">K.M.H. Laiko Kft.
</t>
        </r>
      </text>
    </comment>
    <comment ref="BI1529" authorId="2">
      <text>
        <r>
          <rPr>
            <sz val="9"/>
            <color indexed="81"/>
            <rFont val="Tahoma"/>
            <family val="2"/>
            <charset val="238"/>
          </rPr>
          <t xml:space="preserve">K.M.H. Laiko Kft.
</t>
        </r>
      </text>
    </comment>
    <comment ref="BM1529" authorId="2">
      <text>
        <r>
          <rPr>
            <sz val="9"/>
            <color indexed="81"/>
            <rFont val="Tahoma"/>
            <family val="2"/>
            <charset val="238"/>
          </rPr>
          <t xml:space="preserve">Záró elszámolás:
KMH Laiko Kft.
</t>
        </r>
      </text>
    </comment>
    <comment ref="BE1536" authorId="2">
      <text>
        <r>
          <rPr>
            <sz val="9"/>
            <color indexed="81"/>
            <rFont val="Tahoma"/>
            <family val="2"/>
            <charset val="238"/>
          </rPr>
          <t xml:space="preserve">K.M.H. Hang Kft.
</t>
        </r>
      </text>
    </comment>
    <comment ref="BA1551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záró elszámolás</t>
        </r>
      </text>
    </comment>
    <comment ref="CW1558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E1586" authorId="1">
      <text>
        <r>
          <rPr>
            <b/>
            <sz val="9"/>
            <color indexed="81"/>
            <rFont val="Tahoma"/>
            <family val="2"/>
            <charset val="238"/>
          </rPr>
          <t>barnam:</t>
        </r>
        <r>
          <rPr>
            <sz val="9"/>
            <color indexed="81"/>
            <rFont val="Tahoma"/>
            <family val="2"/>
            <charset val="238"/>
          </rPr>
          <t xml:space="preserve">
záró elszámolás</t>
        </r>
      </text>
    </comment>
    <comment ref="E1639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korábban: Mirage Film Studio Kft. (névvváltozás)</t>
        </r>
      </text>
    </comment>
    <comment ref="CK1640" authorId="0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660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lásd: NFGY/1119/2015</t>
        </r>
      </text>
    </comment>
    <comment ref="B1661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lásd: NFGY/0462/2013</t>
        </r>
      </text>
    </comment>
    <comment ref="BM1668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677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Lásd: NFGY/1094/2015</t>
        </r>
      </text>
    </comment>
    <comment ref="CG1678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I1679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E1698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Genezis Produkció  Kft. </t>
        </r>
      </text>
    </comment>
    <comment ref="BA1702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Y1709" authorId="2">
      <text>
        <r>
          <rPr>
            <sz val="9"/>
            <color indexed="81"/>
            <rFont val="Tahoma"/>
            <family val="2"/>
            <charset val="238"/>
          </rPr>
          <t xml:space="preserve">Záró elszámolás
</t>
        </r>
      </text>
    </comment>
    <comment ref="U1712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ktsg ellenőrzés elutasítva HN/4057-8/2015. jogerőre emelkedett: 2015.08.27
</t>
        </r>
      </text>
    </comment>
    <comment ref="B1719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NFGY/0963/2015</t>
        </r>
      </text>
    </comment>
    <comment ref="BI1720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záró elszámolás</t>
        </r>
      </text>
    </comment>
    <comment ref="AS1722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záró elszámolás</t>
        </r>
      </text>
    </comment>
    <comment ref="BE1723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E1728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730" authorId="2">
      <text>
        <r>
          <rPr>
            <b/>
            <sz val="9"/>
            <color indexed="81"/>
            <rFont val="Tahoma"/>
            <family val="2"/>
            <charset val="238"/>
          </rPr>
          <t xml:space="preserve">Az Egyesület képviselője kérésére (nem készült el a filmalkotás) Törlés a közhiteles nyilvántartásból: NFI/1051/2 (2020) </t>
        </r>
        <r>
          <rPr>
            <sz val="9"/>
            <color indexed="81"/>
            <rFont val="Tahoma"/>
            <family val="2"/>
            <charset val="238"/>
          </rPr>
          <t xml:space="preserve">
 </t>
        </r>
      </text>
    </comment>
    <comment ref="U1752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Omega-Kreatív Bt = 2.007.500,-
Crocobee Kft. = 1.000.000,-</t>
        </r>
      </text>
    </comment>
    <comment ref="U1767" authorId="1">
      <text>
        <r>
          <rPr>
            <b/>
            <sz val="9"/>
            <color indexed="81"/>
            <rFont val="Tahoma"/>
            <family val="2"/>
            <charset val="238"/>
          </rPr>
          <t>jogosult: KMH Out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M1768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A1771" authorId="1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záró elszámolás</t>
        </r>
      </text>
    </comment>
    <comment ref="BY1778" authorId="0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W1797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F1804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korábban:1074 Budapest,Tivadar u.2.</t>
        </r>
      </text>
    </comment>
    <comment ref="AH1813" authorId="1">
      <text>
        <r>
          <rPr>
            <b/>
            <sz val="9"/>
            <color indexed="81"/>
            <rFont val="Tahoma"/>
            <family val="2"/>
            <charset val="238"/>
          </rPr>
          <t>Umbrella Kreatív Műhely Kft. eljárása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L1813" authorId="1">
      <text>
        <r>
          <rPr>
            <b/>
            <sz val="9"/>
            <color indexed="81"/>
            <rFont val="Tahoma"/>
            <family val="2"/>
            <charset val="238"/>
          </rPr>
          <t>Budapesti Metropolitan Egyetem eljárása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S1820" authorId="1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záró elszámolás</t>
        </r>
      </text>
    </comment>
    <comment ref="AS1825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záró elszámolás</t>
        </r>
      </text>
    </comment>
    <comment ref="E1826" authorId="0">
      <text>
        <r>
          <rPr>
            <b/>
            <sz val="9"/>
            <color indexed="81"/>
            <rFont val="Tahoma"/>
            <family val="2"/>
            <charset val="238"/>
          </rPr>
          <t>Koprodukciós Partner: Libra Film SRO (Románia)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Y1840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E1844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849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Lásd NFGY/1216/2015</t>
        </r>
      </text>
    </comment>
    <comment ref="BE1857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U1866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A1869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F1890" authorId="0">
      <text>
        <r>
          <rPr>
            <b/>
            <sz val="9"/>
            <color indexed="81"/>
            <rFont val="Tahoma"/>
            <family val="2"/>
            <charset val="238"/>
          </rPr>
          <t>Zene nélkül Kft. támjogos határozat címe: 1116. Budapest, Mesterházi utca 10. 
HN/16751-6/2016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I1890" authorId="0">
      <text>
        <r>
          <rPr>
            <sz val="9"/>
            <color indexed="81"/>
            <rFont val="Tahoma"/>
            <family val="2"/>
            <charset val="238"/>
          </rPr>
          <t xml:space="preserve">Zene nélkül Kft.
</t>
        </r>
      </text>
    </comment>
    <comment ref="BM1890" authorId="2">
      <text>
        <r>
          <rPr>
            <sz val="9"/>
            <color indexed="81"/>
            <rFont val="Tahoma"/>
            <family val="2"/>
            <charset val="238"/>
          </rPr>
          <t xml:space="preserve">Zene nélkül Kft.
</t>
        </r>
      </text>
    </comment>
    <comment ref="BQ1890" authorId="2">
      <text>
        <r>
          <rPr>
            <sz val="9"/>
            <color indexed="81"/>
            <rFont val="Tahoma"/>
            <family val="2"/>
            <charset val="238"/>
          </rPr>
          <t>Záró elszámolás: Zene nélkül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Q1895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E1898" authorId="0">
      <text>
        <r>
          <rPr>
            <sz val="9"/>
            <color indexed="81"/>
            <rFont val="Tahoma"/>
            <family val="2"/>
            <charset val="238"/>
          </rPr>
          <t xml:space="preserve">Záró elszámolás
</t>
        </r>
      </text>
    </comment>
    <comment ref="AS1905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D1908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Székesfehérvár önkormányzata</t>
        </r>
      </text>
    </comment>
    <comment ref="BY1911" authorId="2">
      <text>
        <r>
          <rPr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I1913" authorId="0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</text>
    </comment>
    <comment ref="AD1917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Székesfehérvár önkormányzata</t>
        </r>
      </text>
    </comment>
    <comment ref="S1919" authorId="0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A támogatás alapjául szolgáló közvetlen filmgyártási költség összege: 1.272.725 Forint</t>
        </r>
      </text>
    </comment>
    <comment ref="BM1922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K1944" authorId="2">
      <text>
        <r>
          <rPr>
            <sz val="9"/>
            <color indexed="81"/>
            <rFont val="Tahoma"/>
            <family val="2"/>
            <charset val="238"/>
          </rPr>
          <t xml:space="preserve">Apró Mesék Produkció Kft.
</t>
        </r>
      </text>
    </comment>
    <comment ref="AO1944" authorId="2">
      <text>
        <r>
          <rPr>
            <sz val="9"/>
            <color indexed="81"/>
            <rFont val="Tahoma"/>
            <family val="2"/>
            <charset val="238"/>
          </rPr>
          <t xml:space="preserve">Film Positive Productions Kft.
</t>
        </r>
      </text>
    </comment>
    <comment ref="AS1944" authorId="2">
      <text>
        <r>
          <rPr>
            <sz val="9"/>
            <color indexed="81"/>
            <rFont val="Tahoma"/>
            <family val="2"/>
            <charset val="238"/>
          </rPr>
          <t>Apró Mesék Produkció Kft</t>
        </r>
        <r>
          <rPr>
            <b/>
            <sz val="9"/>
            <color indexed="81"/>
            <rFont val="Tahoma"/>
            <family val="2"/>
            <charset val="238"/>
          </rPr>
          <t xml:space="preserve">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W1944" authorId="2">
      <text>
        <r>
          <rPr>
            <sz val="9"/>
            <color indexed="81"/>
            <rFont val="Tahoma"/>
            <family val="2"/>
            <charset val="238"/>
          </rPr>
          <t xml:space="preserve">Apró Mesék Produkció Kft.
</t>
        </r>
      </text>
    </comment>
    <comment ref="BA1944" authorId="2">
      <text>
        <r>
          <rPr>
            <sz val="9"/>
            <color indexed="81"/>
            <rFont val="Tahoma"/>
            <family val="2"/>
            <charset val="238"/>
          </rPr>
          <t>Apró Mesék Produkció Kft.</t>
        </r>
        <r>
          <rPr>
            <b/>
            <sz val="9"/>
            <color indexed="81"/>
            <rFont val="Tahoma"/>
            <family val="2"/>
            <charset val="238"/>
          </rPr>
          <t xml:space="preserve">
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E1944" authorId="2">
      <text>
        <r>
          <rPr>
            <b/>
            <sz val="9"/>
            <color indexed="81"/>
            <rFont val="Tahoma"/>
            <family val="2"/>
            <charset val="238"/>
          </rPr>
          <t xml:space="preserve">Apró Mesék Produkció Kft.
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I1944" authorId="2">
      <text>
        <r>
          <rPr>
            <sz val="9"/>
            <color indexed="81"/>
            <rFont val="Tahoma"/>
            <family val="2"/>
            <charset val="238"/>
          </rPr>
          <t xml:space="preserve">Apró Mesék Produkció Kft.
</t>
        </r>
      </text>
    </comment>
    <comment ref="BM1944" authorId="2">
      <text>
        <r>
          <rPr>
            <sz val="9"/>
            <color indexed="81"/>
            <rFont val="Tahoma"/>
            <family val="2"/>
            <charset val="238"/>
          </rPr>
          <t xml:space="preserve">Apró Mesék Produkció Kft.
</t>
        </r>
      </text>
    </comment>
    <comment ref="BQ1944" authorId="2">
      <text>
        <r>
          <rPr>
            <sz val="9"/>
            <color indexed="81"/>
            <rFont val="Tahoma"/>
            <family val="2"/>
            <charset val="238"/>
          </rPr>
          <t xml:space="preserve">Apró Mesék Produkció KFt.
</t>
        </r>
      </text>
    </comment>
    <comment ref="BU1944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elszámolás:
Apró Mesék Produkció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S1953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1964" authorId="1">
      <text>
        <r>
          <rPr>
            <b/>
            <sz val="9"/>
            <color indexed="81"/>
            <rFont val="Tahoma"/>
            <family val="2"/>
            <charset val="238"/>
          </rPr>
          <t>előző:
Debrecen Városi Televízió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1965" authorId="1">
      <text>
        <r>
          <rPr>
            <b/>
            <sz val="9"/>
            <color indexed="81"/>
            <rFont val="Tahoma"/>
            <family val="2"/>
            <charset val="238"/>
          </rPr>
          <t>előző:
Debrecen Városi Televízió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W1975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1990" authorId="1">
      <text>
        <r>
          <rPr>
            <b/>
            <sz val="9"/>
            <color indexed="81"/>
            <rFont val="Tahoma"/>
            <family val="2"/>
            <charset val="238"/>
          </rPr>
          <t>koproducer: Színház és Filmművészeti Egyetem
HN/18516-5/2016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K1990" authorId="1">
      <text>
        <r>
          <rPr>
            <b/>
            <sz val="9"/>
            <color indexed="81"/>
            <rFont val="Tahoma"/>
            <family val="2"/>
            <charset val="238"/>
          </rPr>
          <t>Cinema-Film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O1990" authorId="1">
      <text>
        <r>
          <rPr>
            <b/>
            <sz val="9"/>
            <color indexed="81"/>
            <rFont val="Tahoma"/>
            <family val="2"/>
            <charset val="238"/>
          </rPr>
          <t>Színház és Filmművészeti Egyetem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K1994" authorId="1">
      <text>
        <r>
          <rPr>
            <sz val="9"/>
            <color indexed="81"/>
            <rFont val="Tahoma"/>
            <family val="2"/>
            <charset val="238"/>
          </rPr>
          <t xml:space="preserve">Színház és Filmművészeti Egyetem
</t>
        </r>
      </text>
    </comment>
    <comment ref="AO1994" authorId="1">
      <text>
        <r>
          <rPr>
            <sz val="9"/>
            <color indexed="81"/>
            <rFont val="Tahoma"/>
            <family val="2"/>
            <charset val="238"/>
          </rPr>
          <t xml:space="preserve">Katapult Film Kft.
</t>
        </r>
      </text>
    </comment>
    <comment ref="AK1995" authorId="1">
      <text>
        <r>
          <rPr>
            <sz val="9"/>
            <color indexed="81"/>
            <rFont val="Tahoma"/>
            <family val="2"/>
            <charset val="238"/>
          </rPr>
          <t xml:space="preserve">Színház és Filmművészeti Egyetem
</t>
        </r>
      </text>
    </comment>
    <comment ref="AO1995" authorId="1">
      <text>
        <r>
          <rPr>
            <sz val="9"/>
            <color indexed="81"/>
            <rFont val="Tahoma"/>
            <family val="2"/>
            <charset val="238"/>
          </rPr>
          <t xml:space="preserve">Katapult Film Kft.
</t>
        </r>
      </text>
    </comment>
    <comment ref="AK2025" authorId="1">
      <text>
        <r>
          <rPr>
            <sz val="9"/>
            <color indexed="81"/>
            <rFont val="Tahoma"/>
            <family val="2"/>
            <charset val="238"/>
          </rPr>
          <t xml:space="preserve">Színház és Filmművészeti Egyetem
</t>
        </r>
      </text>
    </comment>
    <comment ref="AO2025" authorId="1">
      <text>
        <r>
          <rPr>
            <sz val="9"/>
            <color indexed="81"/>
            <rFont val="Tahoma"/>
            <family val="2"/>
            <charset val="238"/>
          </rPr>
          <t xml:space="preserve">Katapult Film Kft.
</t>
        </r>
      </text>
    </comment>
    <comment ref="B2026" authorId="1">
      <text>
        <r>
          <rPr>
            <b/>
            <sz val="9"/>
            <color rgb="FF000000"/>
            <rFont val="Tahoma"/>
            <family val="2"/>
            <charset val="238"/>
          </rPr>
          <t xml:space="preserve">A HN/29032-2/2016 sz. határozatban a HN/15983-4/2016 sz. határozat visszavonásra került </t>
        </r>
      </text>
    </comment>
    <comment ref="AK2027" authorId="1">
      <text>
        <r>
          <rPr>
            <sz val="9"/>
            <color indexed="81"/>
            <rFont val="Tahoma"/>
            <family val="2"/>
            <charset val="238"/>
          </rPr>
          <t xml:space="preserve">Színház és Filmművészeti Egyetem
</t>
        </r>
      </text>
    </comment>
    <comment ref="AO2027" authorId="1">
      <text>
        <r>
          <rPr>
            <sz val="9"/>
            <color indexed="81"/>
            <rFont val="Tahoma"/>
            <family val="2"/>
            <charset val="238"/>
          </rPr>
          <t xml:space="preserve">Katapult Film Kft.
</t>
        </r>
      </text>
    </comment>
    <comment ref="AK2029" authorId="1">
      <text>
        <r>
          <rPr>
            <sz val="9"/>
            <color indexed="81"/>
            <rFont val="Tahoma"/>
            <family val="2"/>
            <charset val="238"/>
          </rPr>
          <t xml:space="preserve">Színház és Filmművészeti Egyetem
</t>
        </r>
      </text>
    </comment>
    <comment ref="AO2029" authorId="1">
      <text>
        <r>
          <rPr>
            <sz val="9"/>
            <color indexed="81"/>
            <rFont val="Tahoma"/>
            <family val="2"/>
            <charset val="238"/>
          </rPr>
          <t xml:space="preserve">Katapult Film Kft.
</t>
        </r>
      </text>
    </comment>
    <comment ref="AK2030" authorId="1">
      <text>
        <r>
          <rPr>
            <sz val="9"/>
            <color indexed="81"/>
            <rFont val="Tahoma"/>
            <family val="2"/>
            <charset val="238"/>
          </rPr>
          <t xml:space="preserve">Színház és Filmművészeti Egyetem
</t>
        </r>
      </text>
    </comment>
    <comment ref="AO2030" authorId="1">
      <text>
        <r>
          <rPr>
            <sz val="9"/>
            <color indexed="81"/>
            <rFont val="Tahoma"/>
            <family val="2"/>
            <charset val="238"/>
          </rPr>
          <t>Katapult Film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S2051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S2052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C2062" authorId="1">
      <text>
        <r>
          <rPr>
            <b/>
            <sz val="9"/>
            <color indexed="81"/>
            <rFont val="Tahoma"/>
            <family val="2"/>
            <charset val="238"/>
          </rPr>
          <t>munkacím: 70 évvel ezelőtt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I2070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</text>
    </comment>
    <comment ref="BM2086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U2114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M2115" authorId="0">
      <text>
        <r>
          <rPr>
            <sz val="9"/>
            <color indexed="81"/>
            <rFont val="Tahoma"/>
            <family val="2"/>
            <charset val="238"/>
          </rPr>
          <t xml:space="preserve">Záró elszámolás
</t>
        </r>
      </text>
    </comment>
    <comment ref="F2116" authorId="3">
      <text>
        <r>
          <rPr>
            <b/>
            <sz val="9"/>
            <color indexed="81"/>
            <rFont val="Tahoma"/>
            <family val="2"/>
            <charset val="238"/>
          </rPr>
          <t>Erdélyi Bernadett:</t>
        </r>
        <r>
          <rPr>
            <sz val="9"/>
            <color indexed="81"/>
            <rFont val="Tahoma"/>
            <family val="2"/>
            <charset val="238"/>
          </rPr>
          <t xml:space="preserve">
Előző: 1056 Budapest, Molnár utca 53.
</t>
        </r>
      </text>
    </comment>
    <comment ref="BI2120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E2131" authorId="1">
      <text>
        <r>
          <rPr>
            <sz val="9"/>
            <color indexed="81"/>
            <rFont val="Tahoma"/>
            <family val="2"/>
            <charset val="238"/>
          </rPr>
          <t>záró elszámolás</t>
        </r>
      </text>
    </comment>
    <comment ref="AH2135" authorId="1">
      <text>
        <r>
          <rPr>
            <b/>
            <sz val="9"/>
            <color indexed="81"/>
            <rFont val="Tahoma"/>
            <family val="2"/>
            <charset val="238"/>
          </rPr>
          <t>Filmteam Kft. eljárása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L2135" authorId="1">
      <text>
        <r>
          <rPr>
            <b/>
            <sz val="9"/>
            <color indexed="81"/>
            <rFont val="Tahoma"/>
            <family val="2"/>
            <charset val="238"/>
          </rPr>
          <t>Filmteam-Up! Kft. eljárása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Q2136" authorId="0">
      <text>
        <r>
          <rPr>
            <sz val="9"/>
            <color indexed="81"/>
            <rFont val="Tahoma"/>
            <family val="2"/>
            <charset val="238"/>
          </rPr>
          <t xml:space="preserve">Záró elszámolás
</t>
        </r>
      </text>
    </comment>
    <comment ref="AW2139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M2142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I2147" authorId="0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Q2152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I2164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Y2165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W2176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S2180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S2182" authorId="0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W2184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K2186" authorId="2">
      <text>
        <r>
          <rPr>
            <sz val="9"/>
            <color indexed="81"/>
            <rFont val="Tahoma"/>
            <family val="2"/>
            <charset val="238"/>
          </rPr>
          <t xml:space="preserve">Romédia Alapítvány
</t>
        </r>
      </text>
    </comment>
    <comment ref="AO2186" authorId="2">
      <text>
        <r>
          <rPr>
            <sz val="9"/>
            <color indexed="81"/>
            <rFont val="Tahoma"/>
            <family val="2"/>
            <charset val="238"/>
          </rPr>
          <t xml:space="preserve">BAXT Films Kft.
</t>
        </r>
      </text>
    </comment>
    <comment ref="E2187" authorId="2">
      <text>
        <r>
          <rPr>
            <sz val="9"/>
            <color indexed="81"/>
            <rFont val="Tahoma"/>
            <family val="2"/>
            <charset val="238"/>
          </rPr>
          <t xml:space="preserve">Koprodukciós partnere: 
1. HBO Holding Zrt.;
2. Romédia Alapítvány
</t>
        </r>
      </text>
    </comment>
    <comment ref="E2194" authorId="2">
      <text>
        <r>
          <rPr>
            <sz val="9"/>
            <color indexed="81"/>
            <rFont val="Tahoma"/>
            <family val="2"/>
            <charset val="238"/>
          </rPr>
          <t xml:space="preserve">A Magyar besorolás és Kulturális teszt kérelmét a Proton Cinema Kft. adta be.
</t>
        </r>
      </text>
    </comment>
    <comment ref="AK2194" authorId="2">
      <text>
        <r>
          <rPr>
            <sz val="9"/>
            <color indexed="81"/>
            <rFont val="Tahoma"/>
            <family val="2"/>
            <charset val="238"/>
          </rPr>
          <t xml:space="preserve">Proton Piknik Kft. 
</t>
        </r>
      </text>
    </comment>
    <comment ref="AO2194" authorId="2">
      <text>
        <r>
          <rPr>
            <sz val="9"/>
            <color indexed="81"/>
            <rFont val="Tahoma"/>
            <family val="2"/>
            <charset val="238"/>
          </rPr>
          <t xml:space="preserve">Proton Cinema Kft.
</t>
        </r>
      </text>
    </comment>
    <comment ref="AS2194" authorId="2">
      <text>
        <r>
          <rPr>
            <sz val="9"/>
            <color indexed="81"/>
            <rFont val="Tahoma"/>
            <family val="2"/>
            <charset val="238"/>
          </rPr>
          <t xml:space="preserve">Proton Piknik Kft. 
</t>
        </r>
      </text>
    </comment>
    <comment ref="AW2194" authorId="2">
      <text>
        <r>
          <rPr>
            <sz val="9"/>
            <color indexed="81"/>
            <rFont val="Tahoma"/>
            <family val="2"/>
            <charset val="238"/>
          </rPr>
          <t>Proton Piknik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A2194" authorId="2">
      <text>
        <r>
          <rPr>
            <sz val="9"/>
            <color indexed="81"/>
            <rFont val="Tahoma"/>
            <charset val="1"/>
          </rPr>
          <t xml:space="preserve">Proton Piknik Kft.
</t>
        </r>
      </text>
    </comment>
    <comment ref="AK2227" authorId="1">
      <text>
        <r>
          <rPr>
            <b/>
            <sz val="9"/>
            <color indexed="81"/>
            <rFont val="Tahoma"/>
            <family val="2"/>
            <charset val="238"/>
          </rPr>
          <t>Proton Versek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O2227" authorId="1">
      <text>
        <r>
          <rPr>
            <b/>
            <sz val="9"/>
            <color indexed="81"/>
            <rFont val="Tahoma"/>
            <family val="2"/>
            <charset val="238"/>
          </rPr>
          <t>Proton Cinem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S2227" authorId="1">
      <text>
        <r>
          <rPr>
            <b/>
            <sz val="9"/>
            <color indexed="81"/>
            <rFont val="Tahoma"/>
            <family val="2"/>
            <charset val="238"/>
          </rPr>
          <t>Proton Versek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W2227" authorId="0">
      <text>
        <r>
          <rPr>
            <b/>
            <sz val="9"/>
            <color indexed="81"/>
            <rFont val="Tahoma"/>
            <family val="2"/>
            <charset val="238"/>
          </rPr>
          <t>Proton Versek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A2227" authorId="0">
      <text>
        <r>
          <rPr>
            <b/>
            <sz val="9"/>
            <color indexed="81"/>
            <rFont val="Tahoma"/>
            <family val="2"/>
            <charset val="238"/>
          </rPr>
          <t>Proton Versek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E2227" authorId="0">
      <text>
        <r>
          <rPr>
            <sz val="9"/>
            <color indexed="81"/>
            <rFont val="Tahoma"/>
            <family val="2"/>
            <charset val="238"/>
          </rPr>
          <t xml:space="preserve">Proton Versek Kft.
</t>
        </r>
      </text>
    </comment>
    <comment ref="BM2227" authorId="2">
      <text>
        <r>
          <rPr>
            <sz val="9"/>
            <color indexed="81"/>
            <rFont val="Tahoma"/>
            <family val="2"/>
            <charset val="238"/>
          </rPr>
          <t xml:space="preserve">Proton Versek Kft.
</t>
        </r>
      </text>
    </comment>
    <comment ref="BA2247" authorId="0">
      <text>
        <r>
          <rPr>
            <sz val="9"/>
            <color indexed="81"/>
            <rFont val="Tahoma"/>
            <family val="2"/>
            <charset val="238"/>
          </rPr>
          <t xml:space="preserve">FocusFox Kft.
</t>
        </r>
      </text>
    </comment>
    <comment ref="BE2247" authorId="2">
      <text>
        <r>
          <rPr>
            <sz val="9"/>
            <color indexed="81"/>
            <rFont val="Tahoma"/>
            <family val="2"/>
            <charset val="238"/>
          </rPr>
          <t xml:space="preserve">Nyolc Produkció Kft.
</t>
        </r>
      </text>
    </comment>
    <comment ref="BI2247" authorId="2">
      <text>
        <r>
          <rPr>
            <sz val="9"/>
            <color indexed="81"/>
            <rFont val="Tahoma"/>
            <family val="2"/>
            <charset val="238"/>
          </rPr>
          <t xml:space="preserve">Nyolc Produkció Kft.
</t>
        </r>
      </text>
    </comment>
    <comment ref="BM2247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Nyolc Produkció Kft. 
</t>
        </r>
      </text>
    </comment>
    <comment ref="BA2268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A2269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2271" authorId="0">
      <text>
        <r>
          <rPr>
            <sz val="9"/>
            <color indexed="81"/>
            <rFont val="Tahoma"/>
            <family val="2"/>
            <charset val="238"/>
          </rPr>
          <t xml:space="preserve">A támjog határozatban még RiotFilm Produkciós Kft. HN/19460-6/2016
</t>
        </r>
      </text>
    </comment>
    <comment ref="BU2275" authorId="0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</text>
    </comment>
    <comment ref="BE2276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Q2280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K2293" authorId="1">
      <text>
        <r>
          <rPr>
            <sz val="9"/>
            <color indexed="81"/>
            <rFont val="Tahoma"/>
            <family val="2"/>
            <charset val="238"/>
          </rPr>
          <t>Katapilt Film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O2293" authorId="0">
      <text>
        <r>
          <rPr>
            <sz val="9"/>
            <color indexed="81"/>
            <rFont val="Tahoma"/>
            <family val="2"/>
            <charset val="238"/>
          </rPr>
          <t xml:space="preserve">Színház- és Filmművészeti Egyetem
</t>
        </r>
      </text>
    </comment>
    <comment ref="AD2313" authorId="2">
      <text>
        <r>
          <rPr>
            <sz val="9"/>
            <color indexed="81"/>
            <rFont val="Tahoma"/>
            <family val="2"/>
            <charset val="238"/>
          </rPr>
          <t xml:space="preserve">Pest Megyei Német Önkormányzat
</t>
        </r>
      </text>
    </comment>
    <comment ref="AW2338" authorId="0">
      <text>
        <r>
          <rPr>
            <sz val="9"/>
            <color indexed="81"/>
            <rFont val="Tahoma"/>
            <family val="2"/>
            <charset val="238"/>
          </rPr>
          <t xml:space="preserve">Záró elszámolás
</t>
        </r>
      </text>
    </comment>
    <comment ref="CK2346" authorId="0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M2363" authorId="2">
      <text>
        <r>
          <rPr>
            <sz val="9"/>
            <color indexed="81"/>
            <rFont val="Tahoma"/>
            <family val="2"/>
            <charset val="238"/>
          </rPr>
          <t xml:space="preserve">Filmkontroll Kft.
</t>
        </r>
      </text>
    </comment>
    <comment ref="BU2363" authorId="2">
      <text>
        <r>
          <rPr>
            <sz val="9"/>
            <color indexed="81"/>
            <rFont val="Tahoma"/>
            <family val="2"/>
            <charset val="238"/>
          </rPr>
          <t xml:space="preserve">Filmkontroll Kft.
</t>
        </r>
      </text>
    </comment>
    <comment ref="BY2363" authorId="2">
      <text>
        <r>
          <rPr>
            <sz val="9"/>
            <color indexed="81"/>
            <rFont val="Tahoma"/>
            <family val="2"/>
            <charset val="238"/>
          </rPr>
          <t xml:space="preserve">Drakulics Filmgyártó Kft.
</t>
        </r>
      </text>
    </comment>
    <comment ref="CC2363" authorId="2">
      <text>
        <r>
          <rPr>
            <sz val="9"/>
            <color indexed="81"/>
            <rFont val="Tahoma"/>
            <family val="2"/>
            <charset val="238"/>
          </rPr>
          <t xml:space="preserve">Drakulics Filmgyártó Kft.
</t>
        </r>
      </text>
    </comment>
    <comment ref="CG2363" authorId="2">
      <text>
        <r>
          <rPr>
            <sz val="9"/>
            <color indexed="81"/>
            <rFont val="Tahoma"/>
            <family val="2"/>
            <charset val="238"/>
          </rPr>
          <t xml:space="preserve">Drakulics Filmgyártó Kft.
</t>
        </r>
      </text>
    </comment>
    <comment ref="CS2363" authorId="2">
      <text>
        <r>
          <rPr>
            <sz val="9"/>
            <color indexed="81"/>
            <rFont val="Tahoma"/>
            <family val="2"/>
            <charset val="238"/>
          </rPr>
          <t xml:space="preserve">Drakulics Filmgyártó Kft.
</t>
        </r>
      </text>
    </comment>
    <comment ref="CW2363" authorId="2">
      <text>
        <r>
          <rPr>
            <sz val="9"/>
            <color indexed="81"/>
            <rFont val="Tahoma"/>
            <family val="2"/>
            <charset val="238"/>
          </rPr>
          <t xml:space="preserve">Drakulics Filmgyártó Kft.
</t>
        </r>
      </text>
    </comment>
    <comment ref="DA2363" authorId="2">
      <text>
        <r>
          <rPr>
            <sz val="9"/>
            <color indexed="81"/>
            <rFont val="Tahoma"/>
            <family val="2"/>
            <charset val="238"/>
          </rPr>
          <t xml:space="preserve">Drakulics Filmgyártó Kft.
</t>
        </r>
      </text>
    </comment>
    <comment ref="DE2363" authorId="2">
      <text>
        <r>
          <rPr>
            <sz val="9"/>
            <color indexed="81"/>
            <rFont val="Tahoma"/>
            <family val="2"/>
            <charset val="238"/>
          </rPr>
          <t xml:space="preserve">Drakulics Filmgyártó Kft.
</t>
        </r>
      </text>
    </comment>
    <comment ref="DI2363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Q2366" authorId="2">
      <text>
        <r>
          <rPr>
            <sz val="9"/>
            <color indexed="81"/>
            <rFont val="Tahoma"/>
            <family val="2"/>
            <charset val="238"/>
          </rPr>
          <t xml:space="preserve">Záró elszámolás: 
VA3 Film Kft.
</t>
        </r>
      </text>
    </comment>
    <comment ref="AD2370" authorId="0">
      <text>
        <r>
          <rPr>
            <b/>
            <sz val="9"/>
            <color indexed="81"/>
            <rFont val="Tahoma"/>
            <family val="2"/>
            <charset val="238"/>
          </rPr>
          <t>Bethlen Gábor Alapkezelő Zrt.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2372" authorId="2">
      <text>
        <r>
          <rPr>
            <b/>
            <sz val="9"/>
            <color indexed="81"/>
            <rFont val="Tahoma"/>
            <family val="2"/>
            <charset val="238"/>
          </rPr>
          <t xml:space="preserve">Kopr. Partner: a szlovák Artichoke s.r.o.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R2372" authorId="2">
      <text>
        <r>
          <rPr>
            <sz val="9"/>
            <color indexed="81"/>
            <rFont val="Tahoma"/>
            <family val="2"/>
            <charset val="238"/>
          </rPr>
          <t xml:space="preserve">teljes ktgvetés emelkedés a szlovák koprodukciós partner belépésével
</t>
        </r>
      </text>
    </comment>
    <comment ref="R2373" authorId="2">
      <text>
        <r>
          <rPr>
            <sz val="9"/>
            <color indexed="81"/>
            <rFont val="Tahoma"/>
            <family val="2"/>
            <charset val="238"/>
          </rPr>
          <t xml:space="preserve">ebből a magyar fél hozzájárulása: 
400.000.000,-Ft, a szlováké: 266.667.000,-Ft
</t>
        </r>
      </text>
    </comment>
    <comment ref="V2374" authorId="2">
      <text>
        <r>
          <rPr>
            <sz val="9"/>
            <color indexed="81"/>
            <rFont val="Tahoma"/>
            <family val="2"/>
            <charset val="238"/>
          </rPr>
          <t xml:space="preserve">változatlanul maradt
</t>
        </r>
      </text>
    </comment>
    <comment ref="AF2374" authorId="2">
      <text>
        <r>
          <rPr>
            <sz val="9"/>
            <color indexed="81"/>
            <rFont val="Tahoma"/>
            <family val="2"/>
            <charset val="238"/>
          </rPr>
          <t xml:space="preserve">változatlanul maradt
</t>
        </r>
      </text>
    </comment>
    <comment ref="CO2376" authorId="2">
      <text>
        <r>
          <rPr>
            <b/>
            <sz val="9"/>
            <color indexed="81"/>
            <rFont val="Tahoma"/>
            <family val="2"/>
            <charset val="238"/>
          </rPr>
          <t>Csillag Zoltánné: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U2383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A2392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Q2407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I2414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M2439" authorId="0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E2449" authorId="0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M2468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M2470" authorId="0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A2524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E2526" authorId="0">
      <text>
        <r>
          <rPr>
            <sz val="9"/>
            <color indexed="81"/>
            <rFont val="Tahoma"/>
            <family val="2"/>
            <charset val="238"/>
          </rPr>
          <t xml:space="preserve">Záró elszámolás
</t>
        </r>
      </text>
    </comment>
    <comment ref="E2529" authorId="2">
      <text>
        <r>
          <rPr>
            <sz val="9"/>
            <color indexed="81"/>
            <rFont val="Tahoma"/>
            <family val="2"/>
            <charset val="238"/>
          </rPr>
          <t xml:space="preserve">Nemzetközi koprodukciós szerződés: 2018.06.26-án az MIYU PRODUCTIONS-sal
</t>
        </r>
      </text>
    </comment>
    <comment ref="BA2554" authorId="1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W2556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2560" authorId="1">
      <text>
        <r>
          <rPr>
            <sz val="9"/>
            <color indexed="81"/>
            <rFont val="Tahoma"/>
            <family val="2"/>
            <charset val="238"/>
          </rPr>
          <t>a visszavonó határozat  iktatószáma: HN/16792-2/2017</t>
        </r>
      </text>
    </comment>
    <comment ref="B2582" authorId="2">
      <text>
        <r>
          <rPr>
            <sz val="9"/>
            <color indexed="81"/>
            <rFont val="Tahoma"/>
            <family val="2"/>
            <charset val="238"/>
          </rPr>
          <t xml:space="preserve">Törlés dupla nyilvántartási szám miatt:
A helyes nyilvántartási szám: NFGY/2560/2019
</t>
        </r>
      </text>
    </comment>
    <comment ref="C2593" authorId="2">
      <text>
        <r>
          <rPr>
            <sz val="9"/>
            <color indexed="81"/>
            <rFont val="Tahoma"/>
            <family val="2"/>
            <charset val="238"/>
          </rPr>
          <t>a HN/19580-4/2018  sz. ktg. ellenőrzési határozatban már Csavargók néven szerepel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C2617" authorId="2">
      <text>
        <r>
          <rPr>
            <sz val="9"/>
            <color indexed="81"/>
            <rFont val="Tahoma"/>
            <family val="2"/>
            <charset val="238"/>
          </rPr>
          <t>Ktg.-nél Negyvenhét perc / Merülés</t>
        </r>
      </text>
    </comment>
    <comment ref="AW2624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2626" authorId="1">
      <text>
        <r>
          <rPr>
            <b/>
            <sz val="9"/>
            <color indexed="81"/>
            <rFont val="Tahoma"/>
            <family val="2"/>
            <charset val="238"/>
          </rPr>
          <t>OF Omega Kft. (Társfilmgyártó 1)
Official Films Kft. (Társfilmgyártó 2)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K2626" authorId="0">
      <text>
        <r>
          <rPr>
            <b/>
            <sz val="9"/>
            <color indexed="81"/>
            <rFont val="Tahoma"/>
            <family val="2"/>
            <charset val="238"/>
          </rPr>
          <t xml:space="preserve">Official Films Kft.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O2626" authorId="0">
      <text>
        <r>
          <rPr>
            <b/>
            <sz val="9"/>
            <color indexed="81"/>
            <rFont val="Tahoma"/>
            <family val="2"/>
            <charset val="238"/>
          </rPr>
          <t>O.F. Omega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S2626" authorId="0">
      <text>
        <r>
          <rPr>
            <b/>
            <sz val="9"/>
            <color indexed="81"/>
            <rFont val="Tahoma"/>
            <family val="2"/>
            <charset val="238"/>
          </rPr>
          <t>Official Films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U2627" authorId="1">
      <text>
        <r>
          <rPr>
            <b/>
            <sz val="9"/>
            <color indexed="81"/>
            <rFont val="Tahoma"/>
            <family val="2"/>
            <charset val="238"/>
          </rPr>
          <t>Official Films Kft.: 336.408.213.-Ft</t>
        </r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b/>
            <sz val="9"/>
            <color indexed="81"/>
            <rFont val="Tahoma"/>
            <family val="2"/>
            <charset val="238"/>
          </rPr>
          <t>O.F.Omega Kft.: 27.606.769.-FT</t>
        </r>
      </text>
    </comment>
    <comment ref="E2636" authorId="0">
      <text>
        <r>
          <rPr>
            <b/>
            <sz val="9"/>
            <color indexed="81"/>
            <rFont val="Tahoma"/>
            <family val="2"/>
            <charset val="238"/>
          </rPr>
          <t>Koprodukciós szerződés a lengyel TOR Film Production-nal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M2640" authorId="2">
      <text>
        <r>
          <rPr>
            <sz val="9"/>
            <color indexed="81"/>
            <rFont val="Tahoma"/>
            <family val="2"/>
            <charset val="238"/>
          </rPr>
          <t>Záró elszámolás:</t>
        </r>
        <r>
          <rPr>
            <b/>
            <sz val="9"/>
            <color indexed="81"/>
            <rFont val="Tahoma"/>
            <family val="2"/>
            <charset val="238"/>
          </rPr>
          <t xml:space="preserve">
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V2641" authorId="2">
      <text>
        <r>
          <rPr>
            <sz val="9"/>
            <color indexed="81"/>
            <rFont val="Tahoma"/>
            <family val="2"/>
            <charset val="238"/>
          </rPr>
          <t xml:space="preserve">CAMPFILM TF Projekt Kft.: 254.000.000,-Ft;
CAMPFILM Kft.: 3.000.000,-Ft
</t>
        </r>
      </text>
    </comment>
    <comment ref="BM2647" authorId="0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U2648" authorId="0">
      <text>
        <r>
          <rPr>
            <b/>
            <sz val="9"/>
            <color indexed="81"/>
            <rFont val="Tahoma"/>
            <family val="2"/>
            <charset val="238"/>
          </rPr>
          <t>Inforg-M&amp;M FILM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V2648" authorId="2">
      <text>
        <r>
          <rPr>
            <sz val="9"/>
            <color indexed="81"/>
            <rFont val="Tahoma"/>
            <family val="2"/>
            <charset val="238"/>
          </rPr>
          <t xml:space="preserve">Inforg-M&amp;M FILM Kft.
</t>
        </r>
      </text>
    </comment>
    <comment ref="AF2648" authorId="2">
      <text>
        <r>
          <rPr>
            <sz val="9"/>
            <color indexed="81"/>
            <rFont val="Tahoma"/>
            <family val="2"/>
            <charset val="238"/>
          </rPr>
          <t xml:space="preserve">Inforg-M&amp;M FILM Kft.
</t>
        </r>
      </text>
    </comment>
    <comment ref="AK2648" authorId="2">
      <text>
        <r>
          <rPr>
            <sz val="9"/>
            <color indexed="81"/>
            <rFont val="Tahoma"/>
            <family val="2"/>
            <charset val="238"/>
          </rPr>
          <t xml:space="preserve">INFORG-M&amp;M FILM Kft.
</t>
        </r>
      </text>
    </comment>
    <comment ref="AO2648" authorId="2">
      <text>
        <r>
          <rPr>
            <sz val="9"/>
            <color indexed="81"/>
            <rFont val="Tahoma"/>
            <family val="2"/>
            <charset val="238"/>
          </rPr>
          <t xml:space="preserve">Színház- és Filmművészeti Egyetem
</t>
        </r>
      </text>
    </comment>
    <comment ref="U2649" authorId="0">
      <text>
        <r>
          <rPr>
            <b/>
            <sz val="9"/>
            <color indexed="81"/>
            <rFont val="Tahoma"/>
            <family val="2"/>
            <charset val="238"/>
          </rPr>
          <t>Színház- és Filmművészeti Egyetem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U2652" authorId="2">
      <text>
        <r>
          <rPr>
            <sz val="9"/>
            <color indexed="81"/>
            <rFont val="Tahoma"/>
            <family val="2"/>
            <charset val="238"/>
          </rPr>
          <t xml:space="preserve">Inforg-M&amp;M FILM Kft.
</t>
        </r>
      </text>
    </comment>
    <comment ref="V2652" authorId="2">
      <text>
        <r>
          <rPr>
            <b/>
            <sz val="9"/>
            <color indexed="81"/>
            <rFont val="Tahoma"/>
            <family val="2"/>
            <charset val="238"/>
          </rPr>
          <t>I</t>
        </r>
        <r>
          <rPr>
            <sz val="9"/>
            <color indexed="81"/>
            <rFont val="Tahoma"/>
            <family val="2"/>
            <charset val="238"/>
          </rPr>
          <t xml:space="preserve">nforg-M&amp;M FILM Kft.
</t>
        </r>
      </text>
    </comment>
    <comment ref="AF2652" authorId="2">
      <text>
        <r>
          <rPr>
            <b/>
            <sz val="9"/>
            <color indexed="81"/>
            <rFont val="Tahoma"/>
            <family val="2"/>
            <charset val="238"/>
          </rPr>
          <t>I</t>
        </r>
        <r>
          <rPr>
            <sz val="9"/>
            <color indexed="81"/>
            <rFont val="Tahoma"/>
            <family val="2"/>
            <charset val="238"/>
          </rPr>
          <t xml:space="preserve">nforg-M&amp;M FILM Kft.
</t>
        </r>
      </text>
    </comment>
    <comment ref="U2654" authorId="0">
      <text>
        <r>
          <rPr>
            <b/>
            <sz val="9"/>
            <color indexed="81"/>
            <rFont val="Tahoma"/>
            <family val="2"/>
            <charset val="238"/>
          </rPr>
          <t>Inforg-M&amp;M FILM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K2654" authorId="2">
      <text>
        <r>
          <rPr>
            <sz val="9"/>
            <color indexed="81"/>
            <rFont val="Tahoma"/>
            <family val="2"/>
            <charset val="238"/>
          </rPr>
          <t xml:space="preserve">INFORG-M&amp;M FILM Kft.
</t>
        </r>
      </text>
    </comment>
    <comment ref="AO2654" authorId="2">
      <text>
        <r>
          <rPr>
            <sz val="9"/>
            <color indexed="81"/>
            <rFont val="Tahoma"/>
            <family val="2"/>
            <charset val="238"/>
          </rPr>
          <t xml:space="preserve">Színház- és Filmművészeti Egyetem
</t>
        </r>
      </text>
    </comment>
    <comment ref="U2655" authorId="0">
      <text>
        <r>
          <rPr>
            <b/>
            <sz val="9"/>
            <color indexed="81"/>
            <rFont val="Tahoma"/>
            <family val="2"/>
            <charset val="238"/>
          </rPr>
          <t>Színház- és Filmművészeti Egyetem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U2657" authorId="2">
      <text>
        <r>
          <rPr>
            <sz val="9"/>
            <color indexed="81"/>
            <rFont val="Tahoma"/>
            <family val="2"/>
            <charset val="238"/>
          </rPr>
          <t>Inforg-M&amp;M Film Kft.</t>
        </r>
        <r>
          <rPr>
            <sz val="9"/>
            <color indexed="81"/>
            <rFont val="Tahoma"/>
            <family val="2"/>
            <charset val="238"/>
          </rPr>
          <t xml:space="preserve">
és az SZFE együttesen</t>
        </r>
      </text>
    </comment>
    <comment ref="I2663" authorId="0">
      <text>
        <r>
          <rPr>
            <sz val="9"/>
            <color indexed="81"/>
            <rFont val="Tahoma"/>
            <family val="2"/>
            <charset val="238"/>
          </rPr>
          <t>magyar besorolásnál még kisjátékfilm
HN/11788/2017</t>
        </r>
      </text>
    </comment>
    <comment ref="I2666" authorId="0">
      <text>
        <r>
          <rPr>
            <sz val="9"/>
            <color indexed="81"/>
            <rFont val="Tahoma"/>
            <family val="2"/>
            <charset val="238"/>
          </rPr>
          <t xml:space="preserve">magyar besorolásnál még kísérleti film
HN/11787/2017
</t>
        </r>
      </text>
    </comment>
    <comment ref="I2667" authorId="0">
      <text>
        <r>
          <rPr>
            <sz val="9"/>
            <color indexed="81"/>
            <rFont val="Tahoma"/>
            <family val="2"/>
            <charset val="238"/>
          </rPr>
          <t xml:space="preserve">magyar besorolásnál még dokumentumfilm
HN/11778/2017
</t>
        </r>
      </text>
    </comment>
    <comment ref="BM2669" authorId="0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A2672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E2676" authorId="0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U2682" authorId="1">
      <text>
        <r>
          <rPr>
            <b/>
            <sz val="9"/>
            <color indexed="81"/>
            <rFont val="Tahoma"/>
            <family val="2"/>
            <charset val="238"/>
          </rPr>
          <t>Inforg M&amp;M Film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V2682" authorId="2">
      <text>
        <r>
          <rPr>
            <b/>
            <sz val="9"/>
            <color indexed="81"/>
            <rFont val="Tahoma"/>
            <family val="2"/>
            <charset val="238"/>
          </rPr>
          <t>Inforg-M&amp;M Film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K2682" authorId="2">
      <text>
        <r>
          <rPr>
            <sz val="9"/>
            <color indexed="81"/>
            <rFont val="Tahoma"/>
            <family val="2"/>
            <charset val="238"/>
          </rPr>
          <t xml:space="preserve">Színház- és Filmművészeti Egyetem
</t>
        </r>
      </text>
    </comment>
    <comment ref="AO2682" authorId="2">
      <text>
        <r>
          <rPr>
            <sz val="9"/>
            <color indexed="81"/>
            <rFont val="Tahoma"/>
            <family val="2"/>
            <charset val="238"/>
          </rPr>
          <t xml:space="preserve">Inforg-M&amp;M Film Kft.
</t>
        </r>
      </text>
    </comment>
    <comment ref="U2683" authorId="1">
      <text>
        <r>
          <rPr>
            <b/>
            <sz val="9"/>
            <color indexed="81"/>
            <rFont val="Tahoma"/>
            <family val="2"/>
            <charset val="238"/>
          </rPr>
          <t>Színház és Filmművészetri Egyetem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U2684" authorId="2">
      <text>
        <r>
          <rPr>
            <b/>
            <sz val="9"/>
            <color indexed="81"/>
            <rFont val="Tahoma"/>
            <family val="2"/>
            <charset val="238"/>
          </rPr>
          <t>Inforg M&amp;M Film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V2684" authorId="2">
      <text>
        <r>
          <rPr>
            <b/>
            <sz val="9"/>
            <color indexed="81"/>
            <rFont val="Tahoma"/>
            <family val="2"/>
            <charset val="238"/>
          </rPr>
          <t>Inforg-M&amp;M Film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F2684" authorId="2">
      <text>
        <r>
          <rPr>
            <b/>
            <sz val="9"/>
            <color indexed="81"/>
            <rFont val="Tahoma"/>
            <family val="2"/>
            <charset val="238"/>
          </rPr>
          <t>Inforg-M&amp;M Film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K2685" authorId="2">
      <text>
        <r>
          <rPr>
            <sz val="9"/>
            <color indexed="81"/>
            <rFont val="Tahoma"/>
            <family val="2"/>
            <charset val="238"/>
          </rPr>
          <t xml:space="preserve">Színház- és Filmművészeti Egyetem
</t>
        </r>
      </text>
    </comment>
    <comment ref="AO2685" authorId="2">
      <text>
        <r>
          <rPr>
            <sz val="9"/>
            <color indexed="81"/>
            <rFont val="Tahoma"/>
            <family val="2"/>
            <charset val="238"/>
          </rPr>
          <t xml:space="preserve">Inforg-M&amp;M Film Kft. 
</t>
        </r>
      </text>
    </comment>
    <comment ref="U2686" authorId="0">
      <text>
        <r>
          <rPr>
            <b/>
            <sz val="9"/>
            <color indexed="81"/>
            <rFont val="Tahoma"/>
            <family val="2"/>
            <charset val="238"/>
          </rPr>
          <t>Színház- és Filmművészeti Egyetem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V2688" authorId="2">
      <text>
        <r>
          <rPr>
            <b/>
            <sz val="9"/>
            <color indexed="81"/>
            <rFont val="Tahoma"/>
            <family val="2"/>
            <charset val="238"/>
          </rPr>
          <t>Inforg-M&amp;M Film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F2688" authorId="2">
      <text>
        <r>
          <rPr>
            <b/>
            <sz val="9"/>
            <color indexed="81"/>
            <rFont val="Tahoma"/>
            <family val="2"/>
            <charset val="238"/>
          </rPr>
          <t>Inforg-M&amp;M Film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U2689" authorId="1">
      <text>
        <r>
          <rPr>
            <b/>
            <sz val="9"/>
            <color indexed="81"/>
            <rFont val="Tahoma"/>
            <family val="2"/>
            <charset val="238"/>
          </rPr>
          <t>Inforg M&amp;M Film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K2689" authorId="2">
      <text>
        <r>
          <rPr>
            <sz val="9"/>
            <color indexed="81"/>
            <rFont val="Tahoma"/>
            <family val="2"/>
            <charset val="238"/>
          </rPr>
          <t xml:space="preserve">Színház- és Filmművészeti Egyetem
</t>
        </r>
      </text>
    </comment>
    <comment ref="AO2689" authorId="2">
      <text>
        <r>
          <rPr>
            <sz val="9"/>
            <color indexed="81"/>
            <rFont val="Tahoma"/>
            <family val="2"/>
            <charset val="238"/>
          </rPr>
          <t xml:space="preserve">Inforg-M&amp;M Film Kft.
</t>
        </r>
      </text>
    </comment>
    <comment ref="U2690" authorId="1">
      <text>
        <r>
          <rPr>
            <b/>
            <sz val="9"/>
            <color indexed="81"/>
            <rFont val="Tahoma"/>
            <family val="2"/>
            <charset val="238"/>
          </rPr>
          <t>Színház és Filmművészeti Egyetem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U2692" authorId="2">
      <text>
        <r>
          <rPr>
            <b/>
            <sz val="9"/>
            <color indexed="81"/>
            <rFont val="Tahoma"/>
            <family val="2"/>
            <charset val="238"/>
          </rPr>
          <t>Inforg-M&amp;M Film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V2692" authorId="2">
      <text>
        <r>
          <rPr>
            <b/>
            <sz val="9"/>
            <color indexed="81"/>
            <rFont val="Tahoma"/>
            <family val="2"/>
            <charset val="238"/>
          </rPr>
          <t>Inforg-M&amp;M Film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F2692" authorId="2">
      <text>
        <r>
          <rPr>
            <b/>
            <sz val="9"/>
            <color indexed="81"/>
            <rFont val="Tahoma"/>
            <family val="2"/>
            <charset val="238"/>
          </rPr>
          <t>Inforg-M&amp;M Film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U2693" authorId="2">
      <text>
        <r>
          <rPr>
            <b/>
            <sz val="9"/>
            <color indexed="81"/>
            <rFont val="Tahoma"/>
            <family val="2"/>
            <charset val="238"/>
          </rPr>
          <t>Inforg-M&amp;M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V2693" authorId="2">
      <text>
        <r>
          <rPr>
            <b/>
            <sz val="9"/>
            <color indexed="81"/>
            <rFont val="Tahoma"/>
            <family val="2"/>
            <charset val="238"/>
          </rPr>
          <t>Inforg-M&amp;M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F2693" authorId="2">
      <text>
        <r>
          <rPr>
            <b/>
            <sz val="9"/>
            <color indexed="81"/>
            <rFont val="Tahoma"/>
            <family val="2"/>
            <charset val="238"/>
          </rPr>
          <t>Inforg-M&amp;M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K2693" authorId="2">
      <text>
        <r>
          <rPr>
            <sz val="9"/>
            <color indexed="81"/>
            <rFont val="Tahoma"/>
            <family val="2"/>
            <charset val="238"/>
          </rPr>
          <t xml:space="preserve">Színház- és Filmművészeti Egyetem
</t>
        </r>
      </text>
    </comment>
    <comment ref="AO2693" authorId="2">
      <text>
        <r>
          <rPr>
            <sz val="9"/>
            <color indexed="81"/>
            <rFont val="Tahoma"/>
            <family val="2"/>
            <charset val="238"/>
          </rPr>
          <t xml:space="preserve">Inforg-M&amp;M Film Kft. 
</t>
        </r>
      </text>
    </comment>
    <comment ref="U2694" authorId="2">
      <text>
        <r>
          <rPr>
            <b/>
            <sz val="9"/>
            <color indexed="81"/>
            <rFont val="Tahoma"/>
            <family val="2"/>
            <charset val="238"/>
          </rPr>
          <t>SZFE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U2697" authorId="2">
      <text>
        <r>
          <rPr>
            <b/>
            <sz val="9"/>
            <color indexed="81"/>
            <rFont val="Tahoma"/>
            <family val="2"/>
            <charset val="238"/>
          </rPr>
          <t>Inforg-M&amp;M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V2697" authorId="2">
      <text>
        <r>
          <rPr>
            <b/>
            <sz val="9"/>
            <color indexed="81"/>
            <rFont val="Tahoma"/>
            <family val="2"/>
            <charset val="238"/>
          </rPr>
          <t>Inforg-M&amp;M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F2697" authorId="2">
      <text>
        <r>
          <rPr>
            <b/>
            <sz val="9"/>
            <color indexed="81"/>
            <rFont val="Tahoma"/>
            <family val="2"/>
            <charset val="238"/>
          </rPr>
          <t>Inforg-M&amp;M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U2698" authorId="2">
      <text>
        <r>
          <rPr>
            <sz val="9"/>
            <color indexed="81"/>
            <rFont val="Tahoma"/>
            <family val="2"/>
            <charset val="238"/>
          </rPr>
          <t xml:space="preserve">Inforg-M&amp;M Film Kft.
</t>
        </r>
      </text>
    </comment>
    <comment ref="V2698" authorId="2">
      <text>
        <r>
          <rPr>
            <sz val="9"/>
            <color indexed="81"/>
            <rFont val="Tahoma"/>
            <family val="2"/>
            <charset val="238"/>
          </rPr>
          <t>Inforg-M&amp;M Film Kft</t>
        </r>
        <r>
          <rPr>
            <b/>
            <sz val="9"/>
            <color indexed="81"/>
            <rFont val="Tahoma"/>
            <family val="2"/>
            <charset val="238"/>
          </rPr>
          <t>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F2698" authorId="2">
      <text>
        <r>
          <rPr>
            <sz val="9"/>
            <color indexed="81"/>
            <rFont val="Tahoma"/>
            <family val="2"/>
            <charset val="238"/>
          </rPr>
          <t>Inforg-M&amp;M Film Kft</t>
        </r>
        <r>
          <rPr>
            <b/>
            <sz val="9"/>
            <color indexed="81"/>
            <rFont val="Tahoma"/>
            <family val="2"/>
            <charset val="238"/>
          </rPr>
          <t>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K2698" authorId="2">
      <text>
        <r>
          <rPr>
            <sz val="9"/>
            <color indexed="81"/>
            <rFont val="Tahoma"/>
            <family val="2"/>
            <charset val="238"/>
          </rPr>
          <t xml:space="preserve">Színház- és Filmművészeti Egyetem
</t>
        </r>
      </text>
    </comment>
    <comment ref="AO2698" authorId="2">
      <text>
        <r>
          <rPr>
            <sz val="9"/>
            <color indexed="81"/>
            <rFont val="Tahoma"/>
            <family val="2"/>
            <charset val="238"/>
          </rPr>
          <t xml:space="preserve">Inforg-M&amp;M Film Kft.
</t>
        </r>
      </text>
    </comment>
    <comment ref="U2699" authorId="2">
      <text>
        <r>
          <rPr>
            <sz val="9"/>
            <color indexed="81"/>
            <rFont val="Tahoma"/>
            <family val="2"/>
            <charset val="238"/>
          </rPr>
          <t xml:space="preserve">SZFE
</t>
        </r>
      </text>
    </comment>
    <comment ref="U2700" authorId="2">
      <text>
        <r>
          <rPr>
            <b/>
            <sz val="9"/>
            <color indexed="81"/>
            <rFont val="Tahoma"/>
            <family val="2"/>
            <charset val="238"/>
          </rPr>
          <t>SZFE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U2702" authorId="2">
      <text>
        <r>
          <rPr>
            <sz val="9"/>
            <color indexed="81"/>
            <rFont val="Tahoma"/>
            <family val="2"/>
            <charset val="238"/>
          </rPr>
          <t xml:space="preserve">Inforg-M&amp;M Film Kft.
</t>
        </r>
      </text>
    </comment>
    <comment ref="V2702" authorId="2">
      <text>
        <r>
          <rPr>
            <sz val="9"/>
            <color indexed="81"/>
            <rFont val="Tahoma"/>
            <family val="2"/>
            <charset val="238"/>
          </rPr>
          <t>Inforg-M&amp;M Film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F2702" authorId="2">
      <text>
        <r>
          <rPr>
            <sz val="9"/>
            <color indexed="81"/>
            <rFont val="Tahoma"/>
            <family val="2"/>
            <charset val="238"/>
          </rPr>
          <t>Inforg-M&amp;M Film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K2703" authorId="2">
      <text>
        <r>
          <rPr>
            <sz val="9"/>
            <color indexed="81"/>
            <rFont val="Tahoma"/>
            <family val="2"/>
            <charset val="238"/>
          </rPr>
          <t xml:space="preserve">Spirál Film Kft. 
</t>
        </r>
      </text>
    </comment>
    <comment ref="AO2703" authorId="2">
      <text>
        <r>
          <rPr>
            <sz val="9"/>
            <color indexed="81"/>
            <rFont val="Tahoma"/>
            <family val="2"/>
            <charset val="238"/>
          </rPr>
          <t xml:space="preserve">Spirál Film Kft. 
</t>
        </r>
      </text>
    </comment>
    <comment ref="AS2703" authorId="2">
      <text>
        <r>
          <rPr>
            <sz val="9"/>
            <color indexed="81"/>
            <rFont val="Tahoma"/>
            <family val="2"/>
            <charset val="238"/>
          </rPr>
          <t xml:space="preserve">Spirál Film Kft.
</t>
        </r>
      </text>
    </comment>
    <comment ref="AW2703" authorId="2">
      <text>
        <r>
          <rPr>
            <sz val="9"/>
            <color indexed="81"/>
            <rFont val="Tahoma"/>
            <family val="2"/>
            <charset val="238"/>
          </rPr>
          <t xml:space="preserve">Spirál Film Kft.
</t>
        </r>
      </text>
    </comment>
    <comment ref="BA2703" authorId="2">
      <text>
        <r>
          <rPr>
            <sz val="9"/>
            <color indexed="81"/>
            <rFont val="Tahoma"/>
            <family val="2"/>
            <charset val="238"/>
          </rPr>
          <t xml:space="preserve">Spirál Film Kft.
</t>
        </r>
      </text>
    </comment>
    <comment ref="BE2703" authorId="2">
      <text>
        <r>
          <rPr>
            <sz val="9"/>
            <color indexed="81"/>
            <rFont val="Tahoma"/>
            <family val="2"/>
            <charset val="238"/>
          </rPr>
          <t xml:space="preserve">Spirál Film Kft. 
</t>
        </r>
      </text>
    </comment>
    <comment ref="BI2703" authorId="2">
      <text>
        <r>
          <rPr>
            <sz val="9"/>
            <color indexed="81"/>
            <rFont val="Tahoma"/>
            <family val="2"/>
            <charset val="238"/>
          </rPr>
          <t xml:space="preserve">Spirál Film Kft.
</t>
        </r>
      </text>
    </comment>
    <comment ref="BM2703" authorId="2">
      <text>
        <r>
          <rPr>
            <sz val="9"/>
            <color indexed="81"/>
            <rFont val="Tahoma"/>
            <family val="2"/>
            <charset val="238"/>
          </rPr>
          <t xml:space="preserve">Inforg-M&amp;M Film Kft.
</t>
        </r>
      </text>
    </comment>
    <comment ref="BQ2703" authorId="2">
      <text>
        <r>
          <rPr>
            <sz val="9"/>
            <color indexed="81"/>
            <rFont val="Tahoma"/>
            <family val="2"/>
            <charset val="238"/>
          </rPr>
          <t xml:space="preserve">Spirál Film Kft. 
</t>
        </r>
      </text>
    </comment>
    <comment ref="BU2703" authorId="2">
      <text>
        <r>
          <rPr>
            <sz val="9"/>
            <color indexed="81"/>
            <rFont val="Tahoma"/>
            <family val="2"/>
            <charset val="238"/>
          </rPr>
          <t xml:space="preserve">Spirál Film Kft.
</t>
        </r>
      </text>
    </comment>
    <comment ref="BY2703" authorId="2">
      <text>
        <r>
          <rPr>
            <b/>
            <sz val="9"/>
            <color indexed="81"/>
            <rFont val="Tahoma"/>
            <family val="2"/>
            <charset val="238"/>
          </rPr>
          <t xml:space="preserve">Záró elszámolás:
</t>
        </r>
        <r>
          <rPr>
            <sz val="9"/>
            <color indexed="81"/>
            <rFont val="Tahoma"/>
            <family val="2"/>
            <charset val="238"/>
          </rPr>
          <t>Spirál Film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2704" authorId="0">
      <text>
        <r>
          <rPr>
            <b/>
            <sz val="9"/>
            <color indexed="81"/>
            <rFont val="Tahoma"/>
            <family val="2"/>
            <charset val="238"/>
          </rPr>
          <t>Koprodukciós szerződés  Inforg-M&amp;M Film Kft.-vel 2017.07.18-án, és a román Hui Entertainment SRL.-rel 2017. október 18-án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O2708" authorId="2">
      <text>
        <r>
          <rPr>
            <sz val="9"/>
            <color indexed="81"/>
            <rFont val="Tahoma"/>
            <family val="2"/>
            <charset val="238"/>
          </rPr>
          <t xml:space="preserve">Cinemon Minden Kft.
</t>
        </r>
      </text>
    </comment>
    <comment ref="AS2708" authorId="2">
      <text>
        <r>
          <rPr>
            <sz val="9"/>
            <color indexed="81"/>
            <rFont val="Tahoma"/>
            <charset val="1"/>
          </rPr>
          <t xml:space="preserve">Cinemon Minden Kft.
</t>
        </r>
      </text>
    </comment>
    <comment ref="BI2712" authorId="2">
      <text>
        <r>
          <rPr>
            <sz val="9"/>
            <color indexed="81"/>
            <rFont val="Tahoma"/>
            <family val="2"/>
            <charset val="238"/>
          </rPr>
          <t xml:space="preserve">Záró elszámolás
</t>
        </r>
      </text>
    </comment>
    <comment ref="BM2726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J2762" authorId="1">
      <text>
        <r>
          <rPr>
            <b/>
            <sz val="9"/>
            <color indexed="81"/>
            <rFont val="Tahoma"/>
            <family val="2"/>
            <charset val="238"/>
          </rPr>
          <t>utómunkálatok megkezdésének napja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W2779" authorId="0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U2788" authorId="1">
      <text>
        <r>
          <rPr>
            <b/>
            <sz val="9"/>
            <color indexed="81"/>
            <rFont val="Tahoma"/>
            <family val="2"/>
            <charset val="238"/>
          </rPr>
          <t>Inforg-M&amp;M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V2788" authorId="2">
      <text>
        <r>
          <rPr>
            <b/>
            <sz val="9"/>
            <color indexed="81"/>
            <rFont val="Tahoma"/>
            <family val="2"/>
            <charset val="238"/>
          </rPr>
          <t>Inforg-M&amp;M Film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F2788" authorId="2">
      <text>
        <r>
          <rPr>
            <b/>
            <sz val="9"/>
            <color indexed="81"/>
            <rFont val="Tahoma"/>
            <family val="2"/>
            <charset val="238"/>
          </rPr>
          <t>Inforg-M&amp;M Film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K2788" authorId="2">
      <text>
        <r>
          <rPr>
            <sz val="9"/>
            <color indexed="81"/>
            <rFont val="Tahoma"/>
            <family val="2"/>
            <charset val="238"/>
          </rPr>
          <t xml:space="preserve">Színház- és Filmművészeti Egyetem 
</t>
        </r>
      </text>
    </comment>
    <comment ref="AO2788" authorId="2">
      <text>
        <r>
          <rPr>
            <sz val="9"/>
            <color indexed="81"/>
            <rFont val="Tahoma"/>
            <family val="2"/>
            <charset val="238"/>
          </rPr>
          <t xml:space="preserve">Inforg-M&amp;M Film Kft.
</t>
        </r>
      </text>
    </comment>
    <comment ref="U2789" authorId="1">
      <text>
        <r>
          <rPr>
            <b/>
            <sz val="9"/>
            <color indexed="81"/>
            <rFont val="Tahoma"/>
            <family val="2"/>
            <charset val="238"/>
          </rPr>
          <t>Színház és Filmművészeti Egyetem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U2791" authorId="2">
      <text>
        <r>
          <rPr>
            <sz val="9"/>
            <color indexed="81"/>
            <rFont val="Tahoma"/>
            <family val="2"/>
            <charset val="238"/>
          </rPr>
          <t xml:space="preserve">Inforg-M&amp;M Kft.
</t>
        </r>
      </text>
    </comment>
    <comment ref="V2791" authorId="2">
      <text>
        <r>
          <rPr>
            <sz val="9"/>
            <color indexed="81"/>
            <rFont val="Tahoma"/>
            <family val="2"/>
            <charset val="238"/>
          </rPr>
          <t xml:space="preserve">Inforg-M&amp;M Kft.
</t>
        </r>
      </text>
    </comment>
    <comment ref="AF2791" authorId="2">
      <text>
        <r>
          <rPr>
            <sz val="9"/>
            <color indexed="81"/>
            <rFont val="Tahoma"/>
            <family val="2"/>
            <charset val="238"/>
          </rPr>
          <t xml:space="preserve">Inforg-M&amp;M Kft.
</t>
        </r>
      </text>
    </comment>
    <comment ref="BU2819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M2821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Q2832" authorId="2">
      <text>
        <r>
          <rPr>
            <sz val="9"/>
            <color indexed="81"/>
            <rFont val="Tahoma"/>
            <charset val="1"/>
          </rPr>
          <t xml:space="preserve">Záró elszámolás
</t>
        </r>
      </text>
    </comment>
    <comment ref="E2833" authorId="2">
      <text>
        <r>
          <rPr>
            <sz val="9"/>
            <color indexed="81"/>
            <rFont val="Tahoma"/>
            <family val="2"/>
            <charset val="238"/>
          </rPr>
          <t>Koprodukciós Szerződések: 2018.08.01-én a Három Nyúl Stúdió Kft.-vel; 2019. 02.27-én a német Komplizen Film GmbH-val, és az olasz 
MOLIWOOD FILMS SRL-lel</t>
        </r>
      </text>
    </comment>
    <comment ref="E2835" authorId="0">
      <text>
        <r>
          <rPr>
            <b/>
            <sz val="9"/>
            <color indexed="81"/>
            <rFont val="Tahoma"/>
            <family val="2"/>
            <charset val="238"/>
          </rPr>
          <t>Koprodukciós Partner: Arizona MPS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A2871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W2878" authorId="2">
      <text>
        <r>
          <rPr>
            <b/>
            <sz val="9"/>
            <color indexed="81"/>
            <rFont val="Tahoma"/>
            <family val="2"/>
            <charset val="238"/>
          </rPr>
          <t xml:space="preserve">Záró elszámolás
</t>
        </r>
      </text>
    </comment>
    <comment ref="E2881" authorId="0">
      <text>
        <r>
          <rPr>
            <b/>
            <sz val="9"/>
            <color indexed="81"/>
            <rFont val="Tahoma"/>
            <family val="2"/>
            <charset val="238"/>
          </rPr>
          <t>Koprodukciós partner: Transilvania Film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S2881" authorId="2">
      <text>
        <r>
          <rPr>
            <sz val="9"/>
            <color indexed="81"/>
            <rFont val="Tahoma"/>
            <family val="2"/>
            <charset val="238"/>
          </rPr>
          <t xml:space="preserve">Transilvania Film Kft.
</t>
        </r>
      </text>
    </comment>
    <comment ref="AW2881" authorId="2">
      <text>
        <r>
          <rPr>
            <sz val="9"/>
            <color indexed="81"/>
            <rFont val="Tahoma"/>
            <family val="2"/>
            <charset val="238"/>
          </rPr>
          <t>Transilvania Film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A2881" authorId="2">
      <text>
        <r>
          <rPr>
            <sz val="9"/>
            <color indexed="81"/>
            <rFont val="Tahoma"/>
            <family val="2"/>
            <charset val="238"/>
          </rPr>
          <t>Transilvania Film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I2881" authorId="2">
      <text>
        <r>
          <rPr>
            <sz val="9"/>
            <color indexed="81"/>
            <rFont val="Tahoma"/>
            <family val="2"/>
            <charset val="238"/>
          </rPr>
          <t xml:space="preserve">Transilvania Film Kft.
</t>
        </r>
      </text>
    </comment>
    <comment ref="BM2881" authorId="2">
      <text>
        <r>
          <rPr>
            <sz val="9"/>
            <color indexed="81"/>
            <rFont val="Tahoma"/>
            <family val="2"/>
            <charset val="238"/>
          </rPr>
          <t xml:space="preserve">Transilvania Film Kft.
</t>
        </r>
      </text>
    </comment>
    <comment ref="BQ2881" authorId="2">
      <text>
        <r>
          <rPr>
            <sz val="9"/>
            <color indexed="81"/>
            <rFont val="Tahoma"/>
            <family val="2"/>
            <charset val="238"/>
          </rPr>
          <t xml:space="preserve">Transilvania Film Kft.
</t>
        </r>
      </text>
    </comment>
    <comment ref="BU2881" authorId="2">
      <text>
        <r>
          <rPr>
            <sz val="9"/>
            <color indexed="81"/>
            <rFont val="Tahoma"/>
            <family val="2"/>
            <charset val="238"/>
          </rPr>
          <t>Transilvania Film Kft.</t>
        </r>
      </text>
    </comment>
    <comment ref="BY2881" authorId="2">
      <text>
        <r>
          <rPr>
            <sz val="9"/>
            <color indexed="81"/>
            <rFont val="Tahoma"/>
            <family val="2"/>
            <charset val="238"/>
          </rPr>
          <t xml:space="preserve">Transilvania Film Kft.
</t>
        </r>
      </text>
    </comment>
    <comment ref="CC2881" authorId="2">
      <text>
        <r>
          <rPr>
            <sz val="9"/>
            <color indexed="81"/>
            <rFont val="Tahoma"/>
            <family val="2"/>
            <charset val="238"/>
          </rPr>
          <t>Transilvania Film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CG2881" authorId="2">
      <text>
        <r>
          <rPr>
            <sz val="9"/>
            <color indexed="81"/>
            <rFont val="Tahoma"/>
            <family val="2"/>
            <charset val="238"/>
          </rPr>
          <t xml:space="preserve">Matrix Film Kft.
</t>
        </r>
      </text>
    </comment>
    <comment ref="CK2881" authorId="2">
      <text>
        <r>
          <rPr>
            <sz val="9"/>
            <color indexed="81"/>
            <rFont val="Tahoma"/>
            <family val="2"/>
            <charset val="238"/>
          </rPr>
          <t xml:space="preserve">Transilvania Film Kft. 
</t>
        </r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2890" authorId="2">
      <text>
        <r>
          <rPr>
            <sz val="9"/>
            <color indexed="81"/>
            <rFont val="Tahoma"/>
            <family val="2"/>
            <charset val="238"/>
          </rPr>
          <t xml:space="preserve">Magyar besorolás: BULB Cinema Kft. 
</t>
        </r>
      </text>
    </comment>
    <comment ref="BI2896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K2897" authorId="2">
      <text>
        <r>
          <rPr>
            <sz val="9"/>
            <color indexed="81"/>
            <rFont val="Tahoma"/>
            <family val="2"/>
            <charset val="238"/>
          </rPr>
          <t xml:space="preserve">Post Mortem Film Kft.
</t>
        </r>
      </text>
    </comment>
    <comment ref="AO2897" authorId="2">
      <text>
        <r>
          <rPr>
            <sz val="9"/>
            <color indexed="81"/>
            <rFont val="Tahoma"/>
            <family val="2"/>
            <charset val="238"/>
          </rPr>
          <t xml:space="preserve">Szupermodern Stúdió Kft.
</t>
        </r>
      </text>
    </comment>
    <comment ref="AS2897" authorId="2">
      <text>
        <r>
          <rPr>
            <sz val="9"/>
            <color indexed="81"/>
            <rFont val="Tahoma"/>
            <family val="2"/>
            <charset val="238"/>
          </rPr>
          <t xml:space="preserve">Post Mortem Film Kft. 
</t>
        </r>
      </text>
    </comment>
    <comment ref="AW2897" authorId="2">
      <text>
        <r>
          <rPr>
            <sz val="9"/>
            <color indexed="81"/>
            <rFont val="Tahoma"/>
            <family val="2"/>
            <charset val="238"/>
          </rPr>
          <t xml:space="preserve">Post Mortem Film Kft. 
</t>
        </r>
      </text>
    </comment>
    <comment ref="BA2897" authorId="2">
      <text>
        <r>
          <rPr>
            <sz val="9"/>
            <color indexed="81"/>
            <rFont val="Tahoma"/>
            <family val="2"/>
            <charset val="238"/>
          </rPr>
          <t xml:space="preserve">Post Mortem Film Kft.
</t>
        </r>
      </text>
    </comment>
    <comment ref="BE2897" authorId="2">
      <text>
        <r>
          <rPr>
            <sz val="9"/>
            <color indexed="81"/>
            <rFont val="Tahoma"/>
            <family val="2"/>
            <charset val="238"/>
          </rPr>
          <t xml:space="preserve">Post Mortem Film Kft.
</t>
        </r>
      </text>
    </comment>
    <comment ref="BI2897" authorId="2">
      <text>
        <r>
          <rPr>
            <sz val="9"/>
            <color indexed="81"/>
            <rFont val="Tahoma"/>
            <family val="2"/>
            <charset val="238"/>
          </rPr>
          <t xml:space="preserve">POST MORTEM FILM Kft.
</t>
        </r>
      </text>
    </comment>
    <comment ref="BM2897" authorId="2">
      <text>
        <r>
          <rPr>
            <sz val="9"/>
            <color indexed="81"/>
            <rFont val="Tahoma"/>
            <family val="2"/>
            <charset val="238"/>
          </rPr>
          <t xml:space="preserve">Post Mortem Film Kft.
</t>
        </r>
      </text>
    </comment>
    <comment ref="BQ2897" authorId="2">
      <text>
        <r>
          <rPr>
            <sz val="9"/>
            <color indexed="81"/>
            <rFont val="Tahoma"/>
            <charset val="1"/>
          </rPr>
          <t xml:space="preserve">POST MORTEM FILM Kft.
</t>
        </r>
      </text>
    </comment>
    <comment ref="BU2897" authorId="2">
      <text>
        <r>
          <rPr>
            <sz val="9"/>
            <color indexed="81"/>
            <rFont val="Tahoma"/>
            <family val="2"/>
            <charset val="238"/>
          </rPr>
          <t>Záró elszámolás
Post Mortem Film Kft.</t>
        </r>
      </text>
    </comment>
    <comment ref="BA2901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Q2913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W2916" authorId="2">
      <text>
        <r>
          <rPr>
            <sz val="9"/>
            <color indexed="81"/>
            <rFont val="Tahoma"/>
            <family val="2"/>
            <charset val="238"/>
          </rPr>
          <t xml:space="preserve">Záró elszámolás
</t>
        </r>
      </text>
    </comment>
    <comment ref="BE2931" authorId="2">
      <text>
        <r>
          <rPr>
            <sz val="9"/>
            <color indexed="81"/>
            <rFont val="Tahoma"/>
            <family val="2"/>
            <charset val="238"/>
          </rPr>
          <t xml:space="preserve">Záró elszámolás
</t>
        </r>
      </text>
    </comment>
    <comment ref="F2979" authorId="0">
      <text>
        <r>
          <rPr>
            <sz val="9"/>
            <color indexed="81"/>
            <rFont val="Tahoma"/>
            <family val="2"/>
            <charset val="238"/>
          </rPr>
          <t xml:space="preserve">Régi cím: 1145. Bp., Róna utca 174
</t>
        </r>
      </text>
    </comment>
    <comment ref="E2994" authorId="1">
      <text>
        <r>
          <rPr>
            <b/>
            <sz val="9"/>
            <color indexed="81"/>
            <rFont val="Tahoma"/>
            <family val="2"/>
            <charset val="238"/>
          </rPr>
          <t>koprodukciós partner: Laokoon Film Art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K2994" authorId="0">
      <text>
        <r>
          <rPr>
            <sz val="9"/>
            <color indexed="81"/>
            <rFont val="Tahoma"/>
            <family val="2"/>
            <charset val="238"/>
          </rPr>
          <t xml:space="preserve">Laokoon Cinema Kft.
</t>
        </r>
      </text>
    </comment>
    <comment ref="BA3000" authorId="2">
      <text>
        <r>
          <rPr>
            <sz val="9"/>
            <color indexed="81"/>
            <rFont val="Tahoma"/>
            <family val="2"/>
            <charset val="238"/>
          </rPr>
          <t xml:space="preserve">Záró elszámolás
</t>
        </r>
      </text>
    </comment>
    <comment ref="BA3022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W3025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W3027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Q3049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C3054" authorId="2">
      <text>
        <r>
          <rPr>
            <sz val="9"/>
            <color indexed="81"/>
            <rFont val="Tahoma"/>
            <family val="2"/>
            <charset val="238"/>
          </rPr>
          <t xml:space="preserve">ktg.elszámolásnál "Városfejlesztési Legendák 3 - Kerékpárút"
</t>
        </r>
      </text>
    </comment>
    <comment ref="CC3063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W3066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W3070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A3075" authorId="2">
      <text>
        <r>
          <rPr>
            <sz val="9"/>
            <color indexed="81"/>
            <rFont val="Tahoma"/>
            <family val="2"/>
            <charset val="238"/>
          </rPr>
          <t xml:space="preserve">Gyerekjáték Produkció Kft.
</t>
        </r>
      </text>
    </comment>
    <comment ref="BE3075" authorId="2">
      <text>
        <r>
          <rPr>
            <sz val="9"/>
            <color indexed="81"/>
            <rFont val="Tahoma"/>
            <family val="2"/>
            <charset val="238"/>
          </rPr>
          <t xml:space="preserve">Gyerekjáték Produkció Kft.
</t>
        </r>
      </text>
    </comment>
    <comment ref="BI3075" authorId="2">
      <text>
        <r>
          <rPr>
            <sz val="9"/>
            <color indexed="81"/>
            <rFont val="Tahoma"/>
            <family val="2"/>
            <charset val="238"/>
          </rPr>
          <t xml:space="preserve">Gyerekjáték Produkció Kft. 
</t>
        </r>
      </text>
    </comment>
    <comment ref="BM3075" authorId="2">
      <text>
        <r>
          <rPr>
            <sz val="9"/>
            <color indexed="81"/>
            <rFont val="Tahoma"/>
            <family val="2"/>
            <charset val="238"/>
          </rPr>
          <t xml:space="preserve">Gyerekjáték Produkció kft.
</t>
        </r>
      </text>
    </comment>
    <comment ref="BQ3075" authorId="2">
      <text>
        <r>
          <rPr>
            <sz val="9"/>
            <color indexed="81"/>
            <rFont val="Tahoma"/>
            <family val="2"/>
            <charset val="238"/>
          </rPr>
          <t xml:space="preserve">Záró elszámolás: Gyerekjáték Produkció Kft.
</t>
        </r>
      </text>
    </comment>
    <comment ref="E3076" authorId="2">
      <text>
        <r>
          <rPr>
            <sz val="8"/>
            <color indexed="81"/>
            <rFont val="Tahoma"/>
            <family val="2"/>
            <charset val="238"/>
          </rPr>
          <t xml:space="preserve">A Company Hungary Kft., mint Koproducer 1 (székhelye: 1055 Budapest, Szalay u. 4. VII. em.), továbbá a Katapult Film Kft., mint Koproducer 2 (székhelye: 1023 Budapest, Frankel Leó út 21-23.) 
</t>
        </r>
      </text>
    </comment>
    <comment ref="E3088" authorId="2">
      <text>
        <r>
          <rPr>
            <b/>
            <sz val="9"/>
            <color indexed="81"/>
            <rFont val="Tahoma"/>
            <family val="2"/>
            <charset val="238"/>
          </rPr>
          <t>Koprodukciós partnerek:</t>
        </r>
        <r>
          <rPr>
            <sz val="9"/>
            <color indexed="81"/>
            <rFont val="Tahoma"/>
            <family val="2"/>
            <charset val="238"/>
          </rPr>
          <t xml:space="preserve">  Filmteam Kft., továbba az Ister Film Production Kft., valamint a Vertigo Média Kft.
</t>
        </r>
      </text>
    </comment>
    <comment ref="AK3088" authorId="2">
      <text>
        <r>
          <rPr>
            <b/>
            <sz val="9"/>
            <color indexed="81"/>
            <rFont val="Tahoma"/>
            <family val="2"/>
            <charset val="238"/>
          </rPr>
          <t>Filmteam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O3088" authorId="2">
      <text>
        <r>
          <rPr>
            <sz val="9"/>
            <color indexed="81"/>
            <rFont val="Tahoma"/>
            <family val="2"/>
            <charset val="238"/>
          </rPr>
          <t xml:space="preserve">Farkasok Film Kft.
</t>
        </r>
      </text>
    </comment>
    <comment ref="AS3088" authorId="2">
      <text>
        <r>
          <rPr>
            <sz val="9"/>
            <color indexed="81"/>
            <rFont val="Tahoma"/>
            <family val="2"/>
            <charset val="238"/>
          </rPr>
          <t xml:space="preserve">Farkasok Film Kft.
</t>
        </r>
      </text>
    </comment>
    <comment ref="AW3088" authorId="2">
      <text>
        <r>
          <rPr>
            <sz val="9"/>
            <color indexed="81"/>
            <rFont val="Tahoma"/>
            <family val="2"/>
            <charset val="238"/>
          </rPr>
          <t xml:space="preserve">Farkasok Film Kft.
</t>
        </r>
      </text>
    </comment>
    <comment ref="BA3088" authorId="2">
      <text>
        <r>
          <rPr>
            <b/>
            <sz val="9"/>
            <color indexed="81"/>
            <rFont val="Tahoma"/>
            <family val="2"/>
            <charset val="238"/>
          </rPr>
          <t xml:space="preserve">Záró elszámolás: 
</t>
        </r>
        <r>
          <rPr>
            <sz val="9"/>
            <color indexed="81"/>
            <rFont val="Tahoma"/>
            <family val="2"/>
            <charset val="238"/>
          </rPr>
          <t>Farkasok Film Kft.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BA3090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K3146" authorId="2">
      <text>
        <r>
          <rPr>
            <sz val="9"/>
            <color indexed="81"/>
            <rFont val="Tahoma"/>
            <family val="2"/>
            <charset val="238"/>
          </rPr>
          <t xml:space="preserve">Zárójelentés Kft. 
</t>
        </r>
      </text>
    </comment>
    <comment ref="AS3146" authorId="2">
      <text>
        <r>
          <rPr>
            <sz val="9"/>
            <color indexed="81"/>
            <rFont val="Tahoma"/>
            <family val="2"/>
            <charset val="238"/>
          </rPr>
          <t xml:space="preserve">Zárójelentés Kft.
</t>
        </r>
      </text>
    </comment>
    <comment ref="AW3146" authorId="2">
      <text>
        <r>
          <rPr>
            <sz val="9"/>
            <color indexed="81"/>
            <rFont val="Tahoma"/>
            <family val="2"/>
            <charset val="238"/>
          </rPr>
          <t xml:space="preserve">Zárójelentés Kft. 
</t>
        </r>
      </text>
    </comment>
    <comment ref="BA3146" authorId="2">
      <text>
        <r>
          <rPr>
            <sz val="9"/>
            <color indexed="81"/>
            <rFont val="Tahoma"/>
            <family val="2"/>
            <charset val="238"/>
          </rPr>
          <t xml:space="preserve">Zárójelentés Kft.
</t>
        </r>
      </text>
    </comment>
    <comment ref="BE3146" authorId="2">
      <text>
        <r>
          <rPr>
            <sz val="9"/>
            <color indexed="81"/>
            <rFont val="Tahoma"/>
            <family val="2"/>
            <charset val="238"/>
          </rPr>
          <t xml:space="preserve">Film Street Kft. 
</t>
        </r>
      </text>
    </comment>
    <comment ref="BI3146" authorId="2">
      <text>
        <r>
          <rPr>
            <sz val="9"/>
            <color indexed="81"/>
            <rFont val="Tahoma"/>
            <family val="2"/>
            <charset val="238"/>
          </rPr>
          <t xml:space="preserve">Zárójelentés Kft. 
</t>
        </r>
      </text>
    </comment>
    <comment ref="BM3146" authorId="2">
      <text>
        <r>
          <rPr>
            <sz val="9"/>
            <color indexed="81"/>
            <rFont val="Tahoma"/>
            <family val="2"/>
            <charset val="238"/>
          </rPr>
          <t xml:space="preserve">Zárójelentés  Kft.
</t>
        </r>
      </text>
    </comment>
    <comment ref="BQ3146" authorId="2">
      <text>
        <r>
          <rPr>
            <sz val="9"/>
            <color indexed="81"/>
            <rFont val="Tahoma"/>
            <family val="2"/>
            <charset val="238"/>
          </rPr>
          <t xml:space="preserve">Zárójelentés Kft. 
</t>
        </r>
      </text>
    </comment>
    <comment ref="BU3146" authorId="2">
      <text>
        <r>
          <rPr>
            <sz val="9"/>
            <color indexed="81"/>
            <rFont val="Tahoma"/>
            <family val="2"/>
            <charset val="238"/>
          </rPr>
          <t xml:space="preserve">Zárójelentés Kft. 
</t>
        </r>
      </text>
    </comment>
    <comment ref="BY3146" authorId="2">
      <text>
        <r>
          <rPr>
            <sz val="9"/>
            <color indexed="81"/>
            <rFont val="Tahoma"/>
            <family val="2"/>
            <charset val="238"/>
          </rPr>
          <t xml:space="preserve">Zárójelentés Kft.
</t>
        </r>
      </text>
    </comment>
    <comment ref="CC3146" authorId="2">
      <text>
        <r>
          <rPr>
            <sz val="9"/>
            <color indexed="81"/>
            <rFont val="Tahoma"/>
            <family val="2"/>
            <charset val="238"/>
          </rPr>
          <t xml:space="preserve">Zárójelentés Kft. 
</t>
        </r>
      </text>
    </comment>
    <comment ref="CG3146" authorId="2">
      <text>
        <r>
          <rPr>
            <sz val="9"/>
            <color indexed="81"/>
            <rFont val="Tahoma"/>
            <family val="2"/>
            <charset val="238"/>
          </rPr>
          <t xml:space="preserve">Zárójelentés Kft.
</t>
        </r>
      </text>
    </comment>
    <comment ref="CK3146" authorId="2">
      <text>
        <r>
          <rPr>
            <sz val="9"/>
            <color indexed="81"/>
            <rFont val="Tahoma"/>
            <family val="2"/>
            <charset val="238"/>
          </rPr>
          <t xml:space="preserve">Zárójelentés Kft.
</t>
        </r>
      </text>
    </comment>
    <comment ref="CO3146" authorId="2">
      <text>
        <r>
          <rPr>
            <sz val="9"/>
            <color indexed="81"/>
            <rFont val="Tahoma"/>
            <family val="2"/>
            <charset val="238"/>
          </rPr>
          <t xml:space="preserve">Zárójelentés Kft. 
</t>
        </r>
      </text>
    </comment>
    <comment ref="CS3146" authorId="2">
      <text>
        <r>
          <rPr>
            <sz val="9"/>
            <color indexed="81"/>
            <rFont val="Tahoma"/>
            <family val="2"/>
            <charset val="238"/>
          </rPr>
          <t xml:space="preserve">Zárójelentés Kft.
</t>
        </r>
      </text>
    </comment>
    <comment ref="CW3146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elszámolás:</t>
        </r>
        <r>
          <rPr>
            <sz val="9"/>
            <color indexed="81"/>
            <rFont val="Tahoma"/>
            <family val="2"/>
            <charset val="238"/>
          </rPr>
          <t xml:space="preserve">
Zárójelentés Kft.
</t>
        </r>
      </text>
    </comment>
    <comment ref="BQ3148" authorId="2">
      <text>
        <r>
          <rPr>
            <sz val="9"/>
            <color indexed="81"/>
            <rFont val="Tahoma"/>
            <family val="2"/>
            <charset val="238"/>
          </rPr>
          <t xml:space="preserve">Zárójelentés Kft.
</t>
        </r>
      </text>
    </comment>
    <comment ref="E3173" authorId="2">
      <text>
        <r>
          <rPr>
            <sz val="9"/>
            <color indexed="81"/>
            <rFont val="Tahoma"/>
            <family val="2"/>
            <charset val="238"/>
          </rPr>
          <t xml:space="preserve">koproducer
</t>
        </r>
      </text>
    </comment>
    <comment ref="AK3173" authorId="2">
      <text>
        <r>
          <rPr>
            <sz val="9"/>
            <color indexed="81"/>
            <rFont val="Tahoma"/>
            <family val="2"/>
            <charset val="238"/>
          </rPr>
          <t xml:space="preserve">LÜSZI2018 Produkciós Kft.
</t>
        </r>
      </text>
    </comment>
    <comment ref="AO3173" authorId="2">
      <text>
        <r>
          <rPr>
            <sz val="9"/>
            <color indexed="81"/>
            <rFont val="Tahoma"/>
            <family val="2"/>
            <charset val="238"/>
          </rPr>
          <t xml:space="preserve">LÜSZI2018 Produkciós Kft.
</t>
        </r>
      </text>
    </comment>
    <comment ref="AS3173" authorId="2">
      <text>
        <r>
          <rPr>
            <sz val="9"/>
            <color indexed="81"/>
            <rFont val="Tahoma"/>
            <family val="2"/>
            <charset val="238"/>
          </rPr>
          <t>LÜSZI2018 Produkciós Kft.</t>
        </r>
      </text>
    </comment>
    <comment ref="AW3173" authorId="2">
      <text>
        <r>
          <rPr>
            <sz val="9"/>
            <color indexed="81"/>
            <rFont val="Tahoma"/>
            <family val="2"/>
            <charset val="238"/>
          </rPr>
          <t xml:space="preserve">LÜSZI2018 Produkciós Kft.
</t>
        </r>
      </text>
    </comment>
    <comment ref="BA3173" authorId="2">
      <text>
        <r>
          <rPr>
            <sz val="9"/>
            <color indexed="81"/>
            <rFont val="Tahoma"/>
            <family val="2"/>
            <charset val="238"/>
          </rPr>
          <t xml:space="preserve">LÜSZI2018 Kft.
</t>
        </r>
      </text>
    </comment>
    <comment ref="BE3173" authorId="2">
      <text>
        <r>
          <rPr>
            <sz val="9"/>
            <color indexed="81"/>
            <rFont val="Tahoma"/>
            <family val="2"/>
            <charset val="238"/>
          </rPr>
          <t>LÜSZI2018 Produkciós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I3173" authorId="2">
      <text>
        <r>
          <rPr>
            <sz val="9"/>
            <color indexed="81"/>
            <rFont val="Tahoma"/>
            <family val="2"/>
            <charset val="238"/>
          </rPr>
          <t xml:space="preserve">LÜSZI2018 Produkciós Kft.
</t>
        </r>
      </text>
    </comment>
    <comment ref="BM3173" authorId="2">
      <text>
        <r>
          <rPr>
            <sz val="9"/>
            <color indexed="81"/>
            <rFont val="Tahoma"/>
            <family val="2"/>
            <charset val="238"/>
          </rPr>
          <t xml:space="preserve">LÜSZI2018 Produkciós Kft.
</t>
        </r>
      </text>
    </comment>
    <comment ref="BQ3173" authorId="2">
      <text>
        <r>
          <rPr>
            <sz val="9"/>
            <color indexed="81"/>
            <rFont val="Tahoma"/>
            <family val="2"/>
            <charset val="238"/>
          </rPr>
          <t xml:space="preserve">LÜSZI2018 Produkciós Kft.
</t>
        </r>
      </text>
    </comment>
    <comment ref="BU3173" authorId="2">
      <text>
        <r>
          <rPr>
            <sz val="9"/>
            <color indexed="81"/>
            <rFont val="Tahoma"/>
            <family val="2"/>
            <charset val="238"/>
          </rPr>
          <t>LÜSZI2018 Produkciós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Y3173" authorId="2">
      <text>
        <r>
          <rPr>
            <sz val="9"/>
            <color indexed="81"/>
            <rFont val="Tahoma"/>
            <family val="2"/>
            <charset val="238"/>
          </rPr>
          <t>Campfilm Kft.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C3173" authorId="2">
      <text>
        <r>
          <rPr>
            <b/>
            <sz val="9"/>
            <color indexed="81"/>
            <rFont val="Tahoma"/>
            <charset val="1"/>
          </rPr>
          <t>Záró elszámolás</t>
        </r>
      </text>
    </comment>
    <comment ref="E3174" authorId="2">
      <text>
        <r>
          <rPr>
            <sz val="9"/>
            <color indexed="81"/>
            <rFont val="Tahoma"/>
            <family val="2"/>
            <charset val="238"/>
          </rPr>
          <t xml:space="preserve">filmelőállító
</t>
        </r>
      </text>
    </comment>
    <comment ref="AK3181" authorId="2">
      <text>
        <r>
          <rPr>
            <sz val="9"/>
            <color indexed="81"/>
            <rFont val="Tahoma"/>
            <family val="2"/>
            <charset val="238"/>
          </rPr>
          <t xml:space="preserve">Felkészülés 1819 Kft.
</t>
        </r>
      </text>
    </comment>
    <comment ref="AO3181" authorId="2">
      <text>
        <r>
          <rPr>
            <sz val="9"/>
            <color indexed="81"/>
            <rFont val="Tahoma"/>
            <family val="2"/>
            <charset val="238"/>
          </rPr>
          <t>Felkészülés 1819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S3181" authorId="2">
      <text>
        <r>
          <rPr>
            <sz val="9"/>
            <color indexed="81"/>
            <rFont val="Tahoma"/>
            <family val="2"/>
            <charset val="238"/>
          </rPr>
          <t xml:space="preserve">Felkészülés 1819 Kft.
</t>
        </r>
      </text>
    </comment>
    <comment ref="AW3181" authorId="2">
      <text>
        <r>
          <rPr>
            <sz val="9"/>
            <color indexed="81"/>
            <rFont val="Tahoma"/>
            <family val="2"/>
            <charset val="238"/>
          </rPr>
          <t xml:space="preserve">Felkészülés 1819 Kft.
</t>
        </r>
      </text>
    </comment>
    <comment ref="BA3181" authorId="2">
      <text>
        <r>
          <rPr>
            <sz val="9"/>
            <color indexed="81"/>
            <rFont val="Tahoma"/>
            <family val="2"/>
            <charset val="238"/>
          </rPr>
          <t xml:space="preserve">Felkészülés 1819 Kft. 
</t>
        </r>
      </text>
    </comment>
    <comment ref="BE3181" authorId="2">
      <text>
        <r>
          <rPr>
            <sz val="9"/>
            <color indexed="81"/>
            <rFont val="Tahoma"/>
            <family val="2"/>
            <charset val="238"/>
          </rPr>
          <t xml:space="preserve">Felkészülés 1819 Kft.
</t>
        </r>
      </text>
    </comment>
    <comment ref="BI3181" authorId="2">
      <text>
        <r>
          <rPr>
            <sz val="9"/>
            <color indexed="81"/>
            <rFont val="Tahoma"/>
            <family val="2"/>
            <charset val="238"/>
          </rPr>
          <t>Felkészülés 1819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M3181" authorId="2">
      <text>
        <r>
          <rPr>
            <sz val="9"/>
            <color indexed="81"/>
            <rFont val="Tahoma"/>
            <family val="2"/>
            <charset val="238"/>
          </rPr>
          <t>Felkészülés 1819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Q3181" authorId="2">
      <text>
        <r>
          <rPr>
            <sz val="9"/>
            <color indexed="81"/>
            <rFont val="Tahoma"/>
            <family val="2"/>
            <charset val="238"/>
          </rPr>
          <t xml:space="preserve">Felkészülés 1819 Kft.
</t>
        </r>
      </text>
    </comment>
    <comment ref="BU3181" authorId="2">
      <text>
        <r>
          <rPr>
            <sz val="9"/>
            <color indexed="81"/>
            <rFont val="Tahoma"/>
            <family val="2"/>
            <charset val="238"/>
          </rPr>
          <t xml:space="preserve">Felkészülés 1819 Kft. 
</t>
        </r>
      </text>
    </comment>
    <comment ref="BY3181" authorId="2">
      <text>
        <r>
          <rPr>
            <sz val="9"/>
            <color indexed="81"/>
            <rFont val="Tahoma"/>
            <family val="2"/>
            <charset val="238"/>
          </rPr>
          <t xml:space="preserve">Felkészülés 1819 Kft.
</t>
        </r>
      </text>
    </comment>
    <comment ref="CC3181" authorId="2">
      <text>
        <r>
          <rPr>
            <sz val="9"/>
            <color indexed="81"/>
            <rFont val="Tahoma"/>
            <family val="2"/>
            <charset val="238"/>
          </rPr>
          <t xml:space="preserve">Felkészülés 1819 Kft.
</t>
        </r>
      </text>
    </comment>
    <comment ref="CG3181" authorId="2">
      <text>
        <r>
          <rPr>
            <sz val="9"/>
            <color indexed="81"/>
            <rFont val="Tahoma"/>
            <family val="2"/>
            <charset val="238"/>
          </rPr>
          <t xml:space="preserve">Felkészülés 1819 Kft.
</t>
        </r>
      </text>
    </comment>
    <comment ref="CK3181" authorId="2">
      <text>
        <r>
          <rPr>
            <sz val="9"/>
            <color indexed="81"/>
            <rFont val="Tahoma"/>
            <family val="2"/>
            <charset val="238"/>
          </rPr>
          <t xml:space="preserve">Felkészülés 1819 Kft.
</t>
        </r>
      </text>
    </comment>
    <comment ref="CO3181" authorId="2">
      <text>
        <r>
          <rPr>
            <sz val="9"/>
            <color indexed="81"/>
            <rFont val="Tahoma"/>
            <family val="2"/>
            <charset val="238"/>
          </rPr>
          <t xml:space="preserve">Felkészülés 1819 Kft.
</t>
        </r>
      </text>
    </comment>
    <comment ref="CS3181" authorId="2">
      <text>
        <r>
          <rPr>
            <sz val="9"/>
            <color indexed="81"/>
            <rFont val="Tahoma"/>
            <family val="2"/>
            <charset val="238"/>
          </rPr>
          <t>Poste Restante Filmgyártó Kft.</t>
        </r>
      </text>
    </comment>
    <comment ref="CW3181" authorId="2">
      <text>
        <r>
          <rPr>
            <sz val="9"/>
            <color indexed="81"/>
            <rFont val="Tahoma"/>
            <family val="2"/>
            <charset val="238"/>
          </rPr>
          <t xml:space="preserve">Felkészülés 1819 Kft.
</t>
        </r>
      </text>
    </comment>
    <comment ref="DA3181" authorId="2">
      <text>
        <r>
          <rPr>
            <sz val="9"/>
            <color indexed="81"/>
            <rFont val="Tahoma"/>
            <family val="2"/>
            <charset val="238"/>
          </rPr>
          <t xml:space="preserve">Záró elszámolás
</t>
        </r>
      </text>
    </comment>
    <comment ref="BE3187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S3189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3194" authorId="0">
      <text>
        <r>
          <rPr>
            <b/>
            <sz val="9"/>
            <color indexed="81"/>
            <rFont val="Tahoma"/>
            <family val="2"/>
            <charset val="238"/>
          </rPr>
          <t>Koprodukciós partner:
Filmfabriq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K3194" authorId="2">
      <text>
        <r>
          <rPr>
            <sz val="9"/>
            <color indexed="81"/>
            <rFont val="Tahoma"/>
            <family val="2"/>
            <charset val="238"/>
          </rPr>
          <t>KMH Film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M3197" authorId="2">
      <text>
        <r>
          <rPr>
            <sz val="9"/>
            <color indexed="81"/>
            <rFont val="Tahoma"/>
            <family val="2"/>
            <charset val="238"/>
          </rPr>
          <t xml:space="preserve">Záró elszámolás
</t>
        </r>
      </text>
    </comment>
    <comment ref="F3213" authorId="2">
      <text>
        <r>
          <rPr>
            <sz val="9"/>
            <color indexed="81"/>
            <rFont val="Tahoma"/>
            <family val="2"/>
            <charset val="238"/>
          </rPr>
          <t>Régi cím: 1121 Budapest, Zugligeti út 9-25</t>
        </r>
        <r>
          <rPr>
            <b/>
            <sz val="9"/>
            <color indexed="81"/>
            <rFont val="Tahoma"/>
            <family val="2"/>
            <charset val="238"/>
          </rPr>
          <t>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F3214" authorId="2">
      <text>
        <r>
          <rPr>
            <sz val="9"/>
            <color indexed="81"/>
            <rFont val="Tahoma"/>
            <family val="2"/>
            <charset val="238"/>
          </rPr>
          <t>Régi cím: 1121 Budapest, Zugligeti út 9-25</t>
        </r>
        <r>
          <rPr>
            <b/>
            <sz val="9"/>
            <color indexed="81"/>
            <rFont val="Tahoma"/>
            <family val="2"/>
            <charset val="238"/>
          </rPr>
          <t>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F3215" authorId="2">
      <text>
        <r>
          <rPr>
            <sz val="9"/>
            <color indexed="81"/>
            <rFont val="Tahoma"/>
            <family val="2"/>
            <charset val="238"/>
          </rPr>
          <t>Régi cím: 1121 Budapest, Zugligeti út 9-25</t>
        </r>
        <r>
          <rPr>
            <b/>
            <sz val="9"/>
            <color indexed="81"/>
            <rFont val="Tahoma"/>
            <family val="2"/>
            <charset val="238"/>
          </rPr>
          <t>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F3216" authorId="2">
      <text>
        <r>
          <rPr>
            <sz val="9"/>
            <color indexed="81"/>
            <rFont val="Tahoma"/>
            <family val="2"/>
            <charset val="238"/>
          </rPr>
          <t>Régi cím: 1121 Budapest, Zugligeti út 9-25</t>
        </r>
        <r>
          <rPr>
            <b/>
            <sz val="9"/>
            <color indexed="81"/>
            <rFont val="Tahoma"/>
            <family val="2"/>
            <charset val="238"/>
          </rPr>
          <t>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F3217" authorId="2">
      <text>
        <r>
          <rPr>
            <sz val="9"/>
            <color indexed="81"/>
            <rFont val="Tahoma"/>
            <family val="2"/>
            <charset val="238"/>
          </rPr>
          <t>Régi cím: 1121 Budapest, Zugligeti út 9-25</t>
        </r>
        <r>
          <rPr>
            <b/>
            <sz val="9"/>
            <color indexed="81"/>
            <rFont val="Tahoma"/>
            <family val="2"/>
            <charset val="238"/>
          </rPr>
          <t>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F3218" authorId="2">
      <text>
        <r>
          <rPr>
            <sz val="9"/>
            <color indexed="81"/>
            <rFont val="Tahoma"/>
            <family val="2"/>
            <charset val="238"/>
          </rPr>
          <t>Régi cím: 1121 Budapest, Zugligeti út 9-25</t>
        </r>
        <r>
          <rPr>
            <b/>
            <sz val="9"/>
            <color indexed="81"/>
            <rFont val="Tahoma"/>
            <family val="2"/>
            <charset val="238"/>
          </rPr>
          <t>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F3219" authorId="2">
      <text>
        <r>
          <rPr>
            <sz val="9"/>
            <color indexed="81"/>
            <rFont val="Tahoma"/>
            <family val="2"/>
            <charset val="238"/>
          </rPr>
          <t>Régi cím: 1121 Budapest, Zugligeti út 9-25</t>
        </r>
        <r>
          <rPr>
            <b/>
            <sz val="9"/>
            <color indexed="81"/>
            <rFont val="Tahoma"/>
            <family val="2"/>
            <charset val="238"/>
          </rPr>
          <t>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F3220" authorId="2">
      <text>
        <r>
          <rPr>
            <sz val="9"/>
            <color indexed="81"/>
            <rFont val="Tahoma"/>
            <family val="2"/>
            <charset val="238"/>
          </rPr>
          <t>Régi cím: 1121 Budapest, Zugligeti út 9-25</t>
        </r>
        <r>
          <rPr>
            <b/>
            <sz val="9"/>
            <color indexed="81"/>
            <rFont val="Tahoma"/>
            <family val="2"/>
            <charset val="238"/>
          </rPr>
          <t>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F3221" authorId="2">
      <text>
        <r>
          <rPr>
            <sz val="9"/>
            <color indexed="81"/>
            <rFont val="Tahoma"/>
            <family val="2"/>
            <charset val="238"/>
          </rPr>
          <t>Régi cím: 1121 Budapest, Zugligeti út 9-25</t>
        </r>
        <r>
          <rPr>
            <b/>
            <sz val="9"/>
            <color indexed="81"/>
            <rFont val="Tahoma"/>
            <family val="2"/>
            <charset val="238"/>
          </rPr>
          <t>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M3222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Y3239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3248" authorId="2">
      <text>
        <r>
          <rPr>
            <b/>
            <sz val="9"/>
            <color indexed="81"/>
            <rFont val="Tahoma"/>
            <family val="2"/>
            <charset val="238"/>
          </rPr>
          <t xml:space="preserve">Kopr.partner 1.: 
</t>
        </r>
        <r>
          <rPr>
            <sz val="9"/>
            <color indexed="81"/>
            <rFont val="Tahoma"/>
            <family val="2"/>
            <charset val="238"/>
          </rPr>
          <t>S.B.L. Prodiuction Kft.</t>
        </r>
        <r>
          <rPr>
            <b/>
            <sz val="9"/>
            <color indexed="81"/>
            <rFont val="Tahoma"/>
            <family val="2"/>
            <charset val="238"/>
          </rPr>
          <t xml:space="preserve"> 
Kopr.partner 2.:
</t>
        </r>
        <r>
          <rPr>
            <sz val="9"/>
            <color indexed="81"/>
            <rFont val="Tahoma"/>
            <family val="2"/>
            <charset val="238"/>
          </rPr>
          <t xml:space="preserve">Egri Pál 
</t>
        </r>
      </text>
    </comment>
    <comment ref="F3248" authorId="0">
      <text>
        <r>
          <rPr>
            <sz val="9"/>
            <color indexed="81"/>
            <rFont val="Tahoma"/>
            <family val="2"/>
            <charset val="238"/>
          </rPr>
          <t xml:space="preserve">Régi cím: 1145. Bp., Róna utca 174
</t>
        </r>
      </text>
    </comment>
    <comment ref="AS3252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D3253" authorId="2">
      <text>
        <r>
          <rPr>
            <sz val="9"/>
            <color indexed="81"/>
            <rFont val="Tahoma"/>
            <family val="2"/>
            <charset val="238"/>
          </rPr>
          <t xml:space="preserve">Szekszárd Megye Jogú Város Polgár Mesteri Hivatala: 50.000,-Ft; Mátészalka Város Önkormányzata: 100.000,-Ft; Abádszalók város Önkormányzata: 200.000,-Ft; Veresegyház város Önkormányzata: 100.000,-Ft; Budapest Főváros Önkormányzata: 300.000,-Ft
</t>
        </r>
      </text>
    </comment>
    <comment ref="E3261" authorId="2">
      <text>
        <r>
          <rPr>
            <sz val="9"/>
            <color indexed="81"/>
            <rFont val="Tahoma"/>
            <family val="2"/>
            <charset val="238"/>
          </rPr>
          <t xml:space="preserve">Koprodukciós partner: FILMTEAM-UP! Kft.
</t>
        </r>
      </text>
    </comment>
    <comment ref="AK3264" authorId="2">
      <text>
        <r>
          <rPr>
            <sz val="9"/>
            <color indexed="81"/>
            <rFont val="Tahoma"/>
            <family val="2"/>
            <charset val="238"/>
          </rPr>
          <t xml:space="preserve">Véletlenek Kft. 
</t>
        </r>
      </text>
    </comment>
    <comment ref="AO3264" authorId="2">
      <text>
        <r>
          <rPr>
            <sz val="9"/>
            <color indexed="81"/>
            <rFont val="Tahoma"/>
            <family val="2"/>
            <charset val="238"/>
          </rPr>
          <t xml:space="preserve">Véletlenek Kft. 
</t>
        </r>
      </text>
    </comment>
    <comment ref="AS3264" authorId="2">
      <text>
        <r>
          <rPr>
            <sz val="9"/>
            <color indexed="81"/>
            <rFont val="Tahoma"/>
            <family val="2"/>
            <charset val="238"/>
          </rPr>
          <t xml:space="preserve">Véletlenek Kft.
</t>
        </r>
      </text>
    </comment>
    <comment ref="AW3264" authorId="2">
      <text>
        <r>
          <rPr>
            <sz val="9"/>
            <color indexed="81"/>
            <rFont val="Tahoma"/>
            <family val="2"/>
            <charset val="238"/>
          </rPr>
          <t xml:space="preserve">Véletlenek Kft.
</t>
        </r>
      </text>
    </comment>
    <comment ref="BA3264" authorId="2">
      <text>
        <r>
          <rPr>
            <sz val="9"/>
            <color indexed="81"/>
            <rFont val="Tahoma"/>
            <family val="2"/>
            <charset val="238"/>
          </rPr>
          <t xml:space="preserve">Filmpartners Kft.
</t>
        </r>
      </text>
    </comment>
    <comment ref="BE3264" authorId="2">
      <text>
        <r>
          <rPr>
            <sz val="9"/>
            <color indexed="81"/>
            <rFont val="Tahoma"/>
            <family val="2"/>
            <charset val="238"/>
          </rPr>
          <t xml:space="preserve">Záró elszámolás: 
Véletlenek Kft.
</t>
        </r>
      </text>
    </comment>
    <comment ref="B3272" authorId="2">
      <text>
        <r>
          <rPr>
            <sz val="9"/>
            <color indexed="81"/>
            <rFont val="Tahoma"/>
            <family val="2"/>
            <charset val="238"/>
          </rPr>
          <t xml:space="preserve">A HN/12203-5/2018 sz. határozat </t>
        </r>
        <r>
          <rPr>
            <u/>
            <sz val="9"/>
            <color indexed="81"/>
            <rFont val="Tahoma"/>
            <family val="2"/>
            <charset val="238"/>
          </rPr>
          <t xml:space="preserve">TÖRÖLVE </t>
        </r>
        <r>
          <rPr>
            <sz val="9"/>
            <color indexed="81"/>
            <rFont val="Tahoma"/>
            <family val="2"/>
            <charset val="238"/>
          </rPr>
          <t xml:space="preserve"> </t>
        </r>
        <r>
          <rPr>
            <u/>
            <sz val="9"/>
            <color indexed="81"/>
            <rFont val="Tahoma"/>
            <family val="2"/>
            <charset val="238"/>
          </rPr>
          <t xml:space="preserve">visszavonás </t>
        </r>
        <r>
          <rPr>
            <sz val="9"/>
            <color indexed="81"/>
            <rFont val="Tahoma"/>
            <family val="2"/>
            <charset val="238"/>
          </rPr>
          <t xml:space="preserve"> miatt. A visszavonó határozat száma: 
HN/14631-3/2019 
</t>
        </r>
      </text>
    </comment>
    <comment ref="AK3281" authorId="2">
      <text>
        <r>
          <rPr>
            <sz val="9"/>
            <color indexed="81"/>
            <rFont val="Tahoma"/>
            <family val="2"/>
            <charset val="238"/>
          </rPr>
          <t xml:space="preserve">A20 Kft.
</t>
        </r>
      </text>
    </comment>
    <comment ref="AO3281" authorId="2">
      <text>
        <r>
          <rPr>
            <sz val="9"/>
            <color indexed="81"/>
            <rFont val="Tahoma"/>
            <family val="2"/>
            <charset val="238"/>
          </rPr>
          <t xml:space="preserve">A20 Kft.
</t>
        </r>
      </text>
    </comment>
    <comment ref="AS3281" authorId="2">
      <text>
        <r>
          <rPr>
            <sz val="9"/>
            <color indexed="81"/>
            <rFont val="Tahoma"/>
            <family val="2"/>
            <charset val="238"/>
          </rPr>
          <t xml:space="preserve">A20 Kft.
</t>
        </r>
      </text>
    </comment>
    <comment ref="AW3281" authorId="2">
      <text>
        <r>
          <rPr>
            <sz val="9"/>
            <color indexed="81"/>
            <rFont val="Tahoma"/>
            <family val="2"/>
            <charset val="238"/>
          </rPr>
          <t>T2O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A3281" authorId="2">
      <text>
        <r>
          <rPr>
            <sz val="9"/>
            <color indexed="81"/>
            <rFont val="Tahoma"/>
            <family val="2"/>
            <charset val="238"/>
          </rPr>
          <t>T2O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E3281" authorId="2">
      <text>
        <r>
          <rPr>
            <sz val="9"/>
            <color indexed="81"/>
            <rFont val="Tahoma"/>
            <family val="2"/>
            <charset val="238"/>
          </rPr>
          <t xml:space="preserve">A2O Filmgyártó Kft. 
</t>
        </r>
      </text>
    </comment>
    <comment ref="BI3281" authorId="2">
      <text>
        <r>
          <rPr>
            <sz val="9"/>
            <color indexed="81"/>
            <rFont val="Tahoma"/>
            <family val="2"/>
            <charset val="238"/>
          </rPr>
          <t xml:space="preserve">A2O Kft. 
</t>
        </r>
      </text>
    </comment>
    <comment ref="BM3281" authorId="2">
      <text>
        <r>
          <rPr>
            <b/>
            <sz val="9"/>
            <color indexed="81"/>
            <rFont val="Tahoma"/>
            <family val="2"/>
            <charset val="238"/>
          </rPr>
          <t xml:space="preserve">Záró elszámolás:
</t>
        </r>
        <r>
          <rPr>
            <sz val="9"/>
            <color indexed="81"/>
            <rFont val="Tahoma"/>
            <family val="2"/>
            <charset val="238"/>
          </rPr>
          <t>A2O Filmgyártó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3289" authorId="2">
      <text>
        <r>
          <rPr>
            <sz val="9"/>
            <color indexed="81"/>
            <rFont val="Tahoma"/>
            <family val="2"/>
            <charset val="238"/>
          </rPr>
          <t xml:space="preserve">Koprodukciós partnerek: 
Mphilms s.r.o (Szlovákia) és a Negatív s.r.o (Csehország)
</t>
        </r>
      </text>
    </comment>
    <comment ref="R3289" authorId="2">
      <text>
        <r>
          <rPr>
            <sz val="9"/>
            <color indexed="81"/>
            <rFont val="Tahoma"/>
            <family val="2"/>
            <charset val="238"/>
          </rPr>
          <t xml:space="preserve">a magyar fél hozzájárulása a teljes költségvetéshez: 100.844.100,-Ft
</t>
        </r>
      </text>
    </comment>
    <comment ref="R3290" authorId="2">
      <text>
        <r>
          <rPr>
            <sz val="9"/>
            <color indexed="81"/>
            <rFont val="Tahoma"/>
            <family val="2"/>
            <charset val="238"/>
          </rPr>
          <t xml:space="preserve">a magyar fél hozzájárulása a teljes költségvetéshez: 
104.744.100,-Ft
</t>
        </r>
      </text>
    </comment>
    <comment ref="U3293" authorId="2">
      <text>
        <r>
          <rPr>
            <b/>
            <sz val="9"/>
            <color indexed="81"/>
            <rFont val="Tahoma"/>
            <family val="2"/>
            <charset val="238"/>
          </rPr>
          <t xml:space="preserve">FILMTEAM-UP! Kft.
</t>
        </r>
        <r>
          <rPr>
            <sz val="9"/>
            <color indexed="81"/>
            <rFont val="Tahoma"/>
            <family val="2"/>
            <charset val="238"/>
          </rPr>
          <t>2.142.857,-Ft</t>
        </r>
        <r>
          <rPr>
            <b/>
            <sz val="9"/>
            <color indexed="81"/>
            <rFont val="Tahoma"/>
            <family val="2"/>
            <charset val="238"/>
          </rPr>
          <t xml:space="preserve">
SZFE: </t>
        </r>
        <r>
          <rPr>
            <sz val="9"/>
            <color indexed="81"/>
            <rFont val="Tahoma"/>
            <family val="2"/>
            <charset val="238"/>
          </rPr>
          <t xml:space="preserve">326.180,-Ft
</t>
        </r>
      </text>
    </comment>
    <comment ref="AK3293" authorId="2">
      <text>
        <r>
          <rPr>
            <sz val="9"/>
            <color indexed="81"/>
            <rFont val="Tahoma"/>
            <family val="2"/>
            <charset val="238"/>
          </rPr>
          <t xml:space="preserve">FILMTEAM-UP! Kft. </t>
        </r>
      </text>
    </comment>
    <comment ref="AO3293" authorId="2">
      <text>
        <r>
          <rPr>
            <sz val="9"/>
            <color indexed="81"/>
            <rFont val="Tahoma"/>
            <family val="2"/>
            <charset val="238"/>
          </rPr>
          <t xml:space="preserve">SZFE
</t>
        </r>
      </text>
    </comment>
    <comment ref="U3294" authorId="2">
      <text>
        <r>
          <rPr>
            <sz val="9"/>
            <color indexed="81"/>
            <rFont val="Tahoma"/>
            <family val="2"/>
            <charset val="238"/>
          </rPr>
          <t xml:space="preserve">FILMTEAM-UP!: 2.142.857,-Ft;
SZFE: 348.359,-Ft
</t>
        </r>
      </text>
    </comment>
    <comment ref="AK3294" authorId="2">
      <text>
        <r>
          <rPr>
            <b/>
            <sz val="9"/>
            <color indexed="81"/>
            <rFont val="Tahoma"/>
            <family val="2"/>
            <charset val="238"/>
          </rPr>
          <t xml:space="preserve">SZFE
</t>
        </r>
      </text>
    </comment>
    <comment ref="AO3294" authorId="2">
      <text>
        <r>
          <rPr>
            <sz val="9"/>
            <color indexed="81"/>
            <rFont val="Tahoma"/>
            <family val="2"/>
            <charset val="238"/>
          </rPr>
          <t xml:space="preserve">FILMTEAM-UP! Kft.
</t>
        </r>
      </text>
    </comment>
    <comment ref="U3295" authorId="2">
      <text>
        <r>
          <rPr>
            <b/>
            <sz val="9"/>
            <color indexed="81"/>
            <rFont val="Tahoma"/>
            <family val="2"/>
            <charset val="238"/>
          </rPr>
          <t xml:space="preserve">FILMTEAM-UP! Kft.:
</t>
        </r>
        <r>
          <rPr>
            <sz val="9"/>
            <color indexed="81"/>
            <rFont val="Tahoma"/>
            <family val="2"/>
            <charset val="238"/>
          </rPr>
          <t>2.142.857,-Ft</t>
        </r>
        <r>
          <rPr>
            <b/>
            <sz val="9"/>
            <color indexed="81"/>
            <rFont val="Tahoma"/>
            <family val="2"/>
            <charset val="238"/>
          </rPr>
          <t xml:space="preserve">
SZFE: </t>
        </r>
        <r>
          <rPr>
            <sz val="9"/>
            <color indexed="81"/>
            <rFont val="Tahoma"/>
            <family val="2"/>
            <charset val="238"/>
          </rPr>
          <t xml:space="preserve">354.205,-Ft
</t>
        </r>
      </text>
    </comment>
    <comment ref="AK3295" authorId="2">
      <text>
        <r>
          <rPr>
            <b/>
            <sz val="9"/>
            <color indexed="81"/>
            <rFont val="Tahoma"/>
            <family val="2"/>
            <charset val="238"/>
          </rPr>
          <t>SZFE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O3295" authorId="2">
      <text>
        <r>
          <rPr>
            <sz val="9"/>
            <color indexed="81"/>
            <rFont val="Tahoma"/>
            <family val="2"/>
            <charset val="238"/>
          </rPr>
          <t xml:space="preserve">FILMTEAM-UP! Kft.
</t>
        </r>
      </text>
    </comment>
    <comment ref="U3296" authorId="2">
      <text>
        <r>
          <rPr>
            <b/>
            <sz val="9"/>
            <color indexed="81"/>
            <rFont val="Tahoma"/>
            <family val="2"/>
            <charset val="238"/>
          </rPr>
          <t xml:space="preserve">FILMTEAM-UP! Kft. :
</t>
        </r>
        <r>
          <rPr>
            <sz val="9"/>
            <color indexed="81"/>
            <rFont val="Tahoma"/>
            <family val="2"/>
            <charset val="238"/>
          </rPr>
          <t>2.142.857,-Ft</t>
        </r>
        <r>
          <rPr>
            <b/>
            <sz val="9"/>
            <color indexed="81"/>
            <rFont val="Tahoma"/>
            <family val="2"/>
            <charset val="238"/>
          </rPr>
          <t xml:space="preserve">
SZFE: </t>
        </r>
        <r>
          <rPr>
            <sz val="9"/>
            <color indexed="81"/>
            <rFont val="Tahoma"/>
            <family val="2"/>
            <charset val="238"/>
          </rPr>
          <t xml:space="preserve">349.585,-Ft
</t>
        </r>
      </text>
    </comment>
    <comment ref="AK3296" authorId="2">
      <text>
        <r>
          <rPr>
            <sz val="9"/>
            <color indexed="81"/>
            <rFont val="Tahoma"/>
            <family val="2"/>
            <charset val="238"/>
          </rPr>
          <t xml:space="preserve">FILMTEAM-UP! Kft.
</t>
        </r>
      </text>
    </comment>
    <comment ref="AO3296" authorId="2">
      <text>
        <r>
          <rPr>
            <sz val="9"/>
            <color indexed="81"/>
            <rFont val="Tahoma"/>
            <family val="2"/>
            <charset val="238"/>
          </rPr>
          <t xml:space="preserve">SZFE
</t>
        </r>
      </text>
    </comment>
    <comment ref="U3297" authorId="2">
      <text>
        <r>
          <rPr>
            <b/>
            <sz val="9"/>
            <color indexed="81"/>
            <rFont val="Tahoma"/>
            <family val="2"/>
            <charset val="238"/>
          </rPr>
          <t xml:space="preserve">FILMTEAM-UP!: </t>
        </r>
        <r>
          <rPr>
            <sz val="9"/>
            <color indexed="81"/>
            <rFont val="Tahoma"/>
            <family val="2"/>
            <charset val="238"/>
          </rPr>
          <t>2.142.857,-Ft</t>
        </r>
        <r>
          <rPr>
            <b/>
            <sz val="9"/>
            <color indexed="81"/>
            <rFont val="Tahoma"/>
            <family val="2"/>
            <charset val="238"/>
          </rPr>
          <t xml:space="preserve">
SZFE: </t>
        </r>
        <r>
          <rPr>
            <sz val="9"/>
            <color indexed="81"/>
            <rFont val="Tahoma"/>
            <family val="2"/>
            <charset val="238"/>
          </rPr>
          <t>347.060,-Ft</t>
        </r>
        <r>
          <rPr>
            <b/>
            <sz val="9"/>
            <color indexed="81"/>
            <rFont val="Tahoma"/>
            <family val="2"/>
            <charset val="238"/>
          </rPr>
          <t xml:space="preserve">
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K3297" authorId="2">
      <text>
        <r>
          <rPr>
            <sz val="9"/>
            <color indexed="81"/>
            <rFont val="Tahoma"/>
            <family val="2"/>
            <charset val="238"/>
          </rPr>
          <t xml:space="preserve">FILMTEAM-UP! Kft.
</t>
        </r>
      </text>
    </comment>
    <comment ref="AO3297" authorId="2">
      <text>
        <r>
          <rPr>
            <sz val="9"/>
            <color indexed="81"/>
            <rFont val="Tahoma"/>
            <family val="2"/>
            <charset val="238"/>
          </rPr>
          <t xml:space="preserve">SZFE
</t>
        </r>
      </text>
    </comment>
    <comment ref="U3298" authorId="2">
      <text>
        <r>
          <rPr>
            <b/>
            <sz val="9"/>
            <color indexed="81"/>
            <rFont val="Tahoma"/>
            <family val="2"/>
            <charset val="238"/>
          </rPr>
          <t xml:space="preserve">FILMTEAM-UP! Kft. :
</t>
        </r>
        <r>
          <rPr>
            <sz val="9"/>
            <color indexed="81"/>
            <rFont val="Tahoma"/>
            <family val="2"/>
            <charset val="238"/>
          </rPr>
          <t>2.142.857,-Ft</t>
        </r>
        <r>
          <rPr>
            <b/>
            <sz val="9"/>
            <color indexed="81"/>
            <rFont val="Tahoma"/>
            <family val="2"/>
            <charset val="238"/>
          </rPr>
          <t xml:space="preserve">
SZFE: </t>
        </r>
        <r>
          <rPr>
            <sz val="9"/>
            <color indexed="81"/>
            <rFont val="Tahoma"/>
            <family val="2"/>
            <charset val="238"/>
          </rPr>
          <t xml:space="preserve">343.509,-Ft
</t>
        </r>
      </text>
    </comment>
    <comment ref="AK3298" authorId="2">
      <text>
        <r>
          <rPr>
            <sz val="9"/>
            <color indexed="81"/>
            <rFont val="Tahoma"/>
            <family val="2"/>
            <charset val="238"/>
          </rPr>
          <t xml:space="preserve">FILMTEAM-UP! Kft.
</t>
        </r>
      </text>
    </comment>
    <comment ref="AO3298" authorId="2">
      <text>
        <r>
          <rPr>
            <sz val="9"/>
            <color indexed="81"/>
            <rFont val="Tahoma"/>
            <family val="2"/>
            <charset val="238"/>
          </rPr>
          <t xml:space="preserve">SZFE
</t>
        </r>
      </text>
    </comment>
    <comment ref="U3299" authorId="2">
      <text>
        <r>
          <rPr>
            <b/>
            <sz val="9"/>
            <color indexed="81"/>
            <rFont val="Tahoma"/>
            <family val="2"/>
            <charset val="238"/>
          </rPr>
          <t xml:space="preserve">FILMTEAM-UP! Kft.:
</t>
        </r>
        <r>
          <rPr>
            <sz val="9"/>
            <color indexed="81"/>
            <rFont val="Tahoma"/>
            <family val="2"/>
            <charset val="238"/>
          </rPr>
          <t>2.142.857,-Ft</t>
        </r>
        <r>
          <rPr>
            <b/>
            <sz val="9"/>
            <color indexed="81"/>
            <rFont val="Tahoma"/>
            <family val="2"/>
            <charset val="238"/>
          </rPr>
          <t xml:space="preserve">
SZFE: </t>
        </r>
        <r>
          <rPr>
            <sz val="9"/>
            <color indexed="81"/>
            <rFont val="Tahoma"/>
            <family val="2"/>
            <charset val="238"/>
          </rPr>
          <t xml:space="preserve">354.175,-Ft
</t>
        </r>
      </text>
    </comment>
    <comment ref="AK3299" authorId="2">
      <text>
        <r>
          <rPr>
            <b/>
            <sz val="9"/>
            <color indexed="81"/>
            <rFont val="Tahoma"/>
            <family val="2"/>
            <charset val="238"/>
          </rPr>
          <t>SZFE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O3299" authorId="2">
      <text>
        <r>
          <rPr>
            <sz val="9"/>
            <color indexed="81"/>
            <rFont val="Tahoma"/>
            <family val="2"/>
            <charset val="238"/>
          </rPr>
          <t>FILMTEAM-UP!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3300" authorId="2">
      <text>
        <r>
          <rPr>
            <b/>
            <sz val="9"/>
            <color indexed="81"/>
            <rFont val="Tahoma"/>
            <family val="2"/>
            <charset val="238"/>
          </rPr>
          <t>Koprodukciós partner: SZFE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U3300" authorId="2">
      <text>
        <r>
          <rPr>
            <sz val="9"/>
            <color indexed="81"/>
            <rFont val="Tahoma"/>
            <family val="2"/>
            <charset val="238"/>
          </rPr>
          <t xml:space="preserve">Az ELF Pictures Kft. és az SZFE együttesen jogosultak a közvetett támogatásra
</t>
        </r>
      </text>
    </comment>
    <comment ref="AK3300" authorId="2">
      <text>
        <r>
          <rPr>
            <b/>
            <sz val="9"/>
            <color indexed="81"/>
            <rFont val="Tahoma"/>
            <family val="2"/>
            <charset val="238"/>
          </rPr>
          <t>SZFE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O3300" authorId="2">
      <text>
        <r>
          <rPr>
            <b/>
            <sz val="9"/>
            <color indexed="81"/>
            <rFont val="Tahoma"/>
            <family val="2"/>
            <charset val="238"/>
          </rPr>
          <t>ELF Pistures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3303" authorId="2">
      <text>
        <r>
          <rPr>
            <b/>
            <sz val="9"/>
            <color indexed="81"/>
            <rFont val="Tahoma"/>
            <family val="2"/>
            <charset val="238"/>
          </rPr>
          <t>Koprodukciós partner: SZFE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K3303" authorId="2">
      <text>
        <r>
          <rPr>
            <b/>
            <sz val="9"/>
            <color indexed="81"/>
            <rFont val="Tahoma"/>
            <family val="2"/>
            <charset val="238"/>
          </rPr>
          <t>SZFE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O3303" authorId="2">
      <text>
        <r>
          <rPr>
            <b/>
            <sz val="9"/>
            <color indexed="81"/>
            <rFont val="Tahoma"/>
            <family val="2"/>
            <charset val="238"/>
          </rPr>
          <t>ELF Pictures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3306" authorId="2">
      <text>
        <r>
          <rPr>
            <b/>
            <sz val="9"/>
            <color indexed="81"/>
            <rFont val="Tahoma"/>
            <family val="2"/>
            <charset val="238"/>
          </rPr>
          <t>Koprodukciós partner: SZFE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U3306" authorId="2">
      <text>
        <r>
          <rPr>
            <sz val="9"/>
            <color indexed="81"/>
            <rFont val="Tahoma"/>
            <family val="2"/>
            <charset val="238"/>
          </rPr>
          <t xml:space="preserve">Az ELF Pictures Kft. és az SZFE együttesen jogosultak a közvetett támogatásra
</t>
        </r>
      </text>
    </comment>
    <comment ref="AK3306" authorId="2">
      <text>
        <r>
          <rPr>
            <sz val="9"/>
            <color indexed="81"/>
            <rFont val="Tahoma"/>
            <family val="2"/>
            <charset val="238"/>
          </rPr>
          <t xml:space="preserve">SZFE
</t>
        </r>
      </text>
    </comment>
    <comment ref="AO3306" authorId="2">
      <text>
        <r>
          <rPr>
            <sz val="9"/>
            <color indexed="81"/>
            <rFont val="Tahoma"/>
            <family val="2"/>
            <charset val="238"/>
          </rPr>
          <t xml:space="preserve">ELF Pictures Kft. 
</t>
        </r>
      </text>
    </comment>
    <comment ref="E3308" authorId="2">
      <text>
        <r>
          <rPr>
            <b/>
            <sz val="9"/>
            <color indexed="81"/>
            <rFont val="Tahoma"/>
            <family val="2"/>
            <charset val="238"/>
          </rPr>
          <t>Koprodukciós partner: SZFE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K3308" authorId="2">
      <text>
        <r>
          <rPr>
            <sz val="9"/>
            <color indexed="81"/>
            <rFont val="Tahoma"/>
            <family val="2"/>
            <charset val="238"/>
          </rPr>
          <t xml:space="preserve">SZFE
</t>
        </r>
      </text>
    </comment>
    <comment ref="AO3308" authorId="2">
      <text>
        <r>
          <rPr>
            <sz val="9"/>
            <color indexed="81"/>
            <rFont val="Tahoma"/>
            <family val="2"/>
            <charset val="238"/>
          </rPr>
          <t xml:space="preserve">ELF Pictures Kft. 
</t>
        </r>
      </text>
    </comment>
    <comment ref="E3310" authorId="2">
      <text>
        <r>
          <rPr>
            <b/>
            <sz val="9"/>
            <color indexed="81"/>
            <rFont val="Tahoma"/>
            <family val="2"/>
            <charset val="238"/>
          </rPr>
          <t>Koprodukciós partner: SZFE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U3310" authorId="2">
      <text>
        <r>
          <rPr>
            <sz val="9"/>
            <color indexed="81"/>
            <rFont val="Tahoma"/>
            <family val="2"/>
            <charset val="238"/>
          </rPr>
          <t xml:space="preserve">Az ELF Pictures Kft. és az SZFE együttesen jogosultak a közvetett támogatásra
</t>
        </r>
      </text>
    </comment>
    <comment ref="AK3310" authorId="2">
      <text>
        <r>
          <rPr>
            <b/>
            <sz val="9"/>
            <color indexed="81"/>
            <rFont val="Tahoma"/>
            <family val="2"/>
            <charset val="238"/>
          </rPr>
          <t>SZFE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S3310" authorId="2">
      <text>
        <r>
          <rPr>
            <b/>
            <sz val="9"/>
            <color indexed="81"/>
            <rFont val="Tahoma"/>
            <family val="2"/>
            <charset val="238"/>
          </rPr>
          <t>ELF Pictures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3313" authorId="2">
      <text>
        <r>
          <rPr>
            <b/>
            <sz val="9"/>
            <color indexed="81"/>
            <rFont val="Tahoma"/>
            <family val="2"/>
            <charset val="238"/>
          </rPr>
          <t xml:space="preserve">Koprodukciós partner: SZFE
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K3313" authorId="2">
      <text>
        <r>
          <rPr>
            <b/>
            <sz val="9"/>
            <color indexed="81"/>
            <rFont val="Tahoma"/>
            <family val="2"/>
            <charset val="238"/>
          </rPr>
          <t>SZFE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3316" authorId="2">
      <text>
        <r>
          <rPr>
            <b/>
            <sz val="9"/>
            <color indexed="81"/>
            <rFont val="Tahoma"/>
            <family val="2"/>
            <charset val="238"/>
          </rPr>
          <t>Koprodukciós partner: SZFE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K3316" authorId="2">
      <text>
        <r>
          <rPr>
            <b/>
            <sz val="9"/>
            <color indexed="81"/>
            <rFont val="Tahoma"/>
            <family val="2"/>
            <charset val="238"/>
          </rPr>
          <t>SZFE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O3316" authorId="2">
      <text>
        <r>
          <rPr>
            <b/>
            <sz val="9"/>
            <color indexed="81"/>
            <rFont val="Tahoma"/>
            <family val="2"/>
            <charset val="238"/>
          </rPr>
          <t>ELF Pictures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3319" authorId="2">
      <text>
        <r>
          <rPr>
            <b/>
            <sz val="9"/>
            <color indexed="81"/>
            <rFont val="Tahoma"/>
            <family val="2"/>
            <charset val="238"/>
          </rPr>
          <t>Koprodukciós partner: SZFE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U3319" authorId="2">
      <text>
        <r>
          <rPr>
            <sz val="9"/>
            <color indexed="81"/>
            <rFont val="Tahoma"/>
            <family val="2"/>
            <charset val="238"/>
          </rPr>
          <t xml:space="preserve">Az ELF Pictures Kft. és az SZFE együttesen jogosultak a közvetett támogatásra
</t>
        </r>
      </text>
    </comment>
    <comment ref="AK3319" authorId="2">
      <text>
        <r>
          <rPr>
            <b/>
            <sz val="9"/>
            <color indexed="81"/>
            <rFont val="Tahoma"/>
            <family val="2"/>
            <charset val="238"/>
          </rPr>
          <t>SZFE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O3319" authorId="2">
      <text>
        <r>
          <rPr>
            <b/>
            <sz val="9"/>
            <color indexed="81"/>
            <rFont val="Tahoma"/>
            <family val="2"/>
            <charset val="238"/>
          </rPr>
          <t xml:space="preserve">ELF Pictures Kft.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CK3321" authorId="2">
      <text>
        <r>
          <rPr>
            <sz val="9"/>
            <color indexed="81"/>
            <rFont val="Tahoma"/>
            <charset val="1"/>
          </rPr>
          <t xml:space="preserve">Záró elszámolás
</t>
        </r>
      </text>
    </comment>
    <comment ref="BE3361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3368" authorId="2">
      <text>
        <r>
          <rPr>
            <sz val="9"/>
            <color indexed="81"/>
            <rFont val="Tahoma"/>
            <family val="2"/>
            <charset val="238"/>
          </rPr>
          <t xml:space="preserve">Koprodukciós partner:
Adyton Művészeti Alapítvány: 1031 Bp., Rozália utca 38-42. A 8.
</t>
        </r>
      </text>
    </comment>
    <comment ref="M3368" authorId="2">
      <text>
        <r>
          <rPr>
            <sz val="9"/>
            <color indexed="81"/>
            <rFont val="Tahoma"/>
            <family val="2"/>
            <charset val="238"/>
          </rPr>
          <t xml:space="preserve">Magyar besorolás:  Adyton Művészeti Alapítvány: HN/4299-4/2019
</t>
        </r>
      </text>
    </comment>
    <comment ref="AK3368" authorId="2">
      <text>
        <r>
          <rPr>
            <sz val="9"/>
            <color indexed="81"/>
            <rFont val="Tahoma"/>
            <family val="2"/>
            <charset val="238"/>
          </rPr>
          <t xml:space="preserve">Krea-TV Kulturális Szolgáltató Kft.
</t>
        </r>
      </text>
    </comment>
    <comment ref="AK3381" authorId="2">
      <text>
        <r>
          <rPr>
            <sz val="9"/>
            <color indexed="81"/>
            <rFont val="Tahoma"/>
            <family val="2"/>
            <charset val="238"/>
          </rPr>
          <t xml:space="preserve">Gyurgyalag Film Kft.
</t>
        </r>
      </text>
    </comment>
    <comment ref="AO3381" authorId="2">
      <text>
        <r>
          <rPr>
            <sz val="9"/>
            <color indexed="81"/>
            <rFont val="Tahoma"/>
            <family val="2"/>
            <charset val="238"/>
          </rPr>
          <t xml:space="preserve">Gyurgyalag Film Kft. 
</t>
        </r>
      </text>
    </comment>
    <comment ref="AS3381" authorId="2">
      <text>
        <r>
          <rPr>
            <sz val="9"/>
            <color indexed="81"/>
            <rFont val="Tahoma"/>
            <family val="2"/>
            <charset val="238"/>
          </rPr>
          <t xml:space="preserve">Gyurgyalag Film Kft. 
</t>
        </r>
      </text>
    </comment>
    <comment ref="AW3381" authorId="2">
      <text>
        <r>
          <rPr>
            <sz val="9"/>
            <color indexed="81"/>
            <rFont val="Tahoma"/>
            <family val="2"/>
            <charset val="238"/>
          </rPr>
          <t xml:space="preserve">Gyurgyalag Film Kft. 
</t>
        </r>
      </text>
    </comment>
    <comment ref="BA3381" authorId="2">
      <text>
        <r>
          <rPr>
            <sz val="9"/>
            <color indexed="81"/>
            <rFont val="Tahoma"/>
            <family val="2"/>
            <charset val="238"/>
          </rPr>
          <t xml:space="preserve">Gyurgyalag Film Kft.
</t>
        </r>
      </text>
    </comment>
    <comment ref="BE3381" authorId="2">
      <text>
        <r>
          <rPr>
            <sz val="9"/>
            <color indexed="81"/>
            <rFont val="Tahoma"/>
            <family val="2"/>
            <charset val="238"/>
          </rPr>
          <t>Gyurgyalag Film Kft.</t>
        </r>
        <r>
          <rPr>
            <b/>
            <sz val="9"/>
            <color indexed="81"/>
            <rFont val="Tahoma"/>
            <family val="2"/>
            <charset val="238"/>
          </rPr>
          <t xml:space="preserve">
</t>
        </r>
      </text>
    </comment>
    <comment ref="BI3381" authorId="2">
      <text>
        <r>
          <rPr>
            <sz val="9"/>
            <color indexed="81"/>
            <rFont val="Tahoma"/>
            <family val="2"/>
            <charset val="238"/>
          </rPr>
          <t xml:space="preserve">Gyurgyalag Film Kft.
</t>
        </r>
      </text>
    </comment>
    <comment ref="BM3381" authorId="2">
      <text>
        <r>
          <rPr>
            <sz val="9"/>
            <color indexed="81"/>
            <rFont val="Tahoma"/>
            <family val="2"/>
            <charset val="238"/>
          </rPr>
          <t xml:space="preserve">Gyurgyalag Film Kft. </t>
        </r>
      </text>
    </comment>
    <comment ref="BQ3381" authorId="2">
      <text>
        <r>
          <rPr>
            <sz val="9"/>
            <color indexed="81"/>
            <rFont val="Tahoma"/>
            <family val="2"/>
            <charset val="238"/>
          </rPr>
          <t xml:space="preserve">Gyurgyalag Film Kft. 
</t>
        </r>
      </text>
    </comment>
    <comment ref="BU3381" authorId="2">
      <text>
        <r>
          <rPr>
            <sz val="9"/>
            <color indexed="81"/>
            <rFont val="Tahoma"/>
            <family val="2"/>
            <charset val="238"/>
          </rPr>
          <t xml:space="preserve">Gyurgyalag Film Kft. 
</t>
        </r>
      </text>
    </comment>
    <comment ref="BY3381" authorId="2">
      <text>
        <r>
          <rPr>
            <sz val="9"/>
            <color indexed="81"/>
            <rFont val="Tahoma"/>
            <family val="2"/>
            <charset val="238"/>
          </rPr>
          <t xml:space="preserve">Gyurgyalag Film Kft. 
</t>
        </r>
      </text>
    </comment>
    <comment ref="CC3381" authorId="2">
      <text>
        <r>
          <rPr>
            <sz val="9"/>
            <color indexed="81"/>
            <rFont val="Tahoma"/>
            <family val="2"/>
            <charset val="238"/>
          </rPr>
          <t xml:space="preserve">Gyurgyalag Film Kft.
</t>
        </r>
      </text>
    </comment>
    <comment ref="CG3381" authorId="2">
      <text>
        <r>
          <rPr>
            <sz val="9"/>
            <color indexed="81"/>
            <rFont val="Tahoma"/>
            <family val="2"/>
            <charset val="238"/>
          </rPr>
          <t xml:space="preserve">Gyurgyalag Film Kft.
</t>
        </r>
      </text>
    </comment>
    <comment ref="CK3381" authorId="2">
      <text>
        <r>
          <rPr>
            <sz val="9"/>
            <color indexed="81"/>
            <rFont val="Tahoma"/>
            <family val="2"/>
            <charset val="238"/>
          </rPr>
          <t xml:space="preserve">Gyurgyalag Film Kft.
</t>
        </r>
      </text>
    </comment>
    <comment ref="CO3381" authorId="2">
      <text>
        <r>
          <rPr>
            <sz val="9"/>
            <color indexed="81"/>
            <rFont val="Tahoma"/>
            <family val="2"/>
            <charset val="238"/>
          </rPr>
          <t>FP Films Kft.</t>
        </r>
      </text>
    </comment>
    <comment ref="E3386" authorId="2">
      <text>
        <r>
          <rPr>
            <sz val="9"/>
            <color indexed="81"/>
            <rFont val="Tahoma"/>
            <family val="2"/>
            <charset val="238"/>
          </rPr>
          <t>Jogelődje: Baraka Film, Fotó és Média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S3396" authorId="2">
      <text>
        <r>
          <rPr>
            <b/>
            <sz val="9"/>
            <color indexed="81"/>
            <rFont val="Tahoma"/>
            <family val="2"/>
            <charset val="238"/>
          </rPr>
          <t xml:space="preserve">Záró elszámolás
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S3398" authorId="2">
      <text>
        <r>
          <rPr>
            <sz val="9"/>
            <color indexed="81"/>
            <rFont val="Tahoma"/>
            <family val="2"/>
            <charset val="238"/>
          </rPr>
          <t xml:space="preserve">Záró elszámolás
</t>
        </r>
      </text>
    </comment>
    <comment ref="AW3404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W3411" authorId="2">
      <text>
        <r>
          <rPr>
            <sz val="9"/>
            <color indexed="81"/>
            <rFont val="Tahoma"/>
            <family val="2"/>
            <charset val="238"/>
          </rPr>
          <t xml:space="preserve">Záró elszámolás
</t>
        </r>
      </text>
    </comment>
    <comment ref="AW3424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E3440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I3455" authorId="2">
      <text>
        <r>
          <rPr>
            <sz val="9"/>
            <color indexed="81"/>
            <rFont val="Tahoma"/>
            <family val="2"/>
            <charset val="238"/>
          </rPr>
          <t xml:space="preserve">Záró elszámolás
</t>
        </r>
      </text>
    </comment>
    <comment ref="E3458" authorId="2">
      <text>
        <r>
          <rPr>
            <b/>
            <sz val="9"/>
            <color indexed="81"/>
            <rFont val="Tahoma"/>
            <family val="2"/>
            <charset val="238"/>
          </rPr>
          <t xml:space="preserve">Koprodukciós partner: </t>
        </r>
        <r>
          <rPr>
            <sz val="9"/>
            <color indexed="81"/>
            <rFont val="Tahoma"/>
            <family val="2"/>
            <charset val="238"/>
          </rPr>
          <t xml:space="preserve">
Proton Cinema Kft.
1137. Budapest, Pozsonyi út 14. fszt. 3.</t>
        </r>
      </text>
    </comment>
    <comment ref="AK3458" authorId="2">
      <text>
        <r>
          <rPr>
            <sz val="9"/>
            <color indexed="81"/>
            <rFont val="Tahoma"/>
            <family val="2"/>
            <charset val="238"/>
          </rPr>
          <t xml:space="preserve">Proton Falka Kft.
</t>
        </r>
      </text>
    </comment>
    <comment ref="AO3458" authorId="2">
      <text>
        <r>
          <rPr>
            <sz val="9"/>
            <color indexed="81"/>
            <rFont val="Tahoma"/>
            <family val="2"/>
            <charset val="238"/>
          </rPr>
          <t xml:space="preserve">Proton Cinema Kft.
</t>
        </r>
      </text>
    </comment>
    <comment ref="AS3458" authorId="2">
      <text>
        <r>
          <rPr>
            <sz val="9"/>
            <color indexed="81"/>
            <rFont val="Tahoma"/>
            <family val="2"/>
            <charset val="238"/>
          </rPr>
          <t xml:space="preserve">Proton Falka Kft. 
</t>
        </r>
      </text>
    </comment>
    <comment ref="AW3458" authorId="2">
      <text>
        <r>
          <rPr>
            <sz val="9"/>
            <color indexed="81"/>
            <rFont val="Tahoma"/>
            <family val="2"/>
            <charset val="238"/>
          </rPr>
          <t xml:space="preserve">Proton Falka Kft. 
</t>
        </r>
      </text>
    </comment>
    <comment ref="BA3458" authorId="2">
      <text>
        <r>
          <rPr>
            <sz val="9"/>
            <color indexed="81"/>
            <rFont val="Tahoma"/>
            <family val="2"/>
            <charset val="238"/>
          </rPr>
          <t xml:space="preserve">Proton Falka Kft.
</t>
        </r>
      </text>
    </comment>
    <comment ref="BE3458" authorId="2">
      <text>
        <r>
          <rPr>
            <sz val="9"/>
            <color indexed="81"/>
            <rFont val="Tahoma"/>
            <family val="2"/>
            <charset val="238"/>
          </rPr>
          <t>Proton Falka Kft.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AS3474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D3481" authorId="2">
      <text>
        <r>
          <rPr>
            <sz val="9"/>
            <color indexed="81"/>
            <rFont val="Tahoma"/>
            <family val="2"/>
            <charset val="238"/>
          </rPr>
          <t xml:space="preserve">Litér Község Önkormányzata: 400.000,-Ft; Szigliget Község Önkormányzata: 200.000,-Ft; Balatonfűzfő Város Önkormányzata: 200.000,-Ft
</t>
        </r>
      </text>
    </comment>
    <comment ref="AF3481" authorId="2">
      <text>
        <r>
          <rPr>
            <sz val="9"/>
            <color indexed="81"/>
            <rFont val="Tahoma"/>
            <family val="2"/>
            <charset val="238"/>
          </rPr>
          <t xml:space="preserve">Litér Község Önkormányzata: 400.000,-Ft; Szigliget Község Önkormányzata: 200.000,-Ft; Balatonfűzfő Város Önkormányzata: 200.000,-Ft
</t>
        </r>
      </text>
    </comment>
    <comment ref="AS3482" authorId="2">
      <text>
        <r>
          <rPr>
            <sz val="9"/>
            <color indexed="81"/>
            <rFont val="Tahoma"/>
            <family val="2"/>
            <charset val="238"/>
          </rPr>
          <t xml:space="preserve">Záró elszámolás
</t>
        </r>
      </text>
    </comment>
    <comment ref="BA3483" authorId="2">
      <text>
        <r>
          <rPr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A3487" authorId="2">
      <text>
        <r>
          <rPr>
            <sz val="9"/>
            <color indexed="81"/>
            <rFont val="Tahoma"/>
            <family val="2"/>
            <charset val="238"/>
          </rPr>
          <t xml:space="preserve">Záró elszámolás
</t>
        </r>
      </text>
    </comment>
    <comment ref="E3498" authorId="2">
      <text>
        <r>
          <rPr>
            <b/>
            <sz val="9"/>
            <color indexed="81"/>
            <rFont val="Tahoma"/>
            <family val="2"/>
            <charset val="238"/>
          </rPr>
          <t>Koprodukciós partner:</t>
        </r>
        <r>
          <rPr>
            <sz val="9"/>
            <color indexed="81"/>
            <rFont val="Tahoma"/>
            <family val="2"/>
            <charset val="238"/>
          </rPr>
          <t xml:space="preserve">
NAPP HOLDING Kft. (kopr. Szerződés: 2018.09.05)</t>
        </r>
      </text>
    </comment>
    <comment ref="V3498" authorId="2">
      <text>
        <r>
          <rPr>
            <sz val="9"/>
            <color indexed="81"/>
            <rFont val="Tahoma"/>
            <family val="2"/>
            <charset val="238"/>
          </rPr>
          <t>82.000.000,-Ft a Hol rontottam el Kft.-nek; 2.000.000,-Ft a Napp Holding Kft.-nek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F3498" authorId="2">
      <text>
        <r>
          <rPr>
            <sz val="9"/>
            <color indexed="81"/>
            <rFont val="Tahoma"/>
            <family val="2"/>
            <charset val="238"/>
          </rPr>
          <t>82.000.000,-Ft a Hol rontottam el Kft.-nek; 2.000.000,-Ft a Napp Holding Kft.-nek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K3498" authorId="2">
      <text>
        <r>
          <rPr>
            <sz val="9"/>
            <color indexed="81"/>
            <rFont val="Tahoma"/>
            <family val="2"/>
            <charset val="238"/>
          </rPr>
          <t xml:space="preserve">Hol rontottam el Kft.
</t>
        </r>
      </text>
    </comment>
    <comment ref="AO3498" authorId="2">
      <text>
        <r>
          <rPr>
            <sz val="9"/>
            <color indexed="81"/>
            <rFont val="Tahoma"/>
            <family val="2"/>
            <charset val="238"/>
          </rPr>
          <t>NAPP HOLDING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S3498" authorId="2">
      <text>
        <r>
          <rPr>
            <sz val="9"/>
            <color indexed="81"/>
            <rFont val="Tahoma"/>
            <family val="2"/>
            <charset val="238"/>
          </rPr>
          <t xml:space="preserve">Hol rontottam el Kft. 
</t>
        </r>
      </text>
    </comment>
    <comment ref="AW3498" authorId="2">
      <text>
        <r>
          <rPr>
            <sz val="9"/>
            <color indexed="81"/>
            <rFont val="Tahoma"/>
            <family val="2"/>
            <charset val="238"/>
          </rPr>
          <t xml:space="preserve">Hol rontottam el Kft.
</t>
        </r>
      </text>
    </comment>
    <comment ref="BA3498" authorId="2">
      <text>
        <r>
          <rPr>
            <sz val="9"/>
            <color indexed="81"/>
            <rFont val="Tahoma"/>
            <family val="2"/>
            <charset val="238"/>
          </rPr>
          <t>Hol rontottam el Kft.</t>
        </r>
      </text>
    </comment>
    <comment ref="BE3498" authorId="2">
      <text>
        <r>
          <rPr>
            <sz val="9"/>
            <color indexed="81"/>
            <rFont val="Tahoma"/>
            <family val="2"/>
            <charset val="238"/>
          </rPr>
          <t xml:space="preserve">Hol rontottam el Kft. 
</t>
        </r>
      </text>
    </comment>
    <comment ref="BI3498" authorId="2">
      <text>
        <r>
          <rPr>
            <sz val="9"/>
            <color indexed="81"/>
            <rFont val="Tahoma"/>
            <family val="2"/>
            <charset val="238"/>
          </rPr>
          <t>Hol rontottam el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M3498" authorId="2">
      <text>
        <r>
          <rPr>
            <sz val="9"/>
            <color indexed="81"/>
            <rFont val="Tahoma"/>
            <family val="2"/>
            <charset val="238"/>
          </rPr>
          <t xml:space="preserve">HOL RONTOTTAM EL Kft.
</t>
        </r>
      </text>
    </comment>
    <comment ref="BQ3498" authorId="2">
      <text>
        <r>
          <rPr>
            <sz val="9"/>
            <color indexed="81"/>
            <rFont val="Tahoma"/>
            <charset val="1"/>
          </rPr>
          <t xml:space="preserve">Hol rontottem el Kft.
</t>
        </r>
      </text>
    </comment>
    <comment ref="BU3498" authorId="2">
      <text>
        <r>
          <rPr>
            <sz val="9"/>
            <color indexed="81"/>
            <rFont val="Tahoma"/>
            <family val="2"/>
            <charset val="238"/>
          </rPr>
          <t xml:space="preserve">Hol rontottam el Kft. 
</t>
        </r>
      </text>
    </comment>
    <comment ref="BY3498" authorId="2">
      <text>
        <r>
          <rPr>
            <sz val="9"/>
            <color indexed="81"/>
            <rFont val="Tahoma"/>
            <family val="2"/>
            <charset val="238"/>
          </rPr>
          <t>Hol rontottam el Kft.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E3500" authorId="2">
      <text>
        <r>
          <rPr>
            <sz val="9"/>
            <color indexed="81"/>
            <rFont val="Tahoma"/>
            <family val="2"/>
            <charset val="238"/>
          </rPr>
          <t xml:space="preserve">A magyar besorolást és a kult.teszt kérelmet az M&amp;M Film Kft. adta be.
</t>
        </r>
      </text>
    </comment>
    <comment ref="AK3500" authorId="2">
      <text>
        <r>
          <rPr>
            <sz val="9"/>
            <color indexed="81"/>
            <rFont val="Tahoma"/>
            <family val="2"/>
            <charset val="238"/>
          </rPr>
          <t xml:space="preserve">Garázsmenet Film Kft.
</t>
        </r>
      </text>
    </comment>
    <comment ref="AO3500" authorId="2">
      <text>
        <r>
          <rPr>
            <sz val="9"/>
            <color indexed="81"/>
            <rFont val="Tahoma"/>
            <family val="2"/>
            <charset val="238"/>
          </rPr>
          <t xml:space="preserve">Garázsmenet Kft.
</t>
        </r>
      </text>
    </comment>
    <comment ref="AS3500" authorId="2">
      <text>
        <r>
          <rPr>
            <sz val="9"/>
            <color indexed="81"/>
            <rFont val="Tahoma"/>
            <family val="2"/>
            <charset val="238"/>
          </rPr>
          <t xml:space="preserve">Garázsmenet Film Kft. 
</t>
        </r>
      </text>
    </comment>
    <comment ref="AW3500" authorId="2">
      <text>
        <r>
          <rPr>
            <sz val="9"/>
            <color indexed="81"/>
            <rFont val="Tahoma"/>
            <family val="2"/>
            <charset val="238"/>
          </rPr>
          <t xml:space="preserve">Garázsmenet Film Kft.
</t>
        </r>
      </text>
    </comment>
    <comment ref="BA3500" authorId="2">
      <text>
        <r>
          <rPr>
            <sz val="9"/>
            <color indexed="81"/>
            <rFont val="Tahoma"/>
            <charset val="1"/>
          </rPr>
          <t xml:space="preserve">Garázsmenet Film Kft.
</t>
        </r>
      </text>
    </comment>
    <comment ref="BE3500" authorId="2">
      <text>
        <r>
          <rPr>
            <b/>
            <sz val="9"/>
            <color indexed="81"/>
            <rFont val="Tahoma"/>
            <charset val="1"/>
          </rPr>
          <t>Záró elszámolás
Garázsmenet Film Kft.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BA3511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W3520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J3525" authorId="2">
      <text>
        <r>
          <rPr>
            <sz val="9"/>
            <color indexed="81"/>
            <rFont val="Tahoma"/>
            <family val="2"/>
            <charset val="238"/>
          </rPr>
          <t xml:space="preserve">esetleges előforgatás: 2019.05.10
</t>
        </r>
      </text>
    </comment>
    <comment ref="BU3530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A3532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O3545" authorId="2">
      <text>
        <r>
          <rPr>
            <sz val="9"/>
            <color indexed="81"/>
            <rFont val="Tahoma"/>
            <charset val="1"/>
          </rPr>
          <t xml:space="preserve">Filmfabriq Kft.
</t>
        </r>
      </text>
    </comment>
    <comment ref="AS3545" authorId="2">
      <text>
        <r>
          <rPr>
            <sz val="9"/>
            <color indexed="81"/>
            <rFont val="Tahoma"/>
            <family val="2"/>
            <charset val="238"/>
          </rPr>
          <t xml:space="preserve">Nagykarácsony Film Kft. 
</t>
        </r>
      </text>
    </comment>
    <comment ref="AW3545" authorId="2">
      <text>
        <r>
          <rPr>
            <sz val="9"/>
            <color indexed="81"/>
            <rFont val="Tahoma"/>
            <charset val="1"/>
          </rPr>
          <t xml:space="preserve">Nagykarácsony Film Kft.
</t>
        </r>
      </text>
    </comment>
    <comment ref="BA3545" authorId="2">
      <text>
        <r>
          <rPr>
            <sz val="9"/>
            <color indexed="81"/>
            <rFont val="Tahoma"/>
            <charset val="1"/>
          </rPr>
          <t xml:space="preserve">Nagykarácsony Film Kft.
</t>
        </r>
      </text>
    </comment>
    <comment ref="AW3558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W3581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CG3589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D3599" authorId="2">
      <text>
        <r>
          <rPr>
            <sz val="9"/>
            <color indexed="81"/>
            <rFont val="Tahoma"/>
            <family val="2"/>
            <charset val="238"/>
          </rPr>
          <t xml:space="preserve">Külgazdasági és Külügyminisztérium
</t>
        </r>
      </text>
    </comment>
    <comment ref="AF3599" authorId="2">
      <text>
        <r>
          <rPr>
            <sz val="9"/>
            <color indexed="81"/>
            <rFont val="Tahoma"/>
            <family val="2"/>
            <charset val="238"/>
          </rPr>
          <t xml:space="preserve">Külgazdasági és Külügyminisztérium
</t>
        </r>
      </text>
    </comment>
    <comment ref="E3623" authorId="2">
      <text>
        <r>
          <rPr>
            <b/>
            <sz val="9"/>
            <color indexed="81"/>
            <rFont val="Tahoma"/>
            <family val="2"/>
            <charset val="238"/>
          </rPr>
          <t xml:space="preserve">Kopr. Partner: Átjáróház Produkció Kft.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U3623" authorId="2">
      <text>
        <r>
          <rPr>
            <sz val="9"/>
            <color indexed="81"/>
            <rFont val="Tahoma"/>
            <family val="2"/>
            <charset val="238"/>
          </rPr>
          <t>FOCUSFOX-nak: 2.136.300,-Ft
Átjáróház Kft.-nek:
209.329.843,-Ft</t>
        </r>
      </text>
    </comment>
    <comment ref="V3623" authorId="2">
      <text>
        <r>
          <rPr>
            <sz val="9"/>
            <color indexed="81"/>
            <rFont val="Tahoma"/>
            <family val="2"/>
            <charset val="238"/>
          </rPr>
          <t xml:space="preserve">FOCUSFOX részére: 6.000.000,-Ft;
Átjáróház Kft. részére: 486.300.000,-Ft.
</t>
        </r>
      </text>
    </comment>
    <comment ref="AF3623" authorId="2">
      <text>
        <r>
          <rPr>
            <sz val="9"/>
            <color indexed="81"/>
            <rFont val="Tahoma"/>
            <family val="2"/>
            <charset val="238"/>
          </rPr>
          <t xml:space="preserve">FOCUSFOX részére: 6.000.000,-Ft;
Átjáróház Kft. részére: 486.300.000,-Ft.
</t>
        </r>
      </text>
    </comment>
    <comment ref="AK3623" authorId="2">
      <text>
        <r>
          <rPr>
            <sz val="9"/>
            <color indexed="81"/>
            <rFont val="Tahoma"/>
            <family val="2"/>
            <charset val="238"/>
          </rPr>
          <t xml:space="preserve">Átjáróház Produkció Kft. 
</t>
        </r>
      </text>
    </comment>
    <comment ref="AO3623" authorId="2">
      <text>
        <r>
          <rPr>
            <sz val="9"/>
            <color indexed="81"/>
            <rFont val="Tahoma"/>
            <family val="2"/>
            <charset val="238"/>
          </rPr>
          <t xml:space="preserve">Átjáróház Produkció Kft.
</t>
        </r>
      </text>
    </comment>
    <comment ref="AS3623" authorId="2">
      <text>
        <r>
          <rPr>
            <sz val="9"/>
            <color indexed="81"/>
            <rFont val="Tahoma"/>
            <family val="2"/>
            <charset val="238"/>
          </rPr>
          <t xml:space="preserve">Átjáróház Produkció Kft.
</t>
        </r>
      </text>
    </comment>
    <comment ref="AW3623" authorId="2">
      <text>
        <r>
          <rPr>
            <sz val="9"/>
            <color indexed="81"/>
            <rFont val="Tahoma"/>
            <charset val="1"/>
          </rPr>
          <t xml:space="preserve">Átjáróház Produkció Kft.
</t>
        </r>
      </text>
    </comment>
    <comment ref="BA3623" authorId="2">
      <text>
        <r>
          <rPr>
            <sz val="9"/>
            <color indexed="81"/>
            <rFont val="Tahoma"/>
            <charset val="1"/>
          </rPr>
          <t xml:space="preserve">Átjáróház Produkció Kft.
</t>
        </r>
      </text>
    </comment>
    <comment ref="BE3623" authorId="2">
      <text>
        <r>
          <rPr>
            <sz val="9"/>
            <color indexed="81"/>
            <rFont val="Tahoma"/>
            <charset val="1"/>
          </rPr>
          <t xml:space="preserve">Átjáróház Produkció Kft.
</t>
        </r>
      </text>
    </comment>
    <comment ref="BI3623" authorId="2">
      <text>
        <r>
          <rPr>
            <sz val="9"/>
            <color indexed="81"/>
            <rFont val="Tahoma"/>
            <family val="2"/>
            <charset val="238"/>
          </rPr>
          <t xml:space="preserve">Átjáróház Produkció Kft.
</t>
        </r>
      </text>
    </comment>
    <comment ref="U3624" authorId="2">
      <text>
        <r>
          <rPr>
            <sz val="9"/>
            <color indexed="81"/>
            <rFont val="Tahoma"/>
            <family val="2"/>
            <charset val="238"/>
          </rPr>
          <t xml:space="preserve">FOCUSFOX Kft.-nek:
2.136.300,-Ft,
Átjáróház Kft.-nek 231.347.432,-Ft
</t>
        </r>
      </text>
    </comment>
    <comment ref="V3624" authorId="2">
      <text>
        <r>
          <rPr>
            <sz val="9"/>
            <color indexed="81"/>
            <rFont val="Tahoma"/>
            <family val="2"/>
            <charset val="238"/>
          </rPr>
          <t>FOCUSFOX Kft. részére: 6.000.000,-Ft;
Átjáróház Kft. részére: 537.674.375,-Ft</t>
        </r>
      </text>
    </comment>
    <comment ref="AF3624" authorId="2">
      <text>
        <r>
          <rPr>
            <sz val="9"/>
            <color indexed="81"/>
            <rFont val="Tahoma"/>
            <family val="2"/>
            <charset val="238"/>
          </rPr>
          <t>FOCUSFOX Kft. részére: 6.000.000,-Ft;
Átjáróház Kft. részére: 537.674.375,-Ft</t>
        </r>
      </text>
    </comment>
    <comment ref="V3625" authorId="2">
      <text>
        <r>
          <rPr>
            <b/>
            <sz val="9"/>
            <color indexed="81"/>
            <rFont val="Tahoma"/>
            <family val="2"/>
            <charset val="238"/>
          </rPr>
          <t>Filmalap/ Gyártás előkészítési támogatás (Larry Kft.):</t>
        </r>
        <r>
          <rPr>
            <sz val="9"/>
            <color indexed="81"/>
            <rFont val="Tahoma"/>
            <family val="2"/>
            <charset val="238"/>
          </rPr>
          <t xml:space="preserve"> 3.000.000,-
</t>
        </r>
        <r>
          <rPr>
            <b/>
            <sz val="9"/>
            <color indexed="81"/>
            <rFont val="Tahoma"/>
            <family val="2"/>
            <charset val="238"/>
          </rPr>
          <t>Filmalap/ Gyártási támogatás (Larry Kft.):</t>
        </r>
        <r>
          <rPr>
            <sz val="9"/>
            <color indexed="81"/>
            <rFont val="Tahoma"/>
            <family val="2"/>
            <charset val="238"/>
          </rPr>
          <t xml:space="preserve">
169.211.400,-
</t>
        </r>
        <r>
          <rPr>
            <b/>
            <sz val="9"/>
            <color indexed="81"/>
            <rFont val="Tahoma"/>
            <family val="2"/>
            <charset val="238"/>
          </rPr>
          <t xml:space="preserve">Filmalap /FK fejlesztési támogatás - Focusfox Kft.: </t>
        </r>
        <r>
          <rPr>
            <sz val="9"/>
            <color indexed="81"/>
            <rFont val="Tahoma"/>
            <family val="2"/>
            <charset val="238"/>
          </rPr>
          <t xml:space="preserve">3.000.000,-
</t>
        </r>
      </text>
    </comment>
    <comment ref="AK3625" authorId="2">
      <text>
        <r>
          <rPr>
            <sz val="9"/>
            <color indexed="81"/>
            <rFont val="Tahoma"/>
            <family val="2"/>
            <charset val="238"/>
          </rPr>
          <t>Larry Film Kft.</t>
        </r>
      </text>
    </comment>
    <comment ref="AO3625" authorId="2">
      <text>
        <r>
          <rPr>
            <sz val="9"/>
            <color indexed="81"/>
            <rFont val="Tahoma"/>
            <family val="2"/>
            <charset val="238"/>
          </rPr>
          <t xml:space="preserve">Larry Film Kft. </t>
        </r>
      </text>
    </comment>
    <comment ref="AS3625" authorId="2">
      <text>
        <r>
          <rPr>
            <sz val="9"/>
            <color indexed="81"/>
            <rFont val="Tahoma"/>
            <charset val="1"/>
          </rPr>
          <t xml:space="preserve">Larry Film Kft.
</t>
        </r>
      </text>
    </comment>
    <comment ref="AW3625" authorId="2">
      <text>
        <r>
          <rPr>
            <sz val="9"/>
            <color indexed="81"/>
            <rFont val="Tahoma"/>
            <family val="2"/>
            <charset val="238"/>
          </rPr>
          <t>Larry Film Kft.</t>
        </r>
      </text>
    </comment>
    <comment ref="BU3628" authorId="2">
      <text>
        <r>
          <rPr>
            <sz val="9"/>
            <color indexed="81"/>
            <rFont val="Tahoma"/>
            <charset val="1"/>
          </rPr>
          <t xml:space="preserve">Záró elszámolás
</t>
        </r>
      </text>
    </comment>
    <comment ref="E3632" authorId="2">
      <text>
        <r>
          <rPr>
            <b/>
            <sz val="9"/>
            <color indexed="81"/>
            <rFont val="Tahoma"/>
            <family val="2"/>
            <charset val="238"/>
          </rPr>
          <t xml:space="preserve">Koprodukciós partner: </t>
        </r>
        <r>
          <rPr>
            <sz val="9"/>
            <color indexed="81"/>
            <rFont val="Tahoma"/>
            <family val="2"/>
            <charset val="238"/>
          </rPr>
          <t>Szupermodern Stúdió Kft.
(1021 Budapest, Völgy utca 19.)</t>
        </r>
      </text>
    </comment>
    <comment ref="U3632" authorId="2">
      <text>
        <r>
          <rPr>
            <b/>
            <sz val="9"/>
            <color indexed="81"/>
            <rFont val="Tahoma"/>
            <family val="2"/>
            <charset val="238"/>
          </rPr>
          <t>'Így vagy tökéletes' Produkció Kft.:</t>
        </r>
        <r>
          <rPr>
            <sz val="9"/>
            <color indexed="81"/>
            <rFont val="Tahoma"/>
            <family val="2"/>
            <charset val="238"/>
          </rPr>
          <t xml:space="preserve"> 154.942.500,-Ft;
</t>
        </r>
        <r>
          <rPr>
            <b/>
            <sz val="9"/>
            <color indexed="81"/>
            <rFont val="Tahoma"/>
            <family val="2"/>
            <charset val="238"/>
          </rPr>
          <t xml:space="preserve">Szupermodern Stúdió Kft.:
</t>
        </r>
        <r>
          <rPr>
            <sz val="9"/>
            <color indexed="81"/>
            <rFont val="Tahoma"/>
            <family val="2"/>
            <charset val="238"/>
          </rPr>
          <t xml:space="preserve">1.537.500,-Ft
</t>
        </r>
      </text>
    </comment>
    <comment ref="V3632" authorId="2">
      <text>
        <r>
          <rPr>
            <b/>
            <sz val="9"/>
            <color indexed="81"/>
            <rFont val="Tahoma"/>
            <family val="2"/>
            <charset val="238"/>
          </rPr>
          <t xml:space="preserve">'Így vagy tökéletes' Produkció Kft.-nek:
</t>
        </r>
        <r>
          <rPr>
            <sz val="9"/>
            <color indexed="81"/>
            <rFont val="Tahoma"/>
            <family val="2"/>
            <charset val="238"/>
          </rPr>
          <t xml:space="preserve">359.945.000,-Ft
</t>
        </r>
        <r>
          <rPr>
            <b/>
            <sz val="9"/>
            <color indexed="81"/>
            <rFont val="Tahoma"/>
            <family val="2"/>
            <charset val="238"/>
          </rPr>
          <t xml:space="preserve">Szupermodern Stúdió Kft.-nek:
</t>
        </r>
        <r>
          <rPr>
            <sz val="9"/>
            <color indexed="81"/>
            <rFont val="Tahoma"/>
            <family val="2"/>
            <charset val="238"/>
          </rPr>
          <t>5.000.000,-Ft</t>
        </r>
      </text>
    </comment>
    <comment ref="AF3632" authorId="2">
      <text>
        <r>
          <rPr>
            <b/>
            <sz val="9"/>
            <color indexed="81"/>
            <rFont val="Tahoma"/>
            <family val="2"/>
            <charset val="238"/>
          </rPr>
          <t xml:space="preserve">'Így vagy tökéletes' Produkció Kft.-nek:
</t>
        </r>
        <r>
          <rPr>
            <sz val="9"/>
            <color indexed="81"/>
            <rFont val="Tahoma"/>
            <family val="2"/>
            <charset val="238"/>
          </rPr>
          <t xml:space="preserve">359.945.000,-Ft
</t>
        </r>
        <r>
          <rPr>
            <b/>
            <sz val="9"/>
            <color indexed="81"/>
            <rFont val="Tahoma"/>
            <family val="2"/>
            <charset val="238"/>
          </rPr>
          <t xml:space="preserve">Szupermodern Stúdió Kft.-nek:
</t>
        </r>
        <r>
          <rPr>
            <sz val="9"/>
            <color indexed="81"/>
            <rFont val="Tahoma"/>
            <family val="2"/>
            <charset val="238"/>
          </rPr>
          <t>5.000.000,-Ft</t>
        </r>
      </text>
    </comment>
    <comment ref="AK3632" authorId="2">
      <text>
        <r>
          <rPr>
            <sz val="9"/>
            <color indexed="81"/>
            <rFont val="Tahoma"/>
            <family val="2"/>
            <charset val="238"/>
          </rPr>
          <t xml:space="preserve">Így vagy tökéletes Produkció Kft.
</t>
        </r>
      </text>
    </comment>
    <comment ref="AO3632" authorId="2">
      <text>
        <r>
          <rPr>
            <sz val="9"/>
            <color indexed="81"/>
            <rFont val="Tahoma"/>
            <family val="2"/>
            <charset val="238"/>
          </rPr>
          <t>"Így vagy tökéletes" Produkció Kft.</t>
        </r>
      </text>
    </comment>
    <comment ref="AS3632" authorId="2">
      <text>
        <r>
          <rPr>
            <sz val="9"/>
            <color indexed="81"/>
            <rFont val="Tahoma"/>
            <family val="2"/>
            <charset val="238"/>
          </rPr>
          <t xml:space="preserve">ÍGY VAGY TÖKÉLETES Produkció Kft.
</t>
        </r>
      </text>
    </comment>
    <comment ref="AW3632" authorId="2">
      <text>
        <r>
          <rPr>
            <sz val="9"/>
            <color indexed="81"/>
            <rFont val="Tahoma"/>
            <family val="2"/>
            <charset val="238"/>
          </rPr>
          <t xml:space="preserve">Így vagy tökéletes Produkció Kft.
</t>
        </r>
      </text>
    </comment>
    <comment ref="BA3632" authorId="2">
      <text>
        <r>
          <rPr>
            <sz val="9"/>
            <color indexed="81"/>
            <rFont val="Tahoma"/>
            <charset val="1"/>
          </rPr>
          <t xml:space="preserve">Így vagy tökéletes Produkció Kft.
</t>
        </r>
      </text>
    </comment>
    <comment ref="BE3632" authorId="2">
      <text>
        <r>
          <rPr>
            <b/>
            <sz val="9"/>
            <color indexed="81"/>
            <rFont val="Tahoma"/>
            <charset val="1"/>
          </rPr>
          <t>Záró elszámolás:
Í</t>
        </r>
        <r>
          <rPr>
            <sz val="9"/>
            <color indexed="81"/>
            <rFont val="Tahoma"/>
            <family val="2"/>
            <charset val="238"/>
          </rPr>
          <t>gy vagy tökéletes Produkció Kft.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E3638" authorId="2">
      <text>
        <r>
          <rPr>
            <sz val="9"/>
            <color indexed="81"/>
            <rFont val="Tahoma"/>
            <family val="2"/>
            <charset val="238"/>
          </rPr>
          <t xml:space="preserve">A magyar besorolást és a Kult. Tesztet a Tulipántündér Kft. kérelmezte
</t>
        </r>
      </text>
    </comment>
    <comment ref="AS3638" authorId="2">
      <text>
        <r>
          <rPr>
            <sz val="9"/>
            <color indexed="81"/>
            <rFont val="Tahoma"/>
            <family val="2"/>
            <charset val="238"/>
          </rPr>
          <t xml:space="preserve">Toxikomafilm Produkciós Kft. 
</t>
        </r>
      </text>
    </comment>
    <comment ref="AW3638" authorId="2">
      <text>
        <r>
          <rPr>
            <sz val="9"/>
            <color indexed="81"/>
            <rFont val="Tahoma"/>
            <family val="2"/>
            <charset val="238"/>
          </rPr>
          <t xml:space="preserve">Toxikomafilm Produkciós Kft.
</t>
        </r>
      </text>
    </comment>
    <comment ref="BA3638" authorId="2">
      <text>
        <r>
          <rPr>
            <sz val="9"/>
            <color indexed="81"/>
            <rFont val="Tahoma"/>
            <family val="2"/>
            <charset val="238"/>
          </rPr>
          <t xml:space="preserve">Toxikomafilm Produkciós Kft.
</t>
        </r>
      </text>
    </comment>
    <comment ref="AS3645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3672" authorId="2">
      <text>
        <r>
          <rPr>
            <sz val="9"/>
            <color indexed="81"/>
            <rFont val="Tahoma"/>
            <family val="2"/>
            <charset val="238"/>
          </rPr>
          <t xml:space="preserve">Koprodukciós szerződés az AGA Media Kft.-vel (2018.10.17.)
</t>
        </r>
      </text>
    </comment>
    <comment ref="AK3672" authorId="2">
      <text>
        <r>
          <rPr>
            <sz val="9"/>
            <color indexed="81"/>
            <rFont val="Tahoma"/>
            <family val="2"/>
            <charset val="238"/>
          </rPr>
          <t xml:space="preserve">Völgy Produkció  Kft.
</t>
        </r>
      </text>
    </comment>
    <comment ref="AO3672" authorId="2">
      <text>
        <r>
          <rPr>
            <sz val="9"/>
            <color indexed="81"/>
            <rFont val="Tahoma"/>
            <family val="2"/>
            <charset val="238"/>
          </rPr>
          <t xml:space="preserve">AGA Media Kft.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S3672" authorId="2">
      <text>
        <r>
          <rPr>
            <sz val="9"/>
            <color indexed="81"/>
            <rFont val="Tahoma"/>
            <family val="2"/>
            <charset val="238"/>
          </rPr>
          <t xml:space="preserve">Völgy Produkció Kft. 
</t>
        </r>
      </text>
    </comment>
    <comment ref="AW3672" authorId="2">
      <text>
        <r>
          <rPr>
            <sz val="9"/>
            <color indexed="81"/>
            <rFont val="Tahoma"/>
            <family val="2"/>
            <charset val="238"/>
          </rPr>
          <t xml:space="preserve">Völgy Produkció Kft.
</t>
        </r>
      </text>
    </comment>
    <comment ref="BA3672" authorId="2">
      <text>
        <r>
          <rPr>
            <sz val="9"/>
            <color indexed="81"/>
            <rFont val="Tahoma"/>
            <family val="2"/>
            <charset val="238"/>
          </rPr>
          <t xml:space="preserve">Völgy Produkció Kft.
</t>
        </r>
      </text>
    </comment>
    <comment ref="BE3672" authorId="2">
      <text>
        <r>
          <rPr>
            <sz val="9"/>
            <color indexed="81"/>
            <rFont val="Tahoma"/>
            <family val="2"/>
            <charset val="238"/>
          </rPr>
          <t xml:space="preserve">Völgy Produkció Kft.
</t>
        </r>
      </text>
    </comment>
    <comment ref="BI3672" authorId="2">
      <text>
        <r>
          <rPr>
            <sz val="9"/>
            <color indexed="81"/>
            <rFont val="Tahoma"/>
            <family val="2"/>
            <charset val="238"/>
          </rPr>
          <t xml:space="preserve">Völgy Produkció Kft. 
</t>
        </r>
      </text>
    </comment>
    <comment ref="BM3672" authorId="2">
      <text>
        <r>
          <rPr>
            <sz val="9"/>
            <color indexed="81"/>
            <rFont val="Tahoma"/>
            <family val="2"/>
            <charset val="238"/>
          </rPr>
          <t xml:space="preserve">Völgy Produkció Kft.
</t>
        </r>
      </text>
    </comment>
    <comment ref="BQ3672" authorId="2">
      <text>
        <r>
          <rPr>
            <sz val="9"/>
            <color indexed="81"/>
            <rFont val="Tahoma"/>
            <family val="2"/>
            <charset val="238"/>
          </rPr>
          <t xml:space="preserve">Völgy Produkció Kft.
</t>
        </r>
      </text>
    </comment>
    <comment ref="BU3672" authorId="2">
      <text>
        <r>
          <rPr>
            <sz val="9"/>
            <color indexed="81"/>
            <rFont val="Tahoma"/>
            <family val="2"/>
            <charset val="238"/>
          </rPr>
          <t xml:space="preserve">Völgy Produkció Kft.
</t>
        </r>
      </text>
    </comment>
    <comment ref="BY3672" authorId="2">
      <text>
        <r>
          <rPr>
            <sz val="9"/>
            <color indexed="81"/>
            <rFont val="Tahoma"/>
            <family val="2"/>
            <charset val="238"/>
          </rPr>
          <t xml:space="preserve">Völgy Produkció Kft. 
</t>
        </r>
      </text>
    </comment>
    <comment ref="CC3672" authorId="2">
      <text>
        <r>
          <rPr>
            <b/>
            <sz val="9"/>
            <color indexed="81"/>
            <rFont val="Tahoma"/>
            <family val="2"/>
            <charset val="238"/>
          </rPr>
          <t xml:space="preserve">Korrekció </t>
        </r>
        <r>
          <rPr>
            <sz val="9"/>
            <color indexed="81"/>
            <rFont val="Tahoma"/>
            <family val="2"/>
            <charset val="238"/>
          </rPr>
          <t xml:space="preserve">
Vögy Produkció Kft. </t>
        </r>
      </text>
    </comment>
    <comment ref="CG3672" authorId="2">
      <text>
        <r>
          <rPr>
            <sz val="9"/>
            <color indexed="81"/>
            <rFont val="Tahoma"/>
            <family val="2"/>
            <charset val="238"/>
          </rPr>
          <t xml:space="preserve">Völgy Produkció Kft. 
</t>
        </r>
      </text>
    </comment>
    <comment ref="CK3672" authorId="2">
      <text>
        <r>
          <rPr>
            <sz val="9"/>
            <color indexed="81"/>
            <rFont val="Tahoma"/>
            <family val="2"/>
            <charset val="238"/>
          </rPr>
          <t xml:space="preserve">Völgy Produkció Kft. 
</t>
        </r>
      </text>
    </comment>
    <comment ref="CO3672" authorId="2">
      <text>
        <r>
          <rPr>
            <sz val="9"/>
            <color indexed="81"/>
            <rFont val="Tahoma"/>
            <family val="2"/>
            <charset val="238"/>
          </rPr>
          <t xml:space="preserve">Völgy Produkció Filmgyártó Kft.
</t>
        </r>
      </text>
    </comment>
    <comment ref="BY3681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3715" authorId="2">
      <text>
        <r>
          <rPr>
            <sz val="9"/>
            <color indexed="81"/>
            <rFont val="Tahoma"/>
            <family val="2"/>
            <charset val="238"/>
          </rPr>
          <t xml:space="preserve">Koprodukciós partner: Filmfabriq Produkciós Kft.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D3726" authorId="2">
      <text>
        <r>
          <rPr>
            <b/>
            <sz val="9"/>
            <color indexed="81"/>
            <rFont val="Tahoma"/>
            <family val="2"/>
            <charset val="238"/>
          </rPr>
          <t xml:space="preserve">Agrárminisztérium: </t>
        </r>
        <r>
          <rPr>
            <sz val="9"/>
            <color indexed="81"/>
            <rFont val="Tahoma"/>
            <family val="2"/>
            <charset val="238"/>
          </rPr>
          <t xml:space="preserve">5.000.000,-Ft;
</t>
        </r>
        <r>
          <rPr>
            <b/>
            <sz val="9"/>
            <color indexed="81"/>
            <rFont val="Tahoma"/>
            <family val="2"/>
            <charset val="238"/>
          </rPr>
          <t xml:space="preserve">Jászberény Városi Önkormányzat: </t>
        </r>
        <r>
          <rPr>
            <sz val="9"/>
            <color indexed="81"/>
            <rFont val="Tahoma"/>
            <family val="2"/>
            <charset val="238"/>
          </rPr>
          <t xml:space="preserve">2.000.000,-Ft;
</t>
        </r>
        <r>
          <rPr>
            <b/>
            <sz val="9"/>
            <color indexed="81"/>
            <rFont val="Tahoma"/>
            <family val="2"/>
            <charset val="238"/>
          </rPr>
          <t xml:space="preserve">Budapest Főváros Önkormányzata: </t>
        </r>
        <r>
          <rPr>
            <sz val="9"/>
            <color indexed="81"/>
            <rFont val="Tahoma"/>
            <family val="2"/>
            <charset val="238"/>
          </rPr>
          <t>500.000,-Ft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W3737" authorId="2">
      <text>
        <r>
          <rPr>
            <sz val="9"/>
            <color indexed="81"/>
            <rFont val="Tahoma"/>
            <family val="2"/>
            <charset val="238"/>
          </rPr>
          <t xml:space="preserve">Záró elszámolás
</t>
        </r>
      </text>
    </comment>
    <comment ref="BI3746" authorId="2">
      <text>
        <r>
          <rPr>
            <sz val="9"/>
            <color indexed="81"/>
            <rFont val="Tahoma"/>
            <family val="2"/>
            <charset val="238"/>
          </rPr>
          <t xml:space="preserve">Záró elszámolás
</t>
        </r>
      </text>
    </comment>
    <comment ref="E3747" authorId="2">
      <text>
        <r>
          <rPr>
            <sz val="9"/>
            <color indexed="81"/>
            <rFont val="Tahoma"/>
            <family val="2"/>
            <charset val="238"/>
          </rPr>
          <t>Koprodukciós partner: Színház- és Filmművészeti Egyetem</t>
        </r>
      </text>
    </comment>
    <comment ref="F3747" authorId="2">
      <text>
        <r>
          <rPr>
            <sz val="9"/>
            <color indexed="81"/>
            <rFont val="Tahoma"/>
            <family val="2"/>
            <charset val="238"/>
          </rPr>
          <t xml:space="preserve">SZFE: 1088 Budapest, Vas utca 2/C.
</t>
        </r>
      </text>
    </comment>
    <comment ref="U3747" authorId="2">
      <text>
        <r>
          <rPr>
            <b/>
            <sz val="9"/>
            <color indexed="81"/>
            <rFont val="Tahoma"/>
            <family val="2"/>
            <charset val="238"/>
          </rPr>
          <t>Filmkontroll</t>
        </r>
        <r>
          <rPr>
            <sz val="9"/>
            <color indexed="81"/>
            <rFont val="Tahoma"/>
            <family val="2"/>
            <charset val="238"/>
          </rPr>
          <t xml:space="preserve">: 2.618.817,-
</t>
        </r>
        <r>
          <rPr>
            <b/>
            <sz val="9"/>
            <color indexed="81"/>
            <rFont val="Tahoma"/>
            <family val="2"/>
            <charset val="238"/>
          </rPr>
          <t>SzFE</t>
        </r>
        <r>
          <rPr>
            <sz val="9"/>
            <color indexed="81"/>
            <rFont val="Tahoma"/>
            <family val="2"/>
            <charset val="238"/>
          </rPr>
          <t xml:space="preserve">: 332.655,-
</t>
        </r>
      </text>
    </comment>
    <comment ref="AO3747" authorId="2">
      <text>
        <r>
          <rPr>
            <sz val="9"/>
            <color indexed="81"/>
            <rFont val="Tahoma"/>
            <family val="2"/>
            <charset val="238"/>
          </rPr>
          <t xml:space="preserve">SZFE
</t>
        </r>
      </text>
    </comment>
    <comment ref="AS3747" authorId="2">
      <text>
        <r>
          <rPr>
            <sz val="9"/>
            <color indexed="81"/>
            <rFont val="Tahoma"/>
            <family val="2"/>
            <charset val="238"/>
          </rPr>
          <t xml:space="preserve">Filmkontroll Kft. 
</t>
        </r>
      </text>
    </comment>
    <comment ref="AW3747" authorId="2">
      <text>
        <r>
          <rPr>
            <sz val="9"/>
            <color indexed="81"/>
            <rFont val="Tahoma"/>
            <family val="2"/>
            <charset val="238"/>
          </rPr>
          <t>Filmkontroll Kft.</t>
        </r>
      </text>
    </comment>
    <comment ref="E3750" authorId="2">
      <text>
        <r>
          <rPr>
            <sz val="9"/>
            <color indexed="81"/>
            <rFont val="Tahoma"/>
            <family val="2"/>
            <charset val="238"/>
          </rPr>
          <t>Koprodukciós partner: Színház- és Filmművészeti Egyetem</t>
        </r>
      </text>
    </comment>
    <comment ref="F3750" authorId="2">
      <text>
        <r>
          <rPr>
            <sz val="9"/>
            <color indexed="81"/>
            <rFont val="Tahoma"/>
            <family val="2"/>
            <charset val="238"/>
          </rPr>
          <t xml:space="preserve">SZFE: 1088 Budapest, Vas utca 2/C.
</t>
        </r>
      </text>
    </comment>
    <comment ref="U3750" authorId="2">
      <text>
        <r>
          <rPr>
            <b/>
            <sz val="9"/>
            <color indexed="81"/>
            <rFont val="Tahoma"/>
            <family val="2"/>
            <charset val="238"/>
          </rPr>
          <t>Filmkontroll Kft.</t>
        </r>
        <r>
          <rPr>
            <sz val="9"/>
            <color indexed="81"/>
            <rFont val="Tahoma"/>
            <family val="2"/>
            <charset val="238"/>
          </rPr>
          <t xml:space="preserve">: 5.822.000,-.Ft
</t>
        </r>
        <r>
          <rPr>
            <b/>
            <sz val="9"/>
            <color indexed="81"/>
            <rFont val="Tahoma"/>
            <family val="2"/>
            <charset val="238"/>
          </rPr>
          <t>Színház- és Filmművészeti Egyetem</t>
        </r>
        <r>
          <rPr>
            <sz val="9"/>
            <color indexed="81"/>
            <rFont val="Tahoma"/>
            <family val="2"/>
            <charset val="238"/>
          </rPr>
          <t xml:space="preserve">: 273.551,-Ft
</t>
        </r>
      </text>
    </comment>
    <comment ref="AK3750" authorId="2">
      <text>
        <r>
          <rPr>
            <b/>
            <sz val="9"/>
            <color indexed="81"/>
            <rFont val="Tahoma"/>
            <family val="2"/>
            <charset val="238"/>
          </rPr>
          <t>SZFE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O3750" authorId="2">
      <text>
        <r>
          <rPr>
            <sz val="9"/>
            <color indexed="81"/>
            <rFont val="Tahoma"/>
            <family val="2"/>
            <charset val="238"/>
          </rPr>
          <t xml:space="preserve">Filmkontroll Kft.
</t>
        </r>
      </text>
    </comment>
    <comment ref="AS3750" authorId="2">
      <text>
        <r>
          <rPr>
            <sz val="9"/>
            <color indexed="81"/>
            <rFont val="Tahoma"/>
            <family val="2"/>
            <charset val="238"/>
          </rPr>
          <t xml:space="preserve">Filmkontroll Kft.
</t>
        </r>
      </text>
    </comment>
    <comment ref="E3753" authorId="2">
      <text>
        <r>
          <rPr>
            <sz val="9"/>
            <color indexed="81"/>
            <rFont val="Tahoma"/>
            <family val="2"/>
            <charset val="238"/>
          </rPr>
          <t>Koprodukciós partner: Színház- és Filmművészeti Egyetem</t>
        </r>
      </text>
    </comment>
    <comment ref="F3753" authorId="2">
      <text>
        <r>
          <rPr>
            <sz val="9"/>
            <color indexed="81"/>
            <rFont val="Tahoma"/>
            <family val="2"/>
            <charset val="238"/>
          </rPr>
          <t xml:space="preserve">SZFE: 1088 Budapest, Vas utca 2/C.
</t>
        </r>
      </text>
    </comment>
    <comment ref="U3753" authorId="2">
      <text>
        <r>
          <rPr>
            <b/>
            <sz val="9"/>
            <color indexed="81"/>
            <rFont val="Tahoma"/>
            <family val="2"/>
            <charset val="238"/>
          </rPr>
          <t xml:space="preserve">Filmkontroll: </t>
        </r>
        <r>
          <rPr>
            <sz val="9"/>
            <color indexed="81"/>
            <rFont val="Tahoma"/>
            <family val="2"/>
            <charset val="238"/>
          </rPr>
          <t xml:space="preserve">2.606.816,-
</t>
        </r>
        <r>
          <rPr>
            <b/>
            <sz val="9"/>
            <color indexed="81"/>
            <rFont val="Tahoma"/>
            <family val="2"/>
            <charset val="238"/>
          </rPr>
          <t>SZFE:</t>
        </r>
        <r>
          <rPr>
            <sz val="9"/>
            <color indexed="81"/>
            <rFont val="Tahoma"/>
            <family val="2"/>
            <charset val="238"/>
          </rPr>
          <t xml:space="preserve"> 349.804,-</t>
        </r>
      </text>
    </comment>
    <comment ref="AK3753" authorId="2">
      <text>
        <r>
          <rPr>
            <sz val="9"/>
            <color indexed="81"/>
            <rFont val="Tahoma"/>
            <family val="2"/>
            <charset val="238"/>
          </rPr>
          <t xml:space="preserve">Filmkontroll Kft.
</t>
        </r>
      </text>
    </comment>
    <comment ref="AO3753" authorId="2">
      <text>
        <r>
          <rPr>
            <sz val="9"/>
            <color indexed="81"/>
            <rFont val="Tahoma"/>
            <family val="2"/>
            <charset val="238"/>
          </rPr>
          <t xml:space="preserve">Filmkontroll Kft.
</t>
        </r>
      </text>
    </comment>
    <comment ref="AS3753" authorId="2">
      <text>
        <r>
          <rPr>
            <sz val="9"/>
            <color indexed="81"/>
            <rFont val="Tahoma"/>
            <family val="2"/>
            <charset val="238"/>
          </rPr>
          <t xml:space="preserve">Filmkontroll Kft.
</t>
        </r>
      </text>
    </comment>
    <comment ref="E3756" authorId="2">
      <text>
        <r>
          <rPr>
            <sz val="9"/>
            <color indexed="81"/>
            <rFont val="Tahoma"/>
            <family val="2"/>
            <charset val="238"/>
          </rPr>
          <t>Koprodukciós partner: Színház- és Filmművészeti Egyetem</t>
        </r>
      </text>
    </comment>
    <comment ref="F3756" authorId="2">
      <text>
        <r>
          <rPr>
            <sz val="9"/>
            <color indexed="81"/>
            <rFont val="Tahoma"/>
            <family val="2"/>
            <charset val="238"/>
          </rPr>
          <t xml:space="preserve">SZFE: 1088 Budapest, Vas utca 2/C.
</t>
        </r>
      </text>
    </comment>
    <comment ref="U3756" authorId="2">
      <text>
        <r>
          <rPr>
            <b/>
            <sz val="9"/>
            <color indexed="81"/>
            <rFont val="Tahoma"/>
            <family val="2"/>
            <charset val="238"/>
          </rPr>
          <t xml:space="preserve">Filmkontroll: </t>
        </r>
        <r>
          <rPr>
            <sz val="9"/>
            <color indexed="81"/>
            <rFont val="Tahoma"/>
            <family val="2"/>
            <charset val="238"/>
          </rPr>
          <t xml:space="preserve">2.639.388,-Ft; 
</t>
        </r>
        <r>
          <rPr>
            <b/>
            <sz val="9"/>
            <color indexed="81"/>
            <rFont val="Tahoma"/>
            <family val="2"/>
            <charset val="238"/>
          </rPr>
          <t xml:space="preserve">SZFE: </t>
        </r>
        <r>
          <rPr>
            <sz val="9"/>
            <color indexed="81"/>
            <rFont val="Tahoma"/>
            <family val="2"/>
            <charset val="238"/>
          </rPr>
          <t>278.339,-Ft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K3756" authorId="2">
      <text>
        <r>
          <rPr>
            <sz val="9"/>
            <color indexed="81"/>
            <rFont val="Tahoma"/>
            <family val="2"/>
            <charset val="238"/>
          </rPr>
          <t xml:space="preserve">Filmkontroll Kft.
</t>
        </r>
      </text>
    </comment>
    <comment ref="AO3756" authorId="2">
      <text>
        <r>
          <rPr>
            <sz val="9"/>
            <color indexed="81"/>
            <rFont val="Tahoma"/>
            <family val="2"/>
            <charset val="238"/>
          </rPr>
          <t xml:space="preserve">SZFE
</t>
        </r>
      </text>
    </comment>
    <comment ref="AS3756" authorId="2">
      <text>
        <r>
          <rPr>
            <sz val="9"/>
            <color indexed="81"/>
            <rFont val="Tahoma"/>
            <family val="2"/>
            <charset val="238"/>
          </rPr>
          <t xml:space="preserve">Filmkontroll Kft.
</t>
        </r>
      </text>
    </comment>
    <comment ref="AW3756" authorId="2">
      <text>
        <r>
          <rPr>
            <sz val="9"/>
            <color indexed="81"/>
            <rFont val="Tahoma"/>
            <family val="2"/>
            <charset val="238"/>
          </rPr>
          <t xml:space="preserve">Filmkontroll Kft.
</t>
        </r>
      </text>
    </comment>
    <comment ref="E3759" authorId="2">
      <text>
        <r>
          <rPr>
            <sz val="9"/>
            <color indexed="81"/>
            <rFont val="Tahoma"/>
            <family val="2"/>
            <charset val="238"/>
          </rPr>
          <t>Koprodukciós partner: Színház- és Filmművészeti Egyetem</t>
        </r>
      </text>
    </comment>
    <comment ref="F3759" authorId="2">
      <text>
        <r>
          <rPr>
            <sz val="9"/>
            <color indexed="81"/>
            <rFont val="Tahoma"/>
            <family val="2"/>
            <charset val="238"/>
          </rPr>
          <t xml:space="preserve">SZFE: 1088 Budapest, Vas utca 2/C.
</t>
        </r>
      </text>
    </comment>
    <comment ref="U3759" authorId="2">
      <text>
        <r>
          <rPr>
            <b/>
            <sz val="9"/>
            <color indexed="81"/>
            <rFont val="Tahoma"/>
            <family val="2"/>
            <charset val="238"/>
          </rPr>
          <t xml:space="preserve">Filmkontroll Kft.:
</t>
        </r>
        <r>
          <rPr>
            <sz val="9"/>
            <color indexed="81"/>
            <rFont val="Tahoma"/>
            <family val="2"/>
            <charset val="238"/>
          </rPr>
          <t xml:space="preserve">2.677.959,-Ft
</t>
        </r>
        <r>
          <rPr>
            <b/>
            <sz val="9"/>
            <color indexed="81"/>
            <rFont val="Tahoma"/>
            <family val="2"/>
            <charset val="238"/>
          </rPr>
          <t>SZFE:</t>
        </r>
        <r>
          <rPr>
            <sz val="9"/>
            <color indexed="81"/>
            <rFont val="Tahoma"/>
            <family val="2"/>
            <charset val="238"/>
          </rPr>
          <t xml:space="preserve"> 278.339,-Ft
</t>
        </r>
      </text>
    </comment>
    <comment ref="AK3759" authorId="2">
      <text>
        <r>
          <rPr>
            <sz val="9"/>
            <color indexed="81"/>
            <rFont val="Tahoma"/>
            <family val="2"/>
            <charset val="238"/>
          </rPr>
          <t xml:space="preserve">Filmkontroll Kft.
</t>
        </r>
      </text>
    </comment>
    <comment ref="AO3759" authorId="2">
      <text>
        <r>
          <rPr>
            <sz val="9"/>
            <color indexed="81"/>
            <rFont val="Tahoma"/>
            <family val="2"/>
            <charset val="238"/>
          </rPr>
          <t xml:space="preserve">Filmkontroll Kft. 
</t>
        </r>
      </text>
    </comment>
    <comment ref="AS3759" authorId="2">
      <text>
        <r>
          <rPr>
            <sz val="9"/>
            <color indexed="81"/>
            <rFont val="Tahoma"/>
            <family val="2"/>
            <charset val="238"/>
          </rPr>
          <t xml:space="preserve">SZFE
</t>
        </r>
      </text>
    </comment>
    <comment ref="AW3759" authorId="2">
      <text>
        <r>
          <rPr>
            <sz val="9"/>
            <color indexed="81"/>
            <rFont val="Tahoma"/>
            <family val="2"/>
            <charset val="238"/>
          </rPr>
          <t xml:space="preserve">Filmkontroll Kft.
</t>
        </r>
      </text>
    </comment>
    <comment ref="E3762" authorId="2">
      <text>
        <r>
          <rPr>
            <sz val="9"/>
            <color indexed="81"/>
            <rFont val="Tahoma"/>
            <family val="2"/>
            <charset val="238"/>
          </rPr>
          <t>Koprodukciós partner: Színház- és Filmművészeti Egyetem</t>
        </r>
      </text>
    </comment>
    <comment ref="F3762" authorId="2">
      <text>
        <r>
          <rPr>
            <sz val="9"/>
            <color indexed="81"/>
            <rFont val="Tahoma"/>
            <family val="2"/>
            <charset val="238"/>
          </rPr>
          <t xml:space="preserve">SZFE: 1088 Budapest, Vas utca 2/C.
</t>
        </r>
      </text>
    </comment>
    <comment ref="U3762" authorId="2">
      <text>
        <r>
          <rPr>
            <b/>
            <sz val="9"/>
            <color indexed="81"/>
            <rFont val="Tahoma"/>
            <family val="2"/>
            <charset val="238"/>
          </rPr>
          <t xml:space="preserve">Filmkontroll: </t>
        </r>
        <r>
          <rPr>
            <sz val="8"/>
            <color indexed="81"/>
            <rFont val="Tahoma"/>
            <family val="2"/>
            <charset val="238"/>
          </rPr>
          <t>2.640.245,-Ft</t>
        </r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b/>
            <sz val="9"/>
            <color indexed="81"/>
            <rFont val="Tahoma"/>
            <family val="2"/>
            <charset val="238"/>
          </rPr>
          <t>SZFE:</t>
        </r>
        <r>
          <rPr>
            <sz val="9"/>
            <color indexed="81"/>
            <rFont val="Tahoma"/>
            <family val="2"/>
            <charset val="238"/>
          </rPr>
          <t xml:space="preserve"> 314.003,-Ft
</t>
        </r>
      </text>
    </comment>
    <comment ref="AO3762" authorId="2">
      <text>
        <r>
          <rPr>
            <sz val="9"/>
            <color indexed="81"/>
            <rFont val="Tahoma"/>
            <family val="2"/>
            <charset val="238"/>
          </rPr>
          <t xml:space="preserve">Filmkontroll Kft. 
</t>
        </r>
      </text>
    </comment>
    <comment ref="AS3762" authorId="2">
      <text>
        <r>
          <rPr>
            <sz val="9"/>
            <color indexed="81"/>
            <rFont val="Tahoma"/>
            <family val="2"/>
            <charset val="238"/>
          </rPr>
          <t xml:space="preserve">SZFE
</t>
        </r>
      </text>
    </comment>
    <comment ref="AW3762" authorId="2">
      <text>
        <r>
          <rPr>
            <sz val="9"/>
            <color indexed="81"/>
            <rFont val="Tahoma"/>
            <family val="2"/>
            <charset val="238"/>
          </rPr>
          <t xml:space="preserve">Filmkontroll Kft.
</t>
        </r>
      </text>
    </comment>
    <comment ref="E3765" authorId="2">
      <text>
        <r>
          <rPr>
            <sz val="9"/>
            <color indexed="81"/>
            <rFont val="Tahoma"/>
            <family val="2"/>
            <charset val="238"/>
          </rPr>
          <t>Koprodukciós partner: Színház- és Filmművészeti Egyetem</t>
        </r>
      </text>
    </comment>
    <comment ref="F3765" authorId="2">
      <text>
        <r>
          <rPr>
            <sz val="9"/>
            <color indexed="81"/>
            <rFont val="Tahoma"/>
            <family val="2"/>
            <charset val="238"/>
          </rPr>
          <t xml:space="preserve">SZFE: 1088 Budapest, Vas utca 2/C.
</t>
        </r>
      </text>
    </comment>
    <comment ref="U3765" authorId="2">
      <text>
        <r>
          <rPr>
            <b/>
            <sz val="9"/>
            <color indexed="81"/>
            <rFont val="Tahoma"/>
            <family val="2"/>
            <charset val="238"/>
          </rPr>
          <t xml:space="preserve">Filmkontroll Kft.: </t>
        </r>
        <r>
          <rPr>
            <sz val="9"/>
            <color indexed="81"/>
            <rFont val="Tahoma"/>
            <family val="2"/>
            <charset val="238"/>
          </rPr>
          <t xml:space="preserve">2.566.531,-Ft; 
</t>
        </r>
        <r>
          <rPr>
            <b/>
            <sz val="9"/>
            <color indexed="81"/>
            <rFont val="Tahoma"/>
            <family val="2"/>
            <charset val="238"/>
          </rPr>
          <t xml:space="preserve">Színház- és Filmművészeti Egyetem: </t>
        </r>
        <r>
          <rPr>
            <sz val="9"/>
            <color indexed="81"/>
            <rFont val="Tahoma"/>
            <family val="2"/>
            <charset val="238"/>
          </rPr>
          <t xml:space="preserve">330.677,-Ft
</t>
        </r>
      </text>
    </comment>
    <comment ref="AK3765" authorId="2">
      <text>
        <r>
          <rPr>
            <sz val="9"/>
            <color indexed="81"/>
            <rFont val="Tahoma"/>
            <family val="2"/>
            <charset val="238"/>
          </rPr>
          <t xml:space="preserve">Filmkontroll Kft.
</t>
        </r>
      </text>
    </comment>
    <comment ref="AO3765" authorId="2">
      <text>
        <r>
          <rPr>
            <sz val="9"/>
            <color indexed="81"/>
            <rFont val="Tahoma"/>
            <family val="2"/>
            <charset val="238"/>
          </rPr>
          <t>SZFE</t>
        </r>
      </text>
    </comment>
    <comment ref="AS3765" authorId="2">
      <text>
        <r>
          <rPr>
            <sz val="9"/>
            <color indexed="81"/>
            <rFont val="Tahoma"/>
            <family val="2"/>
            <charset val="238"/>
          </rPr>
          <t xml:space="preserve">Filmkontroll Kft.
</t>
        </r>
      </text>
    </comment>
    <comment ref="AW3765" authorId="2">
      <text>
        <r>
          <rPr>
            <sz val="9"/>
            <color indexed="81"/>
            <rFont val="Tahoma"/>
            <family val="2"/>
            <charset val="238"/>
          </rPr>
          <t xml:space="preserve">Filmkontroll Kft.
</t>
        </r>
      </text>
    </comment>
    <comment ref="AS3776" authorId="2">
      <text>
        <r>
          <rPr>
            <sz val="9"/>
            <color indexed="81"/>
            <rFont val="Tahoma"/>
            <family val="2"/>
            <charset val="238"/>
          </rPr>
          <t xml:space="preserve">Záró elszámolás
</t>
        </r>
      </text>
    </comment>
    <comment ref="BM3801" authorId="2">
      <text>
        <r>
          <rPr>
            <sz val="9"/>
            <color indexed="81"/>
            <rFont val="Tahoma"/>
            <charset val="1"/>
          </rPr>
          <t xml:space="preserve">Záró elszámolás
</t>
        </r>
      </text>
    </comment>
    <comment ref="E3817" authorId="2">
      <text>
        <r>
          <rPr>
            <b/>
            <sz val="9"/>
            <color indexed="81"/>
            <rFont val="Tahoma"/>
            <family val="2"/>
            <charset val="238"/>
          </rPr>
          <t>Kopr. Szerződés: 
Magyar Képek Egyesülete: 2019.02.28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W3832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3837" authorId="2">
      <text>
        <r>
          <rPr>
            <sz val="9"/>
            <color indexed="81"/>
            <rFont val="Tahoma"/>
            <family val="2"/>
            <charset val="238"/>
          </rPr>
          <t>Magyar besorolás: Gerilla Press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U3838" authorId="2">
      <text>
        <r>
          <rPr>
            <b/>
            <sz val="9"/>
            <color indexed="81"/>
            <rFont val="Tahoma"/>
            <family val="2"/>
            <charset val="238"/>
          </rPr>
          <t xml:space="preserve">1. Planet Stúdió Kft.:
    </t>
        </r>
        <r>
          <rPr>
            <sz val="9"/>
            <color indexed="81"/>
            <rFont val="Tahoma"/>
            <family val="2"/>
            <charset val="238"/>
          </rPr>
          <t>10.350.000,-Ft</t>
        </r>
        <r>
          <rPr>
            <b/>
            <sz val="9"/>
            <color indexed="81"/>
            <rFont val="Tahoma"/>
            <family val="2"/>
            <charset val="238"/>
          </rPr>
          <t xml:space="preserve">
2. Gerilla Press Kft..
    </t>
        </r>
        <r>
          <rPr>
            <sz val="9"/>
            <color indexed="81"/>
            <rFont val="Tahoma"/>
            <family val="2"/>
            <charset val="238"/>
          </rPr>
          <t xml:space="preserve">13.928.000,-Ft
</t>
        </r>
      </text>
    </comment>
    <comment ref="BE3839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3865" authorId="2">
      <text>
        <r>
          <rPr>
            <sz val="9"/>
            <color indexed="81"/>
            <rFont val="Tahoma"/>
            <family val="2"/>
            <charset val="238"/>
          </rPr>
          <t xml:space="preserve">Kopr. Szerződés a két fél között: 2019.11.15
</t>
        </r>
      </text>
    </comment>
    <comment ref="AK3865" authorId="2">
      <text>
        <r>
          <rPr>
            <sz val="9"/>
            <color indexed="81"/>
            <rFont val="Tahoma"/>
            <family val="2"/>
            <charset val="238"/>
          </rPr>
          <t xml:space="preserve">Azapád Kft.
</t>
        </r>
      </text>
    </comment>
    <comment ref="AO3865" authorId="2">
      <text>
        <r>
          <rPr>
            <sz val="9"/>
            <color indexed="81"/>
            <rFont val="Tahoma"/>
            <charset val="1"/>
          </rPr>
          <t xml:space="preserve">Azapád Kft.
</t>
        </r>
      </text>
    </comment>
    <comment ref="AS3865" authorId="2">
      <text>
        <r>
          <rPr>
            <sz val="9"/>
            <color indexed="81"/>
            <rFont val="Tahoma"/>
            <charset val="1"/>
          </rPr>
          <t xml:space="preserve">Azapád Kft.
</t>
        </r>
      </text>
    </comment>
    <comment ref="AW3865" authorId="2">
      <text>
        <r>
          <rPr>
            <sz val="9"/>
            <color indexed="81"/>
            <rFont val="Tahoma"/>
            <charset val="1"/>
          </rPr>
          <t xml:space="preserve">Azapád Kft.
</t>
        </r>
      </text>
    </comment>
    <comment ref="E3866" authorId="2">
      <text>
        <r>
          <rPr>
            <sz val="9"/>
            <color indexed="81"/>
            <rFont val="Tahoma"/>
            <family val="2"/>
            <charset val="238"/>
          </rPr>
          <t xml:space="preserve">A Blue Duck Arts Bt. 2019. 08.23-án átruházta a forgatókönyv felhasználási jogait az Azapád Kft.-re
</t>
        </r>
      </text>
    </comment>
    <comment ref="AS3868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3878" authorId="2">
      <text>
        <r>
          <rPr>
            <b/>
            <sz val="9"/>
            <color indexed="81"/>
            <rFont val="Tahoma"/>
            <family val="2"/>
            <charset val="238"/>
          </rPr>
          <t xml:space="preserve">Koprodukciós partnerek: </t>
        </r>
        <r>
          <rPr>
            <sz val="9"/>
            <color indexed="81"/>
            <rFont val="Tahoma"/>
            <family val="2"/>
            <charset val="238"/>
          </rPr>
          <t>Idaco Kft. és Sparks Kft</t>
        </r>
        <r>
          <rPr>
            <b/>
            <sz val="9"/>
            <color indexed="81"/>
            <rFont val="Tahoma"/>
            <family val="2"/>
            <charset val="238"/>
          </rPr>
          <t>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3889" authorId="2">
      <text>
        <r>
          <rPr>
            <b/>
            <sz val="9"/>
            <color indexed="81"/>
            <rFont val="Tahoma"/>
            <family val="2"/>
            <charset val="238"/>
          </rPr>
          <t>Koprodukciós partner:  Budapesti Metropolitan Egyetem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3892" authorId="2">
      <text>
        <r>
          <rPr>
            <sz val="9"/>
            <color indexed="81"/>
            <rFont val="Tahoma"/>
            <family val="2"/>
            <charset val="238"/>
          </rPr>
          <t xml:space="preserve">Koprodukciós partner: SPARKS Kft.
</t>
        </r>
      </text>
    </comment>
    <comment ref="BA3897" authorId="2">
      <text>
        <r>
          <rPr>
            <sz val="9"/>
            <color indexed="81"/>
            <rFont val="Tahoma"/>
            <family val="2"/>
            <charset val="238"/>
          </rPr>
          <t xml:space="preserve">Záró elszámolás
</t>
        </r>
      </text>
    </comment>
    <comment ref="AW3926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I3927" authorId="2">
      <text>
        <r>
          <rPr>
            <b/>
            <sz val="9"/>
            <color indexed="81"/>
            <rFont val="Tahoma"/>
            <family val="2"/>
            <charset val="238"/>
          </rPr>
          <t>Záró elszámolá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33" authorId="2">
      <text>
        <r>
          <rPr>
            <b/>
            <sz val="9"/>
            <color indexed="81"/>
            <rFont val="Tahoma"/>
            <family val="2"/>
            <charset val="238"/>
          </rPr>
          <t>Lásd: NFGY/2790/2019</t>
        </r>
      </text>
    </comment>
    <comment ref="AD3949" authorId="2">
      <text>
        <r>
          <rPr>
            <sz val="9"/>
            <color indexed="81"/>
            <rFont val="Tahoma"/>
            <family val="2"/>
            <charset val="238"/>
          </rPr>
          <t xml:space="preserve">Székesfehérvár Megyei Jogú Város Önkormányzata: 12.300.000,-
</t>
        </r>
      </text>
    </comment>
    <comment ref="BQ3955" authorId="2">
      <text>
        <r>
          <rPr>
            <sz val="9"/>
            <color indexed="81"/>
            <rFont val="Tahoma"/>
            <family val="2"/>
            <charset val="238"/>
          </rPr>
          <t xml:space="preserve">Záró elszámolás
</t>
        </r>
      </text>
    </comment>
    <comment ref="AS3959" authorId="2">
      <text>
        <r>
          <rPr>
            <sz val="9"/>
            <color indexed="81"/>
            <rFont val="Tahoma"/>
            <family val="2"/>
            <charset val="238"/>
          </rPr>
          <t xml:space="preserve">Záró elszámolás
</t>
        </r>
      </text>
    </comment>
    <comment ref="E3960" authorId="2">
      <text>
        <r>
          <rPr>
            <b/>
            <sz val="9"/>
            <color indexed="81"/>
            <rFont val="Tahoma"/>
            <family val="2"/>
            <charset val="238"/>
          </rPr>
          <t xml:space="preserve">Koprodukciós partner:
</t>
        </r>
        <r>
          <rPr>
            <sz val="9"/>
            <color indexed="81"/>
            <rFont val="Tahoma"/>
            <family val="2"/>
            <charset val="238"/>
          </rPr>
          <t xml:space="preserve">Little Bus Production Filmgyártó Kft. 
</t>
        </r>
      </text>
    </comment>
    <comment ref="E3962" authorId="2">
      <text>
        <r>
          <rPr>
            <b/>
            <sz val="9"/>
            <color indexed="81"/>
            <rFont val="Tahoma"/>
            <family val="2"/>
            <charset val="238"/>
          </rPr>
          <t xml:space="preserve">Kopr. partner: </t>
        </r>
        <r>
          <rPr>
            <sz val="9"/>
            <color indexed="81"/>
            <rFont val="Tahoma"/>
            <family val="2"/>
            <charset val="238"/>
          </rPr>
          <t>Filmfabriq Kft. 1114. Budapest, Fadrusz utca 26/b. félem. 3.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U3962" authorId="2">
      <text>
        <r>
          <rPr>
            <sz val="9"/>
            <color indexed="81"/>
            <rFont val="Tahoma"/>
            <family val="2"/>
            <charset val="238"/>
          </rPr>
          <t>ebből a Filmfabriq Kft. 600.000,-Ft-ra jogosult</t>
        </r>
      </text>
    </comment>
    <comment ref="V3962" authorId="2">
      <text>
        <r>
          <rPr>
            <sz val="9"/>
            <color indexed="81"/>
            <rFont val="Tahoma"/>
            <family val="2"/>
            <charset val="238"/>
          </rPr>
          <t xml:space="preserve">ebből jogosultak: </t>
        </r>
        <r>
          <rPr>
            <b/>
            <sz val="9"/>
            <color indexed="81"/>
            <rFont val="Tahoma"/>
            <family val="2"/>
            <charset val="238"/>
          </rPr>
          <t>Kilakfilm</t>
        </r>
        <r>
          <rPr>
            <sz val="9"/>
            <color indexed="81"/>
            <rFont val="Tahoma"/>
            <family val="2"/>
            <charset val="238"/>
          </rPr>
          <t xml:space="preserve"> Kft. 67.000.000,- Ft;
</t>
        </r>
        <r>
          <rPr>
            <b/>
            <sz val="9"/>
            <color indexed="81"/>
            <rFont val="Tahoma"/>
            <family val="2"/>
            <charset val="238"/>
          </rPr>
          <t>Filmfabriq Kft</t>
        </r>
        <r>
          <rPr>
            <sz val="9"/>
            <color indexed="81"/>
            <rFont val="Tahoma"/>
            <family val="2"/>
            <charset val="238"/>
          </rPr>
          <t xml:space="preserve">.: 2.000.000,-Ft
</t>
        </r>
      </text>
    </comment>
    <comment ref="AK3962" authorId="2">
      <text>
        <r>
          <rPr>
            <sz val="9"/>
            <color indexed="81"/>
            <rFont val="Tahoma"/>
            <family val="2"/>
            <charset val="238"/>
          </rPr>
          <t xml:space="preserve">Kilakfilm Kft.
</t>
        </r>
      </text>
    </comment>
    <comment ref="AO3962" authorId="2">
      <text>
        <r>
          <rPr>
            <sz val="9"/>
            <color indexed="81"/>
            <rFont val="Tahoma"/>
            <family val="2"/>
            <charset val="238"/>
          </rPr>
          <t xml:space="preserve">Kilakfilm Kft. 
</t>
        </r>
      </text>
    </comment>
    <comment ref="AS3962" authorId="2">
      <text>
        <r>
          <rPr>
            <sz val="9"/>
            <color indexed="81"/>
            <rFont val="Tahoma"/>
            <family val="2"/>
            <charset val="238"/>
          </rPr>
          <t xml:space="preserve">Kilakfilm Kft.
</t>
        </r>
      </text>
    </comment>
    <comment ref="AW3962" authorId="2">
      <text>
        <r>
          <rPr>
            <sz val="9"/>
            <color indexed="81"/>
            <rFont val="Tahoma"/>
            <charset val="1"/>
          </rPr>
          <t xml:space="preserve">Kilakfilm Kft.
</t>
        </r>
      </text>
    </comment>
    <comment ref="BA3962" authorId="2">
      <text>
        <r>
          <rPr>
            <sz val="9"/>
            <color indexed="81"/>
            <rFont val="Tahoma"/>
            <charset val="1"/>
          </rPr>
          <t xml:space="preserve">Filmfabriq Kft.
</t>
        </r>
      </text>
    </comment>
    <comment ref="BE3962" authorId="2">
      <text>
        <r>
          <rPr>
            <sz val="9"/>
            <color indexed="81"/>
            <rFont val="Tahoma"/>
            <charset val="1"/>
          </rPr>
          <t xml:space="preserve">Kilakfilm Kft.
</t>
        </r>
      </text>
    </comment>
    <comment ref="AK3964" authorId="2">
      <text>
        <r>
          <rPr>
            <sz val="9"/>
            <color indexed="81"/>
            <rFont val="Tahoma"/>
            <family val="2"/>
            <charset val="238"/>
          </rPr>
          <t xml:space="preserve">Umbrella Entertainment Kft.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O3964" authorId="2">
      <text>
        <r>
          <rPr>
            <sz val="9"/>
            <color indexed="81"/>
            <rFont val="Tahoma"/>
            <family val="2"/>
            <charset val="238"/>
          </rPr>
          <t xml:space="preserve">Umbrella Entertainment Kft. 
</t>
        </r>
      </text>
    </comment>
    <comment ref="AS3964" authorId="2">
      <text>
        <r>
          <rPr>
            <sz val="9"/>
            <color indexed="81"/>
            <rFont val="Tahoma"/>
            <family val="2"/>
            <charset val="238"/>
          </rPr>
          <t>Umbrella Entertainment Kft</t>
        </r>
        <r>
          <rPr>
            <b/>
            <sz val="9"/>
            <color indexed="81"/>
            <rFont val="Tahoma"/>
            <family val="2"/>
            <charset val="238"/>
          </rPr>
          <t>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W3964" authorId="2">
      <text>
        <r>
          <rPr>
            <sz val="9"/>
            <color indexed="81"/>
            <rFont val="Tahoma"/>
            <family val="2"/>
            <charset val="238"/>
          </rPr>
          <t>Umbrella Entertainment Kft.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BA3964" authorId="2">
      <text>
        <r>
          <rPr>
            <sz val="9"/>
            <color indexed="81"/>
            <rFont val="Tahoma"/>
            <family val="2"/>
            <charset val="238"/>
          </rPr>
          <t xml:space="preserve">Umbrella Entertainment Kft.
</t>
        </r>
      </text>
    </comment>
    <comment ref="B3990" authorId="2">
      <text>
        <r>
          <rPr>
            <sz val="9"/>
            <color indexed="81"/>
            <rFont val="Tahoma"/>
            <family val="2"/>
            <charset val="238"/>
          </rPr>
          <t>T.: HN/21490-4/2019;
Módosító határozat: 
NFI/2501/6 (2020)</t>
        </r>
      </text>
    </comment>
    <comment ref="E3990" authorId="2">
      <text>
        <r>
          <rPr>
            <sz val="9"/>
            <color indexed="81"/>
            <rFont val="Tahoma"/>
            <family val="2"/>
            <charset val="238"/>
          </rPr>
          <t xml:space="preserve">Kopr. Partnerek:
SZFE,
SpeakEasy Project Bt.
</t>
        </r>
      </text>
    </comment>
    <comment ref="AK3998" authorId="2">
      <text>
        <r>
          <rPr>
            <sz val="9"/>
            <color indexed="81"/>
            <rFont val="Tahoma"/>
            <family val="2"/>
            <charset val="238"/>
          </rPr>
          <t>Fagyifilm Kft.</t>
        </r>
      </text>
    </comment>
    <comment ref="AO3998" authorId="2">
      <text>
        <r>
          <rPr>
            <sz val="9"/>
            <color indexed="81"/>
            <rFont val="Tahoma"/>
            <family val="2"/>
            <charset val="238"/>
          </rPr>
          <t xml:space="preserve">Fagyifilm Kft.
</t>
        </r>
      </text>
    </comment>
    <comment ref="AS3998" authorId="2">
      <text>
        <r>
          <rPr>
            <sz val="9"/>
            <color indexed="81"/>
            <rFont val="Tahoma"/>
            <family val="2"/>
            <charset val="238"/>
          </rPr>
          <t xml:space="preserve">Fagyifilm Kft.
</t>
        </r>
      </text>
    </comment>
    <comment ref="AW3998" authorId="2">
      <text>
        <r>
          <rPr>
            <sz val="9"/>
            <color indexed="81"/>
            <rFont val="Tahoma"/>
            <charset val="1"/>
          </rPr>
          <t xml:space="preserve">PARTNERSFILM Kft.
</t>
        </r>
      </text>
    </comment>
    <comment ref="BA3998" authorId="2">
      <text>
        <r>
          <rPr>
            <sz val="9"/>
            <color indexed="81"/>
            <rFont val="Tahoma"/>
            <charset val="1"/>
          </rPr>
          <t xml:space="preserve">Fagyifilm Kft.
</t>
        </r>
      </text>
    </comment>
    <comment ref="BE3998" authorId="2">
      <text>
        <r>
          <rPr>
            <sz val="9"/>
            <color indexed="81"/>
            <rFont val="Tahoma"/>
            <charset val="1"/>
          </rPr>
          <t xml:space="preserve">Fagyifilm Kft.
</t>
        </r>
      </text>
    </comment>
    <comment ref="BA4016" authorId="2">
      <text>
        <r>
          <rPr>
            <sz val="9"/>
            <color indexed="81"/>
            <rFont val="Tahoma"/>
            <family val="2"/>
            <charset val="238"/>
          </rPr>
          <t xml:space="preserve">Záró elszámolás
</t>
        </r>
      </text>
    </comment>
    <comment ref="AD4019" authorId="2">
      <text>
        <r>
          <rPr>
            <sz val="9"/>
            <color indexed="81"/>
            <rFont val="Tahoma"/>
            <family val="2"/>
            <charset val="238"/>
          </rPr>
          <t xml:space="preserve">Budapest Főváros VII. kerület Erzsébetváros Önkormányzata
</t>
        </r>
      </text>
    </comment>
    <comment ref="E4025" authorId="2">
      <text>
        <r>
          <rPr>
            <b/>
            <sz val="9"/>
            <color indexed="81"/>
            <rFont val="Tahoma"/>
            <family val="2"/>
            <charset val="238"/>
          </rPr>
          <t>Koprodukciós partner:
dr. Zachar Balázs E.V.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4043" authorId="2">
      <text>
        <r>
          <rPr>
            <b/>
            <sz val="9"/>
            <color indexed="81"/>
            <rFont val="Tahoma"/>
            <family val="2"/>
            <charset val="238"/>
          </rPr>
          <t xml:space="preserve">Koprodukciós partnerek:
1. Hero Squared Kft. </t>
        </r>
        <r>
          <rPr>
            <sz val="9"/>
            <color indexed="81"/>
            <rFont val="Tahoma"/>
            <family val="2"/>
            <charset val="238"/>
          </rPr>
          <t xml:space="preserve">(1074 Bp., Rákóczi út 62. 4. em. 33;)
</t>
        </r>
        <r>
          <rPr>
            <b/>
            <sz val="9"/>
            <color indexed="81"/>
            <rFont val="Tahoma"/>
            <family val="2"/>
            <charset val="238"/>
          </rPr>
          <t xml:space="preserve">2. Pioneer Picures Kft. </t>
        </r>
        <r>
          <rPr>
            <sz val="9"/>
            <color indexed="81"/>
            <rFont val="Tahoma"/>
            <family val="2"/>
            <charset val="238"/>
          </rPr>
          <t xml:space="preserve">(1056 Bp., Molnár utca 53.)
</t>
        </r>
        <r>
          <rPr>
            <b/>
            <sz val="9"/>
            <color indexed="81"/>
            <rFont val="Tahoma"/>
            <family val="2"/>
            <charset val="238"/>
          </rPr>
          <t xml:space="preserve">3. Flatpack Films Kft. </t>
        </r>
        <r>
          <rPr>
            <sz val="9"/>
            <color indexed="81"/>
            <rFont val="Tahoma"/>
            <family val="2"/>
            <charset val="238"/>
          </rPr>
          <t>(1024 Bp., Nyúl utca 3. 1. em. 2.)</t>
        </r>
        <r>
          <rPr>
            <b/>
            <sz val="9"/>
            <color indexed="81"/>
            <rFont val="Tahoma"/>
            <family val="2"/>
            <charset val="238"/>
          </rPr>
          <t xml:space="preserve">
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W4052" authorId="2">
      <text>
        <r>
          <rPr>
            <sz val="9"/>
            <color indexed="81"/>
            <rFont val="Tahoma"/>
            <family val="2"/>
            <charset val="238"/>
          </rPr>
          <t xml:space="preserve">Záró elszámolás
</t>
        </r>
      </text>
    </comment>
    <comment ref="E4059" authorId="2">
      <text>
        <r>
          <rPr>
            <sz val="9"/>
            <color indexed="81"/>
            <rFont val="Tahoma"/>
            <family val="2"/>
            <charset val="238"/>
          </rPr>
          <t xml:space="preserve">Koprodukciós partner:
AKOVITA Kft. 
</t>
        </r>
      </text>
    </comment>
    <comment ref="BA4088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093" authorId="2">
      <text>
        <r>
          <rPr>
            <b/>
            <sz val="9"/>
            <color indexed="81"/>
            <rFont val="Tahoma"/>
            <family val="2"/>
            <charset val="238"/>
          </rPr>
          <t>Lásd: NFGY/2810/2019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4093" authorId="2">
      <text>
        <r>
          <rPr>
            <sz val="9"/>
            <color indexed="81"/>
            <rFont val="Tahoma"/>
            <family val="2"/>
            <charset val="238"/>
          </rPr>
          <t xml:space="preserve">Koprodukciós partner:
AKOVITA Kft. 
</t>
        </r>
      </text>
    </comment>
    <comment ref="AS4105" authorId="2">
      <text>
        <r>
          <rPr>
            <sz val="9"/>
            <color indexed="81"/>
            <rFont val="Tahoma"/>
            <family val="2"/>
            <charset val="238"/>
          </rPr>
          <t xml:space="preserve">Hosszú produkció Kft.
</t>
        </r>
      </text>
    </comment>
    <comment ref="AW4105" authorId="2">
      <text>
        <r>
          <rPr>
            <sz val="9"/>
            <color indexed="81"/>
            <rFont val="Tahoma"/>
            <charset val="1"/>
          </rPr>
          <t xml:space="preserve">Hosszú produkció Kft.
</t>
        </r>
      </text>
    </comment>
    <comment ref="BA4105" authorId="2">
      <text>
        <r>
          <rPr>
            <sz val="9"/>
            <color indexed="81"/>
            <rFont val="Tahoma"/>
            <charset val="1"/>
          </rPr>
          <t xml:space="preserve">Hosszú Produkció Kft.
</t>
        </r>
      </text>
    </comment>
    <comment ref="E4117" authorId="2">
      <text>
        <r>
          <rPr>
            <sz val="9"/>
            <color indexed="81"/>
            <rFont val="Tahoma"/>
            <family val="2"/>
            <charset val="238"/>
          </rPr>
          <t xml:space="preserve">Kopr. Partner: 
Studiolamb Kft. (1025 Bp., Felső Zöldmáli út 57.)
</t>
        </r>
      </text>
    </comment>
    <comment ref="BQ4127" authorId="2">
      <text>
        <r>
          <rPr>
            <sz val="9"/>
            <color indexed="81"/>
            <rFont val="Tahoma"/>
            <charset val="1"/>
          </rPr>
          <t xml:space="preserve">Záró elszámolás
</t>
        </r>
      </text>
    </comment>
    <comment ref="CC4157" authorId="2">
      <text>
        <r>
          <rPr>
            <sz val="9"/>
            <color indexed="81"/>
            <rFont val="Tahoma"/>
            <charset val="1"/>
          </rPr>
          <t xml:space="preserve">Záró elszámolás
</t>
        </r>
      </text>
    </comment>
    <comment ref="AK4162" authorId="2">
      <text>
        <r>
          <rPr>
            <sz val="9"/>
            <color indexed="81"/>
            <rFont val="Tahoma"/>
            <family val="2"/>
            <charset val="238"/>
          </rPr>
          <t>AD Film Filmgyártó Kft.</t>
        </r>
      </text>
    </comment>
    <comment ref="AO4162" authorId="2">
      <text>
        <r>
          <rPr>
            <sz val="9"/>
            <color indexed="81"/>
            <rFont val="Tahoma"/>
            <family val="2"/>
            <charset val="238"/>
          </rPr>
          <t xml:space="preserve">AD Film Filmgyártó Kft.
</t>
        </r>
      </text>
    </comment>
    <comment ref="AS4162" authorId="2">
      <text>
        <r>
          <rPr>
            <sz val="9"/>
            <color indexed="81"/>
            <rFont val="Tahoma"/>
            <charset val="1"/>
          </rPr>
          <t xml:space="preserve">AD Film Filmgyártó Kft.
</t>
        </r>
      </text>
    </comment>
    <comment ref="AW4162" authorId="2">
      <text>
        <r>
          <rPr>
            <sz val="9"/>
            <color indexed="81"/>
            <rFont val="Tahoma"/>
            <charset val="1"/>
          </rPr>
          <t xml:space="preserve">AD Film Filmgyártó Kft.
</t>
        </r>
      </text>
    </comment>
    <comment ref="BA4162" authorId="2">
      <text>
        <r>
          <rPr>
            <sz val="9"/>
            <color indexed="81"/>
            <rFont val="Tahoma"/>
            <charset val="1"/>
          </rPr>
          <t xml:space="preserve">AD Film Kft.
</t>
        </r>
      </text>
    </comment>
    <comment ref="BE4162" authorId="2">
      <text>
        <r>
          <rPr>
            <sz val="9"/>
            <color indexed="81"/>
            <rFont val="Tahoma"/>
            <charset val="1"/>
          </rPr>
          <t xml:space="preserve">AD Film Kft.
</t>
        </r>
      </text>
    </comment>
    <comment ref="BI4162" authorId="2">
      <text>
        <r>
          <rPr>
            <sz val="9"/>
            <color indexed="81"/>
            <rFont val="Tahoma"/>
            <charset val="1"/>
          </rPr>
          <t xml:space="preserve">Uniofilm Entertainment Kft.
</t>
        </r>
      </text>
    </comment>
    <comment ref="BM4162" authorId="2">
      <text>
        <r>
          <rPr>
            <sz val="9"/>
            <color indexed="81"/>
            <rFont val="Tahoma"/>
            <charset val="1"/>
          </rPr>
          <t xml:space="preserve">AD Film Kft.
</t>
        </r>
      </text>
    </comment>
    <comment ref="U4171" authorId="2">
      <text>
        <r>
          <rPr>
            <b/>
            <sz val="9"/>
            <color indexed="81"/>
            <rFont val="Tahoma"/>
            <family val="2"/>
            <charset val="238"/>
          </rPr>
          <t xml:space="preserve">Proton Cinema Kft.:
</t>
        </r>
        <r>
          <rPr>
            <sz val="9"/>
            <color indexed="81"/>
            <rFont val="Tahoma"/>
            <family val="2"/>
            <charset val="238"/>
          </rPr>
          <t>921.429,-Ft</t>
        </r>
        <r>
          <rPr>
            <b/>
            <sz val="9"/>
            <color indexed="81"/>
            <rFont val="Tahoma"/>
            <family val="2"/>
            <charset val="238"/>
          </rPr>
          <t xml:space="preserve">
SZFE: </t>
        </r>
        <r>
          <rPr>
            <sz val="9"/>
            <color indexed="81"/>
            <rFont val="Tahoma"/>
            <family val="2"/>
            <charset val="238"/>
          </rPr>
          <t>195.448,-Ft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4172" authorId="2">
      <text>
        <r>
          <rPr>
            <b/>
            <sz val="9"/>
            <color indexed="81"/>
            <rFont val="Tahoma"/>
            <family val="2"/>
            <charset val="238"/>
          </rPr>
          <t>Kopr. Partner: SZFE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U4174" authorId="2">
      <text>
        <r>
          <rPr>
            <b/>
            <sz val="9"/>
            <color indexed="81"/>
            <rFont val="Tahoma"/>
            <family val="2"/>
            <charset val="238"/>
          </rPr>
          <t xml:space="preserve">Proton Cinema Kft.:
</t>
        </r>
        <r>
          <rPr>
            <sz val="9"/>
            <color indexed="81"/>
            <rFont val="Tahoma"/>
            <family val="2"/>
            <charset val="238"/>
          </rPr>
          <t>921.429,-Ft</t>
        </r>
        <r>
          <rPr>
            <b/>
            <sz val="9"/>
            <color indexed="81"/>
            <rFont val="Tahoma"/>
            <family val="2"/>
            <charset val="238"/>
          </rPr>
          <t xml:space="preserve">
SZFE: </t>
        </r>
        <r>
          <rPr>
            <sz val="9"/>
            <color indexed="81"/>
            <rFont val="Tahoma"/>
            <family val="2"/>
            <charset val="238"/>
          </rPr>
          <t>195.448,-Ft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4175" authorId="2">
      <text>
        <r>
          <rPr>
            <b/>
            <sz val="9"/>
            <color indexed="81"/>
            <rFont val="Tahoma"/>
            <family val="2"/>
            <charset val="238"/>
          </rPr>
          <t>Kopr. Partner: SZFE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U4177" authorId="2">
      <text>
        <r>
          <rPr>
            <b/>
            <sz val="9"/>
            <color indexed="81"/>
            <rFont val="Tahoma"/>
            <family val="2"/>
            <charset val="238"/>
          </rPr>
          <t xml:space="preserve">Proton Cinema Kft.:
</t>
        </r>
        <r>
          <rPr>
            <sz val="9"/>
            <color indexed="81"/>
            <rFont val="Tahoma"/>
            <family val="2"/>
            <charset val="238"/>
          </rPr>
          <t>921.429,-Ft</t>
        </r>
        <r>
          <rPr>
            <b/>
            <sz val="9"/>
            <color indexed="81"/>
            <rFont val="Tahoma"/>
            <family val="2"/>
            <charset val="238"/>
          </rPr>
          <t xml:space="preserve">
SZFE: </t>
        </r>
        <r>
          <rPr>
            <sz val="9"/>
            <color indexed="81"/>
            <rFont val="Tahoma"/>
            <family val="2"/>
            <charset val="238"/>
          </rPr>
          <t>195.448,-Ft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4178" authorId="2">
      <text>
        <r>
          <rPr>
            <b/>
            <sz val="9"/>
            <color indexed="81"/>
            <rFont val="Tahoma"/>
            <family val="2"/>
            <charset val="238"/>
          </rPr>
          <t>Kopr. Partner: SZFE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U4181" authorId="2">
      <text>
        <r>
          <rPr>
            <b/>
            <sz val="9"/>
            <color indexed="81"/>
            <rFont val="Tahoma"/>
            <family val="2"/>
            <charset val="238"/>
          </rPr>
          <t xml:space="preserve">Proton Cinema Kft.:
</t>
        </r>
        <r>
          <rPr>
            <sz val="9"/>
            <color indexed="81"/>
            <rFont val="Tahoma"/>
            <family val="2"/>
            <charset val="238"/>
          </rPr>
          <t>921.429,-Ft</t>
        </r>
        <r>
          <rPr>
            <b/>
            <sz val="9"/>
            <color indexed="81"/>
            <rFont val="Tahoma"/>
            <family val="2"/>
            <charset val="238"/>
          </rPr>
          <t xml:space="preserve">
SZFE: </t>
        </r>
        <r>
          <rPr>
            <sz val="9"/>
            <color indexed="81"/>
            <rFont val="Tahoma"/>
            <family val="2"/>
            <charset val="238"/>
          </rPr>
          <t>195.448,-Ft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4182" authorId="2">
      <text>
        <r>
          <rPr>
            <b/>
            <sz val="9"/>
            <color indexed="81"/>
            <rFont val="Tahoma"/>
            <family val="2"/>
            <charset val="238"/>
          </rPr>
          <t>Kopr. Partner: SZFE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U4185" authorId="2">
      <text>
        <r>
          <rPr>
            <b/>
            <sz val="9"/>
            <color indexed="81"/>
            <rFont val="Tahoma"/>
            <family val="2"/>
            <charset val="238"/>
          </rPr>
          <t xml:space="preserve">Proton Cinema Kft.:
</t>
        </r>
        <r>
          <rPr>
            <sz val="9"/>
            <color indexed="81"/>
            <rFont val="Tahoma"/>
            <family val="2"/>
            <charset val="238"/>
          </rPr>
          <t>921.429,-Ft</t>
        </r>
        <r>
          <rPr>
            <b/>
            <sz val="9"/>
            <color indexed="81"/>
            <rFont val="Tahoma"/>
            <family val="2"/>
            <charset val="238"/>
          </rPr>
          <t xml:space="preserve">
SZFE: </t>
        </r>
        <r>
          <rPr>
            <sz val="9"/>
            <color indexed="81"/>
            <rFont val="Tahoma"/>
            <family val="2"/>
            <charset val="238"/>
          </rPr>
          <t>195.448,-Ft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4186" authorId="2">
      <text>
        <r>
          <rPr>
            <b/>
            <sz val="9"/>
            <color indexed="81"/>
            <rFont val="Tahoma"/>
            <family val="2"/>
            <charset val="238"/>
          </rPr>
          <t>Kopr. Partner: SZFE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U4188" authorId="2">
      <text>
        <r>
          <rPr>
            <b/>
            <sz val="9"/>
            <color indexed="81"/>
            <rFont val="Tahoma"/>
            <family val="2"/>
            <charset val="238"/>
          </rPr>
          <t xml:space="preserve">Proton Cinema Kft.:
</t>
        </r>
        <r>
          <rPr>
            <sz val="9"/>
            <color indexed="81"/>
            <rFont val="Tahoma"/>
            <family val="2"/>
            <charset val="238"/>
          </rPr>
          <t>921.429,-Ft</t>
        </r>
        <r>
          <rPr>
            <b/>
            <sz val="9"/>
            <color indexed="81"/>
            <rFont val="Tahoma"/>
            <family val="2"/>
            <charset val="238"/>
          </rPr>
          <t xml:space="preserve">
SZFE: </t>
        </r>
        <r>
          <rPr>
            <sz val="9"/>
            <color indexed="81"/>
            <rFont val="Tahoma"/>
            <family val="2"/>
            <charset val="238"/>
          </rPr>
          <t xml:space="preserve">195.448,-Ft
</t>
        </r>
      </text>
    </comment>
    <comment ref="E4189" authorId="2">
      <text>
        <r>
          <rPr>
            <sz val="9"/>
            <color indexed="81"/>
            <rFont val="Tahoma"/>
            <family val="2"/>
            <charset val="238"/>
          </rPr>
          <t xml:space="preserve">Kopr. Partner: SZFE
</t>
        </r>
      </text>
    </comment>
    <comment ref="U4192" authorId="2">
      <text>
        <r>
          <rPr>
            <b/>
            <sz val="9"/>
            <color indexed="81"/>
            <rFont val="Tahoma"/>
            <family val="2"/>
            <charset val="238"/>
          </rPr>
          <t xml:space="preserve">Proton Cinema Kft.:
</t>
        </r>
        <r>
          <rPr>
            <sz val="9"/>
            <color indexed="81"/>
            <rFont val="Tahoma"/>
            <family val="2"/>
            <charset val="238"/>
          </rPr>
          <t>921.429,-Ft</t>
        </r>
        <r>
          <rPr>
            <b/>
            <sz val="9"/>
            <color indexed="81"/>
            <rFont val="Tahoma"/>
            <family val="2"/>
            <charset val="238"/>
          </rPr>
          <t xml:space="preserve">
SZFE: </t>
        </r>
        <r>
          <rPr>
            <sz val="9"/>
            <color indexed="81"/>
            <rFont val="Tahoma"/>
            <family val="2"/>
            <charset val="238"/>
          </rPr>
          <t>195.448,-Ft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4193" authorId="2">
      <text>
        <r>
          <rPr>
            <b/>
            <sz val="9"/>
            <color indexed="81"/>
            <rFont val="Tahoma"/>
            <family val="2"/>
            <charset val="238"/>
          </rPr>
          <t>Kopr. Partner: SZFE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U4196" authorId="2">
      <text>
        <r>
          <rPr>
            <b/>
            <sz val="9"/>
            <color indexed="81"/>
            <rFont val="Tahoma"/>
            <family val="2"/>
            <charset val="238"/>
          </rPr>
          <t xml:space="preserve">Proton Cinema Kft.:
</t>
        </r>
        <r>
          <rPr>
            <sz val="9"/>
            <color indexed="81"/>
            <rFont val="Tahoma"/>
            <family val="2"/>
            <charset val="238"/>
          </rPr>
          <t>921.429,-Ft</t>
        </r>
        <r>
          <rPr>
            <b/>
            <sz val="9"/>
            <color indexed="81"/>
            <rFont val="Tahoma"/>
            <family val="2"/>
            <charset val="238"/>
          </rPr>
          <t xml:space="preserve">
SZFE: </t>
        </r>
        <r>
          <rPr>
            <sz val="9"/>
            <color indexed="81"/>
            <rFont val="Tahoma"/>
            <family val="2"/>
            <charset val="238"/>
          </rPr>
          <t>195.448,-Ft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4197" authorId="2">
      <text>
        <r>
          <rPr>
            <b/>
            <sz val="9"/>
            <color indexed="81"/>
            <rFont val="Tahoma"/>
            <family val="2"/>
            <charset val="238"/>
          </rPr>
          <t>Kopr. Partner: SZFE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U4205" authorId="2">
      <text>
        <r>
          <rPr>
            <sz val="9"/>
            <color indexed="81"/>
            <rFont val="Tahoma"/>
            <family val="2"/>
            <charset val="238"/>
          </rPr>
          <t>A Kérelmezők együttesen jogosultak</t>
        </r>
      </text>
    </comment>
    <comment ref="U4206" authorId="2">
      <text>
        <r>
          <rPr>
            <sz val="9"/>
            <color indexed="81"/>
            <rFont val="Tahoma"/>
            <family val="2"/>
            <charset val="238"/>
          </rPr>
          <t>A Kérelmezők együttesen jogosultak</t>
        </r>
      </text>
    </comment>
    <comment ref="U4207" authorId="2">
      <text>
        <r>
          <rPr>
            <sz val="9"/>
            <color indexed="81"/>
            <rFont val="Tahoma"/>
            <family val="2"/>
            <charset val="238"/>
          </rPr>
          <t>A Kérelmezők együttesen jogosultak</t>
        </r>
      </text>
    </comment>
    <comment ref="U4208" authorId="2">
      <text>
        <r>
          <rPr>
            <sz val="9"/>
            <color indexed="81"/>
            <rFont val="Tahoma"/>
            <family val="2"/>
            <charset val="238"/>
          </rPr>
          <t>A Kérelmezők együttesen jogosultak</t>
        </r>
      </text>
    </comment>
    <comment ref="U4209" authorId="2">
      <text>
        <r>
          <rPr>
            <sz val="9"/>
            <color indexed="81"/>
            <rFont val="Tahoma"/>
            <family val="2"/>
            <charset val="238"/>
          </rPr>
          <t>A Kérelmezők együttesen jogosultak</t>
        </r>
      </text>
    </comment>
    <comment ref="U4210" authorId="2">
      <text>
        <r>
          <rPr>
            <sz val="9"/>
            <color indexed="81"/>
            <rFont val="Tahoma"/>
            <family val="2"/>
            <charset val="238"/>
          </rPr>
          <t>A Kérelmezők együttesen jogosultak</t>
        </r>
      </text>
    </comment>
    <comment ref="BE4239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4249" authorId="2">
      <text>
        <r>
          <rPr>
            <sz val="9"/>
            <color indexed="81"/>
            <rFont val="Tahoma"/>
            <family val="2"/>
            <charset val="238"/>
          </rPr>
          <t xml:space="preserve">besorolás + kult. teszt: SPARKS Kft.
</t>
        </r>
      </text>
    </comment>
    <comment ref="AD4251" authorId="2">
      <text>
        <r>
          <rPr>
            <sz val="9"/>
            <color indexed="81"/>
            <rFont val="Tahoma"/>
            <family val="2"/>
            <charset val="238"/>
          </rPr>
          <t xml:space="preserve">Bethlen Gábor Zrt.: 2.500.000,-Ft;
Salovci Község Magyar Nemzeti Önkormányzat: 363.344,-Ft
</t>
        </r>
      </text>
    </comment>
    <comment ref="E4262" authorId="2">
      <text>
        <r>
          <rPr>
            <sz val="9"/>
            <color indexed="81"/>
            <rFont val="Tahoma"/>
            <family val="2"/>
            <charset val="238"/>
          </rPr>
          <t xml:space="preserve">Kopr. partner: MTM Kommunikációs Zrt. 
</t>
        </r>
      </text>
    </comment>
    <comment ref="E4263" authorId="2">
      <text>
        <r>
          <rPr>
            <sz val="9"/>
            <color indexed="81"/>
            <rFont val="Tahoma"/>
            <charset val="1"/>
          </rPr>
          <t xml:space="preserve">Magyar besorolás + kult. Teszt: Filmfabriq
Produkciós Kft. 
</t>
        </r>
      </text>
    </comment>
    <comment ref="E4286" authorId="2">
      <text>
        <r>
          <rPr>
            <sz val="9"/>
            <color indexed="81"/>
            <rFont val="Tahoma"/>
            <family val="2"/>
            <charset val="238"/>
          </rPr>
          <t xml:space="preserve">Kopr. partner: SOLVE ART Kft.
</t>
        </r>
      </text>
    </comment>
    <comment ref="E4288" authorId="2">
      <text>
        <r>
          <rPr>
            <sz val="9"/>
            <color indexed="81"/>
            <rFont val="Tahoma"/>
            <family val="2"/>
            <charset val="238"/>
          </rPr>
          <t xml:space="preserve">Magyar besorolás és kult. teszt: Flashback Media Kft.
</t>
        </r>
      </text>
    </comment>
    <comment ref="AK4288" authorId="2">
      <text>
        <r>
          <rPr>
            <sz val="9"/>
            <color indexed="81"/>
            <rFont val="Tahoma"/>
            <family val="2"/>
            <charset val="238"/>
          </rPr>
          <t xml:space="preserve">UNOKAFILM Kft.
</t>
        </r>
      </text>
    </comment>
    <comment ref="AO4288" authorId="2">
      <text>
        <r>
          <rPr>
            <sz val="9"/>
            <color indexed="81"/>
            <rFont val="Tahoma"/>
            <family val="2"/>
            <charset val="238"/>
          </rPr>
          <t>Unokafilm Kft.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AS4288" authorId="2">
      <text>
        <r>
          <rPr>
            <sz val="9"/>
            <color indexed="81"/>
            <rFont val="Tahoma"/>
            <charset val="1"/>
          </rPr>
          <t xml:space="preserve">Unokafilm Filmgyártó Kft.
</t>
        </r>
      </text>
    </comment>
    <comment ref="AW4288" authorId="2">
      <text>
        <r>
          <rPr>
            <sz val="9"/>
            <color indexed="81"/>
            <rFont val="Tahoma"/>
            <family val="2"/>
            <charset val="238"/>
          </rPr>
          <t xml:space="preserve">Unokafilm Filmgyártó Kft.
</t>
        </r>
      </text>
    </comment>
    <comment ref="AO4290" authorId="2">
      <text>
        <r>
          <rPr>
            <sz val="9"/>
            <color indexed="81"/>
            <rFont val="Tahoma"/>
            <family val="2"/>
            <charset val="238"/>
          </rPr>
          <t>Filmjátszma Kft.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AS4290" authorId="2">
      <text>
        <r>
          <rPr>
            <sz val="9"/>
            <color indexed="81"/>
            <rFont val="Tahoma"/>
            <charset val="1"/>
          </rPr>
          <t xml:space="preserve">Filmjátszma Kft.
</t>
        </r>
      </text>
    </comment>
    <comment ref="AW4290" authorId="2">
      <text>
        <r>
          <rPr>
            <sz val="9"/>
            <color indexed="81"/>
            <rFont val="Tahoma"/>
            <charset val="1"/>
          </rPr>
          <t xml:space="preserve">Filmjátszma Kft.
</t>
        </r>
      </text>
    </comment>
    <comment ref="BE4301" authorId="2">
      <text>
        <r>
          <rPr>
            <sz val="9"/>
            <color indexed="81"/>
            <rFont val="Tahoma"/>
            <charset val="1"/>
          </rPr>
          <t xml:space="preserve">Záró elszámolás
</t>
        </r>
      </text>
    </comment>
    <comment ref="AS4307" authorId="2">
      <text>
        <r>
          <rPr>
            <b/>
            <sz val="9"/>
            <color indexed="81"/>
            <rFont val="Tahoma"/>
            <family val="2"/>
            <charset val="238"/>
          </rPr>
          <t>Záró elszámolás</t>
        </r>
      </text>
    </comment>
    <comment ref="E4336" authorId="2">
      <text>
        <r>
          <rPr>
            <b/>
            <sz val="9"/>
            <color indexed="81"/>
            <rFont val="Tahoma"/>
            <family val="2"/>
            <charset val="238"/>
          </rPr>
          <t xml:space="preserve">Koprodukciós partner: </t>
        </r>
        <r>
          <rPr>
            <sz val="9"/>
            <color indexed="81"/>
            <rFont val="Tahoma"/>
            <family val="2"/>
            <charset val="238"/>
          </rPr>
          <t xml:space="preserve">Színház- és Filmművészeti Egyetem
</t>
        </r>
      </text>
    </comment>
    <comment ref="U4337" authorId="2">
      <text>
        <r>
          <rPr>
            <b/>
            <sz val="9"/>
            <color indexed="81"/>
            <rFont val="Tahoma"/>
            <family val="2"/>
            <charset val="238"/>
          </rPr>
          <t xml:space="preserve">Paprika Scripted Kft.: </t>
        </r>
        <r>
          <rPr>
            <sz val="9"/>
            <color indexed="81"/>
            <rFont val="Tahoma"/>
            <family val="2"/>
            <charset val="238"/>
          </rPr>
          <t>2.663.710,-Ft;</t>
        </r>
        <r>
          <rPr>
            <b/>
            <sz val="9"/>
            <color indexed="81"/>
            <rFont val="Tahoma"/>
            <family val="2"/>
            <charset val="238"/>
          </rPr>
          <t xml:space="preserve">
Színház- és Filmművészeti Egyetem: </t>
        </r>
        <r>
          <rPr>
            <sz val="9"/>
            <color indexed="81"/>
            <rFont val="Tahoma"/>
            <family val="2"/>
            <charset val="238"/>
          </rPr>
          <t xml:space="preserve">2.137.832,-Ft
</t>
        </r>
      </text>
    </comment>
    <comment ref="E4359" authorId="2">
      <text>
        <r>
          <rPr>
            <b/>
            <sz val="9"/>
            <color indexed="81"/>
            <rFont val="Tahoma"/>
            <family val="2"/>
            <charset val="238"/>
          </rPr>
          <t xml:space="preserve">Kopr. partnerek: 
</t>
        </r>
        <r>
          <rPr>
            <sz val="9"/>
            <color indexed="81"/>
            <rFont val="Tahoma"/>
            <family val="2"/>
            <charset val="238"/>
          </rPr>
          <t>Les Batelieres,
Foliascope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4360" authorId="2">
      <text>
        <r>
          <rPr>
            <sz val="9"/>
            <color indexed="81"/>
            <rFont val="Tahoma"/>
            <family val="2"/>
            <charset val="238"/>
          </rPr>
          <t>Magyar besorolás: Andromeda Films Kft.</t>
        </r>
        <r>
          <rPr>
            <sz val="9"/>
            <color indexed="81"/>
            <rFont val="Tahoma"/>
            <charset val="1"/>
          </rPr>
          <t xml:space="preserve">
1095 Budapest, Tinódi utca 1-3. 
D. lház. 7. em. 138.</t>
        </r>
      </text>
    </comment>
    <comment ref="E4365" authorId="2">
      <text>
        <r>
          <rPr>
            <b/>
            <sz val="9"/>
            <color indexed="81"/>
            <rFont val="Tahoma"/>
            <family val="2"/>
            <charset val="238"/>
          </rPr>
          <t>Kopr. Partner: a lengyel IKH Pictures Production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404" authorId="2">
      <text>
        <r>
          <rPr>
            <sz val="9"/>
            <color indexed="81"/>
            <rFont val="Tahoma"/>
            <family val="2"/>
            <charset val="238"/>
          </rPr>
          <t xml:space="preserve">T.: NFI/2864/7 (2020)
</t>
        </r>
      </text>
    </comment>
    <comment ref="AD4450" authorId="2">
      <text>
        <r>
          <rPr>
            <sz val="9"/>
            <color indexed="81"/>
            <rFont val="Tahoma"/>
            <family val="2"/>
            <charset val="238"/>
          </rPr>
          <t xml:space="preserve">Bethlen Gábor Alapkezelő Zrt.
</t>
        </r>
      </text>
    </comment>
    <comment ref="AD4452" authorId="2">
      <text>
        <r>
          <rPr>
            <sz val="9"/>
            <color indexed="81"/>
            <rFont val="Tahoma"/>
            <family val="2"/>
            <charset val="238"/>
          </rPr>
          <t xml:space="preserve">Bethlen Gábor Alapkezelő Zrt.
</t>
        </r>
      </text>
    </comment>
    <comment ref="BA4467" authorId="2">
      <text>
        <r>
          <rPr>
            <b/>
            <sz val="9"/>
            <color indexed="81"/>
            <rFont val="Tahoma"/>
            <family val="2"/>
            <charset val="238"/>
          </rPr>
          <t xml:space="preserve">Záró elszámolás:
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4494" authorId="2">
      <text>
        <r>
          <rPr>
            <sz val="9"/>
            <color indexed="81"/>
            <rFont val="Tahoma"/>
            <family val="2"/>
            <charset val="238"/>
          </rPr>
          <t xml:space="preserve">Magyar besorolás: MEGA FILM Kft.
</t>
        </r>
      </text>
    </comment>
    <comment ref="E4564" authorId="2">
      <text>
        <r>
          <rPr>
            <b/>
            <sz val="9"/>
            <color indexed="81"/>
            <rFont val="Tahoma"/>
            <family val="2"/>
            <charset val="238"/>
          </rPr>
          <t xml:space="preserve">Magyar besorolás: </t>
        </r>
        <r>
          <rPr>
            <sz val="9"/>
            <color indexed="81"/>
            <rFont val="Tahoma"/>
            <family val="2"/>
            <charset val="238"/>
          </rPr>
          <t xml:space="preserve">SPARKS Kft.
</t>
        </r>
      </text>
    </comment>
    <comment ref="C4567" authorId="2">
      <text>
        <r>
          <rPr>
            <sz val="9"/>
            <color indexed="81"/>
            <rFont val="Tahoma"/>
            <family val="2"/>
            <charset val="238"/>
          </rPr>
          <t xml:space="preserve">Magyar bes. Őszi végjáték
</t>
        </r>
      </text>
    </comment>
    <comment ref="I4567" authorId="2">
      <text>
        <r>
          <rPr>
            <sz val="9"/>
            <color indexed="81"/>
            <rFont val="Tahoma"/>
            <family val="2"/>
            <charset val="238"/>
          </rPr>
          <t xml:space="preserve">Magyar bes. játékfilm
</t>
        </r>
      </text>
    </comment>
    <comment ref="I4568" authorId="2">
      <text>
        <r>
          <rPr>
            <sz val="9"/>
            <color indexed="81"/>
            <rFont val="Tahoma"/>
            <charset val="1"/>
          </rPr>
          <t xml:space="preserve">Magyar besorolásnál: játékfilm
</t>
        </r>
      </text>
    </comment>
    <comment ref="I4579" authorId="2">
      <text>
        <r>
          <rPr>
            <sz val="9"/>
            <color indexed="81"/>
            <rFont val="Tahoma"/>
            <family val="2"/>
            <charset val="238"/>
          </rPr>
          <t xml:space="preserve">magyar bes. dokumentumfilm
</t>
        </r>
      </text>
    </comment>
    <comment ref="I4592" authorId="2">
      <text>
        <r>
          <rPr>
            <sz val="9"/>
            <color indexed="81"/>
            <rFont val="Tahoma"/>
            <family val="2"/>
            <charset val="238"/>
          </rPr>
          <t>Magyar besorolás: játékfilm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4594" authorId="2">
      <text>
        <r>
          <rPr>
            <sz val="9"/>
            <color indexed="81"/>
            <rFont val="Tahoma"/>
            <family val="2"/>
            <charset val="238"/>
          </rPr>
          <t xml:space="preserve">magyar besorolási és kult. teszt: ARRABONA STUDIO Kft. 
</t>
        </r>
      </text>
    </comment>
    <comment ref="E4625" authorId="2">
      <text>
        <r>
          <rPr>
            <sz val="9"/>
            <color indexed="81"/>
            <rFont val="Tahoma"/>
            <charset val="1"/>
          </rPr>
          <t>Kopr. Partner: Film Art Studio Kft. 
(1037 Budapest, Kocsis Sándor út 6/A. 
G. lh. 1. em. 1.)</t>
        </r>
      </text>
    </comment>
    <comment ref="I4625" authorId="2">
      <text>
        <r>
          <rPr>
            <sz val="9"/>
            <color indexed="81"/>
            <rFont val="Tahoma"/>
            <family val="2"/>
            <charset val="238"/>
          </rPr>
          <t xml:space="preserve">Magyar besorolásnál még játékfilm
</t>
        </r>
      </text>
    </comment>
    <comment ref="M4625" authorId="2">
      <text>
        <r>
          <rPr>
            <sz val="9"/>
            <color indexed="81"/>
            <rFont val="Tahoma"/>
            <family val="2"/>
            <charset val="238"/>
          </rPr>
          <t>Magyar besorolás:  Film-Art Studio Kft</t>
        </r>
      </text>
    </comment>
    <comment ref="AK4638" authorId="2">
      <text>
        <r>
          <rPr>
            <sz val="9"/>
            <color indexed="81"/>
            <rFont val="Tahoma"/>
            <charset val="1"/>
          </rPr>
          <t xml:space="preserve">Grow-Up Invest Kft.
</t>
        </r>
      </text>
    </comment>
    <comment ref="I4690" authorId="2">
      <text>
        <r>
          <rPr>
            <sz val="9"/>
            <color indexed="81"/>
            <rFont val="Tahoma"/>
            <family val="2"/>
            <charset val="238"/>
          </rPr>
          <t xml:space="preserve">Magyar besorolás + kult. tesztnél még ismeretterjesztő film
</t>
        </r>
      </text>
    </comment>
    <comment ref="I4693" authorId="2">
      <text>
        <r>
          <rPr>
            <sz val="9"/>
            <color indexed="81"/>
            <rFont val="Tahoma"/>
            <family val="2"/>
            <charset val="238"/>
          </rPr>
          <t xml:space="preserve">Magyar besorolásnál még játékfilm
</t>
        </r>
      </text>
    </comment>
    <comment ref="E4698" authorId="2">
      <text>
        <r>
          <rPr>
            <sz val="9"/>
            <color indexed="81"/>
            <rFont val="Tahoma"/>
            <family val="2"/>
            <charset val="238"/>
          </rPr>
          <t xml:space="preserve">Magyar besorolás és kult. teszt.:  Benőfilm Kft.
</t>
        </r>
      </text>
    </comment>
    <comment ref="I4701" authorId="2">
      <text>
        <r>
          <rPr>
            <sz val="9"/>
            <color indexed="81"/>
            <rFont val="Tahoma"/>
            <family val="2"/>
            <charset val="238"/>
          </rPr>
          <t xml:space="preserve">magyar bes.: játékfilm
</t>
        </r>
      </text>
    </comment>
    <comment ref="E4726" authorId="2">
      <text>
        <r>
          <rPr>
            <sz val="9"/>
            <color indexed="81"/>
            <rFont val="Tahoma"/>
            <family val="2"/>
            <charset val="238"/>
          </rPr>
          <t xml:space="preserve">Kopr. Partner: Proton Cinema Kft.
</t>
        </r>
      </text>
    </comment>
    <comment ref="M4726" authorId="2">
      <text>
        <r>
          <rPr>
            <sz val="9"/>
            <color indexed="81"/>
            <rFont val="Tahoma"/>
            <family val="2"/>
            <charset val="238"/>
          </rPr>
          <t xml:space="preserve">Magyar besorolás + Kult. teszt: Proton Cinema Kft.
</t>
        </r>
      </text>
    </comment>
    <comment ref="C4775" authorId="2">
      <text>
        <r>
          <rPr>
            <sz val="9"/>
            <color indexed="81"/>
            <rFont val="Tahoma"/>
            <charset val="1"/>
          </rPr>
          <t xml:space="preserve">Magyar besorolásnál + kult. tesztnél:
Új ház 2021
</t>
        </r>
      </text>
    </comment>
    <comment ref="I4775" authorId="2">
      <text>
        <r>
          <rPr>
            <sz val="9"/>
            <color indexed="81"/>
            <rFont val="Tahoma"/>
            <charset val="1"/>
          </rPr>
          <t xml:space="preserve">Magyar besorolás + kult. tesztnél: tudományos ismeretterjesztő film
</t>
        </r>
      </text>
    </comment>
    <comment ref="BA4808" authorId="2">
      <text>
        <r>
          <rPr>
            <sz val="9"/>
            <color indexed="81"/>
            <rFont val="Tahoma"/>
            <family val="2"/>
            <charset val="238"/>
          </rPr>
          <t xml:space="preserve">Záró elszámolás
</t>
        </r>
      </text>
    </comment>
    <comment ref="E4881" authorId="2">
      <text>
        <r>
          <rPr>
            <sz val="9"/>
            <color indexed="81"/>
            <rFont val="Tahoma"/>
            <family val="2"/>
            <charset val="238"/>
          </rPr>
          <t>Magyar besorolás + kult. teszt: kopr. partner: Hero Squared Kft.
1068. Bp., Dózsa Gy. út 102. mfsz. 8.</t>
        </r>
      </text>
    </comment>
    <comment ref="I4885" authorId="2">
      <text>
        <r>
          <rPr>
            <sz val="9"/>
            <color indexed="81"/>
            <rFont val="Tahoma"/>
            <family val="2"/>
            <charset val="238"/>
          </rPr>
          <t xml:space="preserve">magyar bes. filmsorozat
</t>
        </r>
      </text>
    </comment>
    <comment ref="C4950" authorId="2">
      <text>
        <r>
          <rPr>
            <sz val="9"/>
            <color indexed="81"/>
            <rFont val="Tahoma"/>
            <charset val="1"/>
          </rPr>
          <t xml:space="preserve">5. évad 6 epizód:
(Döme és a kisautó, Farsang Vendelnél, Karikázó, Ugrálóvár, Az elsodródott tutaj, A liliomtündér)
</t>
        </r>
      </text>
    </comment>
    <comment ref="C4951" authorId="2">
      <text>
        <r>
          <rPr>
            <sz val="9"/>
            <color indexed="81"/>
            <rFont val="Tahoma"/>
            <charset val="1"/>
          </rPr>
          <t xml:space="preserve">5. évad 6 epizód:
(Döme és a kisautó, Farsang Vendelnél, Karikázó, Ugrálóvár, Az elsodródott tutaj, A liliomtündér)
</t>
        </r>
      </text>
    </comment>
    <comment ref="C5009" authorId="2">
      <text>
        <r>
          <rPr>
            <sz val="9"/>
            <color indexed="81"/>
            <rFont val="Tahoma"/>
            <family val="2"/>
            <charset val="238"/>
          </rPr>
          <t xml:space="preserve">munkacíme: Itt-hon és Ott-hon (csak utómunka - rendezői változat)
</t>
        </r>
      </text>
    </comment>
    <comment ref="AD5009" authorId="2">
      <text>
        <r>
          <rPr>
            <sz val="9"/>
            <color indexed="81"/>
            <rFont val="Tahoma"/>
            <charset val="1"/>
          </rPr>
          <t xml:space="preserve">Német Nemzetiségi Önkormányzat
</t>
        </r>
      </text>
    </comment>
    <comment ref="E5023" authorId="2">
      <text>
        <r>
          <rPr>
            <sz val="9"/>
            <color indexed="81"/>
            <rFont val="Tahoma"/>
            <charset val="1"/>
          </rPr>
          <t xml:space="preserve">Magyar bes.: Film Positive Productions Kft.
</t>
        </r>
      </text>
    </comment>
    <comment ref="M5023" authorId="2">
      <text>
        <r>
          <rPr>
            <sz val="9"/>
            <color indexed="81"/>
            <rFont val="Tahoma"/>
            <charset val="1"/>
          </rPr>
          <t xml:space="preserve">Magyar bes.: Film Positive Productions Kft.
</t>
        </r>
      </text>
    </comment>
    <comment ref="M5104" authorId="2">
      <text>
        <r>
          <rPr>
            <sz val="9"/>
            <color indexed="81"/>
            <rFont val="Tahoma"/>
            <family val="2"/>
            <charset val="238"/>
          </rPr>
          <t xml:space="preserve">Magyar bes. Riot Pictures Kft.
</t>
        </r>
      </text>
    </comment>
  </commentList>
</comments>
</file>

<file path=xl/sharedStrings.xml><?xml version="1.0" encoding="utf-8"?>
<sst xmlns="http://schemas.openxmlformats.org/spreadsheetml/2006/main" count="29529" uniqueCount="10556">
  <si>
    <t>Sorszám</t>
  </si>
  <si>
    <t>Kérelmet benyújtó filmgyártó/filmelőállító</t>
  </si>
  <si>
    <t>Neve:</t>
  </si>
  <si>
    <t>Változás dátuma</t>
  </si>
  <si>
    <t>Filmalkotás címe</t>
  </si>
  <si>
    <t>Állami támogatásban részesült (I/N)</t>
  </si>
  <si>
    <t>Magyar részvételi arány szerinti kategória</t>
  </si>
  <si>
    <t>Közvetett támogatás összege</t>
  </si>
  <si>
    <t>Támogatásra jogosultság határozatban foglaltak</t>
  </si>
  <si>
    <t>Támogatási igazolás határozatban foglaltak</t>
  </si>
  <si>
    <t>időszak (-tól)</t>
  </si>
  <si>
    <t>időszak (-ig)</t>
  </si>
  <si>
    <t>Gyártási nyilvántartási szám: adatváltozás esetén ismét be kell írni!</t>
  </si>
  <si>
    <t>Játék a tér</t>
  </si>
  <si>
    <t>Inforg Stúdió Kft.</t>
  </si>
  <si>
    <t>Inforg Stúdió Kft., Playtime Kft.</t>
  </si>
  <si>
    <t>Budapest Underground</t>
  </si>
  <si>
    <t>Jó boroknak szép hazája Erdély</t>
  </si>
  <si>
    <t>Cinemart Kft.</t>
  </si>
  <si>
    <t>1145 Budapest, Róna u. 174.</t>
  </si>
  <si>
    <t>magyar filmalkotás</t>
  </si>
  <si>
    <t>Maminti, a kicsi zöld tündér</t>
  </si>
  <si>
    <t>Kecskemétfilm Kft.</t>
  </si>
  <si>
    <t>6000 Kecskemét, Liszt F. u. 21.</t>
  </si>
  <si>
    <t>A nyomsávon</t>
  </si>
  <si>
    <t>dokumentumfilm</t>
  </si>
  <si>
    <t>Ilyenek vagyunk</t>
  </si>
  <si>
    <t>Dotkom Média Bt.</t>
  </si>
  <si>
    <t>kisjátékfilm</t>
  </si>
  <si>
    <t>A tér</t>
  </si>
  <si>
    <t>BGB Film Kft.</t>
  </si>
  <si>
    <t>1126 Budapest, Böszörményi út 3/a.</t>
  </si>
  <si>
    <t>Alibaba</t>
  </si>
  <si>
    <t>Focus-Fox Kft.</t>
  </si>
  <si>
    <t>1021 Budapest, Hűvösvölgyi út 141.</t>
  </si>
  <si>
    <t>játékfilm</t>
  </si>
  <si>
    <t>CinemaStar Kft.</t>
  </si>
  <si>
    <t>1122 Budapest, Krisztina krt. 23. II/18.</t>
  </si>
  <si>
    <t>Felfelé a lejtőn</t>
  </si>
  <si>
    <t>Pixel Film Hungary Kft.</t>
  </si>
  <si>
    <t>4028 Debrecen, Kút u. 94.</t>
  </si>
  <si>
    <t>film</t>
  </si>
  <si>
    <t>Ösvény a Viharsarokban</t>
  </si>
  <si>
    <t>1222 Budapest, Víg u. 6.</t>
  </si>
  <si>
    <t>1112 Budapest, Kérő u. 20.</t>
  </si>
  <si>
    <t>Túlélők 10 év után - a csepeli kettős gyilkosság</t>
  </si>
  <si>
    <t>Dokufilm Kft.</t>
  </si>
  <si>
    <t>1036 Budapest, Perc u. 6. 3. em./2.</t>
  </si>
  <si>
    <t>És Ubul</t>
  </si>
  <si>
    <t>Szimpla Film Kft.</t>
  </si>
  <si>
    <t>1073 Budapest, Kertész u. 48.</t>
  </si>
  <si>
    <t>K. M. H. Film Kft.</t>
  </si>
  <si>
    <t>1158 Budapest, Késmárk u. 24.</t>
  </si>
  <si>
    <t>1071 Budapest, Városligeti fasor 31. II. em. 8.</t>
  </si>
  <si>
    <t>nem megrendelésre</t>
  </si>
  <si>
    <t>A valóság mágusa</t>
  </si>
  <si>
    <t>Pressburger Film Kft.</t>
  </si>
  <si>
    <t>6636 Mártély, Fő utca 33.</t>
  </si>
  <si>
    <t>Utazó ízek II. (7-12. rész)</t>
  </si>
  <si>
    <t>Lehetne másképp</t>
  </si>
  <si>
    <t>Világörökség (1-5. rész)</t>
  </si>
  <si>
    <t>megrendelésre</t>
  </si>
  <si>
    <t>Mesefalu</t>
  </si>
  <si>
    <t>Kerény kincsei</t>
  </si>
  <si>
    <t>A mélység kiráynője</t>
  </si>
  <si>
    <t>Szűkülő világ</t>
  </si>
  <si>
    <t>Délvidéki magyar színházak</t>
  </si>
  <si>
    <t>Lélekgyógyítók</t>
  </si>
  <si>
    <t>Világvégi horizontok</t>
  </si>
  <si>
    <t>Halványodó élet</t>
  </si>
  <si>
    <t>Haldokló tavaszébresztő</t>
  </si>
  <si>
    <t>Utazó ízek II. (1-6. rész)</t>
  </si>
  <si>
    <t>Riport</t>
  </si>
  <si>
    <t>1021 Budapest, Hűvösvölgyi út 62.</t>
  </si>
  <si>
    <t>Üvegtigris 3.</t>
  </si>
  <si>
    <t>Filmpartners Kft.</t>
  </si>
  <si>
    <t>100 éve történt (23. rész - Császári, királyi, udvari szállító; 24. rész - A világot jelentő deszkák)</t>
  </si>
  <si>
    <t>Mesék Budapestről 1. epizód: A Duna és egy hajó átúszik Budapesten</t>
  </si>
  <si>
    <t>animációs film</t>
  </si>
  <si>
    <t>Mit kell tudni a kutyaidomításról?</t>
  </si>
  <si>
    <t>Tulipán</t>
  </si>
  <si>
    <t>A keresett személy él</t>
  </si>
  <si>
    <t>Átok 2. évad (5-13. rész)</t>
  </si>
  <si>
    <t>TV COM Kft.</t>
  </si>
  <si>
    <t>8253 Révfülöp, Táncsics utca 4.</t>
  </si>
  <si>
    <t>Adriana és Jura</t>
  </si>
  <si>
    <t>Magyar Filmlaboratórium Kft.</t>
  </si>
  <si>
    <t>1021 Budapest, Budakeszi út 51.</t>
  </si>
  <si>
    <t>Incubator 2: Az előzmények</t>
  </si>
  <si>
    <t>56Films Bt.</t>
  </si>
  <si>
    <t>Régi váraink új fényben</t>
  </si>
  <si>
    <t>1026 Budapest, Garas utca 5.</t>
  </si>
  <si>
    <t>1152 Budapest, Szilas park 10.</t>
  </si>
  <si>
    <t>ÁVH Egy terrorszervezet igaz története</t>
  </si>
  <si>
    <t>ÁV-Projekt Kft.</t>
  </si>
  <si>
    <t>2131 Göd, Mike Kelemen utca 15.</t>
  </si>
  <si>
    <t>Szórakoztató élettan, eleven találmányok, a bionika</t>
  </si>
  <si>
    <t>tudományos ismeretterjesztő film</t>
  </si>
  <si>
    <t>Bosznia, Bosznia!</t>
  </si>
  <si>
    <t>1033 Budapest, Búza u. 12-14.</t>
  </si>
  <si>
    <t>Lalala - Atabari</t>
  </si>
  <si>
    <t>I'm Film Kft.</t>
  </si>
  <si>
    <t>1033 Budapest, Hajógyári sziget 132.</t>
  </si>
  <si>
    <t>Dead Europe</t>
  </si>
  <si>
    <t>Pioneer Pictures Kft.</t>
  </si>
  <si>
    <t>1056 Budapest, Molnár utca 53.</t>
  </si>
  <si>
    <t>1036 Budapest, Perc utca 6.</t>
  </si>
  <si>
    <t>1116 Budapest, Rátz László utca 58. III/10.</t>
  </si>
  <si>
    <t>Szájhősök</t>
  </si>
  <si>
    <t>Filmservice Kft.</t>
  </si>
  <si>
    <t>1037 Budapest, Hidegkuti Nándor utca 14/2.</t>
  </si>
  <si>
    <t>1116 Budapest, Mesterházi utca 10.</t>
  </si>
  <si>
    <t>Munkaügyek</t>
  </si>
  <si>
    <t>Hacktion 1. évad</t>
  </si>
  <si>
    <t>Matula Kalandpark</t>
  </si>
  <si>
    <t>Égi madár 3.</t>
  </si>
  <si>
    <t>Az utolsó remény</t>
  </si>
  <si>
    <t>Debrecen Városi Televízió Kft.</t>
  </si>
  <si>
    <t>4025 Debrecen, Petőfi tér 10.</t>
  </si>
  <si>
    <t>Vasárnapi ebéd</t>
  </si>
  <si>
    <t>Wifilm Bt.</t>
  </si>
  <si>
    <t>1039 Budapest, Kalászi út 50.</t>
  </si>
  <si>
    <t>kísérleti film</t>
  </si>
  <si>
    <t>A 13-as titka (Félelem nélkül) - A világlátott egérke 7. epizód</t>
  </si>
  <si>
    <t>Lady with Long Hair</t>
  </si>
  <si>
    <t>A nagy füzet</t>
  </si>
  <si>
    <t>Hunnia Filmstúdió Kft.</t>
  </si>
  <si>
    <t>játékfim</t>
  </si>
  <si>
    <t>magyar részvételű koprodukciós filmalkotás</t>
  </si>
  <si>
    <t>Hacktion 2. évad</t>
  </si>
  <si>
    <t>egyéb filmalkotás (televíziós sorozat)</t>
  </si>
  <si>
    <t>A kis holló</t>
  </si>
  <si>
    <t>Szívből jövő szeretetből</t>
  </si>
  <si>
    <t>Cor Leonis Films Kft.</t>
  </si>
  <si>
    <t>1056 Budapest, Váci u. 56-58.</t>
  </si>
  <si>
    <t>Handicraft - házi ipar a Vajdaságban és a Dél-Alföldön</t>
  </si>
  <si>
    <t>1023 Budapest, Gül Baba u. 2.</t>
  </si>
  <si>
    <t>Innoinfo - a mikrovállalkozások lehetőségei az informatika világában</t>
  </si>
  <si>
    <t>Picasso bandája</t>
  </si>
  <si>
    <t>1138 Budapest, Révész u. 29.</t>
  </si>
  <si>
    <t>Az ajtó</t>
  </si>
  <si>
    <t>A kőszívű ember</t>
  </si>
  <si>
    <t>A Sárkányölő Sebestyén</t>
  </si>
  <si>
    <t>Bringás</t>
  </si>
  <si>
    <t>Katapult Film Kft.</t>
  </si>
  <si>
    <t>1023 Budapest, Frankel Leó út 21-23.</t>
  </si>
  <si>
    <t>Új régi hang</t>
  </si>
  <si>
    <t>Magyar stílus</t>
  </si>
  <si>
    <t>Flóra Film International Kft.</t>
  </si>
  <si>
    <t>1075 Budapest, Madách Imre út 8.</t>
  </si>
  <si>
    <t>300 tonna arany (Új Eldorádó 2)</t>
  </si>
  <si>
    <t>180/100</t>
  </si>
  <si>
    <t>1071 Budapest, Városligeti fasor 31. II. em. 8., 1155 Budapest, Bulcsú u. 44.</t>
  </si>
  <si>
    <t>egyéb</t>
  </si>
  <si>
    <t>Bianka!</t>
  </si>
  <si>
    <t>Deviancia</t>
  </si>
  <si>
    <t>Jámbor József</t>
  </si>
  <si>
    <t>4029 Debrecen, Csapó u. 37.</t>
  </si>
  <si>
    <t>Az utolsó pillanatok</t>
  </si>
  <si>
    <t>Kék pelikán</t>
  </si>
  <si>
    <t>Laokoon Film Arts Kft.</t>
  </si>
  <si>
    <t>1136 Budapest, Balzac u. 37.</t>
  </si>
  <si>
    <t>Őseink a Kárpátok ölelésében</t>
  </si>
  <si>
    <t>Titánia Film Kft.</t>
  </si>
  <si>
    <t>Orchestra Kulturális Szolgáltató Kft.</t>
  </si>
  <si>
    <t>Igazságtétel?!</t>
  </si>
  <si>
    <t>1088 Budapest, Szentkirályi u. 6.</t>
  </si>
  <si>
    <t>Három királyok</t>
  </si>
  <si>
    <t>Dunatáj Alapítvány</t>
  </si>
  <si>
    <t>1016 Budapest, Mészáros u. 48-54.</t>
  </si>
  <si>
    <t>Székelyhíd</t>
  </si>
  <si>
    <t>Cinema-Film Kft.</t>
  </si>
  <si>
    <t>1145 Budapest, Gyarmat u. 36.</t>
  </si>
  <si>
    <t>Ataturk</t>
  </si>
  <si>
    <t>ATA Film Kft.</t>
  </si>
  <si>
    <t>8097 Nadap, Haladás út 19.</t>
  </si>
  <si>
    <t>Handicap Nyrt</t>
  </si>
  <si>
    <t>Palantír Film Vizuális Antropológiai Alapítvány</t>
  </si>
  <si>
    <t>1163 Budapest, Katóka u. 46.</t>
  </si>
  <si>
    <t>Drága Elza!</t>
  </si>
  <si>
    <t>MegaDigitál Kft.</t>
  </si>
  <si>
    <t>1088 Budapest, József krt. 2.</t>
  </si>
  <si>
    <t>Naplemente</t>
  </si>
  <si>
    <t>Mirage Film Studio Kft.</t>
  </si>
  <si>
    <t>1067 Budapest, Eötvös u. 35.</t>
  </si>
  <si>
    <t>Kémhatás</t>
  </si>
  <si>
    <t>Novák Ferenc - elmúltam 80</t>
  </si>
  <si>
    <t>K. K. TV Média Kft.</t>
  </si>
  <si>
    <t>2011 Budakalász, Budai út 149.</t>
  </si>
  <si>
    <t>Pharmakon</t>
  </si>
  <si>
    <t>Tivoli Filminvestments Kft.</t>
  </si>
  <si>
    <t>egyéb magyar részvételű filmalkotás</t>
  </si>
  <si>
    <t>Ne hagyjátok a templomot, ne hagyjátok az iskolát</t>
  </si>
  <si>
    <t>Phoenix Innovációs Társulás Egyesület</t>
  </si>
  <si>
    <t>2092 Budakeszi, Rákóczi F. u. 15.</t>
  </si>
  <si>
    <t>Egy komisz kölyök naplója</t>
  </si>
  <si>
    <t>Magyar Rajzfilm Produkciós Iroda Kft.</t>
  </si>
  <si>
    <t>1035 Budapest, Kerék u. 80.</t>
  </si>
  <si>
    <t>Képtelen természetrajz: A kígyó</t>
  </si>
  <si>
    <t>Studio Ex-Ist Kft.</t>
  </si>
  <si>
    <t>1026 Budapest, Gábor Áron u. 14.</t>
  </si>
  <si>
    <t>Stúdió Baestarts Film &amp; Video Kft.</t>
  </si>
  <si>
    <t>I</t>
  </si>
  <si>
    <t>Film-Art Stúdió Kft., Film-Art Kft.</t>
  </si>
  <si>
    <t>1145 Budapest, Róna u. 174., 1038 Budapest, Domoszló u. 27.</t>
  </si>
  <si>
    <t>egyéb filmalkotás</t>
  </si>
  <si>
    <t>Közvetlen támogatás összege összesen</t>
  </si>
  <si>
    <t>Sexapó</t>
  </si>
  <si>
    <t>Bianco Zeneműkiadó és Szolgáltató Bt.</t>
  </si>
  <si>
    <t>1077 Budapest, Rákóczi út 80.</t>
  </si>
  <si>
    <t>Hajnali láz</t>
  </si>
  <si>
    <t>Tivoli Film-Plusz Kft.</t>
  </si>
  <si>
    <t>Film-Art Stúdió Kft.</t>
  </si>
  <si>
    <t>Élet előtt, élet után</t>
  </si>
  <si>
    <t>Omega-Kreatív Szolgáltató Bt.</t>
  </si>
  <si>
    <t>2544 Neszmély, Ady Endre u. 11.</t>
  </si>
  <si>
    <t>Láthatatlan kéz</t>
  </si>
  <si>
    <t>1157 Budapest, Zsókavár u. 58.</t>
  </si>
  <si>
    <t>Becsengetünk</t>
  </si>
  <si>
    <t>Absolve Consulting Bt.</t>
  </si>
  <si>
    <t>1122 Budapest, Hajnóczy u. 3.</t>
  </si>
  <si>
    <t>Titkos pizsama</t>
  </si>
  <si>
    <t>Új Budapest Filmstúdió Kft.</t>
  </si>
  <si>
    <t>1015 Budapest, Donáti u. 59.</t>
  </si>
  <si>
    <t>Aspektus</t>
  </si>
  <si>
    <t>FahrtFilm Kft.</t>
  </si>
  <si>
    <t>1054 Budapest, Hold u. 6.</t>
  </si>
  <si>
    <t>Vásárcsarnok (magyar sorozatrész, 1x52 perc)</t>
  </si>
  <si>
    <t>1136 Budapest, Balzac u. 37. I/2.</t>
  </si>
  <si>
    <t>Az utolsó kadét</t>
  </si>
  <si>
    <t>The Sign</t>
  </si>
  <si>
    <t>1016 Budapest, Gellérthegy u. 3.</t>
  </si>
  <si>
    <t>A jókedvű örmény temetése</t>
  </si>
  <si>
    <t>Lawson</t>
  </si>
  <si>
    <t>Pioneer Projekt Kft.</t>
  </si>
  <si>
    <t>Lolamesék</t>
  </si>
  <si>
    <t>Cinemon Entertainment Kft.</t>
  </si>
  <si>
    <t>1025 Budapest, Szilfa u. 29.</t>
  </si>
  <si>
    <t>Szóló, szőlő, mosolygó alma, csengő barack</t>
  </si>
  <si>
    <t>Mátyás király aranyszőrű báránya</t>
  </si>
  <si>
    <t>Természetfilm.hu Tudományos Filmműhely Egyesület</t>
  </si>
  <si>
    <t>1031 Budapest, Nánási út 2/A</t>
  </si>
  <si>
    <t>Láthatatlan madárfotós (1-3. rész)</t>
  </si>
  <si>
    <t>Kopaszkutya Kettő</t>
  </si>
  <si>
    <t>1066 Budapest, Dessewffy u. 15.</t>
  </si>
  <si>
    <t>Hungaricum Berlin</t>
  </si>
  <si>
    <t>Pótolhatatlan halhatatlanság</t>
  </si>
  <si>
    <t>Vízibicikli (munkacím: Bánki Tó Fesztivál)</t>
  </si>
  <si>
    <t>Utóélet (pilot)</t>
  </si>
  <si>
    <t>KMH Print Production Kft.</t>
  </si>
  <si>
    <t>Túl a Maszat-hegyen (demó verzió)</t>
  </si>
  <si>
    <t>Egy élet e tánc - Novák Ferenc "Tata" 80 éves</t>
  </si>
  <si>
    <t>Die Hard 5</t>
  </si>
  <si>
    <t>DH Five Kft.</t>
  </si>
  <si>
    <t>1056 Budapest, Belgrád rakpart 17.</t>
  </si>
  <si>
    <t>The Lover of the Sun Production Kft.</t>
  </si>
  <si>
    <t>1064 Budapest, Podmaniczky u. 57.</t>
  </si>
  <si>
    <t>1039 Budapest, Hollós Korvin L. u. 9.</t>
  </si>
  <si>
    <t>ismeretterjesztő film</t>
  </si>
  <si>
    <t>Dracula &amp; Partners Kft.</t>
  </si>
  <si>
    <t>1013 Budapest, Attila út 21.</t>
  </si>
  <si>
    <t>Szerelmem, Kanada (1-2. rész)</t>
  </si>
  <si>
    <t>Szovjet hőstett: Meggyalázás</t>
  </si>
  <si>
    <t>Vörösiszap - gyerekek vörös háttér előtt</t>
  </si>
  <si>
    <t>Falusi dizájn</t>
  </si>
  <si>
    <t>Campfilm Kft.</t>
  </si>
  <si>
    <t>1075 Budapest, Károly körút 3/c</t>
  </si>
  <si>
    <t>Szembesítés VI-VIII. rész</t>
  </si>
  <si>
    <t>De Lauer Kft.</t>
  </si>
  <si>
    <t>2145 Kerepes - Szilasliget, Ady Endre u. 73.</t>
  </si>
  <si>
    <t>Az élő örökség - Hónapsoroló</t>
  </si>
  <si>
    <t>Debreceni Mozgóképkultúra Alapítvány</t>
  </si>
  <si>
    <t>4225 Debrecen, Petőfi tér 10.</t>
  </si>
  <si>
    <t>Kartonka</t>
  </si>
  <si>
    <t>1034 Budapest, Viador u. 15.</t>
  </si>
  <si>
    <t>Dinoszauruszok és vadászaik</t>
  </si>
  <si>
    <t>Özvegy a keresztelőn</t>
  </si>
  <si>
    <t>Werk</t>
  </si>
  <si>
    <t>Csellómesék</t>
  </si>
  <si>
    <t>Stigma - Tőkés Eszter a Szekuritate célkeresztjében</t>
  </si>
  <si>
    <t>A Munkácsy életút</t>
  </si>
  <si>
    <t>K. G. B. Stúdió Kft.</t>
  </si>
  <si>
    <t>Rezidensek</t>
  </si>
  <si>
    <t>Soart Theater and Film Kft.</t>
  </si>
  <si>
    <t>1114 Budapest, Bocskai út 22. V. em. 32.</t>
  </si>
  <si>
    <t>A parlagi sas védelmében</t>
  </si>
  <si>
    <t>Prekmurjei emberek</t>
  </si>
  <si>
    <t>Filmexpont Kft.</t>
  </si>
  <si>
    <t>1035 Budapest, Szentendrei út 14. 8/47.</t>
  </si>
  <si>
    <t>Untitled Modern Decameron Story</t>
  </si>
  <si>
    <t>Hétköznapok</t>
  </si>
  <si>
    <t>Színház- és Filmművészeti Egyetem</t>
  </si>
  <si>
    <t>1088 Budapest, Vas utca 2/c</t>
  </si>
  <si>
    <t>Egyszer volt és utoljára</t>
  </si>
  <si>
    <t>Mariann eljegyzése</t>
  </si>
  <si>
    <t>Az utolsó magyar farkasember</t>
  </si>
  <si>
    <t>Szabadstrand</t>
  </si>
  <si>
    <t>Margó és Kázmér</t>
  </si>
  <si>
    <t>Valami furcsa megmagyarázhatatlan okból kifolyólag</t>
  </si>
  <si>
    <t>Miért?</t>
  </si>
  <si>
    <t>Moholy-Nagy Művészeti Egyetem</t>
  </si>
  <si>
    <t>1121 Budapest, Zugligeti út 9-25.</t>
  </si>
  <si>
    <t>Fák</t>
  </si>
  <si>
    <t>Hókirály</t>
  </si>
  <si>
    <t>Otthon</t>
  </si>
  <si>
    <t>Mirikal</t>
  </si>
  <si>
    <t>Bridge</t>
  </si>
  <si>
    <t>Paper World</t>
  </si>
  <si>
    <t>Őz és nyuszi kalandjai</t>
  </si>
  <si>
    <t>Hajtóvadászat</t>
  </si>
  <si>
    <t>Yours to discover</t>
  </si>
  <si>
    <t>Egy róka</t>
  </si>
  <si>
    <t>Ron</t>
  </si>
  <si>
    <t>Kibomlik, körbejár</t>
  </si>
  <si>
    <t>Örökség</t>
  </si>
  <si>
    <t>Fly me to the Moon</t>
  </si>
  <si>
    <t>Blackwood</t>
  </si>
  <si>
    <t>Septa a mélyben</t>
  </si>
  <si>
    <t>I got neighbours</t>
  </si>
  <si>
    <t>Demon Cottage Inn</t>
  </si>
  <si>
    <t>Monster Catch - Szörnycsapda</t>
  </si>
  <si>
    <t>Sprint</t>
  </si>
  <si>
    <t>"B"</t>
  </si>
  <si>
    <t>Fodrásznál</t>
  </si>
  <si>
    <t>Hörcsögök</t>
  </si>
  <si>
    <t>Tünet</t>
  </si>
  <si>
    <t>Vénusz-átvonulás</t>
  </si>
  <si>
    <t>Más/képp</t>
  </si>
  <si>
    <t>Ricsi</t>
  </si>
  <si>
    <t>Norbi és Ica</t>
  </si>
  <si>
    <t>Álmatlanság</t>
  </si>
  <si>
    <t>Te vagy a hunyó!</t>
  </si>
  <si>
    <t>Proton Cinema Kft.</t>
  </si>
  <si>
    <t>Folyók, örvények</t>
  </si>
  <si>
    <t>tévéfilm</t>
  </si>
  <si>
    <t>magyar részvételű filmalkotás</t>
  </si>
  <si>
    <t>Hungarikum: A pálinka</t>
  </si>
  <si>
    <t>Tabán-Film Kft.</t>
  </si>
  <si>
    <t>1029 Budapest, Ábránd u. 11.</t>
  </si>
  <si>
    <t>Cécile</t>
  </si>
  <si>
    <t>Kéthelyközt Film Kft.</t>
  </si>
  <si>
    <t>Az a nap</t>
  </si>
  <si>
    <t>Noeplanete</t>
  </si>
  <si>
    <t>Krétakör Alapítvány</t>
  </si>
  <si>
    <t>1093 Budapest, Gönczy Pál u. 2.</t>
  </si>
  <si>
    <t>Mega Film Kiadó Kft.</t>
  </si>
  <si>
    <t>1039 Budapest, Lukács Gy. u. 13. 1/3.</t>
  </si>
  <si>
    <t>Fehér kard</t>
  </si>
  <si>
    <t>HBO Holding Zrt.</t>
  </si>
  <si>
    <t>1026 Budapest, Riadó utca 5.</t>
  </si>
  <si>
    <t>Nevem Boffer Bings</t>
  </si>
  <si>
    <t>Umbrella Kreatív Műhely Kft.</t>
  </si>
  <si>
    <t>2040 Budaörs, Kertész u. 13/b.</t>
  </si>
  <si>
    <t>Oriol Vandela</t>
  </si>
  <si>
    <t>Therese Raquin</t>
  </si>
  <si>
    <t>Pioneer Point Kft.</t>
  </si>
  <si>
    <t>Bombardment</t>
  </si>
  <si>
    <t>A szép kémnő (Die schöne Spionin)</t>
  </si>
  <si>
    <t>Mars Mozgóképgyártó Kft.</t>
  </si>
  <si>
    <t>1126 Budapest, Márvány u. 40.</t>
  </si>
  <si>
    <t>1056 Budapest, Molnár u. 53.</t>
  </si>
  <si>
    <t>Robert Capa</t>
  </si>
  <si>
    <t>3G Galéria Kereskedelmi és Szolgáltató Kft.</t>
  </si>
  <si>
    <t>1023 Budapest, Árpád fejedelem útja 40-41.</t>
  </si>
  <si>
    <t>Openfilms Kft.</t>
  </si>
  <si>
    <t xml:space="preserve"> </t>
  </si>
  <si>
    <t>Mennyből az angyal</t>
  </si>
  <si>
    <t>1026 Budapest, Ervin u. 1.</t>
  </si>
  <si>
    <t>Berosált a rezesbanda</t>
  </si>
  <si>
    <t>Budapest Film Produkciós Kft.</t>
  </si>
  <si>
    <t>1036 Budapest, Pacsirtamező u. 41-43.</t>
  </si>
  <si>
    <t>Nyughatatlan</t>
  </si>
  <si>
    <t>Meteor Filmstúdió Kft.</t>
  </si>
  <si>
    <t>1073 Budapest, Erzsébet körút 8.</t>
  </si>
  <si>
    <t>Prohászka</t>
  </si>
  <si>
    <t>A régi házban</t>
  </si>
  <si>
    <t>Film-Art Kft.</t>
  </si>
  <si>
    <t>Az egérszerető macskánál - A világlátott egérke 4. epizód</t>
  </si>
  <si>
    <t>1137 Budapest, Pozsonyi út 34.</t>
  </si>
  <si>
    <t>Isztambul</t>
  </si>
  <si>
    <t>Isten nyomában a tenger szigetein</t>
  </si>
  <si>
    <t>Sepia Lifestyle Oracle Kft.</t>
  </si>
  <si>
    <t>1165 Budapest, Futórózsa u. 85.</t>
  </si>
  <si>
    <t>Gorontalo - az elrejtett éden</t>
  </si>
  <si>
    <t>Akiket a bivalyok visznek a mennybe - a világ legvidámabb temetése</t>
  </si>
  <si>
    <t>Édes sós víz</t>
  </si>
  <si>
    <t>Útinapló a Kis-Szunda szigetekről</t>
  </si>
  <si>
    <t>Bali 3 in 1</t>
  </si>
  <si>
    <t>Sulawesi kalandok</t>
  </si>
  <si>
    <t>Az éden feltámadása - történet Bunakenről</t>
  </si>
  <si>
    <t>Pannóniai Szent Márton</t>
  </si>
  <si>
    <t>Focus Media Center Kft.</t>
  </si>
  <si>
    <t>1016 Budapest, Krisztina krt. 99.</t>
  </si>
  <si>
    <t>Nyergelj fel!</t>
  </si>
  <si>
    <t>Nejem, nőm, csajom</t>
  </si>
  <si>
    <t>Rózsaszín Film Kft.</t>
  </si>
  <si>
    <t>1024 Budapest, Ezredes u. 11.</t>
  </si>
  <si>
    <t>KÜSZ II. - A legenda ébredése</t>
  </si>
  <si>
    <t>Pipacs Film Kft.</t>
  </si>
  <si>
    <t>1126 Budapest, Tóth Lőrinc u. 29.</t>
  </si>
  <si>
    <t>A Mi utcánk</t>
  </si>
  <si>
    <t>Quality Pictures Kft.</t>
  </si>
  <si>
    <t>Átok 3. évad</t>
  </si>
  <si>
    <t>Mediaedge:cia Hungary Kft.</t>
  </si>
  <si>
    <t>1037 Budapest, Lajos u. 80.</t>
  </si>
  <si>
    <t>televíziós filmsorozat</t>
  </si>
  <si>
    <t>Százhárom indulás</t>
  </si>
  <si>
    <t>Templomok, várak, kastélyok 3D</t>
  </si>
  <si>
    <t>Media Ludens Kft.</t>
  </si>
  <si>
    <t>1065 Budapest, Nagymező u. 3.</t>
  </si>
  <si>
    <t>Inga</t>
  </si>
  <si>
    <t>Aga Media Kft.</t>
  </si>
  <si>
    <t>1037 Budapest, Szépvölgyi út 41.</t>
  </si>
  <si>
    <t>Ártéri gazdálkodás</t>
  </si>
  <si>
    <t>Magyar Képek Egyesület</t>
  </si>
  <si>
    <t>Kondorostól a világhírig</t>
  </si>
  <si>
    <t>IUS-IURIS Kft.</t>
  </si>
  <si>
    <t>1119 Budapest, Fehérvári út 107/b</t>
  </si>
  <si>
    <t>Várkert bazár</t>
  </si>
  <si>
    <t>Plan-Vision Bt.</t>
  </si>
  <si>
    <t>1112 Budapest, Meredek u. 56.</t>
  </si>
  <si>
    <t>Menekülés a jólétből - A világlátott egérke 6. epizód</t>
  </si>
  <si>
    <t>Vadászat angolokra II. TV sorozat</t>
  </si>
  <si>
    <t>Vid Art Stúdió Kft.</t>
  </si>
  <si>
    <t>1032 Budapest, Kenyeres u. 19.</t>
  </si>
  <si>
    <t>Függőség</t>
  </si>
  <si>
    <t>AZT-MÉDIA Kft.</t>
  </si>
  <si>
    <t>1097 Budapest, Kén u. 5.</t>
  </si>
  <si>
    <t>Proton On-Demand Kft.</t>
  </si>
  <si>
    <t>1137 Pozsonyi út 14.</t>
  </si>
  <si>
    <t>Székhelye</t>
  </si>
  <si>
    <t>Műfaj</t>
  </si>
  <si>
    <t>Forgatás megkezdése</t>
  </si>
  <si>
    <t>Gyártás megkezdése</t>
  </si>
  <si>
    <t>Befejezés dátuma</t>
  </si>
  <si>
    <t>Koprodukciós minősítés</t>
  </si>
  <si>
    <t>Kulturális teszten elért pontszám</t>
  </si>
  <si>
    <t>Filmalkotás hossza</t>
  </si>
  <si>
    <t>Megrendelésre/nem megrendelésre</t>
  </si>
  <si>
    <t>Filmalkotás költségvetése</t>
  </si>
  <si>
    <t>Magyar filmgyártási költség összesen</t>
  </si>
  <si>
    <t>Közvetlen filmgyártási költség összege</t>
  </si>
  <si>
    <t>100 éve történt (25. rész - Pengő forintok, kuncogó krajcárok; 26. rész - Haza és haladás)</t>
  </si>
  <si>
    <t>Mamarosh</t>
  </si>
  <si>
    <t>Mythberg Films Kft.</t>
  </si>
  <si>
    <t>2092 Budakeszi, Kert u. 17.</t>
  </si>
  <si>
    <t>Koncertek az A38 Hajón (HD Utómunka 2012. 21-30.)</t>
  </si>
  <si>
    <t>A38 Kulturális Közhasznú Nonprofit Kft.</t>
  </si>
  <si>
    <t>1052 Budapest, Régiposta u. 7-9.</t>
  </si>
  <si>
    <t>Koncertek az A38 Hajón (HD Utómunka 2012. 91-100.)</t>
  </si>
  <si>
    <t>Koncertek az A38 Hajón (HD Utómunka 2012. 111-120.)</t>
  </si>
  <si>
    <t>In Treatment</t>
  </si>
  <si>
    <t>Zöldségek</t>
  </si>
  <si>
    <t>IKON Stúdió Közhasznú Egyesület</t>
  </si>
  <si>
    <t>1145 Budapest, Gyarmat u. 47/b.</t>
  </si>
  <si>
    <t>Koncertek az A38 Hajón (HD Utómunka 2012. 1-10.)</t>
  </si>
  <si>
    <t>Koncertek az A38 Hajón (HD Utómunka 2012. 81-90.)</t>
  </si>
  <si>
    <t>Jó boroknak szép hazája Erdély II-III.</t>
  </si>
  <si>
    <t>Nem elég</t>
  </si>
  <si>
    <t>A két gróf Andrássy Gyula</t>
  </si>
  <si>
    <t>Ifj. Gróf Andrássy Gyula Alapítvány</t>
  </si>
  <si>
    <t>1111 Budapest, Bercsényi u. 9. fsz. 3.</t>
  </si>
  <si>
    <t>Cyber Cyrano</t>
  </si>
  <si>
    <t>Absolut Film Kft.</t>
  </si>
  <si>
    <t>1025 Budapest, Áfonya u. 8/b.</t>
  </si>
  <si>
    <t>Magyar régészek Itáliában</t>
  </si>
  <si>
    <t>Elment az öszöd</t>
  </si>
  <si>
    <t>B.I.F.F. Nonprofit Kft.</t>
  </si>
  <si>
    <t>1032 Budapest, Bécsi út 126-128.</t>
  </si>
  <si>
    <t>Viharsarok</t>
  </si>
  <si>
    <t>Proton-Vihar Kft.</t>
  </si>
  <si>
    <t>1137 Budapest, Pozsonyi út 14. fszt. 4.</t>
  </si>
  <si>
    <t>Párhuzamosok</t>
  </si>
  <si>
    <t>Inforg-M&amp;M Film Kft.</t>
  </si>
  <si>
    <t>1092 Budapest, Kinizsi u. 11.</t>
  </si>
  <si>
    <t>Kötődés</t>
  </si>
  <si>
    <t>Tizenhárom és fél perc</t>
  </si>
  <si>
    <t>Cupido küldetés</t>
  </si>
  <si>
    <t>Aperitif</t>
  </si>
  <si>
    <t>FilmDrops Kft.</t>
  </si>
  <si>
    <t>1027 Budapest, Fő u. 80.</t>
  </si>
  <si>
    <t>Alfred Zertuqua</t>
  </si>
  <si>
    <t>HvDCorps Kft.</t>
  </si>
  <si>
    <t>Tizenkilenc</t>
  </si>
  <si>
    <t>A kultúra bölcsői I-II.</t>
  </si>
  <si>
    <t>Káin gyermekei</t>
  </si>
  <si>
    <t>Szilágysági költők</t>
  </si>
  <si>
    <t>Zsaruk</t>
  </si>
  <si>
    <t>Korda Co.-Production LW Kft.</t>
  </si>
  <si>
    <t>8699 Somogyvámos, Fő út 38.</t>
  </si>
  <si>
    <t>Gauranga Kft.</t>
  </si>
  <si>
    <t>Untitled MDP Kft.</t>
  </si>
  <si>
    <t>Karsten and Petra</t>
  </si>
  <si>
    <t>1137 Budapest, Pozsonyi út 14.</t>
  </si>
  <si>
    <t>Erdélyi nagyjaink</t>
  </si>
  <si>
    <t>Tűnt idők mozija 6-7-8 rész</t>
  </si>
  <si>
    <t>Becsengetünk és elfutunk (A vérbírók, A foci háza táján, A kockás füzet titka című epizódok)</t>
  </si>
  <si>
    <t>Hard Apple</t>
  </si>
  <si>
    <t>1025 Budapest, Szilfa u. 9.</t>
  </si>
  <si>
    <t>Én is téged, nagyon</t>
  </si>
  <si>
    <t>Bologna KKT.</t>
  </si>
  <si>
    <t>1111 Budapest, Lágymányosi u. 21/a</t>
  </si>
  <si>
    <t>Koncertek az A38 Hajón (HD Utómunka 2012. 11-20.)</t>
  </si>
  <si>
    <t>Londoni randevú (The Lady Vanishes)</t>
  </si>
  <si>
    <t>Pioneer TLV 2012. Kft.</t>
  </si>
  <si>
    <t>Titanic</t>
  </si>
  <si>
    <t>Vox Animae (korábbi címen: Szellemsáv)</t>
  </si>
  <si>
    <t>Mindenből egy van (29-32. epizód)</t>
  </si>
  <si>
    <t>1024 Budapest, Nyúl u. 1 fszt. 1.</t>
  </si>
  <si>
    <t>Drága besúgott barátaim</t>
  </si>
  <si>
    <t>Az ember, akit nem lőttek le</t>
  </si>
  <si>
    <t>Titan Films Kft.</t>
  </si>
  <si>
    <t>Záró elszámolás</t>
  </si>
  <si>
    <t>kedvezményre jogosító támogatás összege</t>
  </si>
  <si>
    <t>közvetlen filmgyártási költség</t>
  </si>
  <si>
    <t>Kirin Films Kft.</t>
  </si>
  <si>
    <t>Rózsanemesítő</t>
  </si>
  <si>
    <t>Átrajzolt film</t>
  </si>
  <si>
    <t>Homokpoggyász</t>
  </si>
  <si>
    <t>Festői korszakok</t>
  </si>
  <si>
    <t>Úri muri</t>
  </si>
  <si>
    <t>MATRIX Film Kft.</t>
  </si>
  <si>
    <t>Német egység a Balatonnál</t>
  </si>
  <si>
    <t>Lieb Ferenc, az edelényi festő</t>
  </si>
  <si>
    <t>KEDD Kft.</t>
  </si>
  <si>
    <t>2011 Budakalász, Martinovics u. 11.</t>
  </si>
  <si>
    <t>Mária út</t>
  </si>
  <si>
    <t>K.M.H. Film Kft.</t>
  </si>
  <si>
    <t>2 részes tv-sorozat</t>
  </si>
  <si>
    <t>Koncertek az A38 Hajón (HD 2012. 66-70.)</t>
  </si>
  <si>
    <t>Koncertek az A38 Hajón (HD 2012. 71-80.)</t>
  </si>
  <si>
    <t>Koncertek az A38 Hajón (HD 2012. 101-110.)</t>
  </si>
  <si>
    <t>Kenau</t>
  </si>
  <si>
    <t>Sári néni rövid boldogsága</t>
  </si>
  <si>
    <t>Padút</t>
  </si>
  <si>
    <t>Tisza-tó</t>
  </si>
  <si>
    <t>Titánia-Master Pro Kft.</t>
  </si>
  <si>
    <t>Kolin Record</t>
  </si>
  <si>
    <t>Zipi és Zape és az Üveggolyó Klub</t>
  </si>
  <si>
    <t>Laokoon Cinema Kft.</t>
  </si>
  <si>
    <t xml:space="preserve">1136 Budapest, Balzac u. 37. </t>
  </si>
  <si>
    <t>A2 Média Kft.</t>
  </si>
  <si>
    <t>Das Internat</t>
  </si>
  <si>
    <t>1056 Budapest, Sörház u. 3.</t>
  </si>
  <si>
    <t>sorozat pilot epizódja</t>
  </si>
  <si>
    <t>Fehér Isten</t>
  </si>
  <si>
    <t>Bakonyi juhászasszony</t>
  </si>
  <si>
    <t>2161 Csomád, Kossuth Lajos u. 125.</t>
  </si>
  <si>
    <t>Hazatérés</t>
  </si>
  <si>
    <t>Move on</t>
  </si>
  <si>
    <t>Ezredes a kastélyban</t>
  </si>
  <si>
    <t>Creeping Zero</t>
  </si>
  <si>
    <t>Pioneer Zero Kft.</t>
  </si>
  <si>
    <t>Fair Play</t>
  </si>
  <si>
    <t>PFM</t>
  </si>
  <si>
    <t>PAKAVA IT</t>
  </si>
  <si>
    <t>Saját idő</t>
  </si>
  <si>
    <t>Egyik kutya, másik nem</t>
  </si>
  <si>
    <t>Ultimate Productions Kft.</t>
  </si>
  <si>
    <t>Nyócker 8D-ben</t>
  </si>
  <si>
    <t>Csorba és Lakatos Kft.</t>
  </si>
  <si>
    <t>A földmérő</t>
  </si>
  <si>
    <t>Clapp Project Kft.</t>
  </si>
  <si>
    <t>7633 Pécs, Esztergár u. 3/c</t>
  </si>
  <si>
    <t>The Travels of Young Marco Polo</t>
  </si>
  <si>
    <t>The Borgias - Season 3 - 10 epizód</t>
  </si>
  <si>
    <t>Borg Film Kft.</t>
  </si>
  <si>
    <t>Élő könyvtár</t>
  </si>
  <si>
    <t>III/III-as tartótiszt voltam</t>
  </si>
  <si>
    <t>Filmira Bt.</t>
  </si>
  <si>
    <t>1142 Budapest, Szatmár u. 53.</t>
  </si>
  <si>
    <t>Mintha nem otthon lennénk</t>
  </si>
  <si>
    <t>1025 Budapest, Szalamandra köz 1.</t>
  </si>
  <si>
    <t>Új hazára lelve</t>
  </si>
  <si>
    <t>Fórum Film Alapítvány</t>
  </si>
  <si>
    <t>A szabadság rabságában</t>
  </si>
  <si>
    <t>Koncertek az A38 Hajón (Utómunka 2011. 111-120.)</t>
  </si>
  <si>
    <t>Koncertek az A38 Hajón (Felvételek 2011. 24-25.)</t>
  </si>
  <si>
    <t>Koncertek az A38 Hajón (Utómunka 2011. 81-90.)</t>
  </si>
  <si>
    <t>Koncertek az A38 Hajón (Utómunka 2011. 121-130.)</t>
  </si>
  <si>
    <t>Koncertek az A38 Hajón (Utómunka 2011. 141-150.)</t>
  </si>
  <si>
    <t>Koncertek az A38 Hajón (Utómunka 2011. 151-160.)</t>
  </si>
  <si>
    <t>Koncertek az A38 Hajón (Utómunka 2011. 161-170.)</t>
  </si>
  <si>
    <t>Koncertek az A38 Hajón (Utómunka 2011. 171-180.)</t>
  </si>
  <si>
    <t>Koncertek az A38 Hajón (Utómunka 2011. 251-260.)</t>
  </si>
  <si>
    <t>Koncertek az A38 Hajón (Utómunka 2011. 261-269.)</t>
  </si>
  <si>
    <t>Koncertek az A38 Hajón (HD Utómunka 2012. 31-40.)</t>
  </si>
  <si>
    <t>Koncertek az A38 Hajón (HD Utómunka 2012. 41-50.)</t>
  </si>
  <si>
    <t>Koncertek az A38 Hajón (HD 2012. 131-140.)</t>
  </si>
  <si>
    <t>Asterix és Obelix - God Save Britannia</t>
  </si>
  <si>
    <t>Cinetotal Kft.</t>
  </si>
  <si>
    <t>tényleges közvetlen filmgyártási költség összesen</t>
  </si>
  <si>
    <t>The 47 Ronin</t>
  </si>
  <si>
    <t>Valaki 1-13. rész</t>
  </si>
  <si>
    <t>Olico Film Kft.</t>
  </si>
  <si>
    <t>1141 Budapest, Miskolci u. 53.</t>
  </si>
  <si>
    <t>Koncertek az A38 Hajón (HD 2012. 121-130.)</t>
  </si>
  <si>
    <t>Mindenki boldog</t>
  </si>
  <si>
    <t>Popfilm Kft.</t>
  </si>
  <si>
    <t>Amiről senki sem mesél</t>
  </si>
  <si>
    <t>Mau és Dia</t>
  </si>
  <si>
    <t>Liza, a rókatündér</t>
  </si>
  <si>
    <t>Pillangó</t>
  </si>
  <si>
    <t>Kakukkfiók</t>
  </si>
  <si>
    <t>Plusz egy dimenzió - Kései sirató</t>
  </si>
  <si>
    <t>World Without End</t>
  </si>
  <si>
    <t>WWE Films Kft.</t>
  </si>
  <si>
    <t>Centenarian</t>
  </si>
  <si>
    <t>Dominó</t>
  </si>
  <si>
    <t>A fal</t>
  </si>
  <si>
    <t>Szégyen</t>
  </si>
  <si>
    <t>A vér nem válik vízzé</t>
  </si>
  <si>
    <t>Gyászfilm</t>
  </si>
  <si>
    <t>Szigorúan ellenőrzött életek (Hitvallók és ügynökök 2)</t>
  </si>
  <si>
    <t>Bokorfilm Kft.</t>
  </si>
  <si>
    <t>1121 Budapest, Béla király út 42/b.</t>
  </si>
  <si>
    <t>Axis Mundi</t>
  </si>
  <si>
    <t>Aster Film Bt.</t>
  </si>
  <si>
    <t>1074 Budapest, Tivadar u. 2.</t>
  </si>
  <si>
    <t>A zene ereje</t>
  </si>
  <si>
    <t>Szív-ügyeink</t>
  </si>
  <si>
    <t>Pokoli Karácsony</t>
  </si>
  <si>
    <t>Pasaréti Filmstúdió Kft.</t>
  </si>
  <si>
    <t>1222 Budapest, Promontor u. 86/a</t>
  </si>
  <si>
    <t>Kávéházak, történetek (11-20. epizód)</t>
  </si>
  <si>
    <t>Kávéházak, történetek (21-30. epizód)</t>
  </si>
  <si>
    <t>Tájak, városok, ételek (8-14. epizód)</t>
  </si>
  <si>
    <t>Tájak, városok, ételek (15-21. epizód)</t>
  </si>
  <si>
    <t>Tájak, városok, ételek (22-28. epizód)</t>
  </si>
  <si>
    <t>Hacktion 3. évad</t>
  </si>
  <si>
    <t>Munkaügyek 2. évad</t>
  </si>
  <si>
    <t>Az utolsó esély</t>
  </si>
  <si>
    <t>1034 Budapest, Bécsi út 163. III/13.</t>
  </si>
  <si>
    <t>Filmnet IPTV Kft.</t>
  </si>
  <si>
    <t>A halálba táncoltatott lány</t>
  </si>
  <si>
    <t>Ismeretlen földlakók 1.</t>
  </si>
  <si>
    <t>Egy fazék méz</t>
  </si>
  <si>
    <t>Mészáros Gyuri</t>
  </si>
  <si>
    <t>Ballet</t>
  </si>
  <si>
    <t>PPM Filmproductions Kft.</t>
  </si>
  <si>
    <t>1024 Budapest, Nyúl u. 3. I/2.</t>
  </si>
  <si>
    <t>Álmodtam egy világot</t>
  </si>
  <si>
    <t>Bab Berci köve</t>
  </si>
  <si>
    <t>Globál menü</t>
  </si>
  <si>
    <t>Magyar Foci</t>
  </si>
  <si>
    <t>1121 Budapest, Csermely u. 4/B</t>
  </si>
  <si>
    <t>Idegenek</t>
  </si>
  <si>
    <t>1024 Budapest, Nyúl u. 1. I/2.</t>
  </si>
  <si>
    <t>Szotyi</t>
  </si>
  <si>
    <t>pilot film</t>
  </si>
  <si>
    <t>A kiválasztott</t>
  </si>
  <si>
    <t>Kinograf Kft.</t>
  </si>
  <si>
    <t>1155 Budapest, Mézeskalács tér 1. I/9.</t>
  </si>
  <si>
    <t>Határtalan elmék</t>
  </si>
  <si>
    <t>Fraktál Film Kft.</t>
  </si>
  <si>
    <t>1052 Budapest, Károly krt. 10.</t>
  </si>
  <si>
    <t>Parázsló Féreglyuk</t>
  </si>
  <si>
    <t>A szabadság szárnyain</t>
  </si>
  <si>
    <t>Szupermodern Stúdió Kft.</t>
  </si>
  <si>
    <t>1021 Budapest, Völgy u. 19.</t>
  </si>
  <si>
    <t>Freedom Flight</t>
  </si>
  <si>
    <t>Halo</t>
  </si>
  <si>
    <t>Digic Pictures Kft.</t>
  </si>
  <si>
    <t>Hungaro - magyar közösségek Dél-Amerikában</t>
  </si>
  <si>
    <t>Debreceni Városi Televízió Kft.</t>
  </si>
  <si>
    <t>Megdönteni Hajnal Tímeát</t>
  </si>
  <si>
    <t>IRIS 2 (2. és 3. rész)</t>
  </si>
  <si>
    <t>BlueDanube Films Kft.</t>
  </si>
  <si>
    <t>tv-sorozat</t>
  </si>
  <si>
    <t>Roxanne</t>
  </si>
  <si>
    <t>Pusztai emberek 2012</t>
  </si>
  <si>
    <t>2724 Újlengyel, Határ út 12.</t>
  </si>
  <si>
    <t>Kulák volt az apám</t>
  </si>
  <si>
    <t>MovieTrend Filmforgalmazó és Gyártó Kft.</t>
  </si>
  <si>
    <t>Napsugár, barátom a leopárdcápa</t>
  </si>
  <si>
    <t>One Film Kft.</t>
  </si>
  <si>
    <t>1025 Budapest, Nagybányai út 78/B</t>
  </si>
  <si>
    <t>Tízparancsolat</t>
  </si>
  <si>
    <t>Skyfilm Stúdió Kft.</t>
  </si>
  <si>
    <t>1026 Budapest, Hűvösvölgyi út 35.</t>
  </si>
  <si>
    <t>Egy kéz élete</t>
  </si>
  <si>
    <t>Becsengetünk Produkció Kft.</t>
  </si>
  <si>
    <t>1125 Budapest, Béla király út 19.</t>
  </si>
  <si>
    <t>Túrakommandó</t>
  </si>
  <si>
    <t>Eventure Production Kft.</t>
  </si>
  <si>
    <t>1062 Budapest, Teréz körút 11.</t>
  </si>
  <si>
    <t>Az ember tragédiája - Egészestés változat</t>
  </si>
  <si>
    <t>Tom Tomicki kalandjai - demo II.</t>
  </si>
  <si>
    <t>Közgáz Vizuális Brigád Kulturális Szolgáltató Kft.</t>
  </si>
  <si>
    <t>1165 Budapest, Mátyás király tér 6/a</t>
  </si>
  <si>
    <t>Halász János</t>
  </si>
  <si>
    <t>6000, Kecskemét, Liszt Ferenc u. 21.</t>
  </si>
  <si>
    <t>Art Deco Kft.</t>
  </si>
  <si>
    <t>1055 Budapest, Stollár Béla u. 3/b.</t>
  </si>
  <si>
    <t>Stúdió Baestarts Film &amp; Video Kft., Moholy-Nagy Művészeti Egyetem</t>
  </si>
  <si>
    <t>1036 Budapest, Perc utca 6., 1121 Budapest, Zugligeti út 9-25.</t>
  </si>
  <si>
    <t>Becsengetünk és elfutunk (Fekete aranyláz 1., Fekete aranyláz 2., Elnyomók és elnyomottak című epizódok)</t>
  </si>
  <si>
    <t>Csudamadár</t>
  </si>
  <si>
    <t>A rest legény</t>
  </si>
  <si>
    <t>Az elégedetlen fazék</t>
  </si>
  <si>
    <t>Cigánymesék</t>
  </si>
  <si>
    <t>Loulou titka</t>
  </si>
  <si>
    <t>A legyőzhetetlenek</t>
  </si>
  <si>
    <t>Berti, a rózsaszín barika kalandjai (1-10. epizód)</t>
  </si>
  <si>
    <t>1024 Budapest, Nyúl u. 1.</t>
  </si>
  <si>
    <t>Mindenből egy van (41-44. epizód)</t>
  </si>
  <si>
    <t>Mindenből egy van (33-40. epizód)</t>
  </si>
  <si>
    <t>2095 Budakeszi, Kert u. 17.</t>
  </si>
  <si>
    <t>A zöld sárkány gyermekei</t>
  </si>
  <si>
    <t>Az ölés esszenciája</t>
  </si>
  <si>
    <t>A sötétben - Into the Dark</t>
  </si>
  <si>
    <t>Örök béke</t>
  </si>
  <si>
    <t>Örök Béke Kft.</t>
  </si>
  <si>
    <t>1118 Budapest, Muskotály u. 29.</t>
  </si>
  <si>
    <t>Strike Back 4</t>
  </si>
  <si>
    <t>Pioneer SB4 Kft.</t>
  </si>
  <si>
    <t>Roma Rally</t>
  </si>
  <si>
    <t>KraatsFilm Kft.</t>
  </si>
  <si>
    <t>1022 Budapest, Lórántffy Zsuzsanna út 5.</t>
  </si>
  <si>
    <t>World War Z</t>
  </si>
  <si>
    <t>The Borgias - Season 2</t>
  </si>
  <si>
    <t>ZED Films Kft.</t>
  </si>
  <si>
    <t>Fleming</t>
  </si>
  <si>
    <t>Pioneer Fleming Kft.</t>
  </si>
  <si>
    <t>Koncertek az A38 hajón (HD Utómunka 2012. 51-60.)</t>
  </si>
  <si>
    <t>Koncertek az A38 hajón (HD Utómunka 2012. 61-65.)</t>
  </si>
  <si>
    <t>Funda Kilich</t>
  </si>
  <si>
    <t>A Toppik</t>
  </si>
  <si>
    <t>Hoppi Film Kft.</t>
  </si>
  <si>
    <t>1126 Budapest, Kiss János altábornagy u. 13.</t>
  </si>
  <si>
    <t>Chili</t>
  </si>
  <si>
    <t>Minden hajnalban</t>
  </si>
  <si>
    <t>Borbálafilm Kft.</t>
  </si>
  <si>
    <t>1026 Budapest, Lotz Károly u. 1.</t>
  </si>
  <si>
    <t>Bazsalikom-tenger</t>
  </si>
  <si>
    <t>Woman of my Life (Életem asszonya)</t>
  </si>
  <si>
    <t>Magyar Filmlabor Services Kft.</t>
  </si>
  <si>
    <t>Evadarea</t>
  </si>
  <si>
    <t>Luther Márton élete sorozat - Isten tenyerén (3. epizód)</t>
  </si>
  <si>
    <t>Dargay - a Mesehős</t>
  </si>
  <si>
    <t>A száraz Balaton</t>
  </si>
  <si>
    <t>A nagy budapesti bicikli BUMM</t>
  </si>
  <si>
    <t>Hungary and India</t>
  </si>
  <si>
    <t>Bethlenfalvy Géza</t>
  </si>
  <si>
    <t>1121 Budapest, Remete út 4.</t>
  </si>
  <si>
    <t>Szimpla történet</t>
  </si>
  <si>
    <t>1037 Budapest, Domoszló útja 27.</t>
  </si>
  <si>
    <t>A játék</t>
  </si>
  <si>
    <t>CEMG Kft.</t>
  </si>
  <si>
    <t>1142 Budapest, Ungvár u. 25.</t>
  </si>
  <si>
    <t>Kuruzsló</t>
  </si>
  <si>
    <t>Legendák</t>
  </si>
  <si>
    <t>Tanárverők</t>
  </si>
  <si>
    <t>Filmkontroll Kft.</t>
  </si>
  <si>
    <t>2030 Érd, György u. 55. 2/A</t>
  </si>
  <si>
    <t>Balatoni tengeralattjáró (Pilot)</t>
  </si>
  <si>
    <t>játékfilm-pilot</t>
  </si>
  <si>
    <t>Saul fia</t>
  </si>
  <si>
    <t>Fényük hunyt házak</t>
  </si>
  <si>
    <t>Utolsó rapszódia</t>
  </si>
  <si>
    <t>Utolsó Rapszódia Kft.</t>
  </si>
  <si>
    <t>2161 Csomád, Vörösmarty u. 3.</t>
  </si>
  <si>
    <t>Zalaba</t>
  </si>
  <si>
    <t>Perui konyha (1. rész)</t>
  </si>
  <si>
    <t>A Magyarországon élő Andok-beli közösség</t>
  </si>
  <si>
    <t>Inti Raymi Budapest 2004-2012</t>
  </si>
  <si>
    <t>Földalatti felfedezők</t>
  </si>
  <si>
    <t>Frontier Value</t>
  </si>
  <si>
    <t>Élhető települési táj</t>
  </si>
  <si>
    <t>Stressz</t>
  </si>
  <si>
    <t>TeTT Stúdió Kft.</t>
  </si>
  <si>
    <t>Egill, az utolsó pogány</t>
  </si>
  <si>
    <t>Lichthof Productions Kft.</t>
  </si>
  <si>
    <t>1013 Budapest, Attila út 31.</t>
  </si>
  <si>
    <t>The Selection</t>
  </si>
  <si>
    <t>Pioneer Stillking Kft.</t>
  </si>
  <si>
    <t>A háremőr</t>
  </si>
  <si>
    <t>Laureus Kommunikációs Szolgáltató Kft.</t>
  </si>
  <si>
    <t>1021 Budapest, Labanc u. 7/a</t>
  </si>
  <si>
    <t>Az időgyűrű ura - Pleisztocammel a Pannon Vadonban</t>
  </si>
  <si>
    <t>Pannon vadon</t>
  </si>
  <si>
    <t>Bocs!</t>
  </si>
  <si>
    <t>TADAM Film Kft.</t>
  </si>
  <si>
    <t>1039 Budapest, Édes u. 4.</t>
  </si>
  <si>
    <t>Couch Surf 2</t>
  </si>
  <si>
    <t>Tallinn</t>
  </si>
  <si>
    <t>Tradíciók I-II.</t>
  </si>
  <si>
    <t>A kultúra bölcsői III. Budapest</t>
  </si>
  <si>
    <t>Városon kívüli találkozások</t>
  </si>
  <si>
    <t>Balatoni halászat</t>
  </si>
  <si>
    <t>Kortárs gyermekversek és dalok</t>
  </si>
  <si>
    <t>Testek</t>
  </si>
  <si>
    <t>Szabadság - Különjárat</t>
  </si>
  <si>
    <t>1072 Budapest, Rákóczi út 32.</t>
  </si>
  <si>
    <t>Jégkorszak 2. (Ice Age II. - Dead World)</t>
  </si>
  <si>
    <t>Dracula Films Kft.</t>
  </si>
  <si>
    <t>Next Station Productions Kft.</t>
  </si>
  <si>
    <t>Dracula TV Series (1-10)</t>
  </si>
  <si>
    <t>Láthatatlan</t>
  </si>
  <si>
    <t>Assassin's Creed 3: Golden Age</t>
  </si>
  <si>
    <t>Watchdogs</t>
  </si>
  <si>
    <t>Mass Effect Origins</t>
  </si>
  <si>
    <t>Tivoli-Filmprodukció Filmgyártó és Filmforgalmazó Kft.</t>
  </si>
  <si>
    <t>Csak a szél (Szállnak a varjak)</t>
  </si>
  <si>
    <t>Gombóc</t>
  </si>
  <si>
    <t>Koncertek az A38 Hajón (Utómunka 2012. 171-180.)</t>
  </si>
  <si>
    <t>Koncertek az A38 Hajón (Utómunka 2012. 181-190.)</t>
  </si>
  <si>
    <t>Koncertek az A38 Hajón (Utómunka 2012. 211-220.)</t>
  </si>
  <si>
    <t>Koncertek az A38 Hajón (Utómunka 2012. 161-170.)</t>
  </si>
  <si>
    <t>Koncertek az A38 Hajón (Utómunka 2012. 191-200.)</t>
  </si>
  <si>
    <t>Koncertek az A38 Hajón (Utómunka 2012. 221-230.)</t>
  </si>
  <si>
    <t>Koncertek az A38 Hajón (Utómunka 2012. 201-207.)</t>
  </si>
  <si>
    <t>Koncertek az A38 Hajón (Utómunka 2012. 141-150.)</t>
  </si>
  <si>
    <t>Koncertek az A38 Hajón (Utómunka 2012. 151-160.)</t>
  </si>
  <si>
    <t>That Ish the Queshtion</t>
  </si>
  <si>
    <t>Aglaja</t>
  </si>
  <si>
    <t>7100 Szekszárd, Rákóczi Ferenc u. 16.</t>
  </si>
  <si>
    <t>Régi hagyományok - új gazdák</t>
  </si>
  <si>
    <t>Élet másfél kiló alatt</t>
  </si>
  <si>
    <t>Anita B.</t>
  </si>
  <si>
    <t>Osvárt Andrea Klára</t>
  </si>
  <si>
    <t>1095 Budapest, Tinódi u. 7. IV. em. 3.</t>
  </si>
  <si>
    <t>Magyarok az FC Barcelonáért</t>
  </si>
  <si>
    <t>1075 Budapest, Madách Imre u. 8.</t>
  </si>
  <si>
    <t>Vizuális környezetszennyezés</t>
  </si>
  <si>
    <t>Rasi</t>
  </si>
  <si>
    <t>Hegyek és tengerek között (korábbi címe: Ide bevándorlok!)</t>
  </si>
  <si>
    <t>103 szerda</t>
  </si>
  <si>
    <t>Parkoló</t>
  </si>
  <si>
    <t>TÁNCHÁZ 40</t>
  </si>
  <si>
    <t>Híd Média Kft.</t>
  </si>
  <si>
    <t>1116 Budapest, Kalotaszeg u. 16. III/18.</t>
  </si>
  <si>
    <t>Egy nagyváros ritmusa</t>
  </si>
  <si>
    <t>A bárány védelmében</t>
  </si>
  <si>
    <t>Hamis szív</t>
  </si>
  <si>
    <t>Beszéltem Istennel</t>
  </si>
  <si>
    <t>Oscar a ballonon</t>
  </si>
  <si>
    <t>Studio Quality Kft.</t>
  </si>
  <si>
    <t>aimációs film</t>
  </si>
  <si>
    <t>Jó boroknak szép hazája… a Szerémség</t>
  </si>
  <si>
    <t>A nem ismert tartomány</t>
  </si>
  <si>
    <t>Három nagymamám volt</t>
  </si>
  <si>
    <t>1026 Budapest, Gábor Áron u. 24.</t>
  </si>
  <si>
    <t>Az utolsó ember</t>
  </si>
  <si>
    <t>Lamine: akik a fényben állnak</t>
  </si>
  <si>
    <t>Bojtorján történetei 1. rész</t>
  </si>
  <si>
    <t>Fríg Kft.</t>
  </si>
  <si>
    <t>2084 Pilisszentiván, Határ u. 40.</t>
  </si>
  <si>
    <t>Elhallgatott történelem - Ha a kulák mozdulna</t>
  </si>
  <si>
    <t>Geo-Ökofilm Kft.</t>
  </si>
  <si>
    <t>2000 Szentendre, Cseresznyés u. 23.</t>
  </si>
  <si>
    <t>Szent István király</t>
  </si>
  <si>
    <t>Lágy eső</t>
  </si>
  <si>
    <t>Háború gyerekszemmel</t>
  </si>
  <si>
    <t>Zsaruk (pilot)</t>
  </si>
  <si>
    <t>1222 Budapest, Nagytétényi út 29.</t>
  </si>
  <si>
    <t>IKO Műsorgyártó Kft.</t>
  </si>
  <si>
    <t>miniKRESZ (1-10. epizód)</t>
  </si>
  <si>
    <t>1036 Budapest, Perc u. 6.</t>
  </si>
  <si>
    <t>Szerelem patak</t>
  </si>
  <si>
    <t>Szerelem Patak Produkciós Kft.</t>
  </si>
  <si>
    <t>2083 Solymár, Terstyánszky u. 49.</t>
  </si>
  <si>
    <t>Kína, Magyarország és a foci</t>
  </si>
  <si>
    <t>Kispárizs</t>
  </si>
  <si>
    <t>K.M.H. Print Production Kft.</t>
  </si>
  <si>
    <t>Ehető kertek</t>
  </si>
  <si>
    <t>Rizsmalom</t>
  </si>
  <si>
    <t>A gyanú árnyékában (1-76. rész)</t>
  </si>
  <si>
    <t>Magyar RTL Televízió Zrt.</t>
  </si>
  <si>
    <t>A gyanú árnyékában (77-95. rész)</t>
  </si>
  <si>
    <t>A gyanú árnyékában (96-149. rész)</t>
  </si>
  <si>
    <t>egyéb tv-sorozat</t>
  </si>
  <si>
    <t>A bauxit expedíció</t>
  </si>
  <si>
    <t>A fából faragott királyfi</t>
  </si>
  <si>
    <t>Küzdelem egy csatornáért és 100 ezer munkahelyért</t>
  </si>
  <si>
    <t>A bennünk rejlő védelem</t>
  </si>
  <si>
    <t>Korrupció</t>
  </si>
  <si>
    <t>Sanzonfilm Kft.</t>
  </si>
  <si>
    <t>1021 Budapest, Ötvös János u. 11/b.</t>
  </si>
  <si>
    <t>Budapest Bár - A film (Pilot)</t>
  </si>
  <si>
    <t>Az én városomban</t>
  </si>
  <si>
    <t>rövidfilm</t>
  </si>
  <si>
    <t>Cool Kids Don't Cry</t>
  </si>
  <si>
    <t>Provincia (korábban: Farm)</t>
  </si>
  <si>
    <t>1021 Budapest, Hűvösvölgyi út 141/B</t>
  </si>
  <si>
    <t>The Missionary (pilot epizód)</t>
  </si>
  <si>
    <t>Utcai (H)arcok</t>
  </si>
  <si>
    <t>ICONOS Tanácsadó Kft.</t>
  </si>
  <si>
    <t>1137 Budapest, Katona József u. 17.</t>
  </si>
  <si>
    <t>Utóélet</t>
  </si>
  <si>
    <t>Egy magyar világsztár - Haraszty Ágoston portré</t>
  </si>
  <si>
    <t>Kilenc vágás</t>
  </si>
  <si>
    <t>Személyi figyelő</t>
  </si>
  <si>
    <t>Hacktion 4. évad</t>
  </si>
  <si>
    <t>Társas játék 2.</t>
  </si>
  <si>
    <t>Hercules</t>
  </si>
  <si>
    <t>Délibáb (Mirage)</t>
  </si>
  <si>
    <t>Délibáb Produkció Kft, Filmpartners Kft, Partnerfilms Kft.</t>
  </si>
  <si>
    <t>Regina</t>
  </si>
  <si>
    <t>Katapult Film kft.</t>
  </si>
  <si>
    <t>nemzetközi koprodukciós filmalkotás</t>
  </si>
  <si>
    <t>Kenau Film Kft., I'm Film Kft.</t>
  </si>
  <si>
    <t>The Crew</t>
  </si>
  <si>
    <t>Puppetworks Production Kft.</t>
  </si>
  <si>
    <t>1036 Budapest, Lajos u. 78.</t>
  </si>
  <si>
    <t>Misa Andina</t>
  </si>
  <si>
    <t>N</t>
  </si>
  <si>
    <t>Koncertek az A38 Hajón (HD 2013. 1-10.)</t>
  </si>
  <si>
    <t>Koncertek az A38 Hajón (HD 2013. 11-20.)</t>
  </si>
  <si>
    <t>Koncertek az A38 Hajón (HD 2013. 21-30.)</t>
  </si>
  <si>
    <t>Koncertek az A38 Hajón (HD 2013. 31-40.)</t>
  </si>
  <si>
    <t>A hipochonder (Supercondriaque)</t>
  </si>
  <si>
    <t>ASP Audiovizuális Kft.</t>
  </si>
  <si>
    <t>1027 Budapest, Horváth u. 2-12.</t>
  </si>
  <si>
    <t>Vágy, hogy indiánok lehessünk - Franz Kafka utolsó szerelme</t>
  </si>
  <si>
    <t>Filmfabriq Produkciós Kft.</t>
  </si>
  <si>
    <t>1114 Budapest, Fadrusz u. 26/b.</t>
  </si>
  <si>
    <t>Székely lelemény</t>
  </si>
  <si>
    <t>K.K.TV Média Kft.</t>
  </si>
  <si>
    <t>A hetvenes</t>
  </si>
  <si>
    <t>Halak megmentése</t>
  </si>
  <si>
    <t>Alatriste</t>
  </si>
  <si>
    <t>Ein Sommer in Ungarn - Egy nyár Magyarországon</t>
  </si>
  <si>
    <t>Hacktion 5. évad</t>
  </si>
  <si>
    <t>A víz</t>
  </si>
  <si>
    <t>1125 Budapest, Tusnádi u. 36.</t>
  </si>
  <si>
    <t>Gyaloglás Gulágföldön - Tajmir - Norliszk</t>
  </si>
  <si>
    <t>Frusztráció</t>
  </si>
  <si>
    <t>Ítélet</t>
  </si>
  <si>
    <t>Mimic</t>
  </si>
  <si>
    <t>Méregtelenítés</t>
  </si>
  <si>
    <t>Nukeland</t>
  </si>
  <si>
    <t>Házibuli</t>
  </si>
  <si>
    <t>Mese</t>
  </si>
  <si>
    <t>Hugo Bumfeldt</t>
  </si>
  <si>
    <t>Házikó a határon</t>
  </si>
  <si>
    <t>A nyalintás nesze</t>
  </si>
  <si>
    <t>Carl</t>
  </si>
  <si>
    <t>Zothmund</t>
  </si>
  <si>
    <t>Bestia Madre</t>
  </si>
  <si>
    <t>Lepel</t>
  </si>
  <si>
    <t>A vörösbegy</t>
  </si>
  <si>
    <t>Backpack</t>
  </si>
  <si>
    <t>Furniture</t>
  </si>
  <si>
    <t>Thália Színház Nonprofit Kft.</t>
  </si>
  <si>
    <t>1065 Budapest, Nagymező u. 22-24.</t>
  </si>
  <si>
    <t>egyéb tv-játék</t>
  </si>
  <si>
    <t>Bombaüzlet!?</t>
  </si>
  <si>
    <t>A hentessegéd</t>
  </si>
  <si>
    <t>egyéb tv-film</t>
  </si>
  <si>
    <t>Bányavakság</t>
  </si>
  <si>
    <t>Köztársaság</t>
  </si>
  <si>
    <t>A humor forrása</t>
  </si>
  <si>
    <t>Halottlátó</t>
  </si>
  <si>
    <t>Besence Open</t>
  </si>
  <si>
    <t>Capelli művelet</t>
  </si>
  <si>
    <t>Ide befogadlak!</t>
  </si>
  <si>
    <t>Los Ultimos Dias (Utolsó napok)</t>
  </si>
  <si>
    <t>Ayer no termina nunca (A tegnap sosem ér véget)</t>
  </si>
  <si>
    <t>Fill de Cain (Káin fia)</t>
  </si>
  <si>
    <t>Centenarian 2.</t>
  </si>
  <si>
    <t>1137 Budapest Pozsonyi út 14.</t>
  </si>
  <si>
    <t xml:space="preserve">Karsten og Petra (tv-sorozat) </t>
  </si>
  <si>
    <t>A rajzoló</t>
  </si>
  <si>
    <t>KinoFilm Stúdió Kft.</t>
  </si>
  <si>
    <t>1026 Budapest, Ervin utca 1.</t>
  </si>
  <si>
    <t>Vaddisznók</t>
  </si>
  <si>
    <t>Tudás fája sorozat - Janus másik arca</t>
  </si>
  <si>
    <t>Krea-TV Kulturális Szolgáltató Kft.</t>
  </si>
  <si>
    <t>2141 Csömör, Széchenyi utca 115/a.</t>
  </si>
  <si>
    <t>Ehető mesék</t>
  </si>
  <si>
    <t>Focialista forradalom</t>
  </si>
  <si>
    <t>EPS Kft.</t>
  </si>
  <si>
    <t>1056 Budapest, Molnár utca 47-49.</t>
  </si>
  <si>
    <t>A rajzoló emlékezete</t>
  </si>
  <si>
    <t>Játékok szárítkozás közben</t>
  </si>
  <si>
    <t>Cigánymesék 2-3 epizód (Káló és Doja, a cigány tündér)</t>
  </si>
  <si>
    <t>Cigánymesék 1. epizód (A cigányasszony meg az ördög)</t>
  </si>
  <si>
    <t>záró elszámolás</t>
  </si>
  <si>
    <t>Mancs</t>
  </si>
  <si>
    <t>Magyar felfedezők nyomában Közép-Ázsiában</t>
  </si>
  <si>
    <t>2nd Region Kft.</t>
  </si>
  <si>
    <t>1012 Budapest, Kuny Domonkos utca 19.</t>
  </si>
  <si>
    <t>Égjen inkább az olajmező</t>
  </si>
  <si>
    <t>Kényszerszinglik</t>
  </si>
  <si>
    <t>Borka és a varázsruha</t>
  </si>
  <si>
    <t>Bologna Bt.</t>
  </si>
  <si>
    <t>Magyar retró 2</t>
  </si>
  <si>
    <t>A magyar alma</t>
  </si>
  <si>
    <t>Nem ér a nevem</t>
  </si>
  <si>
    <t>Ha bírsz, ha mersz, ha tudsz</t>
  </si>
  <si>
    <t>Elfelejtett parancsnok</t>
  </si>
  <si>
    <t>1012 Budapest, Pálya utca 7.</t>
  </si>
  <si>
    <t>Én, Te, Ők</t>
  </si>
  <si>
    <t>Vértestek</t>
  </si>
  <si>
    <t>A berni követ</t>
  </si>
  <si>
    <t>Film Positive Kft.</t>
  </si>
  <si>
    <t>Kossuthkifli</t>
  </si>
  <si>
    <t>1024 Budapest, Nyúl utca 1. fszt. 1.</t>
  </si>
  <si>
    <t>Ne legyél áldozat!</t>
  </si>
  <si>
    <t>Túlélés vagy népszolgálat? - Mikó Imre és a Securitate</t>
  </si>
  <si>
    <t>Ikonofilm Bt.</t>
  </si>
  <si>
    <t>1078 Budapest, Nefelejcs utca 40.</t>
  </si>
  <si>
    <t>Közmunkák</t>
  </si>
  <si>
    <t>Testről és lélekről</t>
  </si>
  <si>
    <t>Utolsó órák</t>
  </si>
  <si>
    <t>Service Film Positive Kft.</t>
  </si>
  <si>
    <t>tv-film</t>
  </si>
  <si>
    <t>Gondolkodj globálisan, cselekedj lokálisan</t>
  </si>
  <si>
    <t>Phoenix MIT Egyesület</t>
  </si>
  <si>
    <t>1021 Budapest, Szakadék út 4.</t>
  </si>
  <si>
    <t>Csordák nyomában</t>
  </si>
  <si>
    <t>Free the jazz</t>
  </si>
  <si>
    <t>Utazás apánkkal</t>
  </si>
  <si>
    <t>1016 Budapest, Mészáros utca 16.</t>
  </si>
  <si>
    <t>Nemzeti Dokumentumfilm</t>
  </si>
  <si>
    <t>Operatív érték</t>
  </si>
  <si>
    <t>Népi gyógyászat</t>
  </si>
  <si>
    <t>Greifer Film 2004 Kft.</t>
  </si>
  <si>
    <t>1196 Budapest, Jáhn Ferenc utca 135.</t>
  </si>
  <si>
    <t>Léptünk koppan ódon köveken</t>
  </si>
  <si>
    <t>Közelkép-Stúdió Bt.</t>
  </si>
  <si>
    <t>1145 Budapest, Törökőr utca 13-15. 1/2.</t>
  </si>
  <si>
    <t>Lépésváltás</t>
  </si>
  <si>
    <t>1051 Budapest, Szent István tér 3.</t>
  </si>
  <si>
    <t>Születésnap Virágospusztán</t>
  </si>
  <si>
    <t>Munkaügyek 3. évad</t>
  </si>
  <si>
    <t>A vígözvegy</t>
  </si>
  <si>
    <t>Kakukkfiók Film Kft.</t>
  </si>
  <si>
    <t>VIP Video Partner Kft.</t>
  </si>
  <si>
    <t>Dumapárbaj</t>
  </si>
  <si>
    <t>Café Film Kft.</t>
  </si>
  <si>
    <t>1037 Budapest, Seregély utca 3-5.</t>
  </si>
  <si>
    <t>Kezdő szeretők</t>
  </si>
  <si>
    <t>Hargitai vadászkalandok</t>
  </si>
  <si>
    <t>Chili vagy Mango</t>
  </si>
  <si>
    <t>Érintetlenek</t>
  </si>
  <si>
    <t>Film Street Filmgyártó és Filmforgalmazó Kft.</t>
  </si>
  <si>
    <t>1025 Budapest, Nagybányai út 88.</t>
  </si>
  <si>
    <t>Senki szigete</t>
  </si>
  <si>
    <t>Senki Szigete Film Kft.</t>
  </si>
  <si>
    <t>Zeneember I-II.</t>
  </si>
  <si>
    <t>1029 Budapest, Kőfejtő utca 25.</t>
  </si>
  <si>
    <t>Filmszem Stúdió Kkt.</t>
  </si>
  <si>
    <t>Arc Produkció Művészeti és Kommunikációs Kft.</t>
  </si>
  <si>
    <t>1142 Budapest, Laky Adolf utca 82.</t>
  </si>
  <si>
    <t>Koncertek az A38 Hajón (HD utómunka 2013. 41-50.)</t>
  </si>
  <si>
    <t>Koncertek az A38 Hajón (HD utómunka 2013. 51-60.)</t>
  </si>
  <si>
    <t>Koncertek az A38 Hajón (HD utómunka 2013. 61-70.)</t>
  </si>
  <si>
    <t>Koncertek az A38 Hajón (HD utómunka 2013. 91-110.)</t>
  </si>
  <si>
    <t>Koncertek az A38 Hajón (HD utómunka 2013. 111-130.)</t>
  </si>
  <si>
    <t>Koncertek az A38 Hajón (HD utómunka 2013. 131-154.)</t>
  </si>
  <si>
    <t>Koncertek az A38 Hajón (HD 2013. 71-80)</t>
  </si>
  <si>
    <t>Koncertek az A38 Hajón (HD 2013. 81-90)</t>
  </si>
  <si>
    <t>Koncertek az A38 Hajón (HD 2013. 201-220)</t>
  </si>
  <si>
    <t>Koncertek az A38 Hajón (HD 2013. 221-240)</t>
  </si>
  <si>
    <t>A Nobel-díjas hadifogoly</t>
  </si>
  <si>
    <t>Cinema Inferno</t>
  </si>
  <si>
    <t>Befogad és kitaszít a világ</t>
  </si>
  <si>
    <t>Elhallgatott gyalázat</t>
  </si>
  <si>
    <t>Gondolj rám</t>
  </si>
  <si>
    <t>Inzert44 Filmgyártó és Filmforgalmazó Kft.</t>
  </si>
  <si>
    <t>Világvége-szerelem</t>
  </si>
  <si>
    <t>Ybl Miklós öröksége</t>
  </si>
  <si>
    <t>Hold '72 Bt.</t>
  </si>
  <si>
    <t>1146 Budapest, Cházár András u. 5. II/8.</t>
  </si>
  <si>
    <t>Suspense, feszültségfilm I-VII.</t>
  </si>
  <si>
    <t>Malenykij robot 1.</t>
  </si>
  <si>
    <t>Malenykij robot</t>
  </si>
  <si>
    <t>Orlando</t>
  </si>
  <si>
    <t>Orlando Film Kft.</t>
  </si>
  <si>
    <t>1089 Budapest, Kálvária tér 18. fszt. 2.</t>
  </si>
  <si>
    <t>Élet a Dunán</t>
  </si>
  <si>
    <t>1021 Budapest, Szakadék út 23.</t>
  </si>
  <si>
    <t>Hát (m)ilyenek a macskák</t>
  </si>
  <si>
    <t>2092 Budakeszi, Fő utca 39.</t>
  </si>
  <si>
    <t xml:space="preserve">Építészet XXI. </t>
  </si>
  <si>
    <t>StudioVino Kft.</t>
  </si>
  <si>
    <t>1132 Budapest, Visegrádi utca 3. II/4.</t>
  </si>
  <si>
    <t>Saul Fia Kft.</t>
  </si>
  <si>
    <t>1136 Budapest, Balzac u. 37. 1/2.</t>
  </si>
  <si>
    <t>Kincsem</t>
  </si>
  <si>
    <t>Szabadság szárnyán</t>
  </si>
  <si>
    <t>Isten szolgája</t>
  </si>
  <si>
    <t>Vertigo Media Kft.</t>
  </si>
  <si>
    <t>2085 Pilisvörösvár, Petőfi S. u. 93.</t>
  </si>
  <si>
    <t>Az elhárítók</t>
  </si>
  <si>
    <t>A győztes</t>
  </si>
  <si>
    <t>Argo 2</t>
  </si>
  <si>
    <t>Argo 2 Production Kft.</t>
  </si>
  <si>
    <t>1145 Budapest, Róna utca 174.</t>
  </si>
  <si>
    <t>Egy magyar orvos igaz története - Semmelweis Ignác</t>
  </si>
  <si>
    <t xml:space="preserve">Aster Film Bt. </t>
  </si>
  <si>
    <t>tudományos ismeretterjesztő</t>
  </si>
  <si>
    <t>Hímpor</t>
  </si>
  <si>
    <t>Építészkorzó</t>
  </si>
  <si>
    <t>Glokalfilm Kft.</t>
  </si>
  <si>
    <t>1152 Budapest, Nagy Sándor utca 17.</t>
  </si>
  <si>
    <t>Harm/Falc</t>
  </si>
  <si>
    <t>Jane Haining és budapesti Skót Misszió</t>
  </si>
  <si>
    <t>1145 Budapest, Gyarmat utca 47/b.</t>
  </si>
  <si>
    <t>Csoda Magyarországon - Overdose</t>
  </si>
  <si>
    <t>FilmTeam-Csodaló Kft.</t>
  </si>
  <si>
    <t>The Cure</t>
  </si>
  <si>
    <t>1035 Budapest, Hajógyári sziget 132.</t>
  </si>
  <si>
    <t>Fischer Iván</t>
  </si>
  <si>
    <t>Index.hu Informatikai Zrt.</t>
  </si>
  <si>
    <t>1033 Budapest, Flórián tér 1.</t>
  </si>
  <si>
    <t>Liszt Ferenc</t>
  </si>
  <si>
    <t>Kele Judit</t>
  </si>
  <si>
    <t>1152 Budapest, Kinizsi utca 130.</t>
  </si>
  <si>
    <t>Adomány</t>
  </si>
  <si>
    <t>Béke mediáció</t>
  </si>
  <si>
    <t>Duende Kft.</t>
  </si>
  <si>
    <t>1038 Budapest, Ráby Mátyás u. 46.</t>
  </si>
  <si>
    <t>Memphis</t>
  </si>
  <si>
    <t>DF-Film Kft.</t>
  </si>
  <si>
    <t>Janus</t>
  </si>
  <si>
    <t>Ezüst patak - Holdfény, Szenvedély</t>
  </si>
  <si>
    <t>1161 Budapest, Rózsa utca 80.</t>
  </si>
  <si>
    <t>Thursday (Csütörtök)</t>
  </si>
  <si>
    <t>1033 Budapest, Hajógyári sziget 108.</t>
  </si>
  <si>
    <t>Kavicsok</t>
  </si>
  <si>
    <t>Filmmágnes Kft.</t>
  </si>
  <si>
    <t>1053 Budapest, Kecskeméti utca 5.</t>
  </si>
  <si>
    <t>A mesemondó</t>
  </si>
  <si>
    <t>Berta Enikő</t>
  </si>
  <si>
    <t>2612 Kosd, Bánya út 19.</t>
  </si>
  <si>
    <t>I.K. 30 - István, a király</t>
  </si>
  <si>
    <t>1114 Budapest, Bocskai út 23. III. em. 6.</t>
  </si>
  <si>
    <t>Valamit visz a víz</t>
  </si>
  <si>
    <t>Tűnt idők mozija (9-11 rész)</t>
  </si>
  <si>
    <t>Örkényi lovastábor</t>
  </si>
  <si>
    <t>Káli-medence, a pannon tenger</t>
  </si>
  <si>
    <t>Tor</t>
  </si>
  <si>
    <t>Candide kalandjai</t>
  </si>
  <si>
    <t>Beatles</t>
  </si>
  <si>
    <t>Cselekvő hit</t>
  </si>
  <si>
    <t>A templomépítő</t>
  </si>
  <si>
    <t>A szerelem fogadalma</t>
  </si>
  <si>
    <t>Popfilm Kft., Szerdai Gyerek Produkció Kft.</t>
  </si>
  <si>
    <t>A Lyme</t>
  </si>
  <si>
    <t>Gyaloglás gulágföldön - A sarkvidék vasútja</t>
  </si>
  <si>
    <t>A teljesség felé</t>
  </si>
  <si>
    <t>B moll</t>
  </si>
  <si>
    <t>1113 Budapest, Zsombolyai u. 6.</t>
  </si>
  <si>
    <t xml:space="preserve">A tartótiszt </t>
  </si>
  <si>
    <t>Vásáry80! (A zenén túl)</t>
  </si>
  <si>
    <t>Koncertek az A38 Hajón (HD 2013. 241-250.)</t>
  </si>
  <si>
    <t>Koncertek az A38 Hajón (HD 2013. 251-260.)</t>
  </si>
  <si>
    <t>Hacktion 6. évad</t>
  </si>
  <si>
    <t>egyéb (tv-sorozat)</t>
  </si>
  <si>
    <t>Emma</t>
  </si>
  <si>
    <t>Madárkák</t>
  </si>
  <si>
    <t>Borok határok nélkül</t>
  </si>
  <si>
    <t>Pannonium Film Kft.</t>
  </si>
  <si>
    <t>7695 Mecseknádasd, Liszt Ferenc u. 20.</t>
  </si>
  <si>
    <t>Hat hét, hat tánc</t>
  </si>
  <si>
    <t>Docler 6DL Kft.</t>
  </si>
  <si>
    <t>1101 Budapest, Expo tér 5-7.</t>
  </si>
  <si>
    <t>Overdose Vágta egy álomért</t>
  </si>
  <si>
    <t>Jó boroknak szép hazája Erdély IV.</t>
  </si>
  <si>
    <t>Visszatérés</t>
  </si>
  <si>
    <t>1125 Budapest, Dániel u. 22.</t>
  </si>
  <si>
    <t>Dánielfilm Stúdió Szolgáltató Kft.</t>
  </si>
  <si>
    <t>Panoráma</t>
  </si>
  <si>
    <t>Dokument Art Kft.</t>
  </si>
  <si>
    <t>1012 Budapest, Mátray utca 5-7.</t>
  </si>
  <si>
    <t>Bory-vár</t>
  </si>
  <si>
    <t xml:space="preserve">1035 Budapest, Szentendrei út 14. </t>
  </si>
  <si>
    <t>Terápia 2</t>
  </si>
  <si>
    <t>The Duke of Burgundy</t>
  </si>
  <si>
    <t>Swing</t>
  </si>
  <si>
    <t>Swingfilm Kft.</t>
  </si>
  <si>
    <t>Harcsa, a bajuszos szörnyeteg</t>
  </si>
  <si>
    <t>A kígyók arisztokratája - A rákosi Vipera</t>
  </si>
  <si>
    <t>Szomszédaink</t>
  </si>
  <si>
    <t>A galamb papné</t>
  </si>
  <si>
    <t>Tanuljuk egymást</t>
  </si>
  <si>
    <t>AnzixFilm Kft.</t>
  </si>
  <si>
    <t>1092 Budapest, Ráday utca 4.</t>
  </si>
  <si>
    <t>A kun apostol, Mándoky Kongur István</t>
  </si>
  <si>
    <t>Ararat Coproduction Kft.</t>
  </si>
  <si>
    <t>1085 Budapest, József krt. 52-56.</t>
  </si>
  <si>
    <t>És a levelek lehullottak</t>
  </si>
  <si>
    <t>A bukottak</t>
  </si>
  <si>
    <t>Á(l)omás</t>
  </si>
  <si>
    <t>Blue Duck Arts Kulturális Bt.</t>
  </si>
  <si>
    <t>1066 Budapest, Weiner Leó u. 14. 3. em. 1a.</t>
  </si>
  <si>
    <t>Példakép</t>
  </si>
  <si>
    <t>A nemzet építésze</t>
  </si>
  <si>
    <t>2725 Újlengyel, Határ út 12.</t>
  </si>
  <si>
    <t>Vizsga</t>
  </si>
  <si>
    <t>Unio Film Kft.</t>
  </si>
  <si>
    <t>A sárkány szeme</t>
  </si>
  <si>
    <t>Pioneer Stillking Dragon Kft.</t>
  </si>
  <si>
    <t>Zéró</t>
  </si>
  <si>
    <t>Playtime Zero Kft.</t>
  </si>
  <si>
    <t>1025 Budapest, Pusztaszeri út 11-13.</t>
  </si>
  <si>
    <t>Anti Social</t>
  </si>
  <si>
    <t xml:space="preserve">Origo Film Budapest Kft. </t>
  </si>
  <si>
    <t xml:space="preserve">1151 Budapest, Felsőkert u. 9. </t>
  </si>
  <si>
    <t xml:space="preserve">Mythberg Films - Carer Kft. </t>
  </si>
  <si>
    <t>Egy komisz kölyök naplója - 3. epizód, A szökés</t>
  </si>
  <si>
    <t>Tájépítészek akcióban (2013. évi őszi film, 2014. évi tavaszi film)</t>
  </si>
  <si>
    <t>Magyar Kertépítészek és Tájrendezők Szövetsége</t>
  </si>
  <si>
    <t>1118 Budapest, Villányi út 35-43.</t>
  </si>
  <si>
    <t>1125 Budapest, Szamóca u. 7. B. II/5.</t>
  </si>
  <si>
    <t>A Lovely Life</t>
  </si>
  <si>
    <t>1024 Budapest, Nyúl utca 3.</t>
  </si>
  <si>
    <t>Houdini</t>
  </si>
  <si>
    <t>Pioneer Stillking Houdini Kft.</t>
  </si>
  <si>
    <t>Rockpanoptikum 49-52. rész</t>
  </si>
  <si>
    <t>Rockinform Kft.</t>
  </si>
  <si>
    <t>1064 Budapest Eötvös utca 43.</t>
  </si>
  <si>
    <t>Rockpanoptikum 53-56. rész</t>
  </si>
  <si>
    <t>Rockpanoptikum 57-60. rész</t>
  </si>
  <si>
    <t>Engedj közelebb</t>
  </si>
  <si>
    <t>Isteni műszak</t>
  </si>
  <si>
    <t>Golden horse</t>
  </si>
  <si>
    <t>Proton Kutya Kft. , Proton Cinem Kft</t>
  </si>
  <si>
    <t>2013.03.26       2014.01.06</t>
  </si>
  <si>
    <t xml:space="preserve">Assassin's Creed Unity </t>
  </si>
  <si>
    <t xml:space="preserve">Digic Pictures Kft. </t>
  </si>
  <si>
    <t>Gyermekvasút</t>
  </si>
  <si>
    <t>Eclipse Film Kft.</t>
  </si>
  <si>
    <t>1146 Budapest, Thököly út 112/b</t>
  </si>
  <si>
    <t>Terápiás gyakorlatok I-VII.</t>
  </si>
  <si>
    <t>1089 Budapest, Vas utca 2/c</t>
  </si>
  <si>
    <t>Gemenc - Élet az ártéren</t>
  </si>
  <si>
    <t>GP Green Planet Films Kft.</t>
  </si>
  <si>
    <t>1112 Budapest, Hermánd u. 8.</t>
  </si>
  <si>
    <t>Ez egy ilyen falu…</t>
  </si>
  <si>
    <t xml:space="preserve">1145 Budapest, Róna utca 174. </t>
  </si>
  <si>
    <t>Berti és a terelőkutya</t>
  </si>
  <si>
    <t>Animációs angolkönyv 1. rész - Összehasonlító szerkezetek</t>
  </si>
  <si>
    <t xml:space="preserve">Siriat Zrt. </t>
  </si>
  <si>
    <t>A magyar operajátszás története</t>
  </si>
  <si>
    <t>Bogyó és Babóca 3. évad 1-4 epizódja</t>
  </si>
  <si>
    <t>Szupermodern Kincsem Kft.</t>
  </si>
  <si>
    <t>Cinework Studio Kft., Cineworkfilm Kft.</t>
  </si>
  <si>
    <t>III. Béla emlékezete</t>
  </si>
  <si>
    <t>A gellérthegyi óriások</t>
  </si>
  <si>
    <t>Keresztanya és én</t>
  </si>
  <si>
    <t>Tanai and Lénárt Entertainment Kft.</t>
  </si>
  <si>
    <t xml:space="preserve">1066 Budapest, Jókai u. 1. </t>
  </si>
  <si>
    <t>Mai magyar természettudományos kutatások</t>
  </si>
  <si>
    <t>"Végzős kezdők" című filmalkotás I. és II. része</t>
  </si>
  <si>
    <t>Amely Kft.</t>
  </si>
  <si>
    <t>2083 Solymár, Madách u. 25.</t>
  </si>
  <si>
    <t>A Kassai</t>
  </si>
  <si>
    <t xml:space="preserve">Lillród Film Produkciós Iroda Kft. </t>
  </si>
  <si>
    <t>2120 Dunakeszi, Posta u. 1. c épület</t>
  </si>
  <si>
    <t>INTROVÍZIÓ STÚDIÓ Kulturális és Szolgáltató Kft.</t>
  </si>
  <si>
    <t>1124 Budapest, Kempelen Farkas u. 12/a</t>
  </si>
  <si>
    <t>T.ZS.M. Filmgyártó Bt.</t>
  </si>
  <si>
    <t>1039 Budapest, Hollós Korvin Lajos u. 9.</t>
  </si>
  <si>
    <t>FILM-ART STUDIO Művészeti és Kereskedelmi Kft.</t>
  </si>
  <si>
    <t xml:space="preserve">FILMTEAM-LIZA Filmgyártó Kft. </t>
  </si>
  <si>
    <t>CINEMON Entertainment Kft.</t>
  </si>
  <si>
    <t>Megafilm Service Műsorgyártó és Szolgáltató Kft.</t>
  </si>
  <si>
    <t>MANCSFILM Kft., Új Budapest Filmstúdió Kft.</t>
  </si>
  <si>
    <t>COMING OUT Kft., Megafilm Service Kft., Megafilm Kiadó Kft.</t>
  </si>
  <si>
    <t>BPAnim Holding Filmkészítő Kft.</t>
  </si>
  <si>
    <t>BORG FILM Gyártó és Szolgáltatató Kft.</t>
  </si>
  <si>
    <t>NFGY/0713/2014</t>
  </si>
  <si>
    <t>Pál Adrienn</t>
  </si>
  <si>
    <t>NFGY/0714/2014</t>
  </si>
  <si>
    <t>Snowqueen</t>
  </si>
  <si>
    <t>Alphaville Virtual Studios Kft.</t>
  </si>
  <si>
    <t xml:space="preserve">1095 Budapest, Soroksári út 122. </t>
  </si>
  <si>
    <t>NFGY/0715/2014</t>
  </si>
  <si>
    <t>Drakula dilemma</t>
  </si>
  <si>
    <t>M&amp;M Film Kft.</t>
  </si>
  <si>
    <t xml:space="preserve">1052 Budapest, Károly körút 10. </t>
  </si>
  <si>
    <t>NFGY/0716/2014</t>
  </si>
  <si>
    <t>És ezt így hogy? - Gitár</t>
  </si>
  <si>
    <t>1073 Budapest, Kertész utca 48.</t>
  </si>
  <si>
    <t>NFGY/0717/2014</t>
  </si>
  <si>
    <t>Dózsa</t>
  </si>
  <si>
    <t>C.A.K.Ó Stúdió Kft.</t>
  </si>
  <si>
    <t>1025 Budapest, Apostol u. 21.</t>
  </si>
  <si>
    <t>NFGY/0718/2014</t>
  </si>
  <si>
    <t>1146 Budapest, Thököly út 58-60.</t>
  </si>
  <si>
    <t>TreeFa World Productions Kft.</t>
  </si>
  <si>
    <t>NFGY/0719/2014</t>
  </si>
  <si>
    <t xml:space="preserve">Karsten og Petra 3. </t>
  </si>
  <si>
    <t>Proton On-demand Kft.</t>
  </si>
  <si>
    <t>Színről színre- Komlóskai gyémánt</t>
  </si>
  <si>
    <t xml:space="preserve">1021 Budapest, Szakadék út 4. </t>
  </si>
  <si>
    <t>Tatafilm</t>
  </si>
  <si>
    <t>Szomszédok</t>
  </si>
  <si>
    <t>Zikkurat Úr-Nammu Kft., Zikkurat Színpadi Ügynökség Kft., Manna Kulturális Egyesület</t>
  </si>
  <si>
    <t>Ezüst-Patak (Hold Fény illetve Szenvedély című epizódok)</t>
  </si>
  <si>
    <t>Metaforum Film Innovációs és Szolgáltató Kft.</t>
  </si>
  <si>
    <t>FILMTEAM Kereskedelmi és Szolgáltató Kft.</t>
  </si>
  <si>
    <t>MOVIEBAR FILMS Kft.</t>
  </si>
  <si>
    <t>Fekete krónika (A louduni ördöghajsza, A tüzes bíróság)</t>
  </si>
  <si>
    <t>NFGY/0720/2014</t>
  </si>
  <si>
    <t>Kamuflázs</t>
  </si>
  <si>
    <t>NFGY/0721/2014</t>
  </si>
  <si>
    <t>Hany Istók</t>
  </si>
  <si>
    <t>NFGY/0722/2014</t>
  </si>
  <si>
    <t>Gyerekosztály</t>
  </si>
  <si>
    <t>NFGY/0723/2014</t>
  </si>
  <si>
    <t>A négy nő</t>
  </si>
  <si>
    <t>NFGY/0724/2014</t>
  </si>
  <si>
    <t>Terhesség</t>
  </si>
  <si>
    <t>NFGY/0725/2014</t>
  </si>
  <si>
    <t>Az emberiség egy napja</t>
  </si>
  <si>
    <t>NFGY/0726/2014</t>
  </si>
  <si>
    <t>Az autóstop</t>
  </si>
  <si>
    <t>NFGY/0727/2014</t>
  </si>
  <si>
    <t xml:space="preserve">HAT I-VI. </t>
  </si>
  <si>
    <t>NFGY/0728/2014</t>
  </si>
  <si>
    <t>NFGY/0729/2014</t>
  </si>
  <si>
    <t>Soul Exodus</t>
  </si>
  <si>
    <t>NFGY/0730/2014</t>
  </si>
  <si>
    <t>NFGY/0731/2014</t>
  </si>
  <si>
    <t>NFGY/0732/2014</t>
  </si>
  <si>
    <t>NFGY/0733/2014</t>
  </si>
  <si>
    <t>NFGY/0734/2014</t>
  </si>
  <si>
    <t>NFGY/0735/2014</t>
  </si>
  <si>
    <t>NFGY/0736/2014</t>
  </si>
  <si>
    <t>NFGY/0737/2014</t>
  </si>
  <si>
    <t>A látogató</t>
  </si>
  <si>
    <t>NFGY/0738/2014</t>
  </si>
  <si>
    <t>Útitárs</t>
  </si>
  <si>
    <t>NFGY/0739/2014</t>
  </si>
  <si>
    <t>NFGY/0740/2014</t>
  </si>
  <si>
    <t>NFGY/0741/2014</t>
  </si>
  <si>
    <t>NFGY/0742/2014</t>
  </si>
  <si>
    <t>NFGY/0743/2014</t>
  </si>
  <si>
    <t>NFGY/0744/2014</t>
  </si>
  <si>
    <t>NFGY/0745/2014</t>
  </si>
  <si>
    <t>NFGY/0746/2014</t>
  </si>
  <si>
    <t>NFGY/0747/2014</t>
  </si>
  <si>
    <t>Ruben Brandt, a gyűjtő</t>
  </si>
  <si>
    <t xml:space="preserve">Ruben Brandt Kft. </t>
  </si>
  <si>
    <t xml:space="preserve">1085 Budapest, Mária u. 23. </t>
  </si>
  <si>
    <t>Lazarus</t>
  </si>
  <si>
    <t xml:space="preserve">Mid Atlantic Productions Gyártó és Szolgáltató Kft. </t>
  </si>
  <si>
    <t>Mindenki ott van</t>
  </si>
  <si>
    <t>Happy Show Kft.</t>
  </si>
  <si>
    <t>1037 Budapest, Körtvélyes köz 16/b</t>
  </si>
  <si>
    <t>A Holló</t>
  </si>
  <si>
    <t xml:space="preserve">Pilinszky János Európája </t>
  </si>
  <si>
    <t>Képek mozgó keretben</t>
  </si>
  <si>
    <t>Ha-jó gyár</t>
  </si>
  <si>
    <t xml:space="preserve">Meteor-Film Bt. </t>
  </si>
  <si>
    <t>Kojot és a szikla</t>
  </si>
  <si>
    <t>1025 Budapest, Szilfa utca 9.</t>
  </si>
  <si>
    <t>HBO Holding Üzletviteli Tanácsadó Csoport Zrt.</t>
  </si>
  <si>
    <t>Art Opus kft.</t>
  </si>
  <si>
    <t>Art Vision Stúdió Kft.</t>
  </si>
  <si>
    <t>MONTAGE-VIDEO Videofelvételeket Készítő Kkt.</t>
  </si>
  <si>
    <t>ZIKKURAT-UR-NAMMU Művészeti, Kereskedelmi és Szolgáltató Kft.</t>
  </si>
  <si>
    <t>Kivonulás a paradicsomba</t>
  </si>
  <si>
    <t xml:space="preserve">Hímpor Film Kft. </t>
  </si>
  <si>
    <t xml:space="preserve">Gondolj Rám Fimprodukciós Kft. </t>
  </si>
  <si>
    <t>Radnóti esete Bálint András estje</t>
  </si>
  <si>
    <t>K.G.B. Stúdió Szolgáltató Kft.</t>
  </si>
  <si>
    <t>Quality Pictures Filmkészítő és Kulturális Szolgáltató Kft.</t>
  </si>
  <si>
    <t>Meteor Filmstúdió Filmgyártó és Filmforgalmazó Kft.</t>
  </si>
  <si>
    <t>Filmservice Művészeti Filmgyártó és Filmforgalmazó Kft.</t>
  </si>
  <si>
    <t xml:space="preserve">MYTHBERG FILMS - GENIUS Film, és Videogyártó, Szolgáltató Kft. </t>
  </si>
  <si>
    <t>Koncertek az  A38 Hajón (HD 2013. 271-285.)</t>
  </si>
  <si>
    <t>NFGY/0748/2014</t>
  </si>
  <si>
    <t>Anyám levelei Sztálin elvtársnak</t>
  </si>
  <si>
    <t>Cameofilm Studio Kft.</t>
  </si>
  <si>
    <t>NFGY/0749/2014</t>
  </si>
  <si>
    <t>A háború gyermekei</t>
  </si>
  <si>
    <t>NFGY/0750/2014</t>
  </si>
  <si>
    <t>NFGY/0751/2014</t>
  </si>
  <si>
    <t>Magyarországi Evangélikus Egyház Luther Kiadója</t>
  </si>
  <si>
    <t xml:space="preserve">1085 Budapest, Üllői út 24. </t>
  </si>
  <si>
    <t>Luther Márton élete  (két epizód: Miből lesz a cserebogár, Úton az Úr felé)</t>
  </si>
  <si>
    <t xml:space="preserve">1073 Budapest, Erzsébet krt. 8. </t>
  </si>
  <si>
    <t>NFGY/0753/2014</t>
  </si>
  <si>
    <t>Flashback Kft.</t>
  </si>
  <si>
    <t xml:space="preserve">1023 Budapest, Bécsi út 4. </t>
  </si>
  <si>
    <t xml:space="preserve">NFGY/0752/2014 </t>
  </si>
  <si>
    <t>NFGY/0754/2014</t>
  </si>
  <si>
    <t>A Párt</t>
  </si>
  <si>
    <t xml:space="preserve">1093 Budapest, Gönczy Pál utca 2. </t>
  </si>
  <si>
    <t>Filmkontroll T-projekt Kft.</t>
  </si>
  <si>
    <t>2030 Érd, György u. 55. 2/a</t>
  </si>
  <si>
    <t>NFGY/0755/2014</t>
  </si>
  <si>
    <t>A nagy fafilm</t>
  </si>
  <si>
    <t>NFGY/0756/2014</t>
  </si>
  <si>
    <t>Kígyók a kézben</t>
  </si>
  <si>
    <t xml:space="preserve">MEGA FILM Kiadó Kft. </t>
  </si>
  <si>
    <t xml:space="preserve">INFORG STÚDIÓ Filmgyártó és Szolgáltató Kft. </t>
  </si>
  <si>
    <t>Inforg-M&amp;M FILM Filmgyártó és Szolgáltató Kft.</t>
  </si>
  <si>
    <t>Budapest Film Produkciós Filmelőállító Kft.</t>
  </si>
  <si>
    <t>ART OPUS Kft.</t>
  </si>
  <si>
    <t>Digic Pictures Filmgyártó, Szoftverfejlesztő és Kereskedelmi  Kft.</t>
  </si>
  <si>
    <t>Katapult Film Kft., Katapult - Parkoló Filmgyártó Kft.</t>
  </si>
  <si>
    <t>Erdő P. R. Filmgyártó és Könyvelő Bt.</t>
  </si>
  <si>
    <t>Tett Stúdió Szolgáltató és Kereskedelmi Kft.</t>
  </si>
  <si>
    <t>MEGA FILM Kiadó Kft.</t>
  </si>
  <si>
    <t>Kedd Kulturális és Szolgáltató Kft.</t>
  </si>
  <si>
    <t>KinoFilm Stúdió Filmkészítő és Szolgáltató Kft.</t>
  </si>
  <si>
    <t>Cinemart Kulturális Szolgáltató Kft.</t>
  </si>
  <si>
    <t>Print K.M.H. Nyomdaipari, Kereskedelmi és Szolgáltató Kft.</t>
  </si>
  <si>
    <t>Coming Out</t>
  </si>
  <si>
    <t>NFGY/0757/2014</t>
  </si>
  <si>
    <t>Legjobbakat</t>
  </si>
  <si>
    <t>NFGY/0758/2014</t>
  </si>
  <si>
    <t>Lengemesék</t>
  </si>
  <si>
    <t xml:space="preserve">1025 Budapest, Szilfa utca 9. </t>
  </si>
  <si>
    <t>NFGY/0759/2014</t>
  </si>
  <si>
    <t>Ámos Imre - A magyar Chagall</t>
  </si>
  <si>
    <t xml:space="preserve">2724 Újlengyel, Határ út 12. </t>
  </si>
  <si>
    <t>NFGY/0760/2014</t>
  </si>
  <si>
    <t>A láthatatlan seb</t>
  </si>
  <si>
    <t>1024 Budapest, Nyúl u. 1. fszt. 1.</t>
  </si>
  <si>
    <t>Mission Films Gyártó és Szolgáltató Kft.</t>
  </si>
  <si>
    <t xml:space="preserve">TITÁNIA-MASTER PRO Kulturális és Szolgáltató Kft. </t>
  </si>
  <si>
    <t>Aki nem akart szobor lenni…Bibó</t>
  </si>
  <si>
    <t>20213.12.31</t>
  </si>
  <si>
    <t>NFGY/0761/2014</t>
  </si>
  <si>
    <t>Víkend</t>
  </si>
  <si>
    <t>NFGY/0762/2014</t>
  </si>
  <si>
    <t>Vad Szigetköz - A szárazföldi delta 52' + werk: Mesélő tárgyak 8'</t>
  </si>
  <si>
    <t>NatFilm Hungary Kft.</t>
  </si>
  <si>
    <t>1122 Budapest, Városmajor utca 26/D I. 1.</t>
  </si>
  <si>
    <t>20113.07.01</t>
  </si>
  <si>
    <t>Magyar Nemzeti Filmalap Közhasznú Nonprofit Zrt.</t>
  </si>
  <si>
    <t>1145 Budapest, Róna utca 174. (levelezési címe: 1365 Budapest, Pf.: 748.)</t>
  </si>
  <si>
    <t>NFGY/0763/2014</t>
  </si>
  <si>
    <t>Mouse Poison</t>
  </si>
  <si>
    <t>A szerelmes Petőfi</t>
  </si>
  <si>
    <t>Brazilok</t>
  </si>
  <si>
    <t>Mezőtúri fazekasság</t>
  </si>
  <si>
    <t>Meteor Filmstúdió Filmgyártó- és Filmforgalmazó Kft.</t>
  </si>
  <si>
    <t>Tetemre hívás</t>
  </si>
  <si>
    <t>NFGY/0764/2014</t>
  </si>
  <si>
    <t>NFGY/0765/2014</t>
  </si>
  <si>
    <t>NFGY/0766/2014</t>
  </si>
  <si>
    <t>NFGY/0767/2014</t>
  </si>
  <si>
    <t>1085 Budapest, József körút 36. fszt. 5.</t>
  </si>
  <si>
    <t>HERCULES FILMS Gyártó és Szolgáltató Kft.</t>
  </si>
  <si>
    <t>NFGY/0001/2012</t>
  </si>
  <si>
    <t>NFGY/0002/2012</t>
  </si>
  <si>
    <t>NFGY/0003/2012</t>
  </si>
  <si>
    <t>NFGY/0004/2012</t>
  </si>
  <si>
    <t>NFGY/0005/2012</t>
  </si>
  <si>
    <t>NFGY/0006/2012</t>
  </si>
  <si>
    <t>NFGY/0007/2012</t>
  </si>
  <si>
    <t>NFGY/0008/2012</t>
  </si>
  <si>
    <t>NFGY/0009/2012</t>
  </si>
  <si>
    <t>NFGY/0010/2012</t>
  </si>
  <si>
    <t>NFGY/0011/2012</t>
  </si>
  <si>
    <t>NFGY/0012/2012</t>
  </si>
  <si>
    <t>NFGY/0013/2012</t>
  </si>
  <si>
    <t>NFGY/0014/2012</t>
  </si>
  <si>
    <t>NFGY/0015/2012</t>
  </si>
  <si>
    <t>NFGY/0016/2012</t>
  </si>
  <si>
    <t>NFGY/0017/2012</t>
  </si>
  <si>
    <t>NFGY/0018/2012</t>
  </si>
  <si>
    <t>NFGY/0019/2012</t>
  </si>
  <si>
    <t>NFGY/0020/2012</t>
  </si>
  <si>
    <t>NFGY/0021/2012</t>
  </si>
  <si>
    <t>NFGY/0022/2012</t>
  </si>
  <si>
    <t>NFGY/0023/2012</t>
  </si>
  <si>
    <t>NFGY/0024/2012</t>
  </si>
  <si>
    <t>NFGY/0025/2012</t>
  </si>
  <si>
    <t>NFGY/0026/2012</t>
  </si>
  <si>
    <t>NFGY/0027/2012</t>
  </si>
  <si>
    <t>NFGY/0028/2012</t>
  </si>
  <si>
    <t>NFGY/0029/2012</t>
  </si>
  <si>
    <t>NFGY/0030/2012</t>
  </si>
  <si>
    <t>NFGY/0031/2012</t>
  </si>
  <si>
    <t>NFGY/0032/2012</t>
  </si>
  <si>
    <t>NFGY/0033/2012</t>
  </si>
  <si>
    <t>NFGY/0034/2012</t>
  </si>
  <si>
    <t>NFGY/0035/2012</t>
  </si>
  <si>
    <t>NFGY/0036/2012</t>
  </si>
  <si>
    <t>NFGY/0037/2012</t>
  </si>
  <si>
    <t>NFGY/0038/2012</t>
  </si>
  <si>
    <t>NFGY/0039/2012</t>
  </si>
  <si>
    <t>NFGY/0040/2012</t>
  </si>
  <si>
    <t>NFGY/0041/2012</t>
  </si>
  <si>
    <t>NFGY/0042/2012</t>
  </si>
  <si>
    <t>NFGY/0043/2012</t>
  </si>
  <si>
    <t>NFGY/0044/2012</t>
  </si>
  <si>
    <t>NFGY/0045/2012</t>
  </si>
  <si>
    <t>NFGY/0046/2012</t>
  </si>
  <si>
    <t>NFGY/0047/2012</t>
  </si>
  <si>
    <t>NFGY/0048/2012</t>
  </si>
  <si>
    <t>NFGY/0049/2012</t>
  </si>
  <si>
    <t>NFGY/0050/2012</t>
  </si>
  <si>
    <t>NFGY/0051/2012</t>
  </si>
  <si>
    <t>NFGY/0052/2012</t>
  </si>
  <si>
    <t>NFGY/0053/2012</t>
  </si>
  <si>
    <t>NFGY/0054/2012</t>
  </si>
  <si>
    <t>NFGY/0055/2012</t>
  </si>
  <si>
    <t>NFGY/0056/2012</t>
  </si>
  <si>
    <t>NFGY/0057/2012</t>
  </si>
  <si>
    <t>NFGY/0058/2012</t>
  </si>
  <si>
    <t>NFGY/0059/2012</t>
  </si>
  <si>
    <t>NFGY/0060/2012</t>
  </si>
  <si>
    <t>NFGY/0061/2012</t>
  </si>
  <si>
    <t>NFGY/0062/2012</t>
  </si>
  <si>
    <t>NFGY/0063/2012</t>
  </si>
  <si>
    <t>NFGY/0064/2012</t>
  </si>
  <si>
    <t>NFGY/0065/2012</t>
  </si>
  <si>
    <t>NFGY/0066/2012</t>
  </si>
  <si>
    <t>NFGY/0067/2012</t>
  </si>
  <si>
    <t>NFGY/0068/2012</t>
  </si>
  <si>
    <t>NFGY/0069/2012</t>
  </si>
  <si>
    <t>NFGY/0070/2012</t>
  </si>
  <si>
    <t>NFGY/0071/2012</t>
  </si>
  <si>
    <t>NFGY/0072/2012</t>
  </si>
  <si>
    <t>NFGY/0073/2012</t>
  </si>
  <si>
    <t>NFGY/0074/2012</t>
  </si>
  <si>
    <t>NFGY/0075/2012</t>
  </si>
  <si>
    <t>NFGY/0076/2012</t>
  </si>
  <si>
    <t>NFGY/0077/2012</t>
  </si>
  <si>
    <t>NFGY/0078/2012</t>
  </si>
  <si>
    <t>NFGY/0079/2012</t>
  </si>
  <si>
    <t>NFGY/0080/2012</t>
  </si>
  <si>
    <t>NFGY/0081/2012</t>
  </si>
  <si>
    <t>NFGY/0082/2012</t>
  </si>
  <si>
    <t>NFGY/0083/2012</t>
  </si>
  <si>
    <t>NFGY/0084/2012</t>
  </si>
  <si>
    <t>NFGY/0085/2012</t>
  </si>
  <si>
    <t>NFGY/0086/2012</t>
  </si>
  <si>
    <t>NFGY/0087/2012</t>
  </si>
  <si>
    <t>NFGY/0088/2012</t>
  </si>
  <si>
    <t>NFGY/0089/2012</t>
  </si>
  <si>
    <t>NFGY/0090/2012</t>
  </si>
  <si>
    <t>NFGY/0091/2012</t>
  </si>
  <si>
    <t>NFGY/0092/2012</t>
  </si>
  <si>
    <t>NFGY/0093/2012</t>
  </si>
  <si>
    <t>NFGY/0094/2012</t>
  </si>
  <si>
    <t>NFGY/0095/2012</t>
  </si>
  <si>
    <t>NFGY/0096/2012</t>
  </si>
  <si>
    <t>NFGY/0097/2012</t>
  </si>
  <si>
    <t>NFGY/0098/2012</t>
  </si>
  <si>
    <t>NFGY/0099/2012</t>
  </si>
  <si>
    <t>NFGY/0100/2012</t>
  </si>
  <si>
    <t>NFGY/0101/2012</t>
  </si>
  <si>
    <t>NFGY/0102/2012</t>
  </si>
  <si>
    <t>NFGY/0103/2012</t>
  </si>
  <si>
    <t>NFGY/0104/2012</t>
  </si>
  <si>
    <t>NFGY/0105/2012</t>
  </si>
  <si>
    <t>NFGY/0106/2012</t>
  </si>
  <si>
    <t>NFGY/0107/2012</t>
  </si>
  <si>
    <t>NFGY/0108/2012</t>
  </si>
  <si>
    <t>NFGY/0109/2012</t>
  </si>
  <si>
    <t>NFGY/0110/2012</t>
  </si>
  <si>
    <t>NFGY/0111/2012</t>
  </si>
  <si>
    <t>NFGY/0112/2012</t>
  </si>
  <si>
    <t>NFGY/0113/2012</t>
  </si>
  <si>
    <t>NFGY/0114/2012</t>
  </si>
  <si>
    <t>NFGY/0115/2012</t>
  </si>
  <si>
    <t>NFGY/0116/2012</t>
  </si>
  <si>
    <t>NFGY/0117/2012</t>
  </si>
  <si>
    <t>NFGY/0118/2012</t>
  </si>
  <si>
    <t>NFGY/0119/2012</t>
  </si>
  <si>
    <t>NFGY/0120/2012</t>
  </si>
  <si>
    <t>NFGY/0121/2012</t>
  </si>
  <si>
    <t>NFGY/0122/2012</t>
  </si>
  <si>
    <t>NFGY/0123/2012</t>
  </si>
  <si>
    <t>NFGY/0124/2012</t>
  </si>
  <si>
    <t>NFGY/0125/2012</t>
  </si>
  <si>
    <t>NFGY/0126/2012</t>
  </si>
  <si>
    <t>NFGY/0127/2012</t>
  </si>
  <si>
    <t>NFGY/0128/2012</t>
  </si>
  <si>
    <t>NFGY/0129/2012</t>
  </si>
  <si>
    <t>NFGY/0130/2012</t>
  </si>
  <si>
    <t>NFGY/0131/2012</t>
  </si>
  <si>
    <t>NFGY/0132/2012</t>
  </si>
  <si>
    <t>NFGY/0133/2012</t>
  </si>
  <si>
    <t>NFGY/0134/2012</t>
  </si>
  <si>
    <t>NFGY/0135/2012</t>
  </si>
  <si>
    <t>NFGY/0136/2012</t>
  </si>
  <si>
    <t>NFGY/0137/2012</t>
  </si>
  <si>
    <t>NFGY/0138/2012</t>
  </si>
  <si>
    <t>NFGY/0139/2012</t>
  </si>
  <si>
    <t>NFGY/0140/2012</t>
  </si>
  <si>
    <t>NFGY/0141/2012</t>
  </si>
  <si>
    <t>NFGY/0142/2012</t>
  </si>
  <si>
    <t>NFGY/0143/2012</t>
  </si>
  <si>
    <t>NFGY/0144/2012</t>
  </si>
  <si>
    <t>NFGY/0145/2012</t>
  </si>
  <si>
    <t>NFGY/0146/2012</t>
  </si>
  <si>
    <t>NFGY/0147/2012</t>
  </si>
  <si>
    <t>NFGY/0148/2012</t>
  </si>
  <si>
    <t>NFGY/0149/2012</t>
  </si>
  <si>
    <t>NFGY/0150/2012</t>
  </si>
  <si>
    <t>NFGY/0151/2012</t>
  </si>
  <si>
    <t>NFGY/0152/2012</t>
  </si>
  <si>
    <t>NFGY/0153/2012</t>
  </si>
  <si>
    <t>NFGY/0154/2012</t>
  </si>
  <si>
    <t>NFGY/0155/2012</t>
  </si>
  <si>
    <t>NFGY/0156/2012</t>
  </si>
  <si>
    <t>NFGY/0157/2012</t>
  </si>
  <si>
    <t>NFGY/0158/2012</t>
  </si>
  <si>
    <t>NFGY/0159/2012</t>
  </si>
  <si>
    <t>NFGY/0160/2012</t>
  </si>
  <si>
    <t>NFGY/0161/2012</t>
  </si>
  <si>
    <t>NFGY/0162/2012</t>
  </si>
  <si>
    <t>NFGY/0163/2012</t>
  </si>
  <si>
    <t>NFGY/0164/2012</t>
  </si>
  <si>
    <t>NFGY/0165/2012</t>
  </si>
  <si>
    <t>NFGY/0166/2012</t>
  </si>
  <si>
    <t>NFGY/0167/2012</t>
  </si>
  <si>
    <t>NFGY/0168/2012</t>
  </si>
  <si>
    <t>NFGY/0169/2012</t>
  </si>
  <si>
    <t>NFGY/0170/2012</t>
  </si>
  <si>
    <t>NFGY/0171/2012</t>
  </si>
  <si>
    <t>NFGY/0172/2012</t>
  </si>
  <si>
    <t>NFGY/0173/2012</t>
  </si>
  <si>
    <t>NFGY/0174/2012</t>
  </si>
  <si>
    <t>NFGY/0175/2012</t>
  </si>
  <si>
    <t>NFGY/0176/2012</t>
  </si>
  <si>
    <t>NFGY/0177/2012</t>
  </si>
  <si>
    <t>NFGY/0178/2012</t>
  </si>
  <si>
    <t>NFGY/0179/2012</t>
  </si>
  <si>
    <t>NFGY/0180/2012</t>
  </si>
  <si>
    <t>NFGY/0181/2012</t>
  </si>
  <si>
    <t>NFGY/0182/2012</t>
  </si>
  <si>
    <t>NFGY/0183/2012</t>
  </si>
  <si>
    <t>NFGY/0184/2012</t>
  </si>
  <si>
    <t>NFGY/0185/2012</t>
  </si>
  <si>
    <t>NFGY/0186/2012</t>
  </si>
  <si>
    <t>NFGY/0187/2012</t>
  </si>
  <si>
    <t>NFGY/0188/2012</t>
  </si>
  <si>
    <t>NFGY/0189/2012</t>
  </si>
  <si>
    <t>NFGY/0190/2012</t>
  </si>
  <si>
    <t>NFGY/0191/2012</t>
  </si>
  <si>
    <t>NFGY/0192/2012</t>
  </si>
  <si>
    <t>NFGY/0193/2012</t>
  </si>
  <si>
    <t>NFGY/0194/2012</t>
  </si>
  <si>
    <t>NFGY/0195/2012</t>
  </si>
  <si>
    <t>NFGY/0196/2012</t>
  </si>
  <si>
    <t>NFGY/0197/2012</t>
  </si>
  <si>
    <t>NFGY/0198/2012</t>
  </si>
  <si>
    <t>NFGY/0199/2012</t>
  </si>
  <si>
    <t>NFGY/0200/2012</t>
  </si>
  <si>
    <t>NFGY/0201/2012</t>
  </si>
  <si>
    <t>NFGY/0202/2012</t>
  </si>
  <si>
    <t>NFGY/0203/2012</t>
  </si>
  <si>
    <t>NFGY/0204/2012</t>
  </si>
  <si>
    <t>NFGY/0205/2012</t>
  </si>
  <si>
    <t>NFGY/0206/2012</t>
  </si>
  <si>
    <t>NFGY/0207/2012</t>
  </si>
  <si>
    <t>NFGY/0208/2012</t>
  </si>
  <si>
    <t>NFGY/0209/2012</t>
  </si>
  <si>
    <t>NFGY/0210/2012</t>
  </si>
  <si>
    <t>NFGY/0211/2012</t>
  </si>
  <si>
    <t>NFGY/0212/2012</t>
  </si>
  <si>
    <t>NFGY/0213/2012</t>
  </si>
  <si>
    <t>NFGY/0214/2012</t>
  </si>
  <si>
    <t>NFGY/0215/2012</t>
  </si>
  <si>
    <t>NFGY/0216/2012</t>
  </si>
  <si>
    <t>NFGY/0217/2012</t>
  </si>
  <si>
    <t>NFGY/0218/2012</t>
  </si>
  <si>
    <t>NFGY/0219/2012</t>
  </si>
  <si>
    <t>NFGY/0220/2012</t>
  </si>
  <si>
    <t>NFGY/0221/2012</t>
  </si>
  <si>
    <t>NFGY/0222/2012</t>
  </si>
  <si>
    <t>NFGY/0223/2012</t>
  </si>
  <si>
    <t>NFGY/0224/2012</t>
  </si>
  <si>
    <t>NFGY/0225/2012</t>
  </si>
  <si>
    <t>NFGY/0226/2012</t>
  </si>
  <si>
    <t>NFGY/0227/2012</t>
  </si>
  <si>
    <t>NFGY/0228/2012</t>
  </si>
  <si>
    <t>NFGY/0229/2012</t>
  </si>
  <si>
    <t>NFGY/0230/2012</t>
  </si>
  <si>
    <t>NFGY/0231/2012</t>
  </si>
  <si>
    <t>NFGY/0232/2012</t>
  </si>
  <si>
    <t>NFGY/0233/2012</t>
  </si>
  <si>
    <t>NFGY/0234/2012</t>
  </si>
  <si>
    <t>NFGY/0235/2012</t>
  </si>
  <si>
    <t>NFGY/0236/2012</t>
  </si>
  <si>
    <t>NFGY/0237/2012</t>
  </si>
  <si>
    <t>NFGY/0238/2012</t>
  </si>
  <si>
    <t>NFGY/0239/2012</t>
  </si>
  <si>
    <t>NFGY/0240/2012</t>
  </si>
  <si>
    <t>NFGY/0241/2012</t>
  </si>
  <si>
    <t>NFGY/0242/2012</t>
  </si>
  <si>
    <t>NFGY/0243/2012</t>
  </si>
  <si>
    <t>NFGY/0244/2012</t>
  </si>
  <si>
    <t>NFGY/0245/2012</t>
  </si>
  <si>
    <t>NFGY/0246/2012</t>
  </si>
  <si>
    <t>NFGY/0247/2012</t>
  </si>
  <si>
    <t>NFGY/0248/2012</t>
  </si>
  <si>
    <t>NFGY/0249/2012</t>
  </si>
  <si>
    <t>NFGY/0250/2012</t>
  </si>
  <si>
    <t>NFGY/0251/2012</t>
  </si>
  <si>
    <t>NFGY/0252/2012</t>
  </si>
  <si>
    <t>NFGY/0253/2012</t>
  </si>
  <si>
    <t>NFGY/0254/2012</t>
  </si>
  <si>
    <t>NFGY/0255/2012</t>
  </si>
  <si>
    <t>NFGY/0256/2012</t>
  </si>
  <si>
    <t>NFGY/0257/2012</t>
  </si>
  <si>
    <t>NFGY/0258/2012</t>
  </si>
  <si>
    <t>NFGY/0259/2012</t>
  </si>
  <si>
    <t>NFGY/0260/2012</t>
  </si>
  <si>
    <t>NFGY/0261/2012</t>
  </si>
  <si>
    <t>NFGY/0262/2012</t>
  </si>
  <si>
    <t>NFGY/0263/2012</t>
  </si>
  <si>
    <t>NFGY/0264/2012</t>
  </si>
  <si>
    <t>NFGY/0265/2012</t>
  </si>
  <si>
    <t>NFGY/0266/2012</t>
  </si>
  <si>
    <t>NFGY/0267/2012</t>
  </si>
  <si>
    <t>NFGY/0268/2012</t>
  </si>
  <si>
    <t>NFGY/0269/2012</t>
  </si>
  <si>
    <t>NFGY/0270/2012</t>
  </si>
  <si>
    <t>NFGY/0271/2012</t>
  </si>
  <si>
    <t>NFGY/0272/2012</t>
  </si>
  <si>
    <t>NFGY/0273/2012</t>
  </si>
  <si>
    <t>NFGY/0274/2012</t>
  </si>
  <si>
    <t>NFGY/0275/2012</t>
  </si>
  <si>
    <t>NFGY/0276/2012</t>
  </si>
  <si>
    <t>NFGY/0277/2012</t>
  </si>
  <si>
    <t>NFGY/0278/2012</t>
  </si>
  <si>
    <t>NFGY/0279/2012</t>
  </si>
  <si>
    <t>NFGY/0280/2012</t>
  </si>
  <si>
    <t>NFGY/0281/2012</t>
  </si>
  <si>
    <t>NFGY/0282/2012</t>
  </si>
  <si>
    <t>NFGY/0283/2012</t>
  </si>
  <si>
    <t>NFGY/0284/2012</t>
  </si>
  <si>
    <t>NFGY/0285/2012</t>
  </si>
  <si>
    <t>NFGY/0286/2012</t>
  </si>
  <si>
    <t>NFGY/0287/2012</t>
  </si>
  <si>
    <t>NFGY/0288/2012</t>
  </si>
  <si>
    <t>NFGY/0289/2012</t>
  </si>
  <si>
    <t>NFGY/0290/2012</t>
  </si>
  <si>
    <t>NFGY/0291/2012</t>
  </si>
  <si>
    <t>NFGY/0292/2012</t>
  </si>
  <si>
    <t>NFGY/0293/2012</t>
  </si>
  <si>
    <t>NFGY/0294/2012</t>
  </si>
  <si>
    <t>NFGY/0295/2012</t>
  </si>
  <si>
    <t>NFGY/0296/2012</t>
  </si>
  <si>
    <t>NFGY/0297/2012</t>
  </si>
  <si>
    <t>NFGY/0298/2012</t>
  </si>
  <si>
    <t>NFGY/0299/2012</t>
  </si>
  <si>
    <t>NFGY/0300/2012</t>
  </si>
  <si>
    <t>NFGY/0301/2012</t>
  </si>
  <si>
    <t>NFGY/0302/2012</t>
  </si>
  <si>
    <t>NFGY/0303/2012</t>
  </si>
  <si>
    <t>NFGY/0304/2012</t>
  </si>
  <si>
    <t>NFGY/0305/2012</t>
  </si>
  <si>
    <t>NFGY/0306/2012</t>
  </si>
  <si>
    <t>NFGY/0307/2012</t>
  </si>
  <si>
    <t>NFGY/0308/2012</t>
  </si>
  <si>
    <t>NFGY/0309/2012</t>
  </si>
  <si>
    <t>NFGY/0310/2012</t>
  </si>
  <si>
    <t>NFGY/0311/2012</t>
  </si>
  <si>
    <t>NFGY/0312/2012</t>
  </si>
  <si>
    <t>NFGY/0313/2012</t>
  </si>
  <si>
    <t>NFGY/0314/2012</t>
  </si>
  <si>
    <t>NFGY/0315/2012</t>
  </si>
  <si>
    <t>NFGY/0316/2012</t>
  </si>
  <si>
    <t>NFGY/0317/2012</t>
  </si>
  <si>
    <t>NFGY/0318/2012</t>
  </si>
  <si>
    <t>NFGY/0319/2012</t>
  </si>
  <si>
    <t>NFGY/0320/2012</t>
  </si>
  <si>
    <t>NFGY/0321/2012</t>
  </si>
  <si>
    <t>NFGY/0322/2012</t>
  </si>
  <si>
    <t>NFGY/0323/2012</t>
  </si>
  <si>
    <t>NFGY/0324/2012</t>
  </si>
  <si>
    <t>NFGY/0325/2012</t>
  </si>
  <si>
    <t>NFGY/0326/2012</t>
  </si>
  <si>
    <t>NFGY/0327/2012</t>
  </si>
  <si>
    <t>NFGY/0328/2012</t>
  </si>
  <si>
    <t>NFGY/0329/2012</t>
  </si>
  <si>
    <t>NFGY/0330/2012</t>
  </si>
  <si>
    <t>NFGY/0331/2012</t>
  </si>
  <si>
    <t>NFGY/0332/2012</t>
  </si>
  <si>
    <t>NFGY/0333/2012</t>
  </si>
  <si>
    <t>NFGY/0334/2012</t>
  </si>
  <si>
    <t>NFGY/0335/2012</t>
  </si>
  <si>
    <t>NFGY/0336/2013</t>
  </si>
  <si>
    <t>NFGY/0337/2013</t>
  </si>
  <si>
    <t>NFGY/0338/2013</t>
  </si>
  <si>
    <t>NFGY/0339/2013</t>
  </si>
  <si>
    <t>NFGY/0340/2013</t>
  </si>
  <si>
    <t>NFGY/0341/2013</t>
  </si>
  <si>
    <t>NFGY/0342/2013</t>
  </si>
  <si>
    <t>NFGY/0343/2013</t>
  </si>
  <si>
    <t>NFGY/0344/2013</t>
  </si>
  <si>
    <t>NFGY/0345/2013</t>
  </si>
  <si>
    <t>NFGY/0346/2013</t>
  </si>
  <si>
    <t>NFGY/0347/2013</t>
  </si>
  <si>
    <t>NFGY/0348/2013</t>
  </si>
  <si>
    <t>NFGY/0349/2013</t>
  </si>
  <si>
    <t>NFGY/0350/2013</t>
  </si>
  <si>
    <t>NFGY/0351/2013</t>
  </si>
  <si>
    <t>NFGY/0352/2013</t>
  </si>
  <si>
    <t>NFGY/0353/2013</t>
  </si>
  <si>
    <t>NFGY/0354/2013</t>
  </si>
  <si>
    <t>NFGY/0355/2013</t>
  </si>
  <si>
    <t>NFGY/0356/2013</t>
  </si>
  <si>
    <t>NFGY/0357/2013</t>
  </si>
  <si>
    <t>NFGY/0358/2013</t>
  </si>
  <si>
    <t>NFGY/0359/2013</t>
  </si>
  <si>
    <t>NFGY/0360/2013</t>
  </si>
  <si>
    <t>NFGY/0361/2013</t>
  </si>
  <si>
    <t>NFGY/0362/2013</t>
  </si>
  <si>
    <t>NFGY/0363/2013</t>
  </si>
  <si>
    <t>NFGY/0364/2013</t>
  </si>
  <si>
    <t>NFGY/0365/2013</t>
  </si>
  <si>
    <t>NFGY/0366/2013</t>
  </si>
  <si>
    <t>NFGY/0367/2013</t>
  </si>
  <si>
    <t>NFGY/0368/2013</t>
  </si>
  <si>
    <t>NFGY/0369/2013</t>
  </si>
  <si>
    <t>NFGY/0370/2013</t>
  </si>
  <si>
    <t>NFGY/0371/2013</t>
  </si>
  <si>
    <t>NFGY/0372/2013</t>
  </si>
  <si>
    <t>NFGY/0373/2013</t>
  </si>
  <si>
    <t>NFGY/0374/2013</t>
  </si>
  <si>
    <t>NFGY/0375/2013</t>
  </si>
  <si>
    <t>NFGY/0376/2013</t>
  </si>
  <si>
    <t>NFGY/0377/2013</t>
  </si>
  <si>
    <t>NFGY/0378/2013</t>
  </si>
  <si>
    <t>NFGY/0379/2013</t>
  </si>
  <si>
    <t>NFGY/0380/2013</t>
  </si>
  <si>
    <t>NFGY/0381/2013</t>
  </si>
  <si>
    <t>NFGY/0382/2013</t>
  </si>
  <si>
    <t>NFGY/0383/2013</t>
  </si>
  <si>
    <t>NFGY/0384/2013</t>
  </si>
  <si>
    <t>NFGY/0385/2013</t>
  </si>
  <si>
    <t>NFGY/0386/2013</t>
  </si>
  <si>
    <t>NFGY/0387/2013</t>
  </si>
  <si>
    <t>NFGY/0388/2013</t>
  </si>
  <si>
    <t>NFGY/0389/2013</t>
  </si>
  <si>
    <t>NFGY/0390/2013</t>
  </si>
  <si>
    <t>NFGY/0391/2013</t>
  </si>
  <si>
    <t>NFGY/0392/2013</t>
  </si>
  <si>
    <t>NFGY/0393/2013</t>
  </si>
  <si>
    <t>NFGY/0394/2013</t>
  </si>
  <si>
    <t>NFGY/0395/2013</t>
  </si>
  <si>
    <t>NFGY/0396/2013</t>
  </si>
  <si>
    <t>NFGY/0397/2013</t>
  </si>
  <si>
    <t>NFGY/0398/2013</t>
  </si>
  <si>
    <t>NFGY/0399/2013</t>
  </si>
  <si>
    <t>NFGY/0400/2013</t>
  </si>
  <si>
    <t>NFGY/0401/2013</t>
  </si>
  <si>
    <t>NFGY/0402/2013</t>
  </si>
  <si>
    <t>NFGY/0403/2013</t>
  </si>
  <si>
    <t>NFGY/0404/2013</t>
  </si>
  <si>
    <t>NFGY/0405/2013</t>
  </si>
  <si>
    <t>NFGY/0406/2013</t>
  </si>
  <si>
    <t>NFGY/0407/2013</t>
  </si>
  <si>
    <t>NFGY/0408/2013</t>
  </si>
  <si>
    <t>NFGY/0409/2013</t>
  </si>
  <si>
    <t>NFGY/0410/2013</t>
  </si>
  <si>
    <t>NFGY/0411/2013</t>
  </si>
  <si>
    <t>NFGY/0412/2013</t>
  </si>
  <si>
    <t>NFGY/0413/2013</t>
  </si>
  <si>
    <t>NFGY/0414/2013</t>
  </si>
  <si>
    <t>NFGY/0415/2013</t>
  </si>
  <si>
    <t>NFGY/0416/2013</t>
  </si>
  <si>
    <t>NFGY/0417/2013</t>
  </si>
  <si>
    <t>NFGY/0418/2013</t>
  </si>
  <si>
    <t>NFGY/0419/2013</t>
  </si>
  <si>
    <t>NFGY/0420/2013</t>
  </si>
  <si>
    <t>NFGY/0421/2013</t>
  </si>
  <si>
    <t>NFGY/0422/2013</t>
  </si>
  <si>
    <t>NFGY/0423/2013</t>
  </si>
  <si>
    <t>NFGY/0424/2013</t>
  </si>
  <si>
    <t>NFGY/0425/2013</t>
  </si>
  <si>
    <t>NFGY/0426/2013</t>
  </si>
  <si>
    <t>NFGY/0427/2013</t>
  </si>
  <si>
    <t>NFGY/0428/2013</t>
  </si>
  <si>
    <t>NFGY/0429/2013</t>
  </si>
  <si>
    <t>NFGY/0430/2013</t>
  </si>
  <si>
    <t>NFGY/0431/2013</t>
  </si>
  <si>
    <t>NFGY/0432/2013</t>
  </si>
  <si>
    <t>NFGY/0433/2013</t>
  </si>
  <si>
    <t>NFGY/0434/2013</t>
  </si>
  <si>
    <t>NFGY/0435/2013</t>
  </si>
  <si>
    <t>NFGY/0436/2013</t>
  </si>
  <si>
    <t>NFGY/0437/2013</t>
  </si>
  <si>
    <t>NFGY/0438/2013</t>
  </si>
  <si>
    <t>NFGY/0439/2013</t>
  </si>
  <si>
    <t>NFGY/0440/2013</t>
  </si>
  <si>
    <t>NFGY/0441/2013</t>
  </si>
  <si>
    <t>NFGY/0442/2013</t>
  </si>
  <si>
    <t>NFGY/0443/2013</t>
  </si>
  <si>
    <t>NFGY/0444/2013</t>
  </si>
  <si>
    <t>NFGY/0445/2013</t>
  </si>
  <si>
    <t>NFGY/0446/2013</t>
  </si>
  <si>
    <t>NFGY/0447/2013</t>
  </si>
  <si>
    <t>NFGY/0448/2013</t>
  </si>
  <si>
    <t>NFGY/0449/2013</t>
  </si>
  <si>
    <t>NFGY/0450/2013</t>
  </si>
  <si>
    <t>NFGY/0451/2013</t>
  </si>
  <si>
    <t>NFGY/0452/2013</t>
  </si>
  <si>
    <t>NFGY/0453/2013</t>
  </si>
  <si>
    <t>NFGY/0454/2013</t>
  </si>
  <si>
    <t>NFGY/0455/2013</t>
  </si>
  <si>
    <t>NFGY/0456/2013</t>
  </si>
  <si>
    <t>NFGY/0457/2013</t>
  </si>
  <si>
    <t>NFGY/0458/2013</t>
  </si>
  <si>
    <t>NFGY/0459/2013</t>
  </si>
  <si>
    <t>NFGY/0460/2013</t>
  </si>
  <si>
    <t>NFGY/0461/2013</t>
  </si>
  <si>
    <t>NFGY/0462/2013</t>
  </si>
  <si>
    <t>NFGY/0463/2013</t>
  </si>
  <si>
    <t>NFGY/0464/2013</t>
  </si>
  <si>
    <t>NFGY/0465/2013</t>
  </si>
  <si>
    <t>NFGY/0466/2013</t>
  </si>
  <si>
    <t>NFGY/0467/2013</t>
  </si>
  <si>
    <t>NFGY/0468/2013</t>
  </si>
  <si>
    <t>NFGY/0469/2013</t>
  </si>
  <si>
    <t>NFGY/0470/2013</t>
  </si>
  <si>
    <t>NFGY/0471/2013</t>
  </si>
  <si>
    <t>NFGY/0472/2013</t>
  </si>
  <si>
    <t>NFGY/0473/2013</t>
  </si>
  <si>
    <t>NFGY/0474/2013</t>
  </si>
  <si>
    <t>NFGY/0475/2013</t>
  </si>
  <si>
    <t>NFGY/0476/2013</t>
  </si>
  <si>
    <t>NFGY/0477/2013</t>
  </si>
  <si>
    <t>NFGY/0478/2013</t>
  </si>
  <si>
    <t>NFGY/0479/2013</t>
  </si>
  <si>
    <t>NFGY/0480/2013</t>
  </si>
  <si>
    <t>NFGY/0481/2013</t>
  </si>
  <si>
    <t>NFGY/0482/2013</t>
  </si>
  <si>
    <t>NFGY/0483/2013</t>
  </si>
  <si>
    <t>NFGY/0484/2013</t>
  </si>
  <si>
    <t>NFGY/0485/2013</t>
  </si>
  <si>
    <t>NFGY/0486/2013</t>
  </si>
  <si>
    <t>NFGY/0487/2013</t>
  </si>
  <si>
    <t>NFGY/0488/2013</t>
  </si>
  <si>
    <t>NFGY/0489/2013</t>
  </si>
  <si>
    <t>NFGY/0490/2013</t>
  </si>
  <si>
    <t>NFGY/0491/2013</t>
  </si>
  <si>
    <t>NFGY/0492/2013</t>
  </si>
  <si>
    <t>NFGY/0493/2013</t>
  </si>
  <si>
    <t>NFGY/0494/2013</t>
  </si>
  <si>
    <t>NFGY/0495/2013</t>
  </si>
  <si>
    <t>NFGY/0496/2013</t>
  </si>
  <si>
    <t>NFGY/0497/2013</t>
  </si>
  <si>
    <t>NFGY/0498/2013</t>
  </si>
  <si>
    <t>NFGY/0499/2013</t>
  </si>
  <si>
    <t>NFGY/0500/2013</t>
  </si>
  <si>
    <t>NFGY/0501/2013</t>
  </si>
  <si>
    <t>NFGY/0502/2013</t>
  </si>
  <si>
    <t>NFGY/0503/2013</t>
  </si>
  <si>
    <t>NFGY/0504/2013</t>
  </si>
  <si>
    <t>NFGY/0505/2013</t>
  </si>
  <si>
    <t>NFGY/0506/2013</t>
  </si>
  <si>
    <t>NFGY/0507/2013</t>
  </si>
  <si>
    <t>NFGY/0508/2013</t>
  </si>
  <si>
    <t>NFGY/0509/2013</t>
  </si>
  <si>
    <t>NFGY/0510/2013</t>
  </si>
  <si>
    <t>NFGY/0511/2013</t>
  </si>
  <si>
    <t>NFGY/0512/2013</t>
  </si>
  <si>
    <t>NFGY/0513/2013</t>
  </si>
  <si>
    <t>NFGY/0514/2013</t>
  </si>
  <si>
    <t>NFGY/0515/2013</t>
  </si>
  <si>
    <t>NFGY/0516/2013</t>
  </si>
  <si>
    <t>NFGY/0517/2013</t>
  </si>
  <si>
    <t>NFGY/0518/2013</t>
  </si>
  <si>
    <t>NFGY/0519/2013</t>
  </si>
  <si>
    <t>NFGY/0520/2013</t>
  </si>
  <si>
    <t>NFGY/0521/2013</t>
  </si>
  <si>
    <t>NFGY/0522/2013</t>
  </si>
  <si>
    <t>NFGY/0523/2013</t>
  </si>
  <si>
    <t>NFGY/0524/2013</t>
  </si>
  <si>
    <t>NFGY/0525/2013</t>
  </si>
  <si>
    <t>NFGY/0526/2013</t>
  </si>
  <si>
    <t>NFGY/0527/2013</t>
  </si>
  <si>
    <t>NFGY/0528/2013</t>
  </si>
  <si>
    <t>NFGY/0529/2013</t>
  </si>
  <si>
    <t>NFGY/0530/2013</t>
  </si>
  <si>
    <t>NFGY/0531/2013</t>
  </si>
  <si>
    <t>NFGY/0532/2013</t>
  </si>
  <si>
    <t>NFGY/0533/2013</t>
  </si>
  <si>
    <t>NFGY/0534/2013</t>
  </si>
  <si>
    <t>NFGY/0535/2013</t>
  </si>
  <si>
    <t>NFGY/0536/2013</t>
  </si>
  <si>
    <t>NFGY/0537/2013</t>
  </si>
  <si>
    <t>NFGY/0538/2013</t>
  </si>
  <si>
    <t>NFGY/0539/2013</t>
  </si>
  <si>
    <t>NFGY/0540/2013</t>
  </si>
  <si>
    <t>NFGY/0541/2013</t>
  </si>
  <si>
    <t>NFGY/0542/2013</t>
  </si>
  <si>
    <t>NFGY/0543/2013</t>
  </si>
  <si>
    <t>NFGY/0544/2013</t>
  </si>
  <si>
    <t>NFGY/0545/2013</t>
  </si>
  <si>
    <t>NFGY/0546/2013</t>
  </si>
  <si>
    <t>NFGY/0547/2013</t>
  </si>
  <si>
    <t>NFGY/0548/2013</t>
  </si>
  <si>
    <t>NFGY/0549/2013</t>
  </si>
  <si>
    <t>NFGY/0550/2013</t>
  </si>
  <si>
    <t>NFGY/0551/2013</t>
  </si>
  <si>
    <t>NFGY/0552/2013</t>
  </si>
  <si>
    <t>NFGY/0553/2013</t>
  </si>
  <si>
    <t>NFGY/0554/2013</t>
  </si>
  <si>
    <t>NFGY/0555/2013</t>
  </si>
  <si>
    <t>NFGY/0556/2013</t>
  </si>
  <si>
    <t>NFGY/0557/2013</t>
  </si>
  <si>
    <t>NFGY/0558/2013</t>
  </si>
  <si>
    <t>NFGY/0559/2013</t>
  </si>
  <si>
    <t>NFGY/0560/2013</t>
  </si>
  <si>
    <t>NFGY/0561/2013</t>
  </si>
  <si>
    <t>NFGY/0562/2013</t>
  </si>
  <si>
    <t>NFGY/0563/2013</t>
  </si>
  <si>
    <t>NFGY/0564/2013</t>
  </si>
  <si>
    <t>NFGY/0565/2013</t>
  </si>
  <si>
    <t>NFGY/0566/2013</t>
  </si>
  <si>
    <t>NFGY/0567/2013</t>
  </si>
  <si>
    <t>NFGY/0568/2013</t>
  </si>
  <si>
    <t>NFGY/0569/2013</t>
  </si>
  <si>
    <t>NFGY/0570/2013</t>
  </si>
  <si>
    <t>NFGY/0571/2013</t>
  </si>
  <si>
    <t>NFGY/0572/2013</t>
  </si>
  <si>
    <t>NFGY/0573/2013</t>
  </si>
  <si>
    <t>NFGY/0574/2013</t>
  </si>
  <si>
    <t>NFGY/0575/2013</t>
  </si>
  <si>
    <t>NFGY/0576/2013</t>
  </si>
  <si>
    <t>NFGY/0577/2013</t>
  </si>
  <si>
    <t>NFGY/0578/2013</t>
  </si>
  <si>
    <t>NFGY/0579/2013</t>
  </si>
  <si>
    <t>NFGY/0580/2013</t>
  </si>
  <si>
    <t>NFGY/0581/2013</t>
  </si>
  <si>
    <t>NFGY/0582/2013</t>
  </si>
  <si>
    <t>NFGY/0583/2013</t>
  </si>
  <si>
    <t>NFGY/0584/2013</t>
  </si>
  <si>
    <t>NFGY/0585/2013</t>
  </si>
  <si>
    <t>NFGY/0586/2013</t>
  </si>
  <si>
    <t>NFGY/0587/2013</t>
  </si>
  <si>
    <t>NFGY/0588/2013</t>
  </si>
  <si>
    <t>NFGY/0589/2013</t>
  </si>
  <si>
    <t>NFGY/0590/2013</t>
  </si>
  <si>
    <t>NFGY/0591/2013</t>
  </si>
  <si>
    <t>NFGY/0592/2013</t>
  </si>
  <si>
    <t>NFGY/0593/2013</t>
  </si>
  <si>
    <t>NFGY/0594/2013</t>
  </si>
  <si>
    <t>NFGY/0595/2013</t>
  </si>
  <si>
    <t>NFGY/0596/2013</t>
  </si>
  <si>
    <t>NFGY/0597/2013</t>
  </si>
  <si>
    <t>NFGY/0598/2013</t>
  </si>
  <si>
    <t>NFGY/0599/2013</t>
  </si>
  <si>
    <t>NFGY/0600/2013</t>
  </si>
  <si>
    <t>NFGY/0601/2013</t>
  </si>
  <si>
    <t>NFGY/0602/2013</t>
  </si>
  <si>
    <t>NFGY/0603/2013</t>
  </si>
  <si>
    <t>NFGY/0604/2013</t>
  </si>
  <si>
    <t>NFGY/0605/2013</t>
  </si>
  <si>
    <t>NFGY/0606/2013</t>
  </si>
  <si>
    <t>NFGY/0607/2013</t>
  </si>
  <si>
    <t>NFGY/0608/2013</t>
  </si>
  <si>
    <t>NFGY/0609/2013</t>
  </si>
  <si>
    <t>NFGY/0610/2013</t>
  </si>
  <si>
    <t>NFGY/0611/2013</t>
  </si>
  <si>
    <t>NFGY/0612/2013</t>
  </si>
  <si>
    <t>NFGY/0613/2013</t>
  </si>
  <si>
    <t>NFGY/0614/2013</t>
  </si>
  <si>
    <t>NFGY/0615/2013</t>
  </si>
  <si>
    <t>NFGY/0616/2013</t>
  </si>
  <si>
    <t>NFGY/0617/2013</t>
  </si>
  <si>
    <t>NFGY/0618/2013</t>
  </si>
  <si>
    <t>NFGY/0619/2013</t>
  </si>
  <si>
    <t>NFGY/0620/2013</t>
  </si>
  <si>
    <t>NFGY/0621/2013</t>
  </si>
  <si>
    <t>NFGY/0622/2013</t>
  </si>
  <si>
    <t>NFGY/0623/2013</t>
  </si>
  <si>
    <t>NFGY/0624/2013</t>
  </si>
  <si>
    <t>NFGY/0625/2013</t>
  </si>
  <si>
    <t>NFGY/0626/2013</t>
  </si>
  <si>
    <t>NFGY/0627/2013</t>
  </si>
  <si>
    <t>NFGY/0628/2013</t>
  </si>
  <si>
    <t>NFGY/0629/2013</t>
  </si>
  <si>
    <t>NFGY/0630/2013</t>
  </si>
  <si>
    <t>NFGY/0631/2013</t>
  </si>
  <si>
    <t>NFGY/0632/2013</t>
  </si>
  <si>
    <t>NFGY/0633/2013</t>
  </si>
  <si>
    <t>NFGY/0634/2013</t>
  </si>
  <si>
    <t>NFGY/0635/2013</t>
  </si>
  <si>
    <t>NFGY/0636/2013</t>
  </si>
  <si>
    <t>NFGY/0637/2013</t>
  </si>
  <si>
    <t>NFGY/0638/2013</t>
  </si>
  <si>
    <t>NFGY/0639/2013</t>
  </si>
  <si>
    <t>NFGY/0640/2013</t>
  </si>
  <si>
    <t>NFGY/0641/2013</t>
  </si>
  <si>
    <t>NFGY/0642/2013</t>
  </si>
  <si>
    <t>NFGY/0643/2013</t>
  </si>
  <si>
    <t>NFGY/0644/2013</t>
  </si>
  <si>
    <t>NFGY/0645/2013</t>
  </si>
  <si>
    <t>NFGY/0646/2013</t>
  </si>
  <si>
    <t>NFGY/0647/2013</t>
  </si>
  <si>
    <t>NFGY/0648/2013</t>
  </si>
  <si>
    <t>NFGY/0649/2013</t>
  </si>
  <si>
    <t>NFGY/0650/2013</t>
  </si>
  <si>
    <t>NFGY/0651/2013</t>
  </si>
  <si>
    <t>NFGY/0652/2013</t>
  </si>
  <si>
    <t>NFGY/0653/2013</t>
  </si>
  <si>
    <t>NFGY/0654/2013</t>
  </si>
  <si>
    <t>NFGY/0655/2013</t>
  </si>
  <si>
    <t>NFGY/0656/2013</t>
  </si>
  <si>
    <t>NFGY/0657/2013</t>
  </si>
  <si>
    <t>NFGY/0658/2013</t>
  </si>
  <si>
    <t>NFGY/0659/2013</t>
  </si>
  <si>
    <t>NFGY/0660/2013</t>
  </si>
  <si>
    <t>NFGY/0661/2013</t>
  </si>
  <si>
    <t>NFGY/0662/2013</t>
  </si>
  <si>
    <t>NFGY/0663/2013</t>
  </si>
  <si>
    <t>NFGY/0664/2013</t>
  </si>
  <si>
    <t>NFGY/0665/2013</t>
  </si>
  <si>
    <t>NFGY/0666/2013</t>
  </si>
  <si>
    <t>NFGY/0667/2013</t>
  </si>
  <si>
    <t>NFGY/0668/2013</t>
  </si>
  <si>
    <t>NFGY/0669/2013</t>
  </si>
  <si>
    <t>NFGY/0670/2013</t>
  </si>
  <si>
    <t>NFGY/0671/2013</t>
  </si>
  <si>
    <t>NFGY/0672/2013</t>
  </si>
  <si>
    <t>NFGY/0673/2013</t>
  </si>
  <si>
    <t>NFGY/0674/2013</t>
  </si>
  <si>
    <t>NFGY/0675/2013</t>
  </si>
  <si>
    <t>NFGY/0676/2013</t>
  </si>
  <si>
    <t>NFGY/0677/2013</t>
  </si>
  <si>
    <t>NFGY/0678/2013</t>
  </si>
  <si>
    <t>NFGY/0679/2013</t>
  </si>
  <si>
    <t>NFGY/0680/2013</t>
  </si>
  <si>
    <t>NFGY/0681/2013</t>
  </si>
  <si>
    <t>NFGY/0682/2013</t>
  </si>
  <si>
    <t>NFGY/0683/2013</t>
  </si>
  <si>
    <t>NFGY/0684/2013</t>
  </si>
  <si>
    <t>NFGY/0685/2013</t>
  </si>
  <si>
    <t>NFGY/0686/2013</t>
  </si>
  <si>
    <t>NFGY/0687/2013</t>
  </si>
  <si>
    <t>NFGY/0688/2013</t>
  </si>
  <si>
    <t>NFGY/0689/2013</t>
  </si>
  <si>
    <t>NFGY/0690/2013</t>
  </si>
  <si>
    <t>NFGY/0691/2013</t>
  </si>
  <si>
    <t>NFGY/0692/2013</t>
  </si>
  <si>
    <t>NFGY/0693/2013</t>
  </si>
  <si>
    <t>NFGY/0694/2013</t>
  </si>
  <si>
    <t>NFGY/0695/2013</t>
  </si>
  <si>
    <t>NFGY/0696/2013</t>
  </si>
  <si>
    <t xml:space="preserve">NFGY/0697/2014 </t>
  </si>
  <si>
    <t xml:space="preserve">NFGY/0698/2014 </t>
  </si>
  <si>
    <t xml:space="preserve">NFGY/0699/2014 </t>
  </si>
  <si>
    <t xml:space="preserve">NFGY/0700/2014 </t>
  </si>
  <si>
    <t xml:space="preserve">NFGY/0701/2014 </t>
  </si>
  <si>
    <t xml:space="preserve">NFGY/0702/2014 </t>
  </si>
  <si>
    <t>NFGY/0703/2014</t>
  </si>
  <si>
    <t>NFGY/0704/2014</t>
  </si>
  <si>
    <t>NFGY/0705/2014</t>
  </si>
  <si>
    <t>NFGY/0706/2014</t>
  </si>
  <si>
    <t>NFGY/0707/2014</t>
  </si>
  <si>
    <t>NFGY/0708/2014</t>
  </si>
  <si>
    <t>NFGY/0709/2014</t>
  </si>
  <si>
    <t>NFGY/0710/2014</t>
  </si>
  <si>
    <t>NFGY/0711/2014</t>
  </si>
  <si>
    <t>NFGY/0712/2014</t>
  </si>
  <si>
    <t>1088 Budapest, Kerepesi út 15.</t>
  </si>
  <si>
    <r>
      <t>Közvetlen támogatás összege (</t>
    </r>
    <r>
      <rPr>
        <b/>
        <sz val="12"/>
        <color theme="1"/>
        <rFont val="Times New Roman"/>
        <family val="1"/>
        <charset val="238"/>
      </rPr>
      <t>Magyar Nemzeti Filmalap Zrt.</t>
    </r>
    <r>
      <rPr>
        <sz val="12"/>
        <color theme="1"/>
        <rFont val="Times New Roman"/>
        <family val="1"/>
        <charset val="238"/>
      </rPr>
      <t>)</t>
    </r>
  </si>
  <si>
    <r>
      <t>Közvetlen támogatás összege (</t>
    </r>
    <r>
      <rPr>
        <b/>
        <sz val="12"/>
        <color theme="1"/>
        <rFont val="Times New Roman"/>
        <family val="1"/>
        <charset val="238"/>
      </rPr>
      <t>Nemzeti Kulturális Alap</t>
    </r>
    <r>
      <rPr>
        <sz val="12"/>
        <color theme="1"/>
        <rFont val="Times New Roman"/>
        <family val="1"/>
        <charset val="238"/>
      </rPr>
      <t>)</t>
    </r>
  </si>
  <si>
    <r>
      <t>Közvetlen támogatás összege (</t>
    </r>
    <r>
      <rPr>
        <b/>
        <sz val="12"/>
        <color theme="1"/>
        <rFont val="Times New Roman"/>
        <family val="1"/>
        <charset val="238"/>
      </rPr>
      <t>OKM</t>
    </r>
    <r>
      <rPr>
        <sz val="12"/>
        <color theme="1"/>
        <rFont val="Times New Roman"/>
        <family val="1"/>
        <charset val="238"/>
      </rPr>
      <t>)</t>
    </r>
  </si>
  <si>
    <r>
      <t>Közvetlen támogatás összege (</t>
    </r>
    <r>
      <rPr>
        <b/>
        <sz val="12"/>
        <color theme="1"/>
        <rFont val="Times New Roman"/>
        <family val="1"/>
        <charset val="238"/>
      </rPr>
      <t>NEFMI</t>
    </r>
    <r>
      <rPr>
        <sz val="12"/>
        <color theme="1"/>
        <rFont val="Times New Roman"/>
        <family val="1"/>
        <charset val="238"/>
      </rPr>
      <t>)</t>
    </r>
  </si>
  <si>
    <r>
      <t>Közvetlen támogatás összege (</t>
    </r>
    <r>
      <rPr>
        <b/>
        <sz val="12"/>
        <color theme="1"/>
        <rFont val="Times New Roman"/>
        <family val="1"/>
        <charset val="238"/>
      </rPr>
      <t>EMMI</t>
    </r>
    <r>
      <rPr>
        <sz val="12"/>
        <color theme="1"/>
        <rFont val="Times New Roman"/>
        <family val="1"/>
        <charset val="238"/>
      </rPr>
      <t>)</t>
    </r>
  </si>
  <si>
    <r>
      <t>Közvetlen támogatás összege (</t>
    </r>
    <r>
      <rPr>
        <b/>
        <sz val="12"/>
        <color theme="1"/>
        <rFont val="Times New Roman"/>
        <family val="1"/>
        <charset val="238"/>
      </rPr>
      <t>Magyar Mozgókép Közalapítvány</t>
    </r>
    <r>
      <rPr>
        <sz val="12"/>
        <color theme="1"/>
        <rFont val="Times New Roman"/>
        <family val="1"/>
        <charset val="238"/>
      </rPr>
      <t>)</t>
    </r>
  </si>
  <si>
    <r>
      <t xml:space="preserve">Közvetlen támogatás összege </t>
    </r>
    <r>
      <rPr>
        <b/>
        <sz val="12"/>
        <color theme="1"/>
        <rFont val="Times New Roman"/>
        <family val="1"/>
        <charset val="238"/>
      </rPr>
      <t>(Magyar Művészeti Akadémia)</t>
    </r>
  </si>
  <si>
    <r>
      <t xml:space="preserve">Közvetlen támogatás összege </t>
    </r>
    <r>
      <rPr>
        <b/>
        <sz val="12"/>
        <color theme="1"/>
        <rFont val="Times New Roman"/>
        <family val="1"/>
        <charset val="238"/>
      </rPr>
      <t>(KIM)</t>
    </r>
  </si>
  <si>
    <r>
      <t xml:space="preserve">Közvetlen támogatás összege </t>
    </r>
    <r>
      <rPr>
        <b/>
        <sz val="12"/>
        <color theme="1"/>
        <rFont val="Times New Roman"/>
        <family val="1"/>
        <charset val="238"/>
      </rPr>
      <t>(egyéb szerv)</t>
    </r>
  </si>
  <si>
    <r>
      <t>Közvetlen támogatás összege (</t>
    </r>
    <r>
      <rPr>
        <b/>
        <sz val="12"/>
        <color theme="1"/>
        <rFont val="Times New Roman"/>
        <family val="1"/>
        <charset val="238"/>
      </rPr>
      <t>Magyar Történelmi Film Alapítvány</t>
    </r>
    <r>
      <rPr>
        <sz val="12"/>
        <color theme="1"/>
        <rFont val="Times New Roman"/>
        <family val="1"/>
        <charset val="238"/>
      </rPr>
      <t>)</t>
    </r>
  </si>
  <si>
    <t>2013.03.20  TÖRÖLVE</t>
  </si>
  <si>
    <r>
      <t xml:space="preserve">Budapest Film Produkciós Kft., </t>
    </r>
    <r>
      <rPr>
        <b/>
        <sz val="12"/>
        <color theme="1"/>
        <rFont val="Times New Roman"/>
        <family val="1"/>
        <charset val="238"/>
      </rPr>
      <t>Víkend Film  Projekt Kft.</t>
    </r>
  </si>
  <si>
    <r>
      <t xml:space="preserve">Budapest Film Kft.: 1036 Budapest, Pacsirtamező utca 41-43.; </t>
    </r>
    <r>
      <rPr>
        <b/>
        <sz val="12"/>
        <color theme="1"/>
        <rFont val="Times New Roman"/>
        <family val="1"/>
        <charset val="238"/>
      </rPr>
      <t>Víkend Film Projekt Kft.: 1118 Budapest, Somlói út 54.</t>
    </r>
  </si>
  <si>
    <t>NFGY/0768/2014</t>
  </si>
  <si>
    <t>A mangalica sikere</t>
  </si>
  <si>
    <t>NFGY/0769/2014</t>
  </si>
  <si>
    <t>1-X-2</t>
  </si>
  <si>
    <t>NFGY/0770/2014</t>
  </si>
  <si>
    <t xml:space="preserve">Thália Színház Nonprofit Kft. </t>
  </si>
  <si>
    <t>1065 Budapest, Nagymező utca 22-24.</t>
  </si>
  <si>
    <t>tv-játék</t>
  </si>
  <si>
    <t>NFGY/0771/2014</t>
  </si>
  <si>
    <t>NFGY/0772/2014</t>
  </si>
  <si>
    <t>NFGY/0773/2014</t>
  </si>
  <si>
    <t>1053 Budapest, Régiposta u. 7-9.</t>
  </si>
  <si>
    <t>1054 Budapest, Régiposta u. 7-9.</t>
  </si>
  <si>
    <t>NFGY/0774/2014</t>
  </si>
  <si>
    <t>A tanú</t>
  </si>
  <si>
    <t>NFGY/0775/2014</t>
  </si>
  <si>
    <t>A magyar szentcsalád- Boldog Gizella és Szent Imre herceg</t>
  </si>
  <si>
    <t>NFGY/0776/2014</t>
  </si>
  <si>
    <t>MTVA támogatás összeg</t>
  </si>
  <si>
    <t xml:space="preserve">Ólomkapu- Mindszenty József élete és tevékenysége </t>
  </si>
  <si>
    <t>Filmmotív Kft.</t>
  </si>
  <si>
    <t>NFGY/0777/2014</t>
  </si>
  <si>
    <t>1052 Budapest, Régiposta utca 7-9.</t>
  </si>
  <si>
    <t>NFGY/0778/2014</t>
  </si>
  <si>
    <t>Lejáratás és bomlasztás</t>
  </si>
  <si>
    <t>NFGY/0779/2014</t>
  </si>
  <si>
    <t>Dough (Guba)</t>
  </si>
  <si>
    <t xml:space="preserve">Docler DProd Kft. </t>
  </si>
  <si>
    <t>1101 Budapest, Exppo tér 5-7.</t>
  </si>
  <si>
    <t>20214.04.23</t>
  </si>
  <si>
    <t>Karsten og Petra 2</t>
  </si>
  <si>
    <t>A kéz élete</t>
  </si>
  <si>
    <t>DIGIPOST Audivizuális Szolgáltató Kft.</t>
  </si>
  <si>
    <t>BORBÁLAFILM Produceri Kft.</t>
  </si>
  <si>
    <t>NFGY/0780/2014</t>
  </si>
  <si>
    <t>The Fallen (A bukottak)</t>
  </si>
  <si>
    <t>FPH Films Kft.</t>
  </si>
  <si>
    <t>NFGY/0781/2014</t>
  </si>
  <si>
    <t>Hiányzol szerelem</t>
  </si>
  <si>
    <t>NFGY/0782/2014</t>
  </si>
  <si>
    <t>NFGY/0783/2014</t>
  </si>
  <si>
    <t>A felszín alatt</t>
  </si>
  <si>
    <t>Éclipse Film Kft.</t>
  </si>
  <si>
    <t>NFGY/0784/2014</t>
  </si>
  <si>
    <t>Székely Szeretetszolgálat Alapítvány</t>
  </si>
  <si>
    <t xml:space="preserve">1144 Budapest, Ond vezér útja 5-7. </t>
  </si>
  <si>
    <t>Megújuló örökség</t>
  </si>
  <si>
    <t>Szilágyi István portréfilm</t>
  </si>
  <si>
    <t>NFGY/0785/2014</t>
  </si>
  <si>
    <t>1137 Budapest, Pozsonyi út 19. fsz. 7.</t>
  </si>
  <si>
    <t>Nemzetközi Médiaintézet Kereskedelmi és Szolgáltató Kft.</t>
  </si>
  <si>
    <t>NFGY/0786/2014</t>
  </si>
  <si>
    <t>Cristian</t>
  </si>
  <si>
    <t>1056 Budapest, Váci utca 56-58. IV. em. 48.</t>
  </si>
  <si>
    <t>2013.01.011</t>
  </si>
  <si>
    <t>Hogyan keletkezett a világ</t>
  </si>
  <si>
    <t>Mező utca 1.</t>
  </si>
  <si>
    <t>NFGY/0787/2014</t>
  </si>
  <si>
    <t>Utolsó Nyár</t>
  </si>
  <si>
    <t>NFGY/0788/2014</t>
  </si>
  <si>
    <t>Hurok</t>
  </si>
  <si>
    <t>NFGY/0789/2014</t>
  </si>
  <si>
    <t>Bibó István portréfilm</t>
  </si>
  <si>
    <t>A Dunamelléki Református Egyházkerület Ráday Gyűjteménye</t>
  </si>
  <si>
    <t>1092 Budapest, Ráday utca 28. .</t>
  </si>
  <si>
    <t>NFGY/0790/2014</t>
  </si>
  <si>
    <t>Exodus '51</t>
  </si>
  <si>
    <t xml:space="preserve">1092 Budapest, Ráday utca 28. </t>
  </si>
  <si>
    <t>NFGY/0791/2014</t>
  </si>
  <si>
    <t>Mindenki</t>
  </si>
  <si>
    <t>NFGY/0792/2014</t>
  </si>
  <si>
    <t>Az A38 Hajó színpadán (HD Utómunka 2014 51-60)</t>
  </si>
  <si>
    <t>NFGY/0793/2014</t>
  </si>
  <si>
    <t>NFGY/0794/2014</t>
  </si>
  <si>
    <t>Strike Back 5</t>
  </si>
  <si>
    <t>Pioneer Strike Back 5 Kft.</t>
  </si>
  <si>
    <t>1056 Budapest, Monár utca 53.</t>
  </si>
  <si>
    <t>NFGY/0795/2014</t>
  </si>
  <si>
    <t>Zemplén Televízió Közhasznú Nonprofit Kft.</t>
  </si>
  <si>
    <t>3980 Sátoraljaújhely, Színház köz 4.</t>
  </si>
  <si>
    <t>Az utolsó hadifoglyok?...avagy a könyveknek is megvan a saját sorsuk</t>
  </si>
  <si>
    <t>Búcsú</t>
  </si>
  <si>
    <t>NFGY/0796/2014</t>
  </si>
  <si>
    <t>Dr. Stranger</t>
  </si>
  <si>
    <t>Extreme Productions Kft.</t>
  </si>
  <si>
    <t xml:space="preserve">1011 Budapest, Hunyadi János út 3. </t>
  </si>
  <si>
    <t>Symphony No. 40</t>
  </si>
  <si>
    <t>NFGY/0797/2014</t>
  </si>
  <si>
    <t>egyéb tv-filmsorozat</t>
  </si>
  <si>
    <t>NFGY/0798/2014</t>
  </si>
  <si>
    <t>Ideál</t>
  </si>
  <si>
    <t>NFGY/0799/2014</t>
  </si>
  <si>
    <t>NFGY/0800/2014</t>
  </si>
  <si>
    <t>Te következel</t>
  </si>
  <si>
    <t>NFGY/0801/2014</t>
  </si>
  <si>
    <t>Fehér Farkas</t>
  </si>
  <si>
    <t>NFGY/0802/2014</t>
  </si>
  <si>
    <t>Átváltozás</t>
  </si>
  <si>
    <t>NFGY/0803/2014</t>
  </si>
  <si>
    <t>…száz bajunk</t>
  </si>
  <si>
    <t>ART Művészeti és Kulturális Bt.</t>
  </si>
  <si>
    <t>1021 Budapest, Bognár utca 8.</t>
  </si>
  <si>
    <t>NFGY/0804/2014</t>
  </si>
  <si>
    <t>Ketten Párizs ellen</t>
  </si>
  <si>
    <t>1111 Budapest, Lágymányosi u. 21/a 2. em. 1.</t>
  </si>
  <si>
    <t>Fekete krónika (A három csontváz, A velencei pékinas című epizódok)</t>
  </si>
  <si>
    <t>NFGY/0805/2014</t>
  </si>
  <si>
    <t>Anyám és más futóbolondok a családból</t>
  </si>
  <si>
    <t>CINEMA-FILM Futóbolond Kft.</t>
  </si>
  <si>
    <t>1145 Budapest, Gyarmat utca 36.</t>
  </si>
  <si>
    <t>NFGY/0806/2014</t>
  </si>
  <si>
    <t>Új esély</t>
  </si>
  <si>
    <t xml:space="preserve">Pararéti Filmstúdió Produkciós Kft. </t>
  </si>
  <si>
    <t>NFGY/0807/2014</t>
  </si>
  <si>
    <t>Megafilm Service Kft.</t>
  </si>
  <si>
    <t>NFGY/0808/2014</t>
  </si>
  <si>
    <t>Hanti esküvő</t>
  </si>
  <si>
    <t>TETT Stúdió Kft.</t>
  </si>
  <si>
    <t xml:space="preserve">Magyar inkák </t>
  </si>
  <si>
    <t>204.06.30</t>
  </si>
  <si>
    <t>Örkény Lovas Tábor</t>
  </si>
  <si>
    <t>NFGY/0809/2014</t>
  </si>
  <si>
    <t>1024 Budapest, Gül Baba u. 2.</t>
  </si>
  <si>
    <t>NFGY/0810/2014</t>
  </si>
  <si>
    <t>Boy 7</t>
  </si>
  <si>
    <t>Állomás</t>
  </si>
  <si>
    <t>NFGY/0811/2014</t>
  </si>
  <si>
    <t>Tamkó Sirató Károly</t>
  </si>
  <si>
    <t>1025 Budapest, Áfonya utca 8/B</t>
  </si>
  <si>
    <t>NFGY/0812/2014</t>
  </si>
  <si>
    <t>Gyógyító hagyomány (munkacíme: Népi gyógyászat- folytás)</t>
  </si>
  <si>
    <t>Novo Média Bt.</t>
  </si>
  <si>
    <t>1029 Budapest, Gyöngyvér utca 95.</t>
  </si>
  <si>
    <t>NFGY/0813/2014</t>
  </si>
  <si>
    <t>Spy</t>
  </si>
  <si>
    <t>Fire Films Kft.</t>
  </si>
  <si>
    <t>1087 Budapest, Kerepesi út 15.</t>
  </si>
  <si>
    <t>NFGY/0814/2014</t>
  </si>
  <si>
    <t>Welcome to Harmony</t>
  </si>
  <si>
    <t>Laookon Cinema Kft.</t>
  </si>
  <si>
    <t>NFGY/0815/2014</t>
  </si>
  <si>
    <t>Mankó</t>
  </si>
  <si>
    <t>NFGY/0816/2014</t>
  </si>
  <si>
    <t>NFGY/0817/2014</t>
  </si>
  <si>
    <t>NFGY/0818/2014</t>
  </si>
  <si>
    <t>NFGY/0819/2014</t>
  </si>
  <si>
    <t>NFGY/0820/2014</t>
  </si>
  <si>
    <t>Keve</t>
  </si>
  <si>
    <t>A vendég</t>
  </si>
  <si>
    <t>Break up</t>
  </si>
  <si>
    <t>A tolvaj</t>
  </si>
  <si>
    <t>Lerepül a hülye fejetek</t>
  </si>
  <si>
    <t>NFGY/0821/2014</t>
  </si>
  <si>
    <t>BENCE Kft.</t>
  </si>
  <si>
    <t>1221 Budapest, Szabina utca 1.</t>
  </si>
  <si>
    <t>NFGY/0822/2014</t>
  </si>
  <si>
    <t>Másfélmillió lépés Magyarországon</t>
  </si>
  <si>
    <t>Bayer-Matusovits Bt.</t>
  </si>
  <si>
    <t xml:space="preserve">1012 Budapest, Mikó utca 1. 1. em. 5. </t>
  </si>
  <si>
    <t>NFGY/0823/2014</t>
  </si>
  <si>
    <t>Balaton-felvidék egyedi tájértékei - Hidak és vízimalmok</t>
  </si>
  <si>
    <t>Tóth Péter</t>
  </si>
  <si>
    <t>1147 Budapest, Istvánffy utca 41.</t>
  </si>
  <si>
    <t>A szerdai gyerek</t>
  </si>
  <si>
    <t>NFGY/0824/2014</t>
  </si>
  <si>
    <t>Jön az árvíz, jön az árvíz hangzék, s tengert láttam, ahogy kitekinték!</t>
  </si>
  <si>
    <t xml:space="preserve">Hungarikum Stúdió Kft. </t>
  </si>
  <si>
    <t xml:space="preserve">5540 Szarvas, Március 15. u. 21. I. em. </t>
  </si>
  <si>
    <t>NFGY/0825/2014</t>
  </si>
  <si>
    <t>Hegyet hágék, lőtöt lépék</t>
  </si>
  <si>
    <t>Kilátó Publishing Kft.</t>
  </si>
  <si>
    <t>2081 Piliscsaba, Kilátó utca 8/b</t>
  </si>
  <si>
    <t>NFGY/0826/2014</t>
  </si>
  <si>
    <t>A repülős özvegy - Horthy Istvánné</t>
  </si>
  <si>
    <t>1054 Budapest, Hold utca 6.</t>
  </si>
  <si>
    <t>NFGY/0827/2014</t>
  </si>
  <si>
    <t>A detektív, a cowboy és a légió</t>
  </si>
  <si>
    <t>NFGY/0828/2014</t>
  </si>
  <si>
    <t>Kút</t>
  </si>
  <si>
    <t>Az A38 Hajó színpadán (HD Utómunka 2014 101-110)</t>
  </si>
  <si>
    <t>NFGY/0829/2014</t>
  </si>
  <si>
    <t>NFGY/0830/2014</t>
  </si>
  <si>
    <t>Az A38 Hajó színpadán (HD Utómunka 2014 91-100)</t>
  </si>
  <si>
    <t>Az éjszakám a nappalod</t>
  </si>
  <si>
    <t>TP Film Kft.</t>
  </si>
  <si>
    <t xml:space="preserve">1015 Budapest, Donáti u. 59. </t>
  </si>
  <si>
    <t>NFGY/0831/2014</t>
  </si>
  <si>
    <t>Tájépítészek akcióban (2014. évi nyári film, 2014. évi őszi film)</t>
  </si>
  <si>
    <t>Magyar Tájépítészek Szövetsége</t>
  </si>
  <si>
    <t>NFGY/0832/2014</t>
  </si>
  <si>
    <t>Miért hagytuk, hogy így legyen</t>
  </si>
  <si>
    <t xml:space="preserve">FILMNET IPTV Kft. </t>
  </si>
  <si>
    <t>A fekete múmia átka</t>
  </si>
  <si>
    <t>NFGY/0833/2014</t>
  </si>
  <si>
    <t>Dédapáim és én</t>
  </si>
  <si>
    <t>TRIONfilm Productions Kft.</t>
  </si>
  <si>
    <t xml:space="preserve">2000 Szentendre, Pacsirta utca 2. </t>
  </si>
  <si>
    <t>NFGY/0834/2014</t>
  </si>
  <si>
    <t>Red Turtle (A vörös teknőc)</t>
  </si>
  <si>
    <t>NFGY/0835/2014</t>
  </si>
  <si>
    <t xml:space="preserve">A Négyszögletű Kerek Erdő című sorozat Szörnyeteg Lajos című epizódja </t>
  </si>
  <si>
    <t>NFGY/0836/2014</t>
  </si>
  <si>
    <t>Katonatörténet</t>
  </si>
  <si>
    <t>NFGY/0837/2014</t>
  </si>
  <si>
    <t>Vérbosszú: hatalmat mindenáron!</t>
  </si>
  <si>
    <t>NFGY/0838/2014</t>
  </si>
  <si>
    <t>Lengemesék-Nádtengeri nyár</t>
  </si>
  <si>
    <t>NFGY/0839/2014</t>
  </si>
  <si>
    <t>NFGY/0840/2014</t>
  </si>
  <si>
    <t>NFGY/0841/2014</t>
  </si>
  <si>
    <t>NFGY/0842/2014</t>
  </si>
  <si>
    <t>NFGY/0843/2014</t>
  </si>
  <si>
    <t>2014.04.178</t>
  </si>
  <si>
    <t>NFGY/0844/2014</t>
  </si>
  <si>
    <t>NFGY/0845/2014</t>
  </si>
  <si>
    <t>A norvég prímásnő</t>
  </si>
  <si>
    <t>Elfogadás</t>
  </si>
  <si>
    <t>1035 Budapest, Szentendrei út 14.</t>
  </si>
  <si>
    <t>NFGY/0846/2014</t>
  </si>
  <si>
    <t>2040 Budaőrs, Patkó utca 1.</t>
  </si>
  <si>
    <t>NFGY/0847/2014</t>
  </si>
  <si>
    <t>Növényi stratégiák</t>
  </si>
  <si>
    <t>Buda Balázs egyéni vállalkozó</t>
  </si>
  <si>
    <t>NFGY/0848/2014</t>
  </si>
  <si>
    <t>Kartonka - újabb  epizódok (Boxi sorozat 6-10. epizód)</t>
  </si>
  <si>
    <t>K.G.B. Stúdió Kft.</t>
  </si>
  <si>
    <t>1034 Budapest, Viador utca 15.</t>
  </si>
  <si>
    <t>NFGY/0849/2014</t>
  </si>
  <si>
    <t>Hunor</t>
  </si>
  <si>
    <t>NFGY/0850/2014</t>
  </si>
  <si>
    <t>A boldog festő</t>
  </si>
  <si>
    <t>NFGY/0851/2014</t>
  </si>
  <si>
    <t>A háború mindennapjai</t>
  </si>
  <si>
    <t>NFGY/0852/2014</t>
  </si>
  <si>
    <t>A rögöcsei csoda</t>
  </si>
  <si>
    <t xml:space="preserve">Debrecen Városi Televízió Kft. </t>
  </si>
  <si>
    <t xml:space="preserve">4025 Debrecen, Petőfi tér 10. </t>
  </si>
  <si>
    <t>NFGY/0853/2014</t>
  </si>
  <si>
    <t>Isten embere</t>
  </si>
  <si>
    <t>NFGY/0854/2014</t>
  </si>
  <si>
    <t>Csalánba nem üt- Az 5. íz</t>
  </si>
  <si>
    <t>NFGY/0855/2014</t>
  </si>
  <si>
    <t>Hungaro-magyar közösségek Dél-Amerikában</t>
  </si>
  <si>
    <t>NFGY/0856/2014</t>
  </si>
  <si>
    <t xml:space="preserve">Inqbator Film Kft. </t>
  </si>
  <si>
    <t xml:space="preserve">1055 Budapest, Szt. István körút 17. </t>
  </si>
  <si>
    <t>NFGY/0857/2014</t>
  </si>
  <si>
    <t>Így is épült a szocializmus</t>
  </si>
  <si>
    <t>NFGY/0858/2014</t>
  </si>
  <si>
    <t>Aladdin Camera Rental Kft.</t>
  </si>
  <si>
    <t>1021 Budapest, Hűvösvölgyi út 141/b</t>
  </si>
  <si>
    <t xml:space="preserve">Corn Island </t>
  </si>
  <si>
    <t>NFGY/0859/2014</t>
  </si>
  <si>
    <t>Szent István kultusza és aktualitása</t>
  </si>
  <si>
    <t>NFGY/0860/2014</t>
  </si>
  <si>
    <t>Hátsó lépcső, Párizs</t>
  </si>
  <si>
    <t>NFGY/0861/2014</t>
  </si>
  <si>
    <t>Sina és Coré</t>
  </si>
  <si>
    <t>1036 Budapest, Perc utca 2.</t>
  </si>
  <si>
    <t>NFGY/0862/2014</t>
  </si>
  <si>
    <t>Magánnyomozók (38-67 rész)</t>
  </si>
  <si>
    <t>MTM-SBS Televízió Zrt.</t>
  </si>
  <si>
    <t>NFGY/0863/2014</t>
  </si>
  <si>
    <t>Somer táborok története</t>
  </si>
  <si>
    <t>Kultindex Nonprofit Kft.</t>
  </si>
  <si>
    <t>1027 Budapest, Bem rakpart 30.</t>
  </si>
  <si>
    <t>NFGY/0864/2014</t>
  </si>
  <si>
    <t>Zack Ziggy és gyerek mesék</t>
  </si>
  <si>
    <t>Mimóza Kommunikációs Kft.</t>
  </si>
  <si>
    <t>NFGY/0865/2014</t>
  </si>
  <si>
    <t>Blacksmith</t>
  </si>
  <si>
    <t>NFGY/0866/2014</t>
  </si>
  <si>
    <t>NFGY/0867/2014</t>
  </si>
  <si>
    <t>Skateboard</t>
  </si>
  <si>
    <t>NFGY/0868/2014</t>
  </si>
  <si>
    <t>Közösen a jövőért</t>
  </si>
  <si>
    <t>Krónika Alkotóközösség és Filmalapítvány</t>
  </si>
  <si>
    <t>NFGY/0869/2014</t>
  </si>
  <si>
    <t>Zugzwang</t>
  </si>
  <si>
    <t>ASP Audiovizuális Szolgáltatások Kft.</t>
  </si>
  <si>
    <t>1038 Budapest, Vasút sor 33.</t>
  </si>
  <si>
    <t>NFGY/0870/2014</t>
  </si>
  <si>
    <t>Gyaloglás gulágföldön - A legészakibb lágerek</t>
  </si>
  <si>
    <t>NFGY/0871/2014</t>
  </si>
  <si>
    <t>Tanyasi szél</t>
  </si>
  <si>
    <t>NFGY/0872/2014</t>
  </si>
  <si>
    <t>Jószándék</t>
  </si>
  <si>
    <t>NFGY/0873/2014</t>
  </si>
  <si>
    <t>Pörköltet holdújévre</t>
  </si>
  <si>
    <t>Metaforum Film Kft.</t>
  </si>
  <si>
    <t>1033 Budapest, Búza utca 12.14.</t>
  </si>
  <si>
    <t>NFGY/0874/2014</t>
  </si>
  <si>
    <t>Cannabiz</t>
  </si>
  <si>
    <t xml:space="preserve">1026 Budapest, Garas utca 5. </t>
  </si>
  <si>
    <t>Dumapárbaj Film Kft.</t>
  </si>
  <si>
    <t xml:space="preserve">ICE Films Kft. </t>
  </si>
  <si>
    <t>Határúton</t>
  </si>
  <si>
    <t>ART VISION Stúdió Kft.</t>
  </si>
  <si>
    <t>Klez Kanada Film Kft.</t>
  </si>
  <si>
    <t>NFGY/0875/2014</t>
  </si>
  <si>
    <t>A kései szüret</t>
  </si>
  <si>
    <t>iamnewhere Kft.</t>
  </si>
  <si>
    <t xml:space="preserve">1053 Budapest, Papnövelde utca 8. </t>
  </si>
  <si>
    <t>NFGY/0876/2014</t>
  </si>
  <si>
    <t>DOKUMENT-ART Kft.</t>
  </si>
  <si>
    <t>1012 Budapest, Mátray u. 5-7.</t>
  </si>
  <si>
    <t>Róth Miksa 'láthatatlan' üvegfestményei</t>
  </si>
  <si>
    <t>NFGY/0877/2014</t>
  </si>
  <si>
    <t xml:space="preserve">Ágybérlet a tengeren túl </t>
  </si>
  <si>
    <t>NFGY/0878/2014</t>
  </si>
  <si>
    <t>Egy passió kálváriája</t>
  </si>
  <si>
    <t>NFGY/0879/2014</t>
  </si>
  <si>
    <t>Balaton Method</t>
  </si>
  <si>
    <t>RiotFilm Produkciós Kft.</t>
  </si>
  <si>
    <t xml:space="preserve">1075 Budapest, Madách Imre utca 5. </t>
  </si>
  <si>
    <t>NFGY/0880/2014</t>
  </si>
  <si>
    <t>Hát (m)ilyenek a koalák</t>
  </si>
  <si>
    <t>NFGY/0881/2014</t>
  </si>
  <si>
    <t>Zsidó történetek</t>
  </si>
  <si>
    <t>Tett és Védelem Alapítvány</t>
  </si>
  <si>
    <t>1052 Budapest, Semmelweis u. 19.</t>
  </si>
  <si>
    <t>NFGY/0882/2014</t>
  </si>
  <si>
    <t>Szerelemben Einsteinnel</t>
  </si>
  <si>
    <t xml:space="preserve">1145 Budapest, Róna utca 174. 1. ép. 3. em. 302. </t>
  </si>
  <si>
    <t>NFGY/0883/2014</t>
  </si>
  <si>
    <t>Gingkó</t>
  </si>
  <si>
    <t>1092 Budapest, Kinizsi utca 11.</t>
  </si>
  <si>
    <t>INFORG-M&amp;M FILM Kft.</t>
  </si>
  <si>
    <t>NFGY/0884/2014</t>
  </si>
  <si>
    <t>Piszkos Fred közbelép</t>
  </si>
  <si>
    <t>1055 Budapest, Stollár Béla utca 3/b</t>
  </si>
  <si>
    <t>NFGY/0885/2014</t>
  </si>
  <si>
    <t>Farkasember</t>
  </si>
  <si>
    <t xml:space="preserve">nem megrendelésre </t>
  </si>
  <si>
    <t>Incella kenyérért megy</t>
  </si>
  <si>
    <t>Egynyári kaland</t>
  </si>
  <si>
    <t>Hoppi mesék-Hoppik és a varázsbot</t>
  </si>
  <si>
    <t>Az ötödik íz</t>
  </si>
  <si>
    <t>Van berekfa, nincsen rét - Régi hagyományok - új gazdák Göcsejben</t>
  </si>
  <si>
    <t>Magyarok a Barcáért</t>
  </si>
  <si>
    <t>NFGY/0886/2014</t>
  </si>
  <si>
    <t>Bogyó és Babóca 3. évad 5-8 epizódja</t>
  </si>
  <si>
    <t>Kedd Kft.</t>
  </si>
  <si>
    <t>NFGY/0887/2014</t>
  </si>
  <si>
    <t>Bogyó és Babóca 3. évad 9-13 epizódja</t>
  </si>
  <si>
    <t>NFGY/0888/2014</t>
  </si>
  <si>
    <t>Az Operaház története</t>
  </si>
  <si>
    <t>NFGY/0889/2014</t>
  </si>
  <si>
    <t>A kőbaltás ember</t>
  </si>
  <si>
    <t>T.Zs. M. Bt.</t>
  </si>
  <si>
    <t>NFGY/0890/2014</t>
  </si>
  <si>
    <t>A Vargyas-szoros elveszett világa</t>
  </si>
  <si>
    <t>NFGY/0891/2014</t>
  </si>
  <si>
    <t>Kis kamerák, nagy vadak</t>
  </si>
  <si>
    <t>NFGY/0892/2014</t>
  </si>
  <si>
    <t>A bakonyi juhászasszony</t>
  </si>
  <si>
    <t>MovieTrend Kft.</t>
  </si>
  <si>
    <t>NFGY/0893/2014</t>
  </si>
  <si>
    <t>NFGY/0894/2014</t>
  </si>
  <si>
    <t>Vasparipával a Legendáriumon</t>
  </si>
  <si>
    <t>Titánia Master Pro Kft.</t>
  </si>
  <si>
    <t>1047 Budapest, Baross utca 79.</t>
  </si>
  <si>
    <t>NFGY/0895/2014</t>
  </si>
  <si>
    <t>Első-sorban</t>
  </si>
  <si>
    <t>NFGY/0896/2014</t>
  </si>
  <si>
    <t>Szabadesés</t>
  </si>
  <si>
    <t>KMH Film Kft.</t>
  </si>
  <si>
    <t>NFGY/0897/2014</t>
  </si>
  <si>
    <t xml:space="preserve">Ezüst patak (2) </t>
  </si>
  <si>
    <t>MONTAGE-VIDEO  Kkt.</t>
  </si>
  <si>
    <t>NFGY/0898/2014</t>
  </si>
  <si>
    <t>Balaton (6 epizódja)</t>
  </si>
  <si>
    <t>Megtehetem… Megtehetem?</t>
  </si>
  <si>
    <t>NFGY/0899/2014</t>
  </si>
  <si>
    <t>Aurora borealis - Északi fény</t>
  </si>
  <si>
    <t>Filmteam Kft.</t>
  </si>
  <si>
    <t>NFGY/0900/2014</t>
  </si>
  <si>
    <t>Húzzuk a Csíkot!</t>
  </si>
  <si>
    <t>NFGY/0901/2014</t>
  </si>
  <si>
    <t>Reggeli látogató</t>
  </si>
  <si>
    <t>Csokonai Művelődési Központ</t>
  </si>
  <si>
    <t xml:space="preserve">1153 Budapest, Eötvös u. 64-66. </t>
  </si>
  <si>
    <t>NFGY/0902/2014</t>
  </si>
  <si>
    <t>A megtört szív</t>
  </si>
  <si>
    <t xml:space="preserve">1024 Budapest, Nyúl u. 1. fszt. 1. </t>
  </si>
  <si>
    <t>NFGY/0903/2014</t>
  </si>
  <si>
    <t>Amerikai lány</t>
  </si>
  <si>
    <t>Pioneer Silver Kft.</t>
  </si>
  <si>
    <t xml:space="preserve">1056 Budapest, Molnár utca 53. </t>
  </si>
  <si>
    <t>NFGY/0904/2014</t>
  </si>
  <si>
    <t xml:space="preserve">1142 Budapest, Laky Adolf utca 82. </t>
  </si>
  <si>
    <t>NFGY/0905/2014</t>
  </si>
  <si>
    <t>Egy vezér gyermekkora</t>
  </si>
  <si>
    <t>Pioneer Hepp Kft.</t>
  </si>
  <si>
    <t>NFGY/0906/2014</t>
  </si>
  <si>
    <t>NFGY/0907/2014</t>
  </si>
  <si>
    <t>NFGY/0908/2014</t>
  </si>
  <si>
    <t>A csajozás tudománya</t>
  </si>
  <si>
    <t>A Nyugat asszonyai</t>
  </si>
  <si>
    <t>Éjjeli lepkevadászat</t>
  </si>
  <si>
    <t xml:space="preserve">FilmTeam Kft. </t>
  </si>
  <si>
    <t>NFGY/0909/2014</t>
  </si>
  <si>
    <t>147 rovás</t>
  </si>
  <si>
    <t>Filmfabriq Kft.</t>
  </si>
  <si>
    <t>1114 Budapest, Fadrusz utca 26/b</t>
  </si>
  <si>
    <t>NFGY/0910/2014</t>
  </si>
  <si>
    <t xml:space="preserve">2612 Kosd, Bányai utca 19. </t>
  </si>
  <si>
    <t>NFGY/0911/2014</t>
  </si>
  <si>
    <t>Zene nélkül nem él a cigány</t>
  </si>
  <si>
    <t>NFGY/0912/2014</t>
  </si>
  <si>
    <t>Hunnovációk</t>
  </si>
  <si>
    <t xml:space="preserve">1125 Budapest, Tudnádi utca 36. </t>
  </si>
  <si>
    <t>NFGY/0913/2014</t>
  </si>
  <si>
    <t>Szembesítés IX-XI. rész</t>
  </si>
  <si>
    <t>1165 Budapest, Farkasbab utca 47.</t>
  </si>
  <si>
    <t>NFGY/0914/2014</t>
  </si>
  <si>
    <t>NÉGY LÖVÉS /A VASGRÓF/</t>
  </si>
  <si>
    <t>Horatio-Film Kft.</t>
  </si>
  <si>
    <t>7630 Pécs, Ságvári u. 28.</t>
  </si>
  <si>
    <t>NFGY/0915/2014</t>
  </si>
  <si>
    <t>Otthon az erdőben</t>
  </si>
  <si>
    <t>NFGY/0916/2014</t>
  </si>
  <si>
    <t>Pont a kultúráról</t>
  </si>
  <si>
    <t xml:space="preserve">ECHO HUNGÁRIA TV Televíziózási, Kommunikációs és Szolgáltató Zrt. </t>
  </si>
  <si>
    <t xml:space="preserve">1145 Budapest, Törökőr utca 78. </t>
  </si>
  <si>
    <t>8 részes filmsorozat</t>
  </si>
  <si>
    <t>AZT-Média Kft.</t>
  </si>
  <si>
    <t>NFGY/0917/2014</t>
  </si>
  <si>
    <t>Azok a mocskos 90-es évek</t>
  </si>
  <si>
    <t>NFGY/0918/2014</t>
  </si>
  <si>
    <t>Árpád-házi Szent Erzsébet</t>
  </si>
  <si>
    <t>NFGY/0919/2014</t>
  </si>
  <si>
    <t>Levél Istenhez</t>
  </si>
  <si>
    <t>Halluci-Nation Kft.</t>
  </si>
  <si>
    <t>1148 Budapest Bolgárkertész utca 13/F</t>
  </si>
  <si>
    <t>NFGY/0920/2014</t>
  </si>
  <si>
    <t>Szülei szeme</t>
  </si>
  <si>
    <t xml:space="preserve">Filmira Bt. </t>
  </si>
  <si>
    <t xml:space="preserve">2000 Szentendre, Pilis utca 14. </t>
  </si>
  <si>
    <t>NFGY/0921/2014</t>
  </si>
  <si>
    <t>Lámpaláz</t>
  </si>
  <si>
    <t>NFGY/0922/2014</t>
  </si>
  <si>
    <t>April 9th</t>
  </si>
  <si>
    <t>NFGY/0923/2014</t>
  </si>
  <si>
    <t>Fapad 1. évad</t>
  </si>
  <si>
    <t>Public Works Kft.</t>
  </si>
  <si>
    <t xml:space="preserve">1026 Budapest, Harangvirág u. 5. </t>
  </si>
  <si>
    <t>NFGY/0924/2014</t>
  </si>
  <si>
    <t>Esopus fabulái</t>
  </si>
  <si>
    <t>KinoFilm Studio Kft.</t>
  </si>
  <si>
    <t>NFGY/0925/2014</t>
  </si>
  <si>
    <t>Munkaügyek 4. évad</t>
  </si>
  <si>
    <t>NFGY/0926/2014</t>
  </si>
  <si>
    <t>Jane Haining</t>
  </si>
  <si>
    <t>NFGY/0927/2014</t>
  </si>
  <si>
    <t>Zsaruk 1-43. epizód</t>
  </si>
  <si>
    <t>Interaktív Kft.</t>
  </si>
  <si>
    <t>NFGY/0928/2014</t>
  </si>
  <si>
    <t>Szerencse lent</t>
  </si>
  <si>
    <t>Art Vision Studio Kft.</t>
  </si>
  <si>
    <t xml:space="preserve">Malenykij robot 2. </t>
  </si>
  <si>
    <t>NFGY/0929/2014</t>
  </si>
  <si>
    <t>Beck utolsó nyara</t>
  </si>
  <si>
    <t>RFD Filmgyártó Kft.</t>
  </si>
  <si>
    <t>NFGY/0930/2014</t>
  </si>
  <si>
    <t>Visszatérés Asinarára</t>
  </si>
  <si>
    <t>Köhler és Feledy Kft.</t>
  </si>
  <si>
    <t xml:space="preserve">1222 Budapest, Hosszúhegy utca 26. </t>
  </si>
  <si>
    <t>NFGY/0931/2014</t>
  </si>
  <si>
    <t>Egy nap kezdete</t>
  </si>
  <si>
    <t>NFGY/0932/2014</t>
  </si>
  <si>
    <t>A paradicsom</t>
  </si>
  <si>
    <t>NFGY/0933/2014</t>
  </si>
  <si>
    <t>NFGY/0934/2014</t>
  </si>
  <si>
    <t>Horizont</t>
  </si>
  <si>
    <t xml:space="preserve">Katapult Film Kft. </t>
  </si>
  <si>
    <t xml:space="preserve">1023 Budapest, Frankel Leó u. 21-23. </t>
  </si>
  <si>
    <t>NFGY/0935/2014</t>
  </si>
  <si>
    <t>Partizán és Kurtizán</t>
  </si>
  <si>
    <t xml:space="preserve">Laokoon Cinema Kft. </t>
  </si>
  <si>
    <t>NFGY/0936/2014</t>
  </si>
  <si>
    <t>Szilánkok</t>
  </si>
  <si>
    <t xml:space="preserve">Szilánkok Film Filmgyártó Kft. </t>
  </si>
  <si>
    <t>NFGY/0937/2014</t>
  </si>
  <si>
    <t>Újrakezdés</t>
  </si>
  <si>
    <t>Lujza</t>
  </si>
  <si>
    <t>NFGY/0938/2014</t>
  </si>
  <si>
    <t>NFGY/0939/2014</t>
  </si>
  <si>
    <t>A kőmajmok háza</t>
  </si>
  <si>
    <t>NFGY/0940/2014</t>
  </si>
  <si>
    <t xml:space="preserve">A zene felemel </t>
  </si>
  <si>
    <t>A zene felemel Kft.</t>
  </si>
  <si>
    <t xml:space="preserve">1137 Budapest, Radnóti Miklós u. 40. </t>
  </si>
  <si>
    <t>NFGY/0941/2014</t>
  </si>
  <si>
    <t>Magyar Atlantisz (1. rész alcíme: Abrudbánya)</t>
  </si>
  <si>
    <t>NFGY/0942/2014</t>
  </si>
  <si>
    <t>Dánielfilm Stúdió Kft.</t>
  </si>
  <si>
    <t>1125 Budapest, Dániel út 22.</t>
  </si>
  <si>
    <t>NFGY/0943/2014</t>
  </si>
  <si>
    <t>Zsinagógák népe</t>
  </si>
  <si>
    <t>NFGY/0944/2014</t>
  </si>
  <si>
    <t>Szókincs</t>
  </si>
  <si>
    <t>ATV Első Magyar Magántelevíziós Zrt.</t>
  </si>
  <si>
    <t xml:space="preserve">1102 Budapest, Kőrösi Csoma Sándor út 31. </t>
  </si>
  <si>
    <t>rövidfilm-sorozat</t>
  </si>
  <si>
    <t>NFGY/0945/2014</t>
  </si>
  <si>
    <t>Budapest Ostroma 1944-45</t>
  </si>
  <si>
    <t xml:space="preserve">1142 Budapest, Ungvár u. 25. 2. em. 6. </t>
  </si>
  <si>
    <t>NFGY/0946/2014</t>
  </si>
  <si>
    <t>Smoke Films Kft.</t>
  </si>
  <si>
    <t>NFGY/0947/2014</t>
  </si>
  <si>
    <t>Bizalom</t>
  </si>
  <si>
    <t>NFGY/0948/2014</t>
  </si>
  <si>
    <t>Interludium</t>
  </si>
  <si>
    <t>FILMPARTNERS Kft.</t>
  </si>
  <si>
    <t>NFGY/0949/2014</t>
  </si>
  <si>
    <t>Koncertek az A38 Hajón (HD 2013. 291-300.)</t>
  </si>
  <si>
    <t>NFGY/0950/2014</t>
  </si>
  <si>
    <t>EXPO Milano 2015</t>
  </si>
  <si>
    <t>NFGY/0951/2014</t>
  </si>
  <si>
    <t>Félvilág</t>
  </si>
  <si>
    <t>Az A38 Hajó színpadán (HD Utómunka 2014 171-180)</t>
  </si>
  <si>
    <t>NFGY/0952/2014</t>
  </si>
  <si>
    <t>NFGY/0953/2014</t>
  </si>
  <si>
    <t>Az A38 Hajó színpadán (HD Utómunka 2014 151-160)</t>
  </si>
  <si>
    <t>NFGY/0954/2014</t>
  </si>
  <si>
    <t>NFGY/0955/2014</t>
  </si>
  <si>
    <t>Az A38 Hajó színpadán (HD Utómunka 2014 161-170)</t>
  </si>
  <si>
    <t>NFGY/0956/2014</t>
  </si>
  <si>
    <t>TIVOLI-FIMPRODUKCIÓ Kft.</t>
  </si>
  <si>
    <t>1029 Budapest, Töhötöm vezér utca 26.</t>
  </si>
  <si>
    <t>NFGY/0957/2014</t>
  </si>
  <si>
    <t>Az A38 Hajó színpadán (HD Utómunka 2014 111-120)</t>
  </si>
  <si>
    <t>NFGY/0958/2014</t>
  </si>
  <si>
    <t>Az A38 Hajó színpadán (HD Utómunka 2014 121-130)</t>
  </si>
  <si>
    <t>NFGY/0959/2014</t>
  </si>
  <si>
    <t>Kurucz portré</t>
  </si>
  <si>
    <t xml:space="preserve">Kéthelyközt Film Kft. </t>
  </si>
  <si>
    <t>NFGY/0960/2014</t>
  </si>
  <si>
    <t>Pioneer Diamond Kft.</t>
  </si>
  <si>
    <t>egyéb filmsorozat</t>
  </si>
  <si>
    <t>NFGY/0961/2014</t>
  </si>
  <si>
    <t>Holdon át</t>
  </si>
  <si>
    <t>TOMART Bt.</t>
  </si>
  <si>
    <t>1023 Budapest, Frankel Leó út 70/a</t>
  </si>
  <si>
    <t>NFGY/0962/2014</t>
  </si>
  <si>
    <t>Szentendre - Madurai</t>
  </si>
  <si>
    <t>NFGY/0963/2014</t>
  </si>
  <si>
    <t>Állampolgár</t>
  </si>
  <si>
    <t>NFGY/0964/2014</t>
  </si>
  <si>
    <t>NFGY/0965/2015</t>
  </si>
  <si>
    <t>Csonka délibáb</t>
  </si>
  <si>
    <t>Pápa Városi Televízió</t>
  </si>
  <si>
    <t>8500 Pápa, Deák F. u. 1.</t>
  </si>
  <si>
    <t>NFGY/0966/2015</t>
  </si>
  <si>
    <t>Kőröstárkányi mészárlás</t>
  </si>
  <si>
    <t>Debreceni Mozgókultúra Alapítvány</t>
  </si>
  <si>
    <t>NFGY/0967/2015</t>
  </si>
  <si>
    <t>Emberebb ember</t>
  </si>
  <si>
    <t>NFGY/0968/2015</t>
  </si>
  <si>
    <t>Kossuth papja</t>
  </si>
  <si>
    <t>NFGY/0969/2015</t>
  </si>
  <si>
    <t>Keresztfához megyek</t>
  </si>
  <si>
    <t>NFGY/0970/2015</t>
  </si>
  <si>
    <t>NFGY/0971/2015</t>
  </si>
  <si>
    <t>Én Passant</t>
  </si>
  <si>
    <t>1022 Budapest, Ötvös János u. 11/b.</t>
  </si>
  <si>
    <t>NFGY/0972/2015</t>
  </si>
  <si>
    <t>Határ</t>
  </si>
  <si>
    <t xml:space="preserve">Intense-Film Budapest Kft. </t>
  </si>
  <si>
    <t>Zsibvásár</t>
  </si>
  <si>
    <t>Romanian Sunrise</t>
  </si>
  <si>
    <t>1038 Budapest, Révész u. 29.</t>
  </si>
  <si>
    <t>Sötétlő erdő</t>
  </si>
  <si>
    <t>Boglárka</t>
  </si>
  <si>
    <t>Az Alföld utolsó medvéje</t>
  </si>
  <si>
    <t>Betonzaj</t>
  </si>
  <si>
    <t>Az A38 Hajó színpadán (HD Utómunka 2014 131-140)</t>
  </si>
  <si>
    <t>NFGY/0973/2015</t>
  </si>
  <si>
    <t>Az A38 Hajó színpadán (HD Utómunka 2014 141-150)</t>
  </si>
  <si>
    <t>NFGY/0974/2015</t>
  </si>
  <si>
    <t>Robin Hood igaz története</t>
  </si>
  <si>
    <t>ASP Robin Kft.</t>
  </si>
  <si>
    <t>2089 Telki, Orgona utca 60.</t>
  </si>
  <si>
    <t>NFGY/0975/2015</t>
  </si>
  <si>
    <t>Hangulatváltozás</t>
  </si>
  <si>
    <t xml:space="preserve">2083 Solymár, Toldi u. 37. </t>
  </si>
  <si>
    <t>201.11.05</t>
  </si>
  <si>
    <t>Blue Duck Arts Bt.</t>
  </si>
  <si>
    <t>NFGY/0976/2015</t>
  </si>
  <si>
    <t>Önemlékezet</t>
  </si>
  <si>
    <t>Digipost Kft.</t>
  </si>
  <si>
    <t>1052 Budapest, Sütő u. 2.</t>
  </si>
  <si>
    <t>Hát (m)ilyenek a …</t>
  </si>
  <si>
    <t xml:space="preserve">Filmexpont Kft. </t>
  </si>
  <si>
    <t>NFGY/0979/2015</t>
  </si>
  <si>
    <t>Mosó Masa mosodája (pilotfilm)</t>
  </si>
  <si>
    <t>NFGY/0980/2015</t>
  </si>
  <si>
    <t>Kodály 2.0</t>
  </si>
  <si>
    <t>What to Watch Kft.</t>
  </si>
  <si>
    <t>1066 Budapest, Teréz körút 20.</t>
  </si>
  <si>
    <t>NFGY/0981/2015</t>
  </si>
  <si>
    <t>A természetfilm - Magyar találmány?</t>
  </si>
  <si>
    <t>NFGY/0982/2015</t>
  </si>
  <si>
    <t>Karácsony előtt</t>
  </si>
  <si>
    <t>NFGY/0983/2015</t>
  </si>
  <si>
    <t>Happy Meal</t>
  </si>
  <si>
    <t xml:space="preserve">Közel-Kép Stúdió Bt. </t>
  </si>
  <si>
    <t xml:space="preserve">1145 Budapest, Törökőr utca 13-15. </t>
  </si>
  <si>
    <t>NFGY/0985/2015</t>
  </si>
  <si>
    <t>A láthatatlan erőd</t>
  </si>
  <si>
    <t>NFGY/0986/2015</t>
  </si>
  <si>
    <t>Ők és mi</t>
  </si>
  <si>
    <t xml:space="preserve">Anzixfilm Kft. </t>
  </si>
  <si>
    <t>NFGY/0987/2015</t>
  </si>
  <si>
    <t>Számozott utcák</t>
  </si>
  <si>
    <t>NFGY/0988/2015</t>
  </si>
  <si>
    <t>1052 Budapest, Sütő utca 2.</t>
  </si>
  <si>
    <t>Kult-tér</t>
  </si>
  <si>
    <t>NFGY/0989/2015</t>
  </si>
  <si>
    <t>Kompromisszumok</t>
  </si>
  <si>
    <t>NFGY/0990/2015</t>
  </si>
  <si>
    <t>Monokróm</t>
  </si>
  <si>
    <t>Filmmánia Kft.</t>
  </si>
  <si>
    <t>NFGY/0991/2015</t>
  </si>
  <si>
    <t>Kortárs művészek</t>
  </si>
  <si>
    <t>NFGY/0992/2015</t>
  </si>
  <si>
    <t>Assassin's Creed: Undead Kings DLC</t>
  </si>
  <si>
    <t>Erdély leírása a XX. Század végén</t>
  </si>
  <si>
    <t>Erdély leírása a XX. század végén - Kezdet, karácsonyi és újévi népszokások</t>
  </si>
  <si>
    <t>Hurok Film Kft.</t>
  </si>
  <si>
    <t xml:space="preserve">1037 Budapest, Seregély utca 3-5. </t>
  </si>
  <si>
    <t>TV2 Média Csoport Kft.</t>
  </si>
  <si>
    <t>NFGY/0993/2015</t>
  </si>
  <si>
    <t>A pokol polgármestere</t>
  </si>
  <si>
    <t>CENTROPA Alapítvány</t>
  </si>
  <si>
    <t xml:space="preserve">1075 Budapest, Károly krt. 25. </t>
  </si>
  <si>
    <t>NFGY/0994/2015</t>
  </si>
  <si>
    <t>Az elmenetel</t>
  </si>
  <si>
    <t>NFGY/0995/2015</t>
  </si>
  <si>
    <t>Határon túl, határtalan szeretettel…</t>
  </si>
  <si>
    <t>EXPERT4 International, s.r.o.</t>
  </si>
  <si>
    <t>M. Benku 7, 98401 Lucenec, Szlovákia</t>
  </si>
  <si>
    <t>NFGY/0996/2015</t>
  </si>
  <si>
    <t>Halj már meg!</t>
  </si>
  <si>
    <t>NFGY/0997/2015</t>
  </si>
  <si>
    <t>Gyökér</t>
  </si>
  <si>
    <t>Besenyei Zsuzsanna</t>
  </si>
  <si>
    <t xml:space="preserve">1126 Budapest, Márvány u. 42. </t>
  </si>
  <si>
    <t>NFGY/0998/2015</t>
  </si>
  <si>
    <t>Loop (munkacíme: Deja Vu)</t>
  </si>
  <si>
    <t>Az A38 Hajó színpadán (HD 2014 191-200)</t>
  </si>
  <si>
    <t>Az A38 Hajó színpadán (HD 2014 181-190)</t>
  </si>
  <si>
    <t>NFGY/0999/2015</t>
  </si>
  <si>
    <t>Az A38 Hajó színpadán (HD 2014 201-210)</t>
  </si>
  <si>
    <t>NFGY/1000/2015</t>
  </si>
  <si>
    <t>Ballon</t>
  </si>
  <si>
    <t xml:space="preserve">1137 Budapest, Pozsonyi út 14. </t>
  </si>
  <si>
    <t>The Last Kingdom - Az utolsó királyság</t>
  </si>
  <si>
    <t>Air Films Kft.</t>
  </si>
  <si>
    <t>NFGY/1002/2015</t>
  </si>
  <si>
    <t>The Martian (A marslakó)</t>
  </si>
  <si>
    <t>Martian Films Kft.</t>
  </si>
  <si>
    <t>NFGY/1001/2015</t>
  </si>
  <si>
    <t>NFGY/1003/2015</t>
  </si>
  <si>
    <t>Az A38 Hajó színpadán (HD Utómunka 2014 211-222)</t>
  </si>
  <si>
    <t>Az A38 Hajó színpadán (HD Utómunka 2014 223-234)</t>
  </si>
  <si>
    <t>NFGY/1004/2015</t>
  </si>
  <si>
    <t>NFGY/1005/2015</t>
  </si>
  <si>
    <t>Az A38 Hajó színpadán (HD Utómunka 2014 241-250)</t>
  </si>
  <si>
    <t>NFGY/1006/2015</t>
  </si>
  <si>
    <t>Együtt Európában - Magyarország és Németország 1100 éve</t>
  </si>
  <si>
    <t>Ravasz Ákos</t>
  </si>
  <si>
    <t>1118 Budapest, Budaőrsi út 24.</t>
  </si>
  <si>
    <t>NFGY/1007/2015</t>
  </si>
  <si>
    <t>Milánó 2015 - A lombard-magyar illetve a milánói-magyar kapcsolatokról</t>
  </si>
  <si>
    <t>NFGY/1008/2015</t>
  </si>
  <si>
    <t>Határnyitás</t>
  </si>
  <si>
    <t>Határdöntés</t>
  </si>
  <si>
    <t>NFGY/1009/2015</t>
  </si>
  <si>
    <t>Az első New York-i maratonom (My First Nes York Marathon)</t>
  </si>
  <si>
    <t xml:space="preserve">1056 Budapest, Molnár u. 53. </t>
  </si>
  <si>
    <t>NFGY/1010/2015</t>
  </si>
  <si>
    <t>A vadász imája (The Hunter's Prayer)</t>
  </si>
  <si>
    <t>Pioneer Spring Kft.</t>
  </si>
  <si>
    <t>NFGY/1011/2015</t>
  </si>
  <si>
    <t>A gyárépítő</t>
  </si>
  <si>
    <t>NFGY/1012/2015</t>
  </si>
  <si>
    <t>No hero here</t>
  </si>
  <si>
    <t>Telefonics Kft.</t>
  </si>
  <si>
    <t xml:space="preserve">2151 Fót, Bartók Béla köz 6. </t>
  </si>
  <si>
    <t>NFGY/1013/2015</t>
  </si>
  <si>
    <t>Vérkötelék</t>
  </si>
  <si>
    <t>NFGY/1014/2015</t>
  </si>
  <si>
    <t>A véradó</t>
  </si>
  <si>
    <t>Filmmotiv Kft.</t>
  </si>
  <si>
    <t>NFGY/1015/2015</t>
  </si>
  <si>
    <t>Szabálytalan állapotok</t>
  </si>
  <si>
    <t>NFGY/1016/2015</t>
  </si>
  <si>
    <t>Minden vonal</t>
  </si>
  <si>
    <t>NFGY/1017/2015</t>
  </si>
  <si>
    <t>Soha többé</t>
  </si>
  <si>
    <t>NFGY/1018/2015</t>
  </si>
  <si>
    <t>Ráadás</t>
  </si>
  <si>
    <t>NFGY/1019/2015</t>
  </si>
  <si>
    <t>NFGY/1020/2015</t>
  </si>
  <si>
    <t>Rokon nyelvrokon</t>
  </si>
  <si>
    <t xml:space="preserve">TETT Stúdió kft. </t>
  </si>
  <si>
    <t>NFGY/1021/2015</t>
  </si>
  <si>
    <t>Indián gyerektábor Pilisborosjenő</t>
  </si>
  <si>
    <t>Lehet így is!</t>
  </si>
  <si>
    <t xml:space="preserve">Santiago-Film Kft. </t>
  </si>
  <si>
    <t>1084 Budapest, Köztársaság tér 16. V. em. 40.</t>
  </si>
  <si>
    <t>NFGY/1023/2015</t>
  </si>
  <si>
    <t>Az A38 Hajó színpadán (HD 2015 1-10)</t>
  </si>
  <si>
    <t xml:space="preserve">1052 Budapest, Régiposta u. 7-9. </t>
  </si>
  <si>
    <t>NFGY/1024/2015</t>
  </si>
  <si>
    <t>Paradicsomleves betűtésztával</t>
  </si>
  <si>
    <t>Baraka Film Fotó és Média Kft.</t>
  </si>
  <si>
    <t>1118 Budapest, Somlói út 54.</t>
  </si>
  <si>
    <t>NFGY/1025/2015</t>
  </si>
  <si>
    <t>hetiszakasz</t>
  </si>
  <si>
    <t xml:space="preserve">World B.P.I. Tanácsadó, Kulturális és Szolgáltató Bt. </t>
  </si>
  <si>
    <t xml:space="preserve">1076 Budapest, Péterfy S. u. 27. fszt. 3. </t>
  </si>
  <si>
    <t>NFGY/1026/2015</t>
  </si>
  <si>
    <t>Vándorszínészek</t>
  </si>
  <si>
    <t>Film Street Kft.</t>
  </si>
  <si>
    <t>NFGY/1027/2015</t>
  </si>
  <si>
    <t>Búcsú Magyarországon</t>
  </si>
  <si>
    <t>WMA Média Kft.</t>
  </si>
  <si>
    <t>NFGY/1028/2015</t>
  </si>
  <si>
    <t>Karácsony Benő emlékezete</t>
  </si>
  <si>
    <t>NFGY/1029/2015</t>
  </si>
  <si>
    <t>Súly alatt a pálma</t>
  </si>
  <si>
    <t>KárpátPress Bt.</t>
  </si>
  <si>
    <t>NFGY/1030/2015</t>
  </si>
  <si>
    <t>Élő népviseletek</t>
  </si>
  <si>
    <t>Koncertek az  A38 Hajón (HD Utómunka 2013. 181-190)</t>
  </si>
  <si>
    <t>Koncertek az  A38 Hajón (HD Utómunka 2013. 161-170)</t>
  </si>
  <si>
    <t>Koncertek az  A38 Hajón (HD Utómunka 2013. 311-318)</t>
  </si>
  <si>
    <t>Koncertek az  A38 Hajón (HD Utómunka 2013. 301-310)</t>
  </si>
  <si>
    <t>Koncertek az  A38 Hajón (HD Utómunka 2013. 291-300)</t>
  </si>
  <si>
    <t>Koncertek az  A38 Hajón (HD Utómunka 2013.171-180)</t>
  </si>
  <si>
    <t>Koncertek az  A38 Hajón (HD 2013.261-270)</t>
  </si>
  <si>
    <t>Koncertek az A38 Hajón (HD Utómunka 2013. 201-212)</t>
  </si>
  <si>
    <t>Koncertek az A38 Hajón (HD Utómunka 2013. 191-200)</t>
  </si>
  <si>
    <t>Koncertek az A38 Hajón (HD Utómunka 2013. 213-224)</t>
  </si>
  <si>
    <t>Az A38 Hajó színpadán (HD 2014. 1-10.)</t>
  </si>
  <si>
    <t>Az A38 Hajó színpadán (HD 2014. 11-20.)</t>
  </si>
  <si>
    <t>Az A38 Hajó színpadán (HD 2014. 21-30.)</t>
  </si>
  <si>
    <t>Az A38 Hajó színpadán (HD 2014. 81-90.)</t>
  </si>
  <si>
    <t>Az A38 Hajó színpadán (HD 2014. 61-70.)</t>
  </si>
  <si>
    <t>Az A38 Hajó színpadán (HD 2014. 41-50.)</t>
  </si>
  <si>
    <t>Az A38 Hajó színpadán (HD 2014. 31-40.)</t>
  </si>
  <si>
    <t>Az A38 Hajó színpadán (HD 2014. 71-80)</t>
  </si>
  <si>
    <t>NFGY/1031/2015</t>
  </si>
  <si>
    <t>Az erdélyi arisztokrácia diszkrét bája</t>
  </si>
  <si>
    <t>NFGY/1032/2015</t>
  </si>
  <si>
    <t>Új életre kelt bábok - A. Tóth Sándor és művészete</t>
  </si>
  <si>
    <t>Siriat Zrt.</t>
  </si>
  <si>
    <t>NFGY/1033/2015</t>
  </si>
  <si>
    <t>Földindulás</t>
  </si>
  <si>
    <t>Crossborder Film Kft.</t>
  </si>
  <si>
    <t>1133 Budapest, Kárpát u. 11.</t>
  </si>
  <si>
    <t>NFGY/1034/2015</t>
  </si>
  <si>
    <t>Sötét kamrák</t>
  </si>
  <si>
    <t>NFGY/1035/2015</t>
  </si>
  <si>
    <t>Random Walk</t>
  </si>
  <si>
    <t xml:space="preserve">1121 Budapest, Zugligite út 9-25. </t>
  </si>
  <si>
    <t>NFGY/1036/2015</t>
  </si>
  <si>
    <t>Cosmic Jacuzzi</t>
  </si>
  <si>
    <t>NFGY/1037/2015</t>
  </si>
  <si>
    <t>Out of Order</t>
  </si>
  <si>
    <t>NFGY/1038/2015</t>
  </si>
  <si>
    <t>Kötelék</t>
  </si>
  <si>
    <t>NFGY/1039/2015</t>
  </si>
  <si>
    <t>Halak a levegőben</t>
  </si>
  <si>
    <t>NFGY/1040/2015</t>
  </si>
  <si>
    <t>Pokolba az egésszel</t>
  </si>
  <si>
    <t>NFGY/1041/2015</t>
  </si>
  <si>
    <t>A körömágyszaggató</t>
  </si>
  <si>
    <t>NFGY/1042/2015</t>
  </si>
  <si>
    <t>Ujj a ravaszon</t>
  </si>
  <si>
    <t>NFGY/1043/2015</t>
  </si>
  <si>
    <t>Keresztút</t>
  </si>
  <si>
    <t>NFGY/1044/2015</t>
  </si>
  <si>
    <t>Tájidegen</t>
  </si>
  <si>
    <t>NFGY/1045/2015</t>
  </si>
  <si>
    <t>Életmű</t>
  </si>
  <si>
    <t>NFGY/1046/2015</t>
  </si>
  <si>
    <t>Pogány tavasz</t>
  </si>
  <si>
    <t>2014.041.01</t>
  </si>
  <si>
    <t>Pannon kőtenger</t>
  </si>
  <si>
    <t>HN/29866-1/2014</t>
  </si>
  <si>
    <t>2014.112.31</t>
  </si>
  <si>
    <t>NFGY/1047/2015</t>
  </si>
  <si>
    <t>Erdély leírása a XX. Század végén - Kezdet, karácsonyi és újévi népszokások (utómunkálatok)</t>
  </si>
  <si>
    <t>NFGY/1048/2015</t>
  </si>
  <si>
    <t>Filmteam Hepp Kft.</t>
  </si>
  <si>
    <t>The Childhood of a Leader (Egy vezér gyermekkora)</t>
  </si>
  <si>
    <t>NFGY/1049/2015</t>
  </si>
  <si>
    <t>Tyrant Season 2 (Zsarnok 2. évad)</t>
  </si>
  <si>
    <t xml:space="preserve">1087 Budapest, Kerepesi út 15. </t>
  </si>
  <si>
    <t>NFGY/1050/2015</t>
  </si>
  <si>
    <t>Festett valóság</t>
  </si>
  <si>
    <t>1021 Budapest, Ötvös János u. 11/b</t>
  </si>
  <si>
    <t>NFGY/1051/2015</t>
  </si>
  <si>
    <t>Tiszta szívvel</t>
  </si>
  <si>
    <t>Tiszta Szívvel Kft.</t>
  </si>
  <si>
    <t>tititá</t>
  </si>
  <si>
    <t>Az A38 Hajó színpadán (Utómunka 2015 11-20)</t>
  </si>
  <si>
    <t>NFGY/1052/2015</t>
  </si>
  <si>
    <t>Az A38 Hajó színpadán (Utómunka 2015 21-30)</t>
  </si>
  <si>
    <t>Az A38 Hajó színpadán (Utómunka 2015 31-40)</t>
  </si>
  <si>
    <t>NFGY/1053/2015</t>
  </si>
  <si>
    <t>NFGY/1054/2015</t>
  </si>
  <si>
    <t>NFGY/1055/2015</t>
  </si>
  <si>
    <t>X Lány</t>
  </si>
  <si>
    <t xml:space="preserve">1145 Budapest, Róna u. 174. </t>
  </si>
  <si>
    <t>NFGY/1056/2015</t>
  </si>
  <si>
    <t>Hús és Vér /Flesh and Blood/</t>
  </si>
  <si>
    <t>Shadow Productions Kft.</t>
  </si>
  <si>
    <t>1224 Budapest, Sík u. 19.</t>
  </si>
  <si>
    <t>NFGY/1057/2015</t>
  </si>
  <si>
    <t>Vad Magyarország 2 - A Kárpátok árnyékában</t>
  </si>
  <si>
    <t>Azara Film Kft.</t>
  </si>
  <si>
    <t xml:space="preserve">2000 Szentendre, Széchenyi tér 11. </t>
  </si>
  <si>
    <t>NFGY/1058/2015</t>
  </si>
  <si>
    <t>Az emlékezés drámái</t>
  </si>
  <si>
    <t>Káva Kulturális Műhely Egyesület</t>
  </si>
  <si>
    <t>1145 Budapest, Columbus u. 69/a</t>
  </si>
  <si>
    <t>NFGY/1059/2015</t>
  </si>
  <si>
    <t>Bürök után szabadon</t>
  </si>
  <si>
    <t xml:space="preserve">Cinemart Kft. </t>
  </si>
  <si>
    <t>NFGY/1060/2015</t>
  </si>
  <si>
    <t>Nem tűntem el</t>
  </si>
  <si>
    <t>Adamsky Kft.</t>
  </si>
  <si>
    <t>1037 Budapest, szépvölgyi út 41.</t>
  </si>
  <si>
    <t>Reality 14. rész (Cigányholokauszt)</t>
  </si>
  <si>
    <t>NFGY/1061/2015</t>
  </si>
  <si>
    <t>A magyar korridor (Varsó 1944)</t>
  </si>
  <si>
    <t>NFGY/1062/2015</t>
  </si>
  <si>
    <t>Pásztorének</t>
  </si>
  <si>
    <t>NFGY/1063/2015</t>
  </si>
  <si>
    <t>Wheels of Past</t>
  </si>
  <si>
    <t>AZT-Media Kft.</t>
  </si>
  <si>
    <t>NFGY/1064/2015</t>
  </si>
  <si>
    <t>133 nap</t>
  </si>
  <si>
    <t>NFGY/1065/2015</t>
  </si>
  <si>
    <t>Tóth Bálint portré</t>
  </si>
  <si>
    <t>2724 Újlengyel, Határ u. 12.</t>
  </si>
  <si>
    <t>NFGY/1066/2015</t>
  </si>
  <si>
    <t>Witcher 3</t>
  </si>
  <si>
    <t>NFGY/1067/2015</t>
  </si>
  <si>
    <t>Assassin's Creed VI.</t>
  </si>
  <si>
    <t>NFGY/1068/2015</t>
  </si>
  <si>
    <t>Szezonbűnözők</t>
  </si>
  <si>
    <t>BUÉK</t>
  </si>
  <si>
    <t>NFGY/1069/2015</t>
  </si>
  <si>
    <t>A nyulacska csengője</t>
  </si>
  <si>
    <t xml:space="preserve">6000 Kecskemét, Liszt Ferenc u. 21. </t>
  </si>
  <si>
    <t>NFGY/1070/2015</t>
  </si>
  <si>
    <t>Árpádok emlékezete - III. Béla emlékezete</t>
  </si>
  <si>
    <t>NFGY/1071/2015</t>
  </si>
  <si>
    <t>Bokorugró mesetár: A hőscincér</t>
  </si>
  <si>
    <t>Városi legendák 4-13 epizód</t>
  </si>
  <si>
    <t>NFGY/1072/2015</t>
  </si>
  <si>
    <t>Városi legendák 1-3 epizód</t>
  </si>
  <si>
    <t>NFGY/1073/2015</t>
  </si>
  <si>
    <t>Polaroidok</t>
  </si>
  <si>
    <t>NFGY/1074/2015</t>
  </si>
  <si>
    <t>KEDDKreatív</t>
  </si>
  <si>
    <t>NFGY/1075/2015</t>
  </si>
  <si>
    <t>Boxi sorozat 11-13. epizód</t>
  </si>
  <si>
    <t>1034 Budapest, viador u. 15.</t>
  </si>
  <si>
    <t>NFGY/1076/2015</t>
  </si>
  <si>
    <t>Kőbeszéd</t>
  </si>
  <si>
    <t>NFGY/1077/2015</t>
  </si>
  <si>
    <t>Nagyi meséi: Meló</t>
  </si>
  <si>
    <t>NFGY/1078/2015</t>
  </si>
  <si>
    <t>Egér</t>
  </si>
  <si>
    <t>Omega Kreatív Bt.</t>
  </si>
  <si>
    <t>NFGY/1079/2015</t>
  </si>
  <si>
    <t>Megszabott sorsok</t>
  </si>
  <si>
    <t>Orczy Kultúrkert Egyesület</t>
  </si>
  <si>
    <t>1089 Budapest, Orczy út 1.</t>
  </si>
  <si>
    <t>NFGY/1080/2015</t>
  </si>
  <si>
    <t>Doctor Proctor 2</t>
  </si>
  <si>
    <t>NFGY/1081/2015</t>
  </si>
  <si>
    <t>Sötét erdő 2 (Dark Woods 2)</t>
  </si>
  <si>
    <t xml:space="preserve">1024 Budapest, Nyúl u. 3. </t>
  </si>
  <si>
    <t>NFGY/1082/2015</t>
  </si>
  <si>
    <t>Herman Ottó 100 - MME 40</t>
  </si>
  <si>
    <t>Természetfilm.hu Egyesület</t>
  </si>
  <si>
    <t>1039 Budapest, Lukács György u. 13.</t>
  </si>
  <si>
    <t>NFGY/1083/2015</t>
  </si>
  <si>
    <t>Szárnyakat a magasba</t>
  </si>
  <si>
    <t>T.Zs.M. Bt.</t>
  </si>
  <si>
    <t>NFGY/1084/2015</t>
  </si>
  <si>
    <t>Csoportdöntés</t>
  </si>
  <si>
    <t>Zöld Pók Alapítvány</t>
  </si>
  <si>
    <t>1074 Budapest, Barát u. 7.</t>
  </si>
  <si>
    <t>NFGY/1085/2015</t>
  </si>
  <si>
    <t>Candide kalandjai 1. rész</t>
  </si>
  <si>
    <t>Történet a mangalicáról</t>
  </si>
  <si>
    <t>Az életmentő - Semmelweis Ignác igaz története</t>
  </si>
  <si>
    <t>ASTER FILM Szolgáltató Bt.</t>
  </si>
  <si>
    <t xml:space="preserve">Mirage Film Studio Kft., MFS Trip Kft. </t>
  </si>
  <si>
    <t>Engedem, hadd menjen!</t>
  </si>
  <si>
    <t>NFGY/1086/2015</t>
  </si>
  <si>
    <t>A békebeli háború</t>
  </si>
  <si>
    <t>NFGY/1087/2015</t>
  </si>
  <si>
    <t>Hilda</t>
  </si>
  <si>
    <t>NFGY/1088/2015</t>
  </si>
  <si>
    <t>Mi ez a cirkusz?</t>
  </si>
  <si>
    <t xml:space="preserve">Új Budapest Filmstúdió Kft. </t>
  </si>
  <si>
    <t>1015 Budapest, Donáti u. 59. I/6.</t>
  </si>
  <si>
    <t>NFGY/1089/2015</t>
  </si>
  <si>
    <t>Képtelen történet</t>
  </si>
  <si>
    <t>Forrás Kulturális Alapítvány</t>
  </si>
  <si>
    <t>8500 Pápa, Kishantai u. 3.</t>
  </si>
  <si>
    <t>NFGY/1090/2015</t>
  </si>
  <si>
    <t>Vértanúságra ítélve</t>
  </si>
  <si>
    <t>Zemplén Telvízió Közhasznú Nonprofit Kft.</t>
  </si>
  <si>
    <t>NFGY/1091/2015</t>
  </si>
  <si>
    <t>Ferences életmentők</t>
  </si>
  <si>
    <t>Pasaréti Ferences Alapítvány</t>
  </si>
  <si>
    <t xml:space="preserve">1025 Budapest, Szilfa u. 4. </t>
  </si>
  <si>
    <t>NFGY/1092/2015</t>
  </si>
  <si>
    <t>Tökéletes gyilkos</t>
  </si>
  <si>
    <t>Film-Art Stúdió Művészeti és Kereskedelmi Kft.</t>
  </si>
  <si>
    <t>NFGY/1093/2015</t>
  </si>
  <si>
    <t>A Ház Ura</t>
  </si>
  <si>
    <t>Belanski Entertainment Limited</t>
  </si>
  <si>
    <t>30 Worthing Road, Horsham, West Sussex, England RH12 (levelezési cím: 1111 Budapest, Karinthy F. út 12. fsz. 7.)</t>
  </si>
  <si>
    <t>NFGY/1094/2015</t>
  </si>
  <si>
    <t>Magyar szentek és Boldogok - Az Államalkotó (munkacíme: Szent István király időskora és utóélete)</t>
  </si>
  <si>
    <t>Magyar szentek és boldogok - Királyi Szentcsalád</t>
  </si>
  <si>
    <t>Kolompok nyelvény 1. rész - Borzderesek, Kolompok nyelvén 2. rész - Gyékénykoporsó</t>
  </si>
  <si>
    <t>Lokomotív_Rozsda</t>
  </si>
  <si>
    <t>SzóKiMondóka (Bevezető és első fejezet)</t>
  </si>
  <si>
    <t xml:space="preserve">MUNKART Kulturális Szolgáltató Bt. </t>
  </si>
  <si>
    <t>2014.01.015</t>
  </si>
  <si>
    <t>Láthatatlan generáció</t>
  </si>
  <si>
    <t>Camp-X (Season 1)</t>
  </si>
  <si>
    <t>Budapest Bár - A fillm (A pesti dal története)</t>
  </si>
  <si>
    <t>Vágtázó elme (Gallopiing Mind)</t>
  </si>
  <si>
    <t>Te tudtad ezt? Csodálatos férfiak, lapáttal</t>
  </si>
  <si>
    <t>TRANS DUNA I. rész Felső-Duna és a TRANS DUNA II. rész Al-Duna</t>
  </si>
  <si>
    <t>PARTNERSFILM Filmgyártó és Filmforgalmazó Kft.</t>
  </si>
  <si>
    <t>Fest-Film Kft.</t>
  </si>
  <si>
    <t>1015 Budapest, Donáti u. 59. 1. em. 6.</t>
  </si>
  <si>
    <t>NFGY/1095/2015</t>
  </si>
  <si>
    <t xml:space="preserve">1051 Budapest, Hercegprímás u. 3. </t>
  </si>
  <si>
    <t>NFGY/1096/2015</t>
  </si>
  <si>
    <t>A martfűi rém</t>
  </si>
  <si>
    <t>NFGY/1097/2015</t>
  </si>
  <si>
    <t>A rossz árnyék</t>
  </si>
  <si>
    <t>NFGY/1098/2015</t>
  </si>
  <si>
    <t>Mesélő Zsinagógák</t>
  </si>
  <si>
    <t>Mafilm Company Kft.</t>
  </si>
  <si>
    <t>1025 Budapest, Páfránykert u. 16.</t>
  </si>
  <si>
    <t>NFGY/1099/2015</t>
  </si>
  <si>
    <t>Csupipupi</t>
  </si>
  <si>
    <t>Animaci Film, Képző és Iparművészeti Bt.</t>
  </si>
  <si>
    <t>1037 Budapest, Menedékház u. 99.</t>
  </si>
  <si>
    <t>NFGY/1100/2015</t>
  </si>
  <si>
    <t>Fekete Dacia</t>
  </si>
  <si>
    <t>Hétvégi filmek I-VIII.</t>
  </si>
  <si>
    <t>NFGY/1101/2015</t>
  </si>
  <si>
    <t>Egy komisz kölyök naplója (6-7 epizód)</t>
  </si>
  <si>
    <t>Egy komisz kölyök naplója (4-5 epizód)</t>
  </si>
  <si>
    <t>NFGY/1102/2015</t>
  </si>
  <si>
    <t>Kincsem Produkció Kft.</t>
  </si>
  <si>
    <t>1037 Budapest, Seregély u. 3-5.</t>
  </si>
  <si>
    <t>Tivoli Film-Plusz Kft., Tivoli Filmprodukció Kft., Tivoli Filminvestments Kft.</t>
  </si>
  <si>
    <t>1021 Budapest, Hűvösvölgyi út 141. (székhelyük egyaránt)</t>
  </si>
  <si>
    <t>NFGY/1103/2015</t>
  </si>
  <si>
    <t>5 Radnóti</t>
  </si>
  <si>
    <t>Kortárs Média Kft.</t>
  </si>
  <si>
    <t>1137 Budapest, Jászai Mari tér 5-6.</t>
  </si>
  <si>
    <t>NFGY/1104/2015</t>
  </si>
  <si>
    <t>Radnóti hétszer</t>
  </si>
  <si>
    <t>NFGY/1105/2015</t>
  </si>
  <si>
    <t>Hang</t>
  </si>
  <si>
    <t>NFGY/1106/2015</t>
  </si>
  <si>
    <t>A magyarság totemállatai nyomában</t>
  </si>
  <si>
    <t>DocuVision Bt.</t>
  </si>
  <si>
    <t xml:space="preserve">1012 Budapest, Mátray u. 9. V. 1. </t>
  </si>
  <si>
    <t>NFGY/1107/2015</t>
  </si>
  <si>
    <t>Talpunk alatt a történelem</t>
  </si>
  <si>
    <t>NFGY/1108/2015</t>
  </si>
  <si>
    <t>Donkey Jote</t>
  </si>
  <si>
    <t>1137 Budapest, Pozsonyi út 32. 4. em. 3.</t>
  </si>
  <si>
    <t>Drifter</t>
  </si>
  <si>
    <t>NFGY/1109/2015</t>
  </si>
  <si>
    <t>Misszió</t>
  </si>
  <si>
    <t>NFGY/1110/2015</t>
  </si>
  <si>
    <t>Ütős csajok nem sírnak</t>
  </si>
  <si>
    <t>Madelaine című filmalkotás utómunkálatai</t>
  </si>
  <si>
    <t>Reality 14. rész (Közszolgálati műsor)</t>
  </si>
  <si>
    <t>VÁNDORSZÍNÉSZEK Kft.</t>
  </si>
  <si>
    <t>NFGY/1111/2015</t>
  </si>
  <si>
    <t>Holtomiglan</t>
  </si>
  <si>
    <t>NFGY/1112/2015</t>
  </si>
  <si>
    <t>Adigzsi a tuva sámán</t>
  </si>
  <si>
    <t>Kanalas Éva</t>
  </si>
  <si>
    <t>5600 Békéscsaba, Lencséi út 34. 1/5.</t>
  </si>
  <si>
    <t>NFGY/1113/2015</t>
  </si>
  <si>
    <t>EXPO Milano 2015 II. sorozat (7-10. rész)</t>
  </si>
  <si>
    <t>AMEGO FILM Kft.</t>
  </si>
  <si>
    <t>NFGY/1114/2015</t>
  </si>
  <si>
    <t>Pioneer Gold Kft.</t>
  </si>
  <si>
    <t>egyéb TV-filmsorozat (Pilot epizódja)</t>
  </si>
  <si>
    <t>Virtuóz (Virtuoso) (Pilot epizódja)</t>
  </si>
  <si>
    <t>NFGY/1115/2015</t>
  </si>
  <si>
    <t>Művészéletek</t>
  </si>
  <si>
    <t>NFGY/1116/2015</t>
  </si>
  <si>
    <t>Demokratikus nevelés</t>
  </si>
  <si>
    <t>NFGY/1117/2015</t>
  </si>
  <si>
    <t>Mi közöd hozzá?</t>
  </si>
  <si>
    <t>Fiatal Írók Szövetsége</t>
  </si>
  <si>
    <t>1072 Budapest, Akácfa u. 20.</t>
  </si>
  <si>
    <t>kisfilm</t>
  </si>
  <si>
    <t>NFGY/1118/2015</t>
  </si>
  <si>
    <t>Angol nyelv kezdőknek</t>
  </si>
  <si>
    <t>TV-film</t>
  </si>
  <si>
    <t>UNIO Film Kft.</t>
  </si>
  <si>
    <t>NFGY/1119/2015</t>
  </si>
  <si>
    <t xml:space="preserve">Megafilm Kft. </t>
  </si>
  <si>
    <t>NFGY/1120/2015</t>
  </si>
  <si>
    <t>Királycsel</t>
  </si>
  <si>
    <t>KempelenChess Kft.</t>
  </si>
  <si>
    <t>A csepeli kettősgyilkosság: hatalmat mindenáron</t>
  </si>
  <si>
    <t>NFGY/0917/2015</t>
  </si>
  <si>
    <t>Vérösvény</t>
  </si>
  <si>
    <t>Az elveszett európai</t>
  </si>
  <si>
    <t>Jó boroknak szép hazája… a Délvidék</t>
  </si>
  <si>
    <t>Csodálatos férfiak, lapáttal</t>
  </si>
  <si>
    <t>NFGY/0598/2014</t>
  </si>
  <si>
    <t>Szentendre - Swamimalai</t>
  </si>
  <si>
    <t>NFGY/1121/2015</t>
  </si>
  <si>
    <t>Beatünnep</t>
  </si>
  <si>
    <t>Zikkurat Színpad Ügynökség Kft.</t>
  </si>
  <si>
    <t>1037 Budapest, Szent István körút 2.</t>
  </si>
  <si>
    <t>egyéb koncertfilm</t>
  </si>
  <si>
    <t>NFGY/1122/2015</t>
  </si>
  <si>
    <t>Rendszerváltás Magyarországon</t>
  </si>
  <si>
    <t xml:space="preserve">Proton Cinema Kft. </t>
  </si>
  <si>
    <t>Egy komisz kölyök naplója (8-9 epizód)</t>
  </si>
  <si>
    <t>NFGY/1123/2015</t>
  </si>
  <si>
    <t>Magyar Rajzfilm Kft.</t>
  </si>
  <si>
    <t>NFGY/1124/2015</t>
  </si>
  <si>
    <t>Arcmás-Imago</t>
  </si>
  <si>
    <t>Veszettek</t>
  </si>
  <si>
    <t>NFGY/1125/2015</t>
  </si>
  <si>
    <t>Birodalmi áldozatok - áldozatbirodalmak</t>
  </si>
  <si>
    <t>Kinofabrik Kft.</t>
  </si>
  <si>
    <t>1123 Budapest, Táltos u. 7-9.</t>
  </si>
  <si>
    <t>Magyar szentek és boldogok, Szent István</t>
  </si>
  <si>
    <t>Szeretetttel, Jane</t>
  </si>
  <si>
    <t>NFGY/1126/2015</t>
  </si>
  <si>
    <t>Exodus 1951. II. rész</t>
  </si>
  <si>
    <t>1092 Budapest, Ráday u. 28.</t>
  </si>
  <si>
    <t>NFGY/1127/2015</t>
  </si>
  <si>
    <t>Bibó István portréfilm 2. rész, családtörténet</t>
  </si>
  <si>
    <t>NFGY/1128/2015</t>
  </si>
  <si>
    <t>Csend 2</t>
  </si>
  <si>
    <t>NFGY/1129/2015</t>
  </si>
  <si>
    <t>Fantázia szerepjáték</t>
  </si>
  <si>
    <t>NFGY/1130/2015</t>
  </si>
  <si>
    <t>A szeretet szolgálatában</t>
  </si>
  <si>
    <t>NFGY/1131/2015</t>
  </si>
  <si>
    <t>Alezredesek ideje</t>
  </si>
  <si>
    <t>NFGY/1132/2015</t>
  </si>
  <si>
    <t>Box utca</t>
  </si>
  <si>
    <t>NFGY/1133/2015</t>
  </si>
  <si>
    <t>Buzgó Mócsing kalandjai</t>
  </si>
  <si>
    <t>NFGY/1134/2015</t>
  </si>
  <si>
    <t>A víz szalad, a kő marad</t>
  </si>
  <si>
    <t>NFGY/1135/2015</t>
  </si>
  <si>
    <t>Amit csak a madár lát</t>
  </si>
  <si>
    <t>NFGY/1136/2015</t>
  </si>
  <si>
    <t>Büszkébben tűrni másnál</t>
  </si>
  <si>
    <t>Az A38 Hajó színpadán (2015. 61-70.)</t>
  </si>
  <si>
    <t>NFGY/1137/2015</t>
  </si>
  <si>
    <t>1053 Budapest, Régiposta utca 7-9.</t>
  </si>
  <si>
    <t>Az A38 Hajó színpadán (2015. 41-60.)</t>
  </si>
  <si>
    <t>NFGY/1138/2015</t>
  </si>
  <si>
    <t>2015.08.001</t>
  </si>
  <si>
    <t>NFGY/1139/2015</t>
  </si>
  <si>
    <t>Aranyélet</t>
  </si>
  <si>
    <t>egyéb televiziós sorozat</t>
  </si>
  <si>
    <t>Tamkó Sirató Károly 2. rész - Még egy plusz dimenzió</t>
  </si>
  <si>
    <t>NFGY/1140/2015</t>
  </si>
  <si>
    <t>EXPO Milano 2015 (1-6. rész)</t>
  </si>
  <si>
    <t>NFGY/1141/2015</t>
  </si>
  <si>
    <t>Fortuna vendégei</t>
  </si>
  <si>
    <t>COLLOC Production Kft.</t>
  </si>
  <si>
    <t>1089 Budapest, Vajda Péter u. 43.  I. em. 11.</t>
  </si>
  <si>
    <t>NFGY/1142/2015</t>
  </si>
  <si>
    <t>Róth Miksa üvegablakai</t>
  </si>
  <si>
    <t>NFGY/1143/2015</t>
  </si>
  <si>
    <t>Nincs kegyelem</t>
  </si>
  <si>
    <t>2660 Balassagyarmat, Móricz Zs. u. 1.</t>
  </si>
  <si>
    <t>Közép-európai Média Intézet Kft.</t>
  </si>
  <si>
    <t>NFGY/1144/2015</t>
  </si>
  <si>
    <t>Rófuszfilm Kft.</t>
  </si>
  <si>
    <t>1126 Budapest, Tóth Lórinc u. 29. fszt. 1.</t>
  </si>
  <si>
    <t>NFGY/1145/2015</t>
  </si>
  <si>
    <t>Paparazzi</t>
  </si>
  <si>
    <t>A bolygóműves</t>
  </si>
  <si>
    <t>NFGY/1146/2015</t>
  </si>
  <si>
    <t>NFGY/1147/2015</t>
  </si>
  <si>
    <t>Magyarország segítettél</t>
  </si>
  <si>
    <t>NFGY/1148/2015</t>
  </si>
  <si>
    <t>Tervek nélkül semmik leszünk</t>
  </si>
  <si>
    <t>Kunt Ernő Képíró Műhely Egyesület</t>
  </si>
  <si>
    <t>3526 Miskolc, Katowice u. 47.</t>
  </si>
  <si>
    <t>NFGY/1149/2015</t>
  </si>
  <si>
    <t>Ahány király, annyi mese</t>
  </si>
  <si>
    <t>NFGY/1150/2015</t>
  </si>
  <si>
    <t>NFGY/1151/2015</t>
  </si>
  <si>
    <t>Egy komisz kölyök naplója (10-11 epizód)</t>
  </si>
  <si>
    <t>NFGY/1152/2015</t>
  </si>
  <si>
    <t>NFGY/1153/2015</t>
  </si>
  <si>
    <t>Hoppi mesék (4-13. rész)</t>
  </si>
  <si>
    <t>The Hoppies Kft.</t>
  </si>
  <si>
    <t xml:space="preserve">1136 Budapest, Hollán Ernő u. 46. </t>
  </si>
  <si>
    <t>NFGY/1154/2015</t>
  </si>
  <si>
    <t>Blacksmith DLC</t>
  </si>
  <si>
    <t>1031 Budapest, Záhony u. 7.</t>
  </si>
  <si>
    <t>NFGY/1155/2015</t>
  </si>
  <si>
    <t>Alszik a kémény</t>
  </si>
  <si>
    <t>NFGY/1156/2015</t>
  </si>
  <si>
    <t>Szentendre-Madurai</t>
  </si>
  <si>
    <t>Tomart Bt.</t>
  </si>
  <si>
    <t>NFGY/1157/2015</t>
  </si>
  <si>
    <t>Összekötni az eget és a földet</t>
  </si>
  <si>
    <t>NFGY/1158/2015</t>
  </si>
  <si>
    <t>A felvételi</t>
  </si>
  <si>
    <t>NFGY/1159/2015</t>
  </si>
  <si>
    <t>Lehet zöld az ég</t>
  </si>
  <si>
    <t>Legendák Alapítvány</t>
  </si>
  <si>
    <t>2013 Pomáz, Verdi u. 15.</t>
  </si>
  <si>
    <t>NFGY/1160/2015</t>
  </si>
  <si>
    <t>Indián</t>
  </si>
  <si>
    <t>FP Films Kft.</t>
  </si>
  <si>
    <t xml:space="preserve">2890 Tata, Zrínyi u. 14. </t>
  </si>
  <si>
    <t>NFGY/1161/2015</t>
  </si>
  <si>
    <t>Csoda</t>
  </si>
  <si>
    <t>Filmreaktor Kft.</t>
  </si>
  <si>
    <t xml:space="preserve">1021 Budapest, Napraforgó u. 20. </t>
  </si>
  <si>
    <t>NFGY/1162/2015</t>
  </si>
  <si>
    <t>Noiré</t>
  </si>
  <si>
    <t>Ideje van</t>
  </si>
  <si>
    <t>NFGY/1163/2015</t>
  </si>
  <si>
    <t>A lipicai</t>
  </si>
  <si>
    <t>NFGY/1164/2015</t>
  </si>
  <si>
    <t>Hoppi mesék (A titokzatos levél, A kívánságvonat)</t>
  </si>
  <si>
    <t>NFGY/1165/2015</t>
  </si>
  <si>
    <t>Világ-mesék</t>
  </si>
  <si>
    <t>Krea-TV Kft.</t>
  </si>
  <si>
    <t>2141 Csömör, Széchenyi u. 115/a</t>
  </si>
  <si>
    <t>NFGY/1166/2015</t>
  </si>
  <si>
    <t>Mesterségem címere</t>
  </si>
  <si>
    <t>NFGY/1167/2015</t>
  </si>
  <si>
    <t>Kojot és a wasicsu</t>
  </si>
  <si>
    <t>NFGY/1168/2015</t>
  </si>
  <si>
    <t>Tökváros</t>
  </si>
  <si>
    <t>NFGY/1169/2015</t>
  </si>
  <si>
    <t>Bab Berci és a tünkány vagy kicsoda</t>
  </si>
  <si>
    <t>NFGY/1170/2015</t>
  </si>
  <si>
    <t>Kolor Klára és gyerek mesék</t>
  </si>
  <si>
    <t>NFGY/1171/2015</t>
  </si>
  <si>
    <t>Családszövet</t>
  </si>
  <si>
    <t>NFGY/1172/2015</t>
  </si>
  <si>
    <t>Perczel Zita</t>
  </si>
  <si>
    <t>NFGY/1173/2015</t>
  </si>
  <si>
    <t>Fibulák és fabulák - avagy leletek a régészetről</t>
  </si>
  <si>
    <t>NFGY/1174/2015</t>
  </si>
  <si>
    <t>1136 Budapest, Pannónia u. 30.</t>
  </si>
  <si>
    <t>NFGY/1175/2015</t>
  </si>
  <si>
    <t>Budapest Noir</t>
  </si>
  <si>
    <t>NFGY/1176/2015</t>
  </si>
  <si>
    <t>Hová tűnt Mocsáry őrnagy?</t>
  </si>
  <si>
    <t>NFGY/1177/2015</t>
  </si>
  <si>
    <t>Anzixok</t>
  </si>
  <si>
    <t>1092 Budapest, Ráday u. 4.</t>
  </si>
  <si>
    <t>NFGY/1178/2015</t>
  </si>
  <si>
    <t>Hullámsimítás</t>
  </si>
  <si>
    <t>NFGY/1179/2015</t>
  </si>
  <si>
    <t>Az A38 Hajó színpadán (Utómunka 2015 71-80)</t>
  </si>
  <si>
    <t>NFGY/1180/2015</t>
  </si>
  <si>
    <t>Történetek a Magyar Állami Népi Együttesről</t>
  </si>
  <si>
    <t>Archimedia Kft.</t>
  </si>
  <si>
    <t>1224 Budapest, VIII. u. 10.</t>
  </si>
  <si>
    <t>NFGY/1181/2015</t>
  </si>
  <si>
    <t>Alkotói perspektívák</t>
  </si>
  <si>
    <t>NFGY/1182/2015</t>
  </si>
  <si>
    <t>Megoldásaink</t>
  </si>
  <si>
    <t>DUENDE Művészeti Kft.</t>
  </si>
  <si>
    <t>NFGY/1183/2015</t>
  </si>
  <si>
    <t>Mánfai szelek</t>
  </si>
  <si>
    <t>1052 Budapest, Sütő u. 2. 1. em . 2.</t>
  </si>
  <si>
    <t>Kojot(Vaquero)</t>
  </si>
  <si>
    <t>Magyar szentek és boldogok, Rózsás Szent Erzsébet</t>
  </si>
  <si>
    <t>Mythberg Films-Carer Kft.</t>
  </si>
  <si>
    <t>nagyjátékfilm</t>
  </si>
  <si>
    <t>NFGY/1186/2015</t>
  </si>
  <si>
    <t>Onyx</t>
  </si>
  <si>
    <t>NFGY/1187/2015</t>
  </si>
  <si>
    <t>Comet</t>
  </si>
  <si>
    <t>NFGY/1188/2015</t>
  </si>
  <si>
    <t>A sárvári ménesgazda - Ludwig bajor herceg</t>
  </si>
  <si>
    <t>NFGY/1189/2015</t>
  </si>
  <si>
    <t>A remény - Béres József életútja</t>
  </si>
  <si>
    <t>NFGY/1190/2015</t>
  </si>
  <si>
    <t>Balansz</t>
  </si>
  <si>
    <t>NFGY/1191/2015</t>
  </si>
  <si>
    <t>Fázó rókafiak - Kormos mese</t>
  </si>
  <si>
    <t>NFGY/1185/2015_Törölve</t>
  </si>
  <si>
    <t>Pioneer Noir Kft.</t>
  </si>
  <si>
    <t>NFGY/1192/2015</t>
  </si>
  <si>
    <t>Munkaügyek 5. évad</t>
  </si>
  <si>
    <t>NFGY/1193/2015</t>
  </si>
  <si>
    <r>
      <t>B</t>
    </r>
    <r>
      <rPr>
        <sz val="12"/>
        <color theme="1"/>
        <rFont val="Arial"/>
        <family val="2"/>
        <charset val="238"/>
      </rPr>
      <t>&amp;L Line Kft.</t>
    </r>
  </si>
  <si>
    <t>1138 Budapest, Váci út 138.</t>
  </si>
  <si>
    <t>NFGY/1194/2015</t>
  </si>
  <si>
    <t>Vidéken az élet más</t>
  </si>
  <si>
    <t>Pressburger Filmstúdió Kft.</t>
  </si>
  <si>
    <t>NFGY/1195/2015</t>
  </si>
  <si>
    <t>Lehull a tájról a vakolat</t>
  </si>
  <si>
    <t>NFGY/1196/2015</t>
  </si>
  <si>
    <t>Roprod Rózsa Produkció Kft.</t>
  </si>
  <si>
    <t>1023 Budapest, Lajos utca 33.</t>
  </si>
  <si>
    <t>Roma Szakkollégiumok Hálózata</t>
  </si>
  <si>
    <t>NFGY/1197/2015</t>
  </si>
  <si>
    <t>A dimenziókon is túl</t>
  </si>
  <si>
    <t>1025 Budapest, Áfonya utca 8/b.</t>
  </si>
  <si>
    <t>NFGY/1198/2015</t>
  </si>
  <si>
    <t>Cseppkövek</t>
  </si>
  <si>
    <t>Bankolók (Bankster)</t>
  </si>
  <si>
    <t>1136 Budapest, Balzac utca 37.</t>
  </si>
  <si>
    <t>NFGY/1200/2015</t>
  </si>
  <si>
    <t>A Man in the Dark (Egy ember a sötétben)</t>
  </si>
  <si>
    <t>NFGY/1201/2015</t>
  </si>
  <si>
    <t>The White King (Fehér király)</t>
  </si>
  <si>
    <t>Proton Projekt Kft.</t>
  </si>
  <si>
    <t>NFGY/1202/2015</t>
  </si>
  <si>
    <t>Love in Budapest (Szerelem Budapesten)</t>
  </si>
  <si>
    <t>Sysplex Film Kft.</t>
  </si>
  <si>
    <t>2040 Budaőrs, Gyöngy u. 7.</t>
  </si>
  <si>
    <t>NFGY/1203/2015</t>
  </si>
  <si>
    <t>Magyar szentek és boldogok: László herceg - a mondai hős (A magyar Szent György)</t>
  </si>
  <si>
    <t>1021 Budapest, Budakeszi út 51. K.</t>
  </si>
  <si>
    <t>NFGY/1204/2015</t>
  </si>
  <si>
    <t>Gyerekdalok (2)</t>
  </si>
  <si>
    <t>Sudio Baestarts Kft.</t>
  </si>
  <si>
    <t>NFGY/1205/2015</t>
  </si>
  <si>
    <t>Casanova</t>
  </si>
  <si>
    <t>H2O-Casanova Film Kft.</t>
  </si>
  <si>
    <t xml:space="preserve">1016 Budapest, Lisznyai utca 38. </t>
  </si>
  <si>
    <t>egyéb televíziós sorozat</t>
  </si>
  <si>
    <t>NFGY/1206/2015</t>
  </si>
  <si>
    <t>Egy újrakezdés története</t>
  </si>
  <si>
    <t>NFGY/1207/2015</t>
  </si>
  <si>
    <t>Apának lenni jó</t>
  </si>
  <si>
    <t>Inferno (munkacíme: Headache)</t>
  </si>
  <si>
    <t>NFGY/1208/2015</t>
  </si>
  <si>
    <t>Kalandar hava</t>
  </si>
  <si>
    <t>NFGY/1209/2015</t>
  </si>
  <si>
    <t>Kócos és Bizsu</t>
  </si>
  <si>
    <t>1029 Budapest, Kőfejtő u. 25.</t>
  </si>
  <si>
    <t>NFGY/1210/2015</t>
  </si>
  <si>
    <t>London Angels</t>
  </si>
  <si>
    <t>NFGY/1211/2015</t>
  </si>
  <si>
    <t>NFGY/1212/2015</t>
  </si>
  <si>
    <t>NFGY/1213/2015</t>
  </si>
  <si>
    <t>High Dive</t>
  </si>
  <si>
    <t>Focusfox Kft.</t>
  </si>
  <si>
    <t>NFGY/1214/2015</t>
  </si>
  <si>
    <t>Genezis</t>
  </si>
  <si>
    <t>NFGY/1215/2015</t>
  </si>
  <si>
    <t>Öregeink</t>
  </si>
  <si>
    <t>NFGY/1216/2015</t>
  </si>
  <si>
    <t xml:space="preserve">1075 Budapest, Madách Imre utca 5. 1. em. 3. </t>
  </si>
  <si>
    <t>NFGY/1217/2015</t>
  </si>
  <si>
    <t>6,9 a Richter skálán</t>
  </si>
  <si>
    <t>magyar részvétleű filmalkotás</t>
  </si>
  <si>
    <t>NFGY/1218/2015</t>
  </si>
  <si>
    <t>Lovas íjászat</t>
  </si>
  <si>
    <t>Szent Erzsébet Segítő Kezek Közhasznú Egyesület</t>
  </si>
  <si>
    <t>3712 Sajóvámos, Kiserdő u. 43.</t>
  </si>
  <si>
    <t>NFGY/1219/2015</t>
  </si>
  <si>
    <t>Ne zavarjanak!</t>
  </si>
  <si>
    <t>1056 Budapest, Váci u. 81. 4. em.</t>
  </si>
  <si>
    <t>NFGY/1220/2015</t>
  </si>
  <si>
    <t>198 név - film a Trefort-kerti emlékműről</t>
  </si>
  <si>
    <t>1024 Budapest, Ezredes u. 11. III. em. 2.</t>
  </si>
  <si>
    <t>NFGY/1221/2015</t>
  </si>
  <si>
    <t>Az élet ára</t>
  </si>
  <si>
    <t>8300 Tapolca, József A. u. 66.</t>
  </si>
  <si>
    <t>NFGY/1222/2015</t>
  </si>
  <si>
    <t>Folyékony arany</t>
  </si>
  <si>
    <t>Vinum Film Kft.</t>
  </si>
  <si>
    <t>1066 Budapest, Jókai u. 1. 3. em. 16.</t>
  </si>
  <si>
    <t>Béke Sugárút</t>
  </si>
  <si>
    <t>FILMTEAM-AURORA Kft.</t>
  </si>
  <si>
    <t>NFGY/1223/2015</t>
  </si>
  <si>
    <t>Plusz Egy</t>
  </si>
  <si>
    <t>Van valami furcsa és megmagyarázhatatlan</t>
  </si>
  <si>
    <t>KIS HÁBI Művészeti és Kereskedelmi Kft.</t>
  </si>
  <si>
    <t>DEKO Kft.</t>
  </si>
  <si>
    <t>HBO Holding Zrt. (képviseletében LAOKOON CINEMA Kft.)</t>
  </si>
  <si>
    <t>1026 Budapest, Riadó utca 5. (1136 Budapest, Balzac u. 37.)</t>
  </si>
  <si>
    <t>NFGY/1224/2015</t>
  </si>
  <si>
    <t>B&amp;L Line Kft.</t>
  </si>
  <si>
    <t>Eger ostroma című filmalkotás utómunkálatai</t>
  </si>
  <si>
    <t>NFGY/1225/2015</t>
  </si>
  <si>
    <t>Blue Waltzer</t>
  </si>
  <si>
    <t>Romis Entertainment Kft.</t>
  </si>
  <si>
    <t>1106 Budapest, Dombhát u. 3.</t>
  </si>
  <si>
    <t>NFGY/1226/2015</t>
  </si>
  <si>
    <t>Mindenből egy van (45-56 rész)</t>
  </si>
  <si>
    <t>NFGY/1227/2015</t>
  </si>
  <si>
    <t>Borka és a varázsruha - Szeret, még nem szeret - a kistestvérek</t>
  </si>
  <si>
    <t>TRIONFilm Productions Kft.</t>
  </si>
  <si>
    <t>2000 Szentendre, Pacsirta u. 2.</t>
  </si>
  <si>
    <t>Állampolgár Produkció Kft.</t>
  </si>
  <si>
    <t>NFGY/1229/2015</t>
  </si>
  <si>
    <t>Csak színház és más semmi</t>
  </si>
  <si>
    <t>NFGY/1230/2015</t>
  </si>
  <si>
    <t>A kozmosz nagykövetei (pilot epizód)</t>
  </si>
  <si>
    <t>KGB Stúdió Kft.</t>
  </si>
  <si>
    <t xml:space="preserve">1034 Budapest, Viador u. 15. </t>
  </si>
  <si>
    <t>NFGY/1231/2015</t>
  </si>
  <si>
    <t>Tranzit idő</t>
  </si>
  <si>
    <t>NFGY/1232/2015</t>
  </si>
  <si>
    <t>LOVASÍJÁSZ</t>
  </si>
  <si>
    <t>Magyar fátum: A király halála</t>
  </si>
  <si>
    <t>HMM Produkció Kft.</t>
  </si>
  <si>
    <t>1021 Budapest, Hűvösvölgyi út 141. B.</t>
  </si>
  <si>
    <t>MR Produkció Kft.</t>
  </si>
  <si>
    <t xml:space="preserve">1021 Budapest, Hűvösvölgyi út 141. B. </t>
  </si>
  <si>
    <t>NFGY/1233/2015</t>
  </si>
  <si>
    <t>Szabó Árpád</t>
  </si>
  <si>
    <t>Mafamille Kft.</t>
  </si>
  <si>
    <t>2092 Budakeszi, Szőlőskert út 5.</t>
  </si>
  <si>
    <t>NFGY/1234/2015</t>
  </si>
  <si>
    <t>Lendületben</t>
  </si>
  <si>
    <t>NFGY/1235/2015</t>
  </si>
  <si>
    <t>Magyarország világháborúja</t>
  </si>
  <si>
    <t>NFGY/1236/2015</t>
  </si>
  <si>
    <t>Egy szabad ember a félelem világában</t>
  </si>
  <si>
    <t>NFGY/1228/2015_TÖRÖLVE</t>
  </si>
  <si>
    <t>Állampolgár Produkció Kft., Popfilm Kft.</t>
  </si>
  <si>
    <t>1989 Határon</t>
  </si>
  <si>
    <t>MFS Trip Kft.</t>
  </si>
  <si>
    <t>NFGY/1237/2015</t>
  </si>
  <si>
    <t>Marco Polo Season 2 (Marco Polo 2. évad)</t>
  </si>
  <si>
    <t>MP Films Kft.</t>
  </si>
  <si>
    <t>NFGY/1238/2015</t>
  </si>
  <si>
    <t>Éjszaka fényei</t>
  </si>
  <si>
    <t>kísértleti film</t>
  </si>
  <si>
    <t>Mentális térkép</t>
  </si>
  <si>
    <t>1027 Budapest, Varsányi Irén u. 6.</t>
  </si>
  <si>
    <t>Interrégió Fórum Egyesület</t>
  </si>
  <si>
    <t>NFGY/1240/2015</t>
  </si>
  <si>
    <t>Etnikai konfliktusok, népirtások 1848-49-ben</t>
  </si>
  <si>
    <t>1056 Budapest, Molnár u. 47-49.</t>
  </si>
  <si>
    <t>NFGY/1241/2015</t>
  </si>
  <si>
    <t>A becsület útján</t>
  </si>
  <si>
    <t>Montage Video Kkt.</t>
  </si>
  <si>
    <t>1161 Budapest, Rózsa u. 80.</t>
  </si>
  <si>
    <t>NFGY/1242/2015</t>
  </si>
  <si>
    <t>Csángók költője</t>
  </si>
  <si>
    <t>Bence Kft.</t>
  </si>
  <si>
    <t>NFGY/1243/2015</t>
  </si>
  <si>
    <t>Vasgyökerek</t>
  </si>
  <si>
    <t xml:space="preserve">2000 Szentendre, Pilisi u. 14. </t>
  </si>
  <si>
    <t>NFGY/1244/2015</t>
  </si>
  <si>
    <t>Húsz év múlva</t>
  </si>
  <si>
    <t>Gyurika - Egy pólós vallomásai</t>
  </si>
  <si>
    <t>NFGY/1245/2015</t>
  </si>
  <si>
    <t>Pajtás: A Párt hajója</t>
  </si>
  <si>
    <t>STRATCOMM Stratégiai Kommunikációs Tanácsadó Kft.</t>
  </si>
  <si>
    <t>1026 Budapest, Pasaréti út 48.</t>
  </si>
  <si>
    <t>NFGY/1246/2015</t>
  </si>
  <si>
    <t>Mamon</t>
  </si>
  <si>
    <t>NFGY/1247/2015</t>
  </si>
  <si>
    <t>Záróbusz-Ultra</t>
  </si>
  <si>
    <t>Speak Easy Project Bt.</t>
  </si>
  <si>
    <t xml:space="preserve">1111 Budapest, Bartók B. út 50. </t>
  </si>
  <si>
    <t>NFGY/1248/2015</t>
  </si>
  <si>
    <t>Átjáró Másvárosba</t>
  </si>
  <si>
    <t>NFGY/1249/2015</t>
  </si>
  <si>
    <t>Bolhapiacgazdaság I-II.</t>
  </si>
  <si>
    <t>Stúdió 42/B. Kft.</t>
  </si>
  <si>
    <t>1118 Budapest, Otthon u. 21.</t>
  </si>
  <si>
    <t>NFGY/1250/2015</t>
  </si>
  <si>
    <t>A váltás</t>
  </si>
  <si>
    <t>NFGY/1251/2015</t>
  </si>
  <si>
    <t>Kikötő (Ötödik hajó)</t>
  </si>
  <si>
    <t>NFGY/1252/2015</t>
  </si>
  <si>
    <t>Isonzótól a Piaveig</t>
  </si>
  <si>
    <t xml:space="preserve">tudományos ismeretterjesztő </t>
  </si>
  <si>
    <t xml:space="preserve">Budapest Ostroma </t>
  </si>
  <si>
    <t xml:space="preserve">Túlélés vagy népszolgálat? </t>
  </si>
  <si>
    <t>Reményvasút</t>
  </si>
  <si>
    <t>NFGY/1253/2015</t>
  </si>
  <si>
    <t>SzóKiMondóka (Víz, Levegő, Tűz, Föld, Ember fejezet)</t>
  </si>
  <si>
    <t xml:space="preserve">1146 Budapest, Thököly út 58-60. </t>
  </si>
  <si>
    <t>NFGY/1254/2015</t>
  </si>
  <si>
    <t>Bögre</t>
  </si>
  <si>
    <t>NFGY/1255/2015</t>
  </si>
  <si>
    <t>Még egy nap élet</t>
  </si>
  <si>
    <t xml:space="preserve">1036 Budapest, Lajos u. 78. </t>
  </si>
  <si>
    <t>NFGY/1256/2015</t>
  </si>
  <si>
    <t>A gép</t>
  </si>
  <si>
    <t>NFGY/1257/2015</t>
  </si>
  <si>
    <t xml:space="preserve">1145 Budapest, Róna u. 174. 1. ép. 3. em. 302. </t>
  </si>
  <si>
    <t>A 12 majom című sorozat 201., 203., 204. epizódjai</t>
  </si>
  <si>
    <t>NFGY/1258/2015</t>
  </si>
  <si>
    <t>Wellness</t>
  </si>
  <si>
    <t xml:space="preserve">Budapest Film Produkciós Filmelőállító Kft. </t>
  </si>
  <si>
    <t xml:space="preserve">1122 Budapest, Városmajos u. 13. </t>
  </si>
  <si>
    <t>Az A38 Hajó színpadán (Utómunka 2015 81-90)</t>
  </si>
  <si>
    <t>NFGY/1259/2015</t>
  </si>
  <si>
    <t>NFGY/1260/2015</t>
  </si>
  <si>
    <t>Éjszakai festés</t>
  </si>
  <si>
    <t>Csokonai Kulturális és Sportközpont</t>
  </si>
  <si>
    <t>NFGY/1261/2015</t>
  </si>
  <si>
    <t>Minden ehető</t>
  </si>
  <si>
    <t>NFGY/1262/2015</t>
  </si>
  <si>
    <t>Boldogok akik keresik</t>
  </si>
  <si>
    <t>NFGY/1263/2015</t>
  </si>
  <si>
    <t>Mégis élsz Barackvirág!</t>
  </si>
  <si>
    <t>NFGY/1264/2015</t>
  </si>
  <si>
    <t>Kihűlés</t>
  </si>
  <si>
    <t>NFGY/1265/2015</t>
  </si>
  <si>
    <t>Maigret</t>
  </si>
  <si>
    <t>Pioneer Stillking Danube Kft.</t>
  </si>
  <si>
    <t>Brigád</t>
  </si>
  <si>
    <t xml:space="preserve">1032 Budapest, Teszársz K. u. 5. </t>
  </si>
  <si>
    <t>Hangjegyesek</t>
  </si>
  <si>
    <t>Nagyi meséi - Meló munkát keres</t>
  </si>
  <si>
    <t>2015..06.15</t>
  </si>
  <si>
    <t>Asszonysorsok és nőszerepek az irodalomban</t>
  </si>
  <si>
    <t>Csillaghálóban – Emlékek Pilinszky János európai útjairól</t>
  </si>
  <si>
    <t>Vastojás</t>
  </si>
  <si>
    <t>NFGY/1266/2015</t>
  </si>
  <si>
    <t>The Serious Game</t>
  </si>
  <si>
    <t>NFGY/1267/2015</t>
  </si>
  <si>
    <t>Bűn (Guilt)</t>
  </si>
  <si>
    <t xml:space="preserve">PS Guilt Kft. </t>
  </si>
  <si>
    <t>NFGY/0984/2015_Törölve</t>
  </si>
  <si>
    <t>Az állampolgár</t>
  </si>
  <si>
    <t>Vasparipával a Székelyföldi Legendáriumon</t>
  </si>
  <si>
    <t>NFGY/1268/2015</t>
  </si>
  <si>
    <t xml:space="preserve">1092 Budapest, Ráday u. 28. </t>
  </si>
  <si>
    <t>NFGY/1269/2015</t>
  </si>
  <si>
    <t>A Pécsi Református Gimnázium indulása</t>
  </si>
  <si>
    <t>NFGY/1270/2015</t>
  </si>
  <si>
    <t>A Pápai Református Gimnázium újraindítása</t>
  </si>
  <si>
    <t>NFGY/1271/2015</t>
  </si>
  <si>
    <t>A közösség lelke - Egy lelkészfeleség életútja Baranyában</t>
  </si>
  <si>
    <t>NFGY/1272/2015</t>
  </si>
  <si>
    <t>Fáklyafény</t>
  </si>
  <si>
    <t>NFGY/1273/2015</t>
  </si>
  <si>
    <t>Cairo meséje</t>
  </si>
  <si>
    <t>NFGY/1274/2015</t>
  </si>
  <si>
    <t>Felesleges ember</t>
  </si>
  <si>
    <t xml:space="preserve">1137 Budapest, Pozsonyi út 34. </t>
  </si>
  <si>
    <t>NFGY/1275/2015</t>
  </si>
  <si>
    <t>NFGY/1276/2015</t>
  </si>
  <si>
    <t>Wannabes (pilot epizód)</t>
  </si>
  <si>
    <t>Content Factory Kft.</t>
  </si>
  <si>
    <t>9027 Győr, Hűtőházi út 2.</t>
  </si>
  <si>
    <t>egyéb filmalkotás (pilot epizód)</t>
  </si>
  <si>
    <t>NFGY/1277/2015</t>
  </si>
  <si>
    <t>A mi kis falunk (pilot epizod)</t>
  </si>
  <si>
    <t>NFGY/1278/2015</t>
  </si>
  <si>
    <t xml:space="preserve">1113 Budapest, Zsombolyai u. 6. </t>
  </si>
  <si>
    <t>NFGY/1279/2015</t>
  </si>
  <si>
    <t>Patria Nostra - '56-os menekült kamaszok a Francia Idegenlégióban</t>
  </si>
  <si>
    <t>NFGY/1280/2015</t>
  </si>
  <si>
    <t>Körülvesznek a dalok, versek</t>
  </si>
  <si>
    <t>NFGY/1281/2015</t>
  </si>
  <si>
    <t>VIRÁGNYELV</t>
  </si>
  <si>
    <t>NFGY/1282/2015</t>
  </si>
  <si>
    <t>Az elvarázsolt egérkisasszony</t>
  </si>
  <si>
    <t>Ebéd előtt</t>
  </si>
  <si>
    <t>Emberek és egerek</t>
  </si>
  <si>
    <t>1161 Budapest, Zombori u. 8.</t>
  </si>
  <si>
    <t>Recski történet</t>
  </si>
  <si>
    <t>NFGY/1283/2015</t>
  </si>
  <si>
    <t>Szent Márton</t>
  </si>
  <si>
    <t>FORCE 2</t>
  </si>
  <si>
    <t>Official Films Kft.</t>
  </si>
  <si>
    <t>NFGY/1284/2015</t>
  </si>
  <si>
    <t>NFGY/1285/2015</t>
  </si>
  <si>
    <t>Záridő</t>
  </si>
  <si>
    <t>NFGY/1286/2015</t>
  </si>
  <si>
    <t>The Fallen Wings</t>
  </si>
  <si>
    <t>NFGY/1287/2015</t>
  </si>
  <si>
    <t>Hármasban</t>
  </si>
  <si>
    <t>Bulb Cinema Kft.</t>
  </si>
  <si>
    <t>NFGY/1288/2015</t>
  </si>
  <si>
    <t>Az Égigérő Fa</t>
  </si>
  <si>
    <t>NFGY/1289/2015</t>
  </si>
  <si>
    <t>Elixír</t>
  </si>
  <si>
    <t>NFGY/1290/2015</t>
  </si>
  <si>
    <t>Granny Project</t>
  </si>
  <si>
    <t>NFGY/1291/2015</t>
  </si>
  <si>
    <t>Beilleszkedés</t>
  </si>
  <si>
    <t>NFGY/1292/2015</t>
  </si>
  <si>
    <t>Terminál</t>
  </si>
  <si>
    <t>NFGY/1293/2015</t>
  </si>
  <si>
    <t>…csak túl akartuk élni…</t>
  </si>
  <si>
    <t>Art Művészeti és Kulturális Bt.</t>
  </si>
  <si>
    <t xml:space="preserve">1021 Budapest, Bognár u. 8. </t>
  </si>
  <si>
    <t>dokumentum-játékfilm</t>
  </si>
  <si>
    <t>NFGY/1294/2015</t>
  </si>
  <si>
    <t>Salamandra Film Kft.</t>
  </si>
  <si>
    <t xml:space="preserve">1103 Budapest, Gyömrői út 128. </t>
  </si>
  <si>
    <t>NFGY/1295/2015</t>
  </si>
  <si>
    <t>Balkon</t>
  </si>
  <si>
    <t xml:space="preserve">1148 Budapest, Nagy Lajos király út 1-9. </t>
  </si>
  <si>
    <t>NFGY/1296/2015</t>
  </si>
  <si>
    <t>A Fekete kontinens magyar misszionáriusai</t>
  </si>
  <si>
    <t>"Kamera a hátizsákban" produkció Egyéni Cég</t>
  </si>
  <si>
    <t xml:space="preserve">4032 Debrecen, Károli Gáspár u. 452. </t>
  </si>
  <si>
    <t>NFGY/1297/2015</t>
  </si>
  <si>
    <t>Hét erotikus történet a XX. Századból</t>
  </si>
  <si>
    <t>FILM STREET Kft.</t>
  </si>
  <si>
    <t>NFGY/1298/2015</t>
  </si>
  <si>
    <t>Jó is voltam, rossz is voltam</t>
  </si>
  <si>
    <t>Vombat 2011 Produkciós Kft.</t>
  </si>
  <si>
    <t>2151 Fót, Juhar u. 33.</t>
  </si>
  <si>
    <t>dodumentumfilm</t>
  </si>
  <si>
    <t>Hazatérés 1945</t>
  </si>
  <si>
    <t>Katapult Film Kft. és a Katapult Hazatérés 1945. Kft.</t>
  </si>
  <si>
    <t>NFGY/1299/2015</t>
  </si>
  <si>
    <t>History Sketches</t>
  </si>
  <si>
    <t>NFGY/1300/2015</t>
  </si>
  <si>
    <t>Zipi és Zape és az elveszett gyerekek városa</t>
  </si>
  <si>
    <t>egyéb játékfilm</t>
  </si>
  <si>
    <t>NFGY/1301/2015</t>
  </si>
  <si>
    <t>Válótársak</t>
  </si>
  <si>
    <t>Divorce-igazából válás</t>
  </si>
  <si>
    <t>NFGY/1302/2016</t>
  </si>
  <si>
    <t>Turning tables</t>
  </si>
  <si>
    <t>NFGY/1303/2016</t>
  </si>
  <si>
    <t>Ideal (L'Ideal)</t>
  </si>
  <si>
    <t>Olszuruk rendel</t>
  </si>
  <si>
    <t>NFGY/0978/2015_Törölve</t>
  </si>
  <si>
    <t>NFGY/0977/2015_Törölve</t>
  </si>
  <si>
    <t>NFGY/1304/2016</t>
  </si>
  <si>
    <t>Éden</t>
  </si>
  <si>
    <t>EDEN Film Kft.</t>
  </si>
  <si>
    <t xml:space="preserve">1021 Budapest, Szakadék u. 23. </t>
  </si>
  <si>
    <t>NFGY/1305/2016</t>
  </si>
  <si>
    <t>Szürke senkik</t>
  </si>
  <si>
    <t>FILM POSITIVE Productions Kft.</t>
  </si>
  <si>
    <t>NFGY/1306/2016</t>
  </si>
  <si>
    <t>Vakfolt</t>
  </si>
  <si>
    <t xml:space="preserve">1056 Budapest, Váci utca 81. </t>
  </si>
  <si>
    <t>NFGY/1307/2016</t>
  </si>
  <si>
    <t>Ki géppel száll fölébe - egy forradalom kronológiája</t>
  </si>
  <si>
    <t>Fakt Visual Lab Kft.</t>
  </si>
  <si>
    <t xml:space="preserve">1081 Budapest, Népszínház u. 28. A. ép. IV. em. 14. </t>
  </si>
  <si>
    <t>K.M.H. Film Kft., KMH Kút Kft.</t>
  </si>
  <si>
    <t>NFGY/1308/2016</t>
  </si>
  <si>
    <t>Donkey Xote</t>
  </si>
  <si>
    <t>1137 Budapest, Pozsonyi út 32.</t>
  </si>
  <si>
    <t>NFGY/1309/2016</t>
  </si>
  <si>
    <t>Férfikor</t>
  </si>
  <si>
    <t>NFGY/1310/2016</t>
  </si>
  <si>
    <t>Time for English</t>
  </si>
  <si>
    <t>Cinemon Kft.</t>
  </si>
  <si>
    <t>1025 Budapest, Szilfa u.9.</t>
  </si>
  <si>
    <t>NFGY/1311/2016</t>
  </si>
  <si>
    <t>Mérföldkövek</t>
  </si>
  <si>
    <t>NFGY/1312/2016</t>
  </si>
  <si>
    <t>A tökéletes gyilkos</t>
  </si>
  <si>
    <t>NFGY/1313/2016</t>
  </si>
  <si>
    <t>12 majom (12 Monkeys)</t>
  </si>
  <si>
    <t>NFGY/1314/2016</t>
  </si>
  <si>
    <t>A teremtő háta mögött</t>
  </si>
  <si>
    <t>Megafilm Kiadó Kft.</t>
  </si>
  <si>
    <t>1118 Budapest, Mesterházi u. 10.</t>
  </si>
  <si>
    <t>egyéb televíziós film</t>
  </si>
  <si>
    <t>NFGY/1315/2016</t>
  </si>
  <si>
    <t>István, a király, 2015</t>
  </si>
  <si>
    <t xml:space="preserve">1137 Budapest, Szent István körút 2. </t>
  </si>
  <si>
    <t>NFGY/1316/2016</t>
  </si>
  <si>
    <t>Kis tojásban nagy csoda</t>
  </si>
  <si>
    <t>NFGY/1317/2016</t>
  </si>
  <si>
    <t>Álom hava</t>
  </si>
  <si>
    <t>Lümiere Kft.</t>
  </si>
  <si>
    <t xml:space="preserve">2094 Nagykovácsi, Szent Lóránt u. 6. </t>
  </si>
  <si>
    <t>Love-szerelem</t>
  </si>
  <si>
    <t xml:space="preserve">1075 Budapest, Madách Imre út 5. </t>
  </si>
  <si>
    <t>NFGY/1319/2016</t>
  </si>
  <si>
    <t>A hagyományos sajtkészítés</t>
  </si>
  <si>
    <t>NFGY/1320/2016</t>
  </si>
  <si>
    <t xml:space="preserve">Árpádok emlékezete sorozat, A keresztesek (Rőtszakállú) Magyarországon </t>
  </si>
  <si>
    <t>6000 Kecskemét, Liszt Ferenc u. 21.</t>
  </si>
  <si>
    <t>NFGY/1321/2016</t>
  </si>
  <si>
    <t>For a Better Day</t>
  </si>
  <si>
    <t>Korda Filmstúdió Kft.</t>
  </si>
  <si>
    <t xml:space="preserve">1054 Budapest, Hold u. 6. </t>
  </si>
  <si>
    <t>egyéb zenés vidoclip (rövidfilm)</t>
  </si>
  <si>
    <t>NFGY/1322/2016</t>
  </si>
  <si>
    <t>The Sword</t>
  </si>
  <si>
    <t>NFGY/1323/2016</t>
  </si>
  <si>
    <t>Schumpeter</t>
  </si>
  <si>
    <t>Ayami Waymar Kft.</t>
  </si>
  <si>
    <t xml:space="preserve">1027 Budapest, Bem József u. 6. </t>
  </si>
  <si>
    <t xml:space="preserve">NFGY/1324/2016 </t>
  </si>
  <si>
    <t>Ezüst patak (3)  (Változás, Ha te tudnád, Tavasz-tavasz, Gergelem, Kőbe zárva, Karácsony epizódok)</t>
  </si>
  <si>
    <t>Montage-Video Kkt.</t>
  </si>
  <si>
    <t>NFGY/1325/2016</t>
  </si>
  <si>
    <t>Memo</t>
  </si>
  <si>
    <t>1116 Budapest, Mesterházi u. 10.</t>
  </si>
  <si>
    <t>NFGY/1326/2016</t>
  </si>
  <si>
    <t>Reveal</t>
  </si>
  <si>
    <t>NFGY/1327/2016</t>
  </si>
  <si>
    <t>Többnyelvű családok</t>
  </si>
  <si>
    <t>NFGY/1328/2016</t>
  </si>
  <si>
    <t>Magyar Foci II.</t>
  </si>
  <si>
    <t>NFGY/1329/2016</t>
  </si>
  <si>
    <t>Szőlőmetszés, ahogy őseink is csinálhatták</t>
  </si>
  <si>
    <t>NFGY/1330/2016</t>
  </si>
  <si>
    <t>A szántó-vető lelkész</t>
  </si>
  <si>
    <t>NFGY/1331/2016</t>
  </si>
  <si>
    <t>Bóvli</t>
  </si>
  <si>
    <t>CydFilms Kft.</t>
  </si>
  <si>
    <t>1054 Budapest, Honvéd u. 8.</t>
  </si>
  <si>
    <t>NFGY/1332/2016</t>
  </si>
  <si>
    <t>A leghidegebb város (The Coldest City)</t>
  </si>
  <si>
    <t>Pioneer Stillking City Kft.</t>
  </si>
  <si>
    <t>NFGY/1333/2016</t>
  </si>
  <si>
    <t>4 H</t>
  </si>
  <si>
    <t xml:space="preserve">2089 Telki, Orgona u. 60. </t>
  </si>
  <si>
    <t>4H Film Kft.</t>
  </si>
  <si>
    <t>Brazilok Film Kft. , M&amp;M Film Kft.</t>
  </si>
  <si>
    <t xml:space="preserve">1092 Budapest, Kinizsi u. 11. , 1052 Budapest, Károly körút 10. </t>
  </si>
  <si>
    <t>NFGY/1334/2016</t>
  </si>
  <si>
    <t>Science in fiction</t>
  </si>
  <si>
    <t xml:space="preserve">TETT Stúdió Kft. </t>
  </si>
  <si>
    <t>NFGY/1335/2016</t>
  </si>
  <si>
    <t>Világ-mesék 4-13. epizód</t>
  </si>
  <si>
    <t>NFGY/1336/2016</t>
  </si>
  <si>
    <t>Safari a nagyvárosban</t>
  </si>
  <si>
    <t>NFGY/1337/2016</t>
  </si>
  <si>
    <t>Hamvas Béla élete</t>
  </si>
  <si>
    <t>NFGY/1338/2016</t>
  </si>
  <si>
    <t>Zrínyi és a vadkan - egy nemzeti tragédia nyomában</t>
  </si>
  <si>
    <t>NFGY/1339/2016</t>
  </si>
  <si>
    <t xml:space="preserve"> 1137 Budapest, Pozsonyi út 14. fszt. 4.</t>
  </si>
  <si>
    <t xml:space="preserve">1137 Budapest, Pozsonyi út 14. fszt. 3. </t>
  </si>
  <si>
    <t>Vad Balaton</t>
  </si>
  <si>
    <t>1122 Budapest, Városmajor u. 26/D</t>
  </si>
  <si>
    <t>NFGY/1340/2016</t>
  </si>
  <si>
    <t>Átokháza</t>
  </si>
  <si>
    <t>NFGY/1341/2016</t>
  </si>
  <si>
    <t>Mindörökké</t>
  </si>
  <si>
    <t>Kojot Film Kft., Megafilm Kiadó Kft.</t>
  </si>
  <si>
    <t>Kojot (Vaquero)</t>
  </si>
  <si>
    <t>NFGY/1184/2015_Törölve</t>
  </si>
  <si>
    <t>Mentőexpedíció</t>
  </si>
  <si>
    <t>NFGY/1318/2016_Törölve</t>
  </si>
  <si>
    <t>NFGY/1342/2016</t>
  </si>
  <si>
    <t>Isten a szekéren</t>
  </si>
  <si>
    <t>NFGY/1343/2016</t>
  </si>
  <si>
    <t>A gondolkodás művészete</t>
  </si>
  <si>
    <t>Tadam Film Kft.</t>
  </si>
  <si>
    <t>NFGY/1344/2016</t>
  </si>
  <si>
    <t>Tovariscsi Konyec!</t>
  </si>
  <si>
    <t>NFGY/1345/2016</t>
  </si>
  <si>
    <t>Válogatott irodalom</t>
  </si>
  <si>
    <t>Omega Kreatív Bt, Crocobee Kft.</t>
  </si>
  <si>
    <t>Crocobee Kft: 2030 Érd, Marcal u. 10.</t>
  </si>
  <si>
    <t>NFGY/1346/2016</t>
  </si>
  <si>
    <t>Pasaréti Filmstúdió Produkciós Kft.</t>
  </si>
  <si>
    <t>Villámrandi Online 1-12. (eredeti címe: Esküvőszervezők)</t>
  </si>
  <si>
    <t>NFGY/1347/2016</t>
  </si>
  <si>
    <t>Zene nélkül</t>
  </si>
  <si>
    <t>NFGY/1348/2016</t>
  </si>
  <si>
    <t>Rézangyalok</t>
  </si>
  <si>
    <t xml:space="preserve">1012 Budapest, Mátray u. 5-7. </t>
  </si>
  <si>
    <t>NFGY/1349/2016</t>
  </si>
  <si>
    <t>Egy komisz kölyök naplója 12-13. epizód</t>
  </si>
  <si>
    <t>NFGY/1199/2015_Törölve</t>
  </si>
  <si>
    <t>NFGY/1350/2016</t>
  </si>
  <si>
    <t>X Company II.</t>
  </si>
  <si>
    <t>Pioneer Stillking X Kft.</t>
  </si>
  <si>
    <t>NFGY/1351/2016</t>
  </si>
  <si>
    <t xml:space="preserve">I-HIT: Budapest </t>
  </si>
  <si>
    <t>NFGY/1352/2016</t>
  </si>
  <si>
    <t>ZED Films Gyártó és Szolgáltató Kft.</t>
  </si>
  <si>
    <t>NFGY/1353/2016</t>
  </si>
  <si>
    <t>Fényévek</t>
  </si>
  <si>
    <t>NFGY/1354/2016</t>
  </si>
  <si>
    <t>Villámrandi Online 13-24. (eredeti címe: Esküvőszervezők)</t>
  </si>
  <si>
    <t>HBO Holding Zrt. (képviseletében CAMPFILM Kft.)</t>
  </si>
  <si>
    <t>NFGY/1355/2016</t>
  </si>
  <si>
    <t>Az A38 Hajó színpadán (2015. 111-130)</t>
  </si>
  <si>
    <t>NFGY/1356/2016</t>
  </si>
  <si>
    <t>Az A38 Hajó színpadán (Utómunka 2015. 151-167)</t>
  </si>
  <si>
    <t>NFGY/1357/2016</t>
  </si>
  <si>
    <t>Maximilian</t>
  </si>
  <si>
    <t>Moviebar Films Kft.</t>
  </si>
  <si>
    <t>NFGY/1358/2016</t>
  </si>
  <si>
    <t>A csodálatos föld 1-2.</t>
  </si>
  <si>
    <t>1025 Budapest, Alsó Zöldmáli út 15.</t>
  </si>
  <si>
    <t>FILMNET IPTV Film és televízióműsor-gyártó és forgalmazó Kft.</t>
  </si>
  <si>
    <t>NFGY/1359/2016</t>
  </si>
  <si>
    <t>Csak még egyszer előre</t>
  </si>
  <si>
    <t>Videopartner Videofeliratozó és Műsorgyártó Kft.</t>
  </si>
  <si>
    <t>1052 Budapest, Apáczai Csere János utca 1.</t>
  </si>
  <si>
    <t>NFGY/1360/2016</t>
  </si>
  <si>
    <t>Magyar írók Olaszországban</t>
  </si>
  <si>
    <t>PCN Kommunikációs Kft.</t>
  </si>
  <si>
    <t>NFGY/1361/2016</t>
  </si>
  <si>
    <t>Egy magyar sír az esőerdőben</t>
  </si>
  <si>
    <t>Az ismeretlen Perczel Zita</t>
  </si>
  <si>
    <t>SUNSET</t>
  </si>
  <si>
    <t>Laokoon Sunset Kft.</t>
  </si>
  <si>
    <t>NFGY/1362/2016</t>
  </si>
  <si>
    <t>NFGY/1363/2016</t>
  </si>
  <si>
    <t>Viszkis</t>
  </si>
  <si>
    <t>Viszkis Film Kft.</t>
  </si>
  <si>
    <t xml:space="preserve">2094 Nagykovácsi, Szegfű u. 28. </t>
  </si>
  <si>
    <t>NFGY/1364/2016</t>
  </si>
  <si>
    <t>Roma Holocaust</t>
  </si>
  <si>
    <t>Visual Factory Kft.</t>
  </si>
  <si>
    <t xml:space="preserve">1016 Budapest, Dezső utca 2. </t>
  </si>
  <si>
    <t>2015.02.29</t>
  </si>
  <si>
    <t>NFGY/1365/2016</t>
  </si>
  <si>
    <t>A Seuso kincsek története (eredeti címe: A Seuso kincsek rejtélye 2.)</t>
  </si>
  <si>
    <t>NFGY/1366/2016</t>
  </si>
  <si>
    <t>Emberek az embertelenségben</t>
  </si>
  <si>
    <t>NFGY/1367/2016</t>
  </si>
  <si>
    <t>A kamerás emberek</t>
  </si>
  <si>
    <t>1145 Budapest, Róna u.174.</t>
  </si>
  <si>
    <t>NFGY/1368/2016</t>
  </si>
  <si>
    <t>Természetfilmesek és egyéb állatfajták (16 epizódból álló tudományos ismeretterjesztő sorozat)</t>
  </si>
  <si>
    <t>Filmdzsungel Kft.</t>
  </si>
  <si>
    <t>1025 Budapest, Törökvész út 25. 1.em.7.</t>
  </si>
  <si>
    <t>8297 Tapolca, József A. u.66.</t>
  </si>
  <si>
    <t>ismeretterjesztő sorozat</t>
  </si>
  <si>
    <t>Hét történet Kft.</t>
  </si>
  <si>
    <t xml:space="preserve">LOVE </t>
  </si>
  <si>
    <t>LOVE-Szerelem</t>
  </si>
  <si>
    <t>Game Over, avagy hogyan öltük meg a futballt</t>
  </si>
  <si>
    <t>NFGY/1369/2016</t>
  </si>
  <si>
    <t>KOP/Kidstory</t>
  </si>
  <si>
    <t>Az Égigérő Fa - A Küszöb</t>
  </si>
  <si>
    <t>974.573</t>
  </si>
  <si>
    <t xml:space="preserve">Filmservice Művészeti Filmgyártó és Filmforgalmazó Kft., OMNIBUS FILM </t>
  </si>
  <si>
    <t>Szamár-sziget rabjai</t>
  </si>
  <si>
    <t>NFGY/1370/2016</t>
  </si>
  <si>
    <t>Reality 1-11.</t>
  </si>
  <si>
    <t xml:space="preserve">dokumentumfilm </t>
  </si>
  <si>
    <t>NFGY/1371/2016</t>
  </si>
  <si>
    <t>Virágnyelv</t>
  </si>
  <si>
    <t>NFGY/1372/2016</t>
  </si>
  <si>
    <t>COMMON FOUNTAIN Kulturális, Sport- és Oktató Nonprofit Kft.</t>
  </si>
  <si>
    <t>Never Again (eredeti címe: A társadalom tükre)</t>
  </si>
  <si>
    <t>3700 Kazincbarcika, Rákóczi tér 4. III.em.14.</t>
  </si>
  <si>
    <t>dokumnetumfilm</t>
  </si>
  <si>
    <t>NFGY/1373/2016</t>
  </si>
  <si>
    <t>A levelek</t>
  </si>
  <si>
    <t>Tivolifilm Kft.</t>
  </si>
  <si>
    <t>1021 Budapest, Hűvösvölgyi út 141.C.ép.I.em.2.</t>
  </si>
  <si>
    <t>NFGY/1374/2016</t>
  </si>
  <si>
    <t>Szupermalac és Űrpatkány</t>
  </si>
  <si>
    <t>NFGY/1375/2016</t>
  </si>
  <si>
    <t>Asszonyok lázadása</t>
  </si>
  <si>
    <t>NFGY/1376/2016</t>
  </si>
  <si>
    <t>NFGY/1377/2016</t>
  </si>
  <si>
    <t>Ballada egy szolgafiú halálára</t>
  </si>
  <si>
    <t>NFGY/1378/2016</t>
  </si>
  <si>
    <t>Szabadonczok</t>
  </si>
  <si>
    <t>NFGY/1379/2016</t>
  </si>
  <si>
    <t>Kurtag/Beckett Végjáték</t>
  </si>
  <si>
    <t>NFGY/1380/2016</t>
  </si>
  <si>
    <t>Sellők és rinocéroszok</t>
  </si>
  <si>
    <t>1075 Budapest, Károly krt. 3/a. III.em 2.</t>
  </si>
  <si>
    <t>NFGY/1381/2016</t>
  </si>
  <si>
    <t>Kiút/Way Out</t>
  </si>
  <si>
    <t>Ametist-Művészeti és Szolgáltató Kft.</t>
  </si>
  <si>
    <t>1083 Budapest, Leonardo da Vinci köz 1. IV. em.26.</t>
  </si>
  <si>
    <t>NFGY/1382/2016</t>
  </si>
  <si>
    <t>Second Hand (pilotfilm)</t>
  </si>
  <si>
    <t>Budapesti Metropolitan Egyetem</t>
  </si>
  <si>
    <t>NFGY/1383/2016</t>
  </si>
  <si>
    <t xml:space="preserve">2000 Szentendre, Pilisi utca 14. </t>
  </si>
  <si>
    <t>Bokros jelentések</t>
  </si>
  <si>
    <t>NFGY/1384/2016</t>
  </si>
  <si>
    <t>Egy komisz kislány naplója 1-2. epizód</t>
  </si>
  <si>
    <t>NFGY/1385/2016</t>
  </si>
  <si>
    <t>Apró mesék</t>
  </si>
  <si>
    <t>NFGY/1386/2016</t>
  </si>
  <si>
    <t>Hat könnyű lecke</t>
  </si>
  <si>
    <t>Tranzit Film Production Kft.</t>
  </si>
  <si>
    <t>NFGY/1387/2016</t>
  </si>
  <si>
    <t>Székelyderbi</t>
  </si>
  <si>
    <t>NFGY/1388/2016</t>
  </si>
  <si>
    <t>Foreclosing on Faith</t>
  </si>
  <si>
    <t>Somogyi Viktória</t>
  </si>
  <si>
    <t>8000 Székesfehérvár, Késmárki köz 7.</t>
  </si>
  <si>
    <t>NFGY/1389/2016</t>
  </si>
  <si>
    <t>A nézeteltérítő</t>
  </si>
  <si>
    <t>NFGY/1390/2016</t>
  </si>
  <si>
    <t>Marisom</t>
  </si>
  <si>
    <t>Találkozás (végleges címe: Szívradír)</t>
  </si>
  <si>
    <t>NFGY/1391/2016</t>
  </si>
  <si>
    <t>NFGY/1392/2016</t>
  </si>
  <si>
    <t>a Dalszerzők az A38 Hajón (HD 2015 1-13)</t>
  </si>
  <si>
    <t>a Dalszerzők az A38 Hajón (HD 2015 14-23)</t>
  </si>
  <si>
    <t>NFGY/1393/2016</t>
  </si>
  <si>
    <t>NFGY/1394/2016</t>
  </si>
  <si>
    <t>NFGY/1395/2016</t>
  </si>
  <si>
    <t>Az A38 Hajó színpadán (Utómunka 2015 131-150)</t>
  </si>
  <si>
    <t>Az A38 Hajó színpadán (2015 91-110)</t>
  </si>
  <si>
    <t>Az A38 Hajó színpadán (2015 168-176)</t>
  </si>
  <si>
    <t>NFGY/1396/2016</t>
  </si>
  <si>
    <t>Magyar szentek és boldogok. Árpád-házi szent királylányok</t>
  </si>
  <si>
    <t>FOCUS Media Center Kft.</t>
  </si>
  <si>
    <t>1021 Budapest, Budakeszi út 51. K.ép. A. Iház. fszt. 6-7.</t>
  </si>
  <si>
    <t>NFGY/1397/2016</t>
  </si>
  <si>
    <t>Cipőfűzők</t>
  </si>
  <si>
    <t>2016.09.31</t>
  </si>
  <si>
    <t>NFGY/1398/2016</t>
  </si>
  <si>
    <t>Ragaszkodás</t>
  </si>
  <si>
    <t>NFGY/1399/2016</t>
  </si>
  <si>
    <t>Legdélebbi magyarok</t>
  </si>
  <si>
    <t>NFGY/1400/2016</t>
  </si>
  <si>
    <t>Az A38 Hajó színpadán (2016 1-30)</t>
  </si>
  <si>
    <t>NFGY/1401/2016</t>
  </si>
  <si>
    <t>2015 07.29</t>
  </si>
  <si>
    <t>Magyarország világháborúja 2. rész</t>
  </si>
  <si>
    <t>Mafamille Kereskedelmi és Szolgáltató  Kft.</t>
  </si>
  <si>
    <t>NFGY/1402/2016</t>
  </si>
  <si>
    <t>A Molnár János barlang</t>
  </si>
  <si>
    <t>Természetfilm.hu Tudományos Filmműhely Egyesület Egyesület</t>
  </si>
  <si>
    <t>1039 Budapest, Lukács György u. 13. 1/3</t>
  </si>
  <si>
    <t>NFGY/1403/2016</t>
  </si>
  <si>
    <t>Szabad gondolat, magyar gondolat</t>
  </si>
  <si>
    <t>WOLFRAME Kft.</t>
  </si>
  <si>
    <t>2141 Csömör, Pacsirta u.20.</t>
  </si>
  <si>
    <t>NFGY/1404/2016</t>
  </si>
  <si>
    <t>Disznóvágás</t>
  </si>
  <si>
    <t>Match Frame Productions Kft.</t>
  </si>
  <si>
    <t>1165 Budapest, Hunyadvár utca 36.</t>
  </si>
  <si>
    <t>NFGY/1405/2016</t>
  </si>
  <si>
    <t>Neandervölgyi/Neanderthal</t>
  </si>
  <si>
    <t>NFGY/1406/2016</t>
  </si>
  <si>
    <t>Snétberger tanítványok</t>
  </si>
  <si>
    <t>OMEGA-KREATÍV Szolgáltató Bt.</t>
  </si>
  <si>
    <t>NFGY/1407/2016</t>
  </si>
  <si>
    <t>Bab Berci együtt sír Nuuszi Kuszival</t>
  </si>
  <si>
    <t>2545 Neszmély, Ady Endre u. 11.</t>
  </si>
  <si>
    <t>Emerald Films Kft.</t>
  </si>
  <si>
    <t>NFGY/1408/2016</t>
  </si>
  <si>
    <t>Infinity War</t>
  </si>
  <si>
    <t>1031 Budapest, Záhony utca 7.</t>
  </si>
  <si>
    <t>NFGY/1409/2016</t>
  </si>
  <si>
    <t>D16</t>
  </si>
  <si>
    <t>NFGY/1410/2016</t>
  </si>
  <si>
    <t>A farkas (Wolf)</t>
  </si>
  <si>
    <t>NFGY/1411/2016</t>
  </si>
  <si>
    <t>Emberségesnek lenni kötelességem!</t>
  </si>
  <si>
    <t>NFGY/1412/2016</t>
  </si>
  <si>
    <t>Gábor</t>
  </si>
  <si>
    <t>NFGY/1413/2016</t>
  </si>
  <si>
    <t>Asszó</t>
  </si>
  <si>
    <t>NFGY/1414/2016</t>
  </si>
  <si>
    <t>Delet harangoznak</t>
  </si>
  <si>
    <t>NFGY/1415/2016</t>
  </si>
  <si>
    <t>Szerelem</t>
  </si>
  <si>
    <t>NFGY/1416/2016</t>
  </si>
  <si>
    <t>András</t>
  </si>
  <si>
    <t>NFGY/1417/2016</t>
  </si>
  <si>
    <t>Űrhajó</t>
  </si>
  <si>
    <t>NFGY/1418/2016</t>
  </si>
  <si>
    <t xml:space="preserve">1023 Budapest, Frankel Leó út 21-23. </t>
  </si>
  <si>
    <t>NFGY/1419/2016</t>
  </si>
  <si>
    <t>Underdog(s)</t>
  </si>
  <si>
    <t>Schrott</t>
  </si>
  <si>
    <t>1023 Budapest, Frankel Leó út 21-23</t>
  </si>
  <si>
    <t>NFGY/1420/2016</t>
  </si>
  <si>
    <t>A glaszékesztyűtől a divat államosításáig</t>
  </si>
  <si>
    <t>NFGY/1421/2016</t>
  </si>
  <si>
    <t>NFGY/1422/2016</t>
  </si>
  <si>
    <t>1047 Budapest, Gyarmat utca 47/B. II.lph. II.em.27.</t>
  </si>
  <si>
    <t>NFGY/1423/2016</t>
  </si>
  <si>
    <t>Onyx, a menekülés</t>
  </si>
  <si>
    <t>1036 Budapest, Lajos utca 78.</t>
  </si>
  <si>
    <t>NFGY/1424/2016</t>
  </si>
  <si>
    <t>És ezt így hogy? - Ásványvíz</t>
  </si>
  <si>
    <t>1061 Budapest, Andrássy út 36.</t>
  </si>
  <si>
    <t>NFGY/1425/2016</t>
  </si>
  <si>
    <t>Az Árpád-ház genetikai kutatása</t>
  </si>
  <si>
    <t>NFGY/1426/2016</t>
  </si>
  <si>
    <t>A Zinner Film</t>
  </si>
  <si>
    <t xml:space="preserve">1027 Budapest, Lotz Károly utca 1. </t>
  </si>
  <si>
    <t>NFGY/1427/2016</t>
  </si>
  <si>
    <t>Szoborügy</t>
  </si>
  <si>
    <t>NFGY/1428/2016</t>
  </si>
  <si>
    <t>Vakondok 4 - Végigjátszás</t>
  </si>
  <si>
    <t>Flame Film Bt.</t>
  </si>
  <si>
    <t>6200 Kiskőrös, Bajcsy-Zsilinszky u.24.</t>
  </si>
  <si>
    <t>NFGY/1429/2016</t>
  </si>
  <si>
    <t>Kortárs gyermekversek és dalok 2</t>
  </si>
  <si>
    <t>MIMI</t>
  </si>
  <si>
    <t>NFGY/1430/2016</t>
  </si>
  <si>
    <t>NFGY/1431/2016</t>
  </si>
  <si>
    <t>Vulkánsziget</t>
  </si>
  <si>
    <t>NFGY/1432/2016</t>
  </si>
  <si>
    <t>A róka</t>
  </si>
  <si>
    <t>1122 Budapest, Zugligeti út 9-25.</t>
  </si>
  <si>
    <t>NFGY/1433/2016</t>
  </si>
  <si>
    <t>Józsika élete</t>
  </si>
  <si>
    <t>1123 Budapest, Zugligeti út 9-25.</t>
  </si>
  <si>
    <t>NFGY/1434/2016</t>
  </si>
  <si>
    <t>Május</t>
  </si>
  <si>
    <t>1124 Budapest, Zugligeti út 9-25.</t>
  </si>
  <si>
    <t>NFGY/1435/2016</t>
  </si>
  <si>
    <t>Can't you take me?</t>
  </si>
  <si>
    <t>1125 Budapest, Zugligeti út 9-25.</t>
  </si>
  <si>
    <t>NFGY/1436/2016</t>
  </si>
  <si>
    <t>The Great Magician</t>
  </si>
  <si>
    <t>1126 Budapest, Zugligeti út 9-25.</t>
  </si>
  <si>
    <t>NFGY/1437/2016</t>
  </si>
  <si>
    <t>Off Season</t>
  </si>
  <si>
    <t>1127 Budapest, Zugligeti út 9-25.</t>
  </si>
  <si>
    <t>NFGY/1438/2016</t>
  </si>
  <si>
    <t>Transzhumánia</t>
  </si>
  <si>
    <t>1128 Budapest, Zugligeti út 9-25.</t>
  </si>
  <si>
    <t>NFGY/1439/2016</t>
  </si>
  <si>
    <t>Parazita</t>
  </si>
  <si>
    <t>1129 Budapest, Zugligeti út 9-25.</t>
  </si>
  <si>
    <t>NFGY/1440/2016</t>
  </si>
  <si>
    <t>Fonál</t>
  </si>
  <si>
    <t>1023 Budapest, Frankel Leó út 21-23.III.em.8.</t>
  </si>
  <si>
    <t>NFGY/1441/2016</t>
  </si>
  <si>
    <t>Ajtótól ajtóig</t>
  </si>
  <si>
    <t>1024 Budapest, Frankel Leó út 21-23.III.em.8.</t>
  </si>
  <si>
    <t>1025 Budapest, Frankel Leó út 21-23.III.em.8.</t>
  </si>
  <si>
    <t>Kertem</t>
  </si>
  <si>
    <t>NFGY/1443/2016</t>
  </si>
  <si>
    <t>Kettő a köbön</t>
  </si>
  <si>
    <t>1026 Budapest, Frankel Leó út 21-23.III.em.8.</t>
  </si>
  <si>
    <t>NFGY/1444/2016</t>
  </si>
  <si>
    <t>Gaál István portréfilm</t>
  </si>
  <si>
    <t>1027 Budapest, Frankel Leó út 21-23.III.em.8.</t>
  </si>
  <si>
    <t>NFGY/1445/2016</t>
  </si>
  <si>
    <t>A szamuráj érintése</t>
  </si>
  <si>
    <t>1028 Budapest, Frankel Leó út 21-23.III.em.8.</t>
  </si>
  <si>
    <t>NFGY/1446/2016</t>
  </si>
  <si>
    <t>Barbara</t>
  </si>
  <si>
    <t>1029 Budapest, Frankel Leó út 21-23.III.em.8.</t>
  </si>
  <si>
    <t>NFGY/1447/2016</t>
  </si>
  <si>
    <t>Vadmalac</t>
  </si>
  <si>
    <t>NFGY/1448/2016</t>
  </si>
  <si>
    <t>Szembesítés XII.</t>
  </si>
  <si>
    <t>1166 Budapest, Farkasbab utca 47.</t>
  </si>
  <si>
    <t>NFGY/1449/2016</t>
  </si>
  <si>
    <t>A lányöltöző</t>
  </si>
  <si>
    <t>FocusFox Kft.</t>
  </si>
  <si>
    <t>NFGY/1450/2016</t>
  </si>
  <si>
    <t>Antall József portréfilm</t>
  </si>
  <si>
    <t>1021 Buadpest, Hűvösvölgyi út 141</t>
  </si>
  <si>
    <t>NFGY/1451/2016</t>
  </si>
  <si>
    <t>Brimstone</t>
  </si>
  <si>
    <t>NFGY/1452/2016</t>
  </si>
  <si>
    <t>Terápia 3</t>
  </si>
  <si>
    <t>NFGY/1453/2016</t>
  </si>
  <si>
    <t>Az élet temploma</t>
  </si>
  <si>
    <t>Aquamarin Film</t>
  </si>
  <si>
    <t>1074 Budapest, Dohány utca 80.</t>
  </si>
  <si>
    <t>NFGY/1454/2016</t>
  </si>
  <si>
    <t>A Balaton hullámain</t>
  </si>
  <si>
    <t>2161 Csomád Vörösmarty utca 3.</t>
  </si>
  <si>
    <t>NFGY/1455/2016</t>
  </si>
  <si>
    <t>Indiánok a Dunánál</t>
  </si>
  <si>
    <t>NFGY/1456/2016</t>
  </si>
  <si>
    <t>Az első mozdulatok után</t>
  </si>
  <si>
    <t>NFGY/1457/2016</t>
  </si>
  <si>
    <t>Dunának, Mekongnak egy a hangja</t>
  </si>
  <si>
    <t>G.L.M. Unió Bt</t>
  </si>
  <si>
    <t xml:space="preserve">1136 Budapest, Hollán Ernő u. 38. </t>
  </si>
  <si>
    <t>Cinema-Film Földrengés Kft.</t>
  </si>
  <si>
    <t>NFGY/1458/2016</t>
  </si>
  <si>
    <t>Meghalni Ukrajnáért</t>
  </si>
  <si>
    <t>NFGY/1459/2016</t>
  </si>
  <si>
    <t>Az 1956-os forradalom anatómiája</t>
  </si>
  <si>
    <t>Cinecom Bt.</t>
  </si>
  <si>
    <t>1029 Budapest, Zsolt fejedelem utca 7.</t>
  </si>
  <si>
    <t>NFGY/1460/2016</t>
  </si>
  <si>
    <t>Szőrmók Ovi</t>
  </si>
  <si>
    <t>Umatik Kft.</t>
  </si>
  <si>
    <t>1048 Budapest, Hargita utca 6.</t>
  </si>
  <si>
    <t>NFGY/1461/2016</t>
  </si>
  <si>
    <t>Római Magyar Akadémia II.</t>
  </si>
  <si>
    <t>NFGY/1462/2016</t>
  </si>
  <si>
    <t>Onyx, the Movie</t>
  </si>
  <si>
    <t>NFGY/1463/2016</t>
  </si>
  <si>
    <t>A nappal ébredése</t>
  </si>
  <si>
    <t>NFGY/1464/2016</t>
  </si>
  <si>
    <t>Uchebnik</t>
  </si>
  <si>
    <t>NFGY/1465/2016</t>
  </si>
  <si>
    <t>Spanyolország királynője (Queen of Spain)</t>
  </si>
  <si>
    <t>NFGY/1466/2016</t>
  </si>
  <si>
    <t>Raabta</t>
  </si>
  <si>
    <t>Flatpack Films Kft.</t>
  </si>
  <si>
    <t>1024 Budapest, Nyúl utca 3. I.em.2.</t>
  </si>
  <si>
    <t>NFGY/1467/2016</t>
  </si>
  <si>
    <t>A virtuóz</t>
  </si>
  <si>
    <t>1016 Budapest, Naphegy u.38.</t>
  </si>
  <si>
    <t>NFGY/1468/2016</t>
  </si>
  <si>
    <t>Borka és a varázsruha 3. és 4. epizód</t>
  </si>
  <si>
    <t>Habana Media Kft.</t>
  </si>
  <si>
    <t>2000 Szentendre, Pacsirta u.2.</t>
  </si>
  <si>
    <t>NFGY/1469/2016</t>
  </si>
  <si>
    <t>Gondolat és ízlés</t>
  </si>
  <si>
    <t>NAGY Szolgáltató és Kereskedelmi Kft.</t>
  </si>
  <si>
    <t xml:space="preserve">6723 Szeged, Hóbiárt basa u.1. </t>
  </si>
  <si>
    <t>NFGY/1470/2016</t>
  </si>
  <si>
    <t>Néhány szó - Hódolat Örkénynek</t>
  </si>
  <si>
    <t>1036 Budapest, Perc u. 2.</t>
  </si>
  <si>
    <t>NFGY/1471/2016</t>
  </si>
  <si>
    <t>Bartók</t>
  </si>
  <si>
    <t>NFGY/1472/2016</t>
  </si>
  <si>
    <t>NFGY/1473/2016</t>
  </si>
  <si>
    <t>MAKABOR Stúdió Szolgáltató Kft.</t>
  </si>
  <si>
    <t>1022 Budapest, Vadrózsa u. 7. 1.em. 3.</t>
  </si>
  <si>
    <t>NFGY/1474/2016</t>
  </si>
  <si>
    <t>M &amp; M Film Kft.</t>
  </si>
  <si>
    <t xml:space="preserve">1,2,3 </t>
  </si>
  <si>
    <t>NFGY/1475/2016</t>
  </si>
  <si>
    <t>A cianidos aranybányától az UNESCO Világörökségig</t>
  </si>
  <si>
    <t>1075 Budapest, Madách Imre u.8.</t>
  </si>
  <si>
    <t>Friss piócát tessék</t>
  </si>
  <si>
    <t>Sóhajok hídja (Léderer-ügy)</t>
  </si>
  <si>
    <t>Ólomkapu</t>
  </si>
  <si>
    <t>Birch Legs (Nyírfalábúak)</t>
  </si>
  <si>
    <t>Kudelka Filmgyártó Kft; Unio Film Kft.</t>
  </si>
  <si>
    <t>Nightingale (Utómunka)</t>
  </si>
  <si>
    <t>Az égigérő fénykápolna (Vókonyapusztai pásztorkápolna)</t>
  </si>
  <si>
    <t>NFGY/1476/2016</t>
  </si>
  <si>
    <t>Emberek és egerek (MTVA verzió) - Krasznai Béla története</t>
  </si>
  <si>
    <t>NFGY/1477/2016</t>
  </si>
  <si>
    <t>Salamon király legendája</t>
  </si>
  <si>
    <t>Cinemon Kft., Solomon Film Kft.</t>
  </si>
  <si>
    <t>NFGY/1478/2016</t>
  </si>
  <si>
    <t>Emerald City</t>
  </si>
  <si>
    <t>OZ Films Kft.</t>
  </si>
  <si>
    <t>NFGY/1479/2016</t>
  </si>
  <si>
    <t>Tegnap (Hier/Yesterday)</t>
  </si>
  <si>
    <t>MFS Tegnap Kft.</t>
  </si>
  <si>
    <t>NFGY/1480/2016</t>
  </si>
  <si>
    <t>NFGY/1481/2016</t>
  </si>
  <si>
    <t>Isten veled Görgey</t>
  </si>
  <si>
    <t>Shannon Iroda Információfeldolgozó és Szolgáltató Bt.</t>
  </si>
  <si>
    <t>4400 Nyíregyháza Vietórisz u. 58.</t>
  </si>
  <si>
    <t>NFGY/1482/2016</t>
  </si>
  <si>
    <t>A kőbaltás ember 2. - Samu nyomában</t>
  </si>
  <si>
    <t>Andromeda Films Kft.</t>
  </si>
  <si>
    <t>NFGY/1483/2016</t>
  </si>
  <si>
    <t>Az A38 Hajó színpadán (2016. 56-75)</t>
  </si>
  <si>
    <t>NFGY/1484/2016</t>
  </si>
  <si>
    <t>Mars</t>
  </si>
  <si>
    <t>Pioneer Stillking Planet Kft.</t>
  </si>
  <si>
    <t>egyéb tv-film sorozat</t>
  </si>
  <si>
    <t>NFGY/1485/2016</t>
  </si>
  <si>
    <t>Memmod</t>
  </si>
  <si>
    <t>NFGY/1486/2016</t>
  </si>
  <si>
    <t>Teknős</t>
  </si>
  <si>
    <t>NFGY/1487/2016</t>
  </si>
  <si>
    <t>Terka Nova</t>
  </si>
  <si>
    <t>NFGY/1488/2016</t>
  </si>
  <si>
    <t>NFGY/1489/2016</t>
  </si>
  <si>
    <t>NFGY/1490/2016</t>
  </si>
  <si>
    <t>NFGY/1491/2016</t>
  </si>
  <si>
    <t>NFGY/1492/2016</t>
  </si>
  <si>
    <t>NFGY/1493/2016</t>
  </si>
  <si>
    <t>NFGY/1494/2016</t>
  </si>
  <si>
    <t>NFGY/1495/2016</t>
  </si>
  <si>
    <t>NFGY/1496/2016</t>
  </si>
  <si>
    <t>Bolt</t>
  </si>
  <si>
    <t>Rögeszme</t>
  </si>
  <si>
    <t>Lány és  focisták</t>
  </si>
  <si>
    <t>Partizán</t>
  </si>
  <si>
    <t>Szürkehályog</t>
  </si>
  <si>
    <t>Megérdemlem</t>
  </si>
  <si>
    <t>Játsszunk szerelmesest!</t>
  </si>
  <si>
    <t>Loveless</t>
  </si>
  <si>
    <t>EMES hol vagy?</t>
  </si>
  <si>
    <t>NFGY/1497/2016</t>
  </si>
  <si>
    <t>Felemelkedés</t>
  </si>
  <si>
    <t>NFGY/1498/2016</t>
  </si>
  <si>
    <t>Makovecz Imre In Memoriam</t>
  </si>
  <si>
    <t>Phoenix Mozgókép Innovációs Társulás Egyesület</t>
  </si>
  <si>
    <t>NFGY/1499/2016</t>
  </si>
  <si>
    <t>Egy veszendő világról van szó…(Istvánfy Gyula portré)</t>
  </si>
  <si>
    <t>NFGY/1500/2016</t>
  </si>
  <si>
    <t>Belülről kell felépíteni a házat</t>
  </si>
  <si>
    <t>Zajti Ferenc</t>
  </si>
  <si>
    <t>2120 Dunakeszi, Diófa u.18.</t>
  </si>
  <si>
    <t>NFGY/1501/2016</t>
  </si>
  <si>
    <t>ARDENE ET LUCERE - Lángolj és világíts</t>
  </si>
  <si>
    <t>TÉMA Alapítvány</t>
  </si>
  <si>
    <t>2015 Szigetmonostor, Estike utca 2.</t>
  </si>
  <si>
    <t>NFGY/1502/2016</t>
  </si>
  <si>
    <t>Cinematographer</t>
  </si>
  <si>
    <t>Magyar Operatőrök Iskolája HSC Stábiskola Kft.</t>
  </si>
  <si>
    <t>NFGY/1503/2016</t>
  </si>
  <si>
    <t>Angyalaim, démonaim</t>
  </si>
  <si>
    <t>SHOOTEASY Szolgáltaó Kft.</t>
  </si>
  <si>
    <t>1097 Budapest, Vaskapu u. 17/A V.em. 109.</t>
  </si>
  <si>
    <t>NFGY/1504/2016</t>
  </si>
  <si>
    <t>The Disappearance</t>
  </si>
  <si>
    <t>NFGY/1505/2016</t>
  </si>
  <si>
    <t>Üzenet</t>
  </si>
  <si>
    <t>MIGA FILM Kreatív Reklámügynökség Kft.</t>
  </si>
  <si>
    <t>1104 Budapest, Harmat u. 92/c.</t>
  </si>
  <si>
    <t>NFGY/1506/2016</t>
  </si>
  <si>
    <t>A természet magyar fotósai</t>
  </si>
  <si>
    <t>New Earth</t>
  </si>
  <si>
    <t>1036 Budapest, Perc u.2.</t>
  </si>
  <si>
    <t>NFGY/1507/2016</t>
  </si>
  <si>
    <t>NFGY/1508/2016</t>
  </si>
  <si>
    <t>Egynyári kaland (2. évad)</t>
  </si>
  <si>
    <t>The Fallen Wings (Pillangó temető)</t>
  </si>
  <si>
    <t>NFGY/1509/2016</t>
  </si>
  <si>
    <t>Jamestown</t>
  </si>
  <si>
    <t>JT Films Kft.</t>
  </si>
  <si>
    <t>NFGY/1510/2016</t>
  </si>
  <si>
    <t>Toby McFly és gyerek mesék</t>
  </si>
  <si>
    <t>NFGY/1511/2016</t>
  </si>
  <si>
    <t>Nagyi meséi: Rinya nagy sétája</t>
  </si>
  <si>
    <t>M &amp; M Film Filmgyártó, Kereskedelmi, Szolgáltató Kft.</t>
  </si>
  <si>
    <t>1052 Budapest, Károly krt.10.</t>
  </si>
  <si>
    <t>NFGY/1512/2016</t>
  </si>
  <si>
    <t>Egy kupac kufli 1. évad (3-4. epizód)</t>
  </si>
  <si>
    <t>NFGY/1513/2016</t>
  </si>
  <si>
    <t>Sketch History 2</t>
  </si>
  <si>
    <t>Ily korban szabadon</t>
  </si>
  <si>
    <t>NFGY/1514/2016</t>
  </si>
  <si>
    <t>A merénylet</t>
  </si>
  <si>
    <t>2890 Tata, Zrínyi u.14.</t>
  </si>
  <si>
    <t>NFGY/1515/2016</t>
  </si>
  <si>
    <t>Muravidék</t>
  </si>
  <si>
    <t>NFGY/1516/2016</t>
  </si>
  <si>
    <t>Mius</t>
  </si>
  <si>
    <t>NFGY/1517/2016</t>
  </si>
  <si>
    <t>A néma tüntetés</t>
  </si>
  <si>
    <t xml:space="preserve">Film-Art Studio Művészeti és Kereskedelmi Kft. </t>
  </si>
  <si>
    <t>NFGY/1518/2016</t>
  </si>
  <si>
    <t>Helka</t>
  </si>
  <si>
    <t>1122 Budapest, Városmajor utca 13.</t>
  </si>
  <si>
    <t>NFGY/1519/2016</t>
  </si>
  <si>
    <t>Adam és Evelyn</t>
  </si>
  <si>
    <t>Film Force Team Kft.</t>
  </si>
  <si>
    <t>NFGY/1520/2016</t>
  </si>
  <si>
    <t>Tábor</t>
  </si>
  <si>
    <t>Az üvegfestő - Róth Miksa művészete</t>
  </si>
  <si>
    <t>NFGY/1521/2016</t>
  </si>
  <si>
    <t>Tyrant Season 3 (Zsarnok 3. évad)</t>
  </si>
  <si>
    <t>Tyrant Films Kft.</t>
  </si>
  <si>
    <t>Kötőtű</t>
  </si>
  <si>
    <t>Bújócska</t>
  </si>
  <si>
    <t>NFGY/1522/2016</t>
  </si>
  <si>
    <t>Vígfilm</t>
  </si>
  <si>
    <t>Vígszínház Nonprofit Kft.</t>
  </si>
  <si>
    <t xml:space="preserve">1137 Budapest, Szent István körút 14. </t>
  </si>
  <si>
    <t>NFGY/1523/2016</t>
  </si>
  <si>
    <t>A répa</t>
  </si>
  <si>
    <t>NFGY/1524/2016</t>
  </si>
  <si>
    <t>A sakkjátékos (EL Jugador de Ajedrez)</t>
  </si>
  <si>
    <t>NFGY/1525/2016</t>
  </si>
  <si>
    <t>Triboro Productions Kft.</t>
  </si>
  <si>
    <t>NFGY/1526/2016</t>
  </si>
  <si>
    <t>Superbia (munkacíme: A völgy)</t>
  </si>
  <si>
    <t>NFGY/1527/2016</t>
  </si>
  <si>
    <t>A virradat ígérete</t>
  </si>
  <si>
    <t>Film 15 Kft.</t>
  </si>
  <si>
    <t>1141 Budapest, Komócsy utca 12.</t>
  </si>
  <si>
    <t>NFGY/1528/2016</t>
  </si>
  <si>
    <t>Eleonora</t>
  </si>
  <si>
    <t>NFGY/1529/2016</t>
  </si>
  <si>
    <t>Csak színház és más semmi (2. évad)</t>
  </si>
  <si>
    <t>NFGY/1530/2016</t>
  </si>
  <si>
    <t>A világmentő</t>
  </si>
  <si>
    <t>6R Kereskedelmi és Szolgáltató Kft.</t>
  </si>
  <si>
    <t>1011 Budapest, Bem rakpart 25/A 1.em.2.</t>
  </si>
  <si>
    <t>NFGY/1531/2016</t>
  </si>
  <si>
    <t>Népek dalai (pilot)</t>
  </si>
  <si>
    <t>1075 Budapest, Madách Imre u.5. 1.em.3</t>
  </si>
  <si>
    <t>Riotfilm Produkciós Kft.</t>
  </si>
  <si>
    <t>NFGY/1532/2016</t>
  </si>
  <si>
    <t>Világnak virága, virágnak világa</t>
  </si>
  <si>
    <t>Kecskeméti Animációs filmgyártó és Forgalamzó Kft.</t>
  </si>
  <si>
    <t>6000 Kecskemét, Liszt Fernc u. 21.</t>
  </si>
  <si>
    <t>NFGY/1533/2016</t>
  </si>
  <si>
    <t>The Last Kingdom - Season 2 - Az utolsó királyság 2. évad</t>
  </si>
  <si>
    <t>Filmteam Kft. és FilmTeam Up! Kft.</t>
  </si>
  <si>
    <t>Helló, szia, csókolom</t>
  </si>
  <si>
    <t>NFGY/1534/2016</t>
  </si>
  <si>
    <t>Antall József portréfilm 2. rész</t>
  </si>
  <si>
    <t>1021 Budapest, Hűvösvölgyi út 141. B. ép.</t>
  </si>
  <si>
    <t>NFGY/1535/2016</t>
  </si>
  <si>
    <t>Végtelen árnyék</t>
  </si>
  <si>
    <t>NFGY/1536/2016</t>
  </si>
  <si>
    <t>Az esti dal</t>
  </si>
  <si>
    <t>NFGY/1537/2016</t>
  </si>
  <si>
    <t>Kópék</t>
  </si>
  <si>
    <t xml:space="preserve">M &amp; M Film Kft. </t>
  </si>
  <si>
    <t>nem megrendslésre</t>
  </si>
  <si>
    <t>NFGY/1538/2016</t>
  </si>
  <si>
    <t>Terminal</t>
  </si>
  <si>
    <t>1053 Budapest, Ferenciek tere 2. 1. em.</t>
  </si>
  <si>
    <t>NFGY/1539/2016</t>
  </si>
  <si>
    <t>Elefánthajhász</t>
  </si>
  <si>
    <t>AGA MEDIA Szolgáltató és Kereskedelmi Kft.</t>
  </si>
  <si>
    <t>1032 Budapest, Teszársz K. u. 5. II.em 11.</t>
  </si>
  <si>
    <t>NFGY/1540/2016</t>
  </si>
  <si>
    <t>Békéssámson hősei</t>
  </si>
  <si>
    <t>TV COM Telekommunikációs és Szolgáltató Kft.</t>
  </si>
  <si>
    <t>NFGY/1541/2016</t>
  </si>
  <si>
    <t>A dunavirág mentőakció</t>
  </si>
  <si>
    <t>NFGY/1542/2016</t>
  </si>
  <si>
    <t>Az A38 Hajó színpadán (2016 31-55)</t>
  </si>
  <si>
    <t>NFGY/1543/2016</t>
  </si>
  <si>
    <t>Az A38 Hajó színpadán (2016 76-90)</t>
  </si>
  <si>
    <t>NFGY/1544/2016</t>
  </si>
  <si>
    <t>Az A38 Hajó színpadán (2016 91-110)</t>
  </si>
  <si>
    <t>NFGY/1545/2016</t>
  </si>
  <si>
    <t>Az A38 Hajó színpadán (2016 126-140)</t>
  </si>
  <si>
    <t>NFGY/1546/2016</t>
  </si>
  <si>
    <t>Az A38 Hajó színpadán (Utómunka 2016 111-125)</t>
  </si>
  <si>
    <t>Fizetős nap</t>
  </si>
  <si>
    <t>NFGY/1547/2016</t>
  </si>
  <si>
    <t>Zenith</t>
  </si>
  <si>
    <t>NFGY/1548/2016</t>
  </si>
  <si>
    <t>Munkaügyek 6. évad</t>
  </si>
  <si>
    <t>NFGY/1549/2016</t>
  </si>
  <si>
    <t>Négy nap</t>
  </si>
  <si>
    <t>1149 Budapest, Beckó u.3.4.em.10.</t>
  </si>
  <si>
    <t>NFGY/1550/2016</t>
  </si>
  <si>
    <t>Bármi legyen, gazdagít</t>
  </si>
  <si>
    <t>SANZONFILM Kft.</t>
  </si>
  <si>
    <t>NFGY/1551/2016</t>
  </si>
  <si>
    <t xml:space="preserve">Budapesti Metropolitan Egyetem </t>
  </si>
  <si>
    <t>NFGY/1552/2016</t>
  </si>
  <si>
    <t>Tranzit</t>
  </si>
  <si>
    <t>1035 Budapest, Kerék u.80.</t>
  </si>
  <si>
    <t>WireLess</t>
  </si>
  <si>
    <t>Play/Back</t>
  </si>
  <si>
    <t>Misszió - film a Magyar Rákellenes Ligáról</t>
  </si>
  <si>
    <t>Antall József portréfilm 1. rész</t>
  </si>
  <si>
    <t>NFGY/1553/2016</t>
  </si>
  <si>
    <t>Luther Márton élete Minden eladó 5. epizód</t>
  </si>
  <si>
    <t>NFGY/1554/2016</t>
  </si>
  <si>
    <t>A magyar Schindler</t>
  </si>
  <si>
    <t>Erőmű Kortárs Művészeti Egyesület</t>
  </si>
  <si>
    <t>3530 Miskolc, Toronyalja u. 35.</t>
  </si>
  <si>
    <t>NFGY/1555/2016</t>
  </si>
  <si>
    <t>Rabbi sorsok Magyarországon</t>
  </si>
  <si>
    <t>NFGY/1556/2016</t>
  </si>
  <si>
    <t>Mint cseppben a tenger</t>
  </si>
  <si>
    <t>NFGY/1557/2016</t>
  </si>
  <si>
    <t>NFGY/1558/2016</t>
  </si>
  <si>
    <t>Paradicsomleves betűtésztával 03-13. epizód</t>
  </si>
  <si>
    <t>1118 Budapest, Somlói út 54..</t>
  </si>
  <si>
    <t>animációs sorozat</t>
  </si>
  <si>
    <t>NFGY/1559/2016</t>
  </si>
  <si>
    <t>Írókorzó</t>
  </si>
  <si>
    <t>1152 Budapest, Nagysándor József utca 17.</t>
  </si>
  <si>
    <t>Az Úr hangja</t>
  </si>
  <si>
    <t>KMH Hang Kft.</t>
  </si>
  <si>
    <t>Mérföldkövek a Muravidéken 1. rész</t>
  </si>
  <si>
    <t>NFGY/1560/2016</t>
  </si>
  <si>
    <t>101 Year Old Man (Centenarian 3.)</t>
  </si>
  <si>
    <t>Prorton Projekt Kft.</t>
  </si>
  <si>
    <t>NFGY/1561/2016</t>
  </si>
  <si>
    <t>L.U.F.I.</t>
  </si>
  <si>
    <t>NFGY/1562/2016</t>
  </si>
  <si>
    <t>Hősök'56</t>
  </si>
  <si>
    <t>egyéb sorozat</t>
  </si>
  <si>
    <t>NFGY/1563/2016</t>
  </si>
  <si>
    <t>NFGY/1564/2016</t>
  </si>
  <si>
    <t>Válótársak 2. évad</t>
  </si>
  <si>
    <t>NFGY/1565/2016</t>
  </si>
  <si>
    <t>Jazz Way Out</t>
  </si>
  <si>
    <t>Baxt Films Kft.</t>
  </si>
  <si>
    <t>1036 Budapest, Szépvölgyi út 1/c.</t>
  </si>
  <si>
    <t>NFGY/1566/2016</t>
  </si>
  <si>
    <t>Brain Bar Budapest 2016</t>
  </si>
  <si>
    <t>Origo Zrt.</t>
  </si>
  <si>
    <t>1037 Budapest, Montevideo utca 9.</t>
  </si>
  <si>
    <t>1024 Budapest, Nyúl utca 1. fszt.1.</t>
  </si>
  <si>
    <t>Helka Projekt Kft.</t>
  </si>
  <si>
    <t>NFGY/1567/2016</t>
  </si>
  <si>
    <t>Kocsis Zoltán portré</t>
  </si>
  <si>
    <t>1138 Budapest, Váci út 158.</t>
  </si>
  <si>
    <t>NFGY/1568/2016</t>
  </si>
  <si>
    <t>DDK Produkciós Kft.</t>
  </si>
  <si>
    <t>1088 Budapest, Bródy Sándor utca 9.</t>
  </si>
  <si>
    <t>Plattensee</t>
  </si>
  <si>
    <t>NFGY/1569/2016</t>
  </si>
  <si>
    <t>Űrpiknik</t>
  </si>
  <si>
    <t xml:space="preserve">NFGY/1570/2016 </t>
  </si>
  <si>
    <t>Tájat építeni</t>
  </si>
  <si>
    <t>1144 Budapest, Ond Vezér útja 5-7. 8. em. 106.</t>
  </si>
  <si>
    <t>NFGY/1571/2016</t>
  </si>
  <si>
    <t>Sortűz Berzencén</t>
  </si>
  <si>
    <t>1014 Budapest, Móra ferenc utca 2. B. ép.2.</t>
  </si>
  <si>
    <t>NFGY/1572/2016</t>
  </si>
  <si>
    <t>Barátnőélmény</t>
  </si>
  <si>
    <t>NFGY/1573/2016</t>
  </si>
  <si>
    <t>MCMLVI</t>
  </si>
  <si>
    <t>Focus Média Center Kft.</t>
  </si>
  <si>
    <t>1021 Budapest, Budakeszi u.51.K.ép. A lház.</t>
  </si>
  <si>
    <t>magyar részvételű</t>
  </si>
  <si>
    <t>NFGY/1574/2016</t>
  </si>
  <si>
    <t>Art Opus Kft.</t>
  </si>
  <si>
    <t>Látlelet egy kórházról - Tétényi - 1956</t>
  </si>
  <si>
    <t>1112 Budapest, Kérő utca 20.</t>
  </si>
  <si>
    <t>NFGY/1575/2016</t>
  </si>
  <si>
    <t>Bábok világa</t>
  </si>
  <si>
    <t>Vox-Trade Média Zrt.</t>
  </si>
  <si>
    <t>NFGY/1576/2016</t>
  </si>
  <si>
    <t>Menjek/Maradjak: Édes otthon</t>
  </si>
  <si>
    <t>Speak Easy Project Kereskedelmi és Szolgáltató Bt.</t>
  </si>
  <si>
    <t>1111 Budapest, Bartók Béla út 50. 1.em.1.</t>
  </si>
  <si>
    <t>NFGY/1577/2016</t>
  </si>
  <si>
    <t>A játék-özvegy</t>
  </si>
  <si>
    <t>NFGY/1578/2016</t>
  </si>
  <si>
    <t>Az A38 Hajó színpadán (2016 141-160)</t>
  </si>
  <si>
    <t>Focus-Fox Kft., RÁ Produkció Kft.</t>
  </si>
  <si>
    <t>NFGY/1579/2016</t>
  </si>
  <si>
    <t>1052 Budapest, Régiposta utca 7-9. fszt.</t>
  </si>
  <si>
    <t>DrifterFilm Kft., KraatsFilm Kft.</t>
  </si>
  <si>
    <t>NFGY/1580/2016</t>
  </si>
  <si>
    <t>Sakkozó</t>
  </si>
  <si>
    <t>NFGY/1581/2016</t>
  </si>
  <si>
    <t>Három tánc</t>
  </si>
  <si>
    <t>1114 Budapest, Fadrusz utca 26/b.</t>
  </si>
  <si>
    <t>NFGY/1582/2016</t>
  </si>
  <si>
    <t>Mobil támadás (Mobile Strike)</t>
  </si>
  <si>
    <t>NFGY/1583/2016</t>
  </si>
  <si>
    <t>Rocktopia</t>
  </si>
  <si>
    <t>West End Theatre Agency Kft.</t>
  </si>
  <si>
    <t>1068 Budapest, Király utca 56.</t>
  </si>
  <si>
    <t>NFGY/1584/2016</t>
  </si>
  <si>
    <t>What if…?</t>
  </si>
  <si>
    <t>Fanny Aka Kft.</t>
  </si>
  <si>
    <t>2862 Ajka, Farkastorok major</t>
  </si>
  <si>
    <t>NFGY/1585/2016</t>
  </si>
  <si>
    <t>Lordok (Lords)</t>
  </si>
  <si>
    <t>NFGY/1586/2016</t>
  </si>
  <si>
    <t>Sohavégetnemérős</t>
  </si>
  <si>
    <t>Színfolt Film Bt.</t>
  </si>
  <si>
    <t>1024 Budapest, Buday László utca 9.</t>
  </si>
  <si>
    <t>NFGY/1587/2016</t>
  </si>
  <si>
    <t>Űruborkák</t>
  </si>
  <si>
    <t>Űrubi Kft.</t>
  </si>
  <si>
    <t>1013 Budapest, Pauler utca 6.</t>
  </si>
  <si>
    <t>NFGY/1588/2016</t>
  </si>
  <si>
    <t>Sárba ragadva (Mudbound)</t>
  </si>
  <si>
    <t>NFGY/1589/2016</t>
  </si>
  <si>
    <t>Gólyatábor</t>
  </si>
  <si>
    <t>1075 Budapest, Madách Imre út 5. 1/3.</t>
  </si>
  <si>
    <t>NFGY/1590/2016</t>
  </si>
  <si>
    <t>Gyilkosság a Herminamezőn</t>
  </si>
  <si>
    <t xml:space="preserve">Magyar szentek és boldogok: László herceg - a mondai hős </t>
  </si>
  <si>
    <t>Rossz versek</t>
  </si>
  <si>
    <t>NFGY/1591/2016</t>
  </si>
  <si>
    <t>2012 Budapest, Budakeszi út 51.</t>
  </si>
  <si>
    <t>NFGY/1592/2016</t>
  </si>
  <si>
    <t>NFGY/1593/2016</t>
  </si>
  <si>
    <t>Magyar No.1.</t>
  </si>
  <si>
    <t>STRATCOOM Stratégiai Kommunikációs Tanácsadó Kft.</t>
  </si>
  <si>
    <t>NFGY/1594/2016</t>
  </si>
  <si>
    <t>Hetedik alabárdos</t>
  </si>
  <si>
    <t>1061 Budapest, Paulay Ede utca 55.</t>
  </si>
  <si>
    <t>NFGY/1595/2016</t>
  </si>
  <si>
    <t>Egy nap</t>
  </si>
  <si>
    <t xml:space="preserve">EGY NAP Kft. </t>
  </si>
  <si>
    <t>1021 Budapest, Hűvösvölgyi út 62. fszt.1.</t>
  </si>
  <si>
    <t>NFGY/1596/2016</t>
  </si>
  <si>
    <t>Virágvölgy</t>
  </si>
  <si>
    <t>Virágvölgy Produkció Kft.</t>
  </si>
  <si>
    <t>NFGY/1597/2016</t>
  </si>
  <si>
    <t>Tisztelettel adózva a magyar nemzetnek…</t>
  </si>
  <si>
    <t>NFGY/1598/2016</t>
  </si>
  <si>
    <t>Építészkorzó 31-36. epizód</t>
  </si>
  <si>
    <t>dokumentumfilm-sorozat</t>
  </si>
  <si>
    <t>NFGY/1599/2016</t>
  </si>
  <si>
    <t>A másik és az én</t>
  </si>
  <si>
    <t>NFGY/1600/2016</t>
  </si>
  <si>
    <t>A pesti srác fia Dózsa Zoltán története</t>
  </si>
  <si>
    <t>NFGY/1601/2016</t>
  </si>
  <si>
    <t>A forradalom lánya</t>
  </si>
  <si>
    <t>NFGY/1602/2016</t>
  </si>
  <si>
    <t>Korbács és cukor</t>
  </si>
  <si>
    <t>NFGY/1603/2016</t>
  </si>
  <si>
    <t>VIII</t>
  </si>
  <si>
    <t>NFGY/1604/2016</t>
  </si>
  <si>
    <t>Köztespont</t>
  </si>
  <si>
    <t>Ikon Stúdió Közhasznú Egyesület</t>
  </si>
  <si>
    <t>1145 Budapest, Gyarmat utca 47/B. II.lph.II.em.27.</t>
  </si>
  <si>
    <t>NFGY/1605/2016</t>
  </si>
  <si>
    <t>A forradalom gyermekei</t>
  </si>
  <si>
    <t>NFGY/1606/2016</t>
  </si>
  <si>
    <t>Embert kutyájáról (pilot)</t>
  </si>
  <si>
    <t>Cinema-Film kft.</t>
  </si>
  <si>
    <t>NFGY/1607/2016</t>
  </si>
  <si>
    <t>Istók</t>
  </si>
  <si>
    <t>Picture Start Kft.</t>
  </si>
  <si>
    <t>6000 Kecskemét, Liszt Fernc u. 41. II/9.</t>
  </si>
  <si>
    <t>NFGY/1608/2016</t>
  </si>
  <si>
    <t>Helix</t>
  </si>
  <si>
    <t>NFGY/1609/2016</t>
  </si>
  <si>
    <t>A sapkás</t>
  </si>
  <si>
    <t>NFGY/1610/2016</t>
  </si>
  <si>
    <t>Gravitáció, avagy a kötődés természete</t>
  </si>
  <si>
    <t>FILMSZEM Filmgyártó és Forgalmazó Stúdió, Kulturális Szolgáltató Közkereseti Társaság</t>
  </si>
  <si>
    <t>1029 Budapest, Kőfejtő u.25.</t>
  </si>
  <si>
    <t>NFGY/1611/2016</t>
  </si>
  <si>
    <t>A karcagi cigányteleptől a rákkutatásig</t>
  </si>
  <si>
    <t>1029 Budapest, Zsolt fejedelem utca 76.</t>
  </si>
  <si>
    <t>NFGY/1612/2016</t>
  </si>
  <si>
    <t>Apánk nyomában</t>
  </si>
  <si>
    <t>1125 Budapest, Tusnádi utca 36. II.em.3.</t>
  </si>
  <si>
    <t>NFGY/1613/2016</t>
  </si>
  <si>
    <t>Magyar zene a vikingeknél</t>
  </si>
  <si>
    <t>1037 Budapest, Bécsi út 163.</t>
  </si>
  <si>
    <t>NFGY/1614/2016</t>
  </si>
  <si>
    <t>A Nap tobzódása</t>
  </si>
  <si>
    <t>NFGY/1615/2016</t>
  </si>
  <si>
    <t>Az A38 Hajó színpadán (2016 161-180)</t>
  </si>
  <si>
    <t>NFGY/1616/2016</t>
  </si>
  <si>
    <t>Megszállottság (Alcím: A legoember)</t>
  </si>
  <si>
    <t>NFGY/1617/2016</t>
  </si>
  <si>
    <t>Mézeskisasszonyok (Honigfrauen)</t>
  </si>
  <si>
    <t>Filmteam -Up Kft.</t>
  </si>
  <si>
    <t>NFGY/1618/2016</t>
  </si>
  <si>
    <t>Attention Production Kft.</t>
  </si>
  <si>
    <t>1137 Budapest, Jászai Mari tér 5. III. em. 14.</t>
  </si>
  <si>
    <t>NFGY/1619/2016</t>
  </si>
  <si>
    <t>Fogammal rágtam át magam az időn</t>
  </si>
  <si>
    <t>Quality Pictures</t>
  </si>
  <si>
    <t>Hetal Film Kft., Blue Duck Arts Bt.</t>
  </si>
  <si>
    <t>KMH Laiko Kft., KMH Film Kft.</t>
  </si>
  <si>
    <t>NFGY/1620/2016</t>
  </si>
  <si>
    <t>Fagyott május</t>
  </si>
  <si>
    <t>1075 Budapest, Madách Imre utca 5.</t>
  </si>
  <si>
    <t>NFGY/1621/2016</t>
  </si>
  <si>
    <t>Ahány király, annyi mese - A Bújócskakirály</t>
  </si>
  <si>
    <t>NFGY/1622/2016</t>
  </si>
  <si>
    <t>Magyarok a Holdon</t>
  </si>
  <si>
    <t>NFGY/1623/2016</t>
  </si>
  <si>
    <t>Art Deco Film Kft.</t>
  </si>
  <si>
    <t>Piszkos Fred közbelép (rövidfilm)</t>
  </si>
  <si>
    <t>1055 Budapest, Stollár Béla utca 3/b.</t>
  </si>
  <si>
    <t>animációs film (rövid változat)</t>
  </si>
  <si>
    <t>NFGY/1624/2016</t>
  </si>
  <si>
    <t>Tóth János</t>
  </si>
  <si>
    <t>NFGY/1625/2016</t>
  </si>
  <si>
    <t>X Company III.</t>
  </si>
  <si>
    <t>egyéb televízió sorozat</t>
  </si>
  <si>
    <t>NFGY/1626/2016</t>
  </si>
  <si>
    <t>Minden időben</t>
  </si>
  <si>
    <t>Zengo Kft.</t>
  </si>
  <si>
    <t>6724 Szeged Kossuth Lajos sugárút 72</t>
  </si>
  <si>
    <t>NFGY/1627/2016</t>
  </si>
  <si>
    <t>A magyar vadászkultúra története</t>
  </si>
  <si>
    <t>NFGY/1628/2016</t>
  </si>
  <si>
    <t>Volt egyszer egy kertész</t>
  </si>
  <si>
    <t>CUB Animation Kft.</t>
  </si>
  <si>
    <t>1013 Budapest, Attila út 19.</t>
  </si>
  <si>
    <t>NFGY/1629/2016</t>
  </si>
  <si>
    <t>A vadkan vadászat</t>
  </si>
  <si>
    <t>NFGY/1630/2016</t>
  </si>
  <si>
    <t>Ügyeskedők</t>
  </si>
  <si>
    <t>NFGY/1631/2016</t>
  </si>
  <si>
    <t>ACE</t>
  </si>
  <si>
    <t>NFGY/1632/2016</t>
  </si>
  <si>
    <t>Remake</t>
  </si>
  <si>
    <t>1034 Budapest, Viador u.15. 2.em.4.</t>
  </si>
  <si>
    <t>NFGY/1633/2016</t>
  </si>
  <si>
    <t>Nyertesek - dokumnetumfilm a magyar paralimpikonokról</t>
  </si>
  <si>
    <t>1148 Budapest, Bolgárkertész utca 13. F.ép.3.em.12.</t>
  </si>
  <si>
    <t>NFGY/1634/2016</t>
  </si>
  <si>
    <t>KEDDBűvész SO2</t>
  </si>
  <si>
    <t>egyéb bábfilm</t>
  </si>
  <si>
    <t>NFGY/1635/2016</t>
  </si>
  <si>
    <t>Körtánc (Irijám és Jonibe)</t>
  </si>
  <si>
    <t>AZT-Media Szolgáltató Kft.</t>
  </si>
  <si>
    <t>1097 Budapest, Kén utca 5.</t>
  </si>
  <si>
    <t>NFGY/1636/2016</t>
  </si>
  <si>
    <t>Szociográfia - Kárpát-medencei Körkép</t>
  </si>
  <si>
    <t>TETT Stúdió Szolgáltató és Kereskedelmi Kft.</t>
  </si>
  <si>
    <t>1023 Budapest, Gülbaba utca 2.</t>
  </si>
  <si>
    <t>NFGY/1637/2016</t>
  </si>
  <si>
    <t>Egy komisz kislány naplója 3. epizód</t>
  </si>
  <si>
    <t>Halluci-Nation Vizuális Szolgáltató Kft.</t>
  </si>
  <si>
    <t>NFGY/1638/2016</t>
  </si>
  <si>
    <t>1153 Budapest, Eötvös u. 64-66.</t>
  </si>
  <si>
    <t>NFGY/1639/2016</t>
  </si>
  <si>
    <t>Menaságra repülj…</t>
  </si>
  <si>
    <t>NFGY/1640/2016</t>
  </si>
  <si>
    <t>15 perc szünet</t>
  </si>
  <si>
    <t>1027 Budapest, Szász Károly u.1.</t>
  </si>
  <si>
    <t>A Csehországi és Szlovákiai Magyar Kultúráért Alapítvány</t>
  </si>
  <si>
    <t xml:space="preserve">10 perc </t>
  </si>
  <si>
    <t>Hagyaték</t>
  </si>
  <si>
    <t>A nagyszerelmű város</t>
  </si>
  <si>
    <t>Aranyélet 2. évad</t>
  </si>
  <si>
    <t>NFGY/1641/2016</t>
  </si>
  <si>
    <t>Szétszakadt Magyarország</t>
  </si>
  <si>
    <t>Focus-Fox Kft., MR Produkció Kft.</t>
  </si>
  <si>
    <t>K.M.H. Utóélet Kft., K.M.H. Print Production Kft., Print KMH Kft.</t>
  </si>
  <si>
    <t xml:space="preserve">Színházfilm. Exodus '51. (eredeti címe: Színházfilm: Kotsis István és Kőrössy József naplói) </t>
  </si>
  <si>
    <t>NFGY/1642/2016</t>
  </si>
  <si>
    <t>A Sárospataki Református Kollégium újraindítása</t>
  </si>
  <si>
    <t>NFGY/1643/2016</t>
  </si>
  <si>
    <t>Színházfilm. Exodus '51</t>
  </si>
  <si>
    <t>NFGY/1644/2016</t>
  </si>
  <si>
    <t>Mester és tanítványai - Kustár Péter</t>
  </si>
  <si>
    <t>NFGY/1645/2016</t>
  </si>
  <si>
    <t>Holland diákok magyar teológián</t>
  </si>
  <si>
    <t>NFGY/1646/2016</t>
  </si>
  <si>
    <t>Exodus III.</t>
  </si>
  <si>
    <t>NFGY/1647/2016</t>
  </si>
  <si>
    <t>Cigányközösségek a Bodrogközben</t>
  </si>
  <si>
    <t>NFGY/1648/2016</t>
  </si>
  <si>
    <t>Bűnösök kora</t>
  </si>
  <si>
    <t>1092 Budapest, Ráday utca 28.</t>
  </si>
  <si>
    <t>NFGY/1649/2016</t>
  </si>
  <si>
    <t>A belső oldal</t>
  </si>
  <si>
    <t>NFGY/1650/2016</t>
  </si>
  <si>
    <t>Kövér Lajos színre lép</t>
  </si>
  <si>
    <t>NFGY/1651/2016</t>
  </si>
  <si>
    <t>Csandra szekere</t>
  </si>
  <si>
    <t>Mega Film Kft.</t>
  </si>
  <si>
    <t>NFGY/1652/2016</t>
  </si>
  <si>
    <t>Parázsember</t>
  </si>
  <si>
    <t>NFGY/1653/2016</t>
  </si>
  <si>
    <t>A birodalom utolsó napja</t>
  </si>
  <si>
    <t>NFGY/1654/2016</t>
  </si>
  <si>
    <t>DokuArt Művészeti Szolgáltató Bt.</t>
  </si>
  <si>
    <t>2083 Solymár, Terstyánszky u. 49/7.</t>
  </si>
  <si>
    <t>NFGY/1655/2016</t>
  </si>
  <si>
    <t>Egy álom valóra válik - Holesch Dénes Itáliában</t>
  </si>
  <si>
    <t>Hajdu TOP Kft.</t>
  </si>
  <si>
    <t>1052 Budapest, Piarista utca 4.</t>
  </si>
  <si>
    <t>NFGY/1656/2016</t>
  </si>
  <si>
    <t>Csanády 21</t>
  </si>
  <si>
    <t>NFGY/1657/2016</t>
  </si>
  <si>
    <t>A világhírű magyar hordó</t>
  </si>
  <si>
    <t>1224 Budapest, VIII. u.10.</t>
  </si>
  <si>
    <t>NFGY/1658/2016</t>
  </si>
  <si>
    <t>A Z hipotézis</t>
  </si>
  <si>
    <t>Szentantalfa, Kút u.15.</t>
  </si>
  <si>
    <t>Nótárius 2000 Kft.</t>
  </si>
  <si>
    <t>NFGY/1659/2016</t>
  </si>
  <si>
    <t>Börtönárvák</t>
  </si>
  <si>
    <t>Tálalás</t>
  </si>
  <si>
    <t>NFGY/1660/2016</t>
  </si>
  <si>
    <t>Rend a lelke</t>
  </si>
  <si>
    <t>1053 Budapest, Papnövelde utca 8. 1.em.11.</t>
  </si>
  <si>
    <t>NFGY/1661/2016</t>
  </si>
  <si>
    <t>Angyal György - A 26-os számú holttest</t>
  </si>
  <si>
    <t>NFGY/1662/2016</t>
  </si>
  <si>
    <t>Gettó Balboa</t>
  </si>
  <si>
    <t>NFGY/1663/2016</t>
  </si>
  <si>
    <t>Kippkopp a fűben</t>
  </si>
  <si>
    <t>Play Dead Vizuális Tervező és Kereskedelmi Kft.</t>
  </si>
  <si>
    <t>1077 Budapest, Jósika u.10.IV.em.35.</t>
  </si>
  <si>
    <t>Az utolsó kupadöntő (VIDI 30)</t>
  </si>
  <si>
    <t>Igeidők - Öt gyereket ajándékba</t>
  </si>
  <si>
    <t>NFGY/1664/2016</t>
  </si>
  <si>
    <t>Zene szóban (Utómunka 2016 151-225)</t>
  </si>
  <si>
    <t>1052 Budapest, Régiposta u. 7-9. fszt.</t>
  </si>
  <si>
    <t>NFGY/1665/2016</t>
  </si>
  <si>
    <t>Zene szóban (Utómunka 2016 226-300)</t>
  </si>
  <si>
    <t>NFGY/1666/2016</t>
  </si>
  <si>
    <t>Zene szóban (Utómunka 2016 1-75)</t>
  </si>
  <si>
    <t>NFGY/1667/2016</t>
  </si>
  <si>
    <t>NFGY/1668/2016</t>
  </si>
  <si>
    <t>Step Dave Pilot</t>
  </si>
  <si>
    <t>Content Factory</t>
  </si>
  <si>
    <t>egyéb tv-sorozat bevezető epizódja (pilot)</t>
  </si>
  <si>
    <t>NFGY/1669/2016</t>
  </si>
  <si>
    <t>Irén forradalma (Emberünk Havannában)</t>
  </si>
  <si>
    <t>Klorofilm Bt.</t>
  </si>
  <si>
    <t>1024 Budapest, Margit krt. 5/b.</t>
  </si>
  <si>
    <t>NFGY/1670/2016</t>
  </si>
  <si>
    <t>Bármit megtehetsz</t>
  </si>
  <si>
    <t xml:space="preserve">HappyShow Kft. </t>
  </si>
  <si>
    <t>1037 Budapest, Körtvélyes köz 16/b.</t>
  </si>
  <si>
    <t>NFGY/1671/2016</t>
  </si>
  <si>
    <t>Cop Mortem</t>
  </si>
  <si>
    <t>MacLeod Film Kft.</t>
  </si>
  <si>
    <t>2011 Budakalász, Kálvária utca 003006/0001</t>
  </si>
  <si>
    <t>NFGY/1672/2016</t>
  </si>
  <si>
    <t>Lords of Chaos</t>
  </si>
  <si>
    <t>NFGY/1673/2016</t>
  </si>
  <si>
    <t>Sister Elisabeth</t>
  </si>
  <si>
    <t>PRO-HMSE Kft.</t>
  </si>
  <si>
    <t>20189 Telki, Orgona utca 60.</t>
  </si>
  <si>
    <t>NFGY/1674/2016</t>
  </si>
  <si>
    <t>A gyűrű (The Ring)</t>
  </si>
  <si>
    <t>NFGY/1675/2016</t>
  </si>
  <si>
    <t>Makk Károly portré</t>
  </si>
  <si>
    <t>NFGY/1676/2016</t>
  </si>
  <si>
    <t>Madárlátta</t>
  </si>
  <si>
    <t>Afterjka Kft.</t>
  </si>
  <si>
    <t>1024 Budapest, Buday László utca 5/C.ép.</t>
  </si>
  <si>
    <t>NFGY/1677/2016</t>
  </si>
  <si>
    <t>Tüdőtranszplantáció</t>
  </si>
  <si>
    <t>Kincserm Film Kft.</t>
  </si>
  <si>
    <t>1027 Budapest, Bem József utca 9.</t>
  </si>
  <si>
    <t>NFGY/1678/2016</t>
  </si>
  <si>
    <t>Népek dalai: Ukrajna</t>
  </si>
  <si>
    <t>NFGY/1679/2016</t>
  </si>
  <si>
    <t>Marble</t>
  </si>
  <si>
    <t>Sparrow Films Kft.</t>
  </si>
  <si>
    <t>NFGY/1680/2016</t>
  </si>
  <si>
    <t>Tükröm-tükröm</t>
  </si>
  <si>
    <t>NFGY/1681/2016</t>
  </si>
  <si>
    <t>Átalakítás folyamatban</t>
  </si>
  <si>
    <t>MINDWAX Filmgyártó Kft.</t>
  </si>
  <si>
    <t>1144 Budapest, Vezér u.53/B.</t>
  </si>
  <si>
    <t>NFGY/1682/2016</t>
  </si>
  <si>
    <t>Kalandozások a világjáró nagypapával</t>
  </si>
  <si>
    <t>KVINT-ART Kereskedelmi és Szolgáltató Kft.</t>
  </si>
  <si>
    <t>NFGY/1683/2016</t>
  </si>
  <si>
    <t>magyar apartheid</t>
  </si>
  <si>
    <t>NFGY/1684/2016</t>
  </si>
  <si>
    <t>Kerekesszék: próbáld ki te is!</t>
  </si>
  <si>
    <t>NFGY/1685/2016</t>
  </si>
  <si>
    <t>Kecskeméti Animációs Filmgyártó és Forgalamzó Kft.</t>
  </si>
  <si>
    <t>Cigánymesék sorozat: A tűzpiros kígyócska 4. epizód</t>
  </si>
  <si>
    <t>Holtverseny</t>
  </si>
  <si>
    <t>1021 Budapest, Budakeszi u.51.</t>
  </si>
  <si>
    <t>NFGY/1686/2016</t>
  </si>
  <si>
    <t>NFGY/1687/2016</t>
  </si>
  <si>
    <t>Tájépítészek akcióban -tájépítészeti akciófilmek 2016</t>
  </si>
  <si>
    <t>1118 Budapest,Villányi út 35-43.</t>
  </si>
  <si>
    <t>NFGY/1688/2016</t>
  </si>
  <si>
    <t>Vaszary János élete és kora</t>
  </si>
  <si>
    <t>1021 Budapest, Hűvösvülgyi út 141. B.ép.</t>
  </si>
  <si>
    <t>NFGY/1689/2016</t>
  </si>
  <si>
    <t>Drakulics elvtárs</t>
  </si>
  <si>
    <t>NFGY/1690/2016</t>
  </si>
  <si>
    <t>Nem vártunk holnapig</t>
  </si>
  <si>
    <t>EAGLE Produkció Kft.</t>
  </si>
  <si>
    <t>2014 Csobánka, Ady Endre u. 75.</t>
  </si>
  <si>
    <t>Valami Amerika 3</t>
  </si>
  <si>
    <t>Skyfilm Production Kft.</t>
  </si>
  <si>
    <t>NFGY/1691/2016</t>
  </si>
  <si>
    <t>A Gyanú árnyékában (164-223. rész)</t>
  </si>
  <si>
    <t>NFGY/1442/2016_visszavonva</t>
  </si>
  <si>
    <t>NFGY/1692/2016</t>
  </si>
  <si>
    <t>Popular Média Kft.</t>
  </si>
  <si>
    <t>1148 Budapest, Bolgárkertész utca 21. III/9.</t>
  </si>
  <si>
    <t>Grand Prix</t>
  </si>
  <si>
    <t>NFGY/1693/2016</t>
  </si>
  <si>
    <t>A sátán fattya</t>
  </si>
  <si>
    <t>NFGY/1694/2016</t>
  </si>
  <si>
    <t>MŰANYAG ÉGBOLT Kft.</t>
  </si>
  <si>
    <t>1132 Budapest, Kresz Géza u.29.1.em.2.</t>
  </si>
  <si>
    <t>NFGY/1695/2016</t>
  </si>
  <si>
    <t>1145 Budapest, Róna utca 174. 1.ép.3.em.302.</t>
  </si>
  <si>
    <t>A kétarcú ember (eredeti címe: MAN X MAN)</t>
  </si>
  <si>
    <t>NFGY/1696/2016</t>
  </si>
  <si>
    <t>Nyitva Film Kft.</t>
  </si>
  <si>
    <t>Nyitva (eredeti címe Nyitott)</t>
  </si>
  <si>
    <t>NFGY/1697/2016</t>
  </si>
  <si>
    <t>Cigánymesék Hogyan lett az ember 5. és a Nap és a Hold története 6. epizód</t>
  </si>
  <si>
    <t>NFGY/1698/2016</t>
  </si>
  <si>
    <t>Papagáj expedíció Amazóniában</t>
  </si>
  <si>
    <t>1031 Budapest, Nánási út 2/A I.em 23/a</t>
  </si>
  <si>
    <t>NFGY/1699/2016</t>
  </si>
  <si>
    <t>A Négyszögletű Kerek Erdő TILOS A BUKFENC 4. epizód</t>
  </si>
  <si>
    <t>NFGY/1700/2016</t>
  </si>
  <si>
    <t>Fegyverzetellenőrök 1-2.</t>
  </si>
  <si>
    <t>NFGY/1701/2016</t>
  </si>
  <si>
    <t>Paul Sacher Alapítvány</t>
  </si>
  <si>
    <t>PARTNERSFILM Kft.</t>
  </si>
  <si>
    <t>Apró Mesék Produkció Kft.</t>
  </si>
  <si>
    <t>Kocsis Intim megvilágításban</t>
  </si>
  <si>
    <t>Magyar szentek és boldogok: Szent László a mondai hős</t>
  </si>
  <si>
    <t>NFGY/1702/2016</t>
  </si>
  <si>
    <t>NFGY/1703/2016</t>
  </si>
  <si>
    <t>SZUPERMODERN STÚDIÓ Kulturális és Szolgáltató Kft.</t>
  </si>
  <si>
    <t>1021 Buadapest, Völgy utca 19.</t>
  </si>
  <si>
    <t>Árulók (eredeti címe: A Guszev-ügy)</t>
  </si>
  <si>
    <t>NFGY/1704/2016</t>
  </si>
  <si>
    <t>Libikóka</t>
  </si>
  <si>
    <t>B4U Casting Kft.</t>
  </si>
  <si>
    <t>1026 Budapest, Harangvirág utca 5.</t>
  </si>
  <si>
    <t>NFGY/1705/2016</t>
  </si>
  <si>
    <t>Eszter lánca</t>
  </si>
  <si>
    <t>OTHER FILMS Kereskedelmi és Szolgáltató Bt.</t>
  </si>
  <si>
    <t>1136 Budapest, Hegedűs Gyula u. 39-41.III.em.27.</t>
  </si>
  <si>
    <t>NFGY/1706/2016</t>
  </si>
  <si>
    <t>Lauretta</t>
  </si>
  <si>
    <t>Kötött pálya</t>
  </si>
  <si>
    <t>Anya</t>
  </si>
  <si>
    <t>NFGY/1707/2016</t>
  </si>
  <si>
    <t>Robot (munkacíme: Nincs benne semmi érdekes)</t>
  </si>
  <si>
    <t>1021 Budapest, Völgy utca 19.</t>
  </si>
  <si>
    <t>NFGY/1708/2016</t>
  </si>
  <si>
    <t>Kortárs építészet ÉS…</t>
  </si>
  <si>
    <t>1116 Budapest, Kalotaszeg u. 16. III./18.</t>
  </si>
  <si>
    <t>Budapesti Metropolitan Egyetem, koproducer: Umbrella Kreatív Műhely Kft.</t>
  </si>
  <si>
    <r>
      <t>Új Budapest Filmstúdió Kft.,</t>
    </r>
    <r>
      <rPr>
        <b/>
        <sz val="14"/>
        <color theme="1"/>
        <rFont val="Times New Roman"/>
        <family val="1"/>
        <charset val="238"/>
      </rPr>
      <t xml:space="preserve"> Granny Film Kft.</t>
    </r>
  </si>
  <si>
    <t>Tökéletes Film Kft., koproducer: Film Art Studio Kft.</t>
  </si>
  <si>
    <t>Ember lépték - Ember Judit a legtitkosabb magyar filmrendező</t>
  </si>
  <si>
    <t>KMH Film Kft.,KMH Out Kft.,Andromeda Films Kft.</t>
  </si>
  <si>
    <t>Focusfox Kft., Genezis Produkció Kft., Andromeda Films Kft.</t>
  </si>
  <si>
    <t>NFGY/1709/2016</t>
  </si>
  <si>
    <t>Puppetworks ProductionKft.</t>
  </si>
  <si>
    <t>Kardvívó (Bladebound)</t>
  </si>
  <si>
    <t>NFGY/1710/2016</t>
  </si>
  <si>
    <t>Királyságok (Kingdoms)</t>
  </si>
  <si>
    <t>NFGY/1711/2016</t>
  </si>
  <si>
    <t>Portrék magyar szociológusokról</t>
  </si>
  <si>
    <t>NFGY/1712/2016</t>
  </si>
  <si>
    <t>Dévai Bíró Mátyás</t>
  </si>
  <si>
    <t>NFGY/1713/2016</t>
  </si>
  <si>
    <t>Széki asszonysorsok</t>
  </si>
  <si>
    <t>NFGY/1714/2016</t>
  </si>
  <si>
    <t>Vendégszeretet</t>
  </si>
  <si>
    <t>NFGY/1715/2016</t>
  </si>
  <si>
    <t>Tékasztorik</t>
  </si>
  <si>
    <t>Parkfilm Kft.</t>
  </si>
  <si>
    <t>3508 Miskolc Próbatétel utca 11.</t>
  </si>
  <si>
    <t>NFGY/1716/2016</t>
  </si>
  <si>
    <t>Egy szerelem gasztronómiája</t>
  </si>
  <si>
    <t>Extreme Film Kft.</t>
  </si>
  <si>
    <t>1011 Budapest, Hunyadi János út 3.</t>
  </si>
  <si>
    <t>Filmmotiv Kft. Jogutód: Partnersfilm Kft.</t>
  </si>
  <si>
    <t>1053 Budapest, Veres Pálné utca 33. 3. em. 1. ajtó</t>
  </si>
  <si>
    <t>Magyar települések régen és most</t>
  </si>
  <si>
    <t>FRIZ-AIR Magyar Légforgalmi Szolgáltató Kft.</t>
  </si>
  <si>
    <t>1065 Budapest, Nagymező utca 3.</t>
  </si>
  <si>
    <t>NFGY/1717/2017</t>
  </si>
  <si>
    <t>NFGY/1718/2017</t>
  </si>
  <si>
    <t>A szecessziós Szeged</t>
  </si>
  <si>
    <t>NFGY/1719/2017</t>
  </si>
  <si>
    <t>Magyarország természeti kincsei</t>
  </si>
  <si>
    <t>Galgóczy Árpád</t>
  </si>
  <si>
    <t>NFGY/1721/2017</t>
  </si>
  <si>
    <t>NFGY/1720/2017</t>
  </si>
  <si>
    <t>Be nem gyógyult sebek</t>
  </si>
  <si>
    <t>NFGY/1722/2017</t>
  </si>
  <si>
    <t>Van egy határ</t>
  </si>
  <si>
    <t>1025 Budapest, Károly körút 10.</t>
  </si>
  <si>
    <t>NFGY/1723/2017</t>
  </si>
  <si>
    <t>NFGY/1724/2017</t>
  </si>
  <si>
    <t>Barangolások Erdélyben 4K</t>
  </si>
  <si>
    <t>NFGY/1725/2017</t>
  </si>
  <si>
    <t>Magyar települések régen és most 4K</t>
  </si>
  <si>
    <t>NFGY/1726/2017</t>
  </si>
  <si>
    <t>Majd helyett MOST - A pillanat értéke</t>
  </si>
  <si>
    <t>Te döntesz Kft.</t>
  </si>
  <si>
    <t>1165 Budapest, Újszász u. 45/B. R.ép.</t>
  </si>
  <si>
    <t>NFGY/1727/2017</t>
  </si>
  <si>
    <t>Ház-Mesterek</t>
  </si>
  <si>
    <t>Magyar Építőművészek Szövetsége</t>
  </si>
  <si>
    <t>1088 Budapest, Ötpacsirta u.2.</t>
  </si>
  <si>
    <t>kortárs építészeti interjúsorozat</t>
  </si>
  <si>
    <t>FRIZ-AIR Airtechnik Repülőgép Javító, Karbantartó és  Szolgáltató Kft.</t>
  </si>
  <si>
    <t>Sorsok könyve I-II.</t>
  </si>
  <si>
    <t>NFGY/1728/2017</t>
  </si>
  <si>
    <t>Orrszarvúra várva</t>
  </si>
  <si>
    <t>NFGY/1729/2017</t>
  </si>
  <si>
    <t>Az A38 Hajó színpadán (2017 1-20)</t>
  </si>
  <si>
    <t>6000 Kecskemét Liszt Ferenc u. 21.</t>
  </si>
  <si>
    <t>NFGY/1730/2017</t>
  </si>
  <si>
    <t>Az A38 Hajó színpadán (2017 21-50)</t>
  </si>
  <si>
    <t>NFGY/1731/2017</t>
  </si>
  <si>
    <t>NFGY/1732/2017</t>
  </si>
  <si>
    <t>Geo- Ökofilm Kft.</t>
  </si>
  <si>
    <t>2000 Szentendre, Cseresznyés u.23.</t>
  </si>
  <si>
    <t>egyéb ismeretterjesztő film</t>
  </si>
  <si>
    <t>NFGY/1733/2017</t>
  </si>
  <si>
    <t>Őrségi mesék és étkek</t>
  </si>
  <si>
    <t>1035 Budapest, Szentendrei út 14. 8.em.47.</t>
  </si>
  <si>
    <t>NFGY/1734/2017</t>
  </si>
  <si>
    <t>Természetes ellenfény</t>
  </si>
  <si>
    <t>ELF Pictures Kft.</t>
  </si>
  <si>
    <t>1052 Budapest, Régiposta u.7-9. 4.em.4.</t>
  </si>
  <si>
    <t>NFGY/1735/2017</t>
  </si>
  <si>
    <t>NFGY/1736/2017</t>
  </si>
  <si>
    <t>Egy saját mondat nyomában</t>
  </si>
  <si>
    <t>1086 Budapest, Teleki László tér 16.</t>
  </si>
  <si>
    <t>NFGY/1737/2017</t>
  </si>
  <si>
    <t>Reformáció hétről hétre</t>
  </si>
  <si>
    <t>Szóvilág Kulturális Szolgáltató Kft.</t>
  </si>
  <si>
    <t>1025 Budapest, Cimbalom u.6.</t>
  </si>
  <si>
    <t>NFGY/1738/2017</t>
  </si>
  <si>
    <t>NFGY/1739/2017</t>
  </si>
  <si>
    <t>Palánták</t>
  </si>
  <si>
    <t>FILMMÁGNES Film és Videoelőállító Szolgáltató Kft.</t>
  </si>
  <si>
    <t>1052 Budapest, Kecskeméti u. 5. 3.em.12.</t>
  </si>
  <si>
    <t>NFGY/1740/2017</t>
  </si>
  <si>
    <t>Maigret 2</t>
  </si>
  <si>
    <t>PS Maigret 2 Kft.</t>
  </si>
  <si>
    <t>Idegen a pályán</t>
  </si>
  <si>
    <t>Örök tél</t>
  </si>
  <si>
    <t>NFGY/1741/2017</t>
  </si>
  <si>
    <t>NFGY/1742/2017</t>
  </si>
  <si>
    <t>Zsolt, az inkák papja</t>
  </si>
  <si>
    <t xml:space="preserve">1021 Budapest, Zsolt, </t>
  </si>
  <si>
    <t>NFGY/1743/2017</t>
  </si>
  <si>
    <t>Takeaway-song</t>
  </si>
  <si>
    <t>NFGY/1744/2017</t>
  </si>
  <si>
    <t>Az ismeretlen arckép</t>
  </si>
  <si>
    <t>1145 Budapest, Gyarmat utca 47/B.II.lph.II.em.27.</t>
  </si>
  <si>
    <t>Kilenc hónap háború (eredeti címe: Kárpátaljai magyarok az orosz-ukrán fegyveres konfliktusban)</t>
  </si>
  <si>
    <t>NFGY/1745/2017</t>
  </si>
  <si>
    <t>A milliomodik év (Year Million)</t>
  </si>
  <si>
    <t>PSYM Kft.</t>
  </si>
  <si>
    <t>NFGY/1746/2017</t>
  </si>
  <si>
    <t>A mozigépész</t>
  </si>
  <si>
    <t>NFGY/1747/2017</t>
  </si>
  <si>
    <t>A mindenség szerelmese - Juhász Ferenc</t>
  </si>
  <si>
    <t>NFGY/1748/2017</t>
  </si>
  <si>
    <t>A Szulejmán titok</t>
  </si>
  <si>
    <t>Együttlét</t>
  </si>
  <si>
    <t>A természetfilmezés kulisszatitkai</t>
  </si>
  <si>
    <t>NFGY/1749/2017</t>
  </si>
  <si>
    <t>1021 Buadapest, Szakadék út 4.</t>
  </si>
  <si>
    <t>NFGY/1750/2017</t>
  </si>
  <si>
    <t>NFGY/1751/2017</t>
  </si>
  <si>
    <t>Szupermalac és Űrpatkány 3-13. epizód</t>
  </si>
  <si>
    <t>1035 Budapest, Kerék utca 80.</t>
  </si>
  <si>
    <t>NFGY/1752/2017</t>
  </si>
  <si>
    <t>Egy komisz kislány naplója 4-13. epizód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</si>
  <si>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</t>
  </si>
  <si>
    <t>The Terror</t>
  </si>
  <si>
    <t>TR Films Kft.</t>
  </si>
  <si>
    <t>telvíziós sorozat</t>
  </si>
  <si>
    <t>NFGY/1753/2017</t>
  </si>
  <si>
    <t>NFGY/1754/2017</t>
  </si>
  <si>
    <t>Tóth János (2. évad)</t>
  </si>
  <si>
    <t>NFGY/1755/2017</t>
  </si>
  <si>
    <t>Mögötted</t>
  </si>
  <si>
    <t>NFGY/1756/2017</t>
  </si>
  <si>
    <t>GWENT</t>
  </si>
  <si>
    <t>NFGY/1757/2017</t>
  </si>
  <si>
    <t xml:space="preserve">A mi kis falunk </t>
  </si>
  <si>
    <t>NFGY/1758/2017</t>
  </si>
  <si>
    <t>Az új Ödüsszeia</t>
  </si>
  <si>
    <t>NFGY/1759/2017</t>
  </si>
  <si>
    <t>Candide (3-13. rész)</t>
  </si>
  <si>
    <t>Candide Produkciós és Filmforgalmazó Kft.</t>
  </si>
  <si>
    <t>1126 Budapest, Hollósy Simon utca 26.</t>
  </si>
  <si>
    <t>NFGY/1760/2017</t>
  </si>
  <si>
    <t>Az ajándék</t>
  </si>
  <si>
    <t>Lineage</t>
  </si>
  <si>
    <t>NFGY/1761/2017</t>
  </si>
  <si>
    <t>NFGY/1762/2017</t>
  </si>
  <si>
    <t>Hauschka: Constant Growth Fails</t>
  </si>
  <si>
    <t>Robin Hood - A kezdetek (Riverbed)</t>
  </si>
  <si>
    <t>A Lehetetlen Határán - magyar parasportolók</t>
  </si>
  <si>
    <t>NFGY/1763/2017</t>
  </si>
  <si>
    <t>Másutt - A három Korda</t>
  </si>
  <si>
    <t>Én és a hegedűm</t>
  </si>
  <si>
    <t>NFGY/1764/2017</t>
  </si>
  <si>
    <t>Az A38 Hajó színpadán (2016 181-205)</t>
  </si>
  <si>
    <t>NFGY/1765/2017</t>
  </si>
  <si>
    <t>Veteránfilm</t>
  </si>
  <si>
    <t>NFGY/1766/2017</t>
  </si>
  <si>
    <t>Kind of Love</t>
  </si>
  <si>
    <t>NFGY/1767/2017</t>
  </si>
  <si>
    <t>Átjáró másvárosba - Szkriptum (2.rész)</t>
  </si>
  <si>
    <t>NFGY/1768/2017</t>
  </si>
  <si>
    <t>Ütésváltás</t>
  </si>
  <si>
    <t>NFGY/1769/2017</t>
  </si>
  <si>
    <t>Szabó Zoltán, egy csodálatos elme</t>
  </si>
  <si>
    <t>NFGY/1770/2017</t>
  </si>
  <si>
    <t>Téli virágzás</t>
  </si>
  <si>
    <t>Pápai Városi Televízió</t>
  </si>
  <si>
    <t>NFGY/1771/2017</t>
  </si>
  <si>
    <t>Libikóka 2.</t>
  </si>
  <si>
    <t>B4U Film Casting &amp; Production Kft.</t>
  </si>
  <si>
    <t>1125 Budapest, Dániel út 5/D. 1.em.5.</t>
  </si>
  <si>
    <t>NFGY/1772/2017</t>
  </si>
  <si>
    <t>Falun</t>
  </si>
  <si>
    <t>NFGY/1773/2017</t>
  </si>
  <si>
    <t>Párizsi álmok</t>
  </si>
  <si>
    <t>NFGY/1774/2017</t>
  </si>
  <si>
    <t>Osztálytalálkozó</t>
  </si>
  <si>
    <t>NFGY/1775/2017</t>
  </si>
  <si>
    <t>NFGY/1776/2017</t>
  </si>
  <si>
    <t>Ugrás</t>
  </si>
  <si>
    <t>NFGY/1777/2017</t>
  </si>
  <si>
    <t>Arab tavasz Budapestről</t>
  </si>
  <si>
    <t>NFGY/1778/2017</t>
  </si>
  <si>
    <t>Halhatatlanok</t>
  </si>
  <si>
    <t>1136 Budapest, Váci út 158.</t>
  </si>
  <si>
    <t>NFGY/1779/2017</t>
  </si>
  <si>
    <t>Ogre támadás</t>
  </si>
  <si>
    <t>NFGY/1780/2017</t>
  </si>
  <si>
    <t>Curtiz</t>
  </si>
  <si>
    <t>NFGY/1781/2017</t>
  </si>
  <si>
    <t>Hisztimesék: A Hisztimanó</t>
  </si>
  <si>
    <t>NFGY/1782/2017</t>
  </si>
  <si>
    <t>Róma bukása</t>
  </si>
  <si>
    <t>BODDAH Riorfilm Kft.</t>
  </si>
  <si>
    <t>1075 Budapest, Madách Imre út 5.</t>
  </si>
  <si>
    <t>NFGY/1783/2017</t>
  </si>
  <si>
    <t>Az A38 hajó színpadán (2017 51-60)</t>
  </si>
  <si>
    <t>1052 Buadpest, Régiposta u. 7-9. fszt.</t>
  </si>
  <si>
    <t>NFGY/1784/2017</t>
  </si>
  <si>
    <t>Eszméletlen - Kuruzslók</t>
  </si>
  <si>
    <t>1077 Budapest, Rákóczi út 32.</t>
  </si>
  <si>
    <t>kisjátékfilm sorozat</t>
  </si>
  <si>
    <t>NFGY/1785/2017</t>
  </si>
  <si>
    <t>Kvagga</t>
  </si>
  <si>
    <t>1036 Buadpest, Perc utca 2.</t>
  </si>
  <si>
    <t>NFGY/1786/2017</t>
  </si>
  <si>
    <t>A város mindenkié</t>
  </si>
  <si>
    <t>Zpok Médiaműhely Kft.</t>
  </si>
  <si>
    <t>1086 Budapest, Teleki László tér 10.</t>
  </si>
  <si>
    <t>NFGY/1787/2017</t>
  </si>
  <si>
    <t>Karsten és Petra a színpadon (KOP6)</t>
  </si>
  <si>
    <t>NFGY/1788/2017</t>
  </si>
  <si>
    <t>Colette</t>
  </si>
  <si>
    <t>PS Films 2016</t>
  </si>
  <si>
    <t>NFGY/1789/2017</t>
  </si>
  <si>
    <t>Próbajáték</t>
  </si>
  <si>
    <t>NFGY/1790/2017</t>
  </si>
  <si>
    <t>Szimbiózis</t>
  </si>
  <si>
    <t>SALTO Film és Média Produkciós Kft.</t>
  </si>
  <si>
    <t>NFGY/1791/2017</t>
  </si>
  <si>
    <t>A szabadság bolond körei</t>
  </si>
  <si>
    <t>NFGY/1792/2017</t>
  </si>
  <si>
    <t>Sírással nem megyünk semmire</t>
  </si>
  <si>
    <t>NFGY/1793/2017</t>
  </si>
  <si>
    <t>A legjobb játék</t>
  </si>
  <si>
    <t>Egy komisz kislány naplója 4-5. epizód</t>
  </si>
  <si>
    <t>Egy komisz kislány naplója 6-13. epizód</t>
  </si>
  <si>
    <t>NFGY/1794/2017</t>
  </si>
  <si>
    <t>NFGY/1795/2017</t>
  </si>
  <si>
    <t>Az elveszett nagypapa</t>
  </si>
  <si>
    <t>NFGY/1796/2017</t>
  </si>
  <si>
    <t>Ételem értelme</t>
  </si>
  <si>
    <t>1024 Budapest, Buday László u.5. C.ép.fszt.4.</t>
  </si>
  <si>
    <t>NFGY/1797/2017</t>
  </si>
  <si>
    <t>Erős áll</t>
  </si>
  <si>
    <t>kisjáték film</t>
  </si>
  <si>
    <t>Zene szóban (Utómunka 2016 76-150)</t>
  </si>
  <si>
    <t>.</t>
  </si>
  <si>
    <t>NFGY/1798/2017</t>
  </si>
  <si>
    <t>Maradj te mindig láthatatlan!</t>
  </si>
  <si>
    <t>Videant Kft.</t>
  </si>
  <si>
    <t>1192 Budapest, Hungária út 8. I.em.4.</t>
  </si>
  <si>
    <t>NFGY/1799/2017</t>
  </si>
  <si>
    <t>Válaszfal</t>
  </si>
  <si>
    <t>NFGY/1800/2017</t>
  </si>
  <si>
    <t>Huszárok</t>
  </si>
  <si>
    <t>Havanna, csak oda</t>
  </si>
  <si>
    <t>Egy kupac kufli 1. évad (3-13. rész)</t>
  </si>
  <si>
    <t>NFGY/1801/2017</t>
  </si>
  <si>
    <t>Lengemesék-Nyár a nádtengeren (folytatás)</t>
  </si>
  <si>
    <t>1025 Buadpest, Szilfa utca 9.</t>
  </si>
  <si>
    <t>NFGY/1802/2017</t>
  </si>
  <si>
    <t>Janó Manó és az elveszett harmatcseppek</t>
  </si>
  <si>
    <t>UMATIK Filmforgalmazói Kft.</t>
  </si>
  <si>
    <t>1034 Budapest, Bécsi út 58.</t>
  </si>
  <si>
    <t>NFGY/1803/2017</t>
  </si>
  <si>
    <t>Szőrmók Ovi 2.</t>
  </si>
  <si>
    <t>NFGY/1804/2017</t>
  </si>
  <si>
    <t>Budapest Spaceport (munkacíme: Visszaszámlálás (első epizód)</t>
  </si>
  <si>
    <t>2141 Csömör, Széchenyi u.115. A.ép..</t>
  </si>
  <si>
    <t>NFGY/1805/2017</t>
  </si>
  <si>
    <t>Egy év Hoppifalván</t>
  </si>
  <si>
    <t>NFGY/1806/2017</t>
  </si>
  <si>
    <t>The Crown-Season 2 (EP. 202,208,209) (A korona - második évad, 2,8,9, epizód)</t>
  </si>
  <si>
    <t>Pioneer Crown Kft.</t>
  </si>
  <si>
    <t>egyéb tvfilmsorozat</t>
  </si>
  <si>
    <t>NFGY/1807/2017</t>
  </si>
  <si>
    <t>D2</t>
  </si>
  <si>
    <t>NFGY/1808/2017</t>
  </si>
  <si>
    <t>Jamestown 2. évad (Jamestown - Season 2)</t>
  </si>
  <si>
    <t>NFGY/1809/2017</t>
  </si>
  <si>
    <t>Loupé Films Kft.</t>
  </si>
  <si>
    <t>Arms of Hope / A remény karjai</t>
  </si>
  <si>
    <t>1034 Budapest, Kenyeres u. 35.</t>
  </si>
  <si>
    <t>NFGY/1810/2017</t>
  </si>
  <si>
    <t>A38 Hajó színpadán (2017 61-80)</t>
  </si>
  <si>
    <t>1052 Budapest, Régiposta u.7-9. fszt.</t>
  </si>
  <si>
    <t>Eötvös "projekt"</t>
  </si>
  <si>
    <t>AnzixFilm Kulturális és Művészeti Kft.</t>
  </si>
  <si>
    <t>NFGY/1812/2017</t>
  </si>
  <si>
    <t>Paraziták a Paradicsomban</t>
  </si>
  <si>
    <t>sALTcAVE Kft.</t>
  </si>
  <si>
    <t>2045 Törkbálint, Rezeda u. 6.</t>
  </si>
  <si>
    <t>A Bármicvó fiúk - 70 évvel ezelőtt</t>
  </si>
  <si>
    <t>NFGY/1813/2017</t>
  </si>
  <si>
    <t>CR</t>
  </si>
  <si>
    <t>NFGY/1814/2017</t>
  </si>
  <si>
    <t>Szomszédaink, a magyarok - Kárpátalja (Ukrajna)</t>
  </si>
  <si>
    <t>GOLDEN ROOT FILM Filmgyártó Kft.</t>
  </si>
  <si>
    <t>1024 Budapest, Rómer Flóris u. 34. mfsz. 12.</t>
  </si>
  <si>
    <t>A nevezetes névtelen</t>
  </si>
  <si>
    <t>NFGY/1815/2017</t>
  </si>
  <si>
    <t>Hanghallók</t>
  </si>
  <si>
    <t>NFGY/1816/2017</t>
  </si>
  <si>
    <t>Bringás Brigantik</t>
  </si>
  <si>
    <t>Kolor Film kft.</t>
  </si>
  <si>
    <t>1025 Budapest, Zöldlomb u.16-18.</t>
  </si>
  <si>
    <t>NFGY/1817/2017</t>
  </si>
  <si>
    <t>Lili</t>
  </si>
  <si>
    <t>1021 Budapest, Hüvösvölgyi út 141. B. ép.</t>
  </si>
  <si>
    <t>NFGY/1818/2017</t>
  </si>
  <si>
    <t>Jó tett helyébe</t>
  </si>
  <si>
    <t>NFGY/1819/2017</t>
  </si>
  <si>
    <t>Ica néni egy tündér</t>
  </si>
  <si>
    <t>NFGY/1820/2017</t>
  </si>
  <si>
    <t>És a nyolcadik napon</t>
  </si>
  <si>
    <t>NFGY/1821/2017</t>
  </si>
  <si>
    <t>Csodapunci</t>
  </si>
  <si>
    <t>NFGY/1822/2017</t>
  </si>
  <si>
    <t>Ágnes és Áron</t>
  </si>
  <si>
    <t>NFGY/1823/2017</t>
  </si>
  <si>
    <t>A suszter legidősebb fia</t>
  </si>
  <si>
    <t>NFGY/1824/2017</t>
  </si>
  <si>
    <t>Raponc</t>
  </si>
  <si>
    <t>Nyolc Produkció Kft. és  FocusFox Kft.</t>
  </si>
  <si>
    <t>MHT Produkció Filmgyártó és Forgalmazó Kft. és FocusFox Kft.</t>
  </si>
  <si>
    <t>Szupermalac és Űrpatkány 3-4. epizód</t>
  </si>
  <si>
    <t>I/N</t>
  </si>
  <si>
    <t>egyéb TV-film</t>
  </si>
  <si>
    <t>NFGY/1825/2017</t>
  </si>
  <si>
    <t>Az ember legjobb barátja (eredeti címe: Le plus bel ami de L'homme)</t>
  </si>
  <si>
    <t>A völgy</t>
  </si>
  <si>
    <t>NFGY/1827/2017</t>
  </si>
  <si>
    <t>A nagy dobás</t>
  </si>
  <si>
    <t>NFGY/1828/2017</t>
  </si>
  <si>
    <t>Medinah 1-8. rész</t>
  </si>
  <si>
    <t>1145 Budapest, Róna utca 174. I.ép.3.em.302.</t>
  </si>
  <si>
    <t>NFGY/1829/2017</t>
  </si>
  <si>
    <t>1024 Budapest, Ezredes utca 11. III/2.</t>
  </si>
  <si>
    <t>NFGY/1830/2017</t>
  </si>
  <si>
    <t>Memorandum Parvusa</t>
  </si>
  <si>
    <t>Eurasian Films</t>
  </si>
  <si>
    <t>1061 Budapest, Andrássy út 5.</t>
  </si>
  <si>
    <t>NFGY/1831/2017</t>
  </si>
  <si>
    <t>Konok hittel (1. rész)</t>
  </si>
  <si>
    <t>NFGY/1832/2017</t>
  </si>
  <si>
    <t>Solo Lobo színrelép</t>
  </si>
  <si>
    <t>NFGY/1833/2017</t>
  </si>
  <si>
    <t>Közös sorsviselők</t>
  </si>
  <si>
    <t>2083 Solymár, Toldi utca 37.</t>
  </si>
  <si>
    <t>NFGY/1834/2017</t>
  </si>
  <si>
    <t>Szívügy</t>
  </si>
  <si>
    <t>NFGY/1835/2017</t>
  </si>
  <si>
    <t>Gwent, életre kelt kártyák</t>
  </si>
  <si>
    <t>NFGY/1836/2017</t>
  </si>
  <si>
    <t>Királyok felemelkedése</t>
  </si>
  <si>
    <t>Az utolsó vacsora</t>
  </si>
  <si>
    <t>NFGY/1837/2017</t>
  </si>
  <si>
    <t>Városfejlesztési legendák (pilot epizódok)</t>
  </si>
  <si>
    <t>NFGY/1838/2017</t>
  </si>
  <si>
    <t>NFGY/1839/2017</t>
  </si>
  <si>
    <t>NFGY/1840/2017</t>
  </si>
  <si>
    <t>NFGY/1841/2017</t>
  </si>
  <si>
    <t>NFGY/1842/2017</t>
  </si>
  <si>
    <t>NFGY/1843/2017</t>
  </si>
  <si>
    <t>NFGY/1844/2017</t>
  </si>
  <si>
    <t>A citromos mignon</t>
  </si>
  <si>
    <t>Valószínűtlen nyertesek</t>
  </si>
  <si>
    <t>Danika</t>
  </si>
  <si>
    <t>Balázs kamerája</t>
  </si>
  <si>
    <t>Hátsó asztal</t>
  </si>
  <si>
    <t>A lakás hangtalan szenved körülöttünk</t>
  </si>
  <si>
    <t>Bilincs</t>
  </si>
  <si>
    <t>NFGY/1845/2017</t>
  </si>
  <si>
    <t>Juli, Réka, Mari</t>
  </si>
  <si>
    <t>NFGY/1846/2017</t>
  </si>
  <si>
    <t>Vigyél el</t>
  </si>
  <si>
    <t>NFGY/1847/2017</t>
  </si>
  <si>
    <t>Ne szeress</t>
  </si>
  <si>
    <t>NFGY/1848/2017</t>
  </si>
  <si>
    <t>Casus belli</t>
  </si>
  <si>
    <t>NFGY/1849/2017</t>
  </si>
  <si>
    <t>Akcióban a természet őrzői</t>
  </si>
  <si>
    <t>NFGY/1850/2017</t>
  </si>
  <si>
    <t>Inverse Everest</t>
  </si>
  <si>
    <t>NFGY/1851/2017</t>
  </si>
  <si>
    <t>A vizipók tényleg csodapók</t>
  </si>
  <si>
    <t>NFGY/1852/2017</t>
  </si>
  <si>
    <t>Negyvenhét perc</t>
  </si>
  <si>
    <t>NFGY/1853/2017</t>
  </si>
  <si>
    <t>Isten a rácsok mögött</t>
  </si>
  <si>
    <t>Szent Maximilian Lap-és Könyvkiadó Kft.</t>
  </si>
  <si>
    <t>3525 Miskolc, Vologda u.4.</t>
  </si>
  <si>
    <t>NFGY/1854/2017</t>
  </si>
  <si>
    <t>Farsang</t>
  </si>
  <si>
    <t>NFGY/1855/2017</t>
  </si>
  <si>
    <t>Megőrzés folyamatban</t>
  </si>
  <si>
    <t>NFGY/1856/2017</t>
  </si>
  <si>
    <t>Messze az otthon</t>
  </si>
  <si>
    <t>I'M Film Production &amp; Service Kft.</t>
  </si>
  <si>
    <t>NFGY/1857/2017</t>
  </si>
  <si>
    <t>Stronghold</t>
  </si>
  <si>
    <t>NFGY/1858/2017</t>
  </si>
  <si>
    <t>Golden Job</t>
  </si>
  <si>
    <t>1126 Budapest, Böszörményi út 19.B.ép.</t>
  </si>
  <si>
    <t>NFGY/1859/2017</t>
  </si>
  <si>
    <t>Rose in Winter</t>
  </si>
  <si>
    <t>O.F. Omega Kft.</t>
  </si>
  <si>
    <t>NFGY/1860/2017</t>
  </si>
  <si>
    <t>Az újságíró</t>
  </si>
  <si>
    <t>NFGY/1861/2017</t>
  </si>
  <si>
    <t>Irinyi</t>
  </si>
  <si>
    <t>NFGY/1862/2017</t>
  </si>
  <si>
    <t>Városi legendák 2. sorozat 14-15. epizód</t>
  </si>
  <si>
    <t>6000 Kecskemét, Liszt Ferenc u.21.</t>
  </si>
  <si>
    <t>NFGY/1863/2017</t>
  </si>
  <si>
    <t>Az A38 Hajó színpadán (2017 81-106)</t>
  </si>
  <si>
    <t>Médiacentrum Debrecen Kft.</t>
  </si>
  <si>
    <t>NFGY/1864/2017</t>
  </si>
  <si>
    <t>25 DOLLARS</t>
  </si>
  <si>
    <t>Detrand Kft.</t>
  </si>
  <si>
    <t>1092 Budapest, Kinizsi u.33. fszt.8.</t>
  </si>
  <si>
    <t>NFGY/1865/2017</t>
  </si>
  <si>
    <t>Zavera</t>
  </si>
  <si>
    <t>NFGY/1866/2017</t>
  </si>
  <si>
    <t>Éter</t>
  </si>
  <si>
    <t>NFGY/1867/2017</t>
  </si>
  <si>
    <t>A modern cirkusz atyja</t>
  </si>
  <si>
    <t>4225 Debrecen Petőfi tér 10.</t>
  </si>
  <si>
    <t>NFGY/1868/2017</t>
  </si>
  <si>
    <t>Csodálattal és hálával</t>
  </si>
  <si>
    <t>NFGY/1869/2017</t>
  </si>
  <si>
    <t>Egynyári kaland (3. évad)</t>
  </si>
  <si>
    <t>Kockásfülű nyúl - Menyus és a robotnyúl</t>
  </si>
  <si>
    <t>Repülő Proton Kft. és Proton Cinema Kft.</t>
  </si>
  <si>
    <t>Jupiter holdja</t>
  </si>
  <si>
    <t>NFGY/1870/2017</t>
  </si>
  <si>
    <t>Természetes fény</t>
  </si>
  <si>
    <t>NFGY/1871/2017</t>
  </si>
  <si>
    <t>Angyalom</t>
  </si>
  <si>
    <t>Vombat'2011 Produkciós Kft.</t>
  </si>
  <si>
    <t>NFGY/1872/2017</t>
  </si>
  <si>
    <t>Varázserő 3 (Spellforce 3)</t>
  </si>
  <si>
    <t>Színház és Filmművészeti Egyetem, koproducer:Cinema-Film Kft.</t>
  </si>
  <si>
    <t>NFGY/1873/2017</t>
  </si>
  <si>
    <t>Csak színház és más semmi (3. évad)</t>
  </si>
  <si>
    <t>NFGY/1874/2017</t>
  </si>
  <si>
    <t>Bánhidy Gitta elveszett filmjei</t>
  </si>
  <si>
    <t>NFGY/1875/2017</t>
  </si>
  <si>
    <t>A Casting</t>
  </si>
  <si>
    <t>NFGY/1876/2017</t>
  </si>
  <si>
    <t>1075 Budapest, Madách Imre utca 8.</t>
  </si>
  <si>
    <t>NFGY/1877/2017</t>
  </si>
  <si>
    <t xml:space="preserve">dokumentumfilm  </t>
  </si>
  <si>
    <t>Kortárs íróportrék című dokumentumfilm sorozat 1-3. epizódja</t>
  </si>
  <si>
    <t>NFGY/1878/2017</t>
  </si>
  <si>
    <t>Cserekapus</t>
  </si>
  <si>
    <t>NFGY/1879/2017</t>
  </si>
  <si>
    <t>A38 Hajó színpadán (2017 107-119)</t>
  </si>
  <si>
    <t>Vad Magyarország 2 - A vadlovak földjén</t>
  </si>
  <si>
    <t>NFGY/1880/2017</t>
  </si>
  <si>
    <t>NFGY/1881/2017</t>
  </si>
  <si>
    <t>NFGY/1882/2017</t>
  </si>
  <si>
    <t>NFGY/1883/2017</t>
  </si>
  <si>
    <t>NFGY/1884/2017</t>
  </si>
  <si>
    <t>NFGY/1885/2017</t>
  </si>
  <si>
    <t>NFGY/1886/2017</t>
  </si>
  <si>
    <t>1121 Budapest, Zugligeti u. 9-25.</t>
  </si>
  <si>
    <t>Broken Things</t>
  </si>
  <si>
    <t>Sister</t>
  </si>
  <si>
    <t>Törés</t>
  </si>
  <si>
    <t>The Act of Breathing</t>
  </si>
  <si>
    <t>Hungaropesszimizmus</t>
  </si>
  <si>
    <t>Prímek</t>
  </si>
  <si>
    <t>NFGY/1887/2017</t>
  </si>
  <si>
    <t>Strike Back - Season 6</t>
  </si>
  <si>
    <t>Pioneer SB Six Kft.</t>
  </si>
  <si>
    <t>NFGY/1888/2017</t>
  </si>
  <si>
    <t>A királylány és az átok</t>
  </si>
  <si>
    <t>Visszahúz a múlt - Ember Judit portréja</t>
  </si>
  <si>
    <t>NFGY/1889/2017</t>
  </si>
  <si>
    <t>Vildheks (Wildwitch)</t>
  </si>
  <si>
    <t>NFGY/1890/2017</t>
  </si>
  <si>
    <t>Az 56-os forradalom egy olasz nagykövet szemével</t>
  </si>
  <si>
    <t>NFGY/1891/2017</t>
  </si>
  <si>
    <t>Sketch History 3</t>
  </si>
  <si>
    <t>NFGY/1892/2017</t>
  </si>
  <si>
    <t>Válótársak 3. évad</t>
  </si>
  <si>
    <t>Sissi zsiráfjától a biodomig</t>
  </si>
  <si>
    <t>NFGY/1893/2017</t>
  </si>
  <si>
    <t>Egy munkás szemben a munkáshatalommal</t>
  </si>
  <si>
    <t>NFGY/1894/2017</t>
  </si>
  <si>
    <t>Alice T</t>
  </si>
  <si>
    <t>NFGY/1895/2017</t>
  </si>
  <si>
    <t>Elágazás</t>
  </si>
  <si>
    <t>NFGY/1896/2017</t>
  </si>
  <si>
    <t>NFGY/1897/2017</t>
  </si>
  <si>
    <t>NFGY/1898/2017</t>
  </si>
  <si>
    <t>NFGY/1899/2017</t>
  </si>
  <si>
    <t>NFGY/1900/2017</t>
  </si>
  <si>
    <t>Az öreg szerzetes végakarata</t>
  </si>
  <si>
    <t>Részecskék</t>
  </si>
  <si>
    <t>Ostrom</t>
  </si>
  <si>
    <t>Spirál</t>
  </si>
  <si>
    <t>NFGY/1901/2017</t>
  </si>
  <si>
    <t>A katedrális (The Pillars of the Earth)</t>
  </si>
  <si>
    <t>Élő népviseletek - Rimóc 2.</t>
  </si>
  <si>
    <t>NFGY/1902/2017</t>
  </si>
  <si>
    <t>NFGY/1903/2017</t>
  </si>
  <si>
    <t>A kém, aki dobott engem (eredeti címe: The Spy Who Dumped Me)</t>
  </si>
  <si>
    <t>NFGY/1904/2017</t>
  </si>
  <si>
    <t>Aki bújt</t>
  </si>
  <si>
    <t>Riot Pictures Kft.</t>
  </si>
  <si>
    <t>1148 Budapest, Örs vezér tere 2. 2.em.3.</t>
  </si>
  <si>
    <t>NFGY/1811/2017_TÖRÖLVE</t>
  </si>
  <si>
    <t>NFGY/1905/2017</t>
  </si>
  <si>
    <t>A magyar urbanisztika története</t>
  </si>
  <si>
    <t>NFGY/1906/2017</t>
  </si>
  <si>
    <t>Az új csillag, a bionika</t>
  </si>
  <si>
    <t>NFGY/1907/2017</t>
  </si>
  <si>
    <t>Reformáció hétről hétre 17-32</t>
  </si>
  <si>
    <t>SASER productions Kft.</t>
  </si>
  <si>
    <t>NFGY/1908/2017</t>
  </si>
  <si>
    <t>NFGY/1909/2017</t>
  </si>
  <si>
    <t>Boxi 14-15. epizód</t>
  </si>
  <si>
    <t>1034 Solymár, Viador utca 15. II/4.</t>
  </si>
  <si>
    <t>NFGY/1910/2017</t>
  </si>
  <si>
    <t>56-os disszidensek Szlovéniában</t>
  </si>
  <si>
    <t>1035 Budapest, Szentenderi út 14.</t>
  </si>
  <si>
    <t>NFGY/1911/2017</t>
  </si>
  <si>
    <t>Cece 1848-1956</t>
  </si>
  <si>
    <t>TeTT Stúdió Szolgáltató és Kereskedelmi Kft.</t>
  </si>
  <si>
    <t xml:space="preserve">1023 Budapest, Gül Baba u.2. </t>
  </si>
  <si>
    <t>NFGY/1912/2017</t>
  </si>
  <si>
    <t>Hősi jelenetetk</t>
  </si>
  <si>
    <t>NFGY/1913/2017</t>
  </si>
  <si>
    <t>Mars 2</t>
  </si>
  <si>
    <t>Pioneer Stillking Mars 2 Kft.</t>
  </si>
  <si>
    <t>NFGY/1914/2017</t>
  </si>
  <si>
    <t>Kortárs épületek a Kárpát-medencében</t>
  </si>
  <si>
    <t>NFGY/1915/2017</t>
  </si>
  <si>
    <t>Tervezz egy jobb világot (1-30. rész)</t>
  </si>
  <si>
    <t>rövidfilm sorozat</t>
  </si>
  <si>
    <t>NFGY/1916/2017</t>
  </si>
  <si>
    <t>Az utolsó nagyasszony nyomában</t>
  </si>
  <si>
    <t>NFGY/1917/2017</t>
  </si>
  <si>
    <t>Pár perc építészet (1-12. rész)</t>
  </si>
  <si>
    <t>NFGY/1918/2017</t>
  </si>
  <si>
    <t>Nők az építészetben (1-8. rész)</t>
  </si>
  <si>
    <t>A teremtő gondolat szobrai - Melocco Miklós művészete</t>
  </si>
  <si>
    <t>NFGY/1919/2017</t>
  </si>
  <si>
    <t>Guerilla</t>
  </si>
  <si>
    <t>Proton Gerilla Kft.</t>
  </si>
  <si>
    <t>NFGY/1920/2017</t>
  </si>
  <si>
    <t>Ház-Mesterek 2</t>
  </si>
  <si>
    <t>interjú-sorozat</t>
  </si>
  <si>
    <t>NFGY/1921/2017</t>
  </si>
  <si>
    <t>Az Eötvös projekt</t>
  </si>
  <si>
    <t>Hajótöröttek 1. rész</t>
  </si>
  <si>
    <t>NFGY/1922/2017</t>
  </si>
  <si>
    <t>NFGY/1923/2017</t>
  </si>
  <si>
    <t>NFGY/1924/2017</t>
  </si>
  <si>
    <t>NFGY/1925/2017</t>
  </si>
  <si>
    <t>NFGY/1926/2017</t>
  </si>
  <si>
    <t>Szabó Dániel filmje - APÓ</t>
  </si>
  <si>
    <t>Kopács</t>
  </si>
  <si>
    <t>Székelypetek</t>
  </si>
  <si>
    <t>Cigánygyülekezetek a Bodrogközben II.</t>
  </si>
  <si>
    <t>Kárpátalji történetek</t>
  </si>
  <si>
    <t>NFGY/1927/2017</t>
  </si>
  <si>
    <t>Közös sziget</t>
  </si>
  <si>
    <t>Filmteam -Up! Kft.</t>
  </si>
  <si>
    <t>NFGY/1928/2017</t>
  </si>
  <si>
    <t>Egyed</t>
  </si>
  <si>
    <t>IKONOFIL Művészeti Bt.</t>
  </si>
  <si>
    <t>NFGY/1929/2017</t>
  </si>
  <si>
    <t>Vörös romokon</t>
  </si>
  <si>
    <t>NFGY/1930/2017</t>
  </si>
  <si>
    <t>EGODETOX</t>
  </si>
  <si>
    <t>NFGY/1931/2017</t>
  </si>
  <si>
    <t>1145 Budapest, Gyrmat u.36.</t>
  </si>
  <si>
    <t>Izzik a galagonya (eredeti címe: Egy találkozás története)</t>
  </si>
  <si>
    <t>NFGY/1932/2017</t>
  </si>
  <si>
    <t>Kurtág György - Kurtág Márta portré</t>
  </si>
  <si>
    <t>NFGY/1933/2017</t>
  </si>
  <si>
    <t>Szabó Magda 100</t>
  </si>
  <si>
    <t>"Bologna" Kulturális és Szolgáltató Betéti Társaság</t>
  </si>
  <si>
    <t>1111 Budapest, Lágymányosi u. 21./A.2.em.1.</t>
  </si>
  <si>
    <t>NFGY/1934/2017</t>
  </si>
  <si>
    <t>Borka és a varázsruha (5.epizód)</t>
  </si>
  <si>
    <t>NFGY/1935/2017</t>
  </si>
  <si>
    <t>Hajótöröttek 2-13. rész</t>
  </si>
  <si>
    <t>NFGY/1936/2017</t>
  </si>
  <si>
    <t>Fedésben</t>
  </si>
  <si>
    <t>egyéb tv-sorozat pilot film</t>
  </si>
  <si>
    <t>NFGY/1937/2017</t>
  </si>
  <si>
    <t>Időmanók és gyerekmesék</t>
  </si>
  <si>
    <t>1053 Budapest, Ferenciek tere 2.</t>
  </si>
  <si>
    <t>NFGY/1938/2017</t>
  </si>
  <si>
    <t>Vasútállomás (Train Station)</t>
  </si>
  <si>
    <t>NFGY/1939/2017</t>
  </si>
  <si>
    <t>Mozigépész 2 (Kinomechanik 2)</t>
  </si>
  <si>
    <t>NFGY/1940/2017</t>
  </si>
  <si>
    <t>Ephraim Kishon - Hírneve megelőzi (utómunkálatok)</t>
  </si>
  <si>
    <t>NFGY/1941/2017</t>
  </si>
  <si>
    <t>Kicsi gesztenye Klub (2. évad)</t>
  </si>
  <si>
    <t>Seven Entertainment Kft.</t>
  </si>
  <si>
    <t>2000 Szentendre, Árvácska köz 3.</t>
  </si>
  <si>
    <t>NFGY/1942/2017</t>
  </si>
  <si>
    <t xml:space="preserve">Budapest </t>
  </si>
  <si>
    <t>NFGY/1943/2017</t>
  </si>
  <si>
    <t>Versek filmen</t>
  </si>
  <si>
    <t>Vadló Film Szolgáltató Kft.</t>
  </si>
  <si>
    <t>1125 Budapest, György Aladár utca 25/C</t>
  </si>
  <si>
    <t>NFGY/1944/2017</t>
  </si>
  <si>
    <t xml:space="preserve">A mi kis falunk 2. évad </t>
  </si>
  <si>
    <t>2500 Esztergom, Jókai Mór utca 8.</t>
  </si>
  <si>
    <t>NFGY/1945/2017</t>
  </si>
  <si>
    <t>Korhatáros szerelem 1. évad</t>
  </si>
  <si>
    <t>NFGY/1946/2017</t>
  </si>
  <si>
    <t>Pókerarcok</t>
  </si>
  <si>
    <t>NFGY/1947/2017</t>
  </si>
  <si>
    <t>A gondolkodás művészete II.</t>
  </si>
  <si>
    <t>1039 Budapest, Édes utca 4.</t>
  </si>
  <si>
    <t>NFGY/1948/2017</t>
  </si>
  <si>
    <t>Tanítók a láthatáron</t>
  </si>
  <si>
    <t>NFGY/1949/2017</t>
  </si>
  <si>
    <t>Róma - Cinecittá magyarul 1924-1945</t>
  </si>
  <si>
    <t>1136 Budapest, Hollán Ernő utca 38.</t>
  </si>
  <si>
    <t>NFGY/1950/2017</t>
  </si>
  <si>
    <t>Aranyélet 3. évad</t>
  </si>
  <si>
    <t>NFGY/1951/2017</t>
  </si>
  <si>
    <t>2017.06..28</t>
  </si>
  <si>
    <t>NFGY/1952/2017</t>
  </si>
  <si>
    <t>Az A38 Hajó színpadán (2017 120-128)</t>
  </si>
  <si>
    <t>NFGY/1953/2017</t>
  </si>
  <si>
    <t>Emlékezet</t>
  </si>
  <si>
    <t>1013 Budapest, Tusnádi u. 36. II.em.3.</t>
  </si>
  <si>
    <t>NFGY/1954/2017</t>
  </si>
  <si>
    <t>Az Árpád-vonal</t>
  </si>
  <si>
    <t>NFGY/1955/2017</t>
  </si>
  <si>
    <t>Miezmiaz?</t>
  </si>
  <si>
    <t>NFGY/1956/2017</t>
  </si>
  <si>
    <t>A fehér szarvas</t>
  </si>
  <si>
    <t>AZARA Film Kft.</t>
  </si>
  <si>
    <t>2000 Szentendre, Széchenyi tér 11. 3. em.9.</t>
  </si>
  <si>
    <t>NFGY/1957/2017</t>
  </si>
  <si>
    <t>Detti és Drót</t>
  </si>
  <si>
    <t>NFGY/1958/2017</t>
  </si>
  <si>
    <t>Idegen hangok</t>
  </si>
  <si>
    <t>NFGY/1959/2017</t>
  </si>
  <si>
    <t>Rózsafa</t>
  </si>
  <si>
    <t>NFGY/1960/2017</t>
  </si>
  <si>
    <t>Reformáció hétről hétre 33-48</t>
  </si>
  <si>
    <t>Senki</t>
  </si>
  <si>
    <t>NFGY/1961/2017</t>
  </si>
  <si>
    <t>NFGY/1962/2017</t>
  </si>
  <si>
    <t>A brigád - A vajdasági Petőfi-brigád</t>
  </si>
  <si>
    <t>NFGY/1963/2017</t>
  </si>
  <si>
    <t>Térkép</t>
  </si>
  <si>
    <t>NFGY/1964/2017</t>
  </si>
  <si>
    <t>A 100 éves tanár-legenda</t>
  </si>
  <si>
    <t>2337 Délegyháza, Csóka tanya 0129/110</t>
  </si>
  <si>
    <t>REAL PICTURES Kft.</t>
  </si>
  <si>
    <t>ÉCLIPSE FILM Filmgyártó és Szolgáltató Kft.</t>
  </si>
  <si>
    <t>NFGY/1965/2017</t>
  </si>
  <si>
    <t>Az állambiztonsági szervek célkeresztjében</t>
  </si>
  <si>
    <t>Movie Trend Kft.</t>
  </si>
  <si>
    <t>2161 Csomád, Vörösmarty utca 3.</t>
  </si>
  <si>
    <t>NFGY/1966/2017</t>
  </si>
  <si>
    <t>Kigyúrva (Pumped)</t>
  </si>
  <si>
    <t>1125 Budapest, Varázs utca 3.</t>
  </si>
  <si>
    <t>Szupermalac és Űrpatkány 5. epizód</t>
  </si>
  <si>
    <t>NFGY/1967/2017</t>
  </si>
  <si>
    <t>Közmondások 1-3. epizód</t>
  </si>
  <si>
    <t>NFGY/1968/2017</t>
  </si>
  <si>
    <t>Isteni kéz</t>
  </si>
  <si>
    <t>DokuArt Bt.</t>
  </si>
  <si>
    <t>NFGY/1969/2017</t>
  </si>
  <si>
    <t>Színjátékország</t>
  </si>
  <si>
    <t>1111 Budapest, Bartók Béla út 50.</t>
  </si>
  <si>
    <t>NFGY/1970/2017</t>
  </si>
  <si>
    <t>Gyűjtőszenvedély</t>
  </si>
  <si>
    <t>1038 Budapest, Ráby Mátyás utca 46..</t>
  </si>
  <si>
    <t>NFGY/1971/2017</t>
  </si>
  <si>
    <t>Hiúság vására - Vanity Fair</t>
  </si>
  <si>
    <t xml:space="preserve">PS Vanity Fair Kft. </t>
  </si>
  <si>
    <t>Magyar szentek és boldogok. Szent királylányok</t>
  </si>
  <si>
    <t>A Hentes, a Kurva és a Félszemű</t>
  </si>
  <si>
    <t>NFGY/1972/2017</t>
  </si>
  <si>
    <t>Vonal felett</t>
  </si>
  <si>
    <t>NFGY/1973/2017</t>
  </si>
  <si>
    <t>18% Szürke</t>
  </si>
  <si>
    <t>1061 Budapest, Andrássy út 36. 3.em.6.</t>
  </si>
  <si>
    <t>NFGY/1974/2017</t>
  </si>
  <si>
    <t>A magyar csárdás</t>
  </si>
  <si>
    <t>NFGY/1975/2017</t>
  </si>
  <si>
    <t>A vád</t>
  </si>
  <si>
    <t>NFGY/1976/2017</t>
  </si>
  <si>
    <t>Maszatvár</t>
  </si>
  <si>
    <t>RISTRETTO FILM Kft.</t>
  </si>
  <si>
    <t>NFGY/1977/2017</t>
  </si>
  <si>
    <t>A székelyek érdeke - az önrendelkezés</t>
  </si>
  <si>
    <t>TISZApART Média Kft.</t>
  </si>
  <si>
    <t>6725 Szeged, Szent Ferenc utca 8. C ép. I/6.</t>
  </si>
  <si>
    <t>NFGY/1978/2017</t>
  </si>
  <si>
    <t>Engedetlen</t>
  </si>
  <si>
    <t>1138 Budapest, Révész u. 29. A.ép. 3.lh. I/5.</t>
  </si>
  <si>
    <t>NFGY/1979/2017</t>
  </si>
  <si>
    <t>Csillaggyertyafény Alapítvány</t>
  </si>
  <si>
    <t>Veled vagyok, fogom a kezed!</t>
  </si>
  <si>
    <t>1161 Budapest, Hősök tere 10-11..</t>
  </si>
  <si>
    <t>NFGY/1980/2017</t>
  </si>
  <si>
    <t>Egyházi iskolák a Kincses városban</t>
  </si>
  <si>
    <t>NFGY/1981/2017</t>
  </si>
  <si>
    <t>Kölcsönlakás</t>
  </si>
  <si>
    <t>KÖLCSÖNLAKÁS Filmgyártó Kft.</t>
  </si>
  <si>
    <t>1134 Budapest, Róbert Károly krt. 82-84. A.ép.</t>
  </si>
  <si>
    <t>NFGY/1982/2017</t>
  </si>
  <si>
    <t>Virtuális szakmunkás előkészítő</t>
  </si>
  <si>
    <t>1145 Budapest, Gyarmat u.47/B. II.lph.2/27</t>
  </si>
  <si>
    <t>NFGY/1983/2017</t>
  </si>
  <si>
    <t>Tóth János (3. évad)</t>
  </si>
  <si>
    <t>A megnyerhetetlen mérkőzés</t>
  </si>
  <si>
    <t>NFGY/1984/2017</t>
  </si>
  <si>
    <t>Az elíziumi kém</t>
  </si>
  <si>
    <t>NFGY/1985/2017</t>
  </si>
  <si>
    <t>Dargay Attila portré</t>
  </si>
  <si>
    <t>NÓTÁRIUS 2000 Vendéglátó, Szááláshely-és Kulturális Gazdagsági Szolgáltató Kft.</t>
  </si>
  <si>
    <t>8272 Szentantalfalva, Kút u.15.</t>
  </si>
  <si>
    <t>NFGY/1986/2017</t>
  </si>
  <si>
    <t>Az A38 Hajó színpadán (2017. 129-149)</t>
  </si>
  <si>
    <t>NFGY/1987/2017</t>
  </si>
  <si>
    <t>Csupipupi: A csontmánia 2. rész</t>
  </si>
  <si>
    <t>ANIMACI Filmképző-és Iparművészeti Bt.</t>
  </si>
  <si>
    <t>NFGY/1988/2017</t>
  </si>
  <si>
    <t>Városfejlesztési legendák 2</t>
  </si>
  <si>
    <t>Atomszőke</t>
  </si>
  <si>
    <t>1021 Budapest, Budakeszi út 51. fszt. 81.</t>
  </si>
  <si>
    <t>NFGY/1989/2017</t>
  </si>
  <si>
    <t>NFGY/1990/2017</t>
  </si>
  <si>
    <t>Mesék a zárkából</t>
  </si>
  <si>
    <t>1137 Budapest, Pozsonyi út 34.3/1.</t>
  </si>
  <si>
    <t>NFGY/1991/2017</t>
  </si>
  <si>
    <t>Az ember legjava</t>
  </si>
  <si>
    <t>STRATCOMM Kft.</t>
  </si>
  <si>
    <t>NFGY/1992/2017</t>
  </si>
  <si>
    <t>Betyárjáték</t>
  </si>
  <si>
    <t>Vili és Laci Történetek a Magyar Operatőri Iskoláról - Novák Emil emlékei</t>
  </si>
  <si>
    <t>NFGY/1993/2017</t>
  </si>
  <si>
    <t>CAMPFILM TF Projekt Kft.</t>
  </si>
  <si>
    <t>1075 Budapest, Károly körút 3/c ép. 5.em.6.</t>
  </si>
  <si>
    <t>NFGY/1994/2017</t>
  </si>
  <si>
    <t>Magyar Retro 3</t>
  </si>
  <si>
    <t>NFGY/1995/2017</t>
  </si>
  <si>
    <t>A Kodály-módszer nemzetközi adaptációi</t>
  </si>
  <si>
    <t>Démon és Érosz - Zichy Mihály élete</t>
  </si>
  <si>
    <t>1021 Budapest, Budakeszi út 51. K.épület</t>
  </si>
  <si>
    <t>NFGY/1996/2017</t>
  </si>
  <si>
    <t>NFGY/1997/2017</t>
  </si>
  <si>
    <t>NFGY/1998/2017</t>
  </si>
  <si>
    <t>NFGY/1999/2017</t>
  </si>
  <si>
    <t>NFGY/2000/2017</t>
  </si>
  <si>
    <t>NFGY/2001/2017</t>
  </si>
  <si>
    <t>NFGY/2002/2017</t>
  </si>
  <si>
    <t>NFGY/2003/2017</t>
  </si>
  <si>
    <t>NFGY/2004/2017</t>
  </si>
  <si>
    <t>NFGY/2005/2017</t>
  </si>
  <si>
    <t>NFGY/2006/2017</t>
  </si>
  <si>
    <t>NFGY/2007/2017</t>
  </si>
  <si>
    <t>A filmzenekirály</t>
  </si>
  <si>
    <t>Filmszem Stúdió Kft.</t>
  </si>
  <si>
    <t>Piros rózsa</t>
  </si>
  <si>
    <t>Bab Berci kalandjai: A csodapatika</t>
  </si>
  <si>
    <t>Otthon, csak másképp</t>
  </si>
  <si>
    <t>A tanár (Der Lehrer)</t>
  </si>
  <si>
    <t>Paprika Latino Studios Kft.</t>
  </si>
  <si>
    <t>1138 Budapest, Révész utca 27.</t>
  </si>
  <si>
    <t>Erdély</t>
  </si>
  <si>
    <t>Infecto 09 Kft.</t>
  </si>
  <si>
    <t>Darumadár fenn az égen</t>
  </si>
  <si>
    <t>És a halottak újra énekelnek</t>
  </si>
  <si>
    <t>A következő lépés</t>
  </si>
  <si>
    <t>Spanyolul tudni kell</t>
  </si>
  <si>
    <t>Trezor</t>
  </si>
  <si>
    <t>NFGY/2008/2017</t>
  </si>
  <si>
    <t>Egy az Isten</t>
  </si>
  <si>
    <t>Hunor (pilot epizód)</t>
  </si>
  <si>
    <t>Proton Versek Kft.(koproducer)</t>
  </si>
  <si>
    <t>NFGY/2009/2017</t>
  </si>
  <si>
    <t>A kék bálna</t>
  </si>
  <si>
    <t>NFGY/2010/2017</t>
  </si>
  <si>
    <t>Kakaó elvitelre</t>
  </si>
  <si>
    <t>NFGY/2011/2017</t>
  </si>
  <si>
    <t>A három Kurtág</t>
  </si>
  <si>
    <t>NFGY/2012/2017</t>
  </si>
  <si>
    <t>Swoon</t>
  </si>
  <si>
    <t>NFGY/2013/2017</t>
  </si>
  <si>
    <t>Az A38 Hajó színpadán (2017 150-175)</t>
  </si>
  <si>
    <t>NFGY/2014/2017</t>
  </si>
  <si>
    <t>Shepherd</t>
  </si>
  <si>
    <t>Shepherd Production Kft.</t>
  </si>
  <si>
    <t>1021 Budapest, Hűvösvölgyi út 141/b.</t>
  </si>
  <si>
    <t>NFGY/2015/2017</t>
  </si>
  <si>
    <t>INFORG-M&amp;M Film Kft.</t>
  </si>
  <si>
    <t>Akik maradtak (eredeti címe: Pannónia utca)</t>
  </si>
  <si>
    <t>NFGY/2016/2017</t>
  </si>
  <si>
    <t>A csoda fedezet - Vitéz Halassy Olivér</t>
  </si>
  <si>
    <t>GreenScreen Production Kft.</t>
  </si>
  <si>
    <t>1134 Budapest, Váci út 47/B.</t>
  </si>
  <si>
    <t>NFGY/2017/2017</t>
  </si>
  <si>
    <t>MÁTRIX FILM Kft.</t>
  </si>
  <si>
    <t>NFGY/2018/2017</t>
  </si>
  <si>
    <t>Szép magyar ének</t>
  </si>
  <si>
    <t>The Rookies (A kezdők)</t>
  </si>
  <si>
    <t>NFGY/2019/2017</t>
  </si>
  <si>
    <t>Interrail</t>
  </si>
  <si>
    <t>Apropos Film Kft.</t>
  </si>
  <si>
    <t>2016. Budapest, Berényi utca 9/b.</t>
  </si>
  <si>
    <t>NFGY/2020/2017</t>
  </si>
  <si>
    <t>Trip to the Moon</t>
  </si>
  <si>
    <t>08 Film Kft.</t>
  </si>
  <si>
    <t>1066 Budapest, Király utca 80.</t>
  </si>
  <si>
    <t>NFGY/2021/2017</t>
  </si>
  <si>
    <t>Három testben (The Three Body Problem)</t>
  </si>
  <si>
    <t>Katapult Film Kft. és Szinház és Filmművészeti Egyetem</t>
  </si>
  <si>
    <t xml:space="preserve">Katapult Film Kft. és Színház és Filmművészeti Egyetem </t>
  </si>
  <si>
    <t>Androméda Films Kft.</t>
  </si>
  <si>
    <t xml:space="preserve">Katapult Film Kft. És Színház és Filmművészeti Egyetem </t>
  </si>
  <si>
    <t>NFGY/2022/2017</t>
  </si>
  <si>
    <t>Az A38 Hajó színpadán (2017 176-200)</t>
  </si>
  <si>
    <t>NFGY/2023/2017</t>
  </si>
  <si>
    <t>Maradni? Menni</t>
  </si>
  <si>
    <t>Egy mindenkiért</t>
  </si>
  <si>
    <t>1052 Budapest, Régiposta u. 7-9. IV.em.44.</t>
  </si>
  <si>
    <t>NFGY/2024/2017</t>
  </si>
  <si>
    <t>NFGY/2025/2017</t>
  </si>
  <si>
    <t>Hajléktalanopera</t>
  </si>
  <si>
    <t>1092 Budapest, Ráday u.4.</t>
  </si>
  <si>
    <t>NFGY/2026/2017</t>
  </si>
  <si>
    <t>Perújrafelvétel</t>
  </si>
  <si>
    <t>1145 Budapest, Gyarmat u.51.B.ép.</t>
  </si>
  <si>
    <t>NFGY/2027/2017</t>
  </si>
  <si>
    <t>Emlékek nélkül, mert a hallgatás kötelező</t>
  </si>
  <si>
    <t>NFGY/2028/2017</t>
  </si>
  <si>
    <t>A színésznő</t>
  </si>
  <si>
    <t>NFGY/2029/2017</t>
  </si>
  <si>
    <t>Post Mortem</t>
  </si>
  <si>
    <t>NFGY/2030/2017</t>
  </si>
  <si>
    <t>Zombies</t>
  </si>
  <si>
    <t>NFGY/2031/2017</t>
  </si>
  <si>
    <t>The Secret War</t>
  </si>
  <si>
    <t>NFGY/2032/2017</t>
  </si>
  <si>
    <t>NFGY/2033/2017</t>
  </si>
  <si>
    <t>Tesók</t>
  </si>
  <si>
    <t>Daazo Kft.</t>
  </si>
  <si>
    <t>1053 Budapest, Veres Pálné utca 33.</t>
  </si>
  <si>
    <t>NFGY/2034/2017</t>
  </si>
  <si>
    <t>Melletted Kft.</t>
  </si>
  <si>
    <t>Mimi</t>
  </si>
  <si>
    <t>1082 Budapest, Horváth Mihály tér 2. II./9.</t>
  </si>
  <si>
    <t>NFGY/2035/2017</t>
  </si>
  <si>
    <t>O.P.L.A</t>
  </si>
  <si>
    <t>A Miki egér akció</t>
  </si>
  <si>
    <t>NFGY/2036/2017</t>
  </si>
  <si>
    <t>NFGY/2037/2017</t>
  </si>
  <si>
    <t>A fénnyel rajzolt képek mestere</t>
  </si>
  <si>
    <t>NFGY/2038/2017</t>
  </si>
  <si>
    <t>Nagyon köll már az eső</t>
  </si>
  <si>
    <t>NFGY/1752-1/2017</t>
  </si>
  <si>
    <t>NFGY/1752-2/2017</t>
  </si>
  <si>
    <t>NFGY/1751-1/2017</t>
  </si>
  <si>
    <t>NFGY/1751-2/2017</t>
  </si>
  <si>
    <t>NFGY/2039/2017</t>
  </si>
  <si>
    <t>Ember a tűzből</t>
  </si>
  <si>
    <t>1024 Budapest, Buday László u.5. C. ép. fszt.4.</t>
  </si>
  <si>
    <t>NFGY/2040/2017</t>
  </si>
  <si>
    <t>Az A38 Hajó színpadán (2017 201-234)</t>
  </si>
  <si>
    <t>NFGY/2041/2017</t>
  </si>
  <si>
    <t>Pioneer Stillking Genius Kft.</t>
  </si>
  <si>
    <t>NFGY/2042/2017</t>
  </si>
  <si>
    <t>SS18</t>
  </si>
  <si>
    <t>NFGY/2043/2017</t>
  </si>
  <si>
    <t>Filmteam-Up! Kft.</t>
  </si>
  <si>
    <t>Mauthausen fotósa (El fotografo de Mauthausen)</t>
  </si>
  <si>
    <t>1138 Budapest, Révész utca 29.</t>
  </si>
  <si>
    <t>NFGY/2044/2017</t>
  </si>
  <si>
    <t>A nővérhívó</t>
  </si>
  <si>
    <t>NFGY/2045/2017</t>
  </si>
  <si>
    <t>Bartók II.</t>
  </si>
  <si>
    <t>NFGY/2046/2017</t>
  </si>
  <si>
    <t>Budapesti napló</t>
  </si>
  <si>
    <t>NFGY/2047/2017</t>
  </si>
  <si>
    <t>A kegyetlen fegyverletétel</t>
  </si>
  <si>
    <t>1021 Budapest, Budakeszi u.51. K.ép.</t>
  </si>
  <si>
    <t>NFGY/2048/2017</t>
  </si>
  <si>
    <t>A Midas útja</t>
  </si>
  <si>
    <t>1137 Budapest, Pozsonyi út 14. fszt.1.</t>
  </si>
  <si>
    <t>NFGY/2049/2017</t>
  </si>
  <si>
    <t>A hordár</t>
  </si>
  <si>
    <t>Cuttingroom Bt.</t>
  </si>
  <si>
    <t>2687 Bercel, Gácsi út 25.</t>
  </si>
  <si>
    <t>NFGY/2050/2017</t>
  </si>
  <si>
    <t>Vakvagany</t>
  </si>
  <si>
    <t>NFGY/2051/2017</t>
  </si>
  <si>
    <t>Fehér Farkas (munkacíme: Linda és a Bűnvadászok)</t>
  </si>
  <si>
    <t>IKO Műsorgyártó Magyarország Kft.</t>
  </si>
  <si>
    <t>1021 Budapest, Hűvösvölgyi út 64-66.</t>
  </si>
  <si>
    <t>NFGY/2052/2017</t>
  </si>
  <si>
    <t>Ketten Kassáról</t>
  </si>
  <si>
    <t>NFGY/2053/2017</t>
  </si>
  <si>
    <t>A vietkong harcos</t>
  </si>
  <si>
    <t>Solve Art Kft.</t>
  </si>
  <si>
    <t>1062 Budapest, Székely Bertalan utca 11.</t>
  </si>
  <si>
    <t>Ajándék</t>
  </si>
  <si>
    <t>NFGY/2054/2017</t>
  </si>
  <si>
    <t>The Last Kingdom - Season 3 - Az utolsó királyság 3. évad</t>
  </si>
  <si>
    <t>NFGY/2055/2017</t>
  </si>
  <si>
    <t>Évszázadok csatái (Century Siege)</t>
  </si>
  <si>
    <t>859.580.969</t>
  </si>
  <si>
    <t>214.895.242</t>
  </si>
  <si>
    <t>NFGY/2056/2017</t>
  </si>
  <si>
    <t>Fegyencek szabadságon</t>
  </si>
  <si>
    <t>NFGY/2057/2017</t>
  </si>
  <si>
    <t>Így látták ők</t>
  </si>
  <si>
    <t>Aster Film Szolgáltató Bt.</t>
  </si>
  <si>
    <t>NFGY/2058/2017</t>
  </si>
  <si>
    <t>A Margit</t>
  </si>
  <si>
    <t>Katlan Csoport közhasznú Kulturális Egyesület</t>
  </si>
  <si>
    <t>1027 Budapest, Jurányi utca 1-3.</t>
  </si>
  <si>
    <t>NFGY/2059/2017</t>
  </si>
  <si>
    <t>A festmény</t>
  </si>
  <si>
    <t>NFGY/2060/2017</t>
  </si>
  <si>
    <t>Grófné lehettem volna</t>
  </si>
  <si>
    <t>1022 Budapest, Vadrózsa u.7. 1.em.3.</t>
  </si>
  <si>
    <t>NFGY/2061/2017</t>
  </si>
  <si>
    <t>A találkozó</t>
  </si>
  <si>
    <t>1119 Buadpest, Andor utca 21/c.</t>
  </si>
  <si>
    <t>NFGY/2062/2017</t>
  </si>
  <si>
    <t>Hazatérők</t>
  </si>
  <si>
    <t>NFGY/2063/2017</t>
  </si>
  <si>
    <t>Valaki jár a fák hegyén</t>
  </si>
  <si>
    <t>NFGY/2064/2017</t>
  </si>
  <si>
    <t>Magyar hadak a Szentföldön</t>
  </si>
  <si>
    <t>MASS PRODUCTION Kft.</t>
  </si>
  <si>
    <t>1171 Budapest, Tápióbicske utca 22.</t>
  </si>
  <si>
    <t>NFGY/2065/2017</t>
  </si>
  <si>
    <t>Cserhalom hősei</t>
  </si>
  <si>
    <t>Hyperion Interaktív Oktatás Fejlesztő Kft.</t>
  </si>
  <si>
    <t>1075 Budapest, Asbóth u.17. 2. em.2</t>
  </si>
  <si>
    <t>NFGY/2066/2017</t>
  </si>
  <si>
    <t>Szökésben</t>
  </si>
  <si>
    <t>Crocobee Kft.</t>
  </si>
  <si>
    <t>2030 Érd, Marcal u.10.</t>
  </si>
  <si>
    <t>NFGY/2067/2017</t>
  </si>
  <si>
    <t>Becsületes megtaláló</t>
  </si>
  <si>
    <t>Castle Cinema Szolgáltató Kft.</t>
  </si>
  <si>
    <t>1042 Budapest, Virág utca 39.</t>
  </si>
  <si>
    <t>NFGY/2068/2017</t>
  </si>
  <si>
    <t>Zajoskör - Énekelni menő</t>
  </si>
  <si>
    <t>NFGY/2069/2017</t>
  </si>
  <si>
    <t>A pápai bábos</t>
  </si>
  <si>
    <t>1125 Budapest, Tusnádi u. 36. II.em.3.</t>
  </si>
  <si>
    <t>NFGY/2070/2017</t>
  </si>
  <si>
    <t>A király</t>
  </si>
  <si>
    <t>NFGY/2071/2017</t>
  </si>
  <si>
    <t>Haldokló bútordarabok</t>
  </si>
  <si>
    <t>NFGY/2072/2017</t>
  </si>
  <si>
    <t>Szürke galamb 2017. Debrecen</t>
  </si>
  <si>
    <t>NFGY/2073/2017</t>
  </si>
  <si>
    <t>A megtartó atya</t>
  </si>
  <si>
    <t>MANAS Kulturális Szolgáltató Bt.</t>
  </si>
  <si>
    <t>1067 Budapest, Eötövös utca 19. II./17./b.</t>
  </si>
  <si>
    <t>NFGY/2074/2017</t>
  </si>
  <si>
    <t>A kőműves</t>
  </si>
  <si>
    <t>NFGY/2075/2017</t>
  </si>
  <si>
    <t>Az aranyhintó</t>
  </si>
  <si>
    <t>NFGY/2076/2017</t>
  </si>
  <si>
    <t>Kibiztosított beszéd</t>
  </si>
  <si>
    <t>NFGY/2077/2017</t>
  </si>
  <si>
    <t>A Graffitin túl</t>
  </si>
  <si>
    <t>Next Door Kft.</t>
  </si>
  <si>
    <t>5540 Szarvas, Béke utca 23.</t>
  </si>
  <si>
    <t>NFGY/2078/2017</t>
  </si>
  <si>
    <t>Kaja para</t>
  </si>
  <si>
    <t>NFGY/2079/2017</t>
  </si>
  <si>
    <t>Tudomány és mutatvány</t>
  </si>
  <si>
    <t>NFGY/2080/2017</t>
  </si>
  <si>
    <t>Hazám a hontalanságban</t>
  </si>
  <si>
    <t>Pannoniay FilmStudio Hungary 2011 Kft.</t>
  </si>
  <si>
    <t>1039 Budapest, Iszap utca 23.</t>
  </si>
  <si>
    <t>NFGY/2081/2017</t>
  </si>
  <si>
    <t>A nagy hal</t>
  </si>
  <si>
    <t>NFGY/2082/2017</t>
  </si>
  <si>
    <t>Félúton Berlinbe</t>
  </si>
  <si>
    <t>The Soup Kft.</t>
  </si>
  <si>
    <t>1148 Budapest, Bolgárkertész u.1/b. ép. 1/2.</t>
  </si>
  <si>
    <t>NFGY/2083/2017</t>
  </si>
  <si>
    <t>Felülnézet</t>
  </si>
  <si>
    <t>NFGY/2084/2017</t>
  </si>
  <si>
    <t>Free Mobility</t>
  </si>
  <si>
    <t>NFGY/2085/2017</t>
  </si>
  <si>
    <t>Svábkeringő</t>
  </si>
  <si>
    <t>NFGY/2086/2017</t>
  </si>
  <si>
    <t>Cydonia</t>
  </si>
  <si>
    <t>NFGY/2087/2017</t>
  </si>
  <si>
    <t>Ali, a jezidi</t>
  </si>
  <si>
    <t>NFGY/2088/2017</t>
  </si>
  <si>
    <t>1163 Budapest, Katóka utca 46.</t>
  </si>
  <si>
    <t>Olyanok voltunk minta a testvérek</t>
  </si>
  <si>
    <t>NFGY/2089/2017</t>
  </si>
  <si>
    <t>A forgatás</t>
  </si>
  <si>
    <t>NFGY/2090/2017</t>
  </si>
  <si>
    <t>A farkahegyes gyíkocska és a gravitáció</t>
  </si>
  <si>
    <t>Civil Művek Közművelődési Egyesület</t>
  </si>
  <si>
    <t>1091 Budapest, Üllői út 69. 3/1.</t>
  </si>
  <si>
    <t>NFGY/2091/2017</t>
  </si>
  <si>
    <t>NFGY/2092/2017</t>
  </si>
  <si>
    <t>NFGY/2093/2017</t>
  </si>
  <si>
    <t>NFGY/2094/2017</t>
  </si>
  <si>
    <t>NFGY/2095/2017</t>
  </si>
  <si>
    <t>NFGY/2096/2017</t>
  </si>
  <si>
    <t>Norma</t>
  </si>
  <si>
    <t>A zene női szemmel</t>
  </si>
  <si>
    <t>A betiltott festő - Hortobágyi Endre</t>
  </si>
  <si>
    <t>Kitérő</t>
  </si>
  <si>
    <t>Holnap reggel</t>
  </si>
  <si>
    <t>1171 Budapest, Emlék utca 4.</t>
  </si>
  <si>
    <t>NFGY/2097/2017</t>
  </si>
  <si>
    <t>Hiszek egy hazában</t>
  </si>
  <si>
    <t>NFGY/2098/2017</t>
  </si>
  <si>
    <t>Profán passió</t>
  </si>
  <si>
    <t>NFGY/2099/2017</t>
  </si>
  <si>
    <t>Megszőni csak pozitív dolgokat szabad</t>
  </si>
  <si>
    <t>DOKUMENT-ART KFT</t>
  </si>
  <si>
    <t>1012 Budapest, Mátray u. 5-7. 1/1.</t>
  </si>
  <si>
    <t>NFGY/2100/2017</t>
  </si>
  <si>
    <t>Szívecske</t>
  </si>
  <si>
    <t>NFGY/2101/2017</t>
  </si>
  <si>
    <t>Hazatérő</t>
  </si>
  <si>
    <t>Badness</t>
  </si>
  <si>
    <t>NFGY/2102/2018</t>
  </si>
  <si>
    <t>Unified Entertainment Production Kft.</t>
  </si>
  <si>
    <t>1021 Budapest Hűvösvölgyi út 48/a</t>
  </si>
  <si>
    <t>1047 Budapest Baross utca 79.</t>
  </si>
  <si>
    <t>NFGY/2103/2018</t>
  </si>
  <si>
    <t>NFGY/2104/2018</t>
  </si>
  <si>
    <t>Holnap tali - A premier</t>
  </si>
  <si>
    <t>MatterMaker Kft.</t>
  </si>
  <si>
    <t>1094 Budapest, Berzenczey utca 9.</t>
  </si>
  <si>
    <t>NFGY/2105/2018</t>
  </si>
  <si>
    <t>Titán küldetés (Titan Quest)</t>
  </si>
  <si>
    <t>Akiket utolért a kommunizmus - a venezuelai magyarok exodusa</t>
  </si>
  <si>
    <t>NFGY/2106/2018</t>
  </si>
  <si>
    <t>NFGY/2107/2018</t>
  </si>
  <si>
    <t>Lidérc úr</t>
  </si>
  <si>
    <t>1075 Budapest, Madách Imre u. 5.</t>
  </si>
  <si>
    <t>NFGY/2108/2018</t>
  </si>
  <si>
    <t>Jazz, avagy a szabadság szimbóluma</t>
  </si>
  <si>
    <t>CINECOM Kulturális Szolgáltató Bt.</t>
  </si>
  <si>
    <t>1029 Budapest, Zsolt fejedelem u. 76.</t>
  </si>
  <si>
    <t>NFGY/2109/2018</t>
  </si>
  <si>
    <t>Flört</t>
  </si>
  <si>
    <t>LAOKOON CINEMA Kft.</t>
  </si>
  <si>
    <t>NFGY/2110/2018</t>
  </si>
  <si>
    <t>Ígéret</t>
  </si>
  <si>
    <t>NFGY/2111/2018</t>
  </si>
  <si>
    <t>Varrógép - szeretettel</t>
  </si>
  <si>
    <t>NFGY/2112/2018</t>
  </si>
  <si>
    <t>A képkocka</t>
  </si>
  <si>
    <t xml:space="preserve">M&amp;M FILM  Kft. </t>
  </si>
  <si>
    <t>portrék</t>
  </si>
  <si>
    <t>201709.30</t>
  </si>
  <si>
    <t>A kockaember</t>
  </si>
  <si>
    <t>Pappa Pia</t>
  </si>
  <si>
    <t>1088 Budapest, Vas utca 2/C</t>
  </si>
  <si>
    <t>NFGY/2113/2018</t>
  </si>
  <si>
    <t>Nyomodban</t>
  </si>
  <si>
    <t>DIGIPOST Audiovizuális Szolgáltató Kft.</t>
  </si>
  <si>
    <t>NFGY/2114/2018</t>
  </si>
  <si>
    <t>Korda Ransom 2 Kft.</t>
  </si>
  <si>
    <t>1062 Budapest, Váci út 1-3. C. ép. 6. em.</t>
  </si>
  <si>
    <t>Váltságdíj 2. évad (Ransom- Season 2)</t>
  </si>
  <si>
    <t>NFGY/2115/2018</t>
  </si>
  <si>
    <t>A jövőbe vetett hit</t>
  </si>
  <si>
    <t>BAK-ART Művészeti Kft.</t>
  </si>
  <si>
    <t>1115 Budapest, Etele út 44. 2/12</t>
  </si>
  <si>
    <t>NFGY/2116/2018</t>
  </si>
  <si>
    <t>Gemini Man</t>
  </si>
  <si>
    <t xml:space="preserve">N </t>
  </si>
  <si>
    <t>GM Films Kft.</t>
  </si>
  <si>
    <t>NFGY/2117/2018</t>
  </si>
  <si>
    <t>Katapult</t>
  </si>
  <si>
    <t>Film Background Kft.</t>
  </si>
  <si>
    <t>1081 Budapest, II János Pál pápa tér 14. 2. Iph. 3. em.</t>
  </si>
  <si>
    <t>NFGY/2118/2018</t>
  </si>
  <si>
    <t>Me, too</t>
  </si>
  <si>
    <t>NFGY/2119/2018</t>
  </si>
  <si>
    <t>Soli Deo Gloria</t>
  </si>
  <si>
    <t>Premier Plán Bt.</t>
  </si>
  <si>
    <t>1053 Budapest, Képíró u. 8.</t>
  </si>
  <si>
    <t>NFGY/2120/2018</t>
  </si>
  <si>
    <t>Védelem alatt</t>
  </si>
  <si>
    <t>NFGY/2121/2018</t>
  </si>
  <si>
    <t>Álmok és álmodók (Pécs 1907)</t>
  </si>
  <si>
    <t>S.B.L. Production Kft.</t>
  </si>
  <si>
    <t>7623 Pécs, Rét utca 25.</t>
  </si>
  <si>
    <t>NFGY/2122/2018</t>
  </si>
  <si>
    <t>Családom a kukoricásban</t>
  </si>
  <si>
    <t>1148 Budapest, Bolgárkertész u. 1/b. ép. 1/2.</t>
  </si>
  <si>
    <t>NFGY/2123/2018</t>
  </si>
  <si>
    <t>Egy per kettő</t>
  </si>
  <si>
    <t>1149 Budapest, Bolgárkertész u. 1/b. ép. 1/2.</t>
  </si>
  <si>
    <t>NFGY/2124/2018</t>
  </si>
  <si>
    <t>Téves ébredések</t>
  </si>
  <si>
    <t>NFGY/2125/2018</t>
  </si>
  <si>
    <t>Báb</t>
  </si>
  <si>
    <t>2891 Tata, Zrínyi u.14.</t>
  </si>
  <si>
    <t>Spirál Film Kft.</t>
  </si>
  <si>
    <t>2021 Budapest, Hűvösvölgyi út 141.</t>
  </si>
  <si>
    <t>NFGY/2126/2018</t>
  </si>
  <si>
    <t>Apám szíve</t>
  </si>
  <si>
    <t>NFGY/2127/2018</t>
  </si>
  <si>
    <t>Csanád nemzetsége</t>
  </si>
  <si>
    <t>Makói Városi Televízió Nonprofit Kft.</t>
  </si>
  <si>
    <t>6900 Makó, Hollósy Kornélia utca 2.A.</t>
  </si>
  <si>
    <t>NFGY/2128/2018</t>
  </si>
  <si>
    <t>Vadmálna</t>
  </si>
  <si>
    <t>NFGY/2129/2018</t>
  </si>
  <si>
    <t>Elhurcoltak</t>
  </si>
  <si>
    <t>1166 Budapest, Hunyadvár utca 36.</t>
  </si>
  <si>
    <t>NFGY/2130/2018</t>
  </si>
  <si>
    <t>6 HÉT</t>
  </si>
  <si>
    <t>NFGY/2131/2018</t>
  </si>
  <si>
    <t>Híres magyar fotóriporterek az I. világháborúban</t>
  </si>
  <si>
    <t>MONTAGE-VIDEO Kkt.</t>
  </si>
  <si>
    <t>NFGY/2132/2018</t>
  </si>
  <si>
    <t>Kossuth Zsuzsanna, a leghíresebb magyar ápoló</t>
  </si>
  <si>
    <t>VALAN</t>
  </si>
  <si>
    <t>Transilvania Film Kft.</t>
  </si>
  <si>
    <t>1125 Budapest, Béla király út 13/A. 1. ép. 2/9.</t>
  </si>
  <si>
    <t>A váltás/580 méter</t>
  </si>
  <si>
    <t>NFGY/2133/2018</t>
  </si>
  <si>
    <t>Tóth János (4. évad)</t>
  </si>
  <si>
    <t>NFGY/2135/2018</t>
  </si>
  <si>
    <t>Film Wizard Kft.</t>
  </si>
  <si>
    <t>Boszorkányház</t>
  </si>
  <si>
    <t>1133 Budapest, Ipoly utca 3.</t>
  </si>
  <si>
    <t>NFGY/2136/2018</t>
  </si>
  <si>
    <t>Elkülönítő</t>
  </si>
  <si>
    <t>7150 Bonyhád, Bocskai utca 5.</t>
  </si>
  <si>
    <t>SUSOTÁZS</t>
  </si>
  <si>
    <t>NFGY/2137/2018</t>
  </si>
  <si>
    <t>NFGY/2138/2018</t>
  </si>
  <si>
    <t>ODDialogue Kft.</t>
  </si>
  <si>
    <t>Szülinap</t>
  </si>
  <si>
    <t>1121 Budapest, Kikerics u. 5.</t>
  </si>
  <si>
    <t>NFGY/2139/2018</t>
  </si>
  <si>
    <t>Kuriko</t>
  </si>
  <si>
    <t>NFGY/2140/2018</t>
  </si>
  <si>
    <t>Laktanyák árnyékában</t>
  </si>
  <si>
    <t>1014 Budapest, Móra ferenc utca 2. B. ép. 2.</t>
  </si>
  <si>
    <t>NFGY/2141/2018</t>
  </si>
  <si>
    <t>Őrangyalok nélkül</t>
  </si>
  <si>
    <t>NFGY/2142/2018</t>
  </si>
  <si>
    <t>Gynevac bébik</t>
  </si>
  <si>
    <t>V and B Kommunikációs Kft.</t>
  </si>
  <si>
    <t>2040 Budaörs, Muskátli u. 28.</t>
  </si>
  <si>
    <t>NFGY/2143/2018</t>
  </si>
  <si>
    <t>Félúton</t>
  </si>
  <si>
    <t>ODPictures Art Studio Kft.</t>
  </si>
  <si>
    <t>1164 Budapest, Tervező utca 10.</t>
  </si>
  <si>
    <t>NFGY/2144/2018</t>
  </si>
  <si>
    <t>A másik nő</t>
  </si>
  <si>
    <t>Enterfilm Kft.</t>
  </si>
  <si>
    <t>NFGY/2145/2018</t>
  </si>
  <si>
    <t>Túszul ejtett hónapok</t>
  </si>
  <si>
    <t>1144 Budapest, Ond vezér útja 5-7. 8. em. 106.</t>
  </si>
  <si>
    <t>NFGY/2146/2018</t>
  </si>
  <si>
    <t>Tamási Áron emlékezete</t>
  </si>
  <si>
    <t>1144 Budapest, Ond vezér útja 5-7. 4. em. 50.</t>
  </si>
  <si>
    <t>NFGY/2147/2018</t>
  </si>
  <si>
    <t>Civitas Fidelissima Soproni döntés</t>
  </si>
  <si>
    <t>NFGY/2148/2018</t>
  </si>
  <si>
    <t>Műemlékvédelem Erdélyben - A Rómer Flóris Terv</t>
  </si>
  <si>
    <t>1132 Budapest, Visegrádi u. 3. II/4.</t>
  </si>
  <si>
    <t>NFGY/2149/2018</t>
  </si>
  <si>
    <t>Életutak - Dizseri Sándor az "Igazgató úr"</t>
  </si>
  <si>
    <t>ARTIUM MAGISTER Produkciós Iroda és Ügynökség Nonprofit Közhasznú Kft.</t>
  </si>
  <si>
    <t>2600 Vác, Bimbo utca 28.</t>
  </si>
  <si>
    <t>NFGY/2150/2018</t>
  </si>
  <si>
    <t>Légszomj</t>
  </si>
  <si>
    <t>Korda Filmstúdió Üzemeltető, Filmgyártási és Szolgáltató Zrt.</t>
  </si>
  <si>
    <t>2091 Etyek, Korda út 1572. hrsz.</t>
  </si>
  <si>
    <t>NFGY/2151/2018</t>
  </si>
  <si>
    <t>Láthatási idő</t>
  </si>
  <si>
    <t>SUNNY STUDIO FILM-ART Kft.</t>
  </si>
  <si>
    <t>3516 Miskolc, Ginzery Sándor u. 40.</t>
  </si>
  <si>
    <t>NFGY/2152/2018</t>
  </si>
  <si>
    <t>Inger</t>
  </si>
  <si>
    <t>NFGY/2153/2018</t>
  </si>
  <si>
    <t>Sűrű idő</t>
  </si>
  <si>
    <t>NFGY/2154/2018</t>
  </si>
  <si>
    <t>Egy szelet magamból</t>
  </si>
  <si>
    <t>NFGY/2155/2018</t>
  </si>
  <si>
    <t>Isten kegyelme hatalmas</t>
  </si>
  <si>
    <t>NFGY/2156/2018</t>
  </si>
  <si>
    <t>#metoo</t>
  </si>
  <si>
    <t>NFGY/2157/2018</t>
  </si>
  <si>
    <t>Antifeminista</t>
  </si>
  <si>
    <t>NFGY/2158/2018</t>
  </si>
  <si>
    <t>Pioneer Stillking Radioactive Kft.</t>
  </si>
  <si>
    <t>Rádióaktív (Radioactive)</t>
  </si>
  <si>
    <t>NFGY/2134/2018</t>
  </si>
  <si>
    <t>Barlangvadász (Dungeon Hunter)</t>
  </si>
  <si>
    <t>Spinel Films Gyártó és Szolgáltató Kft.</t>
  </si>
  <si>
    <t>NFGY/2159/2018</t>
  </si>
  <si>
    <t>Varjúháj</t>
  </si>
  <si>
    <t>ÚJ NEUROPA 2010 Kommunikációs Kft.</t>
  </si>
  <si>
    <t>1145 Budapest, Gyarmat u. 24. 2. em. 6.</t>
  </si>
  <si>
    <t>NFGY/2160/2018</t>
  </si>
  <si>
    <t>NFGY/2161/2018</t>
  </si>
  <si>
    <t>Zsinagógák</t>
  </si>
  <si>
    <t>CAMPFILM Produkciós és Szolgáltató Kft.</t>
  </si>
  <si>
    <t>1075 Budapest, Károly krt. 3/C V. em. 6.</t>
  </si>
  <si>
    <t>NFGY/2162/2018</t>
  </si>
  <si>
    <t>Diákszemmel</t>
  </si>
  <si>
    <t>FIMMÁGNES Film és Videoelőállító Szolgáltató Kft.</t>
  </si>
  <si>
    <t>NFGY/2163/2018</t>
  </si>
  <si>
    <t>Az A38 Hajó színpadán (2018 1-14)</t>
  </si>
  <si>
    <t>1052 Budapest, Régiposta u. 7-9. fszt.,</t>
  </si>
  <si>
    <t>1021 Budapest, Ötvös János u. 11/B</t>
  </si>
  <si>
    <t>1114 Budapest, Fadrusz  utca 26/b.</t>
  </si>
  <si>
    <t>NFGY/2164/2018</t>
  </si>
  <si>
    <t>A félelem vitrine (The Cabinet of Fear)</t>
  </si>
  <si>
    <t>O.F. Delta Kft.</t>
  </si>
  <si>
    <t>NFGY/2165/2018</t>
  </si>
  <si>
    <t>A szanszírók kapitánya</t>
  </si>
  <si>
    <t>1036 Budapest, Pacsirtamező u. 41-43.  51. ép.</t>
  </si>
  <si>
    <t>NFGY/2166/2018</t>
  </si>
  <si>
    <t>Hidden</t>
  </si>
  <si>
    <t>NFGY/2167/2018</t>
  </si>
  <si>
    <t>Cserebogarak - Kárpáti</t>
  </si>
  <si>
    <t>NFGY/2168/2018</t>
  </si>
  <si>
    <t>Szupermalac és Űrpatkány 6. epizód</t>
  </si>
  <si>
    <t>A Mandák-ház asszonya - Lelkész a Nyolckerben</t>
  </si>
  <si>
    <t>A fegyházlelkész</t>
  </si>
  <si>
    <t>FILMIRA Bt.</t>
  </si>
  <si>
    <t>2000 Szentendre, Pilisi út 14.</t>
  </si>
  <si>
    <t>NFGY/1751-3/2018</t>
  </si>
  <si>
    <t>RHO Films Kft.</t>
  </si>
  <si>
    <t>NFGY/2169/2018</t>
  </si>
  <si>
    <t>Impromptu</t>
  </si>
  <si>
    <t>Filmfabriq Inkubátor Kft.</t>
  </si>
  <si>
    <t>1053 Budapest, Veres Pálné utca 33. III./1.</t>
  </si>
  <si>
    <t>NFGY/2170/2018</t>
  </si>
  <si>
    <t>Siess haza, vár a mama</t>
  </si>
  <si>
    <t>Miradouro Kft.</t>
  </si>
  <si>
    <t>1147 Budapest, Balázs utca 55.</t>
  </si>
  <si>
    <t>NFGY/2171/2018</t>
  </si>
  <si>
    <t>tudományos ismeretterjesztő filmsorozat</t>
  </si>
  <si>
    <t>Új ház (5 részes filmsorozat)</t>
  </si>
  <si>
    <t>NFGY/2172/2018</t>
  </si>
  <si>
    <t>Vad erdők, vad bércek</t>
  </si>
  <si>
    <t>1029 Budapest, Emese utca 17/b.</t>
  </si>
  <si>
    <t>NFGY/2173/2018</t>
  </si>
  <si>
    <t>A Balaton királynői</t>
  </si>
  <si>
    <t>NFGY/2174/2018</t>
  </si>
  <si>
    <t>Gyerekjáték</t>
  </si>
  <si>
    <t>AGA MEDIA Kft.</t>
  </si>
  <si>
    <t>1032 Budapest, Teszársz Károly u. 5. II/11.</t>
  </si>
  <si>
    <t>NFGY/2175/2018</t>
  </si>
  <si>
    <t>NFGY/2176/2018</t>
  </si>
  <si>
    <t>Magam járom…</t>
  </si>
  <si>
    <t>A Magyar Táncművészetért Alapítvány</t>
  </si>
  <si>
    <t>1073 Budapest, Kertész utca 36.</t>
  </si>
  <si>
    <t>Parázs a szívnek</t>
  </si>
  <si>
    <t>Szárnyas fejvadász 2049</t>
  </si>
  <si>
    <t>NFGY/2177/2018</t>
  </si>
  <si>
    <t>Egy fiú</t>
  </si>
  <si>
    <t>NFGY/2178/2018</t>
  </si>
  <si>
    <t>MOL CAMPUS</t>
  </si>
  <si>
    <t>NFGY/2179/2018</t>
  </si>
  <si>
    <t>Magyarok Mauthausenben</t>
  </si>
  <si>
    <t>1012 Budapest, Mátray u. 5-7. 1. em. 1.</t>
  </si>
  <si>
    <t>DOKUMENT-ART KFT.</t>
  </si>
  <si>
    <t>NFGY/2180/2018</t>
  </si>
  <si>
    <t>Testvérféltékenység</t>
  </si>
  <si>
    <t>Karnevál Produkciós Műhely Bt.</t>
  </si>
  <si>
    <t>1038 Budapest, Templom utca 38.</t>
  </si>
  <si>
    <t>NFGY/2181/2018</t>
  </si>
  <si>
    <t>Farkasok Film Kft.</t>
  </si>
  <si>
    <t>1138 Budapest, Révész utca 29. A. ép. 3. Lh. 1/5.</t>
  </si>
  <si>
    <t>A kockásfülű nyúl - Robotnyúl</t>
  </si>
  <si>
    <t>Queensboro</t>
  </si>
  <si>
    <t>UMATIK Filmforgalmazó Kft.</t>
  </si>
  <si>
    <t>NFGY/2182/2018</t>
  </si>
  <si>
    <t>Bela</t>
  </si>
  <si>
    <t>6000 Kecskemét, Liszt Ferenc u. 41.</t>
  </si>
  <si>
    <t>NFGY/2183/2018</t>
  </si>
  <si>
    <t>Szép testben szép lélek</t>
  </si>
  <si>
    <t>KEDDbűvész S02</t>
  </si>
  <si>
    <t>NFGY/2184/2018</t>
  </si>
  <si>
    <t>III. ker</t>
  </si>
  <si>
    <t>Családi kör</t>
  </si>
  <si>
    <t>NFGY/2185/2018</t>
  </si>
  <si>
    <t>NFGY/2186/2018</t>
  </si>
  <si>
    <t>Az agg színész</t>
  </si>
  <si>
    <t>NFGY/2187/2018</t>
  </si>
  <si>
    <t>Kiai</t>
  </si>
  <si>
    <t>NFGY/2188/2018</t>
  </si>
  <si>
    <t>A hipochonder</t>
  </si>
  <si>
    <t>NFGY/2189/2018</t>
  </si>
  <si>
    <t>NFGY/2190/2018</t>
  </si>
  <si>
    <t>NFGY/2191/2018</t>
  </si>
  <si>
    <t>Deeper (Mélyebb) Pilot</t>
  </si>
  <si>
    <t>Pioneer Stillking Deepeer Kft.</t>
  </si>
  <si>
    <t>játékfilm pilot</t>
  </si>
  <si>
    <t>A menedék (The Sanctuary)</t>
  </si>
  <si>
    <t>NFGY/2192/2018</t>
  </si>
  <si>
    <t>400 Boys aka Legend of the Belt</t>
  </si>
  <si>
    <t>Ysselbach Kft.</t>
  </si>
  <si>
    <t>1125 Budapest, Nógrádi utca 4.</t>
  </si>
  <si>
    <t>NFGY/2193/2018</t>
  </si>
  <si>
    <t>Életre ítélve</t>
  </si>
  <si>
    <t>NFGY/2194/2018</t>
  </si>
  <si>
    <t>A szakképzés bemutatása</t>
  </si>
  <si>
    <t>NFGY/2195/2018</t>
  </si>
  <si>
    <t>televíziós sorozat pilot epizódja</t>
  </si>
  <si>
    <t>A szerelem vak (Pilot epizód)</t>
  </si>
  <si>
    <t>NFGY/2196/2018</t>
  </si>
  <si>
    <t>Attól kezdve beszéltünk</t>
  </si>
  <si>
    <t>4271 Mikepércs, Széchenyi utca 34.</t>
  </si>
  <si>
    <t>NFGY/2197/2018</t>
  </si>
  <si>
    <t>Luther Márton Békéscsabán</t>
  </si>
  <si>
    <t>"CSABA TV" Első Csabai Televíziós Kft.</t>
  </si>
  <si>
    <t>5600 Békéscsaba, Teleki u. 5.</t>
  </si>
  <si>
    <t>NFGY/2198/2018</t>
  </si>
  <si>
    <t>Majdnem eltoltam</t>
  </si>
  <si>
    <t>Kvártélyház Szabadtéri Színház Kft.</t>
  </si>
  <si>
    <t>8900 Zalaegerszeg, Széchenyi tér 3-5.</t>
  </si>
  <si>
    <t>NFGY/2199/2018</t>
  </si>
  <si>
    <t>NFGY/2200/2018</t>
  </si>
  <si>
    <t>Sir Bryan Cartledge élete</t>
  </si>
  <si>
    <t>HeART FILM Kft.</t>
  </si>
  <si>
    <t>1027 Budapest, Margit krt. 50-52.</t>
  </si>
  <si>
    <t>NFGY/2201/2018</t>
  </si>
  <si>
    <t>Haláltábor Ligetfalun</t>
  </si>
  <si>
    <t>Becsengetünk Produkció Filmgyártó és Média Kft.</t>
  </si>
  <si>
    <t>NFGY/2202/2018</t>
  </si>
  <si>
    <t>Cukrász dinasztiák</t>
  </si>
  <si>
    <t>1052 Budapest, Régiposta u. 7-9. 4. em. 44.</t>
  </si>
  <si>
    <t>NFGY/1802-1/2018</t>
  </si>
  <si>
    <t>Janó Manó és az elveszett harmatcseppek 2. rész</t>
  </si>
  <si>
    <t>NFGY/2203/2018</t>
  </si>
  <si>
    <t>Az A38 Hajó színpadán (2018 42-65)</t>
  </si>
  <si>
    <t>NFGY/2204/2018</t>
  </si>
  <si>
    <t>Csillaghálóban (2. rész)</t>
  </si>
  <si>
    <t>KONKAM Műsorkészítő, Kereskedelmi és Szolgáltató Bt.</t>
  </si>
  <si>
    <t>1173, Budapest, 525. tér 7.</t>
  </si>
  <si>
    <t>NFGY/2205/2018</t>
  </si>
  <si>
    <t>Az A38 Hajó színpadán (2018 15-41)</t>
  </si>
  <si>
    <t>NFGY/2206/2018</t>
  </si>
  <si>
    <t>Juci bácsi</t>
  </si>
  <si>
    <t>Gláser Jakab Emlékalapítvány</t>
  </si>
  <si>
    <t>1082 Budapest, Práter u. 23.</t>
  </si>
  <si>
    <t>NFGY/2207/2018</t>
  </si>
  <si>
    <t>Családra várva</t>
  </si>
  <si>
    <t>NFGY/2208/2018</t>
  </si>
  <si>
    <t>Magyar Föld</t>
  </si>
  <si>
    <t>T.ZS.M. Bt.</t>
  </si>
  <si>
    <t>1039 Budapest, Hollós K. Lajos u. 9.</t>
  </si>
  <si>
    <t>NFGY/2209/2018</t>
  </si>
  <si>
    <t>6000 Kecskemét, Liszt Ferenc utca 21.</t>
  </si>
  <si>
    <t>Vörös Veréb</t>
  </si>
  <si>
    <t>1092 Budapest, Kinizsi u.11. fszt. 2.
1088 Budapest, Vas utca 2/C</t>
  </si>
  <si>
    <t>Inforg-M&amp;M Film Kft. és 
Színház- és Filmművészeti Egyetem</t>
  </si>
  <si>
    <t>BODDAH Riotfilm Kft.</t>
  </si>
  <si>
    <t>Zene nélkül Kft. 
Mega Film Kiadó Kft.</t>
  </si>
  <si>
    <t>1021 Budapest, Hűvösvölgyi út 141/B.
1116 Budapest, Mesterházi u. 10.</t>
  </si>
  <si>
    <t>NFGY/2210/2018</t>
  </si>
  <si>
    <t>NFGY/2211/2018</t>
  </si>
  <si>
    <t>Pécsi szál</t>
  </si>
  <si>
    <t>NFGY/2212/2018</t>
  </si>
  <si>
    <t>Mégis</t>
  </si>
  <si>
    <t>1078 Budapest, Nefelejcs utca 40. III.em. 3.</t>
  </si>
  <si>
    <t>1136 Budapest, Balzac u. 37. I. em. 2.</t>
  </si>
  <si>
    <t>Magyar szentek és boldogok. Szent uralkodónők</t>
  </si>
  <si>
    <t>Magyar szentek és boldogok. Szent László király</t>
  </si>
  <si>
    <t>Víz alatti vadon, Szudán (Hullámok hátán, Szudán)</t>
  </si>
  <si>
    <t>9700 Szombathely, Faludi F. utca 20. 1. em. 6.</t>
  </si>
  <si>
    <t>1136 Budapest, Balzac utca 37. I/1.</t>
  </si>
  <si>
    <t>NFGY/2213/2018</t>
  </si>
  <si>
    <t>NFGY/2214/2018</t>
  </si>
  <si>
    <t>Party-Túra</t>
  </si>
  <si>
    <t xml:space="preserve">Film-Art Studio  Kft. </t>
  </si>
  <si>
    <t>dokumentumfilm sorozat</t>
  </si>
  <si>
    <t>Kicsi veréb (eredeti címe: Hold sötét árnyék)</t>
  </si>
  <si>
    <t>NFGY/2215/2018</t>
  </si>
  <si>
    <t>Every Ghost Story is a Love Story</t>
  </si>
  <si>
    <t>Malacka haza felé</t>
  </si>
  <si>
    <t>A királyfi, aki mindenhol létezett</t>
  </si>
  <si>
    <t>Alienist Films Kft.</t>
  </si>
  <si>
    <t xml:space="preserve">Proton Projekt Kft. </t>
  </si>
  <si>
    <t>1137 Budapest, Pozsonyi út 14. fszt. 3.</t>
  </si>
  <si>
    <t>1036 Budapest, Perc utca 2. III. em.</t>
  </si>
  <si>
    <t xml:space="preserve">Umbrella Kreatív Műhely Kft. </t>
  </si>
  <si>
    <t>1118 Budapest, Avar utca 31. B. ép. fszt.1.</t>
  </si>
  <si>
    <t>Ranbo Film Kft.</t>
  </si>
  <si>
    <t>Zárójelentés</t>
  </si>
  <si>
    <t>Szibéria Produkció Kft.</t>
  </si>
  <si>
    <t>It's showtime, Siberia</t>
  </si>
  <si>
    <t>NFGY/2216/2018</t>
  </si>
  <si>
    <t>Papírlélek</t>
  </si>
  <si>
    <t>NFGY/2217/2018</t>
  </si>
  <si>
    <t>A RAFFAELLO-MŰVELET</t>
  </si>
  <si>
    <t>1136 Budapest, Hollán Ernő utca  38. A. ép. 5. em. 2.</t>
  </si>
  <si>
    <t>G.L.M. Unió Bt.</t>
  </si>
  <si>
    <t>Lilly csodálatos világa! (Torta epizód)</t>
  </si>
  <si>
    <t>NFGY/2218/2018</t>
  </si>
  <si>
    <t>Belső könyvtár - Szabadságtapasztalatok</t>
  </si>
  <si>
    <t>2141 Csömör, Széchenyi utca 115/a</t>
  </si>
  <si>
    <t>NFGY/2219/2018</t>
  </si>
  <si>
    <t>Gyerekdalok</t>
  </si>
  <si>
    <t>Krea-TV  Kft.</t>
  </si>
  <si>
    <t>NFGY/2220/2018</t>
  </si>
  <si>
    <t>Gombi és Csusza (1. epizód)</t>
  </si>
  <si>
    <t>NFGY/2221/2018</t>
  </si>
  <si>
    <t>Tsokos/Zersetzt</t>
  </si>
  <si>
    <t>NFGY/2222/2018</t>
  </si>
  <si>
    <t>NFGY/2223/2018</t>
  </si>
  <si>
    <t>Dínóháború (Dino War)</t>
  </si>
  <si>
    <t>Nemzetünk kincsei - a Hungarikumok</t>
  </si>
  <si>
    <t xml:space="preserve">6725 Szeged, Szent Ferenc utca 8./C </t>
  </si>
  <si>
    <t>NFGY/2224/2018</t>
  </si>
  <si>
    <t>Mozigépész 3 (Kinomechanik 3)</t>
  </si>
  <si>
    <t>NFGY/2225/2018</t>
  </si>
  <si>
    <t>A magyar nóta belga mestere</t>
  </si>
  <si>
    <t>NFGY/2226/2018</t>
  </si>
  <si>
    <t>Rövid Magyar Bitkorszak</t>
  </si>
  <si>
    <t>Kései Szüret Produkció Kft.</t>
  </si>
  <si>
    <t>2141 Csömör, Táncsics M. u. 6.</t>
  </si>
  <si>
    <t>1081 Budapest, II János Pál pápa tér 14. 2. Iph. 3. em. 30.</t>
  </si>
  <si>
    <t>1034 Budapest, Bécsi út 163. 3 em. 13.</t>
  </si>
  <si>
    <t>NFGY/2227/2018</t>
  </si>
  <si>
    <t>Ma is meghaltam százszor</t>
  </si>
  <si>
    <t>Omega Kreatív Szolgáltató Bt.</t>
  </si>
  <si>
    <t>NFGY/2228/2018</t>
  </si>
  <si>
    <t>Átjáró másvárosba - Kértem a következőt (harmadik epizód)</t>
  </si>
  <si>
    <t>De Lauer Kereskedelmi és Szolgáltató Kft.</t>
  </si>
  <si>
    <t>NFGY/2229/2018</t>
  </si>
  <si>
    <t>Ahány király, annyi mese - A hólakók királya (3. epizód)</t>
  </si>
  <si>
    <t>NFGY/2230/2018</t>
  </si>
  <si>
    <t>Ércnél maradandóbb?</t>
  </si>
  <si>
    <t>NFGY/2231/2018</t>
  </si>
  <si>
    <t>Az A38 Hajó színpadán (2018 66-82)</t>
  </si>
  <si>
    <t xml:space="preserve">1052 Budapest, Régiposta u. 7-9. fszt. </t>
  </si>
  <si>
    <t>NFGY/2232/2018</t>
  </si>
  <si>
    <t>A kőbaltás ember 3. - Mamutvadászat Tatán</t>
  </si>
  <si>
    <t>Magyarok a vietnámi háborúban</t>
  </si>
  <si>
    <t>Elhallgatott zenekarok 1-2</t>
  </si>
  <si>
    <t xml:space="preserve">VA3 Film Kft. </t>
  </si>
  <si>
    <t>HBO Holding Zrt. (képviseletében: Laokoon Broadcast Kft.)</t>
  </si>
  <si>
    <t>1026 Budapest, Riadó utca 5.
(1136 Budapest, Balzac utca 37. I. em. 2.)</t>
  </si>
  <si>
    <t>Pioneeer Rookies Kft.</t>
  </si>
  <si>
    <t>Angel Film Productions Kft.</t>
  </si>
  <si>
    <t>1037 Budapest, Kunigunda útja 36. II. em. 8.</t>
  </si>
  <si>
    <t>UMATIK Kft.</t>
  </si>
  <si>
    <t>Gyerekjáték Produkció Kft.</t>
  </si>
  <si>
    <t>1032 Budapest, Teszársz Károly utca 5. II. em. 11.</t>
  </si>
  <si>
    <t>NFGY/2233/2018</t>
  </si>
  <si>
    <t>ULTRA</t>
  </si>
  <si>
    <t>1075 Budapest, Károly krt. 3/C. V. 6.</t>
  </si>
  <si>
    <t>NFGY/2234/2018</t>
  </si>
  <si>
    <t>Déva Mall</t>
  </si>
  <si>
    <t>NFGY/2235/2018</t>
  </si>
  <si>
    <t>Láthatatlanok</t>
  </si>
  <si>
    <t>NFGY/2236/2018</t>
  </si>
  <si>
    <t>Emlékmentők</t>
  </si>
  <si>
    <t>1149 Budapest, Beckó u. 3. 4.em. 10.</t>
  </si>
  <si>
    <t>NFGY/2237/2018</t>
  </si>
  <si>
    <t>Felkészülés meghatározatlan ideig tartó együttlétre</t>
  </si>
  <si>
    <t>NFGY/2238/2018</t>
  </si>
  <si>
    <t>A fekete emberek és mások</t>
  </si>
  <si>
    <t>1021 Budapest, Tárogató út 47-49.
(1029 Budapest, Huba vezér utca 42)</t>
  </si>
  <si>
    <t>BUÉK (BÚÉK) (Ki szeret a végén)</t>
  </si>
  <si>
    <t>Üzeneted Érkezett Filmgyártó Kft.</t>
  </si>
  <si>
    <t>NFGY/2239/2018</t>
  </si>
  <si>
    <t>Az A38 Hajó színpadán (2018 83-105)</t>
  </si>
  <si>
    <t>NFGY/2240/2018</t>
  </si>
  <si>
    <t>Hungarikumok nyomában - Gyulai kolbász, a gyulai pároskolbász</t>
  </si>
  <si>
    <t>Romis Entertainment Filmgyártó és Filmforgalmazó Kft.</t>
  </si>
  <si>
    <t>1136 Budapest, Hegedűs Gyula u. 49-51.</t>
  </si>
  <si>
    <t>Lajkó - cigány az űrben</t>
  </si>
  <si>
    <t xml:space="preserve">Géniusz (Genius) </t>
  </si>
  <si>
    <t>Sebő Ferenc (A hetedik te magad légy)</t>
  </si>
  <si>
    <t>A föld nyeli el</t>
  </si>
  <si>
    <t>1113 Budapest, Zsombolyai u. 6. (1016 Budapest, Mészáros u. 48-54.)</t>
  </si>
  <si>
    <t>NFGY/2241/2018</t>
  </si>
  <si>
    <t xml:space="preserve">Hanna - Season 1 ( Hanna - 1. évad) </t>
  </si>
  <si>
    <t>Hanna Films Kft.</t>
  </si>
  <si>
    <t>NFGY/2242/2018</t>
  </si>
  <si>
    <t>Homeland - Season 7, Episode 11-12 (Homeland - 7. évad, 11.-12. epizód)</t>
  </si>
  <si>
    <t>Zed Films Kft.</t>
  </si>
  <si>
    <t>NFGY/2243/2018</t>
  </si>
  <si>
    <t>Az avatár leple (Shroud of the Avatar)</t>
  </si>
  <si>
    <t>NFGY/2244/2018</t>
  </si>
  <si>
    <t>Nicky, a másik fiú</t>
  </si>
  <si>
    <t>NFGY/2245/2018</t>
  </si>
  <si>
    <t>Divízió: A Vadász (Division Hunter)</t>
  </si>
  <si>
    <t>NFGY/2246/2018</t>
  </si>
  <si>
    <t>NFGY/2247/2018</t>
  </si>
  <si>
    <t>Lost Ark</t>
  </si>
  <si>
    <t>NFGY/2248/2018</t>
  </si>
  <si>
    <t>Nyugtalan vér</t>
  </si>
  <si>
    <t>NFGY/2249/2018</t>
  </si>
  <si>
    <t>Egynyári kaland (4. évad)</t>
  </si>
  <si>
    <t>Kárpátaljai vértanúk - az illegális egyház</t>
  </si>
  <si>
    <t>NFGY/2250/2018</t>
  </si>
  <si>
    <t>Az idegek játéka</t>
  </si>
  <si>
    <t>NFGY/2251/2018</t>
  </si>
  <si>
    <t>Ketten</t>
  </si>
  <si>
    <t>TITÁNIA-MASTER PRO Kulturális és Szolgáltató  Kft.</t>
  </si>
  <si>
    <t>NFGY/2252/2018</t>
  </si>
  <si>
    <t>Az öreg huszár</t>
  </si>
  <si>
    <t>NFGY/2253/2018</t>
  </si>
  <si>
    <t>Egy családi ügy</t>
  </si>
  <si>
    <t>NFGY/2254/2018</t>
  </si>
  <si>
    <t>Antall József 1365 napja</t>
  </si>
  <si>
    <t>1021 Budapest, Hűvösvölgyi út 141/B.</t>
  </si>
  <si>
    <t>FOCUSFOX Digital Videó Stúdió Kft.</t>
  </si>
  <si>
    <t>NFGY/2255/2018</t>
  </si>
  <si>
    <t>Egy jenki Arthur király udvarában 1.  epizód</t>
  </si>
  <si>
    <t>NFGY/2256/2018</t>
  </si>
  <si>
    <t>A Károlyi grófok hagyatéka</t>
  </si>
  <si>
    <t xml:space="preserve">New Generation Project Projektmenedzser Kft. </t>
  </si>
  <si>
    <t>1161 Budapest, Rigó u. 9-11.</t>
  </si>
  <si>
    <t>NFGY/2257/2018</t>
  </si>
  <si>
    <t>Egy város egyedi stílusa</t>
  </si>
  <si>
    <t>NFGY/2258/2018</t>
  </si>
  <si>
    <t>Szent atyák idegen földről</t>
  </si>
  <si>
    <t>NEUROPA Filmgyártó, Forgalmazó és Keredkedő Kft.</t>
  </si>
  <si>
    <t>1024 Budapest, Baka utca 4. 3. em. 2.</t>
  </si>
  <si>
    <t>Mosolyka Majd helyett Most - a pillanat értéke</t>
  </si>
  <si>
    <t>NFGY/2259/2018</t>
  </si>
  <si>
    <t>Hat brandenburgi verseny</t>
  </si>
  <si>
    <t>FOCUSFOX Kft.</t>
  </si>
  <si>
    <t>NFGY/2260/2018</t>
  </si>
  <si>
    <t>Csík zenekar</t>
  </si>
  <si>
    <t>Real Pictures Kft.</t>
  </si>
  <si>
    <t>NFGY/2261/2018</t>
  </si>
  <si>
    <t>A melegvizek országa</t>
  </si>
  <si>
    <t>Álomvadász Kft.</t>
  </si>
  <si>
    <t>4080 Hajdúnánás, Nikodemusz István utca 9.</t>
  </si>
  <si>
    <t>kísérleti játékfilm</t>
  </si>
  <si>
    <t>NFGY/2262/2018</t>
  </si>
  <si>
    <t>A segítő</t>
  </si>
  <si>
    <t>NFGY/2263/2018</t>
  </si>
  <si>
    <t>Odakint</t>
  </si>
  <si>
    <t>NFGY/2264/2018</t>
  </si>
  <si>
    <t>Remete sziget</t>
  </si>
  <si>
    <t>NFGY/2265/2018</t>
  </si>
  <si>
    <t>NFGY/2266/2018</t>
  </si>
  <si>
    <t>Betonhegy</t>
  </si>
  <si>
    <t>NFGY/2267/2018</t>
  </si>
  <si>
    <t>Szükségletek</t>
  </si>
  <si>
    <t>NFGY/2268/2018</t>
  </si>
  <si>
    <t>Alvások</t>
  </si>
  <si>
    <t>NFGY/2269/2018</t>
  </si>
  <si>
    <t>Forgószél</t>
  </si>
  <si>
    <t>NFGY/2270/2018</t>
  </si>
  <si>
    <t>Tövisek és szálkák</t>
  </si>
  <si>
    <t>NFGY/2271/2018</t>
  </si>
  <si>
    <t>Csak színház és más semmi (4. évad)</t>
  </si>
  <si>
    <t>2019.05,31</t>
  </si>
  <si>
    <t xml:space="preserve">A Jövő hírnökei </t>
  </si>
  <si>
    <t>NFGY/2272/2018</t>
  </si>
  <si>
    <t>Szabadok</t>
  </si>
  <si>
    <t>MHT Produkció Filmgyártó és Forgalmazó Kft.</t>
  </si>
  <si>
    <t>NFGY/2273/2018</t>
  </si>
  <si>
    <t>Kalandjaim a parányok világában</t>
  </si>
  <si>
    <t>1031 Budapest, Nánási út 2/a 1. em. 23.</t>
  </si>
  <si>
    <t>NFGY/2274/2018</t>
  </si>
  <si>
    <t>Osztálytárs</t>
  </si>
  <si>
    <t>FILMIRA-Varga Ágota Kft.</t>
  </si>
  <si>
    <t>NFGY/2275/2018</t>
  </si>
  <si>
    <t>Hungarikumok nyomában - A magyar huszár</t>
  </si>
  <si>
    <t>NFGY/2276/2018</t>
  </si>
  <si>
    <t>DOKTOR TRAUM BEMUTATJA sorozat
1. epizód: NE BÁNTS, APA!</t>
  </si>
  <si>
    <t>NFGY/2277/2018</t>
  </si>
  <si>
    <t>Angyaldekameron</t>
  </si>
  <si>
    <t>NFGY/2278/2018</t>
  </si>
  <si>
    <t>A Hóvirág őrs naplója</t>
  </si>
  <si>
    <t>8297 Tapolca, József A. u. 66.</t>
  </si>
  <si>
    <t>Szőrmók Ovi 3.</t>
  </si>
  <si>
    <t>1034. Budapest, Bécsi út 58.</t>
  </si>
  <si>
    <t>NFGY/2279/2018</t>
  </si>
  <si>
    <t>NFGY/2280/2018</t>
  </si>
  <si>
    <t>Vád nélkül</t>
  </si>
  <si>
    <t>NFGY/2281/2018</t>
  </si>
  <si>
    <t>Szétszóratva</t>
  </si>
  <si>
    <t>NFGY/2282/2018</t>
  </si>
  <si>
    <t>Koller Éva bátorsága</t>
  </si>
  <si>
    <t>NFGY/2283/2018</t>
  </si>
  <si>
    <t>In Fabric (Szövetben)</t>
  </si>
  <si>
    <t>NFGY/2284/2018</t>
  </si>
  <si>
    <t>Pioneer Stillking King Kft.</t>
  </si>
  <si>
    <t>NFGY/2285/2018</t>
  </si>
  <si>
    <t>Alex</t>
  </si>
  <si>
    <t>NFGY/2286/2018</t>
  </si>
  <si>
    <t>Charon</t>
  </si>
  <si>
    <t>1025 Budapest, Alsó Zöldmáli út 15. mfszt. 1.</t>
  </si>
  <si>
    <t>NFGY/2287/2018</t>
  </si>
  <si>
    <t>A megörökített Rinocérosz - küzdelem egy őslény megmentéséért</t>
  </si>
  <si>
    <t>Jakó Zsigmond, a "muszáj Herkules"</t>
  </si>
  <si>
    <t>NFGY/2288/2018</t>
  </si>
  <si>
    <t>NFGY/2289/2018</t>
  </si>
  <si>
    <t xml:space="preserve">1161 Budapest, Zombori utca 8. </t>
  </si>
  <si>
    <t>NFGY/2290/2018</t>
  </si>
  <si>
    <t>MHT Produkció Kft.</t>
  </si>
  <si>
    <t>NFGY/2291/2018</t>
  </si>
  <si>
    <t>Good morning</t>
  </si>
  <si>
    <t>FocusFox</t>
  </si>
  <si>
    <t>1022 Budapest, Hűvösvölgyi út 141. B. ép.</t>
  </si>
  <si>
    <t>NFGY/2292/2018</t>
  </si>
  <si>
    <t>Cobra 11 (353. epizód: Most Wanted)</t>
  </si>
  <si>
    <t xml:space="preserve">televíziós sorozat </t>
  </si>
  <si>
    <t>NFGY/2293/2018</t>
  </si>
  <si>
    <t>Kárpátia portré</t>
  </si>
  <si>
    <t>Szent László Király Alapítvány a Szellemi és Erkölcsi Megújulásért</t>
  </si>
  <si>
    <t>1102 Budapest, Liget utca 35/b. 3/14.</t>
  </si>
  <si>
    <t>NFGY/2294/2018</t>
  </si>
  <si>
    <t>Humoros házak (4 részes)</t>
  </si>
  <si>
    <t>NFGY/2295/2018</t>
  </si>
  <si>
    <t>The Spy (1-2)</t>
  </si>
  <si>
    <t>NFGY/2296/2018</t>
  </si>
  <si>
    <t>A pozsonyi csata</t>
  </si>
  <si>
    <t>Hyperion Interaktív Oktatásfejlesztő Magyarország Kft.</t>
  </si>
  <si>
    <t>1075 Budapest, Asbóth utca 17.</t>
  </si>
  <si>
    <t>NFGY/2297/2018</t>
  </si>
  <si>
    <t>Álom antológia</t>
  </si>
  <si>
    <t>Dreampire Kft.</t>
  </si>
  <si>
    <t>NFGY/2298/2018</t>
  </si>
  <si>
    <t>Újjászületés</t>
  </si>
  <si>
    <t>NFGY/2299/2018</t>
  </si>
  <si>
    <t>Hét kis véletlen</t>
  </si>
  <si>
    <t>NFGY/2300/2018</t>
  </si>
  <si>
    <t>NFGY/2301/2018</t>
  </si>
  <si>
    <t>Lebuktam</t>
  </si>
  <si>
    <t>Lengemesék - Ősz a Nádtengeren</t>
  </si>
  <si>
    <t>NFGY/2302/2018</t>
  </si>
  <si>
    <t>Szuper Apu</t>
  </si>
  <si>
    <t>Blue Duck Arts Kulturális Szolgáltató Bt.</t>
  </si>
  <si>
    <t>Egy kupac kufli 2. évad (14-16. epizód)</t>
  </si>
  <si>
    <t>KEDD Stúdió Kft.</t>
  </si>
  <si>
    <t>NFGY/2304/2018</t>
  </si>
  <si>
    <t>Miss Atkins hadserege (Miss Atkins Army)</t>
  </si>
  <si>
    <t>NFGY/2305/2018</t>
  </si>
  <si>
    <t>Fényes délben (High Noon)</t>
  </si>
  <si>
    <t>NFGY/2306/2018</t>
  </si>
  <si>
    <t>A mi kis falunk (3-4. évad)</t>
  </si>
  <si>
    <t>The Crow</t>
  </si>
  <si>
    <t>Pioneer Stillking Flower Kft.</t>
  </si>
  <si>
    <t>NFGY/2308/2018</t>
  </si>
  <si>
    <t>Méhkirály (Pilot)</t>
  </si>
  <si>
    <t>Solaz Média Produkciós Kft.</t>
  </si>
  <si>
    <t>egyéb televíziós sorozat első (pilot) epizódja</t>
  </si>
  <si>
    <t>NFGY/2309/2018</t>
  </si>
  <si>
    <t>A2O Kft. és T2O Kft.</t>
  </si>
  <si>
    <t>NFGY/2310/2018</t>
  </si>
  <si>
    <t>Végtelen történet</t>
  </si>
  <si>
    <t>Lajos és Laci</t>
  </si>
  <si>
    <t>Másutt - a Korda testvérek</t>
  </si>
  <si>
    <t>NFGY/2311/2018</t>
  </si>
  <si>
    <t>Egy kiállítás képei - 1. epizód</t>
  </si>
  <si>
    <t>Studio Ex-ist Kft.</t>
  </si>
  <si>
    <t>2000 Szentendre, Debreceni utca 7/a</t>
  </si>
  <si>
    <t>NFGY/2312/2018</t>
  </si>
  <si>
    <t>Tisza István meggyilkolása</t>
  </si>
  <si>
    <t>Szia Sári!</t>
  </si>
  <si>
    <t>CAMPFILM Kft.</t>
  </si>
  <si>
    <t>1075 Budapest, Károly krt. 3/C. 5. em. 6.</t>
  </si>
  <si>
    <t>NFGY/2313/2018</t>
  </si>
  <si>
    <t>NFGY/2314/2018</t>
  </si>
  <si>
    <t>NFGY/2315/2018</t>
  </si>
  <si>
    <t>Orion 442</t>
  </si>
  <si>
    <t>NFGY/2316/2018</t>
  </si>
  <si>
    <t>Zárványok</t>
  </si>
  <si>
    <t>Noel</t>
  </si>
  <si>
    <t>NFGY/2307/2018</t>
  </si>
  <si>
    <t>NFGY/2317/2018</t>
  </si>
  <si>
    <t>NFGY/2318/2018</t>
  </si>
  <si>
    <t>Csillagok, csillagok</t>
  </si>
  <si>
    <t>NFGY/2319/2018</t>
  </si>
  <si>
    <t>Mióta velem jár</t>
  </si>
  <si>
    <t>NFGY/2320/2018</t>
  </si>
  <si>
    <t>Halak hálójában</t>
  </si>
  <si>
    <t>NFGY/2321/2018</t>
  </si>
  <si>
    <t>Ria</t>
  </si>
  <si>
    <t>NFGY/2322/2018</t>
  </si>
  <si>
    <t>Vakáció</t>
  </si>
  <si>
    <t>1052 Budapest, Régiposta utca 7-9. 4. em. 4.</t>
  </si>
  <si>
    <t>NFGY/2323/2018</t>
  </si>
  <si>
    <t>Judit</t>
  </si>
  <si>
    <t>NFGY/2324/2018</t>
  </si>
  <si>
    <t>Ghána hercege</t>
  </si>
  <si>
    <t>NFGY/2325/2018</t>
  </si>
  <si>
    <t>Dívák</t>
  </si>
  <si>
    <t>NFGY/2326/2018</t>
  </si>
  <si>
    <t>Anna</t>
  </si>
  <si>
    <t>NFGY/2327/2018</t>
  </si>
  <si>
    <t>Vivien</t>
  </si>
  <si>
    <t>NFGY/2328/2018</t>
  </si>
  <si>
    <t>Ági</t>
  </si>
  <si>
    <t>NFGY/2329/2018</t>
  </si>
  <si>
    <t>Mariann</t>
  </si>
  <si>
    <t>Zárójelentés Kft.</t>
  </si>
  <si>
    <t>NFGY/2330/2018</t>
  </si>
  <si>
    <t>Éjjeli őrjárat (munkacíme: Night Patrol)</t>
  </si>
  <si>
    <t>MATRIX FILM Kft.</t>
  </si>
  <si>
    <t>1015 Budapest, Donáti u. 59. I. em. 6.</t>
  </si>
  <si>
    <t>NFGY/2331/2018</t>
  </si>
  <si>
    <t>Pálcikaember</t>
  </si>
  <si>
    <t>NFGY/2332/2018</t>
  </si>
  <si>
    <t>NFGY/2333/2018</t>
  </si>
  <si>
    <t>Cryene Donovan</t>
  </si>
  <si>
    <t>NFGY/2334/2018</t>
  </si>
  <si>
    <t>Férfiak kabát nélkül</t>
  </si>
  <si>
    <t>NFGY/2335/2018</t>
  </si>
  <si>
    <t>Mestermű</t>
  </si>
  <si>
    <t>NFGY/2336/2018</t>
  </si>
  <si>
    <t>Szépszerelmem, Metalepsys!</t>
  </si>
  <si>
    <t>NFGY/2337/2018</t>
  </si>
  <si>
    <t>Reggelim a vacsorád</t>
  </si>
  <si>
    <t>NFGY/2338/2018</t>
  </si>
  <si>
    <t xml:space="preserve">Papa úszni tanít </t>
  </si>
  <si>
    <t>NFGY/2339/2018</t>
  </si>
  <si>
    <t>Vasárnap</t>
  </si>
  <si>
    <t>NFGY/2340/2018</t>
  </si>
  <si>
    <t>Ház-Mesterek 3</t>
  </si>
  <si>
    <t>1088 Budapest, Ötpacsirta u. 2.</t>
  </si>
  <si>
    <t>kortárs építészeti interjú sorozat</t>
  </si>
  <si>
    <t>NFGY/2341/2018</t>
  </si>
  <si>
    <t>Drága örökösök (2 db pilot epizód)</t>
  </si>
  <si>
    <t>NFGY/2342/2018</t>
  </si>
  <si>
    <t>NFGY/2343/2018</t>
  </si>
  <si>
    <t>BENCE Könyvelő és Adótanácsadó Kft.</t>
  </si>
  <si>
    <t>Bab Berci kalandjai: Bab Berci jót tesz</t>
  </si>
  <si>
    <t>Bab Berci kalandjai (4-13. epizód)</t>
  </si>
  <si>
    <t>NFGY/2344/2018</t>
  </si>
  <si>
    <t>Mignon</t>
  </si>
  <si>
    <t>1022 Budapest, Vadrózsa u. 7. 1. em. 3.</t>
  </si>
  <si>
    <t>CINEMA-FILM Kulturális Művészeti és Kereskedelmi Kft.</t>
  </si>
  <si>
    <t>NFGY/2345/2018</t>
  </si>
  <si>
    <t>Városfejlesztési Legendák 5 - Aszfalt út</t>
  </si>
  <si>
    <t>Agóra</t>
  </si>
  <si>
    <t>Az A38 Hajó színpadán (2018 106-123)</t>
  </si>
  <si>
    <t>NFGY/2346/2018</t>
  </si>
  <si>
    <t>NFGY/2347/2018</t>
  </si>
  <si>
    <t>Kortárs íróportrék 4-5. epizód</t>
  </si>
  <si>
    <t>Brain Bar 2018 - A Jövő itt van</t>
  </si>
  <si>
    <t>NFGY/2348/2018</t>
  </si>
  <si>
    <t>Nyitnikék</t>
  </si>
  <si>
    <t>Filmkert Kft.</t>
  </si>
  <si>
    <t>3240 Parád, Clarissa utca 6.</t>
  </si>
  <si>
    <t>NFGY/2349/2018</t>
  </si>
  <si>
    <t>Megmentett örökség</t>
  </si>
  <si>
    <t>NFGY/2350/2018</t>
  </si>
  <si>
    <t>A józanság dicsérete</t>
  </si>
  <si>
    <t>NFGY/2351/2018</t>
  </si>
  <si>
    <t xml:space="preserve">Pár perc építészet 2. széria </t>
  </si>
  <si>
    <t>NFGY/2352/2018</t>
  </si>
  <si>
    <t>NFGY/2353/2018</t>
  </si>
  <si>
    <t>Senki nem megy sehová</t>
  </si>
  <si>
    <t>Volt egyszer egy téka</t>
  </si>
  <si>
    <t>Vertigo Média Kft.</t>
  </si>
  <si>
    <t>2085 Pilisvörösvár, Petőfi Sándor utca 93.</t>
  </si>
  <si>
    <t>NFGY/2354/2018</t>
  </si>
  <si>
    <t>What might have been (Was gewesen ware)</t>
  </si>
  <si>
    <t xml:space="preserve">I </t>
  </si>
  <si>
    <t>NFGY/2355/2018</t>
  </si>
  <si>
    <t>Romeo &amp; Juliet Ballet</t>
  </si>
  <si>
    <t>NFGY/2356/2018</t>
  </si>
  <si>
    <t>NFGY/2357/2018</t>
  </si>
  <si>
    <t>Most már jöhetsz Jézuska</t>
  </si>
  <si>
    <t>NFGY/2358/2018</t>
  </si>
  <si>
    <t>Egyről a kettőre</t>
  </si>
  <si>
    <t>KULTINDEX Oktatási, Kulturális és Szolgáltató Nonprofit Kft.</t>
  </si>
  <si>
    <t>1027 Budapest, Bem rkp. 30. I. em. 3.</t>
  </si>
  <si>
    <t>NFGY/2359/2018</t>
  </si>
  <si>
    <t>Városi legendák 2. sorozat 16-26. epizód</t>
  </si>
  <si>
    <t>NFGY/2360/2018</t>
  </si>
  <si>
    <t>Az Úr keze - Sürget az idő</t>
  </si>
  <si>
    <t>NFGY/2361/2018</t>
  </si>
  <si>
    <t>Az A38 Hajó színpadán (2018 124-139)</t>
  </si>
  <si>
    <t>NFGY/2362/2018</t>
  </si>
  <si>
    <t>Szigorúan titkos</t>
  </si>
  <si>
    <t>1149 Budapest, Beckó utca 3. 4. em. 10.</t>
  </si>
  <si>
    <t>NFGY/2363/2018</t>
  </si>
  <si>
    <t>KORONA - A Custosok öröksége</t>
  </si>
  <si>
    <t>FDS-TECHNOLOGY Kft.</t>
  </si>
  <si>
    <t>1028 Budapest, Tárkony utca 74.</t>
  </si>
  <si>
    <t>Városfejlesztési legendák 3 - Városi kerékpározás</t>
  </si>
  <si>
    <t>NFGY/2364/2018</t>
  </si>
  <si>
    <t>NFGY/2365/2018</t>
  </si>
  <si>
    <t>Hunyadi Mátyás: Mítosz és valóság</t>
  </si>
  <si>
    <t>Médiatréning.hu Kft.</t>
  </si>
  <si>
    <t>2097 Pilisborosjenő, Szent Donát utca 23/A</t>
  </si>
  <si>
    <t>NFGY/2366/2018</t>
  </si>
  <si>
    <t>Pesti balhé</t>
  </si>
  <si>
    <t>NFGY/2367/2018</t>
  </si>
  <si>
    <t>A magyar Olympiász</t>
  </si>
  <si>
    <t>NFGY/2368/2018</t>
  </si>
  <si>
    <t>A mayerlingi rejtély</t>
  </si>
  <si>
    <t>1037 Budapest, Domoszló út 27.</t>
  </si>
  <si>
    <t xml:space="preserve">egyéb tv-film </t>
  </si>
  <si>
    <t>NFGY/2369/2018</t>
  </si>
  <si>
    <t>Orsi és Tenshinhan</t>
  </si>
  <si>
    <t>NFGY/2370/2018</t>
  </si>
  <si>
    <t>Medveinvázió Szicíliában (La fameuse invasion de ours en Sicile)</t>
  </si>
  <si>
    <t>NFGY/2371/2018</t>
  </si>
  <si>
    <t>Korhatáros szerelem 2. évad</t>
  </si>
  <si>
    <t>NFGY/2372/2018</t>
  </si>
  <si>
    <t>Közhely / Banality</t>
  </si>
  <si>
    <t>NFGY/2373/2018</t>
  </si>
  <si>
    <t>Station Films Kft.</t>
  </si>
  <si>
    <t>NFGY/2374/2018</t>
  </si>
  <si>
    <t>Luca 1. évad</t>
  </si>
  <si>
    <t>NFGY/2375/2018</t>
  </si>
  <si>
    <t>Bogaras szülők 1-10. rész</t>
  </si>
  <si>
    <t>NFGY/2376/2018</t>
  </si>
  <si>
    <t>Ice Age</t>
  </si>
  <si>
    <t>NFGY/2377/2018</t>
  </si>
  <si>
    <t>D18</t>
  </si>
  <si>
    <t>NFGY/2378/2018</t>
  </si>
  <si>
    <t>Projekt Film Televízió Program Gyártó és Forgalmazó Kft.</t>
  </si>
  <si>
    <t>Cseppben az élet (1-4. epizód)
(eredeti címe: Cseppek az életnek)</t>
  </si>
  <si>
    <t>1027. Budapest, Fő u. 79. 2. em. 15.</t>
  </si>
  <si>
    <t>egyéb TV film sorozat</t>
  </si>
  <si>
    <t>NFGY/2379/2018</t>
  </si>
  <si>
    <t>Draco a borzasztó - és förtelmes barátainak rémületes kalandjai</t>
  </si>
  <si>
    <t>BAL Filmkészítő Kft.</t>
  </si>
  <si>
    <t xml:space="preserve">1024 Budapest, Ezredes utca 11. </t>
  </si>
  <si>
    <t>NFGY/2380/2018</t>
  </si>
  <si>
    <t>A dicsőség fegyverei</t>
  </si>
  <si>
    <t>NFGY/2381/2018</t>
  </si>
  <si>
    <t>Hív a kötelesség</t>
  </si>
  <si>
    <t>NFGY/2382/2018</t>
  </si>
  <si>
    <t>Széchenyi Zsigmond</t>
  </si>
  <si>
    <t>FILM POSITIVE Productions Filmgyártó és Szolgáltató Kft.</t>
  </si>
  <si>
    <t>NFGY/2383/2018</t>
  </si>
  <si>
    <t>Szerepek</t>
  </si>
  <si>
    <t>NFGY/2384/2018</t>
  </si>
  <si>
    <t>Székelyföldi Legendárium 4-13.</t>
  </si>
  <si>
    <t>NFGY/2385/2018</t>
  </si>
  <si>
    <t>Cserebogarak - A Polgár lányok</t>
  </si>
  <si>
    <t>NFGY/2386/2018</t>
  </si>
  <si>
    <t>Tündérország</t>
  </si>
  <si>
    <t>Ösztön Kft.</t>
  </si>
  <si>
    <t>1117 Budapest, Hamzsabégi út 10. 5. em. 4.</t>
  </si>
  <si>
    <t>NFGY/2387/2018</t>
  </si>
  <si>
    <t>Ki kutyája vagyok én?</t>
  </si>
  <si>
    <t>OTHER FILMS Kft.</t>
  </si>
  <si>
    <t>1136 Budapest, Hegedűs Gyula u. 39-41. III. em. 27.</t>
  </si>
  <si>
    <t>NFGY/2388/2018</t>
  </si>
  <si>
    <t>Most van most</t>
  </si>
  <si>
    <t>Creative Factory Kft.</t>
  </si>
  <si>
    <t>5600 Békéscsaba, Vandháti út 51.</t>
  </si>
  <si>
    <t>NFGY/2389/2018</t>
  </si>
  <si>
    <t>A vádlott vádló</t>
  </si>
  <si>
    <t>2030 Érd, Marcal utca.10.</t>
  </si>
  <si>
    <t>NFGY/2390/2018</t>
  </si>
  <si>
    <t>Levelek a bolondokházából</t>
  </si>
  <si>
    <t>Planet Studio Kft.</t>
  </si>
  <si>
    <t>2145 Kerepes, Dessewffy utca 41.</t>
  </si>
  <si>
    <t>The Alienist - Season 1</t>
  </si>
  <si>
    <t>NFGY/2391/2018</t>
  </si>
  <si>
    <t>Fűzfa (eredeti neve: Willow)</t>
  </si>
  <si>
    <t>NFGY/2392/2018</t>
  </si>
  <si>
    <t>Fábián Lajos megöletése</t>
  </si>
  <si>
    <t>NFGY/2393/2018</t>
  </si>
  <si>
    <t>Egy ember, aki felépítette Shanghait</t>
  </si>
  <si>
    <t>ART DECO FILM KFT.</t>
  </si>
  <si>
    <t>Drakulics Filmgyártó Kft. és a 
Filmkontroll Kft.</t>
  </si>
  <si>
    <t>2030 Érd, György utca 55. 2/A. ép.</t>
  </si>
  <si>
    <t>NFGY/2394/2018</t>
  </si>
  <si>
    <t>Betű és lélek</t>
  </si>
  <si>
    <t>NFGY/2395/2018</t>
  </si>
  <si>
    <t>Budapest Spaceport (2. epizód)</t>
  </si>
  <si>
    <t>NFGY/2396/2018</t>
  </si>
  <si>
    <t>A tanár - 2. évad</t>
  </si>
  <si>
    <t>Paprika Studios Kft.</t>
  </si>
  <si>
    <t>NFGY/2397/2018</t>
  </si>
  <si>
    <t>A halálügyész</t>
  </si>
  <si>
    <t>1036 Budapest, Pacsirtamező utca 41-43. 51. ép.</t>
  </si>
  <si>
    <t>NFGY/2398/2018</t>
  </si>
  <si>
    <t>Documentary Now 3. évad 306. rész (A művészre várva),
                             3. évad 307. rész (Rég elment)</t>
  </si>
  <si>
    <t>Royal Budasauce Kft.</t>
  </si>
  <si>
    <t>1118 Budapest, Brassó út 102/c.</t>
  </si>
  <si>
    <t xml:space="preserve">Toldi 1. rész előhanggal </t>
  </si>
  <si>
    <t>NFGY/2399/2018</t>
  </si>
  <si>
    <t>Én és a kisöcsém</t>
  </si>
  <si>
    <t>NFGY/2400/2018</t>
  </si>
  <si>
    <t>Második világháború (WWII)</t>
  </si>
  <si>
    <t>NFGY/2401/2018</t>
  </si>
  <si>
    <t>Piedone nyomában!</t>
  </si>
  <si>
    <t>NFGY/2402/2018</t>
  </si>
  <si>
    <t>Vallás és szabadság</t>
  </si>
  <si>
    <t>Szóvilág  Kft.</t>
  </si>
  <si>
    <t>NFGY/2403/2018</t>
  </si>
  <si>
    <t>Midsommar</t>
  </si>
  <si>
    <t>Proton Cult Kft.</t>
  </si>
  <si>
    <t>NFGY/2404/2018</t>
  </si>
  <si>
    <t>Egy jenki Arthur király udvarában - 2.  epizód</t>
  </si>
  <si>
    <t>NFGY/2405/2018</t>
  </si>
  <si>
    <t>I/II</t>
  </si>
  <si>
    <t>Partnersfilm Kft.</t>
  </si>
  <si>
    <t>NFGY/2406/2018</t>
  </si>
  <si>
    <t>Attitűd</t>
  </si>
  <si>
    <t>NFGY/2407/2018</t>
  </si>
  <si>
    <t>Johnny Gold - a celeb visszatér</t>
  </si>
  <si>
    <t>PARKFILM Kft.</t>
  </si>
  <si>
    <t>3508 Miskolc, Próbatétel u. 11.</t>
  </si>
  <si>
    <t>NFGY/2408/2018</t>
  </si>
  <si>
    <t>Csúnya Borka - Cigánymesék</t>
  </si>
  <si>
    <t>NFGY/2409/2018</t>
  </si>
  <si>
    <t>Cigánymesék - Valaha madarak voltunk 11. epizód
                       A teknővájók 12. epizód
                       A kosárfonó 13. epizód</t>
  </si>
  <si>
    <t>NFGY/2410/2018</t>
  </si>
  <si>
    <t>Szökési sebesség</t>
  </si>
  <si>
    <t xml:space="preserve">1148 Budapest, Nagy Lajos király útja 1-9. </t>
  </si>
  <si>
    <t>Cigánymesék: Riza éjszakája (7. epizód), 
                      Kovács és az Isten (8. epizód)</t>
  </si>
  <si>
    <t>Az utolsó hívás</t>
  </si>
  <si>
    <t>NFGY/2411/2018</t>
  </si>
  <si>
    <t>Phoenix</t>
  </si>
  <si>
    <t>SB Films Kft.</t>
  </si>
  <si>
    <t>Válaszút  vándora: Kallós Zoltán (Idegen földre ne siess …)</t>
  </si>
  <si>
    <t>NFGY/2412/2018</t>
  </si>
  <si>
    <t>Az utolsó bástya</t>
  </si>
  <si>
    <t>NFGY/2413/2018</t>
  </si>
  <si>
    <t>42 karcsapás</t>
  </si>
  <si>
    <t>NFGY/2414/2018</t>
  </si>
  <si>
    <t>NFGY/2415/2018</t>
  </si>
  <si>
    <t>Indulj el egy úton</t>
  </si>
  <si>
    <t>Magyar Őstörténeti Egyesület</t>
  </si>
  <si>
    <t>2120 Dunakeszi, Posta utca 1/c.</t>
  </si>
  <si>
    <t>NFGY/2416/2018</t>
  </si>
  <si>
    <t>Az emlékezés szokásai</t>
  </si>
  <si>
    <t>NFGY/2417/2018</t>
  </si>
  <si>
    <t>Proton Falka Kft.</t>
  </si>
  <si>
    <t>Külön Falka (eredeti címe: 189 nap)</t>
  </si>
  <si>
    <t>NFGY/2418/2018</t>
  </si>
  <si>
    <t>Egy jenki Arthur király udvarában 03-13. epizód</t>
  </si>
  <si>
    <t>NFGY/2419/2018</t>
  </si>
  <si>
    <t>Borka és a varázsruha (6-13. epizód)</t>
  </si>
  <si>
    <t>TRIONfilm Productions Kommunikációs és Filmprodukciós Kft.</t>
  </si>
  <si>
    <t>NFGY/2420/2018</t>
  </si>
  <si>
    <t>Cigánymesék sorozat: ZEFÍR ÉS REBEKA (9. epizód)</t>
  </si>
  <si>
    <t>NFGY/2421/2018</t>
  </si>
  <si>
    <t>Fortélyos vadvilág</t>
  </si>
  <si>
    <t>NFGY/2422/2018</t>
  </si>
  <si>
    <t>Lifelike</t>
  </si>
  <si>
    <t>MYTHBERG FILMS Kft.</t>
  </si>
  <si>
    <t>NFGY/2423/2018</t>
  </si>
  <si>
    <t xml:space="preserve">Pilátus </t>
  </si>
  <si>
    <t>1024 Budapest, Kút utca 5. fszt. 1.</t>
  </si>
  <si>
    <t>Cross Dot Film Kft.</t>
  </si>
  <si>
    <t>NFGY/2424/2018</t>
  </si>
  <si>
    <t>Magyarország jazz élete egykor és most</t>
  </si>
  <si>
    <t>NFGY/2425/2018</t>
  </si>
  <si>
    <t>Hungarikumok nyomában - A magyar védőnői szolgálat</t>
  </si>
  <si>
    <t>1136 Budapest, Hegedűs Gyula utca 49-51.</t>
  </si>
  <si>
    <t>NFGY/2426/2018</t>
  </si>
  <si>
    <t>Vonzás 2 (Attraction 2)</t>
  </si>
  <si>
    <t>Eurasian Films Kft.</t>
  </si>
  <si>
    <t>NFGY/2427/2018</t>
  </si>
  <si>
    <t>A Michelin háta mögött (1-10 rész)</t>
  </si>
  <si>
    <t>NFGY/2428/2018</t>
  </si>
  <si>
    <t>The Exeption</t>
  </si>
  <si>
    <t>NFGY/2429/2018</t>
  </si>
  <si>
    <t>Allé, sétaút egy íróval (1. epizód - Végh Attila)</t>
  </si>
  <si>
    <t>Telegdi Polgár István Alapítvány</t>
  </si>
  <si>
    <t>1062 Budapest, Bajza utca 18.</t>
  </si>
  <si>
    <t>NFGY/2430/2018</t>
  </si>
  <si>
    <t>Cipelő cicák (1. epizód)</t>
  </si>
  <si>
    <t>Ionart Kft.</t>
  </si>
  <si>
    <t>1097 Budapest, Albert Flórián út 3/b.</t>
  </si>
  <si>
    <t>NFGY/2431/2018</t>
  </si>
  <si>
    <t>Gooseboy (munkacíme: Viggo és Vigga)</t>
  </si>
  <si>
    <t>Vanguard Film Kft.</t>
  </si>
  <si>
    <t>1062 Budapest, Bajza utca 50.</t>
  </si>
  <si>
    <t>Egy olasz diplomata a magyar viharban - Fabrizio Franco emlékére</t>
  </si>
  <si>
    <t>Solve Art Filmgyártó és Művészeti Szolgáltató Kft.</t>
  </si>
  <si>
    <t>Mythberg Films Film- és Videogyártó, Szolgáltató Kft.</t>
  </si>
  <si>
    <t>Art Vision Stúdió Kereskedelmi és Szolgáltató Kft.</t>
  </si>
  <si>
    <t>Hegedűország.hu (Négy húron pendülünk...)</t>
  </si>
  <si>
    <t>Véletlenek Kft. és a Filmpartners Kft.</t>
  </si>
  <si>
    <t>Mentor</t>
  </si>
  <si>
    <t>NFGY/2432/2018</t>
  </si>
  <si>
    <t>Kisköves Kereskedelmi és Szolgáltató Kft.</t>
  </si>
  <si>
    <t>1071 Budapest, Peterdy utca 18. II. em. 1.</t>
  </si>
  <si>
    <t>NFGY/2433/2018</t>
  </si>
  <si>
    <t>Boxi, a TV-film</t>
  </si>
  <si>
    <t>1034 Budapest, Viador u.15. 2. em.4.</t>
  </si>
  <si>
    <t>Paprika Scripted Kft.</t>
  </si>
  <si>
    <t>NFGY/2434/2018</t>
  </si>
  <si>
    <t>NFGY/2435/2018</t>
  </si>
  <si>
    <t>Magdolna</t>
  </si>
  <si>
    <t>SzeretetFilm Stúdió Egyesület</t>
  </si>
  <si>
    <t>8200 Veszprém, Cholnoky utca 23/b. I. em. 3.</t>
  </si>
  <si>
    <t>NFGY/2436/2018</t>
  </si>
  <si>
    <t>Bloodshot</t>
  </si>
  <si>
    <t>NFGY/2437/2018</t>
  </si>
  <si>
    <t>The Song of Names (Nevek éneke)</t>
  </si>
  <si>
    <t>SON Film Hungary Kft.</t>
  </si>
  <si>
    <t>NFGY/2438/2018</t>
  </si>
  <si>
    <t>Fehér ház</t>
  </si>
  <si>
    <t>NFGY/2439/2018</t>
  </si>
  <si>
    <t>Korda Ransom 3 Kft.</t>
  </si>
  <si>
    <t>Váltságdíj 3. évad (Ransom- Season 3)</t>
  </si>
  <si>
    <t>NFGY/2440/2018</t>
  </si>
  <si>
    <t>Oltári csajok (Pilot epizód és további 100 rész)</t>
  </si>
  <si>
    <t>27.780.000</t>
  </si>
  <si>
    <t>1138 Budapest, Révész utca 29. A. ép. 3. Lh. 1/5.
1088 Budapest, Vas utca 2/C.</t>
  </si>
  <si>
    <t>FILMTEAM-UP! Kft. és
Színház- és Filmművészeti Egyetem</t>
  </si>
  <si>
    <t>1139 Budapest, Révész utca 29. A. ép. 3. Lh. 1/5.
1088 Budapest, Vas utca 2/C.</t>
  </si>
  <si>
    <t>1140 Budapest, Révész utca 29. A. ép. 3. Lh. 1/5.
1088 Budapest, Vas utca 2/C.</t>
  </si>
  <si>
    <t>1141 Budapest, Révész utca 29. A. ép. 3. Lh. 1/5.
1088 Budapest, Vas utca 2/C.</t>
  </si>
  <si>
    <t>1142 Budapest, Révész utca 29. A. ép. 3. Lh. 1/5.
1088 Budapest, Vas utca 2/C.</t>
  </si>
  <si>
    <t>1143 Budapest, Révész utca 29. A. ép. 3. Lh. 1/5.
1088 Budapest, Vas utca 2/C.</t>
  </si>
  <si>
    <t>1144 Budapest, Révész utca 29. A. ép. 3. Lh. 1/5.
1088 Budapest, Vas utca 2/C.</t>
  </si>
  <si>
    <t>2019.03,31</t>
  </si>
  <si>
    <t>NFGY/2441/2018</t>
  </si>
  <si>
    <t>Példát mutatva Európának</t>
  </si>
  <si>
    <t>NFGY/2442/2018</t>
  </si>
  <si>
    <t>NFGY/2443/2018</t>
  </si>
  <si>
    <t>Foglyok</t>
  </si>
  <si>
    <t>NFGY/2444/2018</t>
  </si>
  <si>
    <t>Ellie Goulding: Close to Me 
(munkacíme: Ellie Goulding: Animal)</t>
  </si>
  <si>
    <t>ADMIRAL FILM Kft.</t>
  </si>
  <si>
    <t>2636 Tésa, Petőfi u. 16.</t>
  </si>
  <si>
    <t>egyéb videoklip</t>
  </si>
  <si>
    <t>NFGY/2445/2018</t>
  </si>
  <si>
    <t>Avalon királyai</t>
  </si>
  <si>
    <t>NFGY/2446/2018</t>
  </si>
  <si>
    <t xml:space="preserve">Berliner </t>
  </si>
  <si>
    <t>1023 Budapest, Frankel Leó út 21-23. III. em. 8.</t>
  </si>
  <si>
    <t>NFGY/2447/2018</t>
  </si>
  <si>
    <t>Hol rontottam el?</t>
  </si>
  <si>
    <t>Hol rontottam el Kft.</t>
  </si>
  <si>
    <t>1124 Budapest, Liptó utca 3.</t>
  </si>
  <si>
    <t>NFGY/2448/2018</t>
  </si>
  <si>
    <t>Garázsmenet</t>
  </si>
  <si>
    <t>NFGY/2449/2018</t>
  </si>
  <si>
    <t>Balázs Ferenc, az unitárius reneszánsz ember</t>
  </si>
  <si>
    <t>NFGY/2450/2018</t>
  </si>
  <si>
    <t>NFGY/2451/2018</t>
  </si>
  <si>
    <t>200 éves a mosonmagyaróvári gazdászképzés -
Látlelet egy sorsfordító korszakról</t>
  </si>
  <si>
    <t>Lumen Art Kft.</t>
  </si>
  <si>
    <t>1112 Budapest, Kérő utca 20. V./34.</t>
  </si>
  <si>
    <t>NFGY/2452/2018</t>
  </si>
  <si>
    <t>A taxis</t>
  </si>
  <si>
    <t>Castle Cinema Kft.</t>
  </si>
  <si>
    <t>NFGY/2453/2018</t>
  </si>
  <si>
    <t>Nászkáosz</t>
  </si>
  <si>
    <t>LÜSZI2018 Produkciós Kft.</t>
  </si>
  <si>
    <t>Jamestown  3. évad (Jamestown - Season 3)</t>
  </si>
  <si>
    <t>Csavargók (Közös sorsviselők)</t>
  </si>
  <si>
    <t>X - A rendszerből törölve</t>
  </si>
  <si>
    <t>NFGY/2454/2018</t>
  </si>
  <si>
    <t>Vak fűzfa, alvó nő</t>
  </si>
  <si>
    <t>NFGY/2455/2018</t>
  </si>
  <si>
    <t>II. Rákóczi Ferenc Fejedelem 1-3. rész</t>
  </si>
  <si>
    <t>1111 Budapest, Bercsényi utca 9. fszt. 3.</t>
  </si>
  <si>
    <t xml:space="preserve">dokumentumfilm sorozat </t>
  </si>
  <si>
    <t>Cargo</t>
  </si>
  <si>
    <t>NFGY/2456/2018</t>
  </si>
  <si>
    <t>Good Kids Kft.</t>
  </si>
  <si>
    <t>1063 Budapest, Szív utca 12.</t>
  </si>
  <si>
    <t>NFGY/2457/2018</t>
  </si>
  <si>
    <t>Egy másik életben (munkacíme: Az örökség)</t>
  </si>
  <si>
    <t>6 Underground</t>
  </si>
  <si>
    <t>NFGY/2458/2018</t>
  </si>
  <si>
    <t>Lilly csodálatos világa! A hős városi hajós</t>
  </si>
  <si>
    <t>Pioneer Stillking Underground Kft.</t>
  </si>
  <si>
    <t>NFGY/2460/2018</t>
  </si>
  <si>
    <t>nofilter 1-10 rész</t>
  </si>
  <si>
    <t>Film Seed Studio Kft.</t>
  </si>
  <si>
    <t>1135 Budapest, Zsinór utca 24.</t>
  </si>
  <si>
    <t>NFGY/2461/2018</t>
  </si>
  <si>
    <t>Recycling</t>
  </si>
  <si>
    <t>Absolut Film Studio Bt.</t>
  </si>
  <si>
    <t>NFGY/2462/2018</t>
  </si>
  <si>
    <t xml:space="preserve">Az A38 Hajó színpadán (2018 140-161) </t>
  </si>
  <si>
    <t>NFGY/2463/2018</t>
  </si>
  <si>
    <t>Józsefváros legendája</t>
  </si>
  <si>
    <t>Kisköves Kft.</t>
  </si>
  <si>
    <t xml:space="preserve">1071 Budapest, Peterdy utca 18. </t>
  </si>
  <si>
    <t>NFGY/2464/2018</t>
  </si>
  <si>
    <t>Felkészülés 1819 Kft. és a
Poste Restante Kft.</t>
  </si>
  <si>
    <t xml:space="preserve">1024  Budapest, Fillér utca 23. </t>
  </si>
  <si>
    <t>Házasságtörés</t>
  </si>
  <si>
    <t>MEGA FILM Kft.</t>
  </si>
  <si>
    <t>NFGY/2465/2018</t>
  </si>
  <si>
    <t>Marci kertje</t>
  </si>
  <si>
    <t>Derengo Animation Kft.</t>
  </si>
  <si>
    <t>2013 Pomáz, Lóczy Lajos utca 5.</t>
  </si>
  <si>
    <t>Szeretlek, mint állat</t>
  </si>
  <si>
    <t>NFGY/1022/2015</t>
  </si>
  <si>
    <t>NFGY/2466/2018</t>
  </si>
  <si>
    <t>Menetrend</t>
  </si>
  <si>
    <t>1118 Budapest, Somlói út 54. 2/7.</t>
  </si>
  <si>
    <t>NFGY/2467/2018</t>
  </si>
  <si>
    <t xml:space="preserve"> 'FÁTÓL FÁIG' Galambfalvától Galambfalváig, a bölcsőtől a koporsóig</t>
  </si>
  <si>
    <t>NFGY/2468/2018</t>
  </si>
  <si>
    <t xml:space="preserve">Gyújtópont </t>
  </si>
  <si>
    <t>Tegnap</t>
  </si>
  <si>
    <t>NFGY/2469/2018</t>
  </si>
  <si>
    <t>The Witcher - A vaják</t>
  </si>
  <si>
    <t>Pioneer Stillking Claw Kft.</t>
  </si>
  <si>
    <t>SZUPERMODERN STÚDIÓ Kulturális és Szolgáltató Kft.
Post Mortem Film Kft.</t>
  </si>
  <si>
    <t>Elixer (a.k.a. Jungle Cruise)</t>
  </si>
  <si>
    <t>MP Films Gyártó és Szolgáltató Kft.</t>
  </si>
  <si>
    <t>NFGY/2470/2018</t>
  </si>
  <si>
    <t>Cosmos: Possible Worlds (Kozmosz: Lehetséges világok)</t>
  </si>
  <si>
    <t>televíziós sorozat</t>
  </si>
  <si>
    <t>NFGY/2471/2018</t>
  </si>
  <si>
    <t>Harc közben eltűnt</t>
  </si>
  <si>
    <t>Intron Productions Kft.</t>
  </si>
  <si>
    <t>1016 Budapest, Zsolt utca 6/a.</t>
  </si>
  <si>
    <t>NFGY/2472/2018</t>
  </si>
  <si>
    <t>Berlin Station (3. évad) 1. epizód</t>
  </si>
  <si>
    <t xml:space="preserve">Xi Bao </t>
  </si>
  <si>
    <t>TheScout Asian Project</t>
  </si>
  <si>
    <t>1035 Budapest, Miklós utca 13.</t>
  </si>
  <si>
    <t>NFGY/2473/2018</t>
  </si>
  <si>
    <t>SS19</t>
  </si>
  <si>
    <t>NFGY/2474/2018</t>
  </si>
  <si>
    <t>Sanyiék</t>
  </si>
  <si>
    <t xml:space="preserve">1052 Budapest, Régiposta utca 7-9. </t>
  </si>
  <si>
    <t>NFGY/2475/2018</t>
  </si>
  <si>
    <t>Birodalmak kohója (Forge of Empires)</t>
  </si>
  <si>
    <t>NFGY/2476/2018</t>
  </si>
  <si>
    <t>Fuchs Jenő: az első ember</t>
  </si>
  <si>
    <t>1134 Budapest, Váci út 47/b.</t>
  </si>
  <si>
    <t>NFGY/2477/2018</t>
  </si>
  <si>
    <t>Sir Plump, a lovag</t>
  </si>
  <si>
    <t>Umatik Filmforgalmazó Kft.</t>
  </si>
  <si>
    <t>NFGY/2478/2018</t>
  </si>
  <si>
    <t>Semmelweis halála</t>
  </si>
  <si>
    <t>NFGY/2479/2018</t>
  </si>
  <si>
    <t>A Sopranos (eredeti címe: The Sopranos)</t>
  </si>
  <si>
    <t>NFGY/2480/2018</t>
  </si>
  <si>
    <t>Nagykarácsony</t>
  </si>
  <si>
    <t>Medve</t>
  </si>
  <si>
    <t>Drága örökösök (1. évad)</t>
  </si>
  <si>
    <t>FilmHungary Kft.</t>
  </si>
  <si>
    <t>1106 Budapest, Dombhát utca 3.</t>
  </si>
  <si>
    <t>SAS: Red Notice</t>
  </si>
  <si>
    <t>Red Notice Kft.</t>
  </si>
  <si>
    <t>1145 Budapest, Erzsébet királyné útja 30/a.</t>
  </si>
  <si>
    <t>Shrines</t>
  </si>
  <si>
    <t>NFGY/2481/2019</t>
  </si>
  <si>
    <t>NFGY/2482/2019</t>
  </si>
  <si>
    <t>NFGY/2483/2019</t>
  </si>
  <si>
    <t>NFGY/2484/2019</t>
  </si>
  <si>
    <t>NFGY/2485/2019</t>
  </si>
  <si>
    <t>Rainbow Six Siege</t>
  </si>
  <si>
    <t>NFGY/2486/2019</t>
  </si>
  <si>
    <t>Bogyó és Babóca 4. évad (40-42. epizód)</t>
  </si>
  <si>
    <t>2011 Budakalász, Martinovics utca 11.</t>
  </si>
  <si>
    <t xml:space="preserve">Erdély madártávlatból - A Hunyadiaktól a szász városokig </t>
  </si>
  <si>
    <t xml:space="preserve">S. Kapitány Film Kft. </t>
  </si>
  <si>
    <t>Szabó Magda világsikere</t>
  </si>
  <si>
    <t>NFGY/2487/2019</t>
  </si>
  <si>
    <t>Japán hajtás</t>
  </si>
  <si>
    <t>Arany János Alapítvány</t>
  </si>
  <si>
    <t>NFGY/2488/2019</t>
  </si>
  <si>
    <t>Detour 4. évad 9-10. epizód</t>
  </si>
  <si>
    <t>NFGY/2489/2019</t>
  </si>
  <si>
    <t xml:space="preserve">Leves és Saláta Produkciós Kft. </t>
  </si>
  <si>
    <t>Leves és Saláta</t>
  </si>
  <si>
    <t>1097 Budapest, Vaskapu u. 17/a. 5. em. 109.</t>
  </si>
  <si>
    <t>1111 Budapest, Bertalan Lajos utca 2.</t>
  </si>
  <si>
    <t>Sola</t>
  </si>
  <si>
    <t>NFGY/2490/2019</t>
  </si>
  <si>
    <t>Építészet XXI. (2018-2019)</t>
  </si>
  <si>
    <t>NFGY/2491/2019</t>
  </si>
  <si>
    <t>The Portrait</t>
  </si>
  <si>
    <t>1224 Budapest, Sík utca 19/b.</t>
  </si>
  <si>
    <t>NFGY/2492/2019</t>
  </si>
  <si>
    <t>Építészeti felkiáltójelek</t>
  </si>
  <si>
    <t>NFGY/2493/2019</t>
  </si>
  <si>
    <t>Kós Károly emlékezete</t>
  </si>
  <si>
    <t>NFGY/2494/2019</t>
  </si>
  <si>
    <t>PENOZA</t>
  </si>
  <si>
    <t>Unio Film Műsorkészítő és Filmgyártó Kft.</t>
  </si>
  <si>
    <t>NFGY/2495/2019</t>
  </si>
  <si>
    <t>Archive</t>
  </si>
  <si>
    <t>Archive Systems Kft.</t>
  </si>
  <si>
    <t>1074 Budapest, Rákóczi út 62. 4. em. 33.</t>
  </si>
  <si>
    <t>1092 Budapest, Kinizsi utca 11. fszt. 2.
1088 Budapest, Vas utca 2/C</t>
  </si>
  <si>
    <t>Inforg-M&amp;M Film Kft. és 
Színház és Filmművészeti Egyetem</t>
  </si>
  <si>
    <t>1095 Budapest, Kinizsi utca 11. fszt. 2.
1088 Budapest, Vas utca 2/C</t>
  </si>
  <si>
    <t>Inforg-M&amp;M Film Kft.  és 
Színház- és Filmművészeti Egyetem</t>
  </si>
  <si>
    <t>1092 Budapest, Kinizsi u.11. fszt. 2.
1088 Budapest, Vas utca 2/C.</t>
  </si>
  <si>
    <t>Sömmi</t>
  </si>
  <si>
    <t>Épített Örökségünk - Magyarország kincsei</t>
  </si>
  <si>
    <t>tudományos ismeretterjő film</t>
  </si>
  <si>
    <t>MMA kisfilmek (eredeti címe: MMA Építőművészeti Tagozatának alkotásai)</t>
  </si>
  <si>
    <t>A MÉSZ története (eredeti címe: A MÉSZ története (2010)</t>
  </si>
  <si>
    <t>A szembejövő ember (Benedek Elek élete)</t>
  </si>
  <si>
    <t>Stratcomm Kft.</t>
  </si>
  <si>
    <t>Thúróczy István filmje</t>
  </si>
  <si>
    <t>Irma néni</t>
  </si>
  <si>
    <t>Székely kortárs építészet</t>
  </si>
  <si>
    <t>NFGY/2504/2019</t>
  </si>
  <si>
    <t>NFGY/2503/2019</t>
  </si>
  <si>
    <t>NFGY/2502/2019</t>
  </si>
  <si>
    <t>NFGY/2501/2019</t>
  </si>
  <si>
    <t>NFGY/2500/2019</t>
  </si>
  <si>
    <t>NFGY/2499/2019</t>
  </si>
  <si>
    <t>NFGY/2498/2019</t>
  </si>
  <si>
    <t>NFGY/2497/2019</t>
  </si>
  <si>
    <t>NFGY/2496/2019</t>
  </si>
  <si>
    <t>A transzplantáció virtuóza - 80 éves Perner Ferenc professzor</t>
  </si>
  <si>
    <t>Movie Trend Filmforgalmazó- és gyártó Kft.</t>
  </si>
  <si>
    <t>A3, Építészet a köbön</t>
  </si>
  <si>
    <t>Stardust Films Kft.</t>
  </si>
  <si>
    <t>1118. Budapest, Hegyalja út 84. fszt. 1.</t>
  </si>
  <si>
    <t>Mária szemein át (eredeti címe: Through Maria's Eyes)</t>
  </si>
  <si>
    <t>NFGY/2505/2019</t>
  </si>
  <si>
    <t>Tabukról - tabuk nélkül II. évad</t>
  </si>
  <si>
    <t>CRAFT Reklámügynökség Kft.</t>
  </si>
  <si>
    <t>1027 Budapest, Henger utca 2. B. ép.</t>
  </si>
  <si>
    <t>NFGY/2506/2019</t>
  </si>
  <si>
    <t>Experiment Nonprofit Kft.</t>
  </si>
  <si>
    <t>2000 Szentendre, Rákóczi Ferenc utca 15.</t>
  </si>
  <si>
    <t>Tekintetek</t>
  </si>
  <si>
    <t>NFGY/2507/2019</t>
  </si>
  <si>
    <t>Berlin Station - Season 3 - Ep. 2-10 
(Berlin Station - 3. évad - 2-10 epizód)</t>
  </si>
  <si>
    <t>NFGY/2508/2019</t>
  </si>
  <si>
    <t>Voluman</t>
  </si>
  <si>
    <t>Fiatal Filmesek Egyesülete</t>
  </si>
  <si>
    <t>NFGY/2509/2019</t>
  </si>
  <si>
    <t>Akusztik (2018 1-3)</t>
  </si>
  <si>
    <t xml:space="preserve">A38 Kulturális Közhasznú Nonprofit Kft. </t>
  </si>
  <si>
    <t>NFGY/2510/2019</t>
  </si>
  <si>
    <t>Jazz Akusztik (2018 1-8)</t>
  </si>
  <si>
    <t>218.11.16</t>
  </si>
  <si>
    <t>NFGY/2511/2019</t>
  </si>
  <si>
    <t>Hunor 2. epizód (eredeti címe: Kollerné bátorsága)</t>
  </si>
  <si>
    <t>NFGY/2512/2019</t>
  </si>
  <si>
    <t>Treadstone</t>
  </si>
  <si>
    <t>Pioneer Stillking Treadstone Kft.</t>
  </si>
  <si>
    <t>1056 Budapest, Molnár u.53.</t>
  </si>
  <si>
    <t>egyéb TVfilm/sorozat</t>
  </si>
  <si>
    <t>NFGY/2513/2019</t>
  </si>
  <si>
    <t>Kedves Apukák (Pilot epizód)</t>
  </si>
  <si>
    <t>egyéb televíziós sorozat pilot epizódja</t>
  </si>
  <si>
    <t>NFGY/2514/2019</t>
  </si>
  <si>
    <t>Traumáinkon innen és túl</t>
  </si>
  <si>
    <t xml:space="preserve">Becsengetünk Produkció Kft. </t>
  </si>
  <si>
    <t>NFGY/2515/2019</t>
  </si>
  <si>
    <t>Az én anyukám a legeslegjobb</t>
  </si>
  <si>
    <t>NFGY/2516/2019</t>
  </si>
  <si>
    <t>Potoczky Mária</t>
  </si>
  <si>
    <t>Korda R3 Kft.</t>
  </si>
  <si>
    <t>HAZATÉRŐK - Másodszor menekülnek a kommunizmus elől a venezuelai magyarok</t>
  </si>
  <si>
    <t>NFGY/2517/2019</t>
  </si>
  <si>
    <t>Hungarikumok - minden ami magyar</t>
  </si>
  <si>
    <t xml:space="preserve">Montage Video Kkt. </t>
  </si>
  <si>
    <t>NFGY/2518/2019</t>
  </si>
  <si>
    <t>60 óra</t>
  </si>
  <si>
    <t>NEON FILM Filmgyártó és Szolgáltató Kft.</t>
  </si>
  <si>
    <t xml:space="preserve">1121 Budapest, Zugligeti u. 16. </t>
  </si>
  <si>
    <t>Mi lesz a címe?</t>
  </si>
  <si>
    <t>NFGY/2519/2019</t>
  </si>
  <si>
    <t>Makabor Stúdió Kft.</t>
  </si>
  <si>
    <t>1022 Budapest, Vadrózsa utca 7.</t>
  </si>
  <si>
    <t>NFGY/2520/2019</t>
  </si>
  <si>
    <t>Az A38 Hajó színpadán (2019 1-16)</t>
  </si>
  <si>
    <t>NFGY/2459/2018</t>
  </si>
  <si>
    <t>NFGY/2521/2019</t>
  </si>
  <si>
    <t>Szupermalac és Űrpatkány 7. epizód</t>
  </si>
  <si>
    <t>NFGY/1751-4/2019</t>
  </si>
  <si>
    <t>25 év szolgálat</t>
  </si>
  <si>
    <t xml:space="preserve">Visual Factory Informatikai, Szolgáltató és Kereskedelmi Kft. </t>
  </si>
  <si>
    <t>1016 Budapest, Dezső u. 2.</t>
  </si>
  <si>
    <t>NFGY/2522/2019</t>
  </si>
  <si>
    <t>Az A38 Hajó színpadán (2019 17-33)</t>
  </si>
  <si>
    <t>A mentor</t>
  </si>
  <si>
    <t>NFGY/2523/2019</t>
  </si>
  <si>
    <t>Bújócska (eredeti címe: Hide)</t>
  </si>
  <si>
    <t>NFGY/2524/2019</t>
  </si>
  <si>
    <t>Acid</t>
  </si>
  <si>
    <t>1034 Budapest, Viador utca 15. 2. em. 4.</t>
  </si>
  <si>
    <t>NFGY/2525/2019</t>
  </si>
  <si>
    <t>Keresztesek egykor és ma</t>
  </si>
  <si>
    <t>NFGY/2526/2019</t>
  </si>
  <si>
    <t>A nagy visszatérő</t>
  </si>
  <si>
    <t>Erdélyi Film Bt.</t>
  </si>
  <si>
    <t>9556 Duka, Kossuth utca 121.</t>
  </si>
  <si>
    <t>NFGY/2527/2019</t>
  </si>
  <si>
    <t>Vallás és Szabadság 17-32</t>
  </si>
  <si>
    <t>Szóvilág Kft.</t>
  </si>
  <si>
    <t>1025 Budapest, Cimbalom utca 6.</t>
  </si>
  <si>
    <t>NFGY/2528/2019</t>
  </si>
  <si>
    <t>NFGY/2529/2019</t>
  </si>
  <si>
    <t>Szelfi</t>
  </si>
  <si>
    <t>NFGY/2530/2019</t>
  </si>
  <si>
    <t>Raszkolnyikov találkozása a Krokodillal</t>
  </si>
  <si>
    <t>1116 Budapest, Barázda köz 2. fszt. 2.</t>
  </si>
  <si>
    <t xml:space="preserve">Híd Média Kft. </t>
  </si>
  <si>
    <t>Musis et Virtutibus (eredeti címe: Múzsák és erények)</t>
  </si>
  <si>
    <t>A buszsofőr</t>
  </si>
  <si>
    <t>Janó Manó és az elveszett harmatcseppek 3. rész</t>
  </si>
  <si>
    <t>NFGY/1802-2/2019</t>
  </si>
  <si>
    <t>NFGY/2531/2019</t>
  </si>
  <si>
    <t>Detti és Drót (3. epizód)</t>
  </si>
  <si>
    <t>NFGY/2532/2019</t>
  </si>
  <si>
    <t>NFGY/2533/2019</t>
  </si>
  <si>
    <t>Átjáróház</t>
  </si>
  <si>
    <t>NFGY/2534/2019</t>
  </si>
  <si>
    <t>Royalty Films Kft.</t>
  </si>
  <si>
    <t>NFGY/2535/2019</t>
  </si>
  <si>
    <t>Larry</t>
  </si>
  <si>
    <t>NFGY/2536/2019</t>
  </si>
  <si>
    <t>Verne Gyula a Holdon</t>
  </si>
  <si>
    <t>Istenkirályok (eredeti címe: God Kings)</t>
  </si>
  <si>
    <t xml:space="preserve">A mi Kodályunk </t>
  </si>
  <si>
    <t>NFGY/2537/2019</t>
  </si>
  <si>
    <t>Tízórai</t>
  </si>
  <si>
    <t xml:space="preserve">Meteor Filmstúdió Kft. </t>
  </si>
  <si>
    <t xml:space="preserve">1077 Budapest, Rákóczi út 32. 2. em. 3. </t>
  </si>
  <si>
    <t>Remélem legközelebb sikerül meghalnod :)</t>
  </si>
  <si>
    <t>COLLOC Productions Kft.</t>
  </si>
  <si>
    <t>2018.11.31</t>
  </si>
  <si>
    <t>NFGY/2538/2019</t>
  </si>
  <si>
    <t xml:space="preserve">DAESH </t>
  </si>
  <si>
    <t>VISUall Kft.</t>
  </si>
  <si>
    <t>1054 Budapest, Alkotmány u. 18.</t>
  </si>
  <si>
    <t>NFGY/2539/2019</t>
  </si>
  <si>
    <t>HIDZSRA</t>
  </si>
  <si>
    <t>NFGY/2540/2019</t>
  </si>
  <si>
    <t>Börtönanya</t>
  </si>
  <si>
    <t>NFGY/2541/2019</t>
  </si>
  <si>
    <t>Toxikoma</t>
  </si>
  <si>
    <t>1054 Budapest, Báthory utca 6. 2. em. 3.</t>
  </si>
  <si>
    <t>NFGY/2542/2019</t>
  </si>
  <si>
    <t>Vacsora</t>
  </si>
  <si>
    <t>BODDAH Riotfilm Produkciós Kft.</t>
  </si>
  <si>
    <t xml:space="preserve">1075 Budapest, Madách Imre u. 5. 1. em. 3. </t>
  </si>
  <si>
    <t>NFGY/2543/2019</t>
  </si>
  <si>
    <t>Pomi és Nar</t>
  </si>
  <si>
    <t>NFGY/2544/2019</t>
  </si>
  <si>
    <t>Repülj, Madár, Repülj - A magyar Táncház Mozgalom</t>
  </si>
  <si>
    <t>1012 Budapest, Kuny Domokos u. 9. 1. em. 3.</t>
  </si>
  <si>
    <t>Music Hungary Zeneműkiadó Kft.</t>
  </si>
  <si>
    <t>NFGY/2545/2019</t>
  </si>
  <si>
    <t>Our Man in America</t>
  </si>
  <si>
    <t>NFGY/2546/2019</t>
  </si>
  <si>
    <t>Mahler Budapesten</t>
  </si>
  <si>
    <t xml:space="preserve">B &amp; L Line Szolgáltató Kft. </t>
  </si>
  <si>
    <t>NFGY/2547/2019</t>
  </si>
  <si>
    <t>Wagner Niebelung etűdök</t>
  </si>
  <si>
    <t>egyéb rövidfilm</t>
  </si>
  <si>
    <t>NFGY/2548/2019</t>
  </si>
  <si>
    <t>Mellékhatás 2-10. rész (eredeti címe: Méhkirály 2-10. rész)</t>
  </si>
  <si>
    <t>1054 Budapest, Honvéd u.  8. 1. em. 2.</t>
  </si>
  <si>
    <t>Fiam, Iulian</t>
  </si>
  <si>
    <t>Felfedezők</t>
  </si>
  <si>
    <t>Családon belül</t>
  </si>
  <si>
    <t>Szél Viszi</t>
  </si>
  <si>
    <t>Áginak</t>
  </si>
  <si>
    <t>A Kádár-korszak és a terrorizmus</t>
  </si>
  <si>
    <t>NFGY/2549/2019</t>
  </si>
  <si>
    <t>"NÓTÁRIUS 2000" Vendéglátó, Szálláshely-, Kulturális- és Gazdagsági Szolgáltató Kft.</t>
  </si>
  <si>
    <t>NFGY/2550/2019</t>
  </si>
  <si>
    <t>Van feljebb</t>
  </si>
  <si>
    <t>2083 Solymár, Toldi u. 37.</t>
  </si>
  <si>
    <t>NFGY/2551/2019</t>
  </si>
  <si>
    <t>Petronella</t>
  </si>
  <si>
    <t xml:space="preserve">FORMART DEKOR Grafikai és Szolgáltató Bt. </t>
  </si>
  <si>
    <t>6000 Kecskemét, Béke fasor 7.</t>
  </si>
  <si>
    <t>NFGY/2552/2019</t>
  </si>
  <si>
    <t>KOCSMA JAJ</t>
  </si>
  <si>
    <t>SOLVE ART Filmgyártó és Művészeti Szolgáltató Kft.</t>
  </si>
  <si>
    <t>1062 Budapest, Székely Bertalan utca 11. 1. em. 1.</t>
  </si>
  <si>
    <t>NFGY/2553/2019</t>
  </si>
  <si>
    <t xml:space="preserve">ELF Pictures Kft. </t>
  </si>
  <si>
    <t>National Geographic - Magyarország</t>
  </si>
  <si>
    <t>NFGY/2554/2019</t>
  </si>
  <si>
    <t>Nyertesek (eredeti címe: Kopogd le! / Touch Wood)</t>
  </si>
  <si>
    <t>1052. Budapest, Régiposta utca 7-9. 4. em. 4.</t>
  </si>
  <si>
    <t xml:space="preserve">1052 Budapest, Régiposta utca 7-9. 4. em. 4. </t>
  </si>
  <si>
    <t>NFGY/2555/2019</t>
  </si>
  <si>
    <t>A szövetség csatája (eredeti címe: Alliance Battle)</t>
  </si>
  <si>
    <t>NFGY/2556/2019</t>
  </si>
  <si>
    <t>A Nagykövet (The Ambassador) 1-10. rész</t>
  </si>
  <si>
    <t>1138 Budapest, Révész u. 27.</t>
  </si>
  <si>
    <t>NFGY/2557/2019</t>
  </si>
  <si>
    <t>Maradunk</t>
  </si>
  <si>
    <t>NFGY/2558/2019</t>
  </si>
  <si>
    <t>Tündér Lala</t>
  </si>
  <si>
    <t>1125 Budapest, Varázs utca 3. fszt. 1.</t>
  </si>
  <si>
    <t>NFGY/2559/2019</t>
  </si>
  <si>
    <t>Hoppi mesék: A francia időutazás</t>
  </si>
  <si>
    <t xml:space="preserve">The Hoppies Kft. </t>
  </si>
  <si>
    <t>1126 Budapest, Tóth Lőrinc utca 29. fszt. 1.</t>
  </si>
  <si>
    <t>NFGY/2560/2019</t>
  </si>
  <si>
    <t>Vögy Produkció Filmgyártó Kft.</t>
  </si>
  <si>
    <t>1039 Budapest, Királyok útja 111.</t>
  </si>
  <si>
    <t>NFGY/2561/2019</t>
  </si>
  <si>
    <t>7 nap Mia (eredeti címe: 7 giorni Mia)</t>
  </si>
  <si>
    <t>1056 Budapest, Váci utca. 81. 4. em.</t>
  </si>
  <si>
    <t>NFGY/2562/2019</t>
  </si>
  <si>
    <t xml:space="preserve">A Darwin projekt (eredet címe: Project Darwin) </t>
  </si>
  <si>
    <t>NFGY/2563/2019</t>
  </si>
  <si>
    <t>Happy</t>
  </si>
  <si>
    <t>Manna Kulturális Egyesület</t>
  </si>
  <si>
    <t>1155 Budapest, Bulcsú utca 44.</t>
  </si>
  <si>
    <t>NFGY/2564/2019</t>
  </si>
  <si>
    <t>Harry Haft</t>
  </si>
  <si>
    <t>Pioneer Stillking Haft</t>
  </si>
  <si>
    <t>NFGY/2565/2019</t>
  </si>
  <si>
    <t>Amiről a fák suttognak</t>
  </si>
  <si>
    <t>1025 Budapest, Törökvész út 25. 1. em.7.</t>
  </si>
  <si>
    <t>NFGY/2566/2019</t>
  </si>
  <si>
    <t>Plakátmagány</t>
  </si>
  <si>
    <t>NFGY/2567/2019</t>
  </si>
  <si>
    <t>A komáromi hős</t>
  </si>
  <si>
    <t>4400 Nyíregyháza, Vietórisz út 58.</t>
  </si>
  <si>
    <t>SHANNON Iroda Bt.</t>
  </si>
  <si>
    <t>NFGY/2568/2019</t>
  </si>
  <si>
    <t>Dvorszky</t>
  </si>
  <si>
    <t>RecordFilm Produkciós és Utómunka Stúdió Bt.</t>
  </si>
  <si>
    <t>2612 Kosd, Bányai út 19.</t>
  </si>
  <si>
    <t>NFGY/2569/2019</t>
  </si>
  <si>
    <t>Digitális Nomádom</t>
  </si>
  <si>
    <t>MAKABOR STÚDIÓ Szolgáltató Kft.</t>
  </si>
  <si>
    <t>1022 Budapest, Vadrózsa u. 7.  1. em. 3.</t>
  </si>
  <si>
    <t>NFGY/2570/2019</t>
  </si>
  <si>
    <t>Szőrmók Ovi 4. rész</t>
  </si>
  <si>
    <t>NFGY/2571/2019</t>
  </si>
  <si>
    <t>Alla Zingara</t>
  </si>
  <si>
    <t>1114 Budapest, Fadrusz utca 26/b. fél em. 3.</t>
  </si>
  <si>
    <t>Ízig vérig (1-10. rész)</t>
  </si>
  <si>
    <t>NFGY/2427/2019</t>
  </si>
  <si>
    <t>NFGY/2572/2019</t>
  </si>
  <si>
    <t>1023 Budapest, Gül Baba utca 2.</t>
  </si>
  <si>
    <t>Juliska: így is lehet szövetkezni</t>
  </si>
  <si>
    <t>NFGY/2573/2019</t>
  </si>
  <si>
    <t>A Rubens lány</t>
  </si>
  <si>
    <t>NFGY/2574/2019</t>
  </si>
  <si>
    <t>A befogadottak</t>
  </si>
  <si>
    <t>FILMTEAM-UP! Kft.</t>
  </si>
  <si>
    <t xml:space="preserve">1138 Budapest, Révész utca 29. A. ép.
3. Iház. I. em. 5. </t>
  </si>
  <si>
    <t>Alvilág</t>
  </si>
  <si>
    <t>NFGY/2575/2019</t>
  </si>
  <si>
    <t>Varázslatos szuperhősök</t>
  </si>
  <si>
    <t>NFGY/2576/2019</t>
  </si>
  <si>
    <t>A tanyavilág aranya</t>
  </si>
  <si>
    <t>Antropológiai és Közösségi Kutató Egyesület</t>
  </si>
  <si>
    <t>1025 Budapest, Gül Baba u. 7.</t>
  </si>
  <si>
    <t>NFGY/2577/2019</t>
  </si>
  <si>
    <t>Nyelvi tájkép</t>
  </si>
  <si>
    <t>Interregió Fórum Egyesület</t>
  </si>
  <si>
    <t>1024 Budapest, Margit krt. 47-49. VI. em. 15.</t>
  </si>
  <si>
    <t>NFGY/2578/2019</t>
  </si>
  <si>
    <t>Nino bárkája</t>
  </si>
  <si>
    <t>LUMIERE Film &amp; TV Kft.</t>
  </si>
  <si>
    <t xml:space="preserve">1022 Budapest, Alsótörökvész út 9. </t>
  </si>
  <si>
    <t>egyéb televíziófilm</t>
  </si>
  <si>
    <t>NFGY/2579/2019</t>
  </si>
  <si>
    <t>Az A38 Hajó színpadán (2019 34-56)</t>
  </si>
  <si>
    <t>NFGY/2580/2019</t>
  </si>
  <si>
    <t>A Gyűrűk Ura: Gollum kalandjai</t>
  </si>
  <si>
    <t>NFGY/2581/2019</t>
  </si>
  <si>
    <t>Atlantisz</t>
  </si>
  <si>
    <t>NFGY/2582/2019</t>
  </si>
  <si>
    <t>Cserebogarak - 4. epizód - Papp Laci</t>
  </si>
  <si>
    <t>NFGY/2583/2019</t>
  </si>
  <si>
    <t>Mindennapi Bauhaus</t>
  </si>
  <si>
    <t>Kinofabrik Művészeti és Szolgáltató Kft.</t>
  </si>
  <si>
    <t>1123 Budapest, Táltos u. 7-9. II. em. 54.</t>
  </si>
  <si>
    <t>The King - A király</t>
  </si>
  <si>
    <t>NFGY/2584/2019</t>
  </si>
  <si>
    <t>A tökéletes beteg</t>
  </si>
  <si>
    <t>1037 Budapest, Montevideo u. 2/b.</t>
  </si>
  <si>
    <t>NFGY/2585/2019</t>
  </si>
  <si>
    <t>Családban marad</t>
  </si>
  <si>
    <t>NFGY/2586/2019</t>
  </si>
  <si>
    <t>Rendszerváltó televíziók</t>
  </si>
  <si>
    <t xml:space="preserve">Szombathelyi Médiaközpont Nonprofit Kft. </t>
  </si>
  <si>
    <t>9700 Szombathely, Géfin Gyula utca 22.</t>
  </si>
  <si>
    <t>NFGY/2587/2019</t>
  </si>
  <si>
    <t>A beszéd</t>
  </si>
  <si>
    <t>FILM POSITIVE Productions  Kft.</t>
  </si>
  <si>
    <t>NFGY/2588/2019</t>
  </si>
  <si>
    <t>Branka</t>
  </si>
  <si>
    <t>NFGY/2589/2019</t>
  </si>
  <si>
    <t>Szcéna 2019</t>
  </si>
  <si>
    <t>kArton.hu Kft.</t>
  </si>
  <si>
    <t>1054 Budapest, Alkotmány u. 18. fszt. 2.</t>
  </si>
  <si>
    <t>NFGY/2590/2019</t>
  </si>
  <si>
    <t>Partizán szerelem</t>
  </si>
  <si>
    <t>NFGY/2591/2019</t>
  </si>
  <si>
    <t>Pterodactylus</t>
  </si>
  <si>
    <t xml:space="preserve">
1068 Budapest, Király u. 80. fszt. 11.
2891 Tata, Zrínyi u.14.</t>
  </si>
  <si>
    <t>Gyurgyalag Film Kft.</t>
  </si>
  <si>
    <t>1068 Budapest, Király u. 80. fszt. 11.</t>
  </si>
  <si>
    <t xml:space="preserve">
Gyurgyalag Film Kft. és
FP Films Kft.</t>
  </si>
  <si>
    <t>NFGY/2592/2019</t>
  </si>
  <si>
    <t xml:space="preserve">TOLDI sorozat 2-3. rész </t>
  </si>
  <si>
    <t>NFGY/2593/2019</t>
  </si>
  <si>
    <t>Hungarikumokkal a világ körül 3. évad</t>
  </si>
  <si>
    <t xml:space="preserve">Salalala Kreatív Kft. </t>
  </si>
  <si>
    <t>1092 Budapest, Erkel utca 6. II. em. 4.</t>
  </si>
  <si>
    <t>NFGY/2594/2019</t>
  </si>
  <si>
    <t>Az állambiztonság hálójában</t>
  </si>
  <si>
    <t>EPS Kulturális és Szolgáltató Kft.</t>
  </si>
  <si>
    <t>NFGY/2595/2019</t>
  </si>
  <si>
    <t>WOLFRAME Filmgyártó és Szolgáltató Kft.</t>
  </si>
  <si>
    <t>Illegális ifjúság</t>
  </si>
  <si>
    <t>NFGY/2596/2019</t>
  </si>
  <si>
    <t>A Cattleprod projekt</t>
  </si>
  <si>
    <t>Cipelő cicák (2. epizód)</t>
  </si>
  <si>
    <t>NFGY/2597/2019</t>
  </si>
  <si>
    <t>1097 Budapest, Albert Flórián út 3/B.</t>
  </si>
  <si>
    <t>IONART Film Készítő és Grafikai Kft.</t>
  </si>
  <si>
    <t>NFGY/2598/2019</t>
  </si>
  <si>
    <t>Tévedés</t>
  </si>
  <si>
    <t>TV-COM Telekommunikációs és Szolgáltató Kft.</t>
  </si>
  <si>
    <t>8253 Révfülöp, Táncsics utca 10.</t>
  </si>
  <si>
    <t>Royalty/Dune  (régi címe: Royalty a.k.a. Dune)</t>
  </si>
  <si>
    <t>NFGY/2599/2019</t>
  </si>
  <si>
    <t>Christmas Women</t>
  </si>
  <si>
    <t>NFGY/2600/2019</t>
  </si>
  <si>
    <t>Vadászat és vadvédelem</t>
  </si>
  <si>
    <t>6725 Szeged, Szent Ferenc utca 8. C. ép. I/6.</t>
  </si>
  <si>
    <t>NFGY/2601/2019</t>
  </si>
  <si>
    <t>NFGY/2602/2019</t>
  </si>
  <si>
    <t>Szellemvonat - Magyarország fotós szemmel sorozat</t>
  </si>
  <si>
    <t>ONLINE OFFICE Kft.</t>
  </si>
  <si>
    <t>8623 Balatonföldvár, Kőröshegyi út 10. fszt. 1.</t>
  </si>
  <si>
    <t>A Színház örömforrás</t>
  </si>
  <si>
    <t>NFGY/2603/2019</t>
  </si>
  <si>
    <t>Szárnyalás…</t>
  </si>
  <si>
    <t>DEKOPLUS Reklámtervező-kivitelező és Kereskedelmi Kft.</t>
  </si>
  <si>
    <t>1223 Budapest, Diótörő u. 126.</t>
  </si>
  <si>
    <t>NFGY/2604/2019</t>
  </si>
  <si>
    <t xml:space="preserve">Átjáró Másvárosba - Döbrögi (4. rész) </t>
  </si>
  <si>
    <t>NFGY/2605/2019</t>
  </si>
  <si>
    <t>Templom az Óceán közepén</t>
  </si>
  <si>
    <t>X-TRAME STUDIO Kft.</t>
  </si>
  <si>
    <t>1142 Budapest, Tengerszem u. 25.</t>
  </si>
  <si>
    <t>NFGY/2606/2019</t>
  </si>
  <si>
    <t>Az utolsó királyság 4. évad / The Last Kingdom Season 4</t>
  </si>
  <si>
    <t>NFGY/2607/2019</t>
  </si>
  <si>
    <t>Kertészet</t>
  </si>
  <si>
    <t xml:space="preserve">Filmkontroll Kft. </t>
  </si>
  <si>
    <t>2030 Érd, György utca 55. 2/A.</t>
  </si>
  <si>
    <t>NFGY/2608/2019</t>
  </si>
  <si>
    <t>Psychotársas</t>
  </si>
  <si>
    <t>NFGY/2609/2019</t>
  </si>
  <si>
    <t>A tigris ingoványra lép és elsüllyed</t>
  </si>
  <si>
    <t>NFGY/2610/2019</t>
  </si>
  <si>
    <t>Nagypapa</t>
  </si>
  <si>
    <t>NFGY/2611/2019</t>
  </si>
  <si>
    <t>Mi, hegyi emberek</t>
  </si>
  <si>
    <t>NFGY/2612/2019</t>
  </si>
  <si>
    <t>Lagzi</t>
  </si>
  <si>
    <t>NFGY/2613/2019</t>
  </si>
  <si>
    <t xml:space="preserve">Anja </t>
  </si>
  <si>
    <t>NFGY/2614/2019</t>
  </si>
  <si>
    <t>Paco emberei</t>
  </si>
  <si>
    <t>Filmservice Művészeti Filmgyártó Kft.</t>
  </si>
  <si>
    <t>tv sorozat</t>
  </si>
  <si>
    <t>NFGY/2615/2019</t>
  </si>
  <si>
    <t>Egy jenki Artúr király udvarában (3. epizód)</t>
  </si>
  <si>
    <t>NFGY/2616/2019</t>
  </si>
  <si>
    <t>Elszámolnivaló</t>
  </si>
  <si>
    <t>2030 Érd, Marcal utca 10.</t>
  </si>
  <si>
    <t>NFGY/2617/2019</t>
  </si>
  <si>
    <t>Don Juan kopaszodik</t>
  </si>
  <si>
    <t>1119 Budapest, Tétényi út 84-86.</t>
  </si>
  <si>
    <t>NFGY/2618/2019</t>
  </si>
  <si>
    <t>2011 Budakalász, Marinovics utca 11.</t>
  </si>
  <si>
    <t>NFGY/2619/2019</t>
  </si>
  <si>
    <t>Mengele bőröndje</t>
  </si>
  <si>
    <t>Spirit Színház Nonprofit Közhasznú Kft.</t>
  </si>
  <si>
    <t>2230 Gyömrő, Hársfa utca 4.</t>
  </si>
  <si>
    <t>NFGY/2620/2019</t>
  </si>
  <si>
    <t>Mezítláb a Parnasszusra</t>
  </si>
  <si>
    <t>DIGIPOST Kft.</t>
  </si>
  <si>
    <t>NFGY/2621/2019</t>
  </si>
  <si>
    <t>FAULT</t>
  </si>
  <si>
    <t>UMBRELLA Kreatív Műhely Kft.</t>
  </si>
  <si>
    <t>NFGY/2622/2019</t>
  </si>
  <si>
    <t>Mészáros Márta portré, egy évszázad tanúja</t>
  </si>
  <si>
    <t>1021 Budapest, Ötvös János utca 11/B. al.2.</t>
  </si>
  <si>
    <t>NFGY/2623/2019</t>
  </si>
  <si>
    <t>Férjhez menő lány</t>
  </si>
  <si>
    <t>NFGY/2624/2019</t>
  </si>
  <si>
    <t>Apád</t>
  </si>
  <si>
    <t>NFGY/2625/2019</t>
  </si>
  <si>
    <t>Tél, tavasz, tavasz, tél</t>
  </si>
  <si>
    <t>NFGY/2626/2019</t>
  </si>
  <si>
    <t>Lakoma</t>
  </si>
  <si>
    <t>NFGY/2627/2019</t>
  </si>
  <si>
    <t>A domb</t>
  </si>
  <si>
    <t>NFGY/2628/2019</t>
  </si>
  <si>
    <t>HHHH</t>
  </si>
  <si>
    <t>NFGY/2629/2019</t>
  </si>
  <si>
    <t>Édes mostoha</t>
  </si>
  <si>
    <t>A költő öltönyben nem költő (eredeti címe: 25 éves az NKA)</t>
  </si>
  <si>
    <t>NFGY/2630/2019</t>
  </si>
  <si>
    <t>Bátrak földje</t>
  </si>
  <si>
    <t xml:space="preserve">Paprika Scripted Kft. </t>
  </si>
  <si>
    <t>1037 Budapest, Montevideo utca 2/b.</t>
  </si>
  <si>
    <t>NFGY/2631/2019</t>
  </si>
  <si>
    <t>A "historizáló építészet" kiemelkedő emlékei Budapesten</t>
  </si>
  <si>
    <t>NFGY/2632/2019</t>
  </si>
  <si>
    <t>Kerékpározás télen</t>
  </si>
  <si>
    <t>Mentális Térképészek Nemzetközi Tudományos Egyesülete</t>
  </si>
  <si>
    <t>FOMO</t>
  </si>
  <si>
    <t>NFGY/2633/2019</t>
  </si>
  <si>
    <t>Otthoni invázió (1-6 rész)</t>
  </si>
  <si>
    <t>NFGY/2634/2019</t>
  </si>
  <si>
    <t>Nyár</t>
  </si>
  <si>
    <t>NFGY/2635/2019</t>
  </si>
  <si>
    <t>Anyaság és karrier</t>
  </si>
  <si>
    <t>NFGY/2636/2019</t>
  </si>
  <si>
    <t>Bevezetés a jövőbe - Dokumentumfilmek a jövő forgatókönyveiről</t>
  </si>
  <si>
    <t>Brain Bar Kft.</t>
  </si>
  <si>
    <t>1122 Budapest, Székács utca 29.</t>
  </si>
  <si>
    <t>NFGY/2637/2019</t>
  </si>
  <si>
    <t>Gréti világa</t>
  </si>
  <si>
    <t>1118 Budapest, Somlói út 54. 2. em. 7.</t>
  </si>
  <si>
    <t>Angel of Darkness (Series)</t>
  </si>
  <si>
    <t>NFGY/2638/2019</t>
  </si>
  <si>
    <t>NFGY/2639/2019</t>
  </si>
  <si>
    <t>Nincs Parancs!</t>
  </si>
  <si>
    <t>NFGY/2640/2019</t>
  </si>
  <si>
    <t>Építésznők (12 részes)</t>
  </si>
  <si>
    <t>NFGY/2641/2019</t>
  </si>
  <si>
    <t>Puskás Öcsi és barátai - A rongylabda</t>
  </si>
  <si>
    <t>NFGY/2642/2019</t>
  </si>
  <si>
    <t>kArton Karikatúra és Képregény Múzeum Alapítvány</t>
  </si>
  <si>
    <t>A Sajdik</t>
  </si>
  <si>
    <t>1054 Budapest, Alkotmány utca 18. fszt. 2.</t>
  </si>
  <si>
    <t>NFGY/2643/2019</t>
  </si>
  <si>
    <t>A hentes</t>
  </si>
  <si>
    <t>egyéb sorozat pilot epizódja</t>
  </si>
  <si>
    <t>NFGY/2644/2019</t>
  </si>
  <si>
    <t>Elhurcolt templomok</t>
  </si>
  <si>
    <t>NFGY/2645/2019</t>
  </si>
  <si>
    <t>Omega-Kreatív Bt.</t>
  </si>
  <si>
    <t>NFGY/2646/2019</t>
  </si>
  <si>
    <t>Ejtőernyős huszárok - Bercsényi öröksége Franciaországban</t>
  </si>
  <si>
    <t>NFGY/2647/2019</t>
  </si>
  <si>
    <t>Bözödújfalu - a székely atlantisz</t>
  </si>
  <si>
    <t>CUTTINGROOM Bt.</t>
  </si>
  <si>
    <t>NFGY/2648/2019</t>
  </si>
  <si>
    <t>A Vajdaság virágai</t>
  </si>
  <si>
    <t>NFGY/2649/2019</t>
  </si>
  <si>
    <t>Vallás és szabadság 33-48.</t>
  </si>
  <si>
    <t>1025 Budapest, Cimbalom u. 6.</t>
  </si>
  <si>
    <t>NFGY/2650/2019</t>
  </si>
  <si>
    <t>Mario és a varázsló</t>
  </si>
  <si>
    <t>egyéb TV film</t>
  </si>
  <si>
    <t>NFGY/2651/2019</t>
  </si>
  <si>
    <t>A jövő emléke</t>
  </si>
  <si>
    <t>PEGAZUS FILM Kft.</t>
  </si>
  <si>
    <t>1082 Budapest, Baross utca 88. 1. em. 2.</t>
  </si>
  <si>
    <t>NFGY/2652/2019</t>
  </si>
  <si>
    <t>A3, Fiatal magyar építészet folytatása</t>
  </si>
  <si>
    <t>Déva</t>
  </si>
  <si>
    <t>NFGY/2653/2019</t>
  </si>
  <si>
    <t>Ház-Mesterek 4</t>
  </si>
  <si>
    <t>intertjú sorozat</t>
  </si>
  <si>
    <t>NFGY/2654/2019</t>
  </si>
  <si>
    <t>NFGY/2655/2019</t>
  </si>
  <si>
    <t>Az idő kereke csak forog-forog</t>
  </si>
  <si>
    <t>BEET Creatíve Kft.</t>
  </si>
  <si>
    <t>6500 Baja, Szarvas Gábor utca 14.</t>
  </si>
  <si>
    <t>NFGY/2656/2019</t>
  </si>
  <si>
    <t>Kármel (eredeti címe: A Kármel hegye a szomszédban van)</t>
  </si>
  <si>
    <t>ENTERFILM Kft.</t>
  </si>
  <si>
    <t>NFGY/2657/2019</t>
  </si>
  <si>
    <t>Plusz másfél fok Celsius</t>
  </si>
  <si>
    <t>NFGY/2658/2019</t>
  </si>
  <si>
    <t>Lángolj és világíts!</t>
  </si>
  <si>
    <t>FILM POSITIVE Produkciós Kft.</t>
  </si>
  <si>
    <t>NFGY/2659/2019</t>
  </si>
  <si>
    <t xml:space="preserve">Kucsera Ferenc - az elfelejtett hős </t>
  </si>
  <si>
    <t xml:space="preserve">Experiment Nonprofit Kft. </t>
  </si>
  <si>
    <t>NFGY/2660/2019</t>
  </si>
  <si>
    <t>Gungrave G.O.R.E.</t>
  </si>
  <si>
    <t>NFGY/2661/2019</t>
  </si>
  <si>
    <t>NFGY/2662/2019</t>
  </si>
  <si>
    <t>A halál népbiztosa</t>
  </si>
  <si>
    <t>NFGY/2663/2019</t>
  </si>
  <si>
    <t>The Flying Dutchmen</t>
  </si>
  <si>
    <t>Repülő Rajt Kft.</t>
  </si>
  <si>
    <t>NFGY/2664/2019</t>
  </si>
  <si>
    <t>Gyerekvállalás</t>
  </si>
  <si>
    <t>2151 Fót, Juhar utca 33.</t>
  </si>
  <si>
    <t>NFGY/2665/2019</t>
  </si>
  <si>
    <t>Nővérfilm 2</t>
  </si>
  <si>
    <t>Trezor Media Kft.</t>
  </si>
  <si>
    <t>1025 Budapest, Palatinus utca 10.</t>
  </si>
  <si>
    <t>NFGY/2666/2019</t>
  </si>
  <si>
    <t>Testvérsorrend</t>
  </si>
  <si>
    <t>Digicica</t>
  </si>
  <si>
    <t>Merit Film Kft.</t>
  </si>
  <si>
    <t>1182 Budapest, Tölgyesi utca 10.</t>
  </si>
  <si>
    <t>NFGY/2667/2019</t>
  </si>
  <si>
    <t>A mi kis falunk (5-6. évad)</t>
  </si>
  <si>
    <t>NFGY/2668/2019</t>
  </si>
  <si>
    <t>Természet</t>
  </si>
  <si>
    <t>NFGY/2669/2019</t>
  </si>
  <si>
    <t>NFGY/2670/2019</t>
  </si>
  <si>
    <t>Károly</t>
  </si>
  <si>
    <t>Castillon Films Kft.</t>
  </si>
  <si>
    <t>1016 Budapest, Naphegy utca 59.</t>
  </si>
  <si>
    <t>A FIÚ - aki önmagát nevelte fel</t>
  </si>
  <si>
    <t>Média Mánia Films Kft.</t>
  </si>
  <si>
    <t>1021 Budapest, Budakeszi út 77.</t>
  </si>
  <si>
    <t>NFGY/2671/2019</t>
  </si>
  <si>
    <t>Condor 2. évad (eredeti címe: Condor Season 2)</t>
  </si>
  <si>
    <t>Korda Condor Kft.</t>
  </si>
  <si>
    <t>egyéb TV film/sorozat</t>
  </si>
  <si>
    <t>NFGY/2672/2019</t>
  </si>
  <si>
    <t>Macskakirálylány</t>
  </si>
  <si>
    <t>1013 Budapest, Attila út 19. 1. em. 2.</t>
  </si>
  <si>
    <t>NFGY/2673/2019</t>
  </si>
  <si>
    <t>1136 Budapest, Hollán Ernő u. 38/a</t>
  </si>
  <si>
    <t>NFGY/2674/2019</t>
  </si>
  <si>
    <t>Varázslattörők</t>
  </si>
  <si>
    <t>NFGY/1751-5/2019</t>
  </si>
  <si>
    <t>Szupermalac és Űrpatkány 8-13. epizód</t>
  </si>
  <si>
    <t>NFGY/2675/2019</t>
  </si>
  <si>
    <t>Egy kupac kufli 2. évad (14-26. epizód) 
(munkacíme: Kuflik 13 új epizód)</t>
  </si>
  <si>
    <t>NFGY/2303/2018
TÖRÖLVE</t>
  </si>
  <si>
    <t>Írókorzó (munkacíme: Kortárs íróportrék 6-9.)</t>
  </si>
  <si>
    <t>NFGY/2676/2019</t>
  </si>
  <si>
    <t>Druid</t>
  </si>
  <si>
    <t>NFGY/2677/2019</t>
  </si>
  <si>
    <t>Srác a hídon</t>
  </si>
  <si>
    <t>NFGY/2678/2019</t>
  </si>
  <si>
    <t>Anyák napja</t>
  </si>
  <si>
    <t>NFGY/2679/2019</t>
  </si>
  <si>
    <t>Találkozás egy fiatalemberrel</t>
  </si>
  <si>
    <t>NFGY/2680/2019</t>
  </si>
  <si>
    <t>Első látásra</t>
  </si>
  <si>
    <t>NFGY/2681/2019</t>
  </si>
  <si>
    <t>Szokatlan megszokottság</t>
  </si>
  <si>
    <t>Letörve (eredeti címe: Chipped off)</t>
  </si>
  <si>
    <t>NFGY/2683/2019</t>
  </si>
  <si>
    <t>NFGY/2682/2019</t>
  </si>
  <si>
    <t>Treasure City</t>
  </si>
  <si>
    <t xml:space="preserve">Látókép Production Kft. </t>
  </si>
  <si>
    <t>1165 Budapest, Testvériség utca 9.</t>
  </si>
  <si>
    <t>NFGY/2684/2019</t>
  </si>
  <si>
    <t>Vérovis</t>
  </si>
  <si>
    <t>2083  Solymár, Toldi utca 37.</t>
  </si>
  <si>
    <t>NFGY/2685/2019</t>
  </si>
  <si>
    <t>1061 Budapest, Andrássy út 36. 3. em. 6.</t>
  </si>
  <si>
    <t>A leszámolás (eredeti neve: The Reckoning)</t>
  </si>
  <si>
    <t>Vadonvilág (alcím: Széchenyi Zsigmond nyomában)</t>
  </si>
  <si>
    <t>Kengo képei</t>
  </si>
  <si>
    <t>Proton Holiday Kft.</t>
  </si>
  <si>
    <t>NFGY/2686/2019</t>
  </si>
  <si>
    <t>Átjáró másvárosba (1-13 rész)</t>
  </si>
  <si>
    <t>Átjáró másvárosba (5-13 rész)</t>
  </si>
  <si>
    <t>NFGY/2687/2019</t>
  </si>
  <si>
    <t>A szovjet csapatok kivonása Magyarországról</t>
  </si>
  <si>
    <t>NFGY/2688/2019</t>
  </si>
  <si>
    <t>Ózd meg! (Most!) 1. rész (Pilot)</t>
  </si>
  <si>
    <t>NFGY/2689/2019</t>
  </si>
  <si>
    <t>Baklövés (1. rész)</t>
  </si>
  <si>
    <t>MOVIE MAKER Rendezvényszervező Kft.</t>
  </si>
  <si>
    <t>NFGY/1826/2017
TÖRÖLVE</t>
  </si>
  <si>
    <t>Viewfinder 1-2</t>
  </si>
  <si>
    <t>1063 Budapest, Szív utca 12. 3. em. 14/a.</t>
  </si>
  <si>
    <t>NFGY/2690/2019</t>
  </si>
  <si>
    <t>NFGY/2691/2019</t>
  </si>
  <si>
    <t xml:space="preserve">Seher </t>
  </si>
  <si>
    <t>NFGY/2692/2019</t>
  </si>
  <si>
    <t>Per a nemzet ellen</t>
  </si>
  <si>
    <t xml:space="preserve">Mozgó Mozi Kft. </t>
  </si>
  <si>
    <t>1031 Budapest, Monostori út 8.</t>
  </si>
  <si>
    <t>Második kör</t>
  </si>
  <si>
    <t>NFGY/2693/2019</t>
  </si>
  <si>
    <t>NFGY/2694/2019</t>
  </si>
  <si>
    <t>Írókorzó 10 11 12 13 14 (eredeti címe: Kortárs írók portréját bemutató sorozat)</t>
  </si>
  <si>
    <t>NFGY/2695/2019</t>
  </si>
  <si>
    <t>Gyíkember</t>
  </si>
  <si>
    <t>NFGY/2696/2019</t>
  </si>
  <si>
    <t>Feltámadás</t>
  </si>
  <si>
    <t>NFGY/2697/2019</t>
  </si>
  <si>
    <t>Mi atyánk (eredeti címe: Papapa)</t>
  </si>
  <si>
    <t xml:space="preserve">ÉCLIPSE FILM Kft. </t>
  </si>
  <si>
    <t>1066. Budapest, Jókai utca 1. 3. em. 16.</t>
  </si>
  <si>
    <t>NFGY/2698/2019</t>
  </si>
  <si>
    <t>Bardo</t>
  </si>
  <si>
    <t>A legjobb dolgokon bőgni kell</t>
  </si>
  <si>
    <t>NFGY/2699/2019</t>
  </si>
  <si>
    <t>A túszejtő</t>
  </si>
  <si>
    <t>NFGY/2700/2019</t>
  </si>
  <si>
    <t>Luca 2. évad (58 epizódból álló filmalkotás)</t>
  </si>
  <si>
    <t>egyéb tv sorozat</t>
  </si>
  <si>
    <t>NFGY/2701/2019</t>
  </si>
  <si>
    <t>Liga</t>
  </si>
  <si>
    <t xml:space="preserve">235 Film Kft. </t>
  </si>
  <si>
    <t xml:space="preserve">1027 Budapest, Horvát utca 14-24. 4. em. </t>
  </si>
  <si>
    <t>NFGY/2702/2019</t>
  </si>
  <si>
    <t>Apatigris 1-8. rész</t>
  </si>
  <si>
    <t>NFGY/2703/2019</t>
  </si>
  <si>
    <t>A tanár 3. évad</t>
  </si>
  <si>
    <t>Itt-Hon és Ott-Hon (Mesélsz, Nagyi?)</t>
  </si>
  <si>
    <t>Seveled</t>
  </si>
  <si>
    <t>NFGY/2704/2019</t>
  </si>
  <si>
    <t>Black Widow (a.k.a Blue Bayou)</t>
  </si>
  <si>
    <t>NFGY/2705/2019</t>
  </si>
  <si>
    <t>1034 Budapest, Viador u. 15. 2. em. 4.</t>
  </si>
  <si>
    <t>NFGY/2706/2019</t>
  </si>
  <si>
    <t>A Color együttes története</t>
  </si>
  <si>
    <t>CINECOM Bt.</t>
  </si>
  <si>
    <t>1129 Budapest, Zsolt Fejedelem u. 76.</t>
  </si>
  <si>
    <t>NFGY/2707/2019</t>
  </si>
  <si>
    <t>A kalapácsének karnagya - Vajda László díszműkovács mester (munkacím)</t>
  </si>
  <si>
    <t>NFGY/2708/2019</t>
  </si>
  <si>
    <t xml:space="preserve">Toxikomafilm Produkciós Kft. és a 
Tulipántündér Produkciós Non-Profit Kft.
</t>
  </si>
  <si>
    <t>A mi emberünk</t>
  </si>
  <si>
    <t>NFGY/2709/2019</t>
  </si>
  <si>
    <t>A jó színház olyan, mint egy könyvtár</t>
  </si>
  <si>
    <t>Krea-Tv Kulturális Szolgáltató Kft.</t>
  </si>
  <si>
    <t>NFGY/2710/2019</t>
  </si>
  <si>
    <t>Budapest Underground 3</t>
  </si>
  <si>
    <t>Moviebar Kft.</t>
  </si>
  <si>
    <t>NFGY/2711/2019</t>
  </si>
  <si>
    <t>Proton Piknik Kft. és a 
Proton Cinema Kft.</t>
  </si>
  <si>
    <t>Mecseki Hargita</t>
  </si>
  <si>
    <t>Greenbox Kereskedelmi és Szolgáltató Kft.</t>
  </si>
  <si>
    <t>1171. Budapest, Péceli út 143.</t>
  </si>
  <si>
    <t>NFGY/2712/2019</t>
  </si>
  <si>
    <t>Hoppi mesék: A virágzó tó</t>
  </si>
  <si>
    <t>NFGY/2713/2019</t>
  </si>
  <si>
    <t>Janó Manó és az elveszett harmatcseppek 4-13. rész</t>
  </si>
  <si>
    <t>NFGY/2714/2019</t>
  </si>
  <si>
    <t>Eötvös</t>
  </si>
  <si>
    <t>NFGY/2715/2019</t>
  </si>
  <si>
    <t>Az A38 Hajó színpadán (2019 78-89)</t>
  </si>
  <si>
    <t>Az A38 Hajó színpadán (2019 57-77)</t>
  </si>
  <si>
    <t>NFGY/2716/2019</t>
  </si>
  <si>
    <t>NFGY/2717/2019</t>
  </si>
  <si>
    <t xml:space="preserve">Garázsmenet Film Kft. és a 
Partnersfilm Kft. és az 
M&amp;M Film  Kft. </t>
  </si>
  <si>
    <t xml:space="preserve">1052 Budapest, Károly körút 10.
1021 Budapest, Szakadék út 23.
1052 Budapest, Károly körút 10. </t>
  </si>
  <si>
    <t>Ödön és Béla</t>
  </si>
  <si>
    <t>Creatíve Factory Kft.</t>
  </si>
  <si>
    <t>NFGY/2718/2019</t>
  </si>
  <si>
    <t>Vallás és szabadság 49-52.</t>
  </si>
  <si>
    <t>NFGY/2719/2019</t>
  </si>
  <si>
    <t>Tanítás 2.0</t>
  </si>
  <si>
    <t>Társadalmi Innovációs Központ Alapítvány</t>
  </si>
  <si>
    <t>1094 Budapest, Bokréta utca 28.</t>
  </si>
  <si>
    <t>NFGY/2720/2019</t>
  </si>
  <si>
    <t>NFGY/2721/2019</t>
  </si>
  <si>
    <t>2141 Csömör, Pacsirta utca 20.</t>
  </si>
  <si>
    <t>A forradalom védőszentje - '56 és Kapisztrán</t>
  </si>
  <si>
    <t>Telefilm Bt.</t>
  </si>
  <si>
    <t>Ezerkilencszáztizenkilenc (eredeti címe: 1919)</t>
  </si>
  <si>
    <t>1164 Budapest, Művezető u. 2.</t>
  </si>
  <si>
    <t>NFGY/2722/2019</t>
  </si>
  <si>
    <t>Rendszerhiba</t>
  </si>
  <si>
    <t>1015 Budapest, Donáti utca 59. 1/6.</t>
  </si>
  <si>
    <t>Utas és holdvilág</t>
  </si>
  <si>
    <t>NFGY/2723/2019</t>
  </si>
  <si>
    <t>NFGY/2724/2019</t>
  </si>
  <si>
    <t>A Vörös Gróf, Károlyi Mihály bűnei</t>
  </si>
  <si>
    <t>FILM-ART STUDIO Kft.</t>
  </si>
  <si>
    <t>1037 Budapest, Kocsis Sándor út 6/a G. lph. 
1. em./1.</t>
  </si>
  <si>
    <t>NFGY/2725/2019</t>
  </si>
  <si>
    <t>A dróton kívül (Outside of the Wire)</t>
  </si>
  <si>
    <t>Pioneer Stillking Wire Kft.</t>
  </si>
  <si>
    <t>NFGY/2726/2019</t>
  </si>
  <si>
    <t>A parkolóban</t>
  </si>
  <si>
    <t>Egy eset a Dunánál</t>
  </si>
  <si>
    <t>1224 Budapest, Sík utca 19. b. lház</t>
  </si>
  <si>
    <t>NFGY/2728/2019</t>
  </si>
  <si>
    <t>Veszélyes víz (Dangerous Waters - Opasnaja Voda/Chernobil)</t>
  </si>
  <si>
    <t>NFGY/2729/2019</t>
  </si>
  <si>
    <t>Halo (a.k.a. Silver) Season 1 - 
Halo (a.k.a. Silver - 1. évad</t>
  </si>
  <si>
    <t>Silver Entertainment Kft.</t>
  </si>
  <si>
    <t>Eötvös Péter 75</t>
  </si>
  <si>
    <t>Hatalom (Power)</t>
  </si>
  <si>
    <t>NFGY/2730/2019</t>
  </si>
  <si>
    <t>Vas Trón (Iron Throne)</t>
  </si>
  <si>
    <t>NFGY/2731/2019</t>
  </si>
  <si>
    <t>Két város, avagy utazás Európa mélyére</t>
  </si>
  <si>
    <t>1021 Budapest, Budakeszi út 51. 
K. ép. A. lh. fszt. 6-7.</t>
  </si>
  <si>
    <t>NFGY/2732/2019</t>
  </si>
  <si>
    <t>You are my destiny</t>
  </si>
  <si>
    <t>Angel Film Service Kft.</t>
  </si>
  <si>
    <t>1126 Böszörményi út 19/B. mfszt. 2.</t>
  </si>
  <si>
    <t>Egy fiú, aki egy lány ölébe hajtotta fejét és meghalt</t>
  </si>
  <si>
    <t>NFGY/2733/2019</t>
  </si>
  <si>
    <t>NFGY/2734/2019</t>
  </si>
  <si>
    <t>Cseberből vederbe</t>
  </si>
  <si>
    <t>2090 Remeteszőlős, Nagykovácsi út 55.</t>
  </si>
  <si>
    <t>NFGY/2735/2019</t>
  </si>
  <si>
    <t>Miért Maradnék Vidéken?</t>
  </si>
  <si>
    <t>6722 Szeged, Attila utca 11. fszt. 1</t>
  </si>
  <si>
    <t>NFGY/2736/2019</t>
  </si>
  <si>
    <t xml:space="preserve">LUMIERE Film &amp; TV Kft. </t>
  </si>
  <si>
    <t>A Nyúlcsapda</t>
  </si>
  <si>
    <t>1022 Budapest, Alsó Törökvész út 9.</t>
  </si>
  <si>
    <t>Innoratio Kutatóműhely Közép-Európai Gazdaság- és Társadalomfejlesztő Közhasznú Egyesület</t>
  </si>
  <si>
    <t>A2O Kft.</t>
  </si>
  <si>
    <t>NFGY/2737/2019</t>
  </si>
  <si>
    <t>Pioneer Stillking North Kft.</t>
  </si>
  <si>
    <t>Északi vizeken</t>
  </si>
  <si>
    <t>NFGY/2738/2019</t>
  </si>
  <si>
    <t>Szentkatolnai Bálint Gábor vétke és élete</t>
  </si>
  <si>
    <t>Mozgó Mozi Kft.</t>
  </si>
  <si>
    <t>NFGY/2739/2019</t>
  </si>
  <si>
    <t>Szétszakítva (munkacíme: Szégyen)</t>
  </si>
  <si>
    <t xml:space="preserve">Videopartner Kft. </t>
  </si>
  <si>
    <t>1052 Budapest, Apáczai Csere János u. 1.</t>
  </si>
  <si>
    <t>NFGY/2740/2019</t>
  </si>
  <si>
    <t>Mélyvíz</t>
  </si>
  <si>
    <t>NFGY/2741/2019</t>
  </si>
  <si>
    <t>Moumoush</t>
  </si>
  <si>
    <t>Mumus Produkció Kft.</t>
  </si>
  <si>
    <t>1068 Budapest, Benczúr utca 47.</t>
  </si>
  <si>
    <t>NFGY/2742/2019</t>
  </si>
  <si>
    <t>The Barbarians 1-6 epizód</t>
  </si>
  <si>
    <t xml:space="preserve">Barbarian Films Kft. </t>
  </si>
  <si>
    <t>NFGY/2743/2019</t>
  </si>
  <si>
    <t>PV Pets</t>
  </si>
  <si>
    <t>1036 Budapest, Lajo u. 78.</t>
  </si>
  <si>
    <t>NFGY/2744/2019</t>
  </si>
  <si>
    <t>Dark Wood</t>
  </si>
  <si>
    <t>NFGY/2745/2019</t>
  </si>
  <si>
    <t>Juli hagyatéka - Fábián Juli emlékfilm</t>
  </si>
  <si>
    <t>Szép csendben</t>
  </si>
  <si>
    <t>NFGY/2746/2019</t>
  </si>
  <si>
    <t>Kilakoltatás</t>
  </si>
  <si>
    <t xml:space="preserve">Kilakfilm Kft. </t>
  </si>
  <si>
    <t>1053 Budapest, Veres Pálné utca 33. III/1.</t>
  </si>
  <si>
    <t>NFGY/2747/2019</t>
  </si>
  <si>
    <t>NFGY/2748/2019</t>
  </si>
  <si>
    <t>Boyfriend</t>
  </si>
  <si>
    <t xml:space="preserve">Whatever Group Kft. </t>
  </si>
  <si>
    <t>NFGY/2749/2019</t>
  </si>
  <si>
    <t>Jófiúk 1. évad</t>
  </si>
  <si>
    <t>Nyomodban II.</t>
  </si>
  <si>
    <t>DIGOPOST Audivizuális Szolgáltató Kft.</t>
  </si>
  <si>
    <t>1052 Budapest, Sütő utca 2. 1. em. 2.</t>
  </si>
  <si>
    <t>NFGY/2750/2019</t>
  </si>
  <si>
    <t>Lokális termelőközösségek</t>
  </si>
  <si>
    <t>NFGY/2751/2019</t>
  </si>
  <si>
    <t>Piros bugyelláris</t>
  </si>
  <si>
    <t>Fényfohász</t>
  </si>
  <si>
    <t>NFGY/2752/2019</t>
  </si>
  <si>
    <t>NFGY/2753/2019</t>
  </si>
  <si>
    <t xml:space="preserve">A vadászat (The Hunt) </t>
  </si>
  <si>
    <t>PS Films 2016 Kft.</t>
  </si>
  <si>
    <t>NFGY/2754/2019</t>
  </si>
  <si>
    <t>A legendás család / Használt ágyúgolyó</t>
  </si>
  <si>
    <t xml:space="preserve">Kecskeméti Animációs Filmgyártó és Forgalmazó Kft. </t>
  </si>
  <si>
    <t>NFGY/2755/2019</t>
  </si>
  <si>
    <t xml:space="preserve">IKO Műsorgyártó Magyarország Kft. </t>
  </si>
  <si>
    <t>egyéb tévéfilm sorozat</t>
  </si>
  <si>
    <t>NFGY/2756/2019</t>
  </si>
  <si>
    <t>BAAB zenekar videoklipje</t>
  </si>
  <si>
    <t xml:space="preserve">Salalala Kreatív Nonprofit Kft. </t>
  </si>
  <si>
    <t>NFGY/2757/2019</t>
  </si>
  <si>
    <t>Jobb egy ázott kutya, mint egy száraz zsidó (eredeti címe: 
Ein nasser Hund ist besser  als ein trockener Jude)</t>
  </si>
  <si>
    <t xml:space="preserve">A COMPANY FILM &amp; LICENSING Kft. </t>
  </si>
  <si>
    <t>1067 Budapest, Teréz krt. 27. 3/1.</t>
  </si>
  <si>
    <t>NFGY/2758/2019</t>
  </si>
  <si>
    <t xml:space="preserve">Café Communications Nemzetközi Kommunikációs Ügynökség Kft. </t>
  </si>
  <si>
    <t>Valóság Filter</t>
  </si>
  <si>
    <t>Napszállta</t>
  </si>
  <si>
    <t>Rendszerváltó MDF</t>
  </si>
  <si>
    <t>NFGY/2759/2019</t>
  </si>
  <si>
    <t>Kőkori időutazók (FoE-Pterodactyl 2)</t>
  </si>
  <si>
    <t>NFGY/2760/2019</t>
  </si>
  <si>
    <t>NFGY/2761/2019</t>
  </si>
  <si>
    <t>Majd helyett most</t>
  </si>
  <si>
    <t xml:space="preserve">Te döntesz Szolgáltató Kft. </t>
  </si>
  <si>
    <t>1165 Budapest, Újszász utca 45/B. R. épület</t>
  </si>
  <si>
    <t>Belvárosi dívák</t>
  </si>
  <si>
    <t xml:space="preserve">Makabor Studio Kft. </t>
  </si>
  <si>
    <t>NFGY/2762/2019</t>
  </si>
  <si>
    <t>Nem haltam meg</t>
  </si>
  <si>
    <t xml:space="preserve">Match Frame Productions Kft,. </t>
  </si>
  <si>
    <t>1165 Budapest, Hunyadvár utca 36</t>
  </si>
  <si>
    <t>NFGY/2763/2019</t>
  </si>
  <si>
    <t>Tengei kígyó (Knerten Sea Serpent)</t>
  </si>
  <si>
    <t>NFGY/2764/2019</t>
  </si>
  <si>
    <t>Veszélyes lehet a fagyi</t>
  </si>
  <si>
    <t>NFGY/2765/2019</t>
  </si>
  <si>
    <t>Kubala</t>
  </si>
  <si>
    <t xml:space="preserve">Flóra Film International Kft. </t>
  </si>
  <si>
    <t>NFGY/2766/2019</t>
  </si>
  <si>
    <t>Vakondok 5</t>
  </si>
  <si>
    <t xml:space="preserve">Flame Film Film és Videogyártó Bt. </t>
  </si>
  <si>
    <t>6200 Kiskőrös, Bajcsy-Zs. u. 24.</t>
  </si>
  <si>
    <t>NFGY/2767/2019</t>
  </si>
  <si>
    <t>Hétköznapi Trianon</t>
  </si>
  <si>
    <t>SZUPERMODERN STÚDIÓ Kft.</t>
  </si>
  <si>
    <t>NFGY/2768/2019</t>
  </si>
  <si>
    <t>Közös élet</t>
  </si>
  <si>
    <t>NFGY/2769/2019</t>
  </si>
  <si>
    <t>Baba</t>
  </si>
  <si>
    <t>NFGY/2770/2019</t>
  </si>
  <si>
    <t>Őzek</t>
  </si>
  <si>
    <t xml:space="preserve">Vombat' 2011 Produkciós Kft. </t>
  </si>
  <si>
    <t>NFGY/2771/2019</t>
  </si>
  <si>
    <t>Pályatükrök</t>
  </si>
  <si>
    <t>Orpheusz Kiadói Kft.</t>
  </si>
  <si>
    <t>NFGY/2772/2019</t>
  </si>
  <si>
    <t>A magyar Csernobil</t>
  </si>
  <si>
    <t>NFGY/2773/2019</t>
  </si>
  <si>
    <t>NFGY/2774/2019</t>
  </si>
  <si>
    <t>Az A38 Hajó színpadán (2019 105-120)</t>
  </si>
  <si>
    <t>Az A38 Hajó színpadán (2019 90-104)</t>
  </si>
  <si>
    <t>NFGY/2775/2019</t>
  </si>
  <si>
    <t>NFGY/2776/2019</t>
  </si>
  <si>
    <t>Defekt</t>
  </si>
  <si>
    <t xml:space="preserve">Im Film Production &amp; Service Kft. </t>
  </si>
  <si>
    <t>1125 Budapest, Dániel út 5/d.</t>
  </si>
  <si>
    <t>NFGY/2777/2019</t>
  </si>
  <si>
    <t xml:space="preserve">Toldi sorozat 4-5. rész </t>
  </si>
  <si>
    <t>NFGY/2778/2019</t>
  </si>
  <si>
    <t xml:space="preserve">Toldi sorozat 6-7. rész </t>
  </si>
  <si>
    <t>NFGY/2779/2019</t>
  </si>
  <si>
    <t>Hódítás (Conquest a.k.a. White Horse)</t>
  </si>
  <si>
    <t>Pioneer Stillking White Kft.</t>
  </si>
  <si>
    <t>NFGY/2780/2019</t>
  </si>
  <si>
    <t>Emerson Short</t>
  </si>
  <si>
    <t>DIGIC PICTURES Kft.</t>
  </si>
  <si>
    <t>1031 Budapest, Záhony utca 7. Hz. Ép.</t>
  </si>
  <si>
    <t>NFGY/2781/2019</t>
  </si>
  <si>
    <t>Így vagy tökéletes' Produkció Kft.</t>
  </si>
  <si>
    <t>NFGY/2782/2019</t>
  </si>
  <si>
    <t>Konok hittel 2. Gulág</t>
  </si>
  <si>
    <t>Tomi háborúja</t>
  </si>
  <si>
    <t xml:space="preserve">B &amp; L Line Kft. </t>
  </si>
  <si>
    <t>Biciklizéseink Török Zolival</t>
  </si>
  <si>
    <t>NFGY/2783/2019</t>
  </si>
  <si>
    <t>Tapintható múzeum</t>
  </si>
  <si>
    <t>2337 Délegyháza, Csóka tanya 0129/110.</t>
  </si>
  <si>
    <t>tudományos ismeretterjesztő film sorozat</t>
  </si>
  <si>
    <t>NFGY/2784/2019</t>
  </si>
  <si>
    <t>Toronymagasból</t>
  </si>
  <si>
    <t>NFGY/2785/2019</t>
  </si>
  <si>
    <t>A nyughatatlan magyar</t>
  </si>
  <si>
    <t>Walden Cinema Kft.</t>
  </si>
  <si>
    <t>1123 Budapest, Kapitány u. 4. 3. em. 3.</t>
  </si>
  <si>
    <t>Ébredezések</t>
  </si>
  <si>
    <t>NFGY/2786/2019</t>
  </si>
  <si>
    <t xml:space="preserve">BODDAH Riotfilm Produkciós Kft. </t>
  </si>
  <si>
    <t>1075 Budapest, Madách Imre utca 5. 1. em. 3.</t>
  </si>
  <si>
    <t>Konfliktuskezelés</t>
  </si>
  <si>
    <t>NFGY/2787/2019</t>
  </si>
  <si>
    <t>NFGY/2788/2019</t>
  </si>
  <si>
    <t xml:space="preserve">MIMÓZA Kommunikációs Kft. </t>
  </si>
  <si>
    <t xml:space="preserve">1053 Budapest, Ferenciek tere 2. 1. em. </t>
  </si>
  <si>
    <t>NFGY/2789/2019</t>
  </si>
  <si>
    <t>Hidak története</t>
  </si>
  <si>
    <t xml:space="preserve">Greenbox Kereskedelmi és Szolgáltató Kft. </t>
  </si>
  <si>
    <t>1171 Budapest, Péceli út 143.</t>
  </si>
  <si>
    <t>NFGY/2790/2019</t>
  </si>
  <si>
    <t>1224 Budapest, Sík u. 19. b. Iház.</t>
  </si>
  <si>
    <t>Minden a rokonom - As Long As the Grass Grows (pilótafilm)</t>
  </si>
  <si>
    <t>Tvrtko: Túl minden határon - Csernobil</t>
  </si>
  <si>
    <t>NFGY/2791/2019</t>
  </si>
  <si>
    <t>Amerikai magyarok a vietnami háborúban</t>
  </si>
  <si>
    <t>1062 Budapest, Székely Bertalan u. 11. 1. em. 1.</t>
  </si>
  <si>
    <t>ULPIUS FILM Kft.</t>
  </si>
  <si>
    <t>Az Apád…!</t>
  </si>
  <si>
    <t>Azapád Kft.</t>
  </si>
  <si>
    <t>1036 Budapest, Lajos utca 107. 3. em. 16.</t>
  </si>
  <si>
    <t>NFGY/2792/2019</t>
  </si>
  <si>
    <t>White Wall / Fehér Fal</t>
  </si>
  <si>
    <t>IONART Kft.</t>
  </si>
  <si>
    <t>egyéb film sorozat</t>
  </si>
  <si>
    <t>NFGY/2793/2019</t>
  </si>
  <si>
    <t>Egy nő története</t>
  </si>
  <si>
    <t>1075 Budapest, Károly körút 3. C. ép. V. em. 6.</t>
  </si>
  <si>
    <t>NFGY/2794/2019</t>
  </si>
  <si>
    <t>Jövetel</t>
  </si>
  <si>
    <t>1138 Budapest, Révész utca 29. A. ép. 3. Iház.
I. em. 5.</t>
  </si>
  <si>
    <t>NFGY/2795/2019</t>
  </si>
  <si>
    <t>Craft Legend</t>
  </si>
  <si>
    <t>NFGY/2796/2019</t>
  </si>
  <si>
    <t>CSUPIPUPI: A bolhaverság - 3. rész</t>
  </si>
  <si>
    <t>ANIMACI Film, Képző és Iparművészeti Bt.</t>
  </si>
  <si>
    <t>NFGY/2797/2019</t>
  </si>
  <si>
    <t>Hagyomány és modernitás: tökmag</t>
  </si>
  <si>
    <t>1035 Budapest, Szentendrei út 14. 8. em. 47.</t>
  </si>
  <si>
    <t>NFGY/2798/2019</t>
  </si>
  <si>
    <t>Hasonlatok</t>
  </si>
  <si>
    <t>Paragon Alley Kft.</t>
  </si>
  <si>
    <t>1073 Budapest, Erzsébet körút 40-42. 1. em. 4.</t>
  </si>
  <si>
    <t>NFGY/2799/2019</t>
  </si>
  <si>
    <t>Tánc-Játék</t>
  </si>
  <si>
    <t>NFGY/2800/2019</t>
  </si>
  <si>
    <t>Mondja Marha…</t>
  </si>
  <si>
    <t>1054 Budapest, Alkotmány utca 18.</t>
  </si>
  <si>
    <t>VISUALL Kft.</t>
  </si>
  <si>
    <t>Vonzás 2 (Attraction 2) utómunkálatai</t>
  </si>
  <si>
    <t>NFGY/2801/2019</t>
  </si>
  <si>
    <t>NFGY/2802/2019</t>
  </si>
  <si>
    <t>A sors szőttesének fonalai (Sorsfonalak)</t>
  </si>
  <si>
    <t>Jézus Társasága Magyarországi Rendtartománya</t>
  </si>
  <si>
    <t>1085 Budapest, Horánszky u. 20.</t>
  </si>
  <si>
    <t>NFGY/2803/2019</t>
  </si>
  <si>
    <t>Ma este gyilkolunk</t>
  </si>
  <si>
    <t xml:space="preserve">FILM POSITIVE Productions Kft. </t>
  </si>
  <si>
    <t>NFGY/2804/2019</t>
  </si>
  <si>
    <t xml:space="preserve">Filmarin Kft. </t>
  </si>
  <si>
    <t>Egy nap a határon</t>
  </si>
  <si>
    <t>1089 Budapest, Vajda Péter u. 43. b. ép. 2. em. 21.</t>
  </si>
  <si>
    <t>NFGY/2805/2019</t>
  </si>
  <si>
    <t>Dime Quien Soy</t>
  </si>
  <si>
    <t>NFGY/2806/2019</t>
  </si>
  <si>
    <t>Túlerő (Outgun)</t>
  </si>
  <si>
    <t>NFGY/2807/2019</t>
  </si>
  <si>
    <t>Prelúdium</t>
  </si>
  <si>
    <t>NFGY/2808/2019</t>
  </si>
  <si>
    <t xml:space="preserve">Shadow Films Kft. </t>
  </si>
  <si>
    <t>Shadow and Bone 1. évad</t>
  </si>
  <si>
    <t>NFGY/2809/2019</t>
  </si>
  <si>
    <t>MOVIEINCREDIBLE</t>
  </si>
  <si>
    <t>AV PRO Kft.</t>
  </si>
  <si>
    <t>1068 Budapest, Király u.70. 3. em. 23.</t>
  </si>
  <si>
    <t>NFGY/2810/2019</t>
  </si>
  <si>
    <t>A feltaláló</t>
  </si>
  <si>
    <t>Projekt Film Kft.</t>
  </si>
  <si>
    <t>1027 Budapest, Fő u. 79. 2. em. 15.</t>
  </si>
  <si>
    <t>NFGY/2811/2019</t>
  </si>
  <si>
    <t>Paradox</t>
  </si>
  <si>
    <t>1095 Budapest, Gát utca 21. fszt. 1.</t>
  </si>
  <si>
    <t>Off Stage Nonporfit Kft.</t>
  </si>
  <si>
    <t>NFGY/2812/2019</t>
  </si>
  <si>
    <t>Szörnyetegek bája</t>
  </si>
  <si>
    <t xml:space="preserve">M&amp;M Film Kft. </t>
  </si>
  <si>
    <t>NFGY/2813/2019</t>
  </si>
  <si>
    <t>1161 Budapest, Hőrök tere 10-11.</t>
  </si>
  <si>
    <t>egyéb oktatói segédanyag</t>
  </si>
  <si>
    <t>NFGY/2814/2019</t>
  </si>
  <si>
    <t>Aranycipellő</t>
  </si>
  <si>
    <t>NFGY/2815/2019</t>
  </si>
  <si>
    <t>RB6 Quarantine</t>
  </si>
  <si>
    <t xml:space="preserve">1031 Budapest, Záhony u. 7. Hz. ép. </t>
  </si>
  <si>
    <t>NFGY/2816/2019</t>
  </si>
  <si>
    <t>UNI2</t>
  </si>
  <si>
    <t>NFGY/2817/2019</t>
  </si>
  <si>
    <t>Tékasztorik 2</t>
  </si>
  <si>
    <t>3508 Miskolc, Próbatérel utca 11.</t>
  </si>
  <si>
    <t>NFGY/2818/2019</t>
  </si>
  <si>
    <t>Vallomás a hitről</t>
  </si>
  <si>
    <t>NFGY/2640-1/2019</t>
  </si>
  <si>
    <t>Építésznők (1-4 epizód)</t>
  </si>
  <si>
    <t>NFGY/2819/2019</t>
  </si>
  <si>
    <t>Harmónia</t>
  </si>
  <si>
    <t>NFGY/2820/2019</t>
  </si>
  <si>
    <t>Mítoszrombolás</t>
  </si>
  <si>
    <t>NFGY/2821/2019</t>
  </si>
  <si>
    <t>Társas magány</t>
  </si>
  <si>
    <t>NFGY/2822/2019</t>
  </si>
  <si>
    <t>A fény mestere (Hommage à Zsigmond Vilmos)</t>
  </si>
  <si>
    <t>Színház Média Kft.</t>
  </si>
  <si>
    <t>1085 Budapest, Somogyi Béla utca 7. II. em. 1.</t>
  </si>
  <si>
    <t>NFGY/2823/2019</t>
  </si>
  <si>
    <t>A Duna: Árral szemben</t>
  </si>
  <si>
    <t>Spot Productions Kft.</t>
  </si>
  <si>
    <t>1118 Budapest, Ménesi út 31/B. 1. em. 8.</t>
  </si>
  <si>
    <t>NFGY/2824/2019</t>
  </si>
  <si>
    <t>Magdalene's bell / Magdolna csengője</t>
  </si>
  <si>
    <t xml:space="preserve">Shadow Productions Kft. </t>
  </si>
  <si>
    <t>NFGY/2825/2019</t>
  </si>
  <si>
    <t>Le voyage du siecle (Az évszázad utazása)</t>
  </si>
  <si>
    <t>NFGY/2826/2019</t>
  </si>
  <si>
    <t>Vertinszky</t>
  </si>
  <si>
    <t xml:space="preserve">FAMILY FILM Kft. </t>
  </si>
  <si>
    <t>egyéb történelmi TV sorozat</t>
  </si>
  <si>
    <t>1021 Budapest, Bölöni György u. 9.</t>
  </si>
  <si>
    <t>NFGY/2827/2019</t>
  </si>
  <si>
    <t>Esküdni, de hogyan</t>
  </si>
  <si>
    <t>Yellow Cut Bt.</t>
  </si>
  <si>
    <t>2092 Budakeszi, Batthyány u. 1/A.</t>
  </si>
  <si>
    <t>NFGY/2828/2019</t>
  </si>
  <si>
    <t>Naszreddin Hodzsa meséi 1-20 rész</t>
  </si>
  <si>
    <t>NFGY/2829/2019</t>
  </si>
  <si>
    <t>Az Orient Expressz atyja (Orient Express)</t>
  </si>
  <si>
    <t>MHM Product Kft.</t>
  </si>
  <si>
    <t>1031 Budapest, Vizimalom sétány 2. 3/9.</t>
  </si>
  <si>
    <t>NFGY/2830/2020</t>
  </si>
  <si>
    <t>Harc az Őrvidékért</t>
  </si>
  <si>
    <t>Carplove International Nonprofit Kft.</t>
  </si>
  <si>
    <t>1172 Budapest, Jászdózsa utca 30.</t>
  </si>
  <si>
    <t>NFGY/2831/2020</t>
  </si>
  <si>
    <t>Szemem fénye</t>
  </si>
  <si>
    <t>NFGY/2832/2020</t>
  </si>
  <si>
    <t>Csongor és Tünde</t>
  </si>
  <si>
    <t>NFGY/2833/2020</t>
  </si>
  <si>
    <t>Pieces of a Woman</t>
  </si>
  <si>
    <t>NFGY/2834/2020</t>
  </si>
  <si>
    <t>Székely László, a modern Temesvár megálmodója</t>
  </si>
  <si>
    <t>Temesvári Magyar Nőszövetség</t>
  </si>
  <si>
    <t>Románia, 300593 Temesvár, Putna utca 7.</t>
  </si>
  <si>
    <t>NFGY/2835/2020</t>
  </si>
  <si>
    <t>Az ember aki túl sokat tudott…! 
(eredeti címe: Woh Aadmi Bahut Kuchh Janta Tha)</t>
  </si>
  <si>
    <t>NFGY/2836/2020</t>
  </si>
  <si>
    <t>Összebútorozva</t>
  </si>
  <si>
    <t>A feltaláló 2. verzió</t>
  </si>
  <si>
    <t>NFGY/2838/2020</t>
  </si>
  <si>
    <t>Sodrásban</t>
  </si>
  <si>
    <t>NFGY/2839/2020</t>
  </si>
  <si>
    <t>Szembesülés</t>
  </si>
  <si>
    <t>NFGY/2840/2020</t>
  </si>
  <si>
    <t>NFGY/2841/2020</t>
  </si>
  <si>
    <t>NFGY/2842/2020</t>
  </si>
  <si>
    <t>Romis  Mozi 2018 Kft.</t>
  </si>
  <si>
    <t>Hungarikumok nyomában - Pálinka</t>
  </si>
  <si>
    <t>1111 Budapest, Bertalan Lajos utca 22.</t>
  </si>
  <si>
    <t>NFGY/2843/2020</t>
  </si>
  <si>
    <t>ASMR projekt</t>
  </si>
  <si>
    <t>Mindwax Kft.</t>
  </si>
  <si>
    <t>1144 Budapest, Vezér u. 53/b.</t>
  </si>
  <si>
    <t>SOLVE ART Kft.</t>
  </si>
  <si>
    <t>NFGY/2844/2020</t>
  </si>
  <si>
    <t xml:space="preserve">Tanár (SK) </t>
  </si>
  <si>
    <t>NFGY/2845/2020</t>
  </si>
  <si>
    <t>Iron Lady</t>
  </si>
  <si>
    <t>NFGY/2846/2020</t>
  </si>
  <si>
    <t xml:space="preserve">A béke követei </t>
  </si>
  <si>
    <t xml:space="preserve">MEGAFILM Kft. </t>
  </si>
  <si>
    <t>RH-Film Kft.</t>
  </si>
  <si>
    <t>1125. Budapest, Béla király út 13/A. 1. ép. II./9.</t>
  </si>
  <si>
    <t>Hab</t>
  </si>
  <si>
    <t>Holiday Secrets (munkacíme: Christmas Women)</t>
  </si>
  <si>
    <t>NFGY/2847/2020</t>
  </si>
  <si>
    <t>RecordFilm Bt.</t>
  </si>
  <si>
    <t>A magyar mentésügy története</t>
  </si>
  <si>
    <t>NFGY/2848/2020</t>
  </si>
  <si>
    <t>Volt egyszer egy Rákóczi</t>
  </si>
  <si>
    <t>Ginkgo</t>
  </si>
  <si>
    <t>NFGY/2849/2020</t>
  </si>
  <si>
    <t>7-kor az Aldinál</t>
  </si>
  <si>
    <t>BRILLANT Kft.</t>
  </si>
  <si>
    <t xml:space="preserve">tudományos ismeretterjesztő film </t>
  </si>
  <si>
    <t>NFGY/2850/2020</t>
  </si>
  <si>
    <t>Draco a borzasztó - második rész: A Hajszárító Akció</t>
  </si>
  <si>
    <t>NFGY/2851/2020</t>
  </si>
  <si>
    <t>Drága örökösök 2-3. évad</t>
  </si>
  <si>
    <t>NFGY/2852/2020</t>
  </si>
  <si>
    <t>Gyerekdalok 2</t>
  </si>
  <si>
    <t>NFGY/2853/2020</t>
  </si>
  <si>
    <t>Nyugat-Dunántúl fejlődése (1-25. rész)</t>
  </si>
  <si>
    <t>Oxigen Film Kft.</t>
  </si>
  <si>
    <t>1027 Budapest, Bem József utca 6.</t>
  </si>
  <si>
    <t>NFGY/2854/2020</t>
  </si>
  <si>
    <t>Budapest 360</t>
  </si>
  <si>
    <t>8096 Sukoró, Berkenye utca 7.</t>
  </si>
  <si>
    <t>NFGY/2855/2020</t>
  </si>
  <si>
    <t>Szolgálat</t>
  </si>
  <si>
    <t>Tanúk és történetek a cecei tsz-időkről</t>
  </si>
  <si>
    <t>NFGY/2856/2020</t>
  </si>
  <si>
    <t>Látszat</t>
  </si>
  <si>
    <t>NFGY/2857/2020</t>
  </si>
  <si>
    <t>Paradicsommadarak (Birds of Paradise)</t>
  </si>
  <si>
    <t>Pioneer Stillking Birds Kft.</t>
  </si>
  <si>
    <t>NFGY/2858/2020</t>
  </si>
  <si>
    <t>Maradok szeretettel…</t>
  </si>
  <si>
    <t>NFGY/2859/2020</t>
  </si>
  <si>
    <t xml:space="preserve">Geo-Ökofilm Kft. </t>
  </si>
  <si>
    <t>2000 Szentendre, Cseresznyés út 21.</t>
  </si>
  <si>
    <t>NFGY/2860/2020</t>
  </si>
  <si>
    <t>Magyar Atlantisz</t>
  </si>
  <si>
    <t>dokumentumfilm sorozat 12 részes</t>
  </si>
  <si>
    <t>NFGY/2861/2020</t>
  </si>
  <si>
    <t>Chapel</t>
  </si>
  <si>
    <t>Nem tudom, halljátok-e ti is?</t>
  </si>
  <si>
    <t>Antall József 1315 napja</t>
  </si>
  <si>
    <t>DIGIPOST Audiovizuális Kft.</t>
  </si>
  <si>
    <t xml:space="preserve">Krea-TV Kulturális Szolgáltató Kft. és az
</t>
  </si>
  <si>
    <t xml:space="preserve">2141 Csömör, Széchenyi u. 115/a
</t>
  </si>
  <si>
    <t>NFGY/2862/2020</t>
  </si>
  <si>
    <t>In memoriam Cs. Szabó László</t>
  </si>
  <si>
    <t>1111 Budapest, Lágymányosi u. 21./A. 2.em.1.</t>
  </si>
  <si>
    <t>NFGY/2863/2020</t>
  </si>
  <si>
    <t>Drága örökösök - 4. évad</t>
  </si>
  <si>
    <t>NFGY/2864/2020</t>
  </si>
  <si>
    <t>Portréfilm Szakcsi Lakatos Béláról</t>
  </si>
  <si>
    <t xml:space="preserve">Krea-TV Kft. </t>
  </si>
  <si>
    <t>NFGY/2865/2020</t>
  </si>
  <si>
    <t>Hungarikumok nyomában - Magyar operett</t>
  </si>
  <si>
    <t>Art Cavea Színház Közhasznú Nonprofit Kft.</t>
  </si>
  <si>
    <t>1136 Budapest, Tátra utca 32.</t>
  </si>
  <si>
    <t>NFGY/2866/2020</t>
  </si>
  <si>
    <t>Hungarikumok nyomában - Fröccs</t>
  </si>
  <si>
    <t>NFGY/2867/2020</t>
  </si>
  <si>
    <t>Hungarikumok nyomában - Mohácsi busójárás</t>
  </si>
  <si>
    <t>NFGY/2868/2020</t>
  </si>
  <si>
    <t>Hungarikumok nyomában - Egri Bikavér</t>
  </si>
  <si>
    <t>NFGY/2869/2020</t>
  </si>
  <si>
    <t>Hungarikumok nyomában - Kürt adatmentés</t>
  </si>
  <si>
    <t>NFGY/2870/2020</t>
  </si>
  <si>
    <t>Hungarikumok nyomában - Kodály módszer</t>
  </si>
  <si>
    <t>NFGY/2871/2020</t>
  </si>
  <si>
    <t>A nagy tárgyalás</t>
  </si>
  <si>
    <t>NFGY/2872/2020</t>
  </si>
  <si>
    <t>Rissz-Rossz Cirkusz - A Gúla</t>
  </si>
  <si>
    <t>NFGY/2873/2020</t>
  </si>
  <si>
    <t>AC Raven</t>
  </si>
  <si>
    <t>DIGIC PICTURES Filmgyártó, Szoftverfejlesztő és Kereskedelmi Kft.</t>
  </si>
  <si>
    <t xml:space="preserve">1031 Budapest, Záhony u. 7. Hz.ép. </t>
  </si>
  <si>
    <t>NFGY/2874/2020</t>
  </si>
  <si>
    <t>Zeus</t>
  </si>
  <si>
    <t>Rododendron (munkacíme: Tévedés)</t>
  </si>
  <si>
    <t>A38 Hajó színpadán (2019 121-146)</t>
  </si>
  <si>
    <t>A38 Hajó színpadán (2019 147-165)</t>
  </si>
  <si>
    <t>NFGY/2875/2020</t>
  </si>
  <si>
    <t>A38 Hajó színpadán (2020 1-22)</t>
  </si>
  <si>
    <t>NFGY/2876/2020</t>
  </si>
  <si>
    <t>Baptiste 2.</t>
  </si>
  <si>
    <t>Pioneer Stillking B2 Kft.</t>
  </si>
  <si>
    <t>NFGY/2877/2020</t>
  </si>
  <si>
    <t>Toldi sorozat 8-9-10. rész</t>
  </si>
  <si>
    <t>Toldi sorozat 11-12. rész</t>
  </si>
  <si>
    <t>NFGY/2878/2020</t>
  </si>
  <si>
    <t>NFGY/2879/2020</t>
  </si>
  <si>
    <t>1021 Budapest, Hűvösvölgyi út 141. C. ép. fszt. 1.</t>
  </si>
  <si>
    <t>NFGY/2880/2020</t>
  </si>
  <si>
    <t>Reformátusok és Trianon</t>
  </si>
  <si>
    <t>NFGY/2881/2020</t>
  </si>
  <si>
    <t>Kék Pelikán</t>
  </si>
  <si>
    <t>Umbrella Entertainment Kft. és
Umbrella Kreatív Műhely Kft.</t>
  </si>
  <si>
    <t>Eltörölni Frankot</t>
  </si>
  <si>
    <t>2081 Piliscsaba, Fényesliget sétány 001592/3.
5. ép. A. lház. 3. em. 4.</t>
  </si>
  <si>
    <t>ALPHAMATHS Project Management Kft.</t>
  </si>
  <si>
    <t>NFGY/2882/2020</t>
  </si>
  <si>
    <t>Manézs</t>
  </si>
  <si>
    <t>NFGY/2883/2020</t>
  </si>
  <si>
    <t>Az a Blanka</t>
  </si>
  <si>
    <t>NFGY/2884/2020</t>
  </si>
  <si>
    <t>Niki</t>
  </si>
  <si>
    <t>NFGY/2885/2020</t>
  </si>
  <si>
    <t>Egy egész falu kell</t>
  </si>
  <si>
    <t>NFGY/2886/2020</t>
  </si>
  <si>
    <t>Oliva</t>
  </si>
  <si>
    <t>NFGY/2887/2020</t>
  </si>
  <si>
    <t>Így jövünk</t>
  </si>
  <si>
    <t>NFGY/2888/2020</t>
  </si>
  <si>
    <t>ExMemoria</t>
  </si>
  <si>
    <t>NFGY/2889/2020</t>
  </si>
  <si>
    <t>A balek</t>
  </si>
  <si>
    <t>NFGY/2890/2020</t>
  </si>
  <si>
    <t>A szolga</t>
  </si>
  <si>
    <t>NFGY/2891/2020</t>
  </si>
  <si>
    <t>ÁRPÁD-HÁZ SZENTJEI 1-6. epizód</t>
  </si>
  <si>
    <t>NFGY/2892/2020</t>
  </si>
  <si>
    <t>Cigánymesék 2. sorozat 14-26. epizód</t>
  </si>
  <si>
    <t>KECSKEMÉTFILM Kft.</t>
  </si>
  <si>
    <t>NFGY/2893/2020</t>
  </si>
  <si>
    <t>Kire ütött ez a gyerek?</t>
  </si>
  <si>
    <t>1136 Budapest, Tátra utca 32. 1. em. 1.</t>
  </si>
  <si>
    <t>Art Cavea színház közhasznú nonprofit Kft.</t>
  </si>
  <si>
    <t>NFGY/2894/2020</t>
  </si>
  <si>
    <t>Hullámok</t>
  </si>
  <si>
    <t>NFGY/2895/2020</t>
  </si>
  <si>
    <t>Füstbement terv</t>
  </si>
  <si>
    <t>NFGY/2896/2020</t>
  </si>
  <si>
    <t>Egyedül a paradicsomban</t>
  </si>
  <si>
    <t>NFGY/2897/2020</t>
  </si>
  <si>
    <t>Bárcsak itt lenne Kata</t>
  </si>
  <si>
    <t>NFGY/2898/2020</t>
  </si>
  <si>
    <t>Mint egy Haiku</t>
  </si>
  <si>
    <t>NFGY/2899/2020</t>
  </si>
  <si>
    <t>Elsőáldozás</t>
  </si>
  <si>
    <t>NFGY/2900/2020</t>
  </si>
  <si>
    <t>A mosógépen túl</t>
  </si>
  <si>
    <t>NFGY/2901/2020</t>
  </si>
  <si>
    <t>Káoszban levő világunk előre nem látott következményei</t>
  </si>
  <si>
    <t>NFGY/2902/2020</t>
  </si>
  <si>
    <t>Kegyelmes angyal</t>
  </si>
  <si>
    <t>NFGY/2903/2020</t>
  </si>
  <si>
    <t>Piti és Lixi</t>
  </si>
  <si>
    <t>NFGY/2904/2020</t>
  </si>
  <si>
    <t>Sárga Virág</t>
  </si>
  <si>
    <t>NFGY/2905/2020</t>
  </si>
  <si>
    <t>A magyar szellem titka (munkacíme: Planet Hungary)</t>
  </si>
  <si>
    <t>NFGY/2837/2020
TÖRÖLVE</t>
  </si>
  <si>
    <t>NFGY/1239/2015
TÖRÖLVE</t>
  </si>
  <si>
    <t>NFGY/2906/2020</t>
  </si>
  <si>
    <t>Révészek</t>
  </si>
  <si>
    <t xml:space="preserve">Official Films Kft. </t>
  </si>
  <si>
    <t>1165 Budapest, Farkasbab u. 47.</t>
  </si>
  <si>
    <t>NFGY/2907/2020</t>
  </si>
  <si>
    <t>Új ház 2020</t>
  </si>
  <si>
    <t>NFGY/2908/2020</t>
  </si>
  <si>
    <t xml:space="preserve">Új ház </t>
  </si>
  <si>
    <t>Veletek, értetek 1-15. rész</t>
  </si>
  <si>
    <t>Veletek, értetek 16-30. rész</t>
  </si>
  <si>
    <t>NFGY/2909/2020</t>
  </si>
  <si>
    <t>NFGY/2910/2020</t>
  </si>
  <si>
    <t>Nélküled</t>
  </si>
  <si>
    <t>NFGY/2911/2020</t>
  </si>
  <si>
    <t>1161 Budapest, Hősök tere 10-11.</t>
  </si>
  <si>
    <t>NFGY/2912/2020</t>
  </si>
  <si>
    <t>1033 Budapest, Szentendrei út 89-95. 3. ép. 10.</t>
  </si>
  <si>
    <t>NFGY/2913/2020</t>
  </si>
  <si>
    <t>John Vardar vs. a Galaxis
(eredeti címe: John Vardar vs. The Galaxis)</t>
  </si>
  <si>
    <t>NFGY/2914/2020</t>
  </si>
  <si>
    <t>ASTER FILM Bt.</t>
  </si>
  <si>
    <t>NFGY/2915/2020</t>
  </si>
  <si>
    <t>Mentőakció (eredeti neve: Rescue Mission)</t>
  </si>
  <si>
    <t>NFGY/2916/2020</t>
  </si>
  <si>
    <t>Portréfilm Solymosi-Tari Emőke zenetörténészről</t>
  </si>
  <si>
    <t>NFGY/2917/2020</t>
  </si>
  <si>
    <t>Crystalborne: A végzet hősei (Crystalborne: Heroes of Fate</t>
  </si>
  <si>
    <t>NFGY/2918/2020</t>
  </si>
  <si>
    <t>Új Közjáték (Új közjáték - Világvevő)</t>
  </si>
  <si>
    <t>ULab Kft.</t>
  </si>
  <si>
    <t>Távkapcs (egyéb sorozat pilot epizódja)</t>
  </si>
  <si>
    <t>3.300.000</t>
  </si>
  <si>
    <t>NFGY/2919/2020</t>
  </si>
  <si>
    <t>Építésznők (5-8 epizód)</t>
  </si>
  <si>
    <t>NFGY/2920/2020</t>
  </si>
  <si>
    <t>Anne Frank (My best friend Anne Frank)</t>
  </si>
  <si>
    <t>NFGY/2921/2020</t>
  </si>
  <si>
    <t>Majd később</t>
  </si>
  <si>
    <t>NFGY/2922/2020</t>
  </si>
  <si>
    <t>Klíma</t>
  </si>
  <si>
    <t>NFGY/2923/2020</t>
  </si>
  <si>
    <t>NFGY/2924/2020</t>
  </si>
  <si>
    <t>Esküszöm</t>
  </si>
  <si>
    <t>NFGY/2925/2020</t>
  </si>
  <si>
    <t>Hajszálrepedés</t>
  </si>
  <si>
    <t>NFGY/2926/2020</t>
  </si>
  <si>
    <t>Baleset</t>
  </si>
  <si>
    <t>NFGY/2927/2020</t>
  </si>
  <si>
    <t>Anyámért mindent</t>
  </si>
  <si>
    <t>NFGY/2928/2020</t>
  </si>
  <si>
    <t>Nagykorú felügyelete mellett</t>
  </si>
  <si>
    <t>Hasadék</t>
  </si>
  <si>
    <t>NFGY/2929/2020</t>
  </si>
  <si>
    <t>Hungarikumokkal a világ körül 3. évad werkfilm</t>
  </si>
  <si>
    <t>NFGY/2930/2020</t>
  </si>
  <si>
    <t>Együtt kezdtük…</t>
  </si>
  <si>
    <t>1142 Budapest, Szőnyi út 30-34.</t>
  </si>
  <si>
    <t>Filmfabriq Bratanki Kft.</t>
  </si>
  <si>
    <t>1114 Budapest, Fadrusz utca 26. B. ép. fél em. 3.</t>
  </si>
  <si>
    <t>NFGY/2931/2020</t>
  </si>
  <si>
    <t>Isteni kéz (rendezői változat)</t>
  </si>
  <si>
    <t>NFGY/2932/2020</t>
  </si>
  <si>
    <t>Magyar Képek Kulturális Egyesület</t>
  </si>
  <si>
    <t>Muravidéki Meseút</t>
  </si>
  <si>
    <t>1035 Budapest, Szentendrei út 14. VIII./47.</t>
  </si>
  <si>
    <t>NFGY/2933/2020</t>
  </si>
  <si>
    <t>Az óvoda varázskockája</t>
  </si>
  <si>
    <t xml:space="preserve">egyéb oktatói segédanyag </t>
  </si>
  <si>
    <t>NFGY/2934/2020</t>
  </si>
  <si>
    <t>Bödörék</t>
  </si>
  <si>
    <t>NFGY/2935/2020</t>
  </si>
  <si>
    <t>A magyar segítség - Temesvár '89</t>
  </si>
  <si>
    <t>FRANK FILMGYÁRTÓ Kft.</t>
  </si>
  <si>
    <t>1025 Budapest, Törökvész út 72/A. 1. em. 2.</t>
  </si>
  <si>
    <t>NFGY/2936/2020</t>
  </si>
  <si>
    <t>Hungarikumok nyomában - Kürtöskalács</t>
  </si>
  <si>
    <t>ROMIS MOZI 2018 Kft.</t>
  </si>
  <si>
    <t>NFGY/2937/2020</t>
  </si>
  <si>
    <t>Építésznők (9-12 epizód)</t>
  </si>
  <si>
    <t>NFGY/2938/2020</t>
  </si>
  <si>
    <t>A Táncház - Jó gyakorlat</t>
  </si>
  <si>
    <t>NFGY/2939/2020</t>
  </si>
  <si>
    <t>Távoli Népek Magyar Kutatói 1.</t>
  </si>
  <si>
    <t>NFGY/2940/2020</t>
  </si>
  <si>
    <t>Egyedül a világ ellen</t>
  </si>
  <si>
    <t>TV film</t>
  </si>
  <si>
    <t>NFGY/2941/2020</t>
  </si>
  <si>
    <t>Szent Ignác útja</t>
  </si>
  <si>
    <t>NFGY/2942/2020</t>
  </si>
  <si>
    <t>Tomi, Polli és a Ház Szelleme 
(eredeti címe: Tonda, Slávka a Géniu /
Tony, Shelly and the Spirit)</t>
  </si>
  <si>
    <t>NFGY/2943/2020</t>
  </si>
  <si>
    <t xml:space="preserve">TITÁNIA-MASTER PRO Kft. </t>
  </si>
  <si>
    <t>Megbélyegezetten - 1968 (munkacíme: Osztálytárs)</t>
  </si>
  <si>
    <t>Szünet (Break)</t>
  </si>
  <si>
    <t>NFGY/2944/2020</t>
  </si>
  <si>
    <t>London Budapest</t>
  </si>
  <si>
    <t xml:space="preserve">Hosszú produkció Kft. és a
Szupermodern Stúdió Kft. 
</t>
  </si>
  <si>
    <t>NFGY/2945/2020</t>
  </si>
  <si>
    <t>A38 Hajó színpadán (2020 23-38)</t>
  </si>
  <si>
    <t>NFGY/2946/2020</t>
  </si>
  <si>
    <t>Budapest Underground 4</t>
  </si>
  <si>
    <t>NFGY/2947/2020</t>
  </si>
  <si>
    <t>A kígyó (The Serpent)</t>
  </si>
  <si>
    <t>Istenke bicskája (munkacíme: A szembejövő ember (Benedek Elek élete)</t>
  </si>
  <si>
    <t>NFGY/2948/2020</t>
  </si>
  <si>
    <t>A közönség sohasem téved - A Zukor és Fox sztori</t>
  </si>
  <si>
    <t>NFGY/2949/2020</t>
  </si>
  <si>
    <t>Végítélet (1: Csendes Zóna, 2: A sötétség népe) / 
Doomsday (EP1: Silent Zone, EP2: People of the Darkness)</t>
  </si>
  <si>
    <t>FilmFinity Zrt.</t>
  </si>
  <si>
    <t>2040 Budaörs, Gyöngy utca 7.</t>
  </si>
  <si>
    <t>Teljes</t>
  </si>
  <si>
    <t>NFGY/2950/2020</t>
  </si>
  <si>
    <t>Fagyifilm Kft. és a
Partnersfilm Kft.</t>
  </si>
  <si>
    <t>1021 Budapest, Hűvösvölgyi út 62. fszt. 1.
1021 Budapest, Szakadék út 23.</t>
  </si>
  <si>
    <t>Prelude</t>
  </si>
  <si>
    <t xml:space="preserve">Solve Art Kft. </t>
  </si>
  <si>
    <t>A38 Hajó színpadán (2020 23-33)</t>
  </si>
  <si>
    <t>NFGY/2951/2020</t>
  </si>
  <si>
    <t>Bishop</t>
  </si>
  <si>
    <t>NFGY/2952/2020</t>
  </si>
  <si>
    <t>Első áldozó</t>
  </si>
  <si>
    <t>2030 Érd, György utca 55. 2/a.</t>
  </si>
  <si>
    <t>NFGY/2953/2020</t>
  </si>
  <si>
    <t>A mi Kodályunk 2. rész - Psalmus Hungaricus</t>
  </si>
  <si>
    <t>NFGY/2954/2020</t>
  </si>
  <si>
    <t>Egy élet nem elég (pilot)</t>
  </si>
  <si>
    <t>NFGY/2955/2020</t>
  </si>
  <si>
    <t>Budapest, ahol a szerelem kezdődik</t>
  </si>
  <si>
    <t xml:space="preserve">SOLVE ART Kft. </t>
  </si>
  <si>
    <t>NFGY/2956/2020</t>
  </si>
  <si>
    <t>Fauji Band - Az esküvői zenekar</t>
  </si>
  <si>
    <t>NFGY/2957/2020</t>
  </si>
  <si>
    <t>Az unoka</t>
  </si>
  <si>
    <t>1147 Budapest, Jávorka Ádám u. 40. 1/1.</t>
  </si>
  <si>
    <t>Turbulent Skies</t>
  </si>
  <si>
    <t>Magyar lapát</t>
  </si>
  <si>
    <t>El a kezekkel a papámtól (Édes mostoha)</t>
  </si>
  <si>
    <t>Édes mostoha Kft.</t>
  </si>
  <si>
    <t>NFGY/2958/2020</t>
  </si>
  <si>
    <t>Aankhein 2</t>
  </si>
  <si>
    <t>NFGY/2959/2020</t>
  </si>
  <si>
    <t>A játszma</t>
  </si>
  <si>
    <t>NFGY/2960/2020</t>
  </si>
  <si>
    <t>TRIANON 100</t>
  </si>
  <si>
    <t>PROXIMUS DEUM Kft.</t>
  </si>
  <si>
    <t>2230 Gyömrő, Táncsics Mihály út 104.</t>
  </si>
  <si>
    <t>NFGY/2961/2020</t>
  </si>
  <si>
    <t>Bunker</t>
  </si>
  <si>
    <t>Barcika</t>
  </si>
  <si>
    <t>A nyár leghosszabb éjszakája</t>
  </si>
  <si>
    <t>Kelet</t>
  </si>
  <si>
    <t>A szerelem bohóca</t>
  </si>
  <si>
    <t>Édeseim</t>
  </si>
  <si>
    <t>Anyám macskája</t>
  </si>
  <si>
    <t>TIGRIS</t>
  </si>
  <si>
    <t>Cold Meridian</t>
  </si>
  <si>
    <t>NFGY/2962/2020</t>
  </si>
  <si>
    <t>Piargy</t>
  </si>
  <si>
    <t>TIVOLIFILM Kft.</t>
  </si>
  <si>
    <t>1021 Budapest, Hűvösvölgyi út 141. C. ép.
I. em. 2.</t>
  </si>
  <si>
    <t>NFGY/2963/2020</t>
  </si>
  <si>
    <t>Haramiák</t>
  </si>
  <si>
    <t>1138 Budapest, Révész utca 29. A. ép. 3. Iház. 
I. em. 5.</t>
  </si>
  <si>
    <t>NFGY/2964/2020</t>
  </si>
  <si>
    <t>Élő népviseletek Kazár</t>
  </si>
  <si>
    <t>NFGY/2965/2020</t>
  </si>
  <si>
    <t>Rejtélyek nyomában (Napsugár, Sziporkázó fény)</t>
  </si>
  <si>
    <t>Like a Child - Fábián Juli emlékfilm 
(munkacíme: Juli hagyatéka - Fábián Juli emlékfilm)</t>
  </si>
  <si>
    <t>NFGY/2966/2020</t>
  </si>
  <si>
    <t>Színes város</t>
  </si>
  <si>
    <t>1114 Budapest, Fadrusz u. 26/b. félemelet 3.</t>
  </si>
  <si>
    <t>NFGY/2967/2020</t>
  </si>
  <si>
    <t>Distant</t>
  </si>
  <si>
    <t>DT Films Kft.</t>
  </si>
  <si>
    <t>NFGY/2968/2020</t>
  </si>
  <si>
    <t xml:space="preserve">Hi Hat Films Gyártó és Szolgáltató Kft. </t>
  </si>
  <si>
    <t>Hagyaték (eredeti címe: Egy eset a Dunánál)</t>
  </si>
  <si>
    <t>NFGY/2727/2019
TÖRÖLVE</t>
  </si>
  <si>
    <t>Visszatérés Epipóba (munkacíme: Tábor)</t>
  </si>
  <si>
    <t>Kutatók nyomában</t>
  </si>
  <si>
    <t>NFGY/2969/2020</t>
  </si>
  <si>
    <t>A-ha The Movie</t>
  </si>
  <si>
    <t>Darwin Buffet Stúdió Zrt.</t>
  </si>
  <si>
    <t>NFGY/2970/2020</t>
  </si>
  <si>
    <t>Antara legendája (The Legend of Antara)</t>
  </si>
  <si>
    <t>NFGY/2971/2020</t>
  </si>
  <si>
    <t>Marina</t>
  </si>
  <si>
    <t>NFGY/2972/2020</t>
  </si>
  <si>
    <t>A38 Hajó színpadán (2020 80-113)</t>
  </si>
  <si>
    <t>NFGY/2973/2020</t>
  </si>
  <si>
    <t>Apponyi Albert beszéde</t>
  </si>
  <si>
    <t>Műanyag égbolt (White Plastic Sky)</t>
  </si>
  <si>
    <t>NFGY/2974/2020</t>
  </si>
  <si>
    <t xml:space="preserve">Kuflik 3. évad 
(3 epizód: A végtelen sál,
                Elveszett árnyék,
                A Kuflik és a vándorkaktusz) </t>
  </si>
  <si>
    <t>NFGY/2975/2020</t>
  </si>
  <si>
    <t>A nyomkereső</t>
  </si>
  <si>
    <t>Human Media 2000 Kft.</t>
  </si>
  <si>
    <t>2071 Páty, Napraforgó utca 5.</t>
  </si>
  <si>
    <t>1138 Budapest, Pozsonyi út 14. fszt. 3.</t>
  </si>
  <si>
    <t>NFGY/2976/2020</t>
  </si>
  <si>
    <t>klubIKON</t>
  </si>
  <si>
    <t>PROFILM JUNIOR Bt.</t>
  </si>
  <si>
    <t>1185 Budapest, Jeges utca 55.</t>
  </si>
  <si>
    <t>NFGY/2977/2020</t>
  </si>
  <si>
    <t>Kippkopp és Tipptopp</t>
  </si>
  <si>
    <t>Studio Whintokka Bt.</t>
  </si>
  <si>
    <t>1029 Budapest, Kőfejtő utca 4.</t>
  </si>
  <si>
    <t>NFGY/2978/2020</t>
  </si>
  <si>
    <t>Kalandozás a tükörben</t>
  </si>
  <si>
    <t>NFGY/2979/2020</t>
  </si>
  <si>
    <t>Az új tudás</t>
  </si>
  <si>
    <t xml:space="preserve">Éclipse Film Kft. </t>
  </si>
  <si>
    <t>1066 Budapest, Jókai utca 1. 3. em. 16.</t>
  </si>
  <si>
    <t>NFGY/2980/2020</t>
  </si>
  <si>
    <t>Csűr-csavar</t>
  </si>
  <si>
    <t>NFGY/2981/2020</t>
  </si>
  <si>
    <t>A Bory család titkai</t>
  </si>
  <si>
    <t>NFGY/2982/2020</t>
  </si>
  <si>
    <t>A38 Hajó színpadán (2020 34-68)</t>
  </si>
  <si>
    <t>Bogyó és Babóca 4. évad (43-45. epizód)</t>
  </si>
  <si>
    <t>NFGY/2983/2020</t>
  </si>
  <si>
    <t>A kinematográfus</t>
  </si>
  <si>
    <t>NFGY/2984/2020</t>
  </si>
  <si>
    <t>Szabadító</t>
  </si>
  <si>
    <t>NFGY/2985/2020</t>
  </si>
  <si>
    <t>Olimpiai álom Erdélyben</t>
  </si>
  <si>
    <t>NFGY/2986/2020</t>
  </si>
  <si>
    <t>Közös égbolt alatt</t>
  </si>
  <si>
    <t>NFGY/2987/2020</t>
  </si>
  <si>
    <t>NFGY/2988/2020</t>
  </si>
  <si>
    <t>Mrs. Harris</t>
  </si>
  <si>
    <t xml:space="preserve">Hero Squared Kft. </t>
  </si>
  <si>
    <t>1068 Budapest, Dózsa György út 102. Mfsz. 8.</t>
  </si>
  <si>
    <t>NFGY/2989/2020</t>
  </si>
  <si>
    <t>Fiatal gazdák</t>
  </si>
  <si>
    <t>NFGY/2990/2020</t>
  </si>
  <si>
    <t>A dévai mikulások</t>
  </si>
  <si>
    <t>Studio Nova SRL</t>
  </si>
  <si>
    <t>Románia, 537243 Alsósófalva, Puszta utca 795.</t>
  </si>
  <si>
    <t>NFGY/2991/2020</t>
  </si>
  <si>
    <t>Találkozás</t>
  </si>
  <si>
    <t>NFGY/2992/2020</t>
  </si>
  <si>
    <t>HA-LCI</t>
  </si>
  <si>
    <t>NFGY/2993/2020</t>
  </si>
  <si>
    <t>A nyelv, ami összeköt</t>
  </si>
  <si>
    <t>NFGY/2994/2020</t>
  </si>
  <si>
    <t>Trianon nekem</t>
  </si>
  <si>
    <t>NFGY/2995/2020</t>
  </si>
  <si>
    <t>U UP! (Ébren vagy?)</t>
  </si>
  <si>
    <t>NFGY/2996/2020</t>
  </si>
  <si>
    <t>Zuniverzum</t>
  </si>
  <si>
    <t xml:space="preserve">MAKABOR Stúdió Kft. </t>
  </si>
  <si>
    <t>1022 Budapest, Vadrózsa  utrca 7.</t>
  </si>
  <si>
    <t>NFGY/2997/2020</t>
  </si>
  <si>
    <t>Royal Secret</t>
  </si>
  <si>
    <t xml:space="preserve">egyéb sorozat </t>
  </si>
  <si>
    <t>NFGY/2998/2020</t>
  </si>
  <si>
    <t>Larry Film Kft. és a Focusfox Kft.</t>
  </si>
  <si>
    <t>NFGY/2999/2020</t>
  </si>
  <si>
    <t>A forgatás 1-6. epizód</t>
  </si>
  <si>
    <t>JTMR Faludi Ferenc Akadémia</t>
  </si>
  <si>
    <t>Csillagos lakodból tekints fiaidra…</t>
  </si>
  <si>
    <t>1085 Budapest, Horánszky utca 20.</t>
  </si>
  <si>
    <t>NFGY/3000/2020</t>
  </si>
  <si>
    <t>Mikulás80</t>
  </si>
  <si>
    <t>NFGY/3001/2020</t>
  </si>
  <si>
    <t>Bagye Juon</t>
  </si>
  <si>
    <t xml:space="preserve">ANIMACI Bt. </t>
  </si>
  <si>
    <t>1037 Budapest, Menedékház utca 99.</t>
  </si>
  <si>
    <t>NFGY/3002/2020</t>
  </si>
  <si>
    <t>És te költő mit szólsz?</t>
  </si>
  <si>
    <t>9941 Őriszentpéter, Templomszer 14.</t>
  </si>
  <si>
    <t>NFGY/3003/2020</t>
  </si>
  <si>
    <t>Balett</t>
  </si>
  <si>
    <t>Audiovizuális Kultúra Fejlesztéséért Egyesület</t>
  </si>
  <si>
    <t>NFGY/3004/2020</t>
  </si>
  <si>
    <t>BATTLE 2</t>
  </si>
  <si>
    <t>1137 Budapest, Pozsonyi út 14.fszt. 3.</t>
  </si>
  <si>
    <t>NFGY/3005/2020</t>
  </si>
  <si>
    <t>Segítség! Itthon vagyok! 1. évad 1-7. epizód
(munkacím: Kicsi a világ 1. évad 1-7. epizód)</t>
  </si>
  <si>
    <t>NFGY/3006/2020</t>
  </si>
  <si>
    <t>A két íjász</t>
  </si>
  <si>
    <t>NFGY/3007/2020</t>
  </si>
  <si>
    <t>Emlékek őrei</t>
  </si>
  <si>
    <t>NFGY/3008/2020</t>
  </si>
  <si>
    <t>A varázsló</t>
  </si>
  <si>
    <t>1021 Budapest, Ötvös János utca 11/B. al. 2.</t>
  </si>
  <si>
    <t>NFGY/3009/2020</t>
  </si>
  <si>
    <t>Flux Gourmet</t>
  </si>
  <si>
    <t>NFGY/3010/2020</t>
  </si>
  <si>
    <t>Vigyázat, csalok!</t>
  </si>
  <si>
    <t>NFGY/3011/2020</t>
  </si>
  <si>
    <t>1136 Budapest, Balzac u. 37. I. em. 1.</t>
  </si>
  <si>
    <t>Black Spider (eredeti címe: Die Schwarze Spinne)</t>
  </si>
  <si>
    <t>A béke követei Kft.</t>
  </si>
  <si>
    <t>Becsúszó szerelem</t>
  </si>
  <si>
    <t>Csillagfény távolság</t>
  </si>
  <si>
    <t>Nightingale</t>
  </si>
  <si>
    <t>Filmfabriq StopMo Kft.</t>
  </si>
  <si>
    <t>NFGY/3012/2020</t>
  </si>
  <si>
    <t>Piros veréb történetek sorozat - Az álruhás pacsirta (pilótaepizód)</t>
  </si>
  <si>
    <t>Barbár</t>
  </si>
  <si>
    <t>NFGY/3013/2020</t>
  </si>
  <si>
    <t>A szökés / The Escapist</t>
  </si>
  <si>
    <t>O'yEs Production Kft.</t>
  </si>
  <si>
    <t>1095 Budapest, Tinódi utca 1-3. 
D. lház. 7. em. 138.</t>
  </si>
  <si>
    <t>NFGY/3014/2020</t>
  </si>
  <si>
    <t>Nagyon Zöld Könyv - A Tejúttól a Föld felé</t>
  </si>
  <si>
    <t>NFGY/3015/2020</t>
  </si>
  <si>
    <t>Cipelő cicák (3. epizód)</t>
  </si>
  <si>
    <t>NFGY/3016/2020</t>
  </si>
  <si>
    <t>A nélkülözhetetlen 48 kilométer</t>
  </si>
  <si>
    <t>NFGY/3017/2020</t>
  </si>
  <si>
    <t>NFGY/3018/2020</t>
  </si>
  <si>
    <t>Sirokkó (eredeti címe: Scirocco or The Pilarica Adventure)</t>
  </si>
  <si>
    <t>NFGY/3019/2020</t>
  </si>
  <si>
    <t>Mrs. Harris goes to Paris</t>
  </si>
  <si>
    <t>Ha elmentem a dóm kapuja előtt…</t>
  </si>
  <si>
    <t>Presstige s.r.o.</t>
  </si>
  <si>
    <t>Szlovákia, 925 82 Pered, (Tesedikovo), 
Széles utca (Siroká) 526.</t>
  </si>
  <si>
    <t>NFGY/3020/2020</t>
  </si>
  <si>
    <t>Szabadság vára</t>
  </si>
  <si>
    <t xml:space="preserve">"Kamera a hátizsákban" produkció Kft.  </t>
  </si>
  <si>
    <t>NFGY/3021/2020</t>
  </si>
  <si>
    <t>6726 Szeged, Bérkert utca 41/A.</t>
  </si>
  <si>
    <t xml:space="preserve">CINEMON MINDEN Kft. </t>
  </si>
  <si>
    <t>NFGY/3022/2020</t>
  </si>
  <si>
    <t>Szent</t>
  </si>
  <si>
    <t>2019.</t>
  </si>
  <si>
    <t>NFGY/3023/2020</t>
  </si>
  <si>
    <t>A teremtés koronája</t>
  </si>
  <si>
    <t>Bolygóugrók és gyerekmesék 
(Milo Dino, Mimi &amp; Bobo PLUS)</t>
  </si>
  <si>
    <t>NFGY/3024/2020</t>
  </si>
  <si>
    <t>A mi kis falunk 7-8. évad</t>
  </si>
  <si>
    <t>NFGY/3025/2020</t>
  </si>
  <si>
    <t>NFGY/3026/2020</t>
  </si>
  <si>
    <t>Erő és Mágia sakkjátszmája</t>
  </si>
  <si>
    <t>NFGY/3027/2020</t>
  </si>
  <si>
    <t>Gyerekdalok 2. (21-40 epizód)</t>
  </si>
  <si>
    <t>NFGY/3028/2020</t>
  </si>
  <si>
    <t xml:space="preserve">BAL Filmkészítő Kft. </t>
  </si>
  <si>
    <t>Draco a borzasztó - harmadik rész: Dr. Akula</t>
  </si>
  <si>
    <t>1024 Budapest, Ezredes utca 11.</t>
  </si>
  <si>
    <t>NFGY/3029/2020</t>
  </si>
  <si>
    <t>Építészeti barangolások</t>
  </si>
  <si>
    <t>1136 Budapest, Hollán Ernő utca 38.
A. ép. 5. em. 2.</t>
  </si>
  <si>
    <t>NFGY/3030/2020</t>
  </si>
  <si>
    <t>Gyermekünk fejlődése</t>
  </si>
  <si>
    <t xml:space="preserve">EUGEN Bt. </t>
  </si>
  <si>
    <t>2040 Budaörs, Szabadság út 250.</t>
  </si>
  <si>
    <t>NFGY/3031/2020</t>
  </si>
  <si>
    <t>Bocsi, muszáj megkérdeznem (Pilot)</t>
  </si>
  <si>
    <t>1.116.877</t>
  </si>
  <si>
    <t>2.000.000</t>
  </si>
  <si>
    <t>NFGY/3032/2020</t>
  </si>
  <si>
    <t>A tanár 4. évad</t>
  </si>
  <si>
    <t>NFGY/3033/2020</t>
  </si>
  <si>
    <t>Stardust</t>
  </si>
  <si>
    <t>NFGY/3034/2020</t>
  </si>
  <si>
    <t>Godfall</t>
  </si>
  <si>
    <t>NFGY/3035/2020</t>
  </si>
  <si>
    <t>Unknown 9</t>
  </si>
  <si>
    <t>NFGY/3036/2020</t>
  </si>
  <si>
    <t>Kell egy színház</t>
  </si>
  <si>
    <t xml:space="preserve">K.M.H. Film Kft. </t>
  </si>
  <si>
    <t>1158 Budapest, Késmárk utca 24.</t>
  </si>
  <si>
    <t>NFGY/3037/2020</t>
  </si>
  <si>
    <t>Hátsó ülés</t>
  </si>
  <si>
    <t xml:space="preserve">AZT-Media Kft. </t>
  </si>
  <si>
    <t>NFGY/3038/2020</t>
  </si>
  <si>
    <t>Az örök kalákázó: Portréfilm Sík Endréről</t>
  </si>
  <si>
    <t>NFGY/3039/2020</t>
  </si>
  <si>
    <t>Terra Vision</t>
  </si>
  <si>
    <t>Proton Terra Kft.</t>
  </si>
  <si>
    <t>K.M.H. Film Kft. és a 
Színház és Filmművészeti Egyetem</t>
  </si>
  <si>
    <t>1158 Budapest, Késmárk u. 24.
1088 Budapest, Vas utca 2/c.</t>
  </si>
  <si>
    <t>7.000.000</t>
  </si>
  <si>
    <t>1038 Budapest, Papírgyár utca 20.</t>
  </si>
  <si>
    <t>1051 Budapest, Vigyázó Ferenc utca 4.</t>
  </si>
  <si>
    <t>NFGY/3040/2020</t>
  </si>
  <si>
    <t>Cserhalmi György portré</t>
  </si>
  <si>
    <t xml:space="preserve">Krea-TV Kulturális Szolgáltató Kft. 
</t>
  </si>
  <si>
    <t>NFGY/3041/2020</t>
  </si>
  <si>
    <t>Hit és a tánc ereje</t>
  </si>
  <si>
    <t>NFGY/3042/2020</t>
  </si>
  <si>
    <t>Amalur királysága: Leszámolás
(Kingdoms of Amalur: Reckoning)</t>
  </si>
  <si>
    <t>1097. Budapest, Albert Flórián út 3/b.</t>
  </si>
  <si>
    <t>NFGY/3043/2020</t>
  </si>
  <si>
    <t>Templomos Simon</t>
  </si>
  <si>
    <t>1111 Budapest, Bertalan Lajos utca 22. 
pinceszint 1.</t>
  </si>
  <si>
    <t>NFGY/3044/2020</t>
  </si>
  <si>
    <t>1920 - Az új Közép-Európa</t>
  </si>
  <si>
    <t>NFGY/3045/2020</t>
  </si>
  <si>
    <t>Magyarság, technológia és globalizáció a végeken</t>
  </si>
  <si>
    <t>NFGY/3046/2020</t>
  </si>
  <si>
    <t>Hungarikumokkala világ körül IV. évad</t>
  </si>
  <si>
    <t>NFGY/3047/2020</t>
  </si>
  <si>
    <t>Rabló és Pandúr</t>
  </si>
  <si>
    <t>NFGY/3048/2020</t>
  </si>
  <si>
    <t>Mária</t>
  </si>
  <si>
    <t xml:space="preserve">NÓTÁRIUS 2000 Kft. </t>
  </si>
  <si>
    <t>NFGY/3049/2020</t>
  </si>
  <si>
    <t>Ferencz József és a második unitárius aranykor</t>
  </si>
  <si>
    <t>A Marosszéki Kodály Zoltán Gyermekkar</t>
  </si>
  <si>
    <t>NFGY/3050/2020</t>
  </si>
  <si>
    <t>NFGY/3051/2020</t>
  </si>
  <si>
    <t>Mikulásgyár</t>
  </si>
  <si>
    <t>NFGY/3052/2020</t>
  </si>
  <si>
    <t>Vad Dráva</t>
  </si>
  <si>
    <t>Song Ha Film Kft.</t>
  </si>
  <si>
    <t>1062 Budapest, Székely Bertalan utca 11. 1/1.</t>
  </si>
  <si>
    <t>NFGY/3053/2020</t>
  </si>
  <si>
    <t>Óperencia</t>
  </si>
  <si>
    <t>NFGY/3054/2020</t>
  </si>
  <si>
    <t>1088 Budapest, Vas utca 2/c.</t>
  </si>
  <si>
    <t>NFGY/3055/2020</t>
  </si>
  <si>
    <t>NFGY/3056/2020</t>
  </si>
  <si>
    <t>Harmadik nap</t>
  </si>
  <si>
    <t>NFGY/3057/2020</t>
  </si>
  <si>
    <t>Fájni fog</t>
  </si>
  <si>
    <t>NFGY/3058/2020</t>
  </si>
  <si>
    <t>Jutalomutazás</t>
  </si>
  <si>
    <t>NFGY/3059/2020</t>
  </si>
  <si>
    <t>Az alvó béka</t>
  </si>
  <si>
    <t>NFGY/3060/2020</t>
  </si>
  <si>
    <t>Az elveszíthető dolgok szeretete</t>
  </si>
  <si>
    <t>NFGY/3061/2020</t>
  </si>
  <si>
    <t>Arni</t>
  </si>
  <si>
    <t>NFGY/3062/2020</t>
  </si>
  <si>
    <t>Karácsonyi meglepetés</t>
  </si>
  <si>
    <t>NFGY/3063/2020</t>
  </si>
  <si>
    <t>Anyám, a szörny</t>
  </si>
  <si>
    <t>NFGY/3064/2020</t>
  </si>
  <si>
    <t>A sintér</t>
  </si>
  <si>
    <t>NFGY/3065/2020</t>
  </si>
  <si>
    <t>Kaktuszember</t>
  </si>
  <si>
    <t>NFGY/3066/2020</t>
  </si>
  <si>
    <t>Húscsapda</t>
  </si>
  <si>
    <t>NFGY/3067/2020</t>
  </si>
  <si>
    <t>Két kezemmel - Mesterségek, mesterek 1-14.</t>
  </si>
  <si>
    <t>NFGY/3068/2020</t>
  </si>
  <si>
    <t>Magyar gyémántok 1-13.</t>
  </si>
  <si>
    <t>NFGY/3069/2020</t>
  </si>
  <si>
    <t>Áldokumentumfilm 1-13.</t>
  </si>
  <si>
    <t>NFGY/3070/2020</t>
  </si>
  <si>
    <t>Elhivatottan 1-9.</t>
  </si>
  <si>
    <t>NFGY/3071/2020</t>
  </si>
  <si>
    <t>Remény 1-9.</t>
  </si>
  <si>
    <t>NFGY/3072/2020</t>
  </si>
  <si>
    <t>Penge</t>
  </si>
  <si>
    <t>NFGY/3073/2020</t>
  </si>
  <si>
    <t>Átok</t>
  </si>
  <si>
    <t>NFGY/3074/2020</t>
  </si>
  <si>
    <t>Boldog karácsonyt</t>
  </si>
  <si>
    <t>NFGY/3075/2020</t>
  </si>
  <si>
    <t>Emberek, sorsok 1-6.</t>
  </si>
  <si>
    <t>Varázskocka (3 részes oktatói segédanyag)</t>
  </si>
  <si>
    <t>NFGY/3076/2020</t>
  </si>
  <si>
    <t>A38 Hajó színpadán (2020 69-116)</t>
  </si>
  <si>
    <t>NFGY/3077/2020</t>
  </si>
  <si>
    <t>Csángósziget Baranyában</t>
  </si>
  <si>
    <t>Art Opus Filmprodukciós Kft.</t>
  </si>
  <si>
    <t>NFGY/3078/2020</t>
  </si>
  <si>
    <t>Az olasz futball magyar mesterei</t>
  </si>
  <si>
    <t>NFGY/3079/2020</t>
  </si>
  <si>
    <t>Világraszóló győzelmeink!</t>
  </si>
  <si>
    <t>NFGY/3080/2020</t>
  </si>
  <si>
    <t>Sámán</t>
  </si>
  <si>
    <t>Blue Duck Arts Kft.</t>
  </si>
  <si>
    <t>NFGY/3081/2020</t>
  </si>
  <si>
    <t>KÉK RÓKA</t>
  </si>
  <si>
    <t>NFGY/3082/2020</t>
  </si>
  <si>
    <t>Múlt-kor Kulturális Alapítvány</t>
  </si>
  <si>
    <t>Magyar lángelmék</t>
  </si>
  <si>
    <t>1024 Budapest, Keleti Károly u. 15/B.</t>
  </si>
  <si>
    <t>NFGY/3083/2020</t>
  </si>
  <si>
    <t>Magyarok az Űrben</t>
  </si>
  <si>
    <t>Studiolamb Kft.</t>
  </si>
  <si>
    <t>1025 Budapest, Felső Zöldmáli út 57.</t>
  </si>
  <si>
    <t>NFGY/3084/2020</t>
  </si>
  <si>
    <t>A dublőr</t>
  </si>
  <si>
    <t>NFGY/3085/2020</t>
  </si>
  <si>
    <t>Digitális valóság</t>
  </si>
  <si>
    <t>NFGY/3086/2020</t>
  </si>
  <si>
    <t>KINO ALFA Produkciós Kft.</t>
  </si>
  <si>
    <t>1148 Budapest, Wass Albert tér 11. fszt. 1.</t>
  </si>
  <si>
    <t>Örökkévalóság csomag
(eredeti neve: Eternity Package)</t>
  </si>
  <si>
    <t>NFGY/3087/2020</t>
  </si>
  <si>
    <t>Vihar a levelet</t>
  </si>
  <si>
    <t>MDML-MÉDIA Kft.</t>
  </si>
  <si>
    <t>1165 Budapest, Pilóta utca 16.</t>
  </si>
  <si>
    <t>ismeretterjesztő filmsorozat</t>
  </si>
  <si>
    <t>NFGY/3088/2020</t>
  </si>
  <si>
    <t>Wanted - A képvadászat</t>
  </si>
  <si>
    <t>Vombat' 2011 Produkciós Kft.</t>
  </si>
  <si>
    <t>2161 Csomád, Levente utca 14/A.</t>
  </si>
  <si>
    <t>NFGY/3089/2020</t>
  </si>
  <si>
    <t>A vágy</t>
  </si>
  <si>
    <t>NFGY/3090/2020</t>
  </si>
  <si>
    <t>Egy nagyon különleges asszony</t>
  </si>
  <si>
    <t>NFGY/3091/2020</t>
  </si>
  <si>
    <t>Eltérő terek</t>
  </si>
  <si>
    <t>NFGY/3092/2020</t>
  </si>
  <si>
    <t>Orbán Balázs, a legendagyűjtő</t>
  </si>
  <si>
    <t>NFGY/3093/2020</t>
  </si>
  <si>
    <t>Teremtő erő</t>
  </si>
  <si>
    <t>NFGY/3094/2020</t>
  </si>
  <si>
    <t>Hadikok</t>
  </si>
  <si>
    <t>1147 Budapest, Czobor utca 4. 3. em. 5.</t>
  </si>
  <si>
    <t>NFGY/3095/2020</t>
  </si>
  <si>
    <t>Legendák, hősök és mártírok 1848-1849-ben</t>
  </si>
  <si>
    <t>1026 Budapest, Hegyi utca 3.</t>
  </si>
  <si>
    <t>NFGY/3096/2020</t>
  </si>
  <si>
    <t>Külső Magyarok Kisebbségkutató és Médiaszolgáltató Kft.</t>
  </si>
  <si>
    <t>2064 Csabdi, Szabadság utca 47.</t>
  </si>
  <si>
    <t xml:space="preserve">Megafilm Service Kft. </t>
  </si>
  <si>
    <t>NFGY/3097/2020</t>
  </si>
  <si>
    <t>Havasi ravatal</t>
  </si>
  <si>
    <t>NFGY/3098/2020</t>
  </si>
  <si>
    <t>Mi svábok mindig jó magyarok voltunk</t>
  </si>
  <si>
    <t>Gerilla Press Kft.</t>
  </si>
  <si>
    <t>1012 Budapest, Márvány utca 17. 5. em.</t>
  </si>
  <si>
    <t>NFGY/3099/2020</t>
  </si>
  <si>
    <t>Csak csonthalom?</t>
  </si>
  <si>
    <t>NFGY/3100/2020</t>
  </si>
  <si>
    <t>Életfa születik</t>
  </si>
  <si>
    <t>1111 Budapest, Bertalan Lajo utca 22. psz. 1.</t>
  </si>
  <si>
    <t>NFGY/3101/2020</t>
  </si>
  <si>
    <t>Volt egyszer egy képregény</t>
  </si>
  <si>
    <t>NFGY/3102/2020</t>
  </si>
  <si>
    <t>A kocka</t>
  </si>
  <si>
    <t>NFGY/3103/2020</t>
  </si>
  <si>
    <t>1173 Budapest, 525. tér 7.</t>
  </si>
  <si>
    <t>NFGY/3104/2020</t>
  </si>
  <si>
    <t>Az elit osztag</t>
  </si>
  <si>
    <t>NFGY/3105/2020</t>
  </si>
  <si>
    <t>Apatigris 2. évad 1-10. epizód</t>
  </si>
  <si>
    <t>NFGY/3106/2020</t>
  </si>
  <si>
    <t>Promenád</t>
  </si>
  <si>
    <t>NFGY/3107/2020</t>
  </si>
  <si>
    <t>AD Film Filmgyártó Kft. és
Uniofilm Entertainment Kft.</t>
  </si>
  <si>
    <t>Ando Drom (eredeti címe: Cigány magyar)</t>
  </si>
  <si>
    <t>Karantén</t>
  </si>
  <si>
    <t>NFGY/3108/2020</t>
  </si>
  <si>
    <t>A kinematográfus - emlékfilm Tóth Jánosról</t>
  </si>
  <si>
    <t>Légihíd</t>
  </si>
  <si>
    <t xml:space="preserve">1052 Budapest, Sütő utca 2. </t>
  </si>
  <si>
    <t>NFGY/3109/2020</t>
  </si>
  <si>
    <t>Royalty/Dune  (Additional Photography)</t>
  </si>
  <si>
    <t>Noble Films Kft.</t>
  </si>
  <si>
    <t>NFGY/3110/2020</t>
  </si>
  <si>
    <t>Kedves exeim</t>
  </si>
  <si>
    <t>Maya Média Kft.</t>
  </si>
  <si>
    <t>1142 Budapest, Ungvár utca 64-66.</t>
  </si>
  <si>
    <t>egyéb filmsorozat pilot epizódja</t>
  </si>
  <si>
    <t>NFGY/3111/2020</t>
  </si>
  <si>
    <t xml:space="preserve">6R Kereskedelmi és Szolgáltató Kft. </t>
  </si>
  <si>
    <t xml:space="preserve">1011 Budapest, Bem rakpart 25/a. </t>
  </si>
  <si>
    <t>Látószög</t>
  </si>
  <si>
    <t>tudományos ismeretterjesztő  film</t>
  </si>
  <si>
    <t>NFGY/3112/2020</t>
  </si>
  <si>
    <t>Bagatelle</t>
  </si>
  <si>
    <t>Ismael utazásai (eredeti címe: Les voyages d'Ismaël)
1-10. epizód</t>
  </si>
  <si>
    <t>NFGY/3113/2020</t>
  </si>
  <si>
    <t>Cserebogarak - Balczó</t>
  </si>
  <si>
    <t>NFGY/3114/2020</t>
  </si>
  <si>
    <t>Úton  Eperjes Károllyal</t>
  </si>
  <si>
    <t xml:space="preserve">Lighthouse Film Kft. </t>
  </si>
  <si>
    <t>1116 Budapest, Mezőkövesd út 14. fszt. 14.</t>
  </si>
  <si>
    <t>Úzvölgye</t>
  </si>
  <si>
    <t>NFGY/3115/2020</t>
  </si>
  <si>
    <t>NFGY/3116/2020</t>
  </si>
  <si>
    <t>Közelünkben a Kelet</t>
  </si>
  <si>
    <t>1025 Budapest, Utas utca 9. II. em.7.</t>
  </si>
  <si>
    <t>NFGY/3117/2020</t>
  </si>
  <si>
    <t>Párizs szeme</t>
  </si>
  <si>
    <t>NFGY/3118/2020</t>
  </si>
  <si>
    <t>Illy Ferenc</t>
  </si>
  <si>
    <t>NFGY/3119/2020</t>
  </si>
  <si>
    <t>Honvéd retró</t>
  </si>
  <si>
    <t>Bologna Kulturális és Szolgáltató Bt.</t>
  </si>
  <si>
    <t>NFGY/3120/2020</t>
  </si>
  <si>
    <t>A látogatás</t>
  </si>
  <si>
    <t xml:space="preserve">Sparks Kamera és Világítástechnikai
Szolgáltató és Kulturális Kft. </t>
  </si>
  <si>
    <t>NFGY/3121/2020</t>
  </si>
  <si>
    <t>MDML-Média Szolgáltató Kft.</t>
  </si>
  <si>
    <t>kisjátékfilm és animáció</t>
  </si>
  <si>
    <t>A röpülő falu</t>
  </si>
  <si>
    <t>NFGY/3122/2020</t>
  </si>
  <si>
    <t>Bringás Brigantik 2. évad</t>
  </si>
  <si>
    <t>Kolor Film Kft.</t>
  </si>
  <si>
    <t>1021 Budapest, Budakeszi út 47/A.</t>
  </si>
  <si>
    <t>NFGY/3123/2020</t>
  </si>
  <si>
    <t>Ennél zöldebb már csak tavasszal lesz</t>
  </si>
  <si>
    <t>1082 Budapest, Práter u. 23. 2. emelet 13. ajtó</t>
  </si>
  <si>
    <t>NFGY/3124/2020</t>
  </si>
  <si>
    <t>Cukorból, akaratból, szerelemből</t>
  </si>
  <si>
    <t>NFGY/3125/2020</t>
  </si>
  <si>
    <t>A szocializmus hátsó bejárata</t>
  </si>
  <si>
    <t>Bodográf Bt.</t>
  </si>
  <si>
    <t>1071 Budapest, Damjanich utca 23. II/12.</t>
  </si>
  <si>
    <t>NFGY/3126/2020</t>
  </si>
  <si>
    <t>Kutyaszorító 2020</t>
  </si>
  <si>
    <t>NFGY/3127/2020</t>
  </si>
  <si>
    <t>Szellemdús mindeményedelem</t>
  </si>
  <si>
    <t>NFGY/3128/2020</t>
  </si>
  <si>
    <t>Tesla nyomában</t>
  </si>
  <si>
    <t>Csillagos Ötös Kft.</t>
  </si>
  <si>
    <t>NFGY/3129/2020</t>
  </si>
  <si>
    <t>90 perc "szabadság" A B-közép és a titkosszolgálat</t>
  </si>
  <si>
    <t>NFGY/3130/2020</t>
  </si>
  <si>
    <t>Böll közlegény megmentése</t>
  </si>
  <si>
    <t>NFGY/3131/2020</t>
  </si>
  <si>
    <t>Tisztán</t>
  </si>
  <si>
    <t>NFGY/3132/2020</t>
  </si>
  <si>
    <t>Bölcsőben ringattak, batyuval kidobtak</t>
  </si>
  <si>
    <t>NFGY/3133/2020</t>
  </si>
  <si>
    <t>Mindig Barátság</t>
  </si>
  <si>
    <t>Quit Time Kft.</t>
  </si>
  <si>
    <t>1085 Budapest, József körút 69. földszint 1.</t>
  </si>
  <si>
    <t>NFGY/3134/2020</t>
  </si>
  <si>
    <t>Ecc-pecc kimehetsz</t>
  </si>
  <si>
    <t>NFGY/3135/2020</t>
  </si>
  <si>
    <t>A sümegi palota építéstörténete</t>
  </si>
  <si>
    <t>Limelight Kereskedelmi és Szolgáltató Kft.</t>
  </si>
  <si>
    <t>1023 Budapest, Daru u. 8.</t>
  </si>
  <si>
    <t>NFGY/3136/2020</t>
  </si>
  <si>
    <t>A sümegi palota freskói - 3D projection mapping</t>
  </si>
  <si>
    <t>Minden a rokonom (teljes)</t>
  </si>
  <si>
    <t>CINEMON Entertainment Kft. és
CINEMON MINDEN Kft.</t>
  </si>
  <si>
    <t>Minden a rokonom - As Long As the Grass Grows
(eredeti címe: Kojot Öregember - Old Man Coyote)</t>
  </si>
  <si>
    <t>NFGY/3137/2020</t>
  </si>
  <si>
    <t>Eger, 1552</t>
  </si>
  <si>
    <t>EXTREME FILM Filmgyártó és Szolgáltató Kft.</t>
  </si>
  <si>
    <t>1011 Budapest, Hunyadi J. u. 3.</t>
  </si>
  <si>
    <t>1025 Budapest, Szemlőhegy utca 23. 
B. ép. 1. em.1.</t>
  </si>
  <si>
    <t>NFGY/3138/2020</t>
  </si>
  <si>
    <t>Kacsa kalandok és Toby McFly</t>
  </si>
  <si>
    <t>NFGY/3139/2020</t>
  </si>
  <si>
    <t>Dámák a pakliban</t>
  </si>
  <si>
    <t>1111 Budapest, Bertalan Lajos utca 22.
pinceszint 1.</t>
  </si>
  <si>
    <t>NFGY/3140/2020</t>
  </si>
  <si>
    <t>Árkádia</t>
  </si>
  <si>
    <t xml:space="preserve">Andromeda Films Kft. </t>
  </si>
  <si>
    <t>ERNA - Az állambiztonság hálójában</t>
  </si>
  <si>
    <t>NFGY/3141/2020</t>
  </si>
  <si>
    <t>Memory project 1956-2021</t>
  </si>
  <si>
    <t>56films Szolgáltató Bt.</t>
  </si>
  <si>
    <t>1026 Budapest, Garas utca 5. 1. em. 2.</t>
  </si>
  <si>
    <t>NFGY/3142/2020</t>
  </si>
  <si>
    <t>Mi történt Visnyeszéplakon?</t>
  </si>
  <si>
    <t>PHONEIX Mozgókép Innovációs Társulás Egyesület</t>
  </si>
  <si>
    <t>NFGY/3143/2020</t>
  </si>
  <si>
    <t>Ida regénye</t>
  </si>
  <si>
    <t>NFGY/3144/2020</t>
  </si>
  <si>
    <t>Szegény Sudár Anna</t>
  </si>
  <si>
    <t>NFGY/3145/2020</t>
  </si>
  <si>
    <t>1014 Budapest, Móra Ferenc utca 2. B. ép. 2.</t>
  </si>
  <si>
    <t>NFGY/3146/2020</t>
  </si>
  <si>
    <t>Püspökök a néphadseregben</t>
  </si>
  <si>
    <t>Qualiticon Kft.</t>
  </si>
  <si>
    <t>1117 Budapest, Fehérvári út 17. 2. em. 11.</t>
  </si>
  <si>
    <t>NFGY/3147/2020</t>
  </si>
  <si>
    <t>A vasgróf</t>
  </si>
  <si>
    <t xml:space="preserve">1119 Budapest, Andor utca 21/C. fszt. 1. </t>
  </si>
  <si>
    <t>NFGY/3148/2020</t>
  </si>
  <si>
    <t>Nem szóval, hanem tettel</t>
  </si>
  <si>
    <t>IGEN Média Kft.</t>
  </si>
  <si>
    <t>1122 Budapest, Hajnóczy József utca 16. 1. em. 2.</t>
  </si>
  <si>
    <t>NFGY/3149/2020</t>
  </si>
  <si>
    <t>Floki</t>
  </si>
  <si>
    <t>NFGY/3150/2020</t>
  </si>
  <si>
    <t>Ítélet és kegyelem</t>
  </si>
  <si>
    <t>Unokafilm Kft. és 
Flashback Media Kft.</t>
  </si>
  <si>
    <t>NFGY/3151/2020</t>
  </si>
  <si>
    <t>A gyakornok</t>
  </si>
  <si>
    <t>NFGY/3152/2020</t>
  </si>
  <si>
    <t>A magyar választási rendszer</t>
  </si>
  <si>
    <t>NFGY/3153/2020</t>
  </si>
  <si>
    <t>Szűz Mari</t>
  </si>
  <si>
    <t>egyéb tévéfilmsorozat pilot epizódja</t>
  </si>
  <si>
    <t>SZEMFEDŐ</t>
  </si>
  <si>
    <t>A lélek megindul</t>
  </si>
  <si>
    <t>NFGY/3154/2020</t>
  </si>
  <si>
    <t>Tony - Szeressétek egymást és tiszteljétek atyátok emlékét</t>
  </si>
  <si>
    <t>Magyar Batthyány Alapítvány</t>
  </si>
  <si>
    <t>1016 Budapest, Tigris utca 3.</t>
  </si>
  <si>
    <t>NFGY/3155/2020</t>
  </si>
  <si>
    <t>gróf Batthyány Lajos és gróf Zichy Antónia díj 2020</t>
  </si>
  <si>
    <t>NFGY/3156/2020</t>
  </si>
  <si>
    <t>Jasszi, a gumiember - Emlékek egy kisvárosról</t>
  </si>
  <si>
    <t>1112 Budapest, Kérő utca 20. 5. em. 34.</t>
  </si>
  <si>
    <t>NFGY/3157/2020</t>
  </si>
  <si>
    <t>NFGY/3158/2020</t>
  </si>
  <si>
    <t>A hattyú</t>
  </si>
  <si>
    <t xml:space="preserve">Talentum Film Kft. </t>
  </si>
  <si>
    <t>1123 Budapest, Csörsz utca 23-25. 4. em. 31.</t>
  </si>
  <si>
    <t>Mindhalálig (eredeti címe: A félelem nélküli ember)</t>
  </si>
  <si>
    <t>NFGY/3159/2020</t>
  </si>
  <si>
    <t>Tizenhárom almafa</t>
  </si>
  <si>
    <t>SZ&amp;D Filmprodukció Kft.</t>
  </si>
  <si>
    <t>NFGY/3160/2020</t>
  </si>
  <si>
    <t>Az erőszak terei</t>
  </si>
  <si>
    <t>NFGY/3161/2020</t>
  </si>
  <si>
    <t>A 'bereki ember'</t>
  </si>
  <si>
    <t>NFGY/3162/2020</t>
  </si>
  <si>
    <t>Csoportterápia</t>
  </si>
  <si>
    <t>NFGY/3163/2020</t>
  </si>
  <si>
    <t>Movie Maker Kft.</t>
  </si>
  <si>
    <t>1145 Budapest, Gyarmat utca 51. B. ép.</t>
  </si>
  <si>
    <t>A világ magyar gyógyítói 1. rész</t>
  </si>
  <si>
    <t>NFGY/3164/2020</t>
  </si>
  <si>
    <t>Magyar Szentek és Boldogok - Szent férfiak idegenből</t>
  </si>
  <si>
    <t>VOX-TRADE Média Zrt.</t>
  </si>
  <si>
    <t>NFGY/3165/2020</t>
  </si>
  <si>
    <t>NFGY/3166/2020</t>
  </si>
  <si>
    <t>A sziklakórház</t>
  </si>
  <si>
    <t>1039 Budapest, Temesvári utca 15.</t>
  </si>
  <si>
    <t>NFGY/3167/2020</t>
  </si>
  <si>
    <t>Lépcsőházi zajok</t>
  </si>
  <si>
    <t xml:space="preserve">Krea-TV Kulturális Szolgáltató Kft. </t>
  </si>
  <si>
    <t>NFGY/3168/2020</t>
  </si>
  <si>
    <t>A kőszínháztól a Filmszínházig</t>
  </si>
  <si>
    <t xml:space="preserve">1021 Budapest, Hűvösvölgyi út 141. B. ép. </t>
  </si>
  <si>
    <t>MHT Produkció Filmgyártó és Produkció Kft.</t>
  </si>
  <si>
    <t>NFGY/3169/2020</t>
  </si>
  <si>
    <t>Magyarok nyomában Mongolországban</t>
  </si>
  <si>
    <t>NFGY/3170/2020</t>
  </si>
  <si>
    <t>Egy jenki Arthur király udvarában 4-5. epizód</t>
  </si>
  <si>
    <t>NFGY/3171/2020</t>
  </si>
  <si>
    <t>Kék, kék, kék</t>
  </si>
  <si>
    <t>NFGY/3172/2020</t>
  </si>
  <si>
    <t>Részekből egészet</t>
  </si>
  <si>
    <t>Zalaegerszegi Televízió és Rádió Kft.</t>
  </si>
  <si>
    <t>8900 Zalaegerszeg, Kossuth L. utca 5. 45-49.</t>
  </si>
  <si>
    <t>NFGY/3173/2020</t>
  </si>
  <si>
    <t>Füstölgő kerekek</t>
  </si>
  <si>
    <t>NFGY/3174/2020</t>
  </si>
  <si>
    <t>Közösségi döntés</t>
  </si>
  <si>
    <t>NFGY/3175/2020</t>
  </si>
  <si>
    <t>Gyerekzsúr az A38-on 2020 (1-14)</t>
  </si>
  <si>
    <t xml:space="preserve">1052 Budapest, Régiposta utca 7-9. fszt. </t>
  </si>
  <si>
    <t>NFGY/3176/2020</t>
  </si>
  <si>
    <t>Halottak napja</t>
  </si>
  <si>
    <t>NFGY/3177/2020</t>
  </si>
  <si>
    <t>Hazugságok</t>
  </si>
  <si>
    <t>NFGY/3178/2020</t>
  </si>
  <si>
    <t>Nagyi</t>
  </si>
  <si>
    <t>John Vardar Kft.</t>
  </si>
  <si>
    <t>NFGY/3179/2020</t>
  </si>
  <si>
    <t>Pacsirta</t>
  </si>
  <si>
    <t>NFGY/3180/2020</t>
  </si>
  <si>
    <t>Korai Menyegző</t>
  </si>
  <si>
    <t>NFGY/3181/2020</t>
  </si>
  <si>
    <t>Isten ostora</t>
  </si>
  <si>
    <t>NFGY/3182/2020</t>
  </si>
  <si>
    <t>NFGY/3183/2020</t>
  </si>
  <si>
    <t>Kittenberger</t>
  </si>
  <si>
    <t>NFGY/3184/2020</t>
  </si>
  <si>
    <t>Aki legyőzte az időt</t>
  </si>
  <si>
    <t>MAKABOR STUDIÓ Kft.</t>
  </si>
  <si>
    <t>1022 Budapest, Vadrózsa utca 7. 1. em. 3.</t>
  </si>
  <si>
    <t>NFGY/3185/2020</t>
  </si>
  <si>
    <t>Czibor, a Rongylábú</t>
  </si>
  <si>
    <t>NFGY/3186/2020</t>
  </si>
  <si>
    <t>V.I.P. Kft.</t>
  </si>
  <si>
    <t>Székesfehérvár jelene és múltja az Árpád dinasztia és a magyar királyság korában</t>
  </si>
  <si>
    <t>1052 Budapest, Apáczai Csere János u. 1. 
2. em. 20.</t>
  </si>
  <si>
    <t>NFGY/3187/2020</t>
  </si>
  <si>
    <t>Hat hét</t>
  </si>
  <si>
    <t>NFGY/3188/2020</t>
  </si>
  <si>
    <t>Szomszédaink, a magyarok - Ausztria, Horvátország, Szlovénia</t>
  </si>
  <si>
    <t xml:space="preserve">Golden Root Film Kft. </t>
  </si>
  <si>
    <t>NFGY/3189/2020</t>
  </si>
  <si>
    <t>NFGY/3190/2020</t>
  </si>
  <si>
    <t>Magyar Golgota</t>
  </si>
  <si>
    <t>NFGY/3191/2020</t>
  </si>
  <si>
    <t>NFGY/3192/2020</t>
  </si>
  <si>
    <t>Sába Királynője</t>
  </si>
  <si>
    <t>KÁOSZ.HU</t>
  </si>
  <si>
    <t>NFGY/3193/2020</t>
  </si>
  <si>
    <t>Telepesek</t>
  </si>
  <si>
    <t>Domaszéki Élhetőbb Faluért Közhasznú Egyesület</t>
  </si>
  <si>
    <t>6781 Domaszék, József Attila utca 6.</t>
  </si>
  <si>
    <t>NFGY/3194/2020</t>
  </si>
  <si>
    <t>Ház-Mesterek 5.</t>
  </si>
  <si>
    <t>NFGY/3195/2020</t>
  </si>
  <si>
    <t>Csak együtt lehetséges</t>
  </si>
  <si>
    <t>Érted és Veled Alapítvány</t>
  </si>
  <si>
    <t>7623 Pécs, Kolozsvár utca 8.</t>
  </si>
  <si>
    <t>edukációs kisfilmsorozat</t>
  </si>
  <si>
    <t>NFGY/3196/2020</t>
  </si>
  <si>
    <t>Bors néni</t>
  </si>
  <si>
    <t xml:space="preserve">Filmkontroll Filmgyártó és Szolgáltató Kft. </t>
  </si>
  <si>
    <t>NFGY/3197/2020</t>
  </si>
  <si>
    <t>Orbán Balázs nyomában</t>
  </si>
  <si>
    <t>Vércsék</t>
  </si>
  <si>
    <t>NFGY/3198/2020</t>
  </si>
  <si>
    <t>Sümegi templomfreskók - 3D projection mapping</t>
  </si>
  <si>
    <t>NFGY/3199/2020</t>
  </si>
  <si>
    <t>Sümeg története - Gyerekanimáció</t>
  </si>
  <si>
    <t>NFGY/3200/2020</t>
  </si>
  <si>
    <t>Különleges gyerek</t>
  </si>
  <si>
    <t>NFGY/3201/2020</t>
  </si>
  <si>
    <t>Alkoholizmus</t>
  </si>
  <si>
    <t>NFGY/3202/2020</t>
  </si>
  <si>
    <t xml:space="preserve">Anorexia </t>
  </si>
  <si>
    <t>NFGY/3203/2020</t>
  </si>
  <si>
    <t>A38 Hajó színpadán (2020 128-145)</t>
  </si>
  <si>
    <t>Az áldozat</t>
  </si>
  <si>
    <t>1118 Budapest, Ménesi út 3.</t>
  </si>
  <si>
    <t>A Pelikán jegyében</t>
  </si>
  <si>
    <t>NFGY/3204/2020</t>
  </si>
  <si>
    <t>Főzőnapló (Cooking Diary)</t>
  </si>
  <si>
    <t>Így vagy tökéletes</t>
  </si>
  <si>
    <t>NFGY/3205/2020</t>
  </si>
  <si>
    <t>Little Bus Production Kft.</t>
  </si>
  <si>
    <t>Mária Terézia szül</t>
  </si>
  <si>
    <t>1026 Budapest, Trombitás út 6. 2. em. 1.</t>
  </si>
  <si>
    <t>NFGY/3206/2020</t>
  </si>
  <si>
    <t>Affrikáta</t>
  </si>
  <si>
    <t>NFGY/3207/2020</t>
  </si>
  <si>
    <t>Útján e világnak</t>
  </si>
  <si>
    <t>Szent Borbála Akadémiai Kör Egyesület</t>
  </si>
  <si>
    <t>7631 Pécs, Nagypostavölgyi út 122.</t>
  </si>
  <si>
    <t>NFGY/3208/2020</t>
  </si>
  <si>
    <t>Dr. Moreau szigete</t>
  </si>
  <si>
    <t>MINDWAX Kft.</t>
  </si>
  <si>
    <t>1144 Budapest, Vezér u. 53. B. ép. 5. em. 20.</t>
  </si>
  <si>
    <t>NFGY/3209/2020</t>
  </si>
  <si>
    <t>Frici és Aranka - a Karinthyak száz éve</t>
  </si>
  <si>
    <t>1118 Budapest, Ménesi út 3. 2. em. 2.</t>
  </si>
  <si>
    <t>NFGY/3210/2020</t>
  </si>
  <si>
    <t>Mélypont érzés 
(eredeti neve: Mélypont érzés (Inkubátor 5.0)</t>
  </si>
  <si>
    <t>9019 Győr, Sárkereki út 12.</t>
  </si>
  <si>
    <t>NFGY/3211/2020</t>
  </si>
  <si>
    <t>Szabad nemzet szabad hazában</t>
  </si>
  <si>
    <t>2141 Csömör, Pacsirta u. 20</t>
  </si>
  <si>
    <t>NFGY/3212/2020</t>
  </si>
  <si>
    <t xml:space="preserve">A TAXIS </t>
  </si>
  <si>
    <t>1037 Budapest, Kocsis Sándor út 6/A. 
G. lh. 1. em./1.</t>
  </si>
  <si>
    <t>NFGY/3213/2020</t>
  </si>
  <si>
    <t>Szájhős.tv</t>
  </si>
  <si>
    <t>NFGY/3214/2020</t>
  </si>
  <si>
    <t>A kertész</t>
  </si>
  <si>
    <t>1138 Budapest, Révész utca 29. I. em. 5.</t>
  </si>
  <si>
    <t>NFGY/3215/2020</t>
  </si>
  <si>
    <t>1136 Budapest, Balzac utca 37. I. em. 1.</t>
  </si>
  <si>
    <t>NFGY/3216/2020</t>
  </si>
  <si>
    <t>Sufiscore</t>
  </si>
  <si>
    <t>NFGY/3217/2020</t>
  </si>
  <si>
    <t>Boyfriend (pilot)</t>
  </si>
  <si>
    <t>egyéb tévéfilm sorozat pilot</t>
  </si>
  <si>
    <t>NFGY/3218/2020</t>
  </si>
  <si>
    <t>Never Give Up!</t>
  </si>
  <si>
    <t>JUNO11 Pictures Kft.</t>
  </si>
  <si>
    <t>1054 Budapest, Bajcsy-Zsilinszky út 62. I. em. 7.</t>
  </si>
  <si>
    <t>NFGY/3219/2020</t>
  </si>
  <si>
    <t>Economics DOJO</t>
  </si>
  <si>
    <t>NFGY/3220/2020</t>
  </si>
  <si>
    <t xml:space="preserve">ÉCLIPSE FILM Filmgyártó és Szolgáltató Kft. </t>
  </si>
  <si>
    <t>Kerekasztal</t>
  </si>
  <si>
    <t>NFGY/3221/2020</t>
  </si>
  <si>
    <t>Gyerekzsúr az A38-on 2020 (15-42)</t>
  </si>
  <si>
    <t>NFGY/3222/2020</t>
  </si>
  <si>
    <t>Archaikus történetek (BerkiViola in memoriam portré)</t>
  </si>
  <si>
    <t>NFGY/3223/2020</t>
  </si>
  <si>
    <t>Pókhálófüggvények (Marsall László in memoriam portré)</t>
  </si>
  <si>
    <t>NFGY/3224/2020</t>
  </si>
  <si>
    <t>UNI3</t>
  </si>
  <si>
    <t>1031 Budapest, Záhony utca 7. Hz. ép.</t>
  </si>
  <si>
    <t>NFGY/3225/2020</t>
  </si>
  <si>
    <t>Beverly Hills</t>
  </si>
  <si>
    <t>NFGY/3226/2020</t>
  </si>
  <si>
    <t>Értéktár</t>
  </si>
  <si>
    <t>Magyar Zeneiskolák és Művészeti Iskolák Szövetsége</t>
  </si>
  <si>
    <t>1064 Budapest, Vörösmarty utca 65.</t>
  </si>
  <si>
    <t>NFGY/3227/2020</t>
  </si>
  <si>
    <t>Titkos fiók</t>
  </si>
  <si>
    <t>NFGY/3228/2020</t>
  </si>
  <si>
    <t>A szobalány (eredeti címe: Sluzka)</t>
  </si>
  <si>
    <t>NFGY/3229/2020</t>
  </si>
  <si>
    <t>Más ez a szerelem</t>
  </si>
  <si>
    <t>NFGY/3230/2020</t>
  </si>
  <si>
    <t>A szovjet csapatkivonás kulisszatitkai</t>
  </si>
  <si>
    <t>6724 Szeged, Kossuth Lajos sugárút 43. 1. em. 7.</t>
  </si>
  <si>
    <t>NFGY/3231/2020</t>
  </si>
  <si>
    <t>A másodrendű szülő</t>
  </si>
  <si>
    <t>NFGY/3232/2020</t>
  </si>
  <si>
    <t>NFGY/3233/2020</t>
  </si>
  <si>
    <t>Krisztus inge</t>
  </si>
  <si>
    <t>1037 Budapest, Kocsis Sándor út 6/A. 
G. lh. 1. em. 1.</t>
  </si>
  <si>
    <t>NFGY/3234/2020</t>
  </si>
  <si>
    <t>Keltető</t>
  </si>
  <si>
    <t>NFGY/3235/2020</t>
  </si>
  <si>
    <t>SS21</t>
  </si>
  <si>
    <t>Cinéma Désiré Kft.</t>
  </si>
  <si>
    <t>2090 Remeteszőlős, Patak sétány 124.</t>
  </si>
  <si>
    <t>1125 Budapest, Varázs utca 3. fszt. 1.
1021 Budapest, Budakeszi út 51. fszt. 81.</t>
  </si>
  <si>
    <t>MYTHBERG FILMS Kft. és a 
Lalafilm Kft.</t>
  </si>
  <si>
    <t>Legjobb tudomásom szerint
(munkacíme: Garázsmenet)</t>
  </si>
  <si>
    <t>Keskeny út a boldogság felé</t>
  </si>
  <si>
    <t>NFGY/3236/2020</t>
  </si>
  <si>
    <t>NFGY/3237/2020</t>
  </si>
  <si>
    <t>Opal Film Ent. Kft.</t>
  </si>
  <si>
    <t>Eucharisztia (Mária Magdolna és a Szent Grál)</t>
  </si>
  <si>
    <t>1116 Budapest, Solt utca 5.</t>
  </si>
  <si>
    <t>NFGY/3238/2020</t>
  </si>
  <si>
    <t>Önámítók (eredeti címe: Blouznivci)</t>
  </si>
  <si>
    <t>Playtime Kft.</t>
  </si>
  <si>
    <t>1025 Budapest, Pusztaszeri út 11-13. fszt. 1.</t>
  </si>
  <si>
    <t>ERLA TECHNOPRO Kft.</t>
  </si>
  <si>
    <t>7741 Nagykozár, hrsz. 185/6.</t>
  </si>
  <si>
    <t>Carte Rouge (eredeti címe: Vörös térkép)</t>
  </si>
  <si>
    <t>NFGY/3239/2020</t>
  </si>
  <si>
    <t>NFGY/3240/2020</t>
  </si>
  <si>
    <t>Hunyadi (10 epizódból álló filmsorozat)</t>
  </si>
  <si>
    <t>Hollósgyűrű Kft.</t>
  </si>
  <si>
    <t>1052 Budapest, Váci utca 18. 2. em. 2.</t>
  </si>
  <si>
    <t>televízió sorozat és játékfilm</t>
  </si>
  <si>
    <t>NFGY/3241/2020</t>
  </si>
  <si>
    <t>Rengeteg 2</t>
  </si>
  <si>
    <t xml:space="preserve">1052 Budapest, Károly krt. 10. fe. 1/A. </t>
  </si>
  <si>
    <t>NFGY/3242/2020</t>
  </si>
  <si>
    <t>Dupla Boldogság (eredeti címe: Double Happiness)</t>
  </si>
  <si>
    <t>NFGY/3243/2020</t>
  </si>
  <si>
    <t>Kukkoló</t>
  </si>
  <si>
    <t>NFGY/3244/2020</t>
  </si>
  <si>
    <t>Grannies</t>
  </si>
  <si>
    <t>The Last of the Ushers</t>
  </si>
  <si>
    <t>Filmjátszma Kft. és a 
FILM POSITIVE Productions Kft.</t>
  </si>
  <si>
    <t>NFGY/3245/2020</t>
  </si>
  <si>
    <t>A maga természete szerint és szabadon</t>
  </si>
  <si>
    <t>Salt Communications Kft.</t>
  </si>
  <si>
    <t>1012 Budapest, Logodi utca 44/B.</t>
  </si>
  <si>
    <t>NFGY/3246/2020</t>
  </si>
  <si>
    <t>Egy nemzet nagyjai nyomában</t>
  </si>
  <si>
    <t xml:space="preserve">ARCADIA FILM Kft. </t>
  </si>
  <si>
    <t>1011 Budapest, Hunyadi János út 25-27.</t>
  </si>
  <si>
    <t>NFGY/3247/2020</t>
  </si>
  <si>
    <t>Nézz szét a dombról</t>
  </si>
  <si>
    <t>1021 Budapest, Labanc utca 7/a.</t>
  </si>
  <si>
    <t>NFGY/3248/2020</t>
  </si>
  <si>
    <t>Magyar régészek Irakban</t>
  </si>
  <si>
    <t>NFGY/3249/2020</t>
  </si>
  <si>
    <t>Ordinary Failures</t>
  </si>
  <si>
    <t>NFGY/3250/2020</t>
  </si>
  <si>
    <t>A Nyugat császára</t>
  </si>
  <si>
    <t>1137 Budapest, Szent István krt. 14.</t>
  </si>
  <si>
    <t>NFGY/3251/2020</t>
  </si>
  <si>
    <t>Pálya, nőknek</t>
  </si>
  <si>
    <t>Cosmic Cinema Kft.</t>
  </si>
  <si>
    <t>1042 Budapest, Virág utca 39. fszt. 1.</t>
  </si>
  <si>
    <t>NFGY/3252/2020</t>
  </si>
  <si>
    <t>Libertate! - A romániai forradalom és a magyar segítség története</t>
  </si>
  <si>
    <t>NEON FILM Kft.</t>
  </si>
  <si>
    <t>1121 Budapest, Zugligeti utca 16.</t>
  </si>
  <si>
    <t>NFGY/3253/2020</t>
  </si>
  <si>
    <t>Üzenet Szabados Györgynek</t>
  </si>
  <si>
    <t>NFGY/3254/2020</t>
  </si>
  <si>
    <t>Teljes napfogyatkozás</t>
  </si>
  <si>
    <t xml:space="preserve">Szubjektív Film Kft. </t>
  </si>
  <si>
    <t>1139 Budapest, Révész utca 29. I. em. 5.</t>
  </si>
  <si>
    <t>Erdély és Románia "nagy egyesülése"</t>
  </si>
  <si>
    <t>NFGY/3255/2020</t>
  </si>
  <si>
    <t>The Unbearable Weight of Massive Talent</t>
  </si>
  <si>
    <t>Gold Films Kft.</t>
  </si>
  <si>
    <t>NFGY/3256/2020</t>
  </si>
  <si>
    <t>A magyar whiskey nyomában</t>
  </si>
  <si>
    <t>NFGY/3257/2020</t>
  </si>
  <si>
    <t>Kajla</t>
  </si>
  <si>
    <t xml:space="preserve">Mesefilm Kft. </t>
  </si>
  <si>
    <t>1125 Budapest, Dániel út 5/d. 1.em. 5.</t>
  </si>
  <si>
    <t>NFGY/3258/2020</t>
  </si>
  <si>
    <t>Quarantine 2020</t>
  </si>
  <si>
    <t>NFGY/3259/2020</t>
  </si>
  <si>
    <t>Untitled Monster Comedy</t>
  </si>
  <si>
    <t xml:space="preserve">UMC Squared Kft. </t>
  </si>
  <si>
    <t xml:space="preserve">1068 Budapest, Dózsa György út 102. </t>
  </si>
  <si>
    <t>NFGY/3260/2020</t>
  </si>
  <si>
    <t>Goldmark Terem</t>
  </si>
  <si>
    <t xml:space="preserve">Filmmágnes Kft. </t>
  </si>
  <si>
    <t>1089 Budapest, Kálvária tér 16.</t>
  </si>
  <si>
    <t>egyéb tévéfilm</t>
  </si>
  <si>
    <t>Társasházi élet</t>
  </si>
  <si>
    <t>Közösségi Kutató Egyesület</t>
  </si>
  <si>
    <t>NFGY/3261/2021</t>
  </si>
  <si>
    <t>NFGY/3262/2021</t>
  </si>
  <si>
    <t>Hannah Bistroja</t>
  </si>
  <si>
    <t>1125 Budapest, Dániel út 5. D. ép. 1. em. 5.</t>
  </si>
  <si>
    <t>NFGY/3263/2021</t>
  </si>
  <si>
    <t>Ferenc Tér</t>
  </si>
  <si>
    <t>NFGY/3264/2021</t>
  </si>
  <si>
    <t>Gyerekdal animációk: Kengurumama</t>
  </si>
  <si>
    <t>NFGY/3265/2021</t>
  </si>
  <si>
    <t>Artúr király betekintő</t>
  </si>
  <si>
    <t>NFGY/3266/2021</t>
  </si>
  <si>
    <t>A kávé</t>
  </si>
  <si>
    <t>NFGY/3267/2021</t>
  </si>
  <si>
    <t>Tiltott zónák</t>
  </si>
  <si>
    <t xml:space="preserve">Freerun Media Kft. </t>
  </si>
  <si>
    <t>2000 Szentendre, Barackvirág utca 31.</t>
  </si>
  <si>
    <t>NFGY/3268/2021</t>
  </si>
  <si>
    <t>Az A38 Hajó színpadán (2020 146-166)</t>
  </si>
  <si>
    <t>NFGY/3269/2021</t>
  </si>
  <si>
    <t>Az A38 Hajó színpadán (2020 167-194))</t>
  </si>
  <si>
    <t>NFGY/3270/2021</t>
  </si>
  <si>
    <t>Az A38 Hajó színpadán (Utómunka 2020 1-9)</t>
  </si>
  <si>
    <t>NFGY/3271/2021</t>
  </si>
  <si>
    <t>Ferencvárosi Városrehabilitáció Története</t>
  </si>
  <si>
    <t>NFGY/3272/2021</t>
  </si>
  <si>
    <t>Pesti házak I.</t>
  </si>
  <si>
    <t>Nyiss kaput, angyal 1-2. rész
1. epizód: Ócsa, 2. epizód: Csaroda</t>
  </si>
  <si>
    <t>NFGY/3273/2021</t>
  </si>
  <si>
    <t>Kuflik 3. évad 4-6. epizód
(4. epizód: Sose mássz be tokafába!
 5. epizód: Merre jártok, Kuflik?
 6. epizód: Játszunk zsunyért meg kopollánt!)</t>
  </si>
  <si>
    <t>NFGY/3274/2021</t>
  </si>
  <si>
    <t>Naszreddin Hodzsa meséi (21-41. epizód)</t>
  </si>
  <si>
    <t>NFGY/3275/2021</t>
  </si>
  <si>
    <t>Az A38 Hajó színpadán (2020 195-211)</t>
  </si>
  <si>
    <t>211.466.143</t>
  </si>
  <si>
    <t>NFGY/3276/2021</t>
  </si>
  <si>
    <t>Az árva</t>
  </si>
  <si>
    <t>NFGY/3277/2021</t>
  </si>
  <si>
    <t>Orcátlan dolgok</t>
  </si>
  <si>
    <t>NFGY/3278/2021</t>
  </si>
  <si>
    <t>Megörökölt gyalázat</t>
  </si>
  <si>
    <t>1125 Budapest, Béla király út 19. 1. em. 6.</t>
  </si>
  <si>
    <t>NFGY/3279/2021</t>
  </si>
  <si>
    <t>Több tízezer ártatlan vajdasági emlékére</t>
  </si>
  <si>
    <t>NFGY/3280/2021</t>
  </si>
  <si>
    <t>Vörös narkó</t>
  </si>
  <si>
    <t>X-Trame Studio Kft.</t>
  </si>
  <si>
    <t>NFGY/3281/2021</t>
  </si>
  <si>
    <t>Magasságok és mélységek</t>
  </si>
  <si>
    <t>NFGY/3282/2021</t>
  </si>
  <si>
    <t>A honfoglalás kora</t>
  </si>
  <si>
    <t>Hyperion Interaktív Oktatásfejlesztő  Kft.</t>
  </si>
  <si>
    <t>1075 Budapest, Asbóth utca 17. 2. em. 2.</t>
  </si>
  <si>
    <t>FILM-ART Művészeti és Kereskedelmi Kft.</t>
  </si>
  <si>
    <t>NFGY/3283/2021</t>
  </si>
  <si>
    <t>Esztike Gyűrűje</t>
  </si>
  <si>
    <t>1012 Budapest, Pálya utca 7. fszt. 10.</t>
  </si>
  <si>
    <t>NFGY/3284/2021</t>
  </si>
  <si>
    <t>Igában</t>
  </si>
  <si>
    <t>NFGY/3285/2021</t>
  </si>
  <si>
    <t>A manézs művészei</t>
  </si>
  <si>
    <t>SZ&amp;D FILM PRODUKCIÓ Kft.</t>
  </si>
  <si>
    <t>NFGY/3286/2021</t>
  </si>
  <si>
    <t>Csirke</t>
  </si>
  <si>
    <t>NFGY/3287/2021</t>
  </si>
  <si>
    <t>Hitet és reményt - MDF segélyprogram Erdélybe</t>
  </si>
  <si>
    <t>NFGY/3288/2021</t>
  </si>
  <si>
    <t>Brassai Sámuel, az unitárius polihisztor</t>
  </si>
  <si>
    <t>NFGY/3289/2021</t>
  </si>
  <si>
    <t>Törékeny világunk</t>
  </si>
  <si>
    <t xml:space="preserve">IRIS FILM Kft. </t>
  </si>
  <si>
    <t>1221 Budapest, Vadász forduló 4/C.</t>
  </si>
  <si>
    <t>NFGY/3290/2021</t>
  </si>
  <si>
    <t>Hová lettek a férfiak?</t>
  </si>
  <si>
    <t>NFGY/3291/2021</t>
  </si>
  <si>
    <t>A pannonhalmi szamizdat története</t>
  </si>
  <si>
    <t xml:space="preserve">Csillaghálóban III. (Pilinszky)
</t>
  </si>
  <si>
    <t>Bagye Juon - János bátya</t>
  </si>
  <si>
    <t>Őrtüzek nyugaton</t>
  </si>
  <si>
    <t>NFGY/3292/2021</t>
  </si>
  <si>
    <t>A magyar Rocky</t>
  </si>
  <si>
    <t>NFGY/3293/2021</t>
  </si>
  <si>
    <t>Bethlen István</t>
  </si>
  <si>
    <t>1037 Budapest, Kocsis Sándor út 6/A. 
G. lház. I. em. 1</t>
  </si>
  <si>
    <t>NFGY/3294/2021</t>
  </si>
  <si>
    <t xml:space="preserve">SOART THEATER AND FILM Kft. </t>
  </si>
  <si>
    <t>Mellékszereplők</t>
  </si>
  <si>
    <t>1222 Budapest, Fehérhegy utca 18.</t>
  </si>
  <si>
    <t>NFGY/3295/2021</t>
  </si>
  <si>
    <t>Kegyelem hadművelet</t>
  </si>
  <si>
    <t>NFGY/3296/2021</t>
  </si>
  <si>
    <t>Onódy, a hatvanas évek császára</t>
  </si>
  <si>
    <t>1021 Budapest, Hűvösvölgyi utca 141. C. ép. I. em.</t>
  </si>
  <si>
    <t>NFGY/3297/2021</t>
  </si>
  <si>
    <t>Egy magyar Rotschild</t>
  </si>
  <si>
    <t>NFGY/3298/2021</t>
  </si>
  <si>
    <t>A magyarság keleti őrszeme - az utolsó székely berukkolás</t>
  </si>
  <si>
    <t>NFGY/3299/2021</t>
  </si>
  <si>
    <t>Zanox - Kockázatok és mellékhatások</t>
  </si>
  <si>
    <t>NFGY/3300/2021</t>
  </si>
  <si>
    <t>A nap</t>
  </si>
  <si>
    <t>NFGY/3301/2021</t>
  </si>
  <si>
    <t>Cédrusok</t>
  </si>
  <si>
    <t xml:space="preserve">SZABAD TÉR-KORONA Kft. </t>
  </si>
  <si>
    <t xml:space="preserve">1021 Budapest, Hűvösvölgyi út 100. II. em. </t>
  </si>
  <si>
    <t>NFGY/3302/2021</t>
  </si>
  <si>
    <t>Nyugati nyaralás</t>
  </si>
  <si>
    <t>SZÍNFOLT FILM Bt.</t>
  </si>
  <si>
    <t xml:space="preserve">1024 Budapest, Buday László u. 9. </t>
  </si>
  <si>
    <t>NFGY/3303/2021</t>
  </si>
  <si>
    <t>Lénárt Papi 100 éve</t>
  </si>
  <si>
    <t>ARC PRODUKCIÓ Kft.</t>
  </si>
  <si>
    <t>NFGY/3304/2021</t>
  </si>
  <si>
    <t>Szétszakítottak</t>
  </si>
  <si>
    <t xml:space="preserve">KraatsFilm Kft. </t>
  </si>
  <si>
    <t>1022 Budapest, Lórántffy Zsuzsanna út 5. II. em. 1.</t>
  </si>
  <si>
    <t>NFGY/3305/2021</t>
  </si>
  <si>
    <t>Az élet különös kéksége</t>
  </si>
  <si>
    <t>NFGY/3306/2021</t>
  </si>
  <si>
    <t>Balázs Béla és az animáció</t>
  </si>
  <si>
    <t>2090 Remeteszőlős, Nagykovácsi u. 55.</t>
  </si>
  <si>
    <t>NFGY/3307/2021</t>
  </si>
  <si>
    <t>A mogyoródi csata 1074</t>
  </si>
  <si>
    <t>1075 Budapest, Asbóth utca 17. 2. em., 2.</t>
  </si>
  <si>
    <t>NFGY/3308/2021</t>
  </si>
  <si>
    <t>Történelem az Olt sodrásában</t>
  </si>
  <si>
    <t xml:space="preserve">Rex Video Kft. </t>
  </si>
  <si>
    <t>Románia 535500 Gyergyószentmiklós, 
Foldvary Karoly u. 32.</t>
  </si>
  <si>
    <t>NFGY/3309/2021</t>
  </si>
  <si>
    <t xml:space="preserve">Inforg-M&amp;M Film Kft. </t>
  </si>
  <si>
    <t>Csikágó</t>
  </si>
  <si>
    <t>1092 Budapest, Kinizsi u. 11. fszt. 2.</t>
  </si>
  <si>
    <t>NFGY/3310/2021</t>
  </si>
  <si>
    <t>Yesudian, az indiai magyar jógi</t>
  </si>
  <si>
    <t>NFGY/3311/2021</t>
  </si>
  <si>
    <t xml:space="preserve">PTS </t>
  </si>
  <si>
    <t xml:space="preserve">Kinomoto Kft. </t>
  </si>
  <si>
    <t>1052 Budapest, Deák Ferenc tér 3.</t>
  </si>
  <si>
    <t>NFGY/3312/2021</t>
  </si>
  <si>
    <t>Írókorzó - A szöveg kertjében 1-6. epizód</t>
  </si>
  <si>
    <t xml:space="preserve">Telegdy Polgár István Alapítvány </t>
  </si>
  <si>
    <t>1062 Budapest, Bajza u. 18.</t>
  </si>
  <si>
    <t>NFGY/3313/2021</t>
  </si>
  <si>
    <t>Not my skin</t>
  </si>
  <si>
    <t xml:space="preserve">Lions Kft. </t>
  </si>
  <si>
    <t>1055 Budapest, Stollár Béla utca 18.</t>
  </si>
  <si>
    <t>NFGY/3314/2021</t>
  </si>
  <si>
    <t>Robóék</t>
  </si>
  <si>
    <t>1036 Budapest, Perec utca 2.</t>
  </si>
  <si>
    <t>NFGY/3315/2021</t>
  </si>
  <si>
    <t>A hazugság ára</t>
  </si>
  <si>
    <t>NFGY/3319/2021</t>
  </si>
  <si>
    <t>NFGY/3316/2021</t>
  </si>
  <si>
    <t>A Szegedi Szabadtéri Játékok története</t>
  </si>
  <si>
    <t xml:space="preserve">Filmworks Interaktív Média Kft. </t>
  </si>
  <si>
    <t xml:space="preserve">1085 Budapest, Somogyi Béla utca 7. </t>
  </si>
  <si>
    <t>NFGY/3317/2021</t>
  </si>
  <si>
    <t>Cigánymesék 2. sorozat - A vályogvető (3)</t>
  </si>
  <si>
    <t>NFGY/3318/2021</t>
  </si>
  <si>
    <t>Cigánymesék 2. sorozat - A csodapipa (1)
                                    - Az ördögűző (2)</t>
  </si>
  <si>
    <t>Doktor Balaton - 1. évad</t>
  </si>
  <si>
    <t>NFGY/3320/2021</t>
  </si>
  <si>
    <t>Evolúció</t>
  </si>
  <si>
    <t>NFGY/3321/2021</t>
  </si>
  <si>
    <t>A feleségem története (eredeti címe: The Story of My Wife)</t>
  </si>
  <si>
    <t>Szűz Mari (Pilot)</t>
  </si>
  <si>
    <t>NFGY/3322/2021</t>
  </si>
  <si>
    <t>Egy ágyban az állambiztonsággal: Annamari és a felebarátai</t>
  </si>
  <si>
    <t>NFGY/3323/2021</t>
  </si>
  <si>
    <t>Domonkosok Magyarországon</t>
  </si>
  <si>
    <t>Műhelyfilm Kft.</t>
  </si>
  <si>
    <t>5540 Szarvas, Március 15 utca 21/1.</t>
  </si>
  <si>
    <t>NFGY/3324/2021</t>
  </si>
  <si>
    <t>Bereményi nyomában</t>
  </si>
  <si>
    <t>FILMWORKS INTERAKTÍV MÉDIA Kft.</t>
  </si>
  <si>
    <t>NFGY/3325/2021</t>
  </si>
  <si>
    <t>Homo Politicus - Csengey Dénes</t>
  </si>
  <si>
    <t>NFGY/3326/2021</t>
  </si>
  <si>
    <t>Elveszett vőlegény</t>
  </si>
  <si>
    <t>NFGY/3327/2021</t>
  </si>
  <si>
    <t>Az érintés hangja</t>
  </si>
  <si>
    <t>NFGY/3328/2021</t>
  </si>
  <si>
    <t>Acélóriás az Adrián</t>
  </si>
  <si>
    <t>NFGY/3329/2021</t>
  </si>
  <si>
    <t>Magyar kávé</t>
  </si>
  <si>
    <t>NFGY/3330/2021</t>
  </si>
  <si>
    <t>Bábel Tornya - Mérgezett Föld 2.</t>
  </si>
  <si>
    <t>NFGY/3331/2021</t>
  </si>
  <si>
    <t>Magyar szentek és boldogok 
(Boldogok a boldogtalan XX. Századból)</t>
  </si>
  <si>
    <t>VOX-TRADE Zrt.</t>
  </si>
  <si>
    <t>NFGY/3332/2021</t>
  </si>
  <si>
    <t>Webzsaru</t>
  </si>
  <si>
    <t>NFGY/3333/2021</t>
  </si>
  <si>
    <t>2 M</t>
  </si>
  <si>
    <t>NFGY/3334/2021</t>
  </si>
  <si>
    <t>Horváth János</t>
  </si>
  <si>
    <t>NFGY/3335/2021</t>
  </si>
  <si>
    <t>A szabadságharc dimenziói</t>
  </si>
  <si>
    <t>NFGY/3336/2021</t>
  </si>
  <si>
    <t>Rózsaméz (eredeti címe: Rózsaméz-Naptűzgyújtás)</t>
  </si>
  <si>
    <t>Videoplus Bt.</t>
  </si>
  <si>
    <t>1131 Budapest, Menyasszony utca 92.</t>
  </si>
  <si>
    <t>NFGY/3337/2021</t>
  </si>
  <si>
    <t>4M-Média Kft.</t>
  </si>
  <si>
    <t>Nagyváros kis része 
(eredeti címe: Nemzeti büszkeségeink bölcsője)</t>
  </si>
  <si>
    <t>8900 Zalaegerszeg, Ady Endre utca 58. II. em. 7.</t>
  </si>
  <si>
    <t>NFGY/3338/2021</t>
  </si>
  <si>
    <t>Siklósi kerámia szimpóziumok 1969-2004
eredeti címe: Siklósi kerámia 50 éve)</t>
  </si>
  <si>
    <t>NFGY/3339/2021</t>
  </si>
  <si>
    <t>Ül és Kushad</t>
  </si>
  <si>
    <t xml:space="preserve">1116 Budapest, Mezőkövesd út 14. </t>
  </si>
  <si>
    <t>NFGY/3340/2021</t>
  </si>
  <si>
    <t>A magyar őshaza nyomában</t>
  </si>
  <si>
    <t>NFGY/3341/2021</t>
  </si>
  <si>
    <t>NFGY/3342/2021</t>
  </si>
  <si>
    <t>Botanica Exotica</t>
  </si>
  <si>
    <t xml:space="preserve">Planet for Sale Kft. </t>
  </si>
  <si>
    <t>2000 Szentendre, Huba utca 7/A.</t>
  </si>
  <si>
    <t>NFGY/3343/2021</t>
  </si>
  <si>
    <t>Tiszta kék</t>
  </si>
  <si>
    <t>NFGY/3344/2021</t>
  </si>
  <si>
    <t>Orvos kezel, Isten gyógyít - a világhírű magyar idegsebész dr. Csókay András élete</t>
  </si>
  <si>
    <t>NFGY/3345/2021</t>
  </si>
  <si>
    <t>A kapus halála</t>
  </si>
  <si>
    <t>NFGY/3346/2021</t>
  </si>
  <si>
    <t>Szilvásváradi féreglyuk</t>
  </si>
  <si>
    <t>KINO ALFA  Kft.</t>
  </si>
  <si>
    <t>NFGY/3347/2021</t>
  </si>
  <si>
    <t>Cellamesék (8 epizód)</t>
  </si>
  <si>
    <t>NFGY/3348/2021</t>
  </si>
  <si>
    <t>Álomfogók</t>
  </si>
  <si>
    <t>NFGY/3349/2021</t>
  </si>
  <si>
    <t>Virágzó Magyarország 
- a Kárpát-medence vadvirágos rétjein -</t>
  </si>
  <si>
    <t>2040 Budaörs, Gólya u. 5. 2/2.</t>
  </si>
  <si>
    <t>NFGY/3350/2021</t>
  </si>
  <si>
    <t>Egy hely arcai - Badacsony</t>
  </si>
  <si>
    <t>BODOGRÁF Bt.</t>
  </si>
  <si>
    <t>8095 Pákozd, Bem utca 42.</t>
  </si>
  <si>
    <t>NFGY/3351/2021</t>
  </si>
  <si>
    <t>Toldi egész estés film</t>
  </si>
  <si>
    <t>NFGY/3352/2021</t>
  </si>
  <si>
    <t>Fiúk novemberben</t>
  </si>
  <si>
    <t>NFGY/3353/2021</t>
  </si>
  <si>
    <t>Nem törtek meg</t>
  </si>
  <si>
    <t>NFGY/3354/2021</t>
  </si>
  <si>
    <t>Jankovicsok</t>
  </si>
  <si>
    <t>NFGY/3355/2021</t>
  </si>
  <si>
    <t>Direkció Alapítvány</t>
  </si>
  <si>
    <t>3060 Pásztó, Régi Vásártér u. 41.</t>
  </si>
  <si>
    <t>NFGY/3356/2021</t>
  </si>
  <si>
    <t>Meditáció alkonyatkor</t>
  </si>
  <si>
    <t>Hyperion-Live Kft.</t>
  </si>
  <si>
    <t>3231 Gyöngyössolymos, Mérgespatak út 23.</t>
  </si>
  <si>
    <t>NFGY/3357/2021</t>
  </si>
  <si>
    <t>I Love Délegyháza</t>
  </si>
  <si>
    <t>NFGY/3358/2021</t>
  </si>
  <si>
    <t>NFGY/3359/2021</t>
  </si>
  <si>
    <t>Aki bort adott Amerikának</t>
  </si>
  <si>
    <t>NFGY/3360/2021</t>
  </si>
  <si>
    <t>Undisturbed</t>
  </si>
  <si>
    <t>NFGY/3361/2021</t>
  </si>
  <si>
    <t>Shakespeare 37</t>
  </si>
  <si>
    <t>SH 37 Webszínház Kft.</t>
  </si>
  <si>
    <t>NFGY/3362/2021</t>
  </si>
  <si>
    <t>Menekülés haza</t>
  </si>
  <si>
    <t>NFGY/3363/2021</t>
  </si>
  <si>
    <t>Ének a Gyimesről</t>
  </si>
  <si>
    <t>NFGY/3364/2021</t>
  </si>
  <si>
    <t>Világraszóló győzelmeink! 16-30</t>
  </si>
  <si>
    <t>NFGY/3365/2021</t>
  </si>
  <si>
    <t>Mátra - a titokzatos hegy</t>
  </si>
  <si>
    <t xml:space="preserve">FILMKERT Kft. </t>
  </si>
  <si>
    <t>NFGY/3366/2021</t>
  </si>
  <si>
    <t>0 és 1 ennyi az egész</t>
  </si>
  <si>
    <t>NFGY/3367/2021</t>
  </si>
  <si>
    <t>BUDAMOUNT Film Kft.</t>
  </si>
  <si>
    <t>2092 Budakeszi, Őr utca 18.</t>
  </si>
  <si>
    <t>NFGY/3368/2021</t>
  </si>
  <si>
    <t>NFGY/3369/2021</t>
  </si>
  <si>
    <t>Van-e erre engedély?</t>
  </si>
  <si>
    <t>NFGY/3370/2021</t>
  </si>
  <si>
    <t>Budapest Spaceport 3. epizód</t>
  </si>
  <si>
    <t>NFGY/3371/2021</t>
  </si>
  <si>
    <t>Az elveszett király</t>
  </si>
  <si>
    <t>SALT Communications Kft.</t>
  </si>
  <si>
    <t>1012 Budapest, Logodi utca 44.</t>
  </si>
  <si>
    <t>NFGY/3372/2021</t>
  </si>
  <si>
    <t>Transzilvanizmus - Az erdélyi gondolat</t>
  </si>
  <si>
    <t>NFGY/3373/2021</t>
  </si>
  <si>
    <t>NFGY/3374/2021</t>
  </si>
  <si>
    <t>A meglepetés</t>
  </si>
  <si>
    <t>NFGY/3375/2021</t>
  </si>
  <si>
    <t>Hogyan csináljunk rossz filmet</t>
  </si>
  <si>
    <t>Trance Wave Kft.</t>
  </si>
  <si>
    <t>2092 Budakeszi, Szalag utca 8.</t>
  </si>
  <si>
    <t>NFGY/3376/2021</t>
  </si>
  <si>
    <t>Napló. A magyar radartörténet a kezdetektől a holdradarozásig.</t>
  </si>
  <si>
    <t>1035 Budapest, Szentendrei út 14.VIII. em. 47.</t>
  </si>
  <si>
    <t>NFGY/3377/2021</t>
  </si>
  <si>
    <t>Megcsókoltam Vilmos szerelmét</t>
  </si>
  <si>
    <t>NFGY/3378/2021</t>
  </si>
  <si>
    <t>A megbékélés hegyei</t>
  </si>
  <si>
    <t>3526 Miskolc, Katowice u. 47. 4/4.</t>
  </si>
  <si>
    <t>NFGY/3379/2021</t>
  </si>
  <si>
    <t>Mi leszel ha nagy leszel?</t>
  </si>
  <si>
    <t>NFGY/3380/2021</t>
  </si>
  <si>
    <t>Városi legendák 3. sorozat 1-13. epizód</t>
  </si>
  <si>
    <t>NFGY/3381/2021</t>
  </si>
  <si>
    <t>Osan arisztokraták</t>
  </si>
  <si>
    <t>NFGY/3382/2021</t>
  </si>
  <si>
    <t>A Gyászolók</t>
  </si>
  <si>
    <t>NFGY/3383/2021</t>
  </si>
  <si>
    <t>Puliszka</t>
  </si>
  <si>
    <t>NFGY/3384/2021</t>
  </si>
  <si>
    <t>Legendák, hősök és mártírok 1848-1849-ben 17-32</t>
  </si>
  <si>
    <t>1026 Budapest, Hegyi utca 3. 1. em. 3.</t>
  </si>
  <si>
    <t>NFGY/3385/2021</t>
  </si>
  <si>
    <t>Csepke</t>
  </si>
  <si>
    <t>CineSuper Kft.</t>
  </si>
  <si>
    <t>3360 Heves, Hősök tere 1.</t>
  </si>
  <si>
    <t>NFGY/3386/2021</t>
  </si>
  <si>
    <t>ISKOLAKERÜLŐ</t>
  </si>
  <si>
    <t>NFGY/3387/2021</t>
  </si>
  <si>
    <t>Kis hatalmasok</t>
  </si>
  <si>
    <t xml:space="preserve">Popfilm Kft. </t>
  </si>
  <si>
    <t>NFGY/3388/2021</t>
  </si>
  <si>
    <t>Tértan</t>
  </si>
  <si>
    <t>NFGY/3389/2021</t>
  </si>
  <si>
    <t>Scheiber Sándor emlékfilm</t>
  </si>
  <si>
    <t>1062 Budapest, Aradi utca 28. fszt. 3.</t>
  </si>
  <si>
    <t>NFGY/3390/2021</t>
  </si>
  <si>
    <t>Az utolsó elnök</t>
  </si>
  <si>
    <t>Metronomy Productions Kft.</t>
  </si>
  <si>
    <t>1016 Budapest, Czakó utca 9. 3/12.</t>
  </si>
  <si>
    <t>NFGY/3391/2021</t>
  </si>
  <si>
    <t>Futurizmus Kft.</t>
  </si>
  <si>
    <t>Kegyes hazugság</t>
  </si>
  <si>
    <t>Per a nemzet ellen II. - A PER</t>
  </si>
  <si>
    <t>NFGY/3392/2021</t>
  </si>
  <si>
    <t>Az A38 Hajó színpadán (2021 1-17)</t>
  </si>
  <si>
    <t>NFGY/3393/2021</t>
  </si>
  <si>
    <t>Újra</t>
  </si>
  <si>
    <t>NFGY/3394/2021</t>
  </si>
  <si>
    <t>Szabadság tér 17.</t>
  </si>
  <si>
    <t>1089 Budapest, Kálvária tér 16. fszt. 5.</t>
  </si>
  <si>
    <t>NFGY/3395/2021</t>
  </si>
  <si>
    <t>Gazemberek</t>
  </si>
  <si>
    <t xml:space="preserve">CHAOS ART Kft. </t>
  </si>
  <si>
    <t xml:space="preserve">2120 Dunakeszi, Czédli István utca 3/A. </t>
  </si>
  <si>
    <t>NFGY/3396/2021</t>
  </si>
  <si>
    <t>Cseppek a tengerben</t>
  </si>
  <si>
    <t>Admiral Film Kft.</t>
  </si>
  <si>
    <t>2636 Tésa, Petőfi utca 16.</t>
  </si>
  <si>
    <t>NFGY/3397/2021</t>
  </si>
  <si>
    <t>PUGB</t>
  </si>
  <si>
    <t>NFGY/3398/2021</t>
  </si>
  <si>
    <t>Escape Room 2 (Végtelen útvesztő 2)</t>
  </si>
  <si>
    <t>Pioneer Stillking ER2 Kft.</t>
  </si>
  <si>
    <t>NFGY/3399/2021</t>
  </si>
  <si>
    <t>NFGY/3400/2021</t>
  </si>
  <si>
    <t>Főzőnapló: Akita</t>
  </si>
  <si>
    <t>NFGY/3401/2021</t>
  </si>
  <si>
    <t>Bogyó és Babóca 5. évad 7 epizód</t>
  </si>
  <si>
    <t>KEDD Kulturális és Szolgáltató Kft.</t>
  </si>
  <si>
    <t>Homo politicus - Csurka István</t>
  </si>
  <si>
    <t>NFGY/3402/2021</t>
  </si>
  <si>
    <t>Széllel szemben</t>
  </si>
  <si>
    <t>Északi Támpont Egyesület</t>
  </si>
  <si>
    <t>1196 Budapest, Zalaegerszeg utca 117.</t>
  </si>
  <si>
    <t>NFGY/3403/2021</t>
  </si>
  <si>
    <t>Földhözragadt örökség</t>
  </si>
  <si>
    <t>SZAZSZORSZEP S.R.L.</t>
  </si>
  <si>
    <t>Románia, 525100 Baraolt (Barót), 
Str. Trandafirilor nr.11 B2 ap.1.</t>
  </si>
  <si>
    <t>NFGY/3404/2021</t>
  </si>
  <si>
    <t>Üdvözlünk a Szelfi Egyetemen!
eredeti címe: SzelFiEgyetem)</t>
  </si>
  <si>
    <t>Üveghegy Film Kft.</t>
  </si>
  <si>
    <t>1116 Budapest, Sztergova utca 1.</t>
  </si>
  <si>
    <t>NFGY/3405/2021</t>
  </si>
  <si>
    <t>Sápadt arcocskák</t>
  </si>
  <si>
    <t>1157 Budapest, Zsókavár u. 58. 7. em. 29.</t>
  </si>
  <si>
    <t>NFGY/3406/2021</t>
  </si>
  <si>
    <t>Apufa</t>
  </si>
  <si>
    <t>NFGY/3407/2021</t>
  </si>
  <si>
    <t>A szűrők bűvöletében</t>
  </si>
  <si>
    <t>ELF Pictures Kft. és BULB Cinema Kft.</t>
  </si>
  <si>
    <t>televíziófilm</t>
  </si>
  <si>
    <t>NFGY/3408/2021</t>
  </si>
  <si>
    <t>A kovász</t>
  </si>
  <si>
    <t>1052 Budapest, Régiposta utca 7-9. 4. em. 44.</t>
  </si>
  <si>
    <t>NFGY/3409/2021</t>
  </si>
  <si>
    <t>Kiket nem hall a nagyvilág</t>
  </si>
  <si>
    <t>Filmfreaks Kft.</t>
  </si>
  <si>
    <t>2011 Budakalász, Budai út 66.</t>
  </si>
  <si>
    <t>NFGY/3410/2021</t>
  </si>
  <si>
    <t>A dicsőség mezején - 
Az elfeledett Gillemot Ferenc élete és halála</t>
  </si>
  <si>
    <t>2519 Piliscsév, Szilvás utca 12.</t>
  </si>
  <si>
    <t>Filmever Stúdió Bt.</t>
  </si>
  <si>
    <t>NFGY/3411/2021</t>
  </si>
  <si>
    <t>A hivatásos vadász</t>
  </si>
  <si>
    <t>NFGY/3412/2021</t>
  </si>
  <si>
    <t>Tegnap után</t>
  </si>
  <si>
    <t>1112 Budapest, Ördögorom lejtő 4.</t>
  </si>
  <si>
    <t>NFGY/3413/2021</t>
  </si>
  <si>
    <t>Fut a család</t>
  </si>
  <si>
    <t>NFGY/3414/2021</t>
  </si>
  <si>
    <t>Az A38 Hajó színpadán (2021 18-74)</t>
  </si>
  <si>
    <t>2021.10.10.31</t>
  </si>
  <si>
    <t>NFGY/3415/2021</t>
  </si>
  <si>
    <t>Maja dala</t>
  </si>
  <si>
    <t>Other Films Kft.</t>
  </si>
  <si>
    <t>1136 Budapest, Hegedűs Gyula utca 39-41. 
3. em. 27.</t>
  </si>
  <si>
    <t>NFGY/3416/2021</t>
  </si>
  <si>
    <t>Birodalmi pompa: Seuso és társai</t>
  </si>
  <si>
    <t>1157 Budapest, Zsókavár utca 58.</t>
  </si>
  <si>
    <t>NFGY/3417/2021</t>
  </si>
  <si>
    <t>Oliver the Giant - Oliver az óriás</t>
  </si>
  <si>
    <t>1052 Budapest, Károly körút 10.</t>
  </si>
  <si>
    <t>NFGY/3418/2021</t>
  </si>
  <si>
    <t>Love or Left</t>
  </si>
  <si>
    <t>Pi Produkciós Kft.</t>
  </si>
  <si>
    <t>1088 Budapest, Bródy Sándor utca 36. 1. em. 10.</t>
  </si>
  <si>
    <t>NFGY/3419/2021</t>
  </si>
  <si>
    <t>Attól féltem, megöltem az apámat</t>
  </si>
  <si>
    <t>NFGY/3420/2021</t>
  </si>
  <si>
    <t>Tanár SK 2 (Pán Profesor 2)</t>
  </si>
  <si>
    <t>apa#anya#én</t>
  </si>
  <si>
    <t>NFGY/3421/2021</t>
  </si>
  <si>
    <t>The Last Kingdom - Season 5 (Az utolsó királyság - 5. évad)</t>
  </si>
  <si>
    <t>NFGY/3422/2021</t>
  </si>
  <si>
    <t>Patrimónium</t>
  </si>
  <si>
    <t>NFGY/3423/2021</t>
  </si>
  <si>
    <t>Tavasz</t>
  </si>
  <si>
    <t>NFGY/3424/2021</t>
  </si>
  <si>
    <t>Kisebbségben Európában</t>
  </si>
  <si>
    <t>Honvágy - a magyar Odüsszeusz</t>
  </si>
  <si>
    <t>NFGY/3426/2021</t>
  </si>
  <si>
    <t xml:space="preserve">Műanyagszív </t>
  </si>
  <si>
    <t>NFGY/3427/2021</t>
  </si>
  <si>
    <t>Hajnalcsillag</t>
  </si>
  <si>
    <t>NFGY/3425/2021</t>
  </si>
  <si>
    <t>MASTERFILM CINEMA Kft.</t>
  </si>
  <si>
    <t>1111 Budapest, Budafoki út 41/b.</t>
  </si>
  <si>
    <t>NFGY/3428/2021</t>
  </si>
  <si>
    <t>Út a nagy háborúig</t>
  </si>
  <si>
    <t>8300 Tapolca, Bartók Béla utca 12.</t>
  </si>
  <si>
    <t>NFGY/3429/2021</t>
  </si>
  <si>
    <t>A román megszállás</t>
  </si>
  <si>
    <t>NFGY/3430/2021</t>
  </si>
  <si>
    <t>VÁRDAI - non SOLO CELLO</t>
  </si>
  <si>
    <t>TRIONfilm Productions  Kft.</t>
  </si>
  <si>
    <t>NFGY/3431/2021</t>
  </si>
  <si>
    <t>Andrew &amp; Arpad Filmprodukciós Kft.</t>
  </si>
  <si>
    <t>Magyar építész művészet Sanghajban</t>
  </si>
  <si>
    <t>1155 Budapest, Pézsma utca 12.</t>
  </si>
  <si>
    <t>NFGY/3432/2021</t>
  </si>
  <si>
    <t xml:space="preserve">Annabell Lee </t>
  </si>
  <si>
    <t>Miga Film Kft.</t>
  </si>
  <si>
    <t xml:space="preserve">1104 Budapest, Harmat utca 92. c. ép. </t>
  </si>
  <si>
    <t>NFGY/3433/2021</t>
  </si>
  <si>
    <t>Nem azért írok, hogy válaszolj…</t>
  </si>
  <si>
    <t>NFGY/3434/2021</t>
  </si>
  <si>
    <t>Katona vagyok nem gyilkos</t>
  </si>
  <si>
    <t>Sztárin Kft.</t>
  </si>
  <si>
    <t>7960 Drávasztára, Petőfi utca 15.</t>
  </si>
  <si>
    <t>NFGY/3435/2021</t>
  </si>
  <si>
    <t>Márton-nap</t>
  </si>
  <si>
    <t xml:space="preserve">BODDAH Riotfilm Kft. </t>
  </si>
  <si>
    <t>Egyszer volt boldog Szíriám</t>
  </si>
  <si>
    <t>Dévai Bíró Mátyás élete - 
Magyar nyelven Mátyás vala a prédikátor</t>
  </si>
  <si>
    <t>Kerek-e</t>
  </si>
  <si>
    <t>A magyar szilárdburkolatú utak története</t>
  </si>
  <si>
    <t>Így is lehet szövetkezni</t>
  </si>
  <si>
    <t>Boldogok, akik keresik</t>
  </si>
  <si>
    <t>Boldogok, akik keresik…II.</t>
  </si>
  <si>
    <t>Boldogok akik …2</t>
  </si>
  <si>
    <t>Boldogok, akik keresik…</t>
  </si>
  <si>
    <t>Élővíz a városban és közbringák</t>
  </si>
  <si>
    <t>Közterületi utak építése</t>
  </si>
  <si>
    <t xml:space="preserve">Innoinfo </t>
  </si>
  <si>
    <t xml:space="preserve">Handicraft </t>
  </si>
  <si>
    <t>Hanti földi lakodalmas</t>
  </si>
  <si>
    <t>Magyar inkák Pitch</t>
  </si>
  <si>
    <t xml:space="preserve">Inti Raymi Budapest </t>
  </si>
  <si>
    <t>Perui konyha I. rész / Cocina Peruana (pilot)</t>
  </si>
  <si>
    <t>Biciklis turizmus</t>
  </si>
  <si>
    <t>NFGY/3436/2021</t>
  </si>
  <si>
    <t>Egy kalap alatt</t>
  </si>
  <si>
    <t>Brillant Kft.</t>
  </si>
  <si>
    <t>NFGY/3437/2021</t>
  </si>
  <si>
    <t>Generációk</t>
  </si>
  <si>
    <t>NFGY/3438/2021</t>
  </si>
  <si>
    <t>Párkeresés 60 felett</t>
  </si>
  <si>
    <t>NFGY/3439/2021</t>
  </si>
  <si>
    <t>Hotel Pelso</t>
  </si>
  <si>
    <t>NFGY/3440/2021</t>
  </si>
  <si>
    <t>OMARA</t>
  </si>
  <si>
    <t>Digipost Audiovizuális Szolgáltató Kft.</t>
  </si>
  <si>
    <t>NFGY/3441/2021</t>
  </si>
  <si>
    <t>Az A38 Hajó színpadán (2021 75-84)</t>
  </si>
  <si>
    <t>NFGY/3442/2021</t>
  </si>
  <si>
    <t>Tantrum</t>
  </si>
  <si>
    <t>Érinthetetlenek: Indiától a Kárpátokig</t>
  </si>
  <si>
    <t>NFGY/3443/2021</t>
  </si>
  <si>
    <t>#tüneményesutazás</t>
  </si>
  <si>
    <t>SzeretFilm Stúdió Egyesület</t>
  </si>
  <si>
    <t>8200 Veszprém, Cholnoky Jenő utca 23/b. I. em. 3.</t>
  </si>
  <si>
    <t>NFGY/3444/2021</t>
  </si>
  <si>
    <t>Invented in Hungary</t>
  </si>
  <si>
    <t>NFGY/3445/2021</t>
  </si>
  <si>
    <t>Ecsetvonások, székelyesen</t>
  </si>
  <si>
    <t>Rex Video S.R.L.</t>
  </si>
  <si>
    <t>Románia, 535500 Gyergyószentmiklós, 
Foldvary Karoly utca 32.</t>
  </si>
  <si>
    <t>NFGY/3446/2021</t>
  </si>
  <si>
    <t>A figyelő folyó</t>
  </si>
  <si>
    <t>NFGY/3447/2021</t>
  </si>
  <si>
    <t>Baksatanya</t>
  </si>
  <si>
    <t xml:space="preserve">Románia, 525100 Barót, Rózsa utca 11. sz.
B2 lépcsőház, 1. lakrész
</t>
  </si>
  <si>
    <t>NFGY/3448/2021</t>
  </si>
  <si>
    <t>Méregzöld mesék 2.</t>
  </si>
  <si>
    <t>S.C. Aves-media S.R.L.</t>
  </si>
  <si>
    <t>Románia, 535600 Székelyudvarhely, 
Városháza tér 24.</t>
  </si>
  <si>
    <t>NFGY/3449/2021</t>
  </si>
  <si>
    <t>A cigányság pásztora</t>
  </si>
  <si>
    <t>2021.09.31</t>
  </si>
  <si>
    <t>Saint Film Kft.</t>
  </si>
  <si>
    <t>1125 Budapest, Béla király út 13/A. A. ép. II/9.</t>
  </si>
  <si>
    <t>Hat Hét Film Kft.</t>
  </si>
  <si>
    <t>NFGY/3450/2021</t>
  </si>
  <si>
    <t>A bukás után (After the Fall)</t>
  </si>
  <si>
    <t>Ionart Film Készítő és Grafikai Kft.</t>
  </si>
  <si>
    <t>NFGY/3451/2021</t>
  </si>
  <si>
    <t>Majd holnap</t>
  </si>
  <si>
    <t>Narra Kft.</t>
  </si>
  <si>
    <t>1123 Budapest, Alkotás utca 41.</t>
  </si>
  <si>
    <t>NFGY/3452/2021</t>
  </si>
  <si>
    <t>Melodrama SLO (1-9 rész)</t>
  </si>
  <si>
    <t>NFGY/3453/2021</t>
  </si>
  <si>
    <t>Öt nap a Rózsakunyhóban</t>
  </si>
  <si>
    <t>Film Positive Productions Kft.</t>
  </si>
  <si>
    <t>NFGY/3454/2021</t>
  </si>
  <si>
    <t>Fedésben 1. évad (Informant - Season 1)</t>
  </si>
  <si>
    <t xml:space="preserve">1026 Budapest, Riadó utca 5.
</t>
  </si>
  <si>
    <t>NFGY/3455/2021</t>
  </si>
  <si>
    <t>Gyere</t>
  </si>
  <si>
    <t>NARRA tv- és filmprodukciós Kft.</t>
  </si>
  <si>
    <t>NFGY/3456/2021</t>
  </si>
  <si>
    <t>Szerda</t>
  </si>
  <si>
    <t>NFGY/3457/2021</t>
  </si>
  <si>
    <t>Határvonal</t>
  </si>
  <si>
    <t>NFGY/3458/2021</t>
  </si>
  <si>
    <t>Kakukkfióka</t>
  </si>
  <si>
    <t>NFGY/3459/2021</t>
  </si>
  <si>
    <t>Infinity Pool</t>
  </si>
  <si>
    <t>NFGY/3460/2021</t>
  </si>
  <si>
    <t>The Silent Treatment</t>
  </si>
  <si>
    <t>1136 Budapest, Balzac utca 37. I. em.1.</t>
  </si>
  <si>
    <t>NFGY/3461/2021</t>
  </si>
  <si>
    <t xml:space="preserve">Lilly csodálatos világa! 
4 epizód: (Lilly és az elveszett masni
                Lilly a szállító
                A Lilly show
                Lilly és a mozi-mizéria) </t>
  </si>
  <si>
    <t>animációs film sorozat</t>
  </si>
  <si>
    <t>NFGY/3462/2021</t>
  </si>
  <si>
    <t>Cipelő cicák (4-13. epizód)</t>
  </si>
  <si>
    <t>NFGY/3463/2021</t>
  </si>
  <si>
    <t>Janó Manó és az elveszett harmatcseppek 
2. évad (1-10. rész)</t>
  </si>
  <si>
    <t>NFGY/3464/2021</t>
  </si>
  <si>
    <t xml:space="preserve">televíziós filmsorozat </t>
  </si>
  <si>
    <t>Shilajeet / Gyógyír 1-5. epizód</t>
  </si>
  <si>
    <t xml:space="preserve">Skyfilm Production Kft. </t>
  </si>
  <si>
    <t>NFGY/3465/2021</t>
  </si>
  <si>
    <t>Kippkopp és a tizenkét hónap (6 részes)</t>
  </si>
  <si>
    <t>1029 Budapest, Kőfejtő u. 4.</t>
  </si>
  <si>
    <t>NFGY/3466/2021</t>
  </si>
  <si>
    <t>NFGY/3467/2021</t>
  </si>
  <si>
    <t>A vén bakancsos és a fia a huszár</t>
  </si>
  <si>
    <t>Első szereposztás "97" Bt.</t>
  </si>
  <si>
    <t>2049 Diósd, Katinka utca 6.</t>
  </si>
  <si>
    <t>NFGY/3468/2021</t>
  </si>
  <si>
    <t>Az út túloldalán</t>
  </si>
  <si>
    <t>FORMA FILMZ Kft.</t>
  </si>
  <si>
    <t>1051 Budapest, Nádor utca 17. fszt. 11.</t>
  </si>
  <si>
    <t>NFGY/3469/2021</t>
  </si>
  <si>
    <t>Írókorzó 15-16-17-18. epizód</t>
  </si>
  <si>
    <t>NFGY/3470/2021</t>
  </si>
  <si>
    <t>Az A38 Hajó színpadán (2021 85-104)</t>
  </si>
  <si>
    <t>NFGY/3471/2021</t>
  </si>
  <si>
    <t>Túlféltő szülők</t>
  </si>
  <si>
    <t>NFGY/3472/2021</t>
  </si>
  <si>
    <t>Kompromisszum a házasságban</t>
  </si>
  <si>
    <t>NFGY/3473/2021</t>
  </si>
  <si>
    <t>A hollandi szív</t>
  </si>
  <si>
    <t xml:space="preserve">1011 Budapest, Bem rakpart 25/A. 1. em. 2. </t>
  </si>
  <si>
    <t>NFGY/3474/2021</t>
  </si>
  <si>
    <t>Torch</t>
  </si>
  <si>
    <t>1031 Budapest, Záhony u. 7</t>
  </si>
  <si>
    <t>Tobi színei (nemzetközi címe: Colors of Tobi)</t>
  </si>
  <si>
    <t>NFGY/3475/2021</t>
  </si>
  <si>
    <t>Családi album (eredeti címe: The Family Portrait)</t>
  </si>
  <si>
    <t>NFGY/3476/2021</t>
  </si>
  <si>
    <t>Hadik</t>
  </si>
  <si>
    <t>Mintaapák (eredeti címe: Dear Daddies)</t>
  </si>
  <si>
    <t>IKO Műsorgyártó Magyarország Kft. és az 
IKO Tévésorozat Projekt Kft.</t>
  </si>
  <si>
    <t>NFGY/3477/2021</t>
  </si>
  <si>
    <t>Everspace 2</t>
  </si>
  <si>
    <t>NFGY/3478/2021</t>
  </si>
  <si>
    <t>Íjfeszítők</t>
  </si>
  <si>
    <t>Andromed-Cine Kft.</t>
  </si>
  <si>
    <t>1025 Budapest, Zöldlomb utca 8/a.</t>
  </si>
  <si>
    <t>K.I. Film Kft.</t>
  </si>
  <si>
    <t>NFGY/3479/2021</t>
  </si>
  <si>
    <t>A Keresztanyu (1. évad)</t>
  </si>
  <si>
    <t>Scripted Productions Kft.</t>
  </si>
  <si>
    <t>1061 Budapest, Liszt Ferenc tér 10.</t>
  </si>
  <si>
    <t xml:space="preserve">Patthelyzet </t>
  </si>
  <si>
    <t>NFGY/3480/2021</t>
  </si>
  <si>
    <t>Az A38 Hajó színpadán (2021 105-124)</t>
  </si>
  <si>
    <t>NFGY/3481/2021</t>
  </si>
  <si>
    <t>Monológ</t>
  </si>
  <si>
    <t>Mélypont Érzés Film Kft. és az 
ARRABONA STUDIO Produkciós Kft.</t>
  </si>
  <si>
    <t>NFGY/3482/2021</t>
  </si>
  <si>
    <t>Karnevál Film Kft.</t>
  </si>
  <si>
    <t>1032 Budapest, Kiscelli utca 7-9. III. em.</t>
  </si>
  <si>
    <t>NFGY/3483/2021</t>
  </si>
  <si>
    <t>Kelj fel és járj</t>
  </si>
  <si>
    <t>FILM FORCE TEAM Kft.</t>
  </si>
  <si>
    <t xml:space="preserve">2094 Nagykovácsi, Szegfű utca 28. </t>
  </si>
  <si>
    <t>NFGY/3484/2021</t>
  </si>
  <si>
    <t>Áldozatok 2006</t>
  </si>
  <si>
    <t>NFGY/3485/2021</t>
  </si>
  <si>
    <t>Bocskai-koronát bemutató oktatási anyag</t>
  </si>
  <si>
    <t>Bocskai István Múzeum</t>
  </si>
  <si>
    <t>4200 Hajdúszoboszló, Bocskai utca 12.</t>
  </si>
  <si>
    <t>Körúti Színház Közhasznú Nonprofit Kft.</t>
  </si>
  <si>
    <t>Szájhős.tv Kft.</t>
  </si>
  <si>
    <t>2020.</t>
  </si>
  <si>
    <t>NFGY/3486/2021</t>
  </si>
  <si>
    <t>A szoba</t>
  </si>
  <si>
    <t>NFGY/3487/2021</t>
  </si>
  <si>
    <t>Hazaviszlek</t>
  </si>
  <si>
    <t>NFGY/3488/2021</t>
  </si>
  <si>
    <t>Szia</t>
  </si>
  <si>
    <t>NFGY/3489/2021</t>
  </si>
  <si>
    <t>Találkozások</t>
  </si>
  <si>
    <t>NFGY/3490/2021</t>
  </si>
  <si>
    <t>Citromfa a harmadikon</t>
  </si>
  <si>
    <t>NFGY/3491/2021</t>
  </si>
  <si>
    <t>Az idő utolsó napjai</t>
  </si>
  <si>
    <t>NFGY/3492/2021</t>
  </si>
  <si>
    <t>Lakásszinfónia</t>
  </si>
  <si>
    <t>NFGY/3493/2021</t>
  </si>
  <si>
    <t>Mi magunk 1-13. epizód</t>
  </si>
  <si>
    <t>NFGY/3494/2021</t>
  </si>
  <si>
    <t>2158 történet (eredeti címe: 2158 Historier)</t>
  </si>
  <si>
    <t>NFGY/3495/2021</t>
  </si>
  <si>
    <t>SzelFiEgyetem
(eredeti címe: Üdvözlünk a Szelfi Egyetemen!)</t>
  </si>
  <si>
    <t>Újra kell kezdenem</t>
  </si>
  <si>
    <t>Magasságok 2020 Kft. és 
JUNO11 Pictures Kft.</t>
  </si>
  <si>
    <t>1054 Budapest, Bajcsy-Zsilinszky út 62. II. em. 1.
1054 Budapest, Bajcsy-Zsilinszky út 62. I. em. 7.</t>
  </si>
  <si>
    <t>SZIMPLA MANUS</t>
  </si>
  <si>
    <t>Toldi Film Kft.</t>
  </si>
  <si>
    <t>Káoszban a világ (angol cím: World in Chaos)</t>
  </si>
  <si>
    <t>2019.19.02</t>
  </si>
  <si>
    <t>NFGY/3496/2021</t>
  </si>
  <si>
    <t>Hungarikumok - Gyulai kolbász</t>
  </si>
  <si>
    <t>Blokk Media Zrt.</t>
  </si>
  <si>
    <t>NFGY/3497/2021</t>
  </si>
  <si>
    <t>József lázadása</t>
  </si>
  <si>
    <t>NFGY/3498/2021</t>
  </si>
  <si>
    <t>A sötétség mélyén (eredeti címe: HADÍ PLYN)</t>
  </si>
  <si>
    <t>NFGY/3499/2021</t>
  </si>
  <si>
    <t>Az Alvó Számla (eredeti címe: The Dormant Account)</t>
  </si>
  <si>
    <t>NFGY/3500/2021</t>
  </si>
  <si>
    <t>Begyulladva</t>
  </si>
  <si>
    <t>Janó Manó és a csodálatos Bolygolyóbis</t>
  </si>
  <si>
    <t>Lélekpark</t>
  </si>
  <si>
    <t>Mi magunk (14-26. epizód)</t>
  </si>
  <si>
    <t>NFGY/3501/2021</t>
  </si>
  <si>
    <t>A félelem-index (4 epizód)</t>
  </si>
  <si>
    <t>Pioneer TFI Kft.</t>
  </si>
  <si>
    <t>egyéb TV filmsorozat</t>
  </si>
  <si>
    <t>A tökmag ereje</t>
  </si>
  <si>
    <t>NFGY/3502/2021</t>
  </si>
  <si>
    <t>KaDeWe</t>
  </si>
  <si>
    <t>GFS 21 Produkció Kft.</t>
  </si>
  <si>
    <t>1118 Budapest, Beregszász út 18. 6/a. C2. 4.4.</t>
  </si>
  <si>
    <t>NFGY/3503/2021</t>
  </si>
  <si>
    <t>Haze 3D teaser</t>
  </si>
  <si>
    <t>Hej, Dunáról</t>
  </si>
  <si>
    <t>NFGY/3504/2021</t>
  </si>
  <si>
    <t>Somnakaj</t>
  </si>
  <si>
    <t xml:space="preserve">Feature Films For Families Hungary Kft. </t>
  </si>
  <si>
    <t>1037 Budapest, Csillaghegyi út 19-21.</t>
  </si>
  <si>
    <t>NFGY/3505/2021</t>
  </si>
  <si>
    <t>Diplodokus (eredeti címe: Diplodocus)</t>
  </si>
  <si>
    <t>NFGY/3506/2021</t>
  </si>
  <si>
    <t>Télközel (eredeti címe: Winternähe)</t>
  </si>
  <si>
    <t xml:space="preserve">A Company Film &amp; Licensing Kft. </t>
  </si>
  <si>
    <t>1067 Budapest, Teréz krt. 27. III. em. 1.</t>
  </si>
  <si>
    <t>NFGY/3507/2021</t>
  </si>
  <si>
    <t>Neked írom a dalt - LGT50</t>
  </si>
  <si>
    <t>NFGY/3508/2021</t>
  </si>
  <si>
    <t>AZ ÉNEKESNŐ</t>
  </si>
  <si>
    <t>Nagykarácsony Film Kft. és a 
Filmfabriq Produkciós Kft.</t>
  </si>
  <si>
    <t>1053 Budapest, Veres Pálné utca 33. III./1.
1114 Budapest, Fadrusz utca 26/b.</t>
  </si>
  <si>
    <t>Hej, Dunáról (2020 15-42)</t>
  </si>
  <si>
    <t>Gyerekzsúr az A38-on (Utómunka 2021 1-9)</t>
  </si>
  <si>
    <t>Hej, Dunáról (2021 1-9)</t>
  </si>
  <si>
    <t>NFGY/3509/2021</t>
  </si>
  <si>
    <t>Lesen</t>
  </si>
  <si>
    <t>Látókép-Production Kft.</t>
  </si>
  <si>
    <t>NFGY/3510/2021</t>
  </si>
  <si>
    <t>A harmadik napon</t>
  </si>
  <si>
    <t>NFGY/3511/2021</t>
  </si>
  <si>
    <t>NFGY/3512/2021</t>
  </si>
  <si>
    <t>Menüett</t>
  </si>
  <si>
    <t>NFGY/3513/2021</t>
  </si>
  <si>
    <t>NFGY/3514/2021</t>
  </si>
  <si>
    <t>KIM</t>
  </si>
  <si>
    <t>Karton-Karikatúra és Képregény Múzeum Alapítvány</t>
  </si>
  <si>
    <t>Hadik Projekt Kft.</t>
  </si>
  <si>
    <t>NFGY/3515/2021</t>
  </si>
  <si>
    <t>A stressz</t>
  </si>
  <si>
    <t>NFGY/3516/2021</t>
  </si>
  <si>
    <t>Sosem ment jól a bájcsevej</t>
  </si>
  <si>
    <t>NFGY/3517/2021</t>
  </si>
  <si>
    <t>Ki vezet a végén?</t>
  </si>
  <si>
    <t>NFGY/3518/2021</t>
  </si>
  <si>
    <t>NFGY/3519/2021</t>
  </si>
  <si>
    <t>Az A38 Hajó színpadán (2021 130-133)</t>
  </si>
  <si>
    <t>NFGY/3520/2021</t>
  </si>
  <si>
    <t>NFGY/3521/2021</t>
  </si>
  <si>
    <t>Hoztam a világra</t>
  </si>
  <si>
    <t>Filmworks Interaktív Média Kft.</t>
  </si>
  <si>
    <t>1085 Budapest, Somogyi Béla utca 7.</t>
  </si>
  <si>
    <t xml:space="preserve">Bogyó és Babóca 5. évad 6 epizód
</t>
  </si>
  <si>
    <r>
      <rPr>
        <sz val="12"/>
        <rFont val="Times New Roman"/>
        <family val="1"/>
        <charset val="238"/>
      </rPr>
      <t>Bogyó és Babóca 5. évad 6 epizód</t>
    </r>
    <r>
      <rPr>
        <sz val="12"/>
        <color rgb="FFFF0000"/>
        <rFont val="Times New Roman"/>
        <family val="1"/>
        <charset val="238"/>
      </rPr>
      <t xml:space="preserve">
</t>
    </r>
  </si>
  <si>
    <t>Az A38 Hajó színpadán (2021 125-129)</t>
  </si>
  <si>
    <t>NFGY/3522/2021</t>
  </si>
  <si>
    <t>NFGY/3523/2021</t>
  </si>
  <si>
    <t>Kolozsvári Muszáj Herkules</t>
  </si>
  <si>
    <t>NFGY/3524/2021</t>
  </si>
  <si>
    <t xml:space="preserve">Táncdalfesztivál'66 </t>
  </si>
  <si>
    <t>1147 Budapest, Czobor utca 4.</t>
  </si>
  <si>
    <t>NFGY/3525/2021</t>
  </si>
  <si>
    <t>Borderlands</t>
  </si>
  <si>
    <t xml:space="preserve">Maroon Films Kft. </t>
  </si>
  <si>
    <t>NFGY/3526/2021</t>
  </si>
  <si>
    <t>Jack Ryan - Season 3 (Jack Ryan 3. évad)</t>
  </si>
  <si>
    <t>NFGY/3527/2021</t>
  </si>
  <si>
    <t>Save My Life</t>
  </si>
  <si>
    <t>Odesa Films Kft.</t>
  </si>
  <si>
    <t>1111 Budapest, Karinthy Frigyes út 22.</t>
  </si>
  <si>
    <t>zenés rövidfilm (videoklip)</t>
  </si>
  <si>
    <t>NFGY/3528/2021</t>
  </si>
  <si>
    <t>NFGY/3529/2021</t>
  </si>
  <si>
    <t>In memoriam Tandori Dezső</t>
  </si>
  <si>
    <t>Magyar Zene Háza - Hangdóm</t>
  </si>
  <si>
    <t>1111 Budapest, Bartók Béla út 50. 1. em. 1.</t>
  </si>
  <si>
    <t>NFGY/3530/2021</t>
  </si>
  <si>
    <t>Magyar Zene Háza - elmélyülés videók</t>
  </si>
  <si>
    <t>NFGY/3531/2021</t>
  </si>
  <si>
    <t>Elveszett túlélők (Lost Survivors)</t>
  </si>
  <si>
    <t>NFGY/3532/2021</t>
  </si>
  <si>
    <t>Az utolsó ülés</t>
  </si>
  <si>
    <t>NFGY/3533/2021</t>
  </si>
  <si>
    <t>LIV</t>
  </si>
  <si>
    <t>1025 Budapest, Zöldlomb utca 15. mfszt. 1.</t>
  </si>
  <si>
    <t>NFGY/3534/2021</t>
  </si>
  <si>
    <t>Bogyó és Babóca 6. évad</t>
  </si>
  <si>
    <t>NFGY/3535/2021</t>
  </si>
  <si>
    <t>Drága Helen</t>
  </si>
  <si>
    <t>NFGY/3536/2021</t>
  </si>
  <si>
    <t>Két életem, két halálom</t>
  </si>
  <si>
    <t>NFGY/3537/2021</t>
  </si>
  <si>
    <t>Hajrá Magyarok! 
(eredeti címe: Egy, két, há…Hajrá magyarok!)</t>
  </si>
  <si>
    <t>Flashback Media Kft.</t>
  </si>
  <si>
    <t>NFGY/3538/2021</t>
  </si>
  <si>
    <t>Szemérmetlen történetek (5 epizód)</t>
  </si>
  <si>
    <t>FILM STREET  Kft.</t>
  </si>
  <si>
    <t xml:space="preserve">Stardust Films Kft. </t>
  </si>
  <si>
    <t>1118 Budapest, Hegyalja út 84. fszt. 1</t>
  </si>
  <si>
    <t>Hajszra és Cselőre (eredeti címe: Számadók)</t>
  </si>
  <si>
    <t>NFGY/3539/2021</t>
  </si>
  <si>
    <t>NFGY/3540/2021</t>
  </si>
  <si>
    <t>Get Lost</t>
  </si>
  <si>
    <t xml:space="preserve">Filmsquad Kft. </t>
  </si>
  <si>
    <t xml:space="preserve">1138 Budapest, Révész utca 29. 
A. ép. 3. lház. I. em. 5. </t>
  </si>
  <si>
    <t>Egy jenki Arthur király udvarában 6-13.  epizód</t>
  </si>
  <si>
    <t>NFGY/3541/2021</t>
  </si>
  <si>
    <t>NFGY/3542/2021</t>
  </si>
  <si>
    <t>NFGY/3543/2021</t>
  </si>
  <si>
    <t>Milu kutyája</t>
  </si>
  <si>
    <t>NFGY/3544/2021</t>
  </si>
  <si>
    <t>A szív kertje</t>
  </si>
  <si>
    <t>NFGY/3545/2021</t>
  </si>
  <si>
    <t>A géppisztoly (eredeti címe: El Metralla)</t>
  </si>
  <si>
    <t>1015 Budapest, Donáti utca 59. I. em. 6.</t>
  </si>
  <si>
    <t>NFGY/3546/2021</t>
  </si>
  <si>
    <t>The Seeding</t>
  </si>
  <si>
    <t>Vanishing Frame Productions Kft.</t>
  </si>
  <si>
    <t>1065 Budapest, Hajós utca 14. II. em. 4.</t>
  </si>
  <si>
    <t>NFGY/3547/2021</t>
  </si>
  <si>
    <t>Egymás mellett, akár a fókák</t>
  </si>
  <si>
    <t>NFGY/3548/2021</t>
  </si>
  <si>
    <t>Benedek Elek Mese</t>
  </si>
  <si>
    <t>PCN Kft.</t>
  </si>
  <si>
    <t>NFGY/3549/2021</t>
  </si>
  <si>
    <t>Nureyev, az utolsó tánc!</t>
  </si>
  <si>
    <t>NFGY/3550/2021</t>
  </si>
  <si>
    <t>Sejtelem</t>
  </si>
  <si>
    <t>NFGY/3551/2021</t>
  </si>
  <si>
    <t>Chance</t>
  </si>
  <si>
    <t>NFGY/3552/2021</t>
  </si>
  <si>
    <t>Világvégés film</t>
  </si>
  <si>
    <t>NFGY/3553/2021</t>
  </si>
  <si>
    <t>Szemem Sarka</t>
  </si>
  <si>
    <t>NFGY/3554/2021</t>
  </si>
  <si>
    <t>Szalag</t>
  </si>
  <si>
    <t>NFGY/3555/2021</t>
  </si>
  <si>
    <t>Vegyes váltó</t>
  </si>
  <si>
    <t>NFGY/3556/2021</t>
  </si>
  <si>
    <t>Örökrész</t>
  </si>
  <si>
    <t>NFGY/3557/2021</t>
  </si>
  <si>
    <t>Kerényi Mária</t>
  </si>
  <si>
    <t>NFGY/3558/2021</t>
  </si>
  <si>
    <t>Kincs</t>
  </si>
  <si>
    <t>NFGY/3559/2021</t>
  </si>
  <si>
    <t>Cirkusztestvérek</t>
  </si>
  <si>
    <t>NFGY/3560/2021</t>
  </si>
  <si>
    <t>Bruttó Nemzeti Boldogság</t>
  </si>
  <si>
    <t>NFGY/3561/2021</t>
  </si>
  <si>
    <t>Kvartély</t>
  </si>
  <si>
    <t>NFGY/3562/2021</t>
  </si>
  <si>
    <t>Idézés</t>
  </si>
  <si>
    <t>NFGY/3563/2021</t>
  </si>
  <si>
    <t>Csendkirály</t>
  </si>
  <si>
    <t>NFGY/3564/2021</t>
  </si>
  <si>
    <t>Pista</t>
  </si>
  <si>
    <t>NFGY/3565/2021</t>
  </si>
  <si>
    <t>Az élet előtt</t>
  </si>
  <si>
    <t>NFGY/3566/2021</t>
  </si>
  <si>
    <t>Kis detektív</t>
  </si>
  <si>
    <t>NFGY/3567/2021</t>
  </si>
  <si>
    <t>A veszprémi színjátszás nagy alakjai</t>
  </si>
  <si>
    <t>Veszprémi Petőfi Színház</t>
  </si>
  <si>
    <t>8200 Veszprém, Óvári F. utca 2.</t>
  </si>
  <si>
    <t>Proton Evolúció Kft.</t>
  </si>
  <si>
    <t>NFGY/3568/2021</t>
  </si>
  <si>
    <t>Színház '56</t>
  </si>
  <si>
    <t>KREA-TV Kft.</t>
  </si>
  <si>
    <t>NFGY/3569/2021</t>
  </si>
  <si>
    <t>Nyomozás, Mészöly fragmentumok 
(eredeti címe: Mészöly Miklós in memoriam portré)</t>
  </si>
  <si>
    <t>NFGY/3570/2021</t>
  </si>
  <si>
    <t>A győri harangjáték zeneszerzője
(eredeti címe: Reményi Attila portré)</t>
  </si>
  <si>
    <t>NFGY/3571/2021</t>
  </si>
  <si>
    <t>Lajki, Kassák Lajos visszatérése</t>
  </si>
  <si>
    <t xml:space="preserve">1025 Budapest, Szemlőhegy utca 23/b. 
</t>
  </si>
  <si>
    <t>NFGY/3572/2021</t>
  </si>
  <si>
    <t>Titina</t>
  </si>
  <si>
    <t>NFGY/3573/2021</t>
  </si>
  <si>
    <t>A nyúl és a róka</t>
  </si>
  <si>
    <t>NFGY/3574/2021</t>
  </si>
  <si>
    <t>Karinthy Márton, a színházcsináló</t>
  </si>
  <si>
    <t>NFGY/3575/2021</t>
  </si>
  <si>
    <t>Tanár (Teacher)</t>
  </si>
  <si>
    <t xml:space="preserve">Paprika Production Kft. </t>
  </si>
  <si>
    <t>NFGY/3576/2021</t>
  </si>
  <si>
    <t>Half Stack / Moon Knight (Season 1)</t>
  </si>
  <si>
    <t>VR Films</t>
  </si>
  <si>
    <t>NFGY/3577/2021</t>
  </si>
  <si>
    <t>Hon-vágy (Utómunka)</t>
  </si>
  <si>
    <t>Dokuart Bt.</t>
  </si>
  <si>
    <t>Lépések a varázskockával (1-2. rész)</t>
  </si>
  <si>
    <t>NFGY3578/2021</t>
  </si>
  <si>
    <t>Russian Doll (201-207)</t>
  </si>
  <si>
    <t>NADIA 44 Film Kft.</t>
  </si>
  <si>
    <t>NFGY/3579/2021</t>
  </si>
  <si>
    <t>A38  Kulturális Közhasznú Nonprofit Kft.</t>
  </si>
  <si>
    <t>NFGY/3580/2021</t>
  </si>
  <si>
    <t>Krémes</t>
  </si>
  <si>
    <t>NFGY/3581/2021</t>
  </si>
  <si>
    <t>Avalon királya 3.</t>
  </si>
  <si>
    <t>Az A38  Hajó színpadán (2021 134-142)</t>
  </si>
  <si>
    <t>Hollósgyűrű-SPC Kft.</t>
  </si>
  <si>
    <t xml:space="preserve">Cinemon Movie Kft. </t>
  </si>
  <si>
    <t>NFGY/3582/2021</t>
  </si>
  <si>
    <t>Minden forrásom belőled fakad</t>
  </si>
  <si>
    <t>NFGY/3583/2021</t>
  </si>
  <si>
    <t>Emlékezés</t>
  </si>
  <si>
    <t>NFGY/3584/2021</t>
  </si>
  <si>
    <t>Hasadás (eredeti címe: Három nővér)</t>
  </si>
  <si>
    <t>NFGY/3585/2021</t>
  </si>
  <si>
    <t>A művészet folyamata: a 
Z generáció és az 1956-os forradalom 65. évfordulója</t>
  </si>
  <si>
    <t>56films Bt.</t>
  </si>
  <si>
    <t>NFGY/3586/2021</t>
  </si>
  <si>
    <t>Pro Libertate!</t>
  </si>
  <si>
    <t>NFGY/3587/2021</t>
  </si>
  <si>
    <t>Oliara</t>
  </si>
  <si>
    <t xml:space="preserve">1021 Budapest, Hűvösvölgyi út 141.B. ép. </t>
  </si>
  <si>
    <t>NFGY/3588/2021</t>
  </si>
  <si>
    <t>Blokád</t>
  </si>
  <si>
    <t>NFGY/3589/2021</t>
  </si>
  <si>
    <t>A gépezet (The Machine)</t>
  </si>
  <si>
    <t>egészestés animációs film</t>
  </si>
  <si>
    <t>NFGY/3590/2021</t>
  </si>
  <si>
    <t>Hungarikumokkal a világ körül 5-6. évad</t>
  </si>
  <si>
    <t>NFGY/3591/2021</t>
  </si>
  <si>
    <t>Három hét a tenger alatt
(eredeti címe: Three weeks under the sea)</t>
  </si>
  <si>
    <t>AUB Produkció Kft.</t>
  </si>
  <si>
    <t>NFGY/3592/2021</t>
  </si>
  <si>
    <t>A nem létező sziget, Pán Péter igaz története</t>
  </si>
  <si>
    <t xml:space="preserve">Pipacs Film Kft. </t>
  </si>
  <si>
    <t xml:space="preserve">Kuflik 3. évad 
(3 epizód: A végtelen sál,
                Kuflik és a furcsa árnyék,
                A Kuflik és a vándorkaktusz) </t>
  </si>
  <si>
    <t>NFGY/3593/2021</t>
  </si>
  <si>
    <t>Emma and the Death's Head</t>
  </si>
  <si>
    <t>NFGY/3594/2021</t>
  </si>
  <si>
    <t>Solo Lobo</t>
  </si>
  <si>
    <t>NFGY/3595/20021</t>
  </si>
  <si>
    <t>Romzsa Tódor</t>
  </si>
  <si>
    <t>NFGY/3596/2021</t>
  </si>
  <si>
    <t>Carte Rouge (eredeti címe: Carte Rouge - Vörös térkép)</t>
  </si>
  <si>
    <t xml:space="preserve">Pannónia Szórakoztató Kft. </t>
  </si>
  <si>
    <t>2141 Csömör, Vágóhíd utca 15.</t>
  </si>
  <si>
    <t>NFGY/3597/2021</t>
  </si>
  <si>
    <t xml:space="preserve">Nyugat kapujában </t>
  </si>
  <si>
    <t xml:space="preserve">Nyugati Nyaralás Film Kft. </t>
  </si>
  <si>
    <t>ELKxRTUK</t>
  </si>
  <si>
    <t>NFGY/3598/2021</t>
  </si>
  <si>
    <t>A lazac</t>
  </si>
  <si>
    <t>NFGY/3599/2021</t>
  </si>
  <si>
    <t>Szegény párák (Poor Things)</t>
  </si>
  <si>
    <t>PS Films 2021 Kft.</t>
  </si>
  <si>
    <t>NFGY/3600/2021</t>
  </si>
  <si>
    <t>Metal: Hellsinger</t>
  </si>
  <si>
    <t>NFGY/3601/2021</t>
  </si>
  <si>
    <t>Kontraszty-kontrasztok</t>
  </si>
  <si>
    <t>NFGY/3602/2021</t>
  </si>
  <si>
    <t>Düh (Dhaakad)</t>
  </si>
  <si>
    <t>Dhaakad Film Kft.</t>
  </si>
  <si>
    <t>NFGY/3603/2021</t>
  </si>
  <si>
    <t>Boribon 1-3. epizód</t>
  </si>
  <si>
    <t>NFGY/3604/2021</t>
  </si>
  <si>
    <t>Egy élet nem elég 2</t>
  </si>
  <si>
    <t>1036 Budapest, Perc utca 2. III. em. 3.</t>
  </si>
  <si>
    <t>NFGY/3605/2021</t>
  </si>
  <si>
    <t>ALP</t>
  </si>
  <si>
    <t>PIPACS FILM Stúdió Szolgáltató Kft.</t>
  </si>
  <si>
    <t>NFGY/3606/2021</t>
  </si>
  <si>
    <t>AMOK</t>
  </si>
  <si>
    <t>NFGY/3607/2021</t>
  </si>
  <si>
    <t>Pógyor</t>
  </si>
  <si>
    <t>NFGY/3608/2021</t>
  </si>
  <si>
    <t>Győzelemről énekeljen</t>
  </si>
  <si>
    <t>NFGY/3609/2021</t>
  </si>
  <si>
    <t>Kárpáti Tamás (eredeti címe: Sejtelem)</t>
  </si>
  <si>
    <t>1113 Budapest, Zsombolyai utca 6.</t>
  </si>
  <si>
    <t>NFGY/3610/2021</t>
  </si>
  <si>
    <t>Hungarikumokkal a világ körül 5. évad - werk film</t>
  </si>
  <si>
    <t>NFGY/3611/2021</t>
  </si>
  <si>
    <t>Az A38 Hajó színpadán (Utómunka 2021 143-166)</t>
  </si>
  <si>
    <t xml:space="preserve">1052 Budapest, Régiposta utca 79. fszt. </t>
  </si>
  <si>
    <t>Újház2021 (12 epizód)</t>
  </si>
  <si>
    <t>NFGY/3612/2021</t>
  </si>
  <si>
    <t>BBJFilm Production Kft.</t>
  </si>
  <si>
    <t>3894 Göncruszka, Fő utca 71.</t>
  </si>
  <si>
    <t>Legyetek szeretettel (7 részes)</t>
  </si>
  <si>
    <t>NFGY/3613/2021</t>
  </si>
  <si>
    <t>A VAKCINA</t>
  </si>
  <si>
    <t>NFGY/3614/2021</t>
  </si>
  <si>
    <t>Akik a hazára voksoltak - Sopron 1921</t>
  </si>
  <si>
    <t>NFGY/3615/2021</t>
  </si>
  <si>
    <t>Véletlenül írtam egy könyvet</t>
  </si>
  <si>
    <t>1054 Budapest, Budapest, Bajcsy-Zsilinszky út 62. I. em. 7.</t>
  </si>
  <si>
    <t>NFGY/3616/2021</t>
  </si>
  <si>
    <t>Aranybulla (4 részes)</t>
  </si>
  <si>
    <t>FILM-ART Kft.</t>
  </si>
  <si>
    <t>dramatizált dokumentumfilm sorozat</t>
  </si>
  <si>
    <t>1037 Budapest, Kocsis Sándor út 6/A. 
G.  Lház. I. em. 1.</t>
  </si>
  <si>
    <t>NFGY/3617/2021</t>
  </si>
  <si>
    <t>Pepe Beach Bár (1-10. epizód)</t>
  </si>
  <si>
    <t>tévéfilm sorozat</t>
  </si>
  <si>
    <t>NFGY/3618/2021</t>
  </si>
  <si>
    <t>Két szerelem</t>
  </si>
  <si>
    <t>AE Stúdió Kft.</t>
  </si>
  <si>
    <t>4243 Téglás, Nyárfa utca 1/A.</t>
  </si>
  <si>
    <t xml:space="preserve">Benőfilm Kft. és a 
Salamandra Film Kft. </t>
  </si>
  <si>
    <t>NFGY/3619/2021</t>
  </si>
  <si>
    <t>Magyar hősök 1-5. epizód</t>
  </si>
  <si>
    <t>NFGY/3620/2021</t>
  </si>
  <si>
    <t>Saint Seiya: Knights of the Zodiac</t>
  </si>
  <si>
    <t>TA KZ Film Kft.</t>
  </si>
  <si>
    <t>3067 Garáb, Petőfi u. 44.</t>
  </si>
  <si>
    <t>Legjobb éveink</t>
  </si>
  <si>
    <t>Alkalmatlanok</t>
  </si>
  <si>
    <t>Majdnem jó</t>
  </si>
  <si>
    <t>Jolika</t>
  </si>
  <si>
    <t>Feleslegesek</t>
  </si>
  <si>
    <t>NFGY/3621/2021</t>
  </si>
  <si>
    <t>Szőrmók Ovi 5-13. rész</t>
  </si>
  <si>
    <t>1033 Budapest, Szentendrei út 95. 3. ép. 10.</t>
  </si>
  <si>
    <t>NFGY/3622/2021</t>
  </si>
  <si>
    <t>Táncfilm</t>
  </si>
  <si>
    <t>NFGY/3623/2021</t>
  </si>
  <si>
    <t>Az nem egy tánc</t>
  </si>
  <si>
    <t xml:space="preserve">Flatpack Films Kft. </t>
  </si>
  <si>
    <t>1024 Budapest, Nyúl utca 3. I/2.</t>
  </si>
  <si>
    <t>NFGY/3624/2021</t>
  </si>
  <si>
    <t>VÍG125</t>
  </si>
  <si>
    <t>VÍGSZNHZ125 Kft.</t>
  </si>
  <si>
    <t>NFGY/3625/2021</t>
  </si>
  <si>
    <t>Portréfilmek az NKA bizottságainak és kollégiumainak tagjairól</t>
  </si>
  <si>
    <t>Harold Productions Kereskedelmi és Szolgáltató Betéti Társaság</t>
  </si>
  <si>
    <t>2120 Dunakeszi, Ábrahám Pál utca 14.1. em. 5.</t>
  </si>
  <si>
    <t>NFGY/3626/2021</t>
  </si>
  <si>
    <t>EUGEN Tudományos és Művészeti 
Betéti Társaság</t>
  </si>
  <si>
    <t>Gondolj időben az anyaságra!</t>
  </si>
  <si>
    <t>NFGY/3627/2021</t>
  </si>
  <si>
    <t>Kábítószer helyett</t>
  </si>
  <si>
    <t>NFGY/3628/2021</t>
  </si>
  <si>
    <t>Fehérrel írva</t>
  </si>
  <si>
    <t>SHANNON IRODA Bt.</t>
  </si>
  <si>
    <t>NFGY/3629/2021</t>
  </si>
  <si>
    <t>A meddőség kezelése</t>
  </si>
  <si>
    <t>NFGY/3630/2021</t>
  </si>
  <si>
    <t>Szemünk fénye: a látás</t>
  </si>
  <si>
    <t>ART Bt.</t>
  </si>
  <si>
    <t>5243 Tiszaderzs, Szőlősi út 15.</t>
  </si>
  <si>
    <t>NFGY/3631/2021</t>
  </si>
  <si>
    <t>Táncház - egy szép történet</t>
  </si>
  <si>
    <t>A fény felé</t>
  </si>
  <si>
    <t>NFGY/3632/2021</t>
  </si>
  <si>
    <t>NFGY/3633/2021</t>
  </si>
  <si>
    <t>Itt vagyunk</t>
  </si>
  <si>
    <t>NFGY/3634/2021</t>
  </si>
  <si>
    <t>A Cattleprod projekt 2: Nincs béke</t>
  </si>
  <si>
    <t>NFGY/3635/2021</t>
  </si>
  <si>
    <t>Sorok Interjú</t>
  </si>
  <si>
    <t>1213 Budapest, Mária királyné útja 227.</t>
  </si>
  <si>
    <t>NFGY/3636/2021</t>
  </si>
  <si>
    <t>Az A38 Hajó színpadán (2021 171-190)</t>
  </si>
  <si>
    <t>A dallamok, akik vagyunk - 
az UNESCO védett zenei szellemi kulturális örökségei Magyarországon és szomszédainál 1-8 epizód</t>
  </si>
  <si>
    <t>NFGY/3637/2021</t>
  </si>
  <si>
    <t>Kacsakalandok és más kacsamesék</t>
  </si>
  <si>
    <t xml:space="preserve">1053 Budapest, Ferenciek tere 2. </t>
  </si>
  <si>
    <t>NFGY/3638/2021</t>
  </si>
  <si>
    <t>NFGY/3639/2021</t>
  </si>
  <si>
    <t>Hefter László portréfilm</t>
  </si>
  <si>
    <t>NFGY/3640/2021</t>
  </si>
  <si>
    <t>NFGY/3641/2021</t>
  </si>
  <si>
    <t>MNB legendák</t>
  </si>
  <si>
    <t>Lunus Kft.</t>
  </si>
  <si>
    <t>NFGY/3642/2021</t>
  </si>
  <si>
    <t>Tengerszem</t>
  </si>
  <si>
    <t>NFGY/3643/2021</t>
  </si>
  <si>
    <t>Nomád forgácsok - Bereczky Csaba iparművész, fafaragó portréja</t>
  </si>
  <si>
    <t>A kajakozás technikája - oktatófilmek</t>
  </si>
  <si>
    <t>NFGY/3644/2021</t>
  </si>
  <si>
    <t>A38 Hajó színpadán (2021 196-211)</t>
  </si>
  <si>
    <t>A38 Hajó színpadán (2021 167-170)</t>
  </si>
  <si>
    <t>NFGY/3645/2021</t>
  </si>
  <si>
    <t>A Cattleprod projekt 2: Az új Crypto</t>
  </si>
  <si>
    <t>NFGY/3646/2021</t>
  </si>
  <si>
    <t>Glória - Végtelen (Halo Infinite)</t>
  </si>
  <si>
    <t>NFGY/3647/2021</t>
  </si>
  <si>
    <t>OP5</t>
  </si>
  <si>
    <t>NFGY/3648/2021</t>
  </si>
  <si>
    <t>Mellékhatás 2. évad</t>
  </si>
  <si>
    <t xml:space="preserve">1054 Budapest, Honvéd u.  8. </t>
  </si>
  <si>
    <t>NFGY/3649/2021</t>
  </si>
  <si>
    <t>FBI International</t>
  </si>
  <si>
    <t>Pioneer Stillking INTL Kft.</t>
  </si>
  <si>
    <t>NFGY/3650/2021</t>
  </si>
  <si>
    <t>A romokból…</t>
  </si>
  <si>
    <t>NFGY/3651/2021</t>
  </si>
  <si>
    <t>A csodálatos mandarin</t>
  </si>
  <si>
    <t>Filmworks Kft.</t>
  </si>
  <si>
    <t>NFGY/3652/2021</t>
  </si>
  <si>
    <t>Milk</t>
  </si>
  <si>
    <t>Vintage Film Kft.</t>
  </si>
  <si>
    <t>NFGY/3653/2021</t>
  </si>
  <si>
    <t>Szóvicc akart lenni (Pun Intended)</t>
  </si>
  <si>
    <t>NFGY/3654/2021</t>
  </si>
  <si>
    <t>The Lair</t>
  </si>
  <si>
    <t>Rose Calyx Kft.</t>
  </si>
  <si>
    <t>NFGY/3655/2021</t>
  </si>
  <si>
    <t>A38 Hajó színpadán (2021 191-195)</t>
  </si>
  <si>
    <t>Kittemberger, az utolsó vadász</t>
  </si>
  <si>
    <t xml:space="preserve">El a kezekkel a papámtól </t>
  </si>
  <si>
    <t>Rózsaszín fű</t>
  </si>
  <si>
    <t>Magma Cinema Kft. és a
Salamandra Film Kft.</t>
  </si>
  <si>
    <t>1068 Budapest, Király utca 82. 5. em. 1/B.
1171 Budapest, Emlék utca 4.</t>
  </si>
  <si>
    <t>Együtt Kezdtük Film Kft. és a 
SPARKS Kft.</t>
  </si>
  <si>
    <t>Városi legendák 3. sorozat 1-4. epizód</t>
  </si>
  <si>
    <t>NFGY/3380-1/2021</t>
  </si>
  <si>
    <t>NFGY/3656/2021</t>
  </si>
  <si>
    <t>Csonk</t>
  </si>
  <si>
    <t>NFGY/3657/2021</t>
  </si>
  <si>
    <t>HÁROMSZÖG</t>
  </si>
  <si>
    <t>Proton Cinema Korlátolt Felelősségű Társaság</t>
  </si>
  <si>
    <t xml:space="preserve">Harris Squared Kft. </t>
  </si>
  <si>
    <t>NFGY/3658/2021</t>
  </si>
  <si>
    <t>Számonkérők</t>
  </si>
  <si>
    <t>Magyar Történelmi Színház Nonprofit Kft.</t>
  </si>
  <si>
    <t>2030 Érd, Simonpuszta 0134/1</t>
  </si>
  <si>
    <t>NFGY/3659/2021</t>
  </si>
  <si>
    <t>Embernek farkasa (2 részes)
(eredeti címe: A börtön)</t>
  </si>
  <si>
    <t>Jászapáti a Mi Városunk Alapítvány</t>
  </si>
  <si>
    <t>5130 Jászapáti, Petőfi út 90.</t>
  </si>
  <si>
    <t>Szociológus életutak</t>
  </si>
  <si>
    <t>Az örök kalákás: Sík Endre szociológus portréja</t>
  </si>
  <si>
    <t>NFGY/3660/2021</t>
  </si>
  <si>
    <t>Árendás - A plakátember</t>
  </si>
  <si>
    <t>NFGY/3661/2021</t>
  </si>
  <si>
    <t>NFGY/3662/2021</t>
  </si>
  <si>
    <t>Detective SherDil</t>
  </si>
  <si>
    <t>NFGY/3663/2021</t>
  </si>
  <si>
    <t>Záróvonal</t>
  </si>
  <si>
    <t>1068 Budapest, Dózsa György út 102.</t>
  </si>
  <si>
    <t>NFGY/3664/2021</t>
  </si>
  <si>
    <t>Ki nem mondott szavak</t>
  </si>
  <si>
    <t>NFGY/3665/2021</t>
  </si>
  <si>
    <t>Gyerek nélkül mit érek én</t>
  </si>
  <si>
    <t>Attila, Isten ostora</t>
  </si>
  <si>
    <t>NFGY/3666/2021</t>
  </si>
  <si>
    <t>Egy a természettel</t>
  </si>
  <si>
    <t>NFGY/3667/2021</t>
  </si>
  <si>
    <t>A jogi kultúrtörténet és a jogi néprajz</t>
  </si>
  <si>
    <t>Pécsi Tudományegyetem</t>
  </si>
  <si>
    <t>7622 Pécs, Vasvári Pál utca 4.</t>
  </si>
  <si>
    <t>NFGY/3668/2021</t>
  </si>
  <si>
    <t>Tárkány Szűcs Ernő Jogi Kultúrtörténeti és 
Jogi Néprajzi Kutatócsoport (2011-2021)</t>
  </si>
  <si>
    <t>NFGY/3669/2021</t>
  </si>
  <si>
    <t>Tárkány Szűcs Ernő (1921-1984)</t>
  </si>
  <si>
    <t>NFGY/3670/2021</t>
  </si>
  <si>
    <t>Messzevivő távlatok</t>
  </si>
  <si>
    <t>NFGY/3671/2021</t>
  </si>
  <si>
    <t>Triptichon Eszterházy János emlékére</t>
  </si>
  <si>
    <t>1013 Budapest, Krisztina krt. 59.</t>
  </si>
  <si>
    <t>Triptichon Film Kft.</t>
  </si>
  <si>
    <t>Magyar passió</t>
  </si>
  <si>
    <t>NFGY/3672/2021</t>
  </si>
  <si>
    <t>Szuper Hatalom 3.</t>
  </si>
  <si>
    <t xml:space="preserve">animációs film </t>
  </si>
  <si>
    <t>Torch 2</t>
  </si>
  <si>
    <t>NFGY/3673/2021</t>
  </si>
  <si>
    <t xml:space="preserve">Cellamesék Kft. és a Megafilm Service Kft. </t>
  </si>
  <si>
    <t>NFGY/3674/2021</t>
  </si>
  <si>
    <t>Gerincműtét testközelből</t>
  </si>
  <si>
    <t>nem megrendelére</t>
  </si>
  <si>
    <t>NFGY/3675/2021</t>
  </si>
  <si>
    <t>Nefelejcs</t>
  </si>
  <si>
    <t>NFGY/3676/2021</t>
  </si>
  <si>
    <t>Mű vagy műtárgy</t>
  </si>
  <si>
    <t>NFGY/3677/2021</t>
  </si>
  <si>
    <t>Caravan</t>
  </si>
  <si>
    <t>NFGY/3678/2021</t>
  </si>
  <si>
    <t>NFGY/3679/2021</t>
  </si>
  <si>
    <t>Az A38 Hajó színpadán (2021 212-236)</t>
  </si>
  <si>
    <t>2021.09 01</t>
  </si>
  <si>
    <t>NFGY/3680/2021</t>
  </si>
  <si>
    <t>Az A38 Hajó színpadán (2021 237-240)</t>
  </si>
  <si>
    <t>NFGY/3681/2021</t>
  </si>
  <si>
    <t>RIPD: A kárhozottak felemelkedése
(RIPD: City of the Damned)</t>
  </si>
  <si>
    <t>RIPD Squared Kft.</t>
  </si>
  <si>
    <t>NFGY/3682/2021</t>
  </si>
  <si>
    <t>Az élet múlandó</t>
  </si>
  <si>
    <t>NFGY/3683/2021</t>
  </si>
  <si>
    <t>Családi hierarchiák</t>
  </si>
  <si>
    <t>NFGY/3684/2021</t>
  </si>
  <si>
    <t>Kysset</t>
  </si>
  <si>
    <t>Moonraker Kft.</t>
  </si>
  <si>
    <t>NFGY/3685/2021</t>
  </si>
  <si>
    <t>Amerikai Csipkerózsika 
(eredeti címe: In Defense of Sleeping Beauty)</t>
  </si>
  <si>
    <t>Thescout Kft.</t>
  </si>
  <si>
    <t>1085 Budapest, Stáhly utca 1. 5. em. 1.</t>
  </si>
  <si>
    <t>NFGY/3686/2021</t>
  </si>
  <si>
    <t>Gyémánt út pora</t>
  </si>
  <si>
    <t>G.L.M. Stúdió Bt.</t>
  </si>
  <si>
    <t>1136 Budapest, Hollán Ernő utca 38. A. ép. 5. em. 2.</t>
  </si>
  <si>
    <t>NFGY/3687/2021</t>
  </si>
  <si>
    <t>Infinity Squared Kft.</t>
  </si>
  <si>
    <t>3067 Garáb, Petőfi u. 52.</t>
  </si>
  <si>
    <t>Puskás Öcsi és barátai (2-12 epizód)</t>
  </si>
  <si>
    <t>Szubjektív Film Kft. és a 
Grow-Up Invest Kft. (előző neve: Filmteam Kft.)</t>
  </si>
  <si>
    <t>1138 Budapest, Révész utca 29. I. em. 5.
1045 Budapest, Pozsonyi utca 17.</t>
  </si>
  <si>
    <t>NFGY/3688/2021</t>
  </si>
  <si>
    <t>NFGY/3689/2021</t>
  </si>
  <si>
    <t>A hely szelleme</t>
  </si>
  <si>
    <t>NFGY/3690/2021</t>
  </si>
  <si>
    <t>Magyar hangja…</t>
  </si>
  <si>
    <t>NFGY/3691/2021</t>
  </si>
  <si>
    <t>Hilchick</t>
  </si>
  <si>
    <t>NFGY/3692/2021</t>
  </si>
  <si>
    <t>Memento Mori</t>
  </si>
  <si>
    <t>NFGY/3693/2021</t>
  </si>
  <si>
    <t>Az A38 Hajó színpadán (2021 273-288)</t>
  </si>
  <si>
    <t>NFGY/3694/2021</t>
  </si>
  <si>
    <t>Visontay-ház bemutató animáció</t>
  </si>
  <si>
    <t>NFGY/3695/2021</t>
  </si>
  <si>
    <t>Körös körül Reviczkyvel</t>
  </si>
  <si>
    <t>NFGY/3696/2021</t>
  </si>
  <si>
    <t>Az A38 Hajó színpadán 
Utómunka (2021 241-272) -
Mit tud ez a gépcsoda?! 
Válogatás az A38 Hajó értéktárából</t>
  </si>
  <si>
    <t>B&amp;L Line Kft. és a Szájhős.tv Kft.</t>
  </si>
  <si>
    <t>NFGY/3697/2021</t>
  </si>
  <si>
    <t>The Celebration - Freefire 4 th Anniversary</t>
  </si>
  <si>
    <t>NFGY/3698/2021</t>
  </si>
  <si>
    <t>Lajtha László</t>
  </si>
  <si>
    <t>NFGY/3699/2021</t>
  </si>
  <si>
    <t>NFGY/3700/2021</t>
  </si>
  <si>
    <t>Paprika Services Kft.</t>
  </si>
  <si>
    <t>Interview (korábbi címe: Határidő / Deadline</t>
  </si>
  <si>
    <t>NFGY/3701/2021</t>
  </si>
  <si>
    <t>Halott nyelv (eredeti címe: Dead Language)</t>
  </si>
  <si>
    <t>Blokád Produkció Kft.</t>
  </si>
  <si>
    <t>NFGY/3702/2021</t>
  </si>
  <si>
    <t>Az A38 Hajó színpadán (2021 289-292)</t>
  </si>
  <si>
    <t>Téli álom (eredeti címe: Zimowe marzenie / Winter dream)</t>
  </si>
  <si>
    <t>WD Film Kft.</t>
  </si>
  <si>
    <t>Filmre Ítélve</t>
  </si>
  <si>
    <t>NFGY/3703/2021</t>
  </si>
  <si>
    <t>NFGY/3704/2021</t>
  </si>
  <si>
    <t>Bölöni László - Egy legenda története</t>
  </si>
  <si>
    <t>NFGY/3705/2021</t>
  </si>
  <si>
    <t>Erdély Trilógia - Tündérkert</t>
  </si>
  <si>
    <t>TV-sorozat</t>
  </si>
  <si>
    <t>NFGY/3706/2021</t>
  </si>
  <si>
    <t>A séta</t>
  </si>
  <si>
    <t>2021.11 29</t>
  </si>
  <si>
    <t>NFGY/3707/2021</t>
  </si>
  <si>
    <t>Az első kettő</t>
  </si>
  <si>
    <t>NFGY/3708/2021</t>
  </si>
  <si>
    <t>The Continental (3 episodes)</t>
  </si>
  <si>
    <t>Pioneer Stillking Continental Kft.</t>
  </si>
  <si>
    <t>Mesterjátszma (munkacíme: Őszi végjáték)</t>
  </si>
  <si>
    <t>Innoplay Kft. és
A Települések Kulturális Életéért Közhasznú Nonprofit Kft.</t>
  </si>
  <si>
    <t>2000 Szentendre, Füzes park 7/A. II. em. 6. ;
1034 Budapest, Bécsi út 163. IV. em. 15.</t>
  </si>
  <si>
    <t>Polonia akció - 1920</t>
  </si>
  <si>
    <t>Sirokkó Produkció Kft.</t>
  </si>
  <si>
    <t>NFGY/3709/2021</t>
  </si>
  <si>
    <t>NFGY/3710/2021</t>
  </si>
  <si>
    <t>A mi kis falunk (76-94 rész)</t>
  </si>
  <si>
    <t>Fazekas Lajos Enciklopédia</t>
  </si>
  <si>
    <t>NFGY/3711/2021</t>
  </si>
  <si>
    <t>1141 Budapest, Öv utca 7.</t>
  </si>
  <si>
    <t>Elveszett túlélők: Fénylő kalandok 
(Lost Survivors: Shiny Adventures)</t>
  </si>
  <si>
    <t>NFGY/3712/2021</t>
  </si>
  <si>
    <t>Hogy ne győzzünk</t>
  </si>
  <si>
    <t>1114 Budapes, Fadrusz utca 26/b.</t>
  </si>
  <si>
    <t>NFGY/3713/2021</t>
  </si>
  <si>
    <t xml:space="preserve">Erdély </t>
  </si>
  <si>
    <t>NFGY/3714/2021</t>
  </si>
  <si>
    <t>Opportunity</t>
  </si>
  <si>
    <t>Apajegy (korábbi címe: Záróvonal)</t>
  </si>
  <si>
    <t>NFGY/3715/2021</t>
  </si>
  <si>
    <t>ÁRPÁD-HÁZ SZENTJEI 1-3. epizód</t>
  </si>
  <si>
    <t>NFGY/2891-1/2020</t>
  </si>
  <si>
    <t>NFGY/3716/2021</t>
  </si>
  <si>
    <t>Árad a kegyelem</t>
  </si>
  <si>
    <t>NFGY/3717/2021</t>
  </si>
  <si>
    <t>Írókorzó  A szöveg kertjében 7-10. epizód</t>
  </si>
  <si>
    <t>NFGY/3718/2021</t>
  </si>
  <si>
    <t>Csendes csodák</t>
  </si>
  <si>
    <t>Back Focus Kft.</t>
  </si>
  <si>
    <t>1016 Budapest, Aladár utca 9/A al. 1.</t>
  </si>
  <si>
    <t>NFGY/3719/2021</t>
  </si>
  <si>
    <t>NFGY/3720/2021</t>
  </si>
  <si>
    <t>Samaritan</t>
  </si>
  <si>
    <t>ÚTON</t>
  </si>
  <si>
    <t>Az A38 Hajó színpadán (2021 309-313)</t>
  </si>
  <si>
    <t>NFGY/3721/2021</t>
  </si>
  <si>
    <t>Rumpelstilzchen</t>
  </si>
  <si>
    <t>NFGY/3722/2021</t>
  </si>
  <si>
    <t>Az Unitárius Egyház bemutatása és történeti emlékei</t>
  </si>
  <si>
    <t>Digital Focus Kft.</t>
  </si>
  <si>
    <t>NFGY/3723/2021</t>
  </si>
  <si>
    <t>Keera and EI-Ginn</t>
  </si>
  <si>
    <t>NFGY/3724/2021</t>
  </si>
  <si>
    <t>Fehér főnök</t>
  </si>
  <si>
    <t>NFGY/3725/2021</t>
  </si>
  <si>
    <t>Robóék - Robó bácsi lázadása (2. epizód)</t>
  </si>
  <si>
    <t>NFGY/3726/2021</t>
  </si>
  <si>
    <t>Az A38 Hajó színpadán (2021 293-308)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</si>
</sst>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-* #,##0\ _F_t_-;\-* #,##0\ _F_t_-;_-* &quot;-&quot;\ _F_t_-;_-@_-"/>
    <numFmt numFmtId="43" formatCode="_-* #,##0.00\ _F_t_-;\-* #,##0.00\ _F_t_-;_-* &quot;-&quot;??\ _F_t_-;_-@_-"/>
    <numFmt numFmtId="164" formatCode="_-* #,##0\ _F_t_-;\-* #,##0\ _F_t_-;_-* &quot;-&quot;??\ _F_t_-;_-@_-"/>
    <numFmt numFmtId="165" formatCode="yyyy/mm/dd;@"/>
  </numFmts>
  <fonts count="24" x14ac:knownFonts="1">
    <font>
      <sz val="11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12"/>
      <color theme="4" tint="0.79998168889431442"/>
      <name val="Times New Roman"/>
      <family val="1"/>
      <charset val="238"/>
    </font>
    <font>
      <b/>
      <sz val="18"/>
      <color theme="1"/>
      <name val="Times New Roman"/>
      <family val="1"/>
      <charset val="238"/>
    </font>
    <font>
      <sz val="12"/>
      <color rgb="FFC00000"/>
      <name val="Times New Roman"/>
      <family val="1"/>
      <charset val="238"/>
    </font>
    <font>
      <b/>
      <sz val="12"/>
      <color rgb="FFC00000"/>
      <name val="Times New Roman"/>
      <family val="1"/>
      <charset val="238"/>
    </font>
    <font>
      <sz val="12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trike/>
      <sz val="12"/>
      <color rgb="FFFF0000"/>
      <name val="Times New Roman"/>
      <family val="1"/>
      <charset val="238"/>
    </font>
    <font>
      <b/>
      <strike/>
      <sz val="12"/>
      <color rgb="FFFF0000"/>
      <name val="Times New Roman"/>
      <family val="1"/>
      <charset val="238"/>
    </font>
    <font>
      <b/>
      <sz val="9"/>
      <color rgb="FF000000"/>
      <name val="Tahoma"/>
      <family val="2"/>
      <charset val="238"/>
    </font>
    <font>
      <b/>
      <sz val="14"/>
      <color theme="1"/>
      <name val="Times New Roman"/>
      <family val="1"/>
      <charset val="238"/>
    </font>
    <font>
      <sz val="8"/>
      <color indexed="81"/>
      <name val="Tahoma"/>
      <family val="2"/>
      <charset val="238"/>
    </font>
    <font>
      <u/>
      <sz val="9"/>
      <color indexed="81"/>
      <name val="Tahoma"/>
      <family val="2"/>
      <charset val="238"/>
    </font>
    <font>
      <sz val="11"/>
      <color theme="1"/>
      <name val="Times New Roman"/>
      <family val="1"/>
      <charset val="238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7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14" fillId="0" borderId="0" applyFont="0" applyFill="0" applyBorder="0" applyAlignment="0" applyProtection="0"/>
  </cellStyleXfs>
  <cellXfs count="208">
    <xf numFmtId="0" fontId="0" fillId="0" borderId="0" xfId="0"/>
    <xf numFmtId="0" fontId="3" fillId="0" borderId="0" xfId="0" applyFont="1" applyBorder="1" applyAlignment="1">
      <alignment horizontal="left" vertical="center"/>
    </xf>
    <xf numFmtId="0" fontId="5" fillId="3" borderId="0" xfId="0" applyFont="1" applyFill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3" fontId="4" fillId="3" borderId="0" xfId="0" applyNumberFormat="1" applyFont="1" applyFill="1" applyAlignment="1">
      <alignment horizontal="center" vertical="center" wrapText="1"/>
    </xf>
    <xf numFmtId="14" fontId="4" fillId="2" borderId="0" xfId="0" applyNumberFormat="1" applyFont="1" applyFill="1" applyAlignment="1">
      <alignment horizontal="center" vertical="center" wrapText="1"/>
    </xf>
    <xf numFmtId="3" fontId="4" fillId="2" borderId="0" xfId="0" applyNumberFormat="1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3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49" fontId="3" fillId="0" borderId="0" xfId="0" applyNumberFormat="1" applyFont="1" applyAlignment="1">
      <alignment horizontal="left" vertical="center" wrapText="1"/>
    </xf>
    <xf numFmtId="14" fontId="4" fillId="0" borderId="0" xfId="0" applyNumberFormat="1" applyFont="1" applyAlignment="1">
      <alignment horizontal="left" vertical="center" wrapText="1"/>
    </xf>
    <xf numFmtId="3" fontId="4" fillId="0" borderId="0" xfId="0" applyNumberFormat="1" applyFont="1" applyAlignment="1">
      <alignment horizontal="left" vertical="center" wrapText="1"/>
    </xf>
    <xf numFmtId="3" fontId="4" fillId="0" borderId="0" xfId="0" applyNumberFormat="1" applyFont="1" applyAlignment="1">
      <alignment horizontal="right" vertical="center" wrapText="1"/>
    </xf>
    <xf numFmtId="14" fontId="3" fillId="0" borderId="0" xfId="0" applyNumberFormat="1" applyFont="1" applyAlignment="1">
      <alignment horizontal="left" vertical="center" wrapText="1"/>
    </xf>
    <xf numFmtId="3" fontId="3" fillId="0" borderId="0" xfId="0" applyNumberFormat="1" applyFont="1" applyAlignment="1">
      <alignment horizontal="right" vertical="center" wrapText="1"/>
    </xf>
    <xf numFmtId="0" fontId="4" fillId="0" borderId="0" xfId="0" applyFont="1" applyAlignment="1">
      <alignment horizontal="right" vertical="center" wrapText="1"/>
    </xf>
    <xf numFmtId="49" fontId="6" fillId="0" borderId="0" xfId="0" applyNumberFormat="1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14" fontId="6" fillId="0" borderId="0" xfId="0" applyNumberFormat="1" applyFont="1" applyAlignment="1">
      <alignment horizontal="left" vertical="center" wrapText="1"/>
    </xf>
    <xf numFmtId="3" fontId="6" fillId="0" borderId="0" xfId="0" applyNumberFormat="1" applyFont="1" applyAlignment="1">
      <alignment horizontal="right" vertical="center" wrapText="1"/>
    </xf>
    <xf numFmtId="0" fontId="6" fillId="0" borderId="0" xfId="0" applyFont="1" applyAlignment="1">
      <alignment horizontal="right" vertical="center" wrapText="1"/>
    </xf>
    <xf numFmtId="0" fontId="3" fillId="0" borderId="0" xfId="0" applyFont="1" applyAlignment="1">
      <alignment horizontal="left" vertical="center" wrapText="1"/>
    </xf>
    <xf numFmtId="14" fontId="4" fillId="0" borderId="0" xfId="0" applyNumberFormat="1" applyFont="1" applyBorder="1" applyAlignment="1">
      <alignment horizontal="left" vertical="center" wrapText="1"/>
    </xf>
    <xf numFmtId="3" fontId="4" fillId="0" borderId="0" xfId="0" applyNumberFormat="1" applyFont="1" applyBorder="1" applyAlignment="1" applyProtection="1">
      <alignment horizontal="right" vertical="center"/>
    </xf>
    <xf numFmtId="3" fontId="3" fillId="0" borderId="0" xfId="0" applyNumberFormat="1" applyFont="1" applyBorder="1" applyAlignment="1" applyProtection="1">
      <alignment horizontal="right" vertical="center"/>
    </xf>
    <xf numFmtId="3" fontId="3" fillId="0" borderId="0" xfId="0" applyNumberFormat="1" applyFont="1" applyFill="1" applyBorder="1" applyAlignment="1" applyProtection="1">
      <alignment horizontal="right" vertical="center"/>
    </xf>
    <xf numFmtId="3" fontId="4" fillId="0" borderId="0" xfId="0" applyNumberFormat="1" applyFont="1" applyBorder="1" applyAlignment="1">
      <alignment horizontal="right" vertical="center" wrapText="1"/>
    </xf>
    <xf numFmtId="3" fontId="4" fillId="0" borderId="0" xfId="0" applyNumberFormat="1" applyFont="1" applyBorder="1" applyAlignment="1">
      <alignment horizontal="left" vertical="center" wrapText="1"/>
    </xf>
    <xf numFmtId="49" fontId="3" fillId="0" borderId="0" xfId="0" applyNumberFormat="1" applyFont="1" applyFill="1" applyAlignment="1">
      <alignment horizontal="left" vertical="center" wrapText="1"/>
    </xf>
    <xf numFmtId="0" fontId="4" fillId="0" borderId="0" xfId="0" applyFont="1" applyFill="1" applyAlignment="1">
      <alignment horizontal="left" vertical="center" wrapText="1"/>
    </xf>
    <xf numFmtId="14" fontId="4" fillId="0" borderId="0" xfId="0" applyNumberFormat="1" applyFont="1" applyFill="1" applyAlignment="1">
      <alignment horizontal="left" vertical="center" wrapText="1"/>
    </xf>
    <xf numFmtId="3" fontId="4" fillId="0" borderId="0" xfId="0" applyNumberFormat="1" applyFont="1" applyFill="1" applyAlignment="1">
      <alignment horizontal="right" vertical="center" wrapText="1"/>
    </xf>
    <xf numFmtId="49" fontId="6" fillId="0" borderId="0" xfId="0" applyNumberFormat="1" applyFont="1" applyFill="1" applyAlignment="1">
      <alignment horizontal="left" vertical="center" wrapText="1"/>
    </xf>
    <xf numFmtId="0" fontId="6" fillId="4" borderId="0" xfId="0" applyFont="1" applyFill="1" applyAlignment="1">
      <alignment horizontal="left" vertical="center" wrapText="1"/>
    </xf>
    <xf numFmtId="49" fontId="6" fillId="4" borderId="0" xfId="0" applyNumberFormat="1" applyFont="1" applyFill="1" applyAlignment="1">
      <alignment horizontal="left" vertical="center" wrapText="1"/>
    </xf>
    <xf numFmtId="14" fontId="7" fillId="4" borderId="0" xfId="0" applyNumberFormat="1" applyFont="1" applyFill="1" applyAlignment="1">
      <alignment horizontal="left" vertical="center" wrapText="1"/>
    </xf>
    <xf numFmtId="14" fontId="6" fillId="4" borderId="0" xfId="0" applyNumberFormat="1" applyFont="1" applyFill="1" applyAlignment="1">
      <alignment horizontal="left" vertical="center" wrapText="1"/>
    </xf>
    <xf numFmtId="3" fontId="6" fillId="4" borderId="0" xfId="0" applyNumberFormat="1" applyFont="1" applyFill="1" applyAlignment="1">
      <alignment horizontal="right" vertical="center" wrapText="1"/>
    </xf>
    <xf numFmtId="3" fontId="4" fillId="4" borderId="0" xfId="0" applyNumberFormat="1" applyFont="1" applyFill="1" applyAlignment="1">
      <alignment horizontal="right" vertical="center" wrapText="1"/>
    </xf>
    <xf numFmtId="14" fontId="4" fillId="4" borderId="0" xfId="0" applyNumberFormat="1" applyFont="1" applyFill="1" applyAlignment="1">
      <alignment horizontal="left" vertical="center" wrapText="1"/>
    </xf>
    <xf numFmtId="0" fontId="4" fillId="4" borderId="0" xfId="0" applyFont="1" applyFill="1" applyAlignment="1">
      <alignment horizontal="left" vertical="center" wrapText="1"/>
    </xf>
    <xf numFmtId="14" fontId="7" fillId="0" borderId="0" xfId="0" applyNumberFormat="1" applyFont="1" applyAlignment="1">
      <alignment horizontal="left" vertical="center" wrapText="1"/>
    </xf>
    <xf numFmtId="3" fontId="7" fillId="0" borderId="0" xfId="0" applyNumberFormat="1" applyFont="1" applyAlignment="1">
      <alignment horizontal="right" vertical="center" wrapText="1"/>
    </xf>
    <xf numFmtId="0" fontId="4" fillId="0" borderId="0" xfId="0" applyFont="1" applyAlignment="1">
      <alignment horizontal="left" vertical="center"/>
    </xf>
    <xf numFmtId="3" fontId="4" fillId="0" borderId="8" xfId="0" applyNumberFormat="1" applyFont="1" applyBorder="1" applyAlignment="1">
      <alignment horizontal="right" vertical="center" wrapText="1"/>
    </xf>
    <xf numFmtId="3" fontId="6" fillId="0" borderId="8" xfId="0" applyNumberFormat="1" applyFont="1" applyBorder="1" applyAlignment="1">
      <alignment horizontal="right" vertical="center" wrapText="1"/>
    </xf>
    <xf numFmtId="3" fontId="3" fillId="0" borderId="8" xfId="0" applyNumberFormat="1" applyFont="1" applyBorder="1" applyAlignment="1">
      <alignment horizontal="right" vertical="center" wrapText="1"/>
    </xf>
    <xf numFmtId="3" fontId="4" fillId="0" borderId="8" xfId="0" applyNumberFormat="1" applyFont="1" applyFill="1" applyBorder="1" applyAlignment="1">
      <alignment horizontal="right" vertical="center" wrapText="1"/>
    </xf>
    <xf numFmtId="3" fontId="6" fillId="4" borderId="8" xfId="0" applyNumberFormat="1" applyFont="1" applyFill="1" applyBorder="1" applyAlignment="1">
      <alignment horizontal="right" vertical="center" wrapText="1"/>
    </xf>
    <xf numFmtId="41" fontId="5" fillId="3" borderId="8" xfId="0" applyNumberFormat="1" applyFont="1" applyFill="1" applyBorder="1" applyAlignment="1">
      <alignment horizontal="center" vertical="center" wrapText="1"/>
    </xf>
    <xf numFmtId="41" fontId="5" fillId="0" borderId="8" xfId="0" applyNumberFormat="1" applyFont="1" applyBorder="1" applyAlignment="1">
      <alignment horizontal="right" vertical="center" wrapText="1"/>
    </xf>
    <xf numFmtId="3" fontId="5" fillId="3" borderId="10" xfId="0" applyNumberFormat="1" applyFont="1" applyFill="1" applyBorder="1" applyAlignment="1">
      <alignment horizontal="center" vertical="center" wrapText="1"/>
    </xf>
    <xf numFmtId="3" fontId="5" fillId="3" borderId="8" xfId="0" applyNumberFormat="1" applyFont="1" applyFill="1" applyBorder="1" applyAlignment="1">
      <alignment horizontal="center" vertical="center" wrapText="1"/>
    </xf>
    <xf numFmtId="3" fontId="5" fillId="0" borderId="10" xfId="0" applyNumberFormat="1" applyFont="1" applyBorder="1" applyAlignment="1">
      <alignment horizontal="right" vertical="center" wrapText="1"/>
    </xf>
    <xf numFmtId="3" fontId="5" fillId="0" borderId="8" xfId="0" applyNumberFormat="1" applyFont="1" applyBorder="1" applyAlignment="1">
      <alignment horizontal="right" vertical="center" wrapText="1"/>
    </xf>
    <xf numFmtId="3" fontId="7" fillId="0" borderId="10" xfId="0" applyNumberFormat="1" applyFont="1" applyBorder="1" applyAlignment="1">
      <alignment horizontal="right" vertical="center" wrapText="1"/>
    </xf>
    <xf numFmtId="3" fontId="7" fillId="0" borderId="8" xfId="0" applyNumberFormat="1" applyFont="1" applyBorder="1" applyAlignment="1">
      <alignment horizontal="right" vertical="center" wrapText="1"/>
    </xf>
    <xf numFmtId="3" fontId="8" fillId="0" borderId="10" xfId="0" applyNumberFormat="1" applyFont="1" applyBorder="1" applyAlignment="1">
      <alignment horizontal="right" vertical="center" wrapText="1"/>
    </xf>
    <xf numFmtId="3" fontId="8" fillId="0" borderId="8" xfId="0" applyNumberFormat="1" applyFont="1" applyBorder="1" applyAlignment="1">
      <alignment horizontal="right" vertical="center" wrapText="1"/>
    </xf>
    <xf numFmtId="3" fontId="5" fillId="0" borderId="10" xfId="0" applyNumberFormat="1" applyFont="1" applyFill="1" applyBorder="1" applyAlignment="1">
      <alignment horizontal="right" vertical="center" wrapText="1"/>
    </xf>
    <xf numFmtId="3" fontId="5" fillId="0" borderId="8" xfId="0" applyNumberFormat="1" applyFont="1" applyFill="1" applyBorder="1" applyAlignment="1">
      <alignment horizontal="right" vertical="center" wrapText="1"/>
    </xf>
    <xf numFmtId="3" fontId="5" fillId="4" borderId="10" xfId="0" applyNumberFormat="1" applyFont="1" applyFill="1" applyBorder="1" applyAlignment="1">
      <alignment horizontal="right" vertical="center" wrapText="1"/>
    </xf>
    <xf numFmtId="3" fontId="5" fillId="4" borderId="8" xfId="0" applyNumberFormat="1" applyFont="1" applyFill="1" applyBorder="1" applyAlignment="1">
      <alignment horizontal="right" vertical="center" wrapText="1"/>
    </xf>
    <xf numFmtId="0" fontId="6" fillId="0" borderId="0" xfId="0" applyFont="1" applyFill="1" applyAlignment="1">
      <alignment horizontal="left" vertical="center" wrapText="1"/>
    </xf>
    <xf numFmtId="14" fontId="6" fillId="0" borderId="0" xfId="0" applyNumberFormat="1" applyFont="1" applyFill="1" applyAlignment="1">
      <alignment horizontal="left" vertical="center" wrapText="1"/>
    </xf>
    <xf numFmtId="3" fontId="6" fillId="0" borderId="0" xfId="0" applyNumberFormat="1" applyFont="1" applyFill="1" applyAlignment="1">
      <alignment horizontal="right" vertical="center" wrapText="1"/>
    </xf>
    <xf numFmtId="3" fontId="6" fillId="0" borderId="8" xfId="0" applyNumberFormat="1" applyFont="1" applyFill="1" applyBorder="1" applyAlignment="1">
      <alignment horizontal="right" vertical="center" wrapText="1"/>
    </xf>
    <xf numFmtId="3" fontId="7" fillId="0" borderId="10" xfId="0" applyNumberFormat="1" applyFont="1" applyFill="1" applyBorder="1" applyAlignment="1">
      <alignment horizontal="right" vertical="center" wrapText="1"/>
    </xf>
    <xf numFmtId="3" fontId="7" fillId="0" borderId="8" xfId="0" applyNumberFormat="1" applyFont="1" applyFill="1" applyBorder="1" applyAlignment="1">
      <alignment horizontal="right" vertical="center" wrapText="1"/>
    </xf>
    <xf numFmtId="49" fontId="4" fillId="0" borderId="0" xfId="0" applyNumberFormat="1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49" fontId="11" fillId="0" borderId="0" xfId="0" applyNumberFormat="1" applyFont="1" applyAlignment="1">
      <alignment horizontal="left" vertical="center" wrapText="1"/>
    </xf>
    <xf numFmtId="14" fontId="11" fillId="0" borderId="0" xfId="0" applyNumberFormat="1" applyFont="1" applyAlignment="1">
      <alignment horizontal="left" vertical="center" wrapText="1"/>
    </xf>
    <xf numFmtId="3" fontId="11" fillId="0" borderId="0" xfId="0" applyNumberFormat="1" applyFont="1" applyAlignment="1">
      <alignment horizontal="right" vertical="center" wrapText="1"/>
    </xf>
    <xf numFmtId="3" fontId="11" fillId="0" borderId="8" xfId="0" applyNumberFormat="1" applyFont="1" applyBorder="1" applyAlignment="1">
      <alignment horizontal="right" vertical="center" wrapText="1"/>
    </xf>
    <xf numFmtId="3" fontId="12" fillId="0" borderId="10" xfId="0" applyNumberFormat="1" applyFont="1" applyBorder="1" applyAlignment="1">
      <alignment horizontal="right" vertical="center" wrapText="1"/>
    </xf>
    <xf numFmtId="3" fontId="12" fillId="0" borderId="8" xfId="0" applyNumberFormat="1" applyFont="1" applyBorder="1" applyAlignment="1">
      <alignment horizontal="right" vertical="center" wrapText="1"/>
    </xf>
    <xf numFmtId="0" fontId="6" fillId="0" borderId="0" xfId="0" applyFont="1" applyAlignment="1">
      <alignment horizontal="left" vertical="center"/>
    </xf>
    <xf numFmtId="41" fontId="7" fillId="0" borderId="8" xfId="0" applyNumberFormat="1" applyFont="1" applyBorder="1" applyAlignment="1">
      <alignment horizontal="right" vertical="center" wrapText="1"/>
    </xf>
    <xf numFmtId="3" fontId="4" fillId="0" borderId="11" xfId="0" applyNumberFormat="1" applyFont="1" applyBorder="1" applyAlignment="1">
      <alignment horizontal="right" vertical="center" wrapText="1"/>
    </xf>
    <xf numFmtId="3" fontId="6" fillId="0" borderId="11" xfId="0" applyNumberFormat="1" applyFont="1" applyBorder="1" applyAlignment="1">
      <alignment horizontal="right" vertical="center" wrapText="1"/>
    </xf>
    <xf numFmtId="3" fontId="6" fillId="0" borderId="0" xfId="0" applyNumberFormat="1" applyFont="1" applyBorder="1" applyAlignment="1">
      <alignment horizontal="right" vertical="center" wrapText="1"/>
    </xf>
    <xf numFmtId="14" fontId="4" fillId="0" borderId="0" xfId="0" applyNumberFormat="1" applyFont="1" applyAlignment="1">
      <alignment horizontal="right" vertical="center" wrapText="1"/>
    </xf>
    <xf numFmtId="0" fontId="15" fillId="0" borderId="0" xfId="0" applyFont="1" applyAlignment="1">
      <alignment horizontal="left" vertical="center" wrapText="1"/>
    </xf>
    <xf numFmtId="49" fontId="15" fillId="0" borderId="0" xfId="0" applyNumberFormat="1" applyFont="1" applyAlignment="1">
      <alignment horizontal="left" vertical="center" wrapText="1"/>
    </xf>
    <xf numFmtId="14" fontId="15" fillId="0" borderId="0" xfId="0" applyNumberFormat="1" applyFont="1" applyAlignment="1">
      <alignment horizontal="left" vertical="center" wrapText="1"/>
    </xf>
    <xf numFmtId="3" fontId="15" fillId="0" borderId="0" xfId="0" applyNumberFormat="1" applyFont="1" applyAlignment="1">
      <alignment horizontal="right" vertical="center" wrapText="1"/>
    </xf>
    <xf numFmtId="41" fontId="16" fillId="0" borderId="8" xfId="0" applyNumberFormat="1" applyFont="1" applyBorder="1" applyAlignment="1">
      <alignment horizontal="right" vertical="center" wrapText="1"/>
    </xf>
    <xf numFmtId="3" fontId="15" fillId="0" borderId="8" xfId="0" applyNumberFormat="1" applyFont="1" applyBorder="1" applyAlignment="1">
      <alignment horizontal="right" vertical="center" wrapText="1"/>
    </xf>
    <xf numFmtId="3" fontId="16" fillId="0" borderId="10" xfId="0" applyNumberFormat="1" applyFont="1" applyBorder="1" applyAlignment="1">
      <alignment horizontal="right" vertical="center" wrapText="1"/>
    </xf>
    <xf numFmtId="3" fontId="16" fillId="0" borderId="8" xfId="0" applyNumberFormat="1" applyFont="1" applyBorder="1" applyAlignment="1">
      <alignment horizontal="right" vertical="center" wrapText="1"/>
    </xf>
    <xf numFmtId="3" fontId="4" fillId="0" borderId="0" xfId="1" applyNumberFormat="1" applyFont="1" applyAlignment="1">
      <alignment horizontal="right" vertical="center" wrapText="1"/>
    </xf>
    <xf numFmtId="49" fontId="6" fillId="0" borderId="0" xfId="0" applyNumberFormat="1" applyFont="1" applyFill="1" applyBorder="1" applyAlignment="1">
      <alignment horizontal="left" vertical="center" wrapText="1"/>
    </xf>
    <xf numFmtId="41" fontId="8" fillId="0" borderId="8" xfId="0" applyNumberFormat="1" applyFont="1" applyBorder="1" applyAlignment="1">
      <alignment horizontal="right" vertical="center" wrapText="1"/>
    </xf>
    <xf numFmtId="3" fontId="6" fillId="0" borderId="0" xfId="0" applyNumberFormat="1" applyFont="1" applyAlignment="1">
      <alignment horizontal="left" vertical="center" wrapText="1"/>
    </xf>
    <xf numFmtId="3" fontId="3" fillId="0" borderId="0" xfId="0" applyNumberFormat="1" applyFont="1" applyAlignment="1">
      <alignment horizontal="left" vertical="center" wrapText="1"/>
    </xf>
    <xf numFmtId="3" fontId="4" fillId="0" borderId="0" xfId="0" applyNumberFormat="1" applyFont="1" applyFill="1" applyAlignment="1">
      <alignment horizontal="left" vertical="center" wrapText="1"/>
    </xf>
    <xf numFmtId="3" fontId="6" fillId="0" borderId="0" xfId="0" applyNumberFormat="1" applyFont="1" applyFill="1" applyAlignment="1">
      <alignment horizontal="left" vertical="center" wrapText="1"/>
    </xf>
    <xf numFmtId="3" fontId="4" fillId="4" borderId="0" xfId="0" applyNumberFormat="1" applyFont="1" applyFill="1" applyAlignment="1">
      <alignment horizontal="left" vertical="center" wrapText="1"/>
    </xf>
    <xf numFmtId="3" fontId="11" fillId="0" borderId="0" xfId="0" applyNumberFormat="1" applyFont="1" applyAlignment="1">
      <alignment horizontal="left" vertical="center" wrapText="1"/>
    </xf>
    <xf numFmtId="3" fontId="15" fillId="0" borderId="0" xfId="0" applyNumberFormat="1" applyFont="1" applyAlignment="1">
      <alignment horizontal="left" vertical="center" wrapText="1"/>
    </xf>
    <xf numFmtId="14" fontId="4" fillId="2" borderId="0" xfId="0" applyNumberFormat="1" applyFont="1" applyFill="1" applyAlignment="1">
      <alignment horizontal="center" vertical="center" wrapText="1"/>
    </xf>
    <xf numFmtId="14" fontId="4" fillId="2" borderId="0" xfId="0" applyNumberFormat="1" applyFont="1" applyFill="1" applyAlignment="1">
      <alignment horizontal="center" vertical="center" wrapText="1"/>
    </xf>
    <xf numFmtId="3" fontId="8" fillId="0" borderId="0" xfId="0" applyNumberFormat="1" applyFont="1" applyAlignment="1">
      <alignment horizontal="right" vertical="center" wrapText="1"/>
    </xf>
    <xf numFmtId="3" fontId="5" fillId="0" borderId="0" xfId="0" applyNumberFormat="1" applyFont="1" applyBorder="1" applyAlignment="1">
      <alignment horizontal="right" vertical="center" wrapText="1"/>
    </xf>
    <xf numFmtId="3" fontId="7" fillId="0" borderId="0" xfId="0" applyNumberFormat="1" applyFont="1" applyBorder="1" applyAlignment="1">
      <alignment horizontal="right" vertical="center" wrapText="1"/>
    </xf>
    <xf numFmtId="0" fontId="4" fillId="0" borderId="0" xfId="0" applyFont="1" applyAlignment="1">
      <alignment horizontal="left" vertical="top" wrapText="1"/>
    </xf>
    <xf numFmtId="0" fontId="4" fillId="0" borderId="11" xfId="0" applyFont="1" applyBorder="1" applyAlignment="1">
      <alignment horizontal="left" vertical="center" wrapText="1"/>
    </xf>
    <xf numFmtId="41" fontId="4" fillId="0" borderId="11" xfId="0" applyNumberFormat="1" applyFont="1" applyBorder="1" applyAlignment="1">
      <alignment horizontal="right" vertical="center" wrapText="1"/>
    </xf>
    <xf numFmtId="41" fontId="4" fillId="0" borderId="8" xfId="0" applyNumberFormat="1" applyFont="1" applyBorder="1" applyAlignment="1">
      <alignment horizontal="right" vertical="center" wrapText="1"/>
    </xf>
    <xf numFmtId="0" fontId="6" fillId="0" borderId="11" xfId="0" applyFont="1" applyBorder="1" applyAlignment="1">
      <alignment horizontal="left" vertical="center" wrapText="1"/>
    </xf>
    <xf numFmtId="3" fontId="4" fillId="0" borderId="0" xfId="0" applyNumberFormat="1" applyFont="1" applyAlignment="1">
      <alignment horizontal="right" wrapText="1"/>
    </xf>
    <xf numFmtId="3" fontId="5" fillId="0" borderId="0" xfId="0" applyNumberFormat="1" applyFont="1" applyAlignment="1">
      <alignment horizontal="right" vertical="center" wrapText="1"/>
    </xf>
    <xf numFmtId="41" fontId="4" fillId="0" borderId="0" xfId="0" applyNumberFormat="1" applyFont="1" applyBorder="1" applyAlignment="1">
      <alignment horizontal="right" vertical="center" wrapText="1"/>
    </xf>
    <xf numFmtId="41" fontId="6" fillId="0" borderId="8" xfId="0" applyNumberFormat="1" applyFont="1" applyBorder="1" applyAlignment="1">
      <alignment horizontal="right" vertical="center" wrapText="1"/>
    </xf>
    <xf numFmtId="41" fontId="6" fillId="0" borderId="11" xfId="0" applyNumberFormat="1" applyFont="1" applyBorder="1" applyAlignment="1">
      <alignment horizontal="right" vertical="center" wrapText="1"/>
    </xf>
    <xf numFmtId="41" fontId="6" fillId="0" borderId="0" xfId="0" applyNumberFormat="1" applyFont="1" applyBorder="1" applyAlignment="1">
      <alignment horizontal="right" vertical="center" wrapText="1"/>
    </xf>
    <xf numFmtId="0" fontId="4" fillId="0" borderId="0" xfId="0" quotePrefix="1" applyFont="1" applyAlignment="1">
      <alignment horizontal="left" vertical="center" wrapText="1"/>
    </xf>
    <xf numFmtId="0" fontId="6" fillId="0" borderId="8" xfId="0" applyFont="1" applyBorder="1" applyAlignment="1">
      <alignment horizontal="left" vertical="center" wrapText="1"/>
    </xf>
    <xf numFmtId="164" fontId="4" fillId="0" borderId="0" xfId="1" applyNumberFormat="1" applyFont="1" applyAlignment="1">
      <alignment horizontal="right" vertical="center" wrapText="1"/>
    </xf>
    <xf numFmtId="0" fontId="4" fillId="0" borderId="0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left" vertical="center" wrapText="1"/>
    </xf>
    <xf numFmtId="14" fontId="3" fillId="0" borderId="10" xfId="0" applyNumberFormat="1" applyFont="1" applyBorder="1" applyAlignment="1">
      <alignment horizontal="left" vertical="center" wrapText="1"/>
    </xf>
    <xf numFmtId="164" fontId="5" fillId="0" borderId="8" xfId="1" applyNumberFormat="1" applyFont="1" applyBorder="1" applyAlignment="1">
      <alignment horizontal="right" vertical="center" wrapText="1"/>
    </xf>
    <xf numFmtId="0" fontId="6" fillId="0" borderId="0" xfId="0" applyFont="1" applyAlignment="1">
      <alignment horizontal="left" wrapText="1"/>
    </xf>
    <xf numFmtId="14" fontId="6" fillId="0" borderId="0" xfId="0" applyNumberFormat="1" applyFont="1" applyBorder="1" applyAlignment="1">
      <alignment horizontal="left" vertical="center" wrapText="1"/>
    </xf>
    <xf numFmtId="0" fontId="4" fillId="0" borderId="10" xfId="0" applyFont="1" applyBorder="1" applyAlignment="1">
      <alignment horizontal="left" vertical="center" wrapText="1"/>
    </xf>
    <xf numFmtId="165" fontId="4" fillId="0" borderId="0" xfId="0" applyNumberFormat="1" applyFont="1" applyAlignment="1">
      <alignment horizontal="left" vertical="center" wrapText="1"/>
    </xf>
    <xf numFmtId="165" fontId="6" fillId="0" borderId="0" xfId="0" applyNumberFormat="1" applyFont="1" applyAlignment="1">
      <alignment horizontal="left" vertical="center" wrapText="1"/>
    </xf>
    <xf numFmtId="165" fontId="3" fillId="0" borderId="0" xfId="0" applyNumberFormat="1" applyFont="1" applyAlignment="1">
      <alignment horizontal="left" vertical="center" wrapText="1"/>
    </xf>
    <xf numFmtId="165" fontId="4" fillId="0" borderId="0" xfId="0" applyNumberFormat="1" applyFont="1" applyFill="1" applyAlignment="1">
      <alignment horizontal="left" vertical="center" wrapText="1"/>
    </xf>
    <xf numFmtId="165" fontId="6" fillId="0" borderId="0" xfId="0" applyNumberFormat="1" applyFont="1" applyFill="1" applyAlignment="1">
      <alignment horizontal="left" vertical="center" wrapText="1"/>
    </xf>
    <xf numFmtId="165" fontId="6" fillId="4" borderId="0" xfId="0" applyNumberFormat="1" applyFont="1" applyFill="1" applyAlignment="1">
      <alignment horizontal="left" vertical="center" wrapText="1"/>
    </xf>
    <xf numFmtId="165" fontId="15" fillId="0" borderId="0" xfId="0" applyNumberFormat="1" applyFont="1" applyAlignment="1">
      <alignment horizontal="left" vertical="center" wrapText="1"/>
    </xf>
    <xf numFmtId="0" fontId="6" fillId="5" borderId="0" xfId="0" applyFont="1" applyFill="1" applyAlignment="1">
      <alignment horizontal="left" vertical="center" wrapText="1"/>
    </xf>
    <xf numFmtId="165" fontId="6" fillId="5" borderId="0" xfId="0" applyNumberFormat="1" applyFont="1" applyFill="1" applyAlignment="1">
      <alignment horizontal="left" vertical="center" wrapText="1"/>
    </xf>
    <xf numFmtId="3" fontId="6" fillId="5" borderId="0" xfId="0" applyNumberFormat="1" applyFont="1" applyFill="1" applyAlignment="1">
      <alignment horizontal="right" vertical="center" wrapText="1"/>
    </xf>
    <xf numFmtId="3" fontId="7" fillId="5" borderId="8" xfId="0" applyNumberFormat="1" applyFont="1" applyFill="1" applyBorder="1" applyAlignment="1">
      <alignment horizontal="right" vertical="center" wrapText="1"/>
    </xf>
    <xf numFmtId="0" fontId="6" fillId="5" borderId="11" xfId="0" applyFont="1" applyFill="1" applyBorder="1" applyAlignment="1">
      <alignment horizontal="left" vertical="center" wrapText="1"/>
    </xf>
    <xf numFmtId="3" fontId="7" fillId="5" borderId="10" xfId="0" applyNumberFormat="1" applyFont="1" applyFill="1" applyBorder="1" applyAlignment="1">
      <alignment horizontal="right" vertical="center" wrapText="1"/>
    </xf>
    <xf numFmtId="14" fontId="6" fillId="5" borderId="0" xfId="0" applyNumberFormat="1" applyFont="1" applyFill="1" applyAlignment="1">
      <alignment horizontal="left" vertical="center" wrapText="1"/>
    </xf>
    <xf numFmtId="49" fontId="6" fillId="5" borderId="0" xfId="0" applyNumberFormat="1" applyFont="1" applyFill="1" applyAlignment="1">
      <alignment horizontal="left" vertical="center" wrapText="1"/>
    </xf>
    <xf numFmtId="41" fontId="7" fillId="5" borderId="8" xfId="0" applyNumberFormat="1" applyFont="1" applyFill="1" applyBorder="1" applyAlignment="1">
      <alignment horizontal="right" vertical="center" wrapText="1"/>
    </xf>
    <xf numFmtId="3" fontId="6" fillId="5" borderId="8" xfId="0" applyNumberFormat="1" applyFont="1" applyFill="1" applyBorder="1" applyAlignment="1">
      <alignment horizontal="right" vertical="center" wrapText="1"/>
    </xf>
    <xf numFmtId="3" fontId="6" fillId="5" borderId="0" xfId="0" applyNumberFormat="1" applyFont="1" applyFill="1" applyAlignment="1">
      <alignment horizontal="left" vertical="center" wrapText="1"/>
    </xf>
    <xf numFmtId="41" fontId="5" fillId="0" borderId="0" xfId="0" applyNumberFormat="1" applyFont="1" applyBorder="1" applyAlignment="1">
      <alignment horizontal="right" vertical="center" wrapText="1"/>
    </xf>
    <xf numFmtId="3" fontId="5" fillId="0" borderId="11" xfId="0" applyNumberFormat="1" applyFont="1" applyBorder="1" applyAlignment="1">
      <alignment horizontal="right" vertical="center" wrapText="1"/>
    </xf>
    <xf numFmtId="0" fontId="6" fillId="0" borderId="0" xfId="0" quotePrefix="1" applyFont="1" applyAlignment="1">
      <alignment horizontal="left" vertical="center" wrapText="1"/>
    </xf>
    <xf numFmtId="165" fontId="4" fillId="0" borderId="0" xfId="0" applyNumberFormat="1" applyFont="1" applyAlignment="1">
      <alignment horizontal="left" vertical="top" wrapText="1"/>
    </xf>
    <xf numFmtId="3" fontId="4" fillId="0" borderId="0" xfId="0" applyNumberFormat="1" applyFont="1" applyAlignment="1">
      <alignment horizontal="right" vertical="top" wrapText="1"/>
    </xf>
    <xf numFmtId="3" fontId="5" fillId="0" borderId="8" xfId="0" applyNumberFormat="1" applyFont="1" applyBorder="1" applyAlignment="1">
      <alignment horizontal="right" vertical="top" wrapText="1"/>
    </xf>
    <xf numFmtId="3" fontId="4" fillId="0" borderId="8" xfId="0" applyNumberFormat="1" applyFont="1" applyBorder="1" applyAlignment="1">
      <alignment horizontal="right" vertical="top" wrapText="1"/>
    </xf>
    <xf numFmtId="14" fontId="4" fillId="0" borderId="0" xfId="0" applyNumberFormat="1" applyFont="1" applyAlignment="1">
      <alignment horizontal="left" vertical="top" wrapText="1"/>
    </xf>
    <xf numFmtId="3" fontId="4" fillId="0" borderId="0" xfId="0" applyNumberFormat="1" applyFont="1" applyBorder="1" applyAlignment="1">
      <alignment horizontal="right" vertical="top" wrapText="1"/>
    </xf>
    <xf numFmtId="3" fontId="7" fillId="0" borderId="10" xfId="0" applyNumberFormat="1" applyFont="1" applyBorder="1" applyAlignment="1">
      <alignment horizontal="right" vertical="top" wrapText="1"/>
    </xf>
    <xf numFmtId="3" fontId="7" fillId="0" borderId="8" xfId="0" applyNumberFormat="1" applyFont="1" applyBorder="1" applyAlignment="1">
      <alignment horizontal="right" vertical="top" wrapText="1"/>
    </xf>
    <xf numFmtId="0" fontId="4" fillId="5" borderId="0" xfId="0" applyFont="1" applyFill="1" applyAlignment="1">
      <alignment horizontal="left" vertical="center" wrapText="1"/>
    </xf>
    <xf numFmtId="49" fontId="3" fillId="5" borderId="0" xfId="0" applyNumberFormat="1" applyFont="1" applyFill="1" applyAlignment="1">
      <alignment horizontal="left" vertical="center" wrapText="1"/>
    </xf>
    <xf numFmtId="165" fontId="4" fillId="5" borderId="0" xfId="0" applyNumberFormat="1" applyFont="1" applyFill="1" applyAlignment="1">
      <alignment horizontal="left" vertical="center" wrapText="1"/>
    </xf>
    <xf numFmtId="3" fontId="4" fillId="5" borderId="0" xfId="0" applyNumberFormat="1" applyFont="1" applyFill="1" applyAlignment="1">
      <alignment horizontal="right" vertical="center" wrapText="1"/>
    </xf>
    <xf numFmtId="3" fontId="5" fillId="5" borderId="8" xfId="0" applyNumberFormat="1" applyFont="1" applyFill="1" applyBorder="1" applyAlignment="1">
      <alignment horizontal="right" vertical="center" wrapText="1"/>
    </xf>
    <xf numFmtId="3" fontId="5" fillId="5" borderId="10" xfId="0" applyNumberFormat="1" applyFont="1" applyFill="1" applyBorder="1" applyAlignment="1">
      <alignment horizontal="right" vertical="center" wrapText="1"/>
    </xf>
    <xf numFmtId="14" fontId="4" fillId="5" borderId="0" xfId="0" applyNumberFormat="1" applyFont="1" applyFill="1" applyAlignment="1">
      <alignment horizontal="left" vertical="center" wrapText="1"/>
    </xf>
    <xf numFmtId="41" fontId="5" fillId="5" borderId="8" xfId="0" applyNumberFormat="1" applyFont="1" applyFill="1" applyBorder="1" applyAlignment="1">
      <alignment horizontal="right" vertical="center" wrapText="1"/>
    </xf>
    <xf numFmtId="3" fontId="4" fillId="5" borderId="8" xfId="0" applyNumberFormat="1" applyFont="1" applyFill="1" applyBorder="1" applyAlignment="1">
      <alignment horizontal="right" vertical="center" wrapText="1"/>
    </xf>
    <xf numFmtId="3" fontId="4" fillId="5" borderId="0" xfId="0" applyNumberFormat="1" applyFont="1" applyFill="1" applyAlignment="1">
      <alignment horizontal="left" vertical="center" wrapText="1"/>
    </xf>
    <xf numFmtId="0" fontId="21" fillId="0" borderId="0" xfId="0" applyFont="1" applyAlignment="1">
      <alignment horizontal="left" vertical="center" wrapText="1"/>
    </xf>
    <xf numFmtId="0" fontId="3" fillId="0" borderId="11" xfId="0" applyFont="1" applyBorder="1" applyAlignment="1">
      <alignment horizontal="left" vertical="center" wrapText="1"/>
    </xf>
    <xf numFmtId="0" fontId="6" fillId="0" borderId="0" xfId="0" applyFont="1" applyAlignment="1">
      <alignment horizontal="left" vertical="top" wrapText="1"/>
    </xf>
    <xf numFmtId="0" fontId="4" fillId="6" borderId="0" xfId="0" applyFont="1" applyFill="1" applyAlignment="1">
      <alignment horizontal="left" vertical="center" wrapText="1"/>
    </xf>
    <xf numFmtId="165" fontId="4" fillId="6" borderId="0" xfId="0" applyNumberFormat="1" applyFont="1" applyFill="1" applyAlignment="1">
      <alignment horizontal="left" vertical="center" wrapText="1"/>
    </xf>
    <xf numFmtId="3" fontId="5" fillId="6" borderId="8" xfId="0" applyNumberFormat="1" applyFont="1" applyFill="1" applyBorder="1" applyAlignment="1">
      <alignment horizontal="right" vertical="center" wrapText="1"/>
    </xf>
    <xf numFmtId="3" fontId="7" fillId="6" borderId="10" xfId="0" applyNumberFormat="1" applyFont="1" applyFill="1" applyBorder="1" applyAlignment="1">
      <alignment horizontal="right" vertical="center" wrapText="1"/>
    </xf>
    <xf numFmtId="3" fontId="7" fillId="6" borderId="8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left" wrapText="1"/>
    </xf>
    <xf numFmtId="165" fontId="6" fillId="0" borderId="0" xfId="0" applyNumberFormat="1" applyFont="1" applyAlignment="1">
      <alignment horizontal="left" vertical="top" wrapText="1"/>
    </xf>
    <xf numFmtId="3" fontId="6" fillId="0" borderId="0" xfId="0" applyNumberFormat="1" applyFont="1" applyAlignment="1">
      <alignment horizontal="right" vertical="top" wrapText="1"/>
    </xf>
    <xf numFmtId="3" fontId="3" fillId="0" borderId="0" xfId="0" applyNumberFormat="1" applyFont="1" applyAlignment="1">
      <alignment horizontal="right" vertical="top" wrapText="1"/>
    </xf>
    <xf numFmtId="3" fontId="8" fillId="0" borderId="0" xfId="0" applyNumberFormat="1" applyFont="1" applyBorder="1" applyAlignment="1">
      <alignment horizontal="right" vertical="center" wrapText="1"/>
    </xf>
    <xf numFmtId="0" fontId="5" fillId="3" borderId="0" xfId="0" applyFont="1" applyFill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165" fontId="4" fillId="3" borderId="5" xfId="0" applyNumberFormat="1" applyFont="1" applyFill="1" applyBorder="1" applyAlignment="1">
      <alignment horizontal="center" vertical="center" wrapText="1"/>
    </xf>
    <xf numFmtId="165" fontId="4" fillId="3" borderId="6" xfId="0" applyNumberFormat="1" applyFont="1" applyFill="1" applyBorder="1" applyAlignment="1">
      <alignment horizontal="center" vertical="center" wrapText="1"/>
    </xf>
    <xf numFmtId="3" fontId="4" fillId="2" borderId="5" xfId="0" applyNumberFormat="1" applyFont="1" applyFill="1" applyBorder="1" applyAlignment="1">
      <alignment horizontal="center" vertical="center" wrapText="1"/>
    </xf>
    <xf numFmtId="3" fontId="4" fillId="2" borderId="6" xfId="0" applyNumberFormat="1" applyFont="1" applyFill="1" applyBorder="1" applyAlignment="1">
      <alignment horizontal="center" vertical="center" wrapText="1"/>
    </xf>
    <xf numFmtId="3" fontId="5" fillId="2" borderId="2" xfId="0" applyNumberFormat="1" applyFont="1" applyFill="1" applyBorder="1" applyAlignment="1">
      <alignment horizontal="center" vertical="center" wrapText="1"/>
    </xf>
    <xf numFmtId="3" fontId="5" fillId="2" borderId="3" xfId="0" applyNumberFormat="1" applyFont="1" applyFill="1" applyBorder="1" applyAlignment="1">
      <alignment horizontal="center" vertical="center" wrapText="1"/>
    </xf>
    <xf numFmtId="3" fontId="5" fillId="2" borderId="4" xfId="0" applyNumberFormat="1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textRotation="90" wrapText="1"/>
    </xf>
    <xf numFmtId="0" fontId="4" fillId="3" borderId="6" xfId="0" applyFont="1" applyFill="1" applyBorder="1" applyAlignment="1">
      <alignment horizontal="center" vertical="center" textRotation="90" wrapText="1"/>
    </xf>
    <xf numFmtId="49" fontId="3" fillId="3" borderId="5" xfId="0" applyNumberFormat="1" applyFont="1" applyFill="1" applyBorder="1" applyAlignment="1">
      <alignment horizontal="center" vertical="center" wrapText="1"/>
    </xf>
    <xf numFmtId="49" fontId="3" fillId="3" borderId="6" xfId="0" applyNumberFormat="1" applyFont="1" applyFill="1" applyBorder="1" applyAlignment="1">
      <alignment horizontal="center" vertical="center" wrapText="1"/>
    </xf>
    <xf numFmtId="14" fontId="4" fillId="3" borderId="5" xfId="0" applyNumberFormat="1" applyFont="1" applyFill="1" applyBorder="1" applyAlignment="1">
      <alignment horizontal="center" vertical="center" wrapText="1"/>
    </xf>
    <xf numFmtId="14" fontId="4" fillId="3" borderId="6" xfId="0" applyNumberFormat="1" applyFont="1" applyFill="1" applyBorder="1" applyAlignment="1">
      <alignment horizontal="center" vertical="center" wrapText="1"/>
    </xf>
    <xf numFmtId="14" fontId="4" fillId="2" borderId="0" xfId="0" applyNumberFormat="1" applyFont="1" applyFill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3" fontId="9" fillId="3" borderId="7" xfId="0" applyNumberFormat="1" applyFont="1" applyFill="1" applyBorder="1" applyAlignment="1">
      <alignment horizontal="center" vertical="center" wrapText="1"/>
    </xf>
    <xf numFmtId="3" fontId="9" fillId="3" borderId="9" xfId="0" applyNumberFormat="1" applyFont="1" applyFill="1" applyBorder="1" applyAlignment="1">
      <alignment horizontal="center" vertical="center" wrapText="1"/>
    </xf>
    <xf numFmtId="3" fontId="10" fillId="3" borderId="2" xfId="0" applyNumberFormat="1" applyFont="1" applyFill="1" applyBorder="1" applyAlignment="1">
      <alignment horizontal="center" vertical="center"/>
    </xf>
    <xf numFmtId="3" fontId="10" fillId="3" borderId="4" xfId="0" applyNumberFormat="1" applyFont="1" applyFill="1" applyBorder="1" applyAlignment="1">
      <alignment horizontal="center" vertical="center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6640"/>
  <sheetViews>
    <sheetView tabSelected="1" zoomScaleNormal="100" workbookViewId="0">
      <pane xSplit="3" ySplit="2" topLeftCell="D5157" activePane="bottomRight" state="frozenSplit"/>
      <selection pane="topRight" activeCell="C1" sqref="C1"/>
      <selection pane="bottomLeft" activeCell="A3" sqref="A3"/>
      <selection pane="bottomRight" activeCell="A5171" sqref="A5171"/>
    </sheetView>
  </sheetViews>
  <sheetFormatPr defaultRowHeight="19.5" customHeight="1" x14ac:dyDescent="0.25"/>
  <cols>
    <col min="1" max="1" width="6.140625" style="9" customWidth="1"/>
    <col min="2" max="2" width="20.42578125" style="10" customWidth="1"/>
    <col min="3" max="3" width="55.5703125" style="9" customWidth="1"/>
    <col min="4" max="4" width="13.140625" style="11" customWidth="1"/>
    <col min="5" max="5" width="46.140625" style="9" customWidth="1"/>
    <col min="6" max="6" width="47.7109375" style="9" customWidth="1"/>
    <col min="7" max="7" width="15.7109375" style="11" bestFit="1" customWidth="1"/>
    <col min="8" max="8" width="15.7109375" style="9" customWidth="1"/>
    <col min="9" max="9" width="38.42578125" style="9" customWidth="1"/>
    <col min="10" max="10" width="19.85546875" style="129" customWidth="1"/>
    <col min="11" max="11" width="19.140625" style="129" bestFit="1" customWidth="1"/>
    <col min="12" max="12" width="17" style="129" bestFit="1" customWidth="1"/>
    <col min="13" max="13" width="20.42578125" style="9" customWidth="1"/>
    <col min="14" max="14" width="21.5703125" style="9" customWidth="1"/>
    <col min="15" max="16" width="12.5703125" style="9" customWidth="1"/>
    <col min="17" max="17" width="22.42578125" style="9" customWidth="1"/>
    <col min="18" max="18" width="22.42578125" style="13" customWidth="1"/>
    <col min="19" max="19" width="20.28515625" style="13" customWidth="1"/>
    <col min="20" max="20" width="19.5703125" style="13" customWidth="1"/>
    <col min="21" max="21" width="17.85546875" style="13" bestFit="1" customWidth="1"/>
    <col min="22" max="31" width="17.85546875" style="13" customWidth="1"/>
    <col min="32" max="32" width="17.85546875" style="51" bestFit="1" customWidth="1"/>
    <col min="33" max="33" width="17.85546875" style="45" customWidth="1"/>
    <col min="34" max="34" width="12.5703125" style="11" bestFit="1" customWidth="1"/>
    <col min="35" max="35" width="14.7109375" style="11" customWidth="1"/>
    <col min="36" max="36" width="18" style="13" customWidth="1"/>
    <col min="37" max="37" width="16.5703125" style="13" customWidth="1"/>
    <col min="38" max="38" width="13.42578125" style="11" customWidth="1"/>
    <col min="39" max="39" width="12.5703125" style="11" customWidth="1"/>
    <col min="40" max="40" width="18.42578125" style="13" customWidth="1"/>
    <col min="41" max="41" width="16.42578125" style="13" customWidth="1"/>
    <col min="42" max="42" width="17.42578125" style="11" customWidth="1"/>
    <col min="43" max="43" width="12.140625" style="11" customWidth="1"/>
    <col min="44" max="44" width="17.28515625" style="13" customWidth="1"/>
    <col min="45" max="45" width="15.85546875" style="13" customWidth="1"/>
    <col min="46" max="46" width="18.140625" style="11" customWidth="1"/>
    <col min="47" max="47" width="11.85546875" style="11" customWidth="1"/>
    <col min="48" max="48" width="17.5703125" style="13" customWidth="1"/>
    <col min="49" max="49" width="16" style="13" customWidth="1"/>
    <col min="50" max="50" width="14.42578125" style="11" customWidth="1"/>
    <col min="51" max="51" width="12.85546875" style="11" customWidth="1"/>
    <col min="52" max="52" width="17.28515625" style="13" customWidth="1"/>
    <col min="53" max="53" width="15.5703125" style="13" customWidth="1"/>
    <col min="54" max="54" width="14.42578125" style="11" customWidth="1"/>
    <col min="55" max="55" width="12.85546875" style="11" customWidth="1"/>
    <col min="56" max="56" width="17.28515625" style="13" bestFit="1" customWidth="1"/>
    <col min="57" max="57" width="15.5703125" style="13" customWidth="1"/>
    <col min="58" max="58" width="14.42578125" style="11" customWidth="1"/>
    <col min="59" max="59" width="12.85546875" style="11" customWidth="1"/>
    <col min="60" max="60" width="16.42578125" style="13" customWidth="1"/>
    <col min="61" max="61" width="15.7109375" style="13" customWidth="1"/>
    <col min="62" max="63" width="15.7109375" style="11" customWidth="1"/>
    <col min="64" max="65" width="15.7109375" style="13" customWidth="1"/>
    <col min="66" max="67" width="15.7109375" style="11" customWidth="1"/>
    <col min="68" max="69" width="15.7109375" style="13" customWidth="1"/>
    <col min="70" max="71" width="15.7109375" style="9" customWidth="1"/>
    <col min="72" max="73" width="15.7109375" style="13" customWidth="1"/>
    <col min="74" max="75" width="15.7109375" style="9" customWidth="1"/>
    <col min="76" max="76" width="17.140625" style="13" customWidth="1"/>
    <col min="77" max="77" width="15.7109375" style="13" customWidth="1"/>
    <col min="78" max="79" width="15.7109375" style="9" customWidth="1"/>
    <col min="80" max="81" width="15.7109375" style="13" customWidth="1"/>
    <col min="82" max="83" width="15.7109375" style="9" customWidth="1"/>
    <col min="84" max="85" width="15.7109375" style="13" customWidth="1"/>
    <col min="86" max="87" width="15.7109375" style="9" customWidth="1"/>
    <col min="88" max="89" width="15.7109375" style="13" customWidth="1"/>
    <col min="90" max="91" width="15.7109375" style="9" customWidth="1"/>
    <col min="92" max="93" width="15.7109375" style="13" customWidth="1"/>
    <col min="94" max="95" width="15.7109375" style="11" customWidth="1"/>
    <col min="96" max="97" width="15.7109375" style="13" customWidth="1"/>
    <col min="98" max="99" width="15.7109375" style="11" customWidth="1"/>
    <col min="100" max="101" width="15.7109375" style="13" customWidth="1"/>
    <col min="102" max="103" width="15.7109375" style="12" customWidth="1"/>
    <col min="104" max="105" width="15.7109375" style="13" customWidth="1"/>
    <col min="106" max="107" width="15.7109375" style="12" customWidth="1"/>
    <col min="108" max="109" width="15.7109375" style="13" customWidth="1"/>
    <col min="110" max="111" width="15.7109375" style="12" customWidth="1"/>
    <col min="112" max="113" width="15.7109375" style="13" customWidth="1"/>
    <col min="114" max="115" width="15.7109375" style="12" customWidth="1"/>
    <col min="116" max="117" width="15.7109375" style="13" customWidth="1"/>
    <col min="118" max="119" width="15.7109375" style="12" customWidth="1"/>
    <col min="120" max="121" width="15.7109375" style="13" customWidth="1"/>
    <col min="122" max="123" width="15.7109375" style="12" customWidth="1"/>
    <col min="124" max="125" width="15.7109375" style="13" customWidth="1"/>
    <col min="126" max="127" width="15.7109375" style="12" customWidth="1"/>
    <col min="128" max="129" width="15.7109375" style="13" customWidth="1"/>
    <col min="130" max="130" width="19.7109375" style="54" customWidth="1"/>
    <col min="131" max="131" width="25.7109375" style="55" customWidth="1"/>
    <col min="132" max="132" width="15.5703125" style="9" customWidth="1"/>
    <col min="133" max="133" width="9.140625" style="9"/>
    <col min="134" max="134" width="11.28515625" style="9" bestFit="1" customWidth="1"/>
    <col min="135" max="135" width="9.140625" style="9"/>
    <col min="136" max="136" width="14" style="9" customWidth="1"/>
    <col min="137" max="16384" width="9.140625" style="9"/>
  </cols>
  <sheetData>
    <row r="1" spans="1:132" s="2" customFormat="1" ht="30.75" customHeight="1" x14ac:dyDescent="0.25">
      <c r="A1" s="194" t="s">
        <v>0</v>
      </c>
      <c r="B1" s="196" t="s">
        <v>12</v>
      </c>
      <c r="C1" s="182" t="s">
        <v>4</v>
      </c>
      <c r="D1" s="200" t="s">
        <v>3</v>
      </c>
      <c r="E1" s="201" t="s">
        <v>1</v>
      </c>
      <c r="F1" s="202"/>
      <c r="G1" s="198" t="s">
        <v>3</v>
      </c>
      <c r="H1" s="182" t="s">
        <v>5</v>
      </c>
      <c r="I1" s="182" t="s">
        <v>431</v>
      </c>
      <c r="J1" s="187" t="s">
        <v>432</v>
      </c>
      <c r="K1" s="187" t="s">
        <v>433</v>
      </c>
      <c r="L1" s="187" t="s">
        <v>434</v>
      </c>
      <c r="M1" s="182" t="s">
        <v>6</v>
      </c>
      <c r="N1" s="182" t="s">
        <v>435</v>
      </c>
      <c r="O1" s="182" t="s">
        <v>436</v>
      </c>
      <c r="P1" s="182" t="s">
        <v>437</v>
      </c>
      <c r="Q1" s="182" t="s">
        <v>438</v>
      </c>
      <c r="R1" s="189" t="s">
        <v>439</v>
      </c>
      <c r="S1" s="201" t="s">
        <v>8</v>
      </c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3"/>
      <c r="AG1" s="204" t="s">
        <v>2187</v>
      </c>
      <c r="AH1" s="184" t="s">
        <v>9</v>
      </c>
      <c r="AI1" s="185"/>
      <c r="AJ1" s="185"/>
      <c r="AK1" s="186"/>
      <c r="AL1" s="184" t="s">
        <v>9</v>
      </c>
      <c r="AM1" s="185"/>
      <c r="AN1" s="185"/>
      <c r="AO1" s="186"/>
      <c r="AP1" s="184" t="s">
        <v>9</v>
      </c>
      <c r="AQ1" s="185"/>
      <c r="AR1" s="185"/>
      <c r="AS1" s="186"/>
      <c r="AT1" s="184" t="s">
        <v>9</v>
      </c>
      <c r="AU1" s="185"/>
      <c r="AV1" s="185"/>
      <c r="AW1" s="186"/>
      <c r="AX1" s="184" t="s">
        <v>9</v>
      </c>
      <c r="AY1" s="185"/>
      <c r="AZ1" s="185"/>
      <c r="BA1" s="186"/>
      <c r="BB1" s="184" t="s">
        <v>9</v>
      </c>
      <c r="BC1" s="185"/>
      <c r="BD1" s="185"/>
      <c r="BE1" s="186"/>
      <c r="BF1" s="184" t="s">
        <v>9</v>
      </c>
      <c r="BG1" s="185"/>
      <c r="BH1" s="185"/>
      <c r="BI1" s="186"/>
      <c r="BJ1" s="184" t="s">
        <v>9</v>
      </c>
      <c r="BK1" s="185"/>
      <c r="BL1" s="185"/>
      <c r="BM1" s="186"/>
      <c r="BN1" s="184" t="s">
        <v>9</v>
      </c>
      <c r="BO1" s="185"/>
      <c r="BP1" s="185"/>
      <c r="BQ1" s="186"/>
      <c r="BR1" s="184" t="s">
        <v>9</v>
      </c>
      <c r="BS1" s="185"/>
      <c r="BT1" s="185"/>
      <c r="BU1" s="186"/>
      <c r="BV1" s="184" t="s">
        <v>9</v>
      </c>
      <c r="BW1" s="185"/>
      <c r="BX1" s="185"/>
      <c r="BY1" s="186"/>
      <c r="BZ1" s="184" t="s">
        <v>9</v>
      </c>
      <c r="CA1" s="185"/>
      <c r="CB1" s="185"/>
      <c r="CC1" s="186"/>
      <c r="CD1" s="184" t="s">
        <v>9</v>
      </c>
      <c r="CE1" s="185"/>
      <c r="CF1" s="185"/>
      <c r="CG1" s="186"/>
      <c r="CH1" s="184" t="s">
        <v>9</v>
      </c>
      <c r="CI1" s="185"/>
      <c r="CJ1" s="185"/>
      <c r="CK1" s="186"/>
      <c r="CL1" s="184" t="s">
        <v>9</v>
      </c>
      <c r="CM1" s="185"/>
      <c r="CN1" s="185"/>
      <c r="CO1" s="186"/>
      <c r="CP1" s="191" t="s">
        <v>9</v>
      </c>
      <c r="CQ1" s="192"/>
      <c r="CR1" s="192"/>
      <c r="CS1" s="193"/>
      <c r="CT1" s="191" t="s">
        <v>9</v>
      </c>
      <c r="CU1" s="192"/>
      <c r="CV1" s="192"/>
      <c r="CW1" s="193"/>
      <c r="CX1" s="191" t="s">
        <v>9</v>
      </c>
      <c r="CY1" s="192"/>
      <c r="CZ1" s="192"/>
      <c r="DA1" s="193"/>
      <c r="DB1" s="191" t="s">
        <v>9</v>
      </c>
      <c r="DC1" s="192"/>
      <c r="DD1" s="192"/>
      <c r="DE1" s="193"/>
      <c r="DF1" s="191" t="s">
        <v>9</v>
      </c>
      <c r="DG1" s="192"/>
      <c r="DH1" s="192"/>
      <c r="DI1" s="193"/>
      <c r="DJ1" s="191" t="s">
        <v>9</v>
      </c>
      <c r="DK1" s="192"/>
      <c r="DL1" s="192"/>
      <c r="DM1" s="193"/>
      <c r="DN1" s="191" t="s">
        <v>9</v>
      </c>
      <c r="DO1" s="192"/>
      <c r="DP1" s="192"/>
      <c r="DQ1" s="193"/>
      <c r="DR1" s="191" t="s">
        <v>9</v>
      </c>
      <c r="DS1" s="192"/>
      <c r="DT1" s="192"/>
      <c r="DU1" s="193"/>
      <c r="DV1" s="191" t="s">
        <v>9</v>
      </c>
      <c r="DW1" s="192"/>
      <c r="DX1" s="192"/>
      <c r="DY1" s="193"/>
      <c r="DZ1" s="206" t="s">
        <v>512</v>
      </c>
      <c r="EA1" s="207"/>
      <c r="EB1" s="181"/>
    </row>
    <row r="2" spans="1:132" s="8" customFormat="1" ht="84" customHeight="1" x14ac:dyDescent="0.25">
      <c r="A2" s="195"/>
      <c r="B2" s="197"/>
      <c r="C2" s="183"/>
      <c r="D2" s="200"/>
      <c r="E2" s="3" t="s">
        <v>2</v>
      </c>
      <c r="F2" s="3" t="s">
        <v>430</v>
      </c>
      <c r="G2" s="199"/>
      <c r="H2" s="183"/>
      <c r="I2" s="183"/>
      <c r="J2" s="188"/>
      <c r="K2" s="188"/>
      <c r="L2" s="188"/>
      <c r="M2" s="183"/>
      <c r="N2" s="183"/>
      <c r="O2" s="183"/>
      <c r="P2" s="183"/>
      <c r="Q2" s="183"/>
      <c r="R2" s="190"/>
      <c r="S2" s="4" t="s">
        <v>441</v>
      </c>
      <c r="T2" s="4" t="s">
        <v>440</v>
      </c>
      <c r="U2" s="4" t="s">
        <v>7</v>
      </c>
      <c r="V2" s="4" t="s">
        <v>2156</v>
      </c>
      <c r="W2" s="4" t="s">
        <v>2157</v>
      </c>
      <c r="X2" s="4" t="s">
        <v>2158</v>
      </c>
      <c r="Y2" s="4" t="s">
        <v>2159</v>
      </c>
      <c r="Z2" s="4" t="s">
        <v>2160</v>
      </c>
      <c r="AA2" s="4" t="s">
        <v>2161</v>
      </c>
      <c r="AB2" s="4" t="s">
        <v>2162</v>
      </c>
      <c r="AC2" s="4" t="s">
        <v>2163</v>
      </c>
      <c r="AD2" s="4" t="s">
        <v>2164</v>
      </c>
      <c r="AE2" s="4" t="s">
        <v>2165</v>
      </c>
      <c r="AF2" s="50" t="s">
        <v>206</v>
      </c>
      <c r="AG2" s="205"/>
      <c r="AH2" s="5" t="s">
        <v>10</v>
      </c>
      <c r="AI2" s="5" t="s">
        <v>11</v>
      </c>
      <c r="AJ2" s="6" t="s">
        <v>514</v>
      </c>
      <c r="AK2" s="6" t="s">
        <v>513</v>
      </c>
      <c r="AL2" s="5" t="s">
        <v>10</v>
      </c>
      <c r="AM2" s="5" t="s">
        <v>11</v>
      </c>
      <c r="AN2" s="6" t="s">
        <v>514</v>
      </c>
      <c r="AO2" s="6" t="s">
        <v>513</v>
      </c>
      <c r="AP2" s="5" t="s">
        <v>10</v>
      </c>
      <c r="AQ2" s="5" t="s">
        <v>11</v>
      </c>
      <c r="AR2" s="6" t="s">
        <v>514</v>
      </c>
      <c r="AS2" s="6" t="s">
        <v>513</v>
      </c>
      <c r="AT2" s="5" t="s">
        <v>10</v>
      </c>
      <c r="AU2" s="5" t="s">
        <v>11</v>
      </c>
      <c r="AV2" s="6" t="s">
        <v>514</v>
      </c>
      <c r="AW2" s="6" t="s">
        <v>513</v>
      </c>
      <c r="AX2" s="5" t="s">
        <v>10</v>
      </c>
      <c r="AY2" s="5" t="s">
        <v>11</v>
      </c>
      <c r="AZ2" s="6" t="s">
        <v>514</v>
      </c>
      <c r="BA2" s="6" t="s">
        <v>513</v>
      </c>
      <c r="BB2" s="5" t="s">
        <v>10</v>
      </c>
      <c r="BC2" s="5" t="s">
        <v>11</v>
      </c>
      <c r="BD2" s="6" t="s">
        <v>514</v>
      </c>
      <c r="BE2" s="6" t="s">
        <v>513</v>
      </c>
      <c r="BF2" s="5" t="s">
        <v>10</v>
      </c>
      <c r="BG2" s="5" t="s">
        <v>11</v>
      </c>
      <c r="BH2" s="6" t="s">
        <v>514</v>
      </c>
      <c r="BI2" s="6" t="s">
        <v>513</v>
      </c>
      <c r="BJ2" s="5" t="s">
        <v>10</v>
      </c>
      <c r="BK2" s="5" t="s">
        <v>11</v>
      </c>
      <c r="BL2" s="6" t="s">
        <v>514</v>
      </c>
      <c r="BM2" s="6" t="s">
        <v>513</v>
      </c>
      <c r="BN2" s="5" t="s">
        <v>10</v>
      </c>
      <c r="BO2" s="5" t="s">
        <v>11</v>
      </c>
      <c r="BP2" s="6" t="s">
        <v>514</v>
      </c>
      <c r="BQ2" s="6" t="s">
        <v>513</v>
      </c>
      <c r="BR2" s="7" t="s">
        <v>10</v>
      </c>
      <c r="BS2" s="7" t="s">
        <v>11</v>
      </c>
      <c r="BT2" s="6" t="s">
        <v>514</v>
      </c>
      <c r="BU2" s="6" t="s">
        <v>513</v>
      </c>
      <c r="BV2" s="7" t="s">
        <v>10</v>
      </c>
      <c r="BW2" s="7" t="s">
        <v>11</v>
      </c>
      <c r="BX2" s="6" t="s">
        <v>514</v>
      </c>
      <c r="BY2" s="6" t="s">
        <v>513</v>
      </c>
      <c r="BZ2" s="7" t="s">
        <v>10</v>
      </c>
      <c r="CA2" s="7" t="s">
        <v>11</v>
      </c>
      <c r="CB2" s="6" t="s">
        <v>514</v>
      </c>
      <c r="CC2" s="6" t="s">
        <v>513</v>
      </c>
      <c r="CD2" s="7" t="s">
        <v>10</v>
      </c>
      <c r="CE2" s="7" t="s">
        <v>11</v>
      </c>
      <c r="CF2" s="6" t="s">
        <v>514</v>
      </c>
      <c r="CG2" s="6" t="s">
        <v>513</v>
      </c>
      <c r="CH2" s="7" t="s">
        <v>10</v>
      </c>
      <c r="CI2" s="7" t="s">
        <v>11</v>
      </c>
      <c r="CJ2" s="6" t="s">
        <v>514</v>
      </c>
      <c r="CK2" s="6" t="s">
        <v>513</v>
      </c>
      <c r="CL2" s="7" t="s">
        <v>10</v>
      </c>
      <c r="CM2" s="7" t="s">
        <v>11</v>
      </c>
      <c r="CN2" s="6" t="s">
        <v>514</v>
      </c>
      <c r="CO2" s="6" t="s">
        <v>513</v>
      </c>
      <c r="CP2" s="103" t="s">
        <v>10</v>
      </c>
      <c r="CQ2" s="103" t="s">
        <v>11</v>
      </c>
      <c r="CR2" s="6" t="s">
        <v>514</v>
      </c>
      <c r="CS2" s="6" t="s">
        <v>513</v>
      </c>
      <c r="CT2" s="104" t="s">
        <v>10</v>
      </c>
      <c r="CU2" s="104" t="s">
        <v>11</v>
      </c>
      <c r="CV2" s="6" t="s">
        <v>514</v>
      </c>
      <c r="CW2" s="6" t="s">
        <v>513</v>
      </c>
      <c r="CX2" s="6" t="s">
        <v>10</v>
      </c>
      <c r="CY2" s="6" t="s">
        <v>11</v>
      </c>
      <c r="CZ2" s="6" t="s">
        <v>514</v>
      </c>
      <c r="DA2" s="6" t="s">
        <v>513</v>
      </c>
      <c r="DB2" s="6" t="s">
        <v>10</v>
      </c>
      <c r="DC2" s="6" t="s">
        <v>11</v>
      </c>
      <c r="DD2" s="6" t="s">
        <v>514</v>
      </c>
      <c r="DE2" s="6" t="s">
        <v>513</v>
      </c>
      <c r="DF2" s="6" t="s">
        <v>10</v>
      </c>
      <c r="DG2" s="6" t="s">
        <v>11</v>
      </c>
      <c r="DH2" s="6" t="s">
        <v>514</v>
      </c>
      <c r="DI2" s="6" t="s">
        <v>513</v>
      </c>
      <c r="DJ2" s="6" t="s">
        <v>10</v>
      </c>
      <c r="DK2" s="6" t="s">
        <v>11</v>
      </c>
      <c r="DL2" s="6" t="s">
        <v>514</v>
      </c>
      <c r="DM2" s="6" t="s">
        <v>513</v>
      </c>
      <c r="DN2" s="6" t="s">
        <v>10</v>
      </c>
      <c r="DO2" s="6" t="s">
        <v>11</v>
      </c>
      <c r="DP2" s="6" t="s">
        <v>514</v>
      </c>
      <c r="DQ2" s="6" t="s">
        <v>513</v>
      </c>
      <c r="DR2" s="6" t="s">
        <v>10</v>
      </c>
      <c r="DS2" s="6" t="s">
        <v>11</v>
      </c>
      <c r="DT2" s="6" t="s">
        <v>514</v>
      </c>
      <c r="DU2" s="6" t="s">
        <v>513</v>
      </c>
      <c r="DV2" s="6" t="s">
        <v>10</v>
      </c>
      <c r="DW2" s="6" t="s">
        <v>11</v>
      </c>
      <c r="DX2" s="6" t="s">
        <v>514</v>
      </c>
      <c r="DY2" s="6" t="s">
        <v>513</v>
      </c>
      <c r="DZ2" s="52" t="s">
        <v>591</v>
      </c>
      <c r="EA2" s="53" t="s">
        <v>513</v>
      </c>
      <c r="EB2" s="181"/>
    </row>
    <row r="3" spans="1:132" ht="19.5" customHeight="1" x14ac:dyDescent="0.25">
      <c r="A3" s="9">
        <v>1</v>
      </c>
      <c r="B3" s="10" t="s">
        <v>1443</v>
      </c>
      <c r="C3" s="9" t="s">
        <v>13</v>
      </c>
      <c r="E3" s="9" t="s">
        <v>14</v>
      </c>
      <c r="F3" s="9" t="s">
        <v>53</v>
      </c>
      <c r="H3" s="9" t="s">
        <v>202</v>
      </c>
      <c r="I3" s="9" t="s">
        <v>25</v>
      </c>
      <c r="J3" s="129">
        <v>40480</v>
      </c>
      <c r="K3" s="129">
        <v>40330</v>
      </c>
      <c r="L3" s="129">
        <v>40892</v>
      </c>
      <c r="M3" s="9" t="s">
        <v>20</v>
      </c>
      <c r="O3" s="9">
        <v>27</v>
      </c>
      <c r="Q3" s="9" t="s">
        <v>54</v>
      </c>
      <c r="S3" s="13">
        <v>8300000</v>
      </c>
      <c r="T3" s="13">
        <v>8300000</v>
      </c>
      <c r="U3" s="13">
        <v>1660000</v>
      </c>
      <c r="W3" s="13">
        <v>2000000</v>
      </c>
      <c r="AF3" s="51" t="s">
        <v>5960</v>
      </c>
      <c r="AH3" s="11">
        <v>40330</v>
      </c>
      <c r="AI3" s="11">
        <v>40633</v>
      </c>
      <c r="AJ3" s="13">
        <v>4534324</v>
      </c>
      <c r="AK3" s="13">
        <v>906865</v>
      </c>
      <c r="AL3" s="14">
        <v>40544</v>
      </c>
      <c r="AM3" s="14">
        <v>40908</v>
      </c>
      <c r="AN3" s="15">
        <v>3039204</v>
      </c>
      <c r="AO3" s="15">
        <v>607841</v>
      </c>
    </row>
    <row r="4" spans="1:132" ht="19.5" customHeight="1" x14ac:dyDescent="0.25">
      <c r="A4" s="9">
        <v>2</v>
      </c>
      <c r="B4" s="17" t="s">
        <v>1443</v>
      </c>
      <c r="C4" s="18" t="s">
        <v>13</v>
      </c>
      <c r="E4" s="9" t="s">
        <v>15</v>
      </c>
      <c r="F4" s="9" t="s">
        <v>152</v>
      </c>
      <c r="G4" s="11">
        <v>40822</v>
      </c>
      <c r="AF4" s="51">
        <f t="shared" ref="AF4:AF66" si="0">SUM(V4:AE4)</f>
        <v>0</v>
      </c>
    </row>
    <row r="5" spans="1:132" ht="19.5" customHeight="1" x14ac:dyDescent="0.25">
      <c r="A5" s="9">
        <v>3</v>
      </c>
      <c r="B5" s="10" t="s">
        <v>1444</v>
      </c>
      <c r="C5" s="9" t="s">
        <v>113</v>
      </c>
      <c r="E5" s="9" t="s">
        <v>1260</v>
      </c>
      <c r="F5" s="9" t="s">
        <v>111</v>
      </c>
      <c r="H5" s="9" t="s">
        <v>202</v>
      </c>
      <c r="I5" s="9" t="s">
        <v>130</v>
      </c>
      <c r="J5" s="129">
        <v>40772</v>
      </c>
      <c r="K5" s="129">
        <v>40664</v>
      </c>
      <c r="L5" s="129">
        <v>40999</v>
      </c>
      <c r="O5" s="9">
        <v>30</v>
      </c>
      <c r="Q5" s="9" t="s">
        <v>54</v>
      </c>
      <c r="R5" s="13">
        <v>287991180</v>
      </c>
      <c r="S5" s="13">
        <v>310000000</v>
      </c>
      <c r="T5" s="13">
        <v>310000000</v>
      </c>
      <c r="U5" s="13">
        <v>62000000</v>
      </c>
      <c r="AA5" s="13" t="s">
        <v>365</v>
      </c>
      <c r="AF5" s="51">
        <f t="shared" si="0"/>
        <v>0</v>
      </c>
      <c r="AH5" s="11">
        <v>40756</v>
      </c>
      <c r="AI5" s="11">
        <v>40786</v>
      </c>
      <c r="AJ5" s="13">
        <v>29722515</v>
      </c>
      <c r="AK5" s="13">
        <v>5944503</v>
      </c>
      <c r="AL5" s="11">
        <v>40787</v>
      </c>
      <c r="AM5" s="11">
        <v>40816</v>
      </c>
      <c r="AN5" s="13">
        <v>23543298</v>
      </c>
      <c r="AO5" s="13">
        <v>4708660</v>
      </c>
      <c r="AP5" s="11">
        <v>40817</v>
      </c>
      <c r="AQ5" s="11">
        <v>40847</v>
      </c>
      <c r="AR5" s="13">
        <v>39834886</v>
      </c>
      <c r="AS5" s="13">
        <v>7966977</v>
      </c>
      <c r="AT5" s="11">
        <v>40848</v>
      </c>
      <c r="AU5" s="11">
        <v>40877</v>
      </c>
      <c r="AV5" s="13">
        <v>69088812</v>
      </c>
      <c r="AW5" s="13">
        <v>13817762</v>
      </c>
      <c r="AX5" s="11">
        <v>40878</v>
      </c>
      <c r="AY5" s="11">
        <v>40908</v>
      </c>
      <c r="AZ5" s="13">
        <v>12969336</v>
      </c>
      <c r="BA5" s="13">
        <v>2593867</v>
      </c>
      <c r="BB5" s="11">
        <v>40909</v>
      </c>
      <c r="BC5" s="11">
        <v>41029</v>
      </c>
      <c r="BD5" s="13">
        <v>88652854</v>
      </c>
      <c r="BE5" s="13">
        <v>17730571</v>
      </c>
      <c r="DZ5" s="54">
        <v>273868939</v>
      </c>
      <c r="EA5" s="55">
        <v>2011448</v>
      </c>
    </row>
    <row r="6" spans="1:132" ht="19.5" customHeight="1" x14ac:dyDescent="0.25">
      <c r="A6" s="9">
        <v>4</v>
      </c>
      <c r="B6" s="10" t="s">
        <v>1445</v>
      </c>
      <c r="C6" s="9" t="s">
        <v>16</v>
      </c>
      <c r="E6" s="9" t="s">
        <v>1255</v>
      </c>
      <c r="F6" s="9" t="s">
        <v>1256</v>
      </c>
      <c r="H6" s="9" t="s">
        <v>202</v>
      </c>
      <c r="I6" s="9" t="s">
        <v>97</v>
      </c>
      <c r="J6" s="129">
        <v>41030</v>
      </c>
      <c r="K6" s="129">
        <v>41000</v>
      </c>
      <c r="L6" s="129">
        <v>41456</v>
      </c>
      <c r="M6" s="9" t="s">
        <v>20</v>
      </c>
      <c r="O6" s="9">
        <v>29</v>
      </c>
      <c r="Q6" s="9" t="s">
        <v>54</v>
      </c>
      <c r="S6" s="13">
        <v>17000000</v>
      </c>
      <c r="T6" s="13">
        <v>17000000</v>
      </c>
      <c r="U6" s="13">
        <v>3000000</v>
      </c>
      <c r="AF6" s="51">
        <f t="shared" si="0"/>
        <v>0</v>
      </c>
      <c r="AH6" s="11">
        <v>41000</v>
      </c>
      <c r="AI6" s="11">
        <v>41456</v>
      </c>
      <c r="AJ6" s="13">
        <v>17015065</v>
      </c>
      <c r="AK6" s="13">
        <v>3000000</v>
      </c>
    </row>
    <row r="7" spans="1:132" ht="19.5" customHeight="1" x14ac:dyDescent="0.25">
      <c r="A7" s="9">
        <v>5</v>
      </c>
      <c r="B7" s="10" t="s">
        <v>1446</v>
      </c>
      <c r="C7" s="9" t="s">
        <v>17</v>
      </c>
      <c r="E7" s="9" t="s">
        <v>18</v>
      </c>
      <c r="F7" s="9" t="s">
        <v>19</v>
      </c>
      <c r="H7" s="9" t="s">
        <v>202</v>
      </c>
      <c r="I7" s="9" t="s">
        <v>97</v>
      </c>
      <c r="J7" s="129">
        <v>41030</v>
      </c>
      <c r="K7" s="129">
        <v>40969</v>
      </c>
      <c r="L7" s="129">
        <v>41639</v>
      </c>
      <c r="M7" s="9" t="s">
        <v>20</v>
      </c>
      <c r="O7" s="9">
        <v>29</v>
      </c>
      <c r="Q7" s="9" t="s">
        <v>54</v>
      </c>
      <c r="S7" s="13">
        <v>5000000</v>
      </c>
      <c r="T7" s="13">
        <v>5000000</v>
      </c>
      <c r="U7" s="13">
        <v>1000000</v>
      </c>
      <c r="AF7" s="51">
        <f t="shared" si="0"/>
        <v>0</v>
      </c>
      <c r="AH7" s="11">
        <v>40969</v>
      </c>
      <c r="AI7" s="11">
        <v>41425</v>
      </c>
      <c r="AJ7" s="13">
        <v>4883678</v>
      </c>
      <c r="AK7" s="13">
        <v>976736</v>
      </c>
    </row>
    <row r="8" spans="1:132" ht="19.5" customHeight="1" x14ac:dyDescent="0.25">
      <c r="A8" s="9">
        <v>5</v>
      </c>
      <c r="B8" s="10" t="s">
        <v>1446</v>
      </c>
      <c r="C8" s="18" t="s">
        <v>17</v>
      </c>
      <c r="D8" s="19">
        <v>41571</v>
      </c>
      <c r="L8" s="130">
        <v>41425</v>
      </c>
      <c r="AF8" s="51">
        <f t="shared" si="0"/>
        <v>0</v>
      </c>
    </row>
    <row r="9" spans="1:132" ht="19.5" customHeight="1" x14ac:dyDescent="0.25">
      <c r="A9" s="9">
        <v>6</v>
      </c>
      <c r="B9" s="10" t="s">
        <v>1447</v>
      </c>
      <c r="C9" s="9" t="s">
        <v>21</v>
      </c>
      <c r="E9" s="9" t="s">
        <v>22</v>
      </c>
      <c r="F9" s="9" t="s">
        <v>23</v>
      </c>
      <c r="H9" s="9" t="s">
        <v>202</v>
      </c>
      <c r="I9" s="9" t="s">
        <v>78</v>
      </c>
      <c r="J9" s="129">
        <v>41061</v>
      </c>
      <c r="K9" s="129">
        <v>40933</v>
      </c>
      <c r="L9" s="129">
        <v>41394</v>
      </c>
      <c r="M9" s="9" t="s">
        <v>20</v>
      </c>
      <c r="O9" s="9">
        <v>31</v>
      </c>
      <c r="Q9" s="9" t="s">
        <v>54</v>
      </c>
      <c r="S9" s="13">
        <v>10625000</v>
      </c>
      <c r="T9" s="13">
        <v>10625000</v>
      </c>
      <c r="U9" s="13">
        <v>2125000</v>
      </c>
      <c r="AF9" s="51">
        <f t="shared" si="0"/>
        <v>0</v>
      </c>
      <c r="AH9" s="11">
        <v>40933</v>
      </c>
      <c r="AI9" s="11">
        <v>41394</v>
      </c>
      <c r="AJ9" s="13">
        <v>8511118</v>
      </c>
      <c r="AK9" s="13">
        <v>1702224</v>
      </c>
    </row>
    <row r="10" spans="1:132" ht="19.5" customHeight="1" x14ac:dyDescent="0.25">
      <c r="A10" s="9">
        <v>7</v>
      </c>
      <c r="B10" s="10" t="s">
        <v>1448</v>
      </c>
      <c r="C10" s="9" t="s">
        <v>24</v>
      </c>
      <c r="E10" s="9" t="s">
        <v>18</v>
      </c>
      <c r="F10" s="9" t="s">
        <v>19</v>
      </c>
      <c r="H10" s="9" t="s">
        <v>202</v>
      </c>
      <c r="I10" s="9" t="s">
        <v>25</v>
      </c>
      <c r="J10" s="129">
        <v>41030</v>
      </c>
      <c r="K10" s="129">
        <v>40969</v>
      </c>
      <c r="L10" s="129">
        <v>41639</v>
      </c>
      <c r="M10" s="9" t="s">
        <v>20</v>
      </c>
      <c r="O10" s="9">
        <v>31</v>
      </c>
      <c r="Q10" s="9" t="s">
        <v>54</v>
      </c>
      <c r="S10" s="13">
        <v>9000000</v>
      </c>
      <c r="T10" s="13">
        <v>9000000</v>
      </c>
      <c r="U10" s="13">
        <v>1800000</v>
      </c>
      <c r="AF10" s="51">
        <f t="shared" si="0"/>
        <v>0</v>
      </c>
      <c r="AH10" s="11">
        <v>40969</v>
      </c>
      <c r="AI10" s="11">
        <v>41486</v>
      </c>
      <c r="AJ10" s="13">
        <v>9063652</v>
      </c>
      <c r="AK10" s="13">
        <v>1800000</v>
      </c>
    </row>
    <row r="11" spans="1:132" s="18" customFormat="1" ht="19.5" customHeight="1" x14ac:dyDescent="0.25">
      <c r="A11" s="18">
        <v>7</v>
      </c>
      <c r="B11" s="10" t="s">
        <v>1448</v>
      </c>
      <c r="C11" s="18" t="s">
        <v>24</v>
      </c>
      <c r="D11" s="19">
        <v>41584</v>
      </c>
      <c r="E11" s="9" t="s">
        <v>18</v>
      </c>
      <c r="G11" s="19"/>
      <c r="J11" s="130"/>
      <c r="K11" s="130"/>
      <c r="L11" s="130">
        <v>41486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51">
        <f t="shared" si="0"/>
        <v>0</v>
      </c>
      <c r="AG11" s="46"/>
      <c r="AH11" s="19"/>
      <c r="AI11" s="19"/>
      <c r="AJ11" s="20"/>
      <c r="AK11" s="20"/>
      <c r="AL11" s="19"/>
      <c r="AM11" s="19"/>
      <c r="AN11" s="20"/>
      <c r="AO11" s="20"/>
      <c r="AP11" s="19"/>
      <c r="AQ11" s="19"/>
      <c r="AR11" s="20"/>
      <c r="AS11" s="20"/>
      <c r="AT11" s="19"/>
      <c r="AU11" s="19"/>
      <c r="AV11" s="20"/>
      <c r="AW11" s="20"/>
      <c r="AX11" s="19"/>
      <c r="AY11" s="19"/>
      <c r="AZ11" s="20"/>
      <c r="BA11" s="20"/>
      <c r="BB11" s="19"/>
      <c r="BC11" s="19"/>
      <c r="BD11" s="20"/>
      <c r="BE11" s="20"/>
      <c r="BF11" s="19"/>
      <c r="BG11" s="19"/>
      <c r="BH11" s="20"/>
      <c r="BI11" s="20"/>
      <c r="BJ11" s="19"/>
      <c r="BK11" s="19"/>
      <c r="BL11" s="20"/>
      <c r="BM11" s="20"/>
      <c r="BN11" s="19"/>
      <c r="BO11" s="19"/>
      <c r="BP11" s="20"/>
      <c r="BQ11" s="20"/>
      <c r="BT11" s="20"/>
      <c r="BU11" s="20"/>
      <c r="BX11" s="20"/>
      <c r="BY11" s="20"/>
      <c r="CB11" s="20"/>
      <c r="CC11" s="20"/>
      <c r="CF11" s="20"/>
      <c r="CG11" s="20"/>
      <c r="CJ11" s="20"/>
      <c r="CK11" s="20"/>
      <c r="CN11" s="20"/>
      <c r="CO11" s="20"/>
      <c r="CP11" s="19"/>
      <c r="CQ11" s="19"/>
      <c r="CR11" s="20"/>
      <c r="CS11" s="20"/>
      <c r="CT11" s="19"/>
      <c r="CU11" s="19"/>
      <c r="CV11" s="20"/>
      <c r="CW11" s="20"/>
      <c r="CX11" s="96"/>
      <c r="CY11" s="96"/>
      <c r="CZ11" s="20"/>
      <c r="DA11" s="20"/>
      <c r="DB11" s="96"/>
      <c r="DC11" s="96"/>
      <c r="DD11" s="20"/>
      <c r="DE11" s="20"/>
      <c r="DF11" s="96"/>
      <c r="DG11" s="96"/>
      <c r="DH11" s="20"/>
      <c r="DI11" s="20"/>
      <c r="DJ11" s="96"/>
      <c r="DK11" s="96"/>
      <c r="DL11" s="20"/>
      <c r="DM11" s="20"/>
      <c r="DN11" s="96"/>
      <c r="DO11" s="96"/>
      <c r="DP11" s="20"/>
      <c r="DQ11" s="20"/>
      <c r="DR11" s="96"/>
      <c r="DS11" s="96"/>
      <c r="DT11" s="20"/>
      <c r="DU11" s="20"/>
      <c r="DV11" s="96"/>
      <c r="DW11" s="96"/>
      <c r="DX11" s="20"/>
      <c r="DY11" s="20"/>
      <c r="DZ11" s="56"/>
      <c r="EA11" s="57"/>
    </row>
    <row r="12" spans="1:132" ht="19.5" customHeight="1" x14ac:dyDescent="0.25">
      <c r="A12" s="9">
        <v>8</v>
      </c>
      <c r="B12" s="10" t="s">
        <v>1449</v>
      </c>
      <c r="C12" s="9" t="s">
        <v>26</v>
      </c>
      <c r="E12" s="9" t="s">
        <v>27</v>
      </c>
      <c r="F12" s="9" t="s">
        <v>43</v>
      </c>
      <c r="H12" s="9" t="s">
        <v>202</v>
      </c>
      <c r="I12" s="9" t="s">
        <v>28</v>
      </c>
      <c r="M12" s="9" t="s">
        <v>20</v>
      </c>
      <c r="AF12" s="51">
        <f t="shared" si="0"/>
        <v>0</v>
      </c>
    </row>
    <row r="13" spans="1:132" ht="19.5" customHeight="1" x14ac:dyDescent="0.25">
      <c r="A13" s="9">
        <v>9</v>
      </c>
      <c r="B13" s="10" t="s">
        <v>1450</v>
      </c>
      <c r="C13" s="9" t="s">
        <v>29</v>
      </c>
      <c r="E13" s="9" t="s">
        <v>30</v>
      </c>
      <c r="F13" s="9" t="s">
        <v>31</v>
      </c>
      <c r="H13" s="9" t="s">
        <v>202</v>
      </c>
      <c r="I13" s="9" t="s">
        <v>25</v>
      </c>
      <c r="J13" s="129">
        <v>40938</v>
      </c>
      <c r="K13" s="129">
        <v>40988</v>
      </c>
      <c r="L13" s="129">
        <v>41425</v>
      </c>
      <c r="M13" s="9" t="s">
        <v>20</v>
      </c>
      <c r="O13" s="9">
        <v>32</v>
      </c>
      <c r="Q13" s="9" t="s">
        <v>54</v>
      </c>
      <c r="S13" s="13">
        <v>10000000</v>
      </c>
      <c r="T13" s="13">
        <v>10000000</v>
      </c>
      <c r="U13" s="13">
        <v>2000000</v>
      </c>
      <c r="AF13" s="51">
        <f t="shared" si="0"/>
        <v>0</v>
      </c>
    </row>
    <row r="14" spans="1:132" ht="19.5" customHeight="1" x14ac:dyDescent="0.25">
      <c r="A14" s="9">
        <v>10</v>
      </c>
      <c r="B14" s="10" t="s">
        <v>1451</v>
      </c>
      <c r="C14" s="9" t="s">
        <v>32</v>
      </c>
      <c r="E14" s="9" t="s">
        <v>33</v>
      </c>
      <c r="F14" s="9" t="s">
        <v>34</v>
      </c>
      <c r="I14" s="9" t="s">
        <v>35</v>
      </c>
      <c r="M14" s="9" t="s">
        <v>20</v>
      </c>
      <c r="O14" s="9">
        <v>31</v>
      </c>
      <c r="AF14" s="51">
        <f t="shared" si="0"/>
        <v>0</v>
      </c>
    </row>
    <row r="15" spans="1:132" ht="19.5" customHeight="1" x14ac:dyDescent="0.25">
      <c r="A15" s="9">
        <v>11</v>
      </c>
      <c r="B15" s="10" t="s">
        <v>1452</v>
      </c>
      <c r="C15" s="9" t="s">
        <v>279</v>
      </c>
      <c r="E15" s="9" t="s">
        <v>36</v>
      </c>
      <c r="F15" s="9" t="s">
        <v>37</v>
      </c>
      <c r="H15" s="9" t="s">
        <v>202</v>
      </c>
      <c r="I15" s="9" t="s">
        <v>25</v>
      </c>
      <c r="J15" s="129">
        <v>41061</v>
      </c>
      <c r="K15" s="129">
        <v>40849</v>
      </c>
      <c r="L15" s="129">
        <v>41414</v>
      </c>
      <c r="O15" s="9">
        <v>28</v>
      </c>
      <c r="Q15" s="9" t="s">
        <v>54</v>
      </c>
      <c r="S15" s="13">
        <v>16100000</v>
      </c>
      <c r="T15" s="13">
        <v>16100000</v>
      </c>
      <c r="U15" s="13">
        <v>3000000</v>
      </c>
      <c r="AF15" s="51">
        <f t="shared" si="0"/>
        <v>0</v>
      </c>
    </row>
    <row r="16" spans="1:132" ht="19.5" customHeight="1" x14ac:dyDescent="0.25">
      <c r="A16" s="9">
        <v>12</v>
      </c>
      <c r="B16" s="10" t="s">
        <v>1453</v>
      </c>
      <c r="C16" s="9" t="s">
        <v>38</v>
      </c>
      <c r="E16" s="9" t="s">
        <v>39</v>
      </c>
      <c r="F16" s="9" t="s">
        <v>40</v>
      </c>
      <c r="I16" s="9" t="s">
        <v>41</v>
      </c>
      <c r="O16" s="9">
        <v>31</v>
      </c>
      <c r="AF16" s="51">
        <f t="shared" si="0"/>
        <v>0</v>
      </c>
    </row>
    <row r="17" spans="1:37" ht="19.5" customHeight="1" x14ac:dyDescent="0.25">
      <c r="A17" s="9">
        <v>13</v>
      </c>
      <c r="B17" s="10" t="s">
        <v>1454</v>
      </c>
      <c r="C17" s="9" t="s">
        <v>42</v>
      </c>
      <c r="E17" s="9" t="s">
        <v>1395</v>
      </c>
      <c r="F17" s="9" t="s">
        <v>44</v>
      </c>
      <c r="H17" s="9" t="s">
        <v>202</v>
      </c>
      <c r="I17" s="9" t="s">
        <v>25</v>
      </c>
      <c r="J17" s="129">
        <v>41030</v>
      </c>
      <c r="K17" s="129">
        <v>41000</v>
      </c>
      <c r="L17" s="129">
        <v>41425</v>
      </c>
      <c r="M17" s="9" t="s">
        <v>20</v>
      </c>
      <c r="O17" s="9">
        <v>29</v>
      </c>
      <c r="Q17" s="9" t="s">
        <v>54</v>
      </c>
      <c r="S17" s="13">
        <v>3125000</v>
      </c>
      <c r="T17" s="13">
        <v>3125000</v>
      </c>
      <c r="U17" s="13">
        <v>625000</v>
      </c>
      <c r="AF17" s="51">
        <f t="shared" si="0"/>
        <v>0</v>
      </c>
      <c r="AH17" s="11">
        <v>41000</v>
      </c>
      <c r="AI17" s="11">
        <v>41425</v>
      </c>
      <c r="AJ17" s="13">
        <v>3128496</v>
      </c>
      <c r="AK17" s="13">
        <v>625000</v>
      </c>
    </row>
    <row r="18" spans="1:37" ht="19.5" customHeight="1" x14ac:dyDescent="0.25">
      <c r="A18" s="9">
        <v>14</v>
      </c>
      <c r="B18" s="10" t="s">
        <v>1455</v>
      </c>
      <c r="C18" s="9" t="s">
        <v>45</v>
      </c>
      <c r="E18" s="9" t="s">
        <v>46</v>
      </c>
      <c r="F18" s="9" t="s">
        <v>47</v>
      </c>
      <c r="H18" s="9" t="s">
        <v>202</v>
      </c>
      <c r="I18" s="9" t="s">
        <v>25</v>
      </c>
      <c r="J18" s="129">
        <v>41029</v>
      </c>
      <c r="K18" s="129">
        <v>41029</v>
      </c>
      <c r="L18" s="129">
        <v>41424</v>
      </c>
      <c r="M18" s="9" t="s">
        <v>20</v>
      </c>
      <c r="O18" s="9">
        <v>29</v>
      </c>
      <c r="Q18" s="9" t="s">
        <v>54</v>
      </c>
      <c r="S18" s="13">
        <v>3100000</v>
      </c>
      <c r="T18" s="13">
        <v>3100000</v>
      </c>
      <c r="U18" s="13">
        <v>600000</v>
      </c>
      <c r="AF18" s="51">
        <f t="shared" si="0"/>
        <v>0</v>
      </c>
    </row>
    <row r="19" spans="1:37" ht="19.5" customHeight="1" x14ac:dyDescent="0.25">
      <c r="A19" s="9">
        <v>15</v>
      </c>
      <c r="B19" s="10" t="s">
        <v>1456</v>
      </c>
      <c r="C19" s="9" t="s">
        <v>81</v>
      </c>
      <c r="E19" s="9" t="s">
        <v>46</v>
      </c>
      <c r="F19" s="9" t="s">
        <v>47</v>
      </c>
      <c r="H19" s="9" t="s">
        <v>202</v>
      </c>
      <c r="I19" s="9" t="s">
        <v>25</v>
      </c>
      <c r="J19" s="129">
        <v>41030</v>
      </c>
      <c r="K19" s="129">
        <v>41015</v>
      </c>
      <c r="L19" s="129">
        <v>41335</v>
      </c>
      <c r="M19" s="9" t="s">
        <v>20</v>
      </c>
      <c r="O19" s="9">
        <v>23</v>
      </c>
      <c r="Q19" s="9" t="s">
        <v>54</v>
      </c>
      <c r="S19" s="13">
        <v>8300000</v>
      </c>
      <c r="T19" s="13">
        <v>8300000</v>
      </c>
      <c r="U19" s="13">
        <v>1500000</v>
      </c>
      <c r="AF19" s="51">
        <f t="shared" si="0"/>
        <v>0</v>
      </c>
      <c r="AH19" s="11">
        <v>41015</v>
      </c>
      <c r="AI19" s="11">
        <v>41507</v>
      </c>
      <c r="AJ19" s="13">
        <v>9260062</v>
      </c>
      <c r="AK19" s="13">
        <v>1500000</v>
      </c>
    </row>
    <row r="20" spans="1:37" ht="19.5" customHeight="1" x14ac:dyDescent="0.25">
      <c r="A20" s="9">
        <v>16</v>
      </c>
      <c r="B20" s="10" t="s">
        <v>1457</v>
      </c>
      <c r="C20" s="9" t="s">
        <v>48</v>
      </c>
      <c r="E20" s="9" t="s">
        <v>49</v>
      </c>
      <c r="F20" s="9" t="s">
        <v>50</v>
      </c>
      <c r="H20" s="9" t="s">
        <v>202</v>
      </c>
      <c r="I20" s="9" t="s">
        <v>78</v>
      </c>
      <c r="J20" s="129">
        <v>40867</v>
      </c>
      <c r="K20" s="129">
        <v>40867</v>
      </c>
      <c r="L20" s="129">
        <v>40908</v>
      </c>
      <c r="M20" s="9" t="s">
        <v>20</v>
      </c>
      <c r="O20" s="9">
        <v>28</v>
      </c>
      <c r="Q20" s="9" t="s">
        <v>61</v>
      </c>
      <c r="S20" s="13">
        <v>3000000</v>
      </c>
      <c r="T20" s="13">
        <v>3000000</v>
      </c>
      <c r="U20" s="13">
        <v>600000</v>
      </c>
      <c r="AF20" s="51">
        <f t="shared" si="0"/>
        <v>0</v>
      </c>
    </row>
    <row r="21" spans="1:37" ht="19.5" customHeight="1" x14ac:dyDescent="0.25">
      <c r="A21" s="9">
        <v>17</v>
      </c>
      <c r="B21" s="10" t="s">
        <v>1458</v>
      </c>
      <c r="C21" s="9" t="s">
        <v>154</v>
      </c>
      <c r="E21" s="9" t="s">
        <v>527</v>
      </c>
      <c r="F21" s="9" t="s">
        <v>52</v>
      </c>
      <c r="H21" s="9" t="s">
        <v>202</v>
      </c>
      <c r="I21" s="9" t="s">
        <v>28</v>
      </c>
      <c r="J21" s="129">
        <v>40831</v>
      </c>
      <c r="K21" s="129">
        <v>40806</v>
      </c>
      <c r="L21" s="129">
        <v>41060</v>
      </c>
      <c r="M21" s="9" t="s">
        <v>20</v>
      </c>
      <c r="O21" s="9">
        <v>31</v>
      </c>
      <c r="Q21" s="9" t="s">
        <v>54</v>
      </c>
      <c r="S21" s="13">
        <v>10772925</v>
      </c>
      <c r="T21" s="13">
        <v>10772925</v>
      </c>
      <c r="U21" s="13">
        <v>2000000</v>
      </c>
      <c r="W21" s="13">
        <v>2000000</v>
      </c>
      <c r="AF21" s="51">
        <f t="shared" si="0"/>
        <v>2000000</v>
      </c>
      <c r="AH21" s="11">
        <v>40806</v>
      </c>
      <c r="AI21" s="11">
        <v>41060</v>
      </c>
      <c r="AJ21" s="13">
        <v>10347379</v>
      </c>
      <c r="AK21" s="13">
        <v>2000000</v>
      </c>
    </row>
    <row r="22" spans="1:37" ht="19.5" customHeight="1" x14ac:dyDescent="0.25">
      <c r="A22" s="9">
        <v>18</v>
      </c>
      <c r="B22" s="10" t="s">
        <v>1459</v>
      </c>
      <c r="C22" s="9" t="s">
        <v>55</v>
      </c>
      <c r="E22" s="9" t="s">
        <v>56</v>
      </c>
      <c r="F22" s="9" t="s">
        <v>57</v>
      </c>
      <c r="H22" s="9" t="s">
        <v>202</v>
      </c>
      <c r="I22" s="9" t="s">
        <v>25</v>
      </c>
      <c r="J22" s="129">
        <v>40983</v>
      </c>
      <c r="K22" s="129">
        <v>40817</v>
      </c>
      <c r="L22" s="129">
        <v>41213</v>
      </c>
      <c r="O22" s="9">
        <v>24</v>
      </c>
      <c r="Q22" s="9" t="s">
        <v>54</v>
      </c>
      <c r="S22" s="13">
        <v>5568900</v>
      </c>
      <c r="T22" s="13">
        <v>4456000</v>
      </c>
      <c r="U22" s="13">
        <v>1113780</v>
      </c>
      <c r="AF22" s="51">
        <f t="shared" si="0"/>
        <v>0</v>
      </c>
    </row>
    <row r="23" spans="1:37" ht="19.5" customHeight="1" x14ac:dyDescent="0.25">
      <c r="A23" s="9">
        <v>19</v>
      </c>
      <c r="B23" s="10" t="s">
        <v>1460</v>
      </c>
      <c r="C23" s="9" t="s">
        <v>58</v>
      </c>
      <c r="E23" s="9" t="s">
        <v>56</v>
      </c>
      <c r="F23" s="9" t="s">
        <v>57</v>
      </c>
      <c r="H23" s="9" t="s">
        <v>202</v>
      </c>
      <c r="I23" s="9" t="s">
        <v>25</v>
      </c>
      <c r="J23" s="129">
        <v>41153</v>
      </c>
      <c r="K23" s="129">
        <v>40817</v>
      </c>
      <c r="L23" s="129">
        <v>41578</v>
      </c>
      <c r="O23" s="9">
        <v>22</v>
      </c>
      <c r="Q23" s="9" t="s">
        <v>54</v>
      </c>
      <c r="S23" s="13">
        <v>37572334</v>
      </c>
      <c r="T23" s="13">
        <v>30135333</v>
      </c>
      <c r="U23" s="13">
        <v>7514467</v>
      </c>
      <c r="AF23" s="51">
        <f t="shared" si="0"/>
        <v>0</v>
      </c>
      <c r="AH23" s="11">
        <v>40817</v>
      </c>
      <c r="AI23" s="11">
        <v>41578</v>
      </c>
      <c r="AJ23" s="13">
        <v>37637500</v>
      </c>
      <c r="AK23" s="13">
        <v>7514467</v>
      </c>
    </row>
    <row r="24" spans="1:37" ht="19.5" customHeight="1" x14ac:dyDescent="0.25">
      <c r="A24" s="9">
        <v>20</v>
      </c>
      <c r="B24" s="10" t="s">
        <v>1461</v>
      </c>
      <c r="C24" s="9" t="s">
        <v>60</v>
      </c>
      <c r="E24" s="9" t="s">
        <v>56</v>
      </c>
      <c r="F24" s="9" t="s">
        <v>57</v>
      </c>
      <c r="H24" s="9" t="s">
        <v>202</v>
      </c>
      <c r="I24" s="9" t="s">
        <v>25</v>
      </c>
      <c r="J24" s="129">
        <v>41014</v>
      </c>
      <c r="K24" s="129">
        <v>40878</v>
      </c>
      <c r="L24" s="129">
        <v>41214</v>
      </c>
      <c r="O24" s="9">
        <v>24</v>
      </c>
      <c r="Q24" s="9" t="s">
        <v>61</v>
      </c>
      <c r="S24" s="13">
        <v>18595600</v>
      </c>
      <c r="T24" s="13">
        <v>18595600</v>
      </c>
      <c r="U24" s="13">
        <v>3719120</v>
      </c>
      <c r="AF24" s="51">
        <f t="shared" si="0"/>
        <v>0</v>
      </c>
    </row>
    <row r="25" spans="1:37" ht="19.5" customHeight="1" x14ac:dyDescent="0.25">
      <c r="A25" s="9">
        <v>21</v>
      </c>
      <c r="B25" s="10" t="s">
        <v>1462</v>
      </c>
      <c r="C25" s="9" t="s">
        <v>59</v>
      </c>
      <c r="E25" s="9" t="s">
        <v>56</v>
      </c>
      <c r="F25" s="9" t="s">
        <v>57</v>
      </c>
      <c r="H25" s="9" t="s">
        <v>202</v>
      </c>
      <c r="I25" s="9" t="s">
        <v>25</v>
      </c>
      <c r="J25" s="129">
        <v>41014</v>
      </c>
      <c r="K25" s="129">
        <v>40817</v>
      </c>
      <c r="L25" s="129">
        <v>41214</v>
      </c>
      <c r="O25" s="9">
        <v>24</v>
      </c>
      <c r="Q25" s="9" t="s">
        <v>61</v>
      </c>
      <c r="S25" s="13">
        <v>5008334</v>
      </c>
      <c r="T25" s="13">
        <v>5008334</v>
      </c>
      <c r="U25" s="13">
        <v>1001667</v>
      </c>
      <c r="AF25" s="51">
        <f t="shared" si="0"/>
        <v>0</v>
      </c>
      <c r="AH25" s="11">
        <v>40817</v>
      </c>
      <c r="AI25" s="11">
        <v>41214</v>
      </c>
      <c r="AJ25" s="13">
        <v>4982320</v>
      </c>
      <c r="AK25" s="13">
        <v>996464</v>
      </c>
    </row>
    <row r="26" spans="1:37" ht="19.5" customHeight="1" x14ac:dyDescent="0.25">
      <c r="A26" s="9">
        <v>22</v>
      </c>
      <c r="B26" s="10" t="s">
        <v>1463</v>
      </c>
      <c r="C26" s="9" t="s">
        <v>62</v>
      </c>
      <c r="E26" s="9" t="s">
        <v>56</v>
      </c>
      <c r="F26" s="9" t="s">
        <v>57</v>
      </c>
      <c r="H26" s="9" t="s">
        <v>202</v>
      </c>
      <c r="I26" s="9" t="s">
        <v>25</v>
      </c>
      <c r="J26" s="129">
        <v>40910</v>
      </c>
      <c r="K26" s="129">
        <v>40878</v>
      </c>
      <c r="L26" s="129">
        <v>41233</v>
      </c>
      <c r="O26" s="9">
        <v>25</v>
      </c>
      <c r="Q26" s="9" t="s">
        <v>61</v>
      </c>
      <c r="S26" s="13">
        <v>5337300</v>
      </c>
      <c r="T26" s="13">
        <v>5337300</v>
      </c>
      <c r="U26" s="13">
        <v>1067460</v>
      </c>
      <c r="AF26" s="51">
        <f t="shared" si="0"/>
        <v>0</v>
      </c>
    </row>
    <row r="27" spans="1:37" ht="19.5" customHeight="1" x14ac:dyDescent="0.25">
      <c r="A27" s="9">
        <v>23</v>
      </c>
      <c r="B27" s="10" t="s">
        <v>1464</v>
      </c>
      <c r="C27" s="9" t="s">
        <v>63</v>
      </c>
      <c r="E27" s="9" t="s">
        <v>56</v>
      </c>
      <c r="F27" s="9" t="s">
        <v>57</v>
      </c>
      <c r="H27" s="9" t="s">
        <v>202</v>
      </c>
      <c r="I27" s="9" t="s">
        <v>25</v>
      </c>
      <c r="J27" s="129">
        <v>41039</v>
      </c>
      <c r="K27" s="129">
        <v>40817</v>
      </c>
      <c r="L27" s="129">
        <v>41182</v>
      </c>
      <c r="O27" s="9">
        <v>23</v>
      </c>
      <c r="Q27" s="9" t="s">
        <v>54</v>
      </c>
      <c r="S27" s="13">
        <v>4615600</v>
      </c>
      <c r="T27" s="13">
        <v>3695000</v>
      </c>
      <c r="U27" s="13">
        <v>923120</v>
      </c>
      <c r="AF27" s="51">
        <f t="shared" si="0"/>
        <v>0</v>
      </c>
    </row>
    <row r="28" spans="1:37" ht="19.5" customHeight="1" x14ac:dyDescent="0.25">
      <c r="A28" s="9">
        <v>24</v>
      </c>
      <c r="B28" s="10" t="s">
        <v>1465</v>
      </c>
      <c r="C28" s="9" t="s">
        <v>64</v>
      </c>
      <c r="E28" s="9" t="s">
        <v>56</v>
      </c>
      <c r="F28" s="9" t="s">
        <v>57</v>
      </c>
      <c r="H28" s="9" t="s">
        <v>202</v>
      </c>
      <c r="I28" s="9" t="s">
        <v>25</v>
      </c>
      <c r="J28" s="129">
        <v>40960</v>
      </c>
      <c r="K28" s="129">
        <v>40544</v>
      </c>
      <c r="L28" s="129">
        <v>41214</v>
      </c>
      <c r="O28" s="9">
        <v>24</v>
      </c>
      <c r="Q28" s="9" t="s">
        <v>54</v>
      </c>
      <c r="S28" s="13">
        <v>4562166</v>
      </c>
      <c r="T28" s="13">
        <v>3656667</v>
      </c>
      <c r="U28" s="13">
        <v>912433</v>
      </c>
      <c r="AF28" s="51">
        <f t="shared" si="0"/>
        <v>0</v>
      </c>
      <c r="AH28" s="11">
        <v>40817</v>
      </c>
      <c r="AI28" s="11">
        <v>41090</v>
      </c>
      <c r="AJ28" s="13">
        <v>4495826</v>
      </c>
      <c r="AK28" s="13">
        <v>899165</v>
      </c>
    </row>
    <row r="29" spans="1:37" ht="19.5" customHeight="1" x14ac:dyDescent="0.25">
      <c r="A29" s="9">
        <v>25</v>
      </c>
      <c r="B29" s="10" t="s">
        <v>1466</v>
      </c>
      <c r="C29" s="9" t="s">
        <v>65</v>
      </c>
      <c r="E29" s="9" t="s">
        <v>56</v>
      </c>
      <c r="F29" s="9" t="s">
        <v>57</v>
      </c>
      <c r="H29" s="9" t="s">
        <v>202</v>
      </c>
      <c r="I29" s="9" t="s">
        <v>25</v>
      </c>
      <c r="J29" s="129">
        <v>40978</v>
      </c>
      <c r="K29" s="129">
        <v>40817</v>
      </c>
      <c r="L29" s="129">
        <v>41243</v>
      </c>
      <c r="O29" s="9">
        <v>22</v>
      </c>
      <c r="Q29" s="9" t="s">
        <v>54</v>
      </c>
      <c r="S29" s="13">
        <v>7038214</v>
      </c>
      <c r="T29" s="13">
        <v>5638333</v>
      </c>
      <c r="U29" s="13">
        <v>1407643</v>
      </c>
      <c r="AF29" s="51">
        <f t="shared" si="0"/>
        <v>0</v>
      </c>
      <c r="AH29" s="11">
        <v>40817</v>
      </c>
      <c r="AI29" s="11">
        <v>41243</v>
      </c>
      <c r="AJ29" s="13">
        <v>7012843</v>
      </c>
      <c r="AK29" s="13">
        <v>1402569</v>
      </c>
    </row>
    <row r="30" spans="1:37" ht="19.5" customHeight="1" x14ac:dyDescent="0.25">
      <c r="A30" s="9">
        <v>26</v>
      </c>
      <c r="B30" s="10" t="s">
        <v>1467</v>
      </c>
      <c r="C30" s="9" t="s">
        <v>66</v>
      </c>
      <c r="E30" s="9" t="s">
        <v>56</v>
      </c>
      <c r="F30" s="9" t="s">
        <v>57</v>
      </c>
      <c r="H30" s="9" t="s">
        <v>202</v>
      </c>
      <c r="I30" s="9" t="s">
        <v>25</v>
      </c>
      <c r="J30" s="129">
        <v>40918</v>
      </c>
      <c r="K30" s="129">
        <v>40817</v>
      </c>
      <c r="L30" s="129">
        <v>41243</v>
      </c>
      <c r="O30" s="9">
        <v>24</v>
      </c>
      <c r="Q30" s="9" t="s">
        <v>54</v>
      </c>
      <c r="S30" s="13">
        <v>21440500</v>
      </c>
      <c r="T30" s="13">
        <v>17297000</v>
      </c>
      <c r="U30" s="13">
        <v>4288100</v>
      </c>
      <c r="AF30" s="51">
        <f t="shared" si="0"/>
        <v>0</v>
      </c>
      <c r="AH30" s="11">
        <v>40817</v>
      </c>
      <c r="AI30" s="11">
        <v>41243</v>
      </c>
      <c r="AJ30" s="13">
        <v>10707250</v>
      </c>
      <c r="AK30" s="13">
        <v>2141450</v>
      </c>
    </row>
    <row r="31" spans="1:37" ht="19.5" customHeight="1" x14ac:dyDescent="0.25">
      <c r="A31" s="9">
        <v>27</v>
      </c>
      <c r="B31" s="10" t="s">
        <v>1468</v>
      </c>
      <c r="C31" s="9" t="s">
        <v>67</v>
      </c>
      <c r="E31" s="9" t="s">
        <v>56</v>
      </c>
      <c r="F31" s="9" t="s">
        <v>57</v>
      </c>
      <c r="H31" s="9" t="s">
        <v>202</v>
      </c>
      <c r="I31" s="9" t="s">
        <v>25</v>
      </c>
      <c r="J31" s="129">
        <v>40949</v>
      </c>
      <c r="K31" s="129">
        <v>40817</v>
      </c>
      <c r="L31" s="129">
        <v>41243</v>
      </c>
      <c r="O31" s="9">
        <v>24</v>
      </c>
      <c r="Q31" s="9" t="s">
        <v>54</v>
      </c>
      <c r="S31" s="13">
        <v>6442300</v>
      </c>
      <c r="T31" s="13">
        <v>5149000</v>
      </c>
      <c r="U31" s="13">
        <v>1284460</v>
      </c>
      <c r="AF31" s="51">
        <f t="shared" si="0"/>
        <v>0</v>
      </c>
      <c r="AH31" s="11">
        <v>40817</v>
      </c>
      <c r="AI31" s="11">
        <v>41243</v>
      </c>
      <c r="AJ31" s="13">
        <v>6397298</v>
      </c>
      <c r="AK31" s="13">
        <v>1279460</v>
      </c>
    </row>
    <row r="32" spans="1:37" ht="19.5" customHeight="1" x14ac:dyDescent="0.25">
      <c r="A32" s="9">
        <v>28</v>
      </c>
      <c r="B32" s="10" t="s">
        <v>1469</v>
      </c>
      <c r="C32" s="9" t="s">
        <v>68</v>
      </c>
      <c r="E32" s="9" t="s">
        <v>56</v>
      </c>
      <c r="F32" s="9" t="s">
        <v>57</v>
      </c>
      <c r="H32" s="9" t="s">
        <v>202</v>
      </c>
      <c r="I32" s="9" t="s">
        <v>25</v>
      </c>
      <c r="J32" s="129">
        <v>41010</v>
      </c>
      <c r="K32" s="129">
        <v>40817</v>
      </c>
      <c r="L32" s="129">
        <v>41182</v>
      </c>
      <c r="O32" s="9">
        <v>23</v>
      </c>
      <c r="Q32" s="9" t="s">
        <v>54</v>
      </c>
      <c r="S32" s="13">
        <v>5003916</v>
      </c>
      <c r="T32" s="13">
        <v>4003667</v>
      </c>
      <c r="U32" s="13">
        <v>1000783</v>
      </c>
      <c r="AF32" s="51">
        <f t="shared" si="0"/>
        <v>0</v>
      </c>
    </row>
    <row r="33" spans="1:49" ht="19.5" customHeight="1" x14ac:dyDescent="0.25">
      <c r="A33" s="9">
        <v>29</v>
      </c>
      <c r="B33" s="10" t="s">
        <v>1470</v>
      </c>
      <c r="C33" s="9" t="s">
        <v>69</v>
      </c>
      <c r="E33" s="9" t="s">
        <v>56</v>
      </c>
      <c r="F33" s="9" t="s">
        <v>57</v>
      </c>
      <c r="H33" s="9" t="s">
        <v>202</v>
      </c>
      <c r="I33" s="9" t="s">
        <v>25</v>
      </c>
      <c r="J33" s="129">
        <v>40919</v>
      </c>
      <c r="K33" s="129">
        <v>40817</v>
      </c>
      <c r="L33" s="129">
        <v>41030</v>
      </c>
      <c r="O33" s="9">
        <v>24</v>
      </c>
      <c r="Q33" s="9" t="s">
        <v>54</v>
      </c>
      <c r="S33" s="13">
        <v>6726384</v>
      </c>
      <c r="T33" s="13">
        <v>5389333</v>
      </c>
      <c r="U33" s="13">
        <v>1344481</v>
      </c>
      <c r="AF33" s="51">
        <f t="shared" si="0"/>
        <v>0</v>
      </c>
      <c r="AH33" s="11">
        <v>40817</v>
      </c>
      <c r="AI33" s="11">
        <v>41090</v>
      </c>
      <c r="AJ33" s="13">
        <v>6723631</v>
      </c>
      <c r="AK33" s="13">
        <v>1344481</v>
      </c>
    </row>
    <row r="34" spans="1:49" ht="19.5" customHeight="1" x14ac:dyDescent="0.25">
      <c r="A34" s="9">
        <v>30</v>
      </c>
      <c r="B34" s="10" t="s">
        <v>1471</v>
      </c>
      <c r="C34" s="9" t="s">
        <v>70</v>
      </c>
      <c r="E34" s="9" t="s">
        <v>56</v>
      </c>
      <c r="F34" s="9" t="s">
        <v>57</v>
      </c>
      <c r="H34" s="9" t="s">
        <v>202</v>
      </c>
      <c r="I34" s="9" t="s">
        <v>25</v>
      </c>
      <c r="J34" s="129">
        <v>40969</v>
      </c>
      <c r="K34" s="129">
        <v>40817</v>
      </c>
      <c r="L34" s="129">
        <v>41090</v>
      </c>
      <c r="O34" s="9">
        <v>22</v>
      </c>
      <c r="Q34" s="9" t="s">
        <v>54</v>
      </c>
      <c r="S34" s="13">
        <v>5171400</v>
      </c>
      <c r="T34" s="13">
        <v>4139000</v>
      </c>
      <c r="U34" s="13">
        <v>1034280</v>
      </c>
      <c r="AF34" s="51">
        <f t="shared" si="0"/>
        <v>0</v>
      </c>
      <c r="AH34" s="11">
        <v>40817</v>
      </c>
      <c r="AI34" s="11">
        <v>41090</v>
      </c>
      <c r="AJ34" s="13">
        <v>5171115</v>
      </c>
      <c r="AK34" s="13">
        <v>1034223</v>
      </c>
    </row>
    <row r="35" spans="1:49" ht="19.5" customHeight="1" x14ac:dyDescent="0.25">
      <c r="A35" s="9">
        <v>31</v>
      </c>
      <c r="B35" s="10" t="s">
        <v>1472</v>
      </c>
      <c r="C35" s="9" t="s">
        <v>758</v>
      </c>
      <c r="E35" s="9" t="s">
        <v>56</v>
      </c>
      <c r="F35" s="9" t="s">
        <v>57</v>
      </c>
      <c r="H35" s="9" t="s">
        <v>202</v>
      </c>
      <c r="I35" s="9" t="s">
        <v>25</v>
      </c>
      <c r="J35" s="129">
        <v>41014</v>
      </c>
      <c r="K35" s="129">
        <v>40817</v>
      </c>
      <c r="L35" s="129">
        <v>41214</v>
      </c>
      <c r="O35" s="9">
        <v>23</v>
      </c>
      <c r="Q35" s="9" t="s">
        <v>54</v>
      </c>
      <c r="S35" s="13">
        <v>7411334</v>
      </c>
      <c r="T35" s="13">
        <v>5930333</v>
      </c>
      <c r="U35" s="13">
        <v>1482267</v>
      </c>
      <c r="AF35" s="51">
        <f t="shared" si="0"/>
        <v>0</v>
      </c>
      <c r="AH35" s="11">
        <v>40817</v>
      </c>
      <c r="AI35" s="11">
        <v>41183</v>
      </c>
      <c r="AJ35" s="13">
        <v>7381250</v>
      </c>
      <c r="AK35" s="13">
        <v>1476250</v>
      </c>
    </row>
    <row r="36" spans="1:49" ht="19.5" customHeight="1" x14ac:dyDescent="0.25">
      <c r="A36" s="9">
        <v>32</v>
      </c>
      <c r="B36" s="10" t="s">
        <v>1473</v>
      </c>
      <c r="C36" s="9" t="s">
        <v>71</v>
      </c>
      <c r="E36" s="9" t="s">
        <v>56</v>
      </c>
      <c r="F36" s="9" t="s">
        <v>57</v>
      </c>
      <c r="H36" s="9" t="s">
        <v>202</v>
      </c>
      <c r="I36" s="9" t="s">
        <v>25</v>
      </c>
      <c r="J36" s="129">
        <v>40969</v>
      </c>
      <c r="K36" s="129">
        <v>40817</v>
      </c>
      <c r="L36" s="129">
        <v>41578</v>
      </c>
      <c r="O36" s="9">
        <v>22</v>
      </c>
      <c r="Q36" s="9" t="s">
        <v>54</v>
      </c>
      <c r="S36" s="13">
        <v>37572334</v>
      </c>
      <c r="T36" s="13">
        <v>30135333</v>
      </c>
      <c r="U36" s="13">
        <v>7514467</v>
      </c>
      <c r="AF36" s="51">
        <f t="shared" si="0"/>
        <v>0</v>
      </c>
      <c r="AH36" s="11">
        <v>40817</v>
      </c>
      <c r="AI36" s="11">
        <v>41197</v>
      </c>
      <c r="AJ36" s="13">
        <v>37241000</v>
      </c>
      <c r="AK36" s="13">
        <v>7448200</v>
      </c>
    </row>
    <row r="37" spans="1:49" ht="19.5" customHeight="1" x14ac:dyDescent="0.25">
      <c r="A37" s="9">
        <v>33</v>
      </c>
      <c r="B37" s="10" t="s">
        <v>1474</v>
      </c>
      <c r="C37" s="9" t="s">
        <v>72</v>
      </c>
      <c r="E37" s="9" t="s">
        <v>75</v>
      </c>
      <c r="F37" s="9" t="s">
        <v>73</v>
      </c>
      <c r="H37" s="9" t="s">
        <v>202</v>
      </c>
      <c r="I37" s="9" t="s">
        <v>35</v>
      </c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51">
        <f t="shared" si="0"/>
        <v>0</v>
      </c>
      <c r="AG37" s="46"/>
      <c r="AH37" s="11">
        <v>39948</v>
      </c>
      <c r="AI37" s="11">
        <v>40209</v>
      </c>
      <c r="AJ37" s="13">
        <v>8987248</v>
      </c>
      <c r="AK37" s="13">
        <v>1797450</v>
      </c>
    </row>
    <row r="38" spans="1:49" ht="19.5" customHeight="1" x14ac:dyDescent="0.25">
      <c r="A38" s="9">
        <v>34</v>
      </c>
      <c r="B38" s="10" t="s">
        <v>1475</v>
      </c>
      <c r="C38" s="9" t="s">
        <v>74</v>
      </c>
      <c r="E38" s="9" t="s">
        <v>2683</v>
      </c>
      <c r="F38" s="9" t="s">
        <v>73</v>
      </c>
      <c r="H38" s="9" t="s">
        <v>202</v>
      </c>
      <c r="I38" s="9" t="s">
        <v>35</v>
      </c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51">
        <f t="shared" si="0"/>
        <v>0</v>
      </c>
      <c r="AG38" s="46"/>
      <c r="AH38" s="11">
        <v>40360</v>
      </c>
      <c r="AI38" s="11">
        <v>40451</v>
      </c>
      <c r="AJ38" s="13">
        <v>145825263</v>
      </c>
      <c r="AK38" s="13">
        <v>29165053</v>
      </c>
      <c r="AL38" s="11">
        <v>40452</v>
      </c>
      <c r="AM38" s="11">
        <v>40543</v>
      </c>
      <c r="AN38" s="13">
        <v>18743818</v>
      </c>
      <c r="AO38" s="13">
        <v>3748764</v>
      </c>
      <c r="AP38" s="11">
        <v>40544</v>
      </c>
      <c r="AQ38" s="11">
        <v>40633</v>
      </c>
      <c r="AR38" s="13">
        <v>1240988</v>
      </c>
      <c r="AS38" s="13">
        <v>248198</v>
      </c>
      <c r="AT38" s="11">
        <v>40634</v>
      </c>
      <c r="AU38" s="11">
        <v>41274</v>
      </c>
      <c r="AV38" s="13">
        <v>37897549</v>
      </c>
      <c r="AW38" s="13">
        <v>7579510</v>
      </c>
    </row>
    <row r="39" spans="1:49" ht="19.5" customHeight="1" x14ac:dyDescent="0.25">
      <c r="A39" s="9">
        <v>35</v>
      </c>
      <c r="B39" s="10" t="s">
        <v>1476</v>
      </c>
      <c r="C39" s="9" t="s">
        <v>76</v>
      </c>
      <c r="E39" s="9" t="s">
        <v>22</v>
      </c>
      <c r="F39" s="9" t="s">
        <v>23</v>
      </c>
      <c r="H39" s="9" t="s">
        <v>202</v>
      </c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51">
        <f t="shared" si="0"/>
        <v>0</v>
      </c>
      <c r="AG39" s="46"/>
      <c r="AH39" s="11">
        <v>40179</v>
      </c>
      <c r="AI39" s="11">
        <v>40653</v>
      </c>
      <c r="AJ39" s="13">
        <v>7037261</v>
      </c>
      <c r="AK39" s="13">
        <v>1407452</v>
      </c>
    </row>
    <row r="40" spans="1:49" ht="19.5" customHeight="1" x14ac:dyDescent="0.25">
      <c r="A40" s="9">
        <v>36</v>
      </c>
      <c r="B40" s="10" t="s">
        <v>1477</v>
      </c>
      <c r="C40" s="9" t="s">
        <v>77</v>
      </c>
      <c r="E40" s="9" t="s">
        <v>22</v>
      </c>
      <c r="F40" s="9" t="s">
        <v>23</v>
      </c>
      <c r="H40" s="9" t="s">
        <v>202</v>
      </c>
      <c r="I40" s="9" t="s">
        <v>78</v>
      </c>
      <c r="J40" s="129">
        <v>40910</v>
      </c>
      <c r="K40" s="129">
        <v>40545</v>
      </c>
      <c r="L40" s="129">
        <v>41090</v>
      </c>
      <c r="M40" s="9" t="s">
        <v>20</v>
      </c>
      <c r="O40" s="9">
        <v>28</v>
      </c>
      <c r="Q40" s="9" t="s">
        <v>54</v>
      </c>
      <c r="S40" s="13">
        <v>5720000</v>
      </c>
      <c r="T40" s="13">
        <v>5720000</v>
      </c>
      <c r="U40" s="13">
        <v>1144000</v>
      </c>
      <c r="W40" s="13">
        <v>4000000</v>
      </c>
      <c r="AF40" s="51">
        <f t="shared" si="0"/>
        <v>4000000</v>
      </c>
      <c r="AH40" s="11">
        <v>40555</v>
      </c>
      <c r="AI40" s="11">
        <v>41090</v>
      </c>
      <c r="AJ40" s="13">
        <v>5055147</v>
      </c>
      <c r="AK40" s="13">
        <v>1011029</v>
      </c>
    </row>
    <row r="41" spans="1:49" ht="19.5" customHeight="1" x14ac:dyDescent="0.25">
      <c r="A41" s="9">
        <v>37</v>
      </c>
      <c r="B41" s="10" t="s">
        <v>1478</v>
      </c>
      <c r="C41" s="9" t="s">
        <v>79</v>
      </c>
      <c r="E41" s="9" t="s">
        <v>22</v>
      </c>
      <c r="F41" s="9" t="s">
        <v>23</v>
      </c>
      <c r="H41" s="9" t="s">
        <v>202</v>
      </c>
      <c r="I41" s="9" t="s">
        <v>78</v>
      </c>
      <c r="J41" s="129">
        <v>40910</v>
      </c>
      <c r="K41" s="129">
        <v>40558</v>
      </c>
      <c r="L41" s="129">
        <v>41152</v>
      </c>
      <c r="M41" s="9" t="s">
        <v>20</v>
      </c>
      <c r="O41" s="9">
        <v>28</v>
      </c>
      <c r="Q41" s="9" t="s">
        <v>54</v>
      </c>
      <c r="S41" s="13">
        <v>4362000</v>
      </c>
      <c r="T41" s="13">
        <v>4362000</v>
      </c>
      <c r="U41" s="13">
        <v>872400</v>
      </c>
      <c r="W41" s="13">
        <v>3000000</v>
      </c>
      <c r="AF41" s="51">
        <f t="shared" si="0"/>
        <v>3000000</v>
      </c>
      <c r="AH41" s="11">
        <v>40558</v>
      </c>
      <c r="AI41" s="11">
        <v>41152</v>
      </c>
      <c r="AJ41" s="13">
        <v>3915885</v>
      </c>
      <c r="AK41" s="13">
        <v>783177</v>
      </c>
    </row>
    <row r="42" spans="1:49" ht="19.5" customHeight="1" x14ac:dyDescent="0.25">
      <c r="A42" s="9">
        <v>38</v>
      </c>
      <c r="B42" s="10" t="s">
        <v>1479</v>
      </c>
      <c r="C42" s="9" t="s">
        <v>80</v>
      </c>
      <c r="E42" s="9" t="s">
        <v>22</v>
      </c>
      <c r="F42" s="9" t="s">
        <v>23</v>
      </c>
      <c r="H42" s="9" t="s">
        <v>202</v>
      </c>
      <c r="I42" s="9" t="s">
        <v>78</v>
      </c>
      <c r="J42" s="129">
        <v>40910</v>
      </c>
      <c r="K42" s="129">
        <v>40360</v>
      </c>
      <c r="L42" s="129">
        <v>41121</v>
      </c>
      <c r="M42" s="9" t="s">
        <v>20</v>
      </c>
      <c r="O42" s="9">
        <v>30</v>
      </c>
      <c r="Q42" s="9" t="s">
        <v>54</v>
      </c>
      <c r="S42" s="13">
        <v>4962000</v>
      </c>
      <c r="T42" s="13">
        <v>4962000</v>
      </c>
      <c r="U42" s="13">
        <v>992400</v>
      </c>
      <c r="W42" s="13">
        <v>3000000</v>
      </c>
      <c r="AF42" s="51">
        <f t="shared" si="0"/>
        <v>3000000</v>
      </c>
      <c r="AH42" s="11">
        <v>40360</v>
      </c>
      <c r="AI42" s="11">
        <v>41121</v>
      </c>
      <c r="AJ42" s="13">
        <v>4567893</v>
      </c>
      <c r="AK42" s="13">
        <v>913579</v>
      </c>
    </row>
    <row r="43" spans="1:49" ht="19.5" customHeight="1" x14ac:dyDescent="0.25">
      <c r="A43" s="9">
        <v>39</v>
      </c>
      <c r="B43" s="10" t="s">
        <v>1480</v>
      </c>
      <c r="C43" s="9" t="s">
        <v>82</v>
      </c>
      <c r="E43" s="9" t="s">
        <v>83</v>
      </c>
      <c r="F43" s="9" t="s">
        <v>84</v>
      </c>
      <c r="H43" s="9" t="s">
        <v>202</v>
      </c>
      <c r="I43" s="22" t="s">
        <v>205</v>
      </c>
      <c r="J43" s="129">
        <v>40770</v>
      </c>
      <c r="K43" s="129">
        <v>40664</v>
      </c>
      <c r="L43" s="129">
        <v>40999</v>
      </c>
      <c r="M43" s="9" t="s">
        <v>20</v>
      </c>
      <c r="O43" s="9">
        <v>28</v>
      </c>
      <c r="Q43" s="9" t="s">
        <v>54</v>
      </c>
      <c r="S43" s="13">
        <v>120960000</v>
      </c>
      <c r="T43" s="13">
        <v>120960000</v>
      </c>
      <c r="U43" s="13">
        <v>20160000</v>
      </c>
      <c r="AF43" s="51">
        <f t="shared" si="0"/>
        <v>0</v>
      </c>
      <c r="AH43" s="11">
        <v>40695</v>
      </c>
      <c r="AI43" s="11">
        <v>40998</v>
      </c>
      <c r="AJ43" s="13">
        <v>113597520</v>
      </c>
      <c r="AK43" s="13">
        <v>20000000</v>
      </c>
    </row>
    <row r="44" spans="1:49" ht="19.5" customHeight="1" x14ac:dyDescent="0.25">
      <c r="A44" s="9">
        <v>40</v>
      </c>
      <c r="B44" s="10" t="s">
        <v>1481</v>
      </c>
      <c r="C44" s="9" t="s">
        <v>85</v>
      </c>
      <c r="E44" s="9" t="s">
        <v>86</v>
      </c>
      <c r="F44" s="9" t="s">
        <v>87</v>
      </c>
      <c r="H44" s="9" t="s">
        <v>202</v>
      </c>
      <c r="I44" s="9" t="s">
        <v>35</v>
      </c>
      <c r="J44" s="129">
        <v>40833</v>
      </c>
      <c r="K44" s="129">
        <v>40833</v>
      </c>
      <c r="L44" s="129">
        <v>40959</v>
      </c>
      <c r="O44" s="9">
        <v>27</v>
      </c>
      <c r="Q44" s="9" t="s">
        <v>61</v>
      </c>
      <c r="S44" s="13">
        <v>11981369</v>
      </c>
      <c r="T44" s="13">
        <v>11981369</v>
      </c>
      <c r="U44" s="13">
        <v>2396274</v>
      </c>
      <c r="AF44" s="51">
        <f t="shared" si="0"/>
        <v>0</v>
      </c>
    </row>
    <row r="45" spans="1:49" ht="19.5" customHeight="1" x14ac:dyDescent="0.25">
      <c r="A45" s="18">
        <v>40</v>
      </c>
      <c r="B45" s="17" t="s">
        <v>1481</v>
      </c>
      <c r="C45" s="18" t="s">
        <v>85</v>
      </c>
      <c r="E45" s="18" t="s">
        <v>1428</v>
      </c>
      <c r="F45" s="18" t="s">
        <v>1429</v>
      </c>
      <c r="G45" s="19">
        <v>41731</v>
      </c>
      <c r="AF45" s="51">
        <f t="shared" si="0"/>
        <v>0</v>
      </c>
    </row>
    <row r="46" spans="1:49" ht="19.5" customHeight="1" x14ac:dyDescent="0.25">
      <c r="A46" s="9">
        <v>41</v>
      </c>
      <c r="B46" s="10" t="s">
        <v>1482</v>
      </c>
      <c r="C46" s="9" t="s">
        <v>88</v>
      </c>
      <c r="E46" s="9" t="s">
        <v>89</v>
      </c>
      <c r="F46" s="9" t="s">
        <v>91</v>
      </c>
      <c r="H46" s="9" t="s">
        <v>202</v>
      </c>
      <c r="I46" s="9" t="s">
        <v>25</v>
      </c>
      <c r="J46" s="129">
        <v>40847</v>
      </c>
      <c r="K46" s="129">
        <v>39448</v>
      </c>
      <c r="L46" s="129">
        <v>41274</v>
      </c>
      <c r="M46" s="9" t="s">
        <v>20</v>
      </c>
      <c r="O46" s="9">
        <v>27</v>
      </c>
      <c r="Q46" s="9" t="s">
        <v>54</v>
      </c>
      <c r="S46" s="13">
        <v>25000000</v>
      </c>
      <c r="T46" s="13">
        <v>25000000</v>
      </c>
      <c r="U46" s="13">
        <v>5000000</v>
      </c>
      <c r="W46" s="13">
        <v>500000</v>
      </c>
      <c r="AF46" s="51">
        <f t="shared" si="0"/>
        <v>500000</v>
      </c>
      <c r="AH46" s="11">
        <v>39448</v>
      </c>
      <c r="AI46" s="11">
        <v>41274</v>
      </c>
      <c r="AJ46" s="13">
        <v>25048266</v>
      </c>
      <c r="AK46" s="13">
        <v>5000000</v>
      </c>
    </row>
    <row r="47" spans="1:49" ht="19.5" customHeight="1" x14ac:dyDescent="0.25">
      <c r="A47" s="9">
        <v>42</v>
      </c>
      <c r="B47" s="10" t="s">
        <v>1483</v>
      </c>
      <c r="C47" s="9" t="s">
        <v>90</v>
      </c>
      <c r="E47" s="9" t="s">
        <v>536</v>
      </c>
      <c r="F47" s="9" t="s">
        <v>92</v>
      </c>
      <c r="H47" s="9" t="s">
        <v>202</v>
      </c>
      <c r="I47" s="9" t="s">
        <v>78</v>
      </c>
      <c r="J47" s="129">
        <v>41044</v>
      </c>
      <c r="K47" s="129">
        <v>41000</v>
      </c>
      <c r="L47" s="129">
        <v>41424</v>
      </c>
      <c r="M47" s="9" t="s">
        <v>20</v>
      </c>
      <c r="O47" s="9">
        <v>30</v>
      </c>
      <c r="Q47" s="9" t="s">
        <v>54</v>
      </c>
      <c r="S47" s="13">
        <v>10000000</v>
      </c>
      <c r="T47" s="13">
        <v>10000000</v>
      </c>
      <c r="U47" s="13">
        <v>2000000</v>
      </c>
      <c r="AF47" s="51">
        <f t="shared" si="0"/>
        <v>0</v>
      </c>
      <c r="AH47" s="11">
        <v>41000</v>
      </c>
      <c r="AI47" s="11">
        <v>41424</v>
      </c>
      <c r="AJ47" s="13">
        <v>9813354</v>
      </c>
      <c r="AK47" s="13">
        <v>1962671</v>
      </c>
    </row>
    <row r="48" spans="1:49" ht="19.5" customHeight="1" x14ac:dyDescent="0.25">
      <c r="A48" s="9">
        <v>43</v>
      </c>
      <c r="B48" s="10" t="s">
        <v>1484</v>
      </c>
      <c r="C48" s="9" t="s">
        <v>93</v>
      </c>
      <c r="E48" s="9" t="s">
        <v>94</v>
      </c>
      <c r="F48" s="9" t="s">
        <v>95</v>
      </c>
      <c r="I48" s="9" t="s">
        <v>25</v>
      </c>
      <c r="O48" s="9">
        <v>28</v>
      </c>
      <c r="AF48" s="51">
        <f t="shared" si="0"/>
        <v>0</v>
      </c>
    </row>
    <row r="49" spans="1:131" ht="19.5" customHeight="1" x14ac:dyDescent="0.25">
      <c r="A49" s="9">
        <v>44</v>
      </c>
      <c r="B49" s="10" t="s">
        <v>1485</v>
      </c>
      <c r="C49" s="9" t="s">
        <v>96</v>
      </c>
      <c r="E49" s="9" t="s">
        <v>1418</v>
      </c>
      <c r="F49" s="9" t="s">
        <v>92</v>
      </c>
      <c r="H49" s="9" t="s">
        <v>202</v>
      </c>
      <c r="I49" s="9" t="s">
        <v>97</v>
      </c>
      <c r="J49" s="129">
        <v>41214</v>
      </c>
      <c r="K49" s="129">
        <v>41183</v>
      </c>
      <c r="L49" s="129">
        <v>41608</v>
      </c>
      <c r="M49" s="9" t="s">
        <v>20</v>
      </c>
      <c r="O49" s="9">
        <v>29</v>
      </c>
      <c r="Q49" s="9" t="s">
        <v>54</v>
      </c>
      <c r="S49" s="13">
        <v>8750000</v>
      </c>
      <c r="T49" s="13">
        <v>8750000</v>
      </c>
      <c r="U49" s="13">
        <v>1750000</v>
      </c>
      <c r="AF49" s="51">
        <f t="shared" si="0"/>
        <v>0</v>
      </c>
      <c r="AH49" s="11">
        <v>41183</v>
      </c>
      <c r="AI49" s="11">
        <v>41608</v>
      </c>
      <c r="AJ49" s="13">
        <v>8762185</v>
      </c>
      <c r="AK49" s="13">
        <v>1750000</v>
      </c>
    </row>
    <row r="50" spans="1:131" ht="19.5" customHeight="1" x14ac:dyDescent="0.25">
      <c r="A50" s="18">
        <v>45</v>
      </c>
      <c r="B50" s="17" t="s">
        <v>1485</v>
      </c>
      <c r="C50" s="18" t="s">
        <v>96</v>
      </c>
      <c r="E50" s="9" t="s">
        <v>536</v>
      </c>
      <c r="F50" s="9" t="s">
        <v>92</v>
      </c>
      <c r="G50" s="11">
        <v>41235</v>
      </c>
      <c r="AF50" s="51">
        <f t="shared" si="0"/>
        <v>0</v>
      </c>
    </row>
    <row r="51" spans="1:131" ht="19.5" customHeight="1" x14ac:dyDescent="0.25">
      <c r="A51" s="9">
        <v>46</v>
      </c>
      <c r="B51" s="10" t="s">
        <v>1486</v>
      </c>
      <c r="C51" s="9" t="s">
        <v>98</v>
      </c>
      <c r="E51" s="9" t="s">
        <v>1294</v>
      </c>
      <c r="F51" s="9" t="s">
        <v>99</v>
      </c>
      <c r="H51" s="9" t="s">
        <v>202</v>
      </c>
      <c r="AF51" s="51">
        <f t="shared" si="0"/>
        <v>0</v>
      </c>
      <c r="AH51" s="11">
        <v>40739</v>
      </c>
      <c r="AI51" s="11">
        <v>40877</v>
      </c>
      <c r="AJ51" s="13">
        <v>5009205</v>
      </c>
      <c r="AK51" s="13">
        <v>1000000</v>
      </c>
    </row>
    <row r="52" spans="1:131" ht="19.5" customHeight="1" x14ac:dyDescent="0.25">
      <c r="A52" s="9">
        <v>47</v>
      </c>
      <c r="B52" s="10" t="s">
        <v>1487</v>
      </c>
      <c r="C52" s="9" t="s">
        <v>100</v>
      </c>
      <c r="E52" s="9" t="s">
        <v>101</v>
      </c>
      <c r="F52" s="9" t="s">
        <v>102</v>
      </c>
      <c r="H52" s="9" t="s">
        <v>202</v>
      </c>
      <c r="AF52" s="51">
        <f t="shared" si="0"/>
        <v>0</v>
      </c>
      <c r="AH52" s="11">
        <v>40756</v>
      </c>
      <c r="AI52" s="11">
        <v>40896</v>
      </c>
      <c r="AJ52" s="13">
        <v>46681609</v>
      </c>
      <c r="AK52" s="13">
        <v>8769398</v>
      </c>
    </row>
    <row r="53" spans="1:131" ht="19.5" customHeight="1" x14ac:dyDescent="0.25">
      <c r="A53" s="9">
        <v>48</v>
      </c>
      <c r="B53" s="10" t="s">
        <v>1488</v>
      </c>
      <c r="C53" s="9" t="s">
        <v>103</v>
      </c>
      <c r="E53" s="9" t="s">
        <v>104</v>
      </c>
      <c r="F53" s="9" t="s">
        <v>105</v>
      </c>
      <c r="H53" s="9" t="s">
        <v>202</v>
      </c>
      <c r="AF53" s="51">
        <f t="shared" si="0"/>
        <v>0</v>
      </c>
      <c r="AH53" s="11">
        <v>40695</v>
      </c>
      <c r="AI53" s="11">
        <v>40896</v>
      </c>
      <c r="AJ53" s="13">
        <v>54427046</v>
      </c>
      <c r="AK53" s="13">
        <v>10885409</v>
      </c>
    </row>
    <row r="54" spans="1:131" ht="19.5" customHeight="1" x14ac:dyDescent="0.25">
      <c r="A54" s="9">
        <v>49</v>
      </c>
      <c r="B54" s="10" t="s">
        <v>1489</v>
      </c>
      <c r="C54" s="9" t="s">
        <v>250</v>
      </c>
      <c r="E54" s="9" t="s">
        <v>201</v>
      </c>
      <c r="F54" s="9" t="s">
        <v>106</v>
      </c>
      <c r="H54" s="9" t="s">
        <v>202</v>
      </c>
      <c r="I54" s="9" t="s">
        <v>78</v>
      </c>
      <c r="J54" s="129">
        <v>40928</v>
      </c>
      <c r="K54" s="129">
        <v>40928</v>
      </c>
      <c r="L54" s="129">
        <v>40995</v>
      </c>
      <c r="M54" s="9" t="s">
        <v>20</v>
      </c>
      <c r="O54" s="9">
        <v>31</v>
      </c>
      <c r="Q54" s="9" t="s">
        <v>54</v>
      </c>
      <c r="S54" s="13">
        <v>7104510</v>
      </c>
      <c r="T54" s="13">
        <v>7104510</v>
      </c>
      <c r="U54" s="13">
        <v>1420902</v>
      </c>
      <c r="AF54" s="51">
        <f t="shared" si="0"/>
        <v>0</v>
      </c>
      <c r="AH54" s="11">
        <v>40928</v>
      </c>
      <c r="AI54" s="11">
        <v>41029</v>
      </c>
      <c r="AJ54" s="13">
        <v>6949795</v>
      </c>
      <c r="AK54" s="13">
        <v>1389959</v>
      </c>
    </row>
    <row r="55" spans="1:131" ht="19.5" customHeight="1" x14ac:dyDescent="0.25">
      <c r="A55" s="9">
        <v>50</v>
      </c>
      <c r="B55" s="10" t="s">
        <v>1490</v>
      </c>
      <c r="C55" s="9" t="s">
        <v>261</v>
      </c>
      <c r="E55" s="9" t="s">
        <v>1398</v>
      </c>
      <c r="F55" s="9" t="s">
        <v>107</v>
      </c>
      <c r="H55" s="9" t="s">
        <v>202</v>
      </c>
      <c r="I55" s="9" t="s">
        <v>97</v>
      </c>
      <c r="J55" s="129">
        <v>41015</v>
      </c>
      <c r="K55" s="129">
        <v>41001</v>
      </c>
      <c r="L55" s="129">
        <v>41212</v>
      </c>
      <c r="M55" s="9" t="s">
        <v>20</v>
      </c>
      <c r="O55" s="9">
        <v>23</v>
      </c>
      <c r="Q55" s="9" t="s">
        <v>54</v>
      </c>
      <c r="S55" s="13">
        <v>17500000</v>
      </c>
      <c r="T55" s="13">
        <v>17500000</v>
      </c>
      <c r="U55" s="13">
        <v>3500000</v>
      </c>
      <c r="AF55" s="51">
        <f t="shared" si="0"/>
        <v>0</v>
      </c>
      <c r="AH55" s="11">
        <v>41001</v>
      </c>
      <c r="AI55" s="11">
        <v>41527</v>
      </c>
      <c r="AJ55" s="13">
        <v>17005047</v>
      </c>
      <c r="AK55" s="13">
        <v>3401009</v>
      </c>
    </row>
    <row r="56" spans="1:131" s="18" customFormat="1" ht="19.5" customHeight="1" x14ac:dyDescent="0.25">
      <c r="A56" s="18">
        <v>50</v>
      </c>
      <c r="B56" s="17" t="s">
        <v>1490</v>
      </c>
      <c r="C56" s="18" t="s">
        <v>261</v>
      </c>
      <c r="D56" s="19">
        <v>41752</v>
      </c>
      <c r="G56" s="19"/>
      <c r="J56" s="130"/>
      <c r="K56" s="130"/>
      <c r="L56" s="130">
        <v>41527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51">
        <f t="shared" si="0"/>
        <v>0</v>
      </c>
      <c r="AG56" s="46"/>
      <c r="AH56" s="19"/>
      <c r="AI56" s="19"/>
      <c r="AJ56" s="20"/>
      <c r="AK56" s="20"/>
      <c r="AL56" s="19"/>
      <c r="AM56" s="19"/>
      <c r="AN56" s="20"/>
      <c r="AO56" s="20"/>
      <c r="AP56" s="19"/>
      <c r="AQ56" s="19"/>
      <c r="AR56" s="20"/>
      <c r="AS56" s="20"/>
      <c r="AT56" s="19"/>
      <c r="AU56" s="19"/>
      <c r="AV56" s="20"/>
      <c r="AW56" s="20"/>
      <c r="AX56" s="19"/>
      <c r="AY56" s="19"/>
      <c r="AZ56" s="20"/>
      <c r="BA56" s="20"/>
      <c r="BB56" s="19"/>
      <c r="BC56" s="19"/>
      <c r="BD56" s="20"/>
      <c r="BE56" s="20"/>
      <c r="BF56" s="19"/>
      <c r="BG56" s="19"/>
      <c r="BH56" s="20"/>
      <c r="BI56" s="20"/>
      <c r="BJ56" s="19"/>
      <c r="BK56" s="19"/>
      <c r="BL56" s="20"/>
      <c r="BM56" s="20"/>
      <c r="BN56" s="19"/>
      <c r="BO56" s="19"/>
      <c r="BP56" s="20"/>
      <c r="BQ56" s="20"/>
      <c r="BT56" s="20"/>
      <c r="BU56" s="20"/>
      <c r="BX56" s="20"/>
      <c r="BY56" s="20"/>
      <c r="CB56" s="20"/>
      <c r="CC56" s="20"/>
      <c r="CF56" s="20"/>
      <c r="CG56" s="20"/>
      <c r="CJ56" s="20"/>
      <c r="CK56" s="20"/>
      <c r="CN56" s="20"/>
      <c r="CO56" s="20"/>
      <c r="CP56" s="19"/>
      <c r="CQ56" s="19"/>
      <c r="CR56" s="20"/>
      <c r="CS56" s="20"/>
      <c r="CT56" s="19"/>
      <c r="CU56" s="19"/>
      <c r="CV56" s="20"/>
      <c r="CW56" s="20"/>
      <c r="CX56" s="96"/>
      <c r="CY56" s="96"/>
      <c r="CZ56" s="20"/>
      <c r="DA56" s="20"/>
      <c r="DB56" s="96"/>
      <c r="DC56" s="96"/>
      <c r="DD56" s="20"/>
      <c r="DE56" s="20"/>
      <c r="DF56" s="96"/>
      <c r="DG56" s="96"/>
      <c r="DH56" s="20"/>
      <c r="DI56" s="20"/>
      <c r="DJ56" s="96"/>
      <c r="DK56" s="96"/>
      <c r="DL56" s="20"/>
      <c r="DM56" s="20"/>
      <c r="DN56" s="96"/>
      <c r="DO56" s="96"/>
      <c r="DP56" s="20"/>
      <c r="DQ56" s="20"/>
      <c r="DR56" s="96"/>
      <c r="DS56" s="96"/>
      <c r="DT56" s="20"/>
      <c r="DU56" s="20"/>
      <c r="DV56" s="96"/>
      <c r="DW56" s="96"/>
      <c r="DX56" s="20"/>
      <c r="DY56" s="20"/>
      <c r="DZ56" s="56"/>
      <c r="EA56" s="57"/>
    </row>
    <row r="57" spans="1:131" ht="19.5" customHeight="1" x14ac:dyDescent="0.25">
      <c r="A57" s="9">
        <v>51</v>
      </c>
      <c r="B57" s="10" t="s">
        <v>1491</v>
      </c>
      <c r="C57" s="9" t="s">
        <v>108</v>
      </c>
      <c r="E57" s="9" t="s">
        <v>109</v>
      </c>
      <c r="F57" s="9" t="s">
        <v>110</v>
      </c>
      <c r="M57" s="9" t="s">
        <v>20</v>
      </c>
      <c r="O57" s="9">
        <v>22</v>
      </c>
      <c r="AF57" s="51">
        <f t="shared" si="0"/>
        <v>0</v>
      </c>
    </row>
    <row r="58" spans="1:131" ht="19.5" customHeight="1" x14ac:dyDescent="0.25">
      <c r="A58" s="9">
        <v>52</v>
      </c>
      <c r="B58" s="10" t="s">
        <v>1492</v>
      </c>
      <c r="C58" s="9" t="s">
        <v>112</v>
      </c>
      <c r="E58" s="9" t="s">
        <v>1260</v>
      </c>
      <c r="F58" s="9" t="s">
        <v>111</v>
      </c>
      <c r="H58" s="9" t="s">
        <v>202</v>
      </c>
      <c r="I58" s="9" t="s">
        <v>205</v>
      </c>
      <c r="J58" s="129">
        <v>40715</v>
      </c>
      <c r="K58" s="129">
        <v>40603</v>
      </c>
      <c r="L58" s="129">
        <v>41029</v>
      </c>
      <c r="M58" s="9" t="s">
        <v>20</v>
      </c>
      <c r="S58" s="13">
        <v>250000000</v>
      </c>
      <c r="T58" s="13">
        <v>250000000</v>
      </c>
      <c r="U58" s="13">
        <v>50000000</v>
      </c>
      <c r="AF58" s="51">
        <f t="shared" si="0"/>
        <v>0</v>
      </c>
      <c r="AH58" s="11">
        <v>40817</v>
      </c>
      <c r="AI58" s="11">
        <v>40847</v>
      </c>
      <c r="AJ58" s="13">
        <v>1514673</v>
      </c>
      <c r="AK58" s="13">
        <v>302935</v>
      </c>
      <c r="AL58" s="11">
        <v>40848</v>
      </c>
      <c r="AM58" s="11">
        <v>40908</v>
      </c>
      <c r="AN58" s="13">
        <v>12760968</v>
      </c>
      <c r="AO58" s="13">
        <v>2552194</v>
      </c>
      <c r="AP58" s="11">
        <v>40909</v>
      </c>
      <c r="AQ58" s="11">
        <v>41029</v>
      </c>
      <c r="AR58" s="13">
        <v>41191497</v>
      </c>
      <c r="AS58" s="13">
        <v>8238299</v>
      </c>
      <c r="EA58" s="55">
        <v>62223</v>
      </c>
    </row>
    <row r="59" spans="1:131" s="22" customFormat="1" ht="19.5" customHeight="1" x14ac:dyDescent="0.25">
      <c r="A59" s="9">
        <v>53</v>
      </c>
      <c r="B59" s="10" t="s">
        <v>1493</v>
      </c>
      <c r="C59" s="22" t="s">
        <v>114</v>
      </c>
      <c r="D59" s="14"/>
      <c r="E59" s="22" t="s">
        <v>345</v>
      </c>
      <c r="F59" s="22" t="s">
        <v>111</v>
      </c>
      <c r="G59" s="14"/>
      <c r="H59" s="22" t="s">
        <v>202</v>
      </c>
      <c r="J59" s="131"/>
      <c r="K59" s="131"/>
      <c r="L59" s="131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51">
        <f t="shared" si="0"/>
        <v>0</v>
      </c>
      <c r="AG59" s="47"/>
      <c r="AH59" s="14">
        <v>40026</v>
      </c>
      <c r="AI59" s="14">
        <v>40816</v>
      </c>
      <c r="AJ59" s="15">
        <v>32141898</v>
      </c>
      <c r="AK59" s="15">
        <v>6428380</v>
      </c>
      <c r="AL59" s="14">
        <v>40817</v>
      </c>
      <c r="AM59" s="14">
        <v>40908</v>
      </c>
      <c r="AN59" s="15">
        <v>32763439</v>
      </c>
      <c r="AO59" s="15">
        <v>6552688</v>
      </c>
      <c r="AP59" s="14"/>
      <c r="AQ59" s="14"/>
      <c r="AR59" s="15"/>
      <c r="AS59" s="15"/>
      <c r="AT59" s="14"/>
      <c r="AU59" s="14"/>
      <c r="AV59" s="15"/>
      <c r="AW59" s="15"/>
      <c r="AX59" s="14"/>
      <c r="AY59" s="14"/>
      <c r="AZ59" s="15"/>
      <c r="BA59" s="15"/>
      <c r="BB59" s="14"/>
      <c r="BC59" s="14"/>
      <c r="BD59" s="15"/>
      <c r="BE59" s="15"/>
      <c r="BF59" s="14"/>
      <c r="BG59" s="14"/>
      <c r="BH59" s="15"/>
      <c r="BI59" s="15"/>
      <c r="BJ59" s="14"/>
      <c r="BK59" s="14"/>
      <c r="BL59" s="15"/>
      <c r="BM59" s="15"/>
      <c r="BN59" s="14"/>
      <c r="BO59" s="14"/>
      <c r="BP59" s="15"/>
      <c r="BQ59" s="15"/>
      <c r="BT59" s="15"/>
      <c r="BU59" s="15"/>
      <c r="BX59" s="15"/>
      <c r="BY59" s="15"/>
      <c r="CB59" s="15"/>
      <c r="CC59" s="15"/>
      <c r="CF59" s="15"/>
      <c r="CG59" s="15"/>
      <c r="CJ59" s="15"/>
      <c r="CK59" s="15"/>
      <c r="CN59" s="15"/>
      <c r="CO59" s="15"/>
      <c r="CP59" s="14"/>
      <c r="CQ59" s="14"/>
      <c r="CR59" s="15"/>
      <c r="CS59" s="15"/>
      <c r="CT59" s="14"/>
      <c r="CU59" s="14"/>
      <c r="CV59" s="15"/>
      <c r="CW59" s="15"/>
      <c r="CX59" s="97"/>
      <c r="CY59" s="97"/>
      <c r="CZ59" s="15"/>
      <c r="DA59" s="15"/>
      <c r="DB59" s="97"/>
      <c r="DC59" s="97"/>
      <c r="DD59" s="15"/>
      <c r="DE59" s="15"/>
      <c r="DF59" s="97"/>
      <c r="DG59" s="97"/>
      <c r="DH59" s="15"/>
      <c r="DI59" s="15"/>
      <c r="DJ59" s="97"/>
      <c r="DK59" s="97"/>
      <c r="DL59" s="15"/>
      <c r="DM59" s="15"/>
      <c r="DN59" s="97"/>
      <c r="DO59" s="97"/>
      <c r="DP59" s="15"/>
      <c r="DQ59" s="15"/>
      <c r="DR59" s="97"/>
      <c r="DS59" s="97"/>
      <c r="DT59" s="15"/>
      <c r="DU59" s="15"/>
      <c r="DV59" s="97"/>
      <c r="DW59" s="97"/>
      <c r="DX59" s="15"/>
      <c r="DY59" s="15"/>
      <c r="DZ59" s="58"/>
      <c r="EA59" s="59"/>
    </row>
    <row r="60" spans="1:131" s="22" customFormat="1" ht="19.5" customHeight="1" x14ac:dyDescent="0.25">
      <c r="A60" s="9">
        <v>54</v>
      </c>
      <c r="B60" s="10" t="s">
        <v>1494</v>
      </c>
      <c r="C60" s="22" t="s">
        <v>115</v>
      </c>
      <c r="D60" s="14"/>
      <c r="E60" s="22" t="s">
        <v>345</v>
      </c>
      <c r="F60" s="22" t="s">
        <v>111</v>
      </c>
      <c r="G60" s="14"/>
      <c r="H60" s="22" t="s">
        <v>202</v>
      </c>
      <c r="J60" s="131"/>
      <c r="K60" s="131"/>
      <c r="L60" s="131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51">
        <f t="shared" si="0"/>
        <v>0</v>
      </c>
      <c r="AG60" s="47"/>
      <c r="AH60" s="14">
        <v>40817</v>
      </c>
      <c r="AI60" s="14">
        <v>40908</v>
      </c>
      <c r="AJ60" s="15">
        <v>32036764</v>
      </c>
      <c r="AK60" s="15">
        <v>6407353</v>
      </c>
      <c r="AL60" s="14"/>
      <c r="AM60" s="14"/>
      <c r="AN60" s="15"/>
      <c r="AO60" s="15"/>
      <c r="AP60" s="14"/>
      <c r="AQ60" s="14"/>
      <c r="AR60" s="15"/>
      <c r="AS60" s="15"/>
      <c r="AT60" s="14"/>
      <c r="AU60" s="14"/>
      <c r="AV60" s="15"/>
      <c r="AW60" s="15"/>
      <c r="AX60" s="14"/>
      <c r="AY60" s="14"/>
      <c r="AZ60" s="15"/>
      <c r="BA60" s="15"/>
      <c r="BB60" s="14"/>
      <c r="BC60" s="14"/>
      <c r="BD60" s="15"/>
      <c r="BE60" s="15"/>
      <c r="BF60" s="14"/>
      <c r="BG60" s="14"/>
      <c r="BH60" s="15"/>
      <c r="BI60" s="15"/>
      <c r="BJ60" s="14"/>
      <c r="BK60" s="14"/>
      <c r="BL60" s="15"/>
      <c r="BM60" s="15"/>
      <c r="BN60" s="14"/>
      <c r="BO60" s="14"/>
      <c r="BP60" s="15"/>
      <c r="BQ60" s="15"/>
      <c r="BT60" s="15"/>
      <c r="BU60" s="15"/>
      <c r="BX60" s="15"/>
      <c r="BY60" s="15"/>
      <c r="CB60" s="15"/>
      <c r="CC60" s="15"/>
      <c r="CF60" s="15"/>
      <c r="CG60" s="15"/>
      <c r="CJ60" s="15"/>
      <c r="CK60" s="15"/>
      <c r="CN60" s="15"/>
      <c r="CO60" s="15"/>
      <c r="CP60" s="14"/>
      <c r="CQ60" s="14"/>
      <c r="CR60" s="15"/>
      <c r="CS60" s="15"/>
      <c r="CT60" s="14"/>
      <c r="CU60" s="14"/>
      <c r="CV60" s="15"/>
      <c r="CW60" s="15"/>
      <c r="CX60" s="97"/>
      <c r="CY60" s="97"/>
      <c r="CZ60" s="15"/>
      <c r="DA60" s="15"/>
      <c r="DB60" s="97"/>
      <c r="DC60" s="97"/>
      <c r="DD60" s="15"/>
      <c r="DE60" s="15"/>
      <c r="DF60" s="97"/>
      <c r="DG60" s="97"/>
      <c r="DH60" s="15"/>
      <c r="DI60" s="15"/>
      <c r="DJ60" s="97"/>
      <c r="DK60" s="97"/>
      <c r="DL60" s="15"/>
      <c r="DM60" s="15"/>
      <c r="DN60" s="97"/>
      <c r="DO60" s="97"/>
      <c r="DP60" s="15"/>
      <c r="DQ60" s="15"/>
      <c r="DR60" s="97"/>
      <c r="DS60" s="97"/>
      <c r="DT60" s="15"/>
      <c r="DU60" s="15"/>
      <c r="DV60" s="97"/>
      <c r="DW60" s="97"/>
      <c r="DX60" s="15"/>
      <c r="DY60" s="15"/>
      <c r="DZ60" s="58"/>
      <c r="EA60" s="59"/>
    </row>
    <row r="61" spans="1:131" ht="19.5" customHeight="1" x14ac:dyDescent="0.25">
      <c r="A61" s="9">
        <v>55</v>
      </c>
      <c r="B61" s="10" t="s">
        <v>1495</v>
      </c>
      <c r="C61" s="9" t="s">
        <v>116</v>
      </c>
      <c r="E61" s="9" t="s">
        <v>117</v>
      </c>
      <c r="F61" s="9" t="s">
        <v>118</v>
      </c>
      <c r="H61" s="9" t="s">
        <v>202</v>
      </c>
      <c r="I61" s="9" t="s">
        <v>25</v>
      </c>
      <c r="J61" s="129">
        <v>40969</v>
      </c>
      <c r="K61" s="129">
        <v>40969</v>
      </c>
      <c r="L61" s="129">
        <v>41274</v>
      </c>
      <c r="M61" s="9" t="s">
        <v>20</v>
      </c>
      <c r="O61" s="9">
        <v>27</v>
      </c>
      <c r="Q61" s="9" t="s">
        <v>54</v>
      </c>
      <c r="S61" s="13">
        <v>8000000</v>
      </c>
      <c r="T61" s="13">
        <v>8000000</v>
      </c>
      <c r="U61" s="13">
        <v>1600000</v>
      </c>
      <c r="W61" s="13">
        <v>3000000</v>
      </c>
      <c r="AF61" s="51">
        <f t="shared" si="0"/>
        <v>3000000</v>
      </c>
      <c r="AH61" s="11">
        <v>40969</v>
      </c>
      <c r="AI61" s="11">
        <v>41274</v>
      </c>
      <c r="AJ61" s="13">
        <v>6376420</v>
      </c>
      <c r="AK61" s="13">
        <v>1275284</v>
      </c>
    </row>
    <row r="62" spans="1:131" ht="19.5" customHeight="1" x14ac:dyDescent="0.25">
      <c r="A62" s="9">
        <v>56</v>
      </c>
      <c r="B62" s="10" t="s">
        <v>1496</v>
      </c>
      <c r="C62" s="9" t="s">
        <v>119</v>
      </c>
      <c r="E62" s="9" t="s">
        <v>120</v>
      </c>
      <c r="F62" s="9" t="s">
        <v>121</v>
      </c>
      <c r="H62" s="9" t="s">
        <v>202</v>
      </c>
      <c r="I62" s="9" t="s">
        <v>122</v>
      </c>
      <c r="J62" s="129">
        <v>40940</v>
      </c>
      <c r="K62" s="129">
        <v>40878</v>
      </c>
      <c r="L62" s="129">
        <v>41090</v>
      </c>
      <c r="O62" s="9">
        <v>29</v>
      </c>
      <c r="Q62" s="9" t="s">
        <v>54</v>
      </c>
      <c r="S62" s="13">
        <v>7740000</v>
      </c>
      <c r="T62" s="13">
        <v>7740000</v>
      </c>
      <c r="U62" s="13">
        <v>1540000</v>
      </c>
      <c r="AF62" s="51">
        <f t="shared" si="0"/>
        <v>0</v>
      </c>
      <c r="AH62" s="11">
        <v>40878</v>
      </c>
      <c r="AI62" s="11">
        <v>41090</v>
      </c>
      <c r="AJ62" s="13">
        <v>8276353</v>
      </c>
      <c r="AK62" s="13">
        <v>1540000</v>
      </c>
    </row>
    <row r="63" spans="1:131" ht="19.5" customHeight="1" x14ac:dyDescent="0.25">
      <c r="A63" s="9">
        <v>57</v>
      </c>
      <c r="B63" s="10" t="s">
        <v>1497</v>
      </c>
      <c r="C63" s="9" t="s">
        <v>123</v>
      </c>
      <c r="E63" s="9" t="s">
        <v>22</v>
      </c>
      <c r="F63" s="9" t="s">
        <v>23</v>
      </c>
      <c r="H63" s="9" t="s">
        <v>202</v>
      </c>
      <c r="I63" s="9" t="s">
        <v>78</v>
      </c>
      <c r="J63" s="129">
        <v>40875</v>
      </c>
      <c r="K63" s="129">
        <v>40308</v>
      </c>
      <c r="L63" s="129">
        <v>41029</v>
      </c>
      <c r="M63" s="9" t="s">
        <v>20</v>
      </c>
      <c r="O63" s="9">
        <v>30</v>
      </c>
      <c r="Q63" s="9" t="s">
        <v>54</v>
      </c>
      <c r="S63" s="13">
        <v>21950000</v>
      </c>
      <c r="T63" s="13">
        <v>21950000</v>
      </c>
      <c r="U63" s="13">
        <v>4000000</v>
      </c>
      <c r="W63" s="13">
        <v>600000</v>
      </c>
      <c r="AF63" s="51">
        <f t="shared" si="0"/>
        <v>600000</v>
      </c>
      <c r="AH63" s="11">
        <v>40308</v>
      </c>
      <c r="AI63" s="11">
        <v>41029</v>
      </c>
      <c r="AJ63" s="13">
        <v>20139257</v>
      </c>
      <c r="AK63" s="13">
        <v>4000000</v>
      </c>
    </row>
    <row r="64" spans="1:131" ht="19.5" customHeight="1" x14ac:dyDescent="0.25">
      <c r="A64" s="9">
        <v>58</v>
      </c>
      <c r="B64" s="10" t="s">
        <v>1498</v>
      </c>
      <c r="C64" s="9" t="s">
        <v>124</v>
      </c>
      <c r="E64" s="9" t="s">
        <v>201</v>
      </c>
      <c r="F64" s="9" t="s">
        <v>106</v>
      </c>
      <c r="H64" s="9" t="s">
        <v>202</v>
      </c>
      <c r="I64" s="9" t="s">
        <v>78</v>
      </c>
      <c r="J64" s="129">
        <v>40945</v>
      </c>
      <c r="K64" s="129">
        <v>40945</v>
      </c>
      <c r="L64" s="129">
        <v>41060</v>
      </c>
      <c r="O64" s="9">
        <v>28</v>
      </c>
      <c r="Q64" s="9" t="s">
        <v>54</v>
      </c>
      <c r="AF64" s="51">
        <f t="shared" si="0"/>
        <v>0</v>
      </c>
      <c r="AH64" s="11">
        <v>40945</v>
      </c>
      <c r="AI64" s="11">
        <v>41120</v>
      </c>
      <c r="AJ64" s="13">
        <v>5221069</v>
      </c>
      <c r="AK64" s="13">
        <v>1044214</v>
      </c>
    </row>
    <row r="65" spans="1:131" ht="19.5" customHeight="1" x14ac:dyDescent="0.25">
      <c r="A65" s="9">
        <v>59</v>
      </c>
      <c r="B65" s="17" t="s">
        <v>1498</v>
      </c>
      <c r="C65" s="18" t="s">
        <v>124</v>
      </c>
      <c r="E65" s="9" t="s">
        <v>694</v>
      </c>
      <c r="F65" s="9" t="s">
        <v>695</v>
      </c>
      <c r="G65" s="11">
        <v>41295</v>
      </c>
      <c r="S65" s="13">
        <v>5235300</v>
      </c>
      <c r="T65" s="13">
        <v>5235300</v>
      </c>
      <c r="U65" s="13">
        <v>1047000</v>
      </c>
      <c r="AF65" s="51">
        <f t="shared" si="0"/>
        <v>0</v>
      </c>
    </row>
    <row r="66" spans="1:131" ht="19.5" customHeight="1" x14ac:dyDescent="0.25">
      <c r="A66" s="9">
        <v>60</v>
      </c>
      <c r="B66" s="10" t="s">
        <v>1499</v>
      </c>
      <c r="C66" s="9" t="s">
        <v>125</v>
      </c>
      <c r="E66" s="9" t="s">
        <v>126</v>
      </c>
      <c r="F66" s="9" t="s">
        <v>19</v>
      </c>
      <c r="H66" s="9" t="s">
        <v>202</v>
      </c>
      <c r="I66" s="9" t="s">
        <v>127</v>
      </c>
      <c r="J66" s="129">
        <v>40954</v>
      </c>
      <c r="K66" s="129">
        <v>39895</v>
      </c>
      <c r="L66" s="129">
        <v>41425</v>
      </c>
      <c r="M66" s="9" t="s">
        <v>128</v>
      </c>
      <c r="O66" s="9">
        <v>26</v>
      </c>
      <c r="Q66" s="9" t="s">
        <v>54</v>
      </c>
      <c r="S66" s="13">
        <v>952246209</v>
      </c>
      <c r="T66" s="13">
        <v>421920400</v>
      </c>
      <c r="U66" s="13">
        <v>75480340</v>
      </c>
      <c r="V66" s="13">
        <v>180000000</v>
      </c>
      <c r="Z66" s="13">
        <v>100000000</v>
      </c>
      <c r="AA66" s="13">
        <v>4500000</v>
      </c>
      <c r="AF66" s="51">
        <f t="shared" si="0"/>
        <v>284500000</v>
      </c>
      <c r="AH66" s="11">
        <v>39895</v>
      </c>
      <c r="AI66" s="11">
        <v>40999</v>
      </c>
      <c r="AJ66" s="13">
        <v>168028974</v>
      </c>
      <c r="AK66" s="13">
        <v>33605795</v>
      </c>
      <c r="AL66" s="11">
        <v>41000</v>
      </c>
      <c r="AM66" s="11">
        <v>41029</v>
      </c>
      <c r="AN66" s="13">
        <v>68531713</v>
      </c>
      <c r="AO66" s="13">
        <v>13706342</v>
      </c>
      <c r="AP66" s="11">
        <v>41030</v>
      </c>
      <c r="AQ66" s="11">
        <v>41060</v>
      </c>
      <c r="AR66" s="13">
        <v>72696018</v>
      </c>
      <c r="AS66" s="13">
        <v>14539204</v>
      </c>
      <c r="AT66" s="11">
        <v>41061</v>
      </c>
      <c r="AU66" s="11">
        <v>41182</v>
      </c>
      <c r="AV66" s="13">
        <v>30783792</v>
      </c>
      <c r="AW66" s="13">
        <v>6156758</v>
      </c>
      <c r="AX66" s="11">
        <v>41183</v>
      </c>
      <c r="AY66" s="11">
        <v>41274</v>
      </c>
      <c r="AZ66" s="13">
        <v>9890668</v>
      </c>
      <c r="BA66" s="13">
        <v>1978134</v>
      </c>
      <c r="BB66" s="11">
        <v>41275</v>
      </c>
      <c r="BC66" s="11">
        <v>41364</v>
      </c>
      <c r="BD66" s="13">
        <v>9888544</v>
      </c>
      <c r="BE66" s="13">
        <v>1977708</v>
      </c>
      <c r="BF66" s="11">
        <v>41365</v>
      </c>
      <c r="BG66" s="11">
        <v>41517</v>
      </c>
      <c r="BH66" s="13">
        <v>15102648</v>
      </c>
      <c r="BI66" s="13">
        <v>3020530</v>
      </c>
      <c r="BJ66" s="11">
        <v>41518</v>
      </c>
      <c r="BK66" s="11">
        <v>41698</v>
      </c>
      <c r="BL66" s="13">
        <v>2322302</v>
      </c>
      <c r="BM66" s="13">
        <v>464460</v>
      </c>
    </row>
    <row r="67" spans="1:131" ht="19.5" customHeight="1" x14ac:dyDescent="0.25">
      <c r="A67" s="9">
        <v>61</v>
      </c>
      <c r="B67" s="10" t="s">
        <v>1500</v>
      </c>
      <c r="C67" s="9" t="s">
        <v>129</v>
      </c>
      <c r="E67" s="9" t="s">
        <v>1260</v>
      </c>
      <c r="F67" s="9" t="s">
        <v>111</v>
      </c>
      <c r="H67" s="9" t="s">
        <v>202</v>
      </c>
      <c r="I67" s="9" t="s">
        <v>130</v>
      </c>
      <c r="J67" s="129">
        <v>40880</v>
      </c>
      <c r="K67" s="129">
        <v>40861</v>
      </c>
      <c r="L67" s="129">
        <v>41090</v>
      </c>
      <c r="O67" s="9">
        <v>29</v>
      </c>
      <c r="Q67" s="9" t="s">
        <v>54</v>
      </c>
      <c r="S67" s="13">
        <v>369600000</v>
      </c>
      <c r="T67" s="13">
        <v>369600000</v>
      </c>
      <c r="U67" s="13">
        <v>73920000</v>
      </c>
      <c r="AF67" s="51">
        <f t="shared" ref="AF67:AF134" si="1">SUM(V67:AE67)</f>
        <v>0</v>
      </c>
      <c r="AH67" s="11">
        <v>40848</v>
      </c>
      <c r="AI67" s="11">
        <v>40908</v>
      </c>
      <c r="AJ67" s="13">
        <v>2596642</v>
      </c>
      <c r="AK67" s="13">
        <v>519328</v>
      </c>
      <c r="AL67" s="11">
        <v>40909</v>
      </c>
      <c r="AM67" s="11">
        <v>40939</v>
      </c>
      <c r="AN67" s="13">
        <v>46132027</v>
      </c>
      <c r="AO67" s="13">
        <v>9226405</v>
      </c>
      <c r="AP67" s="11">
        <v>40940</v>
      </c>
      <c r="AQ67" s="11">
        <v>40968</v>
      </c>
      <c r="AR67" s="13">
        <v>39312589</v>
      </c>
      <c r="AS67" s="13">
        <v>7862518</v>
      </c>
      <c r="AT67" s="11">
        <v>40969</v>
      </c>
      <c r="AU67" s="11">
        <v>40999</v>
      </c>
      <c r="AV67" s="13">
        <v>15920292</v>
      </c>
      <c r="AW67" s="13">
        <v>3184058</v>
      </c>
      <c r="AX67" s="11">
        <v>41000</v>
      </c>
      <c r="AY67" s="11">
        <v>41029</v>
      </c>
      <c r="AZ67" s="13">
        <v>96676709</v>
      </c>
      <c r="BA67" s="13">
        <v>19335342</v>
      </c>
      <c r="BB67" s="11">
        <v>41030</v>
      </c>
      <c r="BC67" s="11">
        <v>41090</v>
      </c>
      <c r="BD67" s="13">
        <v>95165536</v>
      </c>
      <c r="BE67" s="13">
        <v>19033107</v>
      </c>
    </row>
    <row r="68" spans="1:131" ht="19.5" customHeight="1" x14ac:dyDescent="0.25">
      <c r="A68" s="9">
        <v>62</v>
      </c>
      <c r="B68" s="10" t="s">
        <v>1501</v>
      </c>
      <c r="C68" s="9" t="s">
        <v>131</v>
      </c>
      <c r="E68" s="9" t="s">
        <v>201</v>
      </c>
      <c r="F68" s="9" t="s">
        <v>106</v>
      </c>
      <c r="H68" s="9" t="s">
        <v>202</v>
      </c>
      <c r="I68" s="9" t="s">
        <v>78</v>
      </c>
      <c r="J68" s="129">
        <v>40945</v>
      </c>
      <c r="K68" s="129">
        <v>40945</v>
      </c>
      <c r="L68" s="129">
        <v>41005</v>
      </c>
      <c r="O68" s="9">
        <v>25</v>
      </c>
      <c r="Q68" s="9" t="s">
        <v>61</v>
      </c>
      <c r="S68" s="13">
        <v>24538680</v>
      </c>
      <c r="T68" s="13">
        <v>24538680</v>
      </c>
      <c r="U68" s="13">
        <v>4544200</v>
      </c>
      <c r="AF68" s="51">
        <f t="shared" si="1"/>
        <v>0</v>
      </c>
      <c r="AH68" s="11">
        <v>40945</v>
      </c>
      <c r="AI68" s="11">
        <v>41066</v>
      </c>
      <c r="AJ68" s="13">
        <v>23990748</v>
      </c>
      <c r="AK68" s="13">
        <v>4544200</v>
      </c>
    </row>
    <row r="69" spans="1:131" ht="19.5" customHeight="1" x14ac:dyDescent="0.25">
      <c r="A69" s="9">
        <v>63</v>
      </c>
      <c r="B69" s="10" t="s">
        <v>1502</v>
      </c>
      <c r="C69" s="9" t="s">
        <v>132</v>
      </c>
      <c r="E69" s="9" t="s">
        <v>133</v>
      </c>
      <c r="F69" s="9" t="s">
        <v>134</v>
      </c>
      <c r="H69" s="9" t="s">
        <v>202</v>
      </c>
      <c r="I69" s="9" t="s">
        <v>127</v>
      </c>
      <c r="J69" s="129">
        <v>40430</v>
      </c>
      <c r="K69" s="129">
        <v>40065</v>
      </c>
      <c r="L69" s="129">
        <v>40908</v>
      </c>
      <c r="M69" s="9" t="s">
        <v>128</v>
      </c>
      <c r="AF69" s="51">
        <f t="shared" si="1"/>
        <v>0</v>
      </c>
      <c r="AH69" s="11">
        <v>40483</v>
      </c>
      <c r="AI69" s="11">
        <v>40755</v>
      </c>
      <c r="AJ69" s="13">
        <v>29890064</v>
      </c>
      <c r="AK69" s="13">
        <v>5978013</v>
      </c>
    </row>
    <row r="70" spans="1:131" ht="19.5" customHeight="1" x14ac:dyDescent="0.25">
      <c r="A70" s="9">
        <v>64</v>
      </c>
      <c r="B70" s="10" t="s">
        <v>1503</v>
      </c>
      <c r="C70" s="9" t="s">
        <v>135</v>
      </c>
      <c r="E70" s="9" t="s">
        <v>770</v>
      </c>
      <c r="F70" s="9" t="s">
        <v>136</v>
      </c>
      <c r="H70" s="9" t="s">
        <v>202</v>
      </c>
      <c r="AF70" s="51">
        <f t="shared" si="1"/>
        <v>0</v>
      </c>
      <c r="AH70" s="11">
        <v>40695</v>
      </c>
      <c r="AI70" s="11">
        <v>40816</v>
      </c>
      <c r="AJ70" s="13">
        <v>8615312</v>
      </c>
      <c r="AK70" s="13">
        <v>1723000</v>
      </c>
    </row>
    <row r="71" spans="1:131" s="18" customFormat="1" ht="19.5" customHeight="1" x14ac:dyDescent="0.25">
      <c r="A71" s="18">
        <v>64</v>
      </c>
      <c r="B71" s="17" t="s">
        <v>1503</v>
      </c>
      <c r="C71" s="18" t="s">
        <v>9755</v>
      </c>
      <c r="D71" s="19">
        <v>44176</v>
      </c>
      <c r="G71" s="19"/>
      <c r="J71" s="130"/>
      <c r="K71" s="130"/>
      <c r="L71" s="13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80"/>
      <c r="AG71" s="46"/>
      <c r="AH71" s="19"/>
      <c r="AI71" s="19"/>
      <c r="AJ71" s="20"/>
      <c r="AK71" s="20"/>
      <c r="AL71" s="19"/>
      <c r="AM71" s="19"/>
      <c r="AN71" s="20"/>
      <c r="AO71" s="20"/>
      <c r="AP71" s="19"/>
      <c r="AQ71" s="19"/>
      <c r="AR71" s="20"/>
      <c r="AS71" s="20"/>
      <c r="AT71" s="19"/>
      <c r="AU71" s="19"/>
      <c r="AV71" s="20"/>
      <c r="AW71" s="20"/>
      <c r="AX71" s="19"/>
      <c r="AY71" s="19"/>
      <c r="AZ71" s="20"/>
      <c r="BA71" s="20"/>
      <c r="BB71" s="19"/>
      <c r="BC71" s="19"/>
      <c r="BD71" s="20"/>
      <c r="BE71" s="20"/>
      <c r="BF71" s="19"/>
      <c r="BG71" s="19"/>
      <c r="BH71" s="20"/>
      <c r="BI71" s="20"/>
      <c r="BJ71" s="19"/>
      <c r="BK71" s="19"/>
      <c r="BL71" s="20"/>
      <c r="BM71" s="20"/>
      <c r="BN71" s="19"/>
      <c r="BO71" s="19"/>
      <c r="BP71" s="20"/>
      <c r="BQ71" s="20"/>
      <c r="BT71" s="20"/>
      <c r="BU71" s="20"/>
      <c r="BX71" s="20"/>
      <c r="BY71" s="20"/>
      <c r="CB71" s="20"/>
      <c r="CC71" s="20"/>
      <c r="CF71" s="20"/>
      <c r="CG71" s="20"/>
      <c r="CJ71" s="20"/>
      <c r="CK71" s="20"/>
      <c r="CN71" s="20"/>
      <c r="CO71" s="20"/>
      <c r="CP71" s="19"/>
      <c r="CQ71" s="19"/>
      <c r="CR71" s="20"/>
      <c r="CS71" s="20"/>
      <c r="CT71" s="19"/>
      <c r="CU71" s="19"/>
      <c r="CV71" s="20"/>
      <c r="CW71" s="20"/>
      <c r="CX71" s="96"/>
      <c r="CY71" s="96"/>
      <c r="CZ71" s="20"/>
      <c r="DA71" s="20"/>
      <c r="DB71" s="96"/>
      <c r="DC71" s="96"/>
      <c r="DD71" s="20"/>
      <c r="DE71" s="20"/>
      <c r="DF71" s="96"/>
      <c r="DG71" s="96"/>
      <c r="DH71" s="20"/>
      <c r="DI71" s="20"/>
      <c r="DJ71" s="96"/>
      <c r="DK71" s="96"/>
      <c r="DL71" s="20"/>
      <c r="DM71" s="20"/>
      <c r="DN71" s="96"/>
      <c r="DO71" s="96"/>
      <c r="DP71" s="20"/>
      <c r="DQ71" s="20"/>
      <c r="DR71" s="96"/>
      <c r="DS71" s="96"/>
      <c r="DT71" s="20"/>
      <c r="DU71" s="20"/>
      <c r="DV71" s="96"/>
      <c r="DW71" s="96"/>
      <c r="DX71" s="20"/>
      <c r="DY71" s="20"/>
      <c r="DZ71" s="56"/>
      <c r="EA71" s="57"/>
    </row>
    <row r="72" spans="1:131" ht="39" customHeight="1" x14ac:dyDescent="0.25">
      <c r="A72" s="9">
        <v>65</v>
      </c>
      <c r="B72" s="10" t="s">
        <v>1504</v>
      </c>
      <c r="C72" s="9" t="s">
        <v>137</v>
      </c>
      <c r="E72" s="9" t="s">
        <v>770</v>
      </c>
      <c r="F72" s="9" t="s">
        <v>136</v>
      </c>
      <c r="H72" s="9" t="s">
        <v>202</v>
      </c>
      <c r="AF72" s="51">
        <f t="shared" si="1"/>
        <v>0</v>
      </c>
      <c r="AH72" s="11">
        <v>40787</v>
      </c>
      <c r="AI72" s="11">
        <v>40877</v>
      </c>
      <c r="AJ72" s="13">
        <v>14453863</v>
      </c>
      <c r="AK72" s="13">
        <v>2886670</v>
      </c>
    </row>
    <row r="73" spans="1:131" s="18" customFormat="1" ht="39" customHeight="1" x14ac:dyDescent="0.25">
      <c r="A73" s="18">
        <v>65</v>
      </c>
      <c r="B73" s="17" t="s">
        <v>1504</v>
      </c>
      <c r="C73" s="18" t="s">
        <v>9754</v>
      </c>
      <c r="D73" s="19">
        <v>44176</v>
      </c>
      <c r="G73" s="19"/>
      <c r="J73" s="130"/>
      <c r="K73" s="130"/>
      <c r="L73" s="13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80"/>
      <c r="AG73" s="46"/>
      <c r="AH73" s="19"/>
      <c r="AI73" s="19"/>
      <c r="AJ73" s="20"/>
      <c r="AK73" s="20"/>
      <c r="AL73" s="19"/>
      <c r="AM73" s="19"/>
      <c r="AN73" s="20"/>
      <c r="AO73" s="20"/>
      <c r="AP73" s="19"/>
      <c r="AQ73" s="19"/>
      <c r="AR73" s="20"/>
      <c r="AS73" s="20"/>
      <c r="AT73" s="19"/>
      <c r="AU73" s="19"/>
      <c r="AV73" s="20"/>
      <c r="AW73" s="20"/>
      <c r="AX73" s="19"/>
      <c r="AY73" s="19"/>
      <c r="AZ73" s="20"/>
      <c r="BA73" s="20"/>
      <c r="BB73" s="19"/>
      <c r="BC73" s="19"/>
      <c r="BD73" s="20"/>
      <c r="BE73" s="20"/>
      <c r="BF73" s="19"/>
      <c r="BG73" s="19"/>
      <c r="BH73" s="20"/>
      <c r="BI73" s="20"/>
      <c r="BJ73" s="19"/>
      <c r="BK73" s="19"/>
      <c r="BL73" s="20"/>
      <c r="BM73" s="20"/>
      <c r="BN73" s="19"/>
      <c r="BO73" s="19"/>
      <c r="BP73" s="20"/>
      <c r="BQ73" s="20"/>
      <c r="BT73" s="20"/>
      <c r="BU73" s="20"/>
      <c r="BX73" s="20"/>
      <c r="BY73" s="20"/>
      <c r="CB73" s="20"/>
      <c r="CC73" s="20"/>
      <c r="CF73" s="20"/>
      <c r="CG73" s="20"/>
      <c r="CJ73" s="20"/>
      <c r="CK73" s="20"/>
      <c r="CN73" s="20"/>
      <c r="CO73" s="20"/>
      <c r="CP73" s="19"/>
      <c r="CQ73" s="19"/>
      <c r="CR73" s="20"/>
      <c r="CS73" s="20"/>
      <c r="CT73" s="19"/>
      <c r="CU73" s="19"/>
      <c r="CV73" s="20"/>
      <c r="CW73" s="20"/>
      <c r="CX73" s="96"/>
      <c r="CY73" s="96"/>
      <c r="CZ73" s="20"/>
      <c r="DA73" s="20"/>
      <c r="DB73" s="96"/>
      <c r="DC73" s="96"/>
      <c r="DD73" s="20"/>
      <c r="DE73" s="20"/>
      <c r="DF73" s="96"/>
      <c r="DG73" s="96"/>
      <c r="DH73" s="20"/>
      <c r="DI73" s="20"/>
      <c r="DJ73" s="96"/>
      <c r="DK73" s="96"/>
      <c r="DL73" s="20"/>
      <c r="DM73" s="20"/>
      <c r="DN73" s="96"/>
      <c r="DO73" s="96"/>
      <c r="DP73" s="20"/>
      <c r="DQ73" s="20"/>
      <c r="DR73" s="96"/>
      <c r="DS73" s="96"/>
      <c r="DT73" s="20"/>
      <c r="DU73" s="20"/>
      <c r="DV73" s="96"/>
      <c r="DW73" s="96"/>
      <c r="DX73" s="20"/>
      <c r="DY73" s="20"/>
      <c r="DZ73" s="56"/>
      <c r="EA73" s="57"/>
    </row>
    <row r="74" spans="1:131" ht="19.5" customHeight="1" x14ac:dyDescent="0.25">
      <c r="A74" s="9">
        <v>66</v>
      </c>
      <c r="B74" s="10" t="s">
        <v>1505</v>
      </c>
      <c r="C74" s="9" t="s">
        <v>138</v>
      </c>
      <c r="E74" s="9" t="s">
        <v>1295</v>
      </c>
      <c r="F74" s="9" t="s">
        <v>139</v>
      </c>
      <c r="H74" s="9" t="s">
        <v>202</v>
      </c>
      <c r="AF74" s="51">
        <f t="shared" si="1"/>
        <v>0</v>
      </c>
      <c r="AH74" s="11">
        <v>40848</v>
      </c>
      <c r="AI74" s="11">
        <v>40877</v>
      </c>
      <c r="AJ74" s="13">
        <v>280759258</v>
      </c>
      <c r="AK74" s="13">
        <v>56151852</v>
      </c>
      <c r="AL74" s="11">
        <v>40878</v>
      </c>
      <c r="AM74" s="11">
        <v>40908</v>
      </c>
      <c r="AN74" s="13">
        <v>233629159</v>
      </c>
      <c r="AO74" s="13">
        <v>46725832</v>
      </c>
      <c r="AP74" s="11">
        <v>40909</v>
      </c>
      <c r="AQ74" s="11">
        <v>40939</v>
      </c>
      <c r="AR74" s="13">
        <v>7342671</v>
      </c>
      <c r="AS74" s="13">
        <v>1468534</v>
      </c>
      <c r="AT74" s="11">
        <v>40940</v>
      </c>
      <c r="AU74" s="11">
        <v>40968</v>
      </c>
      <c r="AV74" s="13">
        <v>1152026</v>
      </c>
      <c r="AW74" s="13">
        <v>230405</v>
      </c>
      <c r="AX74" s="11">
        <v>40969</v>
      </c>
      <c r="AY74" s="11">
        <v>40999</v>
      </c>
      <c r="AZ74" s="13">
        <v>6237119</v>
      </c>
      <c r="BA74" s="13">
        <v>1247424</v>
      </c>
      <c r="DZ74" s="54">
        <v>642608675</v>
      </c>
      <c r="EA74" s="55">
        <v>10956502</v>
      </c>
    </row>
    <row r="75" spans="1:131" s="22" customFormat="1" ht="19.5" customHeight="1" x14ac:dyDescent="0.25">
      <c r="A75" s="9">
        <v>67</v>
      </c>
      <c r="B75" s="10" t="s">
        <v>1506</v>
      </c>
      <c r="C75" s="22" t="s">
        <v>140</v>
      </c>
      <c r="D75" s="14"/>
      <c r="E75" s="22" t="s">
        <v>203</v>
      </c>
      <c r="F75" s="22" t="s">
        <v>204</v>
      </c>
      <c r="G75" s="14"/>
      <c r="H75" s="22" t="s">
        <v>202</v>
      </c>
      <c r="I75" s="22" t="s">
        <v>127</v>
      </c>
      <c r="J75" s="131">
        <v>40422</v>
      </c>
      <c r="K75" s="131">
        <v>39083</v>
      </c>
      <c r="L75" s="131">
        <v>40999</v>
      </c>
      <c r="M75" s="22" t="s">
        <v>128</v>
      </c>
      <c r="R75" s="15"/>
      <c r="S75" s="15"/>
      <c r="T75" s="15"/>
      <c r="U75" s="15"/>
      <c r="V75" s="15"/>
      <c r="W75" s="15">
        <v>196000000</v>
      </c>
      <c r="X75" s="15">
        <v>3000000</v>
      </c>
      <c r="Y75" s="15">
        <v>140000000</v>
      </c>
      <c r="Z75" s="15"/>
      <c r="AA75" s="15">
        <v>118000000</v>
      </c>
      <c r="AB75" s="15"/>
      <c r="AC75" s="15"/>
      <c r="AD75" s="15"/>
      <c r="AE75" s="15">
        <v>3000000</v>
      </c>
      <c r="AF75" s="51">
        <f t="shared" si="1"/>
        <v>460000000</v>
      </c>
      <c r="AG75" s="47"/>
      <c r="AH75" s="14">
        <v>39448</v>
      </c>
      <c r="AI75" s="14">
        <v>40694</v>
      </c>
      <c r="AJ75" s="15">
        <v>540131535</v>
      </c>
      <c r="AK75" s="15">
        <v>108026307</v>
      </c>
      <c r="AL75" s="14">
        <v>40695</v>
      </c>
      <c r="AM75" s="14">
        <v>40816</v>
      </c>
      <c r="AN75" s="15">
        <v>74337360</v>
      </c>
      <c r="AO75" s="15">
        <v>14867472</v>
      </c>
      <c r="AP75" s="14">
        <v>40817</v>
      </c>
      <c r="AQ75" s="14">
        <v>40847</v>
      </c>
      <c r="AR75" s="15">
        <v>48352435</v>
      </c>
      <c r="AS75" s="15">
        <v>9670487</v>
      </c>
      <c r="AT75" s="14">
        <v>40848</v>
      </c>
      <c r="AU75" s="14">
        <v>40877</v>
      </c>
      <c r="AV75" s="15">
        <v>25417510</v>
      </c>
      <c r="AW75" s="15">
        <v>5083502</v>
      </c>
      <c r="AX75" s="14">
        <v>40878</v>
      </c>
      <c r="AY75" s="14">
        <v>40908</v>
      </c>
      <c r="AZ75" s="15">
        <v>17590205</v>
      </c>
      <c r="BA75" s="15">
        <v>3518041</v>
      </c>
      <c r="BB75" s="14">
        <v>40909</v>
      </c>
      <c r="BC75" s="14">
        <v>40939</v>
      </c>
      <c r="BD75" s="15">
        <v>855082</v>
      </c>
      <c r="BE75" s="15">
        <v>171016</v>
      </c>
      <c r="BF75" s="14">
        <v>40940</v>
      </c>
      <c r="BG75" s="14">
        <v>40968</v>
      </c>
      <c r="BH75" s="15">
        <v>387663</v>
      </c>
      <c r="BI75" s="15">
        <v>77533</v>
      </c>
      <c r="BJ75" s="14">
        <v>40969</v>
      </c>
      <c r="BK75" s="14">
        <v>40999</v>
      </c>
      <c r="BL75" s="15">
        <v>10715198</v>
      </c>
      <c r="BM75" s="15">
        <v>2143040</v>
      </c>
      <c r="BN75" s="14"/>
      <c r="BO75" s="14"/>
      <c r="BP75" s="15"/>
      <c r="BQ75" s="15"/>
      <c r="BT75" s="15"/>
      <c r="BU75" s="15"/>
      <c r="BX75" s="15"/>
      <c r="BY75" s="15"/>
      <c r="CB75" s="15"/>
      <c r="CC75" s="15"/>
      <c r="CF75" s="15"/>
      <c r="CG75" s="15"/>
      <c r="CJ75" s="15"/>
      <c r="CK75" s="15"/>
      <c r="CN75" s="15"/>
      <c r="CO75" s="15"/>
      <c r="CP75" s="14"/>
      <c r="CQ75" s="14"/>
      <c r="CR75" s="15"/>
      <c r="CS75" s="15"/>
      <c r="CT75" s="14"/>
      <c r="CU75" s="14"/>
      <c r="CV75" s="15"/>
      <c r="CW75" s="15"/>
      <c r="CX75" s="97"/>
      <c r="CY75" s="97"/>
      <c r="CZ75" s="15"/>
      <c r="DA75" s="15"/>
      <c r="DB75" s="97"/>
      <c r="DC75" s="97"/>
      <c r="DD75" s="15"/>
      <c r="DE75" s="15"/>
      <c r="DF75" s="97"/>
      <c r="DG75" s="97"/>
      <c r="DH75" s="15"/>
      <c r="DI75" s="15"/>
      <c r="DJ75" s="97"/>
      <c r="DK75" s="97"/>
      <c r="DL75" s="15"/>
      <c r="DM75" s="15"/>
      <c r="DN75" s="97"/>
      <c r="DO75" s="97"/>
      <c r="DP75" s="15"/>
      <c r="DQ75" s="15"/>
      <c r="DR75" s="97"/>
      <c r="DS75" s="97"/>
      <c r="DT75" s="15"/>
      <c r="DU75" s="15"/>
      <c r="DV75" s="97"/>
      <c r="DW75" s="97"/>
      <c r="DX75" s="15"/>
      <c r="DY75" s="15"/>
      <c r="DZ75" s="58">
        <v>732959714</v>
      </c>
      <c r="EA75" s="59">
        <v>3034545</v>
      </c>
    </row>
    <row r="76" spans="1:131" ht="19.5" customHeight="1" x14ac:dyDescent="0.25">
      <c r="A76" s="9">
        <v>68</v>
      </c>
      <c r="B76" s="10" t="s">
        <v>1507</v>
      </c>
      <c r="C76" s="9" t="s">
        <v>141</v>
      </c>
      <c r="E76" s="9" t="s">
        <v>22</v>
      </c>
      <c r="F76" s="9" t="s">
        <v>23</v>
      </c>
      <c r="H76" s="9" t="s">
        <v>202</v>
      </c>
      <c r="I76" s="9" t="s">
        <v>78</v>
      </c>
      <c r="K76" s="129">
        <v>39965</v>
      </c>
      <c r="L76" s="129">
        <v>40724</v>
      </c>
      <c r="M76" s="9" t="s">
        <v>20</v>
      </c>
      <c r="U76" s="13">
        <v>2581167</v>
      </c>
      <c r="AF76" s="51">
        <f t="shared" si="1"/>
        <v>0</v>
      </c>
      <c r="AH76" s="11">
        <v>39965</v>
      </c>
      <c r="AI76" s="11">
        <v>40801</v>
      </c>
      <c r="AJ76" s="13">
        <v>12703834</v>
      </c>
      <c r="AK76" s="13">
        <v>2540767</v>
      </c>
    </row>
    <row r="77" spans="1:131" ht="19.5" customHeight="1" x14ac:dyDescent="0.25">
      <c r="A77" s="9">
        <v>69</v>
      </c>
      <c r="B77" s="10" t="s">
        <v>1508</v>
      </c>
      <c r="C77" s="9" t="s">
        <v>142</v>
      </c>
      <c r="E77" s="9" t="s">
        <v>22</v>
      </c>
      <c r="F77" s="9" t="s">
        <v>23</v>
      </c>
      <c r="H77" s="9" t="s">
        <v>202</v>
      </c>
      <c r="I77" s="9" t="s">
        <v>78</v>
      </c>
      <c r="K77" s="129">
        <v>39965</v>
      </c>
      <c r="L77" s="129">
        <v>40734</v>
      </c>
      <c r="M77" s="9" t="s">
        <v>20</v>
      </c>
      <c r="U77" s="13">
        <v>2581167</v>
      </c>
      <c r="AF77" s="51">
        <f t="shared" si="1"/>
        <v>0</v>
      </c>
      <c r="AH77" s="11">
        <v>39965</v>
      </c>
      <c r="AI77" s="11">
        <v>40734</v>
      </c>
      <c r="AJ77" s="13">
        <v>12541179</v>
      </c>
      <c r="AK77" s="13">
        <v>2508236</v>
      </c>
    </row>
    <row r="78" spans="1:131" ht="19.5" customHeight="1" x14ac:dyDescent="0.25">
      <c r="A78" s="9">
        <v>70</v>
      </c>
      <c r="B78" s="10" t="s">
        <v>1509</v>
      </c>
      <c r="C78" s="9" t="s">
        <v>143</v>
      </c>
      <c r="E78" s="9" t="s">
        <v>144</v>
      </c>
      <c r="F78" s="9" t="s">
        <v>145</v>
      </c>
      <c r="H78" s="9" t="s">
        <v>202</v>
      </c>
      <c r="I78" s="9" t="s">
        <v>25</v>
      </c>
      <c r="J78" s="129">
        <v>40696</v>
      </c>
      <c r="K78" s="129">
        <v>40361</v>
      </c>
      <c r="L78" s="129">
        <v>40908</v>
      </c>
      <c r="M78" s="9" t="s">
        <v>20</v>
      </c>
      <c r="AF78" s="51">
        <f t="shared" si="1"/>
        <v>0</v>
      </c>
      <c r="AH78" s="11">
        <v>40179</v>
      </c>
      <c r="AI78" s="11">
        <v>40908</v>
      </c>
      <c r="AJ78" s="13">
        <v>3272292</v>
      </c>
      <c r="AK78" s="13">
        <v>560000</v>
      </c>
    </row>
    <row r="79" spans="1:131" ht="19.5" customHeight="1" x14ac:dyDescent="0.25">
      <c r="A79" s="9">
        <v>71</v>
      </c>
      <c r="B79" s="10" t="s">
        <v>1510</v>
      </c>
      <c r="C79" s="9" t="s">
        <v>146</v>
      </c>
      <c r="E79" s="9" t="s">
        <v>802</v>
      </c>
      <c r="F79" s="9" t="s">
        <v>34</v>
      </c>
      <c r="H79" s="9" t="s">
        <v>202</v>
      </c>
      <c r="I79" s="9" t="s">
        <v>25</v>
      </c>
      <c r="K79" s="129">
        <v>39873</v>
      </c>
      <c r="L79" s="129">
        <v>40999</v>
      </c>
      <c r="M79" s="9" t="s">
        <v>20</v>
      </c>
      <c r="AF79" s="51">
        <f t="shared" si="1"/>
        <v>0</v>
      </c>
      <c r="AH79" s="11">
        <v>40057</v>
      </c>
      <c r="AI79" s="11">
        <v>40908</v>
      </c>
      <c r="AJ79" s="13">
        <v>21730404</v>
      </c>
      <c r="AK79" s="13">
        <v>4323470</v>
      </c>
    </row>
    <row r="80" spans="1:131" ht="19.5" customHeight="1" x14ac:dyDescent="0.25">
      <c r="A80" s="9">
        <v>72</v>
      </c>
      <c r="B80" s="10" t="s">
        <v>1511</v>
      </c>
      <c r="C80" s="9" t="s">
        <v>147</v>
      </c>
      <c r="E80" s="9" t="s">
        <v>144</v>
      </c>
      <c r="F80" s="9" t="s">
        <v>145</v>
      </c>
      <c r="H80" s="9" t="s">
        <v>202</v>
      </c>
      <c r="I80" s="9" t="s">
        <v>25</v>
      </c>
      <c r="J80" s="129">
        <v>40704</v>
      </c>
      <c r="K80" s="129">
        <v>40109</v>
      </c>
      <c r="L80" s="129">
        <v>41060</v>
      </c>
      <c r="M80" s="9" t="s">
        <v>20</v>
      </c>
      <c r="AF80" s="51">
        <f t="shared" si="1"/>
        <v>0</v>
      </c>
      <c r="AH80" s="11">
        <v>40179</v>
      </c>
      <c r="AI80" s="11">
        <v>40908</v>
      </c>
      <c r="AJ80" s="13">
        <v>3314897</v>
      </c>
      <c r="AK80" s="13">
        <v>500000</v>
      </c>
    </row>
    <row r="81" spans="1:131" ht="19.5" customHeight="1" x14ac:dyDescent="0.25">
      <c r="A81" s="9">
        <v>73</v>
      </c>
      <c r="B81" s="10" t="s">
        <v>1512</v>
      </c>
      <c r="C81" s="9" t="s">
        <v>150</v>
      </c>
      <c r="E81" s="9" t="s">
        <v>148</v>
      </c>
      <c r="F81" s="9" t="s">
        <v>149</v>
      </c>
      <c r="H81" s="9" t="s">
        <v>202</v>
      </c>
      <c r="I81" s="9" t="s">
        <v>153</v>
      </c>
      <c r="J81" s="129">
        <v>40801</v>
      </c>
      <c r="K81" s="129">
        <v>40544</v>
      </c>
      <c r="L81" s="129">
        <v>40907</v>
      </c>
      <c r="M81" s="9" t="s">
        <v>20</v>
      </c>
      <c r="AF81" s="51">
        <f t="shared" si="1"/>
        <v>0</v>
      </c>
      <c r="AH81" s="11">
        <v>40544</v>
      </c>
      <c r="AI81" s="11">
        <v>40966</v>
      </c>
      <c r="AJ81" s="13">
        <v>39036589</v>
      </c>
      <c r="AK81" s="13">
        <v>5186400</v>
      </c>
    </row>
    <row r="82" spans="1:131" ht="19.5" customHeight="1" x14ac:dyDescent="0.25">
      <c r="A82" s="9">
        <v>74</v>
      </c>
      <c r="B82" s="10" t="s">
        <v>1513</v>
      </c>
      <c r="C82" s="9" t="s">
        <v>151</v>
      </c>
      <c r="E82" s="9" t="s">
        <v>18</v>
      </c>
      <c r="F82" s="9" t="s">
        <v>19</v>
      </c>
      <c r="H82" s="9" t="s">
        <v>202</v>
      </c>
      <c r="I82" s="9" t="s">
        <v>122</v>
      </c>
      <c r="J82" s="129">
        <v>40826</v>
      </c>
      <c r="K82" s="129">
        <v>40777</v>
      </c>
      <c r="L82" s="129">
        <v>40939</v>
      </c>
      <c r="M82" s="9" t="s">
        <v>20</v>
      </c>
      <c r="O82" s="9">
        <v>30</v>
      </c>
      <c r="Q82" s="9" t="s">
        <v>54</v>
      </c>
      <c r="S82" s="13">
        <v>1500000</v>
      </c>
      <c r="T82" s="13">
        <v>1500000</v>
      </c>
      <c r="U82" s="13">
        <v>300000</v>
      </c>
      <c r="AF82" s="51">
        <f t="shared" si="1"/>
        <v>0</v>
      </c>
      <c r="AH82" s="11">
        <v>40798</v>
      </c>
      <c r="AI82" s="11">
        <v>40867</v>
      </c>
      <c r="AJ82" s="13">
        <v>1613152</v>
      </c>
      <c r="AK82" s="13">
        <v>300000</v>
      </c>
    </row>
    <row r="83" spans="1:131" ht="19.5" customHeight="1" x14ac:dyDescent="0.25">
      <c r="A83" s="9">
        <v>75</v>
      </c>
      <c r="B83" s="10" t="s">
        <v>1514</v>
      </c>
      <c r="C83" s="9" t="s">
        <v>155</v>
      </c>
      <c r="E83" s="9" t="s">
        <v>156</v>
      </c>
      <c r="F83" s="9" t="s">
        <v>157</v>
      </c>
      <c r="I83" s="9" t="s">
        <v>35</v>
      </c>
      <c r="M83" s="9" t="s">
        <v>20</v>
      </c>
      <c r="O83" s="9">
        <v>30</v>
      </c>
      <c r="AF83" s="51">
        <f t="shared" si="1"/>
        <v>0</v>
      </c>
    </row>
    <row r="84" spans="1:131" ht="19.5" customHeight="1" x14ac:dyDescent="0.25">
      <c r="A84" s="9">
        <v>76</v>
      </c>
      <c r="B84" s="10" t="s">
        <v>1515</v>
      </c>
      <c r="C84" s="9" t="s">
        <v>158</v>
      </c>
      <c r="E84" s="9" t="s">
        <v>536</v>
      </c>
      <c r="F84" s="9" t="s">
        <v>92</v>
      </c>
      <c r="I84" s="9" t="s">
        <v>97</v>
      </c>
      <c r="M84" s="9" t="s">
        <v>20</v>
      </c>
      <c r="O84" s="9">
        <v>30</v>
      </c>
      <c r="AF84" s="51">
        <f t="shared" si="1"/>
        <v>0</v>
      </c>
    </row>
    <row r="85" spans="1:131" ht="19.5" customHeight="1" x14ac:dyDescent="0.25">
      <c r="A85" s="9">
        <v>77</v>
      </c>
      <c r="B85" s="10" t="s">
        <v>1516</v>
      </c>
      <c r="C85" s="9" t="s">
        <v>159</v>
      </c>
      <c r="E85" s="9" t="s">
        <v>160</v>
      </c>
      <c r="F85" s="9" t="s">
        <v>161</v>
      </c>
      <c r="I85" s="9" t="s">
        <v>78</v>
      </c>
      <c r="M85" s="9" t="s">
        <v>20</v>
      </c>
      <c r="O85" s="9">
        <v>30</v>
      </c>
      <c r="AF85" s="51">
        <f t="shared" si="1"/>
        <v>0</v>
      </c>
    </row>
    <row r="86" spans="1:131" ht="19.5" customHeight="1" x14ac:dyDescent="0.25">
      <c r="A86" s="9">
        <v>78</v>
      </c>
      <c r="B86" s="10" t="s">
        <v>1517</v>
      </c>
      <c r="C86" s="9" t="s">
        <v>162</v>
      </c>
      <c r="E86" s="9" t="s">
        <v>163</v>
      </c>
      <c r="F86" s="9" t="s">
        <v>92</v>
      </c>
      <c r="I86" s="9" t="s">
        <v>97</v>
      </c>
      <c r="M86" s="9" t="s">
        <v>20</v>
      </c>
      <c r="O86" s="9">
        <v>30</v>
      </c>
      <c r="AF86" s="51">
        <f t="shared" si="1"/>
        <v>0</v>
      </c>
    </row>
    <row r="87" spans="1:131" ht="19.5" customHeight="1" x14ac:dyDescent="0.25">
      <c r="A87" s="9">
        <v>79</v>
      </c>
      <c r="B87" s="10" t="s">
        <v>1518</v>
      </c>
      <c r="C87" s="9" t="s">
        <v>165</v>
      </c>
      <c r="E87" s="9" t="s">
        <v>164</v>
      </c>
      <c r="F87" s="9" t="s">
        <v>166</v>
      </c>
      <c r="I87" s="9" t="s">
        <v>25</v>
      </c>
      <c r="M87" s="9" t="s">
        <v>20</v>
      </c>
      <c r="O87" s="9">
        <v>28</v>
      </c>
      <c r="AF87" s="51">
        <f t="shared" si="1"/>
        <v>0</v>
      </c>
    </row>
    <row r="88" spans="1:131" ht="19.5" customHeight="1" x14ac:dyDescent="0.25">
      <c r="A88" s="9">
        <v>80</v>
      </c>
      <c r="B88" s="10" t="s">
        <v>1519</v>
      </c>
      <c r="C88" s="9" t="s">
        <v>167</v>
      </c>
      <c r="E88" s="9" t="s">
        <v>168</v>
      </c>
      <c r="F88" s="9" t="s">
        <v>169</v>
      </c>
      <c r="H88" s="9" t="s">
        <v>202</v>
      </c>
      <c r="I88" s="9" t="s">
        <v>25</v>
      </c>
      <c r="J88" s="129">
        <v>40985</v>
      </c>
      <c r="K88" s="129">
        <v>40927</v>
      </c>
      <c r="L88" s="129">
        <v>41424</v>
      </c>
      <c r="M88" s="9" t="s">
        <v>20</v>
      </c>
      <c r="O88" s="9">
        <v>28</v>
      </c>
      <c r="Q88" s="9" t="s">
        <v>54</v>
      </c>
      <c r="S88" s="13">
        <v>12000000</v>
      </c>
      <c r="T88" s="13">
        <v>12000000</v>
      </c>
      <c r="U88" s="13">
        <v>2400000</v>
      </c>
      <c r="AF88" s="51">
        <f t="shared" si="1"/>
        <v>0</v>
      </c>
      <c r="AH88" s="11">
        <v>40927</v>
      </c>
      <c r="AI88" s="11">
        <v>41424</v>
      </c>
      <c r="AJ88" s="13">
        <v>11612190</v>
      </c>
      <c r="AK88" s="13">
        <v>2322438</v>
      </c>
    </row>
    <row r="89" spans="1:131" ht="19.5" customHeight="1" x14ac:dyDescent="0.25">
      <c r="A89" s="9">
        <v>81</v>
      </c>
      <c r="B89" s="10" t="s">
        <v>1520</v>
      </c>
      <c r="C89" s="9" t="s">
        <v>170</v>
      </c>
      <c r="E89" s="9" t="s">
        <v>171</v>
      </c>
      <c r="F89" s="9" t="s">
        <v>172</v>
      </c>
      <c r="I89" s="9" t="s">
        <v>25</v>
      </c>
      <c r="M89" s="9" t="s">
        <v>20</v>
      </c>
      <c r="O89" s="9">
        <v>26</v>
      </c>
      <c r="AF89" s="51">
        <f t="shared" si="1"/>
        <v>0</v>
      </c>
    </row>
    <row r="90" spans="1:131" ht="19.5" customHeight="1" x14ac:dyDescent="0.25">
      <c r="A90" s="9">
        <v>82</v>
      </c>
      <c r="B90" s="10" t="s">
        <v>1521</v>
      </c>
      <c r="C90" s="9" t="s">
        <v>173</v>
      </c>
      <c r="E90" s="9" t="s">
        <v>174</v>
      </c>
      <c r="F90" s="9" t="s">
        <v>175</v>
      </c>
      <c r="I90" s="9" t="s">
        <v>35</v>
      </c>
      <c r="O90" s="9">
        <v>29</v>
      </c>
      <c r="AF90" s="51">
        <f t="shared" si="1"/>
        <v>0</v>
      </c>
    </row>
    <row r="91" spans="1:131" ht="19.5" customHeight="1" x14ac:dyDescent="0.25">
      <c r="A91" s="9">
        <v>83</v>
      </c>
      <c r="B91" s="10" t="s">
        <v>1522</v>
      </c>
      <c r="C91" s="9" t="s">
        <v>176</v>
      </c>
      <c r="E91" s="9" t="s">
        <v>177</v>
      </c>
      <c r="F91" s="9" t="s">
        <v>178</v>
      </c>
      <c r="I91" s="9" t="s">
        <v>25</v>
      </c>
      <c r="M91" s="9" t="s">
        <v>20</v>
      </c>
      <c r="O91" s="9">
        <v>28</v>
      </c>
      <c r="AF91" s="51">
        <f t="shared" si="1"/>
        <v>0</v>
      </c>
    </row>
    <row r="92" spans="1:131" ht="19.5" customHeight="1" x14ac:dyDescent="0.25">
      <c r="A92" s="9">
        <v>84</v>
      </c>
      <c r="B92" s="10" t="s">
        <v>1523</v>
      </c>
      <c r="C92" s="9" t="s">
        <v>179</v>
      </c>
      <c r="E92" s="9" t="s">
        <v>180</v>
      </c>
      <c r="F92" s="9" t="s">
        <v>181</v>
      </c>
      <c r="I92" s="9" t="s">
        <v>35</v>
      </c>
      <c r="J92" s="129">
        <v>41295</v>
      </c>
      <c r="K92" s="129">
        <v>41153</v>
      </c>
      <c r="L92" s="129">
        <v>41639</v>
      </c>
      <c r="M92" s="9" t="s">
        <v>20</v>
      </c>
      <c r="O92" s="9">
        <v>30</v>
      </c>
      <c r="Q92" s="9" t="s">
        <v>54</v>
      </c>
      <c r="S92" s="13">
        <v>116850000</v>
      </c>
      <c r="T92" s="13">
        <v>116850000</v>
      </c>
      <c r="U92" s="13">
        <v>22990000</v>
      </c>
      <c r="AF92" s="51">
        <f t="shared" si="1"/>
        <v>0</v>
      </c>
    </row>
    <row r="93" spans="1:131" s="18" customFormat="1" ht="19.5" customHeight="1" x14ac:dyDescent="0.25">
      <c r="A93" s="18">
        <v>85</v>
      </c>
      <c r="B93" s="17" t="s">
        <v>1523</v>
      </c>
      <c r="C93" s="18" t="s">
        <v>179</v>
      </c>
      <c r="D93" s="19"/>
      <c r="E93" s="18" t="s">
        <v>692</v>
      </c>
      <c r="F93" s="18" t="s">
        <v>693</v>
      </c>
      <c r="G93" s="19">
        <v>41295</v>
      </c>
      <c r="J93" s="130"/>
      <c r="K93" s="130"/>
      <c r="L93" s="13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51">
        <f t="shared" si="1"/>
        <v>0</v>
      </c>
      <c r="AG93" s="46"/>
      <c r="AH93" s="19"/>
      <c r="AI93" s="19"/>
      <c r="AJ93" s="20"/>
      <c r="AK93" s="20"/>
      <c r="AL93" s="19"/>
      <c r="AM93" s="19"/>
      <c r="AN93" s="20"/>
      <c r="AO93" s="20"/>
      <c r="AP93" s="19"/>
      <c r="AQ93" s="19"/>
      <c r="AR93" s="20"/>
      <c r="AS93" s="20"/>
      <c r="AT93" s="19"/>
      <c r="AU93" s="19"/>
      <c r="AV93" s="20"/>
      <c r="AW93" s="20"/>
      <c r="AX93" s="19"/>
      <c r="AY93" s="19"/>
      <c r="AZ93" s="20"/>
      <c r="BA93" s="20"/>
      <c r="BB93" s="19"/>
      <c r="BC93" s="19"/>
      <c r="BD93" s="20"/>
      <c r="BE93" s="20"/>
      <c r="BF93" s="19"/>
      <c r="BG93" s="19"/>
      <c r="BH93" s="20"/>
      <c r="BI93" s="20"/>
      <c r="BJ93" s="19"/>
      <c r="BK93" s="19"/>
      <c r="BL93" s="20"/>
      <c r="BM93" s="20"/>
      <c r="BN93" s="19"/>
      <c r="BO93" s="19"/>
      <c r="BP93" s="20"/>
      <c r="BQ93" s="20"/>
      <c r="BT93" s="20"/>
      <c r="BU93" s="20"/>
      <c r="BX93" s="20"/>
      <c r="BY93" s="20"/>
      <c r="CB93" s="20"/>
      <c r="CC93" s="20"/>
      <c r="CF93" s="20"/>
      <c r="CG93" s="20"/>
      <c r="CJ93" s="20"/>
      <c r="CK93" s="20"/>
      <c r="CN93" s="20"/>
      <c r="CO93" s="20"/>
      <c r="CP93" s="19"/>
      <c r="CQ93" s="19"/>
      <c r="CR93" s="20"/>
      <c r="CS93" s="20"/>
      <c r="CT93" s="19"/>
      <c r="CU93" s="19"/>
      <c r="CV93" s="20"/>
      <c r="CW93" s="20"/>
      <c r="CX93" s="96"/>
      <c r="CY93" s="96"/>
      <c r="CZ93" s="20"/>
      <c r="DA93" s="20"/>
      <c r="DB93" s="96"/>
      <c r="DC93" s="96"/>
      <c r="DD93" s="20"/>
      <c r="DE93" s="20"/>
      <c r="DF93" s="96"/>
      <c r="DG93" s="96"/>
      <c r="DH93" s="20"/>
      <c r="DI93" s="20"/>
      <c r="DJ93" s="96"/>
      <c r="DK93" s="96"/>
      <c r="DL93" s="20"/>
      <c r="DM93" s="20"/>
      <c r="DN93" s="96"/>
      <c r="DO93" s="96"/>
      <c r="DP93" s="20"/>
      <c r="DQ93" s="20"/>
      <c r="DR93" s="96"/>
      <c r="DS93" s="96"/>
      <c r="DT93" s="20"/>
      <c r="DU93" s="20"/>
      <c r="DV93" s="96"/>
      <c r="DW93" s="96"/>
      <c r="DX93" s="20"/>
      <c r="DY93" s="20"/>
      <c r="DZ93" s="56"/>
      <c r="EA93" s="57"/>
    </row>
    <row r="94" spans="1:131" s="18" customFormat="1" ht="19.5" customHeight="1" x14ac:dyDescent="0.25">
      <c r="A94" s="18">
        <v>85</v>
      </c>
      <c r="B94" s="17" t="s">
        <v>1523</v>
      </c>
      <c r="C94" s="18" t="s">
        <v>179</v>
      </c>
      <c r="D94" s="19">
        <v>41894</v>
      </c>
      <c r="G94" s="19"/>
      <c r="J94" s="130"/>
      <c r="K94" s="130"/>
      <c r="L94" s="130">
        <v>41912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51">
        <f t="shared" si="1"/>
        <v>0</v>
      </c>
      <c r="AG94" s="46"/>
      <c r="AH94" s="19"/>
      <c r="AI94" s="19"/>
      <c r="AJ94" s="20"/>
      <c r="AK94" s="20"/>
      <c r="AL94" s="19"/>
      <c r="AM94" s="19"/>
      <c r="AN94" s="20"/>
      <c r="AO94" s="20"/>
      <c r="AP94" s="19"/>
      <c r="AQ94" s="19"/>
      <c r="AR94" s="20"/>
      <c r="AS94" s="20"/>
      <c r="AT94" s="19"/>
      <c r="AU94" s="19"/>
      <c r="AV94" s="20"/>
      <c r="AW94" s="20"/>
      <c r="AX94" s="19"/>
      <c r="AY94" s="19"/>
      <c r="AZ94" s="20"/>
      <c r="BA94" s="20"/>
      <c r="BB94" s="19"/>
      <c r="BC94" s="19"/>
      <c r="BD94" s="20"/>
      <c r="BE94" s="20"/>
      <c r="BF94" s="19"/>
      <c r="BG94" s="19"/>
      <c r="BH94" s="20"/>
      <c r="BI94" s="20"/>
      <c r="BJ94" s="19"/>
      <c r="BK94" s="19"/>
      <c r="BL94" s="20"/>
      <c r="BM94" s="20"/>
      <c r="BN94" s="19"/>
      <c r="BO94" s="19"/>
      <c r="BP94" s="20"/>
      <c r="BQ94" s="20"/>
      <c r="BT94" s="20"/>
      <c r="BU94" s="20"/>
      <c r="BX94" s="20"/>
      <c r="BY94" s="20"/>
      <c r="CB94" s="20"/>
      <c r="CC94" s="20"/>
      <c r="CF94" s="20"/>
      <c r="CG94" s="20"/>
      <c r="CJ94" s="20"/>
      <c r="CK94" s="20"/>
      <c r="CN94" s="20"/>
      <c r="CO94" s="20"/>
      <c r="CP94" s="19"/>
      <c r="CQ94" s="19"/>
      <c r="CR94" s="20"/>
      <c r="CS94" s="20"/>
      <c r="CT94" s="19"/>
      <c r="CU94" s="19"/>
      <c r="CV94" s="20"/>
      <c r="CW94" s="20"/>
      <c r="CX94" s="96"/>
      <c r="CY94" s="96"/>
      <c r="CZ94" s="20"/>
      <c r="DA94" s="20"/>
      <c r="DB94" s="96"/>
      <c r="DC94" s="96"/>
      <c r="DD94" s="20"/>
      <c r="DE94" s="20"/>
      <c r="DF94" s="96"/>
      <c r="DG94" s="96"/>
      <c r="DH94" s="20"/>
      <c r="DI94" s="20"/>
      <c r="DJ94" s="96"/>
      <c r="DK94" s="96"/>
      <c r="DL94" s="20"/>
      <c r="DM94" s="20"/>
      <c r="DN94" s="96"/>
      <c r="DO94" s="96"/>
      <c r="DP94" s="20"/>
      <c r="DQ94" s="20"/>
      <c r="DR94" s="96"/>
      <c r="DS94" s="96"/>
      <c r="DT94" s="20"/>
      <c r="DU94" s="20"/>
      <c r="DV94" s="96"/>
      <c r="DW94" s="96"/>
      <c r="DX94" s="20"/>
      <c r="DY94" s="20"/>
      <c r="DZ94" s="56"/>
      <c r="EA94" s="57"/>
    </row>
    <row r="95" spans="1:131" ht="19.5" customHeight="1" x14ac:dyDescent="0.25">
      <c r="A95" s="9">
        <v>86</v>
      </c>
      <c r="B95" s="10" t="s">
        <v>1524</v>
      </c>
      <c r="C95" s="9" t="s">
        <v>182</v>
      </c>
      <c r="E95" s="9" t="s">
        <v>183</v>
      </c>
      <c r="F95" s="9" t="s">
        <v>184</v>
      </c>
      <c r="H95" s="9" t="s">
        <v>202</v>
      </c>
      <c r="I95" s="9" t="s">
        <v>28</v>
      </c>
      <c r="J95" s="129">
        <v>41142</v>
      </c>
      <c r="K95" s="129">
        <v>41115</v>
      </c>
      <c r="L95" s="129">
        <v>41228</v>
      </c>
      <c r="M95" s="9" t="s">
        <v>20</v>
      </c>
      <c r="O95" s="9">
        <v>31</v>
      </c>
      <c r="Q95" s="9" t="s">
        <v>54</v>
      </c>
      <c r="S95" s="13">
        <v>8500000</v>
      </c>
      <c r="T95" s="13">
        <v>8500000</v>
      </c>
      <c r="U95" s="13">
        <v>1700000</v>
      </c>
      <c r="W95" s="13">
        <v>2500000</v>
      </c>
      <c r="AF95" s="51">
        <f t="shared" si="1"/>
        <v>2500000</v>
      </c>
      <c r="AH95" s="11">
        <v>41115</v>
      </c>
      <c r="AI95" s="11">
        <v>41228</v>
      </c>
      <c r="AJ95" s="13">
        <v>8570513</v>
      </c>
      <c r="AK95" s="13">
        <v>1700000</v>
      </c>
    </row>
    <row r="96" spans="1:131" ht="19.5" customHeight="1" x14ac:dyDescent="0.25">
      <c r="A96" s="9">
        <v>87</v>
      </c>
      <c r="B96" s="10" t="s">
        <v>1525</v>
      </c>
      <c r="C96" s="9" t="s">
        <v>185</v>
      </c>
      <c r="E96" s="9" t="s">
        <v>144</v>
      </c>
      <c r="F96" s="9" t="s">
        <v>145</v>
      </c>
      <c r="I96" s="9" t="s">
        <v>25</v>
      </c>
      <c r="M96" s="9" t="s">
        <v>20</v>
      </c>
      <c r="O96" s="9">
        <v>31</v>
      </c>
      <c r="AF96" s="51">
        <f t="shared" si="1"/>
        <v>0</v>
      </c>
    </row>
    <row r="97" spans="1:131" ht="19.5" customHeight="1" x14ac:dyDescent="0.25">
      <c r="A97" s="9">
        <v>88</v>
      </c>
      <c r="B97" s="10" t="s">
        <v>1526</v>
      </c>
      <c r="C97" s="9" t="s">
        <v>186</v>
      </c>
      <c r="E97" s="9" t="s">
        <v>187</v>
      </c>
      <c r="F97" s="9" t="s">
        <v>188</v>
      </c>
      <c r="H97" s="9" t="s">
        <v>202</v>
      </c>
      <c r="I97" s="9" t="s">
        <v>25</v>
      </c>
      <c r="J97" s="129">
        <v>41030</v>
      </c>
      <c r="K97" s="129">
        <v>41001</v>
      </c>
      <c r="L97" s="129">
        <v>41153</v>
      </c>
      <c r="M97" s="9" t="s">
        <v>20</v>
      </c>
      <c r="O97" s="9">
        <v>28</v>
      </c>
      <c r="Q97" s="9" t="s">
        <v>54</v>
      </c>
      <c r="S97" s="13">
        <v>9937500</v>
      </c>
      <c r="T97" s="13">
        <v>9937500</v>
      </c>
      <c r="U97" s="13">
        <v>1947500</v>
      </c>
      <c r="AF97" s="51">
        <f t="shared" si="1"/>
        <v>0</v>
      </c>
    </row>
    <row r="98" spans="1:131" ht="19.5" customHeight="1" x14ac:dyDescent="0.25">
      <c r="A98" s="18">
        <v>88</v>
      </c>
      <c r="B98" s="17" t="s">
        <v>1526</v>
      </c>
      <c r="C98" s="18" t="s">
        <v>1290</v>
      </c>
      <c r="D98" s="19">
        <v>41660</v>
      </c>
      <c r="J98" s="130">
        <v>40959</v>
      </c>
      <c r="K98" s="130">
        <v>40918</v>
      </c>
      <c r="L98" s="130">
        <v>41485</v>
      </c>
      <c r="AF98" s="51">
        <f t="shared" si="1"/>
        <v>0</v>
      </c>
    </row>
    <row r="99" spans="1:131" ht="19.5" customHeight="1" x14ac:dyDescent="0.25">
      <c r="A99" s="9">
        <v>89</v>
      </c>
      <c r="B99" s="10" t="s">
        <v>1527</v>
      </c>
      <c r="C99" s="9" t="s">
        <v>189</v>
      </c>
      <c r="E99" s="9" t="s">
        <v>190</v>
      </c>
      <c r="F99" s="9" t="s">
        <v>34</v>
      </c>
      <c r="H99" s="9" t="s">
        <v>202</v>
      </c>
      <c r="I99" s="9" t="s">
        <v>35</v>
      </c>
      <c r="J99" s="129">
        <v>41005</v>
      </c>
      <c r="K99" s="129">
        <v>41005</v>
      </c>
      <c r="L99" s="129">
        <v>41029</v>
      </c>
      <c r="M99" s="9" t="s">
        <v>191</v>
      </c>
      <c r="O99" s="9">
        <v>17</v>
      </c>
      <c r="Q99" s="9" t="s">
        <v>54</v>
      </c>
      <c r="S99" s="13">
        <v>27356000</v>
      </c>
      <c r="T99" s="13">
        <v>27356000</v>
      </c>
      <c r="U99" s="13">
        <v>5471200</v>
      </c>
      <c r="AF99" s="51">
        <f t="shared" si="1"/>
        <v>0</v>
      </c>
      <c r="AH99" s="11">
        <v>41005</v>
      </c>
      <c r="AI99" s="11">
        <v>41029</v>
      </c>
      <c r="AJ99" s="13">
        <v>11272244</v>
      </c>
      <c r="AK99" s="13">
        <v>2254449</v>
      </c>
    </row>
    <row r="100" spans="1:131" ht="19.5" customHeight="1" x14ac:dyDescent="0.25">
      <c r="A100" s="9">
        <v>90</v>
      </c>
      <c r="B100" s="10" t="s">
        <v>1528</v>
      </c>
      <c r="C100" s="9" t="s">
        <v>192</v>
      </c>
      <c r="E100" s="9" t="s">
        <v>193</v>
      </c>
      <c r="F100" s="9" t="s">
        <v>194</v>
      </c>
      <c r="H100" s="9" t="s">
        <v>202</v>
      </c>
      <c r="I100" s="9" t="s">
        <v>25</v>
      </c>
      <c r="J100" s="129">
        <v>40985</v>
      </c>
      <c r="K100" s="129">
        <v>40927</v>
      </c>
      <c r="L100" s="129">
        <v>41346</v>
      </c>
      <c r="M100" s="9" t="s">
        <v>20</v>
      </c>
      <c r="O100" s="9">
        <v>28</v>
      </c>
      <c r="Q100" s="9" t="s">
        <v>54</v>
      </c>
      <c r="S100" s="13">
        <v>12000000</v>
      </c>
      <c r="T100" s="13">
        <v>12000000</v>
      </c>
      <c r="U100" s="13">
        <v>2400000</v>
      </c>
      <c r="AF100" s="51">
        <f t="shared" si="1"/>
        <v>0</v>
      </c>
      <c r="AH100" s="11">
        <v>41293</v>
      </c>
      <c r="AI100" s="11">
        <v>41480</v>
      </c>
      <c r="AJ100" s="13">
        <v>11703351</v>
      </c>
      <c r="AK100" s="13">
        <v>2340670</v>
      </c>
    </row>
    <row r="101" spans="1:131" ht="19.5" customHeight="1" x14ac:dyDescent="0.25">
      <c r="A101" s="18">
        <v>90</v>
      </c>
      <c r="B101" s="17" t="s">
        <v>1528</v>
      </c>
      <c r="C101" s="18" t="s">
        <v>1288</v>
      </c>
      <c r="D101" s="19">
        <v>41660</v>
      </c>
      <c r="E101" s="18" t="s">
        <v>1009</v>
      </c>
      <c r="F101" s="18" t="s">
        <v>1289</v>
      </c>
      <c r="L101" s="130">
        <v>41480</v>
      </c>
      <c r="AF101" s="51">
        <f t="shared" si="1"/>
        <v>0</v>
      </c>
    </row>
    <row r="102" spans="1:131" ht="19.5" customHeight="1" x14ac:dyDescent="0.25">
      <c r="A102" s="9">
        <v>91</v>
      </c>
      <c r="B102" s="10" t="s">
        <v>1529</v>
      </c>
      <c r="C102" s="9" t="s">
        <v>195</v>
      </c>
      <c r="E102" s="9" t="s">
        <v>196</v>
      </c>
      <c r="F102" s="9" t="s">
        <v>197</v>
      </c>
      <c r="H102" s="9" t="s">
        <v>202</v>
      </c>
      <c r="I102" s="9" t="s">
        <v>78</v>
      </c>
      <c r="J102" s="129">
        <v>41000</v>
      </c>
      <c r="K102" s="129">
        <v>41000</v>
      </c>
      <c r="L102" s="129">
        <v>41394</v>
      </c>
      <c r="M102" s="9" t="s">
        <v>20</v>
      </c>
      <c r="O102" s="9">
        <v>28</v>
      </c>
      <c r="Q102" s="9" t="s">
        <v>54</v>
      </c>
      <c r="S102" s="13">
        <v>17800000</v>
      </c>
      <c r="T102" s="13">
        <v>17800000</v>
      </c>
      <c r="U102" s="13">
        <v>3500000</v>
      </c>
      <c r="AF102" s="51">
        <f t="shared" si="1"/>
        <v>0</v>
      </c>
      <c r="AH102" s="11">
        <v>41000</v>
      </c>
      <c r="AI102" s="11">
        <v>41394</v>
      </c>
      <c r="AJ102" s="13">
        <v>18010162</v>
      </c>
      <c r="AK102" s="13">
        <v>3500000</v>
      </c>
    </row>
    <row r="103" spans="1:131" ht="19.5" customHeight="1" x14ac:dyDescent="0.25">
      <c r="A103" s="9">
        <v>92</v>
      </c>
      <c r="B103" s="10" t="s">
        <v>1530</v>
      </c>
      <c r="C103" s="9" t="s">
        <v>198</v>
      </c>
      <c r="E103" s="9" t="s">
        <v>199</v>
      </c>
      <c r="F103" s="9" t="s">
        <v>200</v>
      </c>
      <c r="H103" s="9" t="s">
        <v>202</v>
      </c>
      <c r="I103" s="9" t="s">
        <v>78</v>
      </c>
      <c r="J103" s="129">
        <v>41014</v>
      </c>
      <c r="K103" s="129">
        <v>41014</v>
      </c>
      <c r="L103" s="129">
        <v>41274</v>
      </c>
      <c r="M103" s="9" t="s">
        <v>20</v>
      </c>
      <c r="O103" s="9">
        <v>22</v>
      </c>
      <c r="Q103" s="9" t="s">
        <v>54</v>
      </c>
      <c r="S103" s="13">
        <v>6000000</v>
      </c>
      <c r="T103" s="13">
        <v>6000000</v>
      </c>
      <c r="U103" s="13">
        <v>1000000</v>
      </c>
      <c r="AF103" s="51">
        <f t="shared" si="1"/>
        <v>0</v>
      </c>
      <c r="AH103" s="11">
        <v>41014</v>
      </c>
      <c r="AI103" s="11">
        <v>41274</v>
      </c>
      <c r="AJ103" s="13">
        <v>5322395</v>
      </c>
      <c r="AK103" s="13">
        <v>1000000</v>
      </c>
    </row>
    <row r="104" spans="1:131" ht="19.5" customHeight="1" x14ac:dyDescent="0.25">
      <c r="A104" s="9">
        <v>93</v>
      </c>
      <c r="B104" s="10" t="s">
        <v>1531</v>
      </c>
      <c r="C104" s="22" t="s">
        <v>248</v>
      </c>
      <c r="E104" s="9" t="s">
        <v>249</v>
      </c>
      <c r="F104" s="9" t="s">
        <v>52</v>
      </c>
      <c r="H104" s="9" t="s">
        <v>202</v>
      </c>
      <c r="I104" s="9" t="s">
        <v>35</v>
      </c>
      <c r="J104" s="129">
        <v>40790</v>
      </c>
      <c r="K104" s="129">
        <v>40756</v>
      </c>
      <c r="L104" s="129">
        <v>40999</v>
      </c>
      <c r="O104" s="9">
        <v>29</v>
      </c>
      <c r="Q104" s="9" t="s">
        <v>54</v>
      </c>
      <c r="S104" s="13">
        <v>9146485</v>
      </c>
      <c r="T104" s="13">
        <v>9146485</v>
      </c>
      <c r="U104" s="13">
        <v>1829297</v>
      </c>
      <c r="AF104" s="51">
        <f t="shared" si="1"/>
        <v>0</v>
      </c>
      <c r="AH104" s="11">
        <v>40756</v>
      </c>
      <c r="AI104" s="11">
        <v>40939</v>
      </c>
      <c r="AJ104" s="13">
        <v>9209205</v>
      </c>
      <c r="AK104" s="13">
        <v>1829297</v>
      </c>
    </row>
    <row r="105" spans="1:131" ht="19.5" customHeight="1" x14ac:dyDescent="0.25">
      <c r="A105" s="9">
        <v>94</v>
      </c>
      <c r="B105" s="10" t="s">
        <v>1532</v>
      </c>
      <c r="C105" s="9" t="s">
        <v>207</v>
      </c>
      <c r="E105" s="9" t="s">
        <v>208</v>
      </c>
      <c r="F105" s="9" t="s">
        <v>209</v>
      </c>
      <c r="I105" s="9" t="s">
        <v>25</v>
      </c>
      <c r="O105" s="9">
        <v>32</v>
      </c>
      <c r="AF105" s="51">
        <f t="shared" si="1"/>
        <v>0</v>
      </c>
    </row>
    <row r="106" spans="1:131" ht="19.5" customHeight="1" x14ac:dyDescent="0.25">
      <c r="A106" s="9">
        <v>95</v>
      </c>
      <c r="B106" s="10" t="s">
        <v>1533</v>
      </c>
      <c r="C106" s="9" t="s">
        <v>210</v>
      </c>
      <c r="E106" s="9" t="s">
        <v>211</v>
      </c>
      <c r="F106" s="9" t="s">
        <v>34</v>
      </c>
      <c r="H106" s="9" t="s">
        <v>202</v>
      </c>
      <c r="I106" s="9" t="s">
        <v>35</v>
      </c>
      <c r="J106" s="129">
        <v>41684</v>
      </c>
      <c r="K106" s="129">
        <v>40026</v>
      </c>
      <c r="L106" s="129">
        <v>42004</v>
      </c>
      <c r="M106" s="9" t="s">
        <v>20</v>
      </c>
      <c r="N106" s="9" t="s">
        <v>900</v>
      </c>
      <c r="Q106" s="9" t="s">
        <v>54</v>
      </c>
      <c r="S106" s="13">
        <v>475227006</v>
      </c>
      <c r="T106" s="13">
        <v>475227006</v>
      </c>
      <c r="U106" s="13">
        <v>95045401</v>
      </c>
      <c r="V106" s="13">
        <v>318890000</v>
      </c>
      <c r="AA106" s="13">
        <v>2500000</v>
      </c>
      <c r="AF106" s="51">
        <f t="shared" si="1"/>
        <v>321390000</v>
      </c>
      <c r="AH106" s="11">
        <v>40026</v>
      </c>
      <c r="AI106" s="11">
        <v>40543</v>
      </c>
      <c r="AJ106" s="13">
        <v>3575162</v>
      </c>
      <c r="AK106" s="13">
        <v>715032</v>
      </c>
      <c r="AL106" s="11">
        <v>40544</v>
      </c>
      <c r="AM106" s="11">
        <v>41639</v>
      </c>
      <c r="AN106" s="13">
        <v>42738085</v>
      </c>
      <c r="AO106" s="13">
        <v>8547617</v>
      </c>
      <c r="AP106" s="11">
        <v>41091</v>
      </c>
      <c r="AQ106" s="11">
        <v>41912</v>
      </c>
      <c r="AR106" s="13">
        <v>376777355</v>
      </c>
      <c r="AS106" s="13">
        <v>75355471</v>
      </c>
      <c r="AT106" s="11">
        <v>41913</v>
      </c>
      <c r="AU106" s="11">
        <v>42004</v>
      </c>
      <c r="AV106" s="13">
        <v>34783853</v>
      </c>
      <c r="AW106" s="13">
        <v>6956771</v>
      </c>
      <c r="AX106" s="11">
        <v>42095</v>
      </c>
      <c r="AY106" s="11">
        <v>42185</v>
      </c>
      <c r="AZ106" s="13">
        <v>877542</v>
      </c>
      <c r="BA106" s="13">
        <v>175508</v>
      </c>
      <c r="BB106" s="11">
        <v>40026</v>
      </c>
      <c r="BC106" s="11">
        <v>42185</v>
      </c>
      <c r="BD106" s="13">
        <v>477616135</v>
      </c>
      <c r="BE106" s="13">
        <v>3661862</v>
      </c>
      <c r="DZ106" s="54">
        <v>477616135</v>
      </c>
      <c r="EA106" s="55">
        <v>95412261</v>
      </c>
    </row>
    <row r="107" spans="1:131" s="18" customFormat="1" ht="19.5" customHeight="1" x14ac:dyDescent="0.25">
      <c r="A107" s="18">
        <v>95</v>
      </c>
      <c r="B107" s="17" t="s">
        <v>1533</v>
      </c>
      <c r="C107" s="18" t="s">
        <v>210</v>
      </c>
      <c r="D107" s="19"/>
      <c r="E107" s="18" t="s">
        <v>2698</v>
      </c>
      <c r="F107" s="18" t="s">
        <v>2699</v>
      </c>
      <c r="G107" s="19"/>
      <c r="J107" s="130"/>
      <c r="K107" s="130"/>
      <c r="L107" s="13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51">
        <f t="shared" si="1"/>
        <v>0</v>
      </c>
      <c r="AG107" s="46"/>
      <c r="AH107" s="19"/>
      <c r="AI107" s="19"/>
      <c r="AJ107" s="20"/>
      <c r="AK107" s="20"/>
      <c r="AL107" s="19"/>
      <c r="AM107" s="19"/>
      <c r="AN107" s="20"/>
      <c r="AO107" s="20"/>
      <c r="AP107" s="19"/>
      <c r="AQ107" s="19"/>
      <c r="AR107" s="20"/>
      <c r="AS107" s="20"/>
      <c r="AT107" s="19"/>
      <c r="AU107" s="19"/>
      <c r="AV107" s="20"/>
      <c r="AW107" s="20"/>
      <c r="AX107" s="19"/>
      <c r="AY107" s="19"/>
      <c r="AZ107" s="20"/>
      <c r="BA107" s="20"/>
      <c r="BB107" s="19"/>
      <c r="BC107" s="19"/>
      <c r="BD107" s="20"/>
      <c r="BE107" s="20"/>
      <c r="BF107" s="19"/>
      <c r="BG107" s="19"/>
      <c r="BH107" s="20"/>
      <c r="BI107" s="20"/>
      <c r="BJ107" s="19"/>
      <c r="BK107" s="19"/>
      <c r="BL107" s="20"/>
      <c r="BM107" s="20"/>
      <c r="BN107" s="19"/>
      <c r="BO107" s="19"/>
      <c r="BP107" s="20"/>
      <c r="BQ107" s="20"/>
      <c r="BT107" s="20"/>
      <c r="BU107" s="20"/>
      <c r="BX107" s="20"/>
      <c r="BY107" s="20"/>
      <c r="CB107" s="20"/>
      <c r="CC107" s="20"/>
      <c r="CF107" s="20"/>
      <c r="CG107" s="20"/>
      <c r="CJ107" s="20"/>
      <c r="CK107" s="20"/>
      <c r="CN107" s="20"/>
      <c r="CO107" s="20"/>
      <c r="CP107" s="19"/>
      <c r="CQ107" s="19"/>
      <c r="CR107" s="20"/>
      <c r="CS107" s="20"/>
      <c r="CT107" s="19"/>
      <c r="CU107" s="19"/>
      <c r="CV107" s="20"/>
      <c r="CW107" s="20"/>
      <c r="CX107" s="96"/>
      <c r="CY107" s="96"/>
      <c r="CZ107" s="20"/>
      <c r="DA107" s="20"/>
      <c r="DB107" s="96"/>
      <c r="DC107" s="96"/>
      <c r="DD107" s="20"/>
      <c r="DE107" s="20"/>
      <c r="DF107" s="96"/>
      <c r="DG107" s="96"/>
      <c r="DH107" s="20"/>
      <c r="DI107" s="20"/>
      <c r="DJ107" s="96"/>
      <c r="DK107" s="96"/>
      <c r="DL107" s="20"/>
      <c r="DM107" s="20"/>
      <c r="DN107" s="96"/>
      <c r="DO107" s="96"/>
      <c r="DP107" s="20"/>
      <c r="DQ107" s="20"/>
      <c r="DR107" s="96"/>
      <c r="DS107" s="96"/>
      <c r="DT107" s="20"/>
      <c r="DU107" s="20"/>
      <c r="DV107" s="96"/>
      <c r="DW107" s="96"/>
      <c r="DX107" s="20"/>
      <c r="DY107" s="20"/>
      <c r="DZ107" s="56"/>
      <c r="EA107" s="57"/>
    </row>
    <row r="108" spans="1:131" s="18" customFormat="1" ht="42.75" customHeight="1" x14ac:dyDescent="0.25">
      <c r="A108" s="18">
        <v>95</v>
      </c>
      <c r="B108" s="17" t="s">
        <v>1533</v>
      </c>
      <c r="C108" s="18" t="s">
        <v>210</v>
      </c>
      <c r="D108" s="19">
        <v>42143</v>
      </c>
      <c r="E108" s="18" t="s">
        <v>3144</v>
      </c>
      <c r="F108" s="18" t="s">
        <v>3145</v>
      </c>
      <c r="G108" s="19"/>
      <c r="J108" s="130"/>
      <c r="K108" s="130"/>
      <c r="L108" s="13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51">
        <f t="shared" si="1"/>
        <v>0</v>
      </c>
      <c r="AG108" s="46"/>
      <c r="AH108" s="19"/>
      <c r="AI108" s="19"/>
      <c r="AJ108" s="20"/>
      <c r="AK108" s="20"/>
      <c r="AL108" s="19"/>
      <c r="AM108" s="19"/>
      <c r="AN108" s="20"/>
      <c r="AO108" s="20"/>
      <c r="AP108" s="19"/>
      <c r="AQ108" s="19"/>
      <c r="AR108" s="20"/>
      <c r="AS108" s="20"/>
      <c r="AT108" s="19"/>
      <c r="AU108" s="19"/>
      <c r="AV108" s="20"/>
      <c r="AW108" s="20"/>
      <c r="AX108" s="19"/>
      <c r="AY108" s="19"/>
      <c r="AZ108" s="20"/>
      <c r="BA108" s="20"/>
      <c r="BB108" s="19"/>
      <c r="BC108" s="19"/>
      <c r="BD108" s="20"/>
      <c r="BE108" s="20"/>
      <c r="BF108" s="19"/>
      <c r="BG108" s="19"/>
      <c r="BH108" s="20"/>
      <c r="BI108" s="20"/>
      <c r="BJ108" s="19"/>
      <c r="BK108" s="19"/>
      <c r="BL108" s="20"/>
      <c r="BM108" s="20"/>
      <c r="BN108" s="19"/>
      <c r="BO108" s="19"/>
      <c r="BP108" s="20"/>
      <c r="BQ108" s="20"/>
      <c r="BT108" s="20"/>
      <c r="BU108" s="20"/>
      <c r="BX108" s="20"/>
      <c r="BY108" s="20"/>
      <c r="CB108" s="20"/>
      <c r="CC108" s="20"/>
      <c r="CF108" s="20"/>
      <c r="CG108" s="20"/>
      <c r="CJ108" s="20"/>
      <c r="CK108" s="20"/>
      <c r="CN108" s="20"/>
      <c r="CO108" s="20"/>
      <c r="CP108" s="19"/>
      <c r="CQ108" s="19"/>
      <c r="CR108" s="20"/>
      <c r="CS108" s="20"/>
      <c r="CT108" s="19"/>
      <c r="CU108" s="19"/>
      <c r="CV108" s="20"/>
      <c r="CW108" s="20"/>
      <c r="CX108" s="96"/>
      <c r="CY108" s="96"/>
      <c r="CZ108" s="20"/>
      <c r="DA108" s="20"/>
      <c r="DB108" s="96"/>
      <c r="DC108" s="96"/>
      <c r="DD108" s="20"/>
      <c r="DE108" s="20"/>
      <c r="DF108" s="96"/>
      <c r="DG108" s="96"/>
      <c r="DH108" s="20"/>
      <c r="DI108" s="20"/>
      <c r="DJ108" s="96"/>
      <c r="DK108" s="96"/>
      <c r="DL108" s="20"/>
      <c r="DM108" s="20"/>
      <c r="DN108" s="96"/>
      <c r="DO108" s="96"/>
      <c r="DP108" s="20"/>
      <c r="DQ108" s="20"/>
      <c r="DR108" s="96"/>
      <c r="DS108" s="96"/>
      <c r="DT108" s="20"/>
      <c r="DU108" s="20"/>
      <c r="DV108" s="96"/>
      <c r="DW108" s="96"/>
      <c r="DX108" s="20"/>
      <c r="DY108" s="20"/>
      <c r="DZ108" s="56"/>
      <c r="EA108" s="57"/>
    </row>
    <row r="109" spans="1:131" s="18" customFormat="1" ht="42.75" customHeight="1" x14ac:dyDescent="0.25">
      <c r="A109" s="18">
        <v>95</v>
      </c>
      <c r="B109" s="17" t="s">
        <v>1533</v>
      </c>
      <c r="C109" s="18" t="s">
        <v>210</v>
      </c>
      <c r="D109" s="19">
        <v>42023</v>
      </c>
      <c r="G109" s="19"/>
      <c r="J109" s="130"/>
      <c r="K109" s="130"/>
      <c r="L109" s="130"/>
      <c r="R109" s="20"/>
      <c r="S109" s="20">
        <v>478977006</v>
      </c>
      <c r="T109" s="20">
        <v>478977006</v>
      </c>
      <c r="U109" s="20">
        <v>95795401</v>
      </c>
      <c r="V109" s="20">
        <v>322390000</v>
      </c>
      <c r="W109" s="20"/>
      <c r="X109" s="20"/>
      <c r="Y109" s="20"/>
      <c r="Z109" s="20"/>
      <c r="AA109" s="20"/>
      <c r="AB109" s="20"/>
      <c r="AC109" s="20"/>
      <c r="AD109" s="20"/>
      <c r="AE109" s="20"/>
      <c r="AF109" s="80"/>
      <c r="AG109" s="46"/>
      <c r="AH109" s="19"/>
      <c r="AI109" s="19"/>
      <c r="AJ109" s="20"/>
      <c r="AK109" s="20"/>
      <c r="AL109" s="19"/>
      <c r="AM109" s="19"/>
      <c r="AN109" s="20"/>
      <c r="AO109" s="20"/>
      <c r="AP109" s="19"/>
      <c r="AQ109" s="19"/>
      <c r="AR109" s="20"/>
      <c r="AS109" s="20"/>
      <c r="AT109" s="19"/>
      <c r="AU109" s="19"/>
      <c r="AV109" s="20"/>
      <c r="AW109" s="20"/>
      <c r="AX109" s="19"/>
      <c r="AY109" s="19"/>
      <c r="AZ109" s="20"/>
      <c r="BA109" s="20"/>
      <c r="BB109" s="19"/>
      <c r="BC109" s="19"/>
      <c r="BD109" s="20"/>
      <c r="BE109" s="20"/>
      <c r="BF109" s="19"/>
      <c r="BG109" s="19"/>
      <c r="BH109" s="20"/>
      <c r="BI109" s="20"/>
      <c r="BJ109" s="19"/>
      <c r="BK109" s="19"/>
      <c r="BL109" s="20"/>
      <c r="BM109" s="20"/>
      <c r="BN109" s="19"/>
      <c r="BO109" s="19"/>
      <c r="BP109" s="20"/>
      <c r="BQ109" s="20"/>
      <c r="BT109" s="20"/>
      <c r="BU109" s="20"/>
      <c r="BX109" s="20"/>
      <c r="BY109" s="20"/>
      <c r="CB109" s="20"/>
      <c r="CC109" s="20"/>
      <c r="CF109" s="20"/>
      <c r="CG109" s="20"/>
      <c r="CJ109" s="20"/>
      <c r="CK109" s="20"/>
      <c r="CN109" s="20"/>
      <c r="CO109" s="20"/>
      <c r="CP109" s="19"/>
      <c r="CQ109" s="19"/>
      <c r="CR109" s="20"/>
      <c r="CS109" s="20"/>
      <c r="CT109" s="19"/>
      <c r="CU109" s="19"/>
      <c r="CV109" s="20"/>
      <c r="CW109" s="20"/>
      <c r="CX109" s="96"/>
      <c r="CY109" s="96"/>
      <c r="CZ109" s="20"/>
      <c r="DA109" s="20"/>
      <c r="DB109" s="96"/>
      <c r="DC109" s="96"/>
      <c r="DD109" s="20"/>
      <c r="DE109" s="20"/>
      <c r="DF109" s="96"/>
      <c r="DG109" s="96"/>
      <c r="DH109" s="20"/>
      <c r="DI109" s="20"/>
      <c r="DJ109" s="96"/>
      <c r="DK109" s="96"/>
      <c r="DL109" s="20"/>
      <c r="DM109" s="20"/>
      <c r="DN109" s="96"/>
      <c r="DO109" s="96"/>
      <c r="DP109" s="20"/>
      <c r="DQ109" s="20"/>
      <c r="DR109" s="96"/>
      <c r="DS109" s="96"/>
      <c r="DT109" s="20"/>
      <c r="DU109" s="20"/>
      <c r="DV109" s="96"/>
      <c r="DW109" s="96"/>
      <c r="DX109" s="20"/>
      <c r="DY109" s="20"/>
      <c r="DZ109" s="56"/>
      <c r="EA109" s="57"/>
    </row>
    <row r="110" spans="1:131" s="18" customFormat="1" ht="19.5" customHeight="1" x14ac:dyDescent="0.25">
      <c r="A110" s="18">
        <v>95</v>
      </c>
      <c r="B110" s="17" t="s">
        <v>1533</v>
      </c>
      <c r="C110" s="18" t="s">
        <v>210</v>
      </c>
      <c r="D110" s="19">
        <v>42461</v>
      </c>
      <c r="G110" s="19"/>
      <c r="J110" s="130"/>
      <c r="K110" s="130"/>
      <c r="L110" s="13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80"/>
      <c r="AG110" s="46"/>
      <c r="AH110" s="19"/>
      <c r="AI110" s="19"/>
      <c r="AJ110" s="20"/>
      <c r="AK110" s="20"/>
      <c r="AL110" s="19"/>
      <c r="AM110" s="19"/>
      <c r="AN110" s="20"/>
      <c r="AO110" s="20"/>
      <c r="AP110" s="19"/>
      <c r="AQ110" s="19"/>
      <c r="AR110" s="20"/>
      <c r="AS110" s="20"/>
      <c r="AT110" s="19">
        <v>41913</v>
      </c>
      <c r="AU110" s="19">
        <v>42094</v>
      </c>
      <c r="AV110" s="20">
        <v>34783853</v>
      </c>
      <c r="AW110" s="20">
        <v>6956771</v>
      </c>
      <c r="AX110" s="19"/>
      <c r="AY110" s="19"/>
      <c r="AZ110" s="20"/>
      <c r="BA110" s="20"/>
      <c r="BB110" s="19"/>
      <c r="BC110" s="19"/>
      <c r="BD110" s="20"/>
      <c r="BE110" s="20"/>
      <c r="BF110" s="19"/>
      <c r="BG110" s="19"/>
      <c r="BH110" s="20"/>
      <c r="BI110" s="20"/>
      <c r="BJ110" s="19"/>
      <c r="BK110" s="19"/>
      <c r="BL110" s="20"/>
      <c r="BM110" s="20"/>
      <c r="BN110" s="19"/>
      <c r="BO110" s="19"/>
      <c r="BP110" s="20"/>
      <c r="BQ110" s="20"/>
      <c r="BT110" s="20"/>
      <c r="BU110" s="20"/>
      <c r="BX110" s="20"/>
      <c r="BY110" s="20"/>
      <c r="CB110" s="20"/>
      <c r="CC110" s="20"/>
      <c r="CF110" s="20"/>
      <c r="CG110" s="20"/>
      <c r="CJ110" s="20"/>
      <c r="CK110" s="20"/>
      <c r="CN110" s="20"/>
      <c r="CO110" s="20"/>
      <c r="CP110" s="19"/>
      <c r="CQ110" s="19"/>
      <c r="CR110" s="20"/>
      <c r="CS110" s="20"/>
      <c r="CT110" s="19"/>
      <c r="CU110" s="19"/>
      <c r="CV110" s="20"/>
      <c r="CW110" s="20"/>
      <c r="CX110" s="96"/>
      <c r="CY110" s="96"/>
      <c r="CZ110" s="20"/>
      <c r="DA110" s="20"/>
      <c r="DB110" s="96"/>
      <c r="DC110" s="96"/>
      <c r="DD110" s="20"/>
      <c r="DE110" s="20"/>
      <c r="DF110" s="96"/>
      <c r="DG110" s="96"/>
      <c r="DH110" s="20"/>
      <c r="DI110" s="20"/>
      <c r="DJ110" s="96"/>
      <c r="DK110" s="96"/>
      <c r="DL110" s="20"/>
      <c r="DM110" s="20"/>
      <c r="DN110" s="96"/>
      <c r="DO110" s="96"/>
      <c r="DP110" s="20"/>
      <c r="DQ110" s="20"/>
      <c r="DR110" s="96"/>
      <c r="DS110" s="96"/>
      <c r="DT110" s="20"/>
      <c r="DU110" s="20"/>
      <c r="DV110" s="96"/>
      <c r="DW110" s="96"/>
      <c r="DX110" s="20"/>
      <c r="DY110" s="20"/>
      <c r="DZ110" s="56"/>
      <c r="EA110" s="57"/>
    </row>
    <row r="111" spans="1:131" ht="19.5" customHeight="1" x14ac:dyDescent="0.25">
      <c r="A111" s="9">
        <v>96</v>
      </c>
      <c r="B111" s="10" t="s">
        <v>1534</v>
      </c>
      <c r="C111" s="9" t="s">
        <v>526</v>
      </c>
      <c r="E111" s="9" t="s">
        <v>212</v>
      </c>
      <c r="F111" s="9" t="s">
        <v>19</v>
      </c>
      <c r="H111" s="9" t="s">
        <v>202</v>
      </c>
      <c r="I111" s="9" t="s">
        <v>25</v>
      </c>
      <c r="J111" s="129">
        <v>41019</v>
      </c>
      <c r="K111" s="129">
        <v>40878</v>
      </c>
      <c r="L111" s="129">
        <v>41425</v>
      </c>
      <c r="M111" s="9" t="s">
        <v>20</v>
      </c>
      <c r="O111" s="9">
        <v>28</v>
      </c>
      <c r="Q111" s="9" t="s">
        <v>54</v>
      </c>
      <c r="S111" s="13">
        <v>20700000</v>
      </c>
      <c r="T111" s="13">
        <v>20700000</v>
      </c>
      <c r="U111" s="13">
        <v>4000000</v>
      </c>
      <c r="AF111" s="51">
        <f t="shared" si="1"/>
        <v>0</v>
      </c>
      <c r="AH111" s="11">
        <v>41000</v>
      </c>
      <c r="AI111" s="11">
        <v>41090</v>
      </c>
      <c r="AJ111" s="13">
        <v>8008306</v>
      </c>
      <c r="AK111" s="13">
        <v>1601661</v>
      </c>
      <c r="AL111" s="11">
        <v>41091</v>
      </c>
      <c r="AM111" s="11">
        <v>41182</v>
      </c>
      <c r="AN111" s="13">
        <v>3024074</v>
      </c>
      <c r="AO111" s="13">
        <v>604815</v>
      </c>
      <c r="AP111" s="11">
        <v>41183</v>
      </c>
      <c r="AQ111" s="11">
        <v>41274</v>
      </c>
      <c r="AR111" s="13">
        <v>3774767</v>
      </c>
      <c r="AS111" s="13">
        <v>754953</v>
      </c>
      <c r="AT111" s="11">
        <v>41275</v>
      </c>
      <c r="AU111" s="11">
        <v>41425</v>
      </c>
      <c r="AV111" s="13">
        <v>5665571</v>
      </c>
      <c r="AW111" s="13">
        <v>1038571</v>
      </c>
    </row>
    <row r="112" spans="1:131" ht="19.5" customHeight="1" x14ac:dyDescent="0.25">
      <c r="A112" s="9">
        <v>97</v>
      </c>
      <c r="B112" s="10" t="s">
        <v>1535</v>
      </c>
      <c r="C112" s="9" t="s">
        <v>213</v>
      </c>
      <c r="E112" s="9" t="s">
        <v>214</v>
      </c>
      <c r="F112" s="9" t="s">
        <v>215</v>
      </c>
      <c r="H112" s="9" t="s">
        <v>202</v>
      </c>
      <c r="I112" s="9" t="s">
        <v>97</v>
      </c>
      <c r="J112" s="129">
        <v>41122</v>
      </c>
      <c r="K112" s="129">
        <v>41030</v>
      </c>
      <c r="L112" s="129">
        <v>41304</v>
      </c>
      <c r="M112" s="9" t="s">
        <v>20</v>
      </c>
      <c r="O112" s="9">
        <v>28</v>
      </c>
      <c r="Q112" s="9" t="s">
        <v>54</v>
      </c>
      <c r="S112" s="13">
        <v>10000000</v>
      </c>
      <c r="T112" s="13">
        <v>10000000</v>
      </c>
      <c r="U112" s="13">
        <v>2000000</v>
      </c>
      <c r="AF112" s="51">
        <f t="shared" si="1"/>
        <v>0</v>
      </c>
      <c r="AH112" s="11">
        <v>41030</v>
      </c>
      <c r="AI112" s="11">
        <v>41090</v>
      </c>
      <c r="AJ112" s="13">
        <v>7195800</v>
      </c>
      <c r="AK112" s="13">
        <v>1439160</v>
      </c>
    </row>
    <row r="113" spans="1:131" s="18" customFormat="1" ht="19.5" customHeight="1" x14ac:dyDescent="0.25">
      <c r="A113" s="18">
        <v>97</v>
      </c>
      <c r="B113" s="10" t="s">
        <v>1535</v>
      </c>
      <c r="C113" s="18" t="s">
        <v>1058</v>
      </c>
      <c r="D113" s="19">
        <v>41576</v>
      </c>
      <c r="E113" s="9" t="s">
        <v>214</v>
      </c>
      <c r="G113" s="19"/>
      <c r="J113" s="130"/>
      <c r="K113" s="130"/>
      <c r="L113" s="13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51">
        <f t="shared" si="1"/>
        <v>0</v>
      </c>
      <c r="AG113" s="46"/>
      <c r="AH113" s="19"/>
      <c r="AI113" s="19"/>
      <c r="AJ113" s="20"/>
      <c r="AK113" s="20"/>
      <c r="AL113" s="19"/>
      <c r="AM113" s="19"/>
      <c r="AN113" s="20"/>
      <c r="AO113" s="20"/>
      <c r="AP113" s="19"/>
      <c r="AQ113" s="19"/>
      <c r="AR113" s="20"/>
      <c r="AS113" s="20"/>
      <c r="AT113" s="19"/>
      <c r="AU113" s="19"/>
      <c r="AV113" s="20"/>
      <c r="AW113" s="20"/>
      <c r="AX113" s="19"/>
      <c r="AY113" s="19"/>
      <c r="AZ113" s="20"/>
      <c r="BA113" s="20"/>
      <c r="BB113" s="19"/>
      <c r="BC113" s="19"/>
      <c r="BD113" s="20"/>
      <c r="BE113" s="20"/>
      <c r="BF113" s="19"/>
      <c r="BG113" s="19"/>
      <c r="BH113" s="20"/>
      <c r="BI113" s="20"/>
      <c r="BJ113" s="19"/>
      <c r="BK113" s="19"/>
      <c r="BL113" s="20"/>
      <c r="BM113" s="20"/>
      <c r="BN113" s="19"/>
      <c r="BO113" s="19"/>
      <c r="BP113" s="20"/>
      <c r="BQ113" s="20"/>
      <c r="BT113" s="20"/>
      <c r="BU113" s="20"/>
      <c r="BX113" s="20"/>
      <c r="BY113" s="20"/>
      <c r="CB113" s="20"/>
      <c r="CC113" s="20"/>
      <c r="CF113" s="20"/>
      <c r="CG113" s="20"/>
      <c r="CJ113" s="20"/>
      <c r="CK113" s="20"/>
      <c r="CN113" s="20"/>
      <c r="CO113" s="20"/>
      <c r="CP113" s="19"/>
      <c r="CQ113" s="19"/>
      <c r="CR113" s="20"/>
      <c r="CS113" s="20"/>
      <c r="CT113" s="19"/>
      <c r="CU113" s="19"/>
      <c r="CV113" s="20"/>
      <c r="CW113" s="20"/>
      <c r="CX113" s="96"/>
      <c r="CY113" s="96"/>
      <c r="CZ113" s="20"/>
      <c r="DA113" s="20"/>
      <c r="DB113" s="96"/>
      <c r="DC113" s="96"/>
      <c r="DD113" s="20"/>
      <c r="DE113" s="20"/>
      <c r="DF113" s="96"/>
      <c r="DG113" s="96"/>
      <c r="DH113" s="20"/>
      <c r="DI113" s="20"/>
      <c r="DJ113" s="96"/>
      <c r="DK113" s="96"/>
      <c r="DL113" s="20"/>
      <c r="DM113" s="20"/>
      <c r="DN113" s="96"/>
      <c r="DO113" s="96"/>
      <c r="DP113" s="20"/>
      <c r="DQ113" s="20"/>
      <c r="DR113" s="96"/>
      <c r="DS113" s="96"/>
      <c r="DT113" s="20"/>
      <c r="DU113" s="20"/>
      <c r="DV113" s="96"/>
      <c r="DW113" s="96"/>
      <c r="DX113" s="20"/>
      <c r="DY113" s="20"/>
      <c r="DZ113" s="56"/>
      <c r="EA113" s="57"/>
    </row>
    <row r="114" spans="1:131" ht="19.5" customHeight="1" x14ac:dyDescent="0.25">
      <c r="A114" s="9">
        <v>98</v>
      </c>
      <c r="B114" s="10" t="s">
        <v>1536</v>
      </c>
      <c r="C114" s="9" t="s">
        <v>216</v>
      </c>
      <c r="E114" s="9" t="s">
        <v>18</v>
      </c>
      <c r="F114" s="9" t="s">
        <v>19</v>
      </c>
      <c r="I114" s="9" t="s">
        <v>35</v>
      </c>
      <c r="M114" s="9" t="s">
        <v>20</v>
      </c>
      <c r="O114" s="9">
        <v>32</v>
      </c>
      <c r="AF114" s="51">
        <f t="shared" si="1"/>
        <v>0</v>
      </c>
    </row>
    <row r="115" spans="1:131" ht="19.5" customHeight="1" x14ac:dyDescent="0.25">
      <c r="A115" s="9">
        <v>99</v>
      </c>
      <c r="B115" s="10" t="s">
        <v>1537</v>
      </c>
      <c r="C115" s="9" t="s">
        <v>926</v>
      </c>
      <c r="E115" s="9" t="s">
        <v>1354</v>
      </c>
      <c r="F115" s="9" t="s">
        <v>217</v>
      </c>
      <c r="H115" s="9" t="s">
        <v>202</v>
      </c>
      <c r="I115" s="9" t="s">
        <v>25</v>
      </c>
      <c r="J115" s="129">
        <v>41122</v>
      </c>
      <c r="K115" s="129">
        <v>41014</v>
      </c>
      <c r="L115" s="129">
        <v>41364</v>
      </c>
      <c r="M115" s="9" t="s">
        <v>20</v>
      </c>
      <c r="O115" s="9">
        <v>28</v>
      </c>
      <c r="Q115" s="9" t="s">
        <v>54</v>
      </c>
      <c r="S115" s="13">
        <v>8440000</v>
      </c>
      <c r="T115" s="13">
        <v>8440000</v>
      </c>
      <c r="U115" s="13">
        <v>1688000</v>
      </c>
      <c r="AF115" s="51">
        <f t="shared" si="1"/>
        <v>0</v>
      </c>
      <c r="AH115" s="11">
        <v>41120</v>
      </c>
      <c r="AI115" s="11">
        <v>41364</v>
      </c>
      <c r="AJ115" s="13">
        <v>8344112</v>
      </c>
      <c r="AK115" s="13">
        <v>1668822</v>
      </c>
    </row>
    <row r="116" spans="1:131" ht="19.5" customHeight="1" x14ac:dyDescent="0.25">
      <c r="A116" s="9">
        <v>100</v>
      </c>
      <c r="B116" s="10" t="s">
        <v>1538</v>
      </c>
      <c r="C116" s="9" t="s">
        <v>218</v>
      </c>
      <c r="E116" s="9" t="s">
        <v>219</v>
      </c>
      <c r="F116" s="9" t="s">
        <v>220</v>
      </c>
      <c r="I116" s="9" t="s">
        <v>25</v>
      </c>
      <c r="M116" s="9" t="s">
        <v>20</v>
      </c>
      <c r="AF116" s="51">
        <f t="shared" si="1"/>
        <v>0</v>
      </c>
    </row>
    <row r="117" spans="1:131" ht="19.5" customHeight="1" x14ac:dyDescent="0.25">
      <c r="A117" s="9">
        <v>101</v>
      </c>
      <c r="B117" s="10" t="s">
        <v>1539</v>
      </c>
      <c r="C117" s="9" t="s">
        <v>221</v>
      </c>
      <c r="E117" s="9" t="s">
        <v>222</v>
      </c>
      <c r="F117" s="9" t="s">
        <v>223</v>
      </c>
      <c r="I117" s="9" t="s">
        <v>35</v>
      </c>
      <c r="J117" s="129">
        <v>41800</v>
      </c>
      <c r="K117" s="129">
        <v>41478</v>
      </c>
      <c r="L117" s="129">
        <v>42154</v>
      </c>
      <c r="M117" s="9" t="s">
        <v>20</v>
      </c>
      <c r="O117" s="9">
        <v>25</v>
      </c>
      <c r="Q117" s="9" t="s">
        <v>54</v>
      </c>
      <c r="S117" s="13">
        <v>400000000</v>
      </c>
      <c r="T117" s="13">
        <v>400000000</v>
      </c>
      <c r="U117" s="13">
        <v>78350000</v>
      </c>
      <c r="V117" s="13">
        <v>280000000</v>
      </c>
      <c r="AF117" s="51">
        <f t="shared" si="1"/>
        <v>280000000</v>
      </c>
      <c r="AH117" s="11">
        <v>41114</v>
      </c>
      <c r="AI117" s="11">
        <v>41800</v>
      </c>
      <c r="AJ117" s="13">
        <v>4145115</v>
      </c>
      <c r="AK117" s="13">
        <v>829023</v>
      </c>
      <c r="AL117" s="11">
        <v>41609</v>
      </c>
      <c r="AM117" s="11">
        <v>41820</v>
      </c>
      <c r="AN117" s="13">
        <v>116946272</v>
      </c>
      <c r="AO117" s="13">
        <v>23389254</v>
      </c>
      <c r="AP117" s="11">
        <v>41821</v>
      </c>
      <c r="AQ117" s="11">
        <v>41851</v>
      </c>
      <c r="AR117" s="13">
        <v>123206043</v>
      </c>
      <c r="AS117" s="13">
        <v>24641209</v>
      </c>
      <c r="AT117" s="11">
        <v>41852</v>
      </c>
      <c r="AU117" s="11">
        <v>41912</v>
      </c>
      <c r="AV117" s="13">
        <v>46109667</v>
      </c>
      <c r="AW117" s="13">
        <v>9221933</v>
      </c>
      <c r="AX117" s="11">
        <v>41913</v>
      </c>
      <c r="AY117" s="11">
        <v>42035</v>
      </c>
      <c r="AZ117" s="13">
        <v>28429788</v>
      </c>
      <c r="BA117" s="13">
        <v>5685958</v>
      </c>
      <c r="BB117" s="11">
        <v>42036</v>
      </c>
      <c r="BC117" s="11">
        <v>42124</v>
      </c>
      <c r="BD117" s="13">
        <v>30155022</v>
      </c>
      <c r="BE117" s="13">
        <v>6031004</v>
      </c>
      <c r="BF117" s="11">
        <v>42125</v>
      </c>
      <c r="BG117" s="11">
        <v>42185</v>
      </c>
      <c r="BH117" s="13">
        <v>6000255</v>
      </c>
      <c r="BI117" s="13">
        <v>1200051</v>
      </c>
      <c r="BJ117" s="11">
        <v>42186</v>
      </c>
      <c r="BK117" s="11">
        <v>42277</v>
      </c>
      <c r="BL117" s="13">
        <v>11539457</v>
      </c>
      <c r="BM117" s="13">
        <v>2307891</v>
      </c>
      <c r="BN117" s="11">
        <v>42278</v>
      </c>
      <c r="BO117" s="11">
        <v>42308</v>
      </c>
      <c r="BP117" s="13">
        <v>1618185</v>
      </c>
      <c r="BQ117" s="13">
        <v>323637</v>
      </c>
      <c r="BR117" s="11">
        <v>42309</v>
      </c>
      <c r="BS117" s="11">
        <v>42353</v>
      </c>
      <c r="BT117" s="13">
        <v>10304816</v>
      </c>
      <c r="BU117" s="13">
        <v>2060963</v>
      </c>
      <c r="BV117" s="11">
        <v>41306</v>
      </c>
      <c r="BW117" s="11">
        <v>42353</v>
      </c>
      <c r="BX117" s="13">
        <v>390218605</v>
      </c>
      <c r="BY117" s="13">
        <v>1084772</v>
      </c>
      <c r="DZ117" s="54">
        <v>390218605</v>
      </c>
      <c r="EA117" s="55">
        <v>76775695</v>
      </c>
    </row>
    <row r="118" spans="1:131" s="18" customFormat="1" ht="19.5" customHeight="1" x14ac:dyDescent="0.25">
      <c r="A118" s="18">
        <v>101</v>
      </c>
      <c r="B118" s="17" t="s">
        <v>1539</v>
      </c>
      <c r="C118" s="18" t="s">
        <v>2352</v>
      </c>
      <c r="D118" s="19">
        <v>41834</v>
      </c>
      <c r="E118" s="18" t="s">
        <v>2353</v>
      </c>
      <c r="F118" s="18" t="s">
        <v>2354</v>
      </c>
      <c r="G118" s="19"/>
      <c r="J118" s="130"/>
      <c r="K118" s="130"/>
      <c r="L118" s="13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51">
        <f t="shared" si="1"/>
        <v>0</v>
      </c>
      <c r="AG118" s="46"/>
      <c r="AH118" s="19"/>
      <c r="AI118" s="19"/>
      <c r="AJ118" s="20"/>
      <c r="AK118" s="20"/>
      <c r="AL118" s="19"/>
      <c r="AM118" s="19"/>
      <c r="AN118" s="20"/>
      <c r="AO118" s="20"/>
      <c r="AP118" s="19"/>
      <c r="AQ118" s="19"/>
      <c r="AR118" s="20"/>
      <c r="AS118" s="20"/>
      <c r="AT118" s="19"/>
      <c r="AU118" s="19"/>
      <c r="AV118" s="20"/>
      <c r="AW118" s="20"/>
      <c r="AX118" s="19"/>
      <c r="AY118" s="19"/>
      <c r="AZ118" s="20"/>
      <c r="BA118" s="20"/>
      <c r="BB118" s="19"/>
      <c r="BC118" s="19"/>
      <c r="BD118" s="20"/>
      <c r="BE118" s="20"/>
      <c r="BF118" s="19"/>
      <c r="BG118" s="19"/>
      <c r="BH118" s="20"/>
      <c r="BI118" s="20"/>
      <c r="BJ118" s="19"/>
      <c r="BK118" s="19"/>
      <c r="BL118" s="20"/>
      <c r="BM118" s="20"/>
      <c r="BN118" s="19"/>
      <c r="BO118" s="19"/>
      <c r="BP118" s="20"/>
      <c r="BQ118" s="20"/>
      <c r="BT118" s="20"/>
      <c r="BU118" s="20"/>
      <c r="BX118" s="20"/>
      <c r="BY118" s="20"/>
      <c r="CB118" s="20"/>
      <c r="CC118" s="20"/>
      <c r="CF118" s="20"/>
      <c r="CG118" s="20"/>
      <c r="CJ118" s="20"/>
      <c r="CK118" s="20"/>
      <c r="CN118" s="20"/>
      <c r="CO118" s="20"/>
      <c r="CP118" s="19"/>
      <c r="CQ118" s="19"/>
      <c r="CR118" s="20"/>
      <c r="CS118" s="20"/>
      <c r="CT118" s="19"/>
      <c r="CU118" s="19"/>
      <c r="CV118" s="20"/>
      <c r="CW118" s="20"/>
      <c r="CX118" s="96"/>
      <c r="CY118" s="96"/>
      <c r="CZ118" s="20"/>
      <c r="DA118" s="20"/>
      <c r="DB118" s="96"/>
      <c r="DC118" s="96"/>
      <c r="DD118" s="20"/>
      <c r="DE118" s="20"/>
      <c r="DF118" s="96"/>
      <c r="DG118" s="96"/>
      <c r="DH118" s="20"/>
      <c r="DI118" s="20"/>
      <c r="DJ118" s="96"/>
      <c r="DK118" s="96"/>
      <c r="DL118" s="20"/>
      <c r="DM118" s="20"/>
      <c r="DN118" s="96"/>
      <c r="DO118" s="96"/>
      <c r="DP118" s="20"/>
      <c r="DQ118" s="20"/>
      <c r="DR118" s="96"/>
      <c r="DS118" s="96"/>
      <c r="DT118" s="20"/>
      <c r="DU118" s="20"/>
      <c r="DV118" s="96"/>
      <c r="DW118" s="96"/>
      <c r="DX118" s="20"/>
      <c r="DY118" s="20"/>
      <c r="DZ118" s="56"/>
      <c r="EA118" s="57"/>
    </row>
    <row r="119" spans="1:131" s="18" customFormat="1" ht="19.5" customHeight="1" x14ac:dyDescent="0.25">
      <c r="A119" s="18">
        <v>101</v>
      </c>
      <c r="B119" s="17" t="s">
        <v>1539</v>
      </c>
      <c r="C119" s="18" t="s">
        <v>2352</v>
      </c>
      <c r="D119" s="19">
        <v>41927</v>
      </c>
      <c r="G119" s="19"/>
      <c r="J119" s="130"/>
      <c r="K119" s="130">
        <v>41114</v>
      </c>
      <c r="L119" s="13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51">
        <f t="shared" si="1"/>
        <v>0</v>
      </c>
      <c r="AG119" s="46"/>
      <c r="AH119" s="19"/>
      <c r="AI119" s="19"/>
      <c r="AJ119" s="20"/>
      <c r="AK119" s="20"/>
      <c r="AL119" s="19"/>
      <c r="AM119" s="19"/>
      <c r="AN119" s="20"/>
      <c r="AO119" s="20"/>
      <c r="AP119" s="19"/>
      <c r="AQ119" s="19"/>
      <c r="AR119" s="20"/>
      <c r="AS119" s="20"/>
      <c r="AT119" s="19"/>
      <c r="AU119" s="19"/>
      <c r="AV119" s="20"/>
      <c r="AW119" s="20"/>
      <c r="AX119" s="19"/>
      <c r="AY119" s="19"/>
      <c r="AZ119" s="20"/>
      <c r="BA119" s="20"/>
      <c r="BB119" s="19"/>
      <c r="BC119" s="19"/>
      <c r="BD119" s="20"/>
      <c r="BE119" s="20"/>
      <c r="BF119" s="19"/>
      <c r="BG119" s="19"/>
      <c r="BH119" s="20"/>
      <c r="BI119" s="20"/>
      <c r="BJ119" s="19"/>
      <c r="BK119" s="19"/>
      <c r="BL119" s="20"/>
      <c r="BM119" s="20"/>
      <c r="BN119" s="19"/>
      <c r="BO119" s="19"/>
      <c r="BP119" s="20"/>
      <c r="BQ119" s="20"/>
      <c r="BT119" s="20"/>
      <c r="BU119" s="20"/>
      <c r="BX119" s="20"/>
      <c r="BY119" s="20"/>
      <c r="CB119" s="20"/>
      <c r="CC119" s="20"/>
      <c r="CF119" s="20"/>
      <c r="CG119" s="20"/>
      <c r="CJ119" s="20"/>
      <c r="CK119" s="20"/>
      <c r="CN119" s="20"/>
      <c r="CO119" s="20"/>
      <c r="CP119" s="19"/>
      <c r="CQ119" s="19"/>
      <c r="CR119" s="20"/>
      <c r="CS119" s="20"/>
      <c r="CT119" s="19"/>
      <c r="CU119" s="19"/>
      <c r="CV119" s="20"/>
      <c r="CW119" s="20"/>
      <c r="CX119" s="96"/>
      <c r="CY119" s="96"/>
      <c r="CZ119" s="20"/>
      <c r="DA119" s="20"/>
      <c r="DB119" s="96"/>
      <c r="DC119" s="96"/>
      <c r="DD119" s="20"/>
      <c r="DE119" s="20"/>
      <c r="DF119" s="96"/>
      <c r="DG119" s="96"/>
      <c r="DH119" s="20"/>
      <c r="DI119" s="20"/>
      <c r="DJ119" s="96"/>
      <c r="DK119" s="96"/>
      <c r="DL119" s="20"/>
      <c r="DM119" s="20"/>
      <c r="DN119" s="96"/>
      <c r="DO119" s="96"/>
      <c r="DP119" s="20"/>
      <c r="DQ119" s="20"/>
      <c r="DR119" s="96"/>
      <c r="DS119" s="96"/>
      <c r="DT119" s="20"/>
      <c r="DU119" s="20"/>
      <c r="DV119" s="96"/>
      <c r="DW119" s="96"/>
      <c r="DX119" s="20"/>
      <c r="DY119" s="20"/>
      <c r="DZ119" s="56"/>
      <c r="EA119" s="57"/>
    </row>
    <row r="120" spans="1:131" s="18" customFormat="1" ht="19.5" customHeight="1" x14ac:dyDescent="0.25">
      <c r="A120" s="18">
        <v>101</v>
      </c>
      <c r="B120" s="17" t="s">
        <v>1539</v>
      </c>
      <c r="C120" s="18" t="s">
        <v>2352</v>
      </c>
      <c r="D120" s="19"/>
      <c r="G120" s="19">
        <v>42209</v>
      </c>
      <c r="J120" s="130"/>
      <c r="K120" s="130"/>
      <c r="L120" s="130">
        <v>42353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51">
        <f t="shared" si="1"/>
        <v>0</v>
      </c>
      <c r="AG120" s="46"/>
      <c r="AH120" s="19"/>
      <c r="AI120" s="19"/>
      <c r="AJ120" s="20"/>
      <c r="AK120" s="20"/>
      <c r="AL120" s="19"/>
      <c r="AM120" s="19"/>
      <c r="AN120" s="20"/>
      <c r="AO120" s="20"/>
      <c r="AP120" s="19"/>
      <c r="AQ120" s="19"/>
      <c r="AR120" s="20"/>
      <c r="AS120" s="20"/>
      <c r="AT120" s="19"/>
      <c r="AU120" s="19"/>
      <c r="AV120" s="20"/>
      <c r="AW120" s="20"/>
      <c r="AX120" s="19"/>
      <c r="AY120" s="19"/>
      <c r="AZ120" s="20"/>
      <c r="BA120" s="20"/>
      <c r="BB120" s="19"/>
      <c r="BC120" s="19"/>
      <c r="BD120" s="20"/>
      <c r="BE120" s="20"/>
      <c r="BF120" s="19"/>
      <c r="BG120" s="19"/>
      <c r="BH120" s="20"/>
      <c r="BI120" s="20"/>
      <c r="BJ120" s="19"/>
      <c r="BK120" s="19"/>
      <c r="BL120" s="20"/>
      <c r="BM120" s="20"/>
      <c r="BN120" s="19"/>
      <c r="BO120" s="19"/>
      <c r="BP120" s="20"/>
      <c r="BQ120" s="20"/>
      <c r="BT120" s="20"/>
      <c r="BU120" s="20"/>
      <c r="BX120" s="20"/>
      <c r="BY120" s="20"/>
      <c r="CB120" s="20"/>
      <c r="CC120" s="20"/>
      <c r="CF120" s="20"/>
      <c r="CG120" s="20"/>
      <c r="CJ120" s="20"/>
      <c r="CK120" s="20"/>
      <c r="CN120" s="20"/>
      <c r="CO120" s="20"/>
      <c r="CP120" s="19"/>
      <c r="CQ120" s="19"/>
      <c r="CR120" s="20"/>
      <c r="CS120" s="20"/>
      <c r="CT120" s="19"/>
      <c r="CU120" s="19"/>
      <c r="CV120" s="20"/>
      <c r="CW120" s="20"/>
      <c r="CX120" s="96"/>
      <c r="CY120" s="96"/>
      <c r="CZ120" s="20"/>
      <c r="DA120" s="20"/>
      <c r="DB120" s="96"/>
      <c r="DC120" s="96"/>
      <c r="DD120" s="20"/>
      <c r="DE120" s="20"/>
      <c r="DF120" s="96"/>
      <c r="DG120" s="96"/>
      <c r="DH120" s="20"/>
      <c r="DI120" s="20"/>
      <c r="DJ120" s="96"/>
      <c r="DK120" s="96"/>
      <c r="DL120" s="20"/>
      <c r="DM120" s="20"/>
      <c r="DN120" s="96"/>
      <c r="DO120" s="96"/>
      <c r="DP120" s="20"/>
      <c r="DQ120" s="20"/>
      <c r="DR120" s="96"/>
      <c r="DS120" s="96"/>
      <c r="DT120" s="20"/>
      <c r="DU120" s="20"/>
      <c r="DV120" s="96"/>
      <c r="DW120" s="96"/>
      <c r="DX120" s="20"/>
      <c r="DY120" s="20"/>
      <c r="DZ120" s="56"/>
      <c r="EA120" s="57"/>
    </row>
    <row r="121" spans="1:131" ht="19.5" customHeight="1" x14ac:dyDescent="0.25">
      <c r="A121" s="9">
        <v>102</v>
      </c>
      <c r="B121" s="10" t="s">
        <v>1540</v>
      </c>
      <c r="C121" s="9" t="s">
        <v>224</v>
      </c>
      <c r="E121" s="9" t="s">
        <v>225</v>
      </c>
      <c r="F121" s="9" t="s">
        <v>226</v>
      </c>
      <c r="I121" s="9" t="s">
        <v>25</v>
      </c>
      <c r="M121" s="9" t="s">
        <v>20</v>
      </c>
      <c r="O121" s="9">
        <v>30</v>
      </c>
      <c r="AF121" s="51">
        <f t="shared" si="1"/>
        <v>0</v>
      </c>
    </row>
    <row r="122" spans="1:131" ht="19.5" customHeight="1" x14ac:dyDescent="0.25">
      <c r="A122" s="9">
        <v>103</v>
      </c>
      <c r="B122" s="10" t="s">
        <v>1541</v>
      </c>
      <c r="C122" s="9" t="s">
        <v>262</v>
      </c>
      <c r="E122" s="9" t="s">
        <v>214</v>
      </c>
      <c r="F122" s="9" t="s">
        <v>215</v>
      </c>
      <c r="H122" s="9" t="s">
        <v>202</v>
      </c>
      <c r="I122" s="9" t="s">
        <v>25</v>
      </c>
      <c r="J122" s="129">
        <v>41153</v>
      </c>
      <c r="K122" s="129">
        <v>40878</v>
      </c>
      <c r="L122" s="129">
        <v>41422</v>
      </c>
      <c r="M122" s="9" t="s">
        <v>20</v>
      </c>
      <c r="O122" s="9">
        <v>27</v>
      </c>
      <c r="Q122" s="9" t="s">
        <v>54</v>
      </c>
      <c r="S122" s="13">
        <v>8000000</v>
      </c>
      <c r="T122" s="13">
        <v>8000000</v>
      </c>
      <c r="U122" s="13">
        <v>1600000</v>
      </c>
      <c r="AF122" s="51">
        <f t="shared" si="1"/>
        <v>0</v>
      </c>
      <c r="AH122" s="11">
        <v>41244</v>
      </c>
      <c r="AI122" s="11">
        <v>41394</v>
      </c>
      <c r="AJ122" s="13">
        <v>7998394</v>
      </c>
      <c r="AK122" s="13">
        <v>1599679</v>
      </c>
    </row>
    <row r="123" spans="1:131" s="18" customFormat="1" ht="19.5" customHeight="1" x14ac:dyDescent="0.25">
      <c r="A123" s="18">
        <v>103</v>
      </c>
      <c r="B123" s="10" t="s">
        <v>1541</v>
      </c>
      <c r="C123" s="18" t="s">
        <v>1059</v>
      </c>
      <c r="D123" s="19">
        <v>41576</v>
      </c>
      <c r="E123" s="9" t="s">
        <v>214</v>
      </c>
      <c r="G123" s="19"/>
      <c r="J123" s="130"/>
      <c r="K123" s="130"/>
      <c r="L123" s="13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51">
        <f t="shared" si="1"/>
        <v>0</v>
      </c>
      <c r="AG123" s="46"/>
      <c r="AH123" s="19"/>
      <c r="AI123" s="19"/>
      <c r="AJ123" s="20"/>
      <c r="AK123" s="20"/>
      <c r="AL123" s="19"/>
      <c r="AM123" s="19"/>
      <c r="AN123" s="20"/>
      <c r="AO123" s="20"/>
      <c r="AP123" s="19"/>
      <c r="AQ123" s="19"/>
      <c r="AR123" s="20"/>
      <c r="AS123" s="20"/>
      <c r="AT123" s="19"/>
      <c r="AU123" s="19"/>
      <c r="AV123" s="20"/>
      <c r="AW123" s="20"/>
      <c r="AX123" s="19"/>
      <c r="AY123" s="19"/>
      <c r="AZ123" s="20"/>
      <c r="BA123" s="20"/>
      <c r="BB123" s="19"/>
      <c r="BC123" s="19"/>
      <c r="BD123" s="20"/>
      <c r="BE123" s="20"/>
      <c r="BF123" s="19"/>
      <c r="BG123" s="19"/>
      <c r="BH123" s="20"/>
      <c r="BI123" s="20"/>
      <c r="BJ123" s="19"/>
      <c r="BK123" s="19"/>
      <c r="BL123" s="20"/>
      <c r="BM123" s="20"/>
      <c r="BN123" s="19"/>
      <c r="BO123" s="19"/>
      <c r="BP123" s="20"/>
      <c r="BQ123" s="20"/>
      <c r="BT123" s="20"/>
      <c r="BU123" s="20"/>
      <c r="BX123" s="20"/>
      <c r="BY123" s="20"/>
      <c r="CB123" s="20"/>
      <c r="CC123" s="20"/>
      <c r="CF123" s="20"/>
      <c r="CG123" s="20"/>
      <c r="CJ123" s="20"/>
      <c r="CK123" s="20"/>
      <c r="CN123" s="20"/>
      <c r="CO123" s="20"/>
      <c r="CP123" s="19"/>
      <c r="CQ123" s="19"/>
      <c r="CR123" s="20"/>
      <c r="CS123" s="20"/>
      <c r="CT123" s="19"/>
      <c r="CU123" s="19"/>
      <c r="CV123" s="20"/>
      <c r="CW123" s="20"/>
      <c r="CX123" s="96"/>
      <c r="CY123" s="96"/>
      <c r="CZ123" s="20"/>
      <c r="DA123" s="20"/>
      <c r="DB123" s="96"/>
      <c r="DC123" s="96"/>
      <c r="DD123" s="20"/>
      <c r="DE123" s="20"/>
      <c r="DF123" s="96"/>
      <c r="DG123" s="96"/>
      <c r="DH123" s="20"/>
      <c r="DI123" s="20"/>
      <c r="DJ123" s="96"/>
      <c r="DK123" s="96"/>
      <c r="DL123" s="20"/>
      <c r="DM123" s="20"/>
      <c r="DN123" s="96"/>
      <c r="DO123" s="96"/>
      <c r="DP123" s="20"/>
      <c r="DQ123" s="20"/>
      <c r="DR123" s="96"/>
      <c r="DS123" s="96"/>
      <c r="DT123" s="20"/>
      <c r="DU123" s="20"/>
      <c r="DV123" s="96"/>
      <c r="DW123" s="96"/>
      <c r="DX123" s="20"/>
      <c r="DY123" s="20"/>
      <c r="DZ123" s="56"/>
      <c r="EA123" s="57"/>
    </row>
    <row r="124" spans="1:131" ht="19.5" customHeight="1" x14ac:dyDescent="0.25">
      <c r="A124" s="9">
        <v>104</v>
      </c>
      <c r="B124" s="10" t="s">
        <v>1542</v>
      </c>
      <c r="C124" s="9" t="s">
        <v>227</v>
      </c>
      <c r="E124" s="9" t="s">
        <v>160</v>
      </c>
      <c r="F124" s="9" t="s">
        <v>228</v>
      </c>
      <c r="H124" s="9" t="s">
        <v>202</v>
      </c>
      <c r="I124" s="9" t="s">
        <v>25</v>
      </c>
      <c r="J124" s="129">
        <v>40969</v>
      </c>
      <c r="K124" s="129">
        <v>40918</v>
      </c>
      <c r="L124" s="129">
        <v>41274</v>
      </c>
      <c r="M124" s="9" t="s">
        <v>20</v>
      </c>
      <c r="O124" s="9">
        <v>29</v>
      </c>
      <c r="Q124" s="9" t="s">
        <v>54</v>
      </c>
      <c r="S124" s="13">
        <v>26287050</v>
      </c>
      <c r="T124" s="13">
        <v>26287050</v>
      </c>
      <c r="U124" s="13">
        <v>5075000</v>
      </c>
      <c r="AF124" s="51">
        <f t="shared" si="1"/>
        <v>0</v>
      </c>
      <c r="AH124" s="11">
        <v>40918</v>
      </c>
      <c r="AI124" s="11">
        <v>41274</v>
      </c>
      <c r="AJ124" s="13">
        <v>19783648</v>
      </c>
      <c r="AK124" s="13">
        <v>3956730</v>
      </c>
    </row>
    <row r="125" spans="1:131" ht="19.5" customHeight="1" x14ac:dyDescent="0.25">
      <c r="A125" s="9">
        <v>105</v>
      </c>
      <c r="B125" s="10" t="s">
        <v>1543</v>
      </c>
      <c r="C125" s="9" t="s">
        <v>229</v>
      </c>
      <c r="E125" s="9" t="s">
        <v>230</v>
      </c>
      <c r="F125" s="9" t="s">
        <v>231</v>
      </c>
      <c r="I125" s="9" t="s">
        <v>35</v>
      </c>
      <c r="O125" s="9">
        <v>32</v>
      </c>
      <c r="AF125" s="51">
        <f t="shared" si="1"/>
        <v>0</v>
      </c>
    </row>
    <row r="126" spans="1:131" ht="19.5" customHeight="1" x14ac:dyDescent="0.25">
      <c r="A126" s="9">
        <v>106</v>
      </c>
      <c r="B126" s="10" t="s">
        <v>1544</v>
      </c>
      <c r="C126" s="9" t="s">
        <v>232</v>
      </c>
      <c r="E126" s="9" t="s">
        <v>22</v>
      </c>
      <c r="F126" s="9" t="s">
        <v>23</v>
      </c>
      <c r="H126" s="9" t="s">
        <v>202</v>
      </c>
      <c r="I126" s="9" t="s">
        <v>78</v>
      </c>
      <c r="J126" s="129">
        <v>40478</v>
      </c>
      <c r="K126" s="129">
        <v>38245</v>
      </c>
      <c r="L126" s="129">
        <v>40999</v>
      </c>
      <c r="M126" s="9" t="s">
        <v>20</v>
      </c>
      <c r="U126" s="13">
        <v>18111998</v>
      </c>
      <c r="W126" s="13">
        <v>10000000</v>
      </c>
      <c r="AA126" s="13">
        <v>23000000</v>
      </c>
      <c r="AF126" s="51">
        <f t="shared" si="1"/>
        <v>33000000</v>
      </c>
      <c r="AH126" s="11">
        <v>38245</v>
      </c>
      <c r="AI126" s="11">
        <v>40542</v>
      </c>
      <c r="AJ126" s="13">
        <v>39667467</v>
      </c>
      <c r="AK126" s="13">
        <v>7933493</v>
      </c>
      <c r="AL126" s="11">
        <v>40544</v>
      </c>
      <c r="AM126" s="11">
        <v>40816</v>
      </c>
      <c r="AN126" s="13">
        <v>32608392</v>
      </c>
      <c r="AO126" s="13">
        <v>6521678</v>
      </c>
      <c r="AP126" s="11">
        <v>40817</v>
      </c>
      <c r="AQ126" s="11">
        <v>41547</v>
      </c>
      <c r="AR126" s="13">
        <v>50165229</v>
      </c>
      <c r="AS126" s="13">
        <v>7544829</v>
      </c>
    </row>
    <row r="127" spans="1:131" s="18" customFormat="1" ht="19.5" customHeight="1" x14ac:dyDescent="0.25">
      <c r="A127" s="18">
        <v>106</v>
      </c>
      <c r="B127" s="10" t="s">
        <v>1544</v>
      </c>
      <c r="C127" s="18" t="s">
        <v>232</v>
      </c>
      <c r="D127" s="19">
        <v>41593</v>
      </c>
      <c r="E127" s="9" t="s">
        <v>22</v>
      </c>
      <c r="G127" s="19"/>
      <c r="J127" s="130"/>
      <c r="K127" s="130"/>
      <c r="L127" s="130">
        <v>41547</v>
      </c>
      <c r="R127" s="20"/>
      <c r="S127" s="20">
        <v>145000000</v>
      </c>
      <c r="T127" s="20">
        <v>145000000</v>
      </c>
      <c r="U127" s="20">
        <v>22000000</v>
      </c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51">
        <f t="shared" si="1"/>
        <v>0</v>
      </c>
      <c r="AG127" s="46"/>
      <c r="AH127" s="19"/>
      <c r="AI127" s="19"/>
      <c r="AJ127" s="20"/>
      <c r="AK127" s="20"/>
      <c r="AL127" s="19"/>
      <c r="AM127" s="19"/>
      <c r="AN127" s="20"/>
      <c r="AO127" s="20"/>
      <c r="AP127" s="19"/>
      <c r="AQ127" s="19"/>
      <c r="AR127" s="20"/>
      <c r="AS127" s="20"/>
      <c r="AT127" s="19"/>
      <c r="AU127" s="19"/>
      <c r="AV127" s="20"/>
      <c r="AW127" s="20"/>
      <c r="AX127" s="19"/>
      <c r="AY127" s="19"/>
      <c r="AZ127" s="20"/>
      <c r="BA127" s="20"/>
      <c r="BB127" s="19"/>
      <c r="BC127" s="19"/>
      <c r="BD127" s="20"/>
      <c r="BE127" s="20"/>
      <c r="BF127" s="19"/>
      <c r="BG127" s="19"/>
      <c r="BH127" s="20"/>
      <c r="BI127" s="20"/>
      <c r="BJ127" s="19"/>
      <c r="BK127" s="19"/>
      <c r="BL127" s="20"/>
      <c r="BM127" s="20"/>
      <c r="BN127" s="19"/>
      <c r="BO127" s="19"/>
      <c r="BP127" s="20"/>
      <c r="BQ127" s="20"/>
      <c r="BT127" s="20"/>
      <c r="BU127" s="20"/>
      <c r="BX127" s="20"/>
      <c r="BY127" s="20"/>
      <c r="CB127" s="20"/>
      <c r="CC127" s="20"/>
      <c r="CF127" s="20"/>
      <c r="CG127" s="20"/>
      <c r="CJ127" s="20"/>
      <c r="CK127" s="20"/>
      <c r="CN127" s="20"/>
      <c r="CO127" s="20"/>
      <c r="CP127" s="19"/>
      <c r="CQ127" s="19"/>
      <c r="CR127" s="20"/>
      <c r="CS127" s="20"/>
      <c r="CT127" s="19"/>
      <c r="CU127" s="19"/>
      <c r="CV127" s="20"/>
      <c r="CW127" s="20"/>
      <c r="CX127" s="96"/>
      <c r="CY127" s="96"/>
      <c r="CZ127" s="20"/>
      <c r="DA127" s="20"/>
      <c r="DB127" s="96"/>
      <c r="DC127" s="96"/>
      <c r="DD127" s="20"/>
      <c r="DE127" s="20"/>
      <c r="DF127" s="96"/>
      <c r="DG127" s="96"/>
      <c r="DH127" s="20"/>
      <c r="DI127" s="20"/>
      <c r="DJ127" s="96"/>
      <c r="DK127" s="96"/>
      <c r="DL127" s="20"/>
      <c r="DM127" s="20"/>
      <c r="DN127" s="96"/>
      <c r="DO127" s="96"/>
      <c r="DP127" s="20"/>
      <c r="DQ127" s="20"/>
      <c r="DR127" s="96"/>
      <c r="DS127" s="96"/>
      <c r="DT127" s="20"/>
      <c r="DU127" s="20"/>
      <c r="DV127" s="96"/>
      <c r="DW127" s="96"/>
      <c r="DX127" s="20"/>
      <c r="DY127" s="20"/>
      <c r="DZ127" s="56"/>
      <c r="EA127" s="57"/>
    </row>
    <row r="128" spans="1:131" ht="19.5" customHeight="1" x14ac:dyDescent="0.25">
      <c r="A128" s="9">
        <v>107</v>
      </c>
      <c r="B128" s="10" t="s">
        <v>1545</v>
      </c>
      <c r="C128" s="9" t="s">
        <v>233</v>
      </c>
      <c r="E128" s="9" t="s">
        <v>234</v>
      </c>
      <c r="F128" s="9" t="s">
        <v>105</v>
      </c>
      <c r="H128" s="9" t="s">
        <v>202</v>
      </c>
      <c r="I128" s="9" t="s">
        <v>35</v>
      </c>
      <c r="J128" s="129">
        <v>40861</v>
      </c>
      <c r="K128" s="129">
        <v>40787</v>
      </c>
      <c r="L128" s="129">
        <v>40999</v>
      </c>
      <c r="U128" s="13">
        <v>31936665</v>
      </c>
      <c r="AF128" s="51">
        <f t="shared" si="1"/>
        <v>0</v>
      </c>
      <c r="AH128" s="11">
        <v>40787</v>
      </c>
      <c r="AI128" s="11">
        <v>40999</v>
      </c>
      <c r="AJ128" s="13">
        <v>150623430</v>
      </c>
      <c r="AK128" s="13">
        <v>30124686</v>
      </c>
    </row>
    <row r="129" spans="1:131" ht="19.5" customHeight="1" x14ac:dyDescent="0.25">
      <c r="A129" s="9">
        <v>108</v>
      </c>
      <c r="B129" s="10" t="s">
        <v>1546</v>
      </c>
      <c r="C129" s="9" t="s">
        <v>235</v>
      </c>
      <c r="E129" s="9" t="s">
        <v>236</v>
      </c>
      <c r="F129" s="9" t="s">
        <v>498</v>
      </c>
      <c r="H129" s="9" t="s">
        <v>202</v>
      </c>
      <c r="I129" s="9" t="s">
        <v>78</v>
      </c>
      <c r="J129" s="129">
        <v>40196</v>
      </c>
      <c r="K129" s="129">
        <v>40087</v>
      </c>
      <c r="L129" s="129">
        <v>40724</v>
      </c>
      <c r="M129" s="9" t="s">
        <v>20</v>
      </c>
      <c r="U129" s="13">
        <v>9720000</v>
      </c>
      <c r="AF129" s="51">
        <f t="shared" si="1"/>
        <v>0</v>
      </c>
      <c r="AH129" s="11">
        <v>40725</v>
      </c>
      <c r="AI129" s="11">
        <v>41274</v>
      </c>
      <c r="AJ129" s="13">
        <v>2636739</v>
      </c>
      <c r="AK129" s="13">
        <v>527348</v>
      </c>
    </row>
    <row r="130" spans="1:131" ht="19.5" customHeight="1" x14ac:dyDescent="0.25">
      <c r="A130" s="9">
        <v>109</v>
      </c>
      <c r="B130" s="10" t="s">
        <v>1547</v>
      </c>
      <c r="C130" s="9" t="s">
        <v>238</v>
      </c>
      <c r="E130" s="9" t="s">
        <v>22</v>
      </c>
      <c r="F130" s="9" t="s">
        <v>23</v>
      </c>
      <c r="H130" s="9" t="s">
        <v>202</v>
      </c>
      <c r="I130" s="9" t="s">
        <v>78</v>
      </c>
      <c r="K130" s="129">
        <v>39965</v>
      </c>
      <c r="L130" s="129">
        <v>40724</v>
      </c>
      <c r="M130" s="9" t="s">
        <v>20</v>
      </c>
      <c r="U130" s="13">
        <v>2581167</v>
      </c>
      <c r="AF130" s="51">
        <f t="shared" si="1"/>
        <v>0</v>
      </c>
      <c r="AH130" s="11">
        <v>39965</v>
      </c>
      <c r="AI130" s="11">
        <v>40801</v>
      </c>
      <c r="AJ130" s="13">
        <v>12507112</v>
      </c>
      <c r="AK130" s="13">
        <v>2501422</v>
      </c>
    </row>
    <row r="131" spans="1:131" ht="19.5" customHeight="1" x14ac:dyDescent="0.25">
      <c r="A131" s="9">
        <v>110</v>
      </c>
      <c r="B131" s="10" t="s">
        <v>1548</v>
      </c>
      <c r="C131" s="9" t="s">
        <v>239</v>
      </c>
      <c r="E131" s="9" t="s">
        <v>22</v>
      </c>
      <c r="F131" s="9" t="s">
        <v>23</v>
      </c>
      <c r="H131" s="9" t="s">
        <v>202</v>
      </c>
      <c r="I131" s="9" t="s">
        <v>78</v>
      </c>
      <c r="K131" s="129">
        <v>40310</v>
      </c>
      <c r="L131" s="129">
        <v>40816</v>
      </c>
      <c r="M131" s="9" t="s">
        <v>20</v>
      </c>
      <c r="U131" s="13">
        <v>2641000</v>
      </c>
      <c r="W131" s="13">
        <v>600000</v>
      </c>
      <c r="AF131" s="51">
        <f t="shared" si="1"/>
        <v>600000</v>
      </c>
      <c r="AH131" s="11">
        <v>40310</v>
      </c>
      <c r="AI131" s="11">
        <v>40902</v>
      </c>
      <c r="AJ131" s="13">
        <v>12617580</v>
      </c>
      <c r="AK131" s="13">
        <v>2523516</v>
      </c>
    </row>
    <row r="132" spans="1:131" ht="19.5" customHeight="1" x14ac:dyDescent="0.25">
      <c r="A132" s="9">
        <v>111</v>
      </c>
      <c r="B132" s="10" t="s">
        <v>1549</v>
      </c>
      <c r="C132" s="9" t="s">
        <v>242</v>
      </c>
      <c r="E132" s="9" t="s">
        <v>240</v>
      </c>
      <c r="F132" s="9" t="s">
        <v>241</v>
      </c>
      <c r="H132" s="9" t="s">
        <v>202</v>
      </c>
      <c r="I132" s="9" t="s">
        <v>25</v>
      </c>
      <c r="J132" s="129">
        <v>40643</v>
      </c>
      <c r="K132" s="129">
        <v>40548</v>
      </c>
      <c r="L132" s="129">
        <v>41151</v>
      </c>
      <c r="M132" s="9" t="s">
        <v>20</v>
      </c>
      <c r="U132" s="13">
        <v>4272000</v>
      </c>
      <c r="AF132" s="51">
        <f t="shared" si="1"/>
        <v>0</v>
      </c>
      <c r="AH132" s="11">
        <v>40544</v>
      </c>
      <c r="AI132" s="11">
        <v>40908</v>
      </c>
      <c r="AJ132" s="13">
        <v>17754426</v>
      </c>
      <c r="AK132" s="13">
        <v>3500000</v>
      </c>
    </row>
    <row r="133" spans="1:131" s="22" customFormat="1" ht="19.5" customHeight="1" x14ac:dyDescent="0.25">
      <c r="A133" s="9">
        <v>112</v>
      </c>
      <c r="B133" s="10" t="s">
        <v>1550</v>
      </c>
      <c r="C133" s="22" t="s">
        <v>243</v>
      </c>
      <c r="D133" s="14"/>
      <c r="E133" s="22" t="s">
        <v>482</v>
      </c>
      <c r="F133" s="22" t="s">
        <v>244</v>
      </c>
      <c r="G133" s="14"/>
      <c r="H133" s="9" t="s">
        <v>202</v>
      </c>
      <c r="I133" s="22" t="s">
        <v>25</v>
      </c>
      <c r="J133" s="131">
        <v>40780</v>
      </c>
      <c r="K133" s="131">
        <v>40568</v>
      </c>
      <c r="L133" s="131">
        <v>40886</v>
      </c>
      <c r="M133" s="22" t="s">
        <v>20</v>
      </c>
      <c r="R133" s="15"/>
      <c r="S133" s="15"/>
      <c r="T133" s="15"/>
      <c r="U133" s="15">
        <v>4000000</v>
      </c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51">
        <f t="shared" si="1"/>
        <v>0</v>
      </c>
      <c r="AG133" s="47"/>
      <c r="AH133" s="14">
        <v>40544</v>
      </c>
      <c r="AI133" s="14">
        <v>40968</v>
      </c>
      <c r="AJ133" s="15">
        <v>17814425</v>
      </c>
      <c r="AK133" s="15">
        <v>3562885</v>
      </c>
      <c r="AL133" s="14"/>
      <c r="AM133" s="14"/>
      <c r="AN133" s="15"/>
      <c r="AO133" s="15"/>
      <c r="AP133" s="14"/>
      <c r="AQ133" s="14"/>
      <c r="AR133" s="15"/>
      <c r="AS133" s="15"/>
      <c r="AT133" s="14"/>
      <c r="AU133" s="14"/>
      <c r="AV133" s="15"/>
      <c r="AW133" s="15"/>
      <c r="AX133" s="14"/>
      <c r="AY133" s="14"/>
      <c r="AZ133" s="15"/>
      <c r="BA133" s="15"/>
      <c r="BB133" s="14"/>
      <c r="BC133" s="14"/>
      <c r="BD133" s="15"/>
      <c r="BE133" s="15"/>
      <c r="BF133" s="14"/>
      <c r="BG133" s="14"/>
      <c r="BH133" s="15"/>
      <c r="BI133" s="15"/>
      <c r="BJ133" s="14"/>
      <c r="BK133" s="14"/>
      <c r="BL133" s="15"/>
      <c r="BM133" s="15"/>
      <c r="BN133" s="14"/>
      <c r="BO133" s="14"/>
      <c r="BP133" s="15"/>
      <c r="BQ133" s="15"/>
      <c r="BT133" s="15"/>
      <c r="BU133" s="15"/>
      <c r="BX133" s="15"/>
      <c r="BY133" s="15"/>
      <c r="CB133" s="15"/>
      <c r="CC133" s="15"/>
      <c r="CF133" s="15"/>
      <c r="CG133" s="15"/>
      <c r="CJ133" s="15"/>
      <c r="CK133" s="15"/>
      <c r="CN133" s="15"/>
      <c r="CO133" s="15"/>
      <c r="CP133" s="14"/>
      <c r="CQ133" s="14"/>
      <c r="CR133" s="15"/>
      <c r="CS133" s="15"/>
      <c r="CT133" s="14"/>
      <c r="CU133" s="14"/>
      <c r="CV133" s="15"/>
      <c r="CW133" s="15"/>
      <c r="CX133" s="97"/>
      <c r="CY133" s="97"/>
      <c r="CZ133" s="15"/>
      <c r="DA133" s="15"/>
      <c r="DB133" s="97"/>
      <c r="DC133" s="97"/>
      <c r="DD133" s="15"/>
      <c r="DE133" s="15"/>
      <c r="DF133" s="97"/>
      <c r="DG133" s="97"/>
      <c r="DH133" s="15"/>
      <c r="DI133" s="15"/>
      <c r="DJ133" s="97"/>
      <c r="DK133" s="97"/>
      <c r="DL133" s="15"/>
      <c r="DM133" s="15"/>
      <c r="DN133" s="97"/>
      <c r="DO133" s="97"/>
      <c r="DP133" s="15"/>
      <c r="DQ133" s="15"/>
      <c r="DR133" s="97"/>
      <c r="DS133" s="97"/>
      <c r="DT133" s="15"/>
      <c r="DU133" s="15"/>
      <c r="DV133" s="97"/>
      <c r="DW133" s="97"/>
      <c r="DX133" s="15"/>
      <c r="DY133" s="15"/>
      <c r="DZ133" s="58"/>
      <c r="EA133" s="59"/>
    </row>
    <row r="134" spans="1:131" ht="19.5" customHeight="1" x14ac:dyDescent="0.25">
      <c r="A134" s="9">
        <v>113</v>
      </c>
      <c r="B134" s="10" t="s">
        <v>1551</v>
      </c>
      <c r="C134" s="9" t="s">
        <v>245</v>
      </c>
      <c r="E134" s="22" t="s">
        <v>482</v>
      </c>
      <c r="F134" s="22" t="s">
        <v>244</v>
      </c>
      <c r="H134" s="9" t="s">
        <v>202</v>
      </c>
      <c r="I134" s="9" t="s">
        <v>25</v>
      </c>
      <c r="J134" s="129">
        <v>40831</v>
      </c>
      <c r="K134" s="129">
        <v>40326</v>
      </c>
      <c r="L134" s="129">
        <v>40877</v>
      </c>
      <c r="M134" s="9" t="s">
        <v>20</v>
      </c>
      <c r="U134" s="13">
        <v>740300</v>
      </c>
      <c r="AF134" s="51">
        <f t="shared" si="1"/>
        <v>0</v>
      </c>
      <c r="AH134" s="11">
        <v>40695</v>
      </c>
      <c r="AI134" s="11">
        <v>40968</v>
      </c>
      <c r="AJ134" s="13">
        <v>3426620</v>
      </c>
      <c r="AK134" s="13">
        <v>685324</v>
      </c>
    </row>
    <row r="135" spans="1:131" ht="19.5" customHeight="1" x14ac:dyDescent="0.25">
      <c r="A135" s="9">
        <v>114</v>
      </c>
      <c r="B135" s="10" t="s">
        <v>1552</v>
      </c>
      <c r="C135" s="9" t="s">
        <v>246</v>
      </c>
      <c r="E135" s="22" t="s">
        <v>482</v>
      </c>
      <c r="F135" s="22" t="s">
        <v>244</v>
      </c>
      <c r="H135" s="9" t="s">
        <v>202</v>
      </c>
      <c r="I135" s="9" t="s">
        <v>25</v>
      </c>
      <c r="J135" s="129">
        <v>40811</v>
      </c>
      <c r="K135" s="129">
        <v>40389</v>
      </c>
      <c r="L135" s="129">
        <v>40886</v>
      </c>
      <c r="M135" s="9" t="s">
        <v>20</v>
      </c>
      <c r="U135" s="13">
        <v>1700000</v>
      </c>
      <c r="AF135" s="51">
        <f t="shared" ref="AF135:AF198" si="2">SUM(V135:AE135)</f>
        <v>0</v>
      </c>
      <c r="AH135" s="11">
        <v>40575</v>
      </c>
      <c r="AI135" s="11">
        <v>40968</v>
      </c>
      <c r="AJ135" s="13">
        <v>8734000</v>
      </c>
      <c r="AK135" s="13">
        <v>1700000</v>
      </c>
    </row>
    <row r="136" spans="1:131" ht="19.5" customHeight="1" x14ac:dyDescent="0.25">
      <c r="A136" s="9">
        <v>115</v>
      </c>
      <c r="B136" s="10" t="s">
        <v>1553</v>
      </c>
      <c r="C136" s="9" t="s">
        <v>247</v>
      </c>
      <c r="E136" s="9" t="s">
        <v>144</v>
      </c>
      <c r="F136" s="9" t="s">
        <v>145</v>
      </c>
      <c r="H136" s="9" t="s">
        <v>202</v>
      </c>
      <c r="I136" s="9" t="s">
        <v>25</v>
      </c>
      <c r="J136" s="129">
        <v>40396</v>
      </c>
      <c r="K136" s="129">
        <v>40318</v>
      </c>
      <c r="L136" s="129">
        <v>40558</v>
      </c>
      <c r="M136" s="9" t="s">
        <v>20</v>
      </c>
      <c r="U136" s="13">
        <v>400000</v>
      </c>
      <c r="AF136" s="51">
        <f t="shared" si="2"/>
        <v>0</v>
      </c>
      <c r="AH136" s="11">
        <v>40179</v>
      </c>
      <c r="AI136" s="11">
        <v>40908</v>
      </c>
      <c r="AJ136" s="13">
        <v>2817769</v>
      </c>
      <c r="AK136" s="13">
        <v>400000</v>
      </c>
    </row>
    <row r="137" spans="1:131" ht="19.5" customHeight="1" x14ac:dyDescent="0.25">
      <c r="A137" s="9">
        <v>116</v>
      </c>
      <c r="B137" s="10" t="s">
        <v>1554</v>
      </c>
      <c r="C137" s="9" t="s">
        <v>252</v>
      </c>
      <c r="E137" s="9" t="s">
        <v>253</v>
      </c>
      <c r="F137" s="9" t="s">
        <v>254</v>
      </c>
      <c r="H137" s="9" t="s">
        <v>202</v>
      </c>
      <c r="I137" s="9" t="s">
        <v>35</v>
      </c>
      <c r="J137" s="129">
        <v>41015</v>
      </c>
      <c r="K137" s="129">
        <v>40844</v>
      </c>
      <c r="L137" s="129">
        <v>41455</v>
      </c>
      <c r="O137" s="9">
        <v>18</v>
      </c>
      <c r="Q137" s="9" t="s">
        <v>61</v>
      </c>
      <c r="S137" s="13">
        <v>12231534997</v>
      </c>
      <c r="T137" s="13">
        <v>12231534997</v>
      </c>
      <c r="U137" s="13">
        <v>2446306999</v>
      </c>
      <c r="AF137" s="51">
        <f t="shared" si="2"/>
        <v>0</v>
      </c>
      <c r="AH137" s="11">
        <v>40844</v>
      </c>
      <c r="AI137" s="11">
        <v>40999</v>
      </c>
      <c r="AJ137" s="13">
        <v>854726658</v>
      </c>
      <c r="AK137" s="13">
        <v>170945332</v>
      </c>
      <c r="AL137" s="11">
        <v>41000</v>
      </c>
      <c r="AM137" s="11">
        <v>41090</v>
      </c>
      <c r="AN137" s="13">
        <v>4289361169</v>
      </c>
      <c r="AO137" s="13">
        <v>857872234</v>
      </c>
      <c r="AP137" s="11">
        <v>41091</v>
      </c>
      <c r="AQ137" s="11">
        <v>41182</v>
      </c>
      <c r="AR137" s="13">
        <v>5625961385</v>
      </c>
      <c r="AS137" s="13">
        <v>1125192277</v>
      </c>
      <c r="AT137" s="11">
        <v>41183</v>
      </c>
      <c r="AU137" s="11">
        <v>41274</v>
      </c>
      <c r="AV137" s="13">
        <v>645387925</v>
      </c>
      <c r="AW137" s="13">
        <v>129077585</v>
      </c>
      <c r="AX137" s="11">
        <v>41275</v>
      </c>
      <c r="AY137" s="11">
        <v>41364</v>
      </c>
      <c r="AZ137" s="13">
        <v>400990844</v>
      </c>
      <c r="BA137" s="13">
        <v>80198169</v>
      </c>
      <c r="BB137" s="11">
        <v>40844</v>
      </c>
      <c r="BC137" s="11">
        <v>41364</v>
      </c>
      <c r="BD137" s="13" t="s">
        <v>978</v>
      </c>
      <c r="BE137" s="13">
        <v>115642675</v>
      </c>
    </row>
    <row r="138" spans="1:131" ht="19.5" customHeight="1" x14ac:dyDescent="0.25">
      <c r="A138" s="9">
        <v>116</v>
      </c>
      <c r="B138" s="17" t="s">
        <v>1554</v>
      </c>
      <c r="C138" s="18" t="s">
        <v>252</v>
      </c>
      <c r="D138" s="19"/>
      <c r="E138" s="18" t="s">
        <v>253</v>
      </c>
      <c r="F138" s="18" t="s">
        <v>254</v>
      </c>
      <c r="G138" s="19">
        <v>41536</v>
      </c>
      <c r="S138" s="20">
        <v>12398515183</v>
      </c>
      <c r="T138" s="20">
        <v>12398515183</v>
      </c>
      <c r="U138" s="20">
        <v>2479703037</v>
      </c>
      <c r="AF138" s="51">
        <f t="shared" si="2"/>
        <v>0</v>
      </c>
    </row>
    <row r="139" spans="1:131" ht="19.5" customHeight="1" x14ac:dyDescent="0.25">
      <c r="A139" s="9">
        <v>117</v>
      </c>
      <c r="B139" s="10" t="s">
        <v>1555</v>
      </c>
      <c r="C139" s="9" t="s">
        <v>280</v>
      </c>
      <c r="E139" s="9" t="s">
        <v>255</v>
      </c>
      <c r="F139" s="9" t="s">
        <v>256</v>
      </c>
      <c r="H139" s="9" t="s">
        <v>202</v>
      </c>
      <c r="I139" s="9" t="s">
        <v>25</v>
      </c>
      <c r="J139" s="129">
        <v>41070</v>
      </c>
      <c r="K139" s="129">
        <v>41014</v>
      </c>
      <c r="L139" s="129">
        <v>41197</v>
      </c>
      <c r="O139" s="9">
        <v>29</v>
      </c>
      <c r="Q139" s="9" t="s">
        <v>54</v>
      </c>
      <c r="S139" s="13">
        <v>30000000</v>
      </c>
      <c r="T139" s="13">
        <v>30000000</v>
      </c>
      <c r="U139" s="13">
        <v>6000000</v>
      </c>
      <c r="AF139" s="51">
        <f t="shared" si="2"/>
        <v>0</v>
      </c>
      <c r="AH139" s="11">
        <v>41014</v>
      </c>
      <c r="AI139" s="11">
        <v>41192</v>
      </c>
      <c r="AJ139" s="13">
        <v>27976066</v>
      </c>
      <c r="AK139" s="13">
        <v>5595213</v>
      </c>
    </row>
    <row r="140" spans="1:131" ht="19.5" customHeight="1" x14ac:dyDescent="0.25">
      <c r="A140" s="9">
        <v>118</v>
      </c>
      <c r="B140" s="10" t="s">
        <v>1556</v>
      </c>
      <c r="C140" s="9" t="s">
        <v>1291</v>
      </c>
      <c r="E140" s="9" t="s">
        <v>259</v>
      </c>
      <c r="F140" s="9" t="s">
        <v>260</v>
      </c>
      <c r="H140" s="9" t="s">
        <v>202</v>
      </c>
      <c r="I140" s="9" t="s">
        <v>258</v>
      </c>
      <c r="J140" s="129">
        <v>41106</v>
      </c>
      <c r="K140" s="129">
        <v>41014</v>
      </c>
      <c r="L140" s="129">
        <v>41426</v>
      </c>
      <c r="M140" s="9" t="s">
        <v>20</v>
      </c>
      <c r="O140" s="9">
        <v>29</v>
      </c>
      <c r="Q140" s="9" t="s">
        <v>54</v>
      </c>
      <c r="S140" s="13">
        <v>25000000</v>
      </c>
      <c r="T140" s="13">
        <v>25000000</v>
      </c>
      <c r="U140" s="13">
        <v>5000000</v>
      </c>
      <c r="AF140" s="51">
        <f t="shared" si="2"/>
        <v>0</v>
      </c>
      <c r="AH140" s="11">
        <v>41014</v>
      </c>
      <c r="AI140" s="11">
        <v>41456</v>
      </c>
      <c r="AJ140" s="13">
        <v>24933097</v>
      </c>
      <c r="AK140" s="13">
        <v>4986619</v>
      </c>
    </row>
    <row r="141" spans="1:131" ht="19.5" customHeight="1" x14ac:dyDescent="0.25">
      <c r="A141" s="18">
        <v>118</v>
      </c>
      <c r="B141" s="17" t="s">
        <v>1556</v>
      </c>
      <c r="C141" s="18" t="s">
        <v>1176</v>
      </c>
      <c r="D141" s="19">
        <v>41660</v>
      </c>
      <c r="L141" s="130">
        <v>41456</v>
      </c>
      <c r="AF141" s="51">
        <f t="shared" si="2"/>
        <v>0</v>
      </c>
    </row>
    <row r="142" spans="1:131" ht="19.5" customHeight="1" x14ac:dyDescent="0.25">
      <c r="A142" s="9">
        <v>119</v>
      </c>
      <c r="B142" s="10" t="s">
        <v>1557</v>
      </c>
      <c r="C142" s="9" t="s">
        <v>251</v>
      </c>
      <c r="E142" s="9" t="s">
        <v>187</v>
      </c>
      <c r="F142" s="9" t="s">
        <v>188</v>
      </c>
      <c r="H142" s="9" t="s">
        <v>202</v>
      </c>
      <c r="I142" s="9" t="s">
        <v>25</v>
      </c>
      <c r="J142" s="129">
        <v>40662</v>
      </c>
      <c r="K142" s="129">
        <v>40563</v>
      </c>
      <c r="L142" s="129">
        <v>40967</v>
      </c>
      <c r="M142" s="9" t="s">
        <v>20</v>
      </c>
      <c r="O142" s="9">
        <v>28</v>
      </c>
      <c r="Q142" s="9" t="s">
        <v>54</v>
      </c>
      <c r="S142" s="13">
        <v>24664250</v>
      </c>
      <c r="T142" s="13">
        <v>24664250</v>
      </c>
      <c r="U142" s="13">
        <v>4932850</v>
      </c>
      <c r="W142" s="13">
        <v>2000000</v>
      </c>
      <c r="Y142" s="13">
        <v>8000000</v>
      </c>
      <c r="AF142" s="51">
        <f t="shared" si="2"/>
        <v>10000000</v>
      </c>
      <c r="AH142" s="11">
        <v>40563</v>
      </c>
      <c r="AI142" s="11">
        <v>41120</v>
      </c>
      <c r="AJ142" s="13">
        <v>25858046</v>
      </c>
      <c r="AK142" s="13">
        <v>4932850</v>
      </c>
    </row>
    <row r="143" spans="1:131" ht="19.5" customHeight="1" x14ac:dyDescent="0.25">
      <c r="A143" s="9">
        <v>120</v>
      </c>
      <c r="B143" s="10" t="s">
        <v>1558</v>
      </c>
      <c r="C143" s="9" t="s">
        <v>263</v>
      </c>
      <c r="E143" s="9" t="s">
        <v>22</v>
      </c>
      <c r="F143" s="9" t="s">
        <v>23</v>
      </c>
      <c r="H143" s="9" t="s">
        <v>202</v>
      </c>
      <c r="I143" s="9" t="s">
        <v>78</v>
      </c>
      <c r="J143" s="129">
        <v>41031</v>
      </c>
      <c r="K143" s="129">
        <v>40749</v>
      </c>
      <c r="L143" s="129">
        <v>41394</v>
      </c>
      <c r="M143" s="9" t="s">
        <v>20</v>
      </c>
      <c r="O143" s="9">
        <v>29</v>
      </c>
      <c r="Q143" s="9" t="s">
        <v>54</v>
      </c>
      <c r="S143" s="13">
        <v>10125000</v>
      </c>
      <c r="T143" s="13">
        <v>10125000</v>
      </c>
      <c r="U143" s="13">
        <v>1525000</v>
      </c>
      <c r="W143" s="13">
        <v>600000</v>
      </c>
      <c r="AF143" s="51">
        <f t="shared" si="2"/>
        <v>600000</v>
      </c>
      <c r="AH143" s="11">
        <v>40749</v>
      </c>
      <c r="AI143" s="11">
        <v>41394</v>
      </c>
      <c r="AJ143" s="13">
        <v>9919045</v>
      </c>
      <c r="AK143" s="13">
        <v>1525000</v>
      </c>
    </row>
    <row r="144" spans="1:131" ht="19.5" customHeight="1" x14ac:dyDescent="0.25">
      <c r="A144" s="9">
        <v>121</v>
      </c>
      <c r="B144" s="10" t="s">
        <v>1559</v>
      </c>
      <c r="C144" s="9" t="s">
        <v>264</v>
      </c>
      <c r="E144" s="9" t="s">
        <v>265</v>
      </c>
      <c r="F144" s="9" t="s">
        <v>266</v>
      </c>
      <c r="H144" s="9" t="s">
        <v>202</v>
      </c>
      <c r="I144" s="9" t="s">
        <v>25</v>
      </c>
      <c r="J144" s="129">
        <v>41009</v>
      </c>
      <c r="K144" s="129">
        <v>41000</v>
      </c>
      <c r="L144" s="129">
        <v>41425</v>
      </c>
      <c r="M144" s="9" t="s">
        <v>20</v>
      </c>
      <c r="O144" s="9">
        <v>30</v>
      </c>
      <c r="Q144" s="9" t="s">
        <v>54</v>
      </c>
      <c r="S144" s="13">
        <v>12088147</v>
      </c>
      <c r="T144" s="13">
        <v>12088147</v>
      </c>
      <c r="U144" s="13">
        <v>2014690</v>
      </c>
      <c r="AF144" s="51">
        <f t="shared" si="2"/>
        <v>0</v>
      </c>
    </row>
    <row r="145" spans="1:131" ht="19.5" customHeight="1" x14ac:dyDescent="0.25">
      <c r="A145" s="9">
        <v>122</v>
      </c>
      <c r="B145" s="10" t="s">
        <v>1560</v>
      </c>
      <c r="C145" s="9" t="s">
        <v>267</v>
      </c>
      <c r="E145" s="9" t="s">
        <v>268</v>
      </c>
      <c r="F145" s="9" t="s">
        <v>269</v>
      </c>
      <c r="H145" s="9" t="s">
        <v>202</v>
      </c>
      <c r="I145" s="9" t="s">
        <v>25</v>
      </c>
      <c r="J145" s="129">
        <v>41064</v>
      </c>
      <c r="K145" s="129">
        <v>41036</v>
      </c>
      <c r="L145" s="129">
        <v>41379</v>
      </c>
      <c r="O145" s="9">
        <v>29</v>
      </c>
      <c r="Q145" s="9" t="s">
        <v>54</v>
      </c>
      <c r="S145" s="13">
        <v>15444000</v>
      </c>
      <c r="T145" s="13">
        <v>15444000</v>
      </c>
      <c r="U145" s="13">
        <v>2500000</v>
      </c>
      <c r="AF145" s="51">
        <f t="shared" si="2"/>
        <v>0</v>
      </c>
      <c r="AH145" s="11">
        <v>41036</v>
      </c>
      <c r="AI145" s="11">
        <v>41547</v>
      </c>
      <c r="AJ145" s="13">
        <v>14259743</v>
      </c>
      <c r="AK145" s="13">
        <v>2500000</v>
      </c>
    </row>
    <row r="146" spans="1:131" s="18" customFormat="1" ht="19.5" customHeight="1" x14ac:dyDescent="0.25">
      <c r="A146" s="18">
        <v>122</v>
      </c>
      <c r="B146" s="10" t="s">
        <v>1560</v>
      </c>
      <c r="C146" s="18" t="s">
        <v>267</v>
      </c>
      <c r="D146" s="19">
        <v>41584</v>
      </c>
      <c r="E146" s="9" t="s">
        <v>268</v>
      </c>
      <c r="G146" s="19"/>
      <c r="J146" s="130"/>
      <c r="K146" s="130"/>
      <c r="L146" s="130">
        <v>41547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51">
        <f t="shared" si="2"/>
        <v>0</v>
      </c>
      <c r="AG146" s="46"/>
      <c r="AH146" s="19"/>
      <c r="AI146" s="19"/>
      <c r="AJ146" s="20"/>
      <c r="AK146" s="20"/>
      <c r="AL146" s="19"/>
      <c r="AM146" s="19"/>
      <c r="AN146" s="20"/>
      <c r="AO146" s="20"/>
      <c r="AP146" s="19"/>
      <c r="AQ146" s="19"/>
      <c r="AR146" s="20"/>
      <c r="AS146" s="20"/>
      <c r="AT146" s="19"/>
      <c r="AU146" s="19"/>
      <c r="AV146" s="20"/>
      <c r="AW146" s="20"/>
      <c r="AX146" s="19"/>
      <c r="AY146" s="19"/>
      <c r="AZ146" s="20"/>
      <c r="BA146" s="20"/>
      <c r="BB146" s="19"/>
      <c r="BC146" s="19"/>
      <c r="BD146" s="20"/>
      <c r="BE146" s="20"/>
      <c r="BF146" s="19"/>
      <c r="BG146" s="19"/>
      <c r="BH146" s="20"/>
      <c r="BI146" s="20"/>
      <c r="BJ146" s="19"/>
      <c r="BK146" s="19"/>
      <c r="BL146" s="20"/>
      <c r="BM146" s="20"/>
      <c r="BN146" s="19"/>
      <c r="BO146" s="19"/>
      <c r="BP146" s="20"/>
      <c r="BQ146" s="20"/>
      <c r="BT146" s="20"/>
      <c r="BU146" s="20"/>
      <c r="BX146" s="20"/>
      <c r="BY146" s="20"/>
      <c r="CB146" s="20"/>
      <c r="CC146" s="20"/>
      <c r="CF146" s="20"/>
      <c r="CG146" s="20"/>
      <c r="CJ146" s="20"/>
      <c r="CK146" s="20"/>
      <c r="CN146" s="20"/>
      <c r="CO146" s="20"/>
      <c r="CP146" s="19"/>
      <c r="CQ146" s="19"/>
      <c r="CR146" s="20"/>
      <c r="CS146" s="20"/>
      <c r="CT146" s="19"/>
      <c r="CU146" s="19"/>
      <c r="CV146" s="20"/>
      <c r="CW146" s="20"/>
      <c r="CX146" s="96"/>
      <c r="CY146" s="96"/>
      <c r="CZ146" s="20"/>
      <c r="DA146" s="20"/>
      <c r="DB146" s="96"/>
      <c r="DC146" s="96"/>
      <c r="DD146" s="20"/>
      <c r="DE146" s="20"/>
      <c r="DF146" s="96"/>
      <c r="DG146" s="96"/>
      <c r="DH146" s="20"/>
      <c r="DI146" s="20"/>
      <c r="DJ146" s="96"/>
      <c r="DK146" s="96"/>
      <c r="DL146" s="20"/>
      <c r="DM146" s="20"/>
      <c r="DN146" s="96"/>
      <c r="DO146" s="96"/>
      <c r="DP146" s="20"/>
      <c r="DQ146" s="20"/>
      <c r="DR146" s="96"/>
      <c r="DS146" s="96"/>
      <c r="DT146" s="20"/>
      <c r="DU146" s="20"/>
      <c r="DV146" s="96"/>
      <c r="DW146" s="96"/>
      <c r="DX146" s="20"/>
      <c r="DY146" s="20"/>
      <c r="DZ146" s="56"/>
      <c r="EA146" s="57"/>
    </row>
    <row r="147" spans="1:131" ht="19.5" customHeight="1" x14ac:dyDescent="0.25">
      <c r="A147" s="9">
        <v>123</v>
      </c>
      <c r="B147" s="10" t="s">
        <v>1561</v>
      </c>
      <c r="C147" s="9" t="s">
        <v>270</v>
      </c>
      <c r="E147" s="9" t="s">
        <v>271</v>
      </c>
      <c r="F147" s="9" t="s">
        <v>272</v>
      </c>
      <c r="H147" s="9" t="s">
        <v>202</v>
      </c>
      <c r="I147" s="9" t="s">
        <v>258</v>
      </c>
      <c r="J147" s="129">
        <v>41060</v>
      </c>
      <c r="K147" s="129">
        <v>41090</v>
      </c>
      <c r="L147" s="129">
        <v>41394</v>
      </c>
      <c r="O147" s="9">
        <v>30</v>
      </c>
      <c r="Q147" s="9" t="s">
        <v>54</v>
      </c>
      <c r="S147" s="13">
        <v>12954000</v>
      </c>
      <c r="T147" s="13">
        <v>12954000</v>
      </c>
      <c r="U147" s="13">
        <v>2400000</v>
      </c>
      <c r="AF147" s="51">
        <f t="shared" si="2"/>
        <v>0</v>
      </c>
      <c r="AH147" s="11">
        <v>41060</v>
      </c>
      <c r="AI147" s="11">
        <v>41394</v>
      </c>
      <c r="AJ147" s="13">
        <v>13600900</v>
      </c>
      <c r="AK147" s="13">
        <v>2400000</v>
      </c>
    </row>
    <row r="148" spans="1:131" ht="19.5" customHeight="1" x14ac:dyDescent="0.25">
      <c r="A148" s="9">
        <v>124</v>
      </c>
      <c r="B148" s="10" t="s">
        <v>1562</v>
      </c>
      <c r="C148" s="9" t="s">
        <v>273</v>
      </c>
      <c r="E148" s="9" t="s">
        <v>281</v>
      </c>
      <c r="F148" s="9" t="s">
        <v>274</v>
      </c>
      <c r="H148" s="9" t="s">
        <v>202</v>
      </c>
      <c r="I148" s="9" t="s">
        <v>78</v>
      </c>
      <c r="J148" s="129">
        <v>41061</v>
      </c>
      <c r="K148" s="129">
        <v>40878</v>
      </c>
      <c r="L148" s="129">
        <v>41364</v>
      </c>
      <c r="O148" s="9">
        <v>30</v>
      </c>
      <c r="Q148" s="9" t="s">
        <v>54</v>
      </c>
      <c r="S148" s="13">
        <v>19000000</v>
      </c>
      <c r="T148" s="13">
        <v>19000000</v>
      </c>
      <c r="U148" s="13">
        <v>3800000</v>
      </c>
      <c r="AF148" s="51">
        <f t="shared" si="2"/>
        <v>0</v>
      </c>
      <c r="AH148" s="11">
        <v>40878</v>
      </c>
      <c r="AI148" s="11">
        <v>41182</v>
      </c>
      <c r="AJ148" s="13">
        <v>5735768</v>
      </c>
      <c r="AK148" s="13">
        <v>1147154</v>
      </c>
      <c r="AL148" s="11">
        <v>41183</v>
      </c>
      <c r="AM148" s="11">
        <v>41364</v>
      </c>
      <c r="AN148" s="13">
        <v>12494759</v>
      </c>
      <c r="AO148" s="13">
        <v>2498952</v>
      </c>
      <c r="AP148" s="11">
        <v>41426</v>
      </c>
      <c r="AQ148" s="11">
        <v>41881</v>
      </c>
      <c r="AR148" s="13">
        <v>17985998</v>
      </c>
      <c r="AS148" s="13">
        <v>3597200</v>
      </c>
    </row>
    <row r="149" spans="1:131" ht="19.5" customHeight="1" x14ac:dyDescent="0.25">
      <c r="A149" s="9">
        <v>125</v>
      </c>
      <c r="B149" s="10" t="s">
        <v>1563</v>
      </c>
      <c r="C149" s="9" t="s">
        <v>275</v>
      </c>
      <c r="E149" s="9" t="s">
        <v>536</v>
      </c>
      <c r="F149" s="9" t="s">
        <v>92</v>
      </c>
      <c r="H149" s="9" t="s">
        <v>202</v>
      </c>
      <c r="I149" s="9" t="s">
        <v>97</v>
      </c>
      <c r="J149" s="129">
        <v>41061</v>
      </c>
      <c r="K149" s="129">
        <v>41030</v>
      </c>
      <c r="L149" s="129">
        <v>41532</v>
      </c>
      <c r="M149" s="9" t="s">
        <v>20</v>
      </c>
      <c r="O149" s="9">
        <v>25</v>
      </c>
      <c r="Q149" s="9" t="s">
        <v>54</v>
      </c>
      <c r="S149" s="13">
        <v>8000000</v>
      </c>
      <c r="T149" s="13">
        <v>8000000</v>
      </c>
      <c r="U149" s="13">
        <v>1600000</v>
      </c>
      <c r="AF149" s="51">
        <f t="shared" si="2"/>
        <v>0</v>
      </c>
      <c r="AH149" s="11">
        <v>41071</v>
      </c>
      <c r="AI149" s="11">
        <v>41515</v>
      </c>
      <c r="AJ149" s="13">
        <v>8262385</v>
      </c>
      <c r="AK149" s="13">
        <v>1600000</v>
      </c>
    </row>
    <row r="150" spans="1:131" ht="19.5" customHeight="1" x14ac:dyDescent="0.25">
      <c r="A150" s="9">
        <v>126</v>
      </c>
      <c r="B150" s="10" t="s">
        <v>1564</v>
      </c>
      <c r="C150" s="9" t="s">
        <v>276</v>
      </c>
      <c r="E150" s="9" t="s">
        <v>201</v>
      </c>
      <c r="F150" s="9" t="s">
        <v>106</v>
      </c>
      <c r="H150" s="9" t="s">
        <v>202</v>
      </c>
      <c r="I150" s="9" t="s">
        <v>25</v>
      </c>
      <c r="J150" s="129">
        <v>40966</v>
      </c>
      <c r="K150" s="129">
        <v>40910</v>
      </c>
      <c r="L150" s="129">
        <v>41120</v>
      </c>
      <c r="M150" s="9" t="s">
        <v>20</v>
      </c>
      <c r="O150" s="9">
        <v>31</v>
      </c>
      <c r="Q150" s="9" t="s">
        <v>54</v>
      </c>
      <c r="S150" s="13">
        <v>9182723</v>
      </c>
      <c r="T150" s="13">
        <v>9182723</v>
      </c>
      <c r="U150" s="13">
        <v>1836545</v>
      </c>
      <c r="W150" s="13">
        <v>7000000</v>
      </c>
      <c r="AF150" s="51">
        <f t="shared" si="2"/>
        <v>7000000</v>
      </c>
      <c r="AH150" s="11">
        <v>40966</v>
      </c>
      <c r="AI150" s="11">
        <v>41182</v>
      </c>
      <c r="AJ150" s="13">
        <v>8547856</v>
      </c>
      <c r="AK150" s="13">
        <v>1632554</v>
      </c>
    </row>
    <row r="151" spans="1:131" ht="19.5" customHeight="1" x14ac:dyDescent="0.25">
      <c r="A151" s="9">
        <v>127</v>
      </c>
      <c r="B151" s="10" t="s">
        <v>1565</v>
      </c>
      <c r="C151" s="9" t="s">
        <v>277</v>
      </c>
      <c r="E151" s="9" t="s">
        <v>101</v>
      </c>
      <c r="F151" s="9" t="s">
        <v>102</v>
      </c>
      <c r="H151" s="9" t="s">
        <v>202</v>
      </c>
      <c r="I151" s="9" t="s">
        <v>35</v>
      </c>
      <c r="J151" s="129">
        <v>40945</v>
      </c>
      <c r="K151" s="129">
        <v>40917</v>
      </c>
      <c r="L151" s="129">
        <v>41029</v>
      </c>
      <c r="M151" s="9" t="s">
        <v>20</v>
      </c>
      <c r="O151" s="9">
        <v>28</v>
      </c>
      <c r="Q151" s="9" t="s">
        <v>61</v>
      </c>
      <c r="S151" s="13">
        <v>143343920</v>
      </c>
      <c r="T151" s="13">
        <v>143343920</v>
      </c>
      <c r="U151" s="13">
        <v>28668784</v>
      </c>
      <c r="AF151" s="51">
        <f t="shared" si="2"/>
        <v>0</v>
      </c>
      <c r="AH151" s="11">
        <v>40917</v>
      </c>
      <c r="AI151" s="11">
        <v>41029</v>
      </c>
      <c r="AJ151" s="13">
        <v>142669764</v>
      </c>
      <c r="AK151" s="13">
        <v>28533953</v>
      </c>
    </row>
    <row r="152" spans="1:131" ht="19.5" customHeight="1" x14ac:dyDescent="0.25">
      <c r="A152" s="9">
        <v>128</v>
      </c>
      <c r="B152" s="10" t="s">
        <v>1566</v>
      </c>
      <c r="C152" s="9" t="s">
        <v>278</v>
      </c>
      <c r="E152" s="9" t="s">
        <v>236</v>
      </c>
      <c r="F152" s="9" t="s">
        <v>237</v>
      </c>
      <c r="H152" s="9" t="s">
        <v>202</v>
      </c>
      <c r="I152" s="9" t="s">
        <v>78</v>
      </c>
      <c r="J152" s="129">
        <v>40969</v>
      </c>
      <c r="K152" s="129">
        <v>39751</v>
      </c>
      <c r="L152" s="129">
        <v>41305</v>
      </c>
      <c r="M152" s="9" t="s">
        <v>20</v>
      </c>
      <c r="O152" s="9">
        <v>28</v>
      </c>
      <c r="Q152" s="9" t="s">
        <v>54</v>
      </c>
      <c r="S152" s="13">
        <v>10000000</v>
      </c>
      <c r="T152" s="13">
        <v>10000000</v>
      </c>
      <c r="U152" s="13">
        <v>2000000</v>
      </c>
      <c r="AA152" s="13">
        <v>420000</v>
      </c>
      <c r="AF152" s="51">
        <f t="shared" si="2"/>
        <v>420000</v>
      </c>
      <c r="AH152" s="11">
        <v>40452</v>
      </c>
      <c r="AI152" s="11">
        <v>41274</v>
      </c>
      <c r="AJ152" s="13">
        <v>6337288</v>
      </c>
      <c r="AK152" s="13">
        <v>1267458</v>
      </c>
    </row>
    <row r="153" spans="1:131" s="22" customFormat="1" ht="19.5" customHeight="1" x14ac:dyDescent="0.25">
      <c r="A153" s="9">
        <v>129</v>
      </c>
      <c r="B153" s="10" t="s">
        <v>1567</v>
      </c>
      <c r="C153" s="22" t="s">
        <v>282</v>
      </c>
      <c r="D153" s="14"/>
      <c r="E153" s="22" t="s">
        <v>283</v>
      </c>
      <c r="F153" s="22" t="s">
        <v>284</v>
      </c>
      <c r="G153" s="14"/>
      <c r="I153" s="22" t="s">
        <v>25</v>
      </c>
      <c r="J153" s="131"/>
      <c r="K153" s="131"/>
      <c r="L153" s="131"/>
      <c r="O153" s="22">
        <v>26</v>
      </c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51">
        <f t="shared" si="2"/>
        <v>0</v>
      </c>
      <c r="AG153" s="47"/>
      <c r="AH153" s="14"/>
      <c r="AI153" s="14"/>
      <c r="AJ153" s="15"/>
      <c r="AK153" s="15"/>
      <c r="AL153" s="14"/>
      <c r="AM153" s="14"/>
      <c r="AN153" s="15"/>
      <c r="AO153" s="15"/>
      <c r="AP153" s="14"/>
      <c r="AQ153" s="14"/>
      <c r="AR153" s="15"/>
      <c r="AS153" s="15"/>
      <c r="AT153" s="14"/>
      <c r="AU153" s="14"/>
      <c r="AV153" s="15"/>
      <c r="AW153" s="15"/>
      <c r="AX153" s="14"/>
      <c r="AY153" s="14"/>
      <c r="AZ153" s="15"/>
      <c r="BA153" s="15"/>
      <c r="BB153" s="14"/>
      <c r="BC153" s="14"/>
      <c r="BD153" s="15"/>
      <c r="BE153" s="15"/>
      <c r="BF153" s="14"/>
      <c r="BG153" s="14"/>
      <c r="BH153" s="15"/>
      <c r="BI153" s="15"/>
      <c r="BJ153" s="14"/>
      <c r="BK153" s="14"/>
      <c r="BL153" s="15"/>
      <c r="BM153" s="15"/>
      <c r="BN153" s="14"/>
      <c r="BO153" s="14"/>
      <c r="BP153" s="15"/>
      <c r="BQ153" s="15"/>
      <c r="BT153" s="15"/>
      <c r="BU153" s="15"/>
      <c r="BX153" s="15"/>
      <c r="BY153" s="15"/>
      <c r="CB153" s="15"/>
      <c r="CC153" s="15"/>
      <c r="CF153" s="15"/>
      <c r="CG153" s="15"/>
      <c r="CJ153" s="15"/>
      <c r="CK153" s="15"/>
      <c r="CN153" s="15"/>
      <c r="CO153" s="15"/>
      <c r="CP153" s="14"/>
      <c r="CQ153" s="14"/>
      <c r="CR153" s="15"/>
      <c r="CS153" s="15"/>
      <c r="CT153" s="14"/>
      <c r="CU153" s="14"/>
      <c r="CV153" s="15"/>
      <c r="CW153" s="15"/>
      <c r="CX153" s="97"/>
      <c r="CY153" s="97"/>
      <c r="CZ153" s="15"/>
      <c r="DA153" s="15"/>
      <c r="DB153" s="97"/>
      <c r="DC153" s="97"/>
      <c r="DD153" s="15"/>
      <c r="DE153" s="15"/>
      <c r="DF153" s="97"/>
      <c r="DG153" s="97"/>
      <c r="DH153" s="15"/>
      <c r="DI153" s="15"/>
      <c r="DJ153" s="97"/>
      <c r="DK153" s="97"/>
      <c r="DL153" s="15"/>
      <c r="DM153" s="15"/>
      <c r="DN153" s="97"/>
      <c r="DO153" s="97"/>
      <c r="DP153" s="15"/>
      <c r="DQ153" s="15"/>
      <c r="DR153" s="97"/>
      <c r="DS153" s="97"/>
      <c r="DT153" s="15"/>
      <c r="DU153" s="15"/>
      <c r="DV153" s="97"/>
      <c r="DW153" s="97"/>
      <c r="DX153" s="15"/>
      <c r="DY153" s="15"/>
      <c r="DZ153" s="58"/>
      <c r="EA153" s="59"/>
    </row>
    <row r="154" spans="1:131" s="22" customFormat="1" ht="19.5" customHeight="1" x14ac:dyDescent="0.25">
      <c r="A154" s="9">
        <v>130</v>
      </c>
      <c r="B154" s="10" t="s">
        <v>1568</v>
      </c>
      <c r="C154" s="22" t="s">
        <v>285</v>
      </c>
      <c r="D154" s="14"/>
      <c r="E154" s="22" t="s">
        <v>240</v>
      </c>
      <c r="F154" s="22" t="s">
        <v>346</v>
      </c>
      <c r="G154" s="14"/>
      <c r="I154" s="22" t="s">
        <v>97</v>
      </c>
      <c r="J154" s="131"/>
      <c r="K154" s="131"/>
      <c r="L154" s="131"/>
      <c r="M154" s="22" t="s">
        <v>20</v>
      </c>
      <c r="O154" s="22">
        <v>29</v>
      </c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51">
        <f t="shared" si="2"/>
        <v>0</v>
      </c>
      <c r="AG154" s="47"/>
      <c r="AH154" s="14"/>
      <c r="AI154" s="14"/>
      <c r="AJ154" s="15"/>
      <c r="AK154" s="15"/>
      <c r="AL154" s="14"/>
      <c r="AM154" s="14"/>
      <c r="AN154" s="15"/>
      <c r="AO154" s="15"/>
      <c r="AP154" s="14"/>
      <c r="AQ154" s="14"/>
      <c r="AR154" s="15"/>
      <c r="AS154" s="15"/>
      <c r="AT154" s="14"/>
      <c r="AU154" s="14"/>
      <c r="AV154" s="15"/>
      <c r="AW154" s="15"/>
      <c r="AX154" s="14"/>
      <c r="AY154" s="14"/>
      <c r="AZ154" s="15"/>
      <c r="BA154" s="15"/>
      <c r="BB154" s="14"/>
      <c r="BC154" s="14"/>
      <c r="BD154" s="15"/>
      <c r="BE154" s="15"/>
      <c r="BF154" s="14"/>
      <c r="BG154" s="14"/>
      <c r="BH154" s="15"/>
      <c r="BI154" s="15"/>
      <c r="BJ154" s="14"/>
      <c r="BK154" s="14"/>
      <c r="BL154" s="15"/>
      <c r="BM154" s="15"/>
      <c r="BN154" s="14"/>
      <c r="BO154" s="14"/>
      <c r="BP154" s="15"/>
      <c r="BQ154" s="15"/>
      <c r="BT154" s="15"/>
      <c r="BU154" s="15"/>
      <c r="BX154" s="15"/>
      <c r="BY154" s="15"/>
      <c r="CB154" s="15"/>
      <c r="CC154" s="15"/>
      <c r="CF154" s="15"/>
      <c r="CG154" s="15"/>
      <c r="CJ154" s="15"/>
      <c r="CK154" s="15"/>
      <c r="CN154" s="15"/>
      <c r="CO154" s="15"/>
      <c r="CP154" s="14"/>
      <c r="CQ154" s="14"/>
      <c r="CR154" s="15"/>
      <c r="CS154" s="15"/>
      <c r="CT154" s="14"/>
      <c r="CU154" s="14"/>
      <c r="CV154" s="15"/>
      <c r="CW154" s="15"/>
      <c r="CX154" s="97"/>
      <c r="CY154" s="97"/>
      <c r="CZ154" s="15"/>
      <c r="DA154" s="15"/>
      <c r="DB154" s="97"/>
      <c r="DC154" s="97"/>
      <c r="DD154" s="15"/>
      <c r="DE154" s="15"/>
      <c r="DF154" s="97"/>
      <c r="DG154" s="97"/>
      <c r="DH154" s="15"/>
      <c r="DI154" s="15"/>
      <c r="DJ154" s="97"/>
      <c r="DK154" s="97"/>
      <c r="DL154" s="15"/>
      <c r="DM154" s="15"/>
      <c r="DN154" s="97"/>
      <c r="DO154" s="97"/>
      <c r="DP154" s="15"/>
      <c r="DQ154" s="15"/>
      <c r="DR154" s="97"/>
      <c r="DS154" s="97"/>
      <c r="DT154" s="15"/>
      <c r="DU154" s="15"/>
      <c r="DV154" s="97"/>
      <c r="DW154" s="97"/>
      <c r="DX154" s="15"/>
      <c r="DY154" s="15"/>
      <c r="DZ154" s="58"/>
      <c r="EA154" s="59"/>
    </row>
    <row r="155" spans="1:131" s="22" customFormat="1" ht="19.5" customHeight="1" x14ac:dyDescent="0.25">
      <c r="A155" s="9">
        <v>131</v>
      </c>
      <c r="B155" s="10" t="s">
        <v>1569</v>
      </c>
      <c r="C155" s="22" t="s">
        <v>286</v>
      </c>
      <c r="D155" s="14"/>
      <c r="E155" s="22" t="s">
        <v>287</v>
      </c>
      <c r="F155" s="22" t="s">
        <v>288</v>
      </c>
      <c r="G155" s="14"/>
      <c r="I155" s="22" t="s">
        <v>25</v>
      </c>
      <c r="J155" s="131"/>
      <c r="K155" s="131"/>
      <c r="L155" s="131"/>
      <c r="M155" s="22" t="s">
        <v>20</v>
      </c>
      <c r="O155" s="22">
        <v>29</v>
      </c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51">
        <f t="shared" si="2"/>
        <v>0</v>
      </c>
      <c r="AG155" s="47"/>
      <c r="AH155" s="14"/>
      <c r="AI155" s="14"/>
      <c r="AJ155" s="15"/>
      <c r="AK155" s="15"/>
      <c r="AL155" s="14"/>
      <c r="AM155" s="14"/>
      <c r="AN155" s="15"/>
      <c r="AO155" s="15"/>
      <c r="AP155" s="14"/>
      <c r="AQ155" s="14"/>
      <c r="AR155" s="15"/>
      <c r="AS155" s="15"/>
      <c r="AT155" s="14"/>
      <c r="AU155" s="14"/>
      <c r="AV155" s="15"/>
      <c r="AW155" s="15"/>
      <c r="AX155" s="14"/>
      <c r="AY155" s="14"/>
      <c r="AZ155" s="15"/>
      <c r="BA155" s="15"/>
      <c r="BB155" s="14"/>
      <c r="BC155" s="14"/>
      <c r="BD155" s="15"/>
      <c r="BE155" s="15"/>
      <c r="BF155" s="14"/>
      <c r="BG155" s="14"/>
      <c r="BH155" s="15"/>
      <c r="BI155" s="15"/>
      <c r="BJ155" s="14"/>
      <c r="BK155" s="14"/>
      <c r="BL155" s="15"/>
      <c r="BM155" s="15"/>
      <c r="BN155" s="14"/>
      <c r="BO155" s="14"/>
      <c r="BP155" s="15"/>
      <c r="BQ155" s="15"/>
      <c r="BT155" s="15"/>
      <c r="BU155" s="15"/>
      <c r="BX155" s="15"/>
      <c r="BY155" s="15"/>
      <c r="CB155" s="15"/>
      <c r="CC155" s="15"/>
      <c r="CF155" s="15"/>
      <c r="CG155" s="15"/>
      <c r="CJ155" s="15"/>
      <c r="CK155" s="15"/>
      <c r="CN155" s="15"/>
      <c r="CO155" s="15"/>
      <c r="CP155" s="14"/>
      <c r="CQ155" s="14"/>
      <c r="CR155" s="15"/>
      <c r="CS155" s="15"/>
      <c r="CT155" s="14"/>
      <c r="CU155" s="14"/>
      <c r="CV155" s="15"/>
      <c r="CW155" s="15"/>
      <c r="CX155" s="97"/>
      <c r="CY155" s="97"/>
      <c r="CZ155" s="15"/>
      <c r="DA155" s="15"/>
      <c r="DB155" s="97"/>
      <c r="DC155" s="97"/>
      <c r="DD155" s="15"/>
      <c r="DE155" s="15"/>
      <c r="DF155" s="97"/>
      <c r="DG155" s="97"/>
      <c r="DH155" s="15"/>
      <c r="DI155" s="15"/>
      <c r="DJ155" s="97"/>
      <c r="DK155" s="97"/>
      <c r="DL155" s="15"/>
      <c r="DM155" s="15"/>
      <c r="DN155" s="97"/>
      <c r="DO155" s="97"/>
      <c r="DP155" s="15"/>
      <c r="DQ155" s="15"/>
      <c r="DR155" s="97"/>
      <c r="DS155" s="97"/>
      <c r="DT155" s="15"/>
      <c r="DU155" s="15"/>
      <c r="DV155" s="97"/>
      <c r="DW155" s="97"/>
      <c r="DX155" s="15"/>
      <c r="DY155" s="15"/>
      <c r="DZ155" s="58"/>
      <c r="EA155" s="59"/>
    </row>
    <row r="156" spans="1:131" s="22" customFormat="1" ht="19.5" customHeight="1" x14ac:dyDescent="0.25">
      <c r="A156" s="9">
        <v>132</v>
      </c>
      <c r="B156" s="10" t="s">
        <v>1570</v>
      </c>
      <c r="C156" s="22" t="s">
        <v>289</v>
      </c>
      <c r="D156" s="14"/>
      <c r="E156" s="22" t="s">
        <v>364</v>
      </c>
      <c r="F156" s="22" t="s">
        <v>175</v>
      </c>
      <c r="G156" s="14"/>
      <c r="H156" s="22" t="s">
        <v>202</v>
      </c>
      <c r="I156" s="22" t="s">
        <v>35</v>
      </c>
      <c r="J156" s="131">
        <v>41032</v>
      </c>
      <c r="K156" s="131">
        <v>41005</v>
      </c>
      <c r="L156" s="131">
        <v>41152</v>
      </c>
      <c r="O156" s="22">
        <v>26</v>
      </c>
      <c r="Q156" s="22" t="s">
        <v>54</v>
      </c>
      <c r="R156" s="15"/>
      <c r="S156" s="15">
        <v>605411064</v>
      </c>
      <c r="T156" s="15">
        <v>605411064</v>
      </c>
      <c r="U156" s="15">
        <v>121082213</v>
      </c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51">
        <f t="shared" si="2"/>
        <v>0</v>
      </c>
      <c r="AG156" s="47"/>
      <c r="AH156" s="14">
        <v>41005</v>
      </c>
      <c r="AI156" s="14">
        <v>41090</v>
      </c>
      <c r="AJ156" s="15">
        <v>540058430</v>
      </c>
      <c r="AK156" s="15">
        <v>108011686</v>
      </c>
      <c r="AL156" s="14">
        <v>41091</v>
      </c>
      <c r="AM156" s="14">
        <v>41182</v>
      </c>
      <c r="AN156" s="15">
        <v>18527922</v>
      </c>
      <c r="AO156" s="15">
        <v>3705584</v>
      </c>
      <c r="AP156" s="14">
        <v>41183</v>
      </c>
      <c r="AQ156" s="14">
        <v>41243</v>
      </c>
      <c r="AR156" s="15">
        <v>1374013</v>
      </c>
      <c r="AS156" s="15">
        <v>274803</v>
      </c>
      <c r="AT156" s="14"/>
      <c r="AU156" s="14"/>
      <c r="AV156" s="15"/>
      <c r="AW156" s="15"/>
      <c r="AX156" s="14"/>
      <c r="AY156" s="14"/>
      <c r="AZ156" s="15"/>
      <c r="BA156" s="15"/>
      <c r="BB156" s="14"/>
      <c r="BC156" s="14"/>
      <c r="BD156" s="15"/>
      <c r="BE156" s="15"/>
      <c r="BF156" s="14"/>
      <c r="BG156" s="14"/>
      <c r="BH156" s="15"/>
      <c r="BI156" s="15"/>
      <c r="BJ156" s="14"/>
      <c r="BK156" s="14"/>
      <c r="BL156" s="15"/>
      <c r="BM156" s="15"/>
      <c r="BN156" s="14"/>
      <c r="BO156" s="14"/>
      <c r="BP156" s="15"/>
      <c r="BQ156" s="15"/>
      <c r="BT156" s="15"/>
      <c r="BU156" s="15"/>
      <c r="BX156" s="15"/>
      <c r="BY156" s="15"/>
      <c r="CB156" s="15"/>
      <c r="CC156" s="15"/>
      <c r="CF156" s="15"/>
      <c r="CG156" s="15"/>
      <c r="CJ156" s="15"/>
      <c r="CK156" s="15"/>
      <c r="CN156" s="15"/>
      <c r="CO156" s="15"/>
      <c r="CP156" s="14"/>
      <c r="CQ156" s="14"/>
      <c r="CR156" s="15"/>
      <c r="CS156" s="15"/>
      <c r="CT156" s="14"/>
      <c r="CU156" s="14"/>
      <c r="CV156" s="15"/>
      <c r="CW156" s="15"/>
      <c r="CX156" s="97"/>
      <c r="CY156" s="97"/>
      <c r="CZ156" s="15"/>
      <c r="DA156" s="15"/>
      <c r="DB156" s="97"/>
      <c r="DC156" s="97"/>
      <c r="DD156" s="15"/>
      <c r="DE156" s="15"/>
      <c r="DF156" s="97"/>
      <c r="DG156" s="97"/>
      <c r="DH156" s="15"/>
      <c r="DI156" s="15"/>
      <c r="DJ156" s="97"/>
      <c r="DK156" s="97"/>
      <c r="DL156" s="15"/>
      <c r="DM156" s="15"/>
      <c r="DN156" s="97"/>
      <c r="DO156" s="97"/>
      <c r="DP156" s="15"/>
      <c r="DQ156" s="15"/>
      <c r="DR156" s="97"/>
      <c r="DS156" s="97"/>
      <c r="DT156" s="15"/>
      <c r="DU156" s="15"/>
      <c r="DV156" s="97"/>
      <c r="DW156" s="97"/>
      <c r="DX156" s="15"/>
      <c r="DY156" s="15"/>
      <c r="DZ156" s="58"/>
      <c r="EA156" s="59"/>
    </row>
    <row r="157" spans="1:131" s="22" customFormat="1" ht="19.5" customHeight="1" x14ac:dyDescent="0.25">
      <c r="A157" s="9">
        <v>133</v>
      </c>
      <c r="B157" s="17" t="s">
        <v>1570</v>
      </c>
      <c r="C157" s="18" t="s">
        <v>289</v>
      </c>
      <c r="D157" s="14"/>
      <c r="E157" s="22" t="s">
        <v>491</v>
      </c>
      <c r="F157" s="22" t="s">
        <v>175</v>
      </c>
      <c r="G157" s="14">
        <v>41190</v>
      </c>
      <c r="J157" s="131"/>
      <c r="K157" s="131"/>
      <c r="L157" s="131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51">
        <f t="shared" si="2"/>
        <v>0</v>
      </c>
      <c r="AG157" s="47"/>
      <c r="AH157" s="14"/>
      <c r="AI157" s="14"/>
      <c r="AJ157" s="15"/>
      <c r="AK157" s="15"/>
      <c r="AL157" s="14"/>
      <c r="AM157" s="14"/>
      <c r="AN157" s="15"/>
      <c r="AO157" s="15"/>
      <c r="AP157" s="14"/>
      <c r="AQ157" s="14"/>
      <c r="AR157" s="15"/>
      <c r="AS157" s="15"/>
      <c r="AT157" s="14"/>
      <c r="AU157" s="14"/>
      <c r="AV157" s="15"/>
      <c r="AW157" s="15"/>
      <c r="AX157" s="14"/>
      <c r="AY157" s="14"/>
      <c r="AZ157" s="15"/>
      <c r="BA157" s="15"/>
      <c r="BB157" s="14"/>
      <c r="BC157" s="14"/>
      <c r="BD157" s="15"/>
      <c r="BE157" s="15"/>
      <c r="BF157" s="14"/>
      <c r="BG157" s="14"/>
      <c r="BH157" s="15"/>
      <c r="BI157" s="15"/>
      <c r="BJ157" s="14"/>
      <c r="BK157" s="14"/>
      <c r="BL157" s="15"/>
      <c r="BM157" s="15"/>
      <c r="BN157" s="14"/>
      <c r="BO157" s="14"/>
      <c r="BP157" s="15"/>
      <c r="BQ157" s="15"/>
      <c r="BT157" s="15"/>
      <c r="BU157" s="15"/>
      <c r="BX157" s="15"/>
      <c r="BY157" s="15"/>
      <c r="CB157" s="15"/>
      <c r="CC157" s="15"/>
      <c r="CF157" s="15"/>
      <c r="CG157" s="15"/>
      <c r="CJ157" s="15"/>
      <c r="CK157" s="15"/>
      <c r="CN157" s="15"/>
      <c r="CO157" s="15"/>
      <c r="CP157" s="14"/>
      <c r="CQ157" s="14"/>
      <c r="CR157" s="15"/>
      <c r="CS157" s="15"/>
      <c r="CT157" s="14"/>
      <c r="CU157" s="14"/>
      <c r="CV157" s="15"/>
      <c r="CW157" s="15"/>
      <c r="CX157" s="97"/>
      <c r="CY157" s="97"/>
      <c r="CZ157" s="15"/>
      <c r="DA157" s="15"/>
      <c r="DB157" s="97"/>
      <c r="DC157" s="97"/>
      <c r="DD157" s="15"/>
      <c r="DE157" s="15"/>
      <c r="DF157" s="97"/>
      <c r="DG157" s="97"/>
      <c r="DH157" s="15"/>
      <c r="DI157" s="15"/>
      <c r="DJ157" s="97"/>
      <c r="DK157" s="97"/>
      <c r="DL157" s="15"/>
      <c r="DM157" s="15"/>
      <c r="DN157" s="97"/>
      <c r="DO157" s="97"/>
      <c r="DP157" s="15"/>
      <c r="DQ157" s="15"/>
      <c r="DR157" s="97"/>
      <c r="DS157" s="97"/>
      <c r="DT157" s="15"/>
      <c r="DU157" s="15"/>
      <c r="DV157" s="97"/>
      <c r="DW157" s="97"/>
      <c r="DX157" s="15"/>
      <c r="DY157" s="15"/>
      <c r="DZ157" s="58"/>
      <c r="EA157" s="59"/>
    </row>
    <row r="158" spans="1:131" s="18" customFormat="1" ht="19.5" customHeight="1" x14ac:dyDescent="0.25">
      <c r="A158" s="18">
        <v>133</v>
      </c>
      <c r="B158" s="17" t="s">
        <v>1570</v>
      </c>
      <c r="C158" s="18" t="s">
        <v>289</v>
      </c>
      <c r="D158" s="19">
        <v>41893</v>
      </c>
      <c r="G158" s="19"/>
      <c r="J158" s="130"/>
      <c r="K158" s="130"/>
      <c r="L158" s="130">
        <v>41243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51">
        <f t="shared" si="2"/>
        <v>0</v>
      </c>
      <c r="AG158" s="46"/>
      <c r="AH158" s="19"/>
      <c r="AI158" s="19"/>
      <c r="AJ158" s="20"/>
      <c r="AK158" s="20"/>
      <c r="AL158" s="19"/>
      <c r="AM158" s="19"/>
      <c r="AN158" s="20"/>
      <c r="AO158" s="20"/>
      <c r="AP158" s="19"/>
      <c r="AQ158" s="19"/>
      <c r="AR158" s="20"/>
      <c r="AS158" s="20"/>
      <c r="AT158" s="19"/>
      <c r="AU158" s="19"/>
      <c r="AV158" s="20"/>
      <c r="AW158" s="20"/>
      <c r="AX158" s="19"/>
      <c r="AY158" s="19"/>
      <c r="AZ158" s="20"/>
      <c r="BA158" s="20"/>
      <c r="BB158" s="19"/>
      <c r="BC158" s="19"/>
      <c r="BD158" s="20"/>
      <c r="BE158" s="20"/>
      <c r="BF158" s="19"/>
      <c r="BG158" s="19"/>
      <c r="BH158" s="20"/>
      <c r="BI158" s="20"/>
      <c r="BJ158" s="19"/>
      <c r="BK158" s="19"/>
      <c r="BL158" s="20"/>
      <c r="BM158" s="20"/>
      <c r="BN158" s="19"/>
      <c r="BO158" s="19"/>
      <c r="BP158" s="20"/>
      <c r="BQ158" s="20"/>
      <c r="BT158" s="20"/>
      <c r="BU158" s="20"/>
      <c r="BX158" s="20"/>
      <c r="BY158" s="20"/>
      <c r="CB158" s="20"/>
      <c r="CC158" s="20"/>
      <c r="CF158" s="20"/>
      <c r="CG158" s="20"/>
      <c r="CJ158" s="20"/>
      <c r="CK158" s="20"/>
      <c r="CN158" s="20"/>
      <c r="CO158" s="20"/>
      <c r="CP158" s="19"/>
      <c r="CQ158" s="19"/>
      <c r="CR158" s="20"/>
      <c r="CS158" s="20"/>
      <c r="CT158" s="19"/>
      <c r="CU158" s="19"/>
      <c r="CV158" s="20"/>
      <c r="CW158" s="20"/>
      <c r="CX158" s="96"/>
      <c r="CY158" s="96"/>
      <c r="CZ158" s="20"/>
      <c r="DA158" s="20"/>
      <c r="DB158" s="96"/>
      <c r="DC158" s="96"/>
      <c r="DD158" s="20"/>
      <c r="DE158" s="20"/>
      <c r="DF158" s="96"/>
      <c r="DG158" s="96"/>
      <c r="DH158" s="20"/>
      <c r="DI158" s="20"/>
      <c r="DJ158" s="96"/>
      <c r="DK158" s="96"/>
      <c r="DL158" s="20"/>
      <c r="DM158" s="20"/>
      <c r="DN158" s="96"/>
      <c r="DO158" s="96"/>
      <c r="DP158" s="20"/>
      <c r="DQ158" s="20"/>
      <c r="DR158" s="96"/>
      <c r="DS158" s="96"/>
      <c r="DT158" s="20"/>
      <c r="DU158" s="20"/>
      <c r="DV158" s="96"/>
      <c r="DW158" s="96"/>
      <c r="DX158" s="20"/>
      <c r="DY158" s="20"/>
      <c r="DZ158" s="56"/>
      <c r="EA158" s="57"/>
    </row>
    <row r="159" spans="1:131" s="22" customFormat="1" ht="19.5" customHeight="1" x14ac:dyDescent="0.25">
      <c r="A159" s="9">
        <v>134</v>
      </c>
      <c r="B159" s="10" t="s">
        <v>1571</v>
      </c>
      <c r="C159" s="22" t="s">
        <v>290</v>
      </c>
      <c r="D159" s="14"/>
      <c r="E159" s="22" t="s">
        <v>291</v>
      </c>
      <c r="F159" s="22" t="s">
        <v>292</v>
      </c>
      <c r="G159" s="14"/>
      <c r="I159" s="22" t="s">
        <v>28</v>
      </c>
      <c r="J159" s="131"/>
      <c r="K159" s="131"/>
      <c r="L159" s="131"/>
      <c r="M159" s="22" t="s">
        <v>20</v>
      </c>
      <c r="O159" s="22">
        <v>26</v>
      </c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51">
        <f t="shared" si="2"/>
        <v>0</v>
      </c>
      <c r="AG159" s="47"/>
      <c r="AH159" s="14"/>
      <c r="AI159" s="14"/>
      <c r="AJ159" s="15"/>
      <c r="AK159" s="15"/>
      <c r="AL159" s="14"/>
      <c r="AM159" s="14"/>
      <c r="AN159" s="15"/>
      <c r="AO159" s="15"/>
      <c r="AP159" s="14"/>
      <c r="AQ159" s="14"/>
      <c r="AR159" s="15"/>
      <c r="AS159" s="15"/>
      <c r="AT159" s="14"/>
      <c r="AU159" s="14"/>
      <c r="AV159" s="15"/>
      <c r="AW159" s="15"/>
      <c r="AX159" s="14"/>
      <c r="AY159" s="14"/>
      <c r="AZ159" s="15"/>
      <c r="BA159" s="15"/>
      <c r="BB159" s="14"/>
      <c r="BC159" s="14"/>
      <c r="BD159" s="15"/>
      <c r="BE159" s="15"/>
      <c r="BF159" s="14"/>
      <c r="BG159" s="14"/>
      <c r="BH159" s="15"/>
      <c r="BI159" s="15"/>
      <c r="BJ159" s="14"/>
      <c r="BK159" s="14"/>
      <c r="BL159" s="15"/>
      <c r="BM159" s="15"/>
      <c r="BN159" s="14"/>
      <c r="BO159" s="14"/>
      <c r="BP159" s="15"/>
      <c r="BQ159" s="15"/>
      <c r="BT159" s="15"/>
      <c r="BU159" s="15"/>
      <c r="BX159" s="15"/>
      <c r="BY159" s="15"/>
      <c r="CB159" s="15"/>
      <c r="CC159" s="15"/>
      <c r="CF159" s="15"/>
      <c r="CG159" s="15"/>
      <c r="CJ159" s="15"/>
      <c r="CK159" s="15"/>
      <c r="CN159" s="15"/>
      <c r="CO159" s="15"/>
      <c r="CP159" s="14"/>
      <c r="CQ159" s="14"/>
      <c r="CR159" s="15"/>
      <c r="CS159" s="15"/>
      <c r="CT159" s="14"/>
      <c r="CU159" s="14"/>
      <c r="CV159" s="15"/>
      <c r="CW159" s="15"/>
      <c r="CX159" s="97"/>
      <c r="CY159" s="97"/>
      <c r="CZ159" s="15"/>
      <c r="DA159" s="15"/>
      <c r="DB159" s="97"/>
      <c r="DC159" s="97"/>
      <c r="DD159" s="15"/>
      <c r="DE159" s="15"/>
      <c r="DF159" s="97"/>
      <c r="DG159" s="97"/>
      <c r="DH159" s="15"/>
      <c r="DI159" s="15"/>
      <c r="DJ159" s="97"/>
      <c r="DK159" s="97"/>
      <c r="DL159" s="15"/>
      <c r="DM159" s="15"/>
      <c r="DN159" s="97"/>
      <c r="DO159" s="97"/>
      <c r="DP159" s="15"/>
      <c r="DQ159" s="15"/>
      <c r="DR159" s="97"/>
      <c r="DS159" s="97"/>
      <c r="DT159" s="15"/>
      <c r="DU159" s="15"/>
      <c r="DV159" s="97"/>
      <c r="DW159" s="97"/>
      <c r="DX159" s="15"/>
      <c r="DY159" s="15"/>
      <c r="DZ159" s="58"/>
      <c r="EA159" s="59"/>
    </row>
    <row r="160" spans="1:131" s="22" customFormat="1" ht="19.5" customHeight="1" x14ac:dyDescent="0.25">
      <c r="A160" s="9">
        <v>135</v>
      </c>
      <c r="B160" s="10" t="s">
        <v>1572</v>
      </c>
      <c r="C160" s="22" t="s">
        <v>293</v>
      </c>
      <c r="D160" s="14"/>
      <c r="E160" s="22" t="s">
        <v>291</v>
      </c>
      <c r="F160" s="22" t="s">
        <v>292</v>
      </c>
      <c r="G160" s="14"/>
      <c r="I160" s="22" t="s">
        <v>28</v>
      </c>
      <c r="J160" s="131"/>
      <c r="K160" s="131"/>
      <c r="L160" s="131"/>
      <c r="M160" s="22" t="s">
        <v>20</v>
      </c>
      <c r="O160" s="22">
        <v>21</v>
      </c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51">
        <f t="shared" si="2"/>
        <v>0</v>
      </c>
      <c r="AG160" s="47"/>
      <c r="AH160" s="14"/>
      <c r="AI160" s="14"/>
      <c r="AJ160" s="15"/>
      <c r="AK160" s="15"/>
      <c r="AL160" s="14"/>
      <c r="AM160" s="14"/>
      <c r="AN160" s="15"/>
      <c r="AO160" s="15"/>
      <c r="AP160" s="14"/>
      <c r="AQ160" s="14"/>
      <c r="AR160" s="15"/>
      <c r="AS160" s="15"/>
      <c r="AT160" s="14"/>
      <c r="AU160" s="14"/>
      <c r="AV160" s="15"/>
      <c r="AW160" s="15"/>
      <c r="AX160" s="14"/>
      <c r="AY160" s="14"/>
      <c r="AZ160" s="15"/>
      <c r="BA160" s="15"/>
      <c r="BB160" s="14"/>
      <c r="BC160" s="14"/>
      <c r="BD160" s="15"/>
      <c r="BE160" s="15"/>
      <c r="BF160" s="14"/>
      <c r="BG160" s="14"/>
      <c r="BH160" s="15"/>
      <c r="BI160" s="15"/>
      <c r="BJ160" s="14"/>
      <c r="BK160" s="14"/>
      <c r="BL160" s="15"/>
      <c r="BM160" s="15"/>
      <c r="BN160" s="14"/>
      <c r="BO160" s="14"/>
      <c r="BP160" s="15"/>
      <c r="BQ160" s="15"/>
      <c r="BT160" s="15"/>
      <c r="BU160" s="15"/>
      <c r="BX160" s="15"/>
      <c r="BY160" s="15"/>
      <c r="CB160" s="15"/>
      <c r="CC160" s="15"/>
      <c r="CF160" s="15"/>
      <c r="CG160" s="15"/>
      <c r="CJ160" s="15"/>
      <c r="CK160" s="15"/>
      <c r="CN160" s="15"/>
      <c r="CO160" s="15"/>
      <c r="CP160" s="14"/>
      <c r="CQ160" s="14"/>
      <c r="CR160" s="15"/>
      <c r="CS160" s="15"/>
      <c r="CT160" s="14"/>
      <c r="CU160" s="14"/>
      <c r="CV160" s="15"/>
      <c r="CW160" s="15"/>
      <c r="CX160" s="97"/>
      <c r="CY160" s="97"/>
      <c r="CZ160" s="15"/>
      <c r="DA160" s="15"/>
      <c r="DB160" s="97"/>
      <c r="DC160" s="97"/>
      <c r="DD160" s="15"/>
      <c r="DE160" s="15"/>
      <c r="DF160" s="97"/>
      <c r="DG160" s="97"/>
      <c r="DH160" s="15"/>
      <c r="DI160" s="15"/>
      <c r="DJ160" s="97"/>
      <c r="DK160" s="97"/>
      <c r="DL160" s="15"/>
      <c r="DM160" s="15"/>
      <c r="DN160" s="97"/>
      <c r="DO160" s="97"/>
      <c r="DP160" s="15"/>
      <c r="DQ160" s="15"/>
      <c r="DR160" s="97"/>
      <c r="DS160" s="97"/>
      <c r="DT160" s="15"/>
      <c r="DU160" s="15"/>
      <c r="DV160" s="97"/>
      <c r="DW160" s="97"/>
      <c r="DX160" s="15"/>
      <c r="DY160" s="15"/>
      <c r="DZ160" s="58"/>
      <c r="EA160" s="59"/>
    </row>
    <row r="161" spans="1:131" s="22" customFormat="1" ht="19.5" customHeight="1" x14ac:dyDescent="0.25">
      <c r="A161" s="9">
        <v>136</v>
      </c>
      <c r="B161" s="10" t="s">
        <v>1573</v>
      </c>
      <c r="C161" s="22" t="s">
        <v>294</v>
      </c>
      <c r="D161" s="14"/>
      <c r="E161" s="22" t="s">
        <v>291</v>
      </c>
      <c r="F161" s="22" t="s">
        <v>292</v>
      </c>
      <c r="G161" s="14"/>
      <c r="I161" s="22" t="s">
        <v>28</v>
      </c>
      <c r="J161" s="131"/>
      <c r="K161" s="131"/>
      <c r="L161" s="131"/>
      <c r="M161" s="22" t="s">
        <v>20</v>
      </c>
      <c r="O161" s="22">
        <v>28</v>
      </c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51">
        <f t="shared" si="2"/>
        <v>0</v>
      </c>
      <c r="AG161" s="47"/>
      <c r="AH161" s="14"/>
      <c r="AI161" s="14"/>
      <c r="AJ161" s="15"/>
      <c r="AK161" s="15"/>
      <c r="AL161" s="14"/>
      <c r="AM161" s="14"/>
      <c r="AN161" s="15"/>
      <c r="AO161" s="15"/>
      <c r="AP161" s="14"/>
      <c r="AQ161" s="14"/>
      <c r="AR161" s="15"/>
      <c r="AS161" s="15"/>
      <c r="AT161" s="14"/>
      <c r="AU161" s="14"/>
      <c r="AV161" s="15"/>
      <c r="AW161" s="15"/>
      <c r="AX161" s="14"/>
      <c r="AY161" s="14"/>
      <c r="AZ161" s="15"/>
      <c r="BA161" s="15"/>
      <c r="BB161" s="14"/>
      <c r="BC161" s="14"/>
      <c r="BD161" s="15"/>
      <c r="BE161" s="15"/>
      <c r="BF161" s="14"/>
      <c r="BG161" s="14"/>
      <c r="BH161" s="15"/>
      <c r="BI161" s="15"/>
      <c r="BJ161" s="14"/>
      <c r="BK161" s="14"/>
      <c r="BL161" s="15"/>
      <c r="BM161" s="15"/>
      <c r="BN161" s="14"/>
      <c r="BO161" s="14"/>
      <c r="BP161" s="15"/>
      <c r="BQ161" s="15"/>
      <c r="BT161" s="15"/>
      <c r="BU161" s="15"/>
      <c r="BX161" s="15"/>
      <c r="BY161" s="15"/>
      <c r="CB161" s="15"/>
      <c r="CC161" s="15"/>
      <c r="CF161" s="15"/>
      <c r="CG161" s="15"/>
      <c r="CJ161" s="15"/>
      <c r="CK161" s="15"/>
      <c r="CN161" s="15"/>
      <c r="CO161" s="15"/>
      <c r="CP161" s="14"/>
      <c r="CQ161" s="14"/>
      <c r="CR161" s="15"/>
      <c r="CS161" s="15"/>
      <c r="CT161" s="14"/>
      <c r="CU161" s="14"/>
      <c r="CV161" s="15"/>
      <c r="CW161" s="15"/>
      <c r="CX161" s="97"/>
      <c r="CY161" s="97"/>
      <c r="CZ161" s="15"/>
      <c r="DA161" s="15"/>
      <c r="DB161" s="97"/>
      <c r="DC161" s="97"/>
      <c r="DD161" s="15"/>
      <c r="DE161" s="15"/>
      <c r="DF161" s="97"/>
      <c r="DG161" s="97"/>
      <c r="DH161" s="15"/>
      <c r="DI161" s="15"/>
      <c r="DJ161" s="97"/>
      <c r="DK161" s="97"/>
      <c r="DL161" s="15"/>
      <c r="DM161" s="15"/>
      <c r="DN161" s="97"/>
      <c r="DO161" s="97"/>
      <c r="DP161" s="15"/>
      <c r="DQ161" s="15"/>
      <c r="DR161" s="97"/>
      <c r="DS161" s="97"/>
      <c r="DT161" s="15"/>
      <c r="DU161" s="15"/>
      <c r="DV161" s="97"/>
      <c r="DW161" s="97"/>
      <c r="DX161" s="15"/>
      <c r="DY161" s="15"/>
      <c r="DZ161" s="58"/>
      <c r="EA161" s="59"/>
    </row>
    <row r="162" spans="1:131" s="22" customFormat="1" ht="19.5" customHeight="1" x14ac:dyDescent="0.25">
      <c r="A162" s="9">
        <v>137</v>
      </c>
      <c r="B162" s="10" t="s">
        <v>1574</v>
      </c>
      <c r="C162" s="22" t="s">
        <v>295</v>
      </c>
      <c r="D162" s="14"/>
      <c r="E162" s="22" t="s">
        <v>291</v>
      </c>
      <c r="F162" s="22" t="s">
        <v>292</v>
      </c>
      <c r="G162" s="14"/>
      <c r="I162" s="22" t="s">
        <v>28</v>
      </c>
      <c r="J162" s="131"/>
      <c r="K162" s="131"/>
      <c r="L162" s="131"/>
      <c r="M162" s="22" t="s">
        <v>20</v>
      </c>
      <c r="O162" s="22">
        <v>23</v>
      </c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51">
        <f t="shared" si="2"/>
        <v>0</v>
      </c>
      <c r="AG162" s="47"/>
      <c r="AH162" s="14"/>
      <c r="AI162" s="14"/>
      <c r="AJ162" s="15"/>
      <c r="AK162" s="15"/>
      <c r="AL162" s="14"/>
      <c r="AM162" s="14"/>
      <c r="AN162" s="15"/>
      <c r="AO162" s="15"/>
      <c r="AP162" s="14"/>
      <c r="AQ162" s="14"/>
      <c r="AR162" s="15"/>
      <c r="AS162" s="15"/>
      <c r="AT162" s="14"/>
      <c r="AU162" s="14"/>
      <c r="AV162" s="15"/>
      <c r="AW162" s="15"/>
      <c r="AX162" s="14"/>
      <c r="AY162" s="14"/>
      <c r="AZ162" s="15"/>
      <c r="BA162" s="15"/>
      <c r="BB162" s="14"/>
      <c r="BC162" s="14"/>
      <c r="BD162" s="15"/>
      <c r="BE162" s="15"/>
      <c r="BF162" s="14"/>
      <c r="BG162" s="14"/>
      <c r="BH162" s="15"/>
      <c r="BI162" s="15"/>
      <c r="BJ162" s="14"/>
      <c r="BK162" s="14"/>
      <c r="BL162" s="15"/>
      <c r="BM162" s="15"/>
      <c r="BN162" s="14"/>
      <c r="BO162" s="14"/>
      <c r="BP162" s="15"/>
      <c r="BQ162" s="15"/>
      <c r="BT162" s="15"/>
      <c r="BU162" s="15"/>
      <c r="BX162" s="15"/>
      <c r="BY162" s="15"/>
      <c r="CB162" s="15"/>
      <c r="CC162" s="15"/>
      <c r="CF162" s="15"/>
      <c r="CG162" s="15"/>
      <c r="CJ162" s="15"/>
      <c r="CK162" s="15"/>
      <c r="CN162" s="15"/>
      <c r="CO162" s="15"/>
      <c r="CP162" s="14"/>
      <c r="CQ162" s="14"/>
      <c r="CR162" s="15"/>
      <c r="CS162" s="15"/>
      <c r="CT162" s="14"/>
      <c r="CU162" s="14"/>
      <c r="CV162" s="15"/>
      <c r="CW162" s="15"/>
      <c r="CX162" s="97"/>
      <c r="CY162" s="97"/>
      <c r="CZ162" s="15"/>
      <c r="DA162" s="15"/>
      <c r="DB162" s="97"/>
      <c r="DC162" s="97"/>
      <c r="DD162" s="15"/>
      <c r="DE162" s="15"/>
      <c r="DF162" s="97"/>
      <c r="DG162" s="97"/>
      <c r="DH162" s="15"/>
      <c r="DI162" s="15"/>
      <c r="DJ162" s="97"/>
      <c r="DK162" s="97"/>
      <c r="DL162" s="15"/>
      <c r="DM162" s="15"/>
      <c r="DN162" s="97"/>
      <c r="DO162" s="97"/>
      <c r="DP162" s="15"/>
      <c r="DQ162" s="15"/>
      <c r="DR162" s="97"/>
      <c r="DS162" s="97"/>
      <c r="DT162" s="15"/>
      <c r="DU162" s="15"/>
      <c r="DV162" s="97"/>
      <c r="DW162" s="97"/>
      <c r="DX162" s="15"/>
      <c r="DY162" s="15"/>
      <c r="DZ162" s="58"/>
      <c r="EA162" s="59"/>
    </row>
    <row r="163" spans="1:131" s="22" customFormat="1" ht="19.5" customHeight="1" x14ac:dyDescent="0.25">
      <c r="A163" s="9">
        <v>138</v>
      </c>
      <c r="B163" s="10" t="s">
        <v>1575</v>
      </c>
      <c r="C163" s="22" t="s">
        <v>883</v>
      </c>
      <c r="D163" s="14"/>
      <c r="E163" s="22" t="s">
        <v>291</v>
      </c>
      <c r="F163" s="22" t="s">
        <v>292</v>
      </c>
      <c r="G163" s="14"/>
      <c r="I163" s="22" t="s">
        <v>28</v>
      </c>
      <c r="J163" s="131"/>
      <c r="K163" s="131"/>
      <c r="L163" s="131"/>
      <c r="M163" s="22" t="s">
        <v>20</v>
      </c>
      <c r="O163" s="22">
        <v>26</v>
      </c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51">
        <f t="shared" si="2"/>
        <v>0</v>
      </c>
      <c r="AG163" s="47"/>
      <c r="AH163" s="14"/>
      <c r="AI163" s="14"/>
      <c r="AJ163" s="15"/>
      <c r="AK163" s="15"/>
      <c r="AL163" s="14"/>
      <c r="AM163" s="14"/>
      <c r="AN163" s="15"/>
      <c r="AO163" s="15"/>
      <c r="AP163" s="14"/>
      <c r="AQ163" s="14"/>
      <c r="AR163" s="15"/>
      <c r="AS163" s="15"/>
      <c r="AT163" s="14"/>
      <c r="AU163" s="14"/>
      <c r="AV163" s="15"/>
      <c r="AW163" s="15"/>
      <c r="AX163" s="14"/>
      <c r="AY163" s="14"/>
      <c r="AZ163" s="15"/>
      <c r="BA163" s="15"/>
      <c r="BB163" s="14"/>
      <c r="BC163" s="14"/>
      <c r="BD163" s="15"/>
      <c r="BE163" s="15"/>
      <c r="BF163" s="14"/>
      <c r="BG163" s="14"/>
      <c r="BH163" s="15"/>
      <c r="BI163" s="15"/>
      <c r="BJ163" s="14"/>
      <c r="BK163" s="14"/>
      <c r="BL163" s="15"/>
      <c r="BM163" s="15"/>
      <c r="BN163" s="14"/>
      <c r="BO163" s="14"/>
      <c r="BP163" s="15"/>
      <c r="BQ163" s="15"/>
      <c r="BT163" s="15"/>
      <c r="BU163" s="15"/>
      <c r="BX163" s="15"/>
      <c r="BY163" s="15"/>
      <c r="CB163" s="15"/>
      <c r="CC163" s="15"/>
      <c r="CF163" s="15"/>
      <c r="CG163" s="15"/>
      <c r="CJ163" s="15"/>
      <c r="CK163" s="15"/>
      <c r="CN163" s="15"/>
      <c r="CO163" s="15"/>
      <c r="CP163" s="14"/>
      <c r="CQ163" s="14"/>
      <c r="CR163" s="15"/>
      <c r="CS163" s="15"/>
      <c r="CT163" s="14"/>
      <c r="CU163" s="14"/>
      <c r="CV163" s="15"/>
      <c r="CW163" s="15"/>
      <c r="CX163" s="97"/>
      <c r="CY163" s="97"/>
      <c r="CZ163" s="15"/>
      <c r="DA163" s="15"/>
      <c r="DB163" s="97"/>
      <c r="DC163" s="97"/>
      <c r="DD163" s="15"/>
      <c r="DE163" s="15"/>
      <c r="DF163" s="97"/>
      <c r="DG163" s="97"/>
      <c r="DH163" s="15"/>
      <c r="DI163" s="15"/>
      <c r="DJ163" s="97"/>
      <c r="DK163" s="97"/>
      <c r="DL163" s="15"/>
      <c r="DM163" s="15"/>
      <c r="DN163" s="97"/>
      <c r="DO163" s="97"/>
      <c r="DP163" s="15"/>
      <c r="DQ163" s="15"/>
      <c r="DR163" s="97"/>
      <c r="DS163" s="97"/>
      <c r="DT163" s="15"/>
      <c r="DU163" s="15"/>
      <c r="DV163" s="97"/>
      <c r="DW163" s="97"/>
      <c r="DX163" s="15"/>
      <c r="DY163" s="15"/>
      <c r="DZ163" s="58"/>
      <c r="EA163" s="59"/>
    </row>
    <row r="164" spans="1:131" s="22" customFormat="1" ht="19.5" customHeight="1" x14ac:dyDescent="0.25">
      <c r="A164" s="9">
        <v>139</v>
      </c>
      <c r="B164" s="10" t="s">
        <v>1576</v>
      </c>
      <c r="C164" s="22" t="s">
        <v>296</v>
      </c>
      <c r="D164" s="14"/>
      <c r="E164" s="22" t="s">
        <v>291</v>
      </c>
      <c r="F164" s="22" t="s">
        <v>292</v>
      </c>
      <c r="G164" s="14"/>
      <c r="I164" s="22" t="s">
        <v>28</v>
      </c>
      <c r="J164" s="131"/>
      <c r="K164" s="131"/>
      <c r="L164" s="131"/>
      <c r="M164" s="22" t="s">
        <v>20</v>
      </c>
      <c r="O164" s="22">
        <v>21</v>
      </c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51">
        <f t="shared" si="2"/>
        <v>0</v>
      </c>
      <c r="AG164" s="47"/>
      <c r="AH164" s="14"/>
      <c r="AI164" s="14"/>
      <c r="AJ164" s="15"/>
      <c r="AK164" s="15"/>
      <c r="AL164" s="14"/>
      <c r="AM164" s="14"/>
      <c r="AN164" s="15"/>
      <c r="AO164" s="15"/>
      <c r="AP164" s="14"/>
      <c r="AQ164" s="14"/>
      <c r="AR164" s="15"/>
      <c r="AS164" s="15"/>
      <c r="AT164" s="14"/>
      <c r="AU164" s="14"/>
      <c r="AV164" s="15"/>
      <c r="AW164" s="15"/>
      <c r="AX164" s="14"/>
      <c r="AY164" s="14"/>
      <c r="AZ164" s="15"/>
      <c r="BA164" s="15"/>
      <c r="BB164" s="14"/>
      <c r="BC164" s="14"/>
      <c r="BD164" s="15"/>
      <c r="BE164" s="15"/>
      <c r="BF164" s="14"/>
      <c r="BG164" s="14"/>
      <c r="BH164" s="15"/>
      <c r="BI164" s="15"/>
      <c r="BJ164" s="14"/>
      <c r="BK164" s="14"/>
      <c r="BL164" s="15"/>
      <c r="BM164" s="15"/>
      <c r="BN164" s="14"/>
      <c r="BO164" s="14"/>
      <c r="BP164" s="15"/>
      <c r="BQ164" s="15"/>
      <c r="BT164" s="15"/>
      <c r="BU164" s="15"/>
      <c r="BX164" s="15"/>
      <c r="BY164" s="15"/>
      <c r="CB164" s="15"/>
      <c r="CC164" s="15"/>
      <c r="CF164" s="15"/>
      <c r="CG164" s="15"/>
      <c r="CJ164" s="15"/>
      <c r="CK164" s="15"/>
      <c r="CN164" s="15"/>
      <c r="CO164" s="15"/>
      <c r="CP164" s="14"/>
      <c r="CQ164" s="14"/>
      <c r="CR164" s="15"/>
      <c r="CS164" s="15"/>
      <c r="CT164" s="14"/>
      <c r="CU164" s="14"/>
      <c r="CV164" s="15"/>
      <c r="CW164" s="15"/>
      <c r="CX164" s="97"/>
      <c r="CY164" s="97"/>
      <c r="CZ164" s="15"/>
      <c r="DA164" s="15"/>
      <c r="DB164" s="97"/>
      <c r="DC164" s="97"/>
      <c r="DD164" s="15"/>
      <c r="DE164" s="15"/>
      <c r="DF164" s="97"/>
      <c r="DG164" s="97"/>
      <c r="DH164" s="15"/>
      <c r="DI164" s="15"/>
      <c r="DJ164" s="97"/>
      <c r="DK164" s="97"/>
      <c r="DL164" s="15"/>
      <c r="DM164" s="15"/>
      <c r="DN164" s="97"/>
      <c r="DO164" s="97"/>
      <c r="DP164" s="15"/>
      <c r="DQ164" s="15"/>
      <c r="DR164" s="97"/>
      <c r="DS164" s="97"/>
      <c r="DT164" s="15"/>
      <c r="DU164" s="15"/>
      <c r="DV164" s="97"/>
      <c r="DW164" s="97"/>
      <c r="DX164" s="15"/>
      <c r="DY164" s="15"/>
      <c r="DZ164" s="58"/>
      <c r="EA164" s="59"/>
    </row>
    <row r="165" spans="1:131" s="22" customFormat="1" ht="19.5" customHeight="1" x14ac:dyDescent="0.25">
      <c r="A165" s="9">
        <v>140</v>
      </c>
      <c r="B165" s="10" t="s">
        <v>1577</v>
      </c>
      <c r="C165" s="22" t="s">
        <v>297</v>
      </c>
      <c r="D165" s="14"/>
      <c r="E165" s="22" t="s">
        <v>291</v>
      </c>
      <c r="F165" s="22" t="s">
        <v>292</v>
      </c>
      <c r="G165" s="14"/>
      <c r="I165" s="22" t="s">
        <v>28</v>
      </c>
      <c r="J165" s="131"/>
      <c r="K165" s="131"/>
      <c r="L165" s="131"/>
      <c r="M165" s="22" t="s">
        <v>20</v>
      </c>
      <c r="O165" s="22">
        <v>20</v>
      </c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51">
        <f t="shared" si="2"/>
        <v>0</v>
      </c>
      <c r="AG165" s="47"/>
      <c r="AH165" s="14"/>
      <c r="AI165" s="14"/>
      <c r="AJ165" s="15"/>
      <c r="AK165" s="15"/>
      <c r="AL165" s="14"/>
      <c r="AM165" s="14"/>
      <c r="AN165" s="15"/>
      <c r="AO165" s="15"/>
      <c r="AP165" s="14"/>
      <c r="AQ165" s="14"/>
      <c r="AR165" s="15"/>
      <c r="AS165" s="15"/>
      <c r="AT165" s="14"/>
      <c r="AU165" s="14"/>
      <c r="AV165" s="15"/>
      <c r="AW165" s="15"/>
      <c r="AX165" s="14"/>
      <c r="AY165" s="14"/>
      <c r="AZ165" s="15"/>
      <c r="BA165" s="15"/>
      <c r="BB165" s="14"/>
      <c r="BC165" s="14"/>
      <c r="BD165" s="15"/>
      <c r="BE165" s="15"/>
      <c r="BF165" s="14"/>
      <c r="BG165" s="14"/>
      <c r="BH165" s="15"/>
      <c r="BI165" s="15"/>
      <c r="BJ165" s="14"/>
      <c r="BK165" s="14"/>
      <c r="BL165" s="15"/>
      <c r="BM165" s="15"/>
      <c r="BN165" s="14"/>
      <c r="BO165" s="14"/>
      <c r="BP165" s="15"/>
      <c r="BQ165" s="15"/>
      <c r="BT165" s="15"/>
      <c r="BU165" s="15"/>
      <c r="BX165" s="15"/>
      <c r="BY165" s="15"/>
      <c r="CB165" s="15"/>
      <c r="CC165" s="15"/>
      <c r="CF165" s="15"/>
      <c r="CG165" s="15"/>
      <c r="CJ165" s="15"/>
      <c r="CK165" s="15"/>
      <c r="CN165" s="15"/>
      <c r="CO165" s="15"/>
      <c r="CP165" s="14"/>
      <c r="CQ165" s="14"/>
      <c r="CR165" s="15"/>
      <c r="CS165" s="15"/>
      <c r="CT165" s="14"/>
      <c r="CU165" s="14"/>
      <c r="CV165" s="15"/>
      <c r="CW165" s="15"/>
      <c r="CX165" s="97"/>
      <c r="CY165" s="97"/>
      <c r="CZ165" s="15"/>
      <c r="DA165" s="15"/>
      <c r="DB165" s="97"/>
      <c r="DC165" s="97"/>
      <c r="DD165" s="15"/>
      <c r="DE165" s="15"/>
      <c r="DF165" s="97"/>
      <c r="DG165" s="97"/>
      <c r="DH165" s="15"/>
      <c r="DI165" s="15"/>
      <c r="DJ165" s="97"/>
      <c r="DK165" s="97"/>
      <c r="DL165" s="15"/>
      <c r="DM165" s="15"/>
      <c r="DN165" s="97"/>
      <c r="DO165" s="97"/>
      <c r="DP165" s="15"/>
      <c r="DQ165" s="15"/>
      <c r="DR165" s="97"/>
      <c r="DS165" s="97"/>
      <c r="DT165" s="15"/>
      <c r="DU165" s="15"/>
      <c r="DV165" s="97"/>
      <c r="DW165" s="97"/>
      <c r="DX165" s="15"/>
      <c r="DY165" s="15"/>
      <c r="DZ165" s="58"/>
      <c r="EA165" s="59"/>
    </row>
    <row r="166" spans="1:131" s="22" customFormat="1" ht="19.5" customHeight="1" x14ac:dyDescent="0.25">
      <c r="A166" s="9">
        <v>141</v>
      </c>
      <c r="B166" s="10" t="s">
        <v>1578</v>
      </c>
      <c r="C166" s="22" t="s">
        <v>298</v>
      </c>
      <c r="D166" s="14"/>
      <c r="E166" s="22" t="s">
        <v>291</v>
      </c>
      <c r="F166" s="22" t="s">
        <v>292</v>
      </c>
      <c r="G166" s="14"/>
      <c r="I166" s="22" t="s">
        <v>28</v>
      </c>
      <c r="J166" s="131"/>
      <c r="K166" s="131"/>
      <c r="L166" s="131"/>
      <c r="M166" s="22" t="s">
        <v>20</v>
      </c>
      <c r="O166" s="22">
        <v>24</v>
      </c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51">
        <f t="shared" si="2"/>
        <v>0</v>
      </c>
      <c r="AG166" s="47"/>
      <c r="AH166" s="14"/>
      <c r="AI166" s="14"/>
      <c r="AJ166" s="15"/>
      <c r="AK166" s="15"/>
      <c r="AL166" s="14"/>
      <c r="AM166" s="14"/>
      <c r="AN166" s="15"/>
      <c r="AO166" s="15"/>
      <c r="AP166" s="14"/>
      <c r="AQ166" s="14"/>
      <c r="AR166" s="15"/>
      <c r="AS166" s="15"/>
      <c r="AT166" s="14"/>
      <c r="AU166" s="14"/>
      <c r="AV166" s="15"/>
      <c r="AW166" s="15"/>
      <c r="AX166" s="14"/>
      <c r="AY166" s="14"/>
      <c r="AZ166" s="15"/>
      <c r="BA166" s="15"/>
      <c r="BB166" s="14"/>
      <c r="BC166" s="14"/>
      <c r="BD166" s="15"/>
      <c r="BE166" s="15"/>
      <c r="BF166" s="14"/>
      <c r="BG166" s="14"/>
      <c r="BH166" s="15"/>
      <c r="BI166" s="15"/>
      <c r="BJ166" s="14"/>
      <c r="BK166" s="14"/>
      <c r="BL166" s="15"/>
      <c r="BM166" s="15"/>
      <c r="BN166" s="14"/>
      <c r="BO166" s="14"/>
      <c r="BP166" s="15"/>
      <c r="BQ166" s="15"/>
      <c r="BT166" s="15"/>
      <c r="BU166" s="15"/>
      <c r="BX166" s="15"/>
      <c r="BY166" s="15"/>
      <c r="CB166" s="15"/>
      <c r="CC166" s="15"/>
      <c r="CF166" s="15"/>
      <c r="CG166" s="15"/>
      <c r="CJ166" s="15"/>
      <c r="CK166" s="15"/>
      <c r="CN166" s="15"/>
      <c r="CO166" s="15"/>
      <c r="CP166" s="14"/>
      <c r="CQ166" s="14"/>
      <c r="CR166" s="15"/>
      <c r="CS166" s="15"/>
      <c r="CT166" s="14"/>
      <c r="CU166" s="14"/>
      <c r="CV166" s="15"/>
      <c r="CW166" s="15"/>
      <c r="CX166" s="97"/>
      <c r="CY166" s="97"/>
      <c r="CZ166" s="15"/>
      <c r="DA166" s="15"/>
      <c r="DB166" s="97"/>
      <c r="DC166" s="97"/>
      <c r="DD166" s="15"/>
      <c r="DE166" s="15"/>
      <c r="DF166" s="97"/>
      <c r="DG166" s="97"/>
      <c r="DH166" s="15"/>
      <c r="DI166" s="15"/>
      <c r="DJ166" s="97"/>
      <c r="DK166" s="97"/>
      <c r="DL166" s="15"/>
      <c r="DM166" s="15"/>
      <c r="DN166" s="97"/>
      <c r="DO166" s="97"/>
      <c r="DP166" s="15"/>
      <c r="DQ166" s="15"/>
      <c r="DR166" s="97"/>
      <c r="DS166" s="97"/>
      <c r="DT166" s="15"/>
      <c r="DU166" s="15"/>
      <c r="DV166" s="97"/>
      <c r="DW166" s="97"/>
      <c r="DX166" s="15"/>
      <c r="DY166" s="15"/>
      <c r="DZ166" s="58"/>
      <c r="EA166" s="59"/>
    </row>
    <row r="167" spans="1:131" s="22" customFormat="1" ht="19.5" customHeight="1" x14ac:dyDescent="0.25">
      <c r="A167" s="9">
        <v>142</v>
      </c>
      <c r="B167" s="17" t="s">
        <v>1578</v>
      </c>
      <c r="C167" s="18" t="s">
        <v>298</v>
      </c>
      <c r="D167" s="14"/>
      <c r="E167" s="22" t="s">
        <v>332</v>
      </c>
      <c r="F167" s="22" t="s">
        <v>378</v>
      </c>
      <c r="G167" s="14">
        <v>41115</v>
      </c>
      <c r="I167" s="22" t="s">
        <v>28</v>
      </c>
      <c r="J167" s="131">
        <v>41129</v>
      </c>
      <c r="K167" s="131">
        <v>41065</v>
      </c>
      <c r="L167" s="131">
        <v>41676</v>
      </c>
      <c r="Q167" s="22" t="s">
        <v>54</v>
      </c>
      <c r="R167" s="15"/>
      <c r="S167" s="15">
        <v>7912867</v>
      </c>
      <c r="T167" s="15">
        <v>7912867</v>
      </c>
      <c r="U167" s="15">
        <v>1582573</v>
      </c>
      <c r="V167" s="15">
        <v>2384667</v>
      </c>
      <c r="W167" s="15"/>
      <c r="X167" s="15"/>
      <c r="Y167" s="15"/>
      <c r="Z167" s="15"/>
      <c r="AA167" s="15"/>
      <c r="AB167" s="15"/>
      <c r="AC167" s="15"/>
      <c r="AD167" s="15"/>
      <c r="AE167" s="15"/>
      <c r="AF167" s="51">
        <f t="shared" si="2"/>
        <v>2384667</v>
      </c>
      <c r="AG167" s="47"/>
      <c r="AH167" s="14">
        <v>41065</v>
      </c>
      <c r="AI167" s="14">
        <v>41830</v>
      </c>
      <c r="AJ167" s="15">
        <v>4162881</v>
      </c>
      <c r="AK167" s="15">
        <v>832576</v>
      </c>
      <c r="AL167" s="14"/>
      <c r="AM167" s="14"/>
      <c r="AN167" s="15"/>
      <c r="AO167" s="15"/>
      <c r="AP167" s="14"/>
      <c r="AQ167" s="14"/>
      <c r="AR167" s="15"/>
      <c r="AS167" s="15"/>
      <c r="AT167" s="14"/>
      <c r="AU167" s="14"/>
      <c r="AV167" s="15"/>
      <c r="AW167" s="15"/>
      <c r="AX167" s="14"/>
      <c r="AY167" s="14"/>
      <c r="AZ167" s="15"/>
      <c r="BA167" s="15"/>
      <c r="BB167" s="14"/>
      <c r="BC167" s="14"/>
      <c r="BD167" s="15"/>
      <c r="BE167" s="15"/>
      <c r="BF167" s="14"/>
      <c r="BG167" s="14"/>
      <c r="BH167" s="15"/>
      <c r="BI167" s="15"/>
      <c r="BJ167" s="14"/>
      <c r="BK167" s="14"/>
      <c r="BL167" s="15"/>
      <c r="BM167" s="15"/>
      <c r="BN167" s="14"/>
      <c r="BO167" s="14"/>
      <c r="BP167" s="15"/>
      <c r="BQ167" s="15"/>
      <c r="BT167" s="15"/>
      <c r="BU167" s="15"/>
      <c r="BX167" s="15"/>
      <c r="BY167" s="15"/>
      <c r="CB167" s="15"/>
      <c r="CC167" s="15"/>
      <c r="CF167" s="15"/>
      <c r="CG167" s="15"/>
      <c r="CJ167" s="15"/>
      <c r="CK167" s="15"/>
      <c r="CN167" s="15"/>
      <c r="CO167" s="15"/>
      <c r="CP167" s="14"/>
      <c r="CQ167" s="14"/>
      <c r="CR167" s="15"/>
      <c r="CS167" s="15"/>
      <c r="CT167" s="14"/>
      <c r="CU167" s="14"/>
      <c r="CV167" s="15"/>
      <c r="CW167" s="15"/>
      <c r="CX167" s="97"/>
      <c r="CY167" s="97"/>
      <c r="CZ167" s="15"/>
      <c r="DA167" s="15"/>
      <c r="DB167" s="97"/>
      <c r="DC167" s="97"/>
      <c r="DD167" s="15"/>
      <c r="DE167" s="15"/>
      <c r="DF167" s="97"/>
      <c r="DG167" s="97"/>
      <c r="DH167" s="15"/>
      <c r="DI167" s="15"/>
      <c r="DJ167" s="97"/>
      <c r="DK167" s="97"/>
      <c r="DL167" s="15"/>
      <c r="DM167" s="15"/>
      <c r="DN167" s="97"/>
      <c r="DO167" s="97"/>
      <c r="DP167" s="15"/>
      <c r="DQ167" s="15"/>
      <c r="DR167" s="97"/>
      <c r="DS167" s="97"/>
      <c r="DT167" s="15"/>
      <c r="DU167" s="15"/>
      <c r="DV167" s="97"/>
      <c r="DW167" s="97"/>
      <c r="DX167" s="15"/>
      <c r="DY167" s="15"/>
      <c r="DZ167" s="58"/>
      <c r="EA167" s="59"/>
    </row>
    <row r="168" spans="1:131" s="18" customFormat="1" ht="19.5" customHeight="1" x14ac:dyDescent="0.25">
      <c r="A168" s="18">
        <v>142</v>
      </c>
      <c r="B168" s="17" t="s">
        <v>1578</v>
      </c>
      <c r="C168" s="18" t="s">
        <v>3480</v>
      </c>
      <c r="D168" s="19">
        <v>42227</v>
      </c>
      <c r="G168" s="19"/>
      <c r="I168" s="18" t="s">
        <v>3377</v>
      </c>
      <c r="J168" s="130"/>
      <c r="K168" s="130"/>
      <c r="L168" s="13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51">
        <f t="shared" si="2"/>
        <v>0</v>
      </c>
      <c r="AG168" s="46"/>
      <c r="AH168" s="19"/>
      <c r="AI168" s="19"/>
      <c r="AJ168" s="20"/>
      <c r="AK168" s="20"/>
      <c r="AL168" s="19"/>
      <c r="AM168" s="19"/>
      <c r="AN168" s="20"/>
      <c r="AO168" s="20"/>
      <c r="AP168" s="19"/>
      <c r="AQ168" s="19"/>
      <c r="AR168" s="20"/>
      <c r="AS168" s="20"/>
      <c r="AT168" s="19"/>
      <c r="AU168" s="19"/>
      <c r="AV168" s="20"/>
      <c r="AW168" s="20"/>
      <c r="AX168" s="19"/>
      <c r="AY168" s="19"/>
      <c r="AZ168" s="20"/>
      <c r="BA168" s="20"/>
      <c r="BB168" s="19"/>
      <c r="BC168" s="19"/>
      <c r="BD168" s="20"/>
      <c r="BE168" s="20"/>
      <c r="BF168" s="19"/>
      <c r="BG168" s="19"/>
      <c r="BH168" s="20"/>
      <c r="BI168" s="20"/>
      <c r="BJ168" s="19"/>
      <c r="BK168" s="19"/>
      <c r="BL168" s="20"/>
      <c r="BM168" s="20"/>
      <c r="BN168" s="19"/>
      <c r="BO168" s="19"/>
      <c r="BP168" s="20"/>
      <c r="BQ168" s="20"/>
      <c r="BT168" s="20"/>
      <c r="BU168" s="20"/>
      <c r="BX168" s="20"/>
      <c r="BY168" s="20"/>
      <c r="CB168" s="20"/>
      <c r="CC168" s="20"/>
      <c r="CF168" s="20"/>
      <c r="CG168" s="20"/>
      <c r="CJ168" s="20"/>
      <c r="CK168" s="20"/>
      <c r="CN168" s="20"/>
      <c r="CO168" s="20"/>
      <c r="CP168" s="19"/>
      <c r="CQ168" s="19"/>
      <c r="CR168" s="20"/>
      <c r="CS168" s="20"/>
      <c r="CT168" s="19"/>
      <c r="CU168" s="19"/>
      <c r="CV168" s="20"/>
      <c r="CW168" s="20"/>
      <c r="CX168" s="96"/>
      <c r="CY168" s="96"/>
      <c r="CZ168" s="20"/>
      <c r="DA168" s="20"/>
      <c r="DB168" s="96"/>
      <c r="DC168" s="96"/>
      <c r="DD168" s="20"/>
      <c r="DE168" s="20"/>
      <c r="DF168" s="96"/>
      <c r="DG168" s="96"/>
      <c r="DH168" s="20"/>
      <c r="DI168" s="20"/>
      <c r="DJ168" s="96"/>
      <c r="DK168" s="96"/>
      <c r="DL168" s="20"/>
      <c r="DM168" s="20"/>
      <c r="DN168" s="96"/>
      <c r="DO168" s="96"/>
      <c r="DP168" s="20"/>
      <c r="DQ168" s="20"/>
      <c r="DR168" s="96"/>
      <c r="DS168" s="96"/>
      <c r="DT168" s="20"/>
      <c r="DU168" s="20"/>
      <c r="DV168" s="96"/>
      <c r="DW168" s="96"/>
      <c r="DX168" s="20"/>
      <c r="DY168" s="20"/>
      <c r="DZ168" s="56"/>
      <c r="EA168" s="57"/>
    </row>
    <row r="169" spans="1:131" s="18" customFormat="1" ht="19.5" customHeight="1" x14ac:dyDescent="0.25">
      <c r="A169" s="18">
        <v>142</v>
      </c>
      <c r="B169" s="17" t="s">
        <v>1578</v>
      </c>
      <c r="C169" s="18" t="s">
        <v>3480</v>
      </c>
      <c r="D169" s="19">
        <v>42269</v>
      </c>
      <c r="G169" s="19"/>
      <c r="J169" s="130"/>
      <c r="K169" s="130"/>
      <c r="L169" s="130">
        <v>41830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51">
        <f t="shared" si="2"/>
        <v>0</v>
      </c>
      <c r="AG169" s="46"/>
      <c r="AH169" s="19"/>
      <c r="AI169" s="19"/>
      <c r="AJ169" s="20"/>
      <c r="AK169" s="20"/>
      <c r="AL169" s="19"/>
      <c r="AM169" s="19"/>
      <c r="AN169" s="20"/>
      <c r="AO169" s="20"/>
      <c r="AP169" s="19"/>
      <c r="AQ169" s="19"/>
      <c r="AR169" s="20"/>
      <c r="AS169" s="20"/>
      <c r="AT169" s="19"/>
      <c r="AU169" s="19"/>
      <c r="AV169" s="20"/>
      <c r="AW169" s="20"/>
      <c r="AX169" s="19"/>
      <c r="AY169" s="19"/>
      <c r="AZ169" s="20"/>
      <c r="BA169" s="20"/>
      <c r="BB169" s="19"/>
      <c r="BC169" s="19"/>
      <c r="BD169" s="20"/>
      <c r="BE169" s="20"/>
      <c r="BF169" s="19"/>
      <c r="BG169" s="19"/>
      <c r="BH169" s="20"/>
      <c r="BI169" s="20"/>
      <c r="BJ169" s="19"/>
      <c r="BK169" s="19"/>
      <c r="BL169" s="20"/>
      <c r="BM169" s="20"/>
      <c r="BN169" s="19"/>
      <c r="BO169" s="19"/>
      <c r="BP169" s="20"/>
      <c r="BQ169" s="20"/>
      <c r="BT169" s="20"/>
      <c r="BU169" s="20"/>
      <c r="BX169" s="20"/>
      <c r="BY169" s="20"/>
      <c r="CB169" s="20"/>
      <c r="CC169" s="20"/>
      <c r="CF169" s="20"/>
      <c r="CG169" s="20"/>
      <c r="CJ169" s="20"/>
      <c r="CK169" s="20"/>
      <c r="CN169" s="20"/>
      <c r="CO169" s="20"/>
      <c r="CP169" s="19"/>
      <c r="CQ169" s="19"/>
      <c r="CR169" s="20"/>
      <c r="CS169" s="20"/>
      <c r="CT169" s="19"/>
      <c r="CU169" s="19"/>
      <c r="CV169" s="20"/>
      <c r="CW169" s="20"/>
      <c r="CX169" s="96"/>
      <c r="CY169" s="96"/>
      <c r="CZ169" s="20"/>
      <c r="DA169" s="20"/>
      <c r="DB169" s="96"/>
      <c r="DC169" s="96"/>
      <c r="DD169" s="20"/>
      <c r="DE169" s="20"/>
      <c r="DF169" s="96"/>
      <c r="DG169" s="96"/>
      <c r="DH169" s="20"/>
      <c r="DI169" s="20"/>
      <c r="DJ169" s="96"/>
      <c r="DK169" s="96"/>
      <c r="DL169" s="20"/>
      <c r="DM169" s="20"/>
      <c r="DN169" s="96"/>
      <c r="DO169" s="96"/>
      <c r="DP169" s="20"/>
      <c r="DQ169" s="20"/>
      <c r="DR169" s="96"/>
      <c r="DS169" s="96"/>
      <c r="DT169" s="20"/>
      <c r="DU169" s="20"/>
      <c r="DV169" s="96"/>
      <c r="DW169" s="96"/>
      <c r="DX169" s="20"/>
      <c r="DY169" s="20"/>
      <c r="DZ169" s="56"/>
      <c r="EA169" s="57"/>
    </row>
    <row r="170" spans="1:131" s="22" customFormat="1" ht="19.5" customHeight="1" x14ac:dyDescent="0.25">
      <c r="A170" s="9">
        <v>143</v>
      </c>
      <c r="B170" s="10" t="s">
        <v>1579</v>
      </c>
      <c r="C170" s="22" t="s">
        <v>299</v>
      </c>
      <c r="D170" s="14"/>
      <c r="E170" s="22" t="s">
        <v>300</v>
      </c>
      <c r="F170" s="22" t="s">
        <v>301</v>
      </c>
      <c r="G170" s="14"/>
      <c r="I170" s="22" t="s">
        <v>78</v>
      </c>
      <c r="J170" s="131"/>
      <c r="K170" s="131"/>
      <c r="L170" s="131"/>
      <c r="M170" s="22" t="s">
        <v>20</v>
      </c>
      <c r="O170" s="22">
        <v>31</v>
      </c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51">
        <f t="shared" si="2"/>
        <v>0</v>
      </c>
      <c r="AG170" s="47"/>
      <c r="AH170" s="14"/>
      <c r="AI170" s="14"/>
      <c r="AJ170" s="15"/>
      <c r="AK170" s="15"/>
      <c r="AL170" s="14"/>
      <c r="AM170" s="14"/>
      <c r="AN170" s="15"/>
      <c r="AO170" s="15"/>
      <c r="AP170" s="14"/>
      <c r="AQ170" s="14"/>
      <c r="AR170" s="15"/>
      <c r="AS170" s="15"/>
      <c r="AT170" s="14"/>
      <c r="AU170" s="14"/>
      <c r="AV170" s="15"/>
      <c r="AW170" s="15"/>
      <c r="AX170" s="14"/>
      <c r="AY170" s="14"/>
      <c r="AZ170" s="15"/>
      <c r="BA170" s="15"/>
      <c r="BB170" s="14"/>
      <c r="BC170" s="14"/>
      <c r="BD170" s="15"/>
      <c r="BE170" s="15"/>
      <c r="BF170" s="14"/>
      <c r="BG170" s="14"/>
      <c r="BH170" s="15"/>
      <c r="BI170" s="15"/>
      <c r="BJ170" s="14"/>
      <c r="BK170" s="14"/>
      <c r="BL170" s="15"/>
      <c r="BM170" s="15"/>
      <c r="BN170" s="14"/>
      <c r="BO170" s="14"/>
      <c r="BP170" s="15"/>
      <c r="BQ170" s="15"/>
      <c r="BT170" s="15"/>
      <c r="BU170" s="15"/>
      <c r="BX170" s="15"/>
      <c r="BY170" s="15"/>
      <c r="CB170" s="15"/>
      <c r="CC170" s="15"/>
      <c r="CF170" s="15"/>
      <c r="CG170" s="15"/>
      <c r="CJ170" s="15"/>
      <c r="CK170" s="15"/>
      <c r="CN170" s="15"/>
      <c r="CO170" s="15"/>
      <c r="CP170" s="14"/>
      <c r="CQ170" s="14"/>
      <c r="CR170" s="15"/>
      <c r="CS170" s="15"/>
      <c r="CT170" s="14"/>
      <c r="CU170" s="14"/>
      <c r="CV170" s="15"/>
      <c r="CW170" s="15"/>
      <c r="CX170" s="97"/>
      <c r="CY170" s="97"/>
      <c r="CZ170" s="15"/>
      <c r="DA170" s="15"/>
      <c r="DB170" s="97"/>
      <c r="DC170" s="97"/>
      <c r="DD170" s="15"/>
      <c r="DE170" s="15"/>
      <c r="DF170" s="97"/>
      <c r="DG170" s="97"/>
      <c r="DH170" s="15"/>
      <c r="DI170" s="15"/>
      <c r="DJ170" s="97"/>
      <c r="DK170" s="97"/>
      <c r="DL170" s="15"/>
      <c r="DM170" s="15"/>
      <c r="DN170" s="97"/>
      <c r="DO170" s="97"/>
      <c r="DP170" s="15"/>
      <c r="DQ170" s="15"/>
      <c r="DR170" s="97"/>
      <c r="DS170" s="97"/>
      <c r="DT170" s="15"/>
      <c r="DU170" s="15"/>
      <c r="DV170" s="97"/>
      <c r="DW170" s="97"/>
      <c r="DX170" s="15"/>
      <c r="DY170" s="15"/>
      <c r="DZ170" s="58"/>
      <c r="EA170" s="59"/>
    </row>
    <row r="171" spans="1:131" s="22" customFormat="1" ht="19.5" customHeight="1" x14ac:dyDescent="0.25">
      <c r="A171" s="9">
        <v>144</v>
      </c>
      <c r="B171" s="10" t="s">
        <v>1580</v>
      </c>
      <c r="C171" s="22" t="s">
        <v>302</v>
      </c>
      <c r="D171" s="14"/>
      <c r="E171" s="22" t="s">
        <v>300</v>
      </c>
      <c r="F171" s="22" t="s">
        <v>301</v>
      </c>
      <c r="G171" s="14"/>
      <c r="I171" s="22" t="s">
        <v>78</v>
      </c>
      <c r="J171" s="131"/>
      <c r="K171" s="131"/>
      <c r="L171" s="131"/>
      <c r="M171" s="22" t="s">
        <v>20</v>
      </c>
      <c r="O171" s="22">
        <v>31</v>
      </c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51">
        <f t="shared" si="2"/>
        <v>0</v>
      </c>
      <c r="AG171" s="47"/>
      <c r="AH171" s="14"/>
      <c r="AI171" s="14"/>
      <c r="AJ171" s="15"/>
      <c r="AK171" s="15"/>
      <c r="AL171" s="14"/>
      <c r="AM171" s="14"/>
      <c r="AN171" s="15"/>
      <c r="AO171" s="15"/>
      <c r="AP171" s="14"/>
      <c r="AQ171" s="14"/>
      <c r="AR171" s="15"/>
      <c r="AS171" s="15"/>
      <c r="AT171" s="14"/>
      <c r="AU171" s="14"/>
      <c r="AV171" s="15"/>
      <c r="AW171" s="15"/>
      <c r="AX171" s="14"/>
      <c r="AY171" s="14"/>
      <c r="AZ171" s="15"/>
      <c r="BA171" s="15"/>
      <c r="BB171" s="14"/>
      <c r="BC171" s="14"/>
      <c r="BD171" s="15"/>
      <c r="BE171" s="15"/>
      <c r="BF171" s="14"/>
      <c r="BG171" s="14"/>
      <c r="BH171" s="15"/>
      <c r="BI171" s="15"/>
      <c r="BJ171" s="14"/>
      <c r="BK171" s="14"/>
      <c r="BL171" s="15"/>
      <c r="BM171" s="15"/>
      <c r="BN171" s="14"/>
      <c r="BO171" s="14"/>
      <c r="BP171" s="15"/>
      <c r="BQ171" s="15"/>
      <c r="BT171" s="15"/>
      <c r="BU171" s="15"/>
      <c r="BX171" s="15"/>
      <c r="BY171" s="15"/>
      <c r="CB171" s="15"/>
      <c r="CC171" s="15"/>
      <c r="CF171" s="15"/>
      <c r="CG171" s="15"/>
      <c r="CJ171" s="15"/>
      <c r="CK171" s="15"/>
      <c r="CN171" s="15"/>
      <c r="CO171" s="15"/>
      <c r="CP171" s="14"/>
      <c r="CQ171" s="14"/>
      <c r="CR171" s="15"/>
      <c r="CS171" s="15"/>
      <c r="CT171" s="14"/>
      <c r="CU171" s="14"/>
      <c r="CV171" s="15"/>
      <c r="CW171" s="15"/>
      <c r="CX171" s="97"/>
      <c r="CY171" s="97"/>
      <c r="CZ171" s="15"/>
      <c r="DA171" s="15"/>
      <c r="DB171" s="97"/>
      <c r="DC171" s="97"/>
      <c r="DD171" s="15"/>
      <c r="DE171" s="15"/>
      <c r="DF171" s="97"/>
      <c r="DG171" s="97"/>
      <c r="DH171" s="15"/>
      <c r="DI171" s="15"/>
      <c r="DJ171" s="97"/>
      <c r="DK171" s="97"/>
      <c r="DL171" s="15"/>
      <c r="DM171" s="15"/>
      <c r="DN171" s="97"/>
      <c r="DO171" s="97"/>
      <c r="DP171" s="15"/>
      <c r="DQ171" s="15"/>
      <c r="DR171" s="97"/>
      <c r="DS171" s="97"/>
      <c r="DT171" s="15"/>
      <c r="DU171" s="15"/>
      <c r="DV171" s="97"/>
      <c r="DW171" s="97"/>
      <c r="DX171" s="15"/>
      <c r="DY171" s="15"/>
      <c r="DZ171" s="58"/>
      <c r="EA171" s="59"/>
    </row>
    <row r="172" spans="1:131" s="22" customFormat="1" ht="19.5" customHeight="1" x14ac:dyDescent="0.25">
      <c r="A172" s="9">
        <v>145</v>
      </c>
      <c r="B172" s="10" t="s">
        <v>1581</v>
      </c>
      <c r="C172" s="22" t="s">
        <v>303</v>
      </c>
      <c r="D172" s="14"/>
      <c r="E172" s="22" t="s">
        <v>300</v>
      </c>
      <c r="F172" s="22" t="s">
        <v>301</v>
      </c>
      <c r="G172" s="14"/>
      <c r="I172" s="22" t="s">
        <v>78</v>
      </c>
      <c r="J172" s="131"/>
      <c r="K172" s="131"/>
      <c r="L172" s="131"/>
      <c r="M172" s="22" t="s">
        <v>20</v>
      </c>
      <c r="O172" s="22">
        <v>32</v>
      </c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51">
        <f t="shared" si="2"/>
        <v>0</v>
      </c>
      <c r="AG172" s="47"/>
      <c r="AH172" s="14"/>
      <c r="AI172" s="14"/>
      <c r="AJ172" s="15"/>
      <c r="AK172" s="15"/>
      <c r="AL172" s="14"/>
      <c r="AM172" s="14"/>
      <c r="AN172" s="15"/>
      <c r="AO172" s="15"/>
      <c r="AP172" s="14"/>
      <c r="AQ172" s="14"/>
      <c r="AR172" s="15"/>
      <c r="AS172" s="15"/>
      <c r="AT172" s="14"/>
      <c r="AU172" s="14"/>
      <c r="AV172" s="15"/>
      <c r="AW172" s="15"/>
      <c r="AX172" s="14"/>
      <c r="AY172" s="14"/>
      <c r="AZ172" s="15"/>
      <c r="BA172" s="15"/>
      <c r="BB172" s="14"/>
      <c r="BC172" s="14"/>
      <c r="BD172" s="15"/>
      <c r="BE172" s="15"/>
      <c r="BF172" s="14"/>
      <c r="BG172" s="14"/>
      <c r="BH172" s="15"/>
      <c r="BI172" s="15"/>
      <c r="BJ172" s="14"/>
      <c r="BK172" s="14"/>
      <c r="BL172" s="15"/>
      <c r="BM172" s="15"/>
      <c r="BN172" s="14"/>
      <c r="BO172" s="14"/>
      <c r="BP172" s="15"/>
      <c r="BQ172" s="15"/>
      <c r="BT172" s="15"/>
      <c r="BU172" s="15"/>
      <c r="BX172" s="15"/>
      <c r="BY172" s="15"/>
      <c r="CB172" s="15"/>
      <c r="CC172" s="15"/>
      <c r="CF172" s="15"/>
      <c r="CG172" s="15"/>
      <c r="CJ172" s="15"/>
      <c r="CK172" s="15"/>
      <c r="CN172" s="15"/>
      <c r="CO172" s="15"/>
      <c r="CP172" s="14"/>
      <c r="CQ172" s="14"/>
      <c r="CR172" s="15"/>
      <c r="CS172" s="15"/>
      <c r="CT172" s="14"/>
      <c r="CU172" s="14"/>
      <c r="CV172" s="15"/>
      <c r="CW172" s="15"/>
      <c r="CX172" s="97"/>
      <c r="CY172" s="97"/>
      <c r="CZ172" s="15"/>
      <c r="DA172" s="15"/>
      <c r="DB172" s="97"/>
      <c r="DC172" s="97"/>
      <c r="DD172" s="15"/>
      <c r="DE172" s="15"/>
      <c r="DF172" s="97"/>
      <c r="DG172" s="97"/>
      <c r="DH172" s="15"/>
      <c r="DI172" s="15"/>
      <c r="DJ172" s="97"/>
      <c r="DK172" s="97"/>
      <c r="DL172" s="15"/>
      <c r="DM172" s="15"/>
      <c r="DN172" s="97"/>
      <c r="DO172" s="97"/>
      <c r="DP172" s="15"/>
      <c r="DQ172" s="15"/>
      <c r="DR172" s="97"/>
      <c r="DS172" s="97"/>
      <c r="DT172" s="15"/>
      <c r="DU172" s="15"/>
      <c r="DV172" s="97"/>
      <c r="DW172" s="97"/>
      <c r="DX172" s="15"/>
      <c r="DY172" s="15"/>
      <c r="DZ172" s="58"/>
      <c r="EA172" s="59"/>
    </row>
    <row r="173" spans="1:131" s="22" customFormat="1" ht="19.5" customHeight="1" x14ac:dyDescent="0.25">
      <c r="A173" s="9">
        <v>146</v>
      </c>
      <c r="B173" s="10" t="s">
        <v>1582</v>
      </c>
      <c r="C173" s="22" t="s">
        <v>304</v>
      </c>
      <c r="D173" s="14"/>
      <c r="E173" s="22" t="s">
        <v>300</v>
      </c>
      <c r="F173" s="22" t="s">
        <v>301</v>
      </c>
      <c r="G173" s="14"/>
      <c r="I173" s="22" t="s">
        <v>78</v>
      </c>
      <c r="J173" s="131"/>
      <c r="K173" s="131"/>
      <c r="L173" s="131"/>
      <c r="M173" s="22" t="s">
        <v>20</v>
      </c>
      <c r="O173" s="22">
        <v>31</v>
      </c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51">
        <f t="shared" si="2"/>
        <v>0</v>
      </c>
      <c r="AG173" s="47"/>
      <c r="AH173" s="14"/>
      <c r="AI173" s="14"/>
      <c r="AJ173" s="15"/>
      <c r="AK173" s="15"/>
      <c r="AL173" s="14"/>
      <c r="AM173" s="14"/>
      <c r="AN173" s="15"/>
      <c r="AO173" s="15"/>
      <c r="AP173" s="14"/>
      <c r="AQ173" s="14"/>
      <c r="AR173" s="15"/>
      <c r="AS173" s="15"/>
      <c r="AT173" s="14"/>
      <c r="AU173" s="14"/>
      <c r="AV173" s="15"/>
      <c r="AW173" s="15"/>
      <c r="AX173" s="14"/>
      <c r="AY173" s="14"/>
      <c r="AZ173" s="15"/>
      <c r="BA173" s="15"/>
      <c r="BB173" s="14"/>
      <c r="BC173" s="14"/>
      <c r="BD173" s="15"/>
      <c r="BE173" s="15"/>
      <c r="BF173" s="14"/>
      <c r="BG173" s="14"/>
      <c r="BH173" s="15"/>
      <c r="BI173" s="15"/>
      <c r="BJ173" s="14"/>
      <c r="BK173" s="14"/>
      <c r="BL173" s="15"/>
      <c r="BM173" s="15"/>
      <c r="BN173" s="14"/>
      <c r="BO173" s="14"/>
      <c r="BP173" s="15"/>
      <c r="BQ173" s="15"/>
      <c r="BT173" s="15"/>
      <c r="BU173" s="15"/>
      <c r="BX173" s="15"/>
      <c r="BY173" s="15"/>
      <c r="CB173" s="15"/>
      <c r="CC173" s="15"/>
      <c r="CF173" s="15"/>
      <c r="CG173" s="15"/>
      <c r="CJ173" s="15"/>
      <c r="CK173" s="15"/>
      <c r="CN173" s="15"/>
      <c r="CO173" s="15"/>
      <c r="CP173" s="14"/>
      <c r="CQ173" s="14"/>
      <c r="CR173" s="15"/>
      <c r="CS173" s="15"/>
      <c r="CT173" s="14"/>
      <c r="CU173" s="14"/>
      <c r="CV173" s="15"/>
      <c r="CW173" s="15"/>
      <c r="CX173" s="97"/>
      <c r="CY173" s="97"/>
      <c r="CZ173" s="15"/>
      <c r="DA173" s="15"/>
      <c r="DB173" s="97"/>
      <c r="DC173" s="97"/>
      <c r="DD173" s="15"/>
      <c r="DE173" s="15"/>
      <c r="DF173" s="97"/>
      <c r="DG173" s="97"/>
      <c r="DH173" s="15"/>
      <c r="DI173" s="15"/>
      <c r="DJ173" s="97"/>
      <c r="DK173" s="97"/>
      <c r="DL173" s="15"/>
      <c r="DM173" s="15"/>
      <c r="DN173" s="97"/>
      <c r="DO173" s="97"/>
      <c r="DP173" s="15"/>
      <c r="DQ173" s="15"/>
      <c r="DR173" s="97"/>
      <c r="DS173" s="97"/>
      <c r="DT173" s="15"/>
      <c r="DU173" s="15"/>
      <c r="DV173" s="97"/>
      <c r="DW173" s="97"/>
      <c r="DX173" s="15"/>
      <c r="DY173" s="15"/>
      <c r="DZ173" s="58"/>
      <c r="EA173" s="59"/>
    </row>
    <row r="174" spans="1:131" s="22" customFormat="1" ht="19.5" customHeight="1" x14ac:dyDescent="0.25">
      <c r="A174" s="9">
        <v>147</v>
      </c>
      <c r="B174" s="10" t="s">
        <v>1583</v>
      </c>
      <c r="C174" s="22" t="s">
        <v>305</v>
      </c>
      <c r="D174" s="14"/>
      <c r="E174" s="22" t="s">
        <v>300</v>
      </c>
      <c r="F174" s="22" t="s">
        <v>301</v>
      </c>
      <c r="G174" s="14"/>
      <c r="I174" s="22" t="s">
        <v>78</v>
      </c>
      <c r="J174" s="131"/>
      <c r="K174" s="131"/>
      <c r="L174" s="131"/>
      <c r="M174" s="22" t="s">
        <v>20</v>
      </c>
      <c r="O174" s="22">
        <v>31</v>
      </c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51">
        <f t="shared" si="2"/>
        <v>0</v>
      </c>
      <c r="AG174" s="47"/>
      <c r="AH174" s="14"/>
      <c r="AI174" s="14"/>
      <c r="AJ174" s="15"/>
      <c r="AK174" s="15"/>
      <c r="AL174" s="14"/>
      <c r="AM174" s="14"/>
      <c r="AN174" s="15"/>
      <c r="AO174" s="15"/>
      <c r="AP174" s="14"/>
      <c r="AQ174" s="14"/>
      <c r="AR174" s="15"/>
      <c r="AS174" s="15"/>
      <c r="AT174" s="14"/>
      <c r="AU174" s="14"/>
      <c r="AV174" s="15"/>
      <c r="AW174" s="15"/>
      <c r="AX174" s="14"/>
      <c r="AY174" s="14"/>
      <c r="AZ174" s="15"/>
      <c r="BA174" s="15"/>
      <c r="BB174" s="14"/>
      <c r="BC174" s="14"/>
      <c r="BD174" s="15"/>
      <c r="BE174" s="15"/>
      <c r="BF174" s="14"/>
      <c r="BG174" s="14"/>
      <c r="BH174" s="15"/>
      <c r="BI174" s="15"/>
      <c r="BJ174" s="14"/>
      <c r="BK174" s="14"/>
      <c r="BL174" s="15"/>
      <c r="BM174" s="15"/>
      <c r="BN174" s="14"/>
      <c r="BO174" s="14"/>
      <c r="BP174" s="15"/>
      <c r="BQ174" s="15"/>
      <c r="BT174" s="15"/>
      <c r="BU174" s="15"/>
      <c r="BX174" s="15"/>
      <c r="BY174" s="15"/>
      <c r="CB174" s="15"/>
      <c r="CC174" s="15"/>
      <c r="CF174" s="15"/>
      <c r="CG174" s="15"/>
      <c r="CJ174" s="15"/>
      <c r="CK174" s="15"/>
      <c r="CN174" s="15"/>
      <c r="CO174" s="15"/>
      <c r="CP174" s="14"/>
      <c r="CQ174" s="14"/>
      <c r="CR174" s="15"/>
      <c r="CS174" s="15"/>
      <c r="CT174" s="14"/>
      <c r="CU174" s="14"/>
      <c r="CV174" s="15"/>
      <c r="CW174" s="15"/>
      <c r="CX174" s="97"/>
      <c r="CY174" s="97"/>
      <c r="CZ174" s="15"/>
      <c r="DA174" s="15"/>
      <c r="DB174" s="97"/>
      <c r="DC174" s="97"/>
      <c r="DD174" s="15"/>
      <c r="DE174" s="15"/>
      <c r="DF174" s="97"/>
      <c r="DG174" s="97"/>
      <c r="DH174" s="15"/>
      <c r="DI174" s="15"/>
      <c r="DJ174" s="97"/>
      <c r="DK174" s="97"/>
      <c r="DL174" s="15"/>
      <c r="DM174" s="15"/>
      <c r="DN174" s="97"/>
      <c r="DO174" s="97"/>
      <c r="DP174" s="15"/>
      <c r="DQ174" s="15"/>
      <c r="DR174" s="97"/>
      <c r="DS174" s="97"/>
      <c r="DT174" s="15"/>
      <c r="DU174" s="15"/>
      <c r="DV174" s="97"/>
      <c r="DW174" s="97"/>
      <c r="DX174" s="15"/>
      <c r="DY174" s="15"/>
      <c r="DZ174" s="58"/>
      <c r="EA174" s="59"/>
    </row>
    <row r="175" spans="1:131" s="22" customFormat="1" ht="19.5" customHeight="1" x14ac:dyDescent="0.25">
      <c r="A175" s="9">
        <v>148</v>
      </c>
      <c r="B175" s="10" t="s">
        <v>1584</v>
      </c>
      <c r="C175" s="22" t="s">
        <v>306</v>
      </c>
      <c r="D175" s="14"/>
      <c r="E175" s="22" t="s">
        <v>300</v>
      </c>
      <c r="F175" s="22" t="s">
        <v>301</v>
      </c>
      <c r="G175" s="14"/>
      <c r="I175" s="22" t="s">
        <v>78</v>
      </c>
      <c r="J175" s="131"/>
      <c r="K175" s="131"/>
      <c r="L175" s="131"/>
      <c r="M175" s="22" t="s">
        <v>20</v>
      </c>
      <c r="O175" s="22">
        <v>31</v>
      </c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51">
        <f t="shared" si="2"/>
        <v>0</v>
      </c>
      <c r="AG175" s="47"/>
      <c r="AH175" s="14"/>
      <c r="AI175" s="14"/>
      <c r="AJ175" s="15"/>
      <c r="AK175" s="15"/>
      <c r="AL175" s="14"/>
      <c r="AM175" s="14"/>
      <c r="AN175" s="15"/>
      <c r="AO175" s="15"/>
      <c r="AP175" s="14"/>
      <c r="AQ175" s="14"/>
      <c r="AR175" s="15"/>
      <c r="AS175" s="15"/>
      <c r="AT175" s="14"/>
      <c r="AU175" s="14"/>
      <c r="AV175" s="15"/>
      <c r="AW175" s="15"/>
      <c r="AX175" s="14"/>
      <c r="AY175" s="14"/>
      <c r="AZ175" s="15"/>
      <c r="BA175" s="15"/>
      <c r="BB175" s="14"/>
      <c r="BC175" s="14"/>
      <c r="BD175" s="15"/>
      <c r="BE175" s="15"/>
      <c r="BF175" s="14"/>
      <c r="BG175" s="14"/>
      <c r="BH175" s="15"/>
      <c r="BI175" s="15"/>
      <c r="BJ175" s="14"/>
      <c r="BK175" s="14"/>
      <c r="BL175" s="15"/>
      <c r="BM175" s="15"/>
      <c r="BN175" s="14"/>
      <c r="BO175" s="14"/>
      <c r="BP175" s="15"/>
      <c r="BQ175" s="15"/>
      <c r="BT175" s="15"/>
      <c r="BU175" s="15"/>
      <c r="BX175" s="15"/>
      <c r="BY175" s="15"/>
      <c r="CB175" s="15"/>
      <c r="CC175" s="15"/>
      <c r="CF175" s="15"/>
      <c r="CG175" s="15"/>
      <c r="CJ175" s="15"/>
      <c r="CK175" s="15"/>
      <c r="CN175" s="15"/>
      <c r="CO175" s="15"/>
      <c r="CP175" s="14"/>
      <c r="CQ175" s="14"/>
      <c r="CR175" s="15"/>
      <c r="CS175" s="15"/>
      <c r="CT175" s="14"/>
      <c r="CU175" s="14"/>
      <c r="CV175" s="15"/>
      <c r="CW175" s="15"/>
      <c r="CX175" s="97"/>
      <c r="CY175" s="97"/>
      <c r="CZ175" s="15"/>
      <c r="DA175" s="15"/>
      <c r="DB175" s="97"/>
      <c r="DC175" s="97"/>
      <c r="DD175" s="15"/>
      <c r="DE175" s="15"/>
      <c r="DF175" s="97"/>
      <c r="DG175" s="97"/>
      <c r="DH175" s="15"/>
      <c r="DI175" s="15"/>
      <c r="DJ175" s="97"/>
      <c r="DK175" s="97"/>
      <c r="DL175" s="15"/>
      <c r="DM175" s="15"/>
      <c r="DN175" s="97"/>
      <c r="DO175" s="97"/>
      <c r="DP175" s="15"/>
      <c r="DQ175" s="15"/>
      <c r="DR175" s="97"/>
      <c r="DS175" s="97"/>
      <c r="DT175" s="15"/>
      <c r="DU175" s="15"/>
      <c r="DV175" s="97"/>
      <c r="DW175" s="97"/>
      <c r="DX175" s="15"/>
      <c r="DY175" s="15"/>
      <c r="DZ175" s="58"/>
      <c r="EA175" s="59"/>
    </row>
    <row r="176" spans="1:131" s="22" customFormat="1" ht="19.5" customHeight="1" x14ac:dyDescent="0.25">
      <c r="A176" s="9">
        <v>149</v>
      </c>
      <c r="B176" s="10" t="s">
        <v>1585</v>
      </c>
      <c r="C176" s="22" t="s">
        <v>307</v>
      </c>
      <c r="D176" s="14"/>
      <c r="E176" s="22" t="s">
        <v>300</v>
      </c>
      <c r="F176" s="22" t="s">
        <v>301</v>
      </c>
      <c r="G176" s="14"/>
      <c r="I176" s="22" t="s">
        <v>78</v>
      </c>
      <c r="J176" s="131"/>
      <c r="K176" s="131"/>
      <c r="L176" s="131"/>
      <c r="M176" s="22" t="s">
        <v>20</v>
      </c>
      <c r="O176" s="22">
        <v>31</v>
      </c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51">
        <f t="shared" si="2"/>
        <v>0</v>
      </c>
      <c r="AG176" s="47"/>
      <c r="AH176" s="14"/>
      <c r="AI176" s="14"/>
      <c r="AJ176" s="15"/>
      <c r="AK176" s="15"/>
      <c r="AL176" s="14"/>
      <c r="AM176" s="14"/>
      <c r="AN176" s="15"/>
      <c r="AO176" s="15"/>
      <c r="AP176" s="14"/>
      <c r="AQ176" s="14"/>
      <c r="AR176" s="15"/>
      <c r="AS176" s="15"/>
      <c r="AT176" s="14"/>
      <c r="AU176" s="14"/>
      <c r="AV176" s="15"/>
      <c r="AW176" s="15"/>
      <c r="AX176" s="14"/>
      <c r="AY176" s="14"/>
      <c r="AZ176" s="15"/>
      <c r="BA176" s="15"/>
      <c r="BB176" s="14"/>
      <c r="BC176" s="14"/>
      <c r="BD176" s="15"/>
      <c r="BE176" s="15"/>
      <c r="BF176" s="14"/>
      <c r="BG176" s="14"/>
      <c r="BH176" s="15"/>
      <c r="BI176" s="15"/>
      <c r="BJ176" s="14"/>
      <c r="BK176" s="14"/>
      <c r="BL176" s="15"/>
      <c r="BM176" s="15"/>
      <c r="BN176" s="14"/>
      <c r="BO176" s="14"/>
      <c r="BP176" s="15"/>
      <c r="BQ176" s="15"/>
      <c r="BT176" s="15"/>
      <c r="BU176" s="15"/>
      <c r="BX176" s="15"/>
      <c r="BY176" s="15"/>
      <c r="CB176" s="15"/>
      <c r="CC176" s="15"/>
      <c r="CF176" s="15"/>
      <c r="CG176" s="15"/>
      <c r="CJ176" s="15"/>
      <c r="CK176" s="15"/>
      <c r="CN176" s="15"/>
      <c r="CO176" s="15"/>
      <c r="CP176" s="14"/>
      <c r="CQ176" s="14"/>
      <c r="CR176" s="15"/>
      <c r="CS176" s="15"/>
      <c r="CT176" s="14"/>
      <c r="CU176" s="14"/>
      <c r="CV176" s="15"/>
      <c r="CW176" s="15"/>
      <c r="CX176" s="97"/>
      <c r="CY176" s="97"/>
      <c r="CZ176" s="15"/>
      <c r="DA176" s="15"/>
      <c r="DB176" s="97"/>
      <c r="DC176" s="97"/>
      <c r="DD176" s="15"/>
      <c r="DE176" s="15"/>
      <c r="DF176" s="97"/>
      <c r="DG176" s="97"/>
      <c r="DH176" s="15"/>
      <c r="DI176" s="15"/>
      <c r="DJ176" s="97"/>
      <c r="DK176" s="97"/>
      <c r="DL176" s="15"/>
      <c r="DM176" s="15"/>
      <c r="DN176" s="97"/>
      <c r="DO176" s="97"/>
      <c r="DP176" s="15"/>
      <c r="DQ176" s="15"/>
      <c r="DR176" s="97"/>
      <c r="DS176" s="97"/>
      <c r="DT176" s="15"/>
      <c r="DU176" s="15"/>
      <c r="DV176" s="97"/>
      <c r="DW176" s="97"/>
      <c r="DX176" s="15"/>
      <c r="DY176" s="15"/>
      <c r="DZ176" s="58"/>
      <c r="EA176" s="59"/>
    </row>
    <row r="177" spans="1:131" s="22" customFormat="1" ht="19.5" customHeight="1" x14ac:dyDescent="0.25">
      <c r="A177" s="9">
        <v>150</v>
      </c>
      <c r="B177" s="10" t="s">
        <v>1586</v>
      </c>
      <c r="C177" s="22" t="s">
        <v>308</v>
      </c>
      <c r="D177" s="14"/>
      <c r="E177" s="22" t="s">
        <v>300</v>
      </c>
      <c r="F177" s="22" t="s">
        <v>301</v>
      </c>
      <c r="G177" s="14"/>
      <c r="I177" s="22" t="s">
        <v>78</v>
      </c>
      <c r="J177" s="131"/>
      <c r="K177" s="131"/>
      <c r="L177" s="131"/>
      <c r="M177" s="22" t="s">
        <v>20</v>
      </c>
      <c r="O177" s="22">
        <v>31</v>
      </c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51">
        <f t="shared" si="2"/>
        <v>0</v>
      </c>
      <c r="AG177" s="47"/>
      <c r="AH177" s="14"/>
      <c r="AI177" s="14"/>
      <c r="AJ177" s="15"/>
      <c r="AK177" s="15"/>
      <c r="AL177" s="14"/>
      <c r="AM177" s="14"/>
      <c r="AN177" s="15"/>
      <c r="AO177" s="15"/>
      <c r="AP177" s="14"/>
      <c r="AQ177" s="14"/>
      <c r="AR177" s="15"/>
      <c r="AS177" s="15"/>
      <c r="AT177" s="14"/>
      <c r="AU177" s="14"/>
      <c r="AV177" s="15"/>
      <c r="AW177" s="15"/>
      <c r="AX177" s="14"/>
      <c r="AY177" s="14"/>
      <c r="AZ177" s="15"/>
      <c r="BA177" s="15"/>
      <c r="BB177" s="14"/>
      <c r="BC177" s="14"/>
      <c r="BD177" s="15"/>
      <c r="BE177" s="15"/>
      <c r="BF177" s="14"/>
      <c r="BG177" s="14"/>
      <c r="BH177" s="15"/>
      <c r="BI177" s="15"/>
      <c r="BJ177" s="14"/>
      <c r="BK177" s="14"/>
      <c r="BL177" s="15"/>
      <c r="BM177" s="15"/>
      <c r="BN177" s="14"/>
      <c r="BO177" s="14"/>
      <c r="BP177" s="15"/>
      <c r="BQ177" s="15"/>
      <c r="BT177" s="15"/>
      <c r="BU177" s="15"/>
      <c r="BX177" s="15"/>
      <c r="BY177" s="15"/>
      <c r="CB177" s="15"/>
      <c r="CC177" s="15"/>
      <c r="CF177" s="15"/>
      <c r="CG177" s="15"/>
      <c r="CJ177" s="15"/>
      <c r="CK177" s="15"/>
      <c r="CN177" s="15"/>
      <c r="CO177" s="15"/>
      <c r="CP177" s="14"/>
      <c r="CQ177" s="14"/>
      <c r="CR177" s="15"/>
      <c r="CS177" s="15"/>
      <c r="CT177" s="14"/>
      <c r="CU177" s="14"/>
      <c r="CV177" s="15"/>
      <c r="CW177" s="15"/>
      <c r="CX177" s="97"/>
      <c r="CY177" s="97"/>
      <c r="CZ177" s="15"/>
      <c r="DA177" s="15"/>
      <c r="DB177" s="97"/>
      <c r="DC177" s="97"/>
      <c r="DD177" s="15"/>
      <c r="DE177" s="15"/>
      <c r="DF177" s="97"/>
      <c r="DG177" s="97"/>
      <c r="DH177" s="15"/>
      <c r="DI177" s="15"/>
      <c r="DJ177" s="97"/>
      <c r="DK177" s="97"/>
      <c r="DL177" s="15"/>
      <c r="DM177" s="15"/>
      <c r="DN177" s="97"/>
      <c r="DO177" s="97"/>
      <c r="DP177" s="15"/>
      <c r="DQ177" s="15"/>
      <c r="DR177" s="97"/>
      <c r="DS177" s="97"/>
      <c r="DT177" s="15"/>
      <c r="DU177" s="15"/>
      <c r="DV177" s="97"/>
      <c r="DW177" s="97"/>
      <c r="DX177" s="15"/>
      <c r="DY177" s="15"/>
      <c r="DZ177" s="58"/>
      <c r="EA177" s="59"/>
    </row>
    <row r="178" spans="1:131" s="22" customFormat="1" ht="19.5" customHeight="1" x14ac:dyDescent="0.25">
      <c r="A178" s="9">
        <v>151</v>
      </c>
      <c r="B178" s="10" t="s">
        <v>1587</v>
      </c>
      <c r="C178" s="22" t="s">
        <v>309</v>
      </c>
      <c r="D178" s="14"/>
      <c r="E178" s="22" t="s">
        <v>300</v>
      </c>
      <c r="F178" s="22" t="s">
        <v>301</v>
      </c>
      <c r="G178" s="14"/>
      <c r="I178" s="22" t="s">
        <v>78</v>
      </c>
      <c r="J178" s="131"/>
      <c r="K178" s="131"/>
      <c r="L178" s="131"/>
      <c r="M178" s="22" t="s">
        <v>20</v>
      </c>
      <c r="O178" s="22">
        <v>30</v>
      </c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51">
        <f t="shared" si="2"/>
        <v>0</v>
      </c>
      <c r="AG178" s="47"/>
      <c r="AH178" s="14"/>
      <c r="AI178" s="14"/>
      <c r="AJ178" s="15"/>
      <c r="AK178" s="15"/>
      <c r="AL178" s="14"/>
      <c r="AM178" s="14"/>
      <c r="AN178" s="15"/>
      <c r="AO178" s="15"/>
      <c r="AP178" s="14"/>
      <c r="AQ178" s="14"/>
      <c r="AR178" s="15"/>
      <c r="AS178" s="15"/>
      <c r="AT178" s="14"/>
      <c r="AU178" s="14"/>
      <c r="AV178" s="15"/>
      <c r="AW178" s="15"/>
      <c r="AX178" s="14"/>
      <c r="AY178" s="14"/>
      <c r="AZ178" s="15"/>
      <c r="BA178" s="15"/>
      <c r="BB178" s="14"/>
      <c r="BC178" s="14"/>
      <c r="BD178" s="15"/>
      <c r="BE178" s="15"/>
      <c r="BF178" s="14"/>
      <c r="BG178" s="14"/>
      <c r="BH178" s="15"/>
      <c r="BI178" s="15"/>
      <c r="BJ178" s="14"/>
      <c r="BK178" s="14"/>
      <c r="BL178" s="15"/>
      <c r="BM178" s="15"/>
      <c r="BN178" s="14"/>
      <c r="BO178" s="14"/>
      <c r="BP178" s="15"/>
      <c r="BQ178" s="15"/>
      <c r="BT178" s="15"/>
      <c r="BU178" s="15"/>
      <c r="BX178" s="15"/>
      <c r="BY178" s="15"/>
      <c r="CB178" s="15"/>
      <c r="CC178" s="15"/>
      <c r="CF178" s="15"/>
      <c r="CG178" s="15"/>
      <c r="CJ178" s="15"/>
      <c r="CK178" s="15"/>
      <c r="CN178" s="15"/>
      <c r="CO178" s="15"/>
      <c r="CP178" s="14"/>
      <c r="CQ178" s="14"/>
      <c r="CR178" s="15"/>
      <c r="CS178" s="15"/>
      <c r="CT178" s="14"/>
      <c r="CU178" s="14"/>
      <c r="CV178" s="15"/>
      <c r="CW178" s="15"/>
      <c r="CX178" s="97"/>
      <c r="CY178" s="97"/>
      <c r="CZ178" s="15"/>
      <c r="DA178" s="15"/>
      <c r="DB178" s="97"/>
      <c r="DC178" s="97"/>
      <c r="DD178" s="15"/>
      <c r="DE178" s="15"/>
      <c r="DF178" s="97"/>
      <c r="DG178" s="97"/>
      <c r="DH178" s="15"/>
      <c r="DI178" s="15"/>
      <c r="DJ178" s="97"/>
      <c r="DK178" s="97"/>
      <c r="DL178" s="15"/>
      <c r="DM178" s="15"/>
      <c r="DN178" s="97"/>
      <c r="DO178" s="97"/>
      <c r="DP178" s="15"/>
      <c r="DQ178" s="15"/>
      <c r="DR178" s="97"/>
      <c r="DS178" s="97"/>
      <c r="DT178" s="15"/>
      <c r="DU178" s="15"/>
      <c r="DV178" s="97"/>
      <c r="DW178" s="97"/>
      <c r="DX178" s="15"/>
      <c r="DY178" s="15"/>
      <c r="DZ178" s="58"/>
      <c r="EA178" s="59"/>
    </row>
    <row r="179" spans="1:131" s="22" customFormat="1" ht="19.5" customHeight="1" x14ac:dyDescent="0.25">
      <c r="A179" s="9">
        <v>152</v>
      </c>
      <c r="B179" s="10" t="s">
        <v>1588</v>
      </c>
      <c r="C179" s="22" t="s">
        <v>310</v>
      </c>
      <c r="D179" s="14"/>
      <c r="E179" s="22" t="s">
        <v>300</v>
      </c>
      <c r="F179" s="22" t="s">
        <v>301</v>
      </c>
      <c r="G179" s="14"/>
      <c r="I179" s="22" t="s">
        <v>78</v>
      </c>
      <c r="J179" s="131"/>
      <c r="K179" s="131"/>
      <c r="L179" s="131"/>
      <c r="M179" s="22" t="s">
        <v>20</v>
      </c>
      <c r="O179" s="22">
        <v>31</v>
      </c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51">
        <f t="shared" si="2"/>
        <v>0</v>
      </c>
      <c r="AG179" s="47"/>
      <c r="AH179" s="14"/>
      <c r="AI179" s="14"/>
      <c r="AJ179" s="15"/>
      <c r="AK179" s="15"/>
      <c r="AL179" s="14"/>
      <c r="AM179" s="14"/>
      <c r="AN179" s="15"/>
      <c r="AO179" s="15"/>
      <c r="AP179" s="14"/>
      <c r="AQ179" s="14"/>
      <c r="AR179" s="15"/>
      <c r="AS179" s="15"/>
      <c r="AT179" s="14"/>
      <c r="AU179" s="14"/>
      <c r="AV179" s="15"/>
      <c r="AW179" s="15"/>
      <c r="AX179" s="14"/>
      <c r="AY179" s="14"/>
      <c r="AZ179" s="15"/>
      <c r="BA179" s="15"/>
      <c r="BB179" s="14"/>
      <c r="BC179" s="14"/>
      <c r="BD179" s="15"/>
      <c r="BE179" s="15"/>
      <c r="BF179" s="14"/>
      <c r="BG179" s="14"/>
      <c r="BH179" s="15"/>
      <c r="BI179" s="15"/>
      <c r="BJ179" s="14"/>
      <c r="BK179" s="14"/>
      <c r="BL179" s="15"/>
      <c r="BM179" s="15"/>
      <c r="BN179" s="14"/>
      <c r="BO179" s="14"/>
      <c r="BP179" s="15"/>
      <c r="BQ179" s="15"/>
      <c r="BT179" s="15"/>
      <c r="BU179" s="15"/>
      <c r="BX179" s="15"/>
      <c r="BY179" s="15"/>
      <c r="CB179" s="15"/>
      <c r="CC179" s="15"/>
      <c r="CF179" s="15"/>
      <c r="CG179" s="15"/>
      <c r="CJ179" s="15"/>
      <c r="CK179" s="15"/>
      <c r="CN179" s="15"/>
      <c r="CO179" s="15"/>
      <c r="CP179" s="14"/>
      <c r="CQ179" s="14"/>
      <c r="CR179" s="15"/>
      <c r="CS179" s="15"/>
      <c r="CT179" s="14"/>
      <c r="CU179" s="14"/>
      <c r="CV179" s="15"/>
      <c r="CW179" s="15"/>
      <c r="CX179" s="97"/>
      <c r="CY179" s="97"/>
      <c r="CZ179" s="15"/>
      <c r="DA179" s="15"/>
      <c r="DB179" s="97"/>
      <c r="DC179" s="97"/>
      <c r="DD179" s="15"/>
      <c r="DE179" s="15"/>
      <c r="DF179" s="97"/>
      <c r="DG179" s="97"/>
      <c r="DH179" s="15"/>
      <c r="DI179" s="15"/>
      <c r="DJ179" s="97"/>
      <c r="DK179" s="97"/>
      <c r="DL179" s="15"/>
      <c r="DM179" s="15"/>
      <c r="DN179" s="97"/>
      <c r="DO179" s="97"/>
      <c r="DP179" s="15"/>
      <c r="DQ179" s="15"/>
      <c r="DR179" s="97"/>
      <c r="DS179" s="97"/>
      <c r="DT179" s="15"/>
      <c r="DU179" s="15"/>
      <c r="DV179" s="97"/>
      <c r="DW179" s="97"/>
      <c r="DX179" s="15"/>
      <c r="DY179" s="15"/>
      <c r="DZ179" s="58"/>
      <c r="EA179" s="59"/>
    </row>
    <row r="180" spans="1:131" s="22" customFormat="1" ht="19.5" customHeight="1" x14ac:dyDescent="0.25">
      <c r="A180" s="9">
        <v>153</v>
      </c>
      <c r="B180" s="10" t="s">
        <v>1589</v>
      </c>
      <c r="C180" s="22" t="s">
        <v>311</v>
      </c>
      <c r="D180" s="14"/>
      <c r="E180" s="22" t="s">
        <v>300</v>
      </c>
      <c r="F180" s="22" t="s">
        <v>301</v>
      </c>
      <c r="G180" s="14"/>
      <c r="I180" s="22" t="s">
        <v>78</v>
      </c>
      <c r="J180" s="131"/>
      <c r="K180" s="131"/>
      <c r="L180" s="131"/>
      <c r="M180" s="22" t="s">
        <v>20</v>
      </c>
      <c r="O180" s="22">
        <v>30</v>
      </c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51">
        <f t="shared" si="2"/>
        <v>0</v>
      </c>
      <c r="AG180" s="47"/>
      <c r="AH180" s="14"/>
      <c r="AI180" s="14"/>
      <c r="AJ180" s="15"/>
      <c r="AK180" s="15"/>
      <c r="AL180" s="14"/>
      <c r="AM180" s="14"/>
      <c r="AN180" s="15"/>
      <c r="AO180" s="15"/>
      <c r="AP180" s="14"/>
      <c r="AQ180" s="14"/>
      <c r="AR180" s="15"/>
      <c r="AS180" s="15"/>
      <c r="AT180" s="14"/>
      <c r="AU180" s="14"/>
      <c r="AV180" s="15"/>
      <c r="AW180" s="15"/>
      <c r="AX180" s="14"/>
      <c r="AY180" s="14"/>
      <c r="AZ180" s="15"/>
      <c r="BA180" s="15"/>
      <c r="BB180" s="14"/>
      <c r="BC180" s="14"/>
      <c r="BD180" s="15"/>
      <c r="BE180" s="15"/>
      <c r="BF180" s="14"/>
      <c r="BG180" s="14"/>
      <c r="BH180" s="15"/>
      <c r="BI180" s="15"/>
      <c r="BJ180" s="14"/>
      <c r="BK180" s="14"/>
      <c r="BL180" s="15"/>
      <c r="BM180" s="15"/>
      <c r="BN180" s="14"/>
      <c r="BO180" s="14"/>
      <c r="BP180" s="15"/>
      <c r="BQ180" s="15"/>
      <c r="BT180" s="15"/>
      <c r="BU180" s="15"/>
      <c r="BX180" s="15"/>
      <c r="BY180" s="15"/>
      <c r="CB180" s="15"/>
      <c r="CC180" s="15"/>
      <c r="CF180" s="15"/>
      <c r="CG180" s="15"/>
      <c r="CJ180" s="15"/>
      <c r="CK180" s="15"/>
      <c r="CN180" s="15"/>
      <c r="CO180" s="15"/>
      <c r="CP180" s="14"/>
      <c r="CQ180" s="14"/>
      <c r="CR180" s="15"/>
      <c r="CS180" s="15"/>
      <c r="CT180" s="14"/>
      <c r="CU180" s="14"/>
      <c r="CV180" s="15"/>
      <c r="CW180" s="15"/>
      <c r="CX180" s="97"/>
      <c r="CY180" s="97"/>
      <c r="CZ180" s="15"/>
      <c r="DA180" s="15"/>
      <c r="DB180" s="97"/>
      <c r="DC180" s="97"/>
      <c r="DD180" s="15"/>
      <c r="DE180" s="15"/>
      <c r="DF180" s="97"/>
      <c r="DG180" s="97"/>
      <c r="DH180" s="15"/>
      <c r="DI180" s="15"/>
      <c r="DJ180" s="97"/>
      <c r="DK180" s="97"/>
      <c r="DL180" s="15"/>
      <c r="DM180" s="15"/>
      <c r="DN180" s="97"/>
      <c r="DO180" s="97"/>
      <c r="DP180" s="15"/>
      <c r="DQ180" s="15"/>
      <c r="DR180" s="97"/>
      <c r="DS180" s="97"/>
      <c r="DT180" s="15"/>
      <c r="DU180" s="15"/>
      <c r="DV180" s="97"/>
      <c r="DW180" s="97"/>
      <c r="DX180" s="15"/>
      <c r="DY180" s="15"/>
      <c r="DZ180" s="58"/>
      <c r="EA180" s="59"/>
    </row>
    <row r="181" spans="1:131" s="22" customFormat="1" ht="19.5" customHeight="1" x14ac:dyDescent="0.25">
      <c r="A181" s="9">
        <v>154</v>
      </c>
      <c r="B181" s="10" t="s">
        <v>1590</v>
      </c>
      <c r="C181" s="22" t="s">
        <v>312</v>
      </c>
      <c r="D181" s="14"/>
      <c r="E181" s="22" t="s">
        <v>300</v>
      </c>
      <c r="F181" s="22" t="s">
        <v>301</v>
      </c>
      <c r="G181" s="14"/>
      <c r="I181" s="22" t="s">
        <v>78</v>
      </c>
      <c r="J181" s="131"/>
      <c r="K181" s="131"/>
      <c r="L181" s="131"/>
      <c r="M181" s="22" t="s">
        <v>20</v>
      </c>
      <c r="O181" s="22">
        <v>31</v>
      </c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51">
        <f t="shared" si="2"/>
        <v>0</v>
      </c>
      <c r="AG181" s="47"/>
      <c r="AH181" s="14"/>
      <c r="AI181" s="14"/>
      <c r="AJ181" s="15"/>
      <c r="AK181" s="15"/>
      <c r="AL181" s="14"/>
      <c r="AM181" s="14"/>
      <c r="AN181" s="15"/>
      <c r="AO181" s="15"/>
      <c r="AP181" s="14"/>
      <c r="AQ181" s="14"/>
      <c r="AR181" s="15"/>
      <c r="AS181" s="15"/>
      <c r="AT181" s="14"/>
      <c r="AU181" s="14"/>
      <c r="AV181" s="15"/>
      <c r="AW181" s="15"/>
      <c r="AX181" s="14"/>
      <c r="AY181" s="14"/>
      <c r="AZ181" s="15"/>
      <c r="BA181" s="15"/>
      <c r="BB181" s="14"/>
      <c r="BC181" s="14"/>
      <c r="BD181" s="15"/>
      <c r="BE181" s="15"/>
      <c r="BF181" s="14"/>
      <c r="BG181" s="14"/>
      <c r="BH181" s="15"/>
      <c r="BI181" s="15"/>
      <c r="BJ181" s="14"/>
      <c r="BK181" s="14"/>
      <c r="BL181" s="15"/>
      <c r="BM181" s="15"/>
      <c r="BN181" s="14"/>
      <c r="BO181" s="14"/>
      <c r="BP181" s="15"/>
      <c r="BQ181" s="15"/>
      <c r="BT181" s="15"/>
      <c r="BU181" s="15"/>
      <c r="BX181" s="15"/>
      <c r="BY181" s="15"/>
      <c r="CB181" s="15"/>
      <c r="CC181" s="15"/>
      <c r="CF181" s="15"/>
      <c r="CG181" s="15"/>
      <c r="CJ181" s="15"/>
      <c r="CK181" s="15"/>
      <c r="CN181" s="15"/>
      <c r="CO181" s="15"/>
      <c r="CP181" s="14"/>
      <c r="CQ181" s="14"/>
      <c r="CR181" s="15"/>
      <c r="CS181" s="15"/>
      <c r="CT181" s="14"/>
      <c r="CU181" s="14"/>
      <c r="CV181" s="15"/>
      <c r="CW181" s="15"/>
      <c r="CX181" s="97"/>
      <c r="CY181" s="97"/>
      <c r="CZ181" s="15"/>
      <c r="DA181" s="15"/>
      <c r="DB181" s="97"/>
      <c r="DC181" s="97"/>
      <c r="DD181" s="15"/>
      <c r="DE181" s="15"/>
      <c r="DF181" s="97"/>
      <c r="DG181" s="97"/>
      <c r="DH181" s="15"/>
      <c r="DI181" s="15"/>
      <c r="DJ181" s="97"/>
      <c r="DK181" s="97"/>
      <c r="DL181" s="15"/>
      <c r="DM181" s="15"/>
      <c r="DN181" s="97"/>
      <c r="DO181" s="97"/>
      <c r="DP181" s="15"/>
      <c r="DQ181" s="15"/>
      <c r="DR181" s="97"/>
      <c r="DS181" s="97"/>
      <c r="DT181" s="15"/>
      <c r="DU181" s="15"/>
      <c r="DV181" s="97"/>
      <c r="DW181" s="97"/>
      <c r="DX181" s="15"/>
      <c r="DY181" s="15"/>
      <c r="DZ181" s="58"/>
      <c r="EA181" s="59"/>
    </row>
    <row r="182" spans="1:131" s="22" customFormat="1" ht="19.5" customHeight="1" x14ac:dyDescent="0.25">
      <c r="A182" s="9">
        <v>155</v>
      </c>
      <c r="B182" s="10" t="s">
        <v>1591</v>
      </c>
      <c r="C182" s="22" t="s">
        <v>313</v>
      </c>
      <c r="D182" s="14"/>
      <c r="E182" s="22" t="s">
        <v>300</v>
      </c>
      <c r="F182" s="22" t="s">
        <v>301</v>
      </c>
      <c r="G182" s="14"/>
      <c r="I182" s="22" t="s">
        <v>78</v>
      </c>
      <c r="J182" s="131"/>
      <c r="K182" s="131"/>
      <c r="L182" s="131"/>
      <c r="M182" s="22" t="s">
        <v>20</v>
      </c>
      <c r="O182" s="22">
        <v>30</v>
      </c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51">
        <f t="shared" si="2"/>
        <v>0</v>
      </c>
      <c r="AG182" s="47"/>
      <c r="AH182" s="14"/>
      <c r="AI182" s="14"/>
      <c r="AJ182" s="15"/>
      <c r="AK182" s="15"/>
      <c r="AL182" s="14"/>
      <c r="AM182" s="14"/>
      <c r="AN182" s="15"/>
      <c r="AO182" s="15"/>
      <c r="AP182" s="14"/>
      <c r="AQ182" s="14"/>
      <c r="AR182" s="15"/>
      <c r="AS182" s="15"/>
      <c r="AT182" s="14"/>
      <c r="AU182" s="14"/>
      <c r="AV182" s="15"/>
      <c r="AW182" s="15"/>
      <c r="AX182" s="14"/>
      <c r="AY182" s="14"/>
      <c r="AZ182" s="15"/>
      <c r="BA182" s="15"/>
      <c r="BB182" s="14"/>
      <c r="BC182" s="14"/>
      <c r="BD182" s="15"/>
      <c r="BE182" s="15"/>
      <c r="BF182" s="14"/>
      <c r="BG182" s="14"/>
      <c r="BH182" s="15"/>
      <c r="BI182" s="15"/>
      <c r="BJ182" s="14"/>
      <c r="BK182" s="14"/>
      <c r="BL182" s="15"/>
      <c r="BM182" s="15"/>
      <c r="BN182" s="14"/>
      <c r="BO182" s="14"/>
      <c r="BP182" s="15"/>
      <c r="BQ182" s="15"/>
      <c r="BT182" s="15"/>
      <c r="BU182" s="15"/>
      <c r="BX182" s="15"/>
      <c r="BY182" s="15"/>
      <c r="CB182" s="15"/>
      <c r="CC182" s="15"/>
      <c r="CF182" s="15"/>
      <c r="CG182" s="15"/>
      <c r="CJ182" s="15"/>
      <c r="CK182" s="15"/>
      <c r="CN182" s="15"/>
      <c r="CO182" s="15"/>
      <c r="CP182" s="14"/>
      <c r="CQ182" s="14"/>
      <c r="CR182" s="15"/>
      <c r="CS182" s="15"/>
      <c r="CT182" s="14"/>
      <c r="CU182" s="14"/>
      <c r="CV182" s="15"/>
      <c r="CW182" s="15"/>
      <c r="CX182" s="97"/>
      <c r="CY182" s="97"/>
      <c r="CZ182" s="15"/>
      <c r="DA182" s="15"/>
      <c r="DB182" s="97"/>
      <c r="DC182" s="97"/>
      <c r="DD182" s="15"/>
      <c r="DE182" s="15"/>
      <c r="DF182" s="97"/>
      <c r="DG182" s="97"/>
      <c r="DH182" s="15"/>
      <c r="DI182" s="15"/>
      <c r="DJ182" s="97"/>
      <c r="DK182" s="97"/>
      <c r="DL182" s="15"/>
      <c r="DM182" s="15"/>
      <c r="DN182" s="97"/>
      <c r="DO182" s="97"/>
      <c r="DP182" s="15"/>
      <c r="DQ182" s="15"/>
      <c r="DR182" s="97"/>
      <c r="DS182" s="97"/>
      <c r="DT182" s="15"/>
      <c r="DU182" s="15"/>
      <c r="DV182" s="97"/>
      <c r="DW182" s="97"/>
      <c r="DX182" s="15"/>
      <c r="DY182" s="15"/>
      <c r="DZ182" s="58"/>
      <c r="EA182" s="59"/>
    </row>
    <row r="183" spans="1:131" s="22" customFormat="1" ht="19.5" customHeight="1" x14ac:dyDescent="0.25">
      <c r="A183" s="9">
        <v>156</v>
      </c>
      <c r="B183" s="10" t="s">
        <v>1592</v>
      </c>
      <c r="C183" s="22" t="s">
        <v>314</v>
      </c>
      <c r="D183" s="14"/>
      <c r="E183" s="22" t="s">
        <v>300</v>
      </c>
      <c r="F183" s="22" t="s">
        <v>301</v>
      </c>
      <c r="G183" s="14"/>
      <c r="I183" s="22" t="s">
        <v>78</v>
      </c>
      <c r="J183" s="131"/>
      <c r="K183" s="131"/>
      <c r="L183" s="131"/>
      <c r="M183" s="22" t="s">
        <v>20</v>
      </c>
      <c r="O183" s="22">
        <v>31</v>
      </c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51">
        <f t="shared" si="2"/>
        <v>0</v>
      </c>
      <c r="AG183" s="47"/>
      <c r="AH183" s="14"/>
      <c r="AI183" s="14"/>
      <c r="AJ183" s="15"/>
      <c r="AK183" s="15"/>
      <c r="AL183" s="14"/>
      <c r="AM183" s="14"/>
      <c r="AN183" s="15"/>
      <c r="AO183" s="15"/>
      <c r="AP183" s="14"/>
      <c r="AQ183" s="14"/>
      <c r="AR183" s="15"/>
      <c r="AS183" s="15"/>
      <c r="AT183" s="14"/>
      <c r="AU183" s="14"/>
      <c r="AV183" s="15"/>
      <c r="AW183" s="15"/>
      <c r="AX183" s="14"/>
      <c r="AY183" s="14"/>
      <c r="AZ183" s="15"/>
      <c r="BA183" s="15"/>
      <c r="BB183" s="14"/>
      <c r="BC183" s="14"/>
      <c r="BD183" s="15"/>
      <c r="BE183" s="15"/>
      <c r="BF183" s="14"/>
      <c r="BG183" s="14"/>
      <c r="BH183" s="15"/>
      <c r="BI183" s="15"/>
      <c r="BJ183" s="14"/>
      <c r="BK183" s="14"/>
      <c r="BL183" s="15"/>
      <c r="BM183" s="15"/>
      <c r="BN183" s="14"/>
      <c r="BO183" s="14"/>
      <c r="BP183" s="15"/>
      <c r="BQ183" s="15"/>
      <c r="BT183" s="15"/>
      <c r="BU183" s="15"/>
      <c r="BX183" s="15"/>
      <c r="BY183" s="15"/>
      <c r="CB183" s="15"/>
      <c r="CC183" s="15"/>
      <c r="CF183" s="15"/>
      <c r="CG183" s="15"/>
      <c r="CJ183" s="15"/>
      <c r="CK183" s="15"/>
      <c r="CN183" s="15"/>
      <c r="CO183" s="15"/>
      <c r="CP183" s="14"/>
      <c r="CQ183" s="14"/>
      <c r="CR183" s="15"/>
      <c r="CS183" s="15"/>
      <c r="CT183" s="14"/>
      <c r="CU183" s="14"/>
      <c r="CV183" s="15"/>
      <c r="CW183" s="15"/>
      <c r="CX183" s="97"/>
      <c r="CY183" s="97"/>
      <c r="CZ183" s="15"/>
      <c r="DA183" s="15"/>
      <c r="DB183" s="97"/>
      <c r="DC183" s="97"/>
      <c r="DD183" s="15"/>
      <c r="DE183" s="15"/>
      <c r="DF183" s="97"/>
      <c r="DG183" s="97"/>
      <c r="DH183" s="15"/>
      <c r="DI183" s="15"/>
      <c r="DJ183" s="97"/>
      <c r="DK183" s="97"/>
      <c r="DL183" s="15"/>
      <c r="DM183" s="15"/>
      <c r="DN183" s="97"/>
      <c r="DO183" s="97"/>
      <c r="DP183" s="15"/>
      <c r="DQ183" s="15"/>
      <c r="DR183" s="97"/>
      <c r="DS183" s="97"/>
      <c r="DT183" s="15"/>
      <c r="DU183" s="15"/>
      <c r="DV183" s="97"/>
      <c r="DW183" s="97"/>
      <c r="DX183" s="15"/>
      <c r="DY183" s="15"/>
      <c r="DZ183" s="58"/>
      <c r="EA183" s="59"/>
    </row>
    <row r="184" spans="1:131" s="22" customFormat="1" ht="19.5" customHeight="1" x14ac:dyDescent="0.25">
      <c r="A184" s="9">
        <v>157</v>
      </c>
      <c r="B184" s="10" t="s">
        <v>1593</v>
      </c>
      <c r="C184" s="22" t="s">
        <v>315</v>
      </c>
      <c r="D184" s="14"/>
      <c r="E184" s="22" t="s">
        <v>300</v>
      </c>
      <c r="F184" s="22" t="s">
        <v>301</v>
      </c>
      <c r="G184" s="14"/>
      <c r="I184" s="22" t="s">
        <v>78</v>
      </c>
      <c r="J184" s="131"/>
      <c r="K184" s="131"/>
      <c r="L184" s="131"/>
      <c r="M184" s="22" t="s">
        <v>20</v>
      </c>
      <c r="O184" s="22">
        <v>32</v>
      </c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51">
        <f t="shared" si="2"/>
        <v>0</v>
      </c>
      <c r="AG184" s="47"/>
      <c r="AH184" s="14"/>
      <c r="AI184" s="14"/>
      <c r="AJ184" s="15"/>
      <c r="AK184" s="15"/>
      <c r="AL184" s="14"/>
      <c r="AM184" s="14"/>
      <c r="AN184" s="15"/>
      <c r="AO184" s="15"/>
      <c r="AP184" s="14"/>
      <c r="AQ184" s="14"/>
      <c r="AR184" s="15"/>
      <c r="AS184" s="15"/>
      <c r="AT184" s="14"/>
      <c r="AU184" s="14"/>
      <c r="AV184" s="15"/>
      <c r="AW184" s="15"/>
      <c r="AX184" s="14"/>
      <c r="AY184" s="14"/>
      <c r="AZ184" s="15"/>
      <c r="BA184" s="15"/>
      <c r="BB184" s="14"/>
      <c r="BC184" s="14"/>
      <c r="BD184" s="15"/>
      <c r="BE184" s="15"/>
      <c r="BF184" s="14"/>
      <c r="BG184" s="14"/>
      <c r="BH184" s="15"/>
      <c r="BI184" s="15"/>
      <c r="BJ184" s="14"/>
      <c r="BK184" s="14"/>
      <c r="BL184" s="15"/>
      <c r="BM184" s="15"/>
      <c r="BN184" s="14"/>
      <c r="BO184" s="14"/>
      <c r="BP184" s="15"/>
      <c r="BQ184" s="15"/>
      <c r="BT184" s="15"/>
      <c r="BU184" s="15"/>
      <c r="BX184" s="15"/>
      <c r="BY184" s="15"/>
      <c r="CB184" s="15"/>
      <c r="CC184" s="15"/>
      <c r="CF184" s="15"/>
      <c r="CG184" s="15"/>
      <c r="CJ184" s="15"/>
      <c r="CK184" s="15"/>
      <c r="CN184" s="15"/>
      <c r="CO184" s="15"/>
      <c r="CP184" s="14"/>
      <c r="CQ184" s="14"/>
      <c r="CR184" s="15"/>
      <c r="CS184" s="15"/>
      <c r="CT184" s="14"/>
      <c r="CU184" s="14"/>
      <c r="CV184" s="15"/>
      <c r="CW184" s="15"/>
      <c r="CX184" s="97"/>
      <c r="CY184" s="97"/>
      <c r="CZ184" s="15"/>
      <c r="DA184" s="15"/>
      <c r="DB184" s="97"/>
      <c r="DC184" s="97"/>
      <c r="DD184" s="15"/>
      <c r="DE184" s="15"/>
      <c r="DF184" s="97"/>
      <c r="DG184" s="97"/>
      <c r="DH184" s="15"/>
      <c r="DI184" s="15"/>
      <c r="DJ184" s="97"/>
      <c r="DK184" s="97"/>
      <c r="DL184" s="15"/>
      <c r="DM184" s="15"/>
      <c r="DN184" s="97"/>
      <c r="DO184" s="97"/>
      <c r="DP184" s="15"/>
      <c r="DQ184" s="15"/>
      <c r="DR184" s="97"/>
      <c r="DS184" s="97"/>
      <c r="DT184" s="15"/>
      <c r="DU184" s="15"/>
      <c r="DV184" s="97"/>
      <c r="DW184" s="97"/>
      <c r="DX184" s="15"/>
      <c r="DY184" s="15"/>
      <c r="DZ184" s="58"/>
      <c r="EA184" s="59"/>
    </row>
    <row r="185" spans="1:131" s="22" customFormat="1" ht="19.5" customHeight="1" x14ac:dyDescent="0.25">
      <c r="A185" s="9">
        <v>158</v>
      </c>
      <c r="B185" s="10" t="s">
        <v>1594</v>
      </c>
      <c r="C185" s="22" t="s">
        <v>316</v>
      </c>
      <c r="D185" s="14"/>
      <c r="E185" s="22" t="s">
        <v>300</v>
      </c>
      <c r="F185" s="22" t="s">
        <v>301</v>
      </c>
      <c r="G185" s="14"/>
      <c r="I185" s="22" t="s">
        <v>78</v>
      </c>
      <c r="J185" s="131"/>
      <c r="K185" s="131"/>
      <c r="L185" s="131"/>
      <c r="M185" s="22" t="s">
        <v>20</v>
      </c>
      <c r="O185" s="22">
        <v>30</v>
      </c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51">
        <f t="shared" si="2"/>
        <v>0</v>
      </c>
      <c r="AG185" s="47"/>
      <c r="AH185" s="14"/>
      <c r="AI185" s="14"/>
      <c r="AJ185" s="15"/>
      <c r="AK185" s="15"/>
      <c r="AL185" s="14"/>
      <c r="AM185" s="14"/>
      <c r="AN185" s="15"/>
      <c r="AO185" s="15"/>
      <c r="AP185" s="14"/>
      <c r="AQ185" s="14"/>
      <c r="AR185" s="15"/>
      <c r="AS185" s="15"/>
      <c r="AT185" s="14"/>
      <c r="AU185" s="14"/>
      <c r="AV185" s="15"/>
      <c r="AW185" s="15"/>
      <c r="AX185" s="14"/>
      <c r="AY185" s="14"/>
      <c r="AZ185" s="15"/>
      <c r="BA185" s="15"/>
      <c r="BB185" s="14"/>
      <c r="BC185" s="14"/>
      <c r="BD185" s="15"/>
      <c r="BE185" s="15"/>
      <c r="BF185" s="14"/>
      <c r="BG185" s="14"/>
      <c r="BH185" s="15"/>
      <c r="BI185" s="15"/>
      <c r="BJ185" s="14"/>
      <c r="BK185" s="14"/>
      <c r="BL185" s="15"/>
      <c r="BM185" s="15"/>
      <c r="BN185" s="14"/>
      <c r="BO185" s="14"/>
      <c r="BP185" s="15"/>
      <c r="BQ185" s="15"/>
      <c r="BT185" s="15"/>
      <c r="BU185" s="15"/>
      <c r="BX185" s="15"/>
      <c r="BY185" s="15"/>
      <c r="CB185" s="15"/>
      <c r="CC185" s="15"/>
      <c r="CF185" s="15"/>
      <c r="CG185" s="15"/>
      <c r="CJ185" s="15"/>
      <c r="CK185" s="15"/>
      <c r="CN185" s="15"/>
      <c r="CO185" s="15"/>
      <c r="CP185" s="14"/>
      <c r="CQ185" s="14"/>
      <c r="CR185" s="15"/>
      <c r="CS185" s="15"/>
      <c r="CT185" s="14"/>
      <c r="CU185" s="14"/>
      <c r="CV185" s="15"/>
      <c r="CW185" s="15"/>
      <c r="CX185" s="97"/>
      <c r="CY185" s="97"/>
      <c r="CZ185" s="15"/>
      <c r="DA185" s="15"/>
      <c r="DB185" s="97"/>
      <c r="DC185" s="97"/>
      <c r="DD185" s="15"/>
      <c r="DE185" s="15"/>
      <c r="DF185" s="97"/>
      <c r="DG185" s="97"/>
      <c r="DH185" s="15"/>
      <c r="DI185" s="15"/>
      <c r="DJ185" s="97"/>
      <c r="DK185" s="97"/>
      <c r="DL185" s="15"/>
      <c r="DM185" s="15"/>
      <c r="DN185" s="97"/>
      <c r="DO185" s="97"/>
      <c r="DP185" s="15"/>
      <c r="DQ185" s="15"/>
      <c r="DR185" s="97"/>
      <c r="DS185" s="97"/>
      <c r="DT185" s="15"/>
      <c r="DU185" s="15"/>
      <c r="DV185" s="97"/>
      <c r="DW185" s="97"/>
      <c r="DX185" s="15"/>
      <c r="DY185" s="15"/>
      <c r="DZ185" s="58"/>
      <c r="EA185" s="59"/>
    </row>
    <row r="186" spans="1:131" s="22" customFormat="1" ht="19.5" customHeight="1" x14ac:dyDescent="0.25">
      <c r="A186" s="9">
        <v>159</v>
      </c>
      <c r="B186" s="10" t="s">
        <v>1595</v>
      </c>
      <c r="C186" s="22" t="s">
        <v>317</v>
      </c>
      <c r="D186" s="14"/>
      <c r="E186" s="22" t="s">
        <v>300</v>
      </c>
      <c r="F186" s="22" t="s">
        <v>301</v>
      </c>
      <c r="G186" s="14"/>
      <c r="I186" s="22" t="s">
        <v>78</v>
      </c>
      <c r="J186" s="131"/>
      <c r="K186" s="131"/>
      <c r="L186" s="131"/>
      <c r="M186" s="22" t="s">
        <v>20</v>
      </c>
      <c r="O186" s="22">
        <v>31</v>
      </c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51">
        <f t="shared" si="2"/>
        <v>0</v>
      </c>
      <c r="AG186" s="47"/>
      <c r="AH186" s="14"/>
      <c r="AI186" s="14"/>
      <c r="AJ186" s="15"/>
      <c r="AK186" s="15"/>
      <c r="AL186" s="14"/>
      <c r="AM186" s="14"/>
      <c r="AN186" s="15"/>
      <c r="AO186" s="15"/>
      <c r="AP186" s="14"/>
      <c r="AQ186" s="14"/>
      <c r="AR186" s="15"/>
      <c r="AS186" s="15"/>
      <c r="AT186" s="14"/>
      <c r="AU186" s="14"/>
      <c r="AV186" s="15"/>
      <c r="AW186" s="15"/>
      <c r="AX186" s="14"/>
      <c r="AY186" s="14"/>
      <c r="AZ186" s="15"/>
      <c r="BA186" s="15"/>
      <c r="BB186" s="14"/>
      <c r="BC186" s="14"/>
      <c r="BD186" s="15"/>
      <c r="BE186" s="15"/>
      <c r="BF186" s="14"/>
      <c r="BG186" s="14"/>
      <c r="BH186" s="15"/>
      <c r="BI186" s="15"/>
      <c r="BJ186" s="14"/>
      <c r="BK186" s="14"/>
      <c r="BL186" s="15"/>
      <c r="BM186" s="15"/>
      <c r="BN186" s="14"/>
      <c r="BO186" s="14"/>
      <c r="BP186" s="15"/>
      <c r="BQ186" s="15"/>
      <c r="BT186" s="15"/>
      <c r="BU186" s="15"/>
      <c r="BX186" s="15"/>
      <c r="BY186" s="15"/>
      <c r="CB186" s="15"/>
      <c r="CC186" s="15"/>
      <c r="CF186" s="15"/>
      <c r="CG186" s="15"/>
      <c r="CJ186" s="15"/>
      <c r="CK186" s="15"/>
      <c r="CN186" s="15"/>
      <c r="CO186" s="15"/>
      <c r="CP186" s="14"/>
      <c r="CQ186" s="14"/>
      <c r="CR186" s="15"/>
      <c r="CS186" s="15"/>
      <c r="CT186" s="14"/>
      <c r="CU186" s="14"/>
      <c r="CV186" s="15"/>
      <c r="CW186" s="15"/>
      <c r="CX186" s="97"/>
      <c r="CY186" s="97"/>
      <c r="CZ186" s="15"/>
      <c r="DA186" s="15"/>
      <c r="DB186" s="97"/>
      <c r="DC186" s="97"/>
      <c r="DD186" s="15"/>
      <c r="DE186" s="15"/>
      <c r="DF186" s="97"/>
      <c r="DG186" s="97"/>
      <c r="DH186" s="15"/>
      <c r="DI186" s="15"/>
      <c r="DJ186" s="97"/>
      <c r="DK186" s="97"/>
      <c r="DL186" s="15"/>
      <c r="DM186" s="15"/>
      <c r="DN186" s="97"/>
      <c r="DO186" s="97"/>
      <c r="DP186" s="15"/>
      <c r="DQ186" s="15"/>
      <c r="DR186" s="97"/>
      <c r="DS186" s="97"/>
      <c r="DT186" s="15"/>
      <c r="DU186" s="15"/>
      <c r="DV186" s="97"/>
      <c r="DW186" s="97"/>
      <c r="DX186" s="15"/>
      <c r="DY186" s="15"/>
      <c r="DZ186" s="58"/>
      <c r="EA186" s="59"/>
    </row>
    <row r="187" spans="1:131" s="22" customFormat="1" ht="19.5" customHeight="1" x14ac:dyDescent="0.25">
      <c r="A187" s="9">
        <v>160</v>
      </c>
      <c r="B187" s="10" t="s">
        <v>1596</v>
      </c>
      <c r="C187" s="22" t="s">
        <v>318</v>
      </c>
      <c r="D187" s="14"/>
      <c r="E187" s="22" t="s">
        <v>300</v>
      </c>
      <c r="F187" s="22" t="s">
        <v>301</v>
      </c>
      <c r="G187" s="14"/>
      <c r="I187" s="22" t="s">
        <v>78</v>
      </c>
      <c r="J187" s="131"/>
      <c r="K187" s="131"/>
      <c r="L187" s="131"/>
      <c r="M187" s="22" t="s">
        <v>20</v>
      </c>
      <c r="O187" s="22">
        <v>31</v>
      </c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51">
        <f t="shared" si="2"/>
        <v>0</v>
      </c>
      <c r="AG187" s="47"/>
      <c r="AH187" s="14"/>
      <c r="AI187" s="14"/>
      <c r="AJ187" s="15"/>
      <c r="AK187" s="15"/>
      <c r="AL187" s="14"/>
      <c r="AM187" s="14"/>
      <c r="AN187" s="15"/>
      <c r="AO187" s="15"/>
      <c r="AP187" s="14"/>
      <c r="AQ187" s="14"/>
      <c r="AR187" s="15"/>
      <c r="AS187" s="15"/>
      <c r="AT187" s="14"/>
      <c r="AU187" s="14"/>
      <c r="AV187" s="15"/>
      <c r="AW187" s="15"/>
      <c r="AX187" s="14"/>
      <c r="AY187" s="14"/>
      <c r="AZ187" s="15"/>
      <c r="BA187" s="15"/>
      <c r="BB187" s="14"/>
      <c r="BC187" s="14"/>
      <c r="BD187" s="15"/>
      <c r="BE187" s="15"/>
      <c r="BF187" s="14"/>
      <c r="BG187" s="14"/>
      <c r="BH187" s="15"/>
      <c r="BI187" s="15"/>
      <c r="BJ187" s="14"/>
      <c r="BK187" s="14"/>
      <c r="BL187" s="15"/>
      <c r="BM187" s="15"/>
      <c r="BN187" s="14"/>
      <c r="BO187" s="14"/>
      <c r="BP187" s="15"/>
      <c r="BQ187" s="15"/>
      <c r="BT187" s="15"/>
      <c r="BU187" s="15"/>
      <c r="BX187" s="15"/>
      <c r="BY187" s="15"/>
      <c r="CB187" s="15"/>
      <c r="CC187" s="15"/>
      <c r="CF187" s="15"/>
      <c r="CG187" s="15"/>
      <c r="CJ187" s="15"/>
      <c r="CK187" s="15"/>
      <c r="CN187" s="15"/>
      <c r="CO187" s="15"/>
      <c r="CP187" s="14"/>
      <c r="CQ187" s="14"/>
      <c r="CR187" s="15"/>
      <c r="CS187" s="15"/>
      <c r="CT187" s="14"/>
      <c r="CU187" s="14"/>
      <c r="CV187" s="15"/>
      <c r="CW187" s="15"/>
      <c r="CX187" s="97"/>
      <c r="CY187" s="97"/>
      <c r="CZ187" s="15"/>
      <c r="DA187" s="15"/>
      <c r="DB187" s="97"/>
      <c r="DC187" s="97"/>
      <c r="DD187" s="15"/>
      <c r="DE187" s="15"/>
      <c r="DF187" s="97"/>
      <c r="DG187" s="97"/>
      <c r="DH187" s="15"/>
      <c r="DI187" s="15"/>
      <c r="DJ187" s="97"/>
      <c r="DK187" s="97"/>
      <c r="DL187" s="15"/>
      <c r="DM187" s="15"/>
      <c r="DN187" s="97"/>
      <c r="DO187" s="97"/>
      <c r="DP187" s="15"/>
      <c r="DQ187" s="15"/>
      <c r="DR187" s="97"/>
      <c r="DS187" s="97"/>
      <c r="DT187" s="15"/>
      <c r="DU187" s="15"/>
      <c r="DV187" s="97"/>
      <c r="DW187" s="97"/>
      <c r="DX187" s="15"/>
      <c r="DY187" s="15"/>
      <c r="DZ187" s="58"/>
      <c r="EA187" s="59"/>
    </row>
    <row r="188" spans="1:131" s="22" customFormat="1" ht="19.5" customHeight="1" x14ac:dyDescent="0.25">
      <c r="A188" s="9">
        <v>161</v>
      </c>
      <c r="B188" s="10" t="s">
        <v>1597</v>
      </c>
      <c r="C188" s="22" t="s">
        <v>319</v>
      </c>
      <c r="D188" s="14"/>
      <c r="E188" s="22" t="s">
        <v>300</v>
      </c>
      <c r="F188" s="22" t="s">
        <v>301</v>
      </c>
      <c r="G188" s="14"/>
      <c r="I188" s="22" t="s">
        <v>78</v>
      </c>
      <c r="J188" s="131"/>
      <c r="K188" s="131"/>
      <c r="L188" s="131"/>
      <c r="M188" s="22" t="s">
        <v>20</v>
      </c>
      <c r="O188" s="22">
        <v>29</v>
      </c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51">
        <f t="shared" si="2"/>
        <v>0</v>
      </c>
      <c r="AG188" s="47"/>
      <c r="AH188" s="14"/>
      <c r="AI188" s="14"/>
      <c r="AJ188" s="15"/>
      <c r="AK188" s="15"/>
      <c r="AL188" s="14"/>
      <c r="AM188" s="14"/>
      <c r="AN188" s="15"/>
      <c r="AO188" s="15"/>
      <c r="AP188" s="14"/>
      <c r="AQ188" s="14"/>
      <c r="AR188" s="15"/>
      <c r="AS188" s="15"/>
      <c r="AT188" s="14"/>
      <c r="AU188" s="14"/>
      <c r="AV188" s="15"/>
      <c r="AW188" s="15"/>
      <c r="AX188" s="14"/>
      <c r="AY188" s="14"/>
      <c r="AZ188" s="15"/>
      <c r="BA188" s="15"/>
      <c r="BB188" s="14"/>
      <c r="BC188" s="14"/>
      <c r="BD188" s="15"/>
      <c r="BE188" s="15"/>
      <c r="BF188" s="14"/>
      <c r="BG188" s="14"/>
      <c r="BH188" s="15"/>
      <c r="BI188" s="15"/>
      <c r="BJ188" s="14"/>
      <c r="BK188" s="14"/>
      <c r="BL188" s="15"/>
      <c r="BM188" s="15"/>
      <c r="BN188" s="14"/>
      <c r="BO188" s="14"/>
      <c r="BP188" s="15"/>
      <c r="BQ188" s="15"/>
      <c r="BT188" s="15"/>
      <c r="BU188" s="15"/>
      <c r="BX188" s="15"/>
      <c r="BY188" s="15"/>
      <c r="CB188" s="15"/>
      <c r="CC188" s="15"/>
      <c r="CF188" s="15"/>
      <c r="CG188" s="15"/>
      <c r="CJ188" s="15"/>
      <c r="CK188" s="15"/>
      <c r="CN188" s="15"/>
      <c r="CO188" s="15"/>
      <c r="CP188" s="14"/>
      <c r="CQ188" s="14"/>
      <c r="CR188" s="15"/>
      <c r="CS188" s="15"/>
      <c r="CT188" s="14"/>
      <c r="CU188" s="14"/>
      <c r="CV188" s="15"/>
      <c r="CW188" s="15"/>
      <c r="CX188" s="97"/>
      <c r="CY188" s="97"/>
      <c r="CZ188" s="15"/>
      <c r="DA188" s="15"/>
      <c r="DB188" s="97"/>
      <c r="DC188" s="97"/>
      <c r="DD188" s="15"/>
      <c r="DE188" s="15"/>
      <c r="DF188" s="97"/>
      <c r="DG188" s="97"/>
      <c r="DH188" s="15"/>
      <c r="DI188" s="15"/>
      <c r="DJ188" s="97"/>
      <c r="DK188" s="97"/>
      <c r="DL188" s="15"/>
      <c r="DM188" s="15"/>
      <c r="DN188" s="97"/>
      <c r="DO188" s="97"/>
      <c r="DP188" s="15"/>
      <c r="DQ188" s="15"/>
      <c r="DR188" s="97"/>
      <c r="DS188" s="97"/>
      <c r="DT188" s="15"/>
      <c r="DU188" s="15"/>
      <c r="DV188" s="97"/>
      <c r="DW188" s="97"/>
      <c r="DX188" s="15"/>
      <c r="DY188" s="15"/>
      <c r="DZ188" s="58"/>
      <c r="EA188" s="59"/>
    </row>
    <row r="189" spans="1:131" s="22" customFormat="1" ht="19.5" customHeight="1" x14ac:dyDescent="0.25">
      <c r="A189" s="9">
        <v>162</v>
      </c>
      <c r="B189" s="10" t="s">
        <v>1598</v>
      </c>
      <c r="C189" s="22" t="s">
        <v>320</v>
      </c>
      <c r="D189" s="14"/>
      <c r="E189" s="22" t="s">
        <v>300</v>
      </c>
      <c r="F189" s="22" t="s">
        <v>301</v>
      </c>
      <c r="G189" s="14"/>
      <c r="I189" s="22" t="s">
        <v>78</v>
      </c>
      <c r="J189" s="131"/>
      <c r="K189" s="131"/>
      <c r="L189" s="131"/>
      <c r="M189" s="22" t="s">
        <v>20</v>
      </c>
      <c r="O189" s="22">
        <v>31</v>
      </c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51">
        <f t="shared" si="2"/>
        <v>0</v>
      </c>
      <c r="AG189" s="47"/>
      <c r="AH189" s="14"/>
      <c r="AI189" s="14"/>
      <c r="AJ189" s="15"/>
      <c r="AK189" s="15"/>
      <c r="AL189" s="14"/>
      <c r="AM189" s="14"/>
      <c r="AN189" s="15"/>
      <c r="AO189" s="15"/>
      <c r="AP189" s="14"/>
      <c r="AQ189" s="14"/>
      <c r="AR189" s="15"/>
      <c r="AS189" s="15"/>
      <c r="AT189" s="14"/>
      <c r="AU189" s="14"/>
      <c r="AV189" s="15"/>
      <c r="AW189" s="15"/>
      <c r="AX189" s="14"/>
      <c r="AY189" s="14"/>
      <c r="AZ189" s="15"/>
      <c r="BA189" s="15"/>
      <c r="BB189" s="14"/>
      <c r="BC189" s="14"/>
      <c r="BD189" s="15"/>
      <c r="BE189" s="15"/>
      <c r="BF189" s="14"/>
      <c r="BG189" s="14"/>
      <c r="BH189" s="15"/>
      <c r="BI189" s="15"/>
      <c r="BJ189" s="14"/>
      <c r="BK189" s="14"/>
      <c r="BL189" s="15"/>
      <c r="BM189" s="15"/>
      <c r="BN189" s="14"/>
      <c r="BO189" s="14"/>
      <c r="BP189" s="15"/>
      <c r="BQ189" s="15"/>
      <c r="BT189" s="15"/>
      <c r="BU189" s="15"/>
      <c r="BX189" s="15"/>
      <c r="BY189" s="15"/>
      <c r="CB189" s="15"/>
      <c r="CC189" s="15"/>
      <c r="CF189" s="15"/>
      <c r="CG189" s="15"/>
      <c r="CJ189" s="15"/>
      <c r="CK189" s="15"/>
      <c r="CN189" s="15"/>
      <c r="CO189" s="15"/>
      <c r="CP189" s="14"/>
      <c r="CQ189" s="14"/>
      <c r="CR189" s="15"/>
      <c r="CS189" s="15"/>
      <c r="CT189" s="14"/>
      <c r="CU189" s="14"/>
      <c r="CV189" s="15"/>
      <c r="CW189" s="15"/>
      <c r="CX189" s="97"/>
      <c r="CY189" s="97"/>
      <c r="CZ189" s="15"/>
      <c r="DA189" s="15"/>
      <c r="DB189" s="97"/>
      <c r="DC189" s="97"/>
      <c r="DD189" s="15"/>
      <c r="DE189" s="15"/>
      <c r="DF189" s="97"/>
      <c r="DG189" s="97"/>
      <c r="DH189" s="15"/>
      <c r="DI189" s="15"/>
      <c r="DJ189" s="97"/>
      <c r="DK189" s="97"/>
      <c r="DL189" s="15"/>
      <c r="DM189" s="15"/>
      <c r="DN189" s="97"/>
      <c r="DO189" s="97"/>
      <c r="DP189" s="15"/>
      <c r="DQ189" s="15"/>
      <c r="DR189" s="97"/>
      <c r="DS189" s="97"/>
      <c r="DT189" s="15"/>
      <c r="DU189" s="15"/>
      <c r="DV189" s="97"/>
      <c r="DW189" s="97"/>
      <c r="DX189" s="15"/>
      <c r="DY189" s="15"/>
      <c r="DZ189" s="58"/>
      <c r="EA189" s="59"/>
    </row>
    <row r="190" spans="1:131" s="22" customFormat="1" ht="19.5" customHeight="1" x14ac:dyDescent="0.25">
      <c r="A190" s="9">
        <v>163</v>
      </c>
      <c r="B190" s="10" t="s">
        <v>1599</v>
      </c>
      <c r="C190" s="22" t="s">
        <v>321</v>
      </c>
      <c r="D190" s="14"/>
      <c r="E190" s="22" t="s">
        <v>160</v>
      </c>
      <c r="F190" s="22" t="s">
        <v>161</v>
      </c>
      <c r="G190" s="14"/>
      <c r="I190" s="22" t="s">
        <v>28</v>
      </c>
      <c r="J190" s="131"/>
      <c r="K190" s="131"/>
      <c r="L190" s="131"/>
      <c r="M190" s="22" t="s">
        <v>20</v>
      </c>
      <c r="O190" s="22">
        <v>31</v>
      </c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51">
        <f t="shared" si="2"/>
        <v>0</v>
      </c>
      <c r="AG190" s="47"/>
      <c r="AH190" s="14"/>
      <c r="AI190" s="14"/>
      <c r="AJ190" s="15"/>
      <c r="AK190" s="15"/>
      <c r="AL190" s="14"/>
      <c r="AM190" s="14"/>
      <c r="AN190" s="15"/>
      <c r="AO190" s="15"/>
      <c r="AP190" s="14"/>
      <c r="AQ190" s="14"/>
      <c r="AR190" s="15"/>
      <c r="AS190" s="15"/>
      <c r="AT190" s="14"/>
      <c r="AU190" s="14"/>
      <c r="AV190" s="15"/>
      <c r="AW190" s="15"/>
      <c r="AX190" s="14"/>
      <c r="AY190" s="14"/>
      <c r="AZ190" s="15"/>
      <c r="BA190" s="15"/>
      <c r="BB190" s="14"/>
      <c r="BC190" s="14"/>
      <c r="BD190" s="15"/>
      <c r="BE190" s="15"/>
      <c r="BF190" s="14"/>
      <c r="BG190" s="14"/>
      <c r="BH190" s="15"/>
      <c r="BI190" s="15"/>
      <c r="BJ190" s="14"/>
      <c r="BK190" s="14"/>
      <c r="BL190" s="15"/>
      <c r="BM190" s="15"/>
      <c r="BN190" s="14"/>
      <c r="BO190" s="14"/>
      <c r="BP190" s="15"/>
      <c r="BQ190" s="15"/>
      <c r="BT190" s="15"/>
      <c r="BU190" s="15"/>
      <c r="BX190" s="15"/>
      <c r="BY190" s="15"/>
      <c r="CB190" s="15"/>
      <c r="CC190" s="15"/>
      <c r="CF190" s="15"/>
      <c r="CG190" s="15"/>
      <c r="CJ190" s="15"/>
      <c r="CK190" s="15"/>
      <c r="CN190" s="15"/>
      <c r="CO190" s="15"/>
      <c r="CP190" s="14"/>
      <c r="CQ190" s="14"/>
      <c r="CR190" s="15"/>
      <c r="CS190" s="15"/>
      <c r="CT190" s="14"/>
      <c r="CU190" s="14"/>
      <c r="CV190" s="15"/>
      <c r="CW190" s="15"/>
      <c r="CX190" s="97"/>
      <c r="CY190" s="97"/>
      <c r="CZ190" s="15"/>
      <c r="DA190" s="15"/>
      <c r="DB190" s="97"/>
      <c r="DC190" s="97"/>
      <c r="DD190" s="15"/>
      <c r="DE190" s="15"/>
      <c r="DF190" s="97"/>
      <c r="DG190" s="97"/>
      <c r="DH190" s="15"/>
      <c r="DI190" s="15"/>
      <c r="DJ190" s="97"/>
      <c r="DK190" s="97"/>
      <c r="DL190" s="15"/>
      <c r="DM190" s="15"/>
      <c r="DN190" s="97"/>
      <c r="DO190" s="97"/>
      <c r="DP190" s="15"/>
      <c r="DQ190" s="15"/>
      <c r="DR190" s="97"/>
      <c r="DS190" s="97"/>
      <c r="DT190" s="15"/>
      <c r="DU190" s="15"/>
      <c r="DV190" s="97"/>
      <c r="DW190" s="97"/>
      <c r="DX190" s="15"/>
      <c r="DY190" s="15"/>
      <c r="DZ190" s="58"/>
      <c r="EA190" s="59"/>
    </row>
    <row r="191" spans="1:131" s="22" customFormat="1" ht="19.5" customHeight="1" x14ac:dyDescent="0.25">
      <c r="A191" s="9">
        <v>164</v>
      </c>
      <c r="B191" s="10" t="s">
        <v>1600</v>
      </c>
      <c r="C191" s="22" t="s">
        <v>322</v>
      </c>
      <c r="D191" s="14"/>
      <c r="E191" s="22" t="s">
        <v>160</v>
      </c>
      <c r="F191" s="22" t="s">
        <v>161</v>
      </c>
      <c r="G191" s="14"/>
      <c r="I191" s="22" t="s">
        <v>28</v>
      </c>
      <c r="J191" s="131"/>
      <c r="K191" s="131"/>
      <c r="L191" s="131"/>
      <c r="M191" s="22" t="s">
        <v>20</v>
      </c>
      <c r="O191" s="22">
        <v>31</v>
      </c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51">
        <f t="shared" si="2"/>
        <v>0</v>
      </c>
      <c r="AG191" s="47"/>
      <c r="AH191" s="14"/>
      <c r="AI191" s="14"/>
      <c r="AJ191" s="15"/>
      <c r="AK191" s="15"/>
      <c r="AL191" s="14"/>
      <c r="AM191" s="14"/>
      <c r="AN191" s="15"/>
      <c r="AO191" s="15"/>
      <c r="AP191" s="14"/>
      <c r="AQ191" s="14"/>
      <c r="AR191" s="15"/>
      <c r="AS191" s="15"/>
      <c r="AT191" s="14"/>
      <c r="AU191" s="14"/>
      <c r="AV191" s="15"/>
      <c r="AW191" s="15"/>
      <c r="AX191" s="14"/>
      <c r="AY191" s="14"/>
      <c r="AZ191" s="15"/>
      <c r="BA191" s="15"/>
      <c r="BB191" s="14"/>
      <c r="BC191" s="14"/>
      <c r="BD191" s="15"/>
      <c r="BE191" s="15"/>
      <c r="BF191" s="14"/>
      <c r="BG191" s="14"/>
      <c r="BH191" s="15"/>
      <c r="BI191" s="15"/>
      <c r="BJ191" s="14"/>
      <c r="BK191" s="14"/>
      <c r="BL191" s="15"/>
      <c r="BM191" s="15"/>
      <c r="BN191" s="14"/>
      <c r="BO191" s="14"/>
      <c r="BP191" s="15"/>
      <c r="BQ191" s="15"/>
      <c r="BT191" s="15"/>
      <c r="BU191" s="15"/>
      <c r="BX191" s="15"/>
      <c r="BY191" s="15"/>
      <c r="CB191" s="15"/>
      <c r="CC191" s="15"/>
      <c r="CF191" s="15"/>
      <c r="CG191" s="15"/>
      <c r="CJ191" s="15"/>
      <c r="CK191" s="15"/>
      <c r="CN191" s="15"/>
      <c r="CO191" s="15"/>
      <c r="CP191" s="14"/>
      <c r="CQ191" s="14"/>
      <c r="CR191" s="15"/>
      <c r="CS191" s="15"/>
      <c r="CT191" s="14"/>
      <c r="CU191" s="14"/>
      <c r="CV191" s="15"/>
      <c r="CW191" s="15"/>
      <c r="CX191" s="97"/>
      <c r="CY191" s="97"/>
      <c r="CZ191" s="15"/>
      <c r="DA191" s="15"/>
      <c r="DB191" s="97"/>
      <c r="DC191" s="97"/>
      <c r="DD191" s="15"/>
      <c r="DE191" s="15"/>
      <c r="DF191" s="97"/>
      <c r="DG191" s="97"/>
      <c r="DH191" s="15"/>
      <c r="DI191" s="15"/>
      <c r="DJ191" s="97"/>
      <c r="DK191" s="97"/>
      <c r="DL191" s="15"/>
      <c r="DM191" s="15"/>
      <c r="DN191" s="97"/>
      <c r="DO191" s="97"/>
      <c r="DP191" s="15"/>
      <c r="DQ191" s="15"/>
      <c r="DR191" s="97"/>
      <c r="DS191" s="97"/>
      <c r="DT191" s="15"/>
      <c r="DU191" s="15"/>
      <c r="DV191" s="97"/>
      <c r="DW191" s="97"/>
      <c r="DX191" s="15"/>
      <c r="DY191" s="15"/>
      <c r="DZ191" s="58"/>
      <c r="EA191" s="59"/>
    </row>
    <row r="192" spans="1:131" s="22" customFormat="1" ht="19.5" customHeight="1" x14ac:dyDescent="0.25">
      <c r="A192" s="9">
        <v>165</v>
      </c>
      <c r="B192" s="10" t="s">
        <v>1601</v>
      </c>
      <c r="C192" s="22" t="s">
        <v>323</v>
      </c>
      <c r="D192" s="14"/>
      <c r="E192" s="22" t="s">
        <v>160</v>
      </c>
      <c r="F192" s="22" t="s">
        <v>161</v>
      </c>
      <c r="G192" s="14"/>
      <c r="I192" s="22" t="s">
        <v>28</v>
      </c>
      <c r="J192" s="131"/>
      <c r="K192" s="131"/>
      <c r="L192" s="131"/>
      <c r="M192" s="22" t="s">
        <v>20</v>
      </c>
      <c r="O192" s="22">
        <v>31</v>
      </c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51">
        <f t="shared" si="2"/>
        <v>0</v>
      </c>
      <c r="AG192" s="47"/>
      <c r="AH192" s="14"/>
      <c r="AI192" s="14"/>
      <c r="AJ192" s="15"/>
      <c r="AK192" s="15"/>
      <c r="AL192" s="14"/>
      <c r="AM192" s="14"/>
      <c r="AN192" s="15"/>
      <c r="AO192" s="15"/>
      <c r="AP192" s="14"/>
      <c r="AQ192" s="14"/>
      <c r="AR192" s="15"/>
      <c r="AS192" s="15"/>
      <c r="AT192" s="14"/>
      <c r="AU192" s="14"/>
      <c r="AV192" s="15"/>
      <c r="AW192" s="15"/>
      <c r="AX192" s="14"/>
      <c r="AY192" s="14"/>
      <c r="AZ192" s="15"/>
      <c r="BA192" s="15"/>
      <c r="BB192" s="14"/>
      <c r="BC192" s="14"/>
      <c r="BD192" s="15"/>
      <c r="BE192" s="15"/>
      <c r="BF192" s="14"/>
      <c r="BG192" s="14"/>
      <c r="BH192" s="15"/>
      <c r="BI192" s="15"/>
      <c r="BJ192" s="14"/>
      <c r="BK192" s="14"/>
      <c r="BL192" s="15"/>
      <c r="BM192" s="15"/>
      <c r="BN192" s="14"/>
      <c r="BO192" s="14"/>
      <c r="BP192" s="15"/>
      <c r="BQ192" s="15"/>
      <c r="BT192" s="15"/>
      <c r="BU192" s="15"/>
      <c r="BX192" s="15"/>
      <c r="BY192" s="15"/>
      <c r="CB192" s="15"/>
      <c r="CC192" s="15"/>
      <c r="CF192" s="15"/>
      <c r="CG192" s="15"/>
      <c r="CJ192" s="15"/>
      <c r="CK192" s="15"/>
      <c r="CN192" s="15"/>
      <c r="CO192" s="15"/>
      <c r="CP192" s="14"/>
      <c r="CQ192" s="14"/>
      <c r="CR192" s="15"/>
      <c r="CS192" s="15"/>
      <c r="CT192" s="14"/>
      <c r="CU192" s="14"/>
      <c r="CV192" s="15"/>
      <c r="CW192" s="15"/>
      <c r="CX192" s="97"/>
      <c r="CY192" s="97"/>
      <c r="CZ192" s="15"/>
      <c r="DA192" s="15"/>
      <c r="DB192" s="97"/>
      <c r="DC192" s="97"/>
      <c r="DD192" s="15"/>
      <c r="DE192" s="15"/>
      <c r="DF192" s="97"/>
      <c r="DG192" s="97"/>
      <c r="DH192" s="15"/>
      <c r="DI192" s="15"/>
      <c r="DJ192" s="97"/>
      <c r="DK192" s="97"/>
      <c r="DL192" s="15"/>
      <c r="DM192" s="15"/>
      <c r="DN192" s="97"/>
      <c r="DO192" s="97"/>
      <c r="DP192" s="15"/>
      <c r="DQ192" s="15"/>
      <c r="DR192" s="97"/>
      <c r="DS192" s="97"/>
      <c r="DT192" s="15"/>
      <c r="DU192" s="15"/>
      <c r="DV192" s="97"/>
      <c r="DW192" s="97"/>
      <c r="DX192" s="15"/>
      <c r="DY192" s="15"/>
      <c r="DZ192" s="58"/>
      <c r="EA192" s="59"/>
    </row>
    <row r="193" spans="1:131" s="22" customFormat="1" ht="19.5" customHeight="1" x14ac:dyDescent="0.25">
      <c r="A193" s="9">
        <v>166</v>
      </c>
      <c r="B193" s="10" t="s">
        <v>1602</v>
      </c>
      <c r="C193" s="22" t="s">
        <v>324</v>
      </c>
      <c r="D193" s="14"/>
      <c r="E193" s="22" t="s">
        <v>160</v>
      </c>
      <c r="F193" s="22" t="s">
        <v>161</v>
      </c>
      <c r="G193" s="14"/>
      <c r="I193" s="22" t="s">
        <v>28</v>
      </c>
      <c r="J193" s="131"/>
      <c r="K193" s="131"/>
      <c r="L193" s="131"/>
      <c r="M193" s="22" t="s">
        <v>20</v>
      </c>
      <c r="O193" s="22">
        <v>31</v>
      </c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51">
        <f t="shared" si="2"/>
        <v>0</v>
      </c>
      <c r="AG193" s="47"/>
      <c r="AH193" s="14"/>
      <c r="AI193" s="14"/>
      <c r="AJ193" s="15"/>
      <c r="AK193" s="15"/>
      <c r="AL193" s="14"/>
      <c r="AM193" s="14"/>
      <c r="AN193" s="15"/>
      <c r="AO193" s="15"/>
      <c r="AP193" s="14"/>
      <c r="AQ193" s="14"/>
      <c r="AR193" s="15"/>
      <c r="AS193" s="15"/>
      <c r="AT193" s="14"/>
      <c r="AU193" s="14"/>
      <c r="AV193" s="15"/>
      <c r="AW193" s="15"/>
      <c r="AX193" s="14"/>
      <c r="AY193" s="14"/>
      <c r="AZ193" s="15"/>
      <c r="BA193" s="15"/>
      <c r="BB193" s="14"/>
      <c r="BC193" s="14"/>
      <c r="BD193" s="15"/>
      <c r="BE193" s="15"/>
      <c r="BF193" s="14"/>
      <c r="BG193" s="14"/>
      <c r="BH193" s="15"/>
      <c r="BI193" s="15"/>
      <c r="BJ193" s="14"/>
      <c r="BK193" s="14"/>
      <c r="BL193" s="15"/>
      <c r="BM193" s="15"/>
      <c r="BN193" s="14"/>
      <c r="BO193" s="14"/>
      <c r="BP193" s="15"/>
      <c r="BQ193" s="15"/>
      <c r="BT193" s="15"/>
      <c r="BU193" s="15"/>
      <c r="BX193" s="15"/>
      <c r="BY193" s="15"/>
      <c r="CB193" s="15"/>
      <c r="CC193" s="15"/>
      <c r="CF193" s="15"/>
      <c r="CG193" s="15"/>
      <c r="CJ193" s="15"/>
      <c r="CK193" s="15"/>
      <c r="CN193" s="15"/>
      <c r="CO193" s="15"/>
      <c r="CP193" s="14"/>
      <c r="CQ193" s="14"/>
      <c r="CR193" s="15"/>
      <c r="CS193" s="15"/>
      <c r="CT193" s="14"/>
      <c r="CU193" s="14"/>
      <c r="CV193" s="15"/>
      <c r="CW193" s="15"/>
      <c r="CX193" s="97"/>
      <c r="CY193" s="97"/>
      <c r="CZ193" s="15"/>
      <c r="DA193" s="15"/>
      <c r="DB193" s="97"/>
      <c r="DC193" s="97"/>
      <c r="DD193" s="15"/>
      <c r="DE193" s="15"/>
      <c r="DF193" s="97"/>
      <c r="DG193" s="97"/>
      <c r="DH193" s="15"/>
      <c r="DI193" s="15"/>
      <c r="DJ193" s="97"/>
      <c r="DK193" s="97"/>
      <c r="DL193" s="15"/>
      <c r="DM193" s="15"/>
      <c r="DN193" s="97"/>
      <c r="DO193" s="97"/>
      <c r="DP193" s="15"/>
      <c r="DQ193" s="15"/>
      <c r="DR193" s="97"/>
      <c r="DS193" s="97"/>
      <c r="DT193" s="15"/>
      <c r="DU193" s="15"/>
      <c r="DV193" s="97"/>
      <c r="DW193" s="97"/>
      <c r="DX193" s="15"/>
      <c r="DY193" s="15"/>
      <c r="DZ193" s="58"/>
      <c r="EA193" s="59"/>
    </row>
    <row r="194" spans="1:131" s="22" customFormat="1" ht="19.5" customHeight="1" x14ac:dyDescent="0.25">
      <c r="A194" s="9">
        <v>167</v>
      </c>
      <c r="B194" s="10" t="s">
        <v>1603</v>
      </c>
      <c r="C194" s="22" t="s">
        <v>325</v>
      </c>
      <c r="D194" s="14"/>
      <c r="E194" s="22" t="s">
        <v>160</v>
      </c>
      <c r="F194" s="22" t="s">
        <v>161</v>
      </c>
      <c r="G194" s="14"/>
      <c r="I194" s="22" t="s">
        <v>28</v>
      </c>
      <c r="J194" s="131"/>
      <c r="K194" s="131"/>
      <c r="L194" s="131"/>
      <c r="M194" s="22" t="s">
        <v>20</v>
      </c>
      <c r="O194" s="22">
        <v>31</v>
      </c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51">
        <f t="shared" si="2"/>
        <v>0</v>
      </c>
      <c r="AG194" s="47"/>
      <c r="AH194" s="14"/>
      <c r="AI194" s="14"/>
      <c r="AJ194" s="15"/>
      <c r="AK194" s="15"/>
      <c r="AL194" s="14"/>
      <c r="AM194" s="14"/>
      <c r="AN194" s="15"/>
      <c r="AO194" s="15"/>
      <c r="AP194" s="14"/>
      <c r="AQ194" s="14"/>
      <c r="AR194" s="15"/>
      <c r="AS194" s="15"/>
      <c r="AT194" s="14"/>
      <c r="AU194" s="14"/>
      <c r="AV194" s="15"/>
      <c r="AW194" s="15"/>
      <c r="AX194" s="14"/>
      <c r="AY194" s="14"/>
      <c r="AZ194" s="15"/>
      <c r="BA194" s="15"/>
      <c r="BB194" s="14"/>
      <c r="BC194" s="14"/>
      <c r="BD194" s="15"/>
      <c r="BE194" s="15"/>
      <c r="BF194" s="14"/>
      <c r="BG194" s="14"/>
      <c r="BH194" s="15"/>
      <c r="BI194" s="15"/>
      <c r="BJ194" s="14"/>
      <c r="BK194" s="14"/>
      <c r="BL194" s="15"/>
      <c r="BM194" s="15"/>
      <c r="BN194" s="14"/>
      <c r="BO194" s="14"/>
      <c r="BP194" s="15"/>
      <c r="BQ194" s="15"/>
      <c r="BT194" s="15"/>
      <c r="BU194" s="15"/>
      <c r="BX194" s="15"/>
      <c r="BY194" s="15"/>
      <c r="CB194" s="15"/>
      <c r="CC194" s="15"/>
      <c r="CF194" s="15"/>
      <c r="CG194" s="15"/>
      <c r="CJ194" s="15"/>
      <c r="CK194" s="15"/>
      <c r="CN194" s="15"/>
      <c r="CO194" s="15"/>
      <c r="CP194" s="14"/>
      <c r="CQ194" s="14"/>
      <c r="CR194" s="15"/>
      <c r="CS194" s="15"/>
      <c r="CT194" s="14"/>
      <c r="CU194" s="14"/>
      <c r="CV194" s="15"/>
      <c r="CW194" s="15"/>
      <c r="CX194" s="97"/>
      <c r="CY194" s="97"/>
      <c r="CZ194" s="15"/>
      <c r="DA194" s="15"/>
      <c r="DB194" s="97"/>
      <c r="DC194" s="97"/>
      <c r="DD194" s="15"/>
      <c r="DE194" s="15"/>
      <c r="DF194" s="97"/>
      <c r="DG194" s="97"/>
      <c r="DH194" s="15"/>
      <c r="DI194" s="15"/>
      <c r="DJ194" s="97"/>
      <c r="DK194" s="97"/>
      <c r="DL194" s="15"/>
      <c r="DM194" s="15"/>
      <c r="DN194" s="97"/>
      <c r="DO194" s="97"/>
      <c r="DP194" s="15"/>
      <c r="DQ194" s="15"/>
      <c r="DR194" s="97"/>
      <c r="DS194" s="97"/>
      <c r="DT194" s="15"/>
      <c r="DU194" s="15"/>
      <c r="DV194" s="97"/>
      <c r="DW194" s="97"/>
      <c r="DX194" s="15"/>
      <c r="DY194" s="15"/>
      <c r="DZ194" s="58"/>
      <c r="EA194" s="59"/>
    </row>
    <row r="195" spans="1:131" s="22" customFormat="1" ht="19.5" customHeight="1" x14ac:dyDescent="0.25">
      <c r="A195" s="9">
        <v>168</v>
      </c>
      <c r="B195" s="10" t="s">
        <v>1604</v>
      </c>
      <c r="C195" s="22" t="s">
        <v>326</v>
      </c>
      <c r="D195" s="14"/>
      <c r="E195" s="22" t="s">
        <v>160</v>
      </c>
      <c r="F195" s="22" t="s">
        <v>161</v>
      </c>
      <c r="G195" s="14"/>
      <c r="I195" s="22" t="s">
        <v>28</v>
      </c>
      <c r="J195" s="131"/>
      <c r="K195" s="131"/>
      <c r="L195" s="131"/>
      <c r="M195" s="22" t="s">
        <v>20</v>
      </c>
      <c r="O195" s="22">
        <v>32</v>
      </c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51">
        <f t="shared" si="2"/>
        <v>0</v>
      </c>
      <c r="AG195" s="47"/>
      <c r="AH195" s="14"/>
      <c r="AI195" s="14"/>
      <c r="AJ195" s="15"/>
      <c r="AK195" s="15"/>
      <c r="AL195" s="14"/>
      <c r="AM195" s="14"/>
      <c r="AN195" s="15"/>
      <c r="AO195" s="15"/>
      <c r="AP195" s="14"/>
      <c r="AQ195" s="14"/>
      <c r="AR195" s="15"/>
      <c r="AS195" s="15"/>
      <c r="AT195" s="14"/>
      <c r="AU195" s="14"/>
      <c r="AV195" s="15"/>
      <c r="AW195" s="15"/>
      <c r="AX195" s="14"/>
      <c r="AY195" s="14"/>
      <c r="AZ195" s="15"/>
      <c r="BA195" s="15"/>
      <c r="BB195" s="14"/>
      <c r="BC195" s="14"/>
      <c r="BD195" s="15"/>
      <c r="BE195" s="15"/>
      <c r="BF195" s="14"/>
      <c r="BG195" s="14"/>
      <c r="BH195" s="15"/>
      <c r="BI195" s="15"/>
      <c r="BJ195" s="14"/>
      <c r="BK195" s="14"/>
      <c r="BL195" s="15"/>
      <c r="BM195" s="15"/>
      <c r="BN195" s="14"/>
      <c r="BO195" s="14"/>
      <c r="BP195" s="15"/>
      <c r="BQ195" s="15"/>
      <c r="BT195" s="15"/>
      <c r="BU195" s="15"/>
      <c r="BX195" s="15"/>
      <c r="BY195" s="15"/>
      <c r="CB195" s="15"/>
      <c r="CC195" s="15"/>
      <c r="CF195" s="15"/>
      <c r="CG195" s="15"/>
      <c r="CJ195" s="15"/>
      <c r="CK195" s="15"/>
      <c r="CN195" s="15"/>
      <c r="CO195" s="15"/>
      <c r="CP195" s="14"/>
      <c r="CQ195" s="14"/>
      <c r="CR195" s="15"/>
      <c r="CS195" s="15"/>
      <c r="CT195" s="14"/>
      <c r="CU195" s="14"/>
      <c r="CV195" s="15"/>
      <c r="CW195" s="15"/>
      <c r="CX195" s="97"/>
      <c r="CY195" s="97"/>
      <c r="CZ195" s="15"/>
      <c r="DA195" s="15"/>
      <c r="DB195" s="97"/>
      <c r="DC195" s="97"/>
      <c r="DD195" s="15"/>
      <c r="DE195" s="15"/>
      <c r="DF195" s="97"/>
      <c r="DG195" s="97"/>
      <c r="DH195" s="15"/>
      <c r="DI195" s="15"/>
      <c r="DJ195" s="97"/>
      <c r="DK195" s="97"/>
      <c r="DL195" s="15"/>
      <c r="DM195" s="15"/>
      <c r="DN195" s="97"/>
      <c r="DO195" s="97"/>
      <c r="DP195" s="15"/>
      <c r="DQ195" s="15"/>
      <c r="DR195" s="97"/>
      <c r="DS195" s="97"/>
      <c r="DT195" s="15"/>
      <c r="DU195" s="15"/>
      <c r="DV195" s="97"/>
      <c r="DW195" s="97"/>
      <c r="DX195" s="15"/>
      <c r="DY195" s="15"/>
      <c r="DZ195" s="58"/>
      <c r="EA195" s="59"/>
    </row>
    <row r="196" spans="1:131" s="22" customFormat="1" ht="19.5" customHeight="1" x14ac:dyDescent="0.25">
      <c r="A196" s="9">
        <v>169</v>
      </c>
      <c r="B196" s="10" t="s">
        <v>1605</v>
      </c>
      <c r="C196" s="22" t="s">
        <v>327</v>
      </c>
      <c r="D196" s="14"/>
      <c r="E196" s="22" t="s">
        <v>160</v>
      </c>
      <c r="F196" s="22" t="s">
        <v>161</v>
      </c>
      <c r="G196" s="14"/>
      <c r="I196" s="22" t="s">
        <v>28</v>
      </c>
      <c r="J196" s="131"/>
      <c r="K196" s="131"/>
      <c r="L196" s="131"/>
      <c r="M196" s="22" t="s">
        <v>20</v>
      </c>
      <c r="O196" s="22">
        <v>32</v>
      </c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51">
        <f t="shared" si="2"/>
        <v>0</v>
      </c>
      <c r="AG196" s="47"/>
      <c r="AH196" s="14"/>
      <c r="AI196" s="14"/>
      <c r="AJ196" s="15"/>
      <c r="AK196" s="15"/>
      <c r="AL196" s="14"/>
      <c r="AM196" s="14"/>
      <c r="AN196" s="15"/>
      <c r="AO196" s="15"/>
      <c r="AP196" s="14"/>
      <c r="AQ196" s="14"/>
      <c r="AR196" s="15"/>
      <c r="AS196" s="15"/>
      <c r="AT196" s="14"/>
      <c r="AU196" s="14"/>
      <c r="AV196" s="15"/>
      <c r="AW196" s="15"/>
      <c r="AX196" s="14"/>
      <c r="AY196" s="14"/>
      <c r="AZ196" s="15"/>
      <c r="BA196" s="15"/>
      <c r="BB196" s="14"/>
      <c r="BC196" s="14"/>
      <c r="BD196" s="15"/>
      <c r="BE196" s="15"/>
      <c r="BF196" s="14"/>
      <c r="BG196" s="14"/>
      <c r="BH196" s="15"/>
      <c r="BI196" s="15"/>
      <c r="BJ196" s="14"/>
      <c r="BK196" s="14"/>
      <c r="BL196" s="15"/>
      <c r="BM196" s="15"/>
      <c r="BN196" s="14"/>
      <c r="BO196" s="14"/>
      <c r="BP196" s="15"/>
      <c r="BQ196" s="15"/>
      <c r="BT196" s="15"/>
      <c r="BU196" s="15"/>
      <c r="BX196" s="15"/>
      <c r="BY196" s="15"/>
      <c r="CB196" s="15"/>
      <c r="CC196" s="15"/>
      <c r="CF196" s="15"/>
      <c r="CG196" s="15"/>
      <c r="CJ196" s="15"/>
      <c r="CK196" s="15"/>
      <c r="CN196" s="15"/>
      <c r="CO196" s="15"/>
      <c r="CP196" s="14"/>
      <c r="CQ196" s="14"/>
      <c r="CR196" s="15"/>
      <c r="CS196" s="15"/>
      <c r="CT196" s="14"/>
      <c r="CU196" s="14"/>
      <c r="CV196" s="15"/>
      <c r="CW196" s="15"/>
      <c r="CX196" s="97"/>
      <c r="CY196" s="97"/>
      <c r="CZ196" s="15"/>
      <c r="DA196" s="15"/>
      <c r="DB196" s="97"/>
      <c r="DC196" s="97"/>
      <c r="DD196" s="15"/>
      <c r="DE196" s="15"/>
      <c r="DF196" s="97"/>
      <c r="DG196" s="97"/>
      <c r="DH196" s="15"/>
      <c r="DI196" s="15"/>
      <c r="DJ196" s="97"/>
      <c r="DK196" s="97"/>
      <c r="DL196" s="15"/>
      <c r="DM196" s="15"/>
      <c r="DN196" s="97"/>
      <c r="DO196" s="97"/>
      <c r="DP196" s="15"/>
      <c r="DQ196" s="15"/>
      <c r="DR196" s="97"/>
      <c r="DS196" s="97"/>
      <c r="DT196" s="15"/>
      <c r="DU196" s="15"/>
      <c r="DV196" s="97"/>
      <c r="DW196" s="97"/>
      <c r="DX196" s="15"/>
      <c r="DY196" s="15"/>
      <c r="DZ196" s="58"/>
      <c r="EA196" s="59"/>
    </row>
    <row r="197" spans="1:131" s="22" customFormat="1" ht="19.5" customHeight="1" x14ac:dyDescent="0.25">
      <c r="A197" s="9">
        <v>170</v>
      </c>
      <c r="B197" s="10" t="s">
        <v>1606</v>
      </c>
      <c r="C197" s="22" t="s">
        <v>328</v>
      </c>
      <c r="D197" s="14"/>
      <c r="E197" s="22" t="s">
        <v>160</v>
      </c>
      <c r="F197" s="22" t="s">
        <v>161</v>
      </c>
      <c r="G197" s="14"/>
      <c r="I197" s="22" t="s">
        <v>28</v>
      </c>
      <c r="J197" s="131"/>
      <c r="K197" s="131"/>
      <c r="L197" s="131"/>
      <c r="M197" s="22" t="s">
        <v>20</v>
      </c>
      <c r="O197" s="22">
        <v>31</v>
      </c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51">
        <f t="shared" si="2"/>
        <v>0</v>
      </c>
      <c r="AG197" s="47"/>
      <c r="AH197" s="14"/>
      <c r="AI197" s="14"/>
      <c r="AJ197" s="15"/>
      <c r="AK197" s="15"/>
      <c r="AL197" s="14"/>
      <c r="AM197" s="14"/>
      <c r="AN197" s="15"/>
      <c r="AO197" s="15"/>
      <c r="AP197" s="14"/>
      <c r="AQ197" s="14"/>
      <c r="AR197" s="15"/>
      <c r="AS197" s="15"/>
      <c r="AT197" s="14"/>
      <c r="AU197" s="14"/>
      <c r="AV197" s="15"/>
      <c r="AW197" s="15"/>
      <c r="AX197" s="14"/>
      <c r="AY197" s="14"/>
      <c r="AZ197" s="15"/>
      <c r="BA197" s="15"/>
      <c r="BB197" s="14"/>
      <c r="BC197" s="14"/>
      <c r="BD197" s="15"/>
      <c r="BE197" s="15"/>
      <c r="BF197" s="14"/>
      <c r="BG197" s="14"/>
      <c r="BH197" s="15"/>
      <c r="BI197" s="15"/>
      <c r="BJ197" s="14"/>
      <c r="BK197" s="14"/>
      <c r="BL197" s="15"/>
      <c r="BM197" s="15"/>
      <c r="BN197" s="14"/>
      <c r="BO197" s="14"/>
      <c r="BP197" s="15"/>
      <c r="BQ197" s="15"/>
      <c r="BT197" s="15"/>
      <c r="BU197" s="15"/>
      <c r="BX197" s="15"/>
      <c r="BY197" s="15"/>
      <c r="CB197" s="15"/>
      <c r="CC197" s="15"/>
      <c r="CF197" s="15"/>
      <c r="CG197" s="15"/>
      <c r="CJ197" s="15"/>
      <c r="CK197" s="15"/>
      <c r="CN197" s="15"/>
      <c r="CO197" s="15"/>
      <c r="CP197" s="14"/>
      <c r="CQ197" s="14"/>
      <c r="CR197" s="15"/>
      <c r="CS197" s="15"/>
      <c r="CT197" s="14"/>
      <c r="CU197" s="14"/>
      <c r="CV197" s="15"/>
      <c r="CW197" s="15"/>
      <c r="CX197" s="97"/>
      <c r="CY197" s="97"/>
      <c r="CZ197" s="15"/>
      <c r="DA197" s="15"/>
      <c r="DB197" s="97"/>
      <c r="DC197" s="97"/>
      <c r="DD197" s="15"/>
      <c r="DE197" s="15"/>
      <c r="DF197" s="97"/>
      <c r="DG197" s="97"/>
      <c r="DH197" s="15"/>
      <c r="DI197" s="15"/>
      <c r="DJ197" s="97"/>
      <c r="DK197" s="97"/>
      <c r="DL197" s="15"/>
      <c r="DM197" s="15"/>
      <c r="DN197" s="97"/>
      <c r="DO197" s="97"/>
      <c r="DP197" s="15"/>
      <c r="DQ197" s="15"/>
      <c r="DR197" s="97"/>
      <c r="DS197" s="97"/>
      <c r="DT197" s="15"/>
      <c r="DU197" s="15"/>
      <c r="DV197" s="97"/>
      <c r="DW197" s="97"/>
      <c r="DX197" s="15"/>
      <c r="DY197" s="15"/>
      <c r="DZ197" s="58"/>
      <c r="EA197" s="59"/>
    </row>
    <row r="198" spans="1:131" s="22" customFormat="1" ht="19.5" customHeight="1" x14ac:dyDescent="0.25">
      <c r="A198" s="9">
        <v>171</v>
      </c>
      <c r="B198" s="10" t="s">
        <v>1607</v>
      </c>
      <c r="C198" s="22" t="s">
        <v>329</v>
      </c>
      <c r="D198" s="14"/>
      <c r="E198" s="22" t="s">
        <v>160</v>
      </c>
      <c r="F198" s="22" t="s">
        <v>161</v>
      </c>
      <c r="G198" s="14"/>
      <c r="I198" s="22" t="s">
        <v>28</v>
      </c>
      <c r="J198" s="131"/>
      <c r="K198" s="131"/>
      <c r="L198" s="131"/>
      <c r="M198" s="22" t="s">
        <v>20</v>
      </c>
      <c r="O198" s="22">
        <v>31</v>
      </c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51">
        <f t="shared" si="2"/>
        <v>0</v>
      </c>
      <c r="AG198" s="47"/>
      <c r="AH198" s="14"/>
      <c r="AI198" s="14"/>
      <c r="AJ198" s="15"/>
      <c r="AK198" s="15"/>
      <c r="AL198" s="14"/>
      <c r="AM198" s="14"/>
      <c r="AN198" s="15"/>
      <c r="AO198" s="15"/>
      <c r="AP198" s="14"/>
      <c r="AQ198" s="14"/>
      <c r="AR198" s="15"/>
      <c r="AS198" s="15"/>
      <c r="AT198" s="14"/>
      <c r="AU198" s="14"/>
      <c r="AV198" s="15"/>
      <c r="AW198" s="15"/>
      <c r="AX198" s="14"/>
      <c r="AY198" s="14"/>
      <c r="AZ198" s="15"/>
      <c r="BA198" s="15"/>
      <c r="BB198" s="14"/>
      <c r="BC198" s="14"/>
      <c r="BD198" s="15"/>
      <c r="BE198" s="15"/>
      <c r="BF198" s="14"/>
      <c r="BG198" s="14"/>
      <c r="BH198" s="15"/>
      <c r="BI198" s="15"/>
      <c r="BJ198" s="14"/>
      <c r="BK198" s="14"/>
      <c r="BL198" s="15"/>
      <c r="BM198" s="15"/>
      <c r="BN198" s="14"/>
      <c r="BO198" s="14"/>
      <c r="BP198" s="15"/>
      <c r="BQ198" s="15"/>
      <c r="BT198" s="15"/>
      <c r="BU198" s="15"/>
      <c r="BX198" s="15"/>
      <c r="BY198" s="15"/>
      <c r="CB198" s="15"/>
      <c r="CC198" s="15"/>
      <c r="CF198" s="15"/>
      <c r="CG198" s="15"/>
      <c r="CJ198" s="15"/>
      <c r="CK198" s="15"/>
      <c r="CN198" s="15"/>
      <c r="CO198" s="15"/>
      <c r="CP198" s="14"/>
      <c r="CQ198" s="14"/>
      <c r="CR198" s="15"/>
      <c r="CS198" s="15"/>
      <c r="CT198" s="14"/>
      <c r="CU198" s="14"/>
      <c r="CV198" s="15"/>
      <c r="CW198" s="15"/>
      <c r="CX198" s="97"/>
      <c r="CY198" s="97"/>
      <c r="CZ198" s="15"/>
      <c r="DA198" s="15"/>
      <c r="DB198" s="97"/>
      <c r="DC198" s="97"/>
      <c r="DD198" s="15"/>
      <c r="DE198" s="15"/>
      <c r="DF198" s="97"/>
      <c r="DG198" s="97"/>
      <c r="DH198" s="15"/>
      <c r="DI198" s="15"/>
      <c r="DJ198" s="97"/>
      <c r="DK198" s="97"/>
      <c r="DL198" s="15"/>
      <c r="DM198" s="15"/>
      <c r="DN198" s="97"/>
      <c r="DO198" s="97"/>
      <c r="DP198" s="15"/>
      <c r="DQ198" s="15"/>
      <c r="DR198" s="97"/>
      <c r="DS198" s="97"/>
      <c r="DT198" s="15"/>
      <c r="DU198" s="15"/>
      <c r="DV198" s="97"/>
      <c r="DW198" s="97"/>
      <c r="DX198" s="15"/>
      <c r="DY198" s="15"/>
      <c r="DZ198" s="58"/>
      <c r="EA198" s="59"/>
    </row>
    <row r="199" spans="1:131" s="22" customFormat="1" ht="19.5" customHeight="1" x14ac:dyDescent="0.25">
      <c r="A199" s="9">
        <v>172</v>
      </c>
      <c r="B199" s="10" t="s">
        <v>1608</v>
      </c>
      <c r="C199" s="22" t="s">
        <v>330</v>
      </c>
      <c r="D199" s="14"/>
      <c r="E199" s="22" t="s">
        <v>160</v>
      </c>
      <c r="F199" s="22" t="s">
        <v>161</v>
      </c>
      <c r="G199" s="14"/>
      <c r="I199" s="22" t="s">
        <v>28</v>
      </c>
      <c r="J199" s="131"/>
      <c r="K199" s="131"/>
      <c r="L199" s="131"/>
      <c r="M199" s="22" t="s">
        <v>20</v>
      </c>
      <c r="O199" s="22">
        <v>32</v>
      </c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51">
        <f t="shared" ref="AF199:AF264" si="3">SUM(V199:AE199)</f>
        <v>0</v>
      </c>
      <c r="AG199" s="47"/>
      <c r="AH199" s="14"/>
      <c r="AI199" s="14"/>
      <c r="AJ199" s="15"/>
      <c r="AK199" s="15"/>
      <c r="AL199" s="14"/>
      <c r="AM199" s="14"/>
      <c r="AN199" s="15"/>
      <c r="AO199" s="15"/>
      <c r="AP199" s="14"/>
      <c r="AQ199" s="14"/>
      <c r="AR199" s="15"/>
      <c r="AS199" s="15"/>
      <c r="AT199" s="14"/>
      <c r="AU199" s="14"/>
      <c r="AV199" s="15"/>
      <c r="AW199" s="15"/>
      <c r="AX199" s="14"/>
      <c r="AY199" s="14"/>
      <c r="AZ199" s="15"/>
      <c r="BA199" s="15"/>
      <c r="BB199" s="14"/>
      <c r="BC199" s="14"/>
      <c r="BD199" s="15"/>
      <c r="BE199" s="15"/>
      <c r="BF199" s="14"/>
      <c r="BG199" s="14"/>
      <c r="BH199" s="15"/>
      <c r="BI199" s="15"/>
      <c r="BJ199" s="14"/>
      <c r="BK199" s="14"/>
      <c r="BL199" s="15"/>
      <c r="BM199" s="15"/>
      <c r="BN199" s="14"/>
      <c r="BO199" s="14"/>
      <c r="BP199" s="15"/>
      <c r="BQ199" s="15"/>
      <c r="BT199" s="15"/>
      <c r="BU199" s="15"/>
      <c r="BX199" s="15"/>
      <c r="BY199" s="15"/>
      <c r="CB199" s="15"/>
      <c r="CC199" s="15"/>
      <c r="CF199" s="15"/>
      <c r="CG199" s="15"/>
      <c r="CJ199" s="15"/>
      <c r="CK199" s="15"/>
      <c r="CN199" s="15"/>
      <c r="CO199" s="15"/>
      <c r="CP199" s="14"/>
      <c r="CQ199" s="14"/>
      <c r="CR199" s="15"/>
      <c r="CS199" s="15"/>
      <c r="CT199" s="14"/>
      <c r="CU199" s="14"/>
      <c r="CV199" s="15"/>
      <c r="CW199" s="15"/>
      <c r="CX199" s="97"/>
      <c r="CY199" s="97"/>
      <c r="CZ199" s="15"/>
      <c r="DA199" s="15"/>
      <c r="DB199" s="97"/>
      <c r="DC199" s="97"/>
      <c r="DD199" s="15"/>
      <c r="DE199" s="15"/>
      <c r="DF199" s="97"/>
      <c r="DG199" s="97"/>
      <c r="DH199" s="15"/>
      <c r="DI199" s="15"/>
      <c r="DJ199" s="97"/>
      <c r="DK199" s="97"/>
      <c r="DL199" s="15"/>
      <c r="DM199" s="15"/>
      <c r="DN199" s="97"/>
      <c r="DO199" s="97"/>
      <c r="DP199" s="15"/>
      <c r="DQ199" s="15"/>
      <c r="DR199" s="97"/>
      <c r="DS199" s="97"/>
      <c r="DT199" s="15"/>
      <c r="DU199" s="15"/>
      <c r="DV199" s="97"/>
      <c r="DW199" s="97"/>
      <c r="DX199" s="15"/>
      <c r="DY199" s="15"/>
      <c r="DZ199" s="58"/>
      <c r="EA199" s="59"/>
    </row>
    <row r="200" spans="1:131" s="22" customFormat="1" ht="19.5" customHeight="1" x14ac:dyDescent="0.25">
      <c r="A200" s="9">
        <v>173</v>
      </c>
      <c r="B200" s="10" t="s">
        <v>1609</v>
      </c>
      <c r="C200" s="22" t="s">
        <v>331</v>
      </c>
      <c r="D200" s="14"/>
      <c r="E200" s="22" t="s">
        <v>190</v>
      </c>
      <c r="F200" s="22" t="s">
        <v>34</v>
      </c>
      <c r="G200" s="14"/>
      <c r="I200" s="22" t="s">
        <v>334</v>
      </c>
      <c r="J200" s="131"/>
      <c r="K200" s="131"/>
      <c r="L200" s="131"/>
      <c r="M200" s="22" t="s">
        <v>20</v>
      </c>
      <c r="O200" s="22">
        <v>30</v>
      </c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51">
        <f t="shared" si="3"/>
        <v>0</v>
      </c>
      <c r="AG200" s="47"/>
      <c r="AH200" s="14"/>
      <c r="AI200" s="14"/>
      <c r="AJ200" s="15"/>
      <c r="AK200" s="15"/>
      <c r="AL200" s="14"/>
      <c r="AM200" s="14"/>
      <c r="AN200" s="15"/>
      <c r="AO200" s="15"/>
      <c r="AP200" s="14"/>
      <c r="AQ200" s="14"/>
      <c r="AR200" s="15"/>
      <c r="AS200" s="15"/>
      <c r="AT200" s="14"/>
      <c r="AU200" s="14"/>
      <c r="AV200" s="15"/>
      <c r="AW200" s="15"/>
      <c r="AX200" s="14"/>
      <c r="AY200" s="14"/>
      <c r="AZ200" s="15"/>
      <c r="BA200" s="15"/>
      <c r="BB200" s="14"/>
      <c r="BC200" s="14"/>
      <c r="BD200" s="15"/>
      <c r="BE200" s="15"/>
      <c r="BF200" s="14"/>
      <c r="BG200" s="14"/>
      <c r="BH200" s="15"/>
      <c r="BI200" s="15"/>
      <c r="BJ200" s="14"/>
      <c r="BK200" s="14"/>
      <c r="BL200" s="15"/>
      <c r="BM200" s="15"/>
      <c r="BN200" s="14"/>
      <c r="BO200" s="14"/>
      <c r="BP200" s="15"/>
      <c r="BQ200" s="15"/>
      <c r="BT200" s="15"/>
      <c r="BU200" s="15"/>
      <c r="BX200" s="15"/>
      <c r="BY200" s="15"/>
      <c r="CB200" s="15"/>
      <c r="CC200" s="15"/>
      <c r="CF200" s="15"/>
      <c r="CG200" s="15"/>
      <c r="CJ200" s="15"/>
      <c r="CK200" s="15"/>
      <c r="CN200" s="15"/>
      <c r="CO200" s="15"/>
      <c r="CP200" s="14"/>
      <c r="CQ200" s="14"/>
      <c r="CR200" s="15"/>
      <c r="CS200" s="15"/>
      <c r="CT200" s="14"/>
      <c r="CU200" s="14"/>
      <c r="CV200" s="15"/>
      <c r="CW200" s="15"/>
      <c r="CX200" s="97"/>
      <c r="CY200" s="97"/>
      <c r="CZ200" s="15"/>
      <c r="DA200" s="15"/>
      <c r="DB200" s="97"/>
      <c r="DC200" s="97"/>
      <c r="DD200" s="15"/>
      <c r="DE200" s="15"/>
      <c r="DF200" s="97"/>
      <c r="DG200" s="97"/>
      <c r="DH200" s="15"/>
      <c r="DI200" s="15"/>
      <c r="DJ200" s="97"/>
      <c r="DK200" s="97"/>
      <c r="DL200" s="15"/>
      <c r="DM200" s="15"/>
      <c r="DN200" s="97"/>
      <c r="DO200" s="97"/>
      <c r="DP200" s="15"/>
      <c r="DQ200" s="15"/>
      <c r="DR200" s="97"/>
      <c r="DS200" s="97"/>
      <c r="DT200" s="15"/>
      <c r="DU200" s="15"/>
      <c r="DV200" s="97"/>
      <c r="DW200" s="97"/>
      <c r="DX200" s="15"/>
      <c r="DY200" s="15"/>
      <c r="DZ200" s="58"/>
      <c r="EA200" s="59"/>
    </row>
    <row r="201" spans="1:131" s="22" customFormat="1" ht="19.5" customHeight="1" x14ac:dyDescent="0.25">
      <c r="A201" s="9">
        <v>174</v>
      </c>
      <c r="B201" s="17" t="s">
        <v>1610</v>
      </c>
      <c r="C201" s="18" t="s">
        <v>333</v>
      </c>
      <c r="D201" s="14"/>
      <c r="E201" s="22" t="s">
        <v>428</v>
      </c>
      <c r="F201" s="22" t="s">
        <v>429</v>
      </c>
      <c r="G201" s="14">
        <v>41143</v>
      </c>
      <c r="H201" s="22" t="s">
        <v>202</v>
      </c>
      <c r="I201" s="22" t="s">
        <v>35</v>
      </c>
      <c r="J201" s="131">
        <v>41135</v>
      </c>
      <c r="K201" s="131">
        <v>41095</v>
      </c>
      <c r="L201" s="131">
        <v>41197</v>
      </c>
      <c r="M201" s="22" t="s">
        <v>335</v>
      </c>
      <c r="O201" s="22">
        <v>27</v>
      </c>
      <c r="R201" s="15"/>
      <c r="S201" s="15">
        <v>149742125</v>
      </c>
      <c r="T201" s="15">
        <v>119793700</v>
      </c>
      <c r="U201" s="15">
        <v>29948425</v>
      </c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51">
        <f t="shared" si="3"/>
        <v>0</v>
      </c>
      <c r="AG201" s="47"/>
      <c r="AH201" s="14">
        <v>41095</v>
      </c>
      <c r="AI201" s="14">
        <v>41197</v>
      </c>
      <c r="AJ201" s="15">
        <v>134142134</v>
      </c>
      <c r="AK201" s="15">
        <v>26828427</v>
      </c>
      <c r="AL201" s="14"/>
      <c r="AM201" s="14"/>
      <c r="AN201" s="15"/>
      <c r="AO201" s="15"/>
      <c r="AP201" s="14"/>
      <c r="AQ201" s="14"/>
      <c r="AR201" s="15"/>
      <c r="AS201" s="15"/>
      <c r="AT201" s="14"/>
      <c r="AU201" s="14"/>
      <c r="AV201" s="15"/>
      <c r="AW201" s="15"/>
      <c r="AX201" s="14"/>
      <c r="AY201" s="14"/>
      <c r="AZ201" s="15"/>
      <c r="BA201" s="15"/>
      <c r="BB201" s="14"/>
      <c r="BC201" s="14"/>
      <c r="BD201" s="15"/>
      <c r="BE201" s="15"/>
      <c r="BF201" s="14"/>
      <c r="BG201" s="14"/>
      <c r="BH201" s="15"/>
      <c r="BI201" s="15"/>
      <c r="BJ201" s="14"/>
      <c r="BK201" s="14"/>
      <c r="BL201" s="15"/>
      <c r="BM201" s="15"/>
      <c r="BN201" s="14"/>
      <c r="BO201" s="14"/>
      <c r="BP201" s="15"/>
      <c r="BQ201" s="15"/>
      <c r="BT201" s="15"/>
      <c r="BU201" s="15"/>
      <c r="BX201" s="15"/>
      <c r="BY201" s="15"/>
      <c r="CB201" s="15"/>
      <c r="CC201" s="15"/>
      <c r="CF201" s="15"/>
      <c r="CG201" s="15"/>
      <c r="CJ201" s="15"/>
      <c r="CK201" s="15"/>
      <c r="CN201" s="15"/>
      <c r="CO201" s="15"/>
      <c r="CP201" s="14"/>
      <c r="CQ201" s="14"/>
      <c r="CR201" s="15"/>
      <c r="CS201" s="15"/>
      <c r="CT201" s="14"/>
      <c r="CU201" s="14"/>
      <c r="CV201" s="15"/>
      <c r="CW201" s="15"/>
      <c r="CX201" s="97"/>
      <c r="CY201" s="97"/>
      <c r="CZ201" s="15"/>
      <c r="DA201" s="15"/>
      <c r="DB201" s="97"/>
      <c r="DC201" s="97"/>
      <c r="DD201" s="15"/>
      <c r="DE201" s="15"/>
      <c r="DF201" s="97"/>
      <c r="DG201" s="97"/>
      <c r="DH201" s="15"/>
      <c r="DI201" s="15"/>
      <c r="DJ201" s="97"/>
      <c r="DK201" s="97"/>
      <c r="DL201" s="15"/>
      <c r="DM201" s="15"/>
      <c r="DN201" s="97"/>
      <c r="DO201" s="97"/>
      <c r="DP201" s="15"/>
      <c r="DQ201" s="15"/>
      <c r="DR201" s="97"/>
      <c r="DS201" s="97"/>
      <c r="DT201" s="15"/>
      <c r="DU201" s="15"/>
      <c r="DV201" s="97"/>
      <c r="DW201" s="97"/>
      <c r="DX201" s="15"/>
      <c r="DY201" s="15"/>
      <c r="DZ201" s="58"/>
      <c r="EA201" s="59"/>
    </row>
    <row r="202" spans="1:131" s="22" customFormat="1" ht="19.5" customHeight="1" x14ac:dyDescent="0.25">
      <c r="A202" s="9">
        <v>175</v>
      </c>
      <c r="B202" s="10" t="s">
        <v>1611</v>
      </c>
      <c r="C202" s="22" t="s">
        <v>336</v>
      </c>
      <c r="D202" s="14"/>
      <c r="E202" s="22" t="s">
        <v>337</v>
      </c>
      <c r="F202" s="22" t="s">
        <v>338</v>
      </c>
      <c r="G202" s="14"/>
      <c r="I202" s="22" t="s">
        <v>25</v>
      </c>
      <c r="J202" s="131"/>
      <c r="K202" s="131"/>
      <c r="L202" s="131"/>
      <c r="M202" s="22" t="s">
        <v>20</v>
      </c>
      <c r="O202" s="22">
        <v>27</v>
      </c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51">
        <f t="shared" si="3"/>
        <v>0</v>
      </c>
      <c r="AG202" s="47"/>
      <c r="AH202" s="14"/>
      <c r="AI202" s="14"/>
      <c r="AJ202" s="15"/>
      <c r="AK202" s="15"/>
      <c r="AL202" s="14"/>
      <c r="AM202" s="14"/>
      <c r="AN202" s="15"/>
      <c r="AO202" s="15"/>
      <c r="AP202" s="14"/>
      <c r="AQ202" s="14"/>
      <c r="AR202" s="15"/>
      <c r="AS202" s="15"/>
      <c r="AT202" s="14"/>
      <c r="AU202" s="14"/>
      <c r="AV202" s="15"/>
      <c r="AW202" s="15"/>
      <c r="AX202" s="14"/>
      <c r="AY202" s="14"/>
      <c r="AZ202" s="15"/>
      <c r="BA202" s="15"/>
      <c r="BB202" s="14"/>
      <c r="BC202" s="14"/>
      <c r="BD202" s="15"/>
      <c r="BE202" s="15"/>
      <c r="BF202" s="14"/>
      <c r="BG202" s="14"/>
      <c r="BH202" s="15"/>
      <c r="BI202" s="15"/>
      <c r="BJ202" s="14"/>
      <c r="BK202" s="14"/>
      <c r="BL202" s="15"/>
      <c r="BM202" s="15"/>
      <c r="BN202" s="14"/>
      <c r="BO202" s="14"/>
      <c r="BP202" s="15"/>
      <c r="BQ202" s="15"/>
      <c r="BT202" s="15"/>
      <c r="BU202" s="15"/>
      <c r="BX202" s="15"/>
      <c r="BY202" s="15"/>
      <c r="CB202" s="15"/>
      <c r="CC202" s="15"/>
      <c r="CF202" s="15"/>
      <c r="CG202" s="15"/>
      <c r="CJ202" s="15"/>
      <c r="CK202" s="15"/>
      <c r="CN202" s="15"/>
      <c r="CO202" s="15"/>
      <c r="CP202" s="14"/>
      <c r="CQ202" s="14"/>
      <c r="CR202" s="15"/>
      <c r="CS202" s="15"/>
      <c r="CT202" s="14"/>
      <c r="CU202" s="14"/>
      <c r="CV202" s="15"/>
      <c r="CW202" s="15"/>
      <c r="CX202" s="97"/>
      <c r="CY202" s="97"/>
      <c r="CZ202" s="15"/>
      <c r="DA202" s="15"/>
      <c r="DB202" s="97"/>
      <c r="DC202" s="97"/>
      <c r="DD202" s="15"/>
      <c r="DE202" s="15"/>
      <c r="DF202" s="97"/>
      <c r="DG202" s="97"/>
      <c r="DH202" s="15"/>
      <c r="DI202" s="15"/>
      <c r="DJ202" s="97"/>
      <c r="DK202" s="97"/>
      <c r="DL202" s="15"/>
      <c r="DM202" s="15"/>
      <c r="DN202" s="97"/>
      <c r="DO202" s="97"/>
      <c r="DP202" s="15"/>
      <c r="DQ202" s="15"/>
      <c r="DR202" s="97"/>
      <c r="DS202" s="97"/>
      <c r="DT202" s="15"/>
      <c r="DU202" s="15"/>
      <c r="DV202" s="97"/>
      <c r="DW202" s="97"/>
      <c r="DX202" s="15"/>
      <c r="DY202" s="15"/>
      <c r="DZ202" s="58"/>
      <c r="EA202" s="59"/>
    </row>
    <row r="203" spans="1:131" s="22" customFormat="1" ht="19.5" customHeight="1" x14ac:dyDescent="0.25">
      <c r="A203" s="9">
        <v>176</v>
      </c>
      <c r="B203" s="10" t="s">
        <v>1612</v>
      </c>
      <c r="C203" s="22" t="s">
        <v>339</v>
      </c>
      <c r="D203" s="14"/>
      <c r="E203" s="22" t="s">
        <v>340</v>
      </c>
      <c r="F203" s="22" t="s">
        <v>288</v>
      </c>
      <c r="G203" s="14"/>
      <c r="I203" s="22" t="s">
        <v>25</v>
      </c>
      <c r="J203" s="131">
        <v>41499</v>
      </c>
      <c r="K203" s="131">
        <v>41468</v>
      </c>
      <c r="L203" s="131">
        <v>41516</v>
      </c>
      <c r="M203" s="22" t="s">
        <v>20</v>
      </c>
      <c r="O203" s="22">
        <v>32</v>
      </c>
      <c r="Q203" s="22" t="s">
        <v>54</v>
      </c>
      <c r="R203" s="15"/>
      <c r="S203" s="15">
        <v>6273000</v>
      </c>
      <c r="T203" s="15">
        <v>6273000</v>
      </c>
      <c r="U203" s="15">
        <v>1250000</v>
      </c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51">
        <f t="shared" si="3"/>
        <v>0</v>
      </c>
      <c r="AG203" s="47"/>
      <c r="AH203" s="14">
        <v>41499</v>
      </c>
      <c r="AI203" s="14">
        <v>41547</v>
      </c>
      <c r="AJ203" s="15">
        <v>6137362</v>
      </c>
      <c r="AK203" s="15">
        <v>1227472</v>
      </c>
      <c r="AL203" s="14"/>
      <c r="AM203" s="14"/>
      <c r="AN203" s="15"/>
      <c r="AO203" s="15"/>
      <c r="AP203" s="14"/>
      <c r="AQ203" s="14"/>
      <c r="AR203" s="15"/>
      <c r="AS203" s="15"/>
      <c r="AT203" s="14"/>
      <c r="AU203" s="14"/>
      <c r="AV203" s="15"/>
      <c r="AW203" s="15"/>
      <c r="AX203" s="14"/>
      <c r="AY203" s="14"/>
      <c r="AZ203" s="15"/>
      <c r="BA203" s="15"/>
      <c r="BB203" s="14"/>
      <c r="BC203" s="14"/>
      <c r="BD203" s="15"/>
      <c r="BE203" s="15"/>
      <c r="BF203" s="14"/>
      <c r="BG203" s="14"/>
      <c r="BH203" s="15"/>
      <c r="BI203" s="15"/>
      <c r="BJ203" s="14"/>
      <c r="BK203" s="14"/>
      <c r="BL203" s="15"/>
      <c r="BM203" s="15"/>
      <c r="BN203" s="14"/>
      <c r="BO203" s="14"/>
      <c r="BP203" s="15"/>
      <c r="BQ203" s="15"/>
      <c r="BT203" s="15"/>
      <c r="BU203" s="15"/>
      <c r="BX203" s="15"/>
      <c r="BY203" s="15"/>
      <c r="CB203" s="15"/>
      <c r="CC203" s="15"/>
      <c r="CF203" s="15"/>
      <c r="CG203" s="15"/>
      <c r="CJ203" s="15"/>
      <c r="CK203" s="15"/>
      <c r="CN203" s="15"/>
      <c r="CO203" s="15"/>
      <c r="CP203" s="14"/>
      <c r="CQ203" s="14"/>
      <c r="CR203" s="15"/>
      <c r="CS203" s="15"/>
      <c r="CT203" s="14"/>
      <c r="CU203" s="14"/>
      <c r="CV203" s="15"/>
      <c r="CW203" s="15"/>
      <c r="CX203" s="97"/>
      <c r="CY203" s="97"/>
      <c r="CZ203" s="15"/>
      <c r="DA203" s="15"/>
      <c r="DB203" s="97"/>
      <c r="DC203" s="97"/>
      <c r="DD203" s="15"/>
      <c r="DE203" s="15"/>
      <c r="DF203" s="97"/>
      <c r="DG203" s="97"/>
      <c r="DH203" s="15"/>
      <c r="DI203" s="15"/>
      <c r="DJ203" s="97"/>
      <c r="DK203" s="97"/>
      <c r="DL203" s="15"/>
      <c r="DM203" s="15"/>
      <c r="DN203" s="97"/>
      <c r="DO203" s="97"/>
      <c r="DP203" s="15"/>
      <c r="DQ203" s="15"/>
      <c r="DR203" s="97"/>
      <c r="DS203" s="97"/>
      <c r="DT203" s="15"/>
      <c r="DU203" s="15"/>
      <c r="DV203" s="97"/>
      <c r="DW203" s="97"/>
      <c r="DX203" s="15"/>
      <c r="DY203" s="15"/>
      <c r="DZ203" s="58"/>
      <c r="EA203" s="59"/>
    </row>
    <row r="204" spans="1:131" s="22" customFormat="1" ht="19.5" customHeight="1" x14ac:dyDescent="0.25">
      <c r="A204" s="9">
        <v>177</v>
      </c>
      <c r="B204" s="10" t="s">
        <v>1613</v>
      </c>
      <c r="C204" s="22" t="s">
        <v>341</v>
      </c>
      <c r="D204" s="14"/>
      <c r="E204" s="22" t="s">
        <v>51</v>
      </c>
      <c r="F204" s="22" t="s">
        <v>52</v>
      </c>
      <c r="G204" s="14"/>
      <c r="H204" s="22" t="s">
        <v>202</v>
      </c>
      <c r="I204" s="22" t="s">
        <v>28</v>
      </c>
      <c r="J204" s="131">
        <v>41029</v>
      </c>
      <c r="K204" s="131">
        <v>40940</v>
      </c>
      <c r="L204" s="131">
        <v>41213</v>
      </c>
      <c r="M204" s="22" t="s">
        <v>20</v>
      </c>
      <c r="O204" s="22">
        <v>31</v>
      </c>
      <c r="Q204" s="22" t="s">
        <v>54</v>
      </c>
      <c r="R204" s="15"/>
      <c r="S204" s="15">
        <v>1026000</v>
      </c>
      <c r="T204" s="15">
        <v>1026000</v>
      </c>
      <c r="U204" s="15">
        <v>171000</v>
      </c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51">
        <f t="shared" si="3"/>
        <v>0</v>
      </c>
      <c r="AG204" s="47"/>
      <c r="AH204" s="14">
        <v>40940</v>
      </c>
      <c r="AI204" s="14">
        <v>41213</v>
      </c>
      <c r="AJ204" s="15">
        <v>878803</v>
      </c>
      <c r="AK204" s="15">
        <v>171000</v>
      </c>
      <c r="AL204" s="14">
        <v>40940</v>
      </c>
      <c r="AM204" s="14">
        <v>41213</v>
      </c>
      <c r="AN204" s="15">
        <v>878803</v>
      </c>
      <c r="AO204" s="15">
        <v>171000</v>
      </c>
      <c r="AP204" s="14"/>
      <c r="AQ204" s="14"/>
      <c r="AR204" s="15"/>
      <c r="AS204" s="15"/>
      <c r="AT204" s="14"/>
      <c r="AU204" s="14"/>
      <c r="AV204" s="15"/>
      <c r="AW204" s="15"/>
      <c r="AX204" s="14"/>
      <c r="AY204" s="14"/>
      <c r="AZ204" s="15"/>
      <c r="BA204" s="15"/>
      <c r="BB204" s="14"/>
      <c r="BC204" s="14"/>
      <c r="BD204" s="15"/>
      <c r="BE204" s="15"/>
      <c r="BF204" s="14"/>
      <c r="BG204" s="14"/>
      <c r="BH204" s="15"/>
      <c r="BI204" s="15"/>
      <c r="BJ204" s="14"/>
      <c r="BK204" s="14"/>
      <c r="BL204" s="15"/>
      <c r="BM204" s="15"/>
      <c r="BN204" s="14"/>
      <c r="BO204" s="14"/>
      <c r="BP204" s="15"/>
      <c r="BQ204" s="15"/>
      <c r="BT204" s="15"/>
      <c r="BU204" s="15"/>
      <c r="BX204" s="15"/>
      <c r="BY204" s="15"/>
      <c r="CB204" s="15"/>
      <c r="CC204" s="15"/>
      <c r="CF204" s="15"/>
      <c r="CG204" s="15"/>
      <c r="CJ204" s="15"/>
      <c r="CK204" s="15"/>
      <c r="CN204" s="15"/>
      <c r="CO204" s="15"/>
      <c r="CP204" s="14"/>
      <c r="CQ204" s="14"/>
      <c r="CR204" s="15"/>
      <c r="CS204" s="15"/>
      <c r="CT204" s="14"/>
      <c r="CU204" s="14"/>
      <c r="CV204" s="15"/>
      <c r="CW204" s="15"/>
      <c r="CX204" s="97"/>
      <c r="CY204" s="97"/>
      <c r="CZ204" s="15"/>
      <c r="DA204" s="15"/>
      <c r="DB204" s="97"/>
      <c r="DC204" s="97"/>
      <c r="DD204" s="15"/>
      <c r="DE204" s="15"/>
      <c r="DF204" s="97"/>
      <c r="DG204" s="97"/>
      <c r="DH204" s="15"/>
      <c r="DI204" s="15"/>
      <c r="DJ204" s="97"/>
      <c r="DK204" s="97"/>
      <c r="DL204" s="15"/>
      <c r="DM204" s="15"/>
      <c r="DN204" s="97"/>
      <c r="DO204" s="97"/>
      <c r="DP204" s="15"/>
      <c r="DQ204" s="15"/>
      <c r="DR204" s="97"/>
      <c r="DS204" s="97"/>
      <c r="DT204" s="15"/>
      <c r="DU204" s="15"/>
      <c r="DV204" s="97"/>
      <c r="DW204" s="97"/>
      <c r="DX204" s="15"/>
      <c r="DY204" s="15"/>
      <c r="DZ204" s="58"/>
      <c r="EA204" s="59"/>
    </row>
    <row r="205" spans="1:131" s="22" customFormat="1" ht="19.5" customHeight="1" x14ac:dyDescent="0.25">
      <c r="A205" s="9">
        <v>178</v>
      </c>
      <c r="B205" s="10" t="s">
        <v>1614</v>
      </c>
      <c r="C205" s="22" t="s">
        <v>342</v>
      </c>
      <c r="D205" s="14"/>
      <c r="E205" s="22" t="s">
        <v>343</v>
      </c>
      <c r="F205" s="22" t="s">
        <v>344</v>
      </c>
      <c r="G205" s="14"/>
      <c r="H205" s="22" t="s">
        <v>202</v>
      </c>
      <c r="I205" s="22" t="s">
        <v>122</v>
      </c>
      <c r="J205" s="131">
        <v>41126</v>
      </c>
      <c r="K205" s="131">
        <v>40940</v>
      </c>
      <c r="L205" s="131">
        <v>41202</v>
      </c>
      <c r="M205" s="22" t="s">
        <v>20</v>
      </c>
      <c r="O205" s="22">
        <v>31</v>
      </c>
      <c r="Q205" s="22" t="s">
        <v>54</v>
      </c>
      <c r="R205" s="15"/>
      <c r="S205" s="15">
        <v>44641160</v>
      </c>
      <c r="T205" s="15">
        <v>44641160</v>
      </c>
      <c r="U205" s="15">
        <v>8928232</v>
      </c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51">
        <f t="shared" si="3"/>
        <v>0</v>
      </c>
      <c r="AG205" s="47"/>
      <c r="AH205" s="14">
        <v>40940</v>
      </c>
      <c r="AI205" s="14">
        <v>41202</v>
      </c>
      <c r="AJ205" s="15">
        <v>43186800</v>
      </c>
      <c r="AK205" s="15">
        <v>8637360</v>
      </c>
      <c r="AL205" s="14"/>
      <c r="AM205" s="14"/>
      <c r="AN205" s="15"/>
      <c r="AO205" s="15"/>
      <c r="AP205" s="14"/>
      <c r="AQ205" s="14"/>
      <c r="AR205" s="15"/>
      <c r="AS205" s="15"/>
      <c r="AT205" s="14"/>
      <c r="AU205" s="14"/>
      <c r="AV205" s="15"/>
      <c r="AW205" s="15"/>
      <c r="AX205" s="14"/>
      <c r="AY205" s="14"/>
      <c r="AZ205" s="15"/>
      <c r="BA205" s="15"/>
      <c r="BB205" s="14"/>
      <c r="BC205" s="14"/>
      <c r="BD205" s="15"/>
      <c r="BE205" s="15"/>
      <c r="BF205" s="14"/>
      <c r="BG205" s="14"/>
      <c r="BH205" s="15"/>
      <c r="BI205" s="15"/>
      <c r="BJ205" s="14"/>
      <c r="BK205" s="14"/>
      <c r="BL205" s="15"/>
      <c r="BM205" s="15"/>
      <c r="BN205" s="14"/>
      <c r="BO205" s="14"/>
      <c r="BP205" s="15"/>
      <c r="BQ205" s="15"/>
      <c r="BT205" s="15"/>
      <c r="BU205" s="15"/>
      <c r="BX205" s="15"/>
      <c r="BY205" s="15"/>
      <c r="CB205" s="15"/>
      <c r="CC205" s="15"/>
      <c r="CF205" s="15"/>
      <c r="CG205" s="15"/>
      <c r="CJ205" s="15"/>
      <c r="CK205" s="15"/>
      <c r="CN205" s="15"/>
      <c r="CO205" s="15"/>
      <c r="CP205" s="14"/>
      <c r="CQ205" s="14"/>
      <c r="CR205" s="15"/>
      <c r="CS205" s="15"/>
      <c r="CT205" s="14"/>
      <c r="CU205" s="14"/>
      <c r="CV205" s="15"/>
      <c r="CW205" s="15"/>
      <c r="CX205" s="97"/>
      <c r="CY205" s="97"/>
      <c r="CZ205" s="15"/>
      <c r="DA205" s="15"/>
      <c r="DB205" s="97"/>
      <c r="DC205" s="97"/>
      <c r="DD205" s="15"/>
      <c r="DE205" s="15"/>
      <c r="DF205" s="97"/>
      <c r="DG205" s="97"/>
      <c r="DH205" s="15"/>
      <c r="DI205" s="15"/>
      <c r="DJ205" s="97"/>
      <c r="DK205" s="97"/>
      <c r="DL205" s="15"/>
      <c r="DM205" s="15"/>
      <c r="DN205" s="97"/>
      <c r="DO205" s="97"/>
      <c r="DP205" s="15"/>
      <c r="DQ205" s="15"/>
      <c r="DR205" s="97"/>
      <c r="DS205" s="97"/>
      <c r="DT205" s="15"/>
      <c r="DU205" s="15"/>
      <c r="DV205" s="97"/>
      <c r="DW205" s="97"/>
      <c r="DX205" s="15"/>
      <c r="DY205" s="15"/>
      <c r="DZ205" s="58"/>
      <c r="EA205" s="59"/>
    </row>
    <row r="206" spans="1:131" s="22" customFormat="1" ht="19.5" customHeight="1" x14ac:dyDescent="0.25">
      <c r="A206" s="9">
        <v>179</v>
      </c>
      <c r="B206" s="10" t="s">
        <v>1615</v>
      </c>
      <c r="C206" s="22" t="s">
        <v>347</v>
      </c>
      <c r="D206" s="14"/>
      <c r="E206" s="22" t="s">
        <v>348</v>
      </c>
      <c r="F206" s="22" t="s">
        <v>349</v>
      </c>
      <c r="G206" s="14"/>
      <c r="H206" s="22" t="s">
        <v>202</v>
      </c>
      <c r="I206" s="22" t="s">
        <v>25</v>
      </c>
      <c r="J206" s="131">
        <v>40695</v>
      </c>
      <c r="K206" s="131">
        <v>40664</v>
      </c>
      <c r="L206" s="131">
        <v>40969</v>
      </c>
      <c r="O206" s="22">
        <v>28</v>
      </c>
      <c r="Q206" s="22" t="s">
        <v>54</v>
      </c>
      <c r="R206" s="15"/>
      <c r="S206" s="15">
        <v>21190000</v>
      </c>
      <c r="T206" s="15">
        <v>21190000</v>
      </c>
      <c r="U206" s="15">
        <v>4238000</v>
      </c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51">
        <f t="shared" si="3"/>
        <v>0</v>
      </c>
      <c r="AG206" s="47"/>
      <c r="AH206" s="14">
        <v>40695</v>
      </c>
      <c r="AI206" s="14">
        <v>41060</v>
      </c>
      <c r="AJ206" s="15">
        <v>17706434</v>
      </c>
      <c r="AK206" s="15">
        <v>3541287</v>
      </c>
      <c r="AL206" s="14"/>
      <c r="AM206" s="14"/>
      <c r="AN206" s="15"/>
      <c r="AO206" s="15"/>
      <c r="AP206" s="14"/>
      <c r="AQ206" s="14"/>
      <c r="AR206" s="15"/>
      <c r="AS206" s="15"/>
      <c r="AT206" s="14"/>
      <c r="AU206" s="14"/>
      <c r="AV206" s="15"/>
      <c r="AW206" s="15"/>
      <c r="AX206" s="14"/>
      <c r="AY206" s="14"/>
      <c r="AZ206" s="15"/>
      <c r="BA206" s="15"/>
      <c r="BB206" s="14"/>
      <c r="BC206" s="14"/>
      <c r="BD206" s="15"/>
      <c r="BE206" s="15"/>
      <c r="BF206" s="14"/>
      <c r="BG206" s="14"/>
      <c r="BH206" s="15"/>
      <c r="BI206" s="15"/>
      <c r="BJ206" s="14"/>
      <c r="BK206" s="14"/>
      <c r="BL206" s="15"/>
      <c r="BM206" s="15"/>
      <c r="BN206" s="14"/>
      <c r="BO206" s="14"/>
      <c r="BP206" s="15"/>
      <c r="BQ206" s="15"/>
      <c r="BT206" s="15"/>
      <c r="BU206" s="15"/>
      <c r="BX206" s="15"/>
      <c r="BY206" s="15"/>
      <c r="CB206" s="15"/>
      <c r="CC206" s="15"/>
      <c r="CF206" s="15"/>
      <c r="CG206" s="15"/>
      <c r="CJ206" s="15"/>
      <c r="CK206" s="15"/>
      <c r="CN206" s="15"/>
      <c r="CO206" s="15"/>
      <c r="CP206" s="14"/>
      <c r="CQ206" s="14"/>
      <c r="CR206" s="15"/>
      <c r="CS206" s="15"/>
      <c r="CT206" s="14"/>
      <c r="CU206" s="14"/>
      <c r="CV206" s="15"/>
      <c r="CW206" s="15"/>
      <c r="CX206" s="97"/>
      <c r="CY206" s="97"/>
      <c r="CZ206" s="15"/>
      <c r="DA206" s="15"/>
      <c r="DB206" s="97"/>
      <c r="DC206" s="97"/>
      <c r="DD206" s="15"/>
      <c r="DE206" s="15"/>
      <c r="DF206" s="97"/>
      <c r="DG206" s="97"/>
      <c r="DH206" s="15"/>
      <c r="DI206" s="15"/>
      <c r="DJ206" s="97"/>
      <c r="DK206" s="97"/>
      <c r="DL206" s="15"/>
      <c r="DM206" s="15"/>
      <c r="DN206" s="97"/>
      <c r="DO206" s="97"/>
      <c r="DP206" s="15"/>
      <c r="DQ206" s="15"/>
      <c r="DR206" s="97"/>
      <c r="DS206" s="97"/>
      <c r="DT206" s="15"/>
      <c r="DU206" s="15"/>
      <c r="DV206" s="97"/>
      <c r="DW206" s="97"/>
      <c r="DX206" s="15"/>
      <c r="DY206" s="15"/>
      <c r="DZ206" s="58"/>
      <c r="EA206" s="59"/>
    </row>
    <row r="207" spans="1:131" s="22" customFormat="1" ht="19.5" customHeight="1" x14ac:dyDescent="0.25">
      <c r="A207" s="9">
        <v>180</v>
      </c>
      <c r="B207" s="10" t="s">
        <v>1616</v>
      </c>
      <c r="C207" s="22" t="s">
        <v>350</v>
      </c>
      <c r="D207" s="14"/>
      <c r="E207" s="22" t="s">
        <v>351</v>
      </c>
      <c r="F207" s="22" t="s">
        <v>352</v>
      </c>
      <c r="G207" s="14"/>
      <c r="H207" s="22" t="s">
        <v>202</v>
      </c>
      <c r="I207" s="22" t="s">
        <v>78</v>
      </c>
      <c r="J207" s="131">
        <v>40962</v>
      </c>
      <c r="K207" s="131">
        <v>40938</v>
      </c>
      <c r="L207" s="131">
        <v>41029</v>
      </c>
      <c r="O207" s="22">
        <v>27</v>
      </c>
      <c r="Q207" s="22" t="s">
        <v>54</v>
      </c>
      <c r="R207" s="15"/>
      <c r="S207" s="15">
        <v>20010000</v>
      </c>
      <c r="T207" s="15">
        <v>20010000</v>
      </c>
      <c r="U207" s="15">
        <v>4002000</v>
      </c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51">
        <f t="shared" si="3"/>
        <v>0</v>
      </c>
      <c r="AG207" s="47"/>
      <c r="AH207" s="14">
        <v>40938</v>
      </c>
      <c r="AI207" s="14">
        <v>41029</v>
      </c>
      <c r="AJ207" s="15">
        <v>20175342</v>
      </c>
      <c r="AK207" s="15">
        <v>4002000</v>
      </c>
      <c r="AL207" s="14"/>
      <c r="AM207" s="14"/>
      <c r="AN207" s="15"/>
      <c r="AO207" s="15"/>
      <c r="AP207" s="14"/>
      <c r="AQ207" s="14"/>
      <c r="AR207" s="15"/>
      <c r="AS207" s="15"/>
      <c r="AT207" s="14"/>
      <c r="AU207" s="14"/>
      <c r="AV207" s="15"/>
      <c r="AW207" s="15"/>
      <c r="AX207" s="14"/>
      <c r="AY207" s="14"/>
      <c r="AZ207" s="15"/>
      <c r="BA207" s="15"/>
      <c r="BB207" s="14"/>
      <c r="BC207" s="14"/>
      <c r="BD207" s="15"/>
      <c r="BE207" s="15"/>
      <c r="BF207" s="14"/>
      <c r="BG207" s="14"/>
      <c r="BH207" s="15"/>
      <c r="BI207" s="15"/>
      <c r="BJ207" s="14"/>
      <c r="BK207" s="14"/>
      <c r="BL207" s="15"/>
      <c r="BM207" s="15"/>
      <c r="BN207" s="14"/>
      <c r="BO207" s="14"/>
      <c r="BP207" s="15"/>
      <c r="BQ207" s="15"/>
      <c r="BT207" s="15"/>
      <c r="BU207" s="15"/>
      <c r="BX207" s="15"/>
      <c r="BY207" s="15"/>
      <c r="CB207" s="15"/>
      <c r="CC207" s="15"/>
      <c r="CF207" s="15"/>
      <c r="CG207" s="15"/>
      <c r="CJ207" s="15"/>
      <c r="CK207" s="15"/>
      <c r="CN207" s="15"/>
      <c r="CO207" s="15"/>
      <c r="CP207" s="14"/>
      <c r="CQ207" s="14"/>
      <c r="CR207" s="15"/>
      <c r="CS207" s="15"/>
      <c r="CT207" s="14"/>
      <c r="CU207" s="14"/>
      <c r="CV207" s="15"/>
      <c r="CW207" s="15"/>
      <c r="CX207" s="97"/>
      <c r="CY207" s="97"/>
      <c r="CZ207" s="15"/>
      <c r="DA207" s="15"/>
      <c r="DB207" s="97"/>
      <c r="DC207" s="97"/>
      <c r="DD207" s="15"/>
      <c r="DE207" s="15"/>
      <c r="DF207" s="97"/>
      <c r="DG207" s="97"/>
      <c r="DH207" s="15"/>
      <c r="DI207" s="15"/>
      <c r="DJ207" s="97"/>
      <c r="DK207" s="97"/>
      <c r="DL207" s="15"/>
      <c r="DM207" s="15"/>
      <c r="DN207" s="97"/>
      <c r="DO207" s="97"/>
      <c r="DP207" s="15"/>
      <c r="DQ207" s="15"/>
      <c r="DR207" s="97"/>
      <c r="DS207" s="97"/>
      <c r="DT207" s="15"/>
      <c r="DU207" s="15"/>
      <c r="DV207" s="97"/>
      <c r="DW207" s="97"/>
      <c r="DX207" s="15"/>
      <c r="DY207" s="15"/>
      <c r="DZ207" s="58"/>
      <c r="EA207" s="59"/>
    </row>
    <row r="208" spans="1:131" s="22" customFormat="1" ht="19.5" customHeight="1" x14ac:dyDescent="0.25">
      <c r="A208" s="9">
        <v>181</v>
      </c>
      <c r="B208" s="10" t="s">
        <v>1617</v>
      </c>
      <c r="C208" s="22" t="s">
        <v>353</v>
      </c>
      <c r="D208" s="14"/>
      <c r="E208" s="22" t="s">
        <v>351</v>
      </c>
      <c r="F208" s="22" t="s">
        <v>352</v>
      </c>
      <c r="G208" s="14"/>
      <c r="H208" s="22" t="s">
        <v>202</v>
      </c>
      <c r="I208" s="22" t="s">
        <v>78</v>
      </c>
      <c r="J208" s="131">
        <v>40956</v>
      </c>
      <c r="K208" s="131">
        <v>40945</v>
      </c>
      <c r="L208" s="131">
        <v>41060</v>
      </c>
      <c r="O208" s="22">
        <v>27</v>
      </c>
      <c r="Q208" s="22" t="s">
        <v>54</v>
      </c>
      <c r="R208" s="15"/>
      <c r="S208" s="15">
        <v>20035000</v>
      </c>
      <c r="T208" s="15">
        <v>20035000</v>
      </c>
      <c r="U208" s="15">
        <v>4007000</v>
      </c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51">
        <f t="shared" si="3"/>
        <v>0</v>
      </c>
      <c r="AG208" s="47"/>
      <c r="AH208" s="14">
        <v>40945</v>
      </c>
      <c r="AI208" s="14">
        <v>41060</v>
      </c>
      <c r="AJ208" s="15">
        <v>20217163</v>
      </c>
      <c r="AK208" s="15">
        <v>4007000</v>
      </c>
      <c r="AL208" s="14"/>
      <c r="AM208" s="14"/>
      <c r="AN208" s="15"/>
      <c r="AO208" s="15"/>
      <c r="AP208" s="14"/>
      <c r="AQ208" s="14"/>
      <c r="AR208" s="15"/>
      <c r="AS208" s="15"/>
      <c r="AT208" s="14"/>
      <c r="AU208" s="14"/>
      <c r="AV208" s="15"/>
      <c r="AW208" s="15"/>
      <c r="AX208" s="14"/>
      <c r="AY208" s="14"/>
      <c r="AZ208" s="15"/>
      <c r="BA208" s="15"/>
      <c r="BB208" s="14"/>
      <c r="BC208" s="14"/>
      <c r="BD208" s="15"/>
      <c r="BE208" s="15"/>
      <c r="BF208" s="14"/>
      <c r="BG208" s="14"/>
      <c r="BH208" s="15"/>
      <c r="BI208" s="15"/>
      <c r="BJ208" s="14"/>
      <c r="BK208" s="14"/>
      <c r="BL208" s="15"/>
      <c r="BM208" s="15"/>
      <c r="BN208" s="14"/>
      <c r="BO208" s="14"/>
      <c r="BP208" s="15"/>
      <c r="BQ208" s="15"/>
      <c r="BT208" s="15"/>
      <c r="BU208" s="15"/>
      <c r="BX208" s="15"/>
      <c r="BY208" s="15"/>
      <c r="CB208" s="15"/>
      <c r="CC208" s="15"/>
      <c r="CF208" s="15"/>
      <c r="CG208" s="15"/>
      <c r="CJ208" s="15"/>
      <c r="CK208" s="15"/>
      <c r="CN208" s="15"/>
      <c r="CO208" s="15"/>
      <c r="CP208" s="14"/>
      <c r="CQ208" s="14"/>
      <c r="CR208" s="15"/>
      <c r="CS208" s="15"/>
      <c r="CT208" s="14"/>
      <c r="CU208" s="14"/>
      <c r="CV208" s="15"/>
      <c r="CW208" s="15"/>
      <c r="CX208" s="97"/>
      <c r="CY208" s="97"/>
      <c r="CZ208" s="15"/>
      <c r="DA208" s="15"/>
      <c r="DB208" s="97"/>
      <c r="DC208" s="97"/>
      <c r="DD208" s="15"/>
      <c r="DE208" s="15"/>
      <c r="DF208" s="97"/>
      <c r="DG208" s="97"/>
      <c r="DH208" s="15"/>
      <c r="DI208" s="15"/>
      <c r="DJ208" s="97"/>
      <c r="DK208" s="97"/>
      <c r="DL208" s="15"/>
      <c r="DM208" s="15"/>
      <c r="DN208" s="97"/>
      <c r="DO208" s="97"/>
      <c r="DP208" s="15"/>
      <c r="DQ208" s="15"/>
      <c r="DR208" s="97"/>
      <c r="DS208" s="97"/>
      <c r="DT208" s="15"/>
      <c r="DU208" s="15"/>
      <c r="DV208" s="97"/>
      <c r="DW208" s="97"/>
      <c r="DX208" s="15"/>
      <c r="DY208" s="15"/>
      <c r="DZ208" s="58"/>
      <c r="EA208" s="59"/>
    </row>
    <row r="209" spans="1:131" s="22" customFormat="1" ht="19.5" customHeight="1" x14ac:dyDescent="0.25">
      <c r="A209" s="9">
        <v>182</v>
      </c>
      <c r="B209" s="10" t="s">
        <v>1618</v>
      </c>
      <c r="C209" s="22" t="s">
        <v>354</v>
      </c>
      <c r="D209" s="14"/>
      <c r="E209" s="22" t="s">
        <v>355</v>
      </c>
      <c r="F209" s="22" t="s">
        <v>360</v>
      </c>
      <c r="G209" s="14"/>
      <c r="H209" s="22" t="s">
        <v>202</v>
      </c>
      <c r="I209" s="22" t="s">
        <v>35</v>
      </c>
      <c r="J209" s="131">
        <v>41070</v>
      </c>
      <c r="K209" s="131">
        <v>40961</v>
      </c>
      <c r="L209" s="131">
        <v>41364</v>
      </c>
      <c r="O209" s="22">
        <v>27</v>
      </c>
      <c r="Q209" s="22" t="s">
        <v>61</v>
      </c>
      <c r="R209" s="15"/>
      <c r="S209" s="15">
        <v>767071344</v>
      </c>
      <c r="T209" s="15">
        <v>767071344</v>
      </c>
      <c r="U209" s="15">
        <v>153414269</v>
      </c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51">
        <f t="shared" si="3"/>
        <v>0</v>
      </c>
      <c r="AG209" s="47"/>
      <c r="AH209" s="14">
        <v>40961</v>
      </c>
      <c r="AI209" s="14">
        <v>40999</v>
      </c>
      <c r="AJ209" s="15">
        <v>22947051</v>
      </c>
      <c r="AK209" s="15">
        <v>4589410</v>
      </c>
      <c r="AL209" s="14">
        <v>41000</v>
      </c>
      <c r="AM209" s="14">
        <v>41090</v>
      </c>
      <c r="AN209" s="15">
        <v>326789665</v>
      </c>
      <c r="AO209" s="15">
        <v>65357933</v>
      </c>
      <c r="AP209" s="14">
        <v>41091</v>
      </c>
      <c r="AQ209" s="14">
        <v>41182</v>
      </c>
      <c r="AR209" s="15">
        <v>79664755</v>
      </c>
      <c r="AS209" s="15">
        <v>15932951</v>
      </c>
      <c r="AT209" s="14">
        <v>41183</v>
      </c>
      <c r="AU209" s="14">
        <v>41274</v>
      </c>
      <c r="AV209" s="15">
        <v>187224718</v>
      </c>
      <c r="AW209" s="15">
        <v>37444944</v>
      </c>
      <c r="AX209" s="14"/>
      <c r="AY209" s="14"/>
      <c r="AZ209" s="15"/>
      <c r="BA209" s="15"/>
      <c r="BB209" s="14"/>
      <c r="BC209" s="14"/>
      <c r="BD209" s="15"/>
      <c r="BE209" s="15"/>
      <c r="BF209" s="14"/>
      <c r="BG209" s="14"/>
      <c r="BH209" s="15"/>
      <c r="BI209" s="15"/>
      <c r="BJ209" s="14"/>
      <c r="BK209" s="14"/>
      <c r="BL209" s="15"/>
      <c r="BM209" s="15"/>
      <c r="BN209" s="14"/>
      <c r="BO209" s="14"/>
      <c r="BP209" s="15"/>
      <c r="BQ209" s="15"/>
      <c r="BT209" s="15"/>
      <c r="BU209" s="15"/>
      <c r="BX209" s="15"/>
      <c r="BY209" s="15"/>
      <c r="CB209" s="15"/>
      <c r="CC209" s="15"/>
      <c r="CF209" s="15"/>
      <c r="CG209" s="15"/>
      <c r="CJ209" s="15"/>
      <c r="CK209" s="15"/>
      <c r="CN209" s="15"/>
      <c r="CO209" s="15"/>
      <c r="CP209" s="14"/>
      <c r="CQ209" s="14"/>
      <c r="CR209" s="15"/>
      <c r="CS209" s="15"/>
      <c r="CT209" s="14"/>
      <c r="CU209" s="14"/>
      <c r="CV209" s="15"/>
      <c r="CW209" s="15"/>
      <c r="CX209" s="97"/>
      <c r="CY209" s="97"/>
      <c r="CZ209" s="15"/>
      <c r="DA209" s="15"/>
      <c r="DB209" s="97"/>
      <c r="DC209" s="97"/>
      <c r="DD209" s="15"/>
      <c r="DE209" s="15"/>
      <c r="DF209" s="97"/>
      <c r="DG209" s="97"/>
      <c r="DH209" s="15"/>
      <c r="DI209" s="15"/>
      <c r="DJ209" s="97"/>
      <c r="DK209" s="97"/>
      <c r="DL209" s="15"/>
      <c r="DM209" s="15"/>
      <c r="DN209" s="97"/>
      <c r="DO209" s="97"/>
      <c r="DP209" s="15"/>
      <c r="DQ209" s="15"/>
      <c r="DR209" s="97"/>
      <c r="DS209" s="97"/>
      <c r="DT209" s="15"/>
      <c r="DU209" s="15"/>
      <c r="DV209" s="97"/>
      <c r="DW209" s="97"/>
      <c r="DX209" s="15"/>
      <c r="DY209" s="15"/>
      <c r="DZ209" s="58">
        <v>649347121</v>
      </c>
      <c r="EA209" s="59">
        <v>6544186</v>
      </c>
    </row>
    <row r="210" spans="1:131" s="22" customFormat="1" ht="19.5" customHeight="1" x14ac:dyDescent="0.25">
      <c r="A210" s="9">
        <v>183</v>
      </c>
      <c r="B210" s="10" t="s">
        <v>1619</v>
      </c>
      <c r="C210" s="22" t="s">
        <v>356</v>
      </c>
      <c r="D210" s="14"/>
      <c r="E210" s="22" t="s">
        <v>101</v>
      </c>
      <c r="F210" s="22" t="s">
        <v>102</v>
      </c>
      <c r="G210" s="14"/>
      <c r="H210" s="22" t="s">
        <v>202</v>
      </c>
      <c r="I210" s="22" t="s">
        <v>35</v>
      </c>
      <c r="J210" s="131">
        <v>41072</v>
      </c>
      <c r="K210" s="131">
        <v>41001</v>
      </c>
      <c r="L210" s="131">
        <v>41274</v>
      </c>
      <c r="O210" s="22">
        <v>29</v>
      </c>
      <c r="Q210" s="22" t="s">
        <v>61</v>
      </c>
      <c r="R210" s="15"/>
      <c r="S210" s="15">
        <v>549685648</v>
      </c>
      <c r="T210" s="15">
        <v>549685648</v>
      </c>
      <c r="U210" s="15">
        <v>109937130</v>
      </c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51">
        <f t="shared" si="3"/>
        <v>0</v>
      </c>
      <c r="AG210" s="47"/>
      <c r="AH210" s="14">
        <v>41001</v>
      </c>
      <c r="AI210" s="14">
        <v>41274</v>
      </c>
      <c r="AJ210" s="15">
        <v>531328228</v>
      </c>
      <c r="AK210" s="15">
        <v>106265646</v>
      </c>
      <c r="AL210" s="14"/>
      <c r="AM210" s="14"/>
      <c r="AN210" s="15"/>
      <c r="AO210" s="15"/>
      <c r="AP210" s="14"/>
      <c r="AQ210" s="14"/>
      <c r="AR210" s="15"/>
      <c r="AS210" s="15"/>
      <c r="AT210" s="14"/>
      <c r="AU210" s="14"/>
      <c r="AV210" s="15"/>
      <c r="AW210" s="15"/>
      <c r="AX210" s="14"/>
      <c r="AY210" s="14"/>
      <c r="AZ210" s="15"/>
      <c r="BA210" s="15"/>
      <c r="BB210" s="14"/>
      <c r="BC210" s="14"/>
      <c r="BD210" s="15"/>
      <c r="BE210" s="15"/>
      <c r="BF210" s="14"/>
      <c r="BG210" s="14"/>
      <c r="BH210" s="15"/>
      <c r="BI210" s="15"/>
      <c r="BJ210" s="14"/>
      <c r="BK210" s="14"/>
      <c r="BL210" s="15"/>
      <c r="BM210" s="15"/>
      <c r="BN210" s="14"/>
      <c r="BO210" s="14"/>
      <c r="BP210" s="15"/>
      <c r="BQ210" s="15"/>
      <c r="BT210" s="15"/>
      <c r="BU210" s="15"/>
      <c r="BX210" s="15"/>
      <c r="BY210" s="15"/>
      <c r="CB210" s="15"/>
      <c r="CC210" s="15"/>
      <c r="CF210" s="15"/>
      <c r="CG210" s="15"/>
      <c r="CJ210" s="15"/>
      <c r="CK210" s="15"/>
      <c r="CN210" s="15"/>
      <c r="CO210" s="15"/>
      <c r="CP210" s="14"/>
      <c r="CQ210" s="14"/>
      <c r="CR210" s="15"/>
      <c r="CS210" s="15"/>
      <c r="CT210" s="14"/>
      <c r="CU210" s="14"/>
      <c r="CV210" s="15"/>
      <c r="CW210" s="15"/>
      <c r="CX210" s="97"/>
      <c r="CY210" s="97"/>
      <c r="CZ210" s="15"/>
      <c r="DA210" s="15"/>
      <c r="DB210" s="97"/>
      <c r="DC210" s="97"/>
      <c r="DD210" s="15"/>
      <c r="DE210" s="15"/>
      <c r="DF210" s="97"/>
      <c r="DG210" s="97"/>
      <c r="DH210" s="15"/>
      <c r="DI210" s="15"/>
      <c r="DJ210" s="97"/>
      <c r="DK210" s="97"/>
      <c r="DL210" s="15"/>
      <c r="DM210" s="15"/>
      <c r="DN210" s="97"/>
      <c r="DO210" s="97"/>
      <c r="DP210" s="15"/>
      <c r="DQ210" s="15"/>
      <c r="DR210" s="97"/>
      <c r="DS210" s="97"/>
      <c r="DT210" s="15"/>
      <c r="DU210" s="15"/>
      <c r="DV210" s="97"/>
      <c r="DW210" s="97"/>
      <c r="DX210" s="15"/>
      <c r="DY210" s="15"/>
      <c r="DZ210" s="58"/>
      <c r="EA210" s="59"/>
    </row>
    <row r="211" spans="1:131" s="22" customFormat="1" ht="19.5" customHeight="1" x14ac:dyDescent="0.25">
      <c r="A211" s="9">
        <v>184</v>
      </c>
      <c r="B211" s="10" t="s">
        <v>1620</v>
      </c>
      <c r="C211" s="22" t="s">
        <v>357</v>
      </c>
      <c r="D211" s="14"/>
      <c r="E211" s="22" t="s">
        <v>358</v>
      </c>
      <c r="F211" s="22" t="s">
        <v>359</v>
      </c>
      <c r="G211" s="14"/>
      <c r="H211" s="22" t="s">
        <v>202</v>
      </c>
      <c r="I211" s="22" t="s">
        <v>35</v>
      </c>
      <c r="J211" s="131">
        <v>40982</v>
      </c>
      <c r="K211" s="131">
        <v>40664</v>
      </c>
      <c r="L211" s="131">
        <v>41274</v>
      </c>
      <c r="O211" s="22">
        <v>31</v>
      </c>
      <c r="Q211" s="22" t="s">
        <v>61</v>
      </c>
      <c r="R211" s="15"/>
      <c r="S211" s="15">
        <v>407150160</v>
      </c>
      <c r="T211" s="15">
        <v>407150160</v>
      </c>
      <c r="U211" s="15">
        <v>81430032</v>
      </c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51">
        <f t="shared" si="3"/>
        <v>0</v>
      </c>
      <c r="AG211" s="47"/>
      <c r="AH211" s="14">
        <v>40664</v>
      </c>
      <c r="AI211" s="14">
        <v>41274</v>
      </c>
      <c r="AJ211" s="15">
        <v>403372148</v>
      </c>
      <c r="AK211" s="15">
        <v>80674430</v>
      </c>
      <c r="AL211" s="14"/>
      <c r="AM211" s="14"/>
      <c r="AN211" s="15"/>
      <c r="AO211" s="15"/>
      <c r="AP211" s="14"/>
      <c r="AQ211" s="14"/>
      <c r="AR211" s="15"/>
      <c r="AS211" s="15"/>
      <c r="AT211" s="14"/>
      <c r="AU211" s="14"/>
      <c r="AV211" s="15"/>
      <c r="AW211" s="15"/>
      <c r="AX211" s="14"/>
      <c r="AY211" s="14"/>
      <c r="AZ211" s="15"/>
      <c r="BA211" s="15"/>
      <c r="BB211" s="14"/>
      <c r="BC211" s="14"/>
      <c r="BD211" s="15"/>
      <c r="BE211" s="15"/>
      <c r="BF211" s="14"/>
      <c r="BG211" s="14"/>
      <c r="BH211" s="15"/>
      <c r="BI211" s="15"/>
      <c r="BJ211" s="14"/>
      <c r="BK211" s="14"/>
      <c r="BL211" s="15"/>
      <c r="BM211" s="15"/>
      <c r="BN211" s="14"/>
      <c r="BO211" s="14"/>
      <c r="BP211" s="15"/>
      <c r="BQ211" s="15"/>
      <c r="BT211" s="15"/>
      <c r="BU211" s="15"/>
      <c r="BX211" s="15"/>
      <c r="BY211" s="15"/>
      <c r="CB211" s="15"/>
      <c r="CC211" s="15"/>
      <c r="CF211" s="15"/>
      <c r="CG211" s="15"/>
      <c r="CJ211" s="15"/>
      <c r="CK211" s="15"/>
      <c r="CN211" s="15"/>
      <c r="CO211" s="15"/>
      <c r="CP211" s="14"/>
      <c r="CQ211" s="14"/>
      <c r="CR211" s="15"/>
      <c r="CS211" s="15"/>
      <c r="CT211" s="14"/>
      <c r="CU211" s="14"/>
      <c r="CV211" s="15"/>
      <c r="CW211" s="15"/>
      <c r="CX211" s="97"/>
      <c r="CY211" s="97"/>
      <c r="CZ211" s="15"/>
      <c r="DA211" s="15"/>
      <c r="DB211" s="97"/>
      <c r="DC211" s="97"/>
      <c r="DD211" s="15"/>
      <c r="DE211" s="15"/>
      <c r="DF211" s="97"/>
      <c r="DG211" s="97"/>
      <c r="DH211" s="15"/>
      <c r="DI211" s="15"/>
      <c r="DJ211" s="97"/>
      <c r="DK211" s="97"/>
      <c r="DL211" s="15"/>
      <c r="DM211" s="15"/>
      <c r="DN211" s="97"/>
      <c r="DO211" s="97"/>
      <c r="DP211" s="15"/>
      <c r="DQ211" s="15"/>
      <c r="DR211" s="97"/>
      <c r="DS211" s="97"/>
      <c r="DT211" s="15"/>
      <c r="DU211" s="15"/>
      <c r="DV211" s="97"/>
      <c r="DW211" s="97"/>
      <c r="DX211" s="15"/>
      <c r="DY211" s="15"/>
      <c r="DZ211" s="58"/>
      <c r="EA211" s="59"/>
    </row>
    <row r="212" spans="1:131" s="22" customFormat="1" ht="19.5" customHeight="1" x14ac:dyDescent="0.25">
      <c r="A212" s="9">
        <v>185</v>
      </c>
      <c r="B212" s="10" t="s">
        <v>1621</v>
      </c>
      <c r="C212" s="22" t="s">
        <v>361</v>
      </c>
      <c r="D212" s="14"/>
      <c r="E212" s="22" t="s">
        <v>362</v>
      </c>
      <c r="F212" s="22" t="s">
        <v>363</v>
      </c>
      <c r="G212" s="14"/>
      <c r="H212" s="22" t="s">
        <v>202</v>
      </c>
      <c r="I212" s="22" t="s">
        <v>25</v>
      </c>
      <c r="J212" s="131">
        <v>40360</v>
      </c>
      <c r="K212" s="131">
        <v>40360</v>
      </c>
      <c r="L212" s="131">
        <v>40877</v>
      </c>
      <c r="M212" s="22" t="s">
        <v>20</v>
      </c>
      <c r="R212" s="15"/>
      <c r="S212" s="15"/>
      <c r="T212" s="15"/>
      <c r="U212" s="15">
        <v>900000</v>
      </c>
      <c r="V212" s="15"/>
      <c r="W212" s="15">
        <v>930000</v>
      </c>
      <c r="X212" s="15"/>
      <c r="Y212" s="15"/>
      <c r="Z212" s="15"/>
      <c r="AA212" s="15"/>
      <c r="AB212" s="15"/>
      <c r="AC212" s="15"/>
      <c r="AD212" s="15"/>
      <c r="AE212" s="15"/>
      <c r="AF212" s="51">
        <f t="shared" si="3"/>
        <v>930000</v>
      </c>
      <c r="AG212" s="47"/>
      <c r="AH212" s="14">
        <v>40360</v>
      </c>
      <c r="AI212" s="14">
        <v>40877</v>
      </c>
      <c r="AJ212" s="15">
        <v>4411200</v>
      </c>
      <c r="AK212" s="15">
        <v>882240</v>
      </c>
      <c r="AL212" s="14"/>
      <c r="AM212" s="14"/>
      <c r="AN212" s="15"/>
      <c r="AO212" s="15"/>
      <c r="AP212" s="14"/>
      <c r="AQ212" s="14"/>
      <c r="AR212" s="15"/>
      <c r="AS212" s="15"/>
      <c r="AT212" s="14"/>
      <c r="AU212" s="14"/>
      <c r="AV212" s="15"/>
      <c r="AW212" s="15"/>
      <c r="AX212" s="14"/>
      <c r="AY212" s="14"/>
      <c r="AZ212" s="15"/>
      <c r="BA212" s="15"/>
      <c r="BB212" s="14"/>
      <c r="BC212" s="14"/>
      <c r="BD212" s="15"/>
      <c r="BE212" s="15"/>
      <c r="BF212" s="14"/>
      <c r="BG212" s="14"/>
      <c r="BH212" s="15"/>
      <c r="BI212" s="15"/>
      <c r="BJ212" s="14"/>
      <c r="BK212" s="14"/>
      <c r="BL212" s="15"/>
      <c r="BM212" s="15"/>
      <c r="BN212" s="14"/>
      <c r="BO212" s="14"/>
      <c r="BP212" s="15"/>
      <c r="BQ212" s="15"/>
      <c r="BT212" s="15"/>
      <c r="BU212" s="15"/>
      <c r="BX212" s="15"/>
      <c r="BY212" s="15"/>
      <c r="CB212" s="15"/>
      <c r="CC212" s="15"/>
      <c r="CF212" s="15"/>
      <c r="CG212" s="15"/>
      <c r="CJ212" s="15"/>
      <c r="CK212" s="15"/>
      <c r="CN212" s="15"/>
      <c r="CO212" s="15"/>
      <c r="CP212" s="14"/>
      <c r="CQ212" s="14"/>
      <c r="CR212" s="15"/>
      <c r="CS212" s="15"/>
      <c r="CT212" s="14"/>
      <c r="CU212" s="14"/>
      <c r="CV212" s="15"/>
      <c r="CW212" s="15"/>
      <c r="CX212" s="97"/>
      <c r="CY212" s="97"/>
      <c r="CZ212" s="15"/>
      <c r="DA212" s="15"/>
      <c r="DB212" s="97"/>
      <c r="DC212" s="97"/>
      <c r="DD212" s="15"/>
      <c r="DE212" s="15"/>
      <c r="DF212" s="97"/>
      <c r="DG212" s="97"/>
      <c r="DH212" s="15"/>
      <c r="DI212" s="15"/>
      <c r="DJ212" s="97"/>
      <c r="DK212" s="97"/>
      <c r="DL212" s="15"/>
      <c r="DM212" s="15"/>
      <c r="DN212" s="97"/>
      <c r="DO212" s="97"/>
      <c r="DP212" s="15"/>
      <c r="DQ212" s="15"/>
      <c r="DR212" s="97"/>
      <c r="DS212" s="97"/>
      <c r="DT212" s="15"/>
      <c r="DU212" s="15"/>
      <c r="DV212" s="97"/>
      <c r="DW212" s="97"/>
      <c r="DX212" s="15"/>
      <c r="DY212" s="15"/>
      <c r="DZ212" s="58"/>
      <c r="EA212" s="59"/>
    </row>
    <row r="213" spans="1:131" s="22" customFormat="1" ht="19.5" customHeight="1" x14ac:dyDescent="0.25">
      <c r="A213" s="9">
        <v>186</v>
      </c>
      <c r="B213" s="10" t="s">
        <v>1622</v>
      </c>
      <c r="C213" s="22" t="s">
        <v>366</v>
      </c>
      <c r="D213" s="14"/>
      <c r="E213" s="22" t="s">
        <v>964</v>
      </c>
      <c r="F213" s="22" t="s">
        <v>367</v>
      </c>
      <c r="G213" s="14"/>
      <c r="H213" s="22" t="s">
        <v>202</v>
      </c>
      <c r="I213" s="22" t="s">
        <v>205</v>
      </c>
      <c r="J213" s="131">
        <v>41142</v>
      </c>
      <c r="K213" s="131">
        <v>41044</v>
      </c>
      <c r="L213" s="131">
        <v>41362</v>
      </c>
      <c r="O213" s="22">
        <v>30</v>
      </c>
      <c r="Q213" s="22" t="s">
        <v>54</v>
      </c>
      <c r="R213" s="15"/>
      <c r="S213" s="15">
        <v>55618750</v>
      </c>
      <c r="T213" s="15">
        <v>55618750</v>
      </c>
      <c r="U213" s="15">
        <v>11078750</v>
      </c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51">
        <f t="shared" si="3"/>
        <v>0</v>
      </c>
      <c r="AG213" s="47"/>
      <c r="AH213" s="14">
        <v>41091</v>
      </c>
      <c r="AI213" s="14">
        <v>41182</v>
      </c>
      <c r="AJ213" s="15">
        <v>45900339</v>
      </c>
      <c r="AK213" s="15">
        <v>9180068</v>
      </c>
      <c r="AL213" s="14">
        <v>41183</v>
      </c>
      <c r="AM213" s="14">
        <v>41364</v>
      </c>
      <c r="AN213" s="15">
        <v>6184565</v>
      </c>
      <c r="AO213" s="15">
        <v>1236913</v>
      </c>
      <c r="AP213" s="14"/>
      <c r="AQ213" s="14"/>
      <c r="AR213" s="15"/>
      <c r="AS213" s="15"/>
      <c r="AT213" s="14"/>
      <c r="AU213" s="14"/>
      <c r="AV213" s="15"/>
      <c r="AW213" s="15"/>
      <c r="AX213" s="14"/>
      <c r="AY213" s="14"/>
      <c r="AZ213" s="15"/>
      <c r="BA213" s="15"/>
      <c r="BB213" s="14"/>
      <c r="BC213" s="14"/>
      <c r="BD213" s="15"/>
      <c r="BE213" s="15"/>
      <c r="BF213" s="14"/>
      <c r="BG213" s="14"/>
      <c r="BH213" s="15"/>
      <c r="BI213" s="15"/>
      <c r="BJ213" s="14"/>
      <c r="BK213" s="14"/>
      <c r="BL213" s="15"/>
      <c r="BM213" s="15"/>
      <c r="BN213" s="14"/>
      <c r="BO213" s="14"/>
      <c r="BP213" s="15"/>
      <c r="BQ213" s="15"/>
      <c r="BT213" s="15"/>
      <c r="BU213" s="15"/>
      <c r="BX213" s="15"/>
      <c r="BY213" s="15"/>
      <c r="CB213" s="15"/>
      <c r="CC213" s="15"/>
      <c r="CF213" s="15"/>
      <c r="CG213" s="15"/>
      <c r="CJ213" s="15"/>
      <c r="CK213" s="15"/>
      <c r="CN213" s="15"/>
      <c r="CO213" s="15"/>
      <c r="CP213" s="14"/>
      <c r="CQ213" s="14"/>
      <c r="CR213" s="15"/>
      <c r="CS213" s="15"/>
      <c r="CT213" s="14"/>
      <c r="CU213" s="14"/>
      <c r="CV213" s="15"/>
      <c r="CW213" s="15"/>
      <c r="CX213" s="97"/>
      <c r="CY213" s="97"/>
      <c r="CZ213" s="15"/>
      <c r="DA213" s="15"/>
      <c r="DB213" s="97"/>
      <c r="DC213" s="97"/>
      <c r="DD213" s="15"/>
      <c r="DE213" s="15"/>
      <c r="DF213" s="97"/>
      <c r="DG213" s="97"/>
      <c r="DH213" s="15"/>
      <c r="DI213" s="15"/>
      <c r="DJ213" s="97"/>
      <c r="DK213" s="97"/>
      <c r="DL213" s="15"/>
      <c r="DM213" s="15"/>
      <c r="DN213" s="97"/>
      <c r="DO213" s="97"/>
      <c r="DP213" s="15"/>
      <c r="DQ213" s="15"/>
      <c r="DR213" s="97"/>
      <c r="DS213" s="97"/>
      <c r="DT213" s="15"/>
      <c r="DU213" s="15"/>
      <c r="DV213" s="97"/>
      <c r="DW213" s="97"/>
      <c r="DX213" s="15"/>
      <c r="DY213" s="15"/>
      <c r="DZ213" s="58">
        <v>55618750</v>
      </c>
      <c r="EA213" s="59">
        <v>661769</v>
      </c>
    </row>
    <row r="214" spans="1:131" s="22" customFormat="1" ht="19.5" customHeight="1" x14ac:dyDescent="0.25">
      <c r="A214" s="9">
        <v>187</v>
      </c>
      <c r="B214" s="10" t="s">
        <v>1623</v>
      </c>
      <c r="C214" s="22" t="s">
        <v>368</v>
      </c>
      <c r="D214" s="14"/>
      <c r="E214" s="22" t="s">
        <v>1394</v>
      </c>
      <c r="F214" s="22" t="s">
        <v>370</v>
      </c>
      <c r="G214" s="14"/>
      <c r="H214" s="22" t="s">
        <v>202</v>
      </c>
      <c r="I214" s="22" t="s">
        <v>35</v>
      </c>
      <c r="J214" s="131">
        <v>41127</v>
      </c>
      <c r="K214" s="131">
        <v>41075</v>
      </c>
      <c r="L214" s="131">
        <v>41239</v>
      </c>
      <c r="M214" s="22" t="s">
        <v>20</v>
      </c>
      <c r="O214" s="22">
        <v>29</v>
      </c>
      <c r="Q214" s="22" t="s">
        <v>54</v>
      </c>
      <c r="R214" s="15"/>
      <c r="S214" s="15">
        <v>149870000</v>
      </c>
      <c r="T214" s="15">
        <v>149870000</v>
      </c>
      <c r="U214" s="15">
        <v>29974000</v>
      </c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51">
        <f t="shared" si="3"/>
        <v>0</v>
      </c>
      <c r="AG214" s="47"/>
      <c r="AH214" s="14">
        <v>41075</v>
      </c>
      <c r="AI214" s="14">
        <v>41362</v>
      </c>
      <c r="AJ214" s="15">
        <v>148818878</v>
      </c>
      <c r="AK214" s="15">
        <v>29763776</v>
      </c>
      <c r="AL214" s="14"/>
      <c r="AM214" s="14"/>
      <c r="AN214" s="15"/>
      <c r="AO214" s="15"/>
      <c r="AP214" s="14"/>
      <c r="AQ214" s="14"/>
      <c r="AR214" s="15"/>
      <c r="AS214" s="15"/>
      <c r="AT214" s="14"/>
      <c r="AU214" s="14"/>
      <c r="AV214" s="15"/>
      <c r="AW214" s="15"/>
      <c r="AX214" s="14"/>
      <c r="AY214" s="14"/>
      <c r="AZ214" s="15"/>
      <c r="BA214" s="15"/>
      <c r="BB214" s="14"/>
      <c r="BC214" s="14"/>
      <c r="BD214" s="15"/>
      <c r="BE214" s="15"/>
      <c r="BF214" s="14"/>
      <c r="BG214" s="14"/>
      <c r="BH214" s="15"/>
      <c r="BI214" s="15"/>
      <c r="BJ214" s="14"/>
      <c r="BK214" s="14"/>
      <c r="BL214" s="15"/>
      <c r="BM214" s="15"/>
      <c r="BN214" s="14"/>
      <c r="BO214" s="14"/>
      <c r="BP214" s="15"/>
      <c r="BQ214" s="15"/>
      <c r="BT214" s="15"/>
      <c r="BU214" s="15"/>
      <c r="BX214" s="15"/>
      <c r="BY214" s="15"/>
      <c r="CB214" s="15"/>
      <c r="CC214" s="15"/>
      <c r="CF214" s="15"/>
      <c r="CG214" s="15"/>
      <c r="CJ214" s="15"/>
      <c r="CK214" s="15"/>
      <c r="CN214" s="15"/>
      <c r="CO214" s="15"/>
      <c r="CP214" s="14"/>
      <c r="CQ214" s="14"/>
      <c r="CR214" s="15"/>
      <c r="CS214" s="15"/>
      <c r="CT214" s="14"/>
      <c r="CU214" s="14"/>
      <c r="CV214" s="15"/>
      <c r="CW214" s="15"/>
      <c r="CX214" s="97"/>
      <c r="CY214" s="97"/>
      <c r="CZ214" s="15"/>
      <c r="DA214" s="15"/>
      <c r="DB214" s="97"/>
      <c r="DC214" s="97"/>
      <c r="DD214" s="15"/>
      <c r="DE214" s="15"/>
      <c r="DF214" s="97"/>
      <c r="DG214" s="97"/>
      <c r="DH214" s="15"/>
      <c r="DI214" s="15"/>
      <c r="DJ214" s="97"/>
      <c r="DK214" s="97"/>
      <c r="DL214" s="15"/>
      <c r="DM214" s="15"/>
      <c r="DN214" s="97"/>
      <c r="DO214" s="97"/>
      <c r="DP214" s="15"/>
      <c r="DQ214" s="15"/>
      <c r="DR214" s="97"/>
      <c r="DS214" s="97"/>
      <c r="DT214" s="15"/>
      <c r="DU214" s="15"/>
      <c r="DV214" s="97"/>
      <c r="DW214" s="97"/>
      <c r="DX214" s="15"/>
      <c r="DY214" s="15"/>
      <c r="DZ214" s="58"/>
      <c r="EA214" s="59"/>
    </row>
    <row r="215" spans="1:131" s="22" customFormat="1" ht="19.5" customHeight="1" x14ac:dyDescent="0.25">
      <c r="A215" s="9">
        <v>187</v>
      </c>
      <c r="B215" s="17" t="s">
        <v>1623</v>
      </c>
      <c r="C215" s="18" t="s">
        <v>368</v>
      </c>
      <c r="D215" s="19">
        <v>41442</v>
      </c>
      <c r="E215" s="22" t="s">
        <v>369</v>
      </c>
      <c r="F215" s="22" t="s">
        <v>370</v>
      </c>
      <c r="G215" s="14"/>
      <c r="J215" s="131"/>
      <c r="K215" s="131"/>
      <c r="L215" s="130">
        <v>41362</v>
      </c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51">
        <f t="shared" si="3"/>
        <v>0</v>
      </c>
      <c r="AG215" s="47"/>
      <c r="AH215" s="14"/>
      <c r="AI215" s="14"/>
      <c r="AJ215" s="15"/>
      <c r="AK215" s="15"/>
      <c r="AL215" s="14"/>
      <c r="AM215" s="14"/>
      <c r="AN215" s="15"/>
      <c r="AO215" s="15"/>
      <c r="AP215" s="14"/>
      <c r="AQ215" s="14"/>
      <c r="AR215" s="15"/>
      <c r="AS215" s="15"/>
      <c r="AT215" s="14"/>
      <c r="AU215" s="14"/>
      <c r="AV215" s="15"/>
      <c r="AW215" s="15"/>
      <c r="AX215" s="14"/>
      <c r="AY215" s="14"/>
      <c r="AZ215" s="15"/>
      <c r="BA215" s="15"/>
      <c r="BB215" s="14"/>
      <c r="BC215" s="14"/>
      <c r="BD215" s="15"/>
      <c r="BE215" s="15"/>
      <c r="BF215" s="14"/>
      <c r="BG215" s="14"/>
      <c r="BH215" s="15"/>
      <c r="BI215" s="15"/>
      <c r="BJ215" s="14"/>
      <c r="BK215" s="14"/>
      <c r="BL215" s="15"/>
      <c r="BM215" s="15"/>
      <c r="BN215" s="14"/>
      <c r="BO215" s="14"/>
      <c r="BP215" s="15"/>
      <c r="BQ215" s="15"/>
      <c r="BT215" s="15"/>
      <c r="BU215" s="15"/>
      <c r="BX215" s="15"/>
      <c r="BY215" s="15"/>
      <c r="CB215" s="15"/>
      <c r="CC215" s="15"/>
      <c r="CF215" s="15"/>
      <c r="CG215" s="15"/>
      <c r="CJ215" s="15"/>
      <c r="CK215" s="15"/>
      <c r="CN215" s="15"/>
      <c r="CO215" s="15"/>
      <c r="CP215" s="14"/>
      <c r="CQ215" s="14"/>
      <c r="CR215" s="15"/>
      <c r="CS215" s="15"/>
      <c r="CT215" s="14"/>
      <c r="CU215" s="14"/>
      <c r="CV215" s="15"/>
      <c r="CW215" s="15"/>
      <c r="CX215" s="97"/>
      <c r="CY215" s="97"/>
      <c r="CZ215" s="15"/>
      <c r="DA215" s="15"/>
      <c r="DB215" s="97"/>
      <c r="DC215" s="97"/>
      <c r="DD215" s="15"/>
      <c r="DE215" s="15"/>
      <c r="DF215" s="97"/>
      <c r="DG215" s="97"/>
      <c r="DH215" s="15"/>
      <c r="DI215" s="15"/>
      <c r="DJ215" s="97"/>
      <c r="DK215" s="97"/>
      <c r="DL215" s="15"/>
      <c r="DM215" s="15"/>
      <c r="DN215" s="97"/>
      <c r="DO215" s="97"/>
      <c r="DP215" s="15"/>
      <c r="DQ215" s="15"/>
      <c r="DR215" s="97"/>
      <c r="DS215" s="97"/>
      <c r="DT215" s="15"/>
      <c r="DU215" s="15"/>
      <c r="DV215" s="97"/>
      <c r="DW215" s="97"/>
      <c r="DX215" s="15"/>
      <c r="DY215" s="15"/>
      <c r="DZ215" s="58"/>
      <c r="EA215" s="59"/>
    </row>
    <row r="216" spans="1:131" s="22" customFormat="1" ht="19.5" customHeight="1" x14ac:dyDescent="0.25">
      <c r="A216" s="9">
        <v>188</v>
      </c>
      <c r="B216" s="10" t="s">
        <v>1624</v>
      </c>
      <c r="C216" s="22" t="s">
        <v>371</v>
      </c>
      <c r="D216" s="14"/>
      <c r="E216" s="22" t="s">
        <v>372</v>
      </c>
      <c r="F216" s="22" t="s">
        <v>373</v>
      </c>
      <c r="G216" s="14"/>
      <c r="H216" s="22" t="s">
        <v>202</v>
      </c>
      <c r="I216" s="22" t="s">
        <v>25</v>
      </c>
      <c r="J216" s="131">
        <v>40694</v>
      </c>
      <c r="K216" s="131">
        <v>40617</v>
      </c>
      <c r="L216" s="131">
        <v>40999</v>
      </c>
      <c r="M216" s="22" t="s">
        <v>20</v>
      </c>
      <c r="O216" s="22">
        <v>28</v>
      </c>
      <c r="Q216" s="22" t="s">
        <v>54</v>
      </c>
      <c r="R216" s="15"/>
      <c r="S216" s="15">
        <v>8046000</v>
      </c>
      <c r="T216" s="15">
        <v>8046000</v>
      </c>
      <c r="U216" s="15">
        <v>1609200</v>
      </c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51">
        <f t="shared" si="3"/>
        <v>0</v>
      </c>
      <c r="AG216" s="47"/>
      <c r="AH216" s="14">
        <v>40654</v>
      </c>
      <c r="AI216" s="14">
        <v>40866</v>
      </c>
      <c r="AJ216" s="15">
        <v>5994090</v>
      </c>
      <c r="AK216" s="15">
        <v>1198818</v>
      </c>
      <c r="AL216" s="14"/>
      <c r="AM216" s="14"/>
      <c r="AN216" s="15"/>
      <c r="AO216" s="15"/>
      <c r="AP216" s="14"/>
      <c r="AQ216" s="14"/>
      <c r="AR216" s="15"/>
      <c r="AS216" s="15"/>
      <c r="AT216" s="14"/>
      <c r="AU216" s="14"/>
      <c r="AV216" s="15"/>
      <c r="AW216" s="15"/>
      <c r="AX216" s="14"/>
      <c r="AY216" s="14"/>
      <c r="AZ216" s="15"/>
      <c r="BA216" s="15"/>
      <c r="BB216" s="14"/>
      <c r="BC216" s="14"/>
      <c r="BD216" s="15"/>
      <c r="BE216" s="15"/>
      <c r="BF216" s="14"/>
      <c r="BG216" s="14"/>
      <c r="BH216" s="15"/>
      <c r="BI216" s="15"/>
      <c r="BJ216" s="14"/>
      <c r="BK216" s="14"/>
      <c r="BL216" s="15"/>
      <c r="BM216" s="15"/>
      <c r="BN216" s="14"/>
      <c r="BO216" s="14"/>
      <c r="BP216" s="15"/>
      <c r="BQ216" s="15"/>
      <c r="BT216" s="15"/>
      <c r="BU216" s="15"/>
      <c r="BX216" s="15"/>
      <c r="BY216" s="15"/>
      <c r="CB216" s="15"/>
      <c r="CC216" s="15"/>
      <c r="CF216" s="15"/>
      <c r="CG216" s="15"/>
      <c r="CJ216" s="15"/>
      <c r="CK216" s="15"/>
      <c r="CN216" s="15"/>
      <c r="CO216" s="15"/>
      <c r="CP216" s="14"/>
      <c r="CQ216" s="14"/>
      <c r="CR216" s="15"/>
      <c r="CS216" s="15"/>
      <c r="CT216" s="14"/>
      <c r="CU216" s="14"/>
      <c r="CV216" s="15"/>
      <c r="CW216" s="15"/>
      <c r="CX216" s="97"/>
      <c r="CY216" s="97"/>
      <c r="CZ216" s="15"/>
      <c r="DA216" s="15"/>
      <c r="DB216" s="97"/>
      <c r="DC216" s="97"/>
      <c r="DD216" s="15"/>
      <c r="DE216" s="15"/>
      <c r="DF216" s="97"/>
      <c r="DG216" s="97"/>
      <c r="DH216" s="15"/>
      <c r="DI216" s="15"/>
      <c r="DJ216" s="97"/>
      <c r="DK216" s="97"/>
      <c r="DL216" s="15"/>
      <c r="DM216" s="15"/>
      <c r="DN216" s="97"/>
      <c r="DO216" s="97"/>
      <c r="DP216" s="15"/>
      <c r="DQ216" s="15"/>
      <c r="DR216" s="97"/>
      <c r="DS216" s="97"/>
      <c r="DT216" s="15"/>
      <c r="DU216" s="15"/>
      <c r="DV216" s="97"/>
      <c r="DW216" s="97"/>
      <c r="DX216" s="15"/>
      <c r="DY216" s="15"/>
      <c r="DZ216" s="58"/>
      <c r="EA216" s="59"/>
    </row>
    <row r="217" spans="1:131" s="22" customFormat="1" ht="19.5" customHeight="1" x14ac:dyDescent="0.25">
      <c r="A217" s="9">
        <v>189</v>
      </c>
      <c r="B217" s="10" t="s">
        <v>1625</v>
      </c>
      <c r="C217" s="22" t="s">
        <v>374</v>
      </c>
      <c r="D217" s="14"/>
      <c r="E217" s="22" t="s">
        <v>372</v>
      </c>
      <c r="F217" s="22" t="s">
        <v>373</v>
      </c>
      <c r="G217" s="14"/>
      <c r="H217" s="22" t="s">
        <v>202</v>
      </c>
      <c r="I217" s="22" t="s">
        <v>25</v>
      </c>
      <c r="J217" s="131">
        <v>40831</v>
      </c>
      <c r="K217" s="131">
        <v>40756</v>
      </c>
      <c r="L217" s="131">
        <v>40999</v>
      </c>
      <c r="M217" s="22" t="s">
        <v>20</v>
      </c>
      <c r="O217" s="22">
        <v>30</v>
      </c>
      <c r="Q217" s="22" t="s">
        <v>54</v>
      </c>
      <c r="R217" s="15"/>
      <c r="S217" s="15">
        <v>20370000</v>
      </c>
      <c r="T217" s="15">
        <v>20370000</v>
      </c>
      <c r="U217" s="15">
        <v>4020000</v>
      </c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51">
        <f t="shared" si="3"/>
        <v>0</v>
      </c>
      <c r="AG217" s="47"/>
      <c r="AH217" s="14">
        <v>40812</v>
      </c>
      <c r="AI217" s="14">
        <v>40866</v>
      </c>
      <c r="AJ217" s="15">
        <v>19204055</v>
      </c>
      <c r="AK217" s="15">
        <v>3840811</v>
      </c>
      <c r="AL217" s="14"/>
      <c r="AM217" s="14"/>
      <c r="AN217" s="15"/>
      <c r="AO217" s="15"/>
      <c r="AP217" s="14"/>
      <c r="AQ217" s="14"/>
      <c r="AR217" s="15"/>
      <c r="AS217" s="15"/>
      <c r="AT217" s="14"/>
      <c r="AU217" s="14"/>
      <c r="AV217" s="15"/>
      <c r="AW217" s="15"/>
      <c r="AX217" s="14"/>
      <c r="AY217" s="14"/>
      <c r="AZ217" s="15"/>
      <c r="BA217" s="15"/>
      <c r="BB217" s="14"/>
      <c r="BC217" s="14"/>
      <c r="BD217" s="15"/>
      <c r="BE217" s="15"/>
      <c r="BF217" s="14"/>
      <c r="BG217" s="14"/>
      <c r="BH217" s="15"/>
      <c r="BI217" s="15"/>
      <c r="BJ217" s="14"/>
      <c r="BK217" s="14"/>
      <c r="BL217" s="15"/>
      <c r="BM217" s="15"/>
      <c r="BN217" s="14"/>
      <c r="BO217" s="14"/>
      <c r="BP217" s="15"/>
      <c r="BQ217" s="15"/>
      <c r="BT217" s="15"/>
      <c r="BU217" s="15"/>
      <c r="BX217" s="15"/>
      <c r="BY217" s="15"/>
      <c r="CB217" s="15"/>
      <c r="CC217" s="15"/>
      <c r="CF217" s="15"/>
      <c r="CG217" s="15"/>
      <c r="CJ217" s="15"/>
      <c r="CK217" s="15"/>
      <c r="CN217" s="15"/>
      <c r="CO217" s="15"/>
      <c r="CP217" s="14"/>
      <c r="CQ217" s="14"/>
      <c r="CR217" s="15"/>
      <c r="CS217" s="15"/>
      <c r="CT217" s="14"/>
      <c r="CU217" s="14"/>
      <c r="CV217" s="15"/>
      <c r="CW217" s="15"/>
      <c r="CX217" s="97"/>
      <c r="CY217" s="97"/>
      <c r="CZ217" s="15"/>
      <c r="DA217" s="15"/>
      <c r="DB217" s="97"/>
      <c r="DC217" s="97"/>
      <c r="DD217" s="15"/>
      <c r="DE217" s="15"/>
      <c r="DF217" s="97"/>
      <c r="DG217" s="97"/>
      <c r="DH217" s="15"/>
      <c r="DI217" s="15"/>
      <c r="DJ217" s="97"/>
      <c r="DK217" s="97"/>
      <c r="DL217" s="15"/>
      <c r="DM217" s="15"/>
      <c r="DN217" s="97"/>
      <c r="DO217" s="97"/>
      <c r="DP217" s="15"/>
      <c r="DQ217" s="15"/>
      <c r="DR217" s="97"/>
      <c r="DS217" s="97"/>
      <c r="DT217" s="15"/>
      <c r="DU217" s="15"/>
      <c r="DV217" s="97"/>
      <c r="DW217" s="97"/>
      <c r="DX217" s="15"/>
      <c r="DY217" s="15"/>
      <c r="DZ217" s="58"/>
      <c r="EA217" s="59"/>
    </row>
    <row r="218" spans="1:131" s="22" customFormat="1" ht="19.5" customHeight="1" x14ac:dyDescent="0.25">
      <c r="A218" s="9">
        <v>190</v>
      </c>
      <c r="B218" s="10" t="s">
        <v>1626</v>
      </c>
      <c r="C218" s="22" t="s">
        <v>375</v>
      </c>
      <c r="D218" s="14"/>
      <c r="E218" s="22" t="s">
        <v>376</v>
      </c>
      <c r="F218" s="22" t="s">
        <v>19</v>
      </c>
      <c r="G218" s="14"/>
      <c r="H218" s="22" t="s">
        <v>202</v>
      </c>
      <c r="I218" s="22" t="s">
        <v>28</v>
      </c>
      <c r="J218" s="131">
        <v>41126</v>
      </c>
      <c r="K218" s="131">
        <v>41070</v>
      </c>
      <c r="L218" s="131">
        <v>41364</v>
      </c>
      <c r="M218" s="22" t="s">
        <v>20</v>
      </c>
      <c r="O218" s="22">
        <v>32</v>
      </c>
      <c r="Q218" s="22" t="s">
        <v>54</v>
      </c>
      <c r="R218" s="15"/>
      <c r="S218" s="15">
        <v>30300000</v>
      </c>
      <c r="T218" s="15">
        <v>30300000</v>
      </c>
      <c r="U218" s="15">
        <v>6000000</v>
      </c>
      <c r="V218" s="15"/>
      <c r="W218" s="15">
        <v>4000000</v>
      </c>
      <c r="X218" s="15"/>
      <c r="Y218" s="15"/>
      <c r="Z218" s="15"/>
      <c r="AA218" s="15"/>
      <c r="AB218" s="15"/>
      <c r="AC218" s="15"/>
      <c r="AD218" s="15"/>
      <c r="AE218" s="15"/>
      <c r="AF218" s="51">
        <f t="shared" si="3"/>
        <v>4000000</v>
      </c>
      <c r="AG218" s="47"/>
      <c r="AH218" s="14">
        <v>41091</v>
      </c>
      <c r="AI218" s="14">
        <v>41274</v>
      </c>
      <c r="AJ218" s="15">
        <v>21944980</v>
      </c>
      <c r="AK218" s="15">
        <v>4388996</v>
      </c>
      <c r="AL218" s="14">
        <v>41275</v>
      </c>
      <c r="AM218" s="14">
        <v>41364</v>
      </c>
      <c r="AN218" s="15">
        <v>8319241</v>
      </c>
      <c r="AO218" s="15">
        <v>1611004</v>
      </c>
      <c r="AP218" s="14"/>
      <c r="AQ218" s="14"/>
      <c r="AR218" s="15"/>
      <c r="AS218" s="15"/>
      <c r="AT218" s="14"/>
      <c r="AU218" s="14"/>
      <c r="AV218" s="15"/>
      <c r="AW218" s="15"/>
      <c r="AX218" s="14"/>
      <c r="AY218" s="14"/>
      <c r="AZ218" s="15"/>
      <c r="BA218" s="15"/>
      <c r="BB218" s="14"/>
      <c r="BC218" s="14"/>
      <c r="BD218" s="15"/>
      <c r="BE218" s="15"/>
      <c r="BF218" s="14"/>
      <c r="BG218" s="14"/>
      <c r="BH218" s="15"/>
      <c r="BI218" s="15"/>
      <c r="BJ218" s="14"/>
      <c r="BK218" s="14"/>
      <c r="BL218" s="15"/>
      <c r="BM218" s="15"/>
      <c r="BN218" s="14"/>
      <c r="BO218" s="14"/>
      <c r="BP218" s="15"/>
      <c r="BQ218" s="15"/>
      <c r="BT218" s="15"/>
      <c r="BU218" s="15"/>
      <c r="BX218" s="15"/>
      <c r="BY218" s="15"/>
      <c r="CB218" s="15"/>
      <c r="CC218" s="15"/>
      <c r="CF218" s="15"/>
      <c r="CG218" s="15"/>
      <c r="CJ218" s="15"/>
      <c r="CK218" s="15"/>
      <c r="CN218" s="15"/>
      <c r="CO218" s="15"/>
      <c r="CP218" s="14"/>
      <c r="CQ218" s="14"/>
      <c r="CR218" s="15"/>
      <c r="CS218" s="15"/>
      <c r="CT218" s="14"/>
      <c r="CU218" s="14"/>
      <c r="CV218" s="15"/>
      <c r="CW218" s="15"/>
      <c r="CX218" s="97"/>
      <c r="CY218" s="97"/>
      <c r="CZ218" s="15"/>
      <c r="DA218" s="15"/>
      <c r="DB218" s="97"/>
      <c r="DC218" s="97"/>
      <c r="DD218" s="15"/>
      <c r="DE218" s="15"/>
      <c r="DF218" s="97"/>
      <c r="DG218" s="97"/>
      <c r="DH218" s="15"/>
      <c r="DI218" s="15"/>
      <c r="DJ218" s="97"/>
      <c r="DK218" s="97"/>
      <c r="DL218" s="15"/>
      <c r="DM218" s="15"/>
      <c r="DN218" s="97"/>
      <c r="DO218" s="97"/>
      <c r="DP218" s="15"/>
      <c r="DQ218" s="15"/>
      <c r="DR218" s="97"/>
      <c r="DS218" s="97"/>
      <c r="DT218" s="15"/>
      <c r="DU218" s="15"/>
      <c r="DV218" s="97"/>
      <c r="DW218" s="97"/>
      <c r="DX218" s="15"/>
      <c r="DY218" s="15"/>
      <c r="DZ218" s="58"/>
      <c r="EA218" s="59"/>
    </row>
    <row r="219" spans="1:131" s="22" customFormat="1" ht="19.5" customHeight="1" x14ac:dyDescent="0.25">
      <c r="A219" s="9">
        <v>191</v>
      </c>
      <c r="B219" s="10" t="s">
        <v>1627</v>
      </c>
      <c r="C219" s="22" t="s">
        <v>377</v>
      </c>
      <c r="D219" s="14"/>
      <c r="E219" s="22" t="s">
        <v>22</v>
      </c>
      <c r="F219" s="22" t="s">
        <v>23</v>
      </c>
      <c r="G219" s="14"/>
      <c r="H219" s="22" t="s">
        <v>202</v>
      </c>
      <c r="I219" s="22" t="s">
        <v>78</v>
      </c>
      <c r="J219" s="131">
        <v>40476</v>
      </c>
      <c r="K219" s="131">
        <v>39948</v>
      </c>
      <c r="L219" s="131">
        <v>40908</v>
      </c>
      <c r="M219" s="22" t="s">
        <v>20</v>
      </c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51">
        <f t="shared" si="3"/>
        <v>0</v>
      </c>
      <c r="AG219" s="47"/>
      <c r="AH219" s="14">
        <v>39948</v>
      </c>
      <c r="AI219" s="14">
        <v>40968</v>
      </c>
      <c r="AJ219" s="15">
        <v>20972870</v>
      </c>
      <c r="AK219" s="15">
        <v>4000000</v>
      </c>
      <c r="AL219" s="14"/>
      <c r="AM219" s="14"/>
      <c r="AN219" s="15"/>
      <c r="AO219" s="15"/>
      <c r="AP219" s="14"/>
      <c r="AQ219" s="14"/>
      <c r="AR219" s="15"/>
      <c r="AS219" s="15"/>
      <c r="AT219" s="14"/>
      <c r="AU219" s="14"/>
      <c r="AV219" s="15"/>
      <c r="AW219" s="15"/>
      <c r="AX219" s="14"/>
      <c r="AY219" s="14"/>
      <c r="AZ219" s="15"/>
      <c r="BA219" s="15"/>
      <c r="BB219" s="14"/>
      <c r="BC219" s="14"/>
      <c r="BD219" s="15"/>
      <c r="BE219" s="15"/>
      <c r="BF219" s="14"/>
      <c r="BG219" s="14"/>
      <c r="BH219" s="15"/>
      <c r="BI219" s="15"/>
      <c r="BJ219" s="14"/>
      <c r="BK219" s="14"/>
      <c r="BL219" s="15"/>
      <c r="BM219" s="15"/>
      <c r="BN219" s="14"/>
      <c r="BO219" s="14"/>
      <c r="BP219" s="15"/>
      <c r="BQ219" s="15"/>
      <c r="BT219" s="15"/>
      <c r="BU219" s="15"/>
      <c r="BX219" s="15"/>
      <c r="BY219" s="15"/>
      <c r="CB219" s="15"/>
      <c r="CC219" s="15"/>
      <c r="CF219" s="15"/>
      <c r="CG219" s="15"/>
      <c r="CJ219" s="15"/>
      <c r="CK219" s="15"/>
      <c r="CN219" s="15"/>
      <c r="CO219" s="15"/>
      <c r="CP219" s="14"/>
      <c r="CQ219" s="14"/>
      <c r="CR219" s="15"/>
      <c r="CS219" s="15"/>
      <c r="CT219" s="14"/>
      <c r="CU219" s="14"/>
      <c r="CV219" s="15"/>
      <c r="CW219" s="15"/>
      <c r="CX219" s="97"/>
      <c r="CY219" s="97"/>
      <c r="CZ219" s="15"/>
      <c r="DA219" s="15"/>
      <c r="DB219" s="97"/>
      <c r="DC219" s="97"/>
      <c r="DD219" s="15"/>
      <c r="DE219" s="15"/>
      <c r="DF219" s="97"/>
      <c r="DG219" s="97"/>
      <c r="DH219" s="15"/>
      <c r="DI219" s="15"/>
      <c r="DJ219" s="97"/>
      <c r="DK219" s="97"/>
      <c r="DL219" s="15"/>
      <c r="DM219" s="15"/>
      <c r="DN219" s="97"/>
      <c r="DO219" s="97"/>
      <c r="DP219" s="15"/>
      <c r="DQ219" s="15"/>
      <c r="DR219" s="97"/>
      <c r="DS219" s="97"/>
      <c r="DT219" s="15"/>
      <c r="DU219" s="15"/>
      <c r="DV219" s="97"/>
      <c r="DW219" s="97"/>
      <c r="DX219" s="15"/>
      <c r="DY219" s="15"/>
      <c r="DZ219" s="58"/>
      <c r="EA219" s="59"/>
    </row>
    <row r="220" spans="1:131" s="22" customFormat="1" ht="19.5" customHeight="1" x14ac:dyDescent="0.25">
      <c r="A220" s="9">
        <v>192</v>
      </c>
      <c r="B220" s="10" t="s">
        <v>1628</v>
      </c>
      <c r="C220" s="22" t="s">
        <v>379</v>
      </c>
      <c r="D220" s="14"/>
      <c r="E220" s="22" t="s">
        <v>222</v>
      </c>
      <c r="F220" s="22" t="s">
        <v>223</v>
      </c>
      <c r="G220" s="14"/>
      <c r="H220" s="22" t="s">
        <v>202</v>
      </c>
      <c r="I220" s="22" t="s">
        <v>35</v>
      </c>
      <c r="J220" s="131">
        <v>40371</v>
      </c>
      <c r="K220" s="131">
        <v>39448</v>
      </c>
      <c r="L220" s="131">
        <v>41273</v>
      </c>
      <c r="M220" s="22" t="s">
        <v>128</v>
      </c>
      <c r="R220" s="15"/>
      <c r="S220" s="15">
        <v>182000000</v>
      </c>
      <c r="T220" s="15"/>
      <c r="U220" s="15">
        <v>36400000</v>
      </c>
      <c r="V220" s="15"/>
      <c r="W220" s="15">
        <v>35000000</v>
      </c>
      <c r="X220" s="15"/>
      <c r="Y220" s="15"/>
      <c r="Z220" s="15"/>
      <c r="AA220" s="15">
        <v>82000000</v>
      </c>
      <c r="AB220" s="15"/>
      <c r="AC220" s="15"/>
      <c r="AD220" s="15"/>
      <c r="AE220" s="15"/>
      <c r="AF220" s="51">
        <f t="shared" si="3"/>
        <v>117000000</v>
      </c>
      <c r="AG220" s="47"/>
      <c r="AH220" s="14">
        <v>39448</v>
      </c>
      <c r="AI220" s="14">
        <v>40359</v>
      </c>
      <c r="AJ220" s="15">
        <v>16802515</v>
      </c>
      <c r="AK220" s="15">
        <v>3360503</v>
      </c>
      <c r="AL220" s="14">
        <v>40360</v>
      </c>
      <c r="AM220" s="14">
        <v>40451</v>
      </c>
      <c r="AN220" s="15">
        <v>52476625</v>
      </c>
      <c r="AO220" s="15">
        <v>10495325</v>
      </c>
      <c r="AP220" s="14">
        <v>40452</v>
      </c>
      <c r="AQ220" s="14">
        <v>40543</v>
      </c>
      <c r="AR220" s="15">
        <v>52210920</v>
      </c>
      <c r="AS220" s="15">
        <v>10442184</v>
      </c>
      <c r="AT220" s="14">
        <v>40544</v>
      </c>
      <c r="AU220" s="14">
        <v>40633</v>
      </c>
      <c r="AV220" s="15">
        <v>8170340</v>
      </c>
      <c r="AW220" s="15">
        <v>1634068</v>
      </c>
      <c r="AX220" s="14">
        <v>40634</v>
      </c>
      <c r="AY220" s="14">
        <v>40724</v>
      </c>
      <c r="AZ220" s="15">
        <v>2648535</v>
      </c>
      <c r="BA220" s="15">
        <v>529707</v>
      </c>
      <c r="BB220" s="14">
        <v>40725</v>
      </c>
      <c r="BC220" s="14">
        <v>40816</v>
      </c>
      <c r="BD220" s="15">
        <v>5319925</v>
      </c>
      <c r="BE220" s="15">
        <v>1063985</v>
      </c>
      <c r="BF220" s="14">
        <v>40817</v>
      </c>
      <c r="BG220" s="14">
        <v>40908</v>
      </c>
      <c r="BH220" s="15">
        <v>4072554</v>
      </c>
      <c r="BI220" s="15">
        <v>814511</v>
      </c>
      <c r="BJ220" s="14">
        <v>40909</v>
      </c>
      <c r="BK220" s="14">
        <v>40999</v>
      </c>
      <c r="BL220" s="15">
        <v>3953</v>
      </c>
      <c r="BM220" s="15">
        <v>791</v>
      </c>
      <c r="BN220" s="14">
        <v>41000</v>
      </c>
      <c r="BO220" s="14">
        <v>41090</v>
      </c>
      <c r="BP220" s="15">
        <v>11448950</v>
      </c>
      <c r="BQ220" s="15">
        <v>2289790</v>
      </c>
      <c r="BT220" s="15"/>
      <c r="BU220" s="15"/>
      <c r="BX220" s="15"/>
      <c r="BY220" s="15"/>
      <c r="CB220" s="15"/>
      <c r="CC220" s="15"/>
      <c r="CF220" s="15"/>
      <c r="CG220" s="15"/>
      <c r="CJ220" s="15"/>
      <c r="CK220" s="15"/>
      <c r="CN220" s="15"/>
      <c r="CO220" s="15"/>
      <c r="CP220" s="14"/>
      <c r="CQ220" s="14"/>
      <c r="CR220" s="15"/>
      <c r="CS220" s="15"/>
      <c r="CT220" s="14"/>
      <c r="CU220" s="14"/>
      <c r="CV220" s="15"/>
      <c r="CW220" s="15"/>
      <c r="CX220" s="97"/>
      <c r="CY220" s="97"/>
      <c r="CZ220" s="15"/>
      <c r="DA220" s="15"/>
      <c r="DB220" s="97"/>
      <c r="DC220" s="97"/>
      <c r="DD220" s="15"/>
      <c r="DE220" s="15"/>
      <c r="DF220" s="97"/>
      <c r="DG220" s="97"/>
      <c r="DH220" s="15"/>
      <c r="DI220" s="15"/>
      <c r="DJ220" s="97"/>
      <c r="DK220" s="97"/>
      <c r="DL220" s="15"/>
      <c r="DM220" s="15"/>
      <c r="DN220" s="97"/>
      <c r="DO220" s="97"/>
      <c r="DP220" s="15"/>
      <c r="DQ220" s="15"/>
      <c r="DR220" s="97"/>
      <c r="DS220" s="97"/>
      <c r="DT220" s="15"/>
      <c r="DU220" s="15"/>
      <c r="DV220" s="97"/>
      <c r="DW220" s="97"/>
      <c r="DX220" s="15"/>
      <c r="DY220" s="15"/>
      <c r="DZ220" s="58"/>
      <c r="EA220" s="59"/>
    </row>
    <row r="221" spans="1:131" s="22" customFormat="1" ht="19.5" customHeight="1" x14ac:dyDescent="0.25">
      <c r="A221" s="9">
        <v>193</v>
      </c>
      <c r="B221" s="10" t="s">
        <v>1629</v>
      </c>
      <c r="C221" s="22" t="s">
        <v>380</v>
      </c>
      <c r="D221" s="14"/>
      <c r="E221" s="22" t="s">
        <v>381</v>
      </c>
      <c r="F221" s="22" t="s">
        <v>382</v>
      </c>
      <c r="G221" s="14"/>
      <c r="I221" s="22" t="s">
        <v>25</v>
      </c>
      <c r="J221" s="131"/>
      <c r="K221" s="131"/>
      <c r="L221" s="131"/>
      <c r="M221" s="22" t="s">
        <v>335</v>
      </c>
      <c r="O221" s="22">
        <v>19</v>
      </c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51">
        <f t="shared" si="3"/>
        <v>0</v>
      </c>
      <c r="AG221" s="47"/>
      <c r="AH221" s="14"/>
      <c r="AI221" s="14"/>
      <c r="AJ221" s="15"/>
      <c r="AK221" s="15"/>
      <c r="AL221" s="14"/>
      <c r="AM221" s="14"/>
      <c r="AN221" s="15"/>
      <c r="AO221" s="15"/>
      <c r="AP221" s="14"/>
      <c r="AQ221" s="14"/>
      <c r="AR221" s="15"/>
      <c r="AS221" s="15"/>
      <c r="AT221" s="14"/>
      <c r="AU221" s="14"/>
      <c r="AV221" s="15"/>
      <c r="AW221" s="15"/>
      <c r="AX221" s="14"/>
      <c r="AY221" s="14"/>
      <c r="AZ221" s="15"/>
      <c r="BA221" s="15"/>
      <c r="BB221" s="14"/>
      <c r="BC221" s="14"/>
      <c r="BD221" s="15"/>
      <c r="BE221" s="15"/>
      <c r="BF221" s="14"/>
      <c r="BG221" s="14"/>
      <c r="BH221" s="15"/>
      <c r="BI221" s="15"/>
      <c r="BJ221" s="14"/>
      <c r="BK221" s="14"/>
      <c r="BL221" s="15"/>
      <c r="BM221" s="15"/>
      <c r="BN221" s="14"/>
      <c r="BO221" s="14"/>
      <c r="BP221" s="15"/>
      <c r="BQ221" s="15"/>
      <c r="BT221" s="15"/>
      <c r="BU221" s="15"/>
      <c r="BX221" s="15"/>
      <c r="BY221" s="15"/>
      <c r="CB221" s="15"/>
      <c r="CC221" s="15"/>
      <c r="CF221" s="15"/>
      <c r="CG221" s="15"/>
      <c r="CJ221" s="15"/>
      <c r="CK221" s="15"/>
      <c r="CN221" s="15"/>
      <c r="CO221" s="15"/>
      <c r="CP221" s="14"/>
      <c r="CQ221" s="14"/>
      <c r="CR221" s="15"/>
      <c r="CS221" s="15"/>
      <c r="CT221" s="14"/>
      <c r="CU221" s="14"/>
      <c r="CV221" s="15"/>
      <c r="CW221" s="15"/>
      <c r="CX221" s="97"/>
      <c r="CY221" s="97"/>
      <c r="CZ221" s="15"/>
      <c r="DA221" s="15"/>
      <c r="DB221" s="97"/>
      <c r="DC221" s="97"/>
      <c r="DD221" s="15"/>
      <c r="DE221" s="15"/>
      <c r="DF221" s="97"/>
      <c r="DG221" s="97"/>
      <c r="DH221" s="15"/>
      <c r="DI221" s="15"/>
      <c r="DJ221" s="97"/>
      <c r="DK221" s="97"/>
      <c r="DL221" s="15"/>
      <c r="DM221" s="15"/>
      <c r="DN221" s="97"/>
      <c r="DO221" s="97"/>
      <c r="DP221" s="15"/>
      <c r="DQ221" s="15"/>
      <c r="DR221" s="97"/>
      <c r="DS221" s="97"/>
      <c r="DT221" s="15"/>
      <c r="DU221" s="15"/>
      <c r="DV221" s="97"/>
      <c r="DW221" s="97"/>
      <c r="DX221" s="15"/>
      <c r="DY221" s="15"/>
      <c r="DZ221" s="58"/>
      <c r="EA221" s="59"/>
    </row>
    <row r="222" spans="1:131" s="22" customFormat="1" ht="19.5" customHeight="1" x14ac:dyDescent="0.25">
      <c r="A222" s="9">
        <v>194</v>
      </c>
      <c r="B222" s="10" t="s">
        <v>1630</v>
      </c>
      <c r="C222" s="22" t="s">
        <v>383</v>
      </c>
      <c r="D222" s="14"/>
      <c r="E222" s="22" t="s">
        <v>381</v>
      </c>
      <c r="F222" s="22" t="s">
        <v>382</v>
      </c>
      <c r="G222" s="14"/>
      <c r="I222" s="22" t="s">
        <v>25</v>
      </c>
      <c r="J222" s="131"/>
      <c r="K222" s="131"/>
      <c r="L222" s="131"/>
      <c r="M222" s="22" t="s">
        <v>20</v>
      </c>
      <c r="O222" s="22">
        <v>19</v>
      </c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51">
        <f t="shared" si="3"/>
        <v>0</v>
      </c>
      <c r="AG222" s="47"/>
      <c r="AH222" s="14"/>
      <c r="AI222" s="14"/>
      <c r="AJ222" s="15"/>
      <c r="AK222" s="15"/>
      <c r="AL222" s="14"/>
      <c r="AM222" s="14"/>
      <c r="AN222" s="15"/>
      <c r="AO222" s="15"/>
      <c r="AP222" s="14"/>
      <c r="AQ222" s="14"/>
      <c r="AR222" s="15"/>
      <c r="AS222" s="15"/>
      <c r="AT222" s="14"/>
      <c r="AU222" s="14"/>
      <c r="AV222" s="15"/>
      <c r="AW222" s="15"/>
      <c r="AX222" s="14"/>
      <c r="AY222" s="14"/>
      <c r="AZ222" s="15"/>
      <c r="BA222" s="15"/>
      <c r="BB222" s="14"/>
      <c r="BC222" s="14"/>
      <c r="BD222" s="15"/>
      <c r="BE222" s="15"/>
      <c r="BF222" s="14"/>
      <c r="BG222" s="14"/>
      <c r="BH222" s="15"/>
      <c r="BI222" s="15"/>
      <c r="BJ222" s="14"/>
      <c r="BK222" s="14"/>
      <c r="BL222" s="15"/>
      <c r="BM222" s="15"/>
      <c r="BN222" s="14"/>
      <c r="BO222" s="14"/>
      <c r="BP222" s="15"/>
      <c r="BQ222" s="15"/>
      <c r="BT222" s="15"/>
      <c r="BU222" s="15"/>
      <c r="BX222" s="15"/>
      <c r="BY222" s="15"/>
      <c r="CB222" s="15"/>
      <c r="CC222" s="15"/>
      <c r="CF222" s="15"/>
      <c r="CG222" s="15"/>
      <c r="CJ222" s="15"/>
      <c r="CK222" s="15"/>
      <c r="CN222" s="15"/>
      <c r="CO222" s="15"/>
      <c r="CP222" s="14"/>
      <c r="CQ222" s="14"/>
      <c r="CR222" s="15"/>
      <c r="CS222" s="15"/>
      <c r="CT222" s="14"/>
      <c r="CU222" s="14"/>
      <c r="CV222" s="15"/>
      <c r="CW222" s="15"/>
      <c r="CX222" s="97"/>
      <c r="CY222" s="97"/>
      <c r="CZ222" s="15"/>
      <c r="DA222" s="15"/>
      <c r="DB222" s="97"/>
      <c r="DC222" s="97"/>
      <c r="DD222" s="15"/>
      <c r="DE222" s="15"/>
      <c r="DF222" s="97"/>
      <c r="DG222" s="97"/>
      <c r="DH222" s="15"/>
      <c r="DI222" s="15"/>
      <c r="DJ222" s="97"/>
      <c r="DK222" s="97"/>
      <c r="DL222" s="15"/>
      <c r="DM222" s="15"/>
      <c r="DN222" s="97"/>
      <c r="DO222" s="97"/>
      <c r="DP222" s="15"/>
      <c r="DQ222" s="15"/>
      <c r="DR222" s="97"/>
      <c r="DS222" s="97"/>
      <c r="DT222" s="15"/>
      <c r="DU222" s="15"/>
      <c r="DV222" s="97"/>
      <c r="DW222" s="97"/>
      <c r="DX222" s="15"/>
      <c r="DY222" s="15"/>
      <c r="DZ222" s="58"/>
      <c r="EA222" s="59"/>
    </row>
    <row r="223" spans="1:131" s="22" customFormat="1" ht="31.5" x14ac:dyDescent="0.25">
      <c r="A223" s="9">
        <v>195</v>
      </c>
      <c r="B223" s="10" t="s">
        <v>1631</v>
      </c>
      <c r="C223" s="22" t="s">
        <v>384</v>
      </c>
      <c r="D223" s="14"/>
      <c r="E223" s="22" t="s">
        <v>381</v>
      </c>
      <c r="F223" s="22" t="s">
        <v>382</v>
      </c>
      <c r="G223" s="14"/>
      <c r="I223" s="22" t="s">
        <v>25</v>
      </c>
      <c r="J223" s="131"/>
      <c r="K223" s="131"/>
      <c r="L223" s="131"/>
      <c r="M223" s="22" t="s">
        <v>20</v>
      </c>
      <c r="O223" s="22">
        <v>22</v>
      </c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51">
        <f t="shared" si="3"/>
        <v>0</v>
      </c>
      <c r="AG223" s="47"/>
      <c r="AH223" s="14"/>
      <c r="AI223" s="14"/>
      <c r="AJ223" s="15"/>
      <c r="AK223" s="15"/>
      <c r="AL223" s="14"/>
      <c r="AM223" s="14"/>
      <c r="AN223" s="15"/>
      <c r="AO223" s="15"/>
      <c r="AP223" s="14"/>
      <c r="AQ223" s="14"/>
      <c r="AR223" s="15"/>
      <c r="AS223" s="15"/>
      <c r="AT223" s="14"/>
      <c r="AU223" s="14"/>
      <c r="AV223" s="15"/>
      <c r="AW223" s="15"/>
      <c r="AX223" s="14"/>
      <c r="AY223" s="14"/>
      <c r="AZ223" s="15"/>
      <c r="BA223" s="15"/>
      <c r="BB223" s="14"/>
      <c r="BC223" s="14"/>
      <c r="BD223" s="15"/>
      <c r="BE223" s="15"/>
      <c r="BF223" s="14"/>
      <c r="BG223" s="14"/>
      <c r="BH223" s="15"/>
      <c r="BI223" s="15"/>
      <c r="BJ223" s="14"/>
      <c r="BK223" s="14"/>
      <c r="BL223" s="15"/>
      <c r="BM223" s="15"/>
      <c r="BN223" s="14"/>
      <c r="BO223" s="14"/>
      <c r="BP223" s="15"/>
      <c r="BQ223" s="15"/>
      <c r="BT223" s="15"/>
      <c r="BU223" s="15"/>
      <c r="BX223" s="15"/>
      <c r="BY223" s="15"/>
      <c r="CB223" s="15"/>
      <c r="CC223" s="15"/>
      <c r="CF223" s="15"/>
      <c r="CG223" s="15"/>
      <c r="CJ223" s="15"/>
      <c r="CK223" s="15"/>
      <c r="CN223" s="15"/>
      <c r="CO223" s="15"/>
      <c r="CP223" s="14"/>
      <c r="CQ223" s="14"/>
      <c r="CR223" s="15"/>
      <c r="CS223" s="15"/>
      <c r="CT223" s="14"/>
      <c r="CU223" s="14"/>
      <c r="CV223" s="15"/>
      <c r="CW223" s="15"/>
      <c r="CX223" s="97"/>
      <c r="CY223" s="97"/>
      <c r="CZ223" s="15"/>
      <c r="DA223" s="15"/>
      <c r="DB223" s="97"/>
      <c r="DC223" s="97"/>
      <c r="DD223" s="15"/>
      <c r="DE223" s="15"/>
      <c r="DF223" s="97"/>
      <c r="DG223" s="97"/>
      <c r="DH223" s="15"/>
      <c r="DI223" s="15"/>
      <c r="DJ223" s="97"/>
      <c r="DK223" s="97"/>
      <c r="DL223" s="15"/>
      <c r="DM223" s="15"/>
      <c r="DN223" s="97"/>
      <c r="DO223" s="97"/>
      <c r="DP223" s="15"/>
      <c r="DQ223" s="15"/>
      <c r="DR223" s="97"/>
      <c r="DS223" s="97"/>
      <c r="DT223" s="15"/>
      <c r="DU223" s="15"/>
      <c r="DV223" s="97"/>
      <c r="DW223" s="97"/>
      <c r="DX223" s="15"/>
      <c r="DY223" s="15"/>
      <c r="DZ223" s="58"/>
      <c r="EA223" s="59"/>
    </row>
    <row r="224" spans="1:131" s="22" customFormat="1" ht="19.5" customHeight="1" x14ac:dyDescent="0.25">
      <c r="A224" s="9">
        <v>196</v>
      </c>
      <c r="B224" s="10" t="s">
        <v>1632</v>
      </c>
      <c r="C224" s="22" t="s">
        <v>385</v>
      </c>
      <c r="D224" s="14"/>
      <c r="E224" s="22" t="s">
        <v>381</v>
      </c>
      <c r="F224" s="22" t="s">
        <v>382</v>
      </c>
      <c r="G224" s="14"/>
      <c r="I224" s="22" t="s">
        <v>122</v>
      </c>
      <c r="J224" s="131"/>
      <c r="K224" s="131"/>
      <c r="L224" s="131"/>
      <c r="M224" s="22" t="s">
        <v>20</v>
      </c>
      <c r="O224" s="22">
        <v>26</v>
      </c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51">
        <f t="shared" si="3"/>
        <v>0</v>
      </c>
      <c r="AG224" s="47"/>
      <c r="AH224" s="14"/>
      <c r="AI224" s="14"/>
      <c r="AJ224" s="15"/>
      <c r="AK224" s="15"/>
      <c r="AL224" s="14"/>
      <c r="AM224" s="14"/>
      <c r="AN224" s="15"/>
      <c r="AO224" s="15"/>
      <c r="AP224" s="14"/>
      <c r="AQ224" s="14"/>
      <c r="AR224" s="15"/>
      <c r="AS224" s="15"/>
      <c r="AT224" s="14"/>
      <c r="AU224" s="14"/>
      <c r="AV224" s="15"/>
      <c r="AW224" s="15"/>
      <c r="AX224" s="14"/>
      <c r="AY224" s="14"/>
      <c r="AZ224" s="15"/>
      <c r="BA224" s="15"/>
      <c r="BB224" s="14"/>
      <c r="BC224" s="14"/>
      <c r="BD224" s="15"/>
      <c r="BE224" s="15"/>
      <c r="BF224" s="14"/>
      <c r="BG224" s="14"/>
      <c r="BH224" s="15"/>
      <c r="BI224" s="15"/>
      <c r="BJ224" s="14"/>
      <c r="BK224" s="14"/>
      <c r="BL224" s="15"/>
      <c r="BM224" s="15"/>
      <c r="BN224" s="14"/>
      <c r="BO224" s="14"/>
      <c r="BP224" s="15"/>
      <c r="BQ224" s="15"/>
      <c r="BT224" s="15"/>
      <c r="BU224" s="15"/>
      <c r="BX224" s="15"/>
      <c r="BY224" s="15"/>
      <c r="CB224" s="15"/>
      <c r="CC224" s="15"/>
      <c r="CF224" s="15"/>
      <c r="CG224" s="15"/>
      <c r="CJ224" s="15"/>
      <c r="CK224" s="15"/>
      <c r="CN224" s="15"/>
      <c r="CO224" s="15"/>
      <c r="CP224" s="14"/>
      <c r="CQ224" s="14"/>
      <c r="CR224" s="15"/>
      <c r="CS224" s="15"/>
      <c r="CT224" s="14"/>
      <c r="CU224" s="14"/>
      <c r="CV224" s="15"/>
      <c r="CW224" s="15"/>
      <c r="CX224" s="97"/>
      <c r="CY224" s="97"/>
      <c r="CZ224" s="15"/>
      <c r="DA224" s="15"/>
      <c r="DB224" s="97"/>
      <c r="DC224" s="97"/>
      <c r="DD224" s="15"/>
      <c r="DE224" s="15"/>
      <c r="DF224" s="97"/>
      <c r="DG224" s="97"/>
      <c r="DH224" s="15"/>
      <c r="DI224" s="15"/>
      <c r="DJ224" s="97"/>
      <c r="DK224" s="97"/>
      <c r="DL224" s="15"/>
      <c r="DM224" s="15"/>
      <c r="DN224" s="97"/>
      <c r="DO224" s="97"/>
      <c r="DP224" s="15"/>
      <c r="DQ224" s="15"/>
      <c r="DR224" s="97"/>
      <c r="DS224" s="97"/>
      <c r="DT224" s="15"/>
      <c r="DU224" s="15"/>
      <c r="DV224" s="97"/>
      <c r="DW224" s="97"/>
      <c r="DX224" s="15"/>
      <c r="DY224" s="15"/>
      <c r="DZ224" s="58"/>
      <c r="EA224" s="59"/>
    </row>
    <row r="225" spans="1:131" s="22" customFormat="1" ht="19.5" customHeight="1" x14ac:dyDescent="0.25">
      <c r="A225" s="9">
        <v>197</v>
      </c>
      <c r="B225" s="10" t="s">
        <v>1633</v>
      </c>
      <c r="C225" s="22" t="s">
        <v>386</v>
      </c>
      <c r="D225" s="14"/>
      <c r="E225" s="22" t="s">
        <v>381</v>
      </c>
      <c r="F225" s="22" t="s">
        <v>382</v>
      </c>
      <c r="G225" s="14"/>
      <c r="I225" s="22" t="s">
        <v>25</v>
      </c>
      <c r="J225" s="131"/>
      <c r="K225" s="131"/>
      <c r="L225" s="131"/>
      <c r="M225" s="22" t="s">
        <v>20</v>
      </c>
      <c r="O225" s="22">
        <v>17</v>
      </c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51">
        <f t="shared" si="3"/>
        <v>0</v>
      </c>
      <c r="AG225" s="47"/>
      <c r="AH225" s="14"/>
      <c r="AI225" s="14"/>
      <c r="AJ225" s="15"/>
      <c r="AK225" s="15"/>
      <c r="AL225" s="14"/>
      <c r="AM225" s="14"/>
      <c r="AN225" s="15"/>
      <c r="AO225" s="15"/>
      <c r="AP225" s="14"/>
      <c r="AQ225" s="14"/>
      <c r="AR225" s="15"/>
      <c r="AS225" s="15"/>
      <c r="AT225" s="14"/>
      <c r="AU225" s="14"/>
      <c r="AV225" s="15"/>
      <c r="AW225" s="15"/>
      <c r="AX225" s="14"/>
      <c r="AY225" s="14"/>
      <c r="AZ225" s="15"/>
      <c r="BA225" s="15"/>
      <c r="BB225" s="14"/>
      <c r="BC225" s="14"/>
      <c r="BD225" s="15"/>
      <c r="BE225" s="15"/>
      <c r="BF225" s="14"/>
      <c r="BG225" s="14"/>
      <c r="BH225" s="15"/>
      <c r="BI225" s="15"/>
      <c r="BJ225" s="14"/>
      <c r="BK225" s="14"/>
      <c r="BL225" s="15"/>
      <c r="BM225" s="15"/>
      <c r="BN225" s="14"/>
      <c r="BO225" s="14"/>
      <c r="BP225" s="15"/>
      <c r="BQ225" s="15"/>
      <c r="BT225" s="15"/>
      <c r="BU225" s="15"/>
      <c r="BX225" s="15"/>
      <c r="BY225" s="15"/>
      <c r="CB225" s="15"/>
      <c r="CC225" s="15"/>
      <c r="CF225" s="15"/>
      <c r="CG225" s="15"/>
      <c r="CJ225" s="15"/>
      <c r="CK225" s="15"/>
      <c r="CN225" s="15"/>
      <c r="CO225" s="15"/>
      <c r="CP225" s="14"/>
      <c r="CQ225" s="14"/>
      <c r="CR225" s="15"/>
      <c r="CS225" s="15"/>
      <c r="CT225" s="14"/>
      <c r="CU225" s="14"/>
      <c r="CV225" s="15"/>
      <c r="CW225" s="15"/>
      <c r="CX225" s="97"/>
      <c r="CY225" s="97"/>
      <c r="CZ225" s="15"/>
      <c r="DA225" s="15"/>
      <c r="DB225" s="97"/>
      <c r="DC225" s="97"/>
      <c r="DD225" s="15"/>
      <c r="DE225" s="15"/>
      <c r="DF225" s="97"/>
      <c r="DG225" s="97"/>
      <c r="DH225" s="15"/>
      <c r="DI225" s="15"/>
      <c r="DJ225" s="97"/>
      <c r="DK225" s="97"/>
      <c r="DL225" s="15"/>
      <c r="DM225" s="15"/>
      <c r="DN225" s="97"/>
      <c r="DO225" s="97"/>
      <c r="DP225" s="15"/>
      <c r="DQ225" s="15"/>
      <c r="DR225" s="97"/>
      <c r="DS225" s="97"/>
      <c r="DT225" s="15"/>
      <c r="DU225" s="15"/>
      <c r="DV225" s="97"/>
      <c r="DW225" s="97"/>
      <c r="DX225" s="15"/>
      <c r="DY225" s="15"/>
      <c r="DZ225" s="58"/>
      <c r="EA225" s="59"/>
    </row>
    <row r="226" spans="1:131" s="22" customFormat="1" ht="19.5" customHeight="1" x14ac:dyDescent="0.25">
      <c r="A226" s="9">
        <v>198</v>
      </c>
      <c r="B226" s="10" t="s">
        <v>1634</v>
      </c>
      <c r="C226" s="22" t="s">
        <v>387</v>
      </c>
      <c r="D226" s="14"/>
      <c r="E226" s="22" t="s">
        <v>381</v>
      </c>
      <c r="F226" s="22" t="s">
        <v>382</v>
      </c>
      <c r="G226" s="14"/>
      <c r="I226" s="22" t="s">
        <v>25</v>
      </c>
      <c r="J226" s="131"/>
      <c r="K226" s="131"/>
      <c r="L226" s="131"/>
      <c r="M226" s="22" t="s">
        <v>20</v>
      </c>
      <c r="O226" s="22">
        <v>21</v>
      </c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51">
        <f t="shared" si="3"/>
        <v>0</v>
      </c>
      <c r="AG226" s="47"/>
      <c r="AH226" s="14"/>
      <c r="AI226" s="14"/>
      <c r="AJ226" s="15"/>
      <c r="AK226" s="15"/>
      <c r="AL226" s="14"/>
      <c r="AM226" s="14"/>
      <c r="AN226" s="15"/>
      <c r="AO226" s="15"/>
      <c r="AP226" s="14"/>
      <c r="AQ226" s="14"/>
      <c r="AR226" s="15"/>
      <c r="AS226" s="15"/>
      <c r="AT226" s="14"/>
      <c r="AU226" s="14"/>
      <c r="AV226" s="15"/>
      <c r="AW226" s="15"/>
      <c r="AX226" s="14"/>
      <c r="AY226" s="14"/>
      <c r="AZ226" s="15"/>
      <c r="BA226" s="15"/>
      <c r="BB226" s="14"/>
      <c r="BC226" s="14"/>
      <c r="BD226" s="15"/>
      <c r="BE226" s="15"/>
      <c r="BF226" s="14"/>
      <c r="BG226" s="14"/>
      <c r="BH226" s="15"/>
      <c r="BI226" s="15"/>
      <c r="BJ226" s="14"/>
      <c r="BK226" s="14"/>
      <c r="BL226" s="15"/>
      <c r="BM226" s="15"/>
      <c r="BN226" s="14"/>
      <c r="BO226" s="14"/>
      <c r="BP226" s="15"/>
      <c r="BQ226" s="15"/>
      <c r="BT226" s="15"/>
      <c r="BU226" s="15"/>
      <c r="BX226" s="15"/>
      <c r="BY226" s="15"/>
      <c r="CB226" s="15"/>
      <c r="CC226" s="15"/>
      <c r="CF226" s="15"/>
      <c r="CG226" s="15"/>
      <c r="CJ226" s="15"/>
      <c r="CK226" s="15"/>
      <c r="CN226" s="15"/>
      <c r="CO226" s="15"/>
      <c r="CP226" s="14"/>
      <c r="CQ226" s="14"/>
      <c r="CR226" s="15"/>
      <c r="CS226" s="15"/>
      <c r="CT226" s="14"/>
      <c r="CU226" s="14"/>
      <c r="CV226" s="15"/>
      <c r="CW226" s="15"/>
      <c r="CX226" s="97"/>
      <c r="CY226" s="97"/>
      <c r="CZ226" s="15"/>
      <c r="DA226" s="15"/>
      <c r="DB226" s="97"/>
      <c r="DC226" s="97"/>
      <c r="DD226" s="15"/>
      <c r="DE226" s="15"/>
      <c r="DF226" s="97"/>
      <c r="DG226" s="97"/>
      <c r="DH226" s="15"/>
      <c r="DI226" s="15"/>
      <c r="DJ226" s="97"/>
      <c r="DK226" s="97"/>
      <c r="DL226" s="15"/>
      <c r="DM226" s="15"/>
      <c r="DN226" s="97"/>
      <c r="DO226" s="97"/>
      <c r="DP226" s="15"/>
      <c r="DQ226" s="15"/>
      <c r="DR226" s="97"/>
      <c r="DS226" s="97"/>
      <c r="DT226" s="15"/>
      <c r="DU226" s="15"/>
      <c r="DV226" s="97"/>
      <c r="DW226" s="97"/>
      <c r="DX226" s="15"/>
      <c r="DY226" s="15"/>
      <c r="DZ226" s="58"/>
      <c r="EA226" s="59"/>
    </row>
    <row r="227" spans="1:131" s="22" customFormat="1" ht="19.5" customHeight="1" x14ac:dyDescent="0.25">
      <c r="A227" s="9">
        <v>199</v>
      </c>
      <c r="B227" s="10" t="s">
        <v>1635</v>
      </c>
      <c r="C227" s="22" t="s">
        <v>388</v>
      </c>
      <c r="D227" s="14"/>
      <c r="E227" s="22" t="s">
        <v>381</v>
      </c>
      <c r="F227" s="22" t="s">
        <v>382</v>
      </c>
      <c r="G227" s="14"/>
      <c r="I227" s="22" t="s">
        <v>25</v>
      </c>
      <c r="J227" s="131"/>
      <c r="K227" s="131"/>
      <c r="L227" s="131"/>
      <c r="M227" s="22" t="s">
        <v>20</v>
      </c>
      <c r="O227" s="22">
        <v>18</v>
      </c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51">
        <f t="shared" si="3"/>
        <v>0</v>
      </c>
      <c r="AG227" s="47"/>
      <c r="AH227" s="14"/>
      <c r="AI227" s="14"/>
      <c r="AJ227" s="15"/>
      <c r="AK227" s="15"/>
      <c r="AL227" s="14"/>
      <c r="AM227" s="14"/>
      <c r="AN227" s="15"/>
      <c r="AO227" s="15"/>
      <c r="AP227" s="14"/>
      <c r="AQ227" s="14"/>
      <c r="AR227" s="15"/>
      <c r="AS227" s="15"/>
      <c r="AT227" s="14"/>
      <c r="AU227" s="14"/>
      <c r="AV227" s="15"/>
      <c r="AW227" s="15"/>
      <c r="AX227" s="14"/>
      <c r="AY227" s="14"/>
      <c r="AZ227" s="15"/>
      <c r="BA227" s="15"/>
      <c r="BB227" s="14"/>
      <c r="BC227" s="14"/>
      <c r="BD227" s="15"/>
      <c r="BE227" s="15"/>
      <c r="BF227" s="14"/>
      <c r="BG227" s="14"/>
      <c r="BH227" s="15"/>
      <c r="BI227" s="15"/>
      <c r="BJ227" s="14"/>
      <c r="BK227" s="14"/>
      <c r="BL227" s="15"/>
      <c r="BM227" s="15"/>
      <c r="BN227" s="14"/>
      <c r="BO227" s="14"/>
      <c r="BP227" s="15"/>
      <c r="BQ227" s="15"/>
      <c r="BT227" s="15"/>
      <c r="BU227" s="15"/>
      <c r="BX227" s="15"/>
      <c r="BY227" s="15"/>
      <c r="CB227" s="15"/>
      <c r="CC227" s="15"/>
      <c r="CF227" s="15"/>
      <c r="CG227" s="15"/>
      <c r="CJ227" s="15"/>
      <c r="CK227" s="15"/>
      <c r="CN227" s="15"/>
      <c r="CO227" s="15"/>
      <c r="CP227" s="14"/>
      <c r="CQ227" s="14"/>
      <c r="CR227" s="15"/>
      <c r="CS227" s="15"/>
      <c r="CT227" s="14"/>
      <c r="CU227" s="14"/>
      <c r="CV227" s="15"/>
      <c r="CW227" s="15"/>
      <c r="CX227" s="97"/>
      <c r="CY227" s="97"/>
      <c r="CZ227" s="15"/>
      <c r="DA227" s="15"/>
      <c r="DB227" s="97"/>
      <c r="DC227" s="97"/>
      <c r="DD227" s="15"/>
      <c r="DE227" s="15"/>
      <c r="DF227" s="97"/>
      <c r="DG227" s="97"/>
      <c r="DH227" s="15"/>
      <c r="DI227" s="15"/>
      <c r="DJ227" s="97"/>
      <c r="DK227" s="97"/>
      <c r="DL227" s="15"/>
      <c r="DM227" s="15"/>
      <c r="DN227" s="97"/>
      <c r="DO227" s="97"/>
      <c r="DP227" s="15"/>
      <c r="DQ227" s="15"/>
      <c r="DR227" s="97"/>
      <c r="DS227" s="97"/>
      <c r="DT227" s="15"/>
      <c r="DU227" s="15"/>
      <c r="DV227" s="97"/>
      <c r="DW227" s="97"/>
      <c r="DX227" s="15"/>
      <c r="DY227" s="15"/>
      <c r="DZ227" s="58"/>
      <c r="EA227" s="59"/>
    </row>
    <row r="228" spans="1:131" s="22" customFormat="1" ht="19.5" customHeight="1" x14ac:dyDescent="0.25">
      <c r="A228" s="9">
        <v>200</v>
      </c>
      <c r="B228" s="10" t="s">
        <v>1636</v>
      </c>
      <c r="C228" s="22" t="s">
        <v>389</v>
      </c>
      <c r="D228" s="14"/>
      <c r="E228" s="22" t="s">
        <v>381</v>
      </c>
      <c r="F228" s="22" t="s">
        <v>382</v>
      </c>
      <c r="G228" s="14"/>
      <c r="I228" s="22" t="s">
        <v>25</v>
      </c>
      <c r="J228" s="131"/>
      <c r="K228" s="131"/>
      <c r="L228" s="131"/>
      <c r="M228" s="22" t="s">
        <v>20</v>
      </c>
      <c r="O228" s="22">
        <v>17</v>
      </c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51">
        <f t="shared" si="3"/>
        <v>0</v>
      </c>
      <c r="AG228" s="47"/>
      <c r="AH228" s="14"/>
      <c r="AI228" s="14"/>
      <c r="AJ228" s="15"/>
      <c r="AK228" s="15"/>
      <c r="AL228" s="14"/>
      <c r="AM228" s="14"/>
      <c r="AN228" s="15"/>
      <c r="AO228" s="15"/>
      <c r="AP228" s="14"/>
      <c r="AQ228" s="14"/>
      <c r="AR228" s="15"/>
      <c r="AS228" s="15"/>
      <c r="AT228" s="14"/>
      <c r="AU228" s="14"/>
      <c r="AV228" s="15"/>
      <c r="AW228" s="15"/>
      <c r="AX228" s="14"/>
      <c r="AY228" s="14"/>
      <c r="AZ228" s="15"/>
      <c r="BA228" s="15"/>
      <c r="BB228" s="14"/>
      <c r="BC228" s="14"/>
      <c r="BD228" s="15"/>
      <c r="BE228" s="15"/>
      <c r="BF228" s="14"/>
      <c r="BG228" s="14"/>
      <c r="BH228" s="15"/>
      <c r="BI228" s="15"/>
      <c r="BJ228" s="14"/>
      <c r="BK228" s="14"/>
      <c r="BL228" s="15"/>
      <c r="BM228" s="15"/>
      <c r="BN228" s="14"/>
      <c r="BO228" s="14"/>
      <c r="BP228" s="15"/>
      <c r="BQ228" s="15"/>
      <c r="BT228" s="15"/>
      <c r="BU228" s="15"/>
      <c r="BX228" s="15"/>
      <c r="BY228" s="15"/>
      <c r="CB228" s="15"/>
      <c r="CC228" s="15"/>
      <c r="CF228" s="15"/>
      <c r="CG228" s="15"/>
      <c r="CJ228" s="15"/>
      <c r="CK228" s="15"/>
      <c r="CN228" s="15"/>
      <c r="CO228" s="15"/>
      <c r="CP228" s="14"/>
      <c r="CQ228" s="14"/>
      <c r="CR228" s="15"/>
      <c r="CS228" s="15"/>
      <c r="CT228" s="14"/>
      <c r="CU228" s="14"/>
      <c r="CV228" s="15"/>
      <c r="CW228" s="15"/>
      <c r="CX228" s="97"/>
      <c r="CY228" s="97"/>
      <c r="CZ228" s="15"/>
      <c r="DA228" s="15"/>
      <c r="DB228" s="97"/>
      <c r="DC228" s="97"/>
      <c r="DD228" s="15"/>
      <c r="DE228" s="15"/>
      <c r="DF228" s="97"/>
      <c r="DG228" s="97"/>
      <c r="DH228" s="15"/>
      <c r="DI228" s="15"/>
      <c r="DJ228" s="97"/>
      <c r="DK228" s="97"/>
      <c r="DL228" s="15"/>
      <c r="DM228" s="15"/>
      <c r="DN228" s="97"/>
      <c r="DO228" s="97"/>
      <c r="DP228" s="15"/>
      <c r="DQ228" s="15"/>
      <c r="DR228" s="97"/>
      <c r="DS228" s="97"/>
      <c r="DT228" s="15"/>
      <c r="DU228" s="15"/>
      <c r="DV228" s="97"/>
      <c r="DW228" s="97"/>
      <c r="DX228" s="15"/>
      <c r="DY228" s="15"/>
      <c r="DZ228" s="58"/>
      <c r="EA228" s="59"/>
    </row>
    <row r="229" spans="1:131" s="22" customFormat="1" ht="19.5" customHeight="1" x14ac:dyDescent="0.25">
      <c r="A229" s="9">
        <v>201</v>
      </c>
      <c r="B229" s="10" t="s">
        <v>1637</v>
      </c>
      <c r="C229" s="22" t="s">
        <v>390</v>
      </c>
      <c r="D229" s="14"/>
      <c r="E229" s="22" t="s">
        <v>391</v>
      </c>
      <c r="F229" s="22" t="s">
        <v>392</v>
      </c>
      <c r="G229" s="14"/>
      <c r="I229" s="22" t="s">
        <v>97</v>
      </c>
      <c r="J229" s="131"/>
      <c r="K229" s="131"/>
      <c r="L229" s="131"/>
      <c r="M229" s="22" t="s">
        <v>20</v>
      </c>
      <c r="O229" s="22">
        <v>31</v>
      </c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51">
        <f t="shared" si="3"/>
        <v>0</v>
      </c>
      <c r="AG229" s="47"/>
      <c r="AH229" s="14"/>
      <c r="AI229" s="14"/>
      <c r="AJ229" s="15"/>
      <c r="AK229" s="15"/>
      <c r="AL229" s="14"/>
      <c r="AM229" s="14"/>
      <c r="AN229" s="15"/>
      <c r="AO229" s="15"/>
      <c r="AP229" s="14"/>
      <c r="AQ229" s="14"/>
      <c r="AR229" s="15"/>
      <c r="AS229" s="15"/>
      <c r="AT229" s="14"/>
      <c r="AU229" s="14"/>
      <c r="AV229" s="15"/>
      <c r="AW229" s="15"/>
      <c r="AX229" s="14"/>
      <c r="AY229" s="14"/>
      <c r="AZ229" s="15"/>
      <c r="BA229" s="15"/>
      <c r="BB229" s="14"/>
      <c r="BC229" s="14"/>
      <c r="BD229" s="15"/>
      <c r="BE229" s="15"/>
      <c r="BF229" s="14"/>
      <c r="BG229" s="14"/>
      <c r="BH229" s="15"/>
      <c r="BI229" s="15"/>
      <c r="BJ229" s="14"/>
      <c r="BK229" s="14"/>
      <c r="BL229" s="15"/>
      <c r="BM229" s="15"/>
      <c r="BN229" s="14"/>
      <c r="BO229" s="14"/>
      <c r="BP229" s="15"/>
      <c r="BQ229" s="15"/>
      <c r="BT229" s="15"/>
      <c r="BU229" s="15"/>
      <c r="BX229" s="15"/>
      <c r="BY229" s="15"/>
      <c r="CB229" s="15"/>
      <c r="CC229" s="15"/>
      <c r="CF229" s="15"/>
      <c r="CG229" s="15"/>
      <c r="CJ229" s="15"/>
      <c r="CK229" s="15"/>
      <c r="CN229" s="15"/>
      <c r="CO229" s="15"/>
      <c r="CP229" s="14"/>
      <c r="CQ229" s="14"/>
      <c r="CR229" s="15"/>
      <c r="CS229" s="15"/>
      <c r="CT229" s="14"/>
      <c r="CU229" s="14"/>
      <c r="CV229" s="15"/>
      <c r="CW229" s="15"/>
      <c r="CX229" s="97"/>
      <c r="CY229" s="97"/>
      <c r="CZ229" s="15"/>
      <c r="DA229" s="15"/>
      <c r="DB229" s="97"/>
      <c r="DC229" s="97"/>
      <c r="DD229" s="15"/>
      <c r="DE229" s="15"/>
      <c r="DF229" s="97"/>
      <c r="DG229" s="97"/>
      <c r="DH229" s="15"/>
      <c r="DI229" s="15"/>
      <c r="DJ229" s="97"/>
      <c r="DK229" s="97"/>
      <c r="DL229" s="15"/>
      <c r="DM229" s="15"/>
      <c r="DN229" s="97"/>
      <c r="DO229" s="97"/>
      <c r="DP229" s="15"/>
      <c r="DQ229" s="15"/>
      <c r="DR229" s="97"/>
      <c r="DS229" s="97"/>
      <c r="DT229" s="15"/>
      <c r="DU229" s="15"/>
      <c r="DV229" s="97"/>
      <c r="DW229" s="97"/>
      <c r="DX229" s="15"/>
      <c r="DY229" s="15"/>
      <c r="DZ229" s="58"/>
      <c r="EA229" s="59"/>
    </row>
    <row r="230" spans="1:131" s="22" customFormat="1" ht="19.5" customHeight="1" x14ac:dyDescent="0.25">
      <c r="A230" s="9">
        <v>202</v>
      </c>
      <c r="B230" s="10" t="s">
        <v>1638</v>
      </c>
      <c r="C230" s="22" t="s">
        <v>393</v>
      </c>
      <c r="D230" s="14"/>
      <c r="E230" s="22" t="s">
        <v>391</v>
      </c>
      <c r="F230" s="22" t="s">
        <v>392</v>
      </c>
      <c r="G230" s="14"/>
      <c r="I230" s="22" t="s">
        <v>97</v>
      </c>
      <c r="J230" s="131"/>
      <c r="K230" s="131"/>
      <c r="L230" s="131"/>
      <c r="M230" s="22" t="s">
        <v>20</v>
      </c>
      <c r="O230" s="22">
        <v>30</v>
      </c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51">
        <f t="shared" si="3"/>
        <v>0</v>
      </c>
      <c r="AG230" s="47"/>
      <c r="AH230" s="14"/>
      <c r="AI230" s="14"/>
      <c r="AJ230" s="15"/>
      <c r="AK230" s="15"/>
      <c r="AL230" s="14"/>
      <c r="AM230" s="14"/>
      <c r="AN230" s="15"/>
      <c r="AO230" s="15"/>
      <c r="AP230" s="14"/>
      <c r="AQ230" s="14"/>
      <c r="AR230" s="15"/>
      <c r="AS230" s="15"/>
      <c r="AT230" s="14"/>
      <c r="AU230" s="14"/>
      <c r="AV230" s="15"/>
      <c r="AW230" s="15"/>
      <c r="AX230" s="14"/>
      <c r="AY230" s="14"/>
      <c r="AZ230" s="15"/>
      <c r="BA230" s="15"/>
      <c r="BB230" s="14"/>
      <c r="BC230" s="14"/>
      <c r="BD230" s="15"/>
      <c r="BE230" s="15"/>
      <c r="BF230" s="14"/>
      <c r="BG230" s="14"/>
      <c r="BH230" s="15"/>
      <c r="BI230" s="15"/>
      <c r="BJ230" s="14"/>
      <c r="BK230" s="14"/>
      <c r="BL230" s="15"/>
      <c r="BM230" s="15"/>
      <c r="BN230" s="14"/>
      <c r="BO230" s="14"/>
      <c r="BP230" s="15"/>
      <c r="BQ230" s="15"/>
      <c r="BT230" s="15"/>
      <c r="BU230" s="15"/>
      <c r="BX230" s="15"/>
      <c r="BY230" s="15"/>
      <c r="CB230" s="15"/>
      <c r="CC230" s="15"/>
      <c r="CF230" s="15"/>
      <c r="CG230" s="15"/>
      <c r="CJ230" s="15"/>
      <c r="CK230" s="15"/>
      <c r="CN230" s="15"/>
      <c r="CO230" s="15"/>
      <c r="CP230" s="14"/>
      <c r="CQ230" s="14"/>
      <c r="CR230" s="15"/>
      <c r="CS230" s="15"/>
      <c r="CT230" s="14"/>
      <c r="CU230" s="14"/>
      <c r="CV230" s="15"/>
      <c r="CW230" s="15"/>
      <c r="CX230" s="97"/>
      <c r="CY230" s="97"/>
      <c r="CZ230" s="15"/>
      <c r="DA230" s="15"/>
      <c r="DB230" s="97"/>
      <c r="DC230" s="97"/>
      <c r="DD230" s="15"/>
      <c r="DE230" s="15"/>
      <c r="DF230" s="97"/>
      <c r="DG230" s="97"/>
      <c r="DH230" s="15"/>
      <c r="DI230" s="15"/>
      <c r="DJ230" s="97"/>
      <c r="DK230" s="97"/>
      <c r="DL230" s="15"/>
      <c r="DM230" s="15"/>
      <c r="DN230" s="97"/>
      <c r="DO230" s="97"/>
      <c r="DP230" s="15"/>
      <c r="DQ230" s="15"/>
      <c r="DR230" s="97"/>
      <c r="DS230" s="97"/>
      <c r="DT230" s="15"/>
      <c r="DU230" s="15"/>
      <c r="DV230" s="97"/>
      <c r="DW230" s="97"/>
      <c r="DX230" s="15"/>
      <c r="DY230" s="15"/>
      <c r="DZ230" s="58"/>
      <c r="EA230" s="59"/>
    </row>
    <row r="231" spans="1:131" s="22" customFormat="1" ht="19.5" customHeight="1" x14ac:dyDescent="0.25">
      <c r="A231" s="9">
        <v>203</v>
      </c>
      <c r="B231" s="10" t="s">
        <v>1639</v>
      </c>
      <c r="C231" s="22" t="s">
        <v>394</v>
      </c>
      <c r="D231" s="14"/>
      <c r="E231" s="22" t="s">
        <v>395</v>
      </c>
      <c r="F231" s="22" t="s">
        <v>396</v>
      </c>
      <c r="G231" s="14"/>
      <c r="H231" s="22" t="s">
        <v>202</v>
      </c>
      <c r="I231" s="22" t="s">
        <v>35</v>
      </c>
      <c r="J231" s="131">
        <v>41064</v>
      </c>
      <c r="K231" s="131">
        <v>41000</v>
      </c>
      <c r="L231" s="131">
        <v>41258</v>
      </c>
      <c r="M231" s="22" t="s">
        <v>20</v>
      </c>
      <c r="O231" s="22">
        <v>26</v>
      </c>
      <c r="Q231" s="22" t="s">
        <v>54</v>
      </c>
      <c r="R231" s="15"/>
      <c r="S231" s="15">
        <v>75000000</v>
      </c>
      <c r="T231" s="15">
        <v>75000000</v>
      </c>
      <c r="U231" s="15">
        <v>15000000</v>
      </c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51">
        <f t="shared" si="3"/>
        <v>0</v>
      </c>
      <c r="AG231" s="47"/>
      <c r="AH231" s="14">
        <v>41040</v>
      </c>
      <c r="AI231" s="14">
        <v>41182</v>
      </c>
      <c r="AJ231" s="15">
        <v>44753845</v>
      </c>
      <c r="AK231" s="15">
        <v>8950769</v>
      </c>
      <c r="AL231" s="14">
        <v>41183</v>
      </c>
      <c r="AM231" s="14">
        <v>41274</v>
      </c>
      <c r="AN231" s="15">
        <v>17821591</v>
      </c>
      <c r="AO231" s="15">
        <v>3564318</v>
      </c>
      <c r="AP231" s="14">
        <v>41275</v>
      </c>
      <c r="AQ231" s="14">
        <v>41455</v>
      </c>
      <c r="AR231" s="15">
        <v>8769974</v>
      </c>
      <c r="AS231" s="15">
        <v>1753995</v>
      </c>
      <c r="AT231" s="14">
        <v>41040</v>
      </c>
      <c r="AU231" s="14">
        <v>41455</v>
      </c>
      <c r="AV231" s="15">
        <v>74696242</v>
      </c>
      <c r="AW231" s="15">
        <v>670166</v>
      </c>
      <c r="AX231" s="14"/>
      <c r="AY231" s="14"/>
      <c r="AZ231" s="15"/>
      <c r="BA231" s="15"/>
      <c r="BB231" s="14"/>
      <c r="BC231" s="14"/>
      <c r="BD231" s="15"/>
      <c r="BE231" s="15"/>
      <c r="BF231" s="14"/>
      <c r="BG231" s="14"/>
      <c r="BH231" s="15"/>
      <c r="BI231" s="15"/>
      <c r="BJ231" s="14"/>
      <c r="BK231" s="14"/>
      <c r="BL231" s="15"/>
      <c r="BM231" s="15"/>
      <c r="BN231" s="14"/>
      <c r="BO231" s="14"/>
      <c r="BP231" s="15"/>
      <c r="BQ231" s="15"/>
      <c r="BT231" s="15"/>
      <c r="BU231" s="15"/>
      <c r="BX231" s="15"/>
      <c r="BY231" s="15"/>
      <c r="CB231" s="15"/>
      <c r="CC231" s="15"/>
      <c r="CF231" s="15"/>
      <c r="CG231" s="15"/>
      <c r="CJ231" s="15"/>
      <c r="CK231" s="15"/>
      <c r="CN231" s="15"/>
      <c r="CO231" s="15"/>
      <c r="CP231" s="14"/>
      <c r="CQ231" s="14"/>
      <c r="CR231" s="15"/>
      <c r="CS231" s="15"/>
      <c r="CT231" s="14"/>
      <c r="CU231" s="14"/>
      <c r="CV231" s="15"/>
      <c r="CW231" s="15"/>
      <c r="CX231" s="97"/>
      <c r="CY231" s="97"/>
      <c r="CZ231" s="15"/>
      <c r="DA231" s="15"/>
      <c r="DB231" s="97"/>
      <c r="DC231" s="97"/>
      <c r="DD231" s="15"/>
      <c r="DE231" s="15"/>
      <c r="DF231" s="97"/>
      <c r="DG231" s="97"/>
      <c r="DH231" s="15"/>
      <c r="DI231" s="15"/>
      <c r="DJ231" s="97"/>
      <c r="DK231" s="97"/>
      <c r="DL231" s="15"/>
      <c r="DM231" s="15"/>
      <c r="DN231" s="97"/>
      <c r="DO231" s="97"/>
      <c r="DP231" s="15"/>
      <c r="DQ231" s="15"/>
      <c r="DR231" s="97"/>
      <c r="DS231" s="97"/>
      <c r="DT231" s="15"/>
      <c r="DU231" s="15"/>
      <c r="DV231" s="97"/>
      <c r="DW231" s="97"/>
      <c r="DX231" s="15"/>
      <c r="DY231" s="15"/>
      <c r="DZ231" s="58">
        <v>74696242</v>
      </c>
      <c r="EA231" s="59">
        <v>14939248</v>
      </c>
    </row>
    <row r="232" spans="1:131" s="22" customFormat="1" ht="19.5" customHeight="1" x14ac:dyDescent="0.25">
      <c r="A232" s="9">
        <v>203</v>
      </c>
      <c r="B232" s="17" t="s">
        <v>1639</v>
      </c>
      <c r="C232" s="18" t="s">
        <v>394</v>
      </c>
      <c r="D232" s="19">
        <v>41429</v>
      </c>
      <c r="E232" s="22" t="s">
        <v>395</v>
      </c>
      <c r="F232" s="22" t="s">
        <v>396</v>
      </c>
      <c r="G232" s="14"/>
      <c r="J232" s="131"/>
      <c r="K232" s="131"/>
      <c r="L232" s="130">
        <v>41455</v>
      </c>
      <c r="R232" s="15"/>
      <c r="S232" s="20">
        <v>82300000</v>
      </c>
      <c r="T232" s="20">
        <v>82300000</v>
      </c>
      <c r="U232" s="20">
        <v>16460000</v>
      </c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51">
        <f t="shared" si="3"/>
        <v>0</v>
      </c>
      <c r="AG232" s="47"/>
      <c r="AH232" s="14"/>
      <c r="AI232" s="14"/>
      <c r="AJ232" s="15"/>
      <c r="AK232" s="15"/>
      <c r="AL232" s="14"/>
      <c r="AM232" s="14"/>
      <c r="AN232" s="15"/>
      <c r="AO232" s="15"/>
      <c r="AP232" s="14"/>
      <c r="AQ232" s="14"/>
      <c r="AR232" s="15"/>
      <c r="AS232" s="15"/>
      <c r="AT232" s="14"/>
      <c r="AU232" s="14"/>
      <c r="AV232" s="15"/>
      <c r="AW232" s="15"/>
      <c r="AX232" s="14"/>
      <c r="AY232" s="14"/>
      <c r="AZ232" s="15"/>
      <c r="BA232" s="15"/>
      <c r="BB232" s="14"/>
      <c r="BC232" s="14"/>
      <c r="BD232" s="15"/>
      <c r="BE232" s="15"/>
      <c r="BF232" s="14"/>
      <c r="BG232" s="14"/>
      <c r="BH232" s="15"/>
      <c r="BI232" s="15"/>
      <c r="BJ232" s="14"/>
      <c r="BK232" s="14"/>
      <c r="BL232" s="15"/>
      <c r="BM232" s="15"/>
      <c r="BN232" s="14"/>
      <c r="BO232" s="14"/>
      <c r="BP232" s="15"/>
      <c r="BQ232" s="15"/>
      <c r="BT232" s="15"/>
      <c r="BU232" s="15"/>
      <c r="BX232" s="15"/>
      <c r="BY232" s="15"/>
      <c r="CB232" s="15"/>
      <c r="CC232" s="15"/>
      <c r="CF232" s="15"/>
      <c r="CG232" s="15"/>
      <c r="CJ232" s="15"/>
      <c r="CK232" s="15"/>
      <c r="CN232" s="15"/>
      <c r="CO232" s="15"/>
      <c r="CP232" s="14"/>
      <c r="CQ232" s="14"/>
      <c r="CR232" s="15"/>
      <c r="CS232" s="15"/>
      <c r="CT232" s="14"/>
      <c r="CU232" s="14"/>
      <c r="CV232" s="15"/>
      <c r="CW232" s="15"/>
      <c r="CX232" s="97"/>
      <c r="CY232" s="97"/>
      <c r="CZ232" s="15"/>
      <c r="DA232" s="15"/>
      <c r="DB232" s="97"/>
      <c r="DC232" s="97"/>
      <c r="DD232" s="15"/>
      <c r="DE232" s="15"/>
      <c r="DF232" s="97"/>
      <c r="DG232" s="97"/>
      <c r="DH232" s="15"/>
      <c r="DI232" s="15"/>
      <c r="DJ232" s="97"/>
      <c r="DK232" s="97"/>
      <c r="DL232" s="15"/>
      <c r="DM232" s="15"/>
      <c r="DN232" s="97"/>
      <c r="DO232" s="97"/>
      <c r="DP232" s="15"/>
      <c r="DQ232" s="15"/>
      <c r="DR232" s="97"/>
      <c r="DS232" s="97"/>
      <c r="DT232" s="15"/>
      <c r="DU232" s="15"/>
      <c r="DV232" s="97"/>
      <c r="DW232" s="97"/>
      <c r="DX232" s="15"/>
      <c r="DY232" s="15"/>
      <c r="DZ232" s="58"/>
      <c r="EA232" s="59"/>
    </row>
    <row r="233" spans="1:131" s="22" customFormat="1" ht="19.5" customHeight="1" x14ac:dyDescent="0.25">
      <c r="A233" s="9">
        <v>204</v>
      </c>
      <c r="B233" s="10" t="s">
        <v>1640</v>
      </c>
      <c r="C233" s="22" t="s">
        <v>397</v>
      </c>
      <c r="D233" s="14"/>
      <c r="E233" s="22" t="s">
        <v>398</v>
      </c>
      <c r="F233" s="22" t="s">
        <v>399</v>
      </c>
      <c r="G233" s="14"/>
      <c r="I233" s="22" t="s">
        <v>35</v>
      </c>
      <c r="J233" s="131"/>
      <c r="K233" s="131"/>
      <c r="L233" s="131"/>
      <c r="O233" s="22">
        <v>26</v>
      </c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51">
        <f t="shared" si="3"/>
        <v>0</v>
      </c>
      <c r="AG233" s="47"/>
      <c r="AH233" s="14"/>
      <c r="AI233" s="14"/>
      <c r="AJ233" s="15"/>
      <c r="AK233" s="15"/>
      <c r="AL233" s="14"/>
      <c r="AM233" s="14"/>
      <c r="AN233" s="15"/>
      <c r="AO233" s="15"/>
      <c r="AP233" s="14"/>
      <c r="AQ233" s="14"/>
      <c r="AR233" s="15"/>
      <c r="AS233" s="15"/>
      <c r="AT233" s="14"/>
      <c r="AU233" s="14"/>
      <c r="AV233" s="15"/>
      <c r="AW233" s="15"/>
      <c r="AX233" s="14"/>
      <c r="AY233" s="14"/>
      <c r="AZ233" s="15"/>
      <c r="BA233" s="15"/>
      <c r="BB233" s="14"/>
      <c r="BC233" s="14"/>
      <c r="BD233" s="15"/>
      <c r="BE233" s="15"/>
      <c r="BF233" s="14"/>
      <c r="BG233" s="14"/>
      <c r="BH233" s="15"/>
      <c r="BI233" s="15"/>
      <c r="BJ233" s="14"/>
      <c r="BK233" s="14"/>
      <c r="BL233" s="15"/>
      <c r="BM233" s="15"/>
      <c r="BN233" s="14"/>
      <c r="BO233" s="14"/>
      <c r="BP233" s="15"/>
      <c r="BQ233" s="15"/>
      <c r="BT233" s="15"/>
      <c r="BU233" s="15"/>
      <c r="BX233" s="15"/>
      <c r="BY233" s="15"/>
      <c r="CB233" s="15"/>
      <c r="CC233" s="15"/>
      <c r="CF233" s="15"/>
      <c r="CG233" s="15"/>
      <c r="CJ233" s="15"/>
      <c r="CK233" s="15"/>
      <c r="CN233" s="15"/>
      <c r="CO233" s="15"/>
      <c r="CP233" s="14"/>
      <c r="CQ233" s="14"/>
      <c r="CR233" s="15"/>
      <c r="CS233" s="15"/>
      <c r="CT233" s="14"/>
      <c r="CU233" s="14"/>
      <c r="CV233" s="15"/>
      <c r="CW233" s="15"/>
      <c r="CX233" s="97"/>
      <c r="CY233" s="97"/>
      <c r="CZ233" s="15"/>
      <c r="DA233" s="15"/>
      <c r="DB233" s="97"/>
      <c r="DC233" s="97"/>
      <c r="DD233" s="15"/>
      <c r="DE233" s="15"/>
      <c r="DF233" s="97"/>
      <c r="DG233" s="97"/>
      <c r="DH233" s="15"/>
      <c r="DI233" s="15"/>
      <c r="DJ233" s="97"/>
      <c r="DK233" s="97"/>
      <c r="DL233" s="15"/>
      <c r="DM233" s="15"/>
      <c r="DN233" s="97"/>
      <c r="DO233" s="97"/>
      <c r="DP233" s="15"/>
      <c r="DQ233" s="15"/>
      <c r="DR233" s="97"/>
      <c r="DS233" s="97"/>
      <c r="DT233" s="15"/>
      <c r="DU233" s="15"/>
      <c r="DV233" s="97"/>
      <c r="DW233" s="97"/>
      <c r="DX233" s="15"/>
      <c r="DY233" s="15"/>
      <c r="DZ233" s="58"/>
      <c r="EA233" s="59"/>
    </row>
    <row r="234" spans="1:131" s="22" customFormat="1" ht="19.5" customHeight="1" x14ac:dyDescent="0.25">
      <c r="A234" s="9">
        <v>205</v>
      </c>
      <c r="B234" s="10" t="s">
        <v>1641</v>
      </c>
      <c r="C234" s="22" t="s">
        <v>400</v>
      </c>
      <c r="D234" s="14"/>
      <c r="E234" s="22" t="s">
        <v>401</v>
      </c>
      <c r="F234" s="22" t="s">
        <v>19</v>
      </c>
      <c r="G234" s="14"/>
      <c r="I234" s="22" t="s">
        <v>25</v>
      </c>
      <c r="J234" s="131"/>
      <c r="K234" s="131"/>
      <c r="L234" s="131"/>
      <c r="M234" s="22" t="s">
        <v>20</v>
      </c>
      <c r="O234" s="22">
        <v>26</v>
      </c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51">
        <f t="shared" si="3"/>
        <v>0</v>
      </c>
      <c r="AG234" s="47"/>
      <c r="AH234" s="14"/>
      <c r="AI234" s="14"/>
      <c r="AJ234" s="15"/>
      <c r="AK234" s="15"/>
      <c r="AL234" s="14"/>
      <c r="AM234" s="14"/>
      <c r="AN234" s="15"/>
      <c r="AO234" s="15"/>
      <c r="AP234" s="14"/>
      <c r="AQ234" s="14"/>
      <c r="AR234" s="15"/>
      <c r="AS234" s="15"/>
      <c r="AT234" s="14"/>
      <c r="AU234" s="14"/>
      <c r="AV234" s="15"/>
      <c r="AW234" s="15"/>
      <c r="AX234" s="14"/>
      <c r="AY234" s="14"/>
      <c r="AZ234" s="15"/>
      <c r="BA234" s="15"/>
      <c r="BB234" s="14"/>
      <c r="BC234" s="14"/>
      <c r="BD234" s="15"/>
      <c r="BE234" s="15"/>
      <c r="BF234" s="14"/>
      <c r="BG234" s="14"/>
      <c r="BH234" s="15"/>
      <c r="BI234" s="15"/>
      <c r="BJ234" s="14"/>
      <c r="BK234" s="14"/>
      <c r="BL234" s="15"/>
      <c r="BM234" s="15"/>
      <c r="BN234" s="14"/>
      <c r="BO234" s="14"/>
      <c r="BP234" s="15"/>
      <c r="BQ234" s="15"/>
      <c r="BT234" s="15"/>
      <c r="BU234" s="15"/>
      <c r="BX234" s="15"/>
      <c r="BY234" s="15"/>
      <c r="CB234" s="15"/>
      <c r="CC234" s="15"/>
      <c r="CF234" s="15"/>
      <c r="CG234" s="15"/>
      <c r="CJ234" s="15"/>
      <c r="CK234" s="15"/>
      <c r="CN234" s="15"/>
      <c r="CO234" s="15"/>
      <c r="CP234" s="14"/>
      <c r="CQ234" s="14"/>
      <c r="CR234" s="15"/>
      <c r="CS234" s="15"/>
      <c r="CT234" s="14"/>
      <c r="CU234" s="14"/>
      <c r="CV234" s="15"/>
      <c r="CW234" s="15"/>
      <c r="CX234" s="97"/>
      <c r="CY234" s="97"/>
      <c r="CZ234" s="15"/>
      <c r="DA234" s="15"/>
      <c r="DB234" s="97"/>
      <c r="DC234" s="97"/>
      <c r="DD234" s="15"/>
      <c r="DE234" s="15"/>
      <c r="DF234" s="97"/>
      <c r="DG234" s="97"/>
      <c r="DH234" s="15"/>
      <c r="DI234" s="15"/>
      <c r="DJ234" s="97"/>
      <c r="DK234" s="97"/>
      <c r="DL234" s="15"/>
      <c r="DM234" s="15"/>
      <c r="DN234" s="97"/>
      <c r="DO234" s="97"/>
      <c r="DP234" s="15"/>
      <c r="DQ234" s="15"/>
      <c r="DR234" s="97"/>
      <c r="DS234" s="97"/>
      <c r="DT234" s="15"/>
      <c r="DU234" s="15"/>
      <c r="DV234" s="97"/>
      <c r="DW234" s="97"/>
      <c r="DX234" s="15"/>
      <c r="DY234" s="15"/>
      <c r="DZ234" s="58"/>
      <c r="EA234" s="59"/>
    </row>
    <row r="235" spans="1:131" ht="19.5" customHeight="1" x14ac:dyDescent="0.25">
      <c r="A235" s="9">
        <v>206</v>
      </c>
      <c r="B235" s="10" t="s">
        <v>1642</v>
      </c>
      <c r="C235" s="9" t="s">
        <v>402</v>
      </c>
      <c r="E235" s="9" t="s">
        <v>403</v>
      </c>
      <c r="F235" s="9" t="s">
        <v>404</v>
      </c>
      <c r="H235" s="9" t="s">
        <v>202</v>
      </c>
      <c r="I235" s="9" t="s">
        <v>405</v>
      </c>
      <c r="J235" s="129">
        <v>41187</v>
      </c>
      <c r="K235" s="129">
        <v>41061</v>
      </c>
      <c r="L235" s="129">
        <v>41267</v>
      </c>
      <c r="M235" s="9" t="s">
        <v>20</v>
      </c>
      <c r="O235" s="9">
        <v>30</v>
      </c>
      <c r="Q235" s="9" t="s">
        <v>54</v>
      </c>
      <c r="S235" s="13">
        <v>163484900</v>
      </c>
      <c r="T235" s="13">
        <v>163484900</v>
      </c>
      <c r="U235" s="13">
        <v>32664980</v>
      </c>
      <c r="AF235" s="51">
        <f t="shared" si="3"/>
        <v>0</v>
      </c>
      <c r="AH235" s="11">
        <v>41061</v>
      </c>
      <c r="AI235" s="11">
        <v>41267</v>
      </c>
      <c r="AJ235" s="13">
        <v>156194480</v>
      </c>
      <c r="AK235" s="13">
        <v>31238896</v>
      </c>
    </row>
    <row r="236" spans="1:131" ht="19.5" customHeight="1" x14ac:dyDescent="0.25">
      <c r="A236" s="9">
        <v>207</v>
      </c>
      <c r="B236" s="10" t="s">
        <v>1643</v>
      </c>
      <c r="C236" s="9" t="s">
        <v>406</v>
      </c>
      <c r="E236" s="9" t="s">
        <v>144</v>
      </c>
      <c r="F236" s="9" t="s">
        <v>145</v>
      </c>
      <c r="I236" s="9" t="s">
        <v>28</v>
      </c>
      <c r="M236" s="9" t="s">
        <v>20</v>
      </c>
      <c r="O236" s="9">
        <v>29</v>
      </c>
      <c r="AF236" s="51">
        <f t="shared" si="3"/>
        <v>0</v>
      </c>
    </row>
    <row r="237" spans="1:131" ht="19.5" customHeight="1" x14ac:dyDescent="0.25">
      <c r="A237" s="9">
        <v>208</v>
      </c>
      <c r="B237" s="10" t="s">
        <v>1644</v>
      </c>
      <c r="C237" s="9" t="s">
        <v>407</v>
      </c>
      <c r="E237" s="9" t="s">
        <v>408</v>
      </c>
      <c r="F237" s="9" t="s">
        <v>409</v>
      </c>
      <c r="I237" s="9" t="s">
        <v>25</v>
      </c>
      <c r="M237" s="9" t="s">
        <v>20</v>
      </c>
      <c r="O237" s="9">
        <v>28</v>
      </c>
      <c r="AF237" s="51">
        <f t="shared" si="3"/>
        <v>0</v>
      </c>
    </row>
    <row r="238" spans="1:131" ht="19.5" customHeight="1" x14ac:dyDescent="0.25">
      <c r="A238" s="9">
        <v>209</v>
      </c>
      <c r="B238" s="10" t="s">
        <v>1645</v>
      </c>
      <c r="C238" s="9" t="s">
        <v>410</v>
      </c>
      <c r="E238" s="9" t="s">
        <v>411</v>
      </c>
      <c r="F238" s="9" t="s">
        <v>412</v>
      </c>
      <c r="I238" s="9" t="s">
        <v>28</v>
      </c>
      <c r="J238" s="129">
        <v>41207</v>
      </c>
      <c r="K238" s="129">
        <v>41193</v>
      </c>
      <c r="L238" s="129">
        <v>41364</v>
      </c>
      <c r="M238" s="9" t="s">
        <v>20</v>
      </c>
      <c r="O238" s="9">
        <v>30</v>
      </c>
      <c r="Q238" s="9" t="s">
        <v>54</v>
      </c>
      <c r="S238" s="13">
        <v>3600000</v>
      </c>
      <c r="T238" s="13">
        <v>3600000</v>
      </c>
      <c r="U238" s="13">
        <v>600000</v>
      </c>
      <c r="W238" s="13">
        <v>2000000</v>
      </c>
      <c r="AF238" s="51">
        <f t="shared" si="3"/>
        <v>2000000</v>
      </c>
      <c r="AH238" s="11">
        <v>41193</v>
      </c>
      <c r="AI238" s="11">
        <v>41364</v>
      </c>
      <c r="AJ238" s="13">
        <v>3192437</v>
      </c>
      <c r="AK238" s="13">
        <v>600000</v>
      </c>
    </row>
    <row r="239" spans="1:131" s="18" customFormat="1" ht="19.5" customHeight="1" x14ac:dyDescent="0.25">
      <c r="A239" s="18">
        <v>209</v>
      </c>
      <c r="B239" s="17" t="s">
        <v>1645</v>
      </c>
      <c r="C239" s="18" t="s">
        <v>3612</v>
      </c>
      <c r="D239" s="19">
        <v>42327</v>
      </c>
      <c r="F239" s="18" t="s">
        <v>3613</v>
      </c>
      <c r="G239" s="19"/>
      <c r="J239" s="130"/>
      <c r="K239" s="130"/>
      <c r="L239" s="13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80"/>
      <c r="AG239" s="46"/>
      <c r="AH239" s="19"/>
      <c r="AI239" s="19"/>
      <c r="AJ239" s="20"/>
      <c r="AK239" s="20"/>
      <c r="AL239" s="19"/>
      <c r="AM239" s="19"/>
      <c r="AN239" s="20"/>
      <c r="AO239" s="20"/>
      <c r="AP239" s="19"/>
      <c r="AQ239" s="19"/>
      <c r="AR239" s="20"/>
      <c r="AS239" s="20"/>
      <c r="AT239" s="19"/>
      <c r="AU239" s="19"/>
      <c r="AV239" s="20"/>
      <c r="AW239" s="20"/>
      <c r="AX239" s="19"/>
      <c r="AY239" s="19"/>
      <c r="AZ239" s="20"/>
      <c r="BA239" s="20"/>
      <c r="BB239" s="19"/>
      <c r="BC239" s="19"/>
      <c r="BD239" s="20"/>
      <c r="BE239" s="20"/>
      <c r="BF239" s="19"/>
      <c r="BG239" s="19"/>
      <c r="BH239" s="20"/>
      <c r="BI239" s="20"/>
      <c r="BJ239" s="19"/>
      <c r="BK239" s="19"/>
      <c r="BL239" s="20"/>
      <c r="BM239" s="20"/>
      <c r="BN239" s="19"/>
      <c r="BO239" s="19"/>
      <c r="BP239" s="20"/>
      <c r="BQ239" s="20"/>
      <c r="BT239" s="20"/>
      <c r="BU239" s="20"/>
      <c r="BX239" s="20"/>
      <c r="BY239" s="20"/>
      <c r="CB239" s="20"/>
      <c r="CC239" s="20"/>
      <c r="CF239" s="20"/>
      <c r="CG239" s="20"/>
      <c r="CJ239" s="20"/>
      <c r="CK239" s="20"/>
      <c r="CN239" s="20"/>
      <c r="CO239" s="20"/>
      <c r="CP239" s="19"/>
      <c r="CQ239" s="19"/>
      <c r="CR239" s="20"/>
      <c r="CS239" s="20"/>
      <c r="CT239" s="19"/>
      <c r="CU239" s="19"/>
      <c r="CV239" s="20"/>
      <c r="CW239" s="20"/>
      <c r="CX239" s="96"/>
      <c r="CY239" s="96"/>
      <c r="CZ239" s="20"/>
      <c r="DA239" s="20"/>
      <c r="DB239" s="96"/>
      <c r="DC239" s="96"/>
      <c r="DD239" s="20"/>
      <c r="DE239" s="20"/>
      <c r="DF239" s="96"/>
      <c r="DG239" s="96"/>
      <c r="DH239" s="20"/>
      <c r="DI239" s="20"/>
      <c r="DJ239" s="96"/>
      <c r="DK239" s="96"/>
      <c r="DL239" s="20"/>
      <c r="DM239" s="20"/>
      <c r="DN239" s="96"/>
      <c r="DO239" s="96"/>
      <c r="DP239" s="20"/>
      <c r="DQ239" s="20"/>
      <c r="DR239" s="96"/>
      <c r="DS239" s="96"/>
      <c r="DT239" s="20"/>
      <c r="DU239" s="20"/>
      <c r="DV239" s="96"/>
      <c r="DW239" s="96"/>
      <c r="DX239" s="20"/>
      <c r="DY239" s="20"/>
      <c r="DZ239" s="56"/>
      <c r="EA239" s="57"/>
    </row>
    <row r="240" spans="1:131" ht="19.5" customHeight="1" x14ac:dyDescent="0.25">
      <c r="A240" s="9">
        <v>210</v>
      </c>
      <c r="B240" s="10" t="s">
        <v>1646</v>
      </c>
      <c r="C240" s="9" t="s">
        <v>413</v>
      </c>
      <c r="E240" s="9" t="s">
        <v>414</v>
      </c>
      <c r="F240" s="9" t="s">
        <v>288</v>
      </c>
      <c r="I240" s="9" t="s">
        <v>97</v>
      </c>
      <c r="J240" s="129">
        <v>41151</v>
      </c>
      <c r="K240" s="129">
        <v>41080</v>
      </c>
      <c r="L240" s="129">
        <v>41187</v>
      </c>
      <c r="M240" s="9" t="s">
        <v>20</v>
      </c>
      <c r="O240" s="9">
        <v>31</v>
      </c>
      <c r="Q240" s="9" t="s">
        <v>54</v>
      </c>
      <c r="S240" s="13">
        <v>9880000</v>
      </c>
      <c r="T240" s="13">
        <v>9880000</v>
      </c>
      <c r="U240" s="13">
        <v>1976000</v>
      </c>
      <c r="AF240" s="51">
        <f t="shared" si="3"/>
        <v>0</v>
      </c>
      <c r="AH240" s="11">
        <v>41061</v>
      </c>
      <c r="AI240" s="11">
        <v>41197</v>
      </c>
      <c r="AJ240" s="13">
        <v>8440829</v>
      </c>
      <c r="AK240" s="13">
        <v>1688166</v>
      </c>
    </row>
    <row r="241" spans="1:131" ht="19.5" customHeight="1" x14ac:dyDescent="0.25">
      <c r="A241" s="9">
        <v>211</v>
      </c>
      <c r="B241" s="10" t="s">
        <v>1647</v>
      </c>
      <c r="C241" s="9" t="s">
        <v>415</v>
      </c>
      <c r="E241" s="9" t="s">
        <v>416</v>
      </c>
      <c r="F241" s="9" t="s">
        <v>417</v>
      </c>
      <c r="I241" s="9" t="s">
        <v>25</v>
      </c>
      <c r="M241" s="9" t="s">
        <v>20</v>
      </c>
      <c r="O241" s="9">
        <v>29</v>
      </c>
      <c r="AF241" s="51">
        <f t="shared" si="3"/>
        <v>0</v>
      </c>
    </row>
    <row r="242" spans="1:131" ht="19.5" customHeight="1" x14ac:dyDescent="0.25">
      <c r="A242" s="9">
        <v>212</v>
      </c>
      <c r="B242" s="10" t="s">
        <v>1648</v>
      </c>
      <c r="C242" s="9" t="s">
        <v>418</v>
      </c>
      <c r="E242" s="9" t="s">
        <v>419</v>
      </c>
      <c r="F242" s="9" t="s">
        <v>420</v>
      </c>
      <c r="I242" s="9" t="s">
        <v>25</v>
      </c>
      <c r="M242" s="9" t="s">
        <v>20</v>
      </c>
      <c r="O242" s="9">
        <v>22</v>
      </c>
      <c r="AF242" s="51">
        <f t="shared" si="3"/>
        <v>0</v>
      </c>
    </row>
    <row r="243" spans="1:131" ht="19.5" customHeight="1" x14ac:dyDescent="0.25">
      <c r="A243" s="9">
        <v>213</v>
      </c>
      <c r="B243" s="10" t="s">
        <v>1649</v>
      </c>
      <c r="C243" s="9" t="s">
        <v>421</v>
      </c>
      <c r="E243" s="9" t="s">
        <v>22</v>
      </c>
      <c r="F243" s="9" t="s">
        <v>23</v>
      </c>
      <c r="H243" s="9" t="s">
        <v>202</v>
      </c>
      <c r="I243" s="9" t="s">
        <v>78</v>
      </c>
      <c r="J243" s="129">
        <v>40527</v>
      </c>
      <c r="K243" s="129">
        <v>40360</v>
      </c>
      <c r="L243" s="129">
        <v>40999</v>
      </c>
      <c r="M243" s="9" t="s">
        <v>20</v>
      </c>
      <c r="AF243" s="51">
        <f t="shared" si="3"/>
        <v>0</v>
      </c>
      <c r="AH243" s="11">
        <v>40360</v>
      </c>
      <c r="AI243" s="11">
        <v>40968</v>
      </c>
      <c r="AJ243" s="13">
        <v>20849199</v>
      </c>
      <c r="AK243" s="13">
        <v>4006979</v>
      </c>
    </row>
    <row r="244" spans="1:131" ht="19.5" customHeight="1" x14ac:dyDescent="0.25">
      <c r="A244" s="9">
        <v>214</v>
      </c>
      <c r="B244" s="10" t="s">
        <v>1650</v>
      </c>
      <c r="C244" s="9" t="s">
        <v>422</v>
      </c>
      <c r="E244" s="9" t="s">
        <v>423</v>
      </c>
      <c r="F244" s="9" t="s">
        <v>424</v>
      </c>
      <c r="H244" s="9" t="s">
        <v>202</v>
      </c>
      <c r="I244" s="9" t="s">
        <v>405</v>
      </c>
      <c r="J244" s="129">
        <v>39905</v>
      </c>
      <c r="K244" s="129">
        <v>38555</v>
      </c>
      <c r="L244" s="129">
        <v>40846</v>
      </c>
      <c r="M244" s="9" t="s">
        <v>20</v>
      </c>
      <c r="AA244" s="13">
        <v>35400000</v>
      </c>
      <c r="AF244" s="51">
        <f t="shared" si="3"/>
        <v>35400000</v>
      </c>
      <c r="AH244" s="23">
        <v>39448</v>
      </c>
      <c r="AI244" s="23">
        <v>39629</v>
      </c>
      <c r="AJ244" s="24">
        <f>AK244/0.2</f>
        <v>692740</v>
      </c>
      <c r="AK244" s="25">
        <v>138548</v>
      </c>
      <c r="AL244" s="23">
        <v>39630</v>
      </c>
      <c r="AM244" s="23">
        <v>39813</v>
      </c>
      <c r="AN244" s="24">
        <f>AO244/0.2</f>
        <v>3220180</v>
      </c>
      <c r="AO244" s="25">
        <v>644036</v>
      </c>
      <c r="AP244" s="23">
        <v>39814</v>
      </c>
      <c r="AQ244" s="23">
        <v>39903</v>
      </c>
      <c r="AR244" s="24">
        <f>AS244/0.2</f>
        <v>31861925</v>
      </c>
      <c r="AS244" s="25">
        <v>6372385</v>
      </c>
      <c r="AT244" s="23">
        <v>39904</v>
      </c>
      <c r="AU244" s="23">
        <v>39994</v>
      </c>
      <c r="AV244" s="24">
        <f>AW244/0.2</f>
        <v>1094375</v>
      </c>
      <c r="AW244" s="25">
        <v>218875</v>
      </c>
      <c r="AX244" s="23">
        <v>39995</v>
      </c>
      <c r="AY244" s="23">
        <v>40086</v>
      </c>
      <c r="AZ244" s="24">
        <f>BA244/0.2</f>
        <v>1808900</v>
      </c>
      <c r="BA244" s="25">
        <v>361780</v>
      </c>
      <c r="BB244" s="23">
        <v>40087</v>
      </c>
      <c r="BC244" s="23">
        <v>40178</v>
      </c>
      <c r="BD244" s="24">
        <f>BE244/0.2</f>
        <v>4717180</v>
      </c>
      <c r="BE244" s="26">
        <v>943436</v>
      </c>
      <c r="BF244" s="23">
        <v>40179</v>
      </c>
      <c r="BG244" s="23">
        <v>40543</v>
      </c>
      <c r="BH244" s="24">
        <f>BI244/0.2</f>
        <v>3449520</v>
      </c>
      <c r="BI244" s="26">
        <v>689904</v>
      </c>
      <c r="BJ244" s="23">
        <v>40544</v>
      </c>
      <c r="BK244" s="23">
        <v>40633</v>
      </c>
      <c r="BL244" s="24">
        <f>BM244/0.2</f>
        <v>2428625</v>
      </c>
      <c r="BM244" s="26">
        <v>485725</v>
      </c>
      <c r="BN244" s="23">
        <v>40634</v>
      </c>
      <c r="BO244" s="23">
        <v>40724</v>
      </c>
      <c r="BP244" s="24">
        <f>BQ244/0.2</f>
        <v>269470</v>
      </c>
      <c r="BQ244" s="25">
        <v>53894</v>
      </c>
      <c r="BR244" s="23">
        <v>40725</v>
      </c>
      <c r="BS244" s="23">
        <v>40816</v>
      </c>
      <c r="BT244" s="24">
        <f>BU244/0.2</f>
        <v>2615445</v>
      </c>
      <c r="BU244" s="25">
        <v>523089</v>
      </c>
      <c r="BV244" s="23">
        <v>40817</v>
      </c>
      <c r="BW244" s="23">
        <v>40892</v>
      </c>
      <c r="BX244" s="27">
        <v>2163463</v>
      </c>
      <c r="BY244" s="27">
        <v>432693</v>
      </c>
      <c r="BZ244" s="28"/>
      <c r="CA244" s="28"/>
      <c r="CB244" s="27"/>
      <c r="CC244" s="27"/>
      <c r="CD244" s="28"/>
      <c r="CE244" s="28"/>
      <c r="CF244" s="27"/>
      <c r="CG244" s="27"/>
      <c r="CH244" s="28"/>
      <c r="CI244" s="28"/>
      <c r="CJ244" s="27"/>
      <c r="CK244" s="27"/>
      <c r="CL244" s="28"/>
      <c r="CM244" s="28"/>
      <c r="CN244" s="27"/>
      <c r="CO244" s="27"/>
      <c r="CP244" s="23"/>
      <c r="CQ244" s="23"/>
      <c r="CR244" s="27"/>
      <c r="CS244" s="27"/>
      <c r="CT244" s="23"/>
      <c r="CU244" s="23"/>
      <c r="CV244" s="27"/>
      <c r="CW244" s="27"/>
      <c r="CX244" s="28"/>
      <c r="CY244" s="28"/>
      <c r="CZ244" s="27"/>
      <c r="DA244" s="27"/>
      <c r="DB244" s="28"/>
      <c r="DC244" s="28"/>
      <c r="DD244" s="27"/>
      <c r="DE244" s="27"/>
      <c r="DF244" s="28"/>
      <c r="DG244" s="28"/>
      <c r="DH244" s="27"/>
      <c r="DI244" s="27"/>
      <c r="DJ244" s="28"/>
      <c r="DK244" s="28"/>
      <c r="DL244" s="27"/>
      <c r="DM244" s="27"/>
      <c r="DN244" s="28"/>
      <c r="DO244" s="28"/>
      <c r="DP244" s="27"/>
      <c r="DQ244" s="27"/>
      <c r="DR244" s="28"/>
      <c r="DS244" s="28"/>
      <c r="DT244" s="27"/>
      <c r="DU244" s="27"/>
      <c r="DV244" s="28"/>
      <c r="DW244" s="28"/>
      <c r="DX244" s="27"/>
      <c r="DY244" s="27"/>
    </row>
    <row r="245" spans="1:131" ht="19.5" customHeight="1" x14ac:dyDescent="0.25">
      <c r="A245" s="9">
        <v>215</v>
      </c>
      <c r="B245" s="10" t="s">
        <v>1651</v>
      </c>
      <c r="C245" s="9" t="s">
        <v>425</v>
      </c>
      <c r="E245" s="9" t="s">
        <v>426</v>
      </c>
      <c r="F245" s="9" t="s">
        <v>427</v>
      </c>
      <c r="H245" s="9" t="s">
        <v>202</v>
      </c>
      <c r="I245" s="9" t="s">
        <v>78</v>
      </c>
      <c r="J245" s="129">
        <v>41059</v>
      </c>
      <c r="K245" s="129">
        <v>40892</v>
      </c>
      <c r="L245" s="129">
        <v>41122</v>
      </c>
      <c r="O245" s="9">
        <v>29</v>
      </c>
      <c r="Q245" s="9" t="s">
        <v>54</v>
      </c>
      <c r="S245" s="13">
        <v>4000000</v>
      </c>
      <c r="T245" s="13">
        <v>4000000</v>
      </c>
      <c r="U245" s="13">
        <v>800000</v>
      </c>
      <c r="AF245" s="51">
        <f t="shared" si="3"/>
        <v>0</v>
      </c>
      <c r="AH245" s="11">
        <v>40892</v>
      </c>
      <c r="AI245" s="11">
        <v>41122</v>
      </c>
      <c r="AJ245" s="13">
        <v>3573908</v>
      </c>
      <c r="AK245" s="13">
        <v>714782</v>
      </c>
    </row>
    <row r="246" spans="1:131" ht="19.5" customHeight="1" x14ac:dyDescent="0.25">
      <c r="A246" s="9">
        <v>216</v>
      </c>
      <c r="B246" s="10" t="s">
        <v>1652</v>
      </c>
      <c r="C246" s="9" t="s">
        <v>442</v>
      </c>
      <c r="E246" s="9" t="s">
        <v>22</v>
      </c>
      <c r="F246" s="9" t="s">
        <v>23</v>
      </c>
      <c r="H246" s="9" t="s">
        <v>202</v>
      </c>
      <c r="I246" s="9" t="s">
        <v>78</v>
      </c>
      <c r="J246" s="129">
        <v>40871</v>
      </c>
      <c r="K246" s="129">
        <v>40544</v>
      </c>
      <c r="L246" s="129">
        <v>40967</v>
      </c>
      <c r="M246" s="9" t="s">
        <v>20</v>
      </c>
      <c r="W246" s="13">
        <v>500000</v>
      </c>
      <c r="AF246" s="51">
        <f t="shared" si="3"/>
        <v>500000</v>
      </c>
      <c r="AH246" s="11">
        <v>40544</v>
      </c>
      <c r="AI246" s="11">
        <v>40967</v>
      </c>
      <c r="AJ246" s="13">
        <v>4660358</v>
      </c>
      <c r="AK246" s="13">
        <v>932072</v>
      </c>
    </row>
    <row r="247" spans="1:131" ht="19.5" customHeight="1" x14ac:dyDescent="0.25">
      <c r="A247" s="9">
        <v>217</v>
      </c>
      <c r="B247" s="10" t="s">
        <v>1653</v>
      </c>
      <c r="C247" s="9" t="s">
        <v>443</v>
      </c>
      <c r="E247" s="9" t="s">
        <v>444</v>
      </c>
      <c r="F247" s="9" t="s">
        <v>445</v>
      </c>
      <c r="H247" s="9" t="s">
        <v>202</v>
      </c>
      <c r="I247" s="9" t="s">
        <v>35</v>
      </c>
      <c r="J247" s="129">
        <v>39522</v>
      </c>
      <c r="K247" s="129">
        <v>39234</v>
      </c>
      <c r="L247" s="129">
        <v>41182</v>
      </c>
      <c r="M247" s="9" t="s">
        <v>20</v>
      </c>
      <c r="AA247" s="13">
        <v>45000000</v>
      </c>
      <c r="AF247" s="51">
        <f t="shared" si="3"/>
        <v>45000000</v>
      </c>
      <c r="AH247" s="11">
        <v>38718</v>
      </c>
      <c r="AI247" s="11">
        <v>41090</v>
      </c>
      <c r="AJ247" s="13">
        <v>136001110</v>
      </c>
      <c r="AK247" s="13">
        <v>27200222</v>
      </c>
      <c r="AL247" s="11">
        <v>41091</v>
      </c>
      <c r="AM247" s="11">
        <v>41182</v>
      </c>
      <c r="AN247" s="13">
        <v>13180488</v>
      </c>
      <c r="AO247" s="13">
        <v>2636098</v>
      </c>
    </row>
    <row r="248" spans="1:131" ht="19.5" customHeight="1" x14ac:dyDescent="0.25">
      <c r="A248" s="9">
        <v>218</v>
      </c>
      <c r="B248" s="10" t="s">
        <v>1654</v>
      </c>
      <c r="C248" s="9" t="s">
        <v>446</v>
      </c>
      <c r="E248" s="9" t="s">
        <v>447</v>
      </c>
      <c r="F248" s="9" t="s">
        <v>448</v>
      </c>
      <c r="H248" s="9" t="s">
        <v>202</v>
      </c>
      <c r="I248" s="9" t="s">
        <v>25</v>
      </c>
      <c r="J248" s="129">
        <v>40965</v>
      </c>
      <c r="K248" s="129">
        <v>40965</v>
      </c>
      <c r="L248" s="129">
        <v>41274</v>
      </c>
      <c r="O248" s="9">
        <v>24</v>
      </c>
      <c r="Q248" s="9" t="s">
        <v>54</v>
      </c>
      <c r="S248" s="13">
        <v>4495000</v>
      </c>
      <c r="T248" s="13">
        <v>4495000</v>
      </c>
      <c r="U248" s="13">
        <v>899000</v>
      </c>
      <c r="AF248" s="51">
        <f t="shared" si="3"/>
        <v>0</v>
      </c>
      <c r="AH248" s="11">
        <v>40965</v>
      </c>
      <c r="AI248" s="11">
        <v>41274</v>
      </c>
      <c r="AJ248" s="13">
        <v>4370000</v>
      </c>
      <c r="AK248" s="13">
        <v>874000</v>
      </c>
    </row>
    <row r="249" spans="1:131" ht="19.5" customHeight="1" x14ac:dyDescent="0.25">
      <c r="A249" s="9">
        <v>219</v>
      </c>
      <c r="B249" s="10" t="s">
        <v>1655</v>
      </c>
      <c r="C249" s="9" t="s">
        <v>449</v>
      </c>
      <c r="E249" s="9" t="s">
        <v>447</v>
      </c>
      <c r="F249" s="9" t="s">
        <v>448</v>
      </c>
      <c r="H249" s="9" t="s">
        <v>202</v>
      </c>
      <c r="I249" s="9" t="s">
        <v>25</v>
      </c>
      <c r="J249" s="129">
        <v>41005</v>
      </c>
      <c r="K249" s="129">
        <v>41005</v>
      </c>
      <c r="L249" s="129">
        <v>41274</v>
      </c>
      <c r="O249" s="9">
        <v>24</v>
      </c>
      <c r="Q249" s="9" t="s">
        <v>54</v>
      </c>
      <c r="S249" s="13">
        <v>7165000</v>
      </c>
      <c r="T249" s="13">
        <v>7165000</v>
      </c>
      <c r="U249" s="13">
        <v>1433000</v>
      </c>
      <c r="AF249" s="51">
        <f t="shared" si="3"/>
        <v>0</v>
      </c>
      <c r="AH249" s="11">
        <v>41005</v>
      </c>
      <c r="AI249" s="11">
        <v>41274</v>
      </c>
      <c r="AJ249" s="13">
        <v>7080460</v>
      </c>
      <c r="AK249" s="13">
        <v>1416092</v>
      </c>
    </row>
    <row r="250" spans="1:131" ht="19.5" customHeight="1" x14ac:dyDescent="0.25">
      <c r="A250" s="9">
        <v>220</v>
      </c>
      <c r="B250" s="10" t="s">
        <v>1656</v>
      </c>
      <c r="C250" s="9" t="s">
        <v>450</v>
      </c>
      <c r="E250" s="9" t="s">
        <v>447</v>
      </c>
      <c r="F250" s="9" t="s">
        <v>448</v>
      </c>
      <c r="H250" s="9" t="s">
        <v>202</v>
      </c>
      <c r="I250" s="9" t="s">
        <v>25</v>
      </c>
      <c r="J250" s="129">
        <v>41047</v>
      </c>
      <c r="K250" s="129">
        <v>41047</v>
      </c>
      <c r="L250" s="129">
        <v>41274</v>
      </c>
      <c r="O250" s="9">
        <v>24</v>
      </c>
      <c r="Q250" s="9" t="s">
        <v>54</v>
      </c>
      <c r="S250" s="13">
        <v>7095000</v>
      </c>
      <c r="T250" s="13">
        <v>7095000</v>
      </c>
      <c r="U250" s="13">
        <v>1419000</v>
      </c>
      <c r="AF250" s="51">
        <f t="shared" si="3"/>
        <v>0</v>
      </c>
      <c r="AH250" s="11">
        <v>41047</v>
      </c>
      <c r="AI250" s="11">
        <v>41274</v>
      </c>
      <c r="AJ250" s="13">
        <v>6970000</v>
      </c>
      <c r="AK250" s="13">
        <v>1394000</v>
      </c>
    </row>
    <row r="251" spans="1:131" ht="19.5" customHeight="1" x14ac:dyDescent="0.25">
      <c r="A251" s="9">
        <v>221</v>
      </c>
      <c r="B251" s="10" t="s">
        <v>1657</v>
      </c>
      <c r="C251" s="9" t="s">
        <v>451</v>
      </c>
      <c r="E251" s="9" t="s">
        <v>348</v>
      </c>
      <c r="F251" s="9" t="s">
        <v>349</v>
      </c>
      <c r="H251" s="9" t="s">
        <v>202</v>
      </c>
      <c r="I251" s="9" t="s">
        <v>205</v>
      </c>
      <c r="J251" s="129">
        <v>40869</v>
      </c>
      <c r="K251" s="129">
        <v>40544</v>
      </c>
      <c r="L251" s="129">
        <v>41274</v>
      </c>
      <c r="M251" s="9" t="s">
        <v>20</v>
      </c>
      <c r="O251" s="9">
        <v>29</v>
      </c>
      <c r="Q251" s="9" t="s">
        <v>54</v>
      </c>
      <c r="S251" s="13">
        <v>550748465</v>
      </c>
      <c r="T251" s="13">
        <v>550748465</v>
      </c>
      <c r="U251" s="13">
        <v>109969692</v>
      </c>
      <c r="AF251" s="51">
        <f t="shared" si="3"/>
        <v>0</v>
      </c>
      <c r="AH251" s="11">
        <v>40878</v>
      </c>
      <c r="AI251" s="11">
        <v>40939</v>
      </c>
      <c r="AJ251" s="13">
        <v>112336268</v>
      </c>
      <c r="AK251" s="13">
        <v>22467254</v>
      </c>
      <c r="AL251" s="11">
        <v>40940</v>
      </c>
      <c r="AM251" s="11">
        <v>40968</v>
      </c>
      <c r="AN251" s="13">
        <v>61448635</v>
      </c>
      <c r="AO251" s="13">
        <v>12289727</v>
      </c>
      <c r="AP251" s="11">
        <v>40969</v>
      </c>
      <c r="AQ251" s="11">
        <v>41060</v>
      </c>
      <c r="AR251" s="13">
        <v>210151420</v>
      </c>
      <c r="AS251" s="13">
        <v>42030284</v>
      </c>
      <c r="AT251" s="11">
        <v>41061</v>
      </c>
      <c r="AU251" s="11">
        <v>41274</v>
      </c>
      <c r="AV251" s="13">
        <v>55364789</v>
      </c>
      <c r="AW251" s="13">
        <v>11072958</v>
      </c>
    </row>
    <row r="252" spans="1:131" ht="19.5" customHeight="1" x14ac:dyDescent="0.25">
      <c r="A252" s="9">
        <v>222</v>
      </c>
      <c r="B252" s="10" t="s">
        <v>1658</v>
      </c>
      <c r="C252" s="9" t="s">
        <v>452</v>
      </c>
      <c r="E252" s="9" t="s">
        <v>453</v>
      </c>
      <c r="F252" s="9" t="s">
        <v>454</v>
      </c>
      <c r="H252" s="9" t="s">
        <v>202</v>
      </c>
      <c r="I252" s="9" t="s">
        <v>97</v>
      </c>
      <c r="J252" s="129">
        <v>41183</v>
      </c>
      <c r="K252" s="129">
        <v>41162</v>
      </c>
      <c r="L252" s="129">
        <v>41578</v>
      </c>
      <c r="M252" s="9" t="s">
        <v>20</v>
      </c>
      <c r="O252" s="9">
        <v>29</v>
      </c>
      <c r="Q252" s="9" t="s">
        <v>54</v>
      </c>
      <c r="S252" s="13">
        <v>7834300</v>
      </c>
      <c r="T252" s="13">
        <v>7834300</v>
      </c>
      <c r="U252" s="13">
        <v>1296252</v>
      </c>
      <c r="AF252" s="51">
        <f t="shared" si="3"/>
        <v>0</v>
      </c>
      <c r="AH252" s="11">
        <v>41162</v>
      </c>
      <c r="AI252" s="11">
        <v>41578</v>
      </c>
      <c r="AJ252" s="13">
        <v>6364300</v>
      </c>
      <c r="AK252" s="13">
        <v>1272860</v>
      </c>
    </row>
    <row r="253" spans="1:131" ht="19.5" customHeight="1" x14ac:dyDescent="0.25">
      <c r="A253" s="9">
        <v>223</v>
      </c>
      <c r="B253" s="10" t="s">
        <v>1659</v>
      </c>
      <c r="C253" s="9" t="s">
        <v>455</v>
      </c>
      <c r="E253" s="9" t="s">
        <v>447</v>
      </c>
      <c r="F253" s="9" t="s">
        <v>448</v>
      </c>
      <c r="H253" s="9" t="s">
        <v>202</v>
      </c>
      <c r="I253" s="9" t="s">
        <v>25</v>
      </c>
      <c r="J253" s="129">
        <v>40965</v>
      </c>
      <c r="K253" s="129">
        <v>40965</v>
      </c>
      <c r="L253" s="129">
        <v>41274</v>
      </c>
      <c r="O253" s="9">
        <v>24</v>
      </c>
      <c r="Q253" s="9" t="s">
        <v>54</v>
      </c>
      <c r="S253" s="13">
        <v>4565000</v>
      </c>
      <c r="T253" s="13">
        <v>4565000</v>
      </c>
      <c r="U253" s="13">
        <v>913000</v>
      </c>
      <c r="AF253" s="51">
        <f t="shared" si="3"/>
        <v>0</v>
      </c>
      <c r="AH253" s="11">
        <v>40965</v>
      </c>
      <c r="AI253" s="11">
        <v>41274</v>
      </c>
      <c r="AJ253" s="13">
        <v>4538378</v>
      </c>
      <c r="AK253" s="13">
        <v>907676</v>
      </c>
    </row>
    <row r="254" spans="1:131" ht="19.5" customHeight="1" x14ac:dyDescent="0.25">
      <c r="A254" s="9">
        <v>224</v>
      </c>
      <c r="B254" s="10" t="s">
        <v>1660</v>
      </c>
      <c r="C254" s="9" t="s">
        <v>456</v>
      </c>
      <c r="E254" s="9" t="s">
        <v>447</v>
      </c>
      <c r="F254" s="9" t="s">
        <v>448</v>
      </c>
      <c r="H254" s="9" t="s">
        <v>202</v>
      </c>
      <c r="I254" s="9" t="s">
        <v>25</v>
      </c>
      <c r="J254" s="129">
        <v>40994</v>
      </c>
      <c r="K254" s="129">
        <v>40994</v>
      </c>
      <c r="L254" s="129">
        <v>41274</v>
      </c>
      <c r="O254" s="9">
        <v>24</v>
      </c>
      <c r="Q254" s="9" t="s">
        <v>54</v>
      </c>
      <c r="S254" s="13">
        <v>7130000</v>
      </c>
      <c r="T254" s="13">
        <v>7130000</v>
      </c>
      <c r="U254" s="13">
        <v>1426000</v>
      </c>
      <c r="AF254" s="51">
        <f t="shared" si="3"/>
        <v>0</v>
      </c>
      <c r="AH254" s="11">
        <v>40994</v>
      </c>
      <c r="AI254" s="11">
        <v>41274</v>
      </c>
      <c r="AJ254" s="13">
        <v>7100598</v>
      </c>
      <c r="AK254" s="13">
        <v>1420120</v>
      </c>
    </row>
    <row r="255" spans="1:131" ht="19.5" customHeight="1" x14ac:dyDescent="0.25">
      <c r="A255" s="9">
        <v>225</v>
      </c>
      <c r="B255" s="10" t="s">
        <v>1661</v>
      </c>
      <c r="C255" s="9" t="s">
        <v>457</v>
      </c>
      <c r="E255" s="9" t="s">
        <v>1403</v>
      </c>
      <c r="F255" s="9" t="s">
        <v>19</v>
      </c>
      <c r="I255" s="9" t="s">
        <v>97</v>
      </c>
      <c r="J255" s="129">
        <v>41153</v>
      </c>
      <c r="K255" s="129">
        <v>41122</v>
      </c>
      <c r="L255" s="129">
        <v>42004</v>
      </c>
      <c r="M255" s="9" t="s">
        <v>20</v>
      </c>
      <c r="O255" s="9">
        <v>27</v>
      </c>
      <c r="Q255" s="9" t="s">
        <v>54</v>
      </c>
      <c r="S255" s="13">
        <v>11000000</v>
      </c>
      <c r="T255" s="13">
        <v>11000000</v>
      </c>
      <c r="U255" s="13">
        <v>2200000</v>
      </c>
      <c r="AF255" s="51">
        <f t="shared" si="3"/>
        <v>0</v>
      </c>
      <c r="AH255" s="11">
        <v>41122</v>
      </c>
      <c r="AI255" s="11">
        <v>41639</v>
      </c>
      <c r="AJ255" s="13">
        <v>11366003</v>
      </c>
      <c r="AK255" s="13">
        <v>2200000</v>
      </c>
    </row>
    <row r="256" spans="1:131" s="18" customFormat="1" ht="19.5" customHeight="1" x14ac:dyDescent="0.25">
      <c r="A256" s="18">
        <v>225</v>
      </c>
      <c r="B256" s="17" t="s">
        <v>1661</v>
      </c>
      <c r="C256" s="18" t="s">
        <v>457</v>
      </c>
      <c r="D256" s="19">
        <v>41752</v>
      </c>
      <c r="G256" s="19"/>
      <c r="J256" s="130"/>
      <c r="K256" s="130"/>
      <c r="L256" s="130">
        <v>41639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51">
        <f t="shared" si="3"/>
        <v>0</v>
      </c>
      <c r="AG256" s="46"/>
      <c r="AH256" s="19"/>
      <c r="AI256" s="19"/>
      <c r="AJ256" s="20"/>
      <c r="AK256" s="20"/>
      <c r="AL256" s="19"/>
      <c r="AM256" s="19"/>
      <c r="AN256" s="20"/>
      <c r="AO256" s="20"/>
      <c r="AP256" s="19"/>
      <c r="AQ256" s="19"/>
      <c r="AR256" s="20"/>
      <c r="AS256" s="20"/>
      <c r="AT256" s="19"/>
      <c r="AU256" s="19"/>
      <c r="AV256" s="20"/>
      <c r="AW256" s="20"/>
      <c r="AX256" s="19"/>
      <c r="AY256" s="19"/>
      <c r="AZ256" s="20"/>
      <c r="BA256" s="20"/>
      <c r="BB256" s="19"/>
      <c r="BC256" s="19"/>
      <c r="BD256" s="20"/>
      <c r="BE256" s="20"/>
      <c r="BF256" s="19"/>
      <c r="BG256" s="19"/>
      <c r="BH256" s="20"/>
      <c r="BI256" s="20"/>
      <c r="BJ256" s="19"/>
      <c r="BK256" s="19"/>
      <c r="BL256" s="20"/>
      <c r="BM256" s="20"/>
      <c r="BN256" s="19"/>
      <c r="BO256" s="19"/>
      <c r="BP256" s="20"/>
      <c r="BQ256" s="20"/>
      <c r="BT256" s="20"/>
      <c r="BU256" s="20"/>
      <c r="BX256" s="20"/>
      <c r="BY256" s="20"/>
      <c r="CB256" s="20"/>
      <c r="CC256" s="20"/>
      <c r="CF256" s="20"/>
      <c r="CG256" s="20"/>
      <c r="CJ256" s="20"/>
      <c r="CK256" s="20"/>
      <c r="CN256" s="20"/>
      <c r="CO256" s="20"/>
      <c r="CP256" s="19"/>
      <c r="CQ256" s="19"/>
      <c r="CR256" s="20"/>
      <c r="CS256" s="20"/>
      <c r="CT256" s="19"/>
      <c r="CU256" s="19"/>
      <c r="CV256" s="20"/>
      <c r="CW256" s="20"/>
      <c r="CX256" s="96"/>
      <c r="CY256" s="96"/>
      <c r="CZ256" s="20"/>
      <c r="DA256" s="20"/>
      <c r="DB256" s="96"/>
      <c r="DC256" s="96"/>
      <c r="DD256" s="20"/>
      <c r="DE256" s="20"/>
      <c r="DF256" s="96"/>
      <c r="DG256" s="96"/>
      <c r="DH256" s="20"/>
      <c r="DI256" s="20"/>
      <c r="DJ256" s="96"/>
      <c r="DK256" s="96"/>
      <c r="DL256" s="20"/>
      <c r="DM256" s="20"/>
      <c r="DN256" s="96"/>
      <c r="DO256" s="96"/>
      <c r="DP256" s="20"/>
      <c r="DQ256" s="20"/>
      <c r="DR256" s="96"/>
      <c r="DS256" s="96"/>
      <c r="DT256" s="20"/>
      <c r="DU256" s="20"/>
      <c r="DV256" s="96"/>
      <c r="DW256" s="96"/>
      <c r="DX256" s="20"/>
      <c r="DY256" s="20"/>
      <c r="DZ256" s="56"/>
      <c r="EA256" s="57"/>
    </row>
    <row r="257" spans="1:131" ht="19.5" customHeight="1" x14ac:dyDescent="0.25">
      <c r="A257" s="9">
        <v>226</v>
      </c>
      <c r="B257" s="10" t="s">
        <v>1662</v>
      </c>
      <c r="C257" s="9" t="s">
        <v>458</v>
      </c>
      <c r="E257" s="9" t="s">
        <v>1403</v>
      </c>
      <c r="F257" s="9" t="s">
        <v>19</v>
      </c>
      <c r="I257" s="9" t="s">
        <v>25</v>
      </c>
      <c r="M257" s="9" t="s">
        <v>20</v>
      </c>
      <c r="O257" s="9">
        <v>26</v>
      </c>
      <c r="AF257" s="51">
        <f t="shared" si="3"/>
        <v>0</v>
      </c>
    </row>
    <row r="258" spans="1:131" ht="19.5" customHeight="1" x14ac:dyDescent="0.25">
      <c r="A258" s="9">
        <v>227</v>
      </c>
      <c r="B258" s="10" t="s">
        <v>1663</v>
      </c>
      <c r="C258" s="9" t="s">
        <v>459</v>
      </c>
      <c r="E258" s="9" t="s">
        <v>460</v>
      </c>
      <c r="F258" s="9" t="s">
        <v>461</v>
      </c>
      <c r="H258" s="9" t="s">
        <v>202</v>
      </c>
      <c r="I258" s="9" t="s">
        <v>97</v>
      </c>
      <c r="J258" s="129">
        <v>42745</v>
      </c>
      <c r="K258" s="129">
        <v>42436</v>
      </c>
      <c r="L258" s="129">
        <v>42946</v>
      </c>
      <c r="M258" s="9" t="s">
        <v>20</v>
      </c>
      <c r="O258" s="9">
        <v>28</v>
      </c>
      <c r="Q258" s="9" t="s">
        <v>54</v>
      </c>
      <c r="R258" s="13">
        <v>28550000</v>
      </c>
      <c r="S258" s="13">
        <v>28550000</v>
      </c>
      <c r="T258" s="13">
        <v>28550000</v>
      </c>
      <c r="U258" s="13">
        <v>4500000</v>
      </c>
      <c r="Z258" s="13">
        <v>10000000</v>
      </c>
      <c r="AD258" s="13">
        <v>2050000</v>
      </c>
      <c r="AF258" s="51">
        <f t="shared" si="3"/>
        <v>12050000</v>
      </c>
      <c r="AG258" s="45">
        <v>12000000</v>
      </c>
      <c r="AH258" s="11">
        <v>42436</v>
      </c>
      <c r="AI258" s="11">
        <v>43054</v>
      </c>
      <c r="AJ258" s="13">
        <v>36934974</v>
      </c>
      <c r="AK258" s="13">
        <v>5949309</v>
      </c>
    </row>
    <row r="259" spans="1:131" s="18" customFormat="1" ht="19.5" customHeight="1" x14ac:dyDescent="0.25">
      <c r="A259" s="18">
        <v>227</v>
      </c>
      <c r="B259" s="17" t="s">
        <v>1663</v>
      </c>
      <c r="C259" s="18" t="s">
        <v>459</v>
      </c>
      <c r="D259" s="19">
        <v>43069</v>
      </c>
      <c r="G259" s="19"/>
      <c r="J259" s="130"/>
      <c r="K259" s="130"/>
      <c r="L259" s="130">
        <v>43054</v>
      </c>
      <c r="R259" s="20">
        <v>37249309</v>
      </c>
      <c r="S259" s="20">
        <v>37249309</v>
      </c>
      <c r="T259" s="20">
        <v>37249309</v>
      </c>
      <c r="U259" s="20">
        <v>5949309</v>
      </c>
      <c r="V259" s="20"/>
      <c r="W259" s="20"/>
      <c r="X259" s="20"/>
      <c r="Y259" s="20"/>
      <c r="Z259" s="20">
        <v>16000000</v>
      </c>
      <c r="AA259" s="20"/>
      <c r="AB259" s="20">
        <v>800000</v>
      </c>
      <c r="AC259" s="20"/>
      <c r="AD259" s="20">
        <v>2500000</v>
      </c>
      <c r="AE259" s="20"/>
      <c r="AF259" s="80">
        <v>19300000</v>
      </c>
      <c r="AG259" s="46"/>
      <c r="AH259" s="19"/>
      <c r="AI259" s="19"/>
      <c r="AJ259" s="20"/>
      <c r="AK259" s="20"/>
      <c r="AL259" s="19"/>
      <c r="AM259" s="19"/>
      <c r="AN259" s="20"/>
      <c r="AO259" s="20"/>
      <c r="AP259" s="19"/>
      <c r="AQ259" s="19"/>
      <c r="AR259" s="20"/>
      <c r="AS259" s="20"/>
      <c r="AT259" s="19"/>
      <c r="AU259" s="19"/>
      <c r="AV259" s="20"/>
      <c r="AW259" s="20"/>
      <c r="AX259" s="19"/>
      <c r="AY259" s="19"/>
      <c r="AZ259" s="20"/>
      <c r="BA259" s="20"/>
      <c r="BB259" s="19"/>
      <c r="BC259" s="19"/>
      <c r="BD259" s="20"/>
      <c r="BE259" s="20"/>
      <c r="BF259" s="19"/>
      <c r="BG259" s="19"/>
      <c r="BH259" s="20"/>
      <c r="BI259" s="20"/>
      <c r="BJ259" s="19"/>
      <c r="BK259" s="19"/>
      <c r="BL259" s="20"/>
      <c r="BM259" s="20"/>
      <c r="BN259" s="19"/>
      <c r="BO259" s="19"/>
      <c r="BP259" s="20"/>
      <c r="BQ259" s="20"/>
      <c r="BT259" s="20"/>
      <c r="BU259" s="20"/>
      <c r="BX259" s="20"/>
      <c r="BY259" s="20"/>
      <c r="CB259" s="20"/>
      <c r="CC259" s="20"/>
      <c r="CF259" s="20"/>
      <c r="CG259" s="20"/>
      <c r="CJ259" s="20"/>
      <c r="CK259" s="20"/>
      <c r="CN259" s="20"/>
      <c r="CO259" s="20"/>
      <c r="CP259" s="19"/>
      <c r="CQ259" s="19"/>
      <c r="CR259" s="20"/>
      <c r="CS259" s="20"/>
      <c r="CT259" s="19"/>
      <c r="CU259" s="19"/>
      <c r="CV259" s="20"/>
      <c r="CW259" s="20"/>
      <c r="CX259" s="96"/>
      <c r="CY259" s="96"/>
      <c r="CZ259" s="20"/>
      <c r="DA259" s="20"/>
      <c r="DB259" s="96"/>
      <c r="DC259" s="96"/>
      <c r="DD259" s="20"/>
      <c r="DE259" s="20"/>
      <c r="DF259" s="96"/>
      <c r="DG259" s="96"/>
      <c r="DH259" s="20"/>
      <c r="DI259" s="20"/>
      <c r="DJ259" s="96"/>
      <c r="DK259" s="96"/>
      <c r="DL259" s="20"/>
      <c r="DM259" s="20"/>
      <c r="DN259" s="96"/>
      <c r="DO259" s="96"/>
      <c r="DP259" s="20"/>
      <c r="DQ259" s="20"/>
      <c r="DR259" s="96"/>
      <c r="DS259" s="96"/>
      <c r="DT259" s="20"/>
      <c r="DU259" s="20"/>
      <c r="DV259" s="96"/>
      <c r="DW259" s="96"/>
      <c r="DX259" s="20"/>
      <c r="DY259" s="20"/>
      <c r="DZ259" s="56"/>
      <c r="EA259" s="57"/>
    </row>
    <row r="260" spans="1:131" ht="19.5" customHeight="1" x14ac:dyDescent="0.25">
      <c r="A260" s="9">
        <v>228</v>
      </c>
      <c r="B260" s="10" t="s">
        <v>1664</v>
      </c>
      <c r="C260" s="9" t="s">
        <v>462</v>
      </c>
      <c r="E260" s="9" t="s">
        <v>463</v>
      </c>
      <c r="F260" s="9" t="s">
        <v>464</v>
      </c>
      <c r="I260" s="9" t="s">
        <v>334</v>
      </c>
      <c r="M260" s="9" t="s">
        <v>20</v>
      </c>
      <c r="O260" s="9">
        <v>32</v>
      </c>
      <c r="AF260" s="51">
        <f t="shared" si="3"/>
        <v>0</v>
      </c>
    </row>
    <row r="261" spans="1:131" ht="19.5" customHeight="1" x14ac:dyDescent="0.25">
      <c r="A261" s="9">
        <v>229</v>
      </c>
      <c r="B261" s="10" t="s">
        <v>1665</v>
      </c>
      <c r="C261" s="9" t="s">
        <v>465</v>
      </c>
      <c r="E261" s="9" t="s">
        <v>463</v>
      </c>
      <c r="F261" s="9" t="s">
        <v>464</v>
      </c>
      <c r="I261" s="9" t="s">
        <v>97</v>
      </c>
      <c r="M261" s="9" t="s">
        <v>20</v>
      </c>
      <c r="O261" s="9">
        <v>27</v>
      </c>
      <c r="AF261" s="51">
        <f t="shared" si="3"/>
        <v>0</v>
      </c>
    </row>
    <row r="262" spans="1:131" ht="19.5" customHeight="1" x14ac:dyDescent="0.25">
      <c r="A262" s="9">
        <v>230</v>
      </c>
      <c r="B262" s="10" t="s">
        <v>1666</v>
      </c>
      <c r="C262" s="9" t="s">
        <v>466</v>
      </c>
      <c r="E262" s="9" t="s">
        <v>467</v>
      </c>
      <c r="F262" s="9" t="s">
        <v>468</v>
      </c>
      <c r="I262" s="9" t="s">
        <v>35</v>
      </c>
      <c r="J262" s="129">
        <v>41289</v>
      </c>
      <c r="K262" s="129">
        <v>41033</v>
      </c>
      <c r="L262" s="129">
        <v>41759</v>
      </c>
      <c r="M262" s="9" t="s">
        <v>20</v>
      </c>
      <c r="O262" s="9">
        <v>30</v>
      </c>
      <c r="Q262" s="9" t="s">
        <v>54</v>
      </c>
      <c r="S262" s="13">
        <v>30861000</v>
      </c>
      <c r="T262" s="13">
        <v>30861000</v>
      </c>
      <c r="U262" s="13">
        <v>6000000</v>
      </c>
      <c r="W262" s="13">
        <v>5000000</v>
      </c>
      <c r="AD262" s="13">
        <v>150000</v>
      </c>
      <c r="AF262" s="51">
        <f t="shared" si="3"/>
        <v>5150000</v>
      </c>
      <c r="AH262" s="11">
        <v>41033</v>
      </c>
      <c r="AI262" s="11">
        <v>41759</v>
      </c>
      <c r="AJ262" s="13">
        <v>15717094</v>
      </c>
      <c r="AK262" s="13">
        <v>3143419</v>
      </c>
    </row>
    <row r="263" spans="1:131" s="18" customFormat="1" ht="19.5" customHeight="1" x14ac:dyDescent="0.25">
      <c r="A263" s="22">
        <v>230</v>
      </c>
      <c r="B263" s="10" t="s">
        <v>1666</v>
      </c>
      <c r="C263" s="18" t="s">
        <v>466</v>
      </c>
      <c r="D263" s="19">
        <v>41571</v>
      </c>
      <c r="E263" s="18" t="s">
        <v>1029</v>
      </c>
      <c r="G263" s="19"/>
      <c r="J263" s="130"/>
      <c r="K263" s="130"/>
      <c r="L263" s="13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51">
        <f t="shared" si="3"/>
        <v>0</v>
      </c>
      <c r="AG263" s="46"/>
      <c r="AH263" s="19"/>
      <c r="AI263" s="19"/>
      <c r="AJ263" s="20"/>
      <c r="AK263" s="20"/>
      <c r="AL263" s="19"/>
      <c r="AM263" s="19"/>
      <c r="AN263" s="20"/>
      <c r="AO263" s="20"/>
      <c r="AP263" s="19"/>
      <c r="AQ263" s="19"/>
      <c r="AR263" s="20"/>
      <c r="AS263" s="20"/>
      <c r="AT263" s="19"/>
      <c r="AU263" s="19"/>
      <c r="AV263" s="20"/>
      <c r="AW263" s="20"/>
      <c r="AX263" s="19"/>
      <c r="AY263" s="19"/>
      <c r="AZ263" s="20"/>
      <c r="BA263" s="20"/>
      <c r="BB263" s="19"/>
      <c r="BC263" s="19"/>
      <c r="BD263" s="20"/>
      <c r="BE263" s="20"/>
      <c r="BF263" s="19"/>
      <c r="BG263" s="19"/>
      <c r="BH263" s="20"/>
      <c r="BI263" s="20"/>
      <c r="BJ263" s="19"/>
      <c r="BK263" s="19"/>
      <c r="BL263" s="20"/>
      <c r="BM263" s="20"/>
      <c r="BN263" s="19"/>
      <c r="BO263" s="19"/>
      <c r="BP263" s="20"/>
      <c r="BQ263" s="20"/>
      <c r="BT263" s="20"/>
      <c r="BU263" s="20"/>
      <c r="BX263" s="20"/>
      <c r="BY263" s="20"/>
      <c r="CB263" s="20"/>
      <c r="CC263" s="20"/>
      <c r="CF263" s="20"/>
      <c r="CG263" s="20"/>
      <c r="CJ263" s="20"/>
      <c r="CK263" s="20"/>
      <c r="CN263" s="20"/>
      <c r="CO263" s="20"/>
      <c r="CP263" s="19"/>
      <c r="CQ263" s="19"/>
      <c r="CR263" s="20"/>
      <c r="CS263" s="20"/>
      <c r="CT263" s="19"/>
      <c r="CU263" s="19"/>
      <c r="CV263" s="20"/>
      <c r="CW263" s="20"/>
      <c r="CX263" s="96"/>
      <c r="CY263" s="96"/>
      <c r="CZ263" s="20"/>
      <c r="DA263" s="20"/>
      <c r="DB263" s="96"/>
      <c r="DC263" s="96"/>
      <c r="DD263" s="20"/>
      <c r="DE263" s="20"/>
      <c r="DF263" s="96"/>
      <c r="DG263" s="96"/>
      <c r="DH263" s="20"/>
      <c r="DI263" s="20"/>
      <c r="DJ263" s="96"/>
      <c r="DK263" s="96"/>
      <c r="DL263" s="20"/>
      <c r="DM263" s="20"/>
      <c r="DN263" s="96"/>
      <c r="DO263" s="96"/>
      <c r="DP263" s="20"/>
      <c r="DQ263" s="20"/>
      <c r="DR263" s="96"/>
      <c r="DS263" s="96"/>
      <c r="DT263" s="20"/>
      <c r="DU263" s="20"/>
      <c r="DV263" s="96"/>
      <c r="DW263" s="96"/>
      <c r="DX263" s="20"/>
      <c r="DY263" s="20"/>
      <c r="DZ263" s="56"/>
      <c r="EA263" s="57"/>
    </row>
    <row r="264" spans="1:131" ht="19.5" customHeight="1" x14ac:dyDescent="0.25">
      <c r="A264" s="9">
        <v>231</v>
      </c>
      <c r="B264" s="10" t="s">
        <v>1667</v>
      </c>
      <c r="C264" s="9" t="s">
        <v>469</v>
      </c>
      <c r="E264" s="9" t="s">
        <v>470</v>
      </c>
      <c r="F264" s="9" t="s">
        <v>471</v>
      </c>
      <c r="H264" s="9" t="s">
        <v>202</v>
      </c>
      <c r="I264" s="9" t="s">
        <v>35</v>
      </c>
      <c r="J264" s="129">
        <v>41155</v>
      </c>
      <c r="K264" s="129">
        <v>40330</v>
      </c>
      <c r="L264" s="129">
        <v>41425</v>
      </c>
      <c r="M264" s="9" t="s">
        <v>20</v>
      </c>
      <c r="O264" s="9">
        <v>29</v>
      </c>
      <c r="Q264" s="9" t="s">
        <v>54</v>
      </c>
      <c r="S264" s="13">
        <v>106975000</v>
      </c>
      <c r="T264" s="13">
        <v>106975000</v>
      </c>
      <c r="U264" s="13">
        <v>20425000</v>
      </c>
      <c r="V264" s="13">
        <v>62600000</v>
      </c>
      <c r="AF264" s="51">
        <f t="shared" si="3"/>
        <v>62600000</v>
      </c>
      <c r="AH264" s="11">
        <v>41145</v>
      </c>
      <c r="AI264" s="11">
        <v>41394</v>
      </c>
      <c r="AJ264" s="13">
        <v>59963304</v>
      </c>
      <c r="AK264" s="13">
        <v>11992661</v>
      </c>
      <c r="AL264" s="11">
        <v>41395</v>
      </c>
      <c r="AM264" s="11">
        <v>41517</v>
      </c>
      <c r="AN264" s="13">
        <v>8734214</v>
      </c>
      <c r="AO264" s="13">
        <v>1746843</v>
      </c>
      <c r="AP264" s="11">
        <v>41518</v>
      </c>
      <c r="AQ264" s="11">
        <v>41639</v>
      </c>
      <c r="AR264" s="13">
        <v>10859575</v>
      </c>
      <c r="AS264" s="13">
        <v>2171915</v>
      </c>
    </row>
    <row r="265" spans="1:131" s="18" customFormat="1" ht="19.5" customHeight="1" x14ac:dyDescent="0.25">
      <c r="A265" s="18">
        <v>231</v>
      </c>
      <c r="B265" s="10" t="s">
        <v>1667</v>
      </c>
      <c r="C265" s="18" t="s">
        <v>469</v>
      </c>
      <c r="D265" s="19">
        <v>41586</v>
      </c>
      <c r="G265" s="19"/>
      <c r="J265" s="130"/>
      <c r="K265" s="130"/>
      <c r="L265" s="130">
        <v>41639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51">
        <f t="shared" ref="AF265:AF331" si="4">SUM(V265:AE265)</f>
        <v>0</v>
      </c>
      <c r="AG265" s="46"/>
      <c r="AH265" s="19"/>
      <c r="AI265" s="19"/>
      <c r="AJ265" s="20"/>
      <c r="AK265" s="20"/>
      <c r="AL265" s="19"/>
      <c r="AM265" s="19"/>
      <c r="AN265" s="20"/>
      <c r="AO265" s="20"/>
      <c r="AP265" s="19"/>
      <c r="AQ265" s="19"/>
      <c r="AR265" s="20"/>
      <c r="AS265" s="20"/>
      <c r="AT265" s="19"/>
      <c r="AU265" s="19"/>
      <c r="AV265" s="20"/>
      <c r="AW265" s="20"/>
      <c r="AX265" s="19"/>
      <c r="AY265" s="19"/>
      <c r="AZ265" s="20"/>
      <c r="BA265" s="20"/>
      <c r="BB265" s="19"/>
      <c r="BC265" s="19"/>
      <c r="BD265" s="20"/>
      <c r="BE265" s="20"/>
      <c r="BF265" s="19"/>
      <c r="BG265" s="19"/>
      <c r="BH265" s="20"/>
      <c r="BI265" s="20"/>
      <c r="BJ265" s="19"/>
      <c r="BK265" s="19"/>
      <c r="BL265" s="20"/>
      <c r="BM265" s="20"/>
      <c r="BN265" s="19"/>
      <c r="BO265" s="19"/>
      <c r="BP265" s="20"/>
      <c r="BQ265" s="20"/>
      <c r="BT265" s="20"/>
      <c r="BU265" s="20"/>
      <c r="BX265" s="20"/>
      <c r="BY265" s="20"/>
      <c r="CB265" s="20"/>
      <c r="CC265" s="20"/>
      <c r="CF265" s="20"/>
      <c r="CG265" s="20"/>
      <c r="CJ265" s="20"/>
      <c r="CK265" s="20"/>
      <c r="CN265" s="20"/>
      <c r="CO265" s="20"/>
      <c r="CP265" s="19"/>
      <c r="CQ265" s="19"/>
      <c r="CR265" s="20"/>
      <c r="CS265" s="20"/>
      <c r="CT265" s="19"/>
      <c r="CU265" s="19"/>
      <c r="CV265" s="20"/>
      <c r="CW265" s="20"/>
      <c r="CX265" s="96"/>
      <c r="CY265" s="96"/>
      <c r="CZ265" s="20"/>
      <c r="DA265" s="20"/>
      <c r="DB265" s="96"/>
      <c r="DC265" s="96"/>
      <c r="DD265" s="20"/>
      <c r="DE265" s="20"/>
      <c r="DF265" s="96"/>
      <c r="DG265" s="96"/>
      <c r="DH265" s="20"/>
      <c r="DI265" s="20"/>
      <c r="DJ265" s="96"/>
      <c r="DK265" s="96"/>
      <c r="DL265" s="20"/>
      <c r="DM265" s="20"/>
      <c r="DN265" s="96"/>
      <c r="DO265" s="96"/>
      <c r="DP265" s="20"/>
      <c r="DQ265" s="20"/>
      <c r="DR265" s="96"/>
      <c r="DS265" s="96"/>
      <c r="DT265" s="20"/>
      <c r="DU265" s="20"/>
      <c r="DV265" s="96"/>
      <c r="DW265" s="96"/>
      <c r="DX265" s="20"/>
      <c r="DY265" s="20"/>
      <c r="DZ265" s="56"/>
      <c r="EA265" s="57"/>
    </row>
    <row r="266" spans="1:131" s="18" customFormat="1" ht="19.5" customHeight="1" x14ac:dyDescent="0.25">
      <c r="A266" s="18">
        <v>231</v>
      </c>
      <c r="B266" s="10" t="s">
        <v>1667</v>
      </c>
      <c r="C266" s="18" t="s">
        <v>469</v>
      </c>
      <c r="D266" s="19">
        <v>41802</v>
      </c>
      <c r="G266" s="19"/>
      <c r="J266" s="130"/>
      <c r="K266" s="130"/>
      <c r="L266" s="130">
        <v>41718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51">
        <f t="shared" si="4"/>
        <v>0</v>
      </c>
      <c r="AG266" s="46"/>
      <c r="AH266" s="19"/>
      <c r="AI266" s="19"/>
      <c r="AJ266" s="20"/>
      <c r="AK266" s="20"/>
      <c r="AL266" s="19"/>
      <c r="AM266" s="19"/>
      <c r="AN266" s="20"/>
      <c r="AO266" s="20"/>
      <c r="AP266" s="19"/>
      <c r="AQ266" s="19"/>
      <c r="AR266" s="20"/>
      <c r="AS266" s="20"/>
      <c r="AT266" s="19"/>
      <c r="AU266" s="19"/>
      <c r="AV266" s="20"/>
      <c r="AW266" s="20"/>
      <c r="AX266" s="19"/>
      <c r="AY266" s="19"/>
      <c r="AZ266" s="20"/>
      <c r="BA266" s="20"/>
      <c r="BB266" s="19"/>
      <c r="BC266" s="19"/>
      <c r="BD266" s="20"/>
      <c r="BE266" s="20"/>
      <c r="BF266" s="19"/>
      <c r="BG266" s="19"/>
      <c r="BH266" s="20"/>
      <c r="BI266" s="20"/>
      <c r="BJ266" s="19"/>
      <c r="BK266" s="19"/>
      <c r="BL266" s="20"/>
      <c r="BM266" s="20"/>
      <c r="BN266" s="19"/>
      <c r="BO266" s="19"/>
      <c r="BP266" s="20"/>
      <c r="BQ266" s="20"/>
      <c r="BT266" s="20"/>
      <c r="BU266" s="20"/>
      <c r="BX266" s="20"/>
      <c r="BY266" s="20"/>
      <c r="CB266" s="20"/>
      <c r="CC266" s="20"/>
      <c r="CF266" s="20"/>
      <c r="CG266" s="20"/>
      <c r="CJ266" s="20"/>
      <c r="CK266" s="20"/>
      <c r="CN266" s="20"/>
      <c r="CO266" s="20"/>
      <c r="CP266" s="19"/>
      <c r="CQ266" s="19"/>
      <c r="CR266" s="20"/>
      <c r="CS266" s="20"/>
      <c r="CT266" s="19"/>
      <c r="CU266" s="19"/>
      <c r="CV266" s="20"/>
      <c r="CW266" s="20"/>
      <c r="CX266" s="96"/>
      <c r="CY266" s="96"/>
      <c r="CZ266" s="20"/>
      <c r="DA266" s="20"/>
      <c r="DB266" s="96"/>
      <c r="DC266" s="96"/>
      <c r="DD266" s="20"/>
      <c r="DE266" s="20"/>
      <c r="DF266" s="96"/>
      <c r="DG266" s="96"/>
      <c r="DH266" s="20"/>
      <c r="DI266" s="20"/>
      <c r="DJ266" s="96"/>
      <c r="DK266" s="96"/>
      <c r="DL266" s="20"/>
      <c r="DM266" s="20"/>
      <c r="DN266" s="96"/>
      <c r="DO266" s="96"/>
      <c r="DP266" s="20"/>
      <c r="DQ266" s="20"/>
      <c r="DR266" s="96"/>
      <c r="DS266" s="96"/>
      <c r="DT266" s="20"/>
      <c r="DU266" s="20"/>
      <c r="DV266" s="96"/>
      <c r="DW266" s="96"/>
      <c r="DX266" s="20"/>
      <c r="DY266" s="20"/>
      <c r="DZ266" s="56"/>
      <c r="EA266" s="57"/>
    </row>
    <row r="267" spans="1:131" ht="19.5" customHeight="1" x14ac:dyDescent="0.25">
      <c r="A267" s="9">
        <v>232</v>
      </c>
      <c r="B267" s="10" t="s">
        <v>1668</v>
      </c>
      <c r="C267" s="9" t="s">
        <v>472</v>
      </c>
      <c r="E267" s="9" t="s">
        <v>473</v>
      </c>
      <c r="F267" s="9" t="s">
        <v>474</v>
      </c>
      <c r="I267" s="9" t="s">
        <v>25</v>
      </c>
      <c r="M267" s="9" t="s">
        <v>20</v>
      </c>
      <c r="O267" s="9">
        <v>26</v>
      </c>
      <c r="AF267" s="51">
        <f t="shared" si="4"/>
        <v>0</v>
      </c>
    </row>
    <row r="268" spans="1:131" ht="19.5" customHeight="1" x14ac:dyDescent="0.25">
      <c r="A268" s="9">
        <v>233</v>
      </c>
      <c r="B268" s="10" t="s">
        <v>1669</v>
      </c>
      <c r="C268" s="9" t="s">
        <v>475</v>
      </c>
      <c r="E268" s="9" t="s">
        <v>411</v>
      </c>
      <c r="F268" s="9" t="s">
        <v>412</v>
      </c>
      <c r="I268" s="9" t="s">
        <v>35</v>
      </c>
      <c r="M268" s="9" t="s">
        <v>20</v>
      </c>
      <c r="O268" s="9">
        <v>30</v>
      </c>
      <c r="AF268" s="51">
        <f t="shared" si="4"/>
        <v>0</v>
      </c>
    </row>
    <row r="269" spans="1:131" ht="19.5" customHeight="1" x14ac:dyDescent="0.25">
      <c r="A269" s="9">
        <v>234</v>
      </c>
      <c r="B269" s="10" t="s">
        <v>1670</v>
      </c>
      <c r="C269" s="9" t="s">
        <v>476</v>
      </c>
      <c r="E269" s="9" t="s">
        <v>160</v>
      </c>
      <c r="F269" s="9" t="s">
        <v>228</v>
      </c>
      <c r="I269" s="9" t="s">
        <v>28</v>
      </c>
      <c r="M269" s="9" t="s">
        <v>20</v>
      </c>
      <c r="O269" s="9">
        <v>31</v>
      </c>
      <c r="AF269" s="51">
        <f t="shared" si="4"/>
        <v>0</v>
      </c>
    </row>
    <row r="270" spans="1:131" ht="19.5" customHeight="1" x14ac:dyDescent="0.25">
      <c r="A270" s="9">
        <v>235</v>
      </c>
      <c r="B270" s="10" t="s">
        <v>1671</v>
      </c>
      <c r="C270" s="9" t="s">
        <v>537</v>
      </c>
      <c r="E270" s="9" t="s">
        <v>160</v>
      </c>
      <c r="F270" s="9" t="s">
        <v>228</v>
      </c>
      <c r="H270" s="9" t="s">
        <v>202</v>
      </c>
      <c r="I270" s="9" t="s">
        <v>25</v>
      </c>
      <c r="J270" s="129">
        <v>41100</v>
      </c>
      <c r="K270" s="129">
        <v>40940</v>
      </c>
      <c r="L270" s="129">
        <v>41274</v>
      </c>
      <c r="M270" s="9" t="s">
        <v>20</v>
      </c>
      <c r="O270" s="9">
        <v>28</v>
      </c>
      <c r="Q270" s="9" t="s">
        <v>54</v>
      </c>
      <c r="S270" s="13">
        <v>13637000</v>
      </c>
      <c r="T270" s="13">
        <v>13637000</v>
      </c>
      <c r="U270" s="13">
        <v>2727400</v>
      </c>
      <c r="AF270" s="51">
        <f t="shared" si="4"/>
        <v>0</v>
      </c>
      <c r="AH270" s="11">
        <v>40940</v>
      </c>
      <c r="AI270" s="11">
        <v>41182</v>
      </c>
      <c r="AJ270" s="13">
        <v>15151867</v>
      </c>
      <c r="AK270" s="13">
        <v>2727400</v>
      </c>
    </row>
    <row r="271" spans="1:131" ht="19.5" customHeight="1" x14ac:dyDescent="0.25">
      <c r="A271" s="9">
        <v>236</v>
      </c>
      <c r="B271" s="10" t="s">
        <v>1672</v>
      </c>
      <c r="C271" s="9" t="s">
        <v>477</v>
      </c>
      <c r="E271" s="9" t="s">
        <v>222</v>
      </c>
      <c r="F271" s="9" t="s">
        <v>223</v>
      </c>
      <c r="I271" s="9" t="s">
        <v>25</v>
      </c>
      <c r="M271" s="9" t="s">
        <v>20</v>
      </c>
      <c r="O271" s="9">
        <v>19</v>
      </c>
      <c r="AF271" s="51">
        <f t="shared" si="4"/>
        <v>0</v>
      </c>
    </row>
    <row r="272" spans="1:131" ht="19.5" customHeight="1" x14ac:dyDescent="0.25">
      <c r="A272" s="9">
        <v>237</v>
      </c>
      <c r="B272" s="10" t="s">
        <v>1673</v>
      </c>
      <c r="C272" s="9" t="s">
        <v>478</v>
      </c>
      <c r="E272" s="9" t="s">
        <v>479</v>
      </c>
      <c r="F272" s="9" t="s">
        <v>480</v>
      </c>
      <c r="I272" s="9" t="s">
        <v>405</v>
      </c>
      <c r="M272" s="9" t="s">
        <v>20</v>
      </c>
      <c r="O272" s="9">
        <v>30</v>
      </c>
      <c r="AF272" s="51">
        <f t="shared" si="4"/>
        <v>0</v>
      </c>
    </row>
    <row r="273" spans="1:131" ht="19.5" customHeight="1" x14ac:dyDescent="0.25">
      <c r="A273" s="9">
        <v>238</v>
      </c>
      <c r="B273" s="10" t="s">
        <v>1674</v>
      </c>
      <c r="C273" s="9" t="s">
        <v>481</v>
      </c>
      <c r="E273" s="9" t="s">
        <v>482</v>
      </c>
      <c r="F273" s="22" t="s">
        <v>244</v>
      </c>
      <c r="I273" s="9" t="s">
        <v>28</v>
      </c>
      <c r="M273" s="9" t="s">
        <v>20</v>
      </c>
      <c r="O273" s="9">
        <v>28</v>
      </c>
      <c r="AF273" s="51">
        <f t="shared" si="4"/>
        <v>0</v>
      </c>
    </row>
    <row r="274" spans="1:131" ht="19.5" customHeight="1" x14ac:dyDescent="0.25">
      <c r="A274" s="9">
        <v>239</v>
      </c>
      <c r="B274" s="10" t="s">
        <v>1675</v>
      </c>
      <c r="C274" s="9" t="s">
        <v>483</v>
      </c>
      <c r="E274" s="9" t="s">
        <v>372</v>
      </c>
      <c r="F274" s="9" t="s">
        <v>373</v>
      </c>
      <c r="H274" s="9" t="s">
        <v>202</v>
      </c>
      <c r="I274" s="9" t="s">
        <v>25</v>
      </c>
      <c r="J274" s="129">
        <v>41125</v>
      </c>
      <c r="K274" s="129">
        <v>41056</v>
      </c>
      <c r="L274" s="129">
        <v>41212</v>
      </c>
      <c r="M274" s="9" t="s">
        <v>20</v>
      </c>
      <c r="O274" s="9">
        <v>27</v>
      </c>
      <c r="Q274" s="9" t="s">
        <v>54</v>
      </c>
      <c r="S274" s="13">
        <v>18660000</v>
      </c>
      <c r="T274" s="13">
        <v>18660000</v>
      </c>
      <c r="U274" s="13">
        <v>3732000</v>
      </c>
      <c r="AF274" s="51">
        <f t="shared" si="4"/>
        <v>0</v>
      </c>
      <c r="AH274" s="11">
        <v>41056</v>
      </c>
      <c r="AI274" s="11">
        <v>41198</v>
      </c>
      <c r="AJ274" s="13">
        <v>16310431</v>
      </c>
      <c r="AK274" s="13">
        <v>3262086</v>
      </c>
    </row>
    <row r="275" spans="1:131" ht="19.5" customHeight="1" x14ac:dyDescent="0.25">
      <c r="A275" s="9">
        <v>240</v>
      </c>
      <c r="B275" s="10" t="s">
        <v>1676</v>
      </c>
      <c r="C275" s="9" t="s">
        <v>484</v>
      </c>
      <c r="E275" s="9" t="s">
        <v>372</v>
      </c>
      <c r="F275" s="9" t="s">
        <v>373</v>
      </c>
      <c r="H275" s="9" t="s">
        <v>202</v>
      </c>
      <c r="I275" s="9" t="s">
        <v>25</v>
      </c>
      <c r="J275" s="129">
        <v>40819</v>
      </c>
      <c r="K275" s="129">
        <v>40725</v>
      </c>
      <c r="L275" s="129">
        <v>41121</v>
      </c>
      <c r="M275" s="9" t="s">
        <v>20</v>
      </c>
      <c r="O275" s="9">
        <v>29</v>
      </c>
      <c r="Q275" s="9" t="s">
        <v>54</v>
      </c>
      <c r="S275" s="13">
        <v>10853280</v>
      </c>
      <c r="T275" s="13">
        <v>10853280</v>
      </c>
      <c r="U275" s="13">
        <v>2100000</v>
      </c>
      <c r="AF275" s="51">
        <f t="shared" si="4"/>
        <v>0</v>
      </c>
      <c r="AH275" s="11">
        <v>40793</v>
      </c>
      <c r="AI275" s="11">
        <v>40865</v>
      </c>
      <c r="AJ275" s="13">
        <v>8503854</v>
      </c>
      <c r="AK275" s="13">
        <v>1700771</v>
      </c>
    </row>
    <row r="276" spans="1:131" ht="19.5" customHeight="1" x14ac:dyDescent="0.25">
      <c r="A276" s="9">
        <v>241</v>
      </c>
      <c r="B276" s="10" t="s">
        <v>1677</v>
      </c>
      <c r="C276" s="9" t="s">
        <v>485</v>
      </c>
      <c r="E276" s="9" t="s">
        <v>265</v>
      </c>
      <c r="F276" s="9" t="s">
        <v>266</v>
      </c>
      <c r="I276" s="9" t="s">
        <v>25</v>
      </c>
      <c r="J276" s="129">
        <v>41302</v>
      </c>
      <c r="K276" s="129">
        <v>40585</v>
      </c>
      <c r="L276" s="129">
        <v>41639</v>
      </c>
      <c r="M276" s="9" t="s">
        <v>20</v>
      </c>
      <c r="O276" s="9">
        <v>30</v>
      </c>
      <c r="Q276" s="9" t="s">
        <v>54</v>
      </c>
      <c r="S276" s="13">
        <v>89450000</v>
      </c>
      <c r="T276" s="13">
        <v>89450000</v>
      </c>
      <c r="U276" s="13">
        <v>17890000</v>
      </c>
      <c r="AF276" s="51">
        <f t="shared" si="4"/>
        <v>0</v>
      </c>
      <c r="AH276" s="11">
        <v>40585</v>
      </c>
      <c r="AI276" s="11">
        <v>42004</v>
      </c>
      <c r="AJ276" s="13">
        <v>66931617</v>
      </c>
      <c r="AK276" s="13">
        <v>13386323</v>
      </c>
    </row>
    <row r="277" spans="1:131" ht="19.5" customHeight="1" x14ac:dyDescent="0.25">
      <c r="A277" s="9">
        <v>242</v>
      </c>
      <c r="B277" s="10" t="s">
        <v>1678</v>
      </c>
      <c r="C277" s="9" t="s">
        <v>486</v>
      </c>
      <c r="E277" s="9" t="s">
        <v>401</v>
      </c>
      <c r="F277" s="9" t="s">
        <v>19</v>
      </c>
      <c r="H277" s="9" t="s">
        <v>202</v>
      </c>
      <c r="I277" s="9" t="s">
        <v>25</v>
      </c>
      <c r="J277" s="129">
        <v>41218</v>
      </c>
      <c r="K277" s="129">
        <v>40959</v>
      </c>
      <c r="L277" s="129">
        <v>41259</v>
      </c>
      <c r="M277" s="9" t="s">
        <v>20</v>
      </c>
      <c r="O277" s="9">
        <v>26</v>
      </c>
      <c r="Q277" s="9" t="s">
        <v>54</v>
      </c>
      <c r="S277" s="13">
        <v>4800000</v>
      </c>
      <c r="T277" s="13">
        <v>4800000</v>
      </c>
      <c r="U277" s="13">
        <v>960000</v>
      </c>
      <c r="AF277" s="51">
        <f t="shared" si="4"/>
        <v>0</v>
      </c>
      <c r="AH277" s="11">
        <v>40959</v>
      </c>
      <c r="AI277" s="11">
        <v>41259</v>
      </c>
      <c r="AJ277" s="13">
        <v>4678352</v>
      </c>
      <c r="AK277" s="13">
        <v>935670</v>
      </c>
    </row>
    <row r="278" spans="1:131" ht="19.5" customHeight="1" x14ac:dyDescent="0.25">
      <c r="A278" s="9">
        <v>243</v>
      </c>
      <c r="B278" s="10" t="s">
        <v>1679</v>
      </c>
      <c r="C278" s="9" t="s">
        <v>487</v>
      </c>
      <c r="E278" s="9" t="s">
        <v>488</v>
      </c>
      <c r="F278" s="9" t="s">
        <v>175</v>
      </c>
      <c r="I278" s="9" t="s">
        <v>405</v>
      </c>
      <c r="O278" s="9">
        <v>29</v>
      </c>
      <c r="AF278" s="51">
        <f t="shared" si="4"/>
        <v>0</v>
      </c>
    </row>
    <row r="279" spans="1:131" ht="19.5" customHeight="1" x14ac:dyDescent="0.25">
      <c r="A279" s="9">
        <v>244</v>
      </c>
      <c r="B279" s="10" t="s">
        <v>1680</v>
      </c>
      <c r="C279" s="9">
        <v>0</v>
      </c>
      <c r="E279" s="9" t="s">
        <v>490</v>
      </c>
      <c r="F279" s="9" t="s">
        <v>489</v>
      </c>
      <c r="I279" s="9" t="s">
        <v>25</v>
      </c>
      <c r="M279" s="9" t="s">
        <v>20</v>
      </c>
      <c r="AF279" s="51">
        <f t="shared" si="4"/>
        <v>0</v>
      </c>
    </row>
    <row r="280" spans="1:131" ht="19.5" customHeight="1" x14ac:dyDescent="0.25">
      <c r="A280" s="9">
        <v>245</v>
      </c>
      <c r="B280" s="10" t="s">
        <v>1681</v>
      </c>
      <c r="C280" s="9" t="s">
        <v>492</v>
      </c>
      <c r="E280" s="9" t="s">
        <v>428</v>
      </c>
      <c r="F280" s="9" t="s">
        <v>493</v>
      </c>
      <c r="H280" s="9" t="s">
        <v>202</v>
      </c>
      <c r="I280" s="9" t="s">
        <v>205</v>
      </c>
      <c r="J280" s="129">
        <v>40987</v>
      </c>
      <c r="K280" s="129">
        <v>40770</v>
      </c>
      <c r="L280" s="129">
        <v>41455</v>
      </c>
      <c r="O280" s="9">
        <v>30</v>
      </c>
      <c r="Q280" s="9" t="s">
        <v>61</v>
      </c>
      <c r="S280" s="13">
        <v>788432544</v>
      </c>
      <c r="T280" s="13">
        <v>788432544</v>
      </c>
      <c r="U280" s="13">
        <v>157686509</v>
      </c>
      <c r="AF280" s="51">
        <f t="shared" si="4"/>
        <v>0</v>
      </c>
      <c r="AH280" s="11">
        <v>40770</v>
      </c>
      <c r="AI280" s="11">
        <v>40816</v>
      </c>
      <c r="AJ280" s="13">
        <v>2447967</v>
      </c>
      <c r="AK280" s="13">
        <v>489593</v>
      </c>
      <c r="AL280" s="11">
        <v>40817</v>
      </c>
      <c r="AM280" s="11">
        <v>40908</v>
      </c>
      <c r="AN280" s="13">
        <v>25737257</v>
      </c>
      <c r="AO280" s="13">
        <v>5147451</v>
      </c>
      <c r="AP280" s="11">
        <v>40909</v>
      </c>
      <c r="AQ280" s="11">
        <v>40999</v>
      </c>
      <c r="AR280" s="13">
        <v>127979263</v>
      </c>
      <c r="AS280" s="13">
        <v>25595853</v>
      </c>
      <c r="AT280" s="11">
        <v>41000</v>
      </c>
      <c r="AU280" s="11">
        <v>41090</v>
      </c>
      <c r="AV280" s="13">
        <v>225866786</v>
      </c>
      <c r="AW280" s="13">
        <v>45173357</v>
      </c>
      <c r="AX280" s="11">
        <v>41091</v>
      </c>
      <c r="AY280" s="11">
        <v>41182</v>
      </c>
      <c r="AZ280" s="13">
        <v>128250437</v>
      </c>
      <c r="BA280" s="13">
        <v>25650087</v>
      </c>
      <c r="BB280" s="11">
        <v>41183</v>
      </c>
      <c r="BC280" s="11">
        <v>41318</v>
      </c>
      <c r="BD280" s="13">
        <v>91851884</v>
      </c>
      <c r="BE280" s="13">
        <v>18370377</v>
      </c>
      <c r="DZ280" s="54">
        <v>728913071</v>
      </c>
      <c r="EA280" s="55">
        <v>25355896</v>
      </c>
    </row>
    <row r="281" spans="1:131" ht="19.5" customHeight="1" x14ac:dyDescent="0.25">
      <c r="A281" s="9">
        <v>246</v>
      </c>
      <c r="B281" s="10" t="s">
        <v>1682</v>
      </c>
      <c r="C281" s="9" t="s">
        <v>494</v>
      </c>
      <c r="E281" s="9" t="s">
        <v>83</v>
      </c>
      <c r="F281" s="9" t="s">
        <v>84</v>
      </c>
      <c r="H281" s="9" t="s">
        <v>202</v>
      </c>
      <c r="I281" s="9" t="s">
        <v>97</v>
      </c>
      <c r="J281" s="129">
        <v>41036</v>
      </c>
      <c r="K281" s="129">
        <v>40969</v>
      </c>
      <c r="L281" s="129">
        <v>41273</v>
      </c>
      <c r="O281" s="9">
        <v>26</v>
      </c>
      <c r="Q281" s="9" t="s">
        <v>54</v>
      </c>
      <c r="S281" s="13">
        <v>26250000</v>
      </c>
      <c r="T281" s="13">
        <v>26250000</v>
      </c>
      <c r="U281" s="13">
        <v>5250000</v>
      </c>
      <c r="AF281" s="51">
        <f t="shared" si="4"/>
        <v>0</v>
      </c>
      <c r="AH281" s="11">
        <v>40969</v>
      </c>
      <c r="AI281" s="11">
        <v>41273</v>
      </c>
      <c r="AJ281" s="13">
        <v>24210047</v>
      </c>
      <c r="AK281" s="13">
        <v>4842009</v>
      </c>
    </row>
    <row r="282" spans="1:131" ht="19.5" customHeight="1" x14ac:dyDescent="0.25">
      <c r="A282" s="9">
        <v>247</v>
      </c>
      <c r="B282" s="10" t="s">
        <v>1683</v>
      </c>
      <c r="C282" s="9" t="s">
        <v>495</v>
      </c>
      <c r="E282" s="9" t="s">
        <v>83</v>
      </c>
      <c r="F282" s="9" t="s">
        <v>84</v>
      </c>
      <c r="H282" s="9" t="s">
        <v>202</v>
      </c>
      <c r="I282" s="9" t="s">
        <v>25</v>
      </c>
      <c r="J282" s="129">
        <v>41025</v>
      </c>
      <c r="K282" s="129">
        <v>40969</v>
      </c>
      <c r="L282" s="129">
        <v>41273</v>
      </c>
      <c r="O282" s="9">
        <v>28</v>
      </c>
      <c r="Q282" s="9" t="s">
        <v>54</v>
      </c>
      <c r="S282" s="13">
        <v>22500000</v>
      </c>
      <c r="T282" s="13">
        <v>22500000</v>
      </c>
      <c r="U282" s="13">
        <v>4500000</v>
      </c>
      <c r="AF282" s="51">
        <f t="shared" si="4"/>
        <v>0</v>
      </c>
      <c r="AH282" s="11">
        <v>40969</v>
      </c>
      <c r="AI282" s="11">
        <v>41273</v>
      </c>
      <c r="AJ282" s="13">
        <v>20184643</v>
      </c>
      <c r="AK282" s="13">
        <v>4036929</v>
      </c>
    </row>
    <row r="283" spans="1:131" ht="19.5" customHeight="1" x14ac:dyDescent="0.25">
      <c r="A283" s="9">
        <v>248</v>
      </c>
      <c r="B283" s="10" t="s">
        <v>1684</v>
      </c>
      <c r="C283" s="9" t="s">
        <v>496</v>
      </c>
      <c r="E283" s="9" t="s">
        <v>219</v>
      </c>
      <c r="F283" s="9" t="s">
        <v>220</v>
      </c>
      <c r="H283" s="9" t="s">
        <v>202</v>
      </c>
      <c r="I283" s="9" t="s">
        <v>25</v>
      </c>
      <c r="J283" s="129">
        <v>40975</v>
      </c>
      <c r="K283" s="129">
        <v>40940</v>
      </c>
      <c r="L283" s="129">
        <v>41090</v>
      </c>
      <c r="O283" s="9">
        <v>28</v>
      </c>
      <c r="Q283" s="9" t="s">
        <v>54</v>
      </c>
      <c r="S283" s="13">
        <v>14500000</v>
      </c>
      <c r="T283" s="13">
        <v>14500000</v>
      </c>
      <c r="U283" s="13">
        <v>2900000</v>
      </c>
      <c r="AF283" s="51">
        <f t="shared" si="4"/>
        <v>0</v>
      </c>
      <c r="AH283" s="11">
        <v>40909</v>
      </c>
      <c r="AI283" s="11">
        <v>41090</v>
      </c>
      <c r="AJ283" s="13">
        <v>14392123</v>
      </c>
      <c r="AK283" s="13">
        <v>2878425</v>
      </c>
    </row>
    <row r="284" spans="1:131" ht="19.5" customHeight="1" x14ac:dyDescent="0.25">
      <c r="A284" s="9">
        <v>249</v>
      </c>
      <c r="B284" s="10" t="s">
        <v>1685</v>
      </c>
      <c r="C284" s="9" t="s">
        <v>497</v>
      </c>
      <c r="E284" s="9" t="s">
        <v>236</v>
      </c>
      <c r="F284" s="9" t="s">
        <v>498</v>
      </c>
      <c r="H284" s="9" t="s">
        <v>202</v>
      </c>
      <c r="I284" s="9" t="s">
        <v>78</v>
      </c>
      <c r="J284" s="129">
        <v>41000</v>
      </c>
      <c r="K284" s="129">
        <v>40940</v>
      </c>
      <c r="L284" s="129">
        <v>41090</v>
      </c>
      <c r="O284" s="9">
        <v>27</v>
      </c>
      <c r="Q284" s="9" t="s">
        <v>61</v>
      </c>
      <c r="S284" s="13">
        <v>13200000</v>
      </c>
      <c r="T284" s="13">
        <v>13200000</v>
      </c>
      <c r="U284" s="13">
        <v>2640000</v>
      </c>
      <c r="AF284" s="51">
        <f t="shared" si="4"/>
        <v>0</v>
      </c>
      <c r="AH284" s="11">
        <v>40940</v>
      </c>
      <c r="AI284" s="11">
        <v>41090</v>
      </c>
      <c r="AJ284" s="13">
        <v>13447617</v>
      </c>
      <c r="AK284" s="13">
        <v>2640000</v>
      </c>
    </row>
    <row r="285" spans="1:131" ht="19.5" customHeight="1" x14ac:dyDescent="0.25">
      <c r="A285" s="9">
        <v>250</v>
      </c>
      <c r="B285" s="10" t="s">
        <v>1686</v>
      </c>
      <c r="C285" s="9" t="s">
        <v>499</v>
      </c>
      <c r="E285" s="9" t="s">
        <v>500</v>
      </c>
      <c r="F285" s="9" t="s">
        <v>501</v>
      </c>
      <c r="H285" s="9" t="s">
        <v>202</v>
      </c>
      <c r="I285" s="9" t="s">
        <v>28</v>
      </c>
      <c r="J285" s="129">
        <v>41039</v>
      </c>
      <c r="K285" s="129">
        <v>40848</v>
      </c>
      <c r="L285" s="129">
        <v>41182</v>
      </c>
      <c r="M285" s="9" t="s">
        <v>20</v>
      </c>
      <c r="O285" s="9">
        <v>28</v>
      </c>
      <c r="Q285" s="9" t="s">
        <v>54</v>
      </c>
      <c r="S285" s="13">
        <v>4000000</v>
      </c>
      <c r="T285" s="13">
        <v>4000000</v>
      </c>
      <c r="U285" s="13">
        <v>800000</v>
      </c>
      <c r="W285" s="13">
        <v>2000000</v>
      </c>
      <c r="AF285" s="51">
        <f t="shared" si="4"/>
        <v>2000000</v>
      </c>
      <c r="AH285" s="11">
        <v>40848</v>
      </c>
      <c r="AI285" s="11">
        <v>41152</v>
      </c>
      <c r="AJ285" s="13">
        <v>3820494</v>
      </c>
      <c r="AK285" s="13">
        <v>764099</v>
      </c>
    </row>
    <row r="286" spans="1:131" ht="19.5" customHeight="1" x14ac:dyDescent="0.25">
      <c r="A286" s="9">
        <v>251</v>
      </c>
      <c r="B286" s="10" t="s">
        <v>1687</v>
      </c>
      <c r="C286" s="9" t="s">
        <v>502</v>
      </c>
      <c r="E286" s="9" t="s">
        <v>447</v>
      </c>
      <c r="F286" s="9" t="s">
        <v>448</v>
      </c>
      <c r="H286" s="9" t="s">
        <v>202</v>
      </c>
      <c r="I286" s="9" t="s">
        <v>25</v>
      </c>
      <c r="J286" s="129">
        <v>40965</v>
      </c>
      <c r="K286" s="129">
        <v>40965</v>
      </c>
      <c r="L286" s="129">
        <v>41274</v>
      </c>
      <c r="O286" s="9">
        <v>24</v>
      </c>
      <c r="Q286" s="9" t="s">
        <v>54</v>
      </c>
      <c r="S286" s="13">
        <v>4565000</v>
      </c>
      <c r="T286" s="13">
        <v>4565000</v>
      </c>
      <c r="U286" s="13">
        <v>913000</v>
      </c>
      <c r="AF286" s="51">
        <f t="shared" si="4"/>
        <v>0</v>
      </c>
      <c r="AH286" s="11">
        <v>40965</v>
      </c>
      <c r="AI286" s="11">
        <v>41274</v>
      </c>
      <c r="AJ286" s="13">
        <v>4465480</v>
      </c>
      <c r="AK286" s="13">
        <v>893096</v>
      </c>
    </row>
    <row r="287" spans="1:131" ht="19.5" customHeight="1" x14ac:dyDescent="0.25">
      <c r="A287" s="9">
        <v>252</v>
      </c>
      <c r="B287" s="10" t="s">
        <v>1688</v>
      </c>
      <c r="C287" s="9" t="s">
        <v>503</v>
      </c>
      <c r="E287" s="9" t="s">
        <v>504</v>
      </c>
      <c r="F287" s="9" t="s">
        <v>360</v>
      </c>
      <c r="H287" s="9" t="s">
        <v>202</v>
      </c>
      <c r="I287" s="9" t="s">
        <v>35</v>
      </c>
      <c r="J287" s="129">
        <v>41148</v>
      </c>
      <c r="K287" s="129">
        <v>41089</v>
      </c>
      <c r="L287" s="129">
        <v>41364</v>
      </c>
      <c r="O287" s="9">
        <v>30</v>
      </c>
      <c r="Q287" s="9" t="s">
        <v>61</v>
      </c>
      <c r="R287" s="13">
        <v>384552546</v>
      </c>
      <c r="S287" s="13">
        <v>457417440</v>
      </c>
      <c r="T287" s="13">
        <v>457417440</v>
      </c>
      <c r="U287" s="13">
        <v>91483488</v>
      </c>
      <c r="AF287" s="51">
        <f t="shared" si="4"/>
        <v>0</v>
      </c>
      <c r="AH287" s="11">
        <v>41091</v>
      </c>
      <c r="AI287" s="11">
        <v>41182</v>
      </c>
      <c r="AJ287" s="13">
        <v>376130530</v>
      </c>
      <c r="AK287" s="13">
        <v>75226106</v>
      </c>
      <c r="AL287" s="11">
        <v>41183</v>
      </c>
      <c r="AM287" s="11">
        <v>41255</v>
      </c>
      <c r="AN287" s="13">
        <v>4149696</v>
      </c>
      <c r="AO287" s="13">
        <v>829939</v>
      </c>
      <c r="DZ287" s="54">
        <v>383392500</v>
      </c>
      <c r="EA287" s="55">
        <v>622455</v>
      </c>
    </row>
    <row r="288" spans="1:131" ht="19.5" customHeight="1" x14ac:dyDescent="0.25">
      <c r="A288" s="9">
        <v>253</v>
      </c>
      <c r="B288" s="10" t="s">
        <v>1689</v>
      </c>
      <c r="C288" s="9" t="s">
        <v>505</v>
      </c>
      <c r="E288" s="9" t="s">
        <v>511</v>
      </c>
      <c r="F288" s="9" t="s">
        <v>254</v>
      </c>
      <c r="H288" s="9" t="s">
        <v>202</v>
      </c>
      <c r="J288" s="129">
        <v>40658</v>
      </c>
      <c r="K288" s="129">
        <v>40556</v>
      </c>
      <c r="L288" s="129">
        <v>41073</v>
      </c>
      <c r="R288" s="13">
        <v>3401568777</v>
      </c>
      <c r="S288" s="13">
        <v>1584307479</v>
      </c>
      <c r="U288" s="13">
        <v>316861495</v>
      </c>
      <c r="AF288" s="51">
        <f t="shared" si="4"/>
        <v>0</v>
      </c>
      <c r="AH288" s="11">
        <v>40547</v>
      </c>
      <c r="AI288" s="11">
        <v>40633</v>
      </c>
      <c r="AJ288" s="13">
        <v>236204280</v>
      </c>
      <c r="AK288" s="13">
        <v>47240856</v>
      </c>
      <c r="AL288" s="11">
        <v>40634</v>
      </c>
      <c r="AM288" s="11">
        <v>40724</v>
      </c>
      <c r="AN288" s="13">
        <v>772780455</v>
      </c>
      <c r="AO288" s="13">
        <v>154556091</v>
      </c>
      <c r="AP288" s="11">
        <v>40725</v>
      </c>
      <c r="AQ288" s="11">
        <v>40816</v>
      </c>
      <c r="AR288" s="13">
        <v>480222065</v>
      </c>
      <c r="AS288" s="13">
        <v>96044413</v>
      </c>
      <c r="AT288" s="11">
        <v>40817</v>
      </c>
      <c r="AU288" s="11">
        <v>40908</v>
      </c>
      <c r="AV288" s="13">
        <v>43051406</v>
      </c>
      <c r="AW288" s="13">
        <v>8610281</v>
      </c>
      <c r="DZ288" s="54">
        <v>49999472</v>
      </c>
      <c r="EA288" s="55">
        <v>9999894</v>
      </c>
    </row>
    <row r="289" spans="1:131" ht="19.5" customHeight="1" x14ac:dyDescent="0.25">
      <c r="A289" s="9">
        <v>254</v>
      </c>
      <c r="B289" s="10" t="s">
        <v>1690</v>
      </c>
      <c r="C289" s="9" t="s">
        <v>592</v>
      </c>
      <c r="E289" s="9" t="s">
        <v>515</v>
      </c>
      <c r="F289" s="9" t="s">
        <v>254</v>
      </c>
      <c r="H289" s="9" t="s">
        <v>202</v>
      </c>
      <c r="J289" s="129">
        <v>40616</v>
      </c>
      <c r="K289" s="129">
        <v>40469</v>
      </c>
      <c r="L289" s="129">
        <v>41182</v>
      </c>
      <c r="R289" s="15">
        <v>3602849148</v>
      </c>
      <c r="S289" s="15">
        <v>4263000000</v>
      </c>
      <c r="U289" s="15">
        <v>852600000</v>
      </c>
      <c r="AF289" s="51">
        <f t="shared" si="4"/>
        <v>0</v>
      </c>
      <c r="AH289" s="11">
        <v>40459</v>
      </c>
      <c r="AI289" s="11">
        <v>40543</v>
      </c>
      <c r="AJ289" s="13">
        <v>199180375</v>
      </c>
      <c r="AK289" s="13">
        <v>39836075</v>
      </c>
      <c r="AL289" s="11">
        <v>40544</v>
      </c>
      <c r="AM289" s="11">
        <v>40633</v>
      </c>
      <c r="AN289" s="13">
        <v>1293880275</v>
      </c>
      <c r="AO289" s="13">
        <v>258776055</v>
      </c>
      <c r="AP289" s="11">
        <v>40634</v>
      </c>
      <c r="AQ289" s="11">
        <v>40724</v>
      </c>
      <c r="AR289" s="13">
        <v>1523410805</v>
      </c>
      <c r="AS289" s="13">
        <v>304682161</v>
      </c>
      <c r="AT289" s="11">
        <v>40725</v>
      </c>
      <c r="AU289" s="11">
        <v>40816</v>
      </c>
      <c r="AV289" s="13">
        <v>524397900</v>
      </c>
      <c r="AW289" s="13">
        <v>104879580</v>
      </c>
      <c r="AX289" s="11">
        <v>40817</v>
      </c>
      <c r="AY289" s="11">
        <v>40908</v>
      </c>
      <c r="AZ289" s="13">
        <v>28565615</v>
      </c>
      <c r="BA289" s="13">
        <v>5713123</v>
      </c>
      <c r="DZ289" s="54">
        <v>3592903598</v>
      </c>
      <c r="EA289" s="55">
        <v>4693726</v>
      </c>
    </row>
    <row r="290" spans="1:131" ht="19.5" customHeight="1" x14ac:dyDescent="0.25">
      <c r="A290" s="9">
        <v>255</v>
      </c>
      <c r="B290" s="10" t="s">
        <v>1691</v>
      </c>
      <c r="C290" s="9" t="s">
        <v>506</v>
      </c>
      <c r="E290" s="9" t="s">
        <v>196</v>
      </c>
      <c r="F290" s="9" t="s">
        <v>197</v>
      </c>
      <c r="H290" s="9" t="s">
        <v>202</v>
      </c>
      <c r="I290" s="9" t="s">
        <v>78</v>
      </c>
      <c r="J290" s="129">
        <v>41010</v>
      </c>
      <c r="K290" s="129">
        <v>40330</v>
      </c>
      <c r="L290" s="129">
        <v>41060</v>
      </c>
      <c r="M290" s="9" t="s">
        <v>20</v>
      </c>
      <c r="O290" s="9">
        <v>24</v>
      </c>
      <c r="Q290" s="9" t="s">
        <v>54</v>
      </c>
      <c r="S290" s="13">
        <v>4480000</v>
      </c>
      <c r="T290" s="13">
        <v>4480000</v>
      </c>
      <c r="U290" s="13">
        <v>800000</v>
      </c>
      <c r="W290" s="13">
        <v>3600000</v>
      </c>
      <c r="AF290" s="51">
        <f t="shared" si="4"/>
        <v>3600000</v>
      </c>
      <c r="AH290" s="11">
        <v>40330</v>
      </c>
      <c r="AI290" s="11">
        <v>41039</v>
      </c>
      <c r="AJ290" s="13">
        <v>4458761</v>
      </c>
      <c r="AK290" s="13">
        <v>800000</v>
      </c>
    </row>
    <row r="291" spans="1:131" ht="19.5" customHeight="1" x14ac:dyDescent="0.25">
      <c r="A291" s="9">
        <v>256</v>
      </c>
      <c r="B291" s="10" t="s">
        <v>1692</v>
      </c>
      <c r="C291" s="9" t="s">
        <v>507</v>
      </c>
      <c r="E291" s="9" t="s">
        <v>109</v>
      </c>
      <c r="F291" s="1" t="s">
        <v>508</v>
      </c>
      <c r="H291" s="9" t="s">
        <v>202</v>
      </c>
      <c r="I291" s="9" t="s">
        <v>205</v>
      </c>
      <c r="J291" s="129">
        <v>41022</v>
      </c>
      <c r="K291" s="129">
        <v>40756</v>
      </c>
      <c r="L291" s="129">
        <v>41152</v>
      </c>
      <c r="O291" s="9">
        <v>28</v>
      </c>
      <c r="Q291" s="9" t="s">
        <v>54</v>
      </c>
      <c r="S291" s="13">
        <v>29182400</v>
      </c>
      <c r="T291" s="13">
        <v>29182400</v>
      </c>
      <c r="U291" s="13">
        <v>5836480</v>
      </c>
      <c r="AF291" s="51">
        <f t="shared" si="4"/>
        <v>0</v>
      </c>
      <c r="AH291" s="11">
        <v>40756</v>
      </c>
      <c r="AI291" s="11">
        <v>41152</v>
      </c>
      <c r="AJ291" s="13">
        <v>31682426</v>
      </c>
      <c r="AK291" s="13">
        <v>5836480</v>
      </c>
    </row>
    <row r="292" spans="1:131" ht="19.5" customHeight="1" x14ac:dyDescent="0.25">
      <c r="A292" s="9">
        <v>257</v>
      </c>
      <c r="B292" s="10" t="s">
        <v>1693</v>
      </c>
      <c r="C292" s="9" t="s">
        <v>509</v>
      </c>
      <c r="E292" s="9" t="s">
        <v>249</v>
      </c>
      <c r="F292" s="9" t="s">
        <v>52</v>
      </c>
      <c r="H292" s="9" t="s">
        <v>202</v>
      </c>
      <c r="I292" s="9" t="s">
        <v>35</v>
      </c>
      <c r="J292" s="129">
        <v>40520</v>
      </c>
      <c r="K292" s="129">
        <v>40330</v>
      </c>
      <c r="L292" s="129">
        <v>41121</v>
      </c>
      <c r="M292" s="9" t="s">
        <v>20</v>
      </c>
      <c r="O292" s="9">
        <v>28</v>
      </c>
      <c r="Q292" s="9" t="s">
        <v>54</v>
      </c>
      <c r="S292" s="13">
        <v>70366962</v>
      </c>
      <c r="T292" s="13">
        <v>70366962</v>
      </c>
      <c r="U292" s="13">
        <v>14000000</v>
      </c>
      <c r="AF292" s="51">
        <f t="shared" si="4"/>
        <v>0</v>
      </c>
      <c r="AH292" s="11">
        <v>40459</v>
      </c>
      <c r="AI292" s="11">
        <v>41121</v>
      </c>
      <c r="AJ292" s="13">
        <v>53943914</v>
      </c>
      <c r="AK292" s="13">
        <v>10788783</v>
      </c>
    </row>
    <row r="293" spans="1:131" ht="19.5" customHeight="1" x14ac:dyDescent="0.25">
      <c r="A293" s="9">
        <v>258</v>
      </c>
      <c r="B293" s="10" t="s">
        <v>1694</v>
      </c>
      <c r="C293" s="9" t="s">
        <v>510</v>
      </c>
      <c r="E293" s="9" t="s">
        <v>249</v>
      </c>
      <c r="F293" s="9" t="s">
        <v>52</v>
      </c>
      <c r="I293" s="9" t="s">
        <v>35</v>
      </c>
      <c r="M293" s="9" t="s">
        <v>20</v>
      </c>
      <c r="O293" s="9">
        <v>29</v>
      </c>
      <c r="AF293" s="51">
        <f t="shared" si="4"/>
        <v>0</v>
      </c>
    </row>
    <row r="294" spans="1:131" ht="19.5" customHeight="1" x14ac:dyDescent="0.25">
      <c r="A294" s="9">
        <v>259</v>
      </c>
      <c r="B294" s="10" t="s">
        <v>1695</v>
      </c>
      <c r="C294" s="9" t="s">
        <v>516</v>
      </c>
      <c r="E294" s="9" t="s">
        <v>168</v>
      </c>
      <c r="F294" s="9" t="s">
        <v>169</v>
      </c>
      <c r="I294" s="9" t="s">
        <v>25</v>
      </c>
      <c r="M294" s="9" t="s">
        <v>20</v>
      </c>
      <c r="O294" s="9">
        <v>29</v>
      </c>
      <c r="AF294" s="51">
        <f t="shared" si="4"/>
        <v>0</v>
      </c>
    </row>
    <row r="295" spans="1:131" ht="19.5" customHeight="1" x14ac:dyDescent="0.25">
      <c r="A295" s="9">
        <v>260</v>
      </c>
      <c r="B295" s="10" t="s">
        <v>1696</v>
      </c>
      <c r="C295" s="9" t="s">
        <v>1419</v>
      </c>
      <c r="E295" s="9" t="s">
        <v>168</v>
      </c>
      <c r="F295" s="9" t="s">
        <v>169</v>
      </c>
      <c r="I295" s="9" t="s">
        <v>25</v>
      </c>
      <c r="J295" s="129">
        <v>41522</v>
      </c>
      <c r="K295" s="129">
        <v>41183</v>
      </c>
      <c r="L295" s="129">
        <v>41639</v>
      </c>
      <c r="M295" s="9" t="s">
        <v>20</v>
      </c>
      <c r="O295" s="9">
        <v>30</v>
      </c>
      <c r="Q295" s="9" t="s">
        <v>54</v>
      </c>
      <c r="S295" s="13">
        <v>5000000</v>
      </c>
      <c r="T295" s="13">
        <v>5000000</v>
      </c>
      <c r="U295" s="13">
        <v>1000000</v>
      </c>
      <c r="AF295" s="51">
        <f t="shared" si="4"/>
        <v>0</v>
      </c>
      <c r="AH295" s="11">
        <v>41183</v>
      </c>
      <c r="AI295" s="11">
        <v>41639</v>
      </c>
      <c r="AJ295" s="13">
        <v>4430891</v>
      </c>
      <c r="AK295" s="13">
        <v>886178</v>
      </c>
    </row>
    <row r="296" spans="1:131" ht="19.5" customHeight="1" x14ac:dyDescent="0.25">
      <c r="A296" s="9">
        <v>261</v>
      </c>
      <c r="B296" s="10" t="s">
        <v>1697</v>
      </c>
      <c r="C296" s="9" t="s">
        <v>517</v>
      </c>
      <c r="E296" s="9" t="s">
        <v>168</v>
      </c>
      <c r="F296" s="9" t="s">
        <v>169</v>
      </c>
      <c r="H296" s="9" t="s">
        <v>202</v>
      </c>
      <c r="I296" s="9" t="s">
        <v>25</v>
      </c>
      <c r="J296" s="129">
        <v>40993</v>
      </c>
      <c r="K296" s="129">
        <v>40983</v>
      </c>
      <c r="L296" s="129">
        <v>41090</v>
      </c>
      <c r="M296" s="9" t="s">
        <v>20</v>
      </c>
      <c r="O296" s="9">
        <v>28</v>
      </c>
      <c r="Q296" s="9" t="s">
        <v>54</v>
      </c>
      <c r="S296" s="13">
        <v>840000</v>
      </c>
      <c r="T296" s="13">
        <v>840000</v>
      </c>
      <c r="U296" s="13">
        <v>140000</v>
      </c>
      <c r="W296" s="13">
        <v>700000</v>
      </c>
      <c r="AF296" s="51">
        <f t="shared" si="4"/>
        <v>700000</v>
      </c>
      <c r="AH296" s="11">
        <v>40983</v>
      </c>
      <c r="AI296" s="11">
        <v>41090</v>
      </c>
      <c r="AJ296" s="13">
        <v>841922</v>
      </c>
      <c r="AK296" s="13">
        <v>140000</v>
      </c>
    </row>
    <row r="297" spans="1:131" ht="19.5" customHeight="1" x14ac:dyDescent="0.25">
      <c r="A297" s="9">
        <v>262</v>
      </c>
      <c r="B297" s="10" t="s">
        <v>1698</v>
      </c>
      <c r="C297" s="9" t="s">
        <v>518</v>
      </c>
      <c r="E297" s="9" t="s">
        <v>168</v>
      </c>
      <c r="F297" s="9" t="s">
        <v>169</v>
      </c>
      <c r="H297" s="9" t="s">
        <v>202</v>
      </c>
      <c r="I297" s="9" t="s">
        <v>25</v>
      </c>
      <c r="J297" s="129">
        <v>40705</v>
      </c>
      <c r="K297" s="129">
        <v>40694</v>
      </c>
      <c r="L297" s="129">
        <v>41263</v>
      </c>
      <c r="M297" s="9" t="s">
        <v>20</v>
      </c>
      <c r="W297" s="13">
        <v>500000</v>
      </c>
      <c r="AF297" s="51">
        <f t="shared" si="4"/>
        <v>500000</v>
      </c>
      <c r="AH297" s="11">
        <v>40694</v>
      </c>
      <c r="AI297" s="11">
        <v>40897</v>
      </c>
      <c r="AJ297" s="13">
        <v>710000</v>
      </c>
      <c r="AK297" s="13">
        <v>142000</v>
      </c>
    </row>
    <row r="298" spans="1:131" ht="19.5" customHeight="1" x14ac:dyDescent="0.25">
      <c r="A298" s="9">
        <v>263</v>
      </c>
      <c r="B298" s="10" t="s">
        <v>1699</v>
      </c>
      <c r="C298" s="9" t="s">
        <v>519</v>
      </c>
      <c r="E298" s="9" t="s">
        <v>521</v>
      </c>
      <c r="F298" s="9" t="s">
        <v>223</v>
      </c>
      <c r="H298" s="9" t="s">
        <v>202</v>
      </c>
      <c r="I298" s="9" t="s">
        <v>25</v>
      </c>
      <c r="J298" s="129">
        <v>42200</v>
      </c>
      <c r="K298" s="129">
        <v>41640</v>
      </c>
      <c r="L298" s="129">
        <v>42643</v>
      </c>
      <c r="M298" s="9" t="s">
        <v>20</v>
      </c>
      <c r="O298" s="9">
        <v>27</v>
      </c>
      <c r="Q298" s="9" t="s">
        <v>54</v>
      </c>
      <c r="S298" s="13">
        <v>41105000</v>
      </c>
      <c r="T298" s="13">
        <v>41105000</v>
      </c>
      <c r="U298" s="13">
        <v>9555000</v>
      </c>
      <c r="V298" s="13">
        <v>30800000</v>
      </c>
      <c r="AF298" s="51">
        <f t="shared" si="4"/>
        <v>30800000</v>
      </c>
      <c r="AH298" s="11">
        <v>42095</v>
      </c>
      <c r="AI298" s="11">
        <v>42185</v>
      </c>
      <c r="AJ298" s="13">
        <v>10150830</v>
      </c>
      <c r="AK298" s="13">
        <v>2537708</v>
      </c>
      <c r="AL298" s="11">
        <v>41640</v>
      </c>
      <c r="AM298" s="11">
        <v>41729</v>
      </c>
      <c r="AN298" s="13">
        <v>374000</v>
      </c>
      <c r="AO298" s="13">
        <v>93500</v>
      </c>
      <c r="AP298" s="11">
        <v>42278</v>
      </c>
      <c r="AQ298" s="11">
        <v>42369</v>
      </c>
      <c r="AR298" s="13">
        <v>6735503</v>
      </c>
      <c r="AS298" s="13">
        <v>1683876</v>
      </c>
      <c r="AT298" s="11">
        <v>42186</v>
      </c>
      <c r="AU298" s="11">
        <v>42277</v>
      </c>
      <c r="AV298" s="13">
        <v>7663131</v>
      </c>
      <c r="AW298" s="13">
        <v>1915783</v>
      </c>
      <c r="AX298" s="11">
        <v>42370</v>
      </c>
      <c r="AY298" s="11">
        <v>42460</v>
      </c>
      <c r="AZ298" s="13">
        <v>1760732</v>
      </c>
      <c r="BA298" s="13">
        <v>440183</v>
      </c>
      <c r="BB298" s="11">
        <v>42461</v>
      </c>
      <c r="BC298" s="11">
        <v>42551</v>
      </c>
      <c r="BD298" s="13">
        <v>4803299</v>
      </c>
      <c r="BE298" s="13">
        <v>1200825</v>
      </c>
      <c r="BF298" s="11">
        <v>42552</v>
      </c>
      <c r="BG298" s="11">
        <v>42612</v>
      </c>
      <c r="BH298" s="13">
        <v>4452483</v>
      </c>
      <c r="BI298" s="13">
        <v>1028392</v>
      </c>
    </row>
    <row r="299" spans="1:131" s="18" customFormat="1" ht="19.5" customHeight="1" x14ac:dyDescent="0.25">
      <c r="A299" s="18">
        <v>263</v>
      </c>
      <c r="B299" s="17" t="s">
        <v>1699</v>
      </c>
      <c r="C299" s="18" t="s">
        <v>519</v>
      </c>
      <c r="D299" s="19">
        <v>42131</v>
      </c>
      <c r="E299" s="18" t="s">
        <v>3119</v>
      </c>
      <c r="F299" s="18" t="s">
        <v>3120</v>
      </c>
      <c r="G299" s="19"/>
      <c r="J299" s="130"/>
      <c r="K299" s="130"/>
      <c r="L299" s="13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51">
        <f t="shared" si="4"/>
        <v>0</v>
      </c>
      <c r="AG299" s="46"/>
      <c r="AH299" s="19"/>
      <c r="AI299" s="19"/>
      <c r="AJ299" s="20"/>
      <c r="AK299" s="20"/>
      <c r="AL299" s="19"/>
      <c r="AM299" s="19"/>
      <c r="AN299" s="20"/>
      <c r="AO299" s="20"/>
      <c r="AP299" s="19"/>
      <c r="AQ299" s="19"/>
      <c r="AR299" s="20"/>
      <c r="AS299" s="20"/>
      <c r="AT299" s="19"/>
      <c r="AU299" s="19"/>
      <c r="AV299" s="20"/>
      <c r="AW299" s="20"/>
      <c r="AX299" s="19"/>
      <c r="AY299" s="19"/>
      <c r="AZ299" s="20"/>
      <c r="BA299" s="20"/>
      <c r="BB299" s="19"/>
      <c r="BC299" s="19"/>
      <c r="BD299" s="20"/>
      <c r="BE299" s="20"/>
      <c r="BF299" s="19"/>
      <c r="BG299" s="19"/>
      <c r="BH299" s="20"/>
      <c r="BI299" s="20"/>
      <c r="BJ299" s="19"/>
      <c r="BK299" s="19"/>
      <c r="BL299" s="20"/>
      <c r="BM299" s="20"/>
      <c r="BN299" s="19"/>
      <c r="BO299" s="19"/>
      <c r="BP299" s="20"/>
      <c r="BQ299" s="20"/>
      <c r="BT299" s="20"/>
      <c r="BU299" s="20"/>
      <c r="BX299" s="20"/>
      <c r="BY299" s="20"/>
      <c r="CB299" s="20"/>
      <c r="CC299" s="20"/>
      <c r="CF299" s="20"/>
      <c r="CG299" s="20"/>
      <c r="CJ299" s="20"/>
      <c r="CK299" s="20"/>
      <c r="CN299" s="20"/>
      <c r="CO299" s="20"/>
      <c r="CP299" s="19"/>
      <c r="CQ299" s="19"/>
      <c r="CR299" s="20"/>
      <c r="CS299" s="20"/>
      <c r="CT299" s="19"/>
      <c r="CU299" s="19"/>
      <c r="CV299" s="20"/>
      <c r="CW299" s="20"/>
      <c r="CX299" s="96"/>
      <c r="CY299" s="96"/>
      <c r="CZ299" s="20"/>
      <c r="DA299" s="20"/>
      <c r="DB299" s="96"/>
      <c r="DC299" s="96"/>
      <c r="DD299" s="20"/>
      <c r="DE299" s="20"/>
      <c r="DF299" s="96"/>
      <c r="DG299" s="96"/>
      <c r="DH299" s="20"/>
      <c r="DI299" s="20"/>
      <c r="DJ299" s="96"/>
      <c r="DK299" s="96"/>
      <c r="DL299" s="20"/>
      <c r="DM299" s="20"/>
      <c r="DN299" s="96"/>
      <c r="DO299" s="96"/>
      <c r="DP299" s="20"/>
      <c r="DQ299" s="20"/>
      <c r="DR299" s="96"/>
      <c r="DS299" s="96"/>
      <c r="DT299" s="20"/>
      <c r="DU299" s="20"/>
      <c r="DV299" s="96"/>
      <c r="DW299" s="96"/>
      <c r="DX299" s="20"/>
      <c r="DY299" s="20"/>
      <c r="DZ299" s="56"/>
      <c r="EA299" s="57"/>
    </row>
    <row r="300" spans="1:131" s="18" customFormat="1" ht="19.5" customHeight="1" x14ac:dyDescent="0.25">
      <c r="A300" s="18">
        <v>263</v>
      </c>
      <c r="B300" s="17" t="s">
        <v>1699</v>
      </c>
      <c r="C300" s="18" t="s">
        <v>519</v>
      </c>
      <c r="D300" s="19">
        <v>42466</v>
      </c>
      <c r="G300" s="19"/>
      <c r="J300" s="130"/>
      <c r="K300" s="130"/>
      <c r="L300" s="130">
        <v>42612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80"/>
      <c r="AG300" s="46"/>
      <c r="AH300" s="19"/>
      <c r="AI300" s="19"/>
      <c r="AJ300" s="20"/>
      <c r="AK300" s="20"/>
      <c r="AL300" s="19"/>
      <c r="AM300" s="19"/>
      <c r="AN300" s="20"/>
      <c r="AO300" s="20"/>
      <c r="AP300" s="19"/>
      <c r="AQ300" s="19"/>
      <c r="AR300" s="20"/>
      <c r="AS300" s="20"/>
      <c r="AT300" s="19"/>
      <c r="AU300" s="19"/>
      <c r="AV300" s="20"/>
      <c r="AW300" s="20"/>
      <c r="AX300" s="19"/>
      <c r="AY300" s="19"/>
      <c r="AZ300" s="20"/>
      <c r="BA300" s="20"/>
      <c r="BB300" s="19"/>
      <c r="BC300" s="19"/>
      <c r="BD300" s="20"/>
      <c r="BE300" s="20"/>
      <c r="BF300" s="19"/>
      <c r="BG300" s="19"/>
      <c r="BH300" s="20"/>
      <c r="BI300" s="20"/>
      <c r="BJ300" s="19"/>
      <c r="BK300" s="19"/>
      <c r="BL300" s="20"/>
      <c r="BM300" s="20"/>
      <c r="BN300" s="19"/>
      <c r="BO300" s="19"/>
      <c r="BP300" s="20"/>
      <c r="BQ300" s="20"/>
      <c r="BT300" s="20"/>
      <c r="BU300" s="20"/>
      <c r="BX300" s="20"/>
      <c r="BY300" s="20"/>
      <c r="CB300" s="20"/>
      <c r="CC300" s="20"/>
      <c r="CF300" s="20"/>
      <c r="CG300" s="20"/>
      <c r="CJ300" s="20"/>
      <c r="CK300" s="20"/>
      <c r="CN300" s="20"/>
      <c r="CO300" s="20"/>
      <c r="CP300" s="19"/>
      <c r="CQ300" s="19"/>
      <c r="CR300" s="20"/>
      <c r="CS300" s="20"/>
      <c r="CT300" s="19"/>
      <c r="CU300" s="19"/>
      <c r="CV300" s="20"/>
      <c r="CW300" s="20"/>
      <c r="CX300" s="96"/>
      <c r="CY300" s="96"/>
      <c r="CZ300" s="20"/>
      <c r="DA300" s="20"/>
      <c r="DB300" s="96"/>
      <c r="DC300" s="96"/>
      <c r="DD300" s="20"/>
      <c r="DE300" s="20"/>
      <c r="DF300" s="96"/>
      <c r="DG300" s="96"/>
      <c r="DH300" s="20"/>
      <c r="DI300" s="20"/>
      <c r="DJ300" s="96"/>
      <c r="DK300" s="96"/>
      <c r="DL300" s="20"/>
      <c r="DM300" s="20"/>
      <c r="DN300" s="96"/>
      <c r="DO300" s="96"/>
      <c r="DP300" s="20"/>
      <c r="DQ300" s="20"/>
      <c r="DR300" s="96"/>
      <c r="DS300" s="96"/>
      <c r="DT300" s="20"/>
      <c r="DU300" s="20"/>
      <c r="DV300" s="96"/>
      <c r="DW300" s="96"/>
      <c r="DX300" s="20"/>
      <c r="DY300" s="20"/>
      <c r="DZ300" s="56"/>
      <c r="EA300" s="57"/>
    </row>
    <row r="301" spans="1:131" ht="19.5" customHeight="1" x14ac:dyDescent="0.25">
      <c r="A301" s="9">
        <v>264</v>
      </c>
      <c r="B301" s="10" t="s">
        <v>1700</v>
      </c>
      <c r="C301" s="9" t="s">
        <v>520</v>
      </c>
      <c r="E301" s="9" t="s">
        <v>521</v>
      </c>
      <c r="F301" s="9" t="s">
        <v>223</v>
      </c>
      <c r="I301" s="9" t="s">
        <v>35</v>
      </c>
      <c r="M301" s="9" t="s">
        <v>20</v>
      </c>
      <c r="AF301" s="51">
        <f t="shared" si="4"/>
        <v>0</v>
      </c>
    </row>
    <row r="302" spans="1:131" ht="19.5" customHeight="1" x14ac:dyDescent="0.25">
      <c r="A302" s="9">
        <v>265</v>
      </c>
      <c r="B302" s="10" t="s">
        <v>1701</v>
      </c>
      <c r="C302" s="9" t="s">
        <v>522</v>
      </c>
      <c r="E302" s="9" t="s">
        <v>222</v>
      </c>
      <c r="F302" s="9" t="s">
        <v>223</v>
      </c>
      <c r="H302" s="9" t="s">
        <v>202</v>
      </c>
      <c r="I302" s="9" t="s">
        <v>25</v>
      </c>
      <c r="J302" s="129">
        <v>40598</v>
      </c>
      <c r="K302" s="129">
        <v>40189</v>
      </c>
      <c r="L302" s="129">
        <v>41273</v>
      </c>
      <c r="M302" s="9" t="s">
        <v>20</v>
      </c>
      <c r="U302" s="13">
        <v>3900000</v>
      </c>
      <c r="Y302" s="13">
        <v>15000000</v>
      </c>
      <c r="AF302" s="51">
        <f t="shared" si="4"/>
        <v>15000000</v>
      </c>
      <c r="AH302" s="11">
        <v>40179</v>
      </c>
      <c r="AI302" s="11">
        <v>40724</v>
      </c>
      <c r="AJ302" s="13">
        <v>6535560</v>
      </c>
      <c r="AK302" s="13">
        <v>1307112</v>
      </c>
      <c r="AL302" s="11">
        <v>40725</v>
      </c>
      <c r="AM302" s="11">
        <v>40816</v>
      </c>
      <c r="AN302" s="13">
        <v>6122350</v>
      </c>
      <c r="AO302" s="13">
        <v>1224470</v>
      </c>
      <c r="AP302" s="11">
        <v>40817</v>
      </c>
      <c r="AQ302" s="11">
        <v>40908</v>
      </c>
      <c r="AR302" s="13">
        <v>1504760</v>
      </c>
      <c r="AS302" s="13">
        <v>300952</v>
      </c>
      <c r="AT302" s="11">
        <v>40909</v>
      </c>
      <c r="AU302" s="11">
        <v>40999</v>
      </c>
      <c r="AV302" s="13">
        <v>818330</v>
      </c>
      <c r="AW302" s="13">
        <v>163666</v>
      </c>
      <c r="AX302" s="11">
        <v>41000</v>
      </c>
      <c r="AY302" s="11">
        <v>41090</v>
      </c>
      <c r="AZ302" s="13">
        <v>4260000</v>
      </c>
      <c r="BA302" s="13">
        <v>852000</v>
      </c>
      <c r="EA302" s="55">
        <v>51800</v>
      </c>
    </row>
    <row r="303" spans="1:131" ht="19.5" customHeight="1" x14ac:dyDescent="0.25">
      <c r="A303" s="9">
        <v>266</v>
      </c>
      <c r="B303" s="10" t="s">
        <v>1702</v>
      </c>
      <c r="C303" s="9" t="s">
        <v>523</v>
      </c>
      <c r="E303" s="9" t="s">
        <v>524</v>
      </c>
      <c r="F303" s="9" t="s">
        <v>525</v>
      </c>
      <c r="H303" s="9" t="s">
        <v>202</v>
      </c>
      <c r="I303" s="9" t="s">
        <v>28</v>
      </c>
      <c r="J303" s="129">
        <v>41193</v>
      </c>
      <c r="K303" s="129">
        <v>41162</v>
      </c>
      <c r="L303" s="129">
        <v>41425</v>
      </c>
      <c r="M303" s="9" t="s">
        <v>20</v>
      </c>
      <c r="O303" s="9">
        <v>31</v>
      </c>
      <c r="Q303" s="9" t="s">
        <v>61</v>
      </c>
      <c r="S303" s="13">
        <v>71910000</v>
      </c>
      <c r="T303" s="13">
        <v>71910000</v>
      </c>
      <c r="U303" s="13">
        <v>14382000</v>
      </c>
      <c r="AF303" s="51">
        <f t="shared" si="4"/>
        <v>0</v>
      </c>
      <c r="AH303" s="11">
        <v>41162</v>
      </c>
      <c r="AI303" s="11">
        <v>41425</v>
      </c>
      <c r="AJ303" s="13">
        <v>71909621</v>
      </c>
      <c r="AK303" s="13">
        <v>14381924</v>
      </c>
    </row>
    <row r="304" spans="1:131" ht="19.5" customHeight="1" x14ac:dyDescent="0.25">
      <c r="A304" s="9">
        <v>267</v>
      </c>
      <c r="B304" s="10" t="s">
        <v>1703</v>
      </c>
      <c r="C304" s="9" t="s">
        <v>1297</v>
      </c>
      <c r="E304" s="9" t="s">
        <v>1257</v>
      </c>
      <c r="F304" s="9" t="s">
        <v>746</v>
      </c>
      <c r="I304" s="9" t="s">
        <v>528</v>
      </c>
      <c r="J304" s="129">
        <v>41494</v>
      </c>
      <c r="K304" s="129">
        <v>41116</v>
      </c>
      <c r="L304" s="129">
        <v>41639</v>
      </c>
      <c r="M304" s="9" t="s">
        <v>20</v>
      </c>
      <c r="O304" s="9">
        <v>31</v>
      </c>
      <c r="Q304" s="9" t="s">
        <v>54</v>
      </c>
      <c r="S304" s="13">
        <v>90480000</v>
      </c>
      <c r="T304" s="13">
        <v>90480000</v>
      </c>
      <c r="U304" s="13">
        <v>18000000</v>
      </c>
      <c r="AF304" s="51">
        <f t="shared" si="4"/>
        <v>0</v>
      </c>
      <c r="AH304" s="11">
        <v>41116</v>
      </c>
      <c r="AI304" s="11">
        <v>41486</v>
      </c>
      <c r="AJ304" s="13">
        <v>20562734</v>
      </c>
      <c r="AK304" s="13">
        <v>4112547</v>
      </c>
      <c r="AL304" s="11">
        <v>41487</v>
      </c>
      <c r="AM304" s="11">
        <v>41517</v>
      </c>
      <c r="AN304" s="13">
        <v>31538168</v>
      </c>
      <c r="AO304" s="13">
        <v>6307634</v>
      </c>
      <c r="AP304" s="11">
        <v>41518</v>
      </c>
      <c r="AQ304" s="11">
        <v>41547</v>
      </c>
      <c r="AR304" s="13">
        <v>11925450</v>
      </c>
      <c r="AS304" s="13">
        <v>2385090</v>
      </c>
      <c r="AT304" s="11">
        <v>41548</v>
      </c>
      <c r="AU304" s="11">
        <v>41578</v>
      </c>
      <c r="AV304" s="13">
        <v>11101778</v>
      </c>
      <c r="AW304" s="13">
        <v>2220356</v>
      </c>
      <c r="AX304" s="11">
        <v>41579</v>
      </c>
      <c r="AY304" s="11">
        <v>41639</v>
      </c>
      <c r="AZ304" s="13">
        <v>14432440</v>
      </c>
      <c r="BA304" s="13">
        <v>2886488</v>
      </c>
    </row>
    <row r="305" spans="1:131" ht="19.5" customHeight="1" x14ac:dyDescent="0.25">
      <c r="A305" s="9">
        <v>268</v>
      </c>
      <c r="B305" s="10" t="s">
        <v>1704</v>
      </c>
      <c r="C305" s="9" t="s">
        <v>529</v>
      </c>
      <c r="E305" s="9" t="s">
        <v>447</v>
      </c>
      <c r="F305" s="9" t="s">
        <v>448</v>
      </c>
      <c r="H305" s="9" t="s">
        <v>202</v>
      </c>
      <c r="I305" s="9" t="s">
        <v>25</v>
      </c>
      <c r="J305" s="129">
        <v>40969</v>
      </c>
      <c r="K305" s="129">
        <v>40969</v>
      </c>
      <c r="L305" s="129">
        <v>41274</v>
      </c>
      <c r="O305" s="9">
        <v>24</v>
      </c>
      <c r="Q305" s="9" t="s">
        <v>54</v>
      </c>
      <c r="S305" s="13">
        <v>3665000</v>
      </c>
      <c r="T305" s="13">
        <v>3665000</v>
      </c>
      <c r="U305" s="13">
        <v>733000</v>
      </c>
      <c r="AF305" s="51">
        <f t="shared" si="4"/>
        <v>0</v>
      </c>
      <c r="AH305" s="11">
        <v>40969</v>
      </c>
      <c r="AI305" s="11">
        <v>41274</v>
      </c>
      <c r="AJ305" s="13">
        <v>3631050</v>
      </c>
      <c r="AK305" s="13">
        <v>726210</v>
      </c>
    </row>
    <row r="306" spans="1:131" ht="19.5" customHeight="1" x14ac:dyDescent="0.25">
      <c r="A306" s="9">
        <v>269</v>
      </c>
      <c r="B306" s="10" t="s">
        <v>1705</v>
      </c>
      <c r="C306" s="9" t="s">
        <v>530</v>
      </c>
      <c r="E306" s="9" t="s">
        <v>447</v>
      </c>
      <c r="F306" s="9" t="s">
        <v>448</v>
      </c>
      <c r="H306" s="9" t="s">
        <v>202</v>
      </c>
      <c r="I306" s="9" t="s">
        <v>25</v>
      </c>
      <c r="J306" s="129">
        <v>40989</v>
      </c>
      <c r="K306" s="129">
        <v>40989</v>
      </c>
      <c r="L306" s="129">
        <v>41274</v>
      </c>
      <c r="O306" s="9">
        <v>24</v>
      </c>
      <c r="Q306" s="9" t="s">
        <v>54</v>
      </c>
      <c r="S306" s="13">
        <v>7060000</v>
      </c>
      <c r="T306" s="13">
        <v>7060000</v>
      </c>
      <c r="U306" s="13">
        <v>1412000</v>
      </c>
      <c r="AF306" s="51">
        <f t="shared" si="4"/>
        <v>0</v>
      </c>
      <c r="AH306" s="11">
        <v>40989</v>
      </c>
      <c r="AI306" s="11">
        <v>41274</v>
      </c>
      <c r="AJ306" s="13">
        <v>7028529</v>
      </c>
      <c r="AK306" s="13">
        <v>1405706</v>
      </c>
    </row>
    <row r="307" spans="1:131" ht="19.5" customHeight="1" x14ac:dyDescent="0.25">
      <c r="A307" s="9">
        <v>270</v>
      </c>
      <c r="B307" s="10" t="s">
        <v>1706</v>
      </c>
      <c r="C307" s="9" t="s">
        <v>531</v>
      </c>
      <c r="E307" s="9" t="s">
        <v>447</v>
      </c>
      <c r="F307" s="9" t="s">
        <v>448</v>
      </c>
      <c r="H307" s="9" t="s">
        <v>202</v>
      </c>
      <c r="I307" s="9" t="s">
        <v>25</v>
      </c>
      <c r="J307" s="129">
        <v>41019</v>
      </c>
      <c r="K307" s="129">
        <v>41019</v>
      </c>
      <c r="L307" s="129">
        <v>41274</v>
      </c>
      <c r="O307" s="9">
        <v>24</v>
      </c>
      <c r="Q307" s="9" t="s">
        <v>54</v>
      </c>
      <c r="S307" s="13">
        <v>7165000</v>
      </c>
      <c r="T307" s="13">
        <v>7165000</v>
      </c>
      <c r="U307" s="13">
        <v>1433000</v>
      </c>
      <c r="AF307" s="51">
        <f t="shared" si="4"/>
        <v>0</v>
      </c>
    </row>
    <row r="308" spans="1:131" ht="33.75" customHeight="1" x14ac:dyDescent="0.25">
      <c r="A308" s="9">
        <v>271</v>
      </c>
      <c r="B308" s="10" t="s">
        <v>1707</v>
      </c>
      <c r="C308" s="9" t="s">
        <v>532</v>
      </c>
      <c r="E308" s="9" t="s">
        <v>101</v>
      </c>
      <c r="F308" s="9" t="s">
        <v>102</v>
      </c>
      <c r="M308" s="9" t="s">
        <v>335</v>
      </c>
      <c r="N308" s="9" t="s">
        <v>900</v>
      </c>
      <c r="O308" s="9">
        <v>29</v>
      </c>
      <c r="AF308" s="51">
        <f t="shared" si="4"/>
        <v>0</v>
      </c>
      <c r="AH308" s="9"/>
      <c r="AI308" s="9"/>
      <c r="AT308" s="9"/>
      <c r="AU308" s="9"/>
      <c r="AX308" s="9"/>
      <c r="AY308" s="9"/>
      <c r="BB308" s="9"/>
      <c r="BC308" s="9"/>
    </row>
    <row r="309" spans="1:131" s="22" customFormat="1" ht="30.75" customHeight="1" x14ac:dyDescent="0.25">
      <c r="A309" s="22">
        <v>272</v>
      </c>
      <c r="B309" s="17" t="s">
        <v>1707</v>
      </c>
      <c r="C309" s="18" t="s">
        <v>532</v>
      </c>
      <c r="D309" s="14"/>
      <c r="E309" s="22" t="s">
        <v>901</v>
      </c>
      <c r="F309" s="22" t="s">
        <v>102</v>
      </c>
      <c r="G309" s="14"/>
      <c r="H309" s="22" t="s">
        <v>202</v>
      </c>
      <c r="I309" s="22" t="s">
        <v>35</v>
      </c>
      <c r="J309" s="131">
        <v>41330</v>
      </c>
      <c r="K309" s="131">
        <v>41214</v>
      </c>
      <c r="L309" s="131">
        <v>41639</v>
      </c>
      <c r="M309" s="22" t="s">
        <v>335</v>
      </c>
      <c r="O309" s="22">
        <v>29</v>
      </c>
      <c r="Q309" s="22" t="s">
        <v>54</v>
      </c>
      <c r="R309" s="15"/>
      <c r="S309" s="15">
        <v>1135850400</v>
      </c>
      <c r="T309" s="15">
        <v>1135850400</v>
      </c>
      <c r="U309" s="15">
        <v>227170080</v>
      </c>
      <c r="V309" s="15">
        <v>56640000</v>
      </c>
      <c r="W309" s="15"/>
      <c r="X309" s="15"/>
      <c r="Y309" s="15"/>
      <c r="Z309" s="15"/>
      <c r="AA309" s="15"/>
      <c r="AB309" s="15"/>
      <c r="AC309" s="15"/>
      <c r="AD309" s="15"/>
      <c r="AE309" s="15"/>
      <c r="AF309" s="51">
        <f t="shared" si="4"/>
        <v>56640000</v>
      </c>
      <c r="AG309" s="47"/>
      <c r="AH309" s="14">
        <v>41316</v>
      </c>
      <c r="AI309" s="14">
        <v>41517</v>
      </c>
      <c r="AJ309" s="15">
        <v>524859583</v>
      </c>
      <c r="AK309" s="15">
        <v>34688491</v>
      </c>
      <c r="AL309" s="14">
        <v>41316</v>
      </c>
      <c r="AM309" s="14">
        <v>41425</v>
      </c>
      <c r="AN309" s="15">
        <v>284032890</v>
      </c>
      <c r="AO309" s="15">
        <v>56806578</v>
      </c>
      <c r="AP309" s="14">
        <v>41214</v>
      </c>
      <c r="AQ309" s="14">
        <v>41455</v>
      </c>
      <c r="AR309" s="15">
        <v>247298180</v>
      </c>
      <c r="AS309" s="15">
        <v>49459636</v>
      </c>
      <c r="AT309" s="14">
        <v>41426</v>
      </c>
      <c r="AU309" s="14">
        <v>41517</v>
      </c>
      <c r="AV309" s="15">
        <v>41557545</v>
      </c>
      <c r="AW309" s="15">
        <v>8311509</v>
      </c>
      <c r="AX309" s="14">
        <v>41518</v>
      </c>
      <c r="AY309" s="14">
        <v>41639</v>
      </c>
      <c r="AZ309" s="15">
        <v>46743190</v>
      </c>
      <c r="BA309" s="15">
        <v>9348638</v>
      </c>
      <c r="BB309" s="14">
        <v>41640</v>
      </c>
      <c r="BC309" s="14">
        <v>41759</v>
      </c>
      <c r="BD309" s="15">
        <v>117639660</v>
      </c>
      <c r="BE309" s="15">
        <v>23527932</v>
      </c>
      <c r="BF309" s="14"/>
      <c r="BG309" s="14"/>
      <c r="BH309" s="15"/>
      <c r="BI309" s="15"/>
      <c r="BJ309" s="14"/>
      <c r="BK309" s="14"/>
      <c r="BL309" s="15"/>
      <c r="BM309" s="15"/>
      <c r="BN309" s="14"/>
      <c r="BO309" s="14"/>
      <c r="BP309" s="15"/>
      <c r="BQ309" s="15"/>
      <c r="BT309" s="15"/>
      <c r="BU309" s="15"/>
      <c r="BX309" s="15"/>
      <c r="BY309" s="15"/>
      <c r="CB309" s="15"/>
      <c r="CC309" s="15"/>
      <c r="CF309" s="15"/>
      <c r="CG309" s="15"/>
      <c r="CJ309" s="15"/>
      <c r="CK309" s="15"/>
      <c r="CN309" s="15"/>
      <c r="CO309" s="15"/>
      <c r="CP309" s="14"/>
      <c r="CQ309" s="14"/>
      <c r="CR309" s="15"/>
      <c r="CS309" s="15"/>
      <c r="CT309" s="14"/>
      <c r="CU309" s="14"/>
      <c r="CV309" s="15"/>
      <c r="CW309" s="15"/>
      <c r="CX309" s="97"/>
      <c r="CY309" s="97"/>
      <c r="CZ309" s="15"/>
      <c r="DA309" s="15"/>
      <c r="DB309" s="97"/>
      <c r="DC309" s="97"/>
      <c r="DD309" s="15"/>
      <c r="DE309" s="15"/>
      <c r="DF309" s="97"/>
      <c r="DG309" s="97"/>
      <c r="DH309" s="15"/>
      <c r="DI309" s="15"/>
      <c r="DJ309" s="97"/>
      <c r="DK309" s="97"/>
      <c r="DL309" s="15"/>
      <c r="DM309" s="15"/>
      <c r="DN309" s="97"/>
      <c r="DO309" s="97"/>
      <c r="DP309" s="15"/>
      <c r="DQ309" s="15"/>
      <c r="DR309" s="97"/>
      <c r="DS309" s="97"/>
      <c r="DT309" s="15"/>
      <c r="DU309" s="15"/>
      <c r="DV309" s="97"/>
      <c r="DW309" s="97"/>
      <c r="DX309" s="15"/>
      <c r="DY309" s="15"/>
      <c r="DZ309" s="58"/>
      <c r="EA309" s="59"/>
    </row>
    <row r="310" spans="1:131" s="18" customFormat="1" ht="19.5" customHeight="1" x14ac:dyDescent="0.25">
      <c r="A310" s="18">
        <v>272</v>
      </c>
      <c r="B310" s="17" t="s">
        <v>1707</v>
      </c>
      <c r="C310" s="18" t="s">
        <v>532</v>
      </c>
      <c r="D310" s="19">
        <v>41802</v>
      </c>
      <c r="G310" s="19"/>
      <c r="J310" s="130"/>
      <c r="K310" s="130"/>
      <c r="L310" s="130">
        <v>41759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51">
        <f t="shared" si="4"/>
        <v>0</v>
      </c>
      <c r="AG310" s="46"/>
      <c r="AH310" s="19"/>
      <c r="AI310" s="19"/>
      <c r="AJ310" s="20"/>
      <c r="AK310" s="20"/>
      <c r="AL310" s="19"/>
      <c r="AM310" s="19"/>
      <c r="AN310" s="20"/>
      <c r="AO310" s="20"/>
      <c r="AP310" s="19"/>
      <c r="AQ310" s="19"/>
      <c r="AR310" s="20"/>
      <c r="AS310" s="20"/>
      <c r="AT310" s="19"/>
      <c r="AU310" s="19"/>
      <c r="AV310" s="20"/>
      <c r="AW310" s="20"/>
      <c r="AX310" s="19"/>
      <c r="AY310" s="19"/>
      <c r="AZ310" s="20"/>
      <c r="BA310" s="20"/>
      <c r="BB310" s="19"/>
      <c r="BC310" s="19"/>
      <c r="BD310" s="20"/>
      <c r="BE310" s="20"/>
      <c r="BF310" s="19"/>
      <c r="BG310" s="19"/>
      <c r="BH310" s="20"/>
      <c r="BI310" s="20"/>
      <c r="BJ310" s="19"/>
      <c r="BK310" s="19"/>
      <c r="BL310" s="20"/>
      <c r="BM310" s="20"/>
      <c r="BN310" s="19"/>
      <c r="BO310" s="19"/>
      <c r="BP310" s="20"/>
      <c r="BQ310" s="20"/>
      <c r="BT310" s="20"/>
      <c r="BU310" s="20"/>
      <c r="BX310" s="20"/>
      <c r="BY310" s="20"/>
      <c r="CB310" s="20"/>
      <c r="CC310" s="20"/>
      <c r="CF310" s="20"/>
      <c r="CG310" s="20"/>
      <c r="CJ310" s="20"/>
      <c r="CK310" s="20"/>
      <c r="CN310" s="20"/>
      <c r="CO310" s="20"/>
      <c r="CP310" s="19"/>
      <c r="CQ310" s="19"/>
      <c r="CR310" s="20"/>
      <c r="CS310" s="20"/>
      <c r="CT310" s="19"/>
      <c r="CU310" s="19"/>
      <c r="CV310" s="20"/>
      <c r="CW310" s="20"/>
      <c r="CX310" s="96"/>
      <c r="CY310" s="96"/>
      <c r="CZ310" s="20"/>
      <c r="DA310" s="20"/>
      <c r="DB310" s="96"/>
      <c r="DC310" s="96"/>
      <c r="DD310" s="20"/>
      <c r="DE310" s="20"/>
      <c r="DF310" s="96"/>
      <c r="DG310" s="96"/>
      <c r="DH310" s="20"/>
      <c r="DI310" s="20"/>
      <c r="DJ310" s="96"/>
      <c r="DK310" s="96"/>
      <c r="DL310" s="20"/>
      <c r="DM310" s="20"/>
      <c r="DN310" s="96"/>
      <c r="DO310" s="96"/>
      <c r="DP310" s="20"/>
      <c r="DQ310" s="20"/>
      <c r="DR310" s="96"/>
      <c r="DS310" s="96"/>
      <c r="DT310" s="20"/>
      <c r="DU310" s="20"/>
      <c r="DV310" s="96"/>
      <c r="DW310" s="96"/>
      <c r="DX310" s="20"/>
      <c r="DY310" s="20"/>
      <c r="DZ310" s="56"/>
      <c r="EA310" s="57"/>
    </row>
    <row r="311" spans="1:131" ht="19.5" customHeight="1" x14ac:dyDescent="0.25">
      <c r="A311" s="9">
        <v>273</v>
      </c>
      <c r="B311" s="10" t="s">
        <v>1708</v>
      </c>
      <c r="C311" s="9" t="s">
        <v>533</v>
      </c>
      <c r="E311" s="9" t="s">
        <v>401</v>
      </c>
      <c r="F311" s="9" t="s">
        <v>19</v>
      </c>
      <c r="M311" s="9" t="s">
        <v>20</v>
      </c>
      <c r="O311" s="9">
        <v>26</v>
      </c>
      <c r="AF311" s="51">
        <f t="shared" si="4"/>
        <v>0</v>
      </c>
    </row>
    <row r="312" spans="1:131" ht="19.5" customHeight="1" x14ac:dyDescent="0.25">
      <c r="A312" s="9">
        <v>274</v>
      </c>
      <c r="B312" s="10" t="s">
        <v>1709</v>
      </c>
      <c r="C312" s="9" t="s">
        <v>534</v>
      </c>
      <c r="E312" s="9" t="s">
        <v>401</v>
      </c>
      <c r="F312" s="9" t="s">
        <v>19</v>
      </c>
      <c r="H312" s="9" t="s">
        <v>202</v>
      </c>
      <c r="I312" s="9" t="s">
        <v>25</v>
      </c>
      <c r="J312" s="129">
        <v>40969</v>
      </c>
      <c r="K312" s="129">
        <v>40802</v>
      </c>
      <c r="L312" s="129">
        <v>41025</v>
      </c>
      <c r="M312" s="9" t="s">
        <v>20</v>
      </c>
      <c r="O312" s="9">
        <v>25</v>
      </c>
      <c r="Q312" s="9" t="s">
        <v>54</v>
      </c>
      <c r="S312" s="13">
        <v>5466889</v>
      </c>
      <c r="T312" s="13">
        <v>5466889</v>
      </c>
      <c r="U312" s="13">
        <v>640000</v>
      </c>
      <c r="AF312" s="51">
        <f t="shared" si="4"/>
        <v>0</v>
      </c>
      <c r="AH312" s="11">
        <v>40878</v>
      </c>
      <c r="AI312" s="11">
        <v>41029</v>
      </c>
      <c r="AJ312" s="13">
        <v>3199889</v>
      </c>
      <c r="AK312" s="13">
        <v>639978</v>
      </c>
    </row>
    <row r="313" spans="1:131" ht="19.5" customHeight="1" x14ac:dyDescent="0.25">
      <c r="A313" s="9">
        <v>275</v>
      </c>
      <c r="B313" s="10" t="s">
        <v>1710</v>
      </c>
      <c r="C313" s="9" t="s">
        <v>535</v>
      </c>
      <c r="E313" s="9" t="s">
        <v>287</v>
      </c>
      <c r="F313" s="9" t="s">
        <v>288</v>
      </c>
      <c r="H313" s="9" t="s">
        <v>202</v>
      </c>
      <c r="I313" s="9" t="s">
        <v>25</v>
      </c>
      <c r="J313" s="129">
        <v>41159</v>
      </c>
      <c r="K313" s="129">
        <v>41142</v>
      </c>
      <c r="L313" s="129">
        <v>41187</v>
      </c>
      <c r="M313" s="9" t="s">
        <v>20</v>
      </c>
      <c r="O313" s="9">
        <v>31</v>
      </c>
      <c r="Q313" s="9" t="s">
        <v>54</v>
      </c>
      <c r="S313" s="13">
        <v>7024000</v>
      </c>
      <c r="T313" s="13">
        <v>7024000</v>
      </c>
      <c r="U313" s="13">
        <v>1404800</v>
      </c>
      <c r="AF313" s="51">
        <f t="shared" si="4"/>
        <v>0</v>
      </c>
      <c r="AH313" s="11">
        <v>41142</v>
      </c>
      <c r="AI313" s="11">
        <v>41187</v>
      </c>
      <c r="AJ313" s="13">
        <v>5782852</v>
      </c>
      <c r="AK313" s="13">
        <v>1156570</v>
      </c>
    </row>
    <row r="314" spans="1:131" ht="31.5" customHeight="1" x14ac:dyDescent="0.25">
      <c r="A314" s="9">
        <v>276</v>
      </c>
      <c r="B314" s="10" t="s">
        <v>1711</v>
      </c>
      <c r="C314" s="9" t="s">
        <v>538</v>
      </c>
      <c r="E314" s="9" t="s">
        <v>539</v>
      </c>
      <c r="F314" s="9" t="s">
        <v>540</v>
      </c>
      <c r="H314" s="9" t="s">
        <v>202</v>
      </c>
      <c r="I314" s="9" t="s">
        <v>35</v>
      </c>
      <c r="J314" s="129">
        <v>41106</v>
      </c>
      <c r="K314" s="129">
        <v>41000</v>
      </c>
      <c r="L314" s="129">
        <v>41425</v>
      </c>
      <c r="M314" s="9" t="s">
        <v>335</v>
      </c>
      <c r="O314" s="9">
        <v>30</v>
      </c>
      <c r="Q314" s="9" t="s">
        <v>61</v>
      </c>
      <c r="S314" s="13">
        <v>596332500</v>
      </c>
      <c r="T314" s="13">
        <v>596332500</v>
      </c>
      <c r="U314" s="13">
        <v>119266500</v>
      </c>
      <c r="AF314" s="51">
        <f t="shared" si="4"/>
        <v>0</v>
      </c>
      <c r="AH314" s="11">
        <v>41030</v>
      </c>
      <c r="AI314" s="11">
        <v>41182</v>
      </c>
      <c r="AJ314" s="13">
        <v>597563358</v>
      </c>
      <c r="AK314" s="13">
        <v>119266500</v>
      </c>
    </row>
    <row r="315" spans="1:131" ht="19.5" customHeight="1" x14ac:dyDescent="0.25">
      <c r="A315" s="9">
        <v>277</v>
      </c>
      <c r="B315" s="10" t="s">
        <v>1712</v>
      </c>
      <c r="C315" s="9" t="s">
        <v>1405</v>
      </c>
      <c r="E315" s="9" t="s">
        <v>1262</v>
      </c>
      <c r="F315" s="9" t="s">
        <v>111</v>
      </c>
      <c r="H315" s="9" t="s">
        <v>202</v>
      </c>
      <c r="I315" s="9" t="s">
        <v>35</v>
      </c>
      <c r="J315" s="129">
        <v>41407</v>
      </c>
      <c r="K315" s="129">
        <v>40483</v>
      </c>
      <c r="L315" s="129">
        <v>41759</v>
      </c>
      <c r="M315" s="9" t="s">
        <v>20</v>
      </c>
      <c r="O315" s="9">
        <v>29</v>
      </c>
      <c r="Q315" s="9" t="s">
        <v>54</v>
      </c>
      <c r="S315" s="13">
        <v>406564925</v>
      </c>
      <c r="T315" s="13">
        <v>406564925</v>
      </c>
      <c r="U315" s="13">
        <v>80000000</v>
      </c>
      <c r="V315" s="13">
        <v>280000000</v>
      </c>
      <c r="AF315" s="51">
        <f t="shared" si="4"/>
        <v>280000000</v>
      </c>
      <c r="AH315" s="11">
        <v>41214</v>
      </c>
      <c r="AI315" s="11">
        <v>41424</v>
      </c>
      <c r="AJ315" s="13">
        <v>155546333</v>
      </c>
      <c r="AK315" s="13">
        <v>31109267</v>
      </c>
      <c r="AL315" s="11">
        <v>41426</v>
      </c>
      <c r="AM315" s="11">
        <v>41517</v>
      </c>
      <c r="AN315" s="13">
        <v>134194203</v>
      </c>
      <c r="AO315" s="13">
        <v>26838841</v>
      </c>
      <c r="AP315" s="11">
        <v>41518</v>
      </c>
      <c r="AQ315" s="11">
        <v>41547</v>
      </c>
      <c r="AR315" s="13">
        <v>3942182</v>
      </c>
      <c r="AS315" s="13">
        <v>788436</v>
      </c>
      <c r="AT315" s="11">
        <v>41548</v>
      </c>
      <c r="AU315" s="11">
        <v>41639</v>
      </c>
      <c r="AV315" s="13">
        <v>61313488</v>
      </c>
      <c r="AW315" s="13">
        <v>12262698</v>
      </c>
      <c r="AX315" s="11">
        <v>40483</v>
      </c>
      <c r="AY315" s="11">
        <v>41213</v>
      </c>
      <c r="AZ315" s="13">
        <v>6552425</v>
      </c>
      <c r="BA315" s="13">
        <v>1310485</v>
      </c>
      <c r="BB315" s="11">
        <v>41640</v>
      </c>
      <c r="BC315" s="11">
        <v>41729</v>
      </c>
      <c r="BD315" s="13">
        <v>11432309</v>
      </c>
      <c r="BE315" s="13">
        <v>2286462</v>
      </c>
      <c r="BF315" s="11">
        <v>41730</v>
      </c>
      <c r="BG315" s="11">
        <v>41759</v>
      </c>
      <c r="BH315" s="13">
        <v>8459426</v>
      </c>
      <c r="BI315" s="13">
        <v>1691885</v>
      </c>
      <c r="BJ315" s="11">
        <v>40483</v>
      </c>
      <c r="BK315" s="11">
        <v>41759</v>
      </c>
      <c r="BL315" s="13">
        <v>393991804</v>
      </c>
      <c r="BM315" s="13">
        <v>2510288</v>
      </c>
      <c r="DZ315" s="54">
        <v>408467113</v>
      </c>
      <c r="EA315" s="55">
        <v>78798362</v>
      </c>
    </row>
    <row r="316" spans="1:131" ht="19.5" customHeight="1" x14ac:dyDescent="0.25">
      <c r="A316" s="9">
        <v>278</v>
      </c>
      <c r="B316" s="10" t="s">
        <v>1713</v>
      </c>
      <c r="C316" s="9" t="s">
        <v>542</v>
      </c>
      <c r="E316" s="9" t="s">
        <v>541</v>
      </c>
      <c r="F316" s="9" t="s">
        <v>543</v>
      </c>
      <c r="I316" s="9" t="s">
        <v>544</v>
      </c>
      <c r="J316" s="129">
        <v>41131</v>
      </c>
      <c r="K316" s="129">
        <v>40969</v>
      </c>
      <c r="L316" s="129">
        <v>41639</v>
      </c>
      <c r="O316" s="9">
        <v>25</v>
      </c>
      <c r="Q316" s="9" t="s">
        <v>61</v>
      </c>
      <c r="S316" s="13">
        <v>124711720</v>
      </c>
      <c r="T316" s="13">
        <v>124711720</v>
      </c>
      <c r="U316" s="13">
        <v>24942344</v>
      </c>
      <c r="AF316" s="51">
        <f t="shared" si="4"/>
        <v>0</v>
      </c>
      <c r="AH316" s="11">
        <v>40969</v>
      </c>
      <c r="AI316" s="11">
        <v>41320</v>
      </c>
      <c r="AJ316" s="13">
        <v>118403724</v>
      </c>
      <c r="AK316" s="13">
        <v>23680745</v>
      </c>
    </row>
    <row r="317" spans="1:131" ht="19.5" customHeight="1" x14ac:dyDescent="0.25">
      <c r="A317" s="9">
        <v>279</v>
      </c>
      <c r="B317" s="10" t="s">
        <v>1714</v>
      </c>
      <c r="C317" s="9" t="s">
        <v>545</v>
      </c>
      <c r="E317" s="9" t="s">
        <v>332</v>
      </c>
      <c r="F317" s="9" t="s">
        <v>378</v>
      </c>
      <c r="I317" s="9" t="s">
        <v>35</v>
      </c>
      <c r="M317" s="9" t="s">
        <v>20</v>
      </c>
      <c r="N317" s="9" t="s">
        <v>900</v>
      </c>
      <c r="AF317" s="51">
        <f t="shared" si="4"/>
        <v>0</v>
      </c>
      <c r="AH317" s="11">
        <v>41101</v>
      </c>
      <c r="AI317" s="11">
        <v>41274</v>
      </c>
      <c r="AJ317" s="13">
        <v>7692355</v>
      </c>
      <c r="AK317" s="13">
        <v>1538471</v>
      </c>
    </row>
    <row r="318" spans="1:131" ht="19.5" customHeight="1" x14ac:dyDescent="0.25">
      <c r="A318" s="9">
        <v>280</v>
      </c>
      <c r="B318" s="17" t="s">
        <v>1714</v>
      </c>
      <c r="C318" s="18" t="s">
        <v>545</v>
      </c>
      <c r="E318" s="9" t="s">
        <v>1220</v>
      </c>
      <c r="F318" s="9" t="s">
        <v>493</v>
      </c>
      <c r="G318" s="19" t="s">
        <v>1221</v>
      </c>
      <c r="I318" s="9" t="s">
        <v>35</v>
      </c>
      <c r="J318" s="129">
        <v>41355</v>
      </c>
      <c r="K318" s="129">
        <v>41101</v>
      </c>
      <c r="L318" s="129">
        <v>41774</v>
      </c>
      <c r="M318" s="9" t="s">
        <v>20</v>
      </c>
      <c r="O318" s="9">
        <v>29</v>
      </c>
      <c r="Q318" s="9" t="s">
        <v>54</v>
      </c>
      <c r="S318" s="13">
        <v>573096398</v>
      </c>
      <c r="T318" s="13">
        <v>573096398</v>
      </c>
      <c r="U318" s="13">
        <v>114619280</v>
      </c>
      <c r="V318" s="13">
        <v>280000000</v>
      </c>
      <c r="AF318" s="51">
        <f t="shared" si="4"/>
        <v>280000000</v>
      </c>
      <c r="AH318" s="11">
        <v>41239</v>
      </c>
      <c r="AI318" s="11">
        <v>41425</v>
      </c>
      <c r="AJ318" s="13">
        <v>260473121</v>
      </c>
      <c r="AK318" s="13">
        <v>52094624</v>
      </c>
      <c r="AL318" s="11">
        <v>41426</v>
      </c>
      <c r="AM318" s="11">
        <v>41455</v>
      </c>
      <c r="AN318" s="13">
        <v>135524329</v>
      </c>
      <c r="AO318" s="13">
        <v>27104866</v>
      </c>
      <c r="AP318" s="11">
        <v>41456</v>
      </c>
      <c r="AQ318" s="11">
        <v>41486</v>
      </c>
      <c r="AR318" s="13">
        <v>15438906</v>
      </c>
      <c r="AS318" s="13">
        <v>3087781</v>
      </c>
      <c r="AT318" s="11">
        <v>41487</v>
      </c>
      <c r="AU318" s="11">
        <v>41578</v>
      </c>
      <c r="AV318" s="13">
        <v>18864041</v>
      </c>
      <c r="AW318" s="13">
        <v>3697352</v>
      </c>
      <c r="AX318" s="11">
        <v>41579</v>
      </c>
      <c r="AY318" s="11">
        <v>41639</v>
      </c>
      <c r="AZ318" s="13">
        <v>12444386</v>
      </c>
      <c r="BA318" s="13">
        <v>2439099</v>
      </c>
      <c r="BB318" s="11">
        <v>41640</v>
      </c>
      <c r="BC318" s="11">
        <v>41729</v>
      </c>
      <c r="BD318" s="13">
        <v>9918174</v>
      </c>
      <c r="BE318" s="13">
        <v>1943962</v>
      </c>
      <c r="BF318" s="11">
        <v>41730</v>
      </c>
      <c r="BG318" s="11">
        <v>41820</v>
      </c>
      <c r="BH318" s="13">
        <v>10218242</v>
      </c>
      <c r="BI318" s="13">
        <v>2002775</v>
      </c>
      <c r="BJ318" s="11">
        <v>41821</v>
      </c>
      <c r="BK318" s="11">
        <v>42004</v>
      </c>
      <c r="BL318" s="13">
        <v>30383969</v>
      </c>
      <c r="BM318" s="13">
        <v>6076794</v>
      </c>
      <c r="BN318" s="11">
        <v>41101</v>
      </c>
      <c r="BO318" s="11">
        <v>42004</v>
      </c>
      <c r="BP318" s="13">
        <v>546225109</v>
      </c>
      <c r="BQ318" s="13">
        <v>9259298</v>
      </c>
      <c r="DZ318" s="54">
        <v>546225109</v>
      </c>
      <c r="EA318" s="55">
        <f>99985724+9259298</f>
        <v>109245022</v>
      </c>
    </row>
    <row r="319" spans="1:131" s="18" customFormat="1" ht="19.5" customHeight="1" x14ac:dyDescent="0.25">
      <c r="A319" s="18">
        <v>280</v>
      </c>
      <c r="B319" s="17" t="s">
        <v>1714</v>
      </c>
      <c r="C319" s="18" t="s">
        <v>545</v>
      </c>
      <c r="D319" s="19">
        <v>41883</v>
      </c>
      <c r="G319" s="19"/>
      <c r="J319" s="130"/>
      <c r="K319" s="130"/>
      <c r="L319" s="130">
        <v>42004</v>
      </c>
      <c r="R319" s="20"/>
      <c r="S319" s="20">
        <v>590909111</v>
      </c>
      <c r="T319" s="20">
        <v>590909111</v>
      </c>
      <c r="U319" s="20">
        <v>118181822</v>
      </c>
      <c r="V319" s="20">
        <v>280000000</v>
      </c>
      <c r="W319" s="20"/>
      <c r="X319" s="20"/>
      <c r="Y319" s="20"/>
      <c r="Z319" s="20"/>
      <c r="AA319" s="20"/>
      <c r="AB319" s="20"/>
      <c r="AC319" s="20"/>
      <c r="AD319" s="20"/>
      <c r="AE319" s="20"/>
      <c r="AF319" s="51">
        <f t="shared" si="4"/>
        <v>280000000</v>
      </c>
      <c r="AG319" s="46"/>
      <c r="AH319" s="19"/>
      <c r="AI319" s="19"/>
      <c r="AJ319" s="20"/>
      <c r="AK319" s="20"/>
      <c r="AL319" s="19"/>
      <c r="AM319" s="19"/>
      <c r="AN319" s="20"/>
      <c r="AO319" s="20"/>
      <c r="AP319" s="19"/>
      <c r="AQ319" s="19"/>
      <c r="AR319" s="20"/>
      <c r="AS319" s="20"/>
      <c r="AT319" s="19"/>
      <c r="AU319" s="19"/>
      <c r="AV319" s="20"/>
      <c r="AW319" s="20"/>
      <c r="AX319" s="19"/>
      <c r="AY319" s="19"/>
      <c r="AZ319" s="20"/>
      <c r="BA319" s="20"/>
      <c r="BB319" s="19"/>
      <c r="BC319" s="19"/>
      <c r="BD319" s="20"/>
      <c r="BE319" s="20"/>
      <c r="BF319" s="19"/>
      <c r="BG319" s="19"/>
      <c r="BH319" s="20"/>
      <c r="BI319" s="20"/>
      <c r="BJ319" s="19"/>
      <c r="BK319" s="19"/>
      <c r="BL319" s="20"/>
      <c r="BM319" s="20"/>
      <c r="BN319" s="19"/>
      <c r="BO319" s="19"/>
      <c r="BP319" s="20"/>
      <c r="BQ319" s="20"/>
      <c r="BT319" s="20"/>
      <c r="BU319" s="20"/>
      <c r="BX319" s="20"/>
      <c r="BY319" s="20"/>
      <c r="CB319" s="20"/>
      <c r="CC319" s="20"/>
      <c r="CF319" s="20"/>
      <c r="CG319" s="20"/>
      <c r="CJ319" s="20"/>
      <c r="CK319" s="20"/>
      <c r="CN319" s="20"/>
      <c r="CO319" s="20"/>
      <c r="CP319" s="19"/>
      <c r="CQ319" s="19"/>
      <c r="CR319" s="20"/>
      <c r="CS319" s="20"/>
      <c r="CT319" s="19"/>
      <c r="CU319" s="19"/>
      <c r="CV319" s="20"/>
      <c r="CW319" s="20"/>
      <c r="CX319" s="96"/>
      <c r="CY319" s="96"/>
      <c r="CZ319" s="20"/>
      <c r="DA319" s="20"/>
      <c r="DB319" s="96"/>
      <c r="DC319" s="96"/>
      <c r="DD319" s="20"/>
      <c r="DE319" s="20"/>
      <c r="DF319" s="96"/>
      <c r="DG319" s="96"/>
      <c r="DH319" s="20"/>
      <c r="DI319" s="20"/>
      <c r="DJ319" s="96"/>
      <c r="DK319" s="96"/>
      <c r="DL319" s="20"/>
      <c r="DM319" s="20"/>
      <c r="DN319" s="96"/>
      <c r="DO319" s="96"/>
      <c r="DP319" s="20"/>
      <c r="DQ319" s="20"/>
      <c r="DR319" s="96"/>
      <c r="DS319" s="96"/>
      <c r="DT319" s="20"/>
      <c r="DU319" s="20"/>
      <c r="DV319" s="96"/>
      <c r="DW319" s="96"/>
      <c r="DX319" s="20"/>
      <c r="DY319" s="20"/>
      <c r="DZ319" s="56"/>
      <c r="EA319" s="57"/>
    </row>
    <row r="320" spans="1:131" ht="19.5" customHeight="1" x14ac:dyDescent="0.25">
      <c r="A320" s="9">
        <v>281</v>
      </c>
      <c r="B320" s="10" t="s">
        <v>1715</v>
      </c>
      <c r="C320" s="9" t="s">
        <v>546</v>
      </c>
      <c r="E320" s="9" t="s">
        <v>673</v>
      </c>
      <c r="F320" s="9" t="s">
        <v>547</v>
      </c>
      <c r="I320" s="9" t="s">
        <v>25</v>
      </c>
      <c r="M320" s="9" t="s">
        <v>20</v>
      </c>
      <c r="O320" s="9">
        <v>30</v>
      </c>
      <c r="AF320" s="51">
        <f t="shared" si="4"/>
        <v>0</v>
      </c>
    </row>
    <row r="321" spans="1:131" ht="19.5" customHeight="1" x14ac:dyDescent="0.25">
      <c r="A321" s="9">
        <v>282</v>
      </c>
      <c r="B321" s="10" t="s">
        <v>1716</v>
      </c>
      <c r="C321" s="9" t="s">
        <v>548</v>
      </c>
      <c r="E321" s="9" t="s">
        <v>144</v>
      </c>
      <c r="F321" s="9" t="s">
        <v>145</v>
      </c>
      <c r="I321" s="9" t="s">
        <v>35</v>
      </c>
      <c r="J321" s="129">
        <v>42207</v>
      </c>
      <c r="K321" s="129">
        <v>41582</v>
      </c>
      <c r="L321" s="129">
        <v>42444</v>
      </c>
      <c r="M321" s="9" t="s">
        <v>20</v>
      </c>
      <c r="O321" s="9">
        <v>32</v>
      </c>
      <c r="Q321" s="9" t="s">
        <v>54</v>
      </c>
      <c r="S321" s="13">
        <v>455441266</v>
      </c>
      <c r="T321" s="13">
        <v>455441266</v>
      </c>
      <c r="U321" s="13">
        <v>113860000</v>
      </c>
      <c r="V321" s="13">
        <v>333956500</v>
      </c>
      <c r="AF321" s="51">
        <f t="shared" si="4"/>
        <v>333956500</v>
      </c>
      <c r="AH321" s="11">
        <v>41582</v>
      </c>
      <c r="AI321" s="11">
        <v>42116</v>
      </c>
      <c r="AJ321" s="13">
        <v>5232732</v>
      </c>
      <c r="AK321" s="13">
        <v>1308183</v>
      </c>
      <c r="AL321" s="11">
        <v>42128</v>
      </c>
      <c r="AM321" s="11">
        <v>42185</v>
      </c>
      <c r="AN321" s="13">
        <v>14867441</v>
      </c>
      <c r="AO321" s="13">
        <v>3716860</v>
      </c>
      <c r="AP321" s="11">
        <v>42186</v>
      </c>
      <c r="AQ321" s="11">
        <v>42277</v>
      </c>
      <c r="AR321" s="13">
        <v>266705906</v>
      </c>
      <c r="AS321" s="13">
        <v>66676477</v>
      </c>
      <c r="AT321" s="11">
        <v>42278</v>
      </c>
      <c r="AU321" s="11">
        <v>42369</v>
      </c>
      <c r="AV321" s="13">
        <v>78034371</v>
      </c>
      <c r="AW321" s="13">
        <v>19508593</v>
      </c>
      <c r="AX321" s="11">
        <v>42370</v>
      </c>
      <c r="AY321" s="11">
        <v>42460</v>
      </c>
      <c r="AZ321" s="13">
        <v>38135046</v>
      </c>
      <c r="BA321" s="13">
        <v>9533762</v>
      </c>
      <c r="BB321" s="11">
        <v>42461</v>
      </c>
      <c r="BC321" s="11">
        <v>42505</v>
      </c>
      <c r="BD321" s="13">
        <v>45728968</v>
      </c>
      <c r="BE321" s="13">
        <v>11432242</v>
      </c>
      <c r="BF321" s="11">
        <v>41582</v>
      </c>
      <c r="BG321" s="11">
        <v>42505</v>
      </c>
      <c r="BH321" s="13">
        <v>450410074</v>
      </c>
      <c r="BI321" s="13">
        <v>355250</v>
      </c>
      <c r="DZ321" s="54">
        <v>450410074</v>
      </c>
      <c r="EA321" s="55">
        <v>112531367</v>
      </c>
    </row>
    <row r="322" spans="1:131" s="18" customFormat="1" ht="31.5" x14ac:dyDescent="0.25">
      <c r="A322" s="18">
        <v>282</v>
      </c>
      <c r="B322" s="17" t="s">
        <v>1716</v>
      </c>
      <c r="C322" s="18" t="s">
        <v>3710</v>
      </c>
      <c r="D322" s="19">
        <v>42172</v>
      </c>
      <c r="E322" s="18" t="s">
        <v>3711</v>
      </c>
      <c r="G322" s="19"/>
      <c r="J322" s="130"/>
      <c r="K322" s="130"/>
      <c r="L322" s="13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80"/>
      <c r="AG322" s="46"/>
      <c r="AH322" s="19"/>
      <c r="AI322" s="19"/>
      <c r="AJ322" s="20"/>
      <c r="AK322" s="20"/>
      <c r="AL322" s="19"/>
      <c r="AM322" s="19"/>
      <c r="AN322" s="20"/>
      <c r="AO322" s="20"/>
      <c r="AP322" s="19"/>
      <c r="AQ322" s="19"/>
      <c r="AR322" s="20"/>
      <c r="AS322" s="20"/>
      <c r="AT322" s="19"/>
      <c r="AU322" s="19"/>
      <c r="AV322" s="20"/>
      <c r="AW322" s="20"/>
      <c r="AX322" s="19"/>
      <c r="AY322" s="19"/>
      <c r="AZ322" s="20"/>
      <c r="BA322" s="20"/>
      <c r="BB322" s="19"/>
      <c r="BC322" s="19"/>
      <c r="BD322" s="20"/>
      <c r="BE322" s="20"/>
      <c r="BF322" s="19"/>
      <c r="BG322" s="19"/>
      <c r="BH322" s="20"/>
      <c r="BI322" s="20"/>
      <c r="BJ322" s="19"/>
      <c r="BK322" s="19"/>
      <c r="BL322" s="20"/>
      <c r="BM322" s="20"/>
      <c r="BN322" s="19"/>
      <c r="BO322" s="19"/>
      <c r="BP322" s="20"/>
      <c r="BQ322" s="20"/>
      <c r="BT322" s="20"/>
      <c r="BU322" s="20"/>
      <c r="BX322" s="20"/>
      <c r="BY322" s="20"/>
      <c r="CB322" s="20"/>
      <c r="CC322" s="20"/>
      <c r="CF322" s="20"/>
      <c r="CG322" s="20"/>
      <c r="CJ322" s="20"/>
      <c r="CK322" s="20"/>
      <c r="CN322" s="20"/>
      <c r="CO322" s="20"/>
      <c r="CP322" s="19"/>
      <c r="CQ322" s="19"/>
      <c r="CR322" s="20"/>
      <c r="CS322" s="20"/>
      <c r="CT322" s="19"/>
      <c r="CU322" s="19"/>
      <c r="CV322" s="20"/>
      <c r="CW322" s="20"/>
      <c r="CX322" s="96"/>
      <c r="CY322" s="96"/>
      <c r="CZ322" s="20"/>
      <c r="DA322" s="20"/>
      <c r="DB322" s="96"/>
      <c r="DC322" s="96"/>
      <c r="DD322" s="20"/>
      <c r="DE322" s="20"/>
      <c r="DF322" s="96"/>
      <c r="DG322" s="96"/>
      <c r="DH322" s="20"/>
      <c r="DI322" s="20"/>
      <c r="DJ322" s="96"/>
      <c r="DK322" s="96"/>
      <c r="DL322" s="20"/>
      <c r="DM322" s="20"/>
      <c r="DN322" s="96"/>
      <c r="DO322" s="96"/>
      <c r="DP322" s="20"/>
      <c r="DQ322" s="20"/>
      <c r="DR322" s="96"/>
      <c r="DS322" s="96"/>
      <c r="DT322" s="20"/>
      <c r="DU322" s="20"/>
      <c r="DV322" s="96"/>
      <c r="DW322" s="96"/>
      <c r="DX322" s="20"/>
      <c r="DY322" s="20"/>
      <c r="DZ322" s="56"/>
      <c r="EA322" s="57"/>
    </row>
    <row r="323" spans="1:131" s="18" customFormat="1" ht="15.75" x14ac:dyDescent="0.25">
      <c r="A323" s="18">
        <v>282</v>
      </c>
      <c r="B323" s="17" t="s">
        <v>1716</v>
      </c>
      <c r="C323" s="18" t="s">
        <v>3710</v>
      </c>
      <c r="D323" s="19">
        <v>42534</v>
      </c>
      <c r="G323" s="19"/>
      <c r="J323" s="130"/>
      <c r="K323" s="130"/>
      <c r="L323" s="130">
        <v>42505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80"/>
      <c r="AG323" s="46"/>
      <c r="AH323" s="19"/>
      <c r="AI323" s="19"/>
      <c r="AJ323" s="20"/>
      <c r="AK323" s="20"/>
      <c r="AL323" s="19"/>
      <c r="AM323" s="19"/>
      <c r="AN323" s="20"/>
      <c r="AO323" s="20"/>
      <c r="AP323" s="19"/>
      <c r="AQ323" s="19"/>
      <c r="AR323" s="20"/>
      <c r="AS323" s="20"/>
      <c r="AT323" s="19"/>
      <c r="AU323" s="19"/>
      <c r="AV323" s="20"/>
      <c r="AW323" s="20"/>
      <c r="AX323" s="19"/>
      <c r="AY323" s="19"/>
      <c r="AZ323" s="20"/>
      <c r="BA323" s="20"/>
      <c r="BB323" s="19"/>
      <c r="BC323" s="19"/>
      <c r="BD323" s="20"/>
      <c r="BE323" s="20"/>
      <c r="BF323" s="19"/>
      <c r="BG323" s="19"/>
      <c r="BH323" s="20"/>
      <c r="BI323" s="20"/>
      <c r="BJ323" s="19"/>
      <c r="BK323" s="19"/>
      <c r="BL323" s="20"/>
      <c r="BM323" s="20"/>
      <c r="BN323" s="19"/>
      <c r="BO323" s="19"/>
      <c r="BP323" s="20"/>
      <c r="BQ323" s="20"/>
      <c r="BT323" s="20"/>
      <c r="BU323" s="20"/>
      <c r="BX323" s="20"/>
      <c r="BY323" s="20"/>
      <c r="CB323" s="20"/>
      <c r="CC323" s="20"/>
      <c r="CF323" s="20"/>
      <c r="CG323" s="20"/>
      <c r="CJ323" s="20"/>
      <c r="CK323" s="20"/>
      <c r="CN323" s="20"/>
      <c r="CO323" s="20"/>
      <c r="CP323" s="19"/>
      <c r="CQ323" s="19"/>
      <c r="CR323" s="20"/>
      <c r="CS323" s="20"/>
      <c r="CT323" s="19"/>
      <c r="CU323" s="19"/>
      <c r="CV323" s="20"/>
      <c r="CW323" s="20"/>
      <c r="CX323" s="96"/>
      <c r="CY323" s="96"/>
      <c r="CZ323" s="20"/>
      <c r="DA323" s="20"/>
      <c r="DB323" s="96"/>
      <c r="DC323" s="96"/>
      <c r="DD323" s="20"/>
      <c r="DE323" s="20"/>
      <c r="DF323" s="96"/>
      <c r="DG323" s="96"/>
      <c r="DH323" s="20"/>
      <c r="DI323" s="20"/>
      <c r="DJ323" s="96"/>
      <c r="DK323" s="96"/>
      <c r="DL323" s="20"/>
      <c r="DM323" s="20"/>
      <c r="DN323" s="96"/>
      <c r="DO323" s="96"/>
      <c r="DP323" s="20"/>
      <c r="DQ323" s="20"/>
      <c r="DR323" s="96"/>
      <c r="DS323" s="96"/>
      <c r="DT323" s="20"/>
      <c r="DU323" s="20"/>
      <c r="DV323" s="96"/>
      <c r="DW323" s="96"/>
      <c r="DX323" s="20"/>
      <c r="DY323" s="20"/>
      <c r="DZ323" s="56"/>
      <c r="EA323" s="57"/>
    </row>
    <row r="324" spans="1:131" ht="19.5" customHeight="1" x14ac:dyDescent="0.25">
      <c r="A324" s="9">
        <v>283</v>
      </c>
      <c r="B324" s="10" t="s">
        <v>1717</v>
      </c>
      <c r="C324" s="9" t="s">
        <v>549</v>
      </c>
      <c r="E324" s="9" t="s">
        <v>1295</v>
      </c>
      <c r="F324" s="9" t="s">
        <v>139</v>
      </c>
      <c r="H324" s="9" t="s">
        <v>202</v>
      </c>
      <c r="I324" s="9" t="s">
        <v>35</v>
      </c>
      <c r="J324" s="129">
        <v>41112</v>
      </c>
      <c r="K324" s="129">
        <v>41073</v>
      </c>
      <c r="L324" s="129">
        <v>41244</v>
      </c>
      <c r="O324" s="9">
        <v>24</v>
      </c>
      <c r="Q324" s="9" t="s">
        <v>61</v>
      </c>
      <c r="S324" s="13">
        <v>84900000</v>
      </c>
      <c r="T324" s="13">
        <v>84900000</v>
      </c>
      <c r="U324" s="13">
        <v>16980000</v>
      </c>
      <c r="AF324" s="51">
        <f t="shared" si="4"/>
        <v>0</v>
      </c>
      <c r="AH324" s="11">
        <v>41073</v>
      </c>
      <c r="AI324" s="11">
        <v>41244</v>
      </c>
      <c r="AJ324" s="13">
        <v>84784411</v>
      </c>
      <c r="AK324" s="13">
        <v>16956882</v>
      </c>
    </row>
    <row r="325" spans="1:131" ht="19.5" customHeight="1" x14ac:dyDescent="0.25">
      <c r="A325" s="9">
        <v>284</v>
      </c>
      <c r="B325" s="10" t="s">
        <v>1718</v>
      </c>
      <c r="C325" s="9" t="s">
        <v>550</v>
      </c>
      <c r="E325" s="9" t="s">
        <v>536</v>
      </c>
      <c r="F325" s="9" t="s">
        <v>92</v>
      </c>
      <c r="I325" s="9" t="s">
        <v>25</v>
      </c>
      <c r="J325" s="129">
        <v>40695</v>
      </c>
      <c r="K325" s="129">
        <v>40665</v>
      </c>
      <c r="L325" s="129">
        <v>41060</v>
      </c>
      <c r="M325" s="9" t="s">
        <v>20</v>
      </c>
      <c r="W325" s="15">
        <v>5000000</v>
      </c>
      <c r="AF325" s="51">
        <f t="shared" si="4"/>
        <v>5000000</v>
      </c>
      <c r="AH325" s="11">
        <v>40717</v>
      </c>
      <c r="AI325" s="11">
        <v>41059</v>
      </c>
      <c r="AJ325" s="13">
        <v>6293712</v>
      </c>
      <c r="AK325" s="13">
        <v>1250000</v>
      </c>
    </row>
    <row r="326" spans="1:131" ht="19.5" customHeight="1" x14ac:dyDescent="0.25">
      <c r="A326" s="9">
        <v>285</v>
      </c>
      <c r="B326" s="10" t="s">
        <v>1719</v>
      </c>
      <c r="C326" s="9" t="s">
        <v>551</v>
      </c>
      <c r="E326" s="9" t="s">
        <v>552</v>
      </c>
      <c r="F326" s="9" t="s">
        <v>360</v>
      </c>
      <c r="I326" s="9" t="s">
        <v>35</v>
      </c>
      <c r="M326" s="9" t="s">
        <v>191</v>
      </c>
      <c r="O326" s="9">
        <v>27</v>
      </c>
      <c r="AF326" s="51">
        <f t="shared" si="4"/>
        <v>0</v>
      </c>
    </row>
    <row r="327" spans="1:131" ht="19.5" customHeight="1" x14ac:dyDescent="0.25">
      <c r="A327" s="9">
        <v>286</v>
      </c>
      <c r="B327" s="10" t="s">
        <v>1720</v>
      </c>
      <c r="C327" s="9" t="s">
        <v>553</v>
      </c>
      <c r="E327" s="9" t="s">
        <v>190</v>
      </c>
      <c r="F327" s="9" t="s">
        <v>34</v>
      </c>
      <c r="I327" s="9" t="s">
        <v>35</v>
      </c>
      <c r="M327" s="9" t="s">
        <v>335</v>
      </c>
      <c r="O327" s="9">
        <v>29</v>
      </c>
      <c r="AF327" s="51">
        <f t="shared" si="4"/>
        <v>0</v>
      </c>
    </row>
    <row r="328" spans="1:131" ht="35.25" customHeight="1" x14ac:dyDescent="0.25">
      <c r="A328" s="9">
        <v>287</v>
      </c>
      <c r="B328" s="17" t="s">
        <v>1720</v>
      </c>
      <c r="C328" s="18" t="s">
        <v>553</v>
      </c>
      <c r="E328" s="9" t="s">
        <v>802</v>
      </c>
      <c r="F328" s="9" t="s">
        <v>34</v>
      </c>
      <c r="G328" s="11">
        <v>41393</v>
      </c>
      <c r="AF328" s="51">
        <f t="shared" si="4"/>
        <v>0</v>
      </c>
    </row>
    <row r="329" spans="1:131" ht="19.5" customHeight="1" x14ac:dyDescent="0.25">
      <c r="A329" s="9">
        <v>288</v>
      </c>
      <c r="B329" s="10" t="s">
        <v>1721</v>
      </c>
      <c r="C329" s="22" t="s">
        <v>554</v>
      </c>
      <c r="E329" s="9" t="s">
        <v>101</v>
      </c>
      <c r="F329" s="9" t="s">
        <v>102</v>
      </c>
      <c r="H329" s="9" t="s">
        <v>202</v>
      </c>
      <c r="I329" s="9" t="s">
        <v>205</v>
      </c>
      <c r="J329" s="129">
        <v>41169</v>
      </c>
      <c r="K329" s="129">
        <v>41155</v>
      </c>
      <c r="L329" s="129">
        <v>41547</v>
      </c>
      <c r="O329" s="9">
        <v>27</v>
      </c>
      <c r="Q329" s="9" t="s">
        <v>61</v>
      </c>
      <c r="S329" s="13">
        <v>51246480</v>
      </c>
      <c r="T329" s="13">
        <v>51246480</v>
      </c>
      <c r="U329" s="13">
        <v>10249296</v>
      </c>
      <c r="AF329" s="51">
        <f t="shared" si="4"/>
        <v>0</v>
      </c>
      <c r="AH329" s="11">
        <v>41155</v>
      </c>
      <c r="AI329" s="11">
        <v>41182</v>
      </c>
      <c r="AJ329" s="13">
        <v>51077202</v>
      </c>
      <c r="AK329" s="13">
        <v>10215440</v>
      </c>
    </row>
    <row r="330" spans="1:131" ht="19.5" customHeight="1" x14ac:dyDescent="0.25">
      <c r="A330" s="9">
        <v>289</v>
      </c>
      <c r="B330" s="10" t="s">
        <v>1722</v>
      </c>
      <c r="C330" s="9" t="s">
        <v>555</v>
      </c>
      <c r="E330" s="9" t="s">
        <v>101</v>
      </c>
      <c r="F330" s="9" t="s">
        <v>102</v>
      </c>
      <c r="H330" s="9" t="s">
        <v>202</v>
      </c>
      <c r="I330" s="9" t="s">
        <v>205</v>
      </c>
      <c r="J330" s="129">
        <v>41181</v>
      </c>
      <c r="K330" s="129">
        <v>41164</v>
      </c>
      <c r="L330" s="129">
        <v>41562</v>
      </c>
      <c r="O330" s="9">
        <v>28</v>
      </c>
      <c r="Q330" s="9" t="s">
        <v>61</v>
      </c>
      <c r="S330" s="13">
        <v>49284480</v>
      </c>
      <c r="T330" s="13">
        <v>49284480</v>
      </c>
      <c r="U330" s="13">
        <v>9856896</v>
      </c>
      <c r="AF330" s="51">
        <f t="shared" si="4"/>
        <v>0</v>
      </c>
      <c r="AH330" s="11">
        <v>41164</v>
      </c>
      <c r="AI330" s="11">
        <v>41317</v>
      </c>
      <c r="AJ330" s="13">
        <v>48478169</v>
      </c>
      <c r="AK330" s="13">
        <v>9695634</v>
      </c>
    </row>
    <row r="331" spans="1:131" ht="19.5" customHeight="1" x14ac:dyDescent="0.25">
      <c r="A331" s="9">
        <v>290</v>
      </c>
      <c r="B331" s="10" t="s">
        <v>1723</v>
      </c>
      <c r="C331" s="9" t="s">
        <v>556</v>
      </c>
      <c r="E331" s="9" t="s">
        <v>265</v>
      </c>
      <c r="F331" s="9" t="s">
        <v>266</v>
      </c>
      <c r="H331" s="9" t="s">
        <v>202</v>
      </c>
      <c r="I331" s="9" t="s">
        <v>25</v>
      </c>
      <c r="J331" s="129">
        <v>40812</v>
      </c>
      <c r="K331" s="129">
        <v>40653</v>
      </c>
      <c r="L331" s="129">
        <v>40907</v>
      </c>
      <c r="M331" s="9" t="s">
        <v>20</v>
      </c>
      <c r="O331" s="9">
        <v>30</v>
      </c>
      <c r="S331" s="13">
        <v>2127500</v>
      </c>
      <c r="T331" s="13">
        <v>2127500</v>
      </c>
      <c r="U331" s="13">
        <v>425500</v>
      </c>
      <c r="W331" s="13">
        <v>1000000</v>
      </c>
      <c r="AF331" s="51">
        <f t="shared" si="4"/>
        <v>1000000</v>
      </c>
      <c r="AH331" s="11">
        <v>41019</v>
      </c>
      <c r="AI331" s="11">
        <v>41273</v>
      </c>
      <c r="AJ331" s="13">
        <v>2127266</v>
      </c>
      <c r="AK331" s="13">
        <v>425453</v>
      </c>
    </row>
    <row r="332" spans="1:131" ht="19.5" customHeight="1" x14ac:dyDescent="0.25">
      <c r="A332" s="9">
        <v>291</v>
      </c>
      <c r="B332" s="10" t="s">
        <v>1724</v>
      </c>
      <c r="C332" s="9" t="s">
        <v>557</v>
      </c>
      <c r="E332" s="9" t="s">
        <v>558</v>
      </c>
      <c r="F332" s="9" t="s">
        <v>139</v>
      </c>
      <c r="H332" s="9" t="s">
        <v>202</v>
      </c>
      <c r="I332" s="9" t="s">
        <v>97</v>
      </c>
      <c r="J332" s="129">
        <v>40850</v>
      </c>
      <c r="K332" s="129">
        <v>40756</v>
      </c>
      <c r="L332" s="129">
        <v>41172</v>
      </c>
      <c r="O332" s="9">
        <v>28</v>
      </c>
      <c r="Q332" s="9" t="s">
        <v>54</v>
      </c>
      <c r="S332" s="13">
        <v>40003600</v>
      </c>
      <c r="T332" s="13">
        <v>40003600</v>
      </c>
      <c r="U332" s="13">
        <v>7893600</v>
      </c>
      <c r="AF332" s="51">
        <f t="shared" ref="AF332:AF396" si="5">SUM(V332:AE332)</f>
        <v>0</v>
      </c>
      <c r="AH332" s="11">
        <v>40756</v>
      </c>
      <c r="AI332" s="11">
        <v>41172</v>
      </c>
      <c r="AJ332" s="13">
        <v>39180072</v>
      </c>
      <c r="AK332" s="13">
        <v>7836014</v>
      </c>
    </row>
    <row r="333" spans="1:131" ht="19.5" customHeight="1" x14ac:dyDescent="0.25">
      <c r="A333" s="9">
        <v>292</v>
      </c>
      <c r="B333" s="10" t="s">
        <v>1725</v>
      </c>
      <c r="C333" s="9" t="s">
        <v>559</v>
      </c>
      <c r="E333" s="9" t="s">
        <v>560</v>
      </c>
      <c r="F333" s="9" t="s">
        <v>231</v>
      </c>
      <c r="H333" s="9" t="s">
        <v>202</v>
      </c>
      <c r="I333" s="9" t="s">
        <v>78</v>
      </c>
      <c r="J333" s="129">
        <v>40940</v>
      </c>
      <c r="K333" s="129">
        <v>40867</v>
      </c>
      <c r="L333" s="129">
        <v>40999</v>
      </c>
      <c r="O333" s="9">
        <v>28</v>
      </c>
      <c r="Q333" s="9" t="s">
        <v>61</v>
      </c>
      <c r="S333" s="13">
        <v>47916000</v>
      </c>
      <c r="T333" s="13">
        <v>47916000</v>
      </c>
      <c r="U333" s="13">
        <v>9583200</v>
      </c>
      <c r="AF333" s="51">
        <f t="shared" si="5"/>
        <v>0</v>
      </c>
      <c r="AH333" s="11">
        <v>40867</v>
      </c>
      <c r="AI333" s="11">
        <v>40999</v>
      </c>
      <c r="AJ333" s="13">
        <v>47971435</v>
      </c>
      <c r="AK333" s="13">
        <v>9583200</v>
      </c>
    </row>
    <row r="334" spans="1:131" ht="19.5" customHeight="1" x14ac:dyDescent="0.25">
      <c r="A334" s="9">
        <v>293</v>
      </c>
      <c r="B334" s="10" t="s">
        <v>1726</v>
      </c>
      <c r="C334" s="9" t="s">
        <v>561</v>
      </c>
      <c r="E334" s="9" t="s">
        <v>562</v>
      </c>
      <c r="F334" s="9" t="s">
        <v>563</v>
      </c>
      <c r="H334" s="9" t="s">
        <v>202</v>
      </c>
      <c r="I334" s="9" t="s">
        <v>28</v>
      </c>
      <c r="J334" s="129">
        <v>41151</v>
      </c>
      <c r="K334" s="129">
        <v>40763</v>
      </c>
      <c r="L334" s="129">
        <v>41192</v>
      </c>
      <c r="O334" s="9">
        <v>28</v>
      </c>
      <c r="Q334" s="9" t="s">
        <v>54</v>
      </c>
      <c r="S334" s="13">
        <v>1687500</v>
      </c>
      <c r="T334" s="13">
        <v>1687500</v>
      </c>
      <c r="U334" s="13">
        <v>337500</v>
      </c>
      <c r="AF334" s="51">
        <f t="shared" si="5"/>
        <v>0</v>
      </c>
      <c r="AH334" s="11">
        <v>41129</v>
      </c>
      <c r="AI334" s="11">
        <v>41192</v>
      </c>
      <c r="AJ334" s="13">
        <v>1626121</v>
      </c>
      <c r="AK334" s="13">
        <v>325224</v>
      </c>
    </row>
    <row r="335" spans="1:131" ht="19.5" customHeight="1" x14ac:dyDescent="0.25">
      <c r="A335" s="9">
        <v>294</v>
      </c>
      <c r="B335" s="10" t="s">
        <v>1727</v>
      </c>
      <c r="C335" s="9" t="s">
        <v>564</v>
      </c>
      <c r="E335" s="9" t="s">
        <v>1259</v>
      </c>
      <c r="F335" s="9" t="s">
        <v>498</v>
      </c>
      <c r="H335" s="9" t="s">
        <v>202</v>
      </c>
      <c r="I335" s="9" t="s">
        <v>78</v>
      </c>
      <c r="J335" s="129">
        <v>41122</v>
      </c>
      <c r="K335" s="129">
        <v>41113</v>
      </c>
      <c r="L335" s="129">
        <v>41578</v>
      </c>
      <c r="O335" s="9">
        <v>30</v>
      </c>
      <c r="Q335" s="9" t="s">
        <v>61</v>
      </c>
      <c r="S335" s="13">
        <v>175276500</v>
      </c>
      <c r="T335" s="13">
        <v>175276500</v>
      </c>
      <c r="U335" s="13">
        <v>35055300</v>
      </c>
      <c r="AF335" s="51">
        <f t="shared" si="5"/>
        <v>0</v>
      </c>
      <c r="AH335" s="11">
        <v>41113</v>
      </c>
      <c r="AI335" s="11">
        <v>41182</v>
      </c>
      <c r="AJ335" s="13">
        <v>15601250</v>
      </c>
      <c r="AK335" s="13">
        <v>3120250</v>
      </c>
      <c r="AL335" s="11">
        <v>41183</v>
      </c>
      <c r="AM335" s="11">
        <v>41364</v>
      </c>
      <c r="AN335" s="13">
        <v>43605059</v>
      </c>
      <c r="AO335" s="13">
        <v>8721012</v>
      </c>
      <c r="AP335" s="11">
        <v>41365</v>
      </c>
      <c r="AQ335" s="11">
        <v>41455</v>
      </c>
      <c r="AR335" s="13">
        <v>29101186</v>
      </c>
      <c r="AS335" s="13">
        <v>5820237</v>
      </c>
      <c r="AT335" s="11">
        <v>41456</v>
      </c>
      <c r="AU335" s="11">
        <v>41547</v>
      </c>
      <c r="AV335" s="13">
        <v>26463122</v>
      </c>
      <c r="AW335" s="13">
        <v>5292624</v>
      </c>
      <c r="AX335" s="11">
        <v>41548</v>
      </c>
      <c r="AY335" s="11">
        <v>41639</v>
      </c>
      <c r="AZ335" s="13">
        <v>40050590</v>
      </c>
      <c r="BA335" s="13">
        <v>8010118</v>
      </c>
    </row>
    <row r="336" spans="1:131" s="18" customFormat="1" ht="19.5" customHeight="1" x14ac:dyDescent="0.25">
      <c r="A336" s="18">
        <v>294</v>
      </c>
      <c r="B336" s="10" t="s">
        <v>1727</v>
      </c>
      <c r="C336" s="18" t="s">
        <v>564</v>
      </c>
      <c r="D336" s="19">
        <v>41584</v>
      </c>
      <c r="E336" s="9" t="s">
        <v>236</v>
      </c>
      <c r="G336" s="19"/>
      <c r="J336" s="130"/>
      <c r="K336" s="130"/>
      <c r="L336" s="130">
        <v>41639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51">
        <f t="shared" si="5"/>
        <v>0</v>
      </c>
      <c r="AG336" s="46"/>
      <c r="AH336" s="19"/>
      <c r="AI336" s="19"/>
      <c r="AJ336" s="20"/>
      <c r="AK336" s="20"/>
      <c r="AL336" s="19"/>
      <c r="AM336" s="19"/>
      <c r="AN336" s="20"/>
      <c r="AO336" s="20"/>
      <c r="AP336" s="19"/>
      <c r="AQ336" s="19"/>
      <c r="AR336" s="20"/>
      <c r="AS336" s="20"/>
      <c r="AT336" s="19"/>
      <c r="AU336" s="19"/>
      <c r="AV336" s="20"/>
      <c r="AW336" s="20"/>
      <c r="AX336" s="19"/>
      <c r="AY336" s="19"/>
      <c r="AZ336" s="20"/>
      <c r="BA336" s="20"/>
      <c r="BB336" s="19"/>
      <c r="BC336" s="19"/>
      <c r="BD336" s="20"/>
      <c r="BE336" s="20"/>
      <c r="BF336" s="19"/>
      <c r="BG336" s="19"/>
      <c r="BH336" s="20"/>
      <c r="BI336" s="20"/>
      <c r="BJ336" s="19"/>
      <c r="BK336" s="19"/>
      <c r="BL336" s="20"/>
      <c r="BM336" s="20"/>
      <c r="BN336" s="19"/>
      <c r="BO336" s="19"/>
      <c r="BP336" s="20"/>
      <c r="BQ336" s="20"/>
      <c r="BT336" s="20"/>
      <c r="BU336" s="20"/>
      <c r="BX336" s="20"/>
      <c r="BY336" s="20"/>
      <c r="CB336" s="20"/>
      <c r="CC336" s="20"/>
      <c r="CF336" s="20"/>
      <c r="CG336" s="20"/>
      <c r="CJ336" s="20"/>
      <c r="CK336" s="20"/>
      <c r="CN336" s="20"/>
      <c r="CO336" s="20"/>
      <c r="CP336" s="19"/>
      <c r="CQ336" s="19"/>
      <c r="CR336" s="20"/>
      <c r="CS336" s="20"/>
      <c r="CT336" s="19"/>
      <c r="CU336" s="19"/>
      <c r="CV336" s="20"/>
      <c r="CW336" s="20"/>
      <c r="CX336" s="96"/>
      <c r="CY336" s="96"/>
      <c r="CZ336" s="20"/>
      <c r="DA336" s="20"/>
      <c r="DB336" s="96"/>
      <c r="DC336" s="96"/>
      <c r="DD336" s="20"/>
      <c r="DE336" s="20"/>
      <c r="DF336" s="96"/>
      <c r="DG336" s="96"/>
      <c r="DH336" s="20"/>
      <c r="DI336" s="20"/>
      <c r="DJ336" s="96"/>
      <c r="DK336" s="96"/>
      <c r="DL336" s="20"/>
      <c r="DM336" s="20"/>
      <c r="DN336" s="96"/>
      <c r="DO336" s="96"/>
      <c r="DP336" s="20"/>
      <c r="DQ336" s="20"/>
      <c r="DR336" s="96"/>
      <c r="DS336" s="96"/>
      <c r="DT336" s="20"/>
      <c r="DU336" s="20"/>
      <c r="DV336" s="96"/>
      <c r="DW336" s="96"/>
      <c r="DX336" s="20"/>
      <c r="DY336" s="20"/>
      <c r="DZ336" s="56"/>
      <c r="EA336" s="57"/>
    </row>
    <row r="337" spans="1:131" ht="19.5" customHeight="1" x14ac:dyDescent="0.25">
      <c r="A337" s="9">
        <v>295</v>
      </c>
      <c r="B337" s="10" t="s">
        <v>1728</v>
      </c>
      <c r="C337" s="9" t="s">
        <v>565</v>
      </c>
      <c r="E337" s="9" t="s">
        <v>1264</v>
      </c>
      <c r="F337" s="9" t="s">
        <v>254</v>
      </c>
      <c r="H337" s="9" t="s">
        <v>202</v>
      </c>
      <c r="I337" s="9" t="s">
        <v>405</v>
      </c>
      <c r="J337" s="129">
        <v>41099</v>
      </c>
      <c r="K337" s="129">
        <v>40910</v>
      </c>
      <c r="L337" s="129">
        <v>41608</v>
      </c>
      <c r="O337" s="9">
        <v>30</v>
      </c>
      <c r="Q337" s="9" t="s">
        <v>54</v>
      </c>
      <c r="S337" s="13">
        <v>5556504615</v>
      </c>
      <c r="T337" s="13">
        <v>5556504615</v>
      </c>
      <c r="U337" s="13">
        <v>1111300923</v>
      </c>
      <c r="AF337" s="51">
        <f t="shared" si="5"/>
        <v>0</v>
      </c>
      <c r="AH337" s="11">
        <v>41000</v>
      </c>
      <c r="AI337" s="11">
        <v>41090</v>
      </c>
      <c r="AJ337" s="13">
        <v>585129991</v>
      </c>
      <c r="AK337" s="13">
        <v>117025998</v>
      </c>
      <c r="AL337" s="11">
        <v>41091</v>
      </c>
      <c r="AM337" s="11">
        <v>41182</v>
      </c>
      <c r="AN337" s="13">
        <v>2106788517</v>
      </c>
      <c r="AO337" s="13">
        <v>421357703</v>
      </c>
      <c r="AP337" s="11">
        <v>41183</v>
      </c>
      <c r="AQ337" s="11">
        <v>41274</v>
      </c>
      <c r="AR337" s="13">
        <v>2226666626</v>
      </c>
      <c r="AS337" s="13">
        <v>445333325</v>
      </c>
      <c r="AT337" s="11">
        <v>41275</v>
      </c>
      <c r="AU337" s="11">
        <v>41364</v>
      </c>
      <c r="AV337" s="13">
        <v>204312296</v>
      </c>
      <c r="AW337" s="13">
        <v>40862459</v>
      </c>
      <c r="AX337" s="11">
        <v>41365</v>
      </c>
      <c r="AY337" s="11">
        <v>41455</v>
      </c>
      <c r="AZ337" s="13">
        <v>157063201</v>
      </c>
      <c r="BA337" s="13">
        <v>31412640</v>
      </c>
      <c r="BB337" s="11">
        <v>41456</v>
      </c>
      <c r="BC337" s="11">
        <v>41547</v>
      </c>
      <c r="BD337" s="13">
        <v>136181018</v>
      </c>
      <c r="BE337" s="13">
        <v>27236204</v>
      </c>
      <c r="DZ337" s="54">
        <v>5554889157</v>
      </c>
      <c r="EA337" s="55">
        <v>27749502</v>
      </c>
    </row>
    <row r="338" spans="1:131" ht="19.5" customHeight="1" x14ac:dyDescent="0.25">
      <c r="A338" s="9">
        <v>296</v>
      </c>
      <c r="B338" s="10" t="s">
        <v>1729</v>
      </c>
      <c r="C338" s="9" t="s">
        <v>567</v>
      </c>
      <c r="E338" s="9" t="s">
        <v>1294</v>
      </c>
      <c r="F338" s="9" t="s">
        <v>99</v>
      </c>
      <c r="I338" s="9" t="s">
        <v>25</v>
      </c>
      <c r="J338" s="129">
        <v>41226</v>
      </c>
      <c r="K338" s="129">
        <v>41122</v>
      </c>
      <c r="L338" s="129">
        <v>41638</v>
      </c>
      <c r="M338" s="9" t="s">
        <v>20</v>
      </c>
      <c r="O338" s="9">
        <v>29</v>
      </c>
      <c r="Q338" s="9" t="s">
        <v>54</v>
      </c>
      <c r="S338" s="13">
        <v>3993230</v>
      </c>
      <c r="T338" s="13">
        <v>3993230</v>
      </c>
      <c r="U338" s="13">
        <v>798646</v>
      </c>
      <c r="AF338" s="51">
        <f t="shared" si="5"/>
        <v>0</v>
      </c>
      <c r="AH338" s="11">
        <v>41183</v>
      </c>
      <c r="AI338" s="11">
        <v>41486</v>
      </c>
      <c r="AJ338" s="13">
        <v>3996266</v>
      </c>
      <c r="AK338" s="13">
        <v>798646</v>
      </c>
    </row>
    <row r="339" spans="1:131" ht="19.5" customHeight="1" x14ac:dyDescent="0.25">
      <c r="A339" s="18">
        <v>296</v>
      </c>
      <c r="B339" s="17" t="s">
        <v>1729</v>
      </c>
      <c r="C339" s="18" t="s">
        <v>567</v>
      </c>
      <c r="D339" s="19">
        <v>41660</v>
      </c>
      <c r="L339" s="130">
        <v>41463</v>
      </c>
      <c r="AF339" s="51">
        <f t="shared" si="5"/>
        <v>0</v>
      </c>
    </row>
    <row r="340" spans="1:131" ht="19.5" customHeight="1" x14ac:dyDescent="0.25">
      <c r="A340" s="9">
        <v>297</v>
      </c>
      <c r="B340" s="10" t="s">
        <v>1730</v>
      </c>
      <c r="C340" s="9" t="s">
        <v>568</v>
      </c>
      <c r="E340" s="9" t="s">
        <v>569</v>
      </c>
      <c r="F340" s="9" t="s">
        <v>570</v>
      </c>
      <c r="H340" s="9" t="s">
        <v>202</v>
      </c>
      <c r="I340" s="9" t="s">
        <v>25</v>
      </c>
      <c r="J340" s="129">
        <v>41244</v>
      </c>
      <c r="K340" s="129">
        <v>41158</v>
      </c>
      <c r="L340" s="129">
        <v>41334</v>
      </c>
      <c r="M340" s="9" t="s">
        <v>20</v>
      </c>
      <c r="O340" s="9">
        <v>29</v>
      </c>
      <c r="Q340" s="9" t="s">
        <v>54</v>
      </c>
      <c r="S340" s="13">
        <v>11250000</v>
      </c>
      <c r="T340" s="13">
        <v>11250000</v>
      </c>
      <c r="U340" s="13">
        <v>2250000</v>
      </c>
      <c r="AF340" s="51">
        <f t="shared" si="5"/>
        <v>0</v>
      </c>
      <c r="AG340" s="45">
        <v>9000000</v>
      </c>
      <c r="AH340" s="11">
        <v>41158</v>
      </c>
      <c r="AI340" s="11">
        <v>41334</v>
      </c>
      <c r="AJ340" s="13">
        <v>11114779</v>
      </c>
      <c r="AK340" s="13">
        <v>2222956</v>
      </c>
    </row>
    <row r="341" spans="1:131" s="18" customFormat="1" ht="19.5" customHeight="1" x14ac:dyDescent="0.25">
      <c r="A341" s="18">
        <v>297</v>
      </c>
      <c r="B341" s="10" t="s">
        <v>1730</v>
      </c>
      <c r="C341" s="18" t="s">
        <v>1146</v>
      </c>
      <c r="D341" s="19">
        <v>41591</v>
      </c>
      <c r="E341" s="9" t="s">
        <v>569</v>
      </c>
      <c r="G341" s="19"/>
      <c r="J341" s="130"/>
      <c r="K341" s="130"/>
      <c r="L341" s="13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51">
        <f t="shared" si="5"/>
        <v>0</v>
      </c>
      <c r="AG341" s="46"/>
      <c r="AH341" s="19"/>
      <c r="AI341" s="19"/>
      <c r="AJ341" s="20"/>
      <c r="AK341" s="20"/>
      <c r="AL341" s="19"/>
      <c r="AM341" s="19"/>
      <c r="AN341" s="20"/>
      <c r="AO341" s="20"/>
      <c r="AP341" s="19"/>
      <c r="AQ341" s="19"/>
      <c r="AR341" s="20"/>
      <c r="AS341" s="20"/>
      <c r="AT341" s="19"/>
      <c r="AU341" s="19"/>
      <c r="AV341" s="20"/>
      <c r="AW341" s="20"/>
      <c r="AX341" s="19"/>
      <c r="AY341" s="19"/>
      <c r="AZ341" s="20"/>
      <c r="BA341" s="20"/>
      <c r="BB341" s="19"/>
      <c r="BC341" s="19"/>
      <c r="BD341" s="20"/>
      <c r="BE341" s="20"/>
      <c r="BF341" s="19"/>
      <c r="BG341" s="19"/>
      <c r="BH341" s="20"/>
      <c r="BI341" s="20"/>
      <c r="BJ341" s="19"/>
      <c r="BK341" s="19"/>
      <c r="BL341" s="20"/>
      <c r="BM341" s="20"/>
      <c r="BN341" s="19"/>
      <c r="BO341" s="19"/>
      <c r="BP341" s="20"/>
      <c r="BQ341" s="20"/>
      <c r="BT341" s="20"/>
      <c r="BU341" s="20"/>
      <c r="BX341" s="20"/>
      <c r="BY341" s="20"/>
      <c r="CB341" s="20"/>
      <c r="CC341" s="20"/>
      <c r="CF341" s="20"/>
      <c r="CG341" s="20"/>
      <c r="CJ341" s="20"/>
      <c r="CK341" s="20"/>
      <c r="CN341" s="20"/>
      <c r="CO341" s="20"/>
      <c r="CP341" s="19"/>
      <c r="CQ341" s="19"/>
      <c r="CR341" s="20"/>
      <c r="CS341" s="20"/>
      <c r="CT341" s="19"/>
      <c r="CU341" s="19"/>
      <c r="CV341" s="20"/>
      <c r="CW341" s="20"/>
      <c r="CX341" s="96"/>
      <c r="CY341" s="96"/>
      <c r="CZ341" s="20"/>
      <c r="DA341" s="20"/>
      <c r="DB341" s="96"/>
      <c r="DC341" s="96"/>
      <c r="DD341" s="20"/>
      <c r="DE341" s="20"/>
      <c r="DF341" s="96"/>
      <c r="DG341" s="96"/>
      <c r="DH341" s="20"/>
      <c r="DI341" s="20"/>
      <c r="DJ341" s="96"/>
      <c r="DK341" s="96"/>
      <c r="DL341" s="20"/>
      <c r="DM341" s="20"/>
      <c r="DN341" s="96"/>
      <c r="DO341" s="96"/>
      <c r="DP341" s="20"/>
      <c r="DQ341" s="20"/>
      <c r="DR341" s="96"/>
      <c r="DS341" s="96"/>
      <c r="DT341" s="20"/>
      <c r="DU341" s="20"/>
      <c r="DV341" s="96"/>
      <c r="DW341" s="96"/>
      <c r="DX341" s="20"/>
      <c r="DY341" s="20"/>
      <c r="DZ341" s="56"/>
      <c r="EA341" s="57"/>
    </row>
    <row r="342" spans="1:131" ht="19.5" customHeight="1" x14ac:dyDescent="0.25">
      <c r="A342" s="9">
        <v>298</v>
      </c>
      <c r="B342" s="10" t="s">
        <v>1731</v>
      </c>
      <c r="C342" s="9" t="s">
        <v>571</v>
      </c>
      <c r="E342" s="9" t="s">
        <v>3110</v>
      </c>
      <c r="F342" s="9" t="s">
        <v>572</v>
      </c>
      <c r="H342" s="9" t="s">
        <v>202</v>
      </c>
      <c r="I342" s="9" t="s">
        <v>25</v>
      </c>
      <c r="J342" s="129">
        <v>41184</v>
      </c>
      <c r="K342" s="129">
        <v>41184</v>
      </c>
      <c r="L342" s="129">
        <v>41654</v>
      </c>
      <c r="M342" s="9" t="s">
        <v>20</v>
      </c>
      <c r="O342" s="9">
        <v>29</v>
      </c>
      <c r="Q342" s="9" t="s">
        <v>54</v>
      </c>
      <c r="S342" s="13">
        <v>7500000</v>
      </c>
      <c r="T342" s="13">
        <v>7500000</v>
      </c>
      <c r="U342" s="13">
        <v>1500000</v>
      </c>
      <c r="AF342" s="51">
        <f t="shared" si="5"/>
        <v>0</v>
      </c>
      <c r="AG342" s="45">
        <v>6000000</v>
      </c>
      <c r="AH342" s="11">
        <v>41184</v>
      </c>
      <c r="AI342" s="11" t="s">
        <v>3111</v>
      </c>
      <c r="AJ342" s="13">
        <v>6950000</v>
      </c>
      <c r="AK342" s="13">
        <v>1390000</v>
      </c>
    </row>
    <row r="343" spans="1:131" ht="19.5" customHeight="1" x14ac:dyDescent="0.25">
      <c r="A343" s="9">
        <v>299</v>
      </c>
      <c r="B343" s="10" t="s">
        <v>1732</v>
      </c>
      <c r="C343" s="9" t="s">
        <v>573</v>
      </c>
      <c r="E343" s="9" t="s">
        <v>574</v>
      </c>
      <c r="F343" s="9" t="s">
        <v>19</v>
      </c>
      <c r="I343" s="9" t="s">
        <v>25</v>
      </c>
      <c r="L343" s="129">
        <v>41516</v>
      </c>
      <c r="M343" s="9" t="s">
        <v>20</v>
      </c>
      <c r="O343" s="9">
        <v>29</v>
      </c>
      <c r="AF343" s="51">
        <f t="shared" si="5"/>
        <v>0</v>
      </c>
      <c r="AH343" s="11">
        <v>41151</v>
      </c>
      <c r="AI343" s="11">
        <v>41572</v>
      </c>
      <c r="AJ343" s="13">
        <v>2500000</v>
      </c>
      <c r="AK343" s="13">
        <v>500000</v>
      </c>
    </row>
    <row r="344" spans="1:131" s="18" customFormat="1" ht="19.5" customHeight="1" x14ac:dyDescent="0.25">
      <c r="A344" s="18">
        <v>299</v>
      </c>
      <c r="B344" s="10" t="s">
        <v>1732</v>
      </c>
      <c r="C344" s="18" t="s">
        <v>573</v>
      </c>
      <c r="D344" s="19">
        <v>41585</v>
      </c>
      <c r="E344" s="9"/>
      <c r="G344" s="19"/>
      <c r="J344" s="130"/>
      <c r="K344" s="130"/>
      <c r="L344" s="130">
        <v>41638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51">
        <f t="shared" si="5"/>
        <v>0</v>
      </c>
      <c r="AG344" s="46"/>
      <c r="AH344" s="19"/>
      <c r="AI344" s="19"/>
      <c r="AJ344" s="20"/>
      <c r="AK344" s="20"/>
      <c r="AL344" s="19"/>
      <c r="AM344" s="19"/>
      <c r="AN344" s="20"/>
      <c r="AO344" s="20"/>
      <c r="AP344" s="19"/>
      <c r="AQ344" s="19"/>
      <c r="AR344" s="20"/>
      <c r="AS344" s="20"/>
      <c r="AT344" s="19"/>
      <c r="AU344" s="19"/>
      <c r="AV344" s="20"/>
      <c r="AW344" s="20"/>
      <c r="AX344" s="19"/>
      <c r="AY344" s="19"/>
      <c r="AZ344" s="20"/>
      <c r="BA344" s="20"/>
      <c r="BB344" s="19"/>
      <c r="BC344" s="19"/>
      <c r="BD344" s="20"/>
      <c r="BE344" s="20"/>
      <c r="BF344" s="19"/>
      <c r="BG344" s="19"/>
      <c r="BH344" s="20"/>
      <c r="BI344" s="20"/>
      <c r="BJ344" s="19"/>
      <c r="BK344" s="19"/>
      <c r="BL344" s="20"/>
      <c r="BM344" s="20"/>
      <c r="BN344" s="19"/>
      <c r="BO344" s="19"/>
      <c r="BP344" s="20"/>
      <c r="BQ344" s="20"/>
      <c r="BT344" s="20"/>
      <c r="BU344" s="20"/>
      <c r="BX344" s="20"/>
      <c r="BY344" s="20"/>
      <c r="CB344" s="20"/>
      <c r="CC344" s="20"/>
      <c r="CF344" s="20"/>
      <c r="CG344" s="20"/>
      <c r="CJ344" s="20"/>
      <c r="CK344" s="20"/>
      <c r="CN344" s="20"/>
      <c r="CO344" s="20"/>
      <c r="CP344" s="19"/>
      <c r="CQ344" s="19"/>
      <c r="CR344" s="20"/>
      <c r="CS344" s="20"/>
      <c r="CT344" s="19"/>
      <c r="CU344" s="19"/>
      <c r="CV344" s="20"/>
      <c r="CW344" s="20"/>
      <c r="CX344" s="96"/>
      <c r="CY344" s="96"/>
      <c r="CZ344" s="20"/>
      <c r="DA344" s="20"/>
      <c r="DB344" s="96"/>
      <c r="DC344" s="96"/>
      <c r="DD344" s="20"/>
      <c r="DE344" s="20"/>
      <c r="DF344" s="96"/>
      <c r="DG344" s="96"/>
      <c r="DH344" s="20"/>
      <c r="DI344" s="20"/>
      <c r="DJ344" s="96"/>
      <c r="DK344" s="96"/>
      <c r="DL344" s="20"/>
      <c r="DM344" s="20"/>
      <c r="DN344" s="96"/>
      <c r="DO344" s="96"/>
      <c r="DP344" s="20"/>
      <c r="DQ344" s="20"/>
      <c r="DR344" s="96"/>
      <c r="DS344" s="96"/>
      <c r="DT344" s="20"/>
      <c r="DU344" s="20"/>
      <c r="DV344" s="96"/>
      <c r="DW344" s="96"/>
      <c r="DX344" s="20"/>
      <c r="DY344" s="20"/>
      <c r="DZ344" s="56"/>
      <c r="EA344" s="57"/>
    </row>
    <row r="345" spans="1:131" ht="19.5" customHeight="1" x14ac:dyDescent="0.25">
      <c r="A345" s="9">
        <v>300</v>
      </c>
      <c r="B345" s="10" t="s">
        <v>1733</v>
      </c>
      <c r="C345" s="9" t="s">
        <v>575</v>
      </c>
      <c r="E345" s="9" t="s">
        <v>1253</v>
      </c>
      <c r="F345" s="9" t="s">
        <v>1254</v>
      </c>
      <c r="H345" s="9" t="s">
        <v>202</v>
      </c>
      <c r="I345" s="9" t="s">
        <v>25</v>
      </c>
      <c r="J345" s="129">
        <v>41259</v>
      </c>
      <c r="K345" s="129">
        <v>41153</v>
      </c>
      <c r="L345" s="129">
        <v>41274</v>
      </c>
      <c r="M345" s="9" t="s">
        <v>20</v>
      </c>
      <c r="O345" s="9">
        <v>29</v>
      </c>
      <c r="Q345" s="9" t="s">
        <v>54</v>
      </c>
      <c r="S345" s="13">
        <v>2000000</v>
      </c>
      <c r="T345" s="13">
        <v>2000000</v>
      </c>
      <c r="U345" s="13">
        <v>400000</v>
      </c>
      <c r="W345" s="13">
        <v>700000</v>
      </c>
      <c r="AF345" s="51">
        <f t="shared" si="5"/>
        <v>700000</v>
      </c>
      <c r="AH345" s="11">
        <v>41183</v>
      </c>
      <c r="AI345" s="11">
        <v>41274</v>
      </c>
      <c r="AJ345" s="13">
        <v>2319194</v>
      </c>
      <c r="AK345" s="13">
        <v>400000</v>
      </c>
    </row>
    <row r="346" spans="1:131" ht="19.5" customHeight="1" x14ac:dyDescent="0.25">
      <c r="A346" s="9">
        <v>301</v>
      </c>
      <c r="B346" s="10" t="s">
        <v>1734</v>
      </c>
      <c r="C346" s="9" t="s">
        <v>576</v>
      </c>
      <c r="E346" s="9" t="s">
        <v>447</v>
      </c>
      <c r="F346" s="9" t="s">
        <v>448</v>
      </c>
      <c r="H346" s="9" t="s">
        <v>202</v>
      </c>
      <c r="I346" s="9" t="s">
        <v>25</v>
      </c>
      <c r="J346" s="129">
        <v>40736</v>
      </c>
      <c r="K346" s="129">
        <v>40736</v>
      </c>
      <c r="L346" s="129">
        <v>40908</v>
      </c>
      <c r="M346" s="9" t="s">
        <v>20</v>
      </c>
      <c r="O346" s="9">
        <v>24</v>
      </c>
      <c r="Q346" s="9" t="s">
        <v>54</v>
      </c>
      <c r="R346" s="13">
        <v>7270000</v>
      </c>
      <c r="S346" s="13">
        <v>7270000</v>
      </c>
      <c r="T346" s="13">
        <v>7270000</v>
      </c>
      <c r="U346" s="13">
        <v>1454000</v>
      </c>
      <c r="W346" s="13">
        <v>1000000</v>
      </c>
      <c r="AF346" s="51">
        <f t="shared" si="5"/>
        <v>1000000</v>
      </c>
      <c r="AH346" s="11">
        <v>40736</v>
      </c>
      <c r="AI346" s="11">
        <v>40908</v>
      </c>
      <c r="AJ346" s="13">
        <v>4740000</v>
      </c>
      <c r="AK346" s="13">
        <v>948000</v>
      </c>
    </row>
    <row r="347" spans="1:131" ht="19.5" customHeight="1" x14ac:dyDescent="0.25">
      <c r="A347" s="9">
        <v>302</v>
      </c>
      <c r="B347" s="10" t="s">
        <v>1735</v>
      </c>
      <c r="C347" s="9" t="s">
        <v>577</v>
      </c>
      <c r="E347" s="9" t="s">
        <v>447</v>
      </c>
      <c r="F347" s="9" t="s">
        <v>448</v>
      </c>
      <c r="H347" s="9" t="s">
        <v>202</v>
      </c>
      <c r="I347" s="9" t="s">
        <v>25</v>
      </c>
      <c r="J347" s="129">
        <v>40809</v>
      </c>
      <c r="K347" s="129">
        <v>40809</v>
      </c>
      <c r="L347" s="129">
        <v>40908</v>
      </c>
      <c r="M347" s="9" t="s">
        <v>20</v>
      </c>
      <c r="O347" s="9">
        <v>24</v>
      </c>
      <c r="Q347" s="9" t="s">
        <v>54</v>
      </c>
      <c r="R347" s="13">
        <v>1045000</v>
      </c>
      <c r="S347" s="13">
        <v>1045000</v>
      </c>
      <c r="T347" s="13">
        <v>1045000</v>
      </c>
      <c r="U347" s="13">
        <v>209000</v>
      </c>
      <c r="AF347" s="51">
        <f t="shared" si="5"/>
        <v>0</v>
      </c>
      <c r="AH347" s="11">
        <v>40809</v>
      </c>
      <c r="AI347" s="11">
        <v>40908</v>
      </c>
      <c r="AJ347" s="13">
        <v>845000</v>
      </c>
      <c r="AK347" s="13">
        <v>169000</v>
      </c>
    </row>
    <row r="348" spans="1:131" ht="19.5" customHeight="1" x14ac:dyDescent="0.25">
      <c r="A348" s="9">
        <v>303</v>
      </c>
      <c r="B348" s="10" t="s">
        <v>1736</v>
      </c>
      <c r="C348" s="9" t="s">
        <v>578</v>
      </c>
      <c r="E348" s="9" t="s">
        <v>447</v>
      </c>
      <c r="F348" s="9" t="s">
        <v>448</v>
      </c>
      <c r="H348" s="9" t="s">
        <v>202</v>
      </c>
      <c r="I348" s="9" t="s">
        <v>25</v>
      </c>
      <c r="J348" s="129">
        <v>40732</v>
      </c>
      <c r="K348" s="129">
        <v>40732</v>
      </c>
      <c r="L348" s="129">
        <v>40908</v>
      </c>
      <c r="M348" s="9" t="s">
        <v>20</v>
      </c>
      <c r="O348" s="9">
        <v>24</v>
      </c>
      <c r="Q348" s="9" t="s">
        <v>54</v>
      </c>
      <c r="R348" s="13">
        <v>7240000</v>
      </c>
      <c r="S348" s="13">
        <v>7240000</v>
      </c>
      <c r="T348" s="13">
        <v>7240000</v>
      </c>
      <c r="U348" s="13">
        <v>1448000</v>
      </c>
      <c r="W348" s="13">
        <v>2000000</v>
      </c>
      <c r="AF348" s="51">
        <f t="shared" si="5"/>
        <v>2000000</v>
      </c>
      <c r="AH348" s="11">
        <v>40732</v>
      </c>
      <c r="AI348" s="11">
        <v>40908</v>
      </c>
      <c r="AJ348" s="13">
        <v>4710000</v>
      </c>
      <c r="AK348" s="13">
        <v>942000</v>
      </c>
    </row>
    <row r="349" spans="1:131" ht="19.5" customHeight="1" x14ac:dyDescent="0.25">
      <c r="A349" s="9">
        <v>304</v>
      </c>
      <c r="B349" s="10" t="s">
        <v>1737</v>
      </c>
      <c r="C349" s="9" t="s">
        <v>579</v>
      </c>
      <c r="E349" s="9" t="s">
        <v>447</v>
      </c>
      <c r="F349" s="9" t="s">
        <v>448</v>
      </c>
      <c r="H349" s="9" t="s">
        <v>202</v>
      </c>
      <c r="I349" s="9" t="s">
        <v>25</v>
      </c>
      <c r="J349" s="129">
        <v>40736</v>
      </c>
      <c r="K349" s="129">
        <v>40736</v>
      </c>
      <c r="L349" s="129">
        <v>40908</v>
      </c>
      <c r="M349" s="9" t="s">
        <v>20</v>
      </c>
      <c r="O349" s="9">
        <v>24</v>
      </c>
      <c r="Q349" s="9" t="s">
        <v>54</v>
      </c>
      <c r="R349" s="13">
        <v>7420000</v>
      </c>
      <c r="S349" s="13">
        <v>7420000</v>
      </c>
      <c r="T349" s="13">
        <v>7420000</v>
      </c>
      <c r="U349" s="13">
        <v>1484000</v>
      </c>
      <c r="W349" s="13">
        <v>1000000</v>
      </c>
      <c r="AF349" s="51">
        <f t="shared" si="5"/>
        <v>1000000</v>
      </c>
      <c r="AH349" s="11">
        <v>40736</v>
      </c>
      <c r="AI349" s="11">
        <v>40908</v>
      </c>
      <c r="AJ349" s="13">
        <v>4890000</v>
      </c>
      <c r="AK349" s="13">
        <v>978000</v>
      </c>
    </row>
    <row r="350" spans="1:131" ht="19.5" customHeight="1" x14ac:dyDescent="0.25">
      <c r="A350" s="9">
        <v>305</v>
      </c>
      <c r="B350" s="10" t="s">
        <v>1738</v>
      </c>
      <c r="C350" s="9" t="s">
        <v>580</v>
      </c>
      <c r="E350" s="9" t="s">
        <v>447</v>
      </c>
      <c r="F350" s="9" t="s">
        <v>448</v>
      </c>
      <c r="H350" s="9" t="s">
        <v>202</v>
      </c>
      <c r="I350" s="9" t="s">
        <v>25</v>
      </c>
      <c r="J350" s="129">
        <v>40737</v>
      </c>
      <c r="K350" s="129">
        <v>40737</v>
      </c>
      <c r="L350" s="129">
        <v>40908</v>
      </c>
      <c r="M350" s="9" t="s">
        <v>20</v>
      </c>
      <c r="O350" s="9">
        <v>24</v>
      </c>
      <c r="Q350" s="9" t="s">
        <v>54</v>
      </c>
      <c r="R350" s="13">
        <v>7330000</v>
      </c>
      <c r="S350" s="13">
        <v>7330000</v>
      </c>
      <c r="T350" s="13">
        <v>7330000</v>
      </c>
      <c r="U350" s="13">
        <v>1466000</v>
      </c>
      <c r="W350" s="13">
        <v>1000000</v>
      </c>
      <c r="AF350" s="51">
        <f t="shared" si="5"/>
        <v>1000000</v>
      </c>
      <c r="AH350" s="11">
        <v>40737</v>
      </c>
      <c r="AI350" s="11">
        <v>40908</v>
      </c>
      <c r="AJ350" s="13">
        <v>4820050</v>
      </c>
      <c r="AK350" s="13">
        <v>964010</v>
      </c>
    </row>
    <row r="351" spans="1:131" ht="19.5" customHeight="1" x14ac:dyDescent="0.25">
      <c r="A351" s="9">
        <v>306</v>
      </c>
      <c r="B351" s="10" t="s">
        <v>1739</v>
      </c>
      <c r="C351" s="9" t="s">
        <v>581</v>
      </c>
      <c r="E351" s="9" t="s">
        <v>447</v>
      </c>
      <c r="F351" s="9" t="s">
        <v>448</v>
      </c>
      <c r="H351" s="9" t="s">
        <v>202</v>
      </c>
      <c r="I351" s="9" t="s">
        <v>25</v>
      </c>
      <c r="J351" s="129">
        <v>40738</v>
      </c>
      <c r="K351" s="129">
        <v>40738</v>
      </c>
      <c r="L351" s="129">
        <v>40908</v>
      </c>
      <c r="M351" s="9" t="s">
        <v>20</v>
      </c>
      <c r="O351" s="9">
        <v>24</v>
      </c>
      <c r="Q351" s="9" t="s">
        <v>54</v>
      </c>
      <c r="R351" s="13">
        <v>7330000</v>
      </c>
      <c r="S351" s="13">
        <v>7330000</v>
      </c>
      <c r="T351" s="13">
        <v>7330000</v>
      </c>
      <c r="U351" s="13">
        <v>1466000</v>
      </c>
      <c r="W351" s="13">
        <v>1000000</v>
      </c>
      <c r="AF351" s="51">
        <f t="shared" si="5"/>
        <v>1000000</v>
      </c>
      <c r="AH351" s="11">
        <v>40738</v>
      </c>
      <c r="AI351" s="11">
        <v>40908</v>
      </c>
      <c r="AJ351" s="13">
        <v>4740000</v>
      </c>
      <c r="AK351" s="13">
        <v>948000</v>
      </c>
    </row>
    <row r="352" spans="1:131" ht="19.5" customHeight="1" x14ac:dyDescent="0.25">
      <c r="A352" s="9">
        <v>307</v>
      </c>
      <c r="B352" s="10" t="s">
        <v>1740</v>
      </c>
      <c r="C352" s="9" t="s">
        <v>582</v>
      </c>
      <c r="E352" s="9" t="s">
        <v>447</v>
      </c>
      <c r="F352" s="9" t="s">
        <v>448</v>
      </c>
      <c r="H352" s="9" t="s">
        <v>202</v>
      </c>
      <c r="I352" s="9" t="s">
        <v>25</v>
      </c>
      <c r="J352" s="129">
        <v>40738</v>
      </c>
      <c r="K352" s="129">
        <v>40738</v>
      </c>
      <c r="L352" s="129">
        <v>40908</v>
      </c>
      <c r="M352" s="9" t="s">
        <v>20</v>
      </c>
      <c r="O352" s="9">
        <v>24</v>
      </c>
      <c r="Q352" s="9" t="s">
        <v>54</v>
      </c>
      <c r="R352" s="13">
        <v>7270000</v>
      </c>
      <c r="S352" s="13">
        <v>7270000</v>
      </c>
      <c r="T352" s="13">
        <v>7270000</v>
      </c>
      <c r="U352" s="13">
        <v>1454000</v>
      </c>
      <c r="W352" s="13">
        <v>1000000</v>
      </c>
      <c r="AF352" s="51">
        <f t="shared" si="5"/>
        <v>1000000</v>
      </c>
      <c r="AH352" s="11">
        <v>40738</v>
      </c>
      <c r="AI352" s="11">
        <v>40908</v>
      </c>
      <c r="AJ352" s="13">
        <v>4740000</v>
      </c>
      <c r="AK352" s="13">
        <v>948000</v>
      </c>
    </row>
    <row r="353" spans="1:131" ht="19.5" customHeight="1" x14ac:dyDescent="0.25">
      <c r="A353" s="9">
        <v>308</v>
      </c>
      <c r="B353" s="10" t="s">
        <v>1741</v>
      </c>
      <c r="C353" s="9" t="s">
        <v>583</v>
      </c>
      <c r="E353" s="9" t="s">
        <v>447</v>
      </c>
      <c r="F353" s="9" t="s">
        <v>448</v>
      </c>
      <c r="H353" s="9" t="s">
        <v>202</v>
      </c>
      <c r="I353" s="9" t="s">
        <v>25</v>
      </c>
      <c r="J353" s="129">
        <v>40739</v>
      </c>
      <c r="K353" s="129">
        <v>40739</v>
      </c>
      <c r="L353" s="129">
        <v>40908</v>
      </c>
      <c r="M353" s="9" t="s">
        <v>20</v>
      </c>
      <c r="O353" s="9">
        <v>24</v>
      </c>
      <c r="Q353" s="9" t="s">
        <v>54</v>
      </c>
      <c r="R353" s="13">
        <v>7240000</v>
      </c>
      <c r="S353" s="13">
        <v>7240000</v>
      </c>
      <c r="T353" s="13">
        <v>7240000</v>
      </c>
      <c r="U353" s="13">
        <v>1448000</v>
      </c>
      <c r="W353" s="13">
        <v>1000000</v>
      </c>
      <c r="AF353" s="51">
        <f t="shared" si="5"/>
        <v>1000000</v>
      </c>
      <c r="AH353" s="11">
        <v>40739</v>
      </c>
      <c r="AI353" s="11">
        <v>40908</v>
      </c>
      <c r="AJ353" s="13">
        <v>4710000</v>
      </c>
      <c r="AK353" s="13">
        <v>942000</v>
      </c>
    </row>
    <row r="354" spans="1:131" ht="19.5" customHeight="1" x14ac:dyDescent="0.25">
      <c r="A354" s="9">
        <v>309</v>
      </c>
      <c r="B354" s="10" t="s">
        <v>1742</v>
      </c>
      <c r="C354" s="9" t="s">
        <v>584</v>
      </c>
      <c r="E354" s="9" t="s">
        <v>447</v>
      </c>
      <c r="F354" s="9" t="s">
        <v>448</v>
      </c>
      <c r="H354" s="9" t="s">
        <v>202</v>
      </c>
      <c r="I354" s="9" t="s">
        <v>25</v>
      </c>
      <c r="J354" s="129">
        <v>40831</v>
      </c>
      <c r="K354" s="129">
        <v>40831</v>
      </c>
      <c r="L354" s="129">
        <v>40908</v>
      </c>
      <c r="M354" s="9" t="s">
        <v>20</v>
      </c>
      <c r="O354" s="9">
        <v>24</v>
      </c>
      <c r="Q354" s="9" t="s">
        <v>54</v>
      </c>
      <c r="R354" s="13">
        <v>4930000</v>
      </c>
      <c r="S354" s="13">
        <v>4930000</v>
      </c>
      <c r="T354" s="13">
        <v>4930000</v>
      </c>
      <c r="U354" s="13">
        <v>986000</v>
      </c>
      <c r="W354" s="13">
        <v>1000000</v>
      </c>
      <c r="AF354" s="51">
        <f t="shared" si="5"/>
        <v>1000000</v>
      </c>
      <c r="AH354" s="11">
        <v>40831</v>
      </c>
      <c r="AI354" s="11">
        <v>40908</v>
      </c>
      <c r="AJ354" s="13">
        <v>4795000</v>
      </c>
      <c r="AK354" s="13">
        <v>959000</v>
      </c>
    </row>
    <row r="355" spans="1:131" ht="19.5" customHeight="1" x14ac:dyDescent="0.25">
      <c r="A355" s="9">
        <v>310</v>
      </c>
      <c r="B355" s="10" t="s">
        <v>1743</v>
      </c>
      <c r="C355" s="9" t="s">
        <v>585</v>
      </c>
      <c r="E355" s="9" t="s">
        <v>447</v>
      </c>
      <c r="F355" s="9" t="s">
        <v>448</v>
      </c>
      <c r="H355" s="9" t="s">
        <v>202</v>
      </c>
      <c r="I355" s="9" t="s">
        <v>25</v>
      </c>
      <c r="J355" s="129">
        <v>40831</v>
      </c>
      <c r="K355" s="129">
        <v>40831</v>
      </c>
      <c r="L355" s="129">
        <v>40908</v>
      </c>
      <c r="M355" s="9" t="s">
        <v>20</v>
      </c>
      <c r="O355" s="9">
        <v>24</v>
      </c>
      <c r="Q355" s="9" t="s">
        <v>54</v>
      </c>
      <c r="R355" s="13">
        <v>4435000</v>
      </c>
      <c r="S355" s="13">
        <v>4435000</v>
      </c>
      <c r="T355" s="13">
        <v>4435000</v>
      </c>
      <c r="U355" s="13">
        <v>887000</v>
      </c>
      <c r="W355" s="13">
        <v>1000000</v>
      </c>
      <c r="AF355" s="51">
        <f t="shared" si="5"/>
        <v>1000000</v>
      </c>
      <c r="AH355" s="11">
        <v>40831</v>
      </c>
      <c r="AI355" s="11">
        <v>40908</v>
      </c>
      <c r="AJ355" s="13">
        <v>4335000</v>
      </c>
      <c r="AK355" s="13">
        <v>867000</v>
      </c>
    </row>
    <row r="356" spans="1:131" ht="19.5" customHeight="1" x14ac:dyDescent="0.25">
      <c r="A356" s="9">
        <v>311</v>
      </c>
      <c r="B356" s="10" t="s">
        <v>1744</v>
      </c>
      <c r="C356" s="9" t="s">
        <v>586</v>
      </c>
      <c r="E356" s="9" t="s">
        <v>447</v>
      </c>
      <c r="F356" s="9" t="s">
        <v>448</v>
      </c>
      <c r="H356" s="9" t="s">
        <v>202</v>
      </c>
      <c r="I356" s="9" t="s">
        <v>25</v>
      </c>
      <c r="J356" s="129">
        <v>40965</v>
      </c>
      <c r="K356" s="129">
        <v>40965</v>
      </c>
      <c r="L356" s="129">
        <v>41274</v>
      </c>
      <c r="O356" s="9">
        <v>24</v>
      </c>
      <c r="Q356" s="9" t="s">
        <v>54</v>
      </c>
      <c r="S356" s="13">
        <v>4425000</v>
      </c>
      <c r="T356" s="13">
        <v>4425000</v>
      </c>
      <c r="U356" s="13">
        <v>885000</v>
      </c>
      <c r="AF356" s="51">
        <f t="shared" si="5"/>
        <v>0</v>
      </c>
      <c r="AH356" s="11">
        <v>40965</v>
      </c>
      <c r="AI356" s="11">
        <v>41274</v>
      </c>
      <c r="AJ356" s="13">
        <v>4300000</v>
      </c>
      <c r="AK356" s="13">
        <v>860000</v>
      </c>
    </row>
    <row r="357" spans="1:131" ht="19.5" customHeight="1" x14ac:dyDescent="0.25">
      <c r="A357" s="9">
        <v>312</v>
      </c>
      <c r="B357" s="10" t="s">
        <v>1745</v>
      </c>
      <c r="C357" s="9" t="s">
        <v>587</v>
      </c>
      <c r="E357" s="9" t="s">
        <v>447</v>
      </c>
      <c r="F357" s="9" t="s">
        <v>448</v>
      </c>
      <c r="H357" s="9" t="s">
        <v>202</v>
      </c>
      <c r="I357" s="9" t="s">
        <v>25</v>
      </c>
      <c r="J357" s="129">
        <v>40965</v>
      </c>
      <c r="K357" s="129">
        <v>40965</v>
      </c>
      <c r="L357" s="129">
        <v>41274</v>
      </c>
      <c r="O357" s="9">
        <v>24</v>
      </c>
      <c r="Q357" s="9" t="s">
        <v>54</v>
      </c>
      <c r="S357" s="13">
        <v>4530000</v>
      </c>
      <c r="T357" s="13">
        <v>4530000</v>
      </c>
      <c r="U357" s="13">
        <v>906000</v>
      </c>
      <c r="AF357" s="51">
        <f t="shared" si="5"/>
        <v>0</v>
      </c>
      <c r="AH357" s="11">
        <v>40965</v>
      </c>
      <c r="AI357" s="11">
        <v>41274</v>
      </c>
      <c r="AJ357" s="13">
        <v>4436330</v>
      </c>
      <c r="AK357" s="13">
        <v>887266</v>
      </c>
    </row>
    <row r="358" spans="1:131" ht="19.5" customHeight="1" x14ac:dyDescent="0.25">
      <c r="A358" s="9">
        <v>313</v>
      </c>
      <c r="B358" s="10" t="s">
        <v>1746</v>
      </c>
      <c r="C358" s="9" t="s">
        <v>588</v>
      </c>
      <c r="E358" s="9" t="s">
        <v>447</v>
      </c>
      <c r="F358" s="9" t="s">
        <v>448</v>
      </c>
      <c r="H358" s="9" t="s">
        <v>202</v>
      </c>
      <c r="I358" s="9" t="s">
        <v>25</v>
      </c>
      <c r="J358" s="129">
        <v>41099</v>
      </c>
      <c r="K358" s="129">
        <v>41098</v>
      </c>
      <c r="L358" s="129">
        <v>41274</v>
      </c>
      <c r="O358" s="9">
        <v>24</v>
      </c>
      <c r="Q358" s="9" t="s">
        <v>54</v>
      </c>
      <c r="S358" s="13">
        <v>7747000</v>
      </c>
      <c r="T358" s="13">
        <v>7747000</v>
      </c>
      <c r="U358" s="13">
        <v>1447000</v>
      </c>
      <c r="AF358" s="51">
        <f t="shared" si="5"/>
        <v>0</v>
      </c>
      <c r="AH358" s="11">
        <v>41098</v>
      </c>
      <c r="AI358" s="11">
        <v>41274</v>
      </c>
      <c r="AJ358" s="13">
        <v>7206520</v>
      </c>
      <c r="AK358" s="13">
        <v>1441304</v>
      </c>
    </row>
    <row r="359" spans="1:131" ht="19.5" customHeight="1" x14ac:dyDescent="0.25">
      <c r="A359" s="9">
        <v>314</v>
      </c>
      <c r="B359" s="10" t="s">
        <v>1747</v>
      </c>
      <c r="C359" s="9" t="s">
        <v>589</v>
      </c>
      <c r="E359" s="9" t="s">
        <v>590</v>
      </c>
      <c r="F359" s="9" t="s">
        <v>19</v>
      </c>
      <c r="H359" s="9" t="s">
        <v>202</v>
      </c>
      <c r="J359" s="129">
        <v>40654</v>
      </c>
      <c r="K359" s="129">
        <v>40498</v>
      </c>
      <c r="L359" s="129">
        <v>41213</v>
      </c>
      <c r="S359" s="13">
        <v>3497690560</v>
      </c>
      <c r="U359" s="13">
        <v>672000000</v>
      </c>
      <c r="AF359" s="51">
        <f t="shared" si="5"/>
        <v>0</v>
      </c>
      <c r="AH359" s="11">
        <v>40498</v>
      </c>
      <c r="AI359" s="11">
        <v>40633</v>
      </c>
      <c r="AJ359" s="13">
        <v>442260890</v>
      </c>
      <c r="AK359" s="13">
        <v>88452178</v>
      </c>
      <c r="AL359" s="11">
        <v>40634</v>
      </c>
      <c r="AM359" s="11">
        <v>40724</v>
      </c>
      <c r="AN359" s="13">
        <v>1414690795</v>
      </c>
      <c r="AO359" s="13">
        <v>282938159</v>
      </c>
      <c r="AP359" s="11">
        <v>40725</v>
      </c>
      <c r="AQ359" s="11">
        <v>40816</v>
      </c>
      <c r="AR359" s="13">
        <v>1044473660</v>
      </c>
      <c r="AS359" s="13">
        <v>208894732</v>
      </c>
      <c r="AT359" s="11">
        <v>40817</v>
      </c>
      <c r="AU359" s="11">
        <v>41213</v>
      </c>
      <c r="AV359" s="13">
        <v>23108771</v>
      </c>
      <c r="AW359" s="13">
        <v>4621754</v>
      </c>
      <c r="DZ359" s="54">
        <v>3241161926</v>
      </c>
      <c r="EA359" s="55">
        <v>63325562</v>
      </c>
    </row>
    <row r="360" spans="1:131" ht="19.5" customHeight="1" x14ac:dyDescent="0.25">
      <c r="A360" s="9">
        <v>315</v>
      </c>
      <c r="B360" s="10" t="s">
        <v>1748</v>
      </c>
      <c r="C360" s="9" t="s">
        <v>596</v>
      </c>
      <c r="E360" s="9" t="s">
        <v>447</v>
      </c>
      <c r="F360" s="9" t="s">
        <v>448</v>
      </c>
      <c r="H360" s="9" t="s">
        <v>202</v>
      </c>
      <c r="I360" s="9" t="s">
        <v>25</v>
      </c>
      <c r="J360" s="129">
        <v>41060</v>
      </c>
      <c r="K360" s="129">
        <v>41060</v>
      </c>
      <c r="L360" s="129">
        <v>41274</v>
      </c>
      <c r="O360" s="9">
        <v>24</v>
      </c>
      <c r="Q360" s="9" t="s">
        <v>54</v>
      </c>
      <c r="S360" s="13">
        <v>7754000</v>
      </c>
      <c r="T360" s="13">
        <v>7754000</v>
      </c>
      <c r="U360" s="13">
        <v>1454000</v>
      </c>
      <c r="AF360" s="51">
        <f t="shared" si="5"/>
        <v>0</v>
      </c>
      <c r="AH360" s="11">
        <v>41060</v>
      </c>
      <c r="AI360" s="11">
        <v>41274</v>
      </c>
      <c r="AJ360" s="13">
        <v>7145000</v>
      </c>
      <c r="AK360" s="13">
        <v>1429000</v>
      </c>
    </row>
    <row r="361" spans="1:131" ht="19.5" customHeight="1" x14ac:dyDescent="0.25">
      <c r="A361" s="9">
        <v>316</v>
      </c>
      <c r="B361" s="10" t="s">
        <v>1749</v>
      </c>
      <c r="C361" s="9" t="s">
        <v>593</v>
      </c>
      <c r="E361" s="9" t="s">
        <v>594</v>
      </c>
      <c r="F361" s="9" t="s">
        <v>595</v>
      </c>
      <c r="H361" s="9" t="s">
        <v>202</v>
      </c>
      <c r="I361" s="9" t="s">
        <v>205</v>
      </c>
      <c r="J361" s="129">
        <v>40817</v>
      </c>
      <c r="K361" s="129">
        <v>40805</v>
      </c>
      <c r="L361" s="129">
        <v>40907</v>
      </c>
      <c r="O361" s="9">
        <v>28</v>
      </c>
      <c r="Q361" s="9" t="s">
        <v>54</v>
      </c>
      <c r="S361" s="13">
        <v>22588176</v>
      </c>
      <c r="T361" s="13">
        <v>22588176</v>
      </c>
      <c r="U361" s="13">
        <v>4388176</v>
      </c>
      <c r="AF361" s="51">
        <f t="shared" si="5"/>
        <v>0</v>
      </c>
      <c r="AH361" s="11">
        <v>40805</v>
      </c>
      <c r="AI361" s="11">
        <v>40907</v>
      </c>
      <c r="AJ361" s="13">
        <v>20667503</v>
      </c>
      <c r="AK361" s="13">
        <v>4133501</v>
      </c>
    </row>
    <row r="362" spans="1:131" ht="19.5" customHeight="1" x14ac:dyDescent="0.25">
      <c r="A362" s="9">
        <v>317</v>
      </c>
      <c r="B362" s="10" t="s">
        <v>1750</v>
      </c>
      <c r="C362" s="22" t="s">
        <v>597</v>
      </c>
      <c r="E362" s="9" t="s">
        <v>598</v>
      </c>
      <c r="F362" s="9" t="s">
        <v>396</v>
      </c>
      <c r="H362" s="9" t="s">
        <v>202</v>
      </c>
      <c r="I362" s="9" t="s">
        <v>28</v>
      </c>
      <c r="J362" s="129">
        <v>40502</v>
      </c>
      <c r="K362" s="129">
        <v>40422</v>
      </c>
      <c r="L362" s="129">
        <v>40602</v>
      </c>
      <c r="O362" s="9">
        <v>28</v>
      </c>
      <c r="Q362" s="9" t="s">
        <v>54</v>
      </c>
      <c r="S362" s="13">
        <v>6675590</v>
      </c>
      <c r="T362" s="13">
        <v>6675590</v>
      </c>
      <c r="U362" s="13">
        <v>1335118</v>
      </c>
      <c r="AF362" s="51">
        <f t="shared" si="5"/>
        <v>0</v>
      </c>
      <c r="AH362" s="11">
        <v>40422</v>
      </c>
      <c r="AI362" s="11">
        <v>40602</v>
      </c>
      <c r="AJ362" s="13">
        <v>6134788</v>
      </c>
      <c r="AK362" s="13">
        <v>1226958</v>
      </c>
    </row>
    <row r="363" spans="1:131" ht="19.5" customHeight="1" x14ac:dyDescent="0.25">
      <c r="A363" s="9">
        <v>318</v>
      </c>
      <c r="B363" s="10" t="s">
        <v>1751</v>
      </c>
      <c r="C363" s="9" t="s">
        <v>599</v>
      </c>
      <c r="E363" s="9" t="s">
        <v>109</v>
      </c>
      <c r="F363" s="9" t="s">
        <v>508</v>
      </c>
      <c r="I363" s="9" t="s">
        <v>78</v>
      </c>
      <c r="J363" s="129">
        <v>41456</v>
      </c>
      <c r="K363" s="129">
        <v>41218</v>
      </c>
      <c r="L363" s="129">
        <v>41578</v>
      </c>
      <c r="M363" s="9" t="s">
        <v>20</v>
      </c>
      <c r="O363" s="9">
        <v>24</v>
      </c>
      <c r="Q363" s="9" t="s">
        <v>54</v>
      </c>
      <c r="S363" s="13">
        <v>2500000</v>
      </c>
      <c r="T363" s="13">
        <v>2500000</v>
      </c>
      <c r="U363" s="13">
        <v>500000</v>
      </c>
      <c r="AF363" s="51">
        <f t="shared" si="5"/>
        <v>0</v>
      </c>
    </row>
    <row r="364" spans="1:131" ht="19.5" customHeight="1" x14ac:dyDescent="0.25">
      <c r="A364" s="9">
        <v>319</v>
      </c>
      <c r="B364" s="10" t="s">
        <v>1752</v>
      </c>
      <c r="C364" s="9" t="s">
        <v>600</v>
      </c>
      <c r="E364" s="9" t="s">
        <v>183</v>
      </c>
      <c r="F364" s="9" t="s">
        <v>184</v>
      </c>
      <c r="I364" s="9" t="s">
        <v>28</v>
      </c>
      <c r="M364" s="9" t="s">
        <v>20</v>
      </c>
      <c r="O364" s="9">
        <v>30</v>
      </c>
      <c r="AF364" s="51">
        <f t="shared" si="5"/>
        <v>0</v>
      </c>
    </row>
    <row r="365" spans="1:131" ht="19.5" customHeight="1" x14ac:dyDescent="0.25">
      <c r="A365" s="9">
        <v>320</v>
      </c>
      <c r="B365" s="10" t="s">
        <v>1753</v>
      </c>
      <c r="C365" s="9" t="s">
        <v>601</v>
      </c>
      <c r="E365" s="9" t="s">
        <v>1258</v>
      </c>
      <c r="F365" s="9" t="s">
        <v>139</v>
      </c>
      <c r="H365" s="9" t="s">
        <v>202</v>
      </c>
      <c r="I365" s="9" t="s">
        <v>35</v>
      </c>
      <c r="J365" s="129">
        <v>41092</v>
      </c>
      <c r="K365" s="129">
        <v>39625</v>
      </c>
      <c r="L365" s="129">
        <v>41333</v>
      </c>
      <c r="M365" s="9" t="s">
        <v>20</v>
      </c>
      <c r="O365" s="9">
        <v>27</v>
      </c>
      <c r="Q365" s="9" t="s">
        <v>54</v>
      </c>
      <c r="S365" s="13">
        <v>405005800</v>
      </c>
      <c r="T365" s="13">
        <v>405005800</v>
      </c>
      <c r="U365" s="13">
        <v>79599800</v>
      </c>
      <c r="V365" s="13">
        <v>205000000</v>
      </c>
      <c r="AF365" s="51">
        <f t="shared" si="5"/>
        <v>205000000</v>
      </c>
      <c r="AH365" s="11">
        <v>40969</v>
      </c>
      <c r="AI365" s="11">
        <v>41182</v>
      </c>
      <c r="AJ365" s="13">
        <v>244114077</v>
      </c>
      <c r="AK365" s="13">
        <v>48822815</v>
      </c>
      <c r="AL365" s="11">
        <v>41183</v>
      </c>
      <c r="AM365" s="11">
        <v>41213</v>
      </c>
      <c r="AN365" s="13">
        <v>12555761</v>
      </c>
      <c r="AO365" s="13">
        <v>2511152</v>
      </c>
      <c r="AP365" s="11">
        <v>41214</v>
      </c>
      <c r="AQ365" s="11">
        <v>41274</v>
      </c>
      <c r="AR365" s="13">
        <v>59378711</v>
      </c>
      <c r="AS365" s="13">
        <v>11875742</v>
      </c>
      <c r="AT365" s="11">
        <v>41275</v>
      </c>
      <c r="AU365" s="11">
        <v>41305</v>
      </c>
      <c r="AV365" s="13">
        <v>9587833</v>
      </c>
      <c r="AW365" s="13">
        <v>1917567</v>
      </c>
      <c r="AX365" s="11">
        <v>41306</v>
      </c>
      <c r="AY365" s="11">
        <v>41364</v>
      </c>
      <c r="AZ365" s="13">
        <v>17179103</v>
      </c>
      <c r="BA365" s="13">
        <v>3435821</v>
      </c>
      <c r="BB365" s="11">
        <v>41365</v>
      </c>
      <c r="BC365" s="11">
        <v>41455</v>
      </c>
      <c r="BD365" s="13">
        <v>11439318</v>
      </c>
      <c r="BE365" s="13">
        <v>2287864</v>
      </c>
      <c r="BF365" s="11">
        <v>41456</v>
      </c>
      <c r="BG365" s="11">
        <v>41578</v>
      </c>
      <c r="BH365" s="13">
        <v>26139725</v>
      </c>
      <c r="BI365" s="13">
        <v>5227945</v>
      </c>
      <c r="BJ365" s="11">
        <v>41579</v>
      </c>
      <c r="BK365" s="11">
        <v>41639</v>
      </c>
      <c r="BL365" s="13">
        <v>22281520</v>
      </c>
      <c r="BM365" s="13">
        <v>4456304</v>
      </c>
      <c r="BN365" s="11">
        <v>40969</v>
      </c>
      <c r="BO365" s="11">
        <v>41639</v>
      </c>
      <c r="BP365" s="13">
        <v>408289174</v>
      </c>
      <c r="BQ365" s="13">
        <v>1122625</v>
      </c>
      <c r="DZ365" s="54">
        <v>408289174</v>
      </c>
      <c r="EA365" s="55">
        <f>80535210+1122625</f>
        <v>81657835</v>
      </c>
    </row>
    <row r="366" spans="1:131" ht="19.5" customHeight="1" x14ac:dyDescent="0.25">
      <c r="A366" s="9">
        <v>320</v>
      </c>
      <c r="B366" s="10" t="s">
        <v>1753</v>
      </c>
      <c r="C366" s="18" t="s">
        <v>601</v>
      </c>
      <c r="D366" s="19">
        <v>41421</v>
      </c>
      <c r="E366" s="9" t="s">
        <v>1258</v>
      </c>
      <c r="F366" s="9" t="s">
        <v>139</v>
      </c>
      <c r="L366" s="130">
        <v>41639</v>
      </c>
      <c r="AF366" s="51">
        <f t="shared" si="5"/>
        <v>0</v>
      </c>
    </row>
    <row r="367" spans="1:131" ht="19.5" customHeight="1" x14ac:dyDescent="0.25">
      <c r="A367" s="9">
        <v>320</v>
      </c>
      <c r="B367" s="17" t="s">
        <v>1753</v>
      </c>
      <c r="C367" s="18" t="s">
        <v>601</v>
      </c>
      <c r="D367" s="19">
        <v>41645</v>
      </c>
      <c r="E367" s="9" t="s">
        <v>1258</v>
      </c>
      <c r="F367" s="9" t="s">
        <v>139</v>
      </c>
      <c r="L367" s="130"/>
      <c r="S367" s="20">
        <v>424763400</v>
      </c>
      <c r="T367" s="20">
        <v>424763400</v>
      </c>
      <c r="U367" s="20">
        <v>84952680</v>
      </c>
      <c r="V367" s="20">
        <v>220360000</v>
      </c>
      <c r="AF367" s="51">
        <f t="shared" si="5"/>
        <v>220360000</v>
      </c>
    </row>
    <row r="368" spans="1:131" ht="19.5" customHeight="1" x14ac:dyDescent="0.25">
      <c r="A368" s="9">
        <v>321</v>
      </c>
      <c r="B368" s="10" t="s">
        <v>1754</v>
      </c>
      <c r="C368" s="9" t="s">
        <v>602</v>
      </c>
      <c r="E368" s="9" t="s">
        <v>1391</v>
      </c>
      <c r="F368" s="9" t="s">
        <v>111</v>
      </c>
      <c r="H368" s="9" t="s">
        <v>202</v>
      </c>
      <c r="I368" s="9" t="s">
        <v>205</v>
      </c>
      <c r="J368" s="129">
        <v>41169</v>
      </c>
      <c r="K368" s="129">
        <v>40909</v>
      </c>
      <c r="L368" s="129">
        <v>41364</v>
      </c>
      <c r="O368" s="9">
        <v>32</v>
      </c>
      <c r="Q368" s="9" t="s">
        <v>54</v>
      </c>
      <c r="S368" s="13">
        <v>153660000</v>
      </c>
      <c r="T368" s="13">
        <v>153660000</v>
      </c>
      <c r="U368" s="13">
        <v>30732000</v>
      </c>
      <c r="AF368" s="51">
        <f t="shared" si="5"/>
        <v>0</v>
      </c>
      <c r="AH368" s="11">
        <v>40909</v>
      </c>
      <c r="AI368" s="11">
        <v>41182</v>
      </c>
      <c r="AJ368" s="13">
        <v>42987487</v>
      </c>
      <c r="AK368" s="13">
        <v>8597497</v>
      </c>
      <c r="AL368" s="11">
        <v>41183</v>
      </c>
      <c r="AM368" s="11">
        <v>41364</v>
      </c>
      <c r="AN368" s="13">
        <v>103796404</v>
      </c>
      <c r="AO368" s="13">
        <v>20759281</v>
      </c>
    </row>
    <row r="369" spans="1:131" ht="19.5" customHeight="1" x14ac:dyDescent="0.25">
      <c r="A369" s="9">
        <v>322</v>
      </c>
      <c r="B369" s="10" t="s">
        <v>1755</v>
      </c>
      <c r="C369" s="9" t="s">
        <v>603</v>
      </c>
      <c r="E369" s="9" t="s">
        <v>1391</v>
      </c>
      <c r="F369" s="9" t="s">
        <v>111</v>
      </c>
      <c r="I369" s="9" t="s">
        <v>35</v>
      </c>
      <c r="J369" s="129">
        <v>41801</v>
      </c>
      <c r="K369" s="129">
        <v>40360</v>
      </c>
      <c r="L369" s="129">
        <v>42369</v>
      </c>
      <c r="M369" s="9" t="s">
        <v>20</v>
      </c>
      <c r="O369" s="9">
        <v>28</v>
      </c>
      <c r="Q369" s="9" t="s">
        <v>54</v>
      </c>
      <c r="S369" s="13">
        <v>990000000</v>
      </c>
      <c r="T369" s="13">
        <v>990000000</v>
      </c>
      <c r="U369" s="13">
        <v>198000000</v>
      </c>
      <c r="V369" s="13">
        <v>693000000</v>
      </c>
      <c r="AF369" s="51">
        <f t="shared" si="5"/>
        <v>693000000</v>
      </c>
      <c r="AH369" s="11">
        <v>41365</v>
      </c>
      <c r="AI369" s="11">
        <v>41639</v>
      </c>
      <c r="AJ369" s="13">
        <v>85295352</v>
      </c>
      <c r="AK369" s="13">
        <v>17059070</v>
      </c>
      <c r="AL369" s="11">
        <v>41640</v>
      </c>
      <c r="AM369" s="11">
        <v>41820</v>
      </c>
      <c r="AN369" s="13">
        <v>228727761</v>
      </c>
      <c r="AO369" s="13">
        <v>45745552</v>
      </c>
      <c r="AP369" s="11">
        <v>41821</v>
      </c>
      <c r="AQ369" s="11">
        <v>41851</v>
      </c>
      <c r="AR369" s="13">
        <v>153896913</v>
      </c>
      <c r="AS369" s="13">
        <v>30779383</v>
      </c>
      <c r="AT369" s="11">
        <v>40360</v>
      </c>
      <c r="AU369" s="11">
        <v>41639</v>
      </c>
      <c r="AV369" s="13">
        <v>4200000</v>
      </c>
      <c r="AW369" s="13">
        <v>840000</v>
      </c>
      <c r="AX369" s="11">
        <v>41883</v>
      </c>
      <c r="AY369" s="11">
        <v>41912</v>
      </c>
      <c r="AZ369" s="13">
        <v>77623083</v>
      </c>
      <c r="BA369" s="13">
        <v>15524617</v>
      </c>
      <c r="BB369" s="11">
        <v>41913</v>
      </c>
      <c r="BC369" s="11">
        <v>41943</v>
      </c>
      <c r="BD369" s="13">
        <v>38899329</v>
      </c>
      <c r="BE369" s="13">
        <v>7779866</v>
      </c>
      <c r="BF369" s="11">
        <v>41852</v>
      </c>
      <c r="BG369" s="11">
        <v>41882</v>
      </c>
      <c r="BH369" s="13">
        <v>139939370</v>
      </c>
      <c r="BI369" s="13">
        <v>27987874</v>
      </c>
      <c r="BJ369" s="11">
        <v>41944</v>
      </c>
      <c r="BK369" s="11">
        <v>41973</v>
      </c>
      <c r="BL369" s="13">
        <v>99342901</v>
      </c>
      <c r="BM369" s="13">
        <v>19868580</v>
      </c>
      <c r="BN369" s="11">
        <v>41974</v>
      </c>
      <c r="BO369" s="11">
        <v>42004</v>
      </c>
      <c r="BP369" s="13">
        <v>51308593</v>
      </c>
      <c r="BQ369" s="13">
        <v>10261719</v>
      </c>
      <c r="BR369" s="11">
        <v>42005</v>
      </c>
      <c r="BS369" s="11">
        <v>42094</v>
      </c>
      <c r="BT369" s="13">
        <v>29822566</v>
      </c>
      <c r="BU369" s="13">
        <v>5964513</v>
      </c>
      <c r="BV369" s="11">
        <v>42095</v>
      </c>
      <c r="BW369" s="11">
        <v>42277</v>
      </c>
      <c r="BX369" s="13">
        <v>52940530</v>
      </c>
      <c r="BY369" s="13">
        <v>10588106</v>
      </c>
      <c r="BZ369" s="11">
        <v>42278</v>
      </c>
      <c r="CA369" s="11">
        <v>42338</v>
      </c>
      <c r="CB369" s="13">
        <v>10154660</v>
      </c>
      <c r="CC369" s="13">
        <v>2030932</v>
      </c>
      <c r="CD369" s="11">
        <v>42339</v>
      </c>
      <c r="CE369" s="11">
        <v>42369</v>
      </c>
      <c r="CF369" s="13">
        <v>22882425</v>
      </c>
      <c r="CG369" s="13">
        <v>4576485</v>
      </c>
      <c r="CH369" s="11">
        <v>40360</v>
      </c>
      <c r="CI369" s="11">
        <v>42369</v>
      </c>
      <c r="CJ369" s="13">
        <v>1021977947</v>
      </c>
      <c r="CK369" s="13">
        <v>4228892</v>
      </c>
      <c r="DZ369" s="54">
        <v>1021977947</v>
      </c>
      <c r="EA369" s="55">
        <v>203235589</v>
      </c>
    </row>
    <row r="370" spans="1:131" s="18" customFormat="1" ht="19.5" customHeight="1" x14ac:dyDescent="0.25">
      <c r="A370" s="22">
        <v>322</v>
      </c>
      <c r="B370" s="10" t="s">
        <v>1755</v>
      </c>
      <c r="C370" s="18" t="s">
        <v>603</v>
      </c>
      <c r="D370" s="19">
        <v>41571</v>
      </c>
      <c r="E370" s="18" t="s">
        <v>1028</v>
      </c>
      <c r="F370" s="9" t="s">
        <v>111</v>
      </c>
      <c r="G370" s="19"/>
      <c r="J370" s="130"/>
      <c r="K370" s="130"/>
      <c r="L370" s="130"/>
      <c r="R370" s="21"/>
      <c r="W370" s="20"/>
      <c r="X370" s="20"/>
      <c r="Y370" s="20"/>
      <c r="Z370" s="20"/>
      <c r="AA370" s="20"/>
      <c r="AB370" s="20"/>
      <c r="AC370" s="20"/>
      <c r="AD370" s="20"/>
      <c r="AE370" s="20"/>
      <c r="AF370" s="51">
        <f t="shared" si="5"/>
        <v>0</v>
      </c>
      <c r="AG370" s="46"/>
      <c r="AH370" s="19"/>
      <c r="AI370" s="19"/>
      <c r="AJ370" s="20"/>
      <c r="AK370" s="20"/>
      <c r="AL370" s="19"/>
      <c r="AM370" s="19"/>
      <c r="AN370" s="20"/>
      <c r="AO370" s="20"/>
      <c r="AP370" s="19"/>
      <c r="AQ370" s="19"/>
      <c r="AR370" s="20"/>
      <c r="AS370" s="20"/>
      <c r="AT370" s="19"/>
      <c r="AU370" s="19"/>
      <c r="AV370" s="20"/>
      <c r="AW370" s="20"/>
      <c r="AX370" s="19"/>
      <c r="AY370" s="19"/>
      <c r="AZ370" s="20"/>
      <c r="BA370" s="20"/>
      <c r="BB370" s="19"/>
      <c r="BC370" s="19"/>
      <c r="BD370" s="20"/>
      <c r="BE370" s="20"/>
      <c r="BF370" s="19"/>
      <c r="BG370" s="19"/>
      <c r="BH370" s="20"/>
      <c r="BI370" s="20"/>
      <c r="BJ370" s="19"/>
      <c r="BK370" s="19"/>
      <c r="BL370" s="20"/>
      <c r="BM370" s="20"/>
      <c r="BN370" s="19"/>
      <c r="BO370" s="19"/>
      <c r="BP370" s="20"/>
      <c r="BQ370" s="20"/>
      <c r="BT370" s="20"/>
      <c r="BU370" s="20"/>
      <c r="BX370" s="20"/>
      <c r="BY370" s="20"/>
      <c r="CB370" s="20"/>
      <c r="CC370" s="20"/>
      <c r="CF370" s="20"/>
      <c r="CG370" s="20"/>
      <c r="CJ370" s="20"/>
      <c r="CK370" s="20"/>
      <c r="CN370" s="20"/>
      <c r="CO370" s="20"/>
      <c r="CP370" s="19"/>
      <c r="CQ370" s="19"/>
      <c r="CR370" s="20"/>
      <c r="CS370" s="20"/>
      <c r="CT370" s="19"/>
      <c r="CU370" s="19"/>
      <c r="CV370" s="20"/>
      <c r="CW370" s="20"/>
      <c r="CX370" s="96"/>
      <c r="CY370" s="96"/>
      <c r="CZ370" s="20"/>
      <c r="DA370" s="20"/>
      <c r="DB370" s="96"/>
      <c r="DC370" s="96"/>
      <c r="DD370" s="20"/>
      <c r="DE370" s="20"/>
      <c r="DF370" s="96"/>
      <c r="DG370" s="96"/>
      <c r="DH370" s="20"/>
      <c r="DI370" s="20"/>
      <c r="DJ370" s="96"/>
      <c r="DK370" s="96"/>
      <c r="DL370" s="20"/>
      <c r="DM370" s="20"/>
      <c r="DN370" s="96"/>
      <c r="DO370" s="96"/>
      <c r="DP370" s="20"/>
      <c r="DQ370" s="20"/>
      <c r="DR370" s="96"/>
      <c r="DS370" s="96"/>
      <c r="DT370" s="20"/>
      <c r="DU370" s="20"/>
      <c r="DV370" s="96"/>
      <c r="DW370" s="96"/>
      <c r="DX370" s="20"/>
      <c r="DY370" s="20"/>
      <c r="DZ370" s="56"/>
      <c r="EA370" s="57"/>
    </row>
    <row r="371" spans="1:131" s="18" customFormat="1" ht="19.5" customHeight="1" x14ac:dyDescent="0.25">
      <c r="A371" s="18">
        <v>322</v>
      </c>
      <c r="B371" s="17" t="s">
        <v>1755</v>
      </c>
      <c r="C371" s="18" t="s">
        <v>603</v>
      </c>
      <c r="D371" s="19">
        <v>42095</v>
      </c>
      <c r="F371" s="9"/>
      <c r="G371" s="19"/>
      <c r="J371" s="130"/>
      <c r="K371" s="130"/>
      <c r="L371" s="130"/>
      <c r="R371" s="20"/>
      <c r="S371" s="20">
        <v>1050000000</v>
      </c>
      <c r="T371" s="20">
        <v>1050000000</v>
      </c>
      <c r="U371" s="20">
        <v>208000000</v>
      </c>
      <c r="V371" s="20">
        <v>732000000</v>
      </c>
      <c r="W371" s="20"/>
      <c r="X371" s="20"/>
      <c r="Y371" s="20"/>
      <c r="Z371" s="20"/>
      <c r="AA371" s="20"/>
      <c r="AB371" s="20"/>
      <c r="AC371" s="20"/>
      <c r="AD371" s="20"/>
      <c r="AE371" s="20"/>
      <c r="AF371" s="51">
        <f t="shared" si="5"/>
        <v>732000000</v>
      </c>
      <c r="AG371" s="46"/>
      <c r="AH371" s="19"/>
      <c r="AI371" s="19"/>
      <c r="AJ371" s="20"/>
      <c r="AK371" s="20"/>
      <c r="AL371" s="19"/>
      <c r="AM371" s="19"/>
      <c r="AN371" s="20"/>
      <c r="AO371" s="20"/>
      <c r="AP371" s="19"/>
      <c r="AQ371" s="19"/>
      <c r="AR371" s="20"/>
      <c r="AS371" s="20"/>
      <c r="AT371" s="19"/>
      <c r="AU371" s="19"/>
      <c r="AV371" s="20"/>
      <c r="AW371" s="20"/>
      <c r="AX371" s="19"/>
      <c r="AY371" s="19"/>
      <c r="AZ371" s="20"/>
      <c r="BA371" s="20"/>
      <c r="BB371" s="19"/>
      <c r="BC371" s="19"/>
      <c r="BD371" s="20"/>
      <c r="BE371" s="20"/>
      <c r="BF371" s="19"/>
      <c r="BG371" s="19"/>
      <c r="BH371" s="20"/>
      <c r="BI371" s="20"/>
      <c r="BJ371" s="19"/>
      <c r="BK371" s="19"/>
      <c r="BL371" s="20"/>
      <c r="BM371" s="20"/>
      <c r="BN371" s="19"/>
      <c r="BO371" s="19"/>
      <c r="BP371" s="20"/>
      <c r="BQ371" s="20"/>
      <c r="BT371" s="20"/>
      <c r="BU371" s="20"/>
      <c r="BX371" s="20"/>
      <c r="BY371" s="20"/>
      <c r="CB371" s="20"/>
      <c r="CC371" s="20"/>
      <c r="CF371" s="20"/>
      <c r="CG371" s="20"/>
      <c r="CJ371" s="20"/>
      <c r="CK371" s="20"/>
      <c r="CN371" s="20"/>
      <c r="CO371" s="20"/>
      <c r="CP371" s="19"/>
      <c r="CQ371" s="19"/>
      <c r="CR371" s="20"/>
      <c r="CS371" s="20"/>
      <c r="CT371" s="19"/>
      <c r="CU371" s="19"/>
      <c r="CV371" s="20"/>
      <c r="CW371" s="20"/>
      <c r="CX371" s="96"/>
      <c r="CY371" s="96"/>
      <c r="CZ371" s="20"/>
      <c r="DA371" s="20"/>
      <c r="DB371" s="96"/>
      <c r="DC371" s="96"/>
      <c r="DD371" s="20"/>
      <c r="DE371" s="20"/>
      <c r="DF371" s="96"/>
      <c r="DG371" s="96"/>
      <c r="DH371" s="20"/>
      <c r="DI371" s="20"/>
      <c r="DJ371" s="96"/>
      <c r="DK371" s="96"/>
      <c r="DL371" s="20"/>
      <c r="DM371" s="20"/>
      <c r="DN371" s="96"/>
      <c r="DO371" s="96"/>
      <c r="DP371" s="20"/>
      <c r="DQ371" s="20"/>
      <c r="DR371" s="96"/>
      <c r="DS371" s="96"/>
      <c r="DT371" s="20"/>
      <c r="DU371" s="20"/>
      <c r="DV371" s="96"/>
      <c r="DW371" s="96"/>
      <c r="DX371" s="20"/>
      <c r="DY371" s="20"/>
      <c r="DZ371" s="56"/>
      <c r="EA371" s="57"/>
    </row>
    <row r="372" spans="1:131" s="18" customFormat="1" ht="19.5" customHeight="1" x14ac:dyDescent="0.25">
      <c r="A372" s="18">
        <v>322</v>
      </c>
      <c r="B372" s="17" t="s">
        <v>1755</v>
      </c>
      <c r="C372" s="18" t="s">
        <v>3223</v>
      </c>
      <c r="D372" s="19">
        <v>42187</v>
      </c>
      <c r="F372" s="9"/>
      <c r="G372" s="19"/>
      <c r="J372" s="130"/>
      <c r="K372" s="130"/>
      <c r="L372" s="13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51">
        <f t="shared" si="5"/>
        <v>0</v>
      </c>
      <c r="AG372" s="46"/>
      <c r="AH372" s="19"/>
      <c r="AI372" s="19"/>
      <c r="AJ372" s="20"/>
      <c r="AK372" s="20"/>
      <c r="AL372" s="19"/>
      <c r="AM372" s="19"/>
      <c r="AN372" s="20"/>
      <c r="AO372" s="20"/>
      <c r="AP372" s="19"/>
      <c r="AQ372" s="19"/>
      <c r="AR372" s="20"/>
      <c r="AS372" s="20"/>
      <c r="AT372" s="19"/>
      <c r="AU372" s="19"/>
      <c r="AV372" s="20"/>
      <c r="AW372" s="20"/>
      <c r="AX372" s="19"/>
      <c r="AY372" s="19"/>
      <c r="AZ372" s="20"/>
      <c r="BA372" s="20"/>
      <c r="BB372" s="19"/>
      <c r="BC372" s="19"/>
      <c r="BD372" s="20"/>
      <c r="BE372" s="20"/>
      <c r="BF372" s="19"/>
      <c r="BG372" s="19"/>
      <c r="BH372" s="20"/>
      <c r="BI372" s="20"/>
      <c r="BJ372" s="19"/>
      <c r="BK372" s="19"/>
      <c r="BL372" s="20"/>
      <c r="BM372" s="20"/>
      <c r="BN372" s="19"/>
      <c r="BO372" s="19"/>
      <c r="BP372" s="20"/>
      <c r="BQ372" s="20"/>
      <c r="BT372" s="20"/>
      <c r="BU372" s="20"/>
      <c r="BX372" s="20"/>
      <c r="BY372" s="20"/>
      <c r="CB372" s="20"/>
      <c r="CC372" s="20"/>
      <c r="CF372" s="20"/>
      <c r="CG372" s="20"/>
      <c r="CJ372" s="20"/>
      <c r="CK372" s="20"/>
      <c r="CN372" s="20"/>
      <c r="CO372" s="20"/>
      <c r="CP372" s="19"/>
      <c r="CQ372" s="19"/>
      <c r="CR372" s="20"/>
      <c r="CS372" s="20"/>
      <c r="CT372" s="19"/>
      <c r="CU372" s="19"/>
      <c r="CV372" s="20"/>
      <c r="CW372" s="20"/>
      <c r="CX372" s="96"/>
      <c r="CY372" s="96"/>
      <c r="CZ372" s="20"/>
      <c r="DA372" s="20"/>
      <c r="DB372" s="96"/>
      <c r="DC372" s="96"/>
      <c r="DD372" s="20"/>
      <c r="DE372" s="20"/>
      <c r="DF372" s="96"/>
      <c r="DG372" s="96"/>
      <c r="DH372" s="20"/>
      <c r="DI372" s="20"/>
      <c r="DJ372" s="96"/>
      <c r="DK372" s="96"/>
      <c r="DL372" s="20"/>
      <c r="DM372" s="20"/>
      <c r="DN372" s="96"/>
      <c r="DO372" s="96"/>
      <c r="DP372" s="20"/>
      <c r="DQ372" s="20"/>
      <c r="DR372" s="96"/>
      <c r="DS372" s="96"/>
      <c r="DT372" s="20"/>
      <c r="DU372" s="20"/>
      <c r="DV372" s="96"/>
      <c r="DW372" s="96"/>
      <c r="DX372" s="20"/>
      <c r="DY372" s="20"/>
      <c r="DZ372" s="56"/>
      <c r="EA372" s="57"/>
    </row>
    <row r="373" spans="1:131" s="18" customFormat="1" ht="19.5" customHeight="1" x14ac:dyDescent="0.25">
      <c r="A373" s="18">
        <v>322</v>
      </c>
      <c r="B373" s="17" t="s">
        <v>1755</v>
      </c>
      <c r="C373" s="18" t="s">
        <v>3223</v>
      </c>
      <c r="D373" s="19">
        <v>42557</v>
      </c>
      <c r="F373" s="9"/>
      <c r="G373" s="19"/>
      <c r="J373" s="130"/>
      <c r="K373" s="130"/>
      <c r="L373" s="130"/>
      <c r="R373" s="20">
        <v>1044000000</v>
      </c>
      <c r="S373" s="20">
        <v>1044000000</v>
      </c>
      <c r="T373" s="20">
        <v>1044000000</v>
      </c>
      <c r="U373" s="20">
        <v>206800000</v>
      </c>
      <c r="V373" s="20">
        <v>726000000</v>
      </c>
      <c r="X373" s="20"/>
      <c r="Y373" s="20"/>
      <c r="Z373" s="20"/>
      <c r="AA373" s="20"/>
      <c r="AB373" s="20"/>
      <c r="AC373" s="20"/>
      <c r="AD373" s="20"/>
      <c r="AE373" s="20"/>
      <c r="AF373" s="51"/>
      <c r="AG373" s="46"/>
      <c r="AH373" s="19"/>
      <c r="AI373" s="19"/>
      <c r="AJ373" s="20"/>
      <c r="AK373" s="20"/>
      <c r="AL373" s="19"/>
      <c r="AM373" s="19"/>
      <c r="AN373" s="20"/>
      <c r="AO373" s="20"/>
      <c r="AP373" s="19"/>
      <c r="AQ373" s="19"/>
      <c r="AR373" s="20"/>
      <c r="AS373" s="20"/>
      <c r="AT373" s="19"/>
      <c r="AU373" s="19"/>
      <c r="AV373" s="20"/>
      <c r="AW373" s="20"/>
      <c r="AX373" s="19"/>
      <c r="AY373" s="19"/>
      <c r="AZ373" s="20"/>
      <c r="BA373" s="20"/>
      <c r="BB373" s="19"/>
      <c r="BC373" s="19"/>
      <c r="BD373" s="20"/>
      <c r="BE373" s="20"/>
      <c r="BF373" s="19"/>
      <c r="BG373" s="19"/>
      <c r="BH373" s="20"/>
      <c r="BI373" s="20"/>
      <c r="BJ373" s="19"/>
      <c r="BK373" s="19"/>
      <c r="BL373" s="20"/>
      <c r="BM373" s="20"/>
      <c r="BN373" s="19"/>
      <c r="BO373" s="19"/>
      <c r="BP373" s="20"/>
      <c r="BQ373" s="20"/>
      <c r="BT373" s="20"/>
      <c r="BU373" s="20"/>
      <c r="BX373" s="20"/>
      <c r="BY373" s="20"/>
      <c r="CB373" s="20"/>
      <c r="CC373" s="20"/>
      <c r="CF373" s="20"/>
      <c r="CG373" s="20"/>
      <c r="CJ373" s="20"/>
      <c r="CK373" s="20"/>
      <c r="CN373" s="20"/>
      <c r="CO373" s="20"/>
      <c r="CP373" s="19"/>
      <c r="CQ373" s="19"/>
      <c r="CR373" s="20"/>
      <c r="CS373" s="20"/>
      <c r="CT373" s="19"/>
      <c r="CU373" s="19"/>
      <c r="CV373" s="20"/>
      <c r="CW373" s="20"/>
      <c r="CX373" s="96"/>
      <c r="CY373" s="96"/>
      <c r="CZ373" s="20"/>
      <c r="DA373" s="20"/>
      <c r="DB373" s="96"/>
      <c r="DC373" s="96"/>
      <c r="DD373" s="20"/>
      <c r="DE373" s="20"/>
      <c r="DF373" s="96"/>
      <c r="DG373" s="96"/>
      <c r="DH373" s="20"/>
      <c r="DI373" s="20"/>
      <c r="DJ373" s="96"/>
      <c r="DK373" s="96"/>
      <c r="DL373" s="20"/>
      <c r="DM373" s="20"/>
      <c r="DN373" s="96"/>
      <c r="DO373" s="96"/>
      <c r="DP373" s="20"/>
      <c r="DQ373" s="20"/>
      <c r="DR373" s="96"/>
      <c r="DS373" s="96"/>
      <c r="DT373" s="20"/>
      <c r="DU373" s="20"/>
      <c r="DV373" s="96"/>
      <c r="DW373" s="96"/>
      <c r="DX373" s="20"/>
      <c r="DY373" s="20"/>
      <c r="DZ373" s="56"/>
      <c r="EA373" s="57"/>
    </row>
    <row r="374" spans="1:131" ht="19.5" customHeight="1" x14ac:dyDescent="0.25">
      <c r="A374" s="9">
        <v>323</v>
      </c>
      <c r="B374" s="10" t="s">
        <v>1756</v>
      </c>
      <c r="C374" s="9" t="s">
        <v>604</v>
      </c>
      <c r="E374" s="9" t="s">
        <v>463</v>
      </c>
      <c r="F374" s="9" t="s">
        <v>464</v>
      </c>
      <c r="H374" s="9" t="s">
        <v>202</v>
      </c>
      <c r="I374" s="9" t="s">
        <v>25</v>
      </c>
      <c r="J374" s="129">
        <v>41093</v>
      </c>
      <c r="K374" s="129">
        <v>40812</v>
      </c>
      <c r="L374" s="129">
        <v>41455</v>
      </c>
      <c r="M374" s="9" t="s">
        <v>20</v>
      </c>
      <c r="O374" s="9">
        <v>30</v>
      </c>
      <c r="Q374" s="9" t="s">
        <v>54</v>
      </c>
      <c r="S374" s="13">
        <v>3000000</v>
      </c>
      <c r="T374" s="13">
        <v>3000000</v>
      </c>
      <c r="U374" s="13">
        <v>600000</v>
      </c>
      <c r="W374" s="13">
        <v>2000000</v>
      </c>
      <c r="AF374" s="51">
        <f t="shared" si="5"/>
        <v>2000000</v>
      </c>
      <c r="AH374" s="11">
        <v>40812</v>
      </c>
      <c r="AI374" s="11">
        <v>41516</v>
      </c>
      <c r="AJ374" s="13">
        <v>4353204</v>
      </c>
      <c r="AK374" s="13">
        <v>830000</v>
      </c>
    </row>
    <row r="375" spans="1:131" s="18" customFormat="1" ht="19.5" customHeight="1" x14ac:dyDescent="0.25">
      <c r="A375" s="18">
        <v>323</v>
      </c>
      <c r="B375" s="10" t="s">
        <v>1756</v>
      </c>
      <c r="C375" s="18" t="s">
        <v>604</v>
      </c>
      <c r="D375" s="19">
        <v>41599</v>
      </c>
      <c r="E375" s="9" t="s">
        <v>463</v>
      </c>
      <c r="G375" s="19"/>
      <c r="J375" s="130"/>
      <c r="K375" s="130"/>
      <c r="L375" s="130"/>
      <c r="R375" s="20"/>
      <c r="S375" s="20">
        <v>4150000</v>
      </c>
      <c r="T375" s="20">
        <v>4150000</v>
      </c>
      <c r="U375" s="20">
        <v>830000</v>
      </c>
      <c r="V375" s="20"/>
      <c r="W375" s="20">
        <v>1000000</v>
      </c>
      <c r="X375" s="20"/>
      <c r="Y375" s="20"/>
      <c r="Z375" s="20"/>
      <c r="AA375" s="20"/>
      <c r="AB375" s="20"/>
      <c r="AC375" s="20"/>
      <c r="AD375" s="20"/>
      <c r="AE375" s="20"/>
      <c r="AF375" s="51">
        <f t="shared" si="5"/>
        <v>1000000</v>
      </c>
      <c r="AG375" s="46"/>
      <c r="AH375" s="19"/>
      <c r="AI375" s="19"/>
      <c r="AJ375" s="20"/>
      <c r="AK375" s="20"/>
      <c r="AL375" s="19"/>
      <c r="AM375" s="19"/>
      <c r="AN375" s="20"/>
      <c r="AO375" s="20"/>
      <c r="AP375" s="19"/>
      <c r="AQ375" s="19"/>
      <c r="AR375" s="20"/>
      <c r="AS375" s="20"/>
      <c r="AT375" s="19"/>
      <c r="AU375" s="19"/>
      <c r="AV375" s="20"/>
      <c r="AW375" s="20"/>
      <c r="AX375" s="19"/>
      <c r="AY375" s="19"/>
      <c r="AZ375" s="20"/>
      <c r="BA375" s="20"/>
      <c r="BB375" s="19"/>
      <c r="BC375" s="19"/>
      <c r="BD375" s="20"/>
      <c r="BE375" s="20"/>
      <c r="BF375" s="19"/>
      <c r="BG375" s="19"/>
      <c r="BH375" s="20"/>
      <c r="BI375" s="20"/>
      <c r="BJ375" s="19"/>
      <c r="BK375" s="19"/>
      <c r="BL375" s="20"/>
      <c r="BM375" s="20"/>
      <c r="BN375" s="19"/>
      <c r="BO375" s="19"/>
      <c r="BP375" s="20"/>
      <c r="BQ375" s="20"/>
      <c r="BT375" s="20"/>
      <c r="BU375" s="20"/>
      <c r="BX375" s="20"/>
      <c r="BY375" s="20"/>
      <c r="CB375" s="20"/>
      <c r="CC375" s="20"/>
      <c r="CF375" s="20"/>
      <c r="CG375" s="20"/>
      <c r="CJ375" s="20"/>
      <c r="CK375" s="20"/>
      <c r="CN375" s="20"/>
      <c r="CO375" s="20"/>
      <c r="CP375" s="19"/>
      <c r="CQ375" s="19"/>
      <c r="CR375" s="20"/>
      <c r="CS375" s="20"/>
      <c r="CT375" s="19"/>
      <c r="CU375" s="19"/>
      <c r="CV375" s="20"/>
      <c r="CW375" s="20"/>
      <c r="CX375" s="96"/>
      <c r="CY375" s="96"/>
      <c r="CZ375" s="20"/>
      <c r="DA375" s="20"/>
      <c r="DB375" s="96"/>
      <c r="DC375" s="96"/>
      <c r="DD375" s="20"/>
      <c r="DE375" s="20"/>
      <c r="DF375" s="96"/>
      <c r="DG375" s="96"/>
      <c r="DH375" s="20"/>
      <c r="DI375" s="20"/>
      <c r="DJ375" s="96"/>
      <c r="DK375" s="96"/>
      <c r="DL375" s="20"/>
      <c r="DM375" s="20"/>
      <c r="DN375" s="96"/>
      <c r="DO375" s="96"/>
      <c r="DP375" s="20"/>
      <c r="DQ375" s="20"/>
      <c r="DR375" s="96"/>
      <c r="DS375" s="96"/>
      <c r="DT375" s="20"/>
      <c r="DU375" s="20"/>
      <c r="DV375" s="96"/>
      <c r="DW375" s="96"/>
      <c r="DX375" s="20"/>
      <c r="DY375" s="20"/>
      <c r="DZ375" s="56"/>
      <c r="EA375" s="57"/>
    </row>
    <row r="376" spans="1:131" s="22" customFormat="1" ht="19.5" customHeight="1" x14ac:dyDescent="0.25">
      <c r="A376" s="9">
        <v>324</v>
      </c>
      <c r="B376" s="10" t="s">
        <v>1757</v>
      </c>
      <c r="C376" s="22" t="s">
        <v>605</v>
      </c>
      <c r="D376" s="14"/>
      <c r="E376" s="22" t="s">
        <v>606</v>
      </c>
      <c r="F376" s="22" t="s">
        <v>254</v>
      </c>
      <c r="G376" s="14"/>
      <c r="H376" s="22" t="s">
        <v>202</v>
      </c>
      <c r="I376" s="22" t="s">
        <v>35</v>
      </c>
      <c r="J376" s="131">
        <v>40735</v>
      </c>
      <c r="K376" s="131">
        <v>40452</v>
      </c>
      <c r="L376" s="131">
        <v>41182</v>
      </c>
      <c r="O376" s="22">
        <v>25</v>
      </c>
      <c r="Q376" s="22" t="s">
        <v>54</v>
      </c>
      <c r="R376" s="15">
        <v>5895599296</v>
      </c>
      <c r="S376" s="15">
        <v>5921865080</v>
      </c>
      <c r="T376" s="15">
        <v>5921865080</v>
      </c>
      <c r="U376" s="15">
        <v>1184373016</v>
      </c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51">
        <f t="shared" si="5"/>
        <v>0</v>
      </c>
      <c r="AG376" s="47"/>
      <c r="AH376" s="14">
        <v>40452</v>
      </c>
      <c r="AI376" s="14">
        <v>40543</v>
      </c>
      <c r="AJ376" s="15">
        <v>13844835</v>
      </c>
      <c r="AK376" s="15">
        <v>2768967</v>
      </c>
      <c r="AL376" s="14">
        <v>40544</v>
      </c>
      <c r="AM376" s="14">
        <v>40724</v>
      </c>
      <c r="AN376" s="15">
        <v>666606445</v>
      </c>
      <c r="AO376" s="15">
        <v>133321289</v>
      </c>
      <c r="AP376" s="14">
        <v>40725</v>
      </c>
      <c r="AQ376" s="14">
        <v>40816</v>
      </c>
      <c r="AR376" s="15">
        <v>1902655760</v>
      </c>
      <c r="AS376" s="15">
        <v>380531152</v>
      </c>
      <c r="AT376" s="14">
        <v>40817</v>
      </c>
      <c r="AU376" s="14">
        <v>40908</v>
      </c>
      <c r="AV376" s="15">
        <v>1911064456</v>
      </c>
      <c r="AW376" s="15">
        <v>382212891</v>
      </c>
      <c r="AX376" s="14">
        <v>40909</v>
      </c>
      <c r="AY376" s="14">
        <v>40999</v>
      </c>
      <c r="AZ376" s="15">
        <v>190791313</v>
      </c>
      <c r="BA376" s="15">
        <v>38158263</v>
      </c>
      <c r="BB376" s="14">
        <v>41000</v>
      </c>
      <c r="BC376" s="14">
        <v>41090</v>
      </c>
      <c r="BD376" s="15">
        <v>43828886</v>
      </c>
      <c r="BE376" s="15">
        <v>8765777</v>
      </c>
      <c r="BF376" s="14">
        <v>41091</v>
      </c>
      <c r="BG376" s="14">
        <v>41182</v>
      </c>
      <c r="BH376" s="15">
        <v>279843500</v>
      </c>
      <c r="BI376" s="15">
        <v>55968700</v>
      </c>
      <c r="BJ376" s="14"/>
      <c r="BK376" s="14"/>
      <c r="BL376" s="15"/>
      <c r="BM376" s="15"/>
      <c r="BN376" s="14"/>
      <c r="BO376" s="14"/>
      <c r="BP376" s="15"/>
      <c r="BQ376" s="15"/>
      <c r="BT376" s="15"/>
      <c r="BU376" s="15"/>
      <c r="BX376" s="15"/>
      <c r="BY376" s="15"/>
      <c r="CB376" s="15"/>
      <c r="CC376" s="15"/>
      <c r="CF376" s="15"/>
      <c r="CG376" s="15"/>
      <c r="CJ376" s="15"/>
      <c r="CK376" s="15"/>
      <c r="CN376" s="15"/>
      <c r="CO376" s="15"/>
      <c r="CP376" s="14"/>
      <c r="CQ376" s="14"/>
      <c r="CR376" s="15"/>
      <c r="CS376" s="15"/>
      <c r="CT376" s="14"/>
      <c r="CU376" s="14"/>
      <c r="CV376" s="15"/>
      <c r="CW376" s="15"/>
      <c r="CX376" s="97"/>
      <c r="CY376" s="97"/>
      <c r="CZ376" s="15"/>
      <c r="DA376" s="15"/>
      <c r="DB376" s="97"/>
      <c r="DC376" s="97"/>
      <c r="DD376" s="15"/>
      <c r="DE376" s="15"/>
      <c r="DF376" s="97"/>
      <c r="DG376" s="97"/>
      <c r="DH376" s="15"/>
      <c r="DI376" s="15"/>
      <c r="DJ376" s="97"/>
      <c r="DK376" s="97"/>
      <c r="DL376" s="15"/>
      <c r="DM376" s="15"/>
      <c r="DN376" s="97"/>
      <c r="DO376" s="97"/>
      <c r="DP376" s="15"/>
      <c r="DQ376" s="15"/>
      <c r="DR376" s="97"/>
      <c r="DS376" s="97"/>
      <c r="DT376" s="15"/>
      <c r="DU376" s="15"/>
      <c r="DV376" s="97"/>
      <c r="DW376" s="97"/>
      <c r="DX376" s="15"/>
      <c r="DY376" s="15"/>
      <c r="DZ376" s="58">
        <v>5801961007</v>
      </c>
      <c r="EA376" s="59">
        <v>158665162</v>
      </c>
    </row>
    <row r="377" spans="1:131" s="22" customFormat="1" ht="19.5" customHeight="1" x14ac:dyDescent="0.25">
      <c r="A377" s="9">
        <v>325</v>
      </c>
      <c r="B377" s="10" t="s">
        <v>1758</v>
      </c>
      <c r="C377" s="22" t="s">
        <v>607</v>
      </c>
      <c r="D377" s="14"/>
      <c r="E377" s="22" t="s">
        <v>428</v>
      </c>
      <c r="F377" s="22" t="s">
        <v>493</v>
      </c>
      <c r="G377" s="14"/>
      <c r="H377" s="22" t="s">
        <v>202</v>
      </c>
      <c r="I377" s="22" t="s">
        <v>35</v>
      </c>
      <c r="J377" s="131">
        <v>41190</v>
      </c>
      <c r="K377" s="131">
        <v>41133</v>
      </c>
      <c r="L377" s="131">
        <v>41501</v>
      </c>
      <c r="O377" s="22">
        <v>32</v>
      </c>
      <c r="Q377" s="22" t="s">
        <v>61</v>
      </c>
      <c r="R377" s="15"/>
      <c r="S377" s="15">
        <v>621931713</v>
      </c>
      <c r="T377" s="15">
        <v>497545371</v>
      </c>
      <c r="U377" s="15">
        <v>124386343</v>
      </c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51">
        <f t="shared" si="5"/>
        <v>0</v>
      </c>
      <c r="AG377" s="47"/>
      <c r="AH377" s="14">
        <v>41133</v>
      </c>
      <c r="AI377" s="14">
        <v>41182</v>
      </c>
      <c r="AJ377" s="15">
        <v>40178884</v>
      </c>
      <c r="AK377" s="15">
        <v>8035777</v>
      </c>
      <c r="AL377" s="14">
        <v>41183</v>
      </c>
      <c r="AM377" s="14">
        <v>41213</v>
      </c>
      <c r="AN377" s="15">
        <v>151059017</v>
      </c>
      <c r="AO377" s="15">
        <v>30211803</v>
      </c>
      <c r="AP377" s="14">
        <v>41214</v>
      </c>
      <c r="AQ377" s="14">
        <v>41243</v>
      </c>
      <c r="AR377" s="15">
        <v>117068927</v>
      </c>
      <c r="AS377" s="15">
        <v>23413785</v>
      </c>
      <c r="AT377" s="14">
        <v>41244</v>
      </c>
      <c r="AU377" s="14">
        <v>41274</v>
      </c>
      <c r="AV377" s="15">
        <v>23187991</v>
      </c>
      <c r="AW377" s="15">
        <v>4637591</v>
      </c>
      <c r="AX377" s="14">
        <v>41275</v>
      </c>
      <c r="AY377" s="14">
        <v>41305</v>
      </c>
      <c r="AZ377" s="15">
        <v>426908</v>
      </c>
      <c r="BA377" s="15">
        <v>85382</v>
      </c>
      <c r="BB377" s="14"/>
      <c r="BC377" s="14"/>
      <c r="BD377" s="15"/>
      <c r="BE377" s="15"/>
      <c r="BF377" s="14"/>
      <c r="BG377" s="14"/>
      <c r="BH377" s="15"/>
      <c r="BI377" s="15"/>
      <c r="BJ377" s="14"/>
      <c r="BK377" s="14"/>
      <c r="BL377" s="15"/>
      <c r="BM377" s="15"/>
      <c r="BN377" s="14"/>
      <c r="BO377" s="14"/>
      <c r="BP377" s="15"/>
      <c r="BQ377" s="15"/>
      <c r="BT377" s="15"/>
      <c r="BU377" s="15"/>
      <c r="BX377" s="15"/>
      <c r="BY377" s="15"/>
      <c r="CB377" s="15"/>
      <c r="CC377" s="15"/>
      <c r="CF377" s="15"/>
      <c r="CG377" s="15"/>
      <c r="CJ377" s="15"/>
      <c r="CK377" s="15"/>
      <c r="CN377" s="15"/>
      <c r="CO377" s="15"/>
      <c r="CP377" s="14"/>
      <c r="CQ377" s="14"/>
      <c r="CR377" s="15"/>
      <c r="CS377" s="15"/>
      <c r="CT377" s="14"/>
      <c r="CU377" s="14"/>
      <c r="CV377" s="15"/>
      <c r="CW377" s="15"/>
      <c r="CX377" s="97"/>
      <c r="CY377" s="97"/>
      <c r="CZ377" s="15"/>
      <c r="DA377" s="15"/>
      <c r="DB377" s="97"/>
      <c r="DC377" s="97"/>
      <c r="DD377" s="15"/>
      <c r="DE377" s="15"/>
      <c r="DF377" s="97"/>
      <c r="DG377" s="97"/>
      <c r="DH377" s="15"/>
      <c r="DI377" s="15"/>
      <c r="DJ377" s="97"/>
      <c r="DK377" s="97"/>
      <c r="DL377" s="15"/>
      <c r="DM377" s="15"/>
      <c r="DN377" s="97"/>
      <c r="DO377" s="97"/>
      <c r="DP377" s="15"/>
      <c r="DQ377" s="15"/>
      <c r="DR377" s="97"/>
      <c r="DS377" s="97"/>
      <c r="DT377" s="15"/>
      <c r="DU377" s="15"/>
      <c r="DV377" s="97"/>
      <c r="DW377" s="97"/>
      <c r="DX377" s="15"/>
      <c r="DY377" s="15"/>
      <c r="DZ377" s="58">
        <v>386066442</v>
      </c>
      <c r="EA377" s="59">
        <v>10828950</v>
      </c>
    </row>
    <row r="378" spans="1:131" s="22" customFormat="1" ht="19.5" customHeight="1" x14ac:dyDescent="0.25">
      <c r="A378" s="9">
        <v>326</v>
      </c>
      <c r="B378" s="10" t="s">
        <v>1759</v>
      </c>
      <c r="C378" s="22" t="s">
        <v>608</v>
      </c>
      <c r="D378" s="14"/>
      <c r="E378" s="22" t="s">
        <v>614</v>
      </c>
      <c r="F378" s="22" t="s">
        <v>615</v>
      </c>
      <c r="G378" s="14"/>
      <c r="H378" s="22" t="s">
        <v>202</v>
      </c>
      <c r="I378" s="22" t="s">
        <v>25</v>
      </c>
      <c r="J378" s="131">
        <v>40420</v>
      </c>
      <c r="K378" s="131">
        <v>40357</v>
      </c>
      <c r="L378" s="131">
        <v>41246</v>
      </c>
      <c r="Q378" s="22" t="s">
        <v>54</v>
      </c>
      <c r="R378" s="15"/>
      <c r="S378" s="15">
        <v>16120000</v>
      </c>
      <c r="T378" s="15">
        <v>16120000</v>
      </c>
      <c r="U378" s="15">
        <v>3220000</v>
      </c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51">
        <f t="shared" si="5"/>
        <v>0</v>
      </c>
      <c r="AG378" s="47"/>
      <c r="AH378" s="14">
        <v>40544</v>
      </c>
      <c r="AI378" s="14">
        <v>41241</v>
      </c>
      <c r="AJ378" s="15">
        <v>16120000</v>
      </c>
      <c r="AK378" s="15">
        <v>3220000</v>
      </c>
      <c r="AL378" s="14"/>
      <c r="AM378" s="14"/>
      <c r="AN378" s="15"/>
      <c r="AO378" s="15"/>
      <c r="AP378" s="14"/>
      <c r="AQ378" s="14"/>
      <c r="AR378" s="15"/>
      <c r="AS378" s="15"/>
      <c r="AT378" s="14"/>
      <c r="AU378" s="14"/>
      <c r="AV378" s="15"/>
      <c r="AW378" s="15"/>
      <c r="AX378" s="14"/>
      <c r="AY378" s="14"/>
      <c r="AZ378" s="15"/>
      <c r="BA378" s="15"/>
      <c r="BB378" s="14"/>
      <c r="BC378" s="14"/>
      <c r="BD378" s="15"/>
      <c r="BE378" s="15"/>
      <c r="BF378" s="14"/>
      <c r="BG378" s="14"/>
      <c r="BH378" s="15"/>
      <c r="BI378" s="15"/>
      <c r="BJ378" s="14"/>
      <c r="BK378" s="14"/>
      <c r="BL378" s="15"/>
      <c r="BM378" s="15"/>
      <c r="BN378" s="14"/>
      <c r="BO378" s="14"/>
      <c r="BP378" s="15"/>
      <c r="BQ378" s="15"/>
      <c r="BT378" s="15"/>
      <c r="BU378" s="15"/>
      <c r="BX378" s="15"/>
      <c r="BY378" s="15"/>
      <c r="CB378" s="15"/>
      <c r="CC378" s="15"/>
      <c r="CF378" s="15"/>
      <c r="CG378" s="15"/>
      <c r="CJ378" s="15"/>
      <c r="CK378" s="15"/>
      <c r="CN378" s="15"/>
      <c r="CO378" s="15"/>
      <c r="CP378" s="14"/>
      <c r="CQ378" s="14"/>
      <c r="CR378" s="15"/>
      <c r="CS378" s="15"/>
      <c r="CT378" s="14"/>
      <c r="CU378" s="14"/>
      <c r="CV378" s="15"/>
      <c r="CW378" s="15"/>
      <c r="CX378" s="97"/>
      <c r="CY378" s="97"/>
      <c r="CZ378" s="15"/>
      <c r="DA378" s="15"/>
      <c r="DB378" s="97"/>
      <c r="DC378" s="97"/>
      <c r="DD378" s="15"/>
      <c r="DE378" s="15"/>
      <c r="DF378" s="97"/>
      <c r="DG378" s="97"/>
      <c r="DH378" s="15"/>
      <c r="DI378" s="15"/>
      <c r="DJ378" s="97"/>
      <c r="DK378" s="97"/>
      <c r="DL378" s="15"/>
      <c r="DM378" s="15"/>
      <c r="DN378" s="97"/>
      <c r="DO378" s="97"/>
      <c r="DP378" s="15"/>
      <c r="DQ378" s="15"/>
      <c r="DR378" s="97"/>
      <c r="DS378" s="97"/>
      <c r="DT378" s="15"/>
      <c r="DU378" s="15"/>
      <c r="DV378" s="97"/>
      <c r="DW378" s="97"/>
      <c r="DX378" s="15"/>
      <c r="DY378" s="15"/>
      <c r="DZ378" s="58"/>
      <c r="EA378" s="59"/>
    </row>
    <row r="379" spans="1:131" s="22" customFormat="1" ht="19.5" customHeight="1" x14ac:dyDescent="0.25">
      <c r="A379" s="9">
        <v>327</v>
      </c>
      <c r="B379" s="10" t="s">
        <v>1760</v>
      </c>
      <c r="C379" s="22" t="s">
        <v>609</v>
      </c>
      <c r="D379" s="14"/>
      <c r="E379" s="22" t="s">
        <v>332</v>
      </c>
      <c r="F379" s="22" t="s">
        <v>378</v>
      </c>
      <c r="G379" s="14"/>
      <c r="H379" s="22" t="s">
        <v>202</v>
      </c>
      <c r="I379" s="22" t="s">
        <v>28</v>
      </c>
      <c r="J379" s="131">
        <v>41067</v>
      </c>
      <c r="K379" s="131">
        <v>40854</v>
      </c>
      <c r="L379" s="131">
        <v>41209</v>
      </c>
      <c r="M379" s="22" t="s">
        <v>20</v>
      </c>
      <c r="O379" s="22">
        <v>30</v>
      </c>
      <c r="Q379" s="22" t="s">
        <v>54</v>
      </c>
      <c r="R379" s="15"/>
      <c r="S379" s="15">
        <v>4650000</v>
      </c>
      <c r="T379" s="15">
        <v>4650000</v>
      </c>
      <c r="U379" s="15">
        <v>900500</v>
      </c>
      <c r="V379" s="15"/>
      <c r="W379" s="15">
        <v>3000000</v>
      </c>
      <c r="X379" s="15"/>
      <c r="Y379" s="15"/>
      <c r="Z379" s="15"/>
      <c r="AA379" s="15"/>
      <c r="AB379" s="15"/>
      <c r="AC379" s="15"/>
      <c r="AD379" s="15"/>
      <c r="AE379" s="15"/>
      <c r="AF379" s="51">
        <f t="shared" si="5"/>
        <v>3000000</v>
      </c>
      <c r="AG379" s="47"/>
      <c r="AH379" s="14">
        <v>40909</v>
      </c>
      <c r="AI379" s="14">
        <v>41209</v>
      </c>
      <c r="AJ379" s="15">
        <v>4480802</v>
      </c>
      <c r="AK379" s="15">
        <v>896160</v>
      </c>
      <c r="AL379" s="14"/>
      <c r="AM379" s="14"/>
      <c r="AN379" s="15"/>
      <c r="AO379" s="15"/>
      <c r="AP379" s="14"/>
      <c r="AQ379" s="14"/>
      <c r="AR379" s="15"/>
      <c r="AS379" s="15"/>
      <c r="AT379" s="14"/>
      <c r="AU379" s="14"/>
      <c r="AV379" s="15"/>
      <c r="AW379" s="15"/>
      <c r="AX379" s="14"/>
      <c r="AY379" s="14"/>
      <c r="AZ379" s="15"/>
      <c r="BA379" s="15"/>
      <c r="BB379" s="14"/>
      <c r="BC379" s="14"/>
      <c r="BD379" s="15"/>
      <c r="BE379" s="15"/>
      <c r="BF379" s="14"/>
      <c r="BG379" s="14"/>
      <c r="BH379" s="15"/>
      <c r="BI379" s="15"/>
      <c r="BJ379" s="14"/>
      <c r="BK379" s="14"/>
      <c r="BL379" s="15"/>
      <c r="BM379" s="15"/>
      <c r="BN379" s="14"/>
      <c r="BO379" s="14"/>
      <c r="BP379" s="15"/>
      <c r="BQ379" s="15"/>
      <c r="BT379" s="15"/>
      <c r="BU379" s="15"/>
      <c r="BX379" s="15"/>
      <c r="BY379" s="15"/>
      <c r="CB379" s="15"/>
      <c r="CC379" s="15"/>
      <c r="CF379" s="15"/>
      <c r="CG379" s="15"/>
      <c r="CJ379" s="15"/>
      <c r="CK379" s="15"/>
      <c r="CN379" s="15"/>
      <c r="CO379" s="15"/>
      <c r="CP379" s="14"/>
      <c r="CQ379" s="14"/>
      <c r="CR379" s="15"/>
      <c r="CS379" s="15"/>
      <c r="CT379" s="14"/>
      <c r="CU379" s="14"/>
      <c r="CV379" s="15"/>
      <c r="CW379" s="15"/>
      <c r="CX379" s="97"/>
      <c r="CY379" s="97"/>
      <c r="CZ379" s="15"/>
      <c r="DA379" s="15"/>
      <c r="DB379" s="97"/>
      <c r="DC379" s="97"/>
      <c r="DD379" s="15"/>
      <c r="DE379" s="15"/>
      <c r="DF379" s="97"/>
      <c r="DG379" s="97"/>
      <c r="DH379" s="15"/>
      <c r="DI379" s="15"/>
      <c r="DJ379" s="97"/>
      <c r="DK379" s="97"/>
      <c r="DL379" s="15"/>
      <c r="DM379" s="15"/>
      <c r="DN379" s="97"/>
      <c r="DO379" s="97"/>
      <c r="DP379" s="15"/>
      <c r="DQ379" s="15"/>
      <c r="DR379" s="97"/>
      <c r="DS379" s="97"/>
      <c r="DT379" s="15"/>
      <c r="DU379" s="15"/>
      <c r="DV379" s="97"/>
      <c r="DW379" s="97"/>
      <c r="DX379" s="15"/>
      <c r="DY379" s="15"/>
      <c r="DZ379" s="58"/>
      <c r="EA379" s="59"/>
    </row>
    <row r="380" spans="1:131" s="22" customFormat="1" ht="19.5" customHeight="1" x14ac:dyDescent="0.25">
      <c r="A380" s="9">
        <v>328</v>
      </c>
      <c r="B380" s="10" t="s">
        <v>1761</v>
      </c>
      <c r="C380" s="22" t="s">
        <v>610</v>
      </c>
      <c r="D380" s="14"/>
      <c r="E380" s="22" t="s">
        <v>332</v>
      </c>
      <c r="F380" s="22" t="s">
        <v>378</v>
      </c>
      <c r="G380" s="14"/>
      <c r="H380" s="22" t="s">
        <v>202</v>
      </c>
      <c r="I380" s="22" t="s">
        <v>25</v>
      </c>
      <c r="J380" s="131">
        <v>41047</v>
      </c>
      <c r="K380" s="131">
        <v>40878</v>
      </c>
      <c r="L380" s="131">
        <v>41289</v>
      </c>
      <c r="O380" s="22">
        <v>29</v>
      </c>
      <c r="Q380" s="22" t="s">
        <v>54</v>
      </c>
      <c r="R380" s="15"/>
      <c r="S380" s="15">
        <v>21149942</v>
      </c>
      <c r="T380" s="15">
        <v>21149942</v>
      </c>
      <c r="U380" s="15">
        <v>4229988</v>
      </c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51">
        <f t="shared" si="5"/>
        <v>0</v>
      </c>
      <c r="AG380" s="47"/>
      <c r="AH380" s="14">
        <v>40878</v>
      </c>
      <c r="AI380" s="14">
        <v>41222</v>
      </c>
      <c r="AJ380" s="15">
        <v>20896599</v>
      </c>
      <c r="AK380" s="15">
        <v>4179320</v>
      </c>
      <c r="AL380" s="14"/>
      <c r="AM380" s="14"/>
      <c r="AN380" s="15"/>
      <c r="AO380" s="15"/>
      <c r="AP380" s="14"/>
      <c r="AQ380" s="14"/>
      <c r="AR380" s="15"/>
      <c r="AS380" s="15"/>
      <c r="AT380" s="14"/>
      <c r="AU380" s="14"/>
      <c r="AV380" s="15"/>
      <c r="AW380" s="15"/>
      <c r="AX380" s="14"/>
      <c r="AY380" s="14"/>
      <c r="AZ380" s="15"/>
      <c r="BA380" s="15"/>
      <c r="BB380" s="14"/>
      <c r="BC380" s="14"/>
      <c r="BD380" s="15"/>
      <c r="BE380" s="15"/>
      <c r="BF380" s="14"/>
      <c r="BG380" s="14"/>
      <c r="BH380" s="15"/>
      <c r="BI380" s="15"/>
      <c r="BJ380" s="14"/>
      <c r="BK380" s="14"/>
      <c r="BL380" s="15"/>
      <c r="BM380" s="15"/>
      <c r="BN380" s="14"/>
      <c r="BO380" s="14"/>
      <c r="BP380" s="15"/>
      <c r="BQ380" s="15"/>
      <c r="BT380" s="15"/>
      <c r="BU380" s="15"/>
      <c r="BX380" s="15"/>
      <c r="BY380" s="15"/>
      <c r="CB380" s="15"/>
      <c r="CC380" s="15"/>
      <c r="CF380" s="15"/>
      <c r="CG380" s="15"/>
      <c r="CJ380" s="15"/>
      <c r="CK380" s="15"/>
      <c r="CN380" s="15"/>
      <c r="CO380" s="15"/>
      <c r="CP380" s="14"/>
      <c r="CQ380" s="14"/>
      <c r="CR380" s="15"/>
      <c r="CS380" s="15"/>
      <c r="CT380" s="14"/>
      <c r="CU380" s="14"/>
      <c r="CV380" s="15"/>
      <c r="CW380" s="15"/>
      <c r="CX380" s="97"/>
      <c r="CY380" s="97"/>
      <c r="CZ380" s="15"/>
      <c r="DA380" s="15"/>
      <c r="DB380" s="97"/>
      <c r="DC380" s="97"/>
      <c r="DD380" s="15"/>
      <c r="DE380" s="15"/>
      <c r="DF380" s="97"/>
      <c r="DG380" s="97"/>
      <c r="DH380" s="15"/>
      <c r="DI380" s="15"/>
      <c r="DJ380" s="97"/>
      <c r="DK380" s="97"/>
      <c r="DL380" s="15"/>
      <c r="DM380" s="15"/>
      <c r="DN380" s="97"/>
      <c r="DO380" s="97"/>
      <c r="DP380" s="15"/>
      <c r="DQ380" s="15"/>
      <c r="DR380" s="97"/>
      <c r="DS380" s="97"/>
      <c r="DT380" s="15"/>
      <c r="DU380" s="15"/>
      <c r="DV380" s="97"/>
      <c r="DW380" s="97"/>
      <c r="DX380" s="15"/>
      <c r="DY380" s="15"/>
      <c r="DZ380" s="58"/>
      <c r="EA380" s="59"/>
    </row>
    <row r="381" spans="1:131" s="22" customFormat="1" ht="19.5" customHeight="1" x14ac:dyDescent="0.25">
      <c r="A381" s="9">
        <v>328</v>
      </c>
      <c r="B381" s="10" t="s">
        <v>1761</v>
      </c>
      <c r="C381" s="18" t="s">
        <v>610</v>
      </c>
      <c r="D381" s="19">
        <v>41421</v>
      </c>
      <c r="E381" s="22" t="s">
        <v>332</v>
      </c>
      <c r="F381" s="22" t="s">
        <v>378</v>
      </c>
      <c r="G381" s="14"/>
      <c r="J381" s="131"/>
      <c r="K381" s="131"/>
      <c r="L381" s="130">
        <v>41222</v>
      </c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51">
        <f t="shared" si="5"/>
        <v>0</v>
      </c>
      <c r="AG381" s="47"/>
      <c r="AH381" s="14"/>
      <c r="AI381" s="14"/>
      <c r="AJ381" s="15"/>
      <c r="AK381" s="15"/>
      <c r="AL381" s="14"/>
      <c r="AM381" s="14"/>
      <c r="AN381" s="15"/>
      <c r="AO381" s="15"/>
      <c r="AP381" s="14"/>
      <c r="AQ381" s="14"/>
      <c r="AR381" s="15"/>
      <c r="AS381" s="15"/>
      <c r="AT381" s="14"/>
      <c r="AU381" s="14"/>
      <c r="AV381" s="15"/>
      <c r="AW381" s="15"/>
      <c r="AX381" s="14"/>
      <c r="AY381" s="14"/>
      <c r="AZ381" s="15"/>
      <c r="BA381" s="15"/>
      <c r="BB381" s="14"/>
      <c r="BC381" s="14"/>
      <c r="BD381" s="15"/>
      <c r="BE381" s="15"/>
      <c r="BF381" s="14"/>
      <c r="BG381" s="14"/>
      <c r="BH381" s="15"/>
      <c r="BI381" s="15"/>
      <c r="BJ381" s="14"/>
      <c r="BK381" s="14"/>
      <c r="BL381" s="15"/>
      <c r="BM381" s="15"/>
      <c r="BN381" s="14"/>
      <c r="BO381" s="14"/>
      <c r="BP381" s="15"/>
      <c r="BQ381" s="15"/>
      <c r="BT381" s="15"/>
      <c r="BU381" s="15"/>
      <c r="BX381" s="15"/>
      <c r="BY381" s="15"/>
      <c r="CB381" s="15"/>
      <c r="CC381" s="15"/>
      <c r="CF381" s="15"/>
      <c r="CG381" s="15"/>
      <c r="CJ381" s="15"/>
      <c r="CK381" s="15"/>
      <c r="CN381" s="15"/>
      <c r="CO381" s="15"/>
      <c r="CP381" s="14"/>
      <c r="CQ381" s="14"/>
      <c r="CR381" s="15"/>
      <c r="CS381" s="15"/>
      <c r="CT381" s="14"/>
      <c r="CU381" s="14"/>
      <c r="CV381" s="15"/>
      <c r="CW381" s="15"/>
      <c r="CX381" s="97"/>
      <c r="CY381" s="97"/>
      <c r="CZ381" s="15"/>
      <c r="DA381" s="15"/>
      <c r="DB381" s="97"/>
      <c r="DC381" s="97"/>
      <c r="DD381" s="15"/>
      <c r="DE381" s="15"/>
      <c r="DF381" s="97"/>
      <c r="DG381" s="97"/>
      <c r="DH381" s="15"/>
      <c r="DI381" s="15"/>
      <c r="DJ381" s="97"/>
      <c r="DK381" s="97"/>
      <c r="DL381" s="15"/>
      <c r="DM381" s="15"/>
      <c r="DN381" s="97"/>
      <c r="DO381" s="97"/>
      <c r="DP381" s="15"/>
      <c r="DQ381" s="15"/>
      <c r="DR381" s="97"/>
      <c r="DS381" s="97"/>
      <c r="DT381" s="15"/>
      <c r="DU381" s="15"/>
      <c r="DV381" s="97"/>
      <c r="DW381" s="97"/>
      <c r="DX381" s="15"/>
      <c r="DY381" s="15"/>
      <c r="DZ381" s="58"/>
      <c r="EA381" s="59"/>
    </row>
    <row r="382" spans="1:131" ht="19.5" customHeight="1" x14ac:dyDescent="0.25">
      <c r="A382" s="9">
        <v>329</v>
      </c>
      <c r="B382" s="10" t="s">
        <v>1762</v>
      </c>
      <c r="C382" s="9" t="s">
        <v>611</v>
      </c>
      <c r="E382" s="9" t="s">
        <v>536</v>
      </c>
      <c r="F382" s="9" t="s">
        <v>92</v>
      </c>
      <c r="H382" s="9" t="s">
        <v>202</v>
      </c>
      <c r="I382" s="9" t="s">
        <v>25</v>
      </c>
      <c r="J382" s="129">
        <v>41197</v>
      </c>
      <c r="K382" s="129">
        <v>41183</v>
      </c>
      <c r="L382" s="129">
        <v>41654</v>
      </c>
      <c r="O382" s="9">
        <v>30</v>
      </c>
      <c r="Q382" s="9" t="s">
        <v>54</v>
      </c>
      <c r="S382" s="13">
        <v>11250000</v>
      </c>
      <c r="T382" s="13">
        <v>11250000</v>
      </c>
      <c r="U382" s="13">
        <v>2250000</v>
      </c>
      <c r="AF382" s="51">
        <f t="shared" si="5"/>
        <v>0</v>
      </c>
      <c r="AH382" s="11">
        <v>41195</v>
      </c>
      <c r="AI382" s="11">
        <v>41654</v>
      </c>
      <c r="AJ382" s="13">
        <v>11213656</v>
      </c>
      <c r="AK382" s="13">
        <v>2242731</v>
      </c>
    </row>
    <row r="383" spans="1:131" s="22" customFormat="1" ht="19.5" customHeight="1" x14ac:dyDescent="0.25">
      <c r="A383" s="9">
        <v>330</v>
      </c>
      <c r="B383" s="10" t="s">
        <v>1763</v>
      </c>
      <c r="C383" s="22" t="s">
        <v>612</v>
      </c>
      <c r="D383" s="14"/>
      <c r="E383" s="22" t="s">
        <v>160</v>
      </c>
      <c r="F383" s="22" t="s">
        <v>161</v>
      </c>
      <c r="G383" s="14"/>
      <c r="H383" s="22" t="s">
        <v>202</v>
      </c>
      <c r="I383" s="22" t="s">
        <v>122</v>
      </c>
      <c r="J383" s="131">
        <v>41131</v>
      </c>
      <c r="K383" s="131">
        <v>40787</v>
      </c>
      <c r="L383" s="131">
        <v>41305</v>
      </c>
      <c r="M383" s="22" t="s">
        <v>20</v>
      </c>
      <c r="O383" s="22">
        <v>32</v>
      </c>
      <c r="Q383" s="22" t="s">
        <v>54</v>
      </c>
      <c r="R383" s="15"/>
      <c r="S383" s="15">
        <v>2013000</v>
      </c>
      <c r="T383" s="15">
        <v>2013000</v>
      </c>
      <c r="U383" s="15">
        <v>400000</v>
      </c>
      <c r="V383" s="15"/>
      <c r="W383" s="15">
        <v>740000</v>
      </c>
      <c r="X383" s="15"/>
      <c r="Y383" s="15"/>
      <c r="Z383" s="15"/>
      <c r="AA383" s="15"/>
      <c r="AB383" s="15"/>
      <c r="AC383" s="15"/>
      <c r="AD383" s="15"/>
      <c r="AE383" s="15"/>
      <c r="AF383" s="51">
        <f t="shared" si="5"/>
        <v>740000</v>
      </c>
      <c r="AG383" s="47"/>
      <c r="AH383" s="14">
        <v>40787</v>
      </c>
      <c r="AI383" s="14">
        <v>41305</v>
      </c>
      <c r="AJ383" s="15">
        <v>2235341</v>
      </c>
      <c r="AK383" s="15">
        <v>400000</v>
      </c>
      <c r="AL383" s="14"/>
      <c r="AM383" s="14"/>
      <c r="AN383" s="15"/>
      <c r="AO383" s="15"/>
      <c r="AP383" s="14"/>
      <c r="AQ383" s="14"/>
      <c r="AR383" s="15"/>
      <c r="AS383" s="15"/>
      <c r="AT383" s="14"/>
      <c r="AU383" s="14"/>
      <c r="AV383" s="15"/>
      <c r="AW383" s="15"/>
      <c r="AX383" s="14"/>
      <c r="AY383" s="14"/>
      <c r="AZ383" s="15"/>
      <c r="BA383" s="15"/>
      <c r="BB383" s="14"/>
      <c r="BC383" s="14"/>
      <c r="BD383" s="15"/>
      <c r="BE383" s="15"/>
      <c r="BF383" s="14"/>
      <c r="BG383" s="14"/>
      <c r="BH383" s="15"/>
      <c r="BI383" s="15"/>
      <c r="BJ383" s="14"/>
      <c r="BK383" s="14"/>
      <c r="BL383" s="15"/>
      <c r="BM383" s="15"/>
      <c r="BN383" s="14"/>
      <c r="BO383" s="14"/>
      <c r="BP383" s="15"/>
      <c r="BQ383" s="15"/>
      <c r="BT383" s="15"/>
      <c r="BU383" s="15"/>
      <c r="BX383" s="15"/>
      <c r="BY383" s="15"/>
      <c r="CB383" s="15"/>
      <c r="CC383" s="15"/>
      <c r="CF383" s="15"/>
      <c r="CG383" s="15"/>
      <c r="CJ383" s="15"/>
      <c r="CK383" s="15"/>
      <c r="CN383" s="15"/>
      <c r="CO383" s="15"/>
      <c r="CP383" s="14"/>
      <c r="CQ383" s="14"/>
      <c r="CR383" s="15"/>
      <c r="CS383" s="15"/>
      <c r="CT383" s="14"/>
      <c r="CU383" s="14"/>
      <c r="CV383" s="15"/>
      <c r="CW383" s="15"/>
      <c r="CX383" s="97"/>
      <c r="CY383" s="97"/>
      <c r="CZ383" s="15"/>
      <c r="DA383" s="15"/>
      <c r="DB383" s="97"/>
      <c r="DC383" s="97"/>
      <c r="DD383" s="15"/>
      <c r="DE383" s="15"/>
      <c r="DF383" s="97"/>
      <c r="DG383" s="97"/>
      <c r="DH383" s="15"/>
      <c r="DI383" s="15"/>
      <c r="DJ383" s="97"/>
      <c r="DK383" s="97"/>
      <c r="DL383" s="15"/>
      <c r="DM383" s="15"/>
      <c r="DN383" s="97"/>
      <c r="DO383" s="97"/>
      <c r="DP383" s="15"/>
      <c r="DQ383" s="15"/>
      <c r="DR383" s="97"/>
      <c r="DS383" s="97"/>
      <c r="DT383" s="15"/>
      <c r="DU383" s="15"/>
      <c r="DV383" s="97"/>
      <c r="DW383" s="97"/>
      <c r="DX383" s="15"/>
      <c r="DY383" s="15"/>
      <c r="DZ383" s="58"/>
      <c r="EA383" s="59"/>
    </row>
    <row r="384" spans="1:131" s="22" customFormat="1" ht="19.5" customHeight="1" x14ac:dyDescent="0.25">
      <c r="A384" s="9">
        <v>331</v>
      </c>
      <c r="B384" s="10" t="s">
        <v>1764</v>
      </c>
      <c r="C384" s="22" t="s">
        <v>613</v>
      </c>
      <c r="D384" s="14"/>
      <c r="E384" s="22" t="s">
        <v>673</v>
      </c>
      <c r="F384" s="22" t="s">
        <v>547</v>
      </c>
      <c r="G384" s="14"/>
      <c r="H384" s="22" t="s">
        <v>202</v>
      </c>
      <c r="I384" s="22" t="s">
        <v>25</v>
      </c>
      <c r="J384" s="131">
        <v>40933</v>
      </c>
      <c r="K384" s="131">
        <v>40610</v>
      </c>
      <c r="L384" s="131">
        <v>41274</v>
      </c>
      <c r="M384" s="22" t="s">
        <v>20</v>
      </c>
      <c r="O384" s="22">
        <v>30</v>
      </c>
      <c r="Q384" s="22" t="s">
        <v>54</v>
      </c>
      <c r="R384" s="15"/>
      <c r="S384" s="15">
        <v>75476190</v>
      </c>
      <c r="T384" s="15">
        <v>75476190</v>
      </c>
      <c r="U384" s="15">
        <v>9000000</v>
      </c>
      <c r="V384" s="15"/>
      <c r="W384" s="15"/>
      <c r="X384" s="15"/>
      <c r="Y384" s="15">
        <v>60000000</v>
      </c>
      <c r="Z384" s="15"/>
      <c r="AA384" s="15"/>
      <c r="AB384" s="15"/>
      <c r="AC384" s="15"/>
      <c r="AD384" s="15"/>
      <c r="AE384" s="15"/>
      <c r="AF384" s="51">
        <f t="shared" si="5"/>
        <v>60000000</v>
      </c>
      <c r="AG384" s="47"/>
      <c r="AH384" s="14">
        <v>40723</v>
      </c>
      <c r="AI384" s="14">
        <v>41121</v>
      </c>
      <c r="AJ384" s="15">
        <v>53503241</v>
      </c>
      <c r="AK384" s="15">
        <v>9000000</v>
      </c>
      <c r="AL384" s="14"/>
      <c r="AM384" s="14"/>
      <c r="AN384" s="15"/>
      <c r="AO384" s="15"/>
      <c r="AP384" s="14"/>
      <c r="AQ384" s="14"/>
      <c r="AR384" s="15"/>
      <c r="AS384" s="15"/>
      <c r="AT384" s="14"/>
      <c r="AU384" s="14"/>
      <c r="AV384" s="15"/>
      <c r="AW384" s="15"/>
      <c r="AX384" s="14"/>
      <c r="AY384" s="14"/>
      <c r="AZ384" s="15"/>
      <c r="BA384" s="15"/>
      <c r="BB384" s="14"/>
      <c r="BC384" s="14"/>
      <c r="BD384" s="15"/>
      <c r="BE384" s="15"/>
      <c r="BF384" s="14"/>
      <c r="BG384" s="14"/>
      <c r="BH384" s="15"/>
      <c r="BI384" s="15"/>
      <c r="BJ384" s="14"/>
      <c r="BK384" s="14"/>
      <c r="BL384" s="15"/>
      <c r="BM384" s="15"/>
      <c r="BN384" s="14"/>
      <c r="BO384" s="14"/>
      <c r="BP384" s="15"/>
      <c r="BQ384" s="15"/>
      <c r="BT384" s="15"/>
      <c r="BU384" s="15"/>
      <c r="BX384" s="15"/>
      <c r="BY384" s="15"/>
      <c r="CB384" s="15"/>
      <c r="CC384" s="15"/>
      <c r="CF384" s="15"/>
      <c r="CG384" s="15"/>
      <c r="CJ384" s="15"/>
      <c r="CK384" s="15"/>
      <c r="CN384" s="15"/>
      <c r="CO384" s="15"/>
      <c r="CP384" s="14"/>
      <c r="CQ384" s="14"/>
      <c r="CR384" s="15"/>
      <c r="CS384" s="15"/>
      <c r="CT384" s="14"/>
      <c r="CU384" s="14"/>
      <c r="CV384" s="15"/>
      <c r="CW384" s="15"/>
      <c r="CX384" s="97"/>
      <c r="CY384" s="97"/>
      <c r="CZ384" s="15"/>
      <c r="DA384" s="15"/>
      <c r="DB384" s="97"/>
      <c r="DC384" s="97"/>
      <c r="DD384" s="15"/>
      <c r="DE384" s="15"/>
      <c r="DF384" s="97"/>
      <c r="DG384" s="97"/>
      <c r="DH384" s="15"/>
      <c r="DI384" s="15"/>
      <c r="DJ384" s="97"/>
      <c r="DK384" s="97"/>
      <c r="DL384" s="15"/>
      <c r="DM384" s="15"/>
      <c r="DN384" s="97"/>
      <c r="DO384" s="97"/>
      <c r="DP384" s="15"/>
      <c r="DQ384" s="15"/>
      <c r="DR384" s="97"/>
      <c r="DS384" s="97"/>
      <c r="DT384" s="15"/>
      <c r="DU384" s="15"/>
      <c r="DV384" s="97"/>
      <c r="DW384" s="97"/>
      <c r="DX384" s="15"/>
      <c r="DY384" s="15"/>
      <c r="DZ384" s="58"/>
      <c r="EA384" s="59"/>
    </row>
    <row r="385" spans="1:131" ht="19.5" customHeight="1" x14ac:dyDescent="0.25">
      <c r="A385" s="9">
        <v>332</v>
      </c>
      <c r="B385" s="10" t="s">
        <v>1765</v>
      </c>
      <c r="C385" s="9" t="s">
        <v>616</v>
      </c>
      <c r="E385" s="9" t="s">
        <v>617</v>
      </c>
      <c r="F385" s="9" t="s">
        <v>618</v>
      </c>
      <c r="H385" s="9" t="s">
        <v>202</v>
      </c>
      <c r="I385" s="9" t="s">
        <v>25</v>
      </c>
      <c r="J385" s="129">
        <v>40933</v>
      </c>
      <c r="K385" s="129">
        <v>40695</v>
      </c>
      <c r="L385" s="129">
        <v>41105</v>
      </c>
      <c r="M385" s="22" t="s">
        <v>20</v>
      </c>
      <c r="O385" s="9">
        <v>26</v>
      </c>
      <c r="Q385" s="9" t="s">
        <v>54</v>
      </c>
      <c r="S385" s="13">
        <v>2270000</v>
      </c>
      <c r="T385" s="13">
        <v>2270000</v>
      </c>
      <c r="U385" s="13">
        <v>454000</v>
      </c>
      <c r="AF385" s="51">
        <f t="shared" si="5"/>
        <v>0</v>
      </c>
      <c r="AH385" s="11">
        <v>40695</v>
      </c>
      <c r="AI385" s="11">
        <v>41105</v>
      </c>
      <c r="AJ385" s="13">
        <v>1951685</v>
      </c>
      <c r="AK385" s="13">
        <v>390337</v>
      </c>
    </row>
    <row r="386" spans="1:131" ht="19.5" customHeight="1" x14ac:dyDescent="0.25">
      <c r="A386" s="9">
        <v>333</v>
      </c>
      <c r="B386" s="10" t="s">
        <v>1766</v>
      </c>
      <c r="C386" s="9" t="s">
        <v>619</v>
      </c>
      <c r="E386" s="9" t="s">
        <v>617</v>
      </c>
      <c r="F386" s="9" t="s">
        <v>618</v>
      </c>
      <c r="H386" s="9" t="s">
        <v>202</v>
      </c>
      <c r="I386" s="9" t="s">
        <v>25</v>
      </c>
      <c r="J386" s="129">
        <v>40830</v>
      </c>
      <c r="K386" s="129">
        <v>40695</v>
      </c>
      <c r="L386" s="129">
        <v>41105</v>
      </c>
      <c r="M386" s="9" t="s">
        <v>20</v>
      </c>
      <c r="O386" s="9">
        <v>26</v>
      </c>
      <c r="Q386" s="9" t="s">
        <v>54</v>
      </c>
      <c r="S386" s="13">
        <v>2270000</v>
      </c>
      <c r="T386" s="13">
        <v>2270000</v>
      </c>
      <c r="U386" s="13">
        <v>454000</v>
      </c>
      <c r="AF386" s="51">
        <f t="shared" si="5"/>
        <v>0</v>
      </c>
      <c r="AH386" s="11">
        <v>40695</v>
      </c>
      <c r="AI386" s="11">
        <v>41105</v>
      </c>
      <c r="AJ386" s="13">
        <v>2122500</v>
      </c>
      <c r="AK386" s="13">
        <v>424500</v>
      </c>
    </row>
    <row r="387" spans="1:131" ht="19.5" customHeight="1" x14ac:dyDescent="0.25">
      <c r="A387" s="9">
        <v>334</v>
      </c>
      <c r="B387" s="10" t="s">
        <v>1767</v>
      </c>
      <c r="C387" s="9" t="s">
        <v>620</v>
      </c>
      <c r="E387" s="9" t="s">
        <v>617</v>
      </c>
      <c r="F387" s="9" t="s">
        <v>618</v>
      </c>
      <c r="H387" s="9" t="s">
        <v>202</v>
      </c>
      <c r="I387" s="9" t="s">
        <v>25</v>
      </c>
      <c r="J387" s="129">
        <v>40933</v>
      </c>
      <c r="K387" s="129">
        <v>40787</v>
      </c>
      <c r="L387" s="129">
        <v>41121</v>
      </c>
      <c r="M387" s="9" t="s">
        <v>20</v>
      </c>
      <c r="O387" s="9">
        <v>27</v>
      </c>
      <c r="Q387" s="9" t="s">
        <v>54</v>
      </c>
      <c r="S387" s="13">
        <v>2074000</v>
      </c>
      <c r="T387" s="13">
        <v>2074000</v>
      </c>
      <c r="U387" s="13">
        <v>410000</v>
      </c>
      <c r="AF387" s="51">
        <f t="shared" si="5"/>
        <v>0</v>
      </c>
      <c r="AH387" s="11">
        <v>40787</v>
      </c>
      <c r="AI387" s="11">
        <v>41121</v>
      </c>
      <c r="AJ387" s="13">
        <v>2025482</v>
      </c>
      <c r="AK387" s="13">
        <v>405096</v>
      </c>
    </row>
    <row r="388" spans="1:131" ht="19.5" customHeight="1" x14ac:dyDescent="0.25">
      <c r="A388" s="9">
        <v>335</v>
      </c>
      <c r="B388" s="10" t="s">
        <v>1768</v>
      </c>
      <c r="C388" s="9" t="s">
        <v>621</v>
      </c>
      <c r="E388" s="9" t="s">
        <v>622</v>
      </c>
      <c r="F388" s="9" t="s">
        <v>623</v>
      </c>
      <c r="H388" s="9" t="s">
        <v>202</v>
      </c>
      <c r="I388" s="9" t="s">
        <v>28</v>
      </c>
      <c r="J388" s="129">
        <v>40901</v>
      </c>
      <c r="K388" s="129">
        <v>39575</v>
      </c>
      <c r="L388" s="129">
        <v>41274</v>
      </c>
      <c r="O388" s="9">
        <v>28</v>
      </c>
      <c r="Q388" s="9" t="s">
        <v>54</v>
      </c>
      <c r="S388" s="13">
        <v>10950000</v>
      </c>
      <c r="T388" s="13">
        <v>10950000</v>
      </c>
      <c r="U388" s="13">
        <v>2190000</v>
      </c>
      <c r="AF388" s="51">
        <f t="shared" si="5"/>
        <v>0</v>
      </c>
    </row>
    <row r="389" spans="1:131" ht="19.5" customHeight="1" x14ac:dyDescent="0.25">
      <c r="A389" s="9">
        <v>336</v>
      </c>
      <c r="B389" s="10" t="s">
        <v>1769</v>
      </c>
      <c r="C389" s="9" t="s">
        <v>624</v>
      </c>
      <c r="E389" s="9" t="s">
        <v>622</v>
      </c>
      <c r="F389" s="9" t="s">
        <v>623</v>
      </c>
      <c r="H389" s="9" t="s">
        <v>202</v>
      </c>
      <c r="I389" s="9" t="s">
        <v>25</v>
      </c>
      <c r="J389" s="129">
        <v>41061</v>
      </c>
      <c r="K389" s="129">
        <v>39575</v>
      </c>
      <c r="L389" s="129">
        <v>41455</v>
      </c>
      <c r="O389" s="9">
        <v>29</v>
      </c>
      <c r="Q389" s="9" t="s">
        <v>54</v>
      </c>
      <c r="S389" s="13">
        <v>13750000</v>
      </c>
      <c r="T389" s="13">
        <v>13750000</v>
      </c>
      <c r="U389" s="13">
        <v>2750000</v>
      </c>
      <c r="AF389" s="51">
        <f t="shared" si="5"/>
        <v>0</v>
      </c>
    </row>
    <row r="390" spans="1:131" ht="19.5" customHeight="1" x14ac:dyDescent="0.25">
      <c r="A390" s="9">
        <v>337</v>
      </c>
      <c r="B390" s="10" t="s">
        <v>1770</v>
      </c>
      <c r="C390" s="9" t="s">
        <v>625</v>
      </c>
      <c r="E390" s="9" t="s">
        <v>622</v>
      </c>
      <c r="F390" s="9" t="s">
        <v>623</v>
      </c>
      <c r="H390" s="9" t="s">
        <v>202</v>
      </c>
      <c r="I390" s="9" t="s">
        <v>25</v>
      </c>
      <c r="J390" s="129">
        <v>41061</v>
      </c>
      <c r="K390" s="129">
        <v>39575</v>
      </c>
      <c r="L390" s="129">
        <v>41455</v>
      </c>
      <c r="O390" s="9">
        <v>29</v>
      </c>
      <c r="Q390" s="9" t="s">
        <v>54</v>
      </c>
      <c r="S390" s="13">
        <v>13500000</v>
      </c>
      <c r="T390" s="13">
        <v>13500000</v>
      </c>
      <c r="U390" s="13">
        <v>2700000</v>
      </c>
      <c r="AF390" s="51">
        <f t="shared" si="5"/>
        <v>0</v>
      </c>
    </row>
    <row r="391" spans="1:131" ht="19.5" customHeight="1" x14ac:dyDescent="0.25">
      <c r="A391" s="9">
        <v>338</v>
      </c>
      <c r="B391" s="10" t="s">
        <v>1771</v>
      </c>
      <c r="C391" s="9" t="s">
        <v>626</v>
      </c>
      <c r="E391" s="9" t="s">
        <v>622</v>
      </c>
      <c r="F391" s="9" t="s">
        <v>623</v>
      </c>
      <c r="H391" s="9" t="s">
        <v>202</v>
      </c>
      <c r="I391" s="9" t="s">
        <v>25</v>
      </c>
      <c r="J391" s="129">
        <v>41061</v>
      </c>
      <c r="K391" s="129">
        <v>39575</v>
      </c>
      <c r="L391" s="129">
        <v>41455</v>
      </c>
      <c r="O391" s="9">
        <v>27</v>
      </c>
      <c r="Q391" s="9" t="s">
        <v>54</v>
      </c>
      <c r="S391" s="13">
        <v>8750000</v>
      </c>
      <c r="T391" s="13">
        <v>8750000</v>
      </c>
      <c r="U391" s="13">
        <v>1750000</v>
      </c>
      <c r="AF391" s="51">
        <f t="shared" si="5"/>
        <v>0</v>
      </c>
    </row>
    <row r="392" spans="1:131" ht="19.5" customHeight="1" x14ac:dyDescent="0.25">
      <c r="A392" s="9">
        <v>339</v>
      </c>
      <c r="B392" s="10" t="s">
        <v>1772</v>
      </c>
      <c r="C392" s="9" t="s">
        <v>627</v>
      </c>
      <c r="E392" s="9" t="s">
        <v>622</v>
      </c>
      <c r="F392" s="9" t="s">
        <v>623</v>
      </c>
      <c r="H392" s="9" t="s">
        <v>202</v>
      </c>
      <c r="I392" s="9" t="s">
        <v>25</v>
      </c>
      <c r="J392" s="129">
        <v>41061</v>
      </c>
      <c r="K392" s="129">
        <v>39575</v>
      </c>
      <c r="L392" s="129">
        <v>41455</v>
      </c>
      <c r="O392" s="9">
        <v>27</v>
      </c>
      <c r="Q392" s="9" t="s">
        <v>54</v>
      </c>
      <c r="S392" s="13">
        <v>9250000</v>
      </c>
      <c r="T392" s="13">
        <v>9250000</v>
      </c>
      <c r="U392" s="13">
        <v>1850000</v>
      </c>
      <c r="AF392" s="51">
        <f t="shared" si="5"/>
        <v>0</v>
      </c>
    </row>
    <row r="393" spans="1:131" ht="19.5" customHeight="1" x14ac:dyDescent="0.25">
      <c r="A393" s="9">
        <v>340</v>
      </c>
      <c r="B393" s="10" t="s">
        <v>1773</v>
      </c>
      <c r="C393" s="9" t="s">
        <v>628</v>
      </c>
      <c r="E393" s="9" t="s">
        <v>622</v>
      </c>
      <c r="F393" s="9" t="s">
        <v>623</v>
      </c>
      <c r="H393" s="9" t="s">
        <v>202</v>
      </c>
      <c r="I393" s="9" t="s">
        <v>25</v>
      </c>
      <c r="J393" s="129">
        <v>41061</v>
      </c>
      <c r="K393" s="129">
        <v>39575</v>
      </c>
      <c r="L393" s="129">
        <v>41639</v>
      </c>
      <c r="O393" s="9">
        <v>27</v>
      </c>
      <c r="Q393" s="9" t="s">
        <v>54</v>
      </c>
      <c r="S393" s="13">
        <v>9750000</v>
      </c>
      <c r="T393" s="13">
        <v>9750000</v>
      </c>
      <c r="U393" s="13">
        <v>1950000</v>
      </c>
      <c r="AF393" s="51">
        <f t="shared" si="5"/>
        <v>0</v>
      </c>
    </row>
    <row r="394" spans="1:131" s="22" customFormat="1" ht="19.5" customHeight="1" x14ac:dyDescent="0.25">
      <c r="A394" s="9">
        <v>341</v>
      </c>
      <c r="B394" s="10" t="s">
        <v>1774</v>
      </c>
      <c r="C394" s="22" t="s">
        <v>629</v>
      </c>
      <c r="D394" s="14"/>
      <c r="E394" s="22" t="s">
        <v>1260</v>
      </c>
      <c r="F394" s="22" t="s">
        <v>111</v>
      </c>
      <c r="G394" s="14"/>
      <c r="H394" s="22" t="s">
        <v>202</v>
      </c>
      <c r="I394" s="22" t="s">
        <v>205</v>
      </c>
      <c r="J394" s="131">
        <v>41093</v>
      </c>
      <c r="K394" s="131">
        <v>41030</v>
      </c>
      <c r="L394" s="131">
        <v>41364</v>
      </c>
      <c r="O394" s="22">
        <v>30</v>
      </c>
      <c r="Q394" s="22" t="s">
        <v>54</v>
      </c>
      <c r="R394" s="15"/>
      <c r="S394" s="15">
        <v>448800000</v>
      </c>
      <c r="T394" s="15">
        <v>448800000</v>
      </c>
      <c r="U394" s="15">
        <v>89760000</v>
      </c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51">
        <f t="shared" si="5"/>
        <v>0</v>
      </c>
      <c r="AG394" s="47"/>
      <c r="AH394" s="14">
        <v>41030</v>
      </c>
      <c r="AI394" s="14">
        <v>41121</v>
      </c>
      <c r="AJ394" s="15">
        <v>52279576</v>
      </c>
      <c r="AK394" s="15">
        <v>10455915</v>
      </c>
      <c r="AL394" s="14">
        <v>41122</v>
      </c>
      <c r="AM394" s="14">
        <v>41152</v>
      </c>
      <c r="AN394" s="15">
        <v>45570454</v>
      </c>
      <c r="AO394" s="15">
        <v>9114091</v>
      </c>
      <c r="AP394" s="14">
        <v>41153</v>
      </c>
      <c r="AQ394" s="14">
        <v>41182</v>
      </c>
      <c r="AR394" s="15">
        <v>52110618</v>
      </c>
      <c r="AS394" s="15">
        <v>10422124</v>
      </c>
      <c r="AT394" s="14">
        <v>41183</v>
      </c>
      <c r="AU394" s="14">
        <v>41274</v>
      </c>
      <c r="AV394" s="15">
        <v>162517425</v>
      </c>
      <c r="AW394" s="15">
        <v>32503485</v>
      </c>
      <c r="AX394" s="14">
        <v>41275</v>
      </c>
      <c r="AY394" s="14">
        <v>41364</v>
      </c>
      <c r="AZ394" s="15">
        <v>74010568</v>
      </c>
      <c r="BA394" s="15">
        <v>14802114</v>
      </c>
      <c r="BB394" s="14">
        <v>41030</v>
      </c>
      <c r="BC394" s="14">
        <v>41364</v>
      </c>
      <c r="BD394" s="15">
        <v>399037692</v>
      </c>
      <c r="BE394" s="15">
        <v>2509809</v>
      </c>
      <c r="BF394" s="14"/>
      <c r="BG394" s="14"/>
      <c r="BH394" s="15"/>
      <c r="BI394" s="15"/>
      <c r="BJ394" s="14"/>
      <c r="BK394" s="14"/>
      <c r="BL394" s="15"/>
      <c r="BM394" s="15"/>
      <c r="BN394" s="14"/>
      <c r="BO394" s="14"/>
      <c r="BP394" s="15"/>
      <c r="BQ394" s="15"/>
      <c r="BT394" s="15"/>
      <c r="BU394" s="15"/>
      <c r="BX394" s="15"/>
      <c r="BY394" s="15"/>
      <c r="CB394" s="15"/>
      <c r="CC394" s="15"/>
      <c r="CF394" s="15"/>
      <c r="CG394" s="15"/>
      <c r="CJ394" s="15"/>
      <c r="CK394" s="15"/>
      <c r="CN394" s="15"/>
      <c r="CO394" s="15"/>
      <c r="CP394" s="14"/>
      <c r="CQ394" s="14"/>
      <c r="CR394" s="15"/>
      <c r="CS394" s="15"/>
      <c r="CT394" s="14"/>
      <c r="CU394" s="14"/>
      <c r="CV394" s="15"/>
      <c r="CW394" s="15"/>
      <c r="CX394" s="97"/>
      <c r="CY394" s="97"/>
      <c r="CZ394" s="15"/>
      <c r="DA394" s="15"/>
      <c r="DB394" s="97"/>
      <c r="DC394" s="97"/>
      <c r="DD394" s="15"/>
      <c r="DE394" s="15"/>
      <c r="DF394" s="97"/>
      <c r="DG394" s="97"/>
      <c r="DH394" s="15"/>
      <c r="DI394" s="15"/>
      <c r="DJ394" s="97"/>
      <c r="DK394" s="97"/>
      <c r="DL394" s="15"/>
      <c r="DM394" s="15"/>
      <c r="DN394" s="97"/>
      <c r="DO394" s="97"/>
      <c r="DP394" s="15"/>
      <c r="DQ394" s="15"/>
      <c r="DR394" s="97"/>
      <c r="DS394" s="97"/>
      <c r="DT394" s="15"/>
      <c r="DU394" s="15"/>
      <c r="DV394" s="97"/>
      <c r="DW394" s="97"/>
      <c r="DX394" s="15"/>
      <c r="DY394" s="15"/>
      <c r="DZ394" s="58"/>
      <c r="EA394" s="59"/>
    </row>
    <row r="395" spans="1:131" ht="19.5" customHeight="1" x14ac:dyDescent="0.25">
      <c r="A395" s="9">
        <v>342</v>
      </c>
      <c r="B395" s="10" t="s">
        <v>1775</v>
      </c>
      <c r="C395" s="9" t="s">
        <v>630</v>
      </c>
      <c r="E395" s="22" t="s">
        <v>1260</v>
      </c>
      <c r="F395" s="22" t="s">
        <v>111</v>
      </c>
      <c r="G395" s="14"/>
      <c r="H395" s="22" t="s">
        <v>202</v>
      </c>
      <c r="I395" s="22" t="s">
        <v>205</v>
      </c>
      <c r="J395" s="129">
        <v>41086</v>
      </c>
      <c r="K395" s="129">
        <v>40996</v>
      </c>
      <c r="L395" s="129">
        <v>41394</v>
      </c>
      <c r="O395" s="9">
        <v>29</v>
      </c>
      <c r="Q395" s="9" t="s">
        <v>54</v>
      </c>
      <c r="S395" s="13">
        <v>259200000</v>
      </c>
      <c r="T395" s="13">
        <v>259200000</v>
      </c>
      <c r="U395" s="13">
        <v>51840000</v>
      </c>
      <c r="AF395" s="51">
        <f t="shared" si="5"/>
        <v>0</v>
      </c>
      <c r="AH395" s="11">
        <v>41030</v>
      </c>
      <c r="AI395" s="11">
        <v>41152</v>
      </c>
      <c r="AJ395" s="13">
        <v>150886652</v>
      </c>
      <c r="AK395" s="13">
        <v>30177330</v>
      </c>
      <c r="AL395" s="11">
        <v>41122</v>
      </c>
      <c r="AM395" s="11">
        <v>41274</v>
      </c>
      <c r="AN395" s="13">
        <v>20108978</v>
      </c>
      <c r="AO395" s="13">
        <v>4021796</v>
      </c>
      <c r="AP395" s="11">
        <v>41275</v>
      </c>
      <c r="AQ395" s="11">
        <v>41394</v>
      </c>
      <c r="AR395" s="13">
        <v>39455392</v>
      </c>
      <c r="AS395" s="13">
        <v>7891078</v>
      </c>
    </row>
    <row r="396" spans="1:131" ht="19.5" customHeight="1" x14ac:dyDescent="0.25">
      <c r="A396" s="9">
        <v>343</v>
      </c>
      <c r="B396" s="10" t="s">
        <v>1776</v>
      </c>
      <c r="C396" s="9" t="s">
        <v>631</v>
      </c>
      <c r="E396" s="9" t="s">
        <v>633</v>
      </c>
      <c r="F396" s="9" t="s">
        <v>632</v>
      </c>
      <c r="H396" s="9" t="s">
        <v>202</v>
      </c>
      <c r="I396" s="9" t="s">
        <v>25</v>
      </c>
      <c r="J396" s="129">
        <v>41176</v>
      </c>
      <c r="K396" s="129">
        <v>41166</v>
      </c>
      <c r="L396" s="129">
        <v>41274</v>
      </c>
      <c r="O396" s="9">
        <v>27</v>
      </c>
      <c r="Q396" s="9" t="s">
        <v>54</v>
      </c>
      <c r="S396" s="13">
        <v>7550000</v>
      </c>
      <c r="T396" s="13">
        <v>7550000</v>
      </c>
      <c r="U396" s="13">
        <v>1510000</v>
      </c>
      <c r="AF396" s="51">
        <f t="shared" si="5"/>
        <v>0</v>
      </c>
      <c r="AH396" s="11">
        <v>41172</v>
      </c>
      <c r="AI396" s="11">
        <v>41274</v>
      </c>
      <c r="AJ396" s="13">
        <v>7681260</v>
      </c>
      <c r="AK396" s="13">
        <v>1510000</v>
      </c>
    </row>
    <row r="397" spans="1:131" s="22" customFormat="1" ht="19.5" customHeight="1" x14ac:dyDescent="0.25">
      <c r="A397" s="9">
        <v>344</v>
      </c>
      <c r="B397" s="10" t="s">
        <v>1777</v>
      </c>
      <c r="C397" s="22" t="s">
        <v>634</v>
      </c>
      <c r="D397" s="14"/>
      <c r="E397" s="22" t="s">
        <v>171</v>
      </c>
      <c r="F397" s="22" t="s">
        <v>172</v>
      </c>
      <c r="G397" s="14"/>
      <c r="H397" s="22" t="s">
        <v>202</v>
      </c>
      <c r="I397" s="22" t="s">
        <v>35</v>
      </c>
      <c r="J397" s="131">
        <v>40289</v>
      </c>
      <c r="K397" s="131">
        <v>39083</v>
      </c>
      <c r="L397" s="131">
        <v>40908</v>
      </c>
      <c r="M397" s="22" t="s">
        <v>128</v>
      </c>
      <c r="R397" s="15">
        <v>242095402</v>
      </c>
      <c r="S397" s="15">
        <v>239349478</v>
      </c>
      <c r="T397" s="15"/>
      <c r="U397" s="15">
        <v>46000000</v>
      </c>
      <c r="V397" s="15"/>
      <c r="W397" s="15"/>
      <c r="X397" s="15"/>
      <c r="Y397" s="15"/>
      <c r="Z397" s="15"/>
      <c r="AA397" s="15">
        <v>147000000</v>
      </c>
      <c r="AB397" s="15"/>
      <c r="AC397" s="15"/>
      <c r="AD397" s="15"/>
      <c r="AE397" s="15"/>
      <c r="AF397" s="51">
        <f t="shared" ref="AF397:AF462" si="6">SUM(V397:AE397)</f>
        <v>147000000</v>
      </c>
      <c r="AG397" s="47"/>
      <c r="AH397" s="14">
        <v>39083</v>
      </c>
      <c r="AI397" s="14">
        <v>39447</v>
      </c>
      <c r="AJ397" s="15">
        <v>143170</v>
      </c>
      <c r="AK397" s="15">
        <v>28634</v>
      </c>
      <c r="AL397" s="14">
        <v>39448</v>
      </c>
      <c r="AM397" s="14">
        <v>39813</v>
      </c>
      <c r="AN397" s="15">
        <v>10267095</v>
      </c>
      <c r="AO397" s="15">
        <v>2053419</v>
      </c>
      <c r="AP397" s="14">
        <v>39814</v>
      </c>
      <c r="AQ397" s="14">
        <v>40178</v>
      </c>
      <c r="AR397" s="15">
        <v>843505</v>
      </c>
      <c r="AS397" s="15">
        <v>168701</v>
      </c>
      <c r="AT397" s="14">
        <v>40179</v>
      </c>
      <c r="AU397" s="14">
        <v>40359</v>
      </c>
      <c r="AV397" s="15">
        <v>97231715</v>
      </c>
      <c r="AW397" s="15">
        <v>19446343</v>
      </c>
      <c r="AX397" s="14">
        <v>40360</v>
      </c>
      <c r="AY397" s="14">
        <v>40451</v>
      </c>
      <c r="AZ397" s="15">
        <v>40859085</v>
      </c>
      <c r="BA397" s="15">
        <v>8171817</v>
      </c>
      <c r="BB397" s="14">
        <v>40452</v>
      </c>
      <c r="BC397" s="14">
        <v>40543</v>
      </c>
      <c r="BD397" s="15">
        <v>15537900</v>
      </c>
      <c r="BE397" s="15">
        <v>3107580</v>
      </c>
      <c r="BF397" s="14">
        <v>40544</v>
      </c>
      <c r="BG397" s="14">
        <v>40633</v>
      </c>
      <c r="BH397" s="15">
        <v>19273215</v>
      </c>
      <c r="BI397" s="15">
        <v>3854643</v>
      </c>
      <c r="BJ397" s="14">
        <v>40634</v>
      </c>
      <c r="BK397" s="14">
        <v>40786</v>
      </c>
      <c r="BL397" s="15">
        <v>15977475</v>
      </c>
      <c r="BM397" s="15">
        <v>3195495</v>
      </c>
      <c r="BN397" s="14">
        <v>40787</v>
      </c>
      <c r="BO397" s="14">
        <v>40908</v>
      </c>
      <c r="BP397" s="15">
        <v>9794210</v>
      </c>
      <c r="BQ397" s="15">
        <v>1958842</v>
      </c>
      <c r="BT397" s="15"/>
      <c r="BU397" s="15"/>
      <c r="BX397" s="15"/>
      <c r="BY397" s="15"/>
      <c r="CB397" s="15"/>
      <c r="CC397" s="15"/>
      <c r="CF397" s="15"/>
      <c r="CG397" s="15"/>
      <c r="CJ397" s="15"/>
      <c r="CK397" s="15"/>
      <c r="CN397" s="15"/>
      <c r="CO397" s="15"/>
      <c r="CP397" s="14"/>
      <c r="CQ397" s="14"/>
      <c r="CR397" s="15"/>
      <c r="CS397" s="15"/>
      <c r="CT397" s="14"/>
      <c r="CU397" s="14"/>
      <c r="CV397" s="15"/>
      <c r="CW397" s="15"/>
      <c r="CX397" s="97"/>
      <c r="CY397" s="97"/>
      <c r="CZ397" s="15"/>
      <c r="DA397" s="15"/>
      <c r="DB397" s="97"/>
      <c r="DC397" s="97"/>
      <c r="DD397" s="15"/>
      <c r="DE397" s="15"/>
      <c r="DF397" s="97"/>
      <c r="DG397" s="97"/>
      <c r="DH397" s="15"/>
      <c r="DI397" s="15"/>
      <c r="DJ397" s="97"/>
      <c r="DK397" s="97"/>
      <c r="DL397" s="15"/>
      <c r="DM397" s="15"/>
      <c r="DN397" s="97"/>
      <c r="DO397" s="97"/>
      <c r="DP397" s="15"/>
      <c r="DQ397" s="15"/>
      <c r="DR397" s="97"/>
      <c r="DS397" s="97"/>
      <c r="DT397" s="15"/>
      <c r="DU397" s="15"/>
      <c r="DV397" s="97"/>
      <c r="DW397" s="97"/>
      <c r="DX397" s="15"/>
      <c r="DY397" s="15"/>
      <c r="DZ397" s="58">
        <v>217659334</v>
      </c>
      <c r="EA397" s="59">
        <v>1546393</v>
      </c>
    </row>
    <row r="398" spans="1:131" ht="19.5" customHeight="1" x14ac:dyDescent="0.25">
      <c r="A398" s="9">
        <v>345</v>
      </c>
      <c r="B398" s="10" t="s">
        <v>1778</v>
      </c>
      <c r="C398" s="9" t="s">
        <v>635</v>
      </c>
      <c r="E398" s="9" t="s">
        <v>22</v>
      </c>
      <c r="F398" s="9" t="s">
        <v>23</v>
      </c>
      <c r="H398" s="9" t="s">
        <v>202</v>
      </c>
      <c r="I398" s="9" t="s">
        <v>78</v>
      </c>
      <c r="J398" s="129">
        <v>41113</v>
      </c>
      <c r="K398" s="129">
        <v>40909</v>
      </c>
      <c r="L398" s="129">
        <v>41243</v>
      </c>
      <c r="O398" s="9">
        <v>26</v>
      </c>
      <c r="Q398" s="9" t="s">
        <v>54</v>
      </c>
      <c r="S398" s="13">
        <v>5490000</v>
      </c>
      <c r="T398" s="13">
        <v>5490000</v>
      </c>
      <c r="U398" s="13">
        <v>1098000</v>
      </c>
      <c r="W398" s="13">
        <v>3000000</v>
      </c>
      <c r="AF398" s="51">
        <f t="shared" si="6"/>
        <v>3000000</v>
      </c>
      <c r="AH398" s="11">
        <v>40909</v>
      </c>
      <c r="AI398" s="11">
        <v>41243</v>
      </c>
      <c r="AJ398" s="13">
        <v>4989769</v>
      </c>
      <c r="AK398" s="13">
        <v>997954</v>
      </c>
    </row>
    <row r="399" spans="1:131" ht="19.5" customHeight="1" x14ac:dyDescent="0.25">
      <c r="A399" s="9">
        <v>346</v>
      </c>
      <c r="B399" s="10" t="s">
        <v>1779</v>
      </c>
      <c r="C399" s="9" t="s">
        <v>636</v>
      </c>
      <c r="E399" s="9" t="s">
        <v>22</v>
      </c>
      <c r="F399" s="9" t="s">
        <v>23</v>
      </c>
      <c r="H399" s="9" t="s">
        <v>202</v>
      </c>
      <c r="I399" s="9" t="s">
        <v>78</v>
      </c>
      <c r="J399" s="129">
        <v>41113</v>
      </c>
      <c r="K399" s="129">
        <v>40299</v>
      </c>
      <c r="L399" s="129">
        <v>41243</v>
      </c>
      <c r="O399" s="9">
        <v>28</v>
      </c>
      <c r="Q399" s="9" t="s">
        <v>54</v>
      </c>
      <c r="S399" s="13">
        <v>7876100</v>
      </c>
      <c r="T399" s="13">
        <v>7876100</v>
      </c>
      <c r="U399" s="13">
        <v>1496459</v>
      </c>
      <c r="W399" s="13">
        <v>4600000</v>
      </c>
      <c r="AF399" s="51">
        <f t="shared" si="6"/>
        <v>4600000</v>
      </c>
      <c r="AH399" s="11">
        <v>40299</v>
      </c>
      <c r="AI399" s="11">
        <v>41243</v>
      </c>
      <c r="AJ399" s="13">
        <v>7508152</v>
      </c>
      <c r="AK399" s="13">
        <v>1496459</v>
      </c>
    </row>
    <row r="400" spans="1:131" ht="19.5" customHeight="1" x14ac:dyDescent="0.25">
      <c r="A400" s="9">
        <v>347</v>
      </c>
      <c r="B400" s="10" t="s">
        <v>1780</v>
      </c>
      <c r="C400" s="9" t="s">
        <v>637</v>
      </c>
      <c r="E400" s="9" t="s">
        <v>22</v>
      </c>
      <c r="F400" s="9" t="s">
        <v>23</v>
      </c>
      <c r="H400" s="9" t="s">
        <v>202</v>
      </c>
      <c r="I400" s="9" t="s">
        <v>78</v>
      </c>
      <c r="J400" s="129">
        <v>40476</v>
      </c>
      <c r="K400" s="129">
        <v>40310</v>
      </c>
      <c r="L400" s="129">
        <v>40816</v>
      </c>
      <c r="S400" s="13">
        <v>13760000</v>
      </c>
      <c r="U400" s="13">
        <v>2752000</v>
      </c>
      <c r="AF400" s="51">
        <f t="shared" si="6"/>
        <v>0</v>
      </c>
      <c r="AH400" s="11">
        <v>40310</v>
      </c>
      <c r="AI400" s="11">
        <v>40816</v>
      </c>
      <c r="AJ400" s="13">
        <v>13100452</v>
      </c>
      <c r="AK400" s="13">
        <v>2620090</v>
      </c>
    </row>
    <row r="401" spans="1:131" ht="19.5" customHeight="1" x14ac:dyDescent="0.25">
      <c r="A401" s="9">
        <v>348</v>
      </c>
      <c r="B401" s="10" t="s">
        <v>1781</v>
      </c>
      <c r="C401" s="9" t="s">
        <v>638</v>
      </c>
      <c r="E401" s="9" t="s">
        <v>639</v>
      </c>
      <c r="F401" s="9" t="s">
        <v>640</v>
      </c>
      <c r="H401" s="9" t="s">
        <v>202</v>
      </c>
      <c r="I401" s="9" t="s">
        <v>28</v>
      </c>
      <c r="J401" s="129">
        <v>41074</v>
      </c>
      <c r="K401" s="129">
        <v>40980</v>
      </c>
      <c r="L401" s="129">
        <v>41152</v>
      </c>
      <c r="O401" s="9">
        <v>27</v>
      </c>
      <c r="Q401" s="9" t="s">
        <v>61</v>
      </c>
      <c r="S401" s="13">
        <v>7475160</v>
      </c>
      <c r="T401" s="13">
        <v>7475160</v>
      </c>
      <c r="U401" s="13">
        <v>1495032</v>
      </c>
      <c r="AF401" s="51">
        <f t="shared" si="6"/>
        <v>0</v>
      </c>
      <c r="AH401" s="11">
        <v>40980</v>
      </c>
      <c r="AI401" s="11">
        <v>41152</v>
      </c>
      <c r="AJ401" s="13">
        <v>7575445</v>
      </c>
      <c r="AK401" s="13">
        <v>1495032</v>
      </c>
    </row>
    <row r="402" spans="1:131" ht="19.5" customHeight="1" x14ac:dyDescent="0.25">
      <c r="A402" s="9">
        <v>349</v>
      </c>
      <c r="B402" s="10" t="s">
        <v>1782</v>
      </c>
      <c r="C402" s="9" t="s">
        <v>641</v>
      </c>
      <c r="E402" s="9" t="s">
        <v>214</v>
      </c>
      <c r="F402" s="9" t="s">
        <v>215</v>
      </c>
      <c r="I402" s="9" t="s">
        <v>25</v>
      </c>
      <c r="J402" s="129">
        <v>41183</v>
      </c>
      <c r="K402" s="129">
        <v>41153</v>
      </c>
      <c r="L402" s="129">
        <v>41577</v>
      </c>
      <c r="M402" s="9" t="s">
        <v>20</v>
      </c>
      <c r="O402" s="9">
        <v>29</v>
      </c>
      <c r="Q402" s="9" t="s">
        <v>54</v>
      </c>
      <c r="S402" s="13">
        <v>10100000</v>
      </c>
      <c r="T402" s="13">
        <v>10100000</v>
      </c>
      <c r="U402" s="13">
        <v>2020000</v>
      </c>
      <c r="AF402" s="51">
        <f t="shared" si="6"/>
        <v>0</v>
      </c>
      <c r="AH402" s="11">
        <v>41153</v>
      </c>
      <c r="AI402" s="11">
        <v>41577</v>
      </c>
      <c r="AJ402" s="13">
        <v>10102052</v>
      </c>
      <c r="AK402" s="13">
        <v>2020000</v>
      </c>
    </row>
    <row r="403" spans="1:131" ht="19.5" customHeight="1" x14ac:dyDescent="0.25">
      <c r="A403" s="18">
        <v>349</v>
      </c>
      <c r="B403" s="17" t="s">
        <v>1782</v>
      </c>
      <c r="C403" s="18" t="s">
        <v>1357</v>
      </c>
      <c r="D403" s="19">
        <v>41676</v>
      </c>
      <c r="AF403" s="51">
        <f t="shared" si="6"/>
        <v>0</v>
      </c>
    </row>
    <row r="404" spans="1:131" ht="19.5" customHeight="1" x14ac:dyDescent="0.25">
      <c r="A404" s="9">
        <v>350</v>
      </c>
      <c r="B404" s="10" t="s">
        <v>1783</v>
      </c>
      <c r="C404" s="9" t="s">
        <v>642</v>
      </c>
      <c r="E404" s="9" t="s">
        <v>214</v>
      </c>
      <c r="F404" s="9" t="s">
        <v>215</v>
      </c>
      <c r="I404" s="9" t="s">
        <v>78</v>
      </c>
      <c r="J404" s="129">
        <v>41275</v>
      </c>
      <c r="K404" s="129">
        <v>41153</v>
      </c>
      <c r="L404" s="129">
        <v>41577</v>
      </c>
      <c r="M404" s="9" t="s">
        <v>20</v>
      </c>
      <c r="O404" s="9">
        <v>29</v>
      </c>
      <c r="Q404" s="9" t="s">
        <v>54</v>
      </c>
      <c r="S404" s="13">
        <v>7150000</v>
      </c>
      <c r="T404" s="13">
        <v>7150000</v>
      </c>
      <c r="U404" s="13">
        <v>1430000</v>
      </c>
      <c r="AF404" s="51">
        <f t="shared" si="6"/>
        <v>0</v>
      </c>
      <c r="AH404" s="11">
        <v>41153</v>
      </c>
      <c r="AI404" s="11">
        <v>41729</v>
      </c>
      <c r="AJ404" s="13">
        <v>7136528</v>
      </c>
      <c r="AK404" s="13">
        <v>1427306</v>
      </c>
    </row>
    <row r="405" spans="1:131" s="18" customFormat="1" ht="19.5" customHeight="1" x14ac:dyDescent="0.25">
      <c r="A405" s="18">
        <v>350</v>
      </c>
      <c r="B405" s="17" t="s">
        <v>1783</v>
      </c>
      <c r="C405" s="18" t="s">
        <v>642</v>
      </c>
      <c r="D405" s="19">
        <v>41752</v>
      </c>
      <c r="G405" s="19"/>
      <c r="J405" s="130"/>
      <c r="K405" s="130"/>
      <c r="L405" s="130">
        <v>41729</v>
      </c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51">
        <f t="shared" si="6"/>
        <v>0</v>
      </c>
      <c r="AG405" s="46"/>
      <c r="AH405" s="19"/>
      <c r="AI405" s="19"/>
      <c r="AJ405" s="20"/>
      <c r="AK405" s="20"/>
      <c r="AL405" s="19"/>
      <c r="AM405" s="19"/>
      <c r="AN405" s="20"/>
      <c r="AO405" s="20"/>
      <c r="AP405" s="19"/>
      <c r="AQ405" s="19"/>
      <c r="AR405" s="20"/>
      <c r="AS405" s="20"/>
      <c r="AT405" s="19"/>
      <c r="AU405" s="19"/>
      <c r="AV405" s="20"/>
      <c r="AW405" s="20"/>
      <c r="AX405" s="19"/>
      <c r="AY405" s="19"/>
      <c r="AZ405" s="20"/>
      <c r="BA405" s="20"/>
      <c r="BB405" s="19"/>
      <c r="BC405" s="19"/>
      <c r="BD405" s="20"/>
      <c r="BE405" s="20"/>
      <c r="BF405" s="19"/>
      <c r="BG405" s="19"/>
      <c r="BH405" s="20"/>
      <c r="BI405" s="20"/>
      <c r="BJ405" s="19"/>
      <c r="BK405" s="19"/>
      <c r="BL405" s="20"/>
      <c r="BM405" s="20"/>
      <c r="BN405" s="19"/>
      <c r="BO405" s="19"/>
      <c r="BP405" s="20"/>
      <c r="BQ405" s="20"/>
      <c r="BT405" s="20"/>
      <c r="BU405" s="20"/>
      <c r="BX405" s="20"/>
      <c r="BY405" s="20"/>
      <c r="CB405" s="20"/>
      <c r="CC405" s="20"/>
      <c r="CF405" s="20"/>
      <c r="CG405" s="20"/>
      <c r="CJ405" s="20"/>
      <c r="CK405" s="20"/>
      <c r="CN405" s="20"/>
      <c r="CO405" s="20"/>
      <c r="CP405" s="19"/>
      <c r="CQ405" s="19"/>
      <c r="CR405" s="20"/>
      <c r="CS405" s="20"/>
      <c r="CT405" s="19"/>
      <c r="CU405" s="19"/>
      <c r="CV405" s="20"/>
      <c r="CW405" s="20"/>
      <c r="CX405" s="96"/>
      <c r="CY405" s="96"/>
      <c r="CZ405" s="20"/>
      <c r="DA405" s="20"/>
      <c r="DB405" s="96"/>
      <c r="DC405" s="96"/>
      <c r="DD405" s="20"/>
      <c r="DE405" s="20"/>
      <c r="DF405" s="96"/>
      <c r="DG405" s="96"/>
      <c r="DH405" s="20"/>
      <c r="DI405" s="20"/>
      <c r="DJ405" s="96"/>
      <c r="DK405" s="96"/>
      <c r="DL405" s="20"/>
      <c r="DM405" s="20"/>
      <c r="DN405" s="96"/>
      <c r="DO405" s="96"/>
      <c r="DP405" s="20"/>
      <c r="DQ405" s="20"/>
      <c r="DR405" s="96"/>
      <c r="DS405" s="96"/>
      <c r="DT405" s="20"/>
      <c r="DU405" s="20"/>
      <c r="DV405" s="96"/>
      <c r="DW405" s="96"/>
      <c r="DX405" s="20"/>
      <c r="DY405" s="20"/>
      <c r="DZ405" s="56"/>
      <c r="EA405" s="57"/>
    </row>
    <row r="406" spans="1:131" ht="19.5" customHeight="1" x14ac:dyDescent="0.25">
      <c r="A406" s="9">
        <v>351</v>
      </c>
      <c r="B406" s="10" t="s">
        <v>1784</v>
      </c>
      <c r="C406" s="9" t="s">
        <v>643</v>
      </c>
      <c r="E406" s="9" t="s">
        <v>214</v>
      </c>
      <c r="F406" s="9" t="s">
        <v>215</v>
      </c>
      <c r="I406" s="9" t="s">
        <v>97</v>
      </c>
      <c r="J406" s="129">
        <v>41275</v>
      </c>
      <c r="K406" s="129">
        <v>41153</v>
      </c>
      <c r="L406" s="129">
        <v>41577</v>
      </c>
      <c r="M406" s="9" t="s">
        <v>20</v>
      </c>
      <c r="O406" s="9">
        <v>29</v>
      </c>
      <c r="Q406" s="9" t="s">
        <v>54</v>
      </c>
      <c r="S406" s="13">
        <v>11500000</v>
      </c>
      <c r="T406" s="13">
        <v>11500000</v>
      </c>
      <c r="U406" s="13">
        <v>2300000</v>
      </c>
      <c r="AF406" s="51">
        <f t="shared" si="6"/>
        <v>0</v>
      </c>
      <c r="AH406" s="11">
        <v>41365</v>
      </c>
      <c r="AI406" s="11">
        <v>41577</v>
      </c>
      <c r="AJ406" s="13">
        <v>11410042</v>
      </c>
      <c r="AK406" s="13">
        <v>2282008</v>
      </c>
    </row>
    <row r="407" spans="1:131" ht="19.5" customHeight="1" x14ac:dyDescent="0.25">
      <c r="A407" s="9">
        <v>352</v>
      </c>
      <c r="B407" s="10" t="s">
        <v>1785</v>
      </c>
      <c r="C407" s="9" t="s">
        <v>644</v>
      </c>
      <c r="E407" s="9" t="s">
        <v>2189</v>
      </c>
      <c r="F407" s="9" t="s">
        <v>645</v>
      </c>
      <c r="I407" s="9" t="s">
        <v>25</v>
      </c>
      <c r="J407" s="129">
        <v>41309</v>
      </c>
      <c r="K407" s="129">
        <v>40950</v>
      </c>
      <c r="L407" s="129">
        <v>42004</v>
      </c>
      <c r="M407" s="9" t="s">
        <v>20</v>
      </c>
      <c r="O407" s="9">
        <v>30</v>
      </c>
      <c r="Q407" s="9" t="s">
        <v>54</v>
      </c>
      <c r="S407" s="13">
        <v>26335000</v>
      </c>
      <c r="T407" s="13">
        <v>26335000</v>
      </c>
      <c r="U407" s="13">
        <v>5000000</v>
      </c>
      <c r="AF407" s="51">
        <f t="shared" si="6"/>
        <v>0</v>
      </c>
      <c r="AH407" s="11">
        <v>40950</v>
      </c>
      <c r="AI407" s="11">
        <v>42004</v>
      </c>
      <c r="AJ407" s="13">
        <v>25153378</v>
      </c>
      <c r="AK407" s="13">
        <v>5000000</v>
      </c>
    </row>
    <row r="408" spans="1:131" ht="19.5" customHeight="1" x14ac:dyDescent="0.25">
      <c r="A408" s="9">
        <v>353</v>
      </c>
      <c r="B408" s="10" t="s">
        <v>1786</v>
      </c>
      <c r="C408" s="9" t="s">
        <v>646</v>
      </c>
      <c r="E408" s="9" t="s">
        <v>109</v>
      </c>
      <c r="F408" s="9" t="s">
        <v>647</v>
      </c>
      <c r="I408" s="9" t="s">
        <v>28</v>
      </c>
      <c r="J408" s="129">
        <v>41350</v>
      </c>
      <c r="K408" s="129">
        <v>41282</v>
      </c>
      <c r="L408" s="129">
        <v>41426</v>
      </c>
      <c r="M408" s="9" t="s">
        <v>20</v>
      </c>
      <c r="O408" s="9">
        <v>23</v>
      </c>
      <c r="Q408" s="9" t="s">
        <v>54</v>
      </c>
      <c r="S408" s="13">
        <v>13726000</v>
      </c>
      <c r="T408" s="13">
        <v>13726000</v>
      </c>
      <c r="U408" s="13">
        <v>2745000</v>
      </c>
      <c r="AF408" s="51">
        <f t="shared" si="6"/>
        <v>0</v>
      </c>
    </row>
    <row r="409" spans="1:131" ht="19.5" customHeight="1" x14ac:dyDescent="0.25">
      <c r="A409" s="9">
        <v>354</v>
      </c>
      <c r="B409" s="10" t="s">
        <v>1787</v>
      </c>
      <c r="C409" s="9" t="s">
        <v>648</v>
      </c>
      <c r="E409" s="9" t="s">
        <v>109</v>
      </c>
      <c r="F409" s="9" t="s">
        <v>647</v>
      </c>
      <c r="H409" s="9" t="s">
        <v>202</v>
      </c>
      <c r="I409" s="9" t="s">
        <v>649</v>
      </c>
      <c r="J409" s="129">
        <v>41179</v>
      </c>
      <c r="K409" s="129">
        <v>41122</v>
      </c>
      <c r="L409" s="129">
        <v>41197</v>
      </c>
      <c r="M409" s="9" t="s">
        <v>20</v>
      </c>
      <c r="O409" s="9">
        <v>21</v>
      </c>
      <c r="Q409" s="9" t="s">
        <v>54</v>
      </c>
      <c r="S409" s="13">
        <v>8032000</v>
      </c>
      <c r="T409" s="13">
        <v>8032000</v>
      </c>
      <c r="U409" s="13">
        <v>1606400</v>
      </c>
      <c r="AF409" s="51">
        <f t="shared" si="6"/>
        <v>0</v>
      </c>
    </row>
    <row r="410" spans="1:131" ht="19.5" customHeight="1" x14ac:dyDescent="0.25">
      <c r="A410" s="9">
        <v>355</v>
      </c>
      <c r="B410" s="10" t="s">
        <v>1788</v>
      </c>
      <c r="C410" s="9" t="s">
        <v>650</v>
      </c>
      <c r="E410" s="9" t="s">
        <v>651</v>
      </c>
      <c r="F410" s="9" t="s">
        <v>652</v>
      </c>
      <c r="I410" s="9" t="s">
        <v>35</v>
      </c>
      <c r="M410" s="9" t="s">
        <v>20</v>
      </c>
      <c r="O410" s="9">
        <v>32</v>
      </c>
      <c r="AF410" s="51">
        <f t="shared" si="6"/>
        <v>0</v>
      </c>
    </row>
    <row r="411" spans="1:131" ht="19.5" customHeight="1" x14ac:dyDescent="0.25">
      <c r="A411" s="18">
        <v>356</v>
      </c>
      <c r="B411" s="17" t="s">
        <v>1788</v>
      </c>
      <c r="C411" s="18" t="s">
        <v>833</v>
      </c>
      <c r="D411" s="11">
        <v>41333</v>
      </c>
      <c r="AF411" s="51">
        <f t="shared" si="6"/>
        <v>0</v>
      </c>
    </row>
    <row r="412" spans="1:131" ht="19.5" customHeight="1" x14ac:dyDescent="0.25">
      <c r="A412" s="18">
        <v>357</v>
      </c>
      <c r="B412" s="17" t="s">
        <v>1788</v>
      </c>
      <c r="C412" s="18" t="s">
        <v>834</v>
      </c>
      <c r="D412" s="11">
        <v>41403</v>
      </c>
      <c r="AF412" s="51">
        <f t="shared" si="6"/>
        <v>0</v>
      </c>
    </row>
    <row r="413" spans="1:131" ht="19.5" customHeight="1" x14ac:dyDescent="0.25">
      <c r="A413" s="18">
        <v>358</v>
      </c>
      <c r="B413" s="17" t="s">
        <v>1788</v>
      </c>
      <c r="C413" s="18" t="s">
        <v>835</v>
      </c>
      <c r="D413" s="11">
        <v>41403</v>
      </c>
      <c r="AF413" s="51">
        <f t="shared" si="6"/>
        <v>0</v>
      </c>
    </row>
    <row r="414" spans="1:131" ht="19.5" customHeight="1" x14ac:dyDescent="0.25">
      <c r="A414" s="9">
        <v>359</v>
      </c>
      <c r="B414" s="10" t="s">
        <v>1789</v>
      </c>
      <c r="C414" s="9" t="s">
        <v>653</v>
      </c>
      <c r="E414" s="9" t="s">
        <v>1365</v>
      </c>
      <c r="F414" s="9" t="s">
        <v>87</v>
      </c>
      <c r="I414" s="9" t="s">
        <v>25</v>
      </c>
      <c r="J414" s="129">
        <v>41332</v>
      </c>
      <c r="K414" s="129">
        <v>41122</v>
      </c>
      <c r="L414" s="129">
        <v>41547</v>
      </c>
      <c r="M414" s="9" t="s">
        <v>335</v>
      </c>
      <c r="O414" s="9">
        <v>30</v>
      </c>
      <c r="Q414" s="9" t="s">
        <v>54</v>
      </c>
      <c r="S414" s="13">
        <v>18530135</v>
      </c>
      <c r="T414" s="13">
        <v>18530135</v>
      </c>
      <c r="U414" s="13">
        <v>3080000</v>
      </c>
      <c r="V414" s="13">
        <v>15000000</v>
      </c>
      <c r="AF414" s="51">
        <f t="shared" si="6"/>
        <v>15000000</v>
      </c>
      <c r="AH414" s="11">
        <v>41122</v>
      </c>
      <c r="AI414" s="11">
        <v>41547</v>
      </c>
      <c r="AJ414" s="13">
        <v>15400000</v>
      </c>
      <c r="AK414" s="13">
        <v>3080000</v>
      </c>
    </row>
    <row r="415" spans="1:131" ht="19.5" customHeight="1" x14ac:dyDescent="0.25">
      <c r="A415" s="9">
        <v>360</v>
      </c>
      <c r="B415" s="10" t="s">
        <v>1790</v>
      </c>
      <c r="C415" s="9" t="s">
        <v>656</v>
      </c>
      <c r="E415" s="9" t="s">
        <v>654</v>
      </c>
      <c r="F415" s="9" t="s">
        <v>655</v>
      </c>
      <c r="I415" s="9" t="s">
        <v>35</v>
      </c>
      <c r="M415" s="9" t="s">
        <v>20</v>
      </c>
      <c r="O415" s="9">
        <v>28</v>
      </c>
      <c r="AF415" s="51">
        <f t="shared" si="6"/>
        <v>0</v>
      </c>
    </row>
    <row r="416" spans="1:131" ht="19.5" customHeight="1" x14ac:dyDescent="0.25">
      <c r="A416" s="9">
        <v>361</v>
      </c>
      <c r="B416" s="10" t="s">
        <v>1791</v>
      </c>
      <c r="C416" s="9" t="s">
        <v>657</v>
      </c>
      <c r="E416" s="9" t="s">
        <v>658</v>
      </c>
      <c r="F416" s="9" t="s">
        <v>659</v>
      </c>
      <c r="H416" s="9" t="s">
        <v>202</v>
      </c>
      <c r="I416" s="9" t="s">
        <v>25</v>
      </c>
      <c r="J416" s="129">
        <v>41162</v>
      </c>
      <c r="K416" s="129">
        <v>40848</v>
      </c>
      <c r="L416" s="129">
        <v>41440</v>
      </c>
      <c r="M416" s="9" t="s">
        <v>20</v>
      </c>
      <c r="O416" s="9">
        <v>27</v>
      </c>
      <c r="Q416" s="9" t="s">
        <v>54</v>
      </c>
      <c r="S416" s="13">
        <v>10000000</v>
      </c>
      <c r="T416" s="13">
        <v>10000000</v>
      </c>
      <c r="U416" s="13">
        <v>2000000</v>
      </c>
      <c r="AF416" s="51">
        <f t="shared" si="6"/>
        <v>0</v>
      </c>
      <c r="AH416" s="11">
        <v>40848</v>
      </c>
      <c r="AI416" s="11">
        <v>41440</v>
      </c>
      <c r="AJ416" s="13">
        <v>9914428</v>
      </c>
      <c r="AK416" s="13">
        <v>1982886</v>
      </c>
    </row>
    <row r="417" spans="1:131" s="18" customFormat="1" ht="19.5" customHeight="1" x14ac:dyDescent="0.25">
      <c r="A417" s="18">
        <v>361</v>
      </c>
      <c r="B417" s="10" t="s">
        <v>1791</v>
      </c>
      <c r="C417" s="18" t="s">
        <v>1082</v>
      </c>
      <c r="D417" s="19">
        <v>41578</v>
      </c>
      <c r="E417" s="9" t="s">
        <v>658</v>
      </c>
      <c r="G417" s="19"/>
      <c r="J417" s="130"/>
      <c r="K417" s="130"/>
      <c r="L417" s="13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51">
        <f t="shared" si="6"/>
        <v>0</v>
      </c>
      <c r="AG417" s="46"/>
      <c r="AH417" s="19"/>
      <c r="AI417" s="19"/>
      <c r="AJ417" s="20"/>
      <c r="AK417" s="20"/>
      <c r="AL417" s="19"/>
      <c r="AM417" s="19"/>
      <c r="AN417" s="20"/>
      <c r="AO417" s="20"/>
      <c r="AP417" s="19"/>
      <c r="AQ417" s="19"/>
      <c r="AR417" s="20"/>
      <c r="AS417" s="20"/>
      <c r="AT417" s="19"/>
      <c r="AU417" s="19"/>
      <c r="AV417" s="20"/>
      <c r="AW417" s="20"/>
      <c r="AX417" s="19"/>
      <c r="AY417" s="19"/>
      <c r="AZ417" s="20"/>
      <c r="BA417" s="20"/>
      <c r="BB417" s="19"/>
      <c r="BC417" s="19"/>
      <c r="BD417" s="20"/>
      <c r="BE417" s="20"/>
      <c r="BF417" s="19"/>
      <c r="BG417" s="19"/>
      <c r="BH417" s="20"/>
      <c r="BI417" s="20"/>
      <c r="BJ417" s="19"/>
      <c r="BK417" s="19"/>
      <c r="BL417" s="20"/>
      <c r="BM417" s="20"/>
      <c r="BN417" s="19"/>
      <c r="BO417" s="19"/>
      <c r="BP417" s="20"/>
      <c r="BQ417" s="20"/>
      <c r="BT417" s="20"/>
      <c r="BU417" s="20"/>
      <c r="BX417" s="20"/>
      <c r="BY417" s="20"/>
      <c r="CB417" s="20"/>
      <c r="CC417" s="20"/>
      <c r="CF417" s="20"/>
      <c r="CG417" s="20"/>
      <c r="CJ417" s="20"/>
      <c r="CK417" s="20"/>
      <c r="CN417" s="20"/>
      <c r="CO417" s="20"/>
      <c r="CP417" s="19"/>
      <c r="CQ417" s="19"/>
      <c r="CR417" s="20"/>
      <c r="CS417" s="20"/>
      <c r="CT417" s="19"/>
      <c r="CU417" s="19"/>
      <c r="CV417" s="20"/>
      <c r="CW417" s="20"/>
      <c r="CX417" s="96"/>
      <c r="CY417" s="96"/>
      <c r="CZ417" s="20"/>
      <c r="DA417" s="20"/>
      <c r="DB417" s="96"/>
      <c r="DC417" s="96"/>
      <c r="DD417" s="20"/>
      <c r="DE417" s="20"/>
      <c r="DF417" s="96"/>
      <c r="DG417" s="96"/>
      <c r="DH417" s="20"/>
      <c r="DI417" s="20"/>
      <c r="DJ417" s="96"/>
      <c r="DK417" s="96"/>
      <c r="DL417" s="20"/>
      <c r="DM417" s="20"/>
      <c r="DN417" s="96"/>
      <c r="DO417" s="96"/>
      <c r="DP417" s="20"/>
      <c r="DQ417" s="20"/>
      <c r="DR417" s="96"/>
      <c r="DS417" s="96"/>
      <c r="DT417" s="20"/>
      <c r="DU417" s="20"/>
      <c r="DV417" s="96"/>
      <c r="DW417" s="96"/>
      <c r="DX417" s="20"/>
      <c r="DY417" s="20"/>
      <c r="DZ417" s="56"/>
      <c r="EA417" s="57"/>
    </row>
    <row r="418" spans="1:131" ht="19.5" customHeight="1" x14ac:dyDescent="0.25">
      <c r="A418" s="9">
        <v>362</v>
      </c>
      <c r="B418" s="10" t="s">
        <v>1792</v>
      </c>
      <c r="C418" s="9" t="s">
        <v>660</v>
      </c>
      <c r="E418" s="9" t="s">
        <v>658</v>
      </c>
      <c r="F418" s="9" t="s">
        <v>659</v>
      </c>
      <c r="H418" s="9" t="s">
        <v>202</v>
      </c>
      <c r="I418" s="9" t="s">
        <v>35</v>
      </c>
      <c r="J418" s="129">
        <v>41206</v>
      </c>
      <c r="K418" s="129">
        <v>40674</v>
      </c>
      <c r="L418" s="129">
        <v>41409</v>
      </c>
      <c r="M418" s="9" t="s">
        <v>20</v>
      </c>
      <c r="O418" s="9">
        <v>30</v>
      </c>
      <c r="Q418" s="9" t="s">
        <v>54</v>
      </c>
      <c r="S418" s="13">
        <v>93516000</v>
      </c>
      <c r="T418" s="13">
        <v>93516000</v>
      </c>
      <c r="U418" s="13">
        <v>18703200</v>
      </c>
      <c r="AF418" s="51">
        <f t="shared" si="6"/>
        <v>0</v>
      </c>
    </row>
    <row r="419" spans="1:131" ht="19.5" customHeight="1" x14ac:dyDescent="0.25">
      <c r="A419" s="18">
        <v>363</v>
      </c>
      <c r="B419" s="17" t="s">
        <v>1792</v>
      </c>
      <c r="C419" s="18" t="s">
        <v>792</v>
      </c>
      <c r="D419" s="11">
        <v>41368</v>
      </c>
      <c r="E419" s="9" t="s">
        <v>658</v>
      </c>
      <c r="H419" s="9" t="s">
        <v>202</v>
      </c>
      <c r="AF419" s="51">
        <f t="shared" si="6"/>
        <v>0</v>
      </c>
      <c r="AH419" s="11">
        <v>40674</v>
      </c>
      <c r="AI419" s="11">
        <v>41409</v>
      </c>
      <c r="AJ419" s="13">
        <v>98400583</v>
      </c>
      <c r="AK419" s="13">
        <v>18703200</v>
      </c>
    </row>
    <row r="420" spans="1:131" ht="19.5" customHeight="1" x14ac:dyDescent="0.25">
      <c r="A420" s="9">
        <v>364</v>
      </c>
      <c r="B420" s="10" t="s">
        <v>1793</v>
      </c>
      <c r="C420" s="9" t="s">
        <v>703</v>
      </c>
      <c r="E420" s="9" t="s">
        <v>658</v>
      </c>
      <c r="F420" s="9" t="s">
        <v>659</v>
      </c>
      <c r="H420" s="9" t="s">
        <v>202</v>
      </c>
      <c r="I420" s="9" t="s">
        <v>78</v>
      </c>
      <c r="J420" s="129">
        <v>41246</v>
      </c>
      <c r="K420" s="129">
        <v>40848</v>
      </c>
      <c r="L420" s="129">
        <v>41439</v>
      </c>
      <c r="M420" s="9" t="s">
        <v>20</v>
      </c>
      <c r="O420" s="9">
        <v>26</v>
      </c>
      <c r="Q420" s="9" t="s">
        <v>54</v>
      </c>
      <c r="S420" s="13">
        <v>18750000</v>
      </c>
      <c r="T420" s="13">
        <v>18750000</v>
      </c>
      <c r="U420" s="13">
        <v>3750000</v>
      </c>
      <c r="AF420" s="51">
        <f t="shared" si="6"/>
        <v>0</v>
      </c>
      <c r="AH420" s="11">
        <v>40848</v>
      </c>
      <c r="AI420" s="11">
        <v>41439</v>
      </c>
      <c r="AJ420" s="13">
        <v>18750918</v>
      </c>
      <c r="AK420" s="13">
        <v>3750000</v>
      </c>
    </row>
    <row r="421" spans="1:131" ht="19.5" customHeight="1" x14ac:dyDescent="0.25">
      <c r="A421" s="9">
        <v>365</v>
      </c>
      <c r="B421" s="10" t="s">
        <v>1794</v>
      </c>
      <c r="C421" s="9" t="s">
        <v>661</v>
      </c>
      <c r="E421" s="9" t="s">
        <v>662</v>
      </c>
      <c r="F421" s="9" t="s">
        <v>102</v>
      </c>
      <c r="H421" s="9" t="s">
        <v>202</v>
      </c>
      <c r="I421" s="9" t="s">
        <v>78</v>
      </c>
      <c r="J421" s="129">
        <v>40980</v>
      </c>
      <c r="K421" s="129">
        <v>40890</v>
      </c>
      <c r="L421" s="129">
        <v>41152</v>
      </c>
      <c r="O421" s="9">
        <v>31</v>
      </c>
      <c r="Q421" s="9" t="s">
        <v>61</v>
      </c>
      <c r="S421" s="13">
        <v>408225288</v>
      </c>
      <c r="T421" s="13">
        <v>408225288</v>
      </c>
      <c r="U421" s="13">
        <v>81645058</v>
      </c>
      <c r="AF421" s="51">
        <f t="shared" si="6"/>
        <v>0</v>
      </c>
      <c r="AH421" s="11">
        <v>40890</v>
      </c>
      <c r="AI421" s="11">
        <v>41152</v>
      </c>
      <c r="AJ421" s="13">
        <v>437727609</v>
      </c>
      <c r="AK421" s="13">
        <v>81645058</v>
      </c>
    </row>
    <row r="422" spans="1:131" ht="19.5" customHeight="1" x14ac:dyDescent="0.25">
      <c r="A422" s="9">
        <v>366</v>
      </c>
      <c r="B422" s="10" t="s">
        <v>1795</v>
      </c>
      <c r="C422" s="9" t="s">
        <v>663</v>
      </c>
      <c r="E422" s="9" t="s">
        <v>664</v>
      </c>
      <c r="F422" s="9" t="s">
        <v>118</v>
      </c>
      <c r="I422" s="9" t="s">
        <v>25</v>
      </c>
      <c r="M422" s="9" t="s">
        <v>20</v>
      </c>
      <c r="O422" s="9">
        <v>26</v>
      </c>
      <c r="AF422" s="51">
        <f t="shared" si="6"/>
        <v>0</v>
      </c>
    </row>
    <row r="423" spans="1:131" ht="19.5" customHeight="1" x14ac:dyDescent="0.25">
      <c r="A423" s="9">
        <v>367</v>
      </c>
      <c r="B423" s="10" t="s">
        <v>1796</v>
      </c>
      <c r="C423" s="9" t="s">
        <v>665</v>
      </c>
      <c r="E423" s="9" t="s">
        <v>33</v>
      </c>
      <c r="F423" s="9" t="s">
        <v>34</v>
      </c>
      <c r="I423" s="9" t="s">
        <v>35</v>
      </c>
      <c r="M423" s="9" t="s">
        <v>20</v>
      </c>
      <c r="O423" s="9">
        <v>30</v>
      </c>
      <c r="AF423" s="51">
        <f t="shared" si="6"/>
        <v>0</v>
      </c>
    </row>
    <row r="424" spans="1:131" s="18" customFormat="1" ht="30" customHeight="1" x14ac:dyDescent="0.25">
      <c r="A424" s="18">
        <v>368</v>
      </c>
      <c r="B424" s="17" t="s">
        <v>1796</v>
      </c>
      <c r="C424" s="18" t="s">
        <v>665</v>
      </c>
      <c r="D424" s="19"/>
      <c r="E424" s="18" t="s">
        <v>5214</v>
      </c>
      <c r="F424" s="18" t="s">
        <v>884</v>
      </c>
      <c r="G424" s="19"/>
      <c r="I424" s="22" t="s">
        <v>35</v>
      </c>
      <c r="J424" s="131">
        <v>41504</v>
      </c>
      <c r="K424" s="131">
        <v>41116</v>
      </c>
      <c r="L424" s="131">
        <v>41698</v>
      </c>
      <c r="Q424" s="22" t="s">
        <v>54</v>
      </c>
      <c r="R424" s="15"/>
      <c r="S424" s="15">
        <v>334108977</v>
      </c>
      <c r="T424" s="15">
        <v>334108977</v>
      </c>
      <c r="U424" s="15">
        <v>66821795</v>
      </c>
      <c r="V424" s="15">
        <v>233480000</v>
      </c>
      <c r="W424" s="20"/>
      <c r="X424" s="20"/>
      <c r="Y424" s="20"/>
      <c r="Z424" s="20"/>
      <c r="AA424" s="20"/>
      <c r="AB424" s="20"/>
      <c r="AC424" s="20"/>
      <c r="AD424" s="20"/>
      <c r="AE424" s="20"/>
      <c r="AF424" s="95">
        <f t="shared" si="6"/>
        <v>233480000</v>
      </c>
      <c r="AG424" s="46"/>
      <c r="AH424" s="14">
        <v>41367</v>
      </c>
      <c r="AI424" s="14">
        <v>41547</v>
      </c>
      <c r="AJ424" s="15">
        <v>207930174</v>
      </c>
      <c r="AK424" s="15">
        <v>41586035</v>
      </c>
      <c r="AL424" s="14">
        <v>41548</v>
      </c>
      <c r="AM424" s="14">
        <v>41639</v>
      </c>
      <c r="AN424" s="15">
        <v>94706815</v>
      </c>
      <c r="AO424" s="15">
        <v>18941363</v>
      </c>
      <c r="AP424" s="14">
        <v>41640</v>
      </c>
      <c r="AQ424" s="14">
        <v>41698</v>
      </c>
      <c r="AR424" s="15">
        <v>27862146</v>
      </c>
      <c r="AS424" s="15">
        <v>5572429</v>
      </c>
      <c r="AT424" s="11">
        <v>41183</v>
      </c>
      <c r="AU424" s="11">
        <v>41394</v>
      </c>
      <c r="AV424" s="13">
        <v>3750000</v>
      </c>
      <c r="AW424" s="13">
        <v>721968</v>
      </c>
      <c r="AX424" s="19"/>
      <c r="AY424" s="19"/>
      <c r="AZ424" s="20"/>
      <c r="BA424" s="20"/>
      <c r="BB424" s="19"/>
      <c r="BC424" s="19"/>
      <c r="BD424" s="20"/>
      <c r="BE424" s="20"/>
      <c r="BF424" s="19"/>
      <c r="BG424" s="19"/>
      <c r="BH424" s="20"/>
      <c r="BI424" s="20"/>
      <c r="BJ424" s="19"/>
      <c r="BK424" s="19"/>
      <c r="BL424" s="20"/>
      <c r="BM424" s="20"/>
      <c r="BN424" s="19"/>
      <c r="BO424" s="19"/>
      <c r="BP424" s="20"/>
      <c r="BQ424" s="20"/>
      <c r="BT424" s="20"/>
      <c r="BU424" s="20"/>
      <c r="BX424" s="20"/>
      <c r="BY424" s="20"/>
      <c r="CB424" s="20"/>
      <c r="CC424" s="20"/>
      <c r="CF424" s="20"/>
      <c r="CG424" s="20"/>
      <c r="CJ424" s="20"/>
      <c r="CK424" s="20"/>
      <c r="CN424" s="20"/>
      <c r="CO424" s="20"/>
      <c r="CP424" s="19"/>
      <c r="CQ424" s="19"/>
      <c r="CR424" s="20"/>
      <c r="CS424" s="20"/>
      <c r="CT424" s="19"/>
      <c r="CU424" s="19"/>
      <c r="CV424" s="20"/>
      <c r="CW424" s="20"/>
      <c r="CX424" s="96"/>
      <c r="CY424" s="96"/>
      <c r="CZ424" s="20"/>
      <c r="DA424" s="20"/>
      <c r="DB424" s="96"/>
      <c r="DC424" s="96"/>
      <c r="DD424" s="20"/>
      <c r="DE424" s="20"/>
      <c r="DF424" s="96"/>
      <c r="DG424" s="96"/>
      <c r="DH424" s="20"/>
      <c r="DI424" s="20"/>
      <c r="DJ424" s="96"/>
      <c r="DK424" s="96"/>
      <c r="DL424" s="20"/>
      <c r="DM424" s="20"/>
      <c r="DN424" s="96"/>
      <c r="DO424" s="96"/>
      <c r="DP424" s="20"/>
      <c r="DQ424" s="20"/>
      <c r="DR424" s="96"/>
      <c r="DS424" s="96"/>
      <c r="DT424" s="20"/>
      <c r="DU424" s="20"/>
      <c r="DV424" s="96"/>
      <c r="DW424" s="96"/>
      <c r="DX424" s="20"/>
      <c r="DY424" s="20"/>
      <c r="DZ424" s="56"/>
      <c r="EA424" s="57"/>
    </row>
    <row r="425" spans="1:131" ht="19.5" customHeight="1" x14ac:dyDescent="0.25">
      <c r="A425" s="9">
        <v>369</v>
      </c>
      <c r="B425" s="10" t="s">
        <v>1797</v>
      </c>
      <c r="C425" s="9" t="s">
        <v>666</v>
      </c>
      <c r="E425" s="9" t="s">
        <v>667</v>
      </c>
      <c r="F425" s="9" t="s">
        <v>19</v>
      </c>
      <c r="I425" s="9" t="s">
        <v>668</v>
      </c>
      <c r="J425" s="129">
        <v>41236</v>
      </c>
      <c r="K425" s="129">
        <v>41153</v>
      </c>
      <c r="L425" s="129">
        <v>41425</v>
      </c>
      <c r="M425" s="9" t="s">
        <v>191</v>
      </c>
      <c r="O425" s="9">
        <v>22</v>
      </c>
      <c r="Q425" s="9" t="s">
        <v>61</v>
      </c>
      <c r="S425" s="13">
        <v>84423356</v>
      </c>
      <c r="T425" s="13">
        <v>84423356</v>
      </c>
      <c r="U425" s="13">
        <v>16884671</v>
      </c>
      <c r="AF425" s="51">
        <f t="shared" si="6"/>
        <v>0</v>
      </c>
      <c r="AH425" s="11">
        <v>41153</v>
      </c>
      <c r="AI425" s="11">
        <v>41425</v>
      </c>
      <c r="AJ425" s="13">
        <v>84285703</v>
      </c>
      <c r="AK425" s="13">
        <v>16857141</v>
      </c>
    </row>
    <row r="426" spans="1:131" ht="19.5" customHeight="1" x14ac:dyDescent="0.25">
      <c r="A426" s="9">
        <v>370</v>
      </c>
      <c r="B426" s="10" t="s">
        <v>1798</v>
      </c>
      <c r="C426" s="9" t="s">
        <v>669</v>
      </c>
      <c r="E426" s="9" t="s">
        <v>133</v>
      </c>
      <c r="F426" s="9" t="s">
        <v>134</v>
      </c>
      <c r="I426" s="9" t="s">
        <v>35</v>
      </c>
      <c r="M426" s="9" t="s">
        <v>191</v>
      </c>
      <c r="O426" s="9">
        <v>27</v>
      </c>
      <c r="AF426" s="51">
        <f t="shared" si="6"/>
        <v>0</v>
      </c>
    </row>
    <row r="427" spans="1:131" ht="19.5" customHeight="1" x14ac:dyDescent="0.25">
      <c r="A427" s="9">
        <v>371</v>
      </c>
      <c r="B427" s="10" t="s">
        <v>1799</v>
      </c>
      <c r="C427" s="9" t="s">
        <v>670</v>
      </c>
      <c r="E427" s="9" t="s">
        <v>36</v>
      </c>
      <c r="F427" s="9" t="s">
        <v>671</v>
      </c>
      <c r="I427" s="9" t="s">
        <v>25</v>
      </c>
      <c r="J427" s="129">
        <v>41306</v>
      </c>
      <c r="K427" s="129">
        <v>41618</v>
      </c>
      <c r="L427" s="129">
        <v>41774</v>
      </c>
      <c r="M427" s="9" t="s">
        <v>20</v>
      </c>
      <c r="O427" s="9">
        <v>29</v>
      </c>
      <c r="Q427" s="9" t="s">
        <v>54</v>
      </c>
      <c r="S427" s="13">
        <v>12500000</v>
      </c>
      <c r="T427" s="13">
        <v>12500000</v>
      </c>
      <c r="U427" s="13">
        <v>2500000</v>
      </c>
      <c r="AF427" s="51">
        <f t="shared" si="6"/>
        <v>0</v>
      </c>
      <c r="AH427" s="11">
        <v>41253</v>
      </c>
      <c r="AI427" s="11">
        <v>41774</v>
      </c>
      <c r="AJ427" s="13">
        <v>10737570</v>
      </c>
      <c r="AK427" s="13">
        <v>2147514</v>
      </c>
    </row>
    <row r="428" spans="1:131" ht="19.5" customHeight="1" x14ac:dyDescent="0.25">
      <c r="A428" s="9">
        <v>372</v>
      </c>
      <c r="B428" s="10" t="s">
        <v>1800</v>
      </c>
      <c r="C428" s="9" t="s">
        <v>672</v>
      </c>
      <c r="E428" s="9" t="s">
        <v>673</v>
      </c>
      <c r="F428" s="9" t="s">
        <v>547</v>
      </c>
      <c r="I428" s="9" t="s">
        <v>25</v>
      </c>
      <c r="M428" s="9" t="s">
        <v>20</v>
      </c>
      <c r="O428" s="9">
        <v>29</v>
      </c>
      <c r="AF428" s="51">
        <f t="shared" si="6"/>
        <v>0</v>
      </c>
      <c r="AH428" s="11">
        <v>41244</v>
      </c>
      <c r="AI428" s="11">
        <v>41774</v>
      </c>
      <c r="AJ428" s="13">
        <v>9861026</v>
      </c>
      <c r="AK428" s="13">
        <v>1972205</v>
      </c>
    </row>
    <row r="429" spans="1:131" ht="19.5" customHeight="1" x14ac:dyDescent="0.25">
      <c r="A429" s="9">
        <v>373</v>
      </c>
      <c r="B429" s="10" t="s">
        <v>1801</v>
      </c>
      <c r="C429" s="9" t="s">
        <v>674</v>
      </c>
      <c r="E429" s="9" t="s">
        <v>675</v>
      </c>
      <c r="F429" s="9" t="s">
        <v>676</v>
      </c>
      <c r="I429" s="9" t="s">
        <v>35</v>
      </c>
      <c r="M429" s="9" t="s">
        <v>20</v>
      </c>
      <c r="O429" s="9">
        <v>29</v>
      </c>
      <c r="AF429" s="51">
        <f t="shared" si="6"/>
        <v>0</v>
      </c>
    </row>
    <row r="430" spans="1:131" ht="19.5" customHeight="1" x14ac:dyDescent="0.25">
      <c r="A430" s="9">
        <v>374</v>
      </c>
      <c r="B430" s="10" t="s">
        <v>1802</v>
      </c>
      <c r="C430" s="9" t="s">
        <v>677</v>
      </c>
      <c r="E430" s="9" t="s">
        <v>678</v>
      </c>
      <c r="F430" s="9" t="s">
        <v>679</v>
      </c>
      <c r="I430" s="9" t="s">
        <v>35</v>
      </c>
      <c r="M430" s="9" t="s">
        <v>20</v>
      </c>
      <c r="O430" s="9">
        <v>31</v>
      </c>
      <c r="AF430" s="51">
        <f t="shared" si="6"/>
        <v>0</v>
      </c>
    </row>
    <row r="431" spans="1:131" s="18" customFormat="1" ht="19.5" customHeight="1" x14ac:dyDescent="0.25">
      <c r="A431" s="18">
        <v>374</v>
      </c>
      <c r="B431" s="17" t="s">
        <v>1802</v>
      </c>
      <c r="C431" s="18" t="s">
        <v>9070</v>
      </c>
      <c r="D431" s="19">
        <v>44130</v>
      </c>
      <c r="E431" s="18" t="s">
        <v>4838</v>
      </c>
      <c r="F431" s="18" t="s">
        <v>679</v>
      </c>
      <c r="G431" s="19"/>
      <c r="J431" s="130"/>
      <c r="K431" s="130"/>
      <c r="L431" s="13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80"/>
      <c r="AG431" s="46"/>
      <c r="AH431" s="19"/>
      <c r="AI431" s="19"/>
      <c r="AJ431" s="20"/>
      <c r="AK431" s="20"/>
      <c r="AL431" s="19"/>
      <c r="AM431" s="19"/>
      <c r="AN431" s="20"/>
      <c r="AO431" s="20"/>
      <c r="AP431" s="19"/>
      <c r="AQ431" s="19"/>
      <c r="AR431" s="20"/>
      <c r="AS431" s="20"/>
      <c r="AT431" s="19"/>
      <c r="AU431" s="19"/>
      <c r="AV431" s="20"/>
      <c r="AW431" s="20"/>
      <c r="AX431" s="19"/>
      <c r="AY431" s="19"/>
      <c r="AZ431" s="20"/>
      <c r="BA431" s="20"/>
      <c r="BB431" s="19"/>
      <c r="BC431" s="19"/>
      <c r="BD431" s="20"/>
      <c r="BE431" s="20"/>
      <c r="BF431" s="19"/>
      <c r="BG431" s="19"/>
      <c r="BH431" s="20"/>
      <c r="BI431" s="20"/>
      <c r="BJ431" s="19"/>
      <c r="BK431" s="19"/>
      <c r="BL431" s="20"/>
      <c r="BM431" s="20"/>
      <c r="BN431" s="19"/>
      <c r="BO431" s="19"/>
      <c r="BP431" s="20"/>
      <c r="BQ431" s="20"/>
      <c r="BT431" s="20"/>
      <c r="BU431" s="20"/>
      <c r="BX431" s="20"/>
      <c r="BY431" s="20"/>
      <c r="CB431" s="20"/>
      <c r="CC431" s="20"/>
      <c r="CF431" s="20"/>
      <c r="CG431" s="20"/>
      <c r="CJ431" s="20"/>
      <c r="CK431" s="20"/>
      <c r="CN431" s="20"/>
      <c r="CO431" s="20"/>
      <c r="CP431" s="19"/>
      <c r="CQ431" s="19"/>
      <c r="CR431" s="20"/>
      <c r="CS431" s="20"/>
      <c r="CT431" s="19"/>
      <c r="CU431" s="19"/>
      <c r="CV431" s="20"/>
      <c r="CW431" s="20"/>
      <c r="CX431" s="96"/>
      <c r="CY431" s="96"/>
      <c r="CZ431" s="20"/>
      <c r="DA431" s="20"/>
      <c r="DB431" s="96"/>
      <c r="DC431" s="96"/>
      <c r="DD431" s="20"/>
      <c r="DE431" s="20"/>
      <c r="DF431" s="96"/>
      <c r="DG431" s="96"/>
      <c r="DH431" s="20"/>
      <c r="DI431" s="20"/>
      <c r="DJ431" s="96"/>
      <c r="DK431" s="96"/>
      <c r="DL431" s="20"/>
      <c r="DM431" s="20"/>
      <c r="DN431" s="96"/>
      <c r="DO431" s="96"/>
      <c r="DP431" s="20"/>
      <c r="DQ431" s="20"/>
      <c r="DR431" s="96"/>
      <c r="DS431" s="96"/>
      <c r="DT431" s="20"/>
      <c r="DU431" s="20"/>
      <c r="DV431" s="96"/>
      <c r="DW431" s="96"/>
      <c r="DX431" s="20"/>
      <c r="DY431" s="20"/>
      <c r="DZ431" s="56"/>
      <c r="EA431" s="57"/>
    </row>
    <row r="432" spans="1:131" ht="19.5" customHeight="1" x14ac:dyDescent="0.25">
      <c r="A432" s="9">
        <v>375</v>
      </c>
      <c r="B432" s="10" t="s">
        <v>1803</v>
      </c>
      <c r="C432" s="9" t="s">
        <v>680</v>
      </c>
      <c r="E432" s="9" t="s">
        <v>681</v>
      </c>
      <c r="F432" s="9" t="s">
        <v>682</v>
      </c>
      <c r="H432" s="9" t="s">
        <v>202</v>
      </c>
      <c r="I432" s="9" t="s">
        <v>122</v>
      </c>
      <c r="J432" s="129">
        <v>41426</v>
      </c>
      <c r="K432" s="129">
        <v>41226</v>
      </c>
      <c r="L432" s="129">
        <v>41579</v>
      </c>
      <c r="M432" s="9" t="s">
        <v>20</v>
      </c>
      <c r="O432" s="9">
        <v>28</v>
      </c>
      <c r="Q432" s="9" t="s">
        <v>54</v>
      </c>
      <c r="S432" s="13">
        <v>3100000</v>
      </c>
      <c r="T432" s="13">
        <v>3100000</v>
      </c>
      <c r="U432" s="13">
        <v>620000</v>
      </c>
      <c r="AF432" s="51">
        <f t="shared" si="6"/>
        <v>0</v>
      </c>
      <c r="AG432" s="45">
        <v>2480000</v>
      </c>
      <c r="AH432" s="11">
        <v>41226</v>
      </c>
      <c r="AI432" s="11">
        <v>41698</v>
      </c>
      <c r="AJ432" s="13">
        <v>3098944</v>
      </c>
      <c r="AK432" s="13">
        <v>619789</v>
      </c>
    </row>
    <row r="433" spans="1:131" s="18" customFormat="1" ht="19.5" customHeight="1" x14ac:dyDescent="0.25">
      <c r="A433" s="18">
        <v>375</v>
      </c>
      <c r="B433" s="17" t="s">
        <v>1803</v>
      </c>
      <c r="C433" s="18" t="s">
        <v>2200</v>
      </c>
      <c r="D433" s="19">
        <v>41752</v>
      </c>
      <c r="G433" s="19"/>
      <c r="J433" s="130"/>
      <c r="K433" s="130"/>
      <c r="L433" s="130">
        <v>41698</v>
      </c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51">
        <f t="shared" si="6"/>
        <v>0</v>
      </c>
      <c r="AG433" s="46"/>
      <c r="AH433" s="19"/>
      <c r="AI433" s="19"/>
      <c r="AJ433" s="20"/>
      <c r="AK433" s="20"/>
      <c r="AL433" s="19"/>
      <c r="AM433" s="19"/>
      <c r="AN433" s="20"/>
      <c r="AO433" s="20"/>
      <c r="AP433" s="19"/>
      <c r="AQ433" s="19"/>
      <c r="AR433" s="20"/>
      <c r="AS433" s="20"/>
      <c r="AT433" s="19"/>
      <c r="AU433" s="19"/>
      <c r="AV433" s="20"/>
      <c r="AW433" s="20"/>
      <c r="AX433" s="19"/>
      <c r="AY433" s="19"/>
      <c r="AZ433" s="20"/>
      <c r="BA433" s="20"/>
      <c r="BB433" s="19"/>
      <c r="BC433" s="19"/>
      <c r="BD433" s="20"/>
      <c r="BE433" s="20"/>
      <c r="BF433" s="19"/>
      <c r="BG433" s="19"/>
      <c r="BH433" s="20"/>
      <c r="BI433" s="20"/>
      <c r="BJ433" s="19"/>
      <c r="BK433" s="19"/>
      <c r="BL433" s="20"/>
      <c r="BM433" s="20"/>
      <c r="BN433" s="19"/>
      <c r="BO433" s="19"/>
      <c r="BP433" s="20"/>
      <c r="BQ433" s="20"/>
      <c r="BT433" s="20"/>
      <c r="BU433" s="20"/>
      <c r="BX433" s="20"/>
      <c r="BY433" s="20"/>
      <c r="CB433" s="20"/>
      <c r="CC433" s="20"/>
      <c r="CF433" s="20"/>
      <c r="CG433" s="20"/>
      <c r="CJ433" s="20"/>
      <c r="CK433" s="20"/>
      <c r="CN433" s="20"/>
      <c r="CO433" s="20"/>
      <c r="CP433" s="19"/>
      <c r="CQ433" s="19"/>
      <c r="CR433" s="20"/>
      <c r="CS433" s="20"/>
      <c r="CT433" s="19"/>
      <c r="CU433" s="19"/>
      <c r="CV433" s="20"/>
      <c r="CW433" s="20"/>
      <c r="CX433" s="96"/>
      <c r="CY433" s="96"/>
      <c r="CZ433" s="20"/>
      <c r="DA433" s="20"/>
      <c r="DB433" s="96"/>
      <c r="DC433" s="96"/>
      <c r="DD433" s="20"/>
      <c r="DE433" s="20"/>
      <c r="DF433" s="96"/>
      <c r="DG433" s="96"/>
      <c r="DH433" s="20"/>
      <c r="DI433" s="20"/>
      <c r="DJ433" s="96"/>
      <c r="DK433" s="96"/>
      <c r="DL433" s="20"/>
      <c r="DM433" s="20"/>
      <c r="DN433" s="96"/>
      <c r="DO433" s="96"/>
      <c r="DP433" s="20"/>
      <c r="DQ433" s="20"/>
      <c r="DR433" s="96"/>
      <c r="DS433" s="96"/>
      <c r="DT433" s="20"/>
      <c r="DU433" s="20"/>
      <c r="DV433" s="96"/>
      <c r="DW433" s="96"/>
      <c r="DX433" s="20"/>
      <c r="DY433" s="20"/>
      <c r="DZ433" s="56"/>
      <c r="EA433" s="57"/>
    </row>
    <row r="434" spans="1:131" ht="19.5" customHeight="1" x14ac:dyDescent="0.25">
      <c r="A434" s="9">
        <v>376</v>
      </c>
      <c r="B434" s="10" t="s">
        <v>1804</v>
      </c>
      <c r="C434" s="9" t="s">
        <v>683</v>
      </c>
      <c r="E434" s="9" t="s">
        <v>684</v>
      </c>
      <c r="F434" s="9" t="s">
        <v>685</v>
      </c>
      <c r="I434" s="9" t="s">
        <v>25</v>
      </c>
      <c r="O434" s="9">
        <v>26</v>
      </c>
      <c r="AF434" s="51">
        <f t="shared" si="6"/>
        <v>0</v>
      </c>
    </row>
    <row r="435" spans="1:131" ht="19.5" customHeight="1" x14ac:dyDescent="0.25">
      <c r="A435" s="9">
        <v>377</v>
      </c>
      <c r="B435" s="10" t="s">
        <v>1805</v>
      </c>
      <c r="C435" s="9" t="s">
        <v>686</v>
      </c>
      <c r="E435" s="9" t="s">
        <v>196</v>
      </c>
      <c r="F435" s="9" t="s">
        <v>197</v>
      </c>
      <c r="H435" s="9" t="s">
        <v>202</v>
      </c>
      <c r="I435" s="9" t="s">
        <v>78</v>
      </c>
      <c r="J435" s="129">
        <v>40739</v>
      </c>
      <c r="K435" s="129">
        <v>40558</v>
      </c>
      <c r="L435" s="129">
        <v>40877</v>
      </c>
      <c r="U435" s="13">
        <v>4800000</v>
      </c>
      <c r="Y435" s="13">
        <v>19500000</v>
      </c>
      <c r="AF435" s="51">
        <f t="shared" si="6"/>
        <v>19500000</v>
      </c>
      <c r="AH435" s="11">
        <v>40558</v>
      </c>
      <c r="AI435" s="11">
        <v>40877</v>
      </c>
      <c r="AJ435" s="13">
        <v>23546549</v>
      </c>
      <c r="AK435" s="13">
        <v>4073949</v>
      </c>
    </row>
    <row r="436" spans="1:131" ht="19.5" customHeight="1" x14ac:dyDescent="0.25">
      <c r="A436" s="9">
        <v>378</v>
      </c>
      <c r="B436" s="10" t="s">
        <v>1806</v>
      </c>
      <c r="C436" s="9" t="s">
        <v>687</v>
      </c>
      <c r="E436" s="9" t="s">
        <v>688</v>
      </c>
      <c r="F436" s="9" t="s">
        <v>689</v>
      </c>
      <c r="H436" s="9" t="s">
        <v>202</v>
      </c>
      <c r="I436" s="9" t="s">
        <v>78</v>
      </c>
      <c r="K436" s="129">
        <v>39965</v>
      </c>
      <c r="L436" s="129">
        <v>41090</v>
      </c>
      <c r="M436" s="9" t="s">
        <v>20</v>
      </c>
      <c r="U436" s="13">
        <v>4000000</v>
      </c>
      <c r="AA436" s="13">
        <v>20000000</v>
      </c>
      <c r="AF436" s="51">
        <f t="shared" si="6"/>
        <v>20000000</v>
      </c>
      <c r="AH436" s="11">
        <v>39995</v>
      </c>
      <c r="AI436" s="11">
        <v>40816</v>
      </c>
      <c r="AJ436" s="13">
        <v>18846290</v>
      </c>
      <c r="AK436" s="13">
        <v>3769258</v>
      </c>
      <c r="AL436" s="11">
        <v>40850</v>
      </c>
      <c r="AM436" s="11">
        <v>41090</v>
      </c>
      <c r="AN436" s="13">
        <v>5158031</v>
      </c>
      <c r="AO436" s="13">
        <v>230742</v>
      </c>
    </row>
    <row r="437" spans="1:131" ht="19.5" customHeight="1" x14ac:dyDescent="0.25">
      <c r="A437" s="9">
        <v>379</v>
      </c>
      <c r="B437" s="10" t="s">
        <v>1807</v>
      </c>
      <c r="C437" s="9" t="s">
        <v>690</v>
      </c>
      <c r="E437" s="9" t="s">
        <v>22</v>
      </c>
      <c r="F437" s="9" t="s">
        <v>691</v>
      </c>
      <c r="H437" s="9" t="s">
        <v>202</v>
      </c>
      <c r="I437" s="9" t="s">
        <v>78</v>
      </c>
      <c r="K437" s="129">
        <v>40330</v>
      </c>
      <c r="L437" s="129">
        <v>40999</v>
      </c>
      <c r="U437" s="13">
        <v>2641000</v>
      </c>
      <c r="AF437" s="51">
        <f t="shared" si="6"/>
        <v>0</v>
      </c>
      <c r="AH437" s="11">
        <v>40330</v>
      </c>
      <c r="AI437" s="11">
        <v>40999</v>
      </c>
      <c r="AJ437" s="13">
        <v>12623477</v>
      </c>
      <c r="AK437" s="13">
        <v>2524695</v>
      </c>
    </row>
    <row r="438" spans="1:131" ht="19.5" customHeight="1" x14ac:dyDescent="0.25">
      <c r="A438" s="9">
        <v>380</v>
      </c>
      <c r="B438" s="10" t="s">
        <v>1808</v>
      </c>
      <c r="C438" s="9" t="s">
        <v>696</v>
      </c>
      <c r="E438" s="9" t="s">
        <v>219</v>
      </c>
      <c r="F438" s="9" t="s">
        <v>220</v>
      </c>
      <c r="I438" s="9" t="s">
        <v>25</v>
      </c>
      <c r="M438" s="9" t="s">
        <v>20</v>
      </c>
      <c r="O438" s="9">
        <v>29</v>
      </c>
      <c r="AF438" s="51">
        <f t="shared" si="6"/>
        <v>0</v>
      </c>
      <c r="AH438" s="11">
        <v>41153</v>
      </c>
      <c r="AI438" s="11">
        <v>41273</v>
      </c>
      <c r="AJ438" s="13">
        <v>13627302</v>
      </c>
      <c r="AK438" s="13">
        <v>2725460</v>
      </c>
    </row>
    <row r="439" spans="1:131" ht="19.5" customHeight="1" x14ac:dyDescent="0.25">
      <c r="A439" s="9">
        <v>381</v>
      </c>
      <c r="B439" s="10" t="s">
        <v>1809</v>
      </c>
      <c r="C439" s="9" t="s">
        <v>697</v>
      </c>
      <c r="E439" s="9" t="s">
        <v>22</v>
      </c>
      <c r="F439" s="9" t="s">
        <v>23</v>
      </c>
      <c r="H439" s="9" t="s">
        <v>202</v>
      </c>
      <c r="I439" s="9" t="s">
        <v>78</v>
      </c>
      <c r="J439" s="129">
        <v>40787</v>
      </c>
      <c r="K439" s="129">
        <v>40330</v>
      </c>
      <c r="L439" s="129">
        <v>40999</v>
      </c>
      <c r="S439" s="13">
        <v>13900000</v>
      </c>
      <c r="AA439" s="13">
        <v>300000</v>
      </c>
      <c r="AF439" s="51">
        <f t="shared" si="6"/>
        <v>300000</v>
      </c>
      <c r="AH439" s="11">
        <v>40330</v>
      </c>
      <c r="AI439" s="11">
        <v>40999</v>
      </c>
      <c r="AJ439" s="13">
        <v>12844911</v>
      </c>
      <c r="AK439" s="13">
        <v>2568982</v>
      </c>
    </row>
    <row r="440" spans="1:131" ht="19.5" customHeight="1" x14ac:dyDescent="0.25">
      <c r="A440" s="9">
        <v>382</v>
      </c>
      <c r="B440" s="10" t="s">
        <v>1810</v>
      </c>
      <c r="C440" s="9" t="s">
        <v>698</v>
      </c>
      <c r="E440" s="9" t="s">
        <v>22</v>
      </c>
      <c r="F440" s="9" t="s">
        <v>23</v>
      </c>
      <c r="H440" s="9" t="s">
        <v>202</v>
      </c>
      <c r="I440" s="9" t="s">
        <v>78</v>
      </c>
      <c r="J440" s="129">
        <v>40330</v>
      </c>
      <c r="K440" s="129">
        <v>40999</v>
      </c>
      <c r="L440" s="129">
        <v>40787</v>
      </c>
      <c r="S440" s="13">
        <v>13900000</v>
      </c>
      <c r="U440" s="13">
        <v>2641000</v>
      </c>
      <c r="AF440" s="51">
        <f t="shared" si="6"/>
        <v>0</v>
      </c>
      <c r="AH440" s="11">
        <v>40330</v>
      </c>
      <c r="AI440" s="11">
        <v>40999</v>
      </c>
      <c r="AJ440" s="13">
        <v>12807790</v>
      </c>
      <c r="AK440" s="13">
        <v>2561558</v>
      </c>
    </row>
    <row r="441" spans="1:131" ht="19.5" customHeight="1" x14ac:dyDescent="0.25">
      <c r="A441" s="9">
        <v>383</v>
      </c>
      <c r="B441" s="10" t="s">
        <v>1811</v>
      </c>
      <c r="C441" s="9" t="s">
        <v>699</v>
      </c>
      <c r="E441" s="9" t="s">
        <v>22</v>
      </c>
      <c r="F441" s="9" t="s">
        <v>23</v>
      </c>
      <c r="H441" s="9" t="s">
        <v>202</v>
      </c>
      <c r="I441" s="9" t="s">
        <v>78</v>
      </c>
      <c r="K441" s="129">
        <v>40330</v>
      </c>
      <c r="L441" s="129">
        <v>40908</v>
      </c>
      <c r="U441" s="13">
        <v>2641000</v>
      </c>
      <c r="AF441" s="51">
        <f t="shared" si="6"/>
        <v>0</v>
      </c>
      <c r="AH441" s="11">
        <v>40330</v>
      </c>
      <c r="AI441" s="11">
        <v>40908</v>
      </c>
      <c r="AJ441" s="13">
        <v>13097663</v>
      </c>
      <c r="AK441" s="13">
        <v>2619533</v>
      </c>
    </row>
    <row r="442" spans="1:131" ht="19.5" customHeight="1" x14ac:dyDescent="0.25">
      <c r="A442" s="9">
        <v>384</v>
      </c>
      <c r="B442" s="10" t="s">
        <v>1812</v>
      </c>
      <c r="C442" s="9" t="s">
        <v>700</v>
      </c>
      <c r="E442" s="9" t="s">
        <v>22</v>
      </c>
      <c r="F442" s="9" t="s">
        <v>23</v>
      </c>
      <c r="I442" s="9" t="s">
        <v>78</v>
      </c>
      <c r="M442" s="9" t="s">
        <v>20</v>
      </c>
      <c r="O442" s="9">
        <v>32</v>
      </c>
      <c r="AF442" s="51">
        <f t="shared" si="6"/>
        <v>0</v>
      </c>
    </row>
    <row r="443" spans="1:131" ht="19.5" customHeight="1" x14ac:dyDescent="0.25">
      <c r="A443" s="9">
        <v>385</v>
      </c>
      <c r="B443" s="10" t="s">
        <v>1813</v>
      </c>
      <c r="C443" s="9" t="s">
        <v>701</v>
      </c>
      <c r="E443" s="9" t="s">
        <v>22</v>
      </c>
      <c r="F443" s="9" t="s">
        <v>23</v>
      </c>
      <c r="H443" s="9" t="s">
        <v>202</v>
      </c>
      <c r="I443" s="9" t="s">
        <v>78</v>
      </c>
      <c r="J443" s="129">
        <v>41138</v>
      </c>
      <c r="K443" s="129">
        <v>40984</v>
      </c>
      <c r="L443" s="129">
        <v>41394</v>
      </c>
      <c r="O443" s="9">
        <v>29</v>
      </c>
      <c r="Q443" s="9" t="s">
        <v>61</v>
      </c>
      <c r="S443" s="13">
        <v>75702242</v>
      </c>
      <c r="T443" s="13">
        <v>75702242</v>
      </c>
      <c r="U443" s="13">
        <v>13737707</v>
      </c>
      <c r="AF443" s="51">
        <f t="shared" si="6"/>
        <v>0</v>
      </c>
      <c r="AH443" s="11">
        <v>40984</v>
      </c>
      <c r="AI443" s="11">
        <v>41394</v>
      </c>
      <c r="AJ443" s="13">
        <v>67619223</v>
      </c>
      <c r="AK443" s="13">
        <v>13523845</v>
      </c>
    </row>
    <row r="444" spans="1:131" ht="19.5" customHeight="1" x14ac:dyDescent="0.25">
      <c r="A444" s="9">
        <v>386</v>
      </c>
      <c r="B444" s="10" t="s">
        <v>1814</v>
      </c>
      <c r="C444" s="9" t="s">
        <v>702</v>
      </c>
      <c r="E444" s="9" t="s">
        <v>658</v>
      </c>
      <c r="F444" s="9" t="s">
        <v>659</v>
      </c>
      <c r="H444" s="9" t="s">
        <v>202</v>
      </c>
      <c r="I444" s="9" t="s">
        <v>205</v>
      </c>
      <c r="J444" s="129">
        <v>41150</v>
      </c>
      <c r="K444" s="129">
        <v>40698</v>
      </c>
      <c r="L444" s="129">
        <v>41409</v>
      </c>
      <c r="M444" s="9" t="s">
        <v>20</v>
      </c>
      <c r="Q444" s="9" t="s">
        <v>54</v>
      </c>
      <c r="S444" s="13">
        <v>80735000</v>
      </c>
      <c r="T444" s="13">
        <v>80735000</v>
      </c>
      <c r="U444" s="13">
        <v>16147000</v>
      </c>
      <c r="AF444" s="51">
        <f t="shared" si="6"/>
        <v>0</v>
      </c>
      <c r="AH444" s="11">
        <v>40698</v>
      </c>
      <c r="AI444" s="11">
        <v>41409</v>
      </c>
      <c r="AJ444" s="13">
        <v>80885477</v>
      </c>
      <c r="AK444" s="13">
        <v>16147000</v>
      </c>
    </row>
    <row r="445" spans="1:131" ht="19.5" customHeight="1" x14ac:dyDescent="0.25">
      <c r="A445" s="9">
        <v>387</v>
      </c>
      <c r="B445" s="10" t="s">
        <v>1815</v>
      </c>
      <c r="C445" s="9" t="s">
        <v>705</v>
      </c>
      <c r="E445" s="9" t="s">
        <v>1364</v>
      </c>
      <c r="F445" s="9" t="s">
        <v>704</v>
      </c>
      <c r="H445" s="9" t="s">
        <v>202</v>
      </c>
      <c r="I445" s="9" t="s">
        <v>205</v>
      </c>
      <c r="J445" s="129">
        <v>41218</v>
      </c>
      <c r="K445" s="129">
        <v>41121</v>
      </c>
      <c r="L445" s="129">
        <v>41274</v>
      </c>
      <c r="O445" s="9">
        <v>28</v>
      </c>
      <c r="Q445" s="9" t="s">
        <v>54</v>
      </c>
      <c r="S445" s="13">
        <v>29182400</v>
      </c>
      <c r="T445" s="13">
        <v>29182400</v>
      </c>
      <c r="U445" s="13">
        <v>5836480</v>
      </c>
      <c r="AF445" s="51">
        <f t="shared" si="6"/>
        <v>0</v>
      </c>
    </row>
    <row r="446" spans="1:131" ht="19.5" customHeight="1" x14ac:dyDescent="0.25">
      <c r="A446" s="9">
        <v>388</v>
      </c>
      <c r="B446" s="10" t="s">
        <v>1816</v>
      </c>
      <c r="C446" s="9" t="s">
        <v>706</v>
      </c>
      <c r="E446" s="9" t="s">
        <v>1364</v>
      </c>
      <c r="F446" s="9" t="s">
        <v>704</v>
      </c>
      <c r="H446" s="9" t="s">
        <v>202</v>
      </c>
      <c r="I446" s="9" t="s">
        <v>205</v>
      </c>
      <c r="J446" s="129">
        <v>41156</v>
      </c>
      <c r="K446" s="129">
        <v>41121</v>
      </c>
      <c r="L446" s="129">
        <v>41171</v>
      </c>
      <c r="O446" s="9">
        <v>28</v>
      </c>
      <c r="Q446" s="9" t="s">
        <v>54</v>
      </c>
      <c r="S446" s="13">
        <v>58364800</v>
      </c>
      <c r="T446" s="13">
        <v>58364800</v>
      </c>
      <c r="U446" s="13">
        <v>11672960</v>
      </c>
      <c r="AF446" s="51">
        <f t="shared" si="6"/>
        <v>0</v>
      </c>
      <c r="AH446" s="11">
        <v>41121</v>
      </c>
      <c r="AI446" s="11">
        <v>41274</v>
      </c>
      <c r="AJ446" s="13">
        <v>55651550</v>
      </c>
      <c r="AK446" s="13">
        <v>11130310</v>
      </c>
    </row>
    <row r="447" spans="1:131" ht="19.5" customHeight="1" x14ac:dyDescent="0.25">
      <c r="A447" s="9">
        <v>389</v>
      </c>
      <c r="B447" s="10" t="s">
        <v>1817</v>
      </c>
      <c r="C447" s="9" t="s">
        <v>708</v>
      </c>
      <c r="E447" s="9" t="s">
        <v>444</v>
      </c>
      <c r="F447" s="9" t="s">
        <v>707</v>
      </c>
      <c r="H447" s="9" t="s">
        <v>202</v>
      </c>
      <c r="I447" s="9" t="s">
        <v>35</v>
      </c>
      <c r="J447" s="129">
        <v>40084</v>
      </c>
      <c r="K447" s="129">
        <v>38367</v>
      </c>
      <c r="L447" s="129">
        <v>41121</v>
      </c>
      <c r="S447" s="13">
        <v>223200000</v>
      </c>
      <c r="U447" s="13">
        <v>42000000</v>
      </c>
      <c r="AF447" s="51">
        <f t="shared" si="6"/>
        <v>0</v>
      </c>
      <c r="AH447" s="11">
        <v>38367</v>
      </c>
      <c r="AI447" s="11">
        <v>38717</v>
      </c>
      <c r="AJ447" s="13">
        <v>6264610</v>
      </c>
      <c r="AK447" s="13">
        <v>1252922</v>
      </c>
      <c r="AL447" s="11">
        <v>38718</v>
      </c>
      <c r="AM447" s="11">
        <v>39082</v>
      </c>
      <c r="AN447" s="13">
        <v>7550145</v>
      </c>
      <c r="AO447" s="13">
        <v>1510029</v>
      </c>
      <c r="AP447" s="11">
        <v>39083</v>
      </c>
      <c r="AQ447" s="11">
        <v>39447</v>
      </c>
      <c r="AR447" s="13">
        <v>4888205</v>
      </c>
      <c r="AS447" s="13">
        <v>977641</v>
      </c>
      <c r="AT447" s="11">
        <v>39448</v>
      </c>
      <c r="AU447" s="11">
        <v>39813</v>
      </c>
      <c r="AV447" s="13">
        <v>3767605</v>
      </c>
      <c r="AW447" s="13">
        <v>753521</v>
      </c>
      <c r="AX447" s="11">
        <v>39814</v>
      </c>
      <c r="AY447" s="11">
        <v>40117</v>
      </c>
      <c r="AZ447" s="13">
        <v>68907855</v>
      </c>
      <c r="BA447" s="13">
        <v>13781571</v>
      </c>
      <c r="BB447" s="11">
        <v>40118</v>
      </c>
      <c r="BC447" s="11">
        <v>40147</v>
      </c>
      <c r="BD447" s="13">
        <v>22316765</v>
      </c>
      <c r="BE447" s="13">
        <v>4463353</v>
      </c>
      <c r="BF447" s="11">
        <v>40148</v>
      </c>
      <c r="BG447" s="11">
        <v>40178</v>
      </c>
      <c r="BH447" s="13">
        <v>5000000</v>
      </c>
      <c r="BI447" s="13">
        <v>1000000</v>
      </c>
      <c r="BJ447" s="11">
        <v>40179</v>
      </c>
      <c r="BK447" s="11">
        <v>40237</v>
      </c>
      <c r="BL447" s="13">
        <v>9105670</v>
      </c>
      <c r="BM447" s="13">
        <v>1821134</v>
      </c>
      <c r="BN447" s="11">
        <v>40238</v>
      </c>
      <c r="BO447" s="11">
        <v>40390</v>
      </c>
      <c r="BP447" s="13">
        <v>17076505</v>
      </c>
      <c r="BQ447" s="13">
        <v>3415301</v>
      </c>
      <c r="BR447" s="11">
        <v>40391</v>
      </c>
      <c r="BS447" s="11">
        <v>40451</v>
      </c>
      <c r="BT447" s="13">
        <v>13204535</v>
      </c>
      <c r="BU447" s="13">
        <v>2640907</v>
      </c>
      <c r="BV447" s="11">
        <v>40452</v>
      </c>
      <c r="BW447" s="11">
        <v>40543</v>
      </c>
      <c r="BX447" s="13">
        <v>18315090</v>
      </c>
      <c r="BY447" s="13">
        <v>3663018</v>
      </c>
      <c r="BZ447" s="11">
        <v>40544</v>
      </c>
      <c r="CA447" s="11">
        <v>40816</v>
      </c>
      <c r="CB447" s="13">
        <v>10364950</v>
      </c>
      <c r="CC447" s="13">
        <v>2072990</v>
      </c>
      <c r="CD447" s="11">
        <v>40817</v>
      </c>
      <c r="CE447" s="11">
        <v>41121</v>
      </c>
      <c r="CF447" s="13">
        <v>15789431</v>
      </c>
      <c r="CG447" s="13">
        <v>3157886</v>
      </c>
      <c r="CH447" s="12"/>
      <c r="CI447" s="12"/>
      <c r="CL447" s="12"/>
      <c r="CM447" s="12"/>
    </row>
    <row r="448" spans="1:131" ht="19.5" customHeight="1" x14ac:dyDescent="0.25">
      <c r="A448" s="9">
        <v>390</v>
      </c>
      <c r="B448" s="10" t="s">
        <v>1818</v>
      </c>
      <c r="C448" s="9" t="s">
        <v>709</v>
      </c>
      <c r="E448" s="9" t="s">
        <v>444</v>
      </c>
      <c r="F448" s="9" t="s">
        <v>707</v>
      </c>
      <c r="H448" s="9" t="s">
        <v>202</v>
      </c>
      <c r="I448" s="9" t="s">
        <v>35</v>
      </c>
      <c r="J448" s="129">
        <v>40174</v>
      </c>
      <c r="K448" s="129">
        <v>39888</v>
      </c>
      <c r="L448" s="129">
        <v>41182</v>
      </c>
      <c r="U448" s="13">
        <v>22000000</v>
      </c>
      <c r="AA448" s="13">
        <v>40000000</v>
      </c>
      <c r="AF448" s="51">
        <f t="shared" si="6"/>
        <v>40000000</v>
      </c>
      <c r="AH448" s="11">
        <v>39888</v>
      </c>
      <c r="AI448" s="11">
        <v>40178</v>
      </c>
      <c r="AJ448" s="13">
        <v>14651115</v>
      </c>
      <c r="AK448" s="13">
        <v>2930223</v>
      </c>
      <c r="AL448" s="11">
        <v>40179</v>
      </c>
      <c r="AM448" s="11">
        <v>40209</v>
      </c>
      <c r="AN448" s="13">
        <v>14924440</v>
      </c>
      <c r="AO448" s="13">
        <v>2984888</v>
      </c>
      <c r="AP448" s="11">
        <v>40210</v>
      </c>
      <c r="AQ448" s="11">
        <v>40482</v>
      </c>
      <c r="AR448" s="13">
        <v>20417095</v>
      </c>
      <c r="AS448" s="13">
        <v>4083419</v>
      </c>
      <c r="AT448" s="11">
        <v>40483</v>
      </c>
      <c r="AU448" s="11">
        <v>41090</v>
      </c>
      <c r="AV448" s="13">
        <v>10793772</v>
      </c>
      <c r="AW448" s="13">
        <v>2158754</v>
      </c>
    </row>
    <row r="449" spans="1:131" ht="19.5" customHeight="1" x14ac:dyDescent="0.25">
      <c r="A449" s="9">
        <v>391</v>
      </c>
      <c r="B449" s="10" t="s">
        <v>1819</v>
      </c>
      <c r="C449" s="9" t="s">
        <v>710</v>
      </c>
      <c r="E449" s="9" t="s">
        <v>639</v>
      </c>
      <c r="F449" s="9" t="s">
        <v>640</v>
      </c>
      <c r="H449" s="9" t="s">
        <v>202</v>
      </c>
      <c r="I449" s="9" t="s">
        <v>25</v>
      </c>
      <c r="J449" s="129">
        <v>40916</v>
      </c>
      <c r="K449" s="129">
        <v>40664</v>
      </c>
      <c r="L449" s="129">
        <v>41220</v>
      </c>
      <c r="O449" s="9">
        <v>28</v>
      </c>
      <c r="Q449" s="9" t="s">
        <v>61</v>
      </c>
      <c r="S449" s="13">
        <v>94080000</v>
      </c>
      <c r="T449" s="13">
        <v>94080000</v>
      </c>
      <c r="U449" s="13">
        <v>18816000</v>
      </c>
      <c r="AF449" s="51">
        <f t="shared" si="6"/>
        <v>0</v>
      </c>
      <c r="AH449" s="11">
        <v>40664</v>
      </c>
      <c r="AI449" s="11">
        <v>41220</v>
      </c>
      <c r="AJ449" s="13">
        <v>94157546</v>
      </c>
      <c r="AK449" s="13">
        <v>18816000</v>
      </c>
    </row>
    <row r="450" spans="1:131" ht="19.5" customHeight="1" x14ac:dyDescent="0.25">
      <c r="A450" s="9">
        <v>392</v>
      </c>
      <c r="B450" s="10" t="s">
        <v>1820</v>
      </c>
      <c r="C450" s="9" t="s">
        <v>711</v>
      </c>
      <c r="E450" s="9" t="s">
        <v>712</v>
      </c>
      <c r="F450" s="9" t="s">
        <v>713</v>
      </c>
      <c r="H450" s="9" t="s">
        <v>202</v>
      </c>
      <c r="I450" s="9" t="s">
        <v>35</v>
      </c>
      <c r="J450" s="129">
        <v>41198</v>
      </c>
      <c r="K450" s="129">
        <v>40544</v>
      </c>
      <c r="L450" s="129">
        <v>41425</v>
      </c>
      <c r="O450" s="9">
        <v>30</v>
      </c>
      <c r="Q450" s="9" t="s">
        <v>54</v>
      </c>
      <c r="S450" s="13">
        <v>305000000</v>
      </c>
      <c r="T450" s="13">
        <v>305000000</v>
      </c>
      <c r="U450" s="13">
        <v>50000000</v>
      </c>
      <c r="V450" s="13">
        <v>205000000</v>
      </c>
      <c r="W450" s="13">
        <v>10000000</v>
      </c>
      <c r="AF450" s="51">
        <f t="shared" si="6"/>
        <v>215000000</v>
      </c>
      <c r="AH450" s="11">
        <v>41152</v>
      </c>
      <c r="AI450" s="11">
        <v>41274</v>
      </c>
      <c r="AJ450" s="13">
        <v>170152278</v>
      </c>
      <c r="AK450" s="13">
        <v>34030456</v>
      </c>
      <c r="AL450" s="11">
        <v>41275</v>
      </c>
      <c r="AM450" s="11">
        <v>41425</v>
      </c>
      <c r="AN450" s="13">
        <v>51632570</v>
      </c>
      <c r="AO450" s="13">
        <v>10326514</v>
      </c>
      <c r="AP450" s="11">
        <v>41426</v>
      </c>
      <c r="AQ450" s="11">
        <v>41557</v>
      </c>
      <c r="AR450" s="13">
        <v>14023727</v>
      </c>
      <c r="AS450" s="13">
        <v>2804745</v>
      </c>
      <c r="AT450" s="11">
        <v>41152</v>
      </c>
      <c r="AU450" s="11">
        <v>41557</v>
      </c>
      <c r="AV450" s="13">
        <v>258641935</v>
      </c>
      <c r="AW450" s="13">
        <v>2838285</v>
      </c>
    </row>
    <row r="451" spans="1:131" s="18" customFormat="1" ht="19.5" customHeight="1" x14ac:dyDescent="0.25">
      <c r="A451" s="18">
        <v>392</v>
      </c>
      <c r="B451" s="17" t="s">
        <v>1820</v>
      </c>
      <c r="C451" s="18" t="s">
        <v>1218</v>
      </c>
      <c r="D451" s="19">
        <v>41631</v>
      </c>
      <c r="E451" s="9" t="s">
        <v>712</v>
      </c>
      <c r="G451" s="19"/>
      <c r="J451" s="130"/>
      <c r="K451" s="130"/>
      <c r="L451" s="13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51">
        <f t="shared" si="6"/>
        <v>0</v>
      </c>
      <c r="AG451" s="46"/>
      <c r="AH451" s="19"/>
      <c r="AI451" s="19"/>
      <c r="AJ451" s="20"/>
      <c r="AK451" s="20"/>
      <c r="AL451" s="19"/>
      <c r="AM451" s="19"/>
      <c r="AN451" s="20"/>
      <c r="AO451" s="20"/>
      <c r="AP451" s="19"/>
      <c r="AQ451" s="19"/>
      <c r="AR451" s="20"/>
      <c r="AS451" s="20"/>
      <c r="AT451" s="19"/>
      <c r="AU451" s="19"/>
      <c r="AV451" s="20"/>
      <c r="AW451" s="20"/>
      <c r="AX451" s="19"/>
      <c r="AY451" s="19"/>
      <c r="AZ451" s="20"/>
      <c r="BA451" s="20"/>
      <c r="BB451" s="19"/>
      <c r="BC451" s="19"/>
      <c r="BD451" s="20"/>
      <c r="BE451" s="20"/>
      <c r="BF451" s="19"/>
      <c r="BG451" s="19"/>
      <c r="BH451" s="20"/>
      <c r="BI451" s="20"/>
      <c r="BJ451" s="19"/>
      <c r="BK451" s="19"/>
      <c r="BL451" s="20"/>
      <c r="BM451" s="20"/>
      <c r="BN451" s="19"/>
      <c r="BO451" s="19"/>
      <c r="BP451" s="20"/>
      <c r="BQ451" s="20"/>
      <c r="BT451" s="20"/>
      <c r="BU451" s="20"/>
      <c r="BX451" s="20"/>
      <c r="BY451" s="20"/>
      <c r="CB451" s="20"/>
      <c r="CC451" s="20"/>
      <c r="CF451" s="20"/>
      <c r="CG451" s="20"/>
      <c r="CJ451" s="20"/>
      <c r="CK451" s="20"/>
      <c r="CN451" s="20"/>
      <c r="CO451" s="20"/>
      <c r="CP451" s="19"/>
      <c r="CQ451" s="19"/>
      <c r="CR451" s="20"/>
      <c r="CS451" s="20"/>
      <c r="CT451" s="19"/>
      <c r="CU451" s="19"/>
      <c r="CV451" s="20"/>
      <c r="CW451" s="20"/>
      <c r="CX451" s="96"/>
      <c r="CY451" s="96"/>
      <c r="CZ451" s="20"/>
      <c r="DA451" s="20"/>
      <c r="DB451" s="96"/>
      <c r="DC451" s="96"/>
      <c r="DD451" s="20"/>
      <c r="DE451" s="20"/>
      <c r="DF451" s="96"/>
      <c r="DG451" s="96"/>
      <c r="DH451" s="20"/>
      <c r="DI451" s="20"/>
      <c r="DJ451" s="96"/>
      <c r="DK451" s="96"/>
      <c r="DL451" s="20"/>
      <c r="DM451" s="20"/>
      <c r="DN451" s="96"/>
      <c r="DO451" s="96"/>
      <c r="DP451" s="20"/>
      <c r="DQ451" s="20"/>
      <c r="DR451" s="96"/>
      <c r="DS451" s="96"/>
      <c r="DT451" s="20"/>
      <c r="DU451" s="20"/>
      <c r="DV451" s="96"/>
      <c r="DW451" s="96"/>
      <c r="DX451" s="20"/>
      <c r="DY451" s="20"/>
      <c r="DZ451" s="56"/>
      <c r="EA451" s="57"/>
    </row>
    <row r="452" spans="1:131" s="18" customFormat="1" ht="19.5" customHeight="1" x14ac:dyDescent="0.25">
      <c r="A452" s="18">
        <v>392</v>
      </c>
      <c r="B452" s="17" t="s">
        <v>1820</v>
      </c>
      <c r="C452" s="18" t="s">
        <v>1218</v>
      </c>
      <c r="D452" s="19">
        <v>41660</v>
      </c>
      <c r="E452" s="9" t="s">
        <v>712</v>
      </c>
      <c r="G452" s="19"/>
      <c r="J452" s="130"/>
      <c r="K452" s="130"/>
      <c r="L452" s="130">
        <v>41557</v>
      </c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51">
        <f t="shared" si="6"/>
        <v>0</v>
      </c>
      <c r="AG452" s="46"/>
      <c r="AH452" s="19"/>
      <c r="AI452" s="19"/>
      <c r="AJ452" s="20"/>
      <c r="AK452" s="20"/>
      <c r="AL452" s="19"/>
      <c r="AM452" s="19"/>
      <c r="AN452" s="20"/>
      <c r="AO452" s="20"/>
      <c r="AP452" s="19"/>
      <c r="AQ452" s="19"/>
      <c r="AR452" s="20"/>
      <c r="AS452" s="20"/>
      <c r="AT452" s="19"/>
      <c r="AU452" s="19"/>
      <c r="AV452" s="20"/>
      <c r="AW452" s="20"/>
      <c r="AX452" s="19"/>
      <c r="AY452" s="19"/>
      <c r="AZ452" s="20"/>
      <c r="BA452" s="20"/>
      <c r="BB452" s="19"/>
      <c r="BC452" s="19"/>
      <c r="BD452" s="20"/>
      <c r="BE452" s="20"/>
      <c r="BF452" s="19"/>
      <c r="BG452" s="19"/>
      <c r="BH452" s="20"/>
      <c r="BI452" s="20"/>
      <c r="BJ452" s="19"/>
      <c r="BK452" s="19"/>
      <c r="BL452" s="20"/>
      <c r="BM452" s="20"/>
      <c r="BN452" s="19"/>
      <c r="BO452" s="19"/>
      <c r="BP452" s="20"/>
      <c r="BQ452" s="20"/>
      <c r="BT452" s="20"/>
      <c r="BU452" s="20"/>
      <c r="BX452" s="20"/>
      <c r="BY452" s="20"/>
      <c r="CB452" s="20"/>
      <c r="CC452" s="20"/>
      <c r="CF452" s="20"/>
      <c r="CG452" s="20"/>
      <c r="CJ452" s="20"/>
      <c r="CK452" s="20"/>
      <c r="CN452" s="20"/>
      <c r="CO452" s="20"/>
      <c r="CP452" s="19"/>
      <c r="CQ452" s="19"/>
      <c r="CR452" s="20"/>
      <c r="CS452" s="20"/>
      <c r="CT452" s="19"/>
      <c r="CU452" s="19"/>
      <c r="CV452" s="20"/>
      <c r="CW452" s="20"/>
      <c r="CX452" s="96"/>
      <c r="CY452" s="96"/>
      <c r="CZ452" s="20"/>
      <c r="DA452" s="20"/>
      <c r="DB452" s="96"/>
      <c r="DC452" s="96"/>
      <c r="DD452" s="20"/>
      <c r="DE452" s="20"/>
      <c r="DF452" s="96"/>
      <c r="DG452" s="96"/>
      <c r="DH452" s="20"/>
      <c r="DI452" s="20"/>
      <c r="DJ452" s="96"/>
      <c r="DK452" s="96"/>
      <c r="DL452" s="20"/>
      <c r="DM452" s="20"/>
      <c r="DN452" s="96"/>
      <c r="DO452" s="96"/>
      <c r="DP452" s="20"/>
      <c r="DQ452" s="20"/>
      <c r="DR452" s="96"/>
      <c r="DS452" s="96"/>
      <c r="DT452" s="20"/>
      <c r="DU452" s="20"/>
      <c r="DV452" s="96"/>
      <c r="DW452" s="96"/>
      <c r="DX452" s="20"/>
      <c r="DY452" s="20"/>
      <c r="DZ452" s="56"/>
      <c r="EA452" s="57"/>
    </row>
    <row r="453" spans="1:131" ht="19.5" customHeight="1" x14ac:dyDescent="0.25">
      <c r="A453" s="9">
        <v>393</v>
      </c>
      <c r="B453" s="10" t="s">
        <v>1821</v>
      </c>
      <c r="C453" s="9" t="s">
        <v>714</v>
      </c>
      <c r="E453" s="9" t="s">
        <v>715</v>
      </c>
      <c r="F453" s="9" t="s">
        <v>360</v>
      </c>
      <c r="H453" s="9" t="s">
        <v>202</v>
      </c>
      <c r="I453" s="9" t="s">
        <v>35</v>
      </c>
      <c r="J453" s="129">
        <v>41358</v>
      </c>
      <c r="K453" s="129">
        <v>41218</v>
      </c>
      <c r="L453" s="129">
        <v>41639</v>
      </c>
      <c r="O453" s="9">
        <v>27</v>
      </c>
      <c r="Q453" s="9" t="s">
        <v>61</v>
      </c>
      <c r="S453" s="13">
        <v>2803846730</v>
      </c>
      <c r="T453" s="13">
        <v>2803846730</v>
      </c>
      <c r="U453" s="13">
        <v>560769346</v>
      </c>
      <c r="AF453" s="51">
        <f t="shared" si="6"/>
        <v>0</v>
      </c>
      <c r="AH453" s="11">
        <v>41218</v>
      </c>
      <c r="AI453" s="11">
        <v>41243</v>
      </c>
      <c r="AJ453" s="13">
        <v>8299498</v>
      </c>
      <c r="AK453" s="13">
        <v>1659900</v>
      </c>
      <c r="AL453" s="11">
        <v>41275</v>
      </c>
      <c r="AM453" s="11">
        <v>41305</v>
      </c>
      <c r="AN453" s="13">
        <v>11046916</v>
      </c>
      <c r="AO453" s="13">
        <v>2209383</v>
      </c>
      <c r="AP453" s="11">
        <v>41306</v>
      </c>
      <c r="AQ453" s="11">
        <v>41333</v>
      </c>
      <c r="AR453" s="13">
        <v>26589958</v>
      </c>
      <c r="AS453" s="13">
        <v>5317992</v>
      </c>
      <c r="AT453" s="11">
        <v>41334</v>
      </c>
      <c r="AU453" s="11">
        <v>41364</v>
      </c>
      <c r="AV453" s="13">
        <v>76887993</v>
      </c>
      <c r="AW453" s="13">
        <v>15377599</v>
      </c>
      <c r="AX453" s="11">
        <v>41365</v>
      </c>
      <c r="AY453" s="11">
        <v>41394</v>
      </c>
      <c r="AZ453" s="13">
        <v>411552151</v>
      </c>
      <c r="BA453" s="13">
        <v>82310430</v>
      </c>
      <c r="BB453" s="11">
        <v>41395</v>
      </c>
      <c r="BC453" s="11">
        <v>41425</v>
      </c>
      <c r="BD453" s="13">
        <v>638704948</v>
      </c>
      <c r="BE453" s="13">
        <v>127740990</v>
      </c>
      <c r="BF453" s="11">
        <v>41426</v>
      </c>
      <c r="BG453" s="11">
        <v>41455</v>
      </c>
      <c r="BH453" s="13">
        <v>649631227</v>
      </c>
      <c r="BI453" s="13">
        <v>129926245</v>
      </c>
      <c r="BJ453" s="11">
        <v>41456</v>
      </c>
      <c r="BK453" s="11">
        <v>41486</v>
      </c>
      <c r="BL453" s="13">
        <v>588442215</v>
      </c>
      <c r="BM453" s="13">
        <v>117688443</v>
      </c>
      <c r="BN453" s="11">
        <v>41487</v>
      </c>
      <c r="BO453" s="11">
        <v>41517</v>
      </c>
      <c r="BP453" s="13">
        <v>34811613</v>
      </c>
      <c r="BQ453" s="13">
        <v>6962323</v>
      </c>
      <c r="BR453" s="11">
        <v>41518</v>
      </c>
      <c r="BS453" s="11">
        <v>41547</v>
      </c>
      <c r="BT453" s="13">
        <v>46928741</v>
      </c>
      <c r="BU453" s="13">
        <v>9385748</v>
      </c>
      <c r="BV453" s="11">
        <v>41548</v>
      </c>
      <c r="BW453" s="11">
        <v>41578</v>
      </c>
      <c r="BX453" s="13">
        <v>2611791</v>
      </c>
      <c r="BY453" s="13">
        <v>522358</v>
      </c>
      <c r="BZ453" s="11">
        <v>41579</v>
      </c>
      <c r="CA453" s="11">
        <v>41608</v>
      </c>
      <c r="CB453" s="13">
        <v>1276899</v>
      </c>
      <c r="CC453" s="13">
        <v>255380</v>
      </c>
      <c r="CD453" s="11">
        <v>41609</v>
      </c>
      <c r="CE453" s="11">
        <v>41639</v>
      </c>
      <c r="CF453" s="13">
        <v>7229184</v>
      </c>
      <c r="CG453" s="13">
        <v>1445837</v>
      </c>
      <c r="CH453" s="11">
        <v>41640</v>
      </c>
      <c r="CI453" s="11">
        <v>41670</v>
      </c>
      <c r="CJ453" s="13">
        <v>634122</v>
      </c>
      <c r="CK453" s="13">
        <v>126824</v>
      </c>
      <c r="CL453" s="11">
        <v>41671</v>
      </c>
      <c r="CM453" s="11">
        <v>41698</v>
      </c>
      <c r="CN453" s="13">
        <v>42351802</v>
      </c>
      <c r="CO453" s="13">
        <v>8470360</v>
      </c>
      <c r="DZ453" s="54">
        <v>2748437434</v>
      </c>
      <c r="EA453" s="55">
        <v>40250440</v>
      </c>
    </row>
    <row r="454" spans="1:131" s="18" customFormat="1" ht="19.5" customHeight="1" x14ac:dyDescent="0.25">
      <c r="A454" s="18">
        <v>393</v>
      </c>
      <c r="B454" s="17" t="s">
        <v>1821</v>
      </c>
      <c r="C454" s="18" t="s">
        <v>714</v>
      </c>
      <c r="D454" s="19">
        <v>41752</v>
      </c>
      <c r="G454" s="19"/>
      <c r="J454" s="130"/>
      <c r="K454" s="130"/>
      <c r="L454" s="130">
        <v>41820</v>
      </c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51">
        <f t="shared" si="6"/>
        <v>0</v>
      </c>
      <c r="AG454" s="46"/>
      <c r="AH454" s="19"/>
      <c r="AI454" s="19"/>
      <c r="AJ454" s="20"/>
      <c r="AK454" s="20"/>
      <c r="AL454" s="19"/>
      <c r="AM454" s="19"/>
      <c r="AN454" s="20"/>
      <c r="AO454" s="20"/>
      <c r="AP454" s="19"/>
      <c r="AQ454" s="19"/>
      <c r="AR454" s="20"/>
      <c r="AS454" s="20"/>
      <c r="AT454" s="19"/>
      <c r="AU454" s="19"/>
      <c r="AV454" s="20"/>
      <c r="AW454" s="20"/>
      <c r="AX454" s="19"/>
      <c r="AY454" s="19"/>
      <c r="AZ454" s="20"/>
      <c r="BA454" s="20"/>
      <c r="BB454" s="19"/>
      <c r="BC454" s="19"/>
      <c r="BD454" s="20"/>
      <c r="BE454" s="20"/>
      <c r="BF454" s="19"/>
      <c r="BG454" s="19"/>
      <c r="BH454" s="20"/>
      <c r="BI454" s="20"/>
      <c r="BJ454" s="19"/>
      <c r="BK454" s="19"/>
      <c r="BL454" s="20"/>
      <c r="BM454" s="20"/>
      <c r="BN454" s="19"/>
      <c r="BO454" s="19"/>
      <c r="BP454" s="20"/>
      <c r="BQ454" s="20"/>
      <c r="BR454" s="19"/>
      <c r="BS454" s="19"/>
      <c r="BT454" s="20"/>
      <c r="BU454" s="20"/>
      <c r="BV454" s="19"/>
      <c r="BW454" s="19"/>
      <c r="BX454" s="20"/>
      <c r="BY454" s="20"/>
      <c r="BZ454" s="19"/>
      <c r="CA454" s="19"/>
      <c r="CB454" s="20"/>
      <c r="CC454" s="20"/>
      <c r="CD454" s="19"/>
      <c r="CE454" s="19"/>
      <c r="CF454" s="20"/>
      <c r="CG454" s="20"/>
      <c r="CH454" s="19"/>
      <c r="CI454" s="19"/>
      <c r="CJ454" s="20"/>
      <c r="CK454" s="20"/>
      <c r="CL454" s="19"/>
      <c r="CM454" s="19"/>
      <c r="CN454" s="20"/>
      <c r="CO454" s="20"/>
      <c r="CP454" s="19"/>
      <c r="CQ454" s="19"/>
      <c r="CR454" s="20"/>
      <c r="CS454" s="20"/>
      <c r="CT454" s="19"/>
      <c r="CU454" s="19"/>
      <c r="CV454" s="20"/>
      <c r="CW454" s="20"/>
      <c r="CX454" s="96"/>
      <c r="CY454" s="96"/>
      <c r="CZ454" s="20"/>
      <c r="DA454" s="20"/>
      <c r="DB454" s="96"/>
      <c r="DC454" s="96"/>
      <c r="DD454" s="20"/>
      <c r="DE454" s="20"/>
      <c r="DF454" s="96"/>
      <c r="DG454" s="96"/>
      <c r="DH454" s="20"/>
      <c r="DI454" s="20"/>
      <c r="DJ454" s="96"/>
      <c r="DK454" s="96"/>
      <c r="DL454" s="20"/>
      <c r="DM454" s="20"/>
      <c r="DN454" s="96"/>
      <c r="DO454" s="96"/>
      <c r="DP454" s="20"/>
      <c r="DQ454" s="20"/>
      <c r="DR454" s="96"/>
      <c r="DS454" s="96"/>
      <c r="DT454" s="20"/>
      <c r="DU454" s="20"/>
      <c r="DV454" s="96"/>
      <c r="DW454" s="96"/>
      <c r="DX454" s="20"/>
      <c r="DY454" s="20"/>
      <c r="DZ454" s="56"/>
      <c r="EA454" s="57"/>
    </row>
    <row r="455" spans="1:131" ht="19.5" customHeight="1" x14ac:dyDescent="0.25">
      <c r="A455" s="9">
        <v>394</v>
      </c>
      <c r="B455" s="10" t="s">
        <v>1822</v>
      </c>
      <c r="C455" s="9" t="s">
        <v>716</v>
      </c>
      <c r="E455" s="9" t="s">
        <v>4518</v>
      </c>
      <c r="F455" s="9" t="s">
        <v>718</v>
      </c>
      <c r="H455" s="9" t="s">
        <v>202</v>
      </c>
      <c r="I455" s="9" t="s">
        <v>25</v>
      </c>
      <c r="J455" s="129">
        <v>41122</v>
      </c>
      <c r="K455" s="129">
        <v>40787</v>
      </c>
      <c r="L455" s="129">
        <v>41639</v>
      </c>
      <c r="O455" s="9">
        <v>25</v>
      </c>
      <c r="Q455" s="9" t="s">
        <v>54</v>
      </c>
      <c r="S455" s="13">
        <v>18980450</v>
      </c>
      <c r="T455" s="13">
        <v>18980450</v>
      </c>
      <c r="U455" s="13">
        <v>3796090</v>
      </c>
      <c r="AF455" s="51">
        <f t="shared" si="6"/>
        <v>0</v>
      </c>
      <c r="AH455" s="11">
        <v>40787</v>
      </c>
      <c r="AI455" s="11">
        <v>41548</v>
      </c>
      <c r="AJ455" s="13">
        <v>16687873</v>
      </c>
      <c r="AK455" s="13">
        <v>3337575</v>
      </c>
      <c r="AL455" s="11">
        <v>42258</v>
      </c>
      <c r="AM455" s="11">
        <v>42369</v>
      </c>
      <c r="AN455" s="13">
        <v>11167532</v>
      </c>
      <c r="AO455" s="13">
        <v>2093647</v>
      </c>
      <c r="AP455" s="11">
        <v>41640</v>
      </c>
      <c r="AQ455" s="11">
        <v>42247</v>
      </c>
      <c r="AR455" s="13">
        <v>4531767</v>
      </c>
      <c r="AS455" s="13">
        <v>906353</v>
      </c>
    </row>
    <row r="456" spans="1:131" ht="19.5" customHeight="1" x14ac:dyDescent="0.25">
      <c r="A456" s="18">
        <v>394</v>
      </c>
      <c r="B456" s="17" t="s">
        <v>1822</v>
      </c>
      <c r="C456" s="18" t="s">
        <v>716</v>
      </c>
      <c r="D456" s="19">
        <v>41660</v>
      </c>
      <c r="L456" s="130">
        <v>41548</v>
      </c>
      <c r="AF456" s="51">
        <f t="shared" si="6"/>
        <v>0</v>
      </c>
    </row>
    <row r="457" spans="1:131" ht="19.5" customHeight="1" x14ac:dyDescent="0.25">
      <c r="A457" s="18">
        <v>394</v>
      </c>
      <c r="B457" s="17" t="s">
        <v>1822</v>
      </c>
      <c r="C457" s="18" t="s">
        <v>3163</v>
      </c>
      <c r="D457" s="19">
        <v>42156</v>
      </c>
      <c r="L457" s="130"/>
      <c r="AF457" s="51">
        <f t="shared" si="6"/>
        <v>0</v>
      </c>
    </row>
    <row r="458" spans="1:131" s="18" customFormat="1" ht="19.5" customHeight="1" x14ac:dyDescent="0.25">
      <c r="A458" s="18">
        <v>394</v>
      </c>
      <c r="B458" s="17" t="s">
        <v>1822</v>
      </c>
      <c r="C458" s="18" t="s">
        <v>3163</v>
      </c>
      <c r="D458" s="19">
        <v>42439</v>
      </c>
      <c r="G458" s="19"/>
      <c r="J458" s="130">
        <v>42124</v>
      </c>
      <c r="K458" s="130">
        <v>41640</v>
      </c>
      <c r="L458" s="130">
        <v>42400</v>
      </c>
      <c r="R458" s="20">
        <v>42580000</v>
      </c>
      <c r="S458" s="20">
        <v>36580000</v>
      </c>
      <c r="T458" s="20">
        <v>36580000</v>
      </c>
      <c r="U458" s="20">
        <v>6337575</v>
      </c>
      <c r="V458" s="20">
        <v>10000000</v>
      </c>
      <c r="W458" s="20"/>
      <c r="X458" s="20"/>
      <c r="Y458" s="20"/>
      <c r="Z458" s="20"/>
      <c r="AA458" s="20"/>
      <c r="AB458" s="20"/>
      <c r="AC458" s="20"/>
      <c r="AD458" s="20"/>
      <c r="AE458" s="20"/>
      <c r="AF458" s="80"/>
      <c r="AG458" s="46"/>
      <c r="AH458" s="19"/>
      <c r="AI458" s="19"/>
      <c r="AJ458" s="20"/>
      <c r="AK458" s="20"/>
      <c r="AL458" s="19"/>
      <c r="AM458" s="19"/>
      <c r="AN458" s="20"/>
      <c r="AO458" s="20"/>
      <c r="AP458" s="19"/>
      <c r="AQ458" s="19"/>
      <c r="AR458" s="20"/>
      <c r="AS458" s="20"/>
      <c r="AT458" s="19"/>
      <c r="AU458" s="19"/>
      <c r="AV458" s="20"/>
      <c r="AW458" s="20"/>
      <c r="AX458" s="19"/>
      <c r="AY458" s="19"/>
      <c r="AZ458" s="20"/>
      <c r="BA458" s="20"/>
      <c r="BB458" s="19"/>
      <c r="BC458" s="19"/>
      <c r="BD458" s="20"/>
      <c r="BE458" s="20"/>
      <c r="BF458" s="19"/>
      <c r="BG458" s="19"/>
      <c r="BH458" s="20"/>
      <c r="BI458" s="20"/>
      <c r="BJ458" s="19"/>
      <c r="BK458" s="19"/>
      <c r="BL458" s="20"/>
      <c r="BM458" s="20"/>
      <c r="BN458" s="19"/>
      <c r="BO458" s="19"/>
      <c r="BP458" s="20"/>
      <c r="BQ458" s="20"/>
      <c r="BT458" s="20"/>
      <c r="BU458" s="20"/>
      <c r="BX458" s="20"/>
      <c r="BY458" s="20"/>
      <c r="CB458" s="20"/>
      <c r="CC458" s="20"/>
      <c r="CF458" s="20"/>
      <c r="CG458" s="20"/>
      <c r="CJ458" s="20"/>
      <c r="CK458" s="20"/>
      <c r="CN458" s="20"/>
      <c r="CO458" s="20"/>
      <c r="CP458" s="19"/>
      <c r="CQ458" s="19"/>
      <c r="CR458" s="20"/>
      <c r="CS458" s="20"/>
      <c r="CT458" s="19"/>
      <c r="CU458" s="19"/>
      <c r="CV458" s="20"/>
      <c r="CW458" s="20"/>
      <c r="CX458" s="96"/>
      <c r="CY458" s="96"/>
      <c r="CZ458" s="20"/>
      <c r="DA458" s="20"/>
      <c r="DB458" s="96"/>
      <c r="DC458" s="96"/>
      <c r="DD458" s="20"/>
      <c r="DE458" s="20"/>
      <c r="DF458" s="96"/>
      <c r="DG458" s="96"/>
      <c r="DH458" s="20"/>
      <c r="DI458" s="20"/>
      <c r="DJ458" s="96"/>
      <c r="DK458" s="96"/>
      <c r="DL458" s="20"/>
      <c r="DM458" s="20"/>
      <c r="DN458" s="96"/>
      <c r="DO458" s="96"/>
      <c r="DP458" s="20"/>
      <c r="DQ458" s="20"/>
      <c r="DR458" s="96"/>
      <c r="DS458" s="96"/>
      <c r="DT458" s="20"/>
      <c r="DU458" s="20"/>
      <c r="DV458" s="96"/>
      <c r="DW458" s="96"/>
      <c r="DX458" s="20"/>
      <c r="DY458" s="20"/>
      <c r="DZ458" s="56"/>
      <c r="EA458" s="57"/>
    </row>
    <row r="459" spans="1:131" ht="19.5" customHeight="1" x14ac:dyDescent="0.25">
      <c r="A459" s="9">
        <v>395</v>
      </c>
      <c r="B459" s="10" t="s">
        <v>1823</v>
      </c>
      <c r="C459" s="9" t="s">
        <v>573</v>
      </c>
      <c r="E459" s="9" t="s">
        <v>574</v>
      </c>
      <c r="F459" s="9" t="s">
        <v>19</v>
      </c>
      <c r="H459" s="9" t="s">
        <v>202</v>
      </c>
      <c r="I459" s="9" t="s">
        <v>25</v>
      </c>
      <c r="J459" s="129">
        <v>41153</v>
      </c>
      <c r="K459" s="129">
        <v>41151</v>
      </c>
      <c r="L459" s="129">
        <v>41516</v>
      </c>
      <c r="M459" s="9" t="s">
        <v>20</v>
      </c>
      <c r="O459" s="9">
        <v>29</v>
      </c>
      <c r="Q459" s="9" t="s">
        <v>54</v>
      </c>
      <c r="S459" s="13">
        <v>2500000</v>
      </c>
      <c r="T459" s="13">
        <v>2500000</v>
      </c>
      <c r="U459" s="13">
        <v>500000</v>
      </c>
      <c r="W459" s="13">
        <v>2000000</v>
      </c>
      <c r="AF459" s="51">
        <f t="shared" si="6"/>
        <v>2000000</v>
      </c>
    </row>
    <row r="460" spans="1:131" s="22" customFormat="1" ht="19.5" customHeight="1" x14ac:dyDescent="0.25">
      <c r="A460" s="9">
        <v>396</v>
      </c>
      <c r="B460" s="10" t="s">
        <v>1824</v>
      </c>
      <c r="C460" s="22" t="s">
        <v>719</v>
      </c>
      <c r="D460" s="14"/>
      <c r="E460" s="22" t="s">
        <v>721</v>
      </c>
      <c r="F460" s="22" t="s">
        <v>254</v>
      </c>
      <c r="G460" s="14"/>
      <c r="H460" s="22" t="s">
        <v>202</v>
      </c>
      <c r="I460" s="22" t="s">
        <v>35</v>
      </c>
      <c r="J460" s="131">
        <v>40826</v>
      </c>
      <c r="K460" s="131">
        <v>40695</v>
      </c>
      <c r="L460" s="131">
        <v>41182</v>
      </c>
      <c r="R460" s="15"/>
      <c r="S460" s="15"/>
      <c r="T460" s="15"/>
      <c r="U460" s="15">
        <v>704780544</v>
      </c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51">
        <f t="shared" si="6"/>
        <v>0</v>
      </c>
      <c r="AG460" s="47"/>
      <c r="AH460" s="14">
        <v>40695</v>
      </c>
      <c r="AI460" s="14">
        <v>40816</v>
      </c>
      <c r="AJ460" s="15">
        <v>253129130</v>
      </c>
      <c r="AK460" s="15">
        <v>50625826</v>
      </c>
      <c r="AL460" s="14">
        <v>40817</v>
      </c>
      <c r="AM460" s="14">
        <v>40999</v>
      </c>
      <c r="AN460" s="15">
        <v>1969771834</v>
      </c>
      <c r="AO460" s="15">
        <v>393954367</v>
      </c>
      <c r="AP460" s="14">
        <v>41000</v>
      </c>
      <c r="AQ460" s="14">
        <v>41090</v>
      </c>
      <c r="AR460" s="15">
        <v>17582714</v>
      </c>
      <c r="AS460" s="15">
        <v>3516543</v>
      </c>
      <c r="AT460" s="14">
        <v>41091</v>
      </c>
      <c r="AU460" s="14">
        <v>41182</v>
      </c>
      <c r="AV460" s="15">
        <v>31865977</v>
      </c>
      <c r="AW460" s="15">
        <v>6373195</v>
      </c>
      <c r="AX460" s="14"/>
      <c r="AY460" s="14"/>
      <c r="AZ460" s="15"/>
      <c r="BA460" s="15"/>
      <c r="BB460" s="14"/>
      <c r="BC460" s="14"/>
      <c r="BD460" s="15"/>
      <c r="BE460" s="15"/>
      <c r="BF460" s="14"/>
      <c r="BG460" s="14"/>
      <c r="BH460" s="15"/>
      <c r="BI460" s="15"/>
      <c r="BJ460" s="14"/>
      <c r="BK460" s="14"/>
      <c r="BL460" s="15"/>
      <c r="BM460" s="15"/>
      <c r="BN460" s="14"/>
      <c r="BO460" s="14"/>
      <c r="BP460" s="15"/>
      <c r="BQ460" s="15"/>
      <c r="BT460" s="15"/>
      <c r="BU460" s="15"/>
      <c r="BX460" s="15"/>
      <c r="BY460" s="15"/>
      <c r="CB460" s="15"/>
      <c r="CC460" s="15"/>
      <c r="CF460" s="15"/>
      <c r="CG460" s="15"/>
      <c r="CJ460" s="15"/>
      <c r="CK460" s="15"/>
      <c r="CN460" s="15"/>
      <c r="CO460" s="15"/>
      <c r="CP460" s="14"/>
      <c r="CQ460" s="14"/>
      <c r="CR460" s="15"/>
      <c r="CS460" s="15"/>
      <c r="CT460" s="14"/>
      <c r="CU460" s="14"/>
      <c r="CV460" s="15"/>
      <c r="CW460" s="15"/>
      <c r="CX460" s="97"/>
      <c r="CY460" s="97"/>
      <c r="CZ460" s="15"/>
      <c r="DA460" s="15"/>
      <c r="DB460" s="97"/>
      <c r="DC460" s="97"/>
      <c r="DD460" s="15"/>
      <c r="DE460" s="15"/>
      <c r="DF460" s="97"/>
      <c r="DG460" s="97"/>
      <c r="DH460" s="15"/>
      <c r="DI460" s="15"/>
      <c r="DJ460" s="97"/>
      <c r="DK460" s="97"/>
      <c r="DL460" s="15"/>
      <c r="DM460" s="15"/>
      <c r="DN460" s="97"/>
      <c r="DO460" s="97"/>
      <c r="DP460" s="15"/>
      <c r="DQ460" s="15"/>
      <c r="DR460" s="97"/>
      <c r="DS460" s="97"/>
      <c r="DT460" s="15"/>
      <c r="DU460" s="15"/>
      <c r="DV460" s="97"/>
      <c r="DW460" s="97"/>
      <c r="DX460" s="15"/>
      <c r="DY460" s="15"/>
      <c r="DZ460" s="58">
        <v>2872847526</v>
      </c>
      <c r="EA460" s="59">
        <v>120099574</v>
      </c>
    </row>
    <row r="461" spans="1:131" s="22" customFormat="1" ht="19.5" customHeight="1" x14ac:dyDescent="0.25">
      <c r="A461" s="9">
        <v>397</v>
      </c>
      <c r="B461" s="10" t="s">
        <v>1825</v>
      </c>
      <c r="C461" s="22" t="s">
        <v>720</v>
      </c>
      <c r="D461" s="14"/>
      <c r="E461" s="22" t="s">
        <v>566</v>
      </c>
      <c r="F461" s="22" t="s">
        <v>254</v>
      </c>
      <c r="G461" s="14"/>
      <c r="H461" s="22" t="s">
        <v>202</v>
      </c>
      <c r="I461" s="22" t="s">
        <v>405</v>
      </c>
      <c r="J461" s="131">
        <v>40728</v>
      </c>
      <c r="K461" s="131">
        <v>40545</v>
      </c>
      <c r="L461" s="131">
        <v>41243</v>
      </c>
      <c r="R461" s="15">
        <v>5056726519</v>
      </c>
      <c r="S461" s="15"/>
      <c r="T461" s="15"/>
      <c r="U461" s="15">
        <v>1019587933</v>
      </c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51">
        <f t="shared" si="6"/>
        <v>0</v>
      </c>
      <c r="AG461" s="47"/>
      <c r="AH461" s="14">
        <v>40634</v>
      </c>
      <c r="AI461" s="14">
        <v>40724</v>
      </c>
      <c r="AJ461" s="15">
        <v>458726840</v>
      </c>
      <c r="AK461" s="15">
        <v>91745368</v>
      </c>
      <c r="AL461" s="14">
        <v>40725</v>
      </c>
      <c r="AM461" s="14">
        <v>40816</v>
      </c>
      <c r="AN461" s="15">
        <v>2195249170</v>
      </c>
      <c r="AO461" s="15">
        <v>439049834</v>
      </c>
      <c r="AP461" s="14">
        <v>40817</v>
      </c>
      <c r="AQ461" s="14">
        <v>41090</v>
      </c>
      <c r="AR461" s="15">
        <v>2345029257</v>
      </c>
      <c r="AS461" s="15">
        <v>469005852</v>
      </c>
      <c r="AT461" s="14"/>
      <c r="AU461" s="14"/>
      <c r="AV461" s="15"/>
      <c r="AW461" s="15"/>
      <c r="AX461" s="14"/>
      <c r="AY461" s="14"/>
      <c r="AZ461" s="15"/>
      <c r="BA461" s="15"/>
      <c r="BB461" s="14"/>
      <c r="BC461" s="14"/>
      <c r="BD461" s="15"/>
      <c r="BE461" s="15"/>
      <c r="BF461" s="14"/>
      <c r="BG461" s="14"/>
      <c r="BH461" s="15"/>
      <c r="BI461" s="15"/>
      <c r="BJ461" s="14"/>
      <c r="BK461" s="14"/>
      <c r="BL461" s="15"/>
      <c r="BM461" s="15"/>
      <c r="BN461" s="14"/>
      <c r="BO461" s="14"/>
      <c r="BP461" s="15"/>
      <c r="BQ461" s="15"/>
      <c r="BT461" s="15"/>
      <c r="BU461" s="15"/>
      <c r="BX461" s="15"/>
      <c r="BY461" s="15"/>
      <c r="CB461" s="15"/>
      <c r="CC461" s="15"/>
      <c r="CF461" s="15"/>
      <c r="CG461" s="15"/>
      <c r="CJ461" s="15"/>
      <c r="CK461" s="15"/>
      <c r="CN461" s="15"/>
      <c r="CO461" s="15"/>
      <c r="CP461" s="14"/>
      <c r="CQ461" s="14"/>
      <c r="CR461" s="15"/>
      <c r="CS461" s="15"/>
      <c r="CT461" s="14"/>
      <c r="CU461" s="14"/>
      <c r="CV461" s="15"/>
      <c r="CW461" s="15"/>
      <c r="CX461" s="97"/>
      <c r="CY461" s="97"/>
      <c r="CZ461" s="15"/>
      <c r="DA461" s="15"/>
      <c r="DB461" s="97"/>
      <c r="DC461" s="97"/>
      <c r="DD461" s="15"/>
      <c r="DE461" s="15"/>
      <c r="DF461" s="97"/>
      <c r="DG461" s="97"/>
      <c r="DH461" s="15"/>
      <c r="DI461" s="15"/>
      <c r="DJ461" s="97"/>
      <c r="DK461" s="97"/>
      <c r="DL461" s="15"/>
      <c r="DM461" s="15"/>
      <c r="DN461" s="97"/>
      <c r="DO461" s="97"/>
      <c r="DP461" s="15"/>
      <c r="DQ461" s="15"/>
      <c r="DR461" s="97"/>
      <c r="DS461" s="97"/>
      <c r="DT461" s="15"/>
      <c r="DU461" s="15"/>
      <c r="DV461" s="97"/>
      <c r="DW461" s="97"/>
      <c r="DX461" s="15"/>
      <c r="DY461" s="15"/>
      <c r="DZ461" s="58">
        <v>5032305649</v>
      </c>
      <c r="EA461" s="59">
        <v>6660076</v>
      </c>
    </row>
    <row r="462" spans="1:131" s="22" customFormat="1" ht="19.5" customHeight="1" x14ac:dyDescent="0.25">
      <c r="A462" s="9">
        <v>398</v>
      </c>
      <c r="B462" s="10" t="s">
        <v>1826</v>
      </c>
      <c r="C462" s="22" t="s">
        <v>722</v>
      </c>
      <c r="D462" s="14"/>
      <c r="E462" s="22" t="s">
        <v>723</v>
      </c>
      <c r="F462" s="22" t="s">
        <v>360</v>
      </c>
      <c r="G462" s="14"/>
      <c r="H462" s="22" t="s">
        <v>202</v>
      </c>
      <c r="I462" s="22" t="s">
        <v>35</v>
      </c>
      <c r="J462" s="131">
        <v>41302</v>
      </c>
      <c r="K462" s="131">
        <v>41241</v>
      </c>
      <c r="L462" s="131">
        <v>41639</v>
      </c>
      <c r="O462" s="22">
        <v>30</v>
      </c>
      <c r="Q462" s="22" t="s">
        <v>61</v>
      </c>
      <c r="R462" s="15"/>
      <c r="S462" s="15">
        <v>1226048495</v>
      </c>
      <c r="T462" s="15">
        <v>1226048495</v>
      </c>
      <c r="U462" s="15">
        <v>245209699</v>
      </c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51">
        <f t="shared" si="6"/>
        <v>0</v>
      </c>
      <c r="AG462" s="47"/>
      <c r="AH462" s="14">
        <v>41241</v>
      </c>
      <c r="AI462" s="14">
        <v>41274</v>
      </c>
      <c r="AJ462" s="15">
        <v>18626488</v>
      </c>
      <c r="AK462" s="15">
        <v>3725298</v>
      </c>
      <c r="AL462" s="14">
        <v>41275</v>
      </c>
      <c r="AM462" s="14">
        <v>41305</v>
      </c>
      <c r="AN462" s="15">
        <v>134707196</v>
      </c>
      <c r="AO462" s="15">
        <v>26941439</v>
      </c>
      <c r="AP462" s="14">
        <v>41306</v>
      </c>
      <c r="AQ462" s="14">
        <v>41333</v>
      </c>
      <c r="AR462" s="15">
        <v>338258100</v>
      </c>
      <c r="AS462" s="15">
        <v>67651620</v>
      </c>
      <c r="AT462" s="14">
        <v>41334</v>
      </c>
      <c r="AU462" s="14">
        <v>41364</v>
      </c>
      <c r="AV462" s="15">
        <v>328388633</v>
      </c>
      <c r="AW462" s="15">
        <v>65677727</v>
      </c>
      <c r="AX462" s="14">
        <v>41365</v>
      </c>
      <c r="AY462" s="14">
        <v>41394</v>
      </c>
      <c r="AZ462" s="15">
        <v>72521450</v>
      </c>
      <c r="BA462" s="15">
        <v>14504290</v>
      </c>
      <c r="BB462" s="14">
        <v>41395</v>
      </c>
      <c r="BC462" s="14">
        <v>41425</v>
      </c>
      <c r="BD462" s="15">
        <v>1914451</v>
      </c>
      <c r="BE462" s="15">
        <v>382890</v>
      </c>
      <c r="BF462" s="14">
        <v>41426</v>
      </c>
      <c r="BG462" s="14">
        <v>41455</v>
      </c>
      <c r="BH462" s="15">
        <v>5674236</v>
      </c>
      <c r="BI462" s="15">
        <v>1134847</v>
      </c>
      <c r="BJ462" s="14">
        <v>41456</v>
      </c>
      <c r="BK462" s="14">
        <v>41486</v>
      </c>
      <c r="BL462" s="15">
        <v>19701280</v>
      </c>
      <c r="BM462" s="15">
        <v>3940256</v>
      </c>
      <c r="BN462" s="14">
        <v>41487</v>
      </c>
      <c r="BO462" s="14">
        <v>41517</v>
      </c>
      <c r="BP462" s="15">
        <v>3341030</v>
      </c>
      <c r="BQ462" s="15">
        <v>668206</v>
      </c>
      <c r="BR462" s="14">
        <v>41518</v>
      </c>
      <c r="BS462" s="14">
        <v>41547</v>
      </c>
      <c r="BT462" s="15">
        <v>3356026</v>
      </c>
      <c r="BU462" s="15">
        <v>671205</v>
      </c>
      <c r="BV462" s="14">
        <v>41548</v>
      </c>
      <c r="BW462" s="14">
        <v>41639</v>
      </c>
      <c r="BX462" s="15">
        <v>22669380</v>
      </c>
      <c r="BY462" s="15">
        <v>4533876</v>
      </c>
      <c r="CB462" s="15"/>
      <c r="CC462" s="15"/>
      <c r="CF462" s="15"/>
      <c r="CG462" s="15"/>
      <c r="CJ462" s="15"/>
      <c r="CK462" s="15"/>
      <c r="CN462" s="15"/>
      <c r="CO462" s="15"/>
      <c r="CP462" s="14"/>
      <c r="CQ462" s="14"/>
      <c r="CR462" s="15"/>
      <c r="CS462" s="15"/>
      <c r="CT462" s="14"/>
      <c r="CU462" s="14"/>
      <c r="CV462" s="15"/>
      <c r="CW462" s="15"/>
      <c r="CX462" s="97"/>
      <c r="CY462" s="97"/>
      <c r="CZ462" s="15"/>
      <c r="DA462" s="15"/>
      <c r="DB462" s="97"/>
      <c r="DC462" s="97"/>
      <c r="DD462" s="15"/>
      <c r="DE462" s="15"/>
      <c r="DF462" s="97"/>
      <c r="DG462" s="97"/>
      <c r="DH462" s="15"/>
      <c r="DI462" s="15"/>
      <c r="DJ462" s="97"/>
      <c r="DK462" s="97"/>
      <c r="DL462" s="15"/>
      <c r="DM462" s="15"/>
      <c r="DN462" s="97"/>
      <c r="DO462" s="97"/>
      <c r="DP462" s="15"/>
      <c r="DQ462" s="15"/>
      <c r="DR462" s="97"/>
      <c r="DS462" s="97"/>
      <c r="DT462" s="15"/>
      <c r="DU462" s="15"/>
      <c r="DV462" s="97"/>
      <c r="DW462" s="97"/>
      <c r="DX462" s="15"/>
      <c r="DY462" s="15"/>
      <c r="DZ462" s="58">
        <v>1045424656</v>
      </c>
      <c r="EA462" s="59">
        <v>19253277</v>
      </c>
    </row>
    <row r="463" spans="1:131" s="22" customFormat="1" ht="19.5" customHeight="1" x14ac:dyDescent="0.25">
      <c r="A463" s="9">
        <v>399</v>
      </c>
      <c r="B463" s="10" t="s">
        <v>1827</v>
      </c>
      <c r="C463" s="22" t="s">
        <v>724</v>
      </c>
      <c r="D463" s="14"/>
      <c r="E463" s="22" t="s">
        <v>447</v>
      </c>
      <c r="F463" s="22" t="s">
        <v>448</v>
      </c>
      <c r="G463" s="14"/>
      <c r="H463" s="22" t="s">
        <v>202</v>
      </c>
      <c r="I463" s="22" t="s">
        <v>25</v>
      </c>
      <c r="J463" s="131">
        <v>40965</v>
      </c>
      <c r="K463" s="131">
        <v>40965</v>
      </c>
      <c r="L463" s="131">
        <v>41274</v>
      </c>
      <c r="O463" s="22">
        <v>24</v>
      </c>
      <c r="Q463" s="22" t="s">
        <v>54</v>
      </c>
      <c r="R463" s="15"/>
      <c r="S463" s="15">
        <v>4565000</v>
      </c>
      <c r="T463" s="15">
        <v>4565000</v>
      </c>
      <c r="U463" s="15">
        <v>913000</v>
      </c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51">
        <f t="shared" ref="AF463:AF532" si="7">SUM(V463:AE463)</f>
        <v>0</v>
      </c>
      <c r="AG463" s="47"/>
      <c r="AH463" s="14">
        <v>40965</v>
      </c>
      <c r="AI463" s="14">
        <v>41274</v>
      </c>
      <c r="AJ463" s="15">
        <v>4537870</v>
      </c>
      <c r="AK463" s="15">
        <v>800000</v>
      </c>
      <c r="AL463" s="14"/>
      <c r="AM463" s="14"/>
      <c r="AN463" s="15"/>
      <c r="AO463" s="15"/>
      <c r="AP463" s="14"/>
      <c r="AQ463" s="14"/>
      <c r="AR463" s="15"/>
      <c r="AS463" s="15"/>
      <c r="AT463" s="14"/>
      <c r="AU463" s="14"/>
      <c r="AV463" s="15"/>
      <c r="AW463" s="15"/>
      <c r="AX463" s="14"/>
      <c r="AY463" s="14"/>
      <c r="AZ463" s="15"/>
      <c r="BA463" s="15"/>
      <c r="BB463" s="14"/>
      <c r="BC463" s="14"/>
      <c r="BD463" s="15"/>
      <c r="BE463" s="15"/>
      <c r="BF463" s="14"/>
      <c r="BG463" s="14"/>
      <c r="BH463" s="15"/>
      <c r="BI463" s="15"/>
      <c r="BJ463" s="14"/>
      <c r="BK463" s="14"/>
      <c r="BL463" s="15"/>
      <c r="BM463" s="15"/>
      <c r="BN463" s="14"/>
      <c r="BO463" s="14"/>
      <c r="BP463" s="15"/>
      <c r="BQ463" s="15"/>
      <c r="BT463" s="15"/>
      <c r="BU463" s="15"/>
      <c r="BX463" s="15"/>
      <c r="BY463" s="15"/>
      <c r="CB463" s="15"/>
      <c r="CC463" s="15"/>
      <c r="CF463" s="15"/>
      <c r="CG463" s="15"/>
      <c r="CJ463" s="15"/>
      <c r="CK463" s="15"/>
      <c r="CN463" s="15"/>
      <c r="CO463" s="15"/>
      <c r="CP463" s="14"/>
      <c r="CQ463" s="14"/>
      <c r="CR463" s="15"/>
      <c r="CS463" s="15"/>
      <c r="CT463" s="14"/>
      <c r="CU463" s="14"/>
      <c r="CV463" s="15"/>
      <c r="CW463" s="15"/>
      <c r="CX463" s="97"/>
      <c r="CY463" s="97"/>
      <c r="CZ463" s="15"/>
      <c r="DA463" s="15"/>
      <c r="DB463" s="97"/>
      <c r="DC463" s="97"/>
      <c r="DD463" s="15"/>
      <c r="DE463" s="15"/>
      <c r="DF463" s="97"/>
      <c r="DG463" s="97"/>
      <c r="DH463" s="15"/>
      <c r="DI463" s="15"/>
      <c r="DJ463" s="97"/>
      <c r="DK463" s="97"/>
      <c r="DL463" s="15"/>
      <c r="DM463" s="15"/>
      <c r="DN463" s="97"/>
      <c r="DO463" s="97"/>
      <c r="DP463" s="15"/>
      <c r="DQ463" s="15"/>
      <c r="DR463" s="97"/>
      <c r="DS463" s="97"/>
      <c r="DT463" s="15"/>
      <c r="DU463" s="15"/>
      <c r="DV463" s="97"/>
      <c r="DW463" s="97"/>
      <c r="DX463" s="15"/>
      <c r="DY463" s="15"/>
      <c r="DZ463" s="58"/>
      <c r="EA463" s="59"/>
    </row>
    <row r="464" spans="1:131" ht="19.5" customHeight="1" x14ac:dyDescent="0.25">
      <c r="A464" s="9">
        <v>400</v>
      </c>
      <c r="B464" s="10" t="s">
        <v>1828</v>
      </c>
      <c r="C464" s="22" t="s">
        <v>725</v>
      </c>
      <c r="E464" s="22" t="s">
        <v>447</v>
      </c>
      <c r="F464" s="22" t="s">
        <v>448</v>
      </c>
      <c r="G464" s="14"/>
      <c r="H464" s="22" t="s">
        <v>202</v>
      </c>
      <c r="I464" s="22" t="s">
        <v>25</v>
      </c>
      <c r="J464" s="129">
        <v>40965</v>
      </c>
      <c r="K464" s="129">
        <v>40965</v>
      </c>
      <c r="L464" s="129">
        <v>41274</v>
      </c>
      <c r="O464" s="9">
        <v>24</v>
      </c>
      <c r="Q464" s="9" t="s">
        <v>54</v>
      </c>
      <c r="S464" s="13">
        <v>2295000</v>
      </c>
      <c r="T464" s="13">
        <v>2295000</v>
      </c>
      <c r="U464" s="13">
        <v>459000</v>
      </c>
      <c r="AF464" s="51">
        <f t="shared" si="7"/>
        <v>0</v>
      </c>
      <c r="AH464" s="11">
        <v>40965</v>
      </c>
      <c r="AI464" s="11">
        <v>41274</v>
      </c>
      <c r="AJ464" s="13">
        <v>2267941</v>
      </c>
      <c r="AK464" s="13">
        <v>453588</v>
      </c>
    </row>
    <row r="465" spans="1:131" s="22" customFormat="1" ht="19.5" customHeight="1" x14ac:dyDescent="0.25">
      <c r="A465" s="9">
        <v>401</v>
      </c>
      <c r="B465" s="10" t="s">
        <v>1829</v>
      </c>
      <c r="C465" s="22" t="s">
        <v>726</v>
      </c>
      <c r="D465" s="14"/>
      <c r="E465" s="22" t="s">
        <v>101</v>
      </c>
      <c r="F465" s="22" t="s">
        <v>102</v>
      </c>
      <c r="G465" s="14"/>
      <c r="H465" s="22" t="s">
        <v>202</v>
      </c>
      <c r="I465" s="22" t="s">
        <v>205</v>
      </c>
      <c r="J465" s="131">
        <v>41216</v>
      </c>
      <c r="K465" s="131">
        <v>41206</v>
      </c>
      <c r="L465" s="131">
        <v>41608</v>
      </c>
      <c r="O465" s="22">
        <v>29</v>
      </c>
      <c r="Q465" s="22" t="s">
        <v>61</v>
      </c>
      <c r="R465" s="15"/>
      <c r="S465" s="15">
        <v>51670750</v>
      </c>
      <c r="T465" s="15">
        <v>51670750</v>
      </c>
      <c r="U465" s="15">
        <v>10334150</v>
      </c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51">
        <f t="shared" si="7"/>
        <v>0</v>
      </c>
      <c r="AG465" s="47"/>
      <c r="AH465" s="14">
        <v>41206</v>
      </c>
      <c r="AI465" s="14">
        <v>41317</v>
      </c>
      <c r="AJ465" s="15">
        <v>49497753</v>
      </c>
      <c r="AK465" s="15">
        <v>9899551</v>
      </c>
      <c r="AL465" s="14"/>
      <c r="AM465" s="14"/>
      <c r="AN465" s="15"/>
      <c r="AO465" s="15"/>
      <c r="AP465" s="14"/>
      <c r="AQ465" s="14"/>
      <c r="AR465" s="15"/>
      <c r="AS465" s="15"/>
      <c r="AT465" s="14"/>
      <c r="AU465" s="14"/>
      <c r="AV465" s="15"/>
      <c r="AW465" s="15"/>
      <c r="AX465" s="14"/>
      <c r="AY465" s="14"/>
      <c r="AZ465" s="15"/>
      <c r="BA465" s="15"/>
      <c r="BB465" s="14"/>
      <c r="BC465" s="14"/>
      <c r="BD465" s="15"/>
      <c r="BE465" s="15"/>
      <c r="BF465" s="14"/>
      <c r="BG465" s="14"/>
      <c r="BH465" s="15"/>
      <c r="BI465" s="15"/>
      <c r="BJ465" s="14"/>
      <c r="BK465" s="14"/>
      <c r="BL465" s="15"/>
      <c r="BM465" s="15"/>
      <c r="BN465" s="14"/>
      <c r="BO465" s="14"/>
      <c r="BP465" s="15"/>
      <c r="BQ465" s="15"/>
      <c r="BT465" s="15"/>
      <c r="BU465" s="15"/>
      <c r="BX465" s="15"/>
      <c r="BY465" s="15"/>
      <c r="CB465" s="15"/>
      <c r="CC465" s="15"/>
      <c r="CF465" s="15"/>
      <c r="CG465" s="15"/>
      <c r="CJ465" s="15"/>
      <c r="CK465" s="15"/>
      <c r="CN465" s="15"/>
      <c r="CO465" s="15"/>
      <c r="CP465" s="14"/>
      <c r="CQ465" s="14"/>
      <c r="CR465" s="15"/>
      <c r="CS465" s="15"/>
      <c r="CT465" s="14"/>
      <c r="CU465" s="14"/>
      <c r="CV465" s="15"/>
      <c r="CW465" s="15"/>
      <c r="CX465" s="97"/>
      <c r="CY465" s="97"/>
      <c r="CZ465" s="15"/>
      <c r="DA465" s="15"/>
      <c r="DB465" s="97"/>
      <c r="DC465" s="97"/>
      <c r="DD465" s="15"/>
      <c r="DE465" s="15"/>
      <c r="DF465" s="97"/>
      <c r="DG465" s="97"/>
      <c r="DH465" s="15"/>
      <c r="DI465" s="15"/>
      <c r="DJ465" s="97"/>
      <c r="DK465" s="97"/>
      <c r="DL465" s="15"/>
      <c r="DM465" s="15"/>
      <c r="DN465" s="97"/>
      <c r="DO465" s="97"/>
      <c r="DP465" s="15"/>
      <c r="DQ465" s="15"/>
      <c r="DR465" s="97"/>
      <c r="DS465" s="97"/>
      <c r="DT465" s="15"/>
      <c r="DU465" s="15"/>
      <c r="DV465" s="97"/>
      <c r="DW465" s="97"/>
      <c r="DX465" s="15"/>
      <c r="DY465" s="15"/>
      <c r="DZ465" s="58"/>
      <c r="EA465" s="59"/>
    </row>
    <row r="466" spans="1:131" ht="19.5" customHeight="1" x14ac:dyDescent="0.25">
      <c r="A466" s="9">
        <v>402</v>
      </c>
      <c r="B466" s="10" t="s">
        <v>1830</v>
      </c>
      <c r="C466" s="9" t="s">
        <v>727</v>
      </c>
      <c r="E466" s="9" t="s">
        <v>728</v>
      </c>
      <c r="F466" s="9" t="s">
        <v>729</v>
      </c>
      <c r="H466" s="9" t="s">
        <v>202</v>
      </c>
      <c r="I466" s="9" t="s">
        <v>78</v>
      </c>
      <c r="J466" s="129">
        <v>41201</v>
      </c>
      <c r="K466" s="129">
        <v>41201</v>
      </c>
      <c r="L466" s="129">
        <v>41455</v>
      </c>
      <c r="O466" s="9">
        <v>30</v>
      </c>
      <c r="Q466" s="9" t="s">
        <v>54</v>
      </c>
      <c r="S466" s="13">
        <v>15000000</v>
      </c>
      <c r="T466" s="13">
        <v>15000000</v>
      </c>
      <c r="U466" s="13">
        <v>3000000</v>
      </c>
      <c r="AF466" s="51">
        <f t="shared" si="7"/>
        <v>0</v>
      </c>
      <c r="AG466" s="45">
        <v>12000000</v>
      </c>
      <c r="AH466" s="11">
        <v>41201</v>
      </c>
      <c r="AI466" s="11">
        <v>41709</v>
      </c>
      <c r="AJ466" s="13">
        <v>14960000</v>
      </c>
      <c r="AK466" s="13">
        <v>2992000</v>
      </c>
    </row>
    <row r="467" spans="1:131" s="18" customFormat="1" ht="19.5" customHeight="1" x14ac:dyDescent="0.25">
      <c r="A467" s="18">
        <v>402</v>
      </c>
      <c r="B467" s="17" t="s">
        <v>1830</v>
      </c>
      <c r="C467" s="18" t="s">
        <v>2505</v>
      </c>
      <c r="D467" s="19">
        <v>41893</v>
      </c>
      <c r="G467" s="19"/>
      <c r="J467" s="130"/>
      <c r="K467" s="130"/>
      <c r="L467" s="130">
        <v>41709</v>
      </c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51">
        <f t="shared" si="7"/>
        <v>0</v>
      </c>
      <c r="AG467" s="46"/>
      <c r="AH467" s="19"/>
      <c r="AI467" s="19"/>
      <c r="AJ467" s="20"/>
      <c r="AK467" s="20"/>
      <c r="AL467" s="19"/>
      <c r="AM467" s="19"/>
      <c r="AN467" s="20"/>
      <c r="AO467" s="20"/>
      <c r="AP467" s="19"/>
      <c r="AQ467" s="19"/>
      <c r="AR467" s="20"/>
      <c r="AS467" s="20"/>
      <c r="AT467" s="19"/>
      <c r="AU467" s="19"/>
      <c r="AV467" s="20"/>
      <c r="AW467" s="20"/>
      <c r="AX467" s="19"/>
      <c r="AY467" s="19"/>
      <c r="AZ467" s="20"/>
      <c r="BA467" s="20"/>
      <c r="BB467" s="19"/>
      <c r="BC467" s="19"/>
      <c r="BD467" s="20"/>
      <c r="BE467" s="20"/>
      <c r="BF467" s="19"/>
      <c r="BG467" s="19"/>
      <c r="BH467" s="20"/>
      <c r="BI467" s="20"/>
      <c r="BJ467" s="19"/>
      <c r="BK467" s="19"/>
      <c r="BL467" s="20"/>
      <c r="BM467" s="20"/>
      <c r="BN467" s="19"/>
      <c r="BO467" s="19"/>
      <c r="BP467" s="20"/>
      <c r="BQ467" s="20"/>
      <c r="BT467" s="20"/>
      <c r="BU467" s="20"/>
      <c r="BX467" s="20"/>
      <c r="BY467" s="20"/>
      <c r="CB467" s="20"/>
      <c r="CC467" s="20"/>
      <c r="CF467" s="20"/>
      <c r="CG467" s="20"/>
      <c r="CJ467" s="20"/>
      <c r="CK467" s="20"/>
      <c r="CN467" s="20"/>
      <c r="CO467" s="20"/>
      <c r="CP467" s="19"/>
      <c r="CQ467" s="19"/>
      <c r="CR467" s="20"/>
      <c r="CS467" s="20"/>
      <c r="CT467" s="19"/>
      <c r="CU467" s="19"/>
      <c r="CV467" s="20"/>
      <c r="CW467" s="20"/>
      <c r="CX467" s="96"/>
      <c r="CY467" s="96"/>
      <c r="CZ467" s="20"/>
      <c r="DA467" s="20"/>
      <c r="DB467" s="96"/>
      <c r="DC467" s="96"/>
      <c r="DD467" s="20"/>
      <c r="DE467" s="20"/>
      <c r="DF467" s="96"/>
      <c r="DG467" s="96"/>
      <c r="DH467" s="20"/>
      <c r="DI467" s="20"/>
      <c r="DJ467" s="96"/>
      <c r="DK467" s="96"/>
      <c r="DL467" s="20"/>
      <c r="DM467" s="20"/>
      <c r="DN467" s="96"/>
      <c r="DO467" s="96"/>
      <c r="DP467" s="20"/>
      <c r="DQ467" s="20"/>
      <c r="DR467" s="96"/>
      <c r="DS467" s="96"/>
      <c r="DT467" s="20"/>
      <c r="DU467" s="20"/>
      <c r="DV467" s="96"/>
      <c r="DW467" s="96"/>
      <c r="DX467" s="20"/>
      <c r="DY467" s="20"/>
      <c r="DZ467" s="56"/>
      <c r="EA467" s="57"/>
    </row>
    <row r="468" spans="1:131" ht="19.5" customHeight="1" x14ac:dyDescent="0.25">
      <c r="A468" s="9">
        <v>403</v>
      </c>
      <c r="B468" s="10" t="s">
        <v>1831</v>
      </c>
      <c r="C468" s="9" t="s">
        <v>730</v>
      </c>
      <c r="E468" s="9" t="s">
        <v>479</v>
      </c>
      <c r="F468" s="9" t="s">
        <v>480</v>
      </c>
      <c r="H468" s="9" t="s">
        <v>202</v>
      </c>
      <c r="I468" s="9" t="s">
        <v>205</v>
      </c>
      <c r="J468" s="129">
        <v>41133</v>
      </c>
      <c r="K468" s="129">
        <v>41107</v>
      </c>
      <c r="L468" s="129">
        <v>41305</v>
      </c>
      <c r="M468" s="9" t="s">
        <v>20</v>
      </c>
      <c r="O468" s="9">
        <v>30</v>
      </c>
      <c r="Q468" s="9" t="s">
        <v>54</v>
      </c>
      <c r="S468" s="13">
        <v>21208000</v>
      </c>
      <c r="T468" s="13">
        <v>21208000</v>
      </c>
      <c r="U468" s="13">
        <v>4241600</v>
      </c>
      <c r="AF468" s="51">
        <f t="shared" si="7"/>
        <v>0</v>
      </c>
      <c r="AH468" s="11">
        <v>41107</v>
      </c>
      <c r="AI468" s="11">
        <v>41305</v>
      </c>
      <c r="AJ468" s="13">
        <v>19791347</v>
      </c>
      <c r="AK468" s="13">
        <v>3958269</v>
      </c>
    </row>
    <row r="469" spans="1:131" ht="19.5" customHeight="1" x14ac:dyDescent="0.25">
      <c r="A469" s="18">
        <v>403</v>
      </c>
      <c r="B469" s="17" t="s">
        <v>1831</v>
      </c>
      <c r="C469" s="18" t="s">
        <v>1035</v>
      </c>
      <c r="D469" s="19">
        <v>41571</v>
      </c>
      <c r="E469" s="9" t="s">
        <v>479</v>
      </c>
      <c r="AF469" s="51">
        <f t="shared" si="7"/>
        <v>0</v>
      </c>
    </row>
    <row r="470" spans="1:131" ht="19.5" customHeight="1" x14ac:dyDescent="0.25">
      <c r="A470" s="9">
        <v>404</v>
      </c>
      <c r="B470" s="10" t="s">
        <v>1832</v>
      </c>
      <c r="C470" s="9" t="s">
        <v>731</v>
      </c>
      <c r="E470" s="9" t="s">
        <v>2202</v>
      </c>
      <c r="F470" s="9" t="s">
        <v>733</v>
      </c>
      <c r="H470" s="9" t="s">
        <v>202</v>
      </c>
      <c r="I470" s="9" t="s">
        <v>25</v>
      </c>
      <c r="J470" s="129">
        <v>41167</v>
      </c>
      <c r="K470" s="129">
        <v>41159</v>
      </c>
      <c r="L470" s="129">
        <v>41623</v>
      </c>
      <c r="O470" s="9">
        <v>28</v>
      </c>
      <c r="Q470" s="9" t="s">
        <v>54</v>
      </c>
      <c r="S470" s="13">
        <v>6250000</v>
      </c>
      <c r="T470" s="13">
        <v>6250000</v>
      </c>
      <c r="U470" s="13">
        <v>1250000</v>
      </c>
      <c r="AF470" s="51">
        <f t="shared" si="7"/>
        <v>0</v>
      </c>
      <c r="AG470" s="45">
        <v>5000000</v>
      </c>
      <c r="AH470" s="11">
        <v>41159</v>
      </c>
      <c r="AI470" s="11">
        <v>41623</v>
      </c>
      <c r="AJ470" s="13">
        <v>6246052</v>
      </c>
      <c r="AK470" s="13">
        <v>1249210</v>
      </c>
    </row>
    <row r="471" spans="1:131" ht="19.5" customHeight="1" x14ac:dyDescent="0.25">
      <c r="A471" s="9">
        <v>405</v>
      </c>
      <c r="B471" s="10" t="s">
        <v>1833</v>
      </c>
      <c r="C471" s="9" t="s">
        <v>734</v>
      </c>
      <c r="E471" s="9" t="s">
        <v>56</v>
      </c>
      <c r="F471" s="9" t="s">
        <v>57</v>
      </c>
      <c r="H471" s="9" t="s">
        <v>202</v>
      </c>
      <c r="I471" s="9" t="s">
        <v>25</v>
      </c>
      <c r="J471" s="129">
        <v>41175</v>
      </c>
      <c r="K471" s="129">
        <v>41162</v>
      </c>
      <c r="L471" s="129">
        <v>41425</v>
      </c>
      <c r="O471" s="9">
        <v>19</v>
      </c>
      <c r="Q471" s="9" t="s">
        <v>61</v>
      </c>
      <c r="S471" s="13">
        <v>20445166</v>
      </c>
      <c r="T471" s="13">
        <v>20445166</v>
      </c>
      <c r="U471" s="13">
        <v>4089033</v>
      </c>
      <c r="AF471" s="51">
        <f t="shared" si="7"/>
        <v>0</v>
      </c>
      <c r="AH471" s="11">
        <v>41175</v>
      </c>
      <c r="AI471" s="11">
        <v>41425</v>
      </c>
      <c r="AJ471" s="13">
        <v>19188280</v>
      </c>
      <c r="AK471" s="13">
        <v>3837656</v>
      </c>
    </row>
    <row r="472" spans="1:131" ht="19.5" customHeight="1" x14ac:dyDescent="0.25">
      <c r="A472" s="9">
        <v>406</v>
      </c>
      <c r="B472" s="10" t="s">
        <v>1834</v>
      </c>
      <c r="C472" s="9" t="s">
        <v>735</v>
      </c>
      <c r="E472" s="9" t="s">
        <v>736</v>
      </c>
      <c r="F472" s="9" t="s">
        <v>87</v>
      </c>
      <c r="H472" s="9" t="s">
        <v>202</v>
      </c>
      <c r="I472" s="9" t="s">
        <v>35</v>
      </c>
      <c r="J472" s="129">
        <v>41228</v>
      </c>
      <c r="K472" s="129">
        <v>41228</v>
      </c>
      <c r="L472" s="129">
        <v>41638</v>
      </c>
      <c r="O472" s="9">
        <v>27</v>
      </c>
      <c r="Q472" s="9" t="s">
        <v>61</v>
      </c>
      <c r="S472" s="13">
        <v>7420000</v>
      </c>
      <c r="T472" s="13">
        <v>7420000</v>
      </c>
      <c r="U472" s="13">
        <v>1484000</v>
      </c>
      <c r="AF472" s="51">
        <f t="shared" si="7"/>
        <v>0</v>
      </c>
      <c r="AH472" s="11">
        <v>41228</v>
      </c>
      <c r="AI472" s="11">
        <v>42004</v>
      </c>
      <c r="AJ472" s="13">
        <v>4246800</v>
      </c>
      <c r="AK472" s="13">
        <v>849360</v>
      </c>
    </row>
    <row r="473" spans="1:131" s="18" customFormat="1" ht="19.5" customHeight="1" x14ac:dyDescent="0.25">
      <c r="A473" s="18">
        <v>406</v>
      </c>
      <c r="B473" s="17" t="s">
        <v>1834</v>
      </c>
      <c r="C473" s="18" t="s">
        <v>735</v>
      </c>
      <c r="D473" s="19">
        <v>41893</v>
      </c>
      <c r="G473" s="19"/>
      <c r="J473" s="130"/>
      <c r="K473" s="130"/>
      <c r="L473" s="130">
        <v>42004</v>
      </c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51">
        <f t="shared" si="7"/>
        <v>0</v>
      </c>
      <c r="AG473" s="46"/>
      <c r="AH473" s="19"/>
      <c r="AI473" s="19"/>
      <c r="AJ473" s="20"/>
      <c r="AK473" s="20"/>
      <c r="AL473" s="19"/>
      <c r="AM473" s="19"/>
      <c r="AN473" s="20"/>
      <c r="AO473" s="20"/>
      <c r="AP473" s="19"/>
      <c r="AQ473" s="19"/>
      <c r="AR473" s="20"/>
      <c r="AS473" s="20"/>
      <c r="AT473" s="19"/>
      <c r="AU473" s="19"/>
      <c r="AV473" s="20"/>
      <c r="AW473" s="20"/>
      <c r="AX473" s="19"/>
      <c r="AY473" s="19"/>
      <c r="AZ473" s="20"/>
      <c r="BA473" s="20"/>
      <c r="BB473" s="19"/>
      <c r="BC473" s="19"/>
      <c r="BD473" s="20"/>
      <c r="BE473" s="20"/>
      <c r="BF473" s="19"/>
      <c r="BG473" s="19"/>
      <c r="BH473" s="20"/>
      <c r="BI473" s="20"/>
      <c r="BJ473" s="19"/>
      <c r="BK473" s="19"/>
      <c r="BL473" s="20"/>
      <c r="BM473" s="20"/>
      <c r="BN473" s="19"/>
      <c r="BO473" s="19"/>
      <c r="BP473" s="20"/>
      <c r="BQ473" s="20"/>
      <c r="BT473" s="20"/>
      <c r="BU473" s="20"/>
      <c r="BX473" s="20"/>
      <c r="BY473" s="20"/>
      <c r="CB473" s="20"/>
      <c r="CC473" s="20"/>
      <c r="CF473" s="20"/>
      <c r="CG473" s="20"/>
      <c r="CJ473" s="20"/>
      <c r="CK473" s="20"/>
      <c r="CN473" s="20"/>
      <c r="CO473" s="20"/>
      <c r="CP473" s="19"/>
      <c r="CQ473" s="19"/>
      <c r="CR473" s="20"/>
      <c r="CS473" s="20"/>
      <c r="CT473" s="19"/>
      <c r="CU473" s="19"/>
      <c r="CV473" s="20"/>
      <c r="CW473" s="20"/>
      <c r="CX473" s="96"/>
      <c r="CY473" s="96"/>
      <c r="CZ473" s="20"/>
      <c r="DA473" s="20"/>
      <c r="DB473" s="96"/>
      <c r="DC473" s="96"/>
      <c r="DD473" s="20"/>
      <c r="DE473" s="20"/>
      <c r="DF473" s="96"/>
      <c r="DG473" s="96"/>
      <c r="DH473" s="20"/>
      <c r="DI473" s="20"/>
      <c r="DJ473" s="96"/>
      <c r="DK473" s="96"/>
      <c r="DL473" s="20"/>
      <c r="DM473" s="20"/>
      <c r="DN473" s="96"/>
      <c r="DO473" s="96"/>
      <c r="DP473" s="20"/>
      <c r="DQ473" s="20"/>
      <c r="DR473" s="96"/>
      <c r="DS473" s="96"/>
      <c r="DT473" s="20"/>
      <c r="DU473" s="20"/>
      <c r="DV473" s="96"/>
      <c r="DW473" s="96"/>
      <c r="DX473" s="20"/>
      <c r="DY473" s="20"/>
      <c r="DZ473" s="56"/>
      <c r="EA473" s="57"/>
    </row>
    <row r="474" spans="1:131" ht="19.5" customHeight="1" x14ac:dyDescent="0.25">
      <c r="A474" s="9">
        <v>407</v>
      </c>
      <c r="B474" s="10" t="s">
        <v>1835</v>
      </c>
      <c r="C474" s="9" t="s">
        <v>737</v>
      </c>
      <c r="E474" s="9" t="s">
        <v>736</v>
      </c>
      <c r="F474" s="9" t="s">
        <v>87</v>
      </c>
      <c r="H474" s="9" t="s">
        <v>202</v>
      </c>
      <c r="I474" s="9" t="s">
        <v>35</v>
      </c>
      <c r="J474" s="129">
        <v>41201</v>
      </c>
      <c r="K474" s="129">
        <v>41197</v>
      </c>
      <c r="L474" s="129">
        <v>41639</v>
      </c>
      <c r="O474" s="9">
        <v>27</v>
      </c>
      <c r="Q474" s="9" t="s">
        <v>61</v>
      </c>
      <c r="S474" s="13">
        <v>7839957</v>
      </c>
      <c r="T474" s="13">
        <v>7839957</v>
      </c>
      <c r="U474" s="13">
        <v>1567991</v>
      </c>
      <c r="AF474" s="51">
        <f t="shared" si="7"/>
        <v>0</v>
      </c>
      <c r="AH474" s="11">
        <v>41223</v>
      </c>
      <c r="AI474" s="11">
        <v>41274</v>
      </c>
      <c r="AJ474" s="13">
        <v>4518681</v>
      </c>
      <c r="AK474" s="13">
        <v>903736</v>
      </c>
    </row>
    <row r="475" spans="1:131" ht="19.5" customHeight="1" x14ac:dyDescent="0.25">
      <c r="A475" s="9">
        <v>408</v>
      </c>
      <c r="B475" s="10" t="s">
        <v>1836</v>
      </c>
      <c r="C475" s="9" t="s">
        <v>738</v>
      </c>
      <c r="E475" s="9" t="s">
        <v>1361</v>
      </c>
      <c r="F475" s="9" t="s">
        <v>274</v>
      </c>
      <c r="H475" s="9" t="s">
        <v>202</v>
      </c>
      <c r="I475" s="9" t="s">
        <v>78</v>
      </c>
      <c r="J475" s="129">
        <v>41155</v>
      </c>
      <c r="K475" s="129">
        <v>40634</v>
      </c>
      <c r="L475" s="129">
        <v>41578</v>
      </c>
      <c r="M475" s="9" t="s">
        <v>20</v>
      </c>
      <c r="O475" s="9">
        <v>32</v>
      </c>
      <c r="Q475" s="9" t="s">
        <v>54</v>
      </c>
      <c r="S475" s="13">
        <v>10412500</v>
      </c>
      <c r="T475" s="13">
        <v>10412500</v>
      </c>
      <c r="U475" s="13">
        <v>1150000</v>
      </c>
      <c r="W475" s="13">
        <v>5600000</v>
      </c>
      <c r="AF475" s="51">
        <f t="shared" si="7"/>
        <v>5600000</v>
      </c>
      <c r="AH475" s="11">
        <v>40634</v>
      </c>
      <c r="AI475" s="11">
        <v>41562</v>
      </c>
      <c r="AJ475" s="13">
        <v>10255866</v>
      </c>
      <c r="AK475" s="13">
        <v>1150000</v>
      </c>
    </row>
    <row r="476" spans="1:131" ht="19.5" customHeight="1" x14ac:dyDescent="0.25">
      <c r="A476" s="9">
        <v>409</v>
      </c>
      <c r="B476" s="10" t="s">
        <v>1837</v>
      </c>
      <c r="C476" s="9" t="s">
        <v>739</v>
      </c>
      <c r="E476" s="9" t="s">
        <v>39</v>
      </c>
      <c r="F476" s="9" t="s">
        <v>40</v>
      </c>
      <c r="I476" s="9" t="s">
        <v>25</v>
      </c>
      <c r="M476" s="9" t="s">
        <v>20</v>
      </c>
      <c r="O476" s="9">
        <v>30</v>
      </c>
      <c r="AF476" s="51">
        <f t="shared" si="7"/>
        <v>0</v>
      </c>
    </row>
    <row r="477" spans="1:131" ht="19.5" customHeight="1" x14ac:dyDescent="0.25">
      <c r="A477" s="9">
        <v>410</v>
      </c>
      <c r="B477" s="10" t="s">
        <v>1838</v>
      </c>
      <c r="C477" s="9" t="s">
        <v>740</v>
      </c>
      <c r="E477" s="9" t="s">
        <v>39</v>
      </c>
      <c r="F477" s="9" t="s">
        <v>40</v>
      </c>
      <c r="I477" s="9" t="s">
        <v>25</v>
      </c>
      <c r="M477" s="9" t="s">
        <v>20</v>
      </c>
      <c r="O477" s="9">
        <v>30</v>
      </c>
      <c r="AF477" s="51">
        <f t="shared" si="7"/>
        <v>0</v>
      </c>
    </row>
    <row r="478" spans="1:131" ht="19.5" customHeight="1" x14ac:dyDescent="0.25">
      <c r="A478" s="9">
        <v>411</v>
      </c>
      <c r="B478" s="10" t="s">
        <v>1839</v>
      </c>
      <c r="C478" s="9" t="s">
        <v>741</v>
      </c>
      <c r="E478" s="9" t="s">
        <v>39</v>
      </c>
      <c r="F478" s="9" t="s">
        <v>40</v>
      </c>
      <c r="I478" s="9" t="s">
        <v>25</v>
      </c>
      <c r="M478" s="9" t="s">
        <v>20</v>
      </c>
      <c r="O478" s="9">
        <v>30</v>
      </c>
      <c r="AF478" s="51">
        <f t="shared" si="7"/>
        <v>0</v>
      </c>
    </row>
    <row r="479" spans="1:131" ht="19.5" customHeight="1" x14ac:dyDescent="0.25">
      <c r="A479" s="9">
        <v>412</v>
      </c>
      <c r="B479" s="10" t="s">
        <v>1840</v>
      </c>
      <c r="C479" s="9" t="s">
        <v>742</v>
      </c>
      <c r="E479" s="9" t="s">
        <v>743</v>
      </c>
      <c r="F479" s="9" t="s">
        <v>744</v>
      </c>
      <c r="I479" s="9" t="s">
        <v>97</v>
      </c>
      <c r="M479" s="9" t="s">
        <v>20</v>
      </c>
      <c r="AF479" s="51">
        <f t="shared" si="7"/>
        <v>0</v>
      </c>
    </row>
    <row r="480" spans="1:131" ht="19.5" customHeight="1" x14ac:dyDescent="0.25">
      <c r="A480" s="9">
        <v>413</v>
      </c>
      <c r="B480" s="10" t="s">
        <v>1841</v>
      </c>
      <c r="C480" s="9" t="s">
        <v>745</v>
      </c>
      <c r="E480" s="9" t="s">
        <v>212</v>
      </c>
      <c r="F480" s="9" t="s">
        <v>746</v>
      </c>
      <c r="H480" s="9" t="s">
        <v>202</v>
      </c>
      <c r="I480" s="9" t="s">
        <v>28</v>
      </c>
      <c r="J480" s="129">
        <v>41353</v>
      </c>
      <c r="K480" s="129">
        <v>41292</v>
      </c>
      <c r="L480" s="129">
        <v>41639</v>
      </c>
      <c r="M480" s="9" t="s">
        <v>20</v>
      </c>
      <c r="O480" s="9">
        <v>29</v>
      </c>
      <c r="Q480" s="9" t="s">
        <v>54</v>
      </c>
      <c r="S480" s="13">
        <v>5000000</v>
      </c>
      <c r="T480" s="13">
        <v>5000000</v>
      </c>
      <c r="U480" s="13">
        <v>800000</v>
      </c>
      <c r="AF480" s="51">
        <f t="shared" si="7"/>
        <v>0</v>
      </c>
      <c r="AG480" s="45">
        <v>4000000</v>
      </c>
      <c r="AH480" s="11">
        <v>41292</v>
      </c>
      <c r="AI480" s="11">
        <v>41639</v>
      </c>
      <c r="AJ480" s="13">
        <v>5014366</v>
      </c>
      <c r="AK480" s="13">
        <v>800000</v>
      </c>
    </row>
    <row r="481" spans="1:131" s="18" customFormat="1" ht="19.5" customHeight="1" x14ac:dyDescent="0.25">
      <c r="A481" s="18">
        <v>413</v>
      </c>
      <c r="B481" s="17" t="s">
        <v>1841</v>
      </c>
      <c r="C481" s="18" t="s">
        <v>745</v>
      </c>
      <c r="D481" s="19">
        <v>41752</v>
      </c>
      <c r="G481" s="19"/>
      <c r="J481" s="130"/>
      <c r="K481" s="130"/>
      <c r="L481" s="130">
        <v>41670</v>
      </c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51">
        <f t="shared" si="7"/>
        <v>0</v>
      </c>
      <c r="AG481" s="46"/>
      <c r="AH481" s="19"/>
      <c r="AI481" s="19"/>
      <c r="AJ481" s="20"/>
      <c r="AK481" s="20"/>
      <c r="AL481" s="19"/>
      <c r="AM481" s="19"/>
      <c r="AN481" s="20"/>
      <c r="AO481" s="20"/>
      <c r="AP481" s="19"/>
      <c r="AQ481" s="19"/>
      <c r="AR481" s="20"/>
      <c r="AS481" s="20"/>
      <c r="AT481" s="19"/>
      <c r="AU481" s="19"/>
      <c r="AV481" s="20"/>
      <c r="AW481" s="20"/>
      <c r="AX481" s="19"/>
      <c r="AY481" s="19"/>
      <c r="AZ481" s="20"/>
      <c r="BA481" s="20"/>
      <c r="BB481" s="19"/>
      <c r="BC481" s="19"/>
      <c r="BD481" s="20"/>
      <c r="BE481" s="20"/>
      <c r="BF481" s="19"/>
      <c r="BG481" s="19"/>
      <c r="BH481" s="20"/>
      <c r="BI481" s="20"/>
      <c r="BJ481" s="19"/>
      <c r="BK481" s="19"/>
      <c r="BL481" s="20"/>
      <c r="BM481" s="20"/>
      <c r="BN481" s="19"/>
      <c r="BO481" s="19"/>
      <c r="BP481" s="20"/>
      <c r="BQ481" s="20"/>
      <c r="BT481" s="20"/>
      <c r="BU481" s="20"/>
      <c r="BX481" s="20"/>
      <c r="BY481" s="20"/>
      <c r="CB481" s="20"/>
      <c r="CC481" s="20"/>
      <c r="CF481" s="20"/>
      <c r="CG481" s="20"/>
      <c r="CJ481" s="20"/>
      <c r="CK481" s="20"/>
      <c r="CN481" s="20"/>
      <c r="CO481" s="20"/>
      <c r="CP481" s="19"/>
      <c r="CQ481" s="19"/>
      <c r="CR481" s="20"/>
      <c r="CS481" s="20"/>
      <c r="CT481" s="19"/>
      <c r="CU481" s="19"/>
      <c r="CV481" s="20"/>
      <c r="CW481" s="20"/>
      <c r="CX481" s="96"/>
      <c r="CY481" s="96"/>
      <c r="CZ481" s="20"/>
      <c r="DA481" s="20"/>
      <c r="DB481" s="96"/>
      <c r="DC481" s="96"/>
      <c r="DD481" s="20"/>
      <c r="DE481" s="20"/>
      <c r="DF481" s="96"/>
      <c r="DG481" s="96"/>
      <c r="DH481" s="20"/>
      <c r="DI481" s="20"/>
      <c r="DJ481" s="96"/>
      <c r="DK481" s="96"/>
      <c r="DL481" s="20"/>
      <c r="DM481" s="20"/>
      <c r="DN481" s="96"/>
      <c r="DO481" s="96"/>
      <c r="DP481" s="20"/>
      <c r="DQ481" s="20"/>
      <c r="DR481" s="96"/>
      <c r="DS481" s="96"/>
      <c r="DT481" s="20"/>
      <c r="DU481" s="20"/>
      <c r="DV481" s="96"/>
      <c r="DW481" s="96"/>
      <c r="DX481" s="20"/>
      <c r="DY481" s="20"/>
      <c r="DZ481" s="56"/>
      <c r="EA481" s="57"/>
    </row>
    <row r="482" spans="1:131" ht="19.5" customHeight="1" x14ac:dyDescent="0.25">
      <c r="A482" s="9">
        <v>414</v>
      </c>
      <c r="B482" s="10" t="s">
        <v>1842</v>
      </c>
      <c r="C482" s="9" t="s">
        <v>747</v>
      </c>
      <c r="E482" s="9" t="s">
        <v>748</v>
      </c>
      <c r="F482" s="9" t="s">
        <v>749</v>
      </c>
      <c r="I482" s="9" t="s">
        <v>28</v>
      </c>
      <c r="J482" s="129">
        <v>41334</v>
      </c>
      <c r="K482" s="129">
        <v>41275</v>
      </c>
      <c r="L482" s="129">
        <v>41639</v>
      </c>
      <c r="M482" s="9" t="s">
        <v>20</v>
      </c>
      <c r="O482" s="9">
        <v>27</v>
      </c>
      <c r="Q482" s="9" t="s">
        <v>54</v>
      </c>
      <c r="S482" s="13">
        <v>10000180</v>
      </c>
      <c r="T482" s="13">
        <v>10000180</v>
      </c>
      <c r="U482" s="13">
        <v>2000000</v>
      </c>
      <c r="AF482" s="51">
        <f t="shared" si="7"/>
        <v>0</v>
      </c>
      <c r="AH482" s="11">
        <v>41275</v>
      </c>
      <c r="AI482" s="11">
        <v>41455</v>
      </c>
      <c r="AJ482" s="13">
        <v>6565100</v>
      </c>
      <c r="AK482" s="13">
        <v>1313020</v>
      </c>
      <c r="AL482" s="11">
        <v>41456</v>
      </c>
      <c r="AM482" s="11">
        <v>41639</v>
      </c>
      <c r="AN482" s="13">
        <v>3550108</v>
      </c>
      <c r="AO482" s="13">
        <v>686980</v>
      </c>
    </row>
    <row r="483" spans="1:131" ht="19.5" customHeight="1" x14ac:dyDescent="0.25">
      <c r="A483" s="9">
        <v>415</v>
      </c>
      <c r="B483" s="10" t="s">
        <v>1843</v>
      </c>
      <c r="C483" s="9" t="s">
        <v>750</v>
      </c>
      <c r="E483" s="9" t="s">
        <v>287</v>
      </c>
      <c r="F483" s="9" t="s">
        <v>288</v>
      </c>
      <c r="I483" s="9" t="s">
        <v>25</v>
      </c>
      <c r="J483" s="129">
        <v>41512</v>
      </c>
      <c r="K483" s="129">
        <v>41253</v>
      </c>
      <c r="L483" s="129">
        <v>41922</v>
      </c>
      <c r="M483" s="9" t="s">
        <v>20</v>
      </c>
      <c r="O483" s="9">
        <v>29</v>
      </c>
      <c r="Q483" s="9" t="s">
        <v>54</v>
      </c>
      <c r="S483" s="13">
        <v>19215000</v>
      </c>
      <c r="T483" s="13">
        <v>19215000</v>
      </c>
      <c r="U483" s="13">
        <v>3840000</v>
      </c>
      <c r="AF483" s="51">
        <f t="shared" si="7"/>
        <v>0</v>
      </c>
      <c r="AH483" s="11">
        <v>41275</v>
      </c>
      <c r="AI483" s="11">
        <v>42004</v>
      </c>
      <c r="AJ483" s="13">
        <v>18233684</v>
      </c>
      <c r="AK483" s="13">
        <v>3646737</v>
      </c>
    </row>
    <row r="484" spans="1:131" s="18" customFormat="1" ht="19.5" customHeight="1" x14ac:dyDescent="0.25">
      <c r="A484" s="18">
        <v>415</v>
      </c>
      <c r="B484" s="17" t="s">
        <v>1843</v>
      </c>
      <c r="C484" s="18" t="s">
        <v>750</v>
      </c>
      <c r="D484" s="19">
        <v>42123</v>
      </c>
      <c r="G484" s="19"/>
      <c r="J484" s="130"/>
      <c r="K484" s="130"/>
      <c r="L484" s="130">
        <v>42004</v>
      </c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80"/>
      <c r="AG484" s="46"/>
      <c r="AH484" s="19"/>
      <c r="AI484" s="19"/>
      <c r="AJ484" s="20"/>
      <c r="AK484" s="20"/>
      <c r="AL484" s="19"/>
      <c r="AM484" s="19"/>
      <c r="AN484" s="20"/>
      <c r="AO484" s="20"/>
      <c r="AP484" s="19"/>
      <c r="AQ484" s="19"/>
      <c r="AR484" s="20"/>
      <c r="AS484" s="20"/>
      <c r="AT484" s="19"/>
      <c r="AU484" s="19"/>
      <c r="AV484" s="20"/>
      <c r="AW484" s="20"/>
      <c r="AX484" s="19"/>
      <c r="AY484" s="19"/>
      <c r="AZ484" s="20"/>
      <c r="BA484" s="20"/>
      <c r="BB484" s="19"/>
      <c r="BC484" s="19"/>
      <c r="BD484" s="20"/>
      <c r="BE484" s="20"/>
      <c r="BF484" s="19"/>
      <c r="BG484" s="19"/>
      <c r="BH484" s="20"/>
      <c r="BI484" s="20"/>
      <c r="BJ484" s="19"/>
      <c r="BK484" s="19"/>
      <c r="BL484" s="20"/>
      <c r="BM484" s="20"/>
      <c r="BN484" s="19"/>
      <c r="BO484" s="19"/>
      <c r="BP484" s="20"/>
      <c r="BQ484" s="20"/>
      <c r="BT484" s="20"/>
      <c r="BU484" s="20"/>
      <c r="BX484" s="20"/>
      <c r="BY484" s="20"/>
      <c r="CB484" s="20"/>
      <c r="CC484" s="20"/>
      <c r="CF484" s="20"/>
      <c r="CG484" s="20"/>
      <c r="CJ484" s="20"/>
      <c r="CK484" s="20"/>
      <c r="CN484" s="20"/>
      <c r="CO484" s="20"/>
      <c r="CP484" s="19"/>
      <c r="CQ484" s="19"/>
      <c r="CR484" s="20"/>
      <c r="CS484" s="20"/>
      <c r="CT484" s="19"/>
      <c r="CU484" s="19"/>
      <c r="CV484" s="20"/>
      <c r="CW484" s="20"/>
      <c r="CX484" s="96"/>
      <c r="CY484" s="96"/>
      <c r="CZ484" s="20"/>
      <c r="DA484" s="20"/>
      <c r="DB484" s="96"/>
      <c r="DC484" s="96"/>
      <c r="DD484" s="20"/>
      <c r="DE484" s="20"/>
      <c r="DF484" s="96"/>
      <c r="DG484" s="96"/>
      <c r="DH484" s="20"/>
      <c r="DI484" s="20"/>
      <c r="DJ484" s="96"/>
      <c r="DK484" s="96"/>
      <c r="DL484" s="20"/>
      <c r="DM484" s="20"/>
      <c r="DN484" s="96"/>
      <c r="DO484" s="96"/>
      <c r="DP484" s="20"/>
      <c r="DQ484" s="20"/>
      <c r="DR484" s="96"/>
      <c r="DS484" s="96"/>
      <c r="DT484" s="20"/>
      <c r="DU484" s="20"/>
      <c r="DV484" s="96"/>
      <c r="DW484" s="96"/>
      <c r="DX484" s="20"/>
      <c r="DY484" s="20"/>
      <c r="DZ484" s="56"/>
      <c r="EA484" s="57"/>
    </row>
    <row r="485" spans="1:131" s="18" customFormat="1" ht="19.5" customHeight="1" x14ac:dyDescent="0.25">
      <c r="A485" s="18">
        <v>415</v>
      </c>
      <c r="B485" s="17" t="s">
        <v>1843</v>
      </c>
      <c r="C485" s="18" t="s">
        <v>3724</v>
      </c>
      <c r="D485" s="19">
        <v>42381</v>
      </c>
      <c r="G485" s="19"/>
      <c r="J485" s="130"/>
      <c r="K485" s="130"/>
      <c r="L485" s="13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80"/>
      <c r="AG485" s="46"/>
      <c r="AH485" s="19"/>
      <c r="AI485" s="19"/>
      <c r="AJ485" s="20"/>
      <c r="AK485" s="20"/>
      <c r="AL485" s="19"/>
      <c r="AM485" s="19"/>
      <c r="AN485" s="20"/>
      <c r="AO485" s="20"/>
      <c r="AP485" s="19"/>
      <c r="AQ485" s="19"/>
      <c r="AR485" s="20"/>
      <c r="AS485" s="20"/>
      <c r="AT485" s="19"/>
      <c r="AU485" s="19"/>
      <c r="AV485" s="20"/>
      <c r="AW485" s="20"/>
      <c r="AX485" s="19"/>
      <c r="AY485" s="19"/>
      <c r="AZ485" s="20"/>
      <c r="BA485" s="20"/>
      <c r="BB485" s="19"/>
      <c r="BC485" s="19"/>
      <c r="BD485" s="20"/>
      <c r="BE485" s="20"/>
      <c r="BF485" s="19"/>
      <c r="BG485" s="19"/>
      <c r="BH485" s="20"/>
      <c r="BI485" s="20"/>
      <c r="BJ485" s="19"/>
      <c r="BK485" s="19"/>
      <c r="BL485" s="20"/>
      <c r="BM485" s="20"/>
      <c r="BN485" s="19"/>
      <c r="BO485" s="19"/>
      <c r="BP485" s="20"/>
      <c r="BQ485" s="20"/>
      <c r="BT485" s="20"/>
      <c r="BU485" s="20"/>
      <c r="BX485" s="20"/>
      <c r="BY485" s="20"/>
      <c r="CB485" s="20"/>
      <c r="CC485" s="20"/>
      <c r="CF485" s="20"/>
      <c r="CG485" s="20"/>
      <c r="CJ485" s="20"/>
      <c r="CK485" s="20"/>
      <c r="CN485" s="20"/>
      <c r="CO485" s="20"/>
      <c r="CP485" s="19"/>
      <c r="CQ485" s="19"/>
      <c r="CR485" s="20"/>
      <c r="CS485" s="20"/>
      <c r="CT485" s="19"/>
      <c r="CU485" s="19"/>
      <c r="CV485" s="20"/>
      <c r="CW485" s="20"/>
      <c r="CX485" s="96"/>
      <c r="CY485" s="96"/>
      <c r="CZ485" s="20"/>
      <c r="DA485" s="20"/>
      <c r="DB485" s="96"/>
      <c r="DC485" s="96"/>
      <c r="DD485" s="20"/>
      <c r="DE485" s="20"/>
      <c r="DF485" s="96"/>
      <c r="DG485" s="96"/>
      <c r="DH485" s="20"/>
      <c r="DI485" s="20"/>
      <c r="DJ485" s="96"/>
      <c r="DK485" s="96"/>
      <c r="DL485" s="20"/>
      <c r="DM485" s="20"/>
      <c r="DN485" s="96"/>
      <c r="DO485" s="96"/>
      <c r="DP485" s="20"/>
      <c r="DQ485" s="20"/>
      <c r="DR485" s="96"/>
      <c r="DS485" s="96"/>
      <c r="DT485" s="20"/>
      <c r="DU485" s="20"/>
      <c r="DV485" s="96"/>
      <c r="DW485" s="96"/>
      <c r="DX485" s="20"/>
      <c r="DY485" s="20"/>
      <c r="DZ485" s="56"/>
      <c r="EA485" s="57"/>
    </row>
    <row r="486" spans="1:131" s="22" customFormat="1" ht="19.5" customHeight="1" x14ac:dyDescent="0.25">
      <c r="A486" s="9">
        <v>416</v>
      </c>
      <c r="B486" s="10" t="s">
        <v>1844</v>
      </c>
      <c r="C486" s="22" t="s">
        <v>751</v>
      </c>
      <c r="D486" s="14"/>
      <c r="E486" s="22" t="s">
        <v>101</v>
      </c>
      <c r="F486" s="22" t="s">
        <v>102</v>
      </c>
      <c r="G486" s="14"/>
      <c r="H486" s="22" t="s">
        <v>202</v>
      </c>
      <c r="I486" s="22" t="s">
        <v>205</v>
      </c>
      <c r="J486" s="131">
        <v>41246</v>
      </c>
      <c r="K486" s="131">
        <v>41215</v>
      </c>
      <c r="L486" s="131">
        <v>41305</v>
      </c>
      <c r="O486" s="22">
        <v>31</v>
      </c>
      <c r="Q486" s="22" t="s">
        <v>61</v>
      </c>
      <c r="R486" s="15"/>
      <c r="S486" s="15">
        <v>121115760</v>
      </c>
      <c r="T486" s="15">
        <v>121115760</v>
      </c>
      <c r="U486" s="15">
        <v>24223152</v>
      </c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51">
        <f t="shared" si="7"/>
        <v>0</v>
      </c>
      <c r="AG486" s="47"/>
      <c r="AH486" s="14">
        <v>41215</v>
      </c>
      <c r="AI486" s="14">
        <v>41305</v>
      </c>
      <c r="AJ486" s="15">
        <v>119545446</v>
      </c>
      <c r="AK486" s="15">
        <v>23909089</v>
      </c>
      <c r="AL486" s="14"/>
      <c r="AM486" s="14"/>
      <c r="AN486" s="15"/>
      <c r="AO486" s="15"/>
      <c r="AP486" s="14"/>
      <c r="AQ486" s="14"/>
      <c r="AR486" s="15"/>
      <c r="AS486" s="15"/>
      <c r="AT486" s="14"/>
      <c r="AU486" s="14"/>
      <c r="AV486" s="15"/>
      <c r="AW486" s="15"/>
      <c r="AX486" s="14"/>
      <c r="AY486" s="14"/>
      <c r="AZ486" s="15"/>
      <c r="BA486" s="15"/>
      <c r="BB486" s="14"/>
      <c r="BC486" s="14"/>
      <c r="BD486" s="15"/>
      <c r="BE486" s="15"/>
      <c r="BF486" s="14"/>
      <c r="BG486" s="14"/>
      <c r="BH486" s="15"/>
      <c r="BI486" s="15"/>
      <c r="BJ486" s="14"/>
      <c r="BK486" s="14"/>
      <c r="BL486" s="15"/>
      <c r="BM486" s="15"/>
      <c r="BN486" s="14"/>
      <c r="BO486" s="14"/>
      <c r="BP486" s="15"/>
      <c r="BQ486" s="15"/>
      <c r="BT486" s="15"/>
      <c r="BU486" s="15"/>
      <c r="BX486" s="15"/>
      <c r="BY486" s="15"/>
      <c r="CB486" s="15"/>
      <c r="CC486" s="15"/>
      <c r="CF486" s="15"/>
      <c r="CG486" s="15"/>
      <c r="CJ486" s="15"/>
      <c r="CK486" s="15"/>
      <c r="CN486" s="15"/>
      <c r="CO486" s="15"/>
      <c r="CP486" s="14"/>
      <c r="CQ486" s="14"/>
      <c r="CR486" s="15"/>
      <c r="CS486" s="15"/>
      <c r="CT486" s="14"/>
      <c r="CU486" s="14"/>
      <c r="CV486" s="15"/>
      <c r="CW486" s="15"/>
      <c r="CX486" s="97"/>
      <c r="CY486" s="97"/>
      <c r="CZ486" s="15"/>
      <c r="DA486" s="15"/>
      <c r="DB486" s="97"/>
      <c r="DC486" s="97"/>
      <c r="DD486" s="15"/>
      <c r="DE486" s="15"/>
      <c r="DF486" s="97"/>
      <c r="DG486" s="97"/>
      <c r="DH486" s="15"/>
      <c r="DI486" s="15"/>
      <c r="DJ486" s="97"/>
      <c r="DK486" s="97"/>
      <c r="DL486" s="15"/>
      <c r="DM486" s="15"/>
      <c r="DN486" s="97"/>
      <c r="DO486" s="97"/>
      <c r="DP486" s="15"/>
      <c r="DQ486" s="15"/>
      <c r="DR486" s="97"/>
      <c r="DS486" s="97"/>
      <c r="DT486" s="15"/>
      <c r="DU486" s="15"/>
      <c r="DV486" s="97"/>
      <c r="DW486" s="97"/>
      <c r="DX486" s="15"/>
      <c r="DY486" s="15"/>
      <c r="DZ486" s="58"/>
      <c r="EA486" s="59"/>
    </row>
    <row r="487" spans="1:131" ht="19.5" customHeight="1" x14ac:dyDescent="0.25">
      <c r="A487" s="9">
        <v>417</v>
      </c>
      <c r="B487" s="10" t="s">
        <v>1845</v>
      </c>
      <c r="C487" s="9" t="s">
        <v>752</v>
      </c>
      <c r="E487" s="9" t="s">
        <v>753</v>
      </c>
      <c r="F487" s="9" t="s">
        <v>754</v>
      </c>
      <c r="I487" s="9" t="s">
        <v>25</v>
      </c>
      <c r="M487" s="9" t="s">
        <v>20</v>
      </c>
      <c r="O487" s="9">
        <v>31</v>
      </c>
      <c r="AF487" s="51">
        <f t="shared" si="7"/>
        <v>0</v>
      </c>
    </row>
    <row r="488" spans="1:131" s="18" customFormat="1" ht="19.5" customHeight="1" x14ac:dyDescent="0.25">
      <c r="A488" s="18">
        <v>417</v>
      </c>
      <c r="B488" s="17" t="s">
        <v>1845</v>
      </c>
      <c r="C488" s="18" t="s">
        <v>752</v>
      </c>
      <c r="D488" s="19"/>
      <c r="E488" s="18" t="s">
        <v>1385</v>
      </c>
      <c r="F488" s="18" t="s">
        <v>1386</v>
      </c>
      <c r="G488" s="19"/>
      <c r="J488" s="130"/>
      <c r="K488" s="130"/>
      <c r="L488" s="130"/>
      <c r="M488" s="18" t="s">
        <v>20</v>
      </c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51">
        <f t="shared" si="7"/>
        <v>0</v>
      </c>
      <c r="AG488" s="46"/>
      <c r="AH488" s="19"/>
      <c r="AI488" s="19"/>
      <c r="AJ488" s="20"/>
      <c r="AK488" s="20"/>
      <c r="AL488" s="19"/>
      <c r="AM488" s="19"/>
      <c r="AN488" s="20"/>
      <c r="AO488" s="20"/>
      <c r="AP488" s="19"/>
      <c r="AQ488" s="19"/>
      <c r="AR488" s="20"/>
      <c r="AS488" s="20"/>
      <c r="AT488" s="19"/>
      <c r="AU488" s="19"/>
      <c r="AV488" s="20"/>
      <c r="AW488" s="20"/>
      <c r="AX488" s="19"/>
      <c r="AY488" s="19"/>
      <c r="AZ488" s="20"/>
      <c r="BA488" s="20"/>
      <c r="BB488" s="19"/>
      <c r="BC488" s="19"/>
      <c r="BD488" s="20"/>
      <c r="BE488" s="20"/>
      <c r="BF488" s="19"/>
      <c r="BG488" s="19"/>
      <c r="BH488" s="20"/>
      <c r="BI488" s="20"/>
      <c r="BJ488" s="19"/>
      <c r="BK488" s="19"/>
      <c r="BL488" s="20"/>
      <c r="BM488" s="20"/>
      <c r="BN488" s="19"/>
      <c r="BO488" s="19"/>
      <c r="BP488" s="20"/>
      <c r="BQ488" s="20"/>
      <c r="BT488" s="20"/>
      <c r="BU488" s="20"/>
      <c r="BX488" s="20"/>
      <c r="BY488" s="20"/>
      <c r="CB488" s="20"/>
      <c r="CC488" s="20"/>
      <c r="CF488" s="20"/>
      <c r="CG488" s="20"/>
      <c r="CJ488" s="20"/>
      <c r="CK488" s="20"/>
      <c r="CN488" s="20"/>
      <c r="CO488" s="20"/>
      <c r="CP488" s="19"/>
      <c r="CQ488" s="19"/>
      <c r="CR488" s="20"/>
      <c r="CS488" s="20"/>
      <c r="CT488" s="19"/>
      <c r="CU488" s="19"/>
      <c r="CV488" s="20"/>
      <c r="CW488" s="20"/>
      <c r="CX488" s="96"/>
      <c r="CY488" s="96"/>
      <c r="CZ488" s="20"/>
      <c r="DA488" s="20"/>
      <c r="DB488" s="96"/>
      <c r="DC488" s="96"/>
      <c r="DD488" s="20"/>
      <c r="DE488" s="20"/>
      <c r="DF488" s="96"/>
      <c r="DG488" s="96"/>
      <c r="DH488" s="20"/>
      <c r="DI488" s="20"/>
      <c r="DJ488" s="96"/>
      <c r="DK488" s="96"/>
      <c r="DL488" s="20"/>
      <c r="DM488" s="20"/>
      <c r="DN488" s="96"/>
      <c r="DO488" s="96"/>
      <c r="DP488" s="20"/>
      <c r="DQ488" s="20"/>
      <c r="DR488" s="96"/>
      <c r="DS488" s="96"/>
      <c r="DT488" s="20"/>
      <c r="DU488" s="20"/>
      <c r="DV488" s="96"/>
      <c r="DW488" s="96"/>
      <c r="DX488" s="20"/>
      <c r="DY488" s="20"/>
      <c r="DZ488" s="56"/>
      <c r="EA488" s="57"/>
    </row>
    <row r="489" spans="1:131" ht="19.5" customHeight="1" x14ac:dyDescent="0.25">
      <c r="A489" s="9">
        <v>418</v>
      </c>
      <c r="B489" s="10" t="s">
        <v>1846</v>
      </c>
      <c r="C489" s="9" t="s">
        <v>755</v>
      </c>
      <c r="E489" s="9" t="s">
        <v>249</v>
      </c>
      <c r="F489" s="9" t="s">
        <v>52</v>
      </c>
      <c r="H489" s="9" t="s">
        <v>202</v>
      </c>
      <c r="I489" s="9" t="s">
        <v>756</v>
      </c>
      <c r="J489" s="129">
        <v>41173</v>
      </c>
      <c r="K489" s="129">
        <v>41141</v>
      </c>
      <c r="L489" s="129">
        <v>41213</v>
      </c>
      <c r="O489" s="9">
        <v>30</v>
      </c>
      <c r="Q489" s="9" t="s">
        <v>54</v>
      </c>
      <c r="S489" s="13">
        <v>5829675</v>
      </c>
      <c r="T489" s="13">
        <v>5829675</v>
      </c>
      <c r="U489" s="13">
        <v>1165935</v>
      </c>
      <c r="AF489" s="51">
        <f t="shared" si="7"/>
        <v>0</v>
      </c>
      <c r="AH489" s="11">
        <v>41141</v>
      </c>
      <c r="AI489" s="11">
        <v>41213</v>
      </c>
      <c r="AJ489" s="13">
        <v>5889475</v>
      </c>
      <c r="AK489" s="13">
        <v>1165935</v>
      </c>
    </row>
    <row r="490" spans="1:131" ht="19.5" customHeight="1" x14ac:dyDescent="0.25">
      <c r="A490" s="9">
        <v>419</v>
      </c>
      <c r="B490" s="10" t="s">
        <v>1847</v>
      </c>
      <c r="C490" s="9" t="s">
        <v>757</v>
      </c>
      <c r="E490" s="9" t="s">
        <v>160</v>
      </c>
      <c r="F490" s="9" t="s">
        <v>161</v>
      </c>
      <c r="H490" s="9" t="s">
        <v>202</v>
      </c>
      <c r="I490" s="9" t="s">
        <v>35</v>
      </c>
      <c r="J490" s="129">
        <v>41777</v>
      </c>
      <c r="K490" s="129">
        <v>41334</v>
      </c>
      <c r="L490" s="129">
        <v>42155</v>
      </c>
      <c r="M490" s="9" t="s">
        <v>20</v>
      </c>
      <c r="O490" s="9">
        <v>31</v>
      </c>
      <c r="Q490" s="9" t="s">
        <v>54</v>
      </c>
      <c r="S490" s="13">
        <v>415718352</v>
      </c>
      <c r="T490" s="13">
        <v>415718352</v>
      </c>
      <c r="U490" s="13">
        <v>82982000</v>
      </c>
      <c r="V490" s="13">
        <v>291000000</v>
      </c>
      <c r="AF490" s="51">
        <f t="shared" si="7"/>
        <v>291000000</v>
      </c>
      <c r="AH490" s="11">
        <v>41640</v>
      </c>
      <c r="AI490" s="11">
        <v>41820</v>
      </c>
      <c r="AJ490" s="13">
        <v>235878980</v>
      </c>
      <c r="AK490" s="13">
        <v>47175796</v>
      </c>
      <c r="AL490" s="11">
        <v>41821</v>
      </c>
      <c r="AM490" s="11">
        <v>41912</v>
      </c>
      <c r="AN490" s="13">
        <v>101028921</v>
      </c>
      <c r="AO490" s="13">
        <v>20205784</v>
      </c>
      <c r="AP490" s="11">
        <v>40969</v>
      </c>
      <c r="AQ490" s="11">
        <v>41274</v>
      </c>
      <c r="AR490" s="13">
        <v>3537006</v>
      </c>
      <c r="AS490" s="13">
        <v>707401</v>
      </c>
      <c r="AT490" s="11">
        <v>41366</v>
      </c>
      <c r="AU490" s="11">
        <v>41639</v>
      </c>
      <c r="AV490" s="13">
        <v>7588044</v>
      </c>
      <c r="AW490" s="13">
        <v>1517609</v>
      </c>
      <c r="AX490" s="11">
        <v>41913</v>
      </c>
      <c r="AY490" s="11">
        <v>42004</v>
      </c>
      <c r="AZ490" s="13">
        <v>15283136</v>
      </c>
      <c r="BA490" s="13">
        <v>3056627</v>
      </c>
      <c r="BB490" s="11">
        <v>42005</v>
      </c>
      <c r="BC490" s="11">
        <v>42155</v>
      </c>
      <c r="BD490" s="13">
        <v>24357147</v>
      </c>
      <c r="BE490" s="13">
        <v>4871429</v>
      </c>
      <c r="BF490" s="11">
        <v>40909</v>
      </c>
      <c r="BG490" s="11">
        <v>42155</v>
      </c>
      <c r="BH490" s="13">
        <v>456680742</v>
      </c>
      <c r="BI490" s="13">
        <v>12465354</v>
      </c>
      <c r="DZ490" s="54">
        <v>456680742</v>
      </c>
      <c r="EA490" s="55">
        <v>90000000</v>
      </c>
    </row>
    <row r="491" spans="1:131" s="18" customFormat="1" ht="19.5" customHeight="1" x14ac:dyDescent="0.25">
      <c r="A491" s="18">
        <v>419</v>
      </c>
      <c r="B491" s="17" t="s">
        <v>1847</v>
      </c>
      <c r="C491" s="18" t="s">
        <v>757</v>
      </c>
      <c r="D491" s="19">
        <v>41578</v>
      </c>
      <c r="E491" s="18" t="s">
        <v>1079</v>
      </c>
      <c r="F491" s="18" t="s">
        <v>1080</v>
      </c>
      <c r="G491" s="19"/>
      <c r="J491" s="130"/>
      <c r="K491" s="130"/>
      <c r="L491" s="13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51">
        <f t="shared" si="7"/>
        <v>0</v>
      </c>
      <c r="AG491" s="46"/>
      <c r="AH491" s="19"/>
      <c r="AI491" s="19"/>
      <c r="AJ491" s="20"/>
      <c r="AK491" s="20"/>
      <c r="AL491" s="19"/>
      <c r="AM491" s="19"/>
      <c r="AN491" s="20"/>
      <c r="AO491" s="20"/>
      <c r="AP491" s="19"/>
      <c r="AQ491" s="19"/>
      <c r="AR491" s="20"/>
      <c r="AS491" s="20"/>
      <c r="AT491" s="19"/>
      <c r="AU491" s="19"/>
      <c r="AV491" s="20"/>
      <c r="AW491" s="20"/>
      <c r="AX491" s="19"/>
      <c r="AY491" s="19"/>
      <c r="AZ491" s="20"/>
      <c r="BA491" s="20"/>
      <c r="BB491" s="19"/>
      <c r="BC491" s="19"/>
      <c r="BD491" s="20"/>
      <c r="BE491" s="20"/>
      <c r="BF491" s="19"/>
      <c r="BG491" s="19"/>
      <c r="BH491" s="20"/>
      <c r="BI491" s="20"/>
      <c r="BJ491" s="19"/>
      <c r="BK491" s="19"/>
      <c r="BL491" s="20"/>
      <c r="BM491" s="20"/>
      <c r="BN491" s="19"/>
      <c r="BO491" s="19"/>
      <c r="BP491" s="20"/>
      <c r="BQ491" s="20"/>
      <c r="BT491" s="20"/>
      <c r="BU491" s="20"/>
      <c r="BX491" s="20"/>
      <c r="BY491" s="20"/>
      <c r="CB491" s="20"/>
      <c r="CC491" s="20"/>
      <c r="CF491" s="20"/>
      <c r="CG491" s="20"/>
      <c r="CJ491" s="20"/>
      <c r="CK491" s="20"/>
      <c r="CN491" s="20"/>
      <c r="CO491" s="20"/>
      <c r="CP491" s="19"/>
      <c r="CQ491" s="19"/>
      <c r="CR491" s="20"/>
      <c r="CS491" s="20"/>
      <c r="CT491" s="19"/>
      <c r="CU491" s="19"/>
      <c r="CV491" s="20"/>
      <c r="CW491" s="20"/>
      <c r="CX491" s="96"/>
      <c r="CY491" s="96"/>
      <c r="CZ491" s="20"/>
      <c r="DA491" s="20"/>
      <c r="DB491" s="96"/>
      <c r="DC491" s="96"/>
      <c r="DD491" s="20"/>
      <c r="DE491" s="20"/>
      <c r="DF491" s="96"/>
      <c r="DG491" s="96"/>
      <c r="DH491" s="20"/>
      <c r="DI491" s="20"/>
      <c r="DJ491" s="96"/>
      <c r="DK491" s="96"/>
      <c r="DL491" s="20"/>
      <c r="DM491" s="20"/>
      <c r="DN491" s="96"/>
      <c r="DO491" s="96"/>
      <c r="DP491" s="20"/>
      <c r="DQ491" s="20"/>
      <c r="DR491" s="96"/>
      <c r="DS491" s="96"/>
      <c r="DT491" s="20"/>
      <c r="DU491" s="20"/>
      <c r="DV491" s="96"/>
      <c r="DW491" s="96"/>
      <c r="DX491" s="20"/>
      <c r="DY491" s="20"/>
      <c r="DZ491" s="56"/>
      <c r="EA491" s="57"/>
    </row>
    <row r="492" spans="1:131" s="18" customFormat="1" ht="19.5" customHeight="1" x14ac:dyDescent="0.25">
      <c r="A492" s="18">
        <v>419</v>
      </c>
      <c r="B492" s="17" t="s">
        <v>1847</v>
      </c>
      <c r="C492" s="18" t="s">
        <v>757</v>
      </c>
      <c r="D492" s="19">
        <v>42418</v>
      </c>
      <c r="G492" s="19"/>
      <c r="J492" s="130"/>
      <c r="K492" s="130"/>
      <c r="L492" s="130"/>
      <c r="R492" s="20">
        <v>450000000</v>
      </c>
      <c r="S492" s="20">
        <v>450000000</v>
      </c>
      <c r="T492" s="20">
        <v>450000000</v>
      </c>
      <c r="U492" s="20">
        <v>90000000</v>
      </c>
      <c r="V492" s="20">
        <v>311000000</v>
      </c>
      <c r="W492" s="20"/>
      <c r="X492" s="20"/>
      <c r="Y492" s="20"/>
      <c r="Z492" s="20"/>
      <c r="AA492" s="20"/>
      <c r="AB492" s="20"/>
      <c r="AC492" s="20"/>
      <c r="AD492" s="20"/>
      <c r="AE492" s="20"/>
      <c r="AF492" s="80">
        <v>311000000</v>
      </c>
      <c r="AG492" s="46"/>
      <c r="AH492" s="19"/>
      <c r="AI492" s="19"/>
      <c r="AJ492" s="20"/>
      <c r="AK492" s="20"/>
      <c r="AL492" s="19"/>
      <c r="AM492" s="19"/>
      <c r="AN492" s="20"/>
      <c r="AO492" s="20"/>
      <c r="AP492" s="19"/>
      <c r="AQ492" s="19"/>
      <c r="AR492" s="20"/>
      <c r="AS492" s="20"/>
      <c r="AT492" s="19"/>
      <c r="AU492" s="19"/>
      <c r="AV492" s="20"/>
      <c r="AW492" s="20"/>
      <c r="AX492" s="19"/>
      <c r="AY492" s="19"/>
      <c r="AZ492" s="20"/>
      <c r="BA492" s="20"/>
      <c r="BB492" s="19"/>
      <c r="BC492" s="19"/>
      <c r="BD492" s="20"/>
      <c r="BE492" s="20"/>
      <c r="BF492" s="19"/>
      <c r="BG492" s="19"/>
      <c r="BH492" s="20"/>
      <c r="BI492" s="20"/>
      <c r="BJ492" s="19"/>
      <c r="BK492" s="19"/>
      <c r="BL492" s="20"/>
      <c r="BM492" s="20"/>
      <c r="BN492" s="19"/>
      <c r="BO492" s="19"/>
      <c r="BP492" s="20"/>
      <c r="BQ492" s="20"/>
      <c r="BT492" s="20"/>
      <c r="BU492" s="20"/>
      <c r="BX492" s="20"/>
      <c r="BY492" s="20"/>
      <c r="CB492" s="20"/>
      <c r="CC492" s="20"/>
      <c r="CF492" s="20"/>
      <c r="CG492" s="20"/>
      <c r="CJ492" s="20"/>
      <c r="CK492" s="20"/>
      <c r="CN492" s="20"/>
      <c r="CO492" s="20"/>
      <c r="CP492" s="19"/>
      <c r="CQ492" s="19"/>
      <c r="CR492" s="20"/>
      <c r="CS492" s="20"/>
      <c r="CT492" s="19"/>
      <c r="CU492" s="19"/>
      <c r="CV492" s="20"/>
      <c r="CW492" s="20"/>
      <c r="CX492" s="96"/>
      <c r="CY492" s="96"/>
      <c r="CZ492" s="20"/>
      <c r="DA492" s="20"/>
      <c r="DB492" s="96"/>
      <c r="DC492" s="96"/>
      <c r="DD492" s="20"/>
      <c r="DE492" s="20"/>
      <c r="DF492" s="96"/>
      <c r="DG492" s="96"/>
      <c r="DH492" s="20"/>
      <c r="DI492" s="20"/>
      <c r="DJ492" s="96"/>
      <c r="DK492" s="96"/>
      <c r="DL492" s="20"/>
      <c r="DM492" s="20"/>
      <c r="DN492" s="96"/>
      <c r="DO492" s="96"/>
      <c r="DP492" s="20"/>
      <c r="DQ492" s="20"/>
      <c r="DR492" s="96"/>
      <c r="DS492" s="96"/>
      <c r="DT492" s="20"/>
      <c r="DU492" s="20"/>
      <c r="DV492" s="96"/>
      <c r="DW492" s="96"/>
      <c r="DX492" s="20"/>
      <c r="DY492" s="20"/>
      <c r="DZ492" s="56"/>
      <c r="EA492" s="57"/>
    </row>
    <row r="493" spans="1:131" ht="19.5" customHeight="1" x14ac:dyDescent="0.25">
      <c r="A493" s="9">
        <v>420</v>
      </c>
      <c r="B493" s="10" t="s">
        <v>1848</v>
      </c>
      <c r="C493" s="9" t="s">
        <v>759</v>
      </c>
      <c r="E493" s="9" t="s">
        <v>760</v>
      </c>
      <c r="F493" s="9" t="s">
        <v>761</v>
      </c>
      <c r="H493" s="9" t="s">
        <v>202</v>
      </c>
      <c r="I493" s="9" t="s">
        <v>35</v>
      </c>
      <c r="J493" s="129">
        <v>40821</v>
      </c>
      <c r="K493" s="129">
        <v>40968</v>
      </c>
      <c r="L493" s="129">
        <v>40821</v>
      </c>
      <c r="S493" s="13">
        <v>151365000</v>
      </c>
      <c r="U493" s="13">
        <v>24400000</v>
      </c>
      <c r="Y493" s="13">
        <v>67819000</v>
      </c>
      <c r="AF493" s="51">
        <f t="shared" si="7"/>
        <v>67819000</v>
      </c>
      <c r="AH493" s="11">
        <v>40756</v>
      </c>
      <c r="AI493" s="11">
        <v>40847</v>
      </c>
      <c r="AJ493" s="13">
        <v>30930185</v>
      </c>
      <c r="AK493" s="13">
        <v>6186037</v>
      </c>
      <c r="AL493" s="11">
        <v>40848</v>
      </c>
      <c r="AM493" s="11">
        <v>40968</v>
      </c>
      <c r="AN493" s="13">
        <v>56871924</v>
      </c>
      <c r="AO493" s="13">
        <v>11374385</v>
      </c>
      <c r="DZ493" s="54">
        <v>95411946</v>
      </c>
      <c r="EA493" s="55">
        <v>1521967</v>
      </c>
    </row>
    <row r="494" spans="1:131" ht="19.5" customHeight="1" x14ac:dyDescent="0.25">
      <c r="A494" s="9">
        <v>421</v>
      </c>
      <c r="B494" s="10" t="s">
        <v>1849</v>
      </c>
      <c r="C494" s="9" t="s">
        <v>762</v>
      </c>
      <c r="E494" s="9" t="s">
        <v>1399</v>
      </c>
      <c r="F494" s="9" t="s">
        <v>136</v>
      </c>
      <c r="H494" s="9" t="s">
        <v>202</v>
      </c>
      <c r="I494" s="9" t="s">
        <v>97</v>
      </c>
      <c r="J494" s="129">
        <v>41164</v>
      </c>
      <c r="K494" s="129">
        <v>41156</v>
      </c>
      <c r="L494" s="129">
        <v>41639</v>
      </c>
      <c r="M494" s="9" t="s">
        <v>20</v>
      </c>
      <c r="O494" s="9">
        <v>26</v>
      </c>
      <c r="Q494" s="9" t="s">
        <v>54</v>
      </c>
      <c r="S494" s="13">
        <v>12300000</v>
      </c>
      <c r="T494" s="13">
        <v>12300000</v>
      </c>
      <c r="U494" s="13">
        <v>2460000</v>
      </c>
      <c r="AF494" s="51">
        <f t="shared" si="7"/>
        <v>0</v>
      </c>
    </row>
    <row r="495" spans="1:131" ht="19.5" customHeight="1" x14ac:dyDescent="0.25">
      <c r="A495" s="9">
        <v>422</v>
      </c>
      <c r="B495" s="10" t="s">
        <v>1850</v>
      </c>
      <c r="C495" s="9" t="s">
        <v>763</v>
      </c>
      <c r="D495" s="19">
        <v>41375</v>
      </c>
      <c r="E495" s="9" t="s">
        <v>1399</v>
      </c>
      <c r="F495" s="9" t="s">
        <v>136</v>
      </c>
      <c r="H495" s="9" t="s">
        <v>202</v>
      </c>
      <c r="I495" s="9" t="s">
        <v>97</v>
      </c>
      <c r="J495" s="129">
        <v>41215</v>
      </c>
      <c r="K495" s="129">
        <v>41207</v>
      </c>
      <c r="L495" s="130">
        <v>41363</v>
      </c>
      <c r="M495" s="9" t="s">
        <v>20</v>
      </c>
      <c r="O495" s="9">
        <v>28</v>
      </c>
      <c r="Q495" s="9" t="s">
        <v>54</v>
      </c>
      <c r="S495" s="13">
        <v>4000000</v>
      </c>
      <c r="T495" s="13">
        <v>4000000</v>
      </c>
      <c r="U495" s="13">
        <v>800000</v>
      </c>
      <c r="AF495" s="51">
        <f t="shared" si="7"/>
        <v>0</v>
      </c>
      <c r="AH495" s="11">
        <v>41207</v>
      </c>
      <c r="AI495" s="11">
        <v>41315</v>
      </c>
      <c r="AJ495" s="13">
        <v>3995000</v>
      </c>
      <c r="AK495" s="13">
        <v>799000</v>
      </c>
    </row>
    <row r="496" spans="1:131" s="18" customFormat="1" ht="19.5" customHeight="1" x14ac:dyDescent="0.25">
      <c r="A496" s="18">
        <v>422</v>
      </c>
      <c r="B496" s="17" t="s">
        <v>1850</v>
      </c>
      <c r="C496" s="18" t="s">
        <v>9759</v>
      </c>
      <c r="D496" s="19">
        <v>44176</v>
      </c>
      <c r="G496" s="19"/>
      <c r="J496" s="130"/>
      <c r="K496" s="130"/>
      <c r="L496" s="13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80"/>
      <c r="AG496" s="46"/>
      <c r="AH496" s="19"/>
      <c r="AI496" s="19"/>
      <c r="AJ496" s="20"/>
      <c r="AK496" s="20"/>
      <c r="AL496" s="19"/>
      <c r="AM496" s="19"/>
      <c r="AN496" s="20"/>
      <c r="AO496" s="20"/>
      <c r="AP496" s="19"/>
      <c r="AQ496" s="19"/>
      <c r="AR496" s="20"/>
      <c r="AS496" s="20"/>
      <c r="AT496" s="19"/>
      <c r="AU496" s="19"/>
      <c r="AV496" s="20"/>
      <c r="AW496" s="20"/>
      <c r="AX496" s="19"/>
      <c r="AY496" s="19"/>
      <c r="AZ496" s="20"/>
      <c r="BA496" s="20"/>
      <c r="BB496" s="19"/>
      <c r="BC496" s="19"/>
      <c r="BD496" s="20"/>
      <c r="BE496" s="20"/>
      <c r="BF496" s="19"/>
      <c r="BG496" s="19"/>
      <c r="BH496" s="20"/>
      <c r="BI496" s="20"/>
      <c r="BJ496" s="19"/>
      <c r="BK496" s="19"/>
      <c r="BL496" s="20"/>
      <c r="BM496" s="20"/>
      <c r="BN496" s="19"/>
      <c r="BO496" s="19"/>
      <c r="BP496" s="20"/>
      <c r="BQ496" s="20"/>
      <c r="BT496" s="20"/>
      <c r="BU496" s="20"/>
      <c r="BX496" s="20"/>
      <c r="BY496" s="20"/>
      <c r="CB496" s="20"/>
      <c r="CC496" s="20"/>
      <c r="CF496" s="20"/>
      <c r="CG496" s="20"/>
      <c r="CJ496" s="20"/>
      <c r="CK496" s="20"/>
      <c r="CN496" s="20"/>
      <c r="CO496" s="20"/>
      <c r="CP496" s="19"/>
      <c r="CQ496" s="19"/>
      <c r="CR496" s="20"/>
      <c r="CS496" s="20"/>
      <c r="CT496" s="19"/>
      <c r="CU496" s="19"/>
      <c r="CV496" s="20"/>
      <c r="CW496" s="20"/>
      <c r="CX496" s="96"/>
      <c r="CY496" s="96"/>
      <c r="CZ496" s="20"/>
      <c r="DA496" s="20"/>
      <c r="DB496" s="96"/>
      <c r="DC496" s="96"/>
      <c r="DD496" s="20"/>
      <c r="DE496" s="20"/>
      <c r="DF496" s="96"/>
      <c r="DG496" s="96"/>
      <c r="DH496" s="20"/>
      <c r="DI496" s="20"/>
      <c r="DJ496" s="96"/>
      <c r="DK496" s="96"/>
      <c r="DL496" s="20"/>
      <c r="DM496" s="20"/>
      <c r="DN496" s="96"/>
      <c r="DO496" s="96"/>
      <c r="DP496" s="20"/>
      <c r="DQ496" s="20"/>
      <c r="DR496" s="96"/>
      <c r="DS496" s="96"/>
      <c r="DT496" s="20"/>
      <c r="DU496" s="20"/>
      <c r="DV496" s="96"/>
      <c r="DW496" s="96"/>
      <c r="DX496" s="20"/>
      <c r="DY496" s="20"/>
      <c r="DZ496" s="56"/>
      <c r="EA496" s="57"/>
    </row>
    <row r="497" spans="1:131" ht="19.5" customHeight="1" x14ac:dyDescent="0.25">
      <c r="A497" s="9">
        <v>423</v>
      </c>
      <c r="B497" s="10" t="s">
        <v>1851</v>
      </c>
      <c r="C497" s="9" t="s">
        <v>764</v>
      </c>
      <c r="E497" s="9" t="s">
        <v>1399</v>
      </c>
      <c r="F497" s="9" t="s">
        <v>136</v>
      </c>
      <c r="H497" s="9" t="s">
        <v>202</v>
      </c>
      <c r="I497" s="9" t="s">
        <v>97</v>
      </c>
      <c r="J497" s="129">
        <v>41215</v>
      </c>
      <c r="K497" s="129">
        <v>41207</v>
      </c>
      <c r="L497" s="129">
        <v>41608</v>
      </c>
      <c r="M497" s="9" t="s">
        <v>20</v>
      </c>
      <c r="O497" s="9">
        <v>30</v>
      </c>
      <c r="Q497" s="9" t="s">
        <v>54</v>
      </c>
      <c r="S497" s="13">
        <v>19700000</v>
      </c>
      <c r="T497" s="13">
        <v>19700000</v>
      </c>
      <c r="U497" s="13">
        <v>3940000</v>
      </c>
      <c r="AF497" s="51">
        <f t="shared" si="7"/>
        <v>0</v>
      </c>
      <c r="AH497" s="11">
        <v>41207</v>
      </c>
      <c r="AI497" s="11">
        <v>41608</v>
      </c>
      <c r="AJ497" s="13">
        <v>9916190</v>
      </c>
      <c r="AK497" s="13">
        <v>1983238</v>
      </c>
    </row>
    <row r="498" spans="1:131" ht="19.5" customHeight="1" x14ac:dyDescent="0.25">
      <c r="A498" s="9">
        <v>424</v>
      </c>
      <c r="B498" s="10" t="s">
        <v>1852</v>
      </c>
      <c r="C498" s="9" t="s">
        <v>765</v>
      </c>
      <c r="E498" s="9" t="s">
        <v>1399</v>
      </c>
      <c r="F498" s="9" t="s">
        <v>136</v>
      </c>
      <c r="H498" s="9" t="s">
        <v>202</v>
      </c>
      <c r="I498" s="9" t="s">
        <v>97</v>
      </c>
      <c r="J498" s="129">
        <v>41215</v>
      </c>
      <c r="K498" s="129">
        <v>41207</v>
      </c>
      <c r="L498" s="129">
        <v>41435</v>
      </c>
      <c r="M498" s="9" t="s">
        <v>20</v>
      </c>
      <c r="O498" s="9">
        <v>28</v>
      </c>
      <c r="Q498" s="9" t="s">
        <v>54</v>
      </c>
      <c r="S498" s="13">
        <v>8000000</v>
      </c>
      <c r="T498" s="13">
        <v>8000000</v>
      </c>
      <c r="U498" s="13">
        <v>1600000</v>
      </c>
      <c r="AF498" s="51">
        <f t="shared" si="7"/>
        <v>0</v>
      </c>
      <c r="AH498" s="11">
        <v>41244</v>
      </c>
      <c r="AI498" s="11">
        <v>41820</v>
      </c>
      <c r="AJ498" s="13">
        <v>8038700</v>
      </c>
      <c r="AK498" s="13">
        <v>1600000</v>
      </c>
    </row>
    <row r="499" spans="1:131" s="18" customFormat="1" ht="19.5" customHeight="1" x14ac:dyDescent="0.25">
      <c r="A499" s="18">
        <v>424</v>
      </c>
      <c r="B499" s="17" t="s">
        <v>1852</v>
      </c>
      <c r="C499" s="18" t="s">
        <v>765</v>
      </c>
      <c r="D499" s="19">
        <v>41752</v>
      </c>
      <c r="G499" s="19"/>
      <c r="J499" s="130"/>
      <c r="K499" s="130"/>
      <c r="L499" s="130">
        <v>41912</v>
      </c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51">
        <f t="shared" si="7"/>
        <v>0</v>
      </c>
      <c r="AG499" s="46"/>
      <c r="AH499" s="19"/>
      <c r="AI499" s="19"/>
      <c r="AJ499" s="20"/>
      <c r="AK499" s="20"/>
      <c r="AL499" s="19"/>
      <c r="AM499" s="19"/>
      <c r="AN499" s="20"/>
      <c r="AO499" s="20"/>
      <c r="AP499" s="19"/>
      <c r="AQ499" s="19"/>
      <c r="AR499" s="20"/>
      <c r="AS499" s="20"/>
      <c r="AT499" s="19"/>
      <c r="AU499" s="19"/>
      <c r="AV499" s="20"/>
      <c r="AW499" s="20"/>
      <c r="AX499" s="19"/>
      <c r="AY499" s="19"/>
      <c r="AZ499" s="20"/>
      <c r="BA499" s="20"/>
      <c r="BB499" s="19"/>
      <c r="BC499" s="19"/>
      <c r="BD499" s="20"/>
      <c r="BE499" s="20"/>
      <c r="BF499" s="19"/>
      <c r="BG499" s="19"/>
      <c r="BH499" s="20"/>
      <c r="BI499" s="20"/>
      <c r="BJ499" s="19"/>
      <c r="BK499" s="19"/>
      <c r="BL499" s="20"/>
      <c r="BM499" s="20"/>
      <c r="BN499" s="19"/>
      <c r="BO499" s="19"/>
      <c r="BP499" s="20"/>
      <c r="BQ499" s="20"/>
      <c r="BT499" s="20"/>
      <c r="BU499" s="20"/>
      <c r="BX499" s="20"/>
      <c r="BY499" s="20"/>
      <c r="CB499" s="20"/>
      <c r="CC499" s="20"/>
      <c r="CF499" s="20"/>
      <c r="CG499" s="20"/>
      <c r="CJ499" s="20"/>
      <c r="CK499" s="20"/>
      <c r="CN499" s="20"/>
      <c r="CO499" s="20"/>
      <c r="CP499" s="19"/>
      <c r="CQ499" s="19"/>
      <c r="CR499" s="20"/>
      <c r="CS499" s="20"/>
      <c r="CT499" s="19"/>
      <c r="CU499" s="19"/>
      <c r="CV499" s="20"/>
      <c r="CW499" s="20"/>
      <c r="CX499" s="96"/>
      <c r="CY499" s="96"/>
      <c r="CZ499" s="20"/>
      <c r="DA499" s="20"/>
      <c r="DB499" s="96"/>
      <c r="DC499" s="96"/>
      <c r="DD499" s="20"/>
      <c r="DE499" s="20"/>
      <c r="DF499" s="96"/>
      <c r="DG499" s="96"/>
      <c r="DH499" s="20"/>
      <c r="DI499" s="20"/>
      <c r="DJ499" s="96"/>
      <c r="DK499" s="96"/>
      <c r="DL499" s="20"/>
      <c r="DM499" s="20"/>
      <c r="DN499" s="96"/>
      <c r="DO499" s="96"/>
      <c r="DP499" s="20"/>
      <c r="DQ499" s="20"/>
      <c r="DR499" s="96"/>
      <c r="DS499" s="96"/>
      <c r="DT499" s="20"/>
      <c r="DU499" s="20"/>
      <c r="DV499" s="96"/>
      <c r="DW499" s="96"/>
      <c r="DX499" s="20"/>
      <c r="DY499" s="20"/>
      <c r="DZ499" s="56"/>
      <c r="EA499" s="57"/>
    </row>
    <row r="500" spans="1:131" s="18" customFormat="1" ht="19.5" customHeight="1" x14ac:dyDescent="0.25">
      <c r="A500" s="18">
        <v>424</v>
      </c>
      <c r="B500" s="17" t="s">
        <v>1852</v>
      </c>
      <c r="C500" s="18" t="s">
        <v>9758</v>
      </c>
      <c r="D500" s="19">
        <v>44176</v>
      </c>
      <c r="G500" s="19"/>
      <c r="J500" s="130"/>
      <c r="K500" s="130"/>
      <c r="L500" s="13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51"/>
      <c r="AG500" s="46"/>
      <c r="AH500" s="19"/>
      <c r="AI500" s="19"/>
      <c r="AJ500" s="20"/>
      <c r="AK500" s="20"/>
      <c r="AL500" s="19"/>
      <c r="AM500" s="19"/>
      <c r="AN500" s="20"/>
      <c r="AO500" s="20"/>
      <c r="AP500" s="19"/>
      <c r="AQ500" s="19"/>
      <c r="AR500" s="20"/>
      <c r="AS500" s="20"/>
      <c r="AT500" s="19"/>
      <c r="AU500" s="19"/>
      <c r="AV500" s="20"/>
      <c r="AW500" s="20"/>
      <c r="AX500" s="19"/>
      <c r="AY500" s="19"/>
      <c r="AZ500" s="20"/>
      <c r="BA500" s="20"/>
      <c r="BB500" s="19"/>
      <c r="BC500" s="19"/>
      <c r="BD500" s="20"/>
      <c r="BE500" s="20"/>
      <c r="BF500" s="19"/>
      <c r="BG500" s="19"/>
      <c r="BH500" s="20"/>
      <c r="BI500" s="20"/>
      <c r="BJ500" s="19"/>
      <c r="BK500" s="19"/>
      <c r="BL500" s="20"/>
      <c r="BM500" s="20"/>
      <c r="BN500" s="19"/>
      <c r="BO500" s="19"/>
      <c r="BP500" s="20"/>
      <c r="BQ500" s="20"/>
      <c r="BT500" s="20"/>
      <c r="BU500" s="20"/>
      <c r="BX500" s="20"/>
      <c r="BY500" s="20"/>
      <c r="CB500" s="20"/>
      <c r="CC500" s="20"/>
      <c r="CF500" s="20"/>
      <c r="CG500" s="20"/>
      <c r="CJ500" s="20"/>
      <c r="CK500" s="20"/>
      <c r="CN500" s="20"/>
      <c r="CO500" s="20"/>
      <c r="CP500" s="19"/>
      <c r="CQ500" s="19"/>
      <c r="CR500" s="20"/>
      <c r="CS500" s="20"/>
      <c r="CT500" s="19"/>
      <c r="CU500" s="19"/>
      <c r="CV500" s="20"/>
      <c r="CW500" s="20"/>
      <c r="CX500" s="96"/>
      <c r="CY500" s="96"/>
      <c r="CZ500" s="20"/>
      <c r="DA500" s="20"/>
      <c r="DB500" s="96"/>
      <c r="DC500" s="96"/>
      <c r="DD500" s="20"/>
      <c r="DE500" s="20"/>
      <c r="DF500" s="96"/>
      <c r="DG500" s="96"/>
      <c r="DH500" s="20"/>
      <c r="DI500" s="20"/>
      <c r="DJ500" s="96"/>
      <c r="DK500" s="96"/>
      <c r="DL500" s="20"/>
      <c r="DM500" s="20"/>
      <c r="DN500" s="96"/>
      <c r="DO500" s="96"/>
      <c r="DP500" s="20"/>
      <c r="DQ500" s="20"/>
      <c r="DR500" s="96"/>
      <c r="DS500" s="96"/>
      <c r="DT500" s="20"/>
      <c r="DU500" s="20"/>
      <c r="DV500" s="96"/>
      <c r="DW500" s="96"/>
      <c r="DX500" s="20"/>
      <c r="DY500" s="20"/>
      <c r="DZ500" s="56"/>
      <c r="EA500" s="57"/>
    </row>
    <row r="501" spans="1:131" ht="19.5" customHeight="1" x14ac:dyDescent="0.25">
      <c r="A501" s="9">
        <v>425</v>
      </c>
      <c r="B501" s="10" t="s">
        <v>1853</v>
      </c>
      <c r="C501" s="9" t="s">
        <v>766</v>
      </c>
      <c r="D501" s="19">
        <v>41375</v>
      </c>
      <c r="E501" s="9" t="s">
        <v>1399</v>
      </c>
      <c r="F501" s="9" t="s">
        <v>136</v>
      </c>
      <c r="H501" s="9" t="s">
        <v>202</v>
      </c>
      <c r="I501" s="9" t="s">
        <v>97</v>
      </c>
      <c r="J501" s="129">
        <v>41215</v>
      </c>
      <c r="K501" s="129">
        <v>41207</v>
      </c>
      <c r="L501" s="130">
        <v>41363</v>
      </c>
      <c r="M501" s="9" t="s">
        <v>20</v>
      </c>
      <c r="O501" s="9">
        <v>26</v>
      </c>
      <c r="Q501" s="9" t="s">
        <v>54</v>
      </c>
      <c r="S501" s="13">
        <v>1200000</v>
      </c>
      <c r="T501" s="13">
        <v>1200000</v>
      </c>
      <c r="U501" s="13">
        <v>240000</v>
      </c>
      <c r="AF501" s="51">
        <f t="shared" si="7"/>
        <v>0</v>
      </c>
      <c r="AH501" s="11">
        <v>41207</v>
      </c>
      <c r="AI501" s="11">
        <v>41274</v>
      </c>
      <c r="AJ501" s="13">
        <v>1190118</v>
      </c>
      <c r="AK501" s="13">
        <v>238000</v>
      </c>
    </row>
    <row r="502" spans="1:131" ht="19.5" customHeight="1" x14ac:dyDescent="0.25">
      <c r="A502" s="9">
        <v>426</v>
      </c>
      <c r="B502" s="10" t="s">
        <v>1854</v>
      </c>
      <c r="C502" s="9" t="s">
        <v>767</v>
      </c>
      <c r="E502" s="9" t="s">
        <v>1399</v>
      </c>
      <c r="F502" s="9" t="s">
        <v>136</v>
      </c>
      <c r="H502" s="9" t="s">
        <v>202</v>
      </c>
      <c r="I502" s="9" t="s">
        <v>25</v>
      </c>
      <c r="J502" s="129">
        <v>41244</v>
      </c>
      <c r="K502" s="129">
        <v>41244</v>
      </c>
      <c r="L502" s="129">
        <v>41485</v>
      </c>
      <c r="M502" s="9" t="s">
        <v>20</v>
      </c>
      <c r="O502" s="9">
        <v>28</v>
      </c>
      <c r="Q502" s="9" t="s">
        <v>54</v>
      </c>
      <c r="S502" s="13">
        <v>7175000</v>
      </c>
      <c r="T502" s="13">
        <v>7175000</v>
      </c>
      <c r="U502" s="13">
        <v>1435000</v>
      </c>
      <c r="AF502" s="51">
        <f t="shared" si="7"/>
        <v>0</v>
      </c>
      <c r="AH502" s="11">
        <v>41244</v>
      </c>
      <c r="AI502" s="11">
        <v>41577</v>
      </c>
      <c r="AJ502" s="13">
        <v>7175000</v>
      </c>
      <c r="AK502" s="13">
        <v>1435000</v>
      </c>
    </row>
    <row r="503" spans="1:131" ht="19.5" customHeight="1" x14ac:dyDescent="0.25">
      <c r="A503" s="9">
        <v>427</v>
      </c>
      <c r="B503" s="10" t="s">
        <v>1855</v>
      </c>
      <c r="C503" s="9" t="s">
        <v>768</v>
      </c>
      <c r="E503" s="9" t="s">
        <v>1399</v>
      </c>
      <c r="F503" s="9" t="s">
        <v>136</v>
      </c>
      <c r="H503" s="9" t="s">
        <v>202</v>
      </c>
      <c r="I503" s="9" t="s">
        <v>25</v>
      </c>
      <c r="K503" s="129">
        <v>40749</v>
      </c>
      <c r="L503" s="129">
        <v>40923</v>
      </c>
      <c r="S503" s="13">
        <v>9120000</v>
      </c>
      <c r="U503" s="13">
        <v>1824000</v>
      </c>
      <c r="AF503" s="51">
        <f t="shared" si="7"/>
        <v>0</v>
      </c>
      <c r="AH503" s="11">
        <v>40817</v>
      </c>
      <c r="AI503" s="11">
        <v>40907</v>
      </c>
      <c r="AJ503" s="13">
        <v>9123269</v>
      </c>
      <c r="AK503" s="13">
        <v>1824000</v>
      </c>
    </row>
    <row r="504" spans="1:131" ht="19.5" customHeight="1" x14ac:dyDescent="0.25">
      <c r="A504" s="9">
        <v>428</v>
      </c>
      <c r="B504" s="10" t="s">
        <v>1856</v>
      </c>
      <c r="C504" s="9" t="s">
        <v>769</v>
      </c>
      <c r="E504" s="9" t="s">
        <v>1399</v>
      </c>
      <c r="F504" s="9" t="s">
        <v>136</v>
      </c>
      <c r="I504" s="9" t="s">
        <v>97</v>
      </c>
      <c r="J504" s="129">
        <v>41215</v>
      </c>
      <c r="K504" s="129">
        <v>41207</v>
      </c>
      <c r="L504" s="129">
        <v>41579</v>
      </c>
      <c r="M504" s="9" t="s">
        <v>20</v>
      </c>
      <c r="O504" s="9">
        <v>28</v>
      </c>
      <c r="Q504" s="9" t="s">
        <v>54</v>
      </c>
      <c r="S504" s="13">
        <v>11250000</v>
      </c>
      <c r="T504" s="13">
        <v>11250000</v>
      </c>
      <c r="U504" s="13">
        <v>2550000</v>
      </c>
      <c r="AF504" s="51">
        <f t="shared" si="7"/>
        <v>0</v>
      </c>
      <c r="AH504" s="11">
        <v>41207</v>
      </c>
      <c r="AI504" s="11">
        <v>41579</v>
      </c>
      <c r="AJ504" s="13">
        <v>11250000</v>
      </c>
      <c r="AK504" s="13">
        <v>2250000</v>
      </c>
    </row>
    <row r="505" spans="1:131" ht="19.5" customHeight="1" x14ac:dyDescent="0.25">
      <c r="A505" s="9">
        <v>429</v>
      </c>
      <c r="B505" s="10" t="s">
        <v>1857</v>
      </c>
      <c r="C505" s="9" t="s">
        <v>771</v>
      </c>
      <c r="E505" s="9" t="s">
        <v>772</v>
      </c>
      <c r="F505" s="9" t="s">
        <v>773</v>
      </c>
      <c r="H505" s="9" t="s">
        <v>202</v>
      </c>
      <c r="K505" s="129">
        <v>38808</v>
      </c>
      <c r="L505" s="129">
        <v>41167</v>
      </c>
      <c r="S505" s="13">
        <v>460272749</v>
      </c>
      <c r="U505" s="13">
        <v>92054550</v>
      </c>
      <c r="W505" s="13">
        <v>1100000</v>
      </c>
      <c r="AA505" s="13">
        <v>272620000</v>
      </c>
      <c r="AF505" s="51">
        <f t="shared" si="7"/>
        <v>273720000</v>
      </c>
      <c r="AH505" s="11">
        <v>38808</v>
      </c>
      <c r="AI505" s="11">
        <v>40086</v>
      </c>
      <c r="AJ505" s="13">
        <v>198380755</v>
      </c>
      <c r="AK505" s="13">
        <v>39676151</v>
      </c>
      <c r="AL505" s="11">
        <v>40087</v>
      </c>
      <c r="AM505" s="11">
        <v>40178</v>
      </c>
      <c r="AN505" s="13">
        <v>26101965</v>
      </c>
      <c r="AO505" s="13">
        <v>5220393</v>
      </c>
      <c r="AP505" s="11">
        <v>40179</v>
      </c>
      <c r="AQ505" s="11">
        <v>40268</v>
      </c>
      <c r="AR505" s="13">
        <v>27613145</v>
      </c>
      <c r="AS505" s="13">
        <v>5522629</v>
      </c>
      <c r="AT505" s="11">
        <v>40269</v>
      </c>
      <c r="AU505" s="11">
        <v>40359</v>
      </c>
      <c r="AV505" s="13">
        <v>30090810</v>
      </c>
      <c r="AW505" s="13">
        <v>6018162</v>
      </c>
      <c r="AX505" s="11">
        <v>40360</v>
      </c>
      <c r="AY505" s="11">
        <v>40451</v>
      </c>
      <c r="AZ505" s="13">
        <v>41370435</v>
      </c>
      <c r="BA505" s="13">
        <v>8274087</v>
      </c>
      <c r="BB505" s="11">
        <v>40452</v>
      </c>
      <c r="BC505" s="11">
        <v>40543</v>
      </c>
      <c r="BD505" s="13">
        <v>66393485</v>
      </c>
      <c r="BE505" s="13">
        <v>13278697</v>
      </c>
      <c r="BF505" s="11">
        <v>40544</v>
      </c>
      <c r="BG505" s="11">
        <v>40816</v>
      </c>
      <c r="BH505" s="13">
        <v>38381000</v>
      </c>
      <c r="BI505" s="13">
        <v>7676200</v>
      </c>
      <c r="BJ505" s="11">
        <v>40817</v>
      </c>
      <c r="BK505" s="11">
        <v>40908</v>
      </c>
      <c r="BL505" s="13">
        <v>15004611</v>
      </c>
      <c r="BM505" s="13">
        <v>3000922</v>
      </c>
      <c r="BN505" s="11">
        <v>40909</v>
      </c>
      <c r="BO505" s="11">
        <v>41274</v>
      </c>
      <c r="BP505" s="13">
        <v>10893518</v>
      </c>
      <c r="BQ505" s="13">
        <v>2178704</v>
      </c>
    </row>
    <row r="506" spans="1:131" ht="19.5" customHeight="1" x14ac:dyDescent="0.25">
      <c r="A506" s="18">
        <v>429</v>
      </c>
      <c r="B506" s="17" t="s">
        <v>1857</v>
      </c>
      <c r="C506" s="18" t="s">
        <v>771</v>
      </c>
      <c r="D506" s="19">
        <v>41359</v>
      </c>
      <c r="E506" s="9" t="s">
        <v>772</v>
      </c>
      <c r="F506" s="9" t="s">
        <v>773</v>
      </c>
      <c r="H506" s="9" t="s">
        <v>202</v>
      </c>
      <c r="L506" s="130">
        <v>42004</v>
      </c>
      <c r="AF506" s="51">
        <f t="shared" si="7"/>
        <v>0</v>
      </c>
    </row>
    <row r="507" spans="1:131" s="22" customFormat="1" ht="19.5" customHeight="1" x14ac:dyDescent="0.25">
      <c r="A507" s="9">
        <v>430</v>
      </c>
      <c r="B507" s="10" t="s">
        <v>1858</v>
      </c>
      <c r="C507" s="22" t="s">
        <v>774</v>
      </c>
      <c r="D507" s="14"/>
      <c r="E507" s="22" t="s">
        <v>775</v>
      </c>
      <c r="F507" s="22" t="s">
        <v>360</v>
      </c>
      <c r="G507" s="14"/>
      <c r="H507" s="22" t="s">
        <v>202</v>
      </c>
      <c r="I507" s="22" t="s">
        <v>35</v>
      </c>
      <c r="J507" s="131">
        <v>41346</v>
      </c>
      <c r="K507" s="131">
        <v>41297</v>
      </c>
      <c r="L507" s="131">
        <v>41639</v>
      </c>
      <c r="O507" s="22">
        <v>28</v>
      </c>
      <c r="Q507" s="22" t="s">
        <v>61</v>
      </c>
      <c r="R507" s="15"/>
      <c r="S507" s="15">
        <v>737258093</v>
      </c>
      <c r="T507" s="15">
        <v>737258093</v>
      </c>
      <c r="U507" s="15">
        <v>147451619</v>
      </c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51">
        <f t="shared" si="7"/>
        <v>0</v>
      </c>
      <c r="AG507" s="47"/>
      <c r="AH507" s="14">
        <v>41297</v>
      </c>
      <c r="AI507" s="14">
        <v>41305</v>
      </c>
      <c r="AJ507" s="15">
        <v>1098339</v>
      </c>
      <c r="AK507" s="15">
        <v>219668</v>
      </c>
      <c r="AL507" s="14">
        <v>41306</v>
      </c>
      <c r="AM507" s="14">
        <v>41333</v>
      </c>
      <c r="AN507" s="15">
        <v>25269588</v>
      </c>
      <c r="AO507" s="15">
        <v>5053918</v>
      </c>
      <c r="AP507" s="14">
        <v>41334</v>
      </c>
      <c r="AQ507" s="14">
        <v>41364</v>
      </c>
      <c r="AR507" s="15">
        <v>251822837</v>
      </c>
      <c r="AS507" s="15">
        <v>50364567</v>
      </c>
      <c r="AT507" s="14">
        <v>41365</v>
      </c>
      <c r="AU507" s="14">
        <v>41394</v>
      </c>
      <c r="AV507" s="15">
        <v>291980517</v>
      </c>
      <c r="AW507" s="15">
        <v>58396103</v>
      </c>
      <c r="AX507" s="14">
        <v>41395</v>
      </c>
      <c r="AY507" s="14">
        <v>41425</v>
      </c>
      <c r="AZ507" s="15">
        <v>7266609</v>
      </c>
      <c r="BA507" s="15">
        <v>1453322</v>
      </c>
      <c r="BB507" s="14">
        <v>41426</v>
      </c>
      <c r="BC507" s="14">
        <v>41455</v>
      </c>
      <c r="BD507" s="15">
        <v>1622217</v>
      </c>
      <c r="BE507" s="15">
        <v>324443</v>
      </c>
      <c r="BF507" s="14">
        <v>41456</v>
      </c>
      <c r="BG507" s="14">
        <v>41547</v>
      </c>
      <c r="BH507" s="15">
        <v>18363836</v>
      </c>
      <c r="BI507" s="15">
        <v>3672767</v>
      </c>
      <c r="BJ507" s="14">
        <v>41548</v>
      </c>
      <c r="BK507" s="14">
        <v>41578</v>
      </c>
      <c r="BL507" s="15">
        <v>1575755</v>
      </c>
      <c r="BM507" s="15">
        <v>315151</v>
      </c>
      <c r="BN507" s="14"/>
      <c r="BO507" s="14"/>
      <c r="BP507" s="15"/>
      <c r="BQ507" s="15"/>
      <c r="BT507" s="15"/>
      <c r="BU507" s="15"/>
      <c r="BX507" s="15"/>
      <c r="BY507" s="15"/>
      <c r="CB507" s="15"/>
      <c r="CC507" s="15"/>
      <c r="CF507" s="15"/>
      <c r="CG507" s="15"/>
      <c r="CJ507" s="15"/>
      <c r="CK507" s="15"/>
      <c r="CN507" s="15"/>
      <c r="CO507" s="15"/>
      <c r="CP507" s="14"/>
      <c r="CQ507" s="14"/>
      <c r="CR507" s="15"/>
      <c r="CS507" s="15"/>
      <c r="CT507" s="14"/>
      <c r="CU507" s="14"/>
      <c r="CV507" s="15"/>
      <c r="CW507" s="15"/>
      <c r="CX507" s="97"/>
      <c r="CY507" s="97"/>
      <c r="CZ507" s="15"/>
      <c r="DA507" s="15"/>
      <c r="DB507" s="97"/>
      <c r="DC507" s="97"/>
      <c r="DD507" s="15"/>
      <c r="DE507" s="15"/>
      <c r="DF507" s="97"/>
      <c r="DG507" s="97"/>
      <c r="DH507" s="15"/>
      <c r="DI507" s="15"/>
      <c r="DJ507" s="97"/>
      <c r="DK507" s="97"/>
      <c r="DL507" s="15"/>
      <c r="DM507" s="15"/>
      <c r="DN507" s="97"/>
      <c r="DO507" s="97"/>
      <c r="DP507" s="15"/>
      <c r="DQ507" s="15"/>
      <c r="DR507" s="97"/>
      <c r="DS507" s="97"/>
      <c r="DT507" s="15"/>
      <c r="DU507" s="15"/>
      <c r="DV507" s="97"/>
      <c r="DW507" s="97"/>
      <c r="DX507" s="15"/>
      <c r="DY507" s="15"/>
      <c r="DZ507" s="58">
        <v>674016571</v>
      </c>
      <c r="EA507" s="59">
        <v>15003375</v>
      </c>
    </row>
    <row r="508" spans="1:131" ht="19.5" customHeight="1" x14ac:dyDescent="0.25">
      <c r="A508" s="9">
        <v>431</v>
      </c>
      <c r="B508" s="10" t="s">
        <v>1859</v>
      </c>
      <c r="C508" s="9" t="s">
        <v>776</v>
      </c>
      <c r="E508" s="9" t="s">
        <v>777</v>
      </c>
      <c r="F508" s="9" t="s">
        <v>778</v>
      </c>
      <c r="I508" s="9" t="s">
        <v>334</v>
      </c>
      <c r="M508" s="9" t="s">
        <v>20</v>
      </c>
      <c r="O508" s="9">
        <v>28</v>
      </c>
      <c r="AF508" s="51">
        <f t="shared" si="7"/>
        <v>0</v>
      </c>
    </row>
    <row r="509" spans="1:131" ht="19.5" customHeight="1" x14ac:dyDescent="0.25">
      <c r="A509" s="9">
        <v>432</v>
      </c>
      <c r="B509" s="10" t="s">
        <v>1860</v>
      </c>
      <c r="C509" s="9" t="s">
        <v>779</v>
      </c>
      <c r="E509" s="9" t="s">
        <v>1255</v>
      </c>
      <c r="F509" s="9" t="s">
        <v>257</v>
      </c>
      <c r="H509" s="9" t="s">
        <v>202</v>
      </c>
      <c r="I509" s="9" t="s">
        <v>97</v>
      </c>
      <c r="J509" s="129">
        <v>41334</v>
      </c>
      <c r="K509" s="129">
        <v>41330</v>
      </c>
      <c r="L509" s="129">
        <v>41608</v>
      </c>
      <c r="M509" s="9" t="s">
        <v>20</v>
      </c>
      <c r="O509" s="9">
        <v>29</v>
      </c>
      <c r="Q509" s="9" t="s">
        <v>54</v>
      </c>
      <c r="S509" s="13">
        <v>13790000</v>
      </c>
      <c r="T509" s="13">
        <v>13790000</v>
      </c>
      <c r="U509" s="13">
        <v>2200000</v>
      </c>
      <c r="AF509" s="51">
        <f t="shared" si="7"/>
        <v>0</v>
      </c>
      <c r="AG509" s="45">
        <v>11000000</v>
      </c>
      <c r="AH509" s="11">
        <v>41330</v>
      </c>
      <c r="AI509" s="11">
        <v>41608</v>
      </c>
      <c r="AJ509" s="13">
        <v>11072737</v>
      </c>
      <c r="AK509" s="13">
        <v>2200000</v>
      </c>
    </row>
    <row r="510" spans="1:131" ht="19.5" customHeight="1" x14ac:dyDescent="0.25">
      <c r="A510" s="9">
        <v>433</v>
      </c>
      <c r="B510" s="10" t="s">
        <v>1861</v>
      </c>
      <c r="C510" s="9" t="s">
        <v>780</v>
      </c>
      <c r="E510" s="9" t="s">
        <v>1255</v>
      </c>
      <c r="F510" s="9" t="s">
        <v>257</v>
      </c>
      <c r="H510" s="9" t="s">
        <v>202</v>
      </c>
      <c r="J510" s="129">
        <v>40087</v>
      </c>
      <c r="K510" s="129">
        <v>40057</v>
      </c>
      <c r="L510" s="129">
        <v>40908</v>
      </c>
      <c r="S510" s="13">
        <v>32986000</v>
      </c>
      <c r="T510" s="13">
        <v>32986000</v>
      </c>
      <c r="U510" s="13">
        <v>5750000</v>
      </c>
      <c r="AA510" s="13">
        <v>12954000</v>
      </c>
      <c r="AF510" s="51">
        <f t="shared" si="7"/>
        <v>12954000</v>
      </c>
      <c r="AH510" s="11">
        <v>40057</v>
      </c>
      <c r="AI510" s="11">
        <v>40908</v>
      </c>
      <c r="AJ510" s="13">
        <v>15881946</v>
      </c>
      <c r="AK510" s="13">
        <v>2400000</v>
      </c>
    </row>
    <row r="511" spans="1:131" ht="19.5" customHeight="1" x14ac:dyDescent="0.25">
      <c r="A511" s="9">
        <v>434</v>
      </c>
      <c r="B511" s="10" t="s">
        <v>1862</v>
      </c>
      <c r="C511" s="9" t="s">
        <v>781</v>
      </c>
      <c r="E511" s="9" t="s">
        <v>782</v>
      </c>
      <c r="F511" s="9" t="s">
        <v>783</v>
      </c>
      <c r="I511" s="9" t="s">
        <v>28</v>
      </c>
      <c r="J511" s="129">
        <v>41491</v>
      </c>
      <c r="K511" s="129">
        <v>41470</v>
      </c>
      <c r="L511" s="129">
        <v>41638</v>
      </c>
      <c r="M511" s="9" t="s">
        <v>20</v>
      </c>
      <c r="O511" s="9">
        <v>31</v>
      </c>
      <c r="Q511" s="9" t="s">
        <v>54</v>
      </c>
      <c r="S511" s="13">
        <v>4200000</v>
      </c>
      <c r="T511" s="13">
        <v>4200000</v>
      </c>
      <c r="U511" s="13">
        <v>840000</v>
      </c>
      <c r="AF511" s="51">
        <f t="shared" si="7"/>
        <v>0</v>
      </c>
      <c r="AH511" s="11">
        <v>41501</v>
      </c>
      <c r="AI511" s="11">
        <v>41572</v>
      </c>
      <c r="AJ511" s="13">
        <v>4168000</v>
      </c>
      <c r="AK511" s="13">
        <v>833600</v>
      </c>
    </row>
    <row r="512" spans="1:131" ht="19.5" customHeight="1" x14ac:dyDescent="0.25">
      <c r="A512" s="9">
        <v>435</v>
      </c>
      <c r="B512" s="10" t="s">
        <v>1863</v>
      </c>
      <c r="C512" s="9" t="s">
        <v>784</v>
      </c>
      <c r="E512" s="9" t="s">
        <v>1295</v>
      </c>
      <c r="F512" s="9" t="s">
        <v>139</v>
      </c>
      <c r="H512" s="9" t="s">
        <v>202</v>
      </c>
      <c r="I512" s="9" t="s">
        <v>35</v>
      </c>
      <c r="J512" s="129">
        <v>41237</v>
      </c>
      <c r="K512" s="129">
        <v>41237</v>
      </c>
      <c r="L512" s="129">
        <v>41394</v>
      </c>
      <c r="O512" s="9">
        <v>29</v>
      </c>
      <c r="Q512" s="9" t="s">
        <v>54</v>
      </c>
      <c r="S512" s="13">
        <v>9875800</v>
      </c>
      <c r="T512" s="13">
        <v>9875800</v>
      </c>
      <c r="U512" s="13">
        <v>1975160</v>
      </c>
      <c r="AF512" s="51">
        <f t="shared" si="7"/>
        <v>0</v>
      </c>
      <c r="AH512" s="11">
        <v>41183</v>
      </c>
      <c r="AI512" s="11">
        <v>41364</v>
      </c>
      <c r="AJ512" s="13">
        <v>9882685</v>
      </c>
      <c r="AK512" s="13">
        <v>1975160</v>
      </c>
    </row>
    <row r="513" spans="1:131" ht="19.5" customHeight="1" x14ac:dyDescent="0.25">
      <c r="A513" s="9">
        <v>436</v>
      </c>
      <c r="B513" s="10" t="s">
        <v>1864</v>
      </c>
      <c r="C513" s="9" t="s">
        <v>785</v>
      </c>
      <c r="E513" s="9" t="s">
        <v>1363</v>
      </c>
      <c r="F513" s="9" t="s">
        <v>373</v>
      </c>
      <c r="I513" s="9" t="s">
        <v>97</v>
      </c>
      <c r="M513" s="9" t="s">
        <v>20</v>
      </c>
      <c r="AF513" s="51">
        <f t="shared" si="7"/>
        <v>0</v>
      </c>
    </row>
    <row r="514" spans="1:131" ht="19.5" customHeight="1" x14ac:dyDescent="0.25">
      <c r="A514" s="9">
        <v>437</v>
      </c>
      <c r="B514" s="10" t="s">
        <v>1865</v>
      </c>
      <c r="C514" s="9" t="s">
        <v>786</v>
      </c>
      <c r="E514" s="9" t="s">
        <v>1363</v>
      </c>
      <c r="F514" s="9" t="s">
        <v>373</v>
      </c>
      <c r="I514" s="9" t="s">
        <v>97</v>
      </c>
      <c r="M514" s="9" t="s">
        <v>20</v>
      </c>
      <c r="O514" s="9">
        <v>29</v>
      </c>
      <c r="AF514" s="51">
        <f t="shared" si="7"/>
        <v>0</v>
      </c>
    </row>
    <row r="515" spans="1:131" ht="19.5" customHeight="1" x14ac:dyDescent="0.25">
      <c r="A515" s="9">
        <v>438</v>
      </c>
      <c r="B515" s="10" t="s">
        <v>1866</v>
      </c>
      <c r="C515" s="9" t="s">
        <v>787</v>
      </c>
      <c r="E515" s="9" t="s">
        <v>1363</v>
      </c>
      <c r="F515" s="9" t="s">
        <v>373</v>
      </c>
      <c r="I515" s="9" t="s">
        <v>97</v>
      </c>
      <c r="J515" s="129">
        <v>41487</v>
      </c>
      <c r="K515" s="129">
        <v>41253</v>
      </c>
      <c r="L515" s="129">
        <v>41562</v>
      </c>
      <c r="M515" s="9" t="s">
        <v>20</v>
      </c>
      <c r="O515" s="9">
        <v>28</v>
      </c>
      <c r="Q515" s="9" t="s">
        <v>54</v>
      </c>
      <c r="S515" s="13">
        <v>8659000</v>
      </c>
      <c r="T515" s="13">
        <v>8659000</v>
      </c>
      <c r="U515" s="13">
        <v>1731800</v>
      </c>
      <c r="AF515" s="51">
        <f t="shared" si="7"/>
        <v>0</v>
      </c>
      <c r="AH515" s="11">
        <v>41255</v>
      </c>
      <c r="AI515" s="11">
        <v>41562</v>
      </c>
      <c r="AJ515" s="13">
        <v>8529594</v>
      </c>
      <c r="AK515" s="13">
        <v>1705919</v>
      </c>
    </row>
    <row r="516" spans="1:131" ht="19.5" customHeight="1" x14ac:dyDescent="0.25">
      <c r="A516" s="9">
        <v>439</v>
      </c>
      <c r="B516" s="10" t="s">
        <v>1867</v>
      </c>
      <c r="C516" s="9" t="s">
        <v>788</v>
      </c>
      <c r="E516" s="9" t="s">
        <v>681</v>
      </c>
      <c r="F516" s="9" t="s">
        <v>682</v>
      </c>
      <c r="H516" s="9" t="s">
        <v>202</v>
      </c>
      <c r="I516" s="9" t="s">
        <v>25</v>
      </c>
      <c r="J516" s="129">
        <v>41364</v>
      </c>
      <c r="K516" s="129">
        <v>41226</v>
      </c>
      <c r="L516" s="129">
        <v>41730</v>
      </c>
      <c r="M516" s="9" t="s">
        <v>20</v>
      </c>
      <c r="O516" s="9">
        <v>28</v>
      </c>
      <c r="Q516" s="9" t="s">
        <v>54</v>
      </c>
      <c r="S516" s="13">
        <v>8750000</v>
      </c>
      <c r="T516" s="13">
        <v>8750000</v>
      </c>
      <c r="U516" s="13">
        <v>1750000</v>
      </c>
      <c r="AF516" s="51">
        <f t="shared" si="7"/>
        <v>0</v>
      </c>
      <c r="AG516" s="45">
        <v>7000000</v>
      </c>
      <c r="AH516" s="11">
        <v>41226</v>
      </c>
      <c r="AI516" s="11">
        <v>41730</v>
      </c>
      <c r="AJ516" s="13">
        <v>8750800</v>
      </c>
      <c r="AK516" s="13">
        <v>1750000</v>
      </c>
    </row>
    <row r="517" spans="1:131" ht="19.5" customHeight="1" x14ac:dyDescent="0.25">
      <c r="A517" s="9">
        <v>440</v>
      </c>
      <c r="B517" s="10" t="s">
        <v>1868</v>
      </c>
      <c r="C517" s="9" t="s">
        <v>789</v>
      </c>
      <c r="E517" s="9" t="s">
        <v>681</v>
      </c>
      <c r="F517" s="9" t="s">
        <v>682</v>
      </c>
      <c r="H517" s="9" t="s">
        <v>202</v>
      </c>
      <c r="I517" s="9" t="s">
        <v>97</v>
      </c>
      <c r="J517" s="129">
        <v>41306</v>
      </c>
      <c r="K517" s="129">
        <v>41153</v>
      </c>
      <c r="L517" s="129">
        <v>41729</v>
      </c>
      <c r="M517" s="9" t="s">
        <v>20</v>
      </c>
      <c r="O517" s="9">
        <v>28</v>
      </c>
      <c r="Q517" s="9" t="s">
        <v>54</v>
      </c>
      <c r="S517" s="13">
        <v>10725000</v>
      </c>
      <c r="T517" s="13">
        <v>10725000</v>
      </c>
      <c r="U517" s="13">
        <v>2145000</v>
      </c>
      <c r="AF517" s="51">
        <f t="shared" si="7"/>
        <v>0</v>
      </c>
      <c r="AG517" s="45">
        <v>8580000</v>
      </c>
      <c r="AH517" s="11">
        <v>41153</v>
      </c>
      <c r="AI517" s="11">
        <v>41729</v>
      </c>
      <c r="AJ517" s="13">
        <v>10724538</v>
      </c>
      <c r="AK517" s="13">
        <v>2144908</v>
      </c>
    </row>
    <row r="518" spans="1:131" ht="19.5" customHeight="1" x14ac:dyDescent="0.25">
      <c r="A518" s="9">
        <v>441</v>
      </c>
      <c r="B518" s="10" t="s">
        <v>1869</v>
      </c>
      <c r="C518" s="9" t="s">
        <v>790</v>
      </c>
      <c r="E518" s="22" t="s">
        <v>300</v>
      </c>
      <c r="F518" s="22" t="s">
        <v>301</v>
      </c>
      <c r="I518" s="9" t="s">
        <v>78</v>
      </c>
      <c r="M518" s="9" t="s">
        <v>20</v>
      </c>
      <c r="O518" s="9">
        <v>32</v>
      </c>
      <c r="AF518" s="51">
        <f t="shared" si="7"/>
        <v>0</v>
      </c>
      <c r="AH518" s="11">
        <v>41275</v>
      </c>
      <c r="AI518" s="11">
        <v>41578</v>
      </c>
      <c r="AJ518" s="13">
        <v>10000000</v>
      </c>
      <c r="AK518" s="13">
        <v>2000000</v>
      </c>
    </row>
    <row r="519" spans="1:131" s="22" customFormat="1" ht="19.5" customHeight="1" x14ac:dyDescent="0.25">
      <c r="A519" s="9">
        <v>442</v>
      </c>
      <c r="B519" s="10" t="s">
        <v>1870</v>
      </c>
      <c r="C519" s="22" t="s">
        <v>791</v>
      </c>
      <c r="D519" s="14"/>
      <c r="E519" s="22" t="s">
        <v>1349</v>
      </c>
      <c r="F519" s="22" t="s">
        <v>793</v>
      </c>
      <c r="G519" s="14"/>
      <c r="H519" s="22" t="s">
        <v>202</v>
      </c>
      <c r="I519" s="22" t="s">
        <v>28</v>
      </c>
      <c r="J519" s="131">
        <v>41136</v>
      </c>
      <c r="K519" s="131">
        <v>40983</v>
      </c>
      <c r="L519" s="131">
        <v>41243</v>
      </c>
      <c r="M519" s="22" t="s">
        <v>20</v>
      </c>
      <c r="O519" s="22">
        <v>27</v>
      </c>
      <c r="Q519" s="22" t="s">
        <v>54</v>
      </c>
      <c r="R519" s="15"/>
      <c r="S519" s="15">
        <v>1360000</v>
      </c>
      <c r="T519" s="15">
        <v>1360000</v>
      </c>
      <c r="U519" s="15">
        <v>260000</v>
      </c>
      <c r="V519" s="15"/>
      <c r="W519" s="15">
        <v>1000000</v>
      </c>
      <c r="X519" s="15"/>
      <c r="Y519" s="15"/>
      <c r="Z519" s="15"/>
      <c r="AA519" s="15"/>
      <c r="AB519" s="15"/>
      <c r="AC519" s="15"/>
      <c r="AD519" s="15"/>
      <c r="AE519" s="15"/>
      <c r="AF519" s="51">
        <f t="shared" si="7"/>
        <v>1000000</v>
      </c>
      <c r="AG519" s="47"/>
      <c r="AH519" s="14">
        <v>40983</v>
      </c>
      <c r="AI519" s="14">
        <v>41192</v>
      </c>
      <c r="AJ519" s="15">
        <v>1187743</v>
      </c>
      <c r="AK519" s="15">
        <v>237549</v>
      </c>
      <c r="AL519" s="14"/>
      <c r="AM519" s="14"/>
      <c r="AN519" s="15"/>
      <c r="AO519" s="15"/>
      <c r="AP519" s="14"/>
      <c r="AQ519" s="14"/>
      <c r="AR519" s="15"/>
      <c r="AS519" s="15"/>
      <c r="AT519" s="14"/>
      <c r="AU519" s="14"/>
      <c r="AV519" s="15"/>
      <c r="AW519" s="15"/>
      <c r="AX519" s="14"/>
      <c r="AY519" s="14"/>
      <c r="AZ519" s="15"/>
      <c r="BA519" s="15"/>
      <c r="BB519" s="14"/>
      <c r="BC519" s="14"/>
      <c r="BD519" s="15"/>
      <c r="BE519" s="15"/>
      <c r="BF519" s="14"/>
      <c r="BG519" s="14"/>
      <c r="BH519" s="15"/>
      <c r="BI519" s="15"/>
      <c r="BJ519" s="14"/>
      <c r="BK519" s="14"/>
      <c r="BL519" s="15"/>
      <c r="BM519" s="15"/>
      <c r="BN519" s="14"/>
      <c r="BO519" s="14"/>
      <c r="BP519" s="15"/>
      <c r="BQ519" s="15"/>
      <c r="BT519" s="15"/>
      <c r="BU519" s="15"/>
      <c r="BX519" s="15"/>
      <c r="BY519" s="15"/>
      <c r="CB519" s="15"/>
      <c r="CC519" s="15"/>
      <c r="CF519" s="15"/>
      <c r="CG519" s="15"/>
      <c r="CJ519" s="15"/>
      <c r="CK519" s="15"/>
      <c r="CN519" s="15"/>
      <c r="CO519" s="15"/>
      <c r="CP519" s="14"/>
      <c r="CQ519" s="14"/>
      <c r="CR519" s="15"/>
      <c r="CS519" s="15"/>
      <c r="CT519" s="14"/>
      <c r="CU519" s="14"/>
      <c r="CV519" s="15"/>
      <c r="CW519" s="15"/>
      <c r="CX519" s="97"/>
      <c r="CY519" s="97"/>
      <c r="CZ519" s="15"/>
      <c r="DA519" s="15"/>
      <c r="DB519" s="97"/>
      <c r="DC519" s="97"/>
      <c r="DD519" s="15"/>
      <c r="DE519" s="15"/>
      <c r="DF519" s="97"/>
      <c r="DG519" s="97"/>
      <c r="DH519" s="15"/>
      <c r="DI519" s="15"/>
      <c r="DJ519" s="97"/>
      <c r="DK519" s="97"/>
      <c r="DL519" s="15"/>
      <c r="DM519" s="15"/>
      <c r="DN519" s="97"/>
      <c r="DO519" s="97"/>
      <c r="DP519" s="15"/>
      <c r="DQ519" s="15"/>
      <c r="DR519" s="97"/>
      <c r="DS519" s="97"/>
      <c r="DT519" s="15"/>
      <c r="DU519" s="15"/>
      <c r="DV519" s="97"/>
      <c r="DW519" s="97"/>
      <c r="DX519" s="15"/>
      <c r="DY519" s="15"/>
      <c r="DZ519" s="58"/>
      <c r="EA519" s="59"/>
    </row>
    <row r="520" spans="1:131" s="30" customFormat="1" ht="19.5" customHeight="1" x14ac:dyDescent="0.25">
      <c r="A520" s="9">
        <v>443</v>
      </c>
      <c r="B520" s="29" t="s">
        <v>1871</v>
      </c>
      <c r="C520" s="30" t="s">
        <v>794</v>
      </c>
      <c r="D520" s="31"/>
      <c r="E520" s="30" t="s">
        <v>796</v>
      </c>
      <c r="F520" s="30" t="s">
        <v>468</v>
      </c>
      <c r="G520" s="31"/>
      <c r="H520" s="30" t="s">
        <v>202</v>
      </c>
      <c r="I520" s="30" t="s">
        <v>35</v>
      </c>
      <c r="J520" s="132">
        <v>41221</v>
      </c>
      <c r="K520" s="132">
        <v>41207</v>
      </c>
      <c r="L520" s="132">
        <v>41305</v>
      </c>
      <c r="O520" s="30">
        <v>25</v>
      </c>
      <c r="Q520" s="30" t="s">
        <v>61</v>
      </c>
      <c r="R520" s="32"/>
      <c r="S520" s="32">
        <v>32000000</v>
      </c>
      <c r="T520" s="32">
        <v>32000000</v>
      </c>
      <c r="U520" s="32">
        <v>6400000</v>
      </c>
      <c r="V520" s="32"/>
      <c r="W520" s="32"/>
      <c r="X520" s="32"/>
      <c r="Y520" s="32"/>
      <c r="Z520" s="32"/>
      <c r="AA520" s="32"/>
      <c r="AB520" s="32"/>
      <c r="AC520" s="32"/>
      <c r="AD520" s="32"/>
      <c r="AE520" s="32"/>
      <c r="AF520" s="51">
        <f t="shared" si="7"/>
        <v>0</v>
      </c>
      <c r="AG520" s="48"/>
      <c r="AH520" s="31">
        <v>41183</v>
      </c>
      <c r="AI520" s="31">
        <v>41305</v>
      </c>
      <c r="AJ520" s="32">
        <v>19203258</v>
      </c>
      <c r="AK520" s="32">
        <v>3840652</v>
      </c>
      <c r="AL520" s="31"/>
      <c r="AM520" s="31"/>
      <c r="AN520" s="32"/>
      <c r="AO520" s="32"/>
      <c r="AP520" s="31"/>
      <c r="AQ520" s="31"/>
      <c r="AR520" s="32"/>
      <c r="AS520" s="32"/>
      <c r="AT520" s="31"/>
      <c r="AU520" s="31"/>
      <c r="AV520" s="32"/>
      <c r="AW520" s="32"/>
      <c r="AX520" s="31"/>
      <c r="AY520" s="31"/>
      <c r="AZ520" s="32"/>
      <c r="BA520" s="32"/>
      <c r="BB520" s="31"/>
      <c r="BC520" s="31"/>
      <c r="BD520" s="32"/>
      <c r="BE520" s="32"/>
      <c r="BF520" s="31"/>
      <c r="BG520" s="31"/>
      <c r="BH520" s="32"/>
      <c r="BI520" s="32"/>
      <c r="BJ520" s="31"/>
      <c r="BK520" s="31"/>
      <c r="BL520" s="32"/>
      <c r="BM520" s="32"/>
      <c r="BN520" s="31"/>
      <c r="BO520" s="31"/>
      <c r="BP520" s="32"/>
      <c r="BQ520" s="32"/>
      <c r="BT520" s="32"/>
      <c r="BU520" s="32"/>
      <c r="BX520" s="32"/>
      <c r="BY520" s="32"/>
      <c r="CB520" s="32"/>
      <c r="CC520" s="32"/>
      <c r="CF520" s="32"/>
      <c r="CG520" s="32"/>
      <c r="CJ520" s="32"/>
      <c r="CK520" s="32"/>
      <c r="CN520" s="32"/>
      <c r="CO520" s="32"/>
      <c r="CP520" s="31"/>
      <c r="CQ520" s="31"/>
      <c r="CR520" s="32"/>
      <c r="CS520" s="32"/>
      <c r="CT520" s="31"/>
      <c r="CU520" s="31"/>
      <c r="CV520" s="32"/>
      <c r="CW520" s="32"/>
      <c r="CX520" s="98"/>
      <c r="CY520" s="98"/>
      <c r="CZ520" s="32"/>
      <c r="DA520" s="32"/>
      <c r="DB520" s="98"/>
      <c r="DC520" s="98"/>
      <c r="DD520" s="32"/>
      <c r="DE520" s="32"/>
      <c r="DF520" s="98"/>
      <c r="DG520" s="98"/>
      <c r="DH520" s="32"/>
      <c r="DI520" s="32"/>
      <c r="DJ520" s="98"/>
      <c r="DK520" s="98"/>
      <c r="DL520" s="32"/>
      <c r="DM520" s="32"/>
      <c r="DN520" s="98"/>
      <c r="DO520" s="98"/>
      <c r="DP520" s="32"/>
      <c r="DQ520" s="32"/>
      <c r="DR520" s="98"/>
      <c r="DS520" s="98"/>
      <c r="DT520" s="32"/>
      <c r="DU520" s="32"/>
      <c r="DV520" s="98"/>
      <c r="DW520" s="98"/>
      <c r="DX520" s="32"/>
      <c r="DY520" s="32"/>
      <c r="DZ520" s="60"/>
      <c r="EA520" s="61"/>
    </row>
    <row r="521" spans="1:131" s="64" customFormat="1" ht="19.5" customHeight="1" x14ac:dyDescent="0.25">
      <c r="A521" s="18">
        <v>443</v>
      </c>
      <c r="B521" s="33" t="s">
        <v>1871</v>
      </c>
      <c r="C521" s="64" t="s">
        <v>794</v>
      </c>
      <c r="D521" s="65">
        <v>43602</v>
      </c>
      <c r="E521" s="18" t="s">
        <v>8091</v>
      </c>
      <c r="F521" s="18" t="s">
        <v>8092</v>
      </c>
      <c r="G521" s="65"/>
      <c r="J521" s="133"/>
      <c r="K521" s="133"/>
      <c r="L521" s="133"/>
      <c r="R521" s="66"/>
      <c r="S521" s="66"/>
      <c r="T521" s="66"/>
      <c r="U521" s="66"/>
      <c r="V521" s="66"/>
      <c r="W521" s="66"/>
      <c r="X521" s="66"/>
      <c r="Y521" s="66"/>
      <c r="Z521" s="66"/>
      <c r="AA521" s="66"/>
      <c r="AB521" s="66"/>
      <c r="AC521" s="66"/>
      <c r="AD521" s="66"/>
      <c r="AE521" s="66"/>
      <c r="AF521" s="80"/>
      <c r="AG521" s="67"/>
      <c r="AH521" s="65"/>
      <c r="AI521" s="65"/>
      <c r="AJ521" s="66"/>
      <c r="AK521" s="66"/>
      <c r="AL521" s="65"/>
      <c r="AM521" s="65"/>
      <c r="AN521" s="66"/>
      <c r="AO521" s="66"/>
      <c r="AP521" s="65"/>
      <c r="AQ521" s="65"/>
      <c r="AR521" s="66"/>
      <c r="AS521" s="66"/>
      <c r="AT521" s="65"/>
      <c r="AU521" s="65"/>
      <c r="AV521" s="66"/>
      <c r="AW521" s="66"/>
      <c r="AX521" s="65"/>
      <c r="AY521" s="65"/>
      <c r="AZ521" s="66"/>
      <c r="BA521" s="66"/>
      <c r="BB521" s="65"/>
      <c r="BC521" s="65"/>
      <c r="BD521" s="66"/>
      <c r="BE521" s="66"/>
      <c r="BF521" s="65"/>
      <c r="BG521" s="65"/>
      <c r="BH521" s="66"/>
      <c r="BI521" s="66"/>
      <c r="BJ521" s="65"/>
      <c r="BK521" s="65"/>
      <c r="BL521" s="66"/>
      <c r="BM521" s="66"/>
      <c r="BN521" s="65"/>
      <c r="BO521" s="65"/>
      <c r="BP521" s="66"/>
      <c r="BQ521" s="66"/>
      <c r="BT521" s="66"/>
      <c r="BU521" s="66"/>
      <c r="BX521" s="66"/>
      <c r="BY521" s="66"/>
      <c r="CB521" s="66"/>
      <c r="CC521" s="66"/>
      <c r="CF521" s="66"/>
      <c r="CG521" s="66"/>
      <c r="CJ521" s="66"/>
      <c r="CK521" s="66"/>
      <c r="CN521" s="66"/>
      <c r="CO521" s="66"/>
      <c r="CP521" s="65"/>
      <c r="CQ521" s="65"/>
      <c r="CR521" s="66"/>
      <c r="CS521" s="66"/>
      <c r="CT521" s="65"/>
      <c r="CU521" s="65"/>
      <c r="CV521" s="66"/>
      <c r="CW521" s="66"/>
      <c r="CX521" s="99"/>
      <c r="CY521" s="99"/>
      <c r="CZ521" s="66"/>
      <c r="DA521" s="66"/>
      <c r="DB521" s="99"/>
      <c r="DC521" s="99"/>
      <c r="DD521" s="66"/>
      <c r="DE521" s="66"/>
      <c r="DF521" s="99"/>
      <c r="DG521" s="99"/>
      <c r="DH521" s="66"/>
      <c r="DI521" s="66"/>
      <c r="DJ521" s="99"/>
      <c r="DK521" s="99"/>
      <c r="DL521" s="66"/>
      <c r="DM521" s="66"/>
      <c r="DN521" s="99"/>
      <c r="DO521" s="99"/>
      <c r="DP521" s="66"/>
      <c r="DQ521" s="66"/>
      <c r="DR521" s="99"/>
      <c r="DS521" s="99"/>
      <c r="DT521" s="66"/>
      <c r="DU521" s="66"/>
      <c r="DV521" s="99"/>
      <c r="DW521" s="99"/>
      <c r="DX521" s="66"/>
      <c r="DY521" s="66"/>
      <c r="DZ521" s="68"/>
      <c r="EA521" s="69"/>
    </row>
    <row r="522" spans="1:131" s="30" customFormat="1" ht="19.5" customHeight="1" x14ac:dyDescent="0.25">
      <c r="A522" s="9">
        <v>444</v>
      </c>
      <c r="B522" s="29" t="s">
        <v>1872</v>
      </c>
      <c r="C522" s="30" t="s">
        <v>797</v>
      </c>
      <c r="D522" s="31"/>
      <c r="E522" s="30" t="s">
        <v>795</v>
      </c>
      <c r="F522" s="30" t="s">
        <v>254</v>
      </c>
      <c r="G522" s="31"/>
      <c r="H522" s="30" t="s">
        <v>202</v>
      </c>
      <c r="I522" s="30" t="s">
        <v>405</v>
      </c>
      <c r="J522" s="132">
        <v>41323</v>
      </c>
      <c r="K522" s="132">
        <v>41145</v>
      </c>
      <c r="L522" s="132">
        <v>41639</v>
      </c>
      <c r="O522" s="30">
        <v>27</v>
      </c>
      <c r="Q522" s="30" t="s">
        <v>54</v>
      </c>
      <c r="R522" s="32"/>
      <c r="S522" s="32">
        <v>5734002001</v>
      </c>
      <c r="T522" s="32">
        <v>5734002001</v>
      </c>
      <c r="U522" s="32">
        <v>1146800400</v>
      </c>
      <c r="V522" s="32"/>
      <c r="W522" s="32"/>
      <c r="X522" s="32"/>
      <c r="Y522" s="32"/>
      <c r="Z522" s="32"/>
      <c r="AA522" s="32"/>
      <c r="AB522" s="32"/>
      <c r="AC522" s="32"/>
      <c r="AD522" s="32"/>
      <c r="AE522" s="32"/>
      <c r="AF522" s="51">
        <f t="shared" si="7"/>
        <v>0</v>
      </c>
      <c r="AG522" s="48"/>
      <c r="AH522" s="31">
        <v>41145</v>
      </c>
      <c r="AI522" s="31">
        <v>41274</v>
      </c>
      <c r="AJ522" s="32">
        <v>100313877</v>
      </c>
      <c r="AK522" s="32">
        <v>20062775</v>
      </c>
      <c r="AL522" s="31">
        <v>41275</v>
      </c>
      <c r="AM522" s="31">
        <v>41364</v>
      </c>
      <c r="AN522" s="32">
        <v>1475396485</v>
      </c>
      <c r="AO522" s="32">
        <v>295079297</v>
      </c>
      <c r="AP522" s="31">
        <v>41365</v>
      </c>
      <c r="AQ522" s="31">
        <v>41455</v>
      </c>
      <c r="AR522" s="32">
        <v>2079532911</v>
      </c>
      <c r="AS522" s="32">
        <v>415906582</v>
      </c>
      <c r="AT522" s="31">
        <v>41456</v>
      </c>
      <c r="AU522" s="31">
        <v>41547</v>
      </c>
      <c r="AV522" s="32">
        <v>1373880736</v>
      </c>
      <c r="AW522" s="32">
        <v>274776147</v>
      </c>
      <c r="AX522" s="31">
        <v>41548</v>
      </c>
      <c r="AY522" s="31">
        <v>41639</v>
      </c>
      <c r="AZ522" s="32">
        <v>134326975</v>
      </c>
      <c r="BA522" s="32">
        <v>26865395</v>
      </c>
      <c r="BB522" s="31">
        <v>41640</v>
      </c>
      <c r="BC522" s="31">
        <v>41729</v>
      </c>
      <c r="BD522" s="32">
        <v>55251495</v>
      </c>
      <c r="BE522" s="32">
        <v>11050299</v>
      </c>
      <c r="BF522" s="31">
        <v>41730</v>
      </c>
      <c r="BG522" s="31">
        <v>41820</v>
      </c>
      <c r="BH522" s="32">
        <v>48175619</v>
      </c>
      <c r="BI522" s="32">
        <v>9635124</v>
      </c>
      <c r="BJ522" s="31">
        <v>41145</v>
      </c>
      <c r="BK522" s="31">
        <v>41820</v>
      </c>
      <c r="BL522" s="32">
        <v>5409670999</v>
      </c>
      <c r="BM522" s="32">
        <f>1053375619+28558581</f>
        <v>1081934200</v>
      </c>
      <c r="BN522" s="31"/>
      <c r="BO522" s="31"/>
      <c r="BP522" s="32"/>
      <c r="BQ522" s="32"/>
      <c r="BT522" s="32"/>
      <c r="BU522" s="32"/>
      <c r="BX522" s="32"/>
      <c r="BY522" s="32"/>
      <c r="CB522" s="32"/>
      <c r="CC522" s="32"/>
      <c r="CF522" s="32"/>
      <c r="CG522" s="32"/>
      <c r="CJ522" s="32"/>
      <c r="CK522" s="32"/>
      <c r="CN522" s="32"/>
      <c r="CO522" s="32"/>
      <c r="CP522" s="31"/>
      <c r="CQ522" s="31"/>
      <c r="CR522" s="32"/>
      <c r="CS522" s="32"/>
      <c r="CT522" s="31"/>
      <c r="CU522" s="31"/>
      <c r="CV522" s="32"/>
      <c r="CW522" s="32"/>
      <c r="CX522" s="98"/>
      <c r="CY522" s="98"/>
      <c r="CZ522" s="32"/>
      <c r="DA522" s="32"/>
      <c r="DB522" s="98"/>
      <c r="DC522" s="98"/>
      <c r="DD522" s="32"/>
      <c r="DE522" s="32"/>
      <c r="DF522" s="98"/>
      <c r="DG522" s="98"/>
      <c r="DH522" s="32"/>
      <c r="DI522" s="32"/>
      <c r="DJ522" s="98"/>
      <c r="DK522" s="98"/>
      <c r="DL522" s="32"/>
      <c r="DM522" s="32"/>
      <c r="DN522" s="98"/>
      <c r="DO522" s="98"/>
      <c r="DP522" s="32"/>
      <c r="DQ522" s="32"/>
      <c r="DR522" s="98"/>
      <c r="DS522" s="98"/>
      <c r="DT522" s="32"/>
      <c r="DU522" s="32"/>
      <c r="DV522" s="98"/>
      <c r="DW522" s="98"/>
      <c r="DX522" s="32"/>
      <c r="DY522" s="32"/>
      <c r="DZ522" s="60">
        <v>5409670999</v>
      </c>
      <c r="EA522" s="61">
        <f>1053375619+28558581</f>
        <v>1081934200</v>
      </c>
    </row>
    <row r="523" spans="1:131" s="64" customFormat="1" ht="19.5" customHeight="1" x14ac:dyDescent="0.25">
      <c r="A523" s="18">
        <v>444</v>
      </c>
      <c r="B523" s="33" t="s">
        <v>1872</v>
      </c>
      <c r="C523" s="64" t="s">
        <v>797</v>
      </c>
      <c r="D523" s="65">
        <v>41801</v>
      </c>
      <c r="G523" s="65"/>
      <c r="J523" s="133"/>
      <c r="K523" s="133"/>
      <c r="L523" s="133" t="s">
        <v>2288</v>
      </c>
      <c r="R523" s="66"/>
      <c r="S523" s="66"/>
      <c r="T523" s="66"/>
      <c r="U523" s="66"/>
      <c r="V523" s="66"/>
      <c r="W523" s="66"/>
      <c r="X523" s="66"/>
      <c r="Y523" s="66"/>
      <c r="Z523" s="66"/>
      <c r="AA523" s="66"/>
      <c r="AB523" s="66"/>
      <c r="AC523" s="66"/>
      <c r="AD523" s="66"/>
      <c r="AE523" s="66"/>
      <c r="AF523" s="51">
        <f t="shared" si="7"/>
        <v>0</v>
      </c>
      <c r="AG523" s="67"/>
      <c r="AH523" s="65"/>
      <c r="AI523" s="65"/>
      <c r="AJ523" s="66"/>
      <c r="AK523" s="66"/>
      <c r="AL523" s="65"/>
      <c r="AM523" s="65"/>
      <c r="AN523" s="66"/>
      <c r="AO523" s="66"/>
      <c r="AP523" s="65"/>
      <c r="AQ523" s="65"/>
      <c r="AR523" s="66"/>
      <c r="AS523" s="66"/>
      <c r="AT523" s="65"/>
      <c r="AU523" s="65"/>
      <c r="AV523" s="66"/>
      <c r="AW523" s="66"/>
      <c r="AX523" s="65"/>
      <c r="AY523" s="65"/>
      <c r="AZ523" s="66"/>
      <c r="BA523" s="66"/>
      <c r="BB523" s="65"/>
      <c r="BC523" s="65"/>
      <c r="BD523" s="66"/>
      <c r="BE523" s="66"/>
      <c r="BF523" s="65"/>
      <c r="BG523" s="65"/>
      <c r="BH523" s="66"/>
      <c r="BI523" s="66"/>
      <c r="BJ523" s="65"/>
      <c r="BK523" s="65"/>
      <c r="BL523" s="66"/>
      <c r="BM523" s="66"/>
      <c r="BN523" s="65"/>
      <c r="BO523" s="65"/>
      <c r="BP523" s="66"/>
      <c r="BQ523" s="66"/>
      <c r="BT523" s="66"/>
      <c r="BU523" s="66"/>
      <c r="BX523" s="66"/>
      <c r="BY523" s="66"/>
      <c r="CB523" s="66"/>
      <c r="CC523" s="66"/>
      <c r="CF523" s="66"/>
      <c r="CG523" s="66"/>
      <c r="CJ523" s="66"/>
      <c r="CK523" s="66"/>
      <c r="CN523" s="66"/>
      <c r="CO523" s="66"/>
      <c r="CP523" s="65"/>
      <c r="CQ523" s="65"/>
      <c r="CR523" s="66"/>
      <c r="CS523" s="66"/>
      <c r="CT523" s="65"/>
      <c r="CU523" s="65"/>
      <c r="CV523" s="66"/>
      <c r="CW523" s="66"/>
      <c r="CX523" s="99"/>
      <c r="CY523" s="99"/>
      <c r="CZ523" s="66"/>
      <c r="DA523" s="66"/>
      <c r="DB523" s="99"/>
      <c r="DC523" s="99"/>
      <c r="DD523" s="66"/>
      <c r="DE523" s="66"/>
      <c r="DF523" s="99"/>
      <c r="DG523" s="99"/>
      <c r="DH523" s="66"/>
      <c r="DI523" s="66"/>
      <c r="DJ523" s="99"/>
      <c r="DK523" s="99"/>
      <c r="DL523" s="66"/>
      <c r="DM523" s="66"/>
      <c r="DN523" s="99"/>
      <c r="DO523" s="99"/>
      <c r="DP523" s="66"/>
      <c r="DQ523" s="66"/>
      <c r="DR523" s="99"/>
      <c r="DS523" s="99"/>
      <c r="DT523" s="66"/>
      <c r="DU523" s="66"/>
      <c r="DV523" s="99"/>
      <c r="DW523" s="99"/>
      <c r="DX523" s="66"/>
      <c r="DY523" s="66"/>
      <c r="DZ523" s="68"/>
      <c r="EA523" s="69"/>
    </row>
    <row r="524" spans="1:131" s="22" customFormat="1" ht="19.5" customHeight="1" x14ac:dyDescent="0.25">
      <c r="A524" s="9">
        <v>445</v>
      </c>
      <c r="B524" s="29" t="s">
        <v>1873</v>
      </c>
      <c r="C524" s="22" t="s">
        <v>798</v>
      </c>
      <c r="D524" s="14"/>
      <c r="E524" s="9" t="s">
        <v>1295</v>
      </c>
      <c r="F524" s="22" t="s">
        <v>139</v>
      </c>
      <c r="G524" s="14"/>
      <c r="H524" s="22" t="s">
        <v>202</v>
      </c>
      <c r="I524" s="22" t="s">
        <v>28</v>
      </c>
      <c r="J524" s="131">
        <v>41318</v>
      </c>
      <c r="K524" s="131">
        <v>41277</v>
      </c>
      <c r="L524" s="131">
        <v>41412</v>
      </c>
      <c r="O524" s="22">
        <v>29</v>
      </c>
      <c r="Q524" s="22" t="s">
        <v>54</v>
      </c>
      <c r="R524" s="15"/>
      <c r="S524" s="15">
        <v>2564641</v>
      </c>
      <c r="T524" s="15">
        <v>2564641</v>
      </c>
      <c r="U524" s="15">
        <v>512928</v>
      </c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51">
        <f t="shared" si="7"/>
        <v>0</v>
      </c>
      <c r="AG524" s="47"/>
      <c r="AH524" s="14">
        <v>41277</v>
      </c>
      <c r="AI524" s="14">
        <v>41412</v>
      </c>
      <c r="AJ524" s="15">
        <v>2537080</v>
      </c>
      <c r="AK524" s="15">
        <v>507416</v>
      </c>
      <c r="AL524" s="14"/>
      <c r="AM524" s="14"/>
      <c r="AN524" s="15"/>
      <c r="AO524" s="15"/>
      <c r="AP524" s="14"/>
      <c r="AQ524" s="14"/>
      <c r="AR524" s="15"/>
      <c r="AS524" s="15"/>
      <c r="AT524" s="14"/>
      <c r="AU524" s="14"/>
      <c r="AV524" s="15"/>
      <c r="AW524" s="15"/>
      <c r="AX524" s="14"/>
      <c r="AY524" s="14"/>
      <c r="AZ524" s="15"/>
      <c r="BA524" s="15"/>
      <c r="BB524" s="14"/>
      <c r="BC524" s="14"/>
      <c r="BD524" s="15"/>
      <c r="BE524" s="15"/>
      <c r="BF524" s="14"/>
      <c r="BG524" s="14"/>
      <c r="BH524" s="15"/>
      <c r="BI524" s="15"/>
      <c r="BJ524" s="14"/>
      <c r="BK524" s="14"/>
      <c r="BL524" s="15"/>
      <c r="BM524" s="15"/>
      <c r="BN524" s="14"/>
      <c r="BO524" s="14"/>
      <c r="BP524" s="15"/>
      <c r="BQ524" s="15"/>
      <c r="BT524" s="15"/>
      <c r="BU524" s="15"/>
      <c r="BX524" s="15"/>
      <c r="BY524" s="15"/>
      <c r="CB524" s="15"/>
      <c r="CC524" s="15"/>
      <c r="CF524" s="15"/>
      <c r="CG524" s="15"/>
      <c r="CJ524" s="15"/>
      <c r="CK524" s="15"/>
      <c r="CN524" s="15"/>
      <c r="CO524" s="15"/>
      <c r="CP524" s="14"/>
      <c r="CQ524" s="14"/>
      <c r="CR524" s="15"/>
      <c r="CS524" s="15"/>
      <c r="CT524" s="14"/>
      <c r="CU524" s="14"/>
      <c r="CV524" s="15"/>
      <c r="CW524" s="15"/>
      <c r="CX524" s="97"/>
      <c r="CY524" s="97"/>
      <c r="CZ524" s="15"/>
      <c r="DA524" s="15"/>
      <c r="DB524" s="97"/>
      <c r="DC524" s="97"/>
      <c r="DD524" s="15"/>
      <c r="DE524" s="15"/>
      <c r="DF524" s="97"/>
      <c r="DG524" s="97"/>
      <c r="DH524" s="15"/>
      <c r="DI524" s="15"/>
      <c r="DJ524" s="97"/>
      <c r="DK524" s="97"/>
      <c r="DL524" s="15"/>
      <c r="DM524" s="15"/>
      <c r="DN524" s="97"/>
      <c r="DO524" s="97"/>
      <c r="DP524" s="15"/>
      <c r="DQ524" s="15"/>
      <c r="DR524" s="97"/>
      <c r="DS524" s="97"/>
      <c r="DT524" s="15"/>
      <c r="DU524" s="15"/>
      <c r="DV524" s="97"/>
      <c r="DW524" s="97"/>
      <c r="DX524" s="15"/>
      <c r="DY524" s="15"/>
      <c r="DZ524" s="58"/>
      <c r="EA524" s="59"/>
    </row>
    <row r="525" spans="1:131" ht="19.5" customHeight="1" x14ac:dyDescent="0.25">
      <c r="A525" s="9">
        <v>446</v>
      </c>
      <c r="B525" s="29" t="s">
        <v>1874</v>
      </c>
      <c r="C525" s="9" t="s">
        <v>799</v>
      </c>
      <c r="E525" s="9" t="s">
        <v>1396</v>
      </c>
      <c r="F525" s="9" t="s">
        <v>102</v>
      </c>
      <c r="H525" s="9" t="s">
        <v>202</v>
      </c>
      <c r="I525" s="9" t="s">
        <v>78</v>
      </c>
      <c r="J525" s="129">
        <v>41207</v>
      </c>
      <c r="K525" s="129">
        <v>41172</v>
      </c>
      <c r="L525" s="129">
        <v>41380</v>
      </c>
      <c r="O525" s="9">
        <v>30</v>
      </c>
      <c r="Q525" s="9" t="s">
        <v>61</v>
      </c>
      <c r="S525" s="13">
        <v>230000000</v>
      </c>
      <c r="T525" s="13">
        <v>230000000</v>
      </c>
      <c r="U525" s="13">
        <v>46000000</v>
      </c>
      <c r="AF525" s="51">
        <f t="shared" si="7"/>
        <v>0</v>
      </c>
      <c r="AH525" s="11">
        <v>41537</v>
      </c>
      <c r="AI525" s="11">
        <v>41547</v>
      </c>
      <c r="AJ525" s="13">
        <v>11800533</v>
      </c>
      <c r="AK525" s="13">
        <v>2360107</v>
      </c>
      <c r="AL525" s="11">
        <v>41183</v>
      </c>
      <c r="AM525" s="11">
        <v>41213</v>
      </c>
      <c r="AN525" s="13">
        <v>33505560</v>
      </c>
      <c r="AO525" s="13">
        <v>6701112</v>
      </c>
      <c r="AP525" s="11">
        <v>41214</v>
      </c>
      <c r="AQ525" s="11">
        <v>41274</v>
      </c>
      <c r="AR525" s="13">
        <v>69933137</v>
      </c>
      <c r="AS525" s="13">
        <v>13986627</v>
      </c>
      <c r="AT525" s="11">
        <v>41275</v>
      </c>
      <c r="AU525" s="11">
        <v>41380</v>
      </c>
      <c r="AV525" s="13">
        <v>176010742</v>
      </c>
      <c r="AW525" s="13">
        <v>22952154</v>
      </c>
      <c r="AX525" s="11">
        <v>41214</v>
      </c>
      <c r="AY525" s="11">
        <v>41274</v>
      </c>
      <c r="AZ525" s="13">
        <v>69933137</v>
      </c>
      <c r="BA525" s="13">
        <v>13986627</v>
      </c>
    </row>
    <row r="526" spans="1:131" ht="19.5" customHeight="1" x14ac:dyDescent="0.25">
      <c r="A526" s="9">
        <v>447</v>
      </c>
      <c r="B526" s="29" t="s">
        <v>1875</v>
      </c>
      <c r="C526" s="9" t="s">
        <v>800</v>
      </c>
      <c r="E526" s="9" t="s">
        <v>1396</v>
      </c>
      <c r="F526" s="9" t="s">
        <v>102</v>
      </c>
      <c r="H526" s="9" t="s">
        <v>202</v>
      </c>
      <c r="I526" s="9" t="s">
        <v>78</v>
      </c>
      <c r="J526" s="129">
        <v>41204</v>
      </c>
      <c r="K526" s="129">
        <v>41158</v>
      </c>
      <c r="L526" s="129">
        <v>41334</v>
      </c>
      <c r="O526" s="9">
        <v>28</v>
      </c>
      <c r="Q526" s="9" t="s">
        <v>61</v>
      </c>
      <c r="S526" s="13">
        <v>150000000</v>
      </c>
      <c r="T526" s="13">
        <v>150000000</v>
      </c>
      <c r="U526" s="13">
        <v>30000000</v>
      </c>
      <c r="AF526" s="51">
        <f t="shared" si="7"/>
        <v>0</v>
      </c>
      <c r="AH526" s="11">
        <v>41523</v>
      </c>
      <c r="AI526" s="11">
        <v>41547</v>
      </c>
      <c r="AJ526" s="13">
        <v>34521126</v>
      </c>
      <c r="AK526" s="13">
        <v>6904243</v>
      </c>
      <c r="AL526" s="11">
        <v>41183</v>
      </c>
      <c r="AM526" s="11">
        <v>41213</v>
      </c>
      <c r="AN526" s="13">
        <v>22228584</v>
      </c>
      <c r="AO526" s="13">
        <v>4445717</v>
      </c>
      <c r="AP526" s="11">
        <v>41214</v>
      </c>
      <c r="AQ526" s="11">
        <v>41274</v>
      </c>
      <c r="AR526" s="13">
        <v>45128006</v>
      </c>
      <c r="AS526" s="13">
        <v>9025601</v>
      </c>
      <c r="AT526" s="11">
        <v>41275</v>
      </c>
      <c r="AU526" s="11">
        <v>41334</v>
      </c>
      <c r="AV526" s="13">
        <v>53182380</v>
      </c>
      <c r="AW526" s="13">
        <v>9624439</v>
      </c>
    </row>
    <row r="527" spans="1:131" ht="19.5" customHeight="1" x14ac:dyDescent="0.25">
      <c r="A527" s="9">
        <v>448</v>
      </c>
      <c r="B527" s="29" t="s">
        <v>1876</v>
      </c>
      <c r="C527" s="9" t="s">
        <v>801</v>
      </c>
      <c r="E527" s="9" t="s">
        <v>1396</v>
      </c>
      <c r="F527" s="9" t="s">
        <v>102</v>
      </c>
      <c r="H527" s="9" t="s">
        <v>202</v>
      </c>
      <c r="AF527" s="51">
        <f t="shared" si="7"/>
        <v>0</v>
      </c>
      <c r="AH527" s="11">
        <v>40817</v>
      </c>
      <c r="AI527" s="11">
        <v>40908</v>
      </c>
      <c r="AJ527" s="13">
        <v>127605445</v>
      </c>
      <c r="AK527" s="13">
        <v>23654037</v>
      </c>
    </row>
    <row r="528" spans="1:131" ht="19.5" customHeight="1" x14ac:dyDescent="0.25">
      <c r="A528" s="9">
        <v>449</v>
      </c>
      <c r="B528" s="29" t="s">
        <v>1877</v>
      </c>
      <c r="C528" s="9" t="s">
        <v>803</v>
      </c>
      <c r="E528" s="9" t="s">
        <v>1393</v>
      </c>
      <c r="F528" s="9" t="s">
        <v>474</v>
      </c>
      <c r="H528" s="9" t="s">
        <v>202</v>
      </c>
      <c r="I528" s="9" t="s">
        <v>35</v>
      </c>
      <c r="J528" s="129">
        <v>40797</v>
      </c>
      <c r="K528" s="129">
        <v>40603</v>
      </c>
      <c r="L528" s="129">
        <v>41425</v>
      </c>
      <c r="M528" s="9" t="s">
        <v>20</v>
      </c>
      <c r="O528" s="9">
        <v>28</v>
      </c>
      <c r="Q528" s="9" t="s">
        <v>54</v>
      </c>
      <c r="S528" s="13">
        <v>184505678</v>
      </c>
      <c r="T528" s="13">
        <v>184505678</v>
      </c>
      <c r="U528" s="13">
        <v>35000000</v>
      </c>
      <c r="Y528" s="13">
        <v>10000000</v>
      </c>
      <c r="AC528" s="13">
        <v>8000000</v>
      </c>
      <c r="AF528" s="51">
        <f t="shared" si="7"/>
        <v>18000000</v>
      </c>
      <c r="AH528" s="11">
        <v>40603</v>
      </c>
      <c r="AI528" s="11">
        <v>41425</v>
      </c>
      <c r="AJ528" s="13">
        <v>101479008</v>
      </c>
      <c r="AK528" s="13">
        <v>20295802</v>
      </c>
    </row>
    <row r="529" spans="1:131" ht="19.5" customHeight="1" x14ac:dyDescent="0.25">
      <c r="A529" s="9">
        <v>450</v>
      </c>
      <c r="B529" s="29" t="s">
        <v>1878</v>
      </c>
      <c r="C529" s="22" t="s">
        <v>804</v>
      </c>
      <c r="E529" s="9" t="s">
        <v>144</v>
      </c>
      <c r="F529" s="9" t="s">
        <v>145</v>
      </c>
      <c r="I529" s="9" t="s">
        <v>28</v>
      </c>
      <c r="J529" s="129">
        <v>41005</v>
      </c>
      <c r="K529" s="129">
        <v>41005</v>
      </c>
      <c r="L529" s="129">
        <v>41228</v>
      </c>
      <c r="Q529" s="9" t="s">
        <v>54</v>
      </c>
      <c r="S529" s="13">
        <v>2800000</v>
      </c>
      <c r="T529" s="13">
        <v>2800000</v>
      </c>
      <c r="U529" s="13">
        <v>550000</v>
      </c>
      <c r="AF529" s="51">
        <f t="shared" si="7"/>
        <v>0</v>
      </c>
      <c r="AH529" s="11">
        <v>41005</v>
      </c>
      <c r="AI529" s="11">
        <v>41228</v>
      </c>
      <c r="AJ529" s="13">
        <v>3108347</v>
      </c>
      <c r="AK529" s="13">
        <v>550000</v>
      </c>
    </row>
    <row r="530" spans="1:131" s="22" customFormat="1" ht="19.5" customHeight="1" x14ac:dyDescent="0.25">
      <c r="A530" s="9">
        <v>451</v>
      </c>
      <c r="B530" s="29" t="s">
        <v>1879</v>
      </c>
      <c r="C530" s="22" t="s">
        <v>805</v>
      </c>
      <c r="D530" s="14"/>
      <c r="E530" s="22" t="s">
        <v>447</v>
      </c>
      <c r="F530" s="22" t="s">
        <v>448</v>
      </c>
      <c r="G530" s="14"/>
      <c r="H530" s="22" t="s">
        <v>202</v>
      </c>
      <c r="I530" s="22" t="s">
        <v>25</v>
      </c>
      <c r="J530" s="131">
        <v>41242</v>
      </c>
      <c r="K530" s="131">
        <v>41242</v>
      </c>
      <c r="L530" s="131">
        <v>41639</v>
      </c>
      <c r="O530" s="22">
        <v>24</v>
      </c>
      <c r="Q530" s="22" t="s">
        <v>54</v>
      </c>
      <c r="R530" s="15"/>
      <c r="S530" s="15">
        <v>4686000</v>
      </c>
      <c r="T530" s="15">
        <v>4686000</v>
      </c>
      <c r="U530" s="15">
        <v>906000</v>
      </c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51">
        <f t="shared" si="7"/>
        <v>0</v>
      </c>
      <c r="AG530" s="47"/>
      <c r="AH530" s="14">
        <v>41607</v>
      </c>
      <c r="AI530" s="14">
        <v>41320</v>
      </c>
      <c r="AJ530" s="15">
        <v>4405000</v>
      </c>
      <c r="AK530" s="15">
        <v>881000</v>
      </c>
      <c r="AL530" s="14"/>
      <c r="AM530" s="14"/>
      <c r="AN530" s="15"/>
      <c r="AO530" s="15"/>
      <c r="AP530" s="14"/>
      <c r="AQ530" s="14"/>
      <c r="AR530" s="15"/>
      <c r="AS530" s="15"/>
      <c r="AT530" s="14"/>
      <c r="AU530" s="14"/>
      <c r="AV530" s="15"/>
      <c r="AW530" s="15"/>
      <c r="AX530" s="14"/>
      <c r="AY530" s="14"/>
      <c r="AZ530" s="15"/>
      <c r="BA530" s="15"/>
      <c r="BB530" s="14"/>
      <c r="BC530" s="14"/>
      <c r="BD530" s="15"/>
      <c r="BE530" s="15"/>
      <c r="BF530" s="14"/>
      <c r="BG530" s="14"/>
      <c r="BH530" s="15"/>
      <c r="BI530" s="15"/>
      <c r="BJ530" s="14"/>
      <c r="BK530" s="14"/>
      <c r="BL530" s="15"/>
      <c r="BM530" s="15"/>
      <c r="BN530" s="14"/>
      <c r="BO530" s="14"/>
      <c r="BP530" s="15"/>
      <c r="BQ530" s="15"/>
      <c r="BT530" s="15"/>
      <c r="BU530" s="15"/>
      <c r="BX530" s="15"/>
      <c r="BY530" s="15"/>
      <c r="CB530" s="15"/>
      <c r="CC530" s="15"/>
      <c r="CF530" s="15"/>
      <c r="CG530" s="15"/>
      <c r="CJ530" s="15"/>
      <c r="CK530" s="15"/>
      <c r="CN530" s="15"/>
      <c r="CO530" s="15"/>
      <c r="CP530" s="14"/>
      <c r="CQ530" s="14"/>
      <c r="CR530" s="15"/>
      <c r="CS530" s="15"/>
      <c r="CT530" s="14"/>
      <c r="CU530" s="14"/>
      <c r="CV530" s="15"/>
      <c r="CW530" s="15"/>
      <c r="CX530" s="97"/>
      <c r="CY530" s="97"/>
      <c r="CZ530" s="15"/>
      <c r="DA530" s="15"/>
      <c r="DB530" s="97"/>
      <c r="DC530" s="97"/>
      <c r="DD530" s="15"/>
      <c r="DE530" s="15"/>
      <c r="DF530" s="97"/>
      <c r="DG530" s="97"/>
      <c r="DH530" s="15"/>
      <c r="DI530" s="15"/>
      <c r="DJ530" s="97"/>
      <c r="DK530" s="97"/>
      <c r="DL530" s="15"/>
      <c r="DM530" s="15"/>
      <c r="DN530" s="97"/>
      <c r="DO530" s="97"/>
      <c r="DP530" s="15"/>
      <c r="DQ530" s="15"/>
      <c r="DR530" s="97"/>
      <c r="DS530" s="97"/>
      <c r="DT530" s="15"/>
      <c r="DU530" s="15"/>
      <c r="DV530" s="97"/>
      <c r="DW530" s="97"/>
      <c r="DX530" s="15"/>
      <c r="DY530" s="15"/>
      <c r="DZ530" s="58"/>
      <c r="EA530" s="59"/>
    </row>
    <row r="531" spans="1:131" s="18" customFormat="1" ht="19.5" customHeight="1" x14ac:dyDescent="0.25">
      <c r="A531" s="18">
        <v>451</v>
      </c>
      <c r="B531" s="33" t="s">
        <v>1879</v>
      </c>
      <c r="C531" s="18" t="s">
        <v>805</v>
      </c>
      <c r="D531" s="19">
        <v>41575</v>
      </c>
      <c r="E531" s="22" t="s">
        <v>447</v>
      </c>
      <c r="G531" s="19"/>
      <c r="J531" s="130"/>
      <c r="K531" s="130"/>
      <c r="L531" s="130">
        <v>41320</v>
      </c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51">
        <f t="shared" si="7"/>
        <v>0</v>
      </c>
      <c r="AG531" s="46"/>
      <c r="AH531" s="19"/>
      <c r="AI531" s="19"/>
      <c r="AJ531" s="20"/>
      <c r="AK531" s="20"/>
      <c r="AL531" s="19"/>
      <c r="AM531" s="19"/>
      <c r="AN531" s="20"/>
      <c r="AO531" s="20"/>
      <c r="AP531" s="19"/>
      <c r="AQ531" s="19"/>
      <c r="AR531" s="20"/>
      <c r="AS531" s="20"/>
      <c r="AT531" s="19"/>
      <c r="AU531" s="19"/>
      <c r="AV531" s="20"/>
      <c r="AW531" s="20"/>
      <c r="AX531" s="19"/>
      <c r="AY531" s="19"/>
      <c r="AZ531" s="20"/>
      <c r="BA531" s="20"/>
      <c r="BB531" s="19"/>
      <c r="BC531" s="19"/>
      <c r="BD531" s="20"/>
      <c r="BE531" s="20"/>
      <c r="BF531" s="19"/>
      <c r="BG531" s="19"/>
      <c r="BH531" s="20"/>
      <c r="BI531" s="20"/>
      <c r="BJ531" s="19"/>
      <c r="BK531" s="19"/>
      <c r="BL531" s="20"/>
      <c r="BM531" s="20"/>
      <c r="BN531" s="19"/>
      <c r="BO531" s="19"/>
      <c r="BP531" s="20"/>
      <c r="BQ531" s="20"/>
      <c r="BT531" s="20"/>
      <c r="BU531" s="20"/>
      <c r="BX531" s="20"/>
      <c r="BY531" s="20"/>
      <c r="CB531" s="20"/>
      <c r="CC531" s="20"/>
      <c r="CF531" s="20"/>
      <c r="CG531" s="20"/>
      <c r="CJ531" s="20"/>
      <c r="CK531" s="20"/>
      <c r="CN531" s="20"/>
      <c r="CO531" s="20"/>
      <c r="CP531" s="19"/>
      <c r="CQ531" s="19"/>
      <c r="CR531" s="20"/>
      <c r="CS531" s="20"/>
      <c r="CT531" s="19"/>
      <c r="CU531" s="19"/>
      <c r="CV531" s="20"/>
      <c r="CW531" s="20"/>
      <c r="CX531" s="96"/>
      <c r="CY531" s="96"/>
      <c r="CZ531" s="20"/>
      <c r="DA531" s="20"/>
      <c r="DB531" s="96"/>
      <c r="DC531" s="96"/>
      <c r="DD531" s="20"/>
      <c r="DE531" s="20"/>
      <c r="DF531" s="96"/>
      <c r="DG531" s="96"/>
      <c r="DH531" s="20"/>
      <c r="DI531" s="20"/>
      <c r="DJ531" s="96"/>
      <c r="DK531" s="96"/>
      <c r="DL531" s="20"/>
      <c r="DM531" s="20"/>
      <c r="DN531" s="96"/>
      <c r="DO531" s="96"/>
      <c r="DP531" s="20"/>
      <c r="DQ531" s="20"/>
      <c r="DR531" s="96"/>
      <c r="DS531" s="96"/>
      <c r="DT531" s="20"/>
      <c r="DU531" s="20"/>
      <c r="DV531" s="96"/>
      <c r="DW531" s="96"/>
      <c r="DX531" s="20"/>
      <c r="DY531" s="20"/>
      <c r="DZ531" s="56"/>
      <c r="EA531" s="57"/>
    </row>
    <row r="532" spans="1:131" s="22" customFormat="1" ht="19.5" customHeight="1" x14ac:dyDescent="0.25">
      <c r="A532" s="9">
        <v>452</v>
      </c>
      <c r="B532" s="29" t="s">
        <v>1880</v>
      </c>
      <c r="C532" s="22" t="s">
        <v>806</v>
      </c>
      <c r="D532" s="14"/>
      <c r="E532" s="22" t="s">
        <v>447</v>
      </c>
      <c r="F532" s="22" t="s">
        <v>448</v>
      </c>
      <c r="G532" s="14"/>
      <c r="H532" s="22" t="s">
        <v>202</v>
      </c>
      <c r="I532" s="22" t="s">
        <v>25</v>
      </c>
      <c r="J532" s="131">
        <v>41242</v>
      </c>
      <c r="K532" s="131">
        <v>41242</v>
      </c>
      <c r="L532" s="131">
        <v>41639</v>
      </c>
      <c r="O532" s="22">
        <v>24</v>
      </c>
      <c r="Q532" s="22" t="s">
        <v>54</v>
      </c>
      <c r="R532" s="15"/>
      <c r="S532" s="15">
        <v>4707000</v>
      </c>
      <c r="T532" s="15">
        <v>4707000</v>
      </c>
      <c r="U532" s="15">
        <v>927000</v>
      </c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51">
        <f t="shared" si="7"/>
        <v>0</v>
      </c>
      <c r="AG532" s="47"/>
      <c r="AH532" s="14">
        <v>41242</v>
      </c>
      <c r="AI532" s="14">
        <v>41451</v>
      </c>
      <c r="AJ532" s="15">
        <v>4520858</v>
      </c>
      <c r="AK532" s="15">
        <v>904172</v>
      </c>
      <c r="AL532" s="14"/>
      <c r="AM532" s="14"/>
      <c r="AN532" s="15"/>
      <c r="AO532" s="15"/>
      <c r="AP532" s="14"/>
      <c r="AQ532" s="14"/>
      <c r="AR532" s="15"/>
      <c r="AS532" s="15"/>
      <c r="AT532" s="14"/>
      <c r="AU532" s="14"/>
      <c r="AV532" s="15"/>
      <c r="AW532" s="15"/>
      <c r="AX532" s="14"/>
      <c r="AY532" s="14"/>
      <c r="AZ532" s="15"/>
      <c r="BA532" s="15"/>
      <c r="BB532" s="14"/>
      <c r="BC532" s="14"/>
      <c r="BD532" s="15"/>
      <c r="BE532" s="15"/>
      <c r="BF532" s="14"/>
      <c r="BG532" s="14"/>
      <c r="BH532" s="15"/>
      <c r="BI532" s="15"/>
      <c r="BJ532" s="14"/>
      <c r="BK532" s="14"/>
      <c r="BL532" s="15"/>
      <c r="BM532" s="15"/>
      <c r="BN532" s="14"/>
      <c r="BO532" s="14"/>
      <c r="BP532" s="15"/>
      <c r="BQ532" s="15"/>
      <c r="BT532" s="15"/>
      <c r="BU532" s="15"/>
      <c r="BX532" s="15"/>
      <c r="BY532" s="15"/>
      <c r="CB532" s="15"/>
      <c r="CC532" s="15"/>
      <c r="CF532" s="15"/>
      <c r="CG532" s="15"/>
      <c r="CJ532" s="15"/>
      <c r="CK532" s="15"/>
      <c r="CN532" s="15"/>
      <c r="CO532" s="15"/>
      <c r="CP532" s="14"/>
      <c r="CQ532" s="14"/>
      <c r="CR532" s="15"/>
      <c r="CS532" s="15"/>
      <c r="CT532" s="14"/>
      <c r="CU532" s="14"/>
      <c r="CV532" s="15"/>
      <c r="CW532" s="15"/>
      <c r="CX532" s="97"/>
      <c r="CY532" s="97"/>
      <c r="CZ532" s="15"/>
      <c r="DA532" s="15"/>
      <c r="DB532" s="97"/>
      <c r="DC532" s="97"/>
      <c r="DD532" s="15"/>
      <c r="DE532" s="15"/>
      <c r="DF532" s="97"/>
      <c r="DG532" s="97"/>
      <c r="DH532" s="15"/>
      <c r="DI532" s="15"/>
      <c r="DJ532" s="97"/>
      <c r="DK532" s="97"/>
      <c r="DL532" s="15"/>
      <c r="DM532" s="15"/>
      <c r="DN532" s="97"/>
      <c r="DO532" s="97"/>
      <c r="DP532" s="15"/>
      <c r="DQ532" s="15"/>
      <c r="DR532" s="97"/>
      <c r="DS532" s="97"/>
      <c r="DT532" s="15"/>
      <c r="DU532" s="15"/>
      <c r="DV532" s="97"/>
      <c r="DW532" s="97"/>
      <c r="DX532" s="15"/>
      <c r="DY532" s="15"/>
      <c r="DZ532" s="58"/>
      <c r="EA532" s="59"/>
    </row>
    <row r="533" spans="1:131" s="18" customFormat="1" ht="19.5" customHeight="1" x14ac:dyDescent="0.25">
      <c r="A533" s="18">
        <v>452</v>
      </c>
      <c r="B533" s="33" t="s">
        <v>1880</v>
      </c>
      <c r="C533" s="18" t="s">
        <v>806</v>
      </c>
      <c r="D533" s="19">
        <v>41575</v>
      </c>
      <c r="E533" s="22" t="s">
        <v>447</v>
      </c>
      <c r="G533" s="19"/>
      <c r="J533" s="130"/>
      <c r="K533" s="130"/>
      <c r="L533" s="130">
        <v>41451</v>
      </c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51">
        <f t="shared" ref="AF533:AF599" si="8">SUM(V533:AE533)</f>
        <v>0</v>
      </c>
      <c r="AG533" s="46"/>
      <c r="AH533" s="19"/>
      <c r="AI533" s="19"/>
      <c r="AJ533" s="20"/>
      <c r="AK533" s="20"/>
      <c r="AL533" s="19"/>
      <c r="AM533" s="19"/>
      <c r="AN533" s="20"/>
      <c r="AO533" s="20"/>
      <c r="AP533" s="19"/>
      <c r="AQ533" s="19"/>
      <c r="AR533" s="20"/>
      <c r="AS533" s="20"/>
      <c r="AT533" s="19"/>
      <c r="AU533" s="19"/>
      <c r="AV533" s="20"/>
      <c r="AW533" s="20"/>
      <c r="AX533" s="19"/>
      <c r="AY533" s="19"/>
      <c r="AZ533" s="20"/>
      <c r="BA533" s="20"/>
      <c r="BB533" s="19"/>
      <c r="BC533" s="19"/>
      <c r="BD533" s="20"/>
      <c r="BE533" s="20"/>
      <c r="BF533" s="19"/>
      <c r="BG533" s="19"/>
      <c r="BH533" s="20"/>
      <c r="BI533" s="20"/>
      <c r="BJ533" s="19"/>
      <c r="BK533" s="19"/>
      <c r="BL533" s="20"/>
      <c r="BM533" s="20"/>
      <c r="BN533" s="19"/>
      <c r="BO533" s="19"/>
      <c r="BP533" s="20"/>
      <c r="BQ533" s="20"/>
      <c r="BT533" s="20"/>
      <c r="BU533" s="20"/>
      <c r="BX533" s="20"/>
      <c r="BY533" s="20"/>
      <c r="CB533" s="20"/>
      <c r="CC533" s="20"/>
      <c r="CF533" s="20"/>
      <c r="CG533" s="20"/>
      <c r="CJ533" s="20"/>
      <c r="CK533" s="20"/>
      <c r="CN533" s="20"/>
      <c r="CO533" s="20"/>
      <c r="CP533" s="19"/>
      <c r="CQ533" s="19"/>
      <c r="CR533" s="20"/>
      <c r="CS533" s="20"/>
      <c r="CT533" s="19"/>
      <c r="CU533" s="19"/>
      <c r="CV533" s="20"/>
      <c r="CW533" s="20"/>
      <c r="CX533" s="96"/>
      <c r="CY533" s="96"/>
      <c r="CZ533" s="20"/>
      <c r="DA533" s="20"/>
      <c r="DB533" s="96"/>
      <c r="DC533" s="96"/>
      <c r="DD533" s="20"/>
      <c r="DE533" s="20"/>
      <c r="DF533" s="96"/>
      <c r="DG533" s="96"/>
      <c r="DH533" s="20"/>
      <c r="DI533" s="20"/>
      <c r="DJ533" s="96"/>
      <c r="DK533" s="96"/>
      <c r="DL533" s="20"/>
      <c r="DM533" s="20"/>
      <c r="DN533" s="96"/>
      <c r="DO533" s="96"/>
      <c r="DP533" s="20"/>
      <c r="DQ533" s="20"/>
      <c r="DR533" s="96"/>
      <c r="DS533" s="96"/>
      <c r="DT533" s="20"/>
      <c r="DU533" s="20"/>
      <c r="DV533" s="96"/>
      <c r="DW533" s="96"/>
      <c r="DX533" s="20"/>
      <c r="DY533" s="20"/>
      <c r="DZ533" s="56"/>
      <c r="EA533" s="57"/>
    </row>
    <row r="534" spans="1:131" s="22" customFormat="1" ht="19.5" customHeight="1" x14ac:dyDescent="0.25">
      <c r="A534" s="9">
        <v>453</v>
      </c>
      <c r="B534" s="29" t="s">
        <v>1881</v>
      </c>
      <c r="C534" s="22" t="s">
        <v>807</v>
      </c>
      <c r="D534" s="14"/>
      <c r="E534" s="22" t="s">
        <v>447</v>
      </c>
      <c r="F534" s="22" t="s">
        <v>448</v>
      </c>
      <c r="G534" s="14"/>
      <c r="H534" s="22" t="s">
        <v>202</v>
      </c>
      <c r="I534" s="22" t="s">
        <v>25</v>
      </c>
      <c r="J534" s="131">
        <v>41246</v>
      </c>
      <c r="K534" s="131">
        <v>41246</v>
      </c>
      <c r="L534" s="131">
        <v>41639</v>
      </c>
      <c r="O534" s="22">
        <v>24</v>
      </c>
      <c r="Q534" s="22" t="s">
        <v>54</v>
      </c>
      <c r="R534" s="15"/>
      <c r="S534" s="15">
        <v>7130000</v>
      </c>
      <c r="T534" s="15">
        <v>7130000</v>
      </c>
      <c r="U534" s="15">
        <v>1426000</v>
      </c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51">
        <f t="shared" si="8"/>
        <v>0</v>
      </c>
      <c r="AG534" s="47"/>
      <c r="AH534" s="14">
        <v>41246</v>
      </c>
      <c r="AI534" s="14">
        <v>41302</v>
      </c>
      <c r="AJ534" s="15">
        <v>7081636</v>
      </c>
      <c r="AK534" s="15">
        <v>1416327</v>
      </c>
      <c r="AL534" s="14"/>
      <c r="AM534" s="14"/>
      <c r="AN534" s="15"/>
      <c r="AO534" s="15"/>
      <c r="AP534" s="14"/>
      <c r="AQ534" s="14"/>
      <c r="AR534" s="15"/>
      <c r="AS534" s="15"/>
      <c r="AT534" s="14"/>
      <c r="AU534" s="14"/>
      <c r="AV534" s="15"/>
      <c r="AW534" s="15"/>
      <c r="AX534" s="14"/>
      <c r="AY534" s="14"/>
      <c r="AZ534" s="15"/>
      <c r="BA534" s="15"/>
      <c r="BB534" s="14"/>
      <c r="BC534" s="14"/>
      <c r="BD534" s="15"/>
      <c r="BE534" s="15"/>
      <c r="BF534" s="14"/>
      <c r="BG534" s="14"/>
      <c r="BH534" s="15"/>
      <c r="BI534" s="15"/>
      <c r="BJ534" s="14"/>
      <c r="BK534" s="14"/>
      <c r="BL534" s="15"/>
      <c r="BM534" s="15"/>
      <c r="BN534" s="14"/>
      <c r="BO534" s="14"/>
      <c r="BP534" s="15"/>
      <c r="BQ534" s="15"/>
      <c r="BT534" s="15"/>
      <c r="BU534" s="15"/>
      <c r="BX534" s="15"/>
      <c r="BY534" s="15"/>
      <c r="CB534" s="15"/>
      <c r="CC534" s="15"/>
      <c r="CF534" s="15"/>
      <c r="CG534" s="15"/>
      <c r="CJ534" s="15"/>
      <c r="CK534" s="15"/>
      <c r="CN534" s="15"/>
      <c r="CO534" s="15"/>
      <c r="CP534" s="14"/>
      <c r="CQ534" s="14"/>
      <c r="CR534" s="15"/>
      <c r="CS534" s="15"/>
      <c r="CT534" s="14"/>
      <c r="CU534" s="14"/>
      <c r="CV534" s="15"/>
      <c r="CW534" s="15"/>
      <c r="CX534" s="97"/>
      <c r="CY534" s="97"/>
      <c r="CZ534" s="15"/>
      <c r="DA534" s="15"/>
      <c r="DB534" s="97"/>
      <c r="DC534" s="97"/>
      <c r="DD534" s="15"/>
      <c r="DE534" s="15"/>
      <c r="DF534" s="97"/>
      <c r="DG534" s="97"/>
      <c r="DH534" s="15"/>
      <c r="DI534" s="15"/>
      <c r="DJ534" s="97"/>
      <c r="DK534" s="97"/>
      <c r="DL534" s="15"/>
      <c r="DM534" s="15"/>
      <c r="DN534" s="97"/>
      <c r="DO534" s="97"/>
      <c r="DP534" s="15"/>
      <c r="DQ534" s="15"/>
      <c r="DR534" s="97"/>
      <c r="DS534" s="97"/>
      <c r="DT534" s="15"/>
      <c r="DU534" s="15"/>
      <c r="DV534" s="97"/>
      <c r="DW534" s="97"/>
      <c r="DX534" s="15"/>
      <c r="DY534" s="15"/>
      <c r="DZ534" s="58"/>
      <c r="EA534" s="59"/>
    </row>
    <row r="535" spans="1:131" s="18" customFormat="1" ht="19.5" customHeight="1" x14ac:dyDescent="0.25">
      <c r="A535" s="18">
        <v>453</v>
      </c>
      <c r="B535" s="33" t="s">
        <v>1881</v>
      </c>
      <c r="C535" s="18" t="s">
        <v>807</v>
      </c>
      <c r="D535" s="19">
        <v>41575</v>
      </c>
      <c r="E535" s="22" t="s">
        <v>447</v>
      </c>
      <c r="G535" s="19"/>
      <c r="J535" s="130"/>
      <c r="K535" s="130"/>
      <c r="L535" s="130">
        <v>41302</v>
      </c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51">
        <f t="shared" si="8"/>
        <v>0</v>
      </c>
      <c r="AG535" s="46"/>
      <c r="AH535" s="19"/>
      <c r="AI535" s="19"/>
      <c r="AJ535" s="20"/>
      <c r="AK535" s="20"/>
      <c r="AL535" s="19"/>
      <c r="AM535" s="19"/>
      <c r="AN535" s="20"/>
      <c r="AO535" s="20"/>
      <c r="AP535" s="19"/>
      <c r="AQ535" s="19"/>
      <c r="AR535" s="20"/>
      <c r="AS535" s="20"/>
      <c r="AT535" s="19"/>
      <c r="AU535" s="19"/>
      <c r="AV535" s="20"/>
      <c r="AW535" s="20"/>
      <c r="AX535" s="19"/>
      <c r="AY535" s="19"/>
      <c r="AZ535" s="20"/>
      <c r="BA535" s="20"/>
      <c r="BB535" s="19"/>
      <c r="BC535" s="19"/>
      <c r="BD535" s="20"/>
      <c r="BE535" s="20"/>
      <c r="BF535" s="19"/>
      <c r="BG535" s="19"/>
      <c r="BH535" s="20"/>
      <c r="BI535" s="20"/>
      <c r="BJ535" s="19"/>
      <c r="BK535" s="19"/>
      <c r="BL535" s="20"/>
      <c r="BM535" s="20"/>
      <c r="BN535" s="19"/>
      <c r="BO535" s="19"/>
      <c r="BP535" s="20"/>
      <c r="BQ535" s="20"/>
      <c r="BT535" s="20"/>
      <c r="BU535" s="20"/>
      <c r="BX535" s="20"/>
      <c r="BY535" s="20"/>
      <c r="CB535" s="20"/>
      <c r="CC535" s="20"/>
      <c r="CF535" s="20"/>
      <c r="CG535" s="20"/>
      <c r="CJ535" s="20"/>
      <c r="CK535" s="20"/>
      <c r="CN535" s="20"/>
      <c r="CO535" s="20"/>
      <c r="CP535" s="19"/>
      <c r="CQ535" s="19"/>
      <c r="CR535" s="20"/>
      <c r="CS535" s="20"/>
      <c r="CT535" s="19"/>
      <c r="CU535" s="19"/>
      <c r="CV535" s="20"/>
      <c r="CW535" s="20"/>
      <c r="CX535" s="96"/>
      <c r="CY535" s="96"/>
      <c r="CZ535" s="20"/>
      <c r="DA535" s="20"/>
      <c r="DB535" s="96"/>
      <c r="DC535" s="96"/>
      <c r="DD535" s="20"/>
      <c r="DE535" s="20"/>
      <c r="DF535" s="96"/>
      <c r="DG535" s="96"/>
      <c r="DH535" s="20"/>
      <c r="DI535" s="20"/>
      <c r="DJ535" s="96"/>
      <c r="DK535" s="96"/>
      <c r="DL535" s="20"/>
      <c r="DM535" s="20"/>
      <c r="DN535" s="96"/>
      <c r="DO535" s="96"/>
      <c r="DP535" s="20"/>
      <c r="DQ535" s="20"/>
      <c r="DR535" s="96"/>
      <c r="DS535" s="96"/>
      <c r="DT535" s="20"/>
      <c r="DU535" s="20"/>
      <c r="DV535" s="96"/>
      <c r="DW535" s="96"/>
      <c r="DX535" s="20"/>
      <c r="DY535" s="20"/>
      <c r="DZ535" s="56"/>
      <c r="EA535" s="57"/>
    </row>
    <row r="536" spans="1:131" s="22" customFormat="1" ht="19.5" customHeight="1" x14ac:dyDescent="0.25">
      <c r="A536" s="9">
        <v>454</v>
      </c>
      <c r="B536" s="29" t="s">
        <v>1882</v>
      </c>
      <c r="C536" s="22" t="s">
        <v>808</v>
      </c>
      <c r="D536" s="14"/>
      <c r="E536" s="22" t="s">
        <v>447</v>
      </c>
      <c r="F536" s="22" t="s">
        <v>448</v>
      </c>
      <c r="G536" s="14"/>
      <c r="H536" s="22" t="s">
        <v>202</v>
      </c>
      <c r="I536" s="22" t="s">
        <v>25</v>
      </c>
      <c r="J536" s="131">
        <v>41242</v>
      </c>
      <c r="K536" s="131">
        <v>41242</v>
      </c>
      <c r="L536" s="131">
        <v>41639</v>
      </c>
      <c r="O536" s="22">
        <v>24</v>
      </c>
      <c r="Q536" s="22" t="s">
        <v>54</v>
      </c>
      <c r="R536" s="15"/>
      <c r="S536" s="15">
        <v>4693000</v>
      </c>
      <c r="T536" s="15">
        <v>4693000</v>
      </c>
      <c r="U536" s="15">
        <v>913000</v>
      </c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51">
        <f t="shared" si="8"/>
        <v>0</v>
      </c>
      <c r="AG536" s="47"/>
      <c r="AH536" s="14">
        <v>41242</v>
      </c>
      <c r="AI536" s="14">
        <v>41341</v>
      </c>
      <c r="AJ536" s="15">
        <v>4450701</v>
      </c>
      <c r="AK536" s="15">
        <v>890140</v>
      </c>
      <c r="AL536" s="14"/>
      <c r="AM536" s="14"/>
      <c r="AN536" s="15"/>
      <c r="AO536" s="15"/>
      <c r="AP536" s="14"/>
      <c r="AQ536" s="14"/>
      <c r="AR536" s="15"/>
      <c r="AS536" s="15"/>
      <c r="AT536" s="14"/>
      <c r="AU536" s="14"/>
      <c r="AV536" s="15"/>
      <c r="AW536" s="15"/>
      <c r="AX536" s="14"/>
      <c r="AY536" s="14"/>
      <c r="AZ536" s="15"/>
      <c r="BA536" s="15"/>
      <c r="BB536" s="14"/>
      <c r="BC536" s="14"/>
      <c r="BD536" s="15"/>
      <c r="BE536" s="15"/>
      <c r="BF536" s="14"/>
      <c r="BG536" s="14"/>
      <c r="BH536" s="15"/>
      <c r="BI536" s="15"/>
      <c r="BJ536" s="14"/>
      <c r="BK536" s="14"/>
      <c r="BL536" s="15"/>
      <c r="BM536" s="15"/>
      <c r="BN536" s="14"/>
      <c r="BO536" s="14"/>
      <c r="BP536" s="15"/>
      <c r="BQ536" s="15"/>
      <c r="BT536" s="15"/>
      <c r="BU536" s="15"/>
      <c r="BX536" s="15"/>
      <c r="BY536" s="15"/>
      <c r="CB536" s="15"/>
      <c r="CC536" s="15"/>
      <c r="CF536" s="15"/>
      <c r="CG536" s="15"/>
      <c r="CJ536" s="15"/>
      <c r="CK536" s="15"/>
      <c r="CN536" s="15"/>
      <c r="CO536" s="15"/>
      <c r="CP536" s="14"/>
      <c r="CQ536" s="14"/>
      <c r="CR536" s="15"/>
      <c r="CS536" s="15"/>
      <c r="CT536" s="14"/>
      <c r="CU536" s="14"/>
      <c r="CV536" s="15"/>
      <c r="CW536" s="15"/>
      <c r="CX536" s="97"/>
      <c r="CY536" s="97"/>
      <c r="CZ536" s="15"/>
      <c r="DA536" s="15"/>
      <c r="DB536" s="97"/>
      <c r="DC536" s="97"/>
      <c r="DD536" s="15"/>
      <c r="DE536" s="15"/>
      <c r="DF536" s="97"/>
      <c r="DG536" s="97"/>
      <c r="DH536" s="15"/>
      <c r="DI536" s="15"/>
      <c r="DJ536" s="97"/>
      <c r="DK536" s="97"/>
      <c r="DL536" s="15"/>
      <c r="DM536" s="15"/>
      <c r="DN536" s="97"/>
      <c r="DO536" s="97"/>
      <c r="DP536" s="15"/>
      <c r="DQ536" s="15"/>
      <c r="DR536" s="97"/>
      <c r="DS536" s="97"/>
      <c r="DT536" s="15"/>
      <c r="DU536" s="15"/>
      <c r="DV536" s="97"/>
      <c r="DW536" s="97"/>
      <c r="DX536" s="15"/>
      <c r="DY536" s="15"/>
      <c r="DZ536" s="58"/>
      <c r="EA536" s="59"/>
    </row>
    <row r="537" spans="1:131" s="18" customFormat="1" ht="19.5" customHeight="1" x14ac:dyDescent="0.25">
      <c r="A537" s="18">
        <v>454</v>
      </c>
      <c r="B537" s="33" t="s">
        <v>1882</v>
      </c>
      <c r="C537" s="18" t="s">
        <v>808</v>
      </c>
      <c r="D537" s="19">
        <v>41575</v>
      </c>
      <c r="E537" s="22" t="s">
        <v>447</v>
      </c>
      <c r="G537" s="19"/>
      <c r="J537" s="130"/>
      <c r="K537" s="130"/>
      <c r="L537" s="130">
        <v>41341</v>
      </c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51">
        <f t="shared" si="8"/>
        <v>0</v>
      </c>
      <c r="AG537" s="46"/>
      <c r="AH537" s="19"/>
      <c r="AI537" s="19"/>
      <c r="AJ537" s="20"/>
      <c r="AK537" s="20"/>
      <c r="AL537" s="19"/>
      <c r="AM537" s="19"/>
      <c r="AN537" s="20"/>
      <c r="AO537" s="20"/>
      <c r="AP537" s="19"/>
      <c r="AQ537" s="19"/>
      <c r="AR537" s="20"/>
      <c r="AS537" s="20"/>
      <c r="AT537" s="19"/>
      <c r="AU537" s="19"/>
      <c r="AV537" s="20"/>
      <c r="AW537" s="20"/>
      <c r="AX537" s="19"/>
      <c r="AY537" s="19"/>
      <c r="AZ537" s="20"/>
      <c r="BA537" s="20"/>
      <c r="BB537" s="19"/>
      <c r="BC537" s="19"/>
      <c r="BD537" s="20"/>
      <c r="BE537" s="20"/>
      <c r="BF537" s="19"/>
      <c r="BG537" s="19"/>
      <c r="BH537" s="20"/>
      <c r="BI537" s="20"/>
      <c r="BJ537" s="19"/>
      <c r="BK537" s="19"/>
      <c r="BL537" s="20"/>
      <c r="BM537" s="20"/>
      <c r="BN537" s="19"/>
      <c r="BO537" s="19"/>
      <c r="BP537" s="20"/>
      <c r="BQ537" s="20"/>
      <c r="BT537" s="20"/>
      <c r="BU537" s="20"/>
      <c r="BX537" s="20"/>
      <c r="BY537" s="20"/>
      <c r="CB537" s="20"/>
      <c r="CC537" s="20"/>
      <c r="CF537" s="20"/>
      <c r="CG537" s="20"/>
      <c r="CJ537" s="20"/>
      <c r="CK537" s="20"/>
      <c r="CN537" s="20"/>
      <c r="CO537" s="20"/>
      <c r="CP537" s="19"/>
      <c r="CQ537" s="19"/>
      <c r="CR537" s="20"/>
      <c r="CS537" s="20"/>
      <c r="CT537" s="19"/>
      <c r="CU537" s="19"/>
      <c r="CV537" s="20"/>
      <c r="CW537" s="20"/>
      <c r="CX537" s="96"/>
      <c r="CY537" s="96"/>
      <c r="CZ537" s="20"/>
      <c r="DA537" s="20"/>
      <c r="DB537" s="96"/>
      <c r="DC537" s="96"/>
      <c r="DD537" s="20"/>
      <c r="DE537" s="20"/>
      <c r="DF537" s="96"/>
      <c r="DG537" s="96"/>
      <c r="DH537" s="20"/>
      <c r="DI537" s="20"/>
      <c r="DJ537" s="96"/>
      <c r="DK537" s="96"/>
      <c r="DL537" s="20"/>
      <c r="DM537" s="20"/>
      <c r="DN537" s="96"/>
      <c r="DO537" s="96"/>
      <c r="DP537" s="20"/>
      <c r="DQ537" s="20"/>
      <c r="DR537" s="96"/>
      <c r="DS537" s="96"/>
      <c r="DT537" s="20"/>
      <c r="DU537" s="20"/>
      <c r="DV537" s="96"/>
      <c r="DW537" s="96"/>
      <c r="DX537" s="20"/>
      <c r="DY537" s="20"/>
      <c r="DZ537" s="56"/>
      <c r="EA537" s="57"/>
    </row>
    <row r="538" spans="1:131" s="22" customFormat="1" ht="19.5" customHeight="1" x14ac:dyDescent="0.25">
      <c r="A538" s="9">
        <v>455</v>
      </c>
      <c r="B538" s="29" t="s">
        <v>1883</v>
      </c>
      <c r="C538" s="22" t="s">
        <v>810</v>
      </c>
      <c r="D538" s="14"/>
      <c r="E538" s="22" t="s">
        <v>447</v>
      </c>
      <c r="F538" s="22" t="s">
        <v>448</v>
      </c>
      <c r="G538" s="14"/>
      <c r="H538" s="22" t="s">
        <v>202</v>
      </c>
      <c r="I538" s="22" t="s">
        <v>25</v>
      </c>
      <c r="J538" s="131">
        <v>41257</v>
      </c>
      <c r="K538" s="131">
        <v>41257</v>
      </c>
      <c r="L538" s="131">
        <v>41639</v>
      </c>
      <c r="O538" s="22">
        <v>24</v>
      </c>
      <c r="Q538" s="22" t="s">
        <v>54</v>
      </c>
      <c r="R538" s="15"/>
      <c r="S538" s="15">
        <v>7760000</v>
      </c>
      <c r="T538" s="15">
        <v>7760000</v>
      </c>
      <c r="U538" s="15">
        <v>1552000</v>
      </c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51">
        <f t="shared" si="8"/>
        <v>0</v>
      </c>
      <c r="AG538" s="47"/>
      <c r="AH538" s="14">
        <v>41257</v>
      </c>
      <c r="AI538" s="14">
        <v>41343</v>
      </c>
      <c r="AJ538" s="15">
        <v>7712829</v>
      </c>
      <c r="AK538" s="15">
        <v>1542566</v>
      </c>
      <c r="AL538" s="14"/>
      <c r="AM538" s="14"/>
      <c r="AN538" s="15"/>
      <c r="AO538" s="15"/>
      <c r="AP538" s="14"/>
      <c r="AQ538" s="14"/>
      <c r="AR538" s="15"/>
      <c r="AS538" s="15"/>
      <c r="AT538" s="14"/>
      <c r="AU538" s="14"/>
      <c r="AV538" s="15"/>
      <c r="AW538" s="15"/>
      <c r="AX538" s="14"/>
      <c r="AY538" s="14"/>
      <c r="AZ538" s="15"/>
      <c r="BA538" s="15"/>
      <c r="BB538" s="14"/>
      <c r="BC538" s="14"/>
      <c r="BD538" s="15"/>
      <c r="BE538" s="15"/>
      <c r="BF538" s="14"/>
      <c r="BG538" s="14"/>
      <c r="BH538" s="15"/>
      <c r="BI538" s="15"/>
      <c r="BJ538" s="14"/>
      <c r="BK538" s="14"/>
      <c r="BL538" s="15"/>
      <c r="BM538" s="15"/>
      <c r="BN538" s="14"/>
      <c r="BO538" s="14"/>
      <c r="BP538" s="15"/>
      <c r="BQ538" s="15"/>
      <c r="BT538" s="15"/>
      <c r="BU538" s="15"/>
      <c r="BX538" s="15"/>
      <c r="BY538" s="15"/>
      <c r="CB538" s="15"/>
      <c r="CC538" s="15"/>
      <c r="CF538" s="15"/>
      <c r="CG538" s="15"/>
      <c r="CJ538" s="15"/>
      <c r="CK538" s="15"/>
      <c r="CN538" s="15"/>
      <c r="CO538" s="15"/>
      <c r="CP538" s="14"/>
      <c r="CQ538" s="14"/>
      <c r="CR538" s="15"/>
      <c r="CS538" s="15"/>
      <c r="CT538" s="14"/>
      <c r="CU538" s="14"/>
      <c r="CV538" s="15"/>
      <c r="CW538" s="15"/>
      <c r="CX538" s="97"/>
      <c r="CY538" s="97"/>
      <c r="CZ538" s="15"/>
      <c r="DA538" s="15"/>
      <c r="DB538" s="97"/>
      <c r="DC538" s="97"/>
      <c r="DD538" s="15"/>
      <c r="DE538" s="15"/>
      <c r="DF538" s="97"/>
      <c r="DG538" s="97"/>
      <c r="DH538" s="15"/>
      <c r="DI538" s="15"/>
      <c r="DJ538" s="97"/>
      <c r="DK538" s="97"/>
      <c r="DL538" s="15"/>
      <c r="DM538" s="15"/>
      <c r="DN538" s="97"/>
      <c r="DO538" s="97"/>
      <c r="DP538" s="15"/>
      <c r="DQ538" s="15"/>
      <c r="DR538" s="97"/>
      <c r="DS538" s="97"/>
      <c r="DT538" s="15"/>
      <c r="DU538" s="15"/>
      <c r="DV538" s="97"/>
      <c r="DW538" s="97"/>
      <c r="DX538" s="15"/>
      <c r="DY538" s="15"/>
      <c r="DZ538" s="58"/>
      <c r="EA538" s="59"/>
    </row>
    <row r="539" spans="1:131" s="18" customFormat="1" ht="19.5" customHeight="1" x14ac:dyDescent="0.25">
      <c r="A539" s="18">
        <v>455</v>
      </c>
      <c r="B539" s="33" t="s">
        <v>1883</v>
      </c>
      <c r="C539" s="18" t="s">
        <v>810</v>
      </c>
      <c r="D539" s="19">
        <v>41575</v>
      </c>
      <c r="E539" s="22" t="s">
        <v>447</v>
      </c>
      <c r="G539" s="19"/>
      <c r="J539" s="130"/>
      <c r="K539" s="130"/>
      <c r="L539" s="130">
        <v>41343</v>
      </c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51">
        <f t="shared" si="8"/>
        <v>0</v>
      </c>
      <c r="AG539" s="46"/>
      <c r="AH539" s="19"/>
      <c r="AI539" s="19"/>
      <c r="AJ539" s="20"/>
      <c r="AK539" s="20"/>
      <c r="AL539" s="19"/>
      <c r="AM539" s="19"/>
      <c r="AN539" s="20"/>
      <c r="AO539" s="20"/>
      <c r="AP539" s="19"/>
      <c r="AQ539" s="19"/>
      <c r="AR539" s="20"/>
      <c r="AS539" s="20"/>
      <c r="AT539" s="19"/>
      <c r="AU539" s="19"/>
      <c r="AV539" s="20"/>
      <c r="AW539" s="20"/>
      <c r="AX539" s="19"/>
      <c r="AY539" s="19"/>
      <c r="AZ539" s="20"/>
      <c r="BA539" s="20"/>
      <c r="BB539" s="19"/>
      <c r="BC539" s="19"/>
      <c r="BD539" s="20"/>
      <c r="BE539" s="20"/>
      <c r="BF539" s="19"/>
      <c r="BG539" s="19"/>
      <c r="BH539" s="20"/>
      <c r="BI539" s="20"/>
      <c r="BJ539" s="19"/>
      <c r="BK539" s="19"/>
      <c r="BL539" s="20"/>
      <c r="BM539" s="20"/>
      <c r="BN539" s="19"/>
      <c r="BO539" s="19"/>
      <c r="BP539" s="20"/>
      <c r="BQ539" s="20"/>
      <c r="BT539" s="20"/>
      <c r="BU539" s="20"/>
      <c r="BX539" s="20"/>
      <c r="BY539" s="20"/>
      <c r="CB539" s="20"/>
      <c r="CC539" s="20"/>
      <c r="CF539" s="20"/>
      <c r="CG539" s="20"/>
      <c r="CJ539" s="20"/>
      <c r="CK539" s="20"/>
      <c r="CN539" s="20"/>
      <c r="CO539" s="20"/>
      <c r="CP539" s="19"/>
      <c r="CQ539" s="19"/>
      <c r="CR539" s="20"/>
      <c r="CS539" s="20"/>
      <c r="CT539" s="19"/>
      <c r="CU539" s="19"/>
      <c r="CV539" s="20"/>
      <c r="CW539" s="20"/>
      <c r="CX539" s="96"/>
      <c r="CY539" s="96"/>
      <c r="CZ539" s="20"/>
      <c r="DA539" s="20"/>
      <c r="DB539" s="96"/>
      <c r="DC539" s="96"/>
      <c r="DD539" s="20"/>
      <c r="DE539" s="20"/>
      <c r="DF539" s="96"/>
      <c r="DG539" s="96"/>
      <c r="DH539" s="20"/>
      <c r="DI539" s="20"/>
      <c r="DJ539" s="96"/>
      <c r="DK539" s="96"/>
      <c r="DL539" s="20"/>
      <c r="DM539" s="20"/>
      <c r="DN539" s="96"/>
      <c r="DO539" s="96"/>
      <c r="DP539" s="20"/>
      <c r="DQ539" s="20"/>
      <c r="DR539" s="96"/>
      <c r="DS539" s="96"/>
      <c r="DT539" s="20"/>
      <c r="DU539" s="20"/>
      <c r="DV539" s="96"/>
      <c r="DW539" s="96"/>
      <c r="DX539" s="20"/>
      <c r="DY539" s="20"/>
      <c r="DZ539" s="56"/>
      <c r="EA539" s="57"/>
    </row>
    <row r="540" spans="1:131" s="22" customFormat="1" ht="19.5" customHeight="1" x14ac:dyDescent="0.25">
      <c r="A540" s="9">
        <v>456</v>
      </c>
      <c r="B540" s="29" t="s">
        <v>1884</v>
      </c>
      <c r="C540" s="22" t="s">
        <v>809</v>
      </c>
      <c r="D540" s="14"/>
      <c r="E540" s="22" t="s">
        <v>447</v>
      </c>
      <c r="F540" s="22" t="s">
        <v>448</v>
      </c>
      <c r="G540" s="14"/>
      <c r="H540" s="22" t="s">
        <v>202</v>
      </c>
      <c r="I540" s="22" t="s">
        <v>25</v>
      </c>
      <c r="J540" s="131">
        <v>41242</v>
      </c>
      <c r="K540" s="131">
        <v>41242</v>
      </c>
      <c r="L540" s="131">
        <v>41639</v>
      </c>
      <c r="O540" s="22">
        <v>24</v>
      </c>
      <c r="Q540" s="22" t="s">
        <v>54</v>
      </c>
      <c r="R540" s="15"/>
      <c r="S540" s="15">
        <v>4693000</v>
      </c>
      <c r="T540" s="15">
        <v>4693000</v>
      </c>
      <c r="U540" s="15">
        <v>913000</v>
      </c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51">
        <f t="shared" si="8"/>
        <v>0</v>
      </c>
      <c r="AG540" s="47"/>
      <c r="AH540" s="14">
        <v>41607</v>
      </c>
      <c r="AI540" s="14">
        <v>41444</v>
      </c>
      <c r="AJ540" s="15">
        <v>4477307</v>
      </c>
      <c r="AK540" s="15">
        <v>895461</v>
      </c>
      <c r="AL540" s="14"/>
      <c r="AM540" s="14"/>
      <c r="AN540" s="15"/>
      <c r="AO540" s="15"/>
      <c r="AP540" s="14"/>
      <c r="AQ540" s="14"/>
      <c r="AR540" s="15"/>
      <c r="AS540" s="15"/>
      <c r="AT540" s="14"/>
      <c r="AU540" s="14"/>
      <c r="AV540" s="15"/>
      <c r="AW540" s="15"/>
      <c r="AX540" s="14"/>
      <c r="AY540" s="14"/>
      <c r="AZ540" s="15"/>
      <c r="BA540" s="15"/>
      <c r="BB540" s="14"/>
      <c r="BC540" s="14"/>
      <c r="BD540" s="15"/>
      <c r="BE540" s="15"/>
      <c r="BF540" s="14"/>
      <c r="BG540" s="14"/>
      <c r="BH540" s="15"/>
      <c r="BI540" s="15"/>
      <c r="BJ540" s="14"/>
      <c r="BK540" s="14"/>
      <c r="BL540" s="15"/>
      <c r="BM540" s="15"/>
      <c r="BN540" s="14"/>
      <c r="BO540" s="14"/>
      <c r="BP540" s="15"/>
      <c r="BQ540" s="15"/>
      <c r="BT540" s="15"/>
      <c r="BU540" s="15"/>
      <c r="BX540" s="15"/>
      <c r="BY540" s="15"/>
      <c r="CB540" s="15"/>
      <c r="CC540" s="15"/>
      <c r="CF540" s="15"/>
      <c r="CG540" s="15"/>
      <c r="CJ540" s="15"/>
      <c r="CK540" s="15"/>
      <c r="CN540" s="15"/>
      <c r="CO540" s="15"/>
      <c r="CP540" s="14"/>
      <c r="CQ540" s="14"/>
      <c r="CR540" s="15"/>
      <c r="CS540" s="15"/>
      <c r="CT540" s="14"/>
      <c r="CU540" s="14"/>
      <c r="CV540" s="15"/>
      <c r="CW540" s="15"/>
      <c r="CX540" s="97"/>
      <c r="CY540" s="97"/>
      <c r="CZ540" s="15"/>
      <c r="DA540" s="15"/>
      <c r="DB540" s="97"/>
      <c r="DC540" s="97"/>
      <c r="DD540" s="15"/>
      <c r="DE540" s="15"/>
      <c r="DF540" s="97"/>
      <c r="DG540" s="97"/>
      <c r="DH540" s="15"/>
      <c r="DI540" s="15"/>
      <c r="DJ540" s="97"/>
      <c r="DK540" s="97"/>
      <c r="DL540" s="15"/>
      <c r="DM540" s="15"/>
      <c r="DN540" s="97"/>
      <c r="DO540" s="97"/>
      <c r="DP540" s="15"/>
      <c r="DQ540" s="15"/>
      <c r="DR540" s="97"/>
      <c r="DS540" s="97"/>
      <c r="DT540" s="15"/>
      <c r="DU540" s="15"/>
      <c r="DV540" s="97"/>
      <c r="DW540" s="97"/>
      <c r="DX540" s="15"/>
      <c r="DY540" s="15"/>
      <c r="DZ540" s="58"/>
      <c r="EA540" s="59"/>
    </row>
    <row r="541" spans="1:131" s="18" customFormat="1" ht="19.5" customHeight="1" x14ac:dyDescent="0.25">
      <c r="A541" s="18">
        <v>456</v>
      </c>
      <c r="B541" s="33" t="s">
        <v>1884</v>
      </c>
      <c r="C541" s="18" t="s">
        <v>809</v>
      </c>
      <c r="D541" s="19">
        <v>41575</v>
      </c>
      <c r="E541" s="22" t="s">
        <v>447</v>
      </c>
      <c r="G541" s="19"/>
      <c r="J541" s="130"/>
      <c r="K541" s="130"/>
      <c r="L541" s="130">
        <v>41444</v>
      </c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51">
        <f t="shared" si="8"/>
        <v>0</v>
      </c>
      <c r="AG541" s="46"/>
      <c r="AH541" s="19"/>
      <c r="AI541" s="19"/>
      <c r="AJ541" s="20"/>
      <c r="AK541" s="20"/>
      <c r="AL541" s="19"/>
      <c r="AM541" s="19"/>
      <c r="AN541" s="20"/>
      <c r="AO541" s="20"/>
      <c r="AP541" s="19"/>
      <c r="AQ541" s="19"/>
      <c r="AR541" s="20"/>
      <c r="AS541" s="20"/>
      <c r="AT541" s="19"/>
      <c r="AU541" s="19"/>
      <c r="AV541" s="20"/>
      <c r="AW541" s="20"/>
      <c r="AX541" s="19"/>
      <c r="AY541" s="19"/>
      <c r="AZ541" s="20"/>
      <c r="BA541" s="20"/>
      <c r="BB541" s="19"/>
      <c r="BC541" s="19"/>
      <c r="BD541" s="20"/>
      <c r="BE541" s="20"/>
      <c r="BF541" s="19"/>
      <c r="BG541" s="19"/>
      <c r="BH541" s="20"/>
      <c r="BI541" s="20"/>
      <c r="BJ541" s="19"/>
      <c r="BK541" s="19"/>
      <c r="BL541" s="20"/>
      <c r="BM541" s="20"/>
      <c r="BN541" s="19"/>
      <c r="BO541" s="19"/>
      <c r="BP541" s="20"/>
      <c r="BQ541" s="20"/>
      <c r="BT541" s="20"/>
      <c r="BU541" s="20"/>
      <c r="BX541" s="20"/>
      <c r="BY541" s="20"/>
      <c r="CB541" s="20"/>
      <c r="CC541" s="20"/>
      <c r="CF541" s="20"/>
      <c r="CG541" s="20"/>
      <c r="CJ541" s="20"/>
      <c r="CK541" s="20"/>
      <c r="CN541" s="20"/>
      <c r="CO541" s="20"/>
      <c r="CP541" s="19"/>
      <c r="CQ541" s="19"/>
      <c r="CR541" s="20"/>
      <c r="CS541" s="20"/>
      <c r="CT541" s="19"/>
      <c r="CU541" s="19"/>
      <c r="CV541" s="20"/>
      <c r="CW541" s="20"/>
      <c r="CX541" s="96"/>
      <c r="CY541" s="96"/>
      <c r="CZ541" s="20"/>
      <c r="DA541" s="20"/>
      <c r="DB541" s="96"/>
      <c r="DC541" s="96"/>
      <c r="DD541" s="20"/>
      <c r="DE541" s="20"/>
      <c r="DF541" s="96"/>
      <c r="DG541" s="96"/>
      <c r="DH541" s="20"/>
      <c r="DI541" s="20"/>
      <c r="DJ541" s="96"/>
      <c r="DK541" s="96"/>
      <c r="DL541" s="20"/>
      <c r="DM541" s="20"/>
      <c r="DN541" s="96"/>
      <c r="DO541" s="96"/>
      <c r="DP541" s="20"/>
      <c r="DQ541" s="20"/>
      <c r="DR541" s="96"/>
      <c r="DS541" s="96"/>
      <c r="DT541" s="20"/>
      <c r="DU541" s="20"/>
      <c r="DV541" s="96"/>
      <c r="DW541" s="96"/>
      <c r="DX541" s="20"/>
      <c r="DY541" s="20"/>
      <c r="DZ541" s="56"/>
      <c r="EA541" s="57"/>
    </row>
    <row r="542" spans="1:131" s="22" customFormat="1" ht="19.5" customHeight="1" x14ac:dyDescent="0.25">
      <c r="A542" s="9">
        <v>457</v>
      </c>
      <c r="B542" s="29" t="s">
        <v>1885</v>
      </c>
      <c r="C542" s="22" t="s">
        <v>811</v>
      </c>
      <c r="D542" s="14"/>
      <c r="E542" s="22" t="s">
        <v>447</v>
      </c>
      <c r="F542" s="22" t="s">
        <v>448</v>
      </c>
      <c r="G542" s="14"/>
      <c r="H542" s="22" t="s">
        <v>202</v>
      </c>
      <c r="I542" s="22" t="s">
        <v>25</v>
      </c>
      <c r="J542" s="131">
        <v>41242</v>
      </c>
      <c r="K542" s="131">
        <v>41242</v>
      </c>
      <c r="L542" s="131">
        <v>41639</v>
      </c>
      <c r="O542" s="22">
        <v>24</v>
      </c>
      <c r="Q542" s="22" t="s">
        <v>54</v>
      </c>
      <c r="R542" s="15"/>
      <c r="S542" s="15">
        <v>3792000</v>
      </c>
      <c r="T542" s="15">
        <v>3792000</v>
      </c>
      <c r="U542" s="15">
        <v>642000</v>
      </c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51">
        <f t="shared" si="8"/>
        <v>0</v>
      </c>
      <c r="AG542" s="47"/>
      <c r="AH542" s="14">
        <v>41242</v>
      </c>
      <c r="AI542" s="14">
        <v>41445</v>
      </c>
      <c r="AJ542" s="15">
        <v>3164191</v>
      </c>
      <c r="AK542" s="15">
        <v>632838</v>
      </c>
      <c r="AL542" s="14"/>
      <c r="AM542" s="14"/>
      <c r="AN542" s="15"/>
      <c r="AO542" s="15"/>
      <c r="AP542" s="14"/>
      <c r="AQ542" s="14"/>
      <c r="AR542" s="15"/>
      <c r="AS542" s="15"/>
      <c r="AT542" s="14"/>
      <c r="AU542" s="14"/>
      <c r="AV542" s="15"/>
      <c r="AW542" s="15"/>
      <c r="AX542" s="14"/>
      <c r="AY542" s="14"/>
      <c r="AZ542" s="15"/>
      <c r="BA542" s="15"/>
      <c r="BB542" s="14"/>
      <c r="BC542" s="14"/>
      <c r="BD542" s="15"/>
      <c r="BE542" s="15"/>
      <c r="BF542" s="14"/>
      <c r="BG542" s="14"/>
      <c r="BH542" s="15"/>
      <c r="BI542" s="15"/>
      <c r="BJ542" s="14"/>
      <c r="BK542" s="14"/>
      <c r="BL542" s="15"/>
      <c r="BM542" s="15"/>
      <c r="BN542" s="14"/>
      <c r="BO542" s="14"/>
      <c r="BP542" s="15"/>
      <c r="BQ542" s="15"/>
      <c r="BT542" s="15"/>
      <c r="BU542" s="15"/>
      <c r="BX542" s="15"/>
      <c r="BY542" s="15"/>
      <c r="CB542" s="15"/>
      <c r="CC542" s="15"/>
      <c r="CF542" s="15"/>
      <c r="CG542" s="15"/>
      <c r="CJ542" s="15"/>
      <c r="CK542" s="15"/>
      <c r="CN542" s="15"/>
      <c r="CO542" s="15"/>
      <c r="CP542" s="14"/>
      <c r="CQ542" s="14"/>
      <c r="CR542" s="15"/>
      <c r="CS542" s="15"/>
      <c r="CT542" s="14"/>
      <c r="CU542" s="14"/>
      <c r="CV542" s="15"/>
      <c r="CW542" s="15"/>
      <c r="CX542" s="97"/>
      <c r="CY542" s="97"/>
      <c r="CZ542" s="15"/>
      <c r="DA542" s="15"/>
      <c r="DB542" s="97"/>
      <c r="DC542" s="97"/>
      <c r="DD542" s="15"/>
      <c r="DE542" s="15"/>
      <c r="DF542" s="97"/>
      <c r="DG542" s="97"/>
      <c r="DH542" s="15"/>
      <c r="DI542" s="15"/>
      <c r="DJ542" s="97"/>
      <c r="DK542" s="97"/>
      <c r="DL542" s="15"/>
      <c r="DM542" s="15"/>
      <c r="DN542" s="97"/>
      <c r="DO542" s="97"/>
      <c r="DP542" s="15"/>
      <c r="DQ542" s="15"/>
      <c r="DR542" s="97"/>
      <c r="DS542" s="97"/>
      <c r="DT542" s="15"/>
      <c r="DU542" s="15"/>
      <c r="DV542" s="97"/>
      <c r="DW542" s="97"/>
      <c r="DX542" s="15"/>
      <c r="DY542" s="15"/>
      <c r="DZ542" s="58"/>
      <c r="EA542" s="59"/>
    </row>
    <row r="543" spans="1:131" s="18" customFormat="1" ht="19.5" customHeight="1" x14ac:dyDescent="0.25">
      <c r="A543" s="18">
        <v>457</v>
      </c>
      <c r="B543" s="33" t="s">
        <v>1885</v>
      </c>
      <c r="C543" s="18" t="s">
        <v>811</v>
      </c>
      <c r="D543" s="19">
        <v>41575</v>
      </c>
      <c r="E543" s="22" t="s">
        <v>447</v>
      </c>
      <c r="G543" s="19"/>
      <c r="J543" s="130"/>
      <c r="K543" s="130"/>
      <c r="L543" s="130">
        <v>41445</v>
      </c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51">
        <f t="shared" si="8"/>
        <v>0</v>
      </c>
      <c r="AG543" s="46"/>
      <c r="AH543" s="19"/>
      <c r="AI543" s="19"/>
      <c r="AJ543" s="20"/>
      <c r="AK543" s="20"/>
      <c r="AL543" s="19"/>
      <c r="AM543" s="19"/>
      <c r="AN543" s="20"/>
      <c r="AO543" s="20"/>
      <c r="AP543" s="19"/>
      <c r="AQ543" s="19"/>
      <c r="AR543" s="20"/>
      <c r="AS543" s="20"/>
      <c r="AT543" s="19"/>
      <c r="AU543" s="19"/>
      <c r="AV543" s="20"/>
      <c r="AW543" s="20"/>
      <c r="AX543" s="19"/>
      <c r="AY543" s="19"/>
      <c r="AZ543" s="20"/>
      <c r="BA543" s="20"/>
      <c r="BB543" s="19"/>
      <c r="BC543" s="19"/>
      <c r="BD543" s="20"/>
      <c r="BE543" s="20"/>
      <c r="BF543" s="19"/>
      <c r="BG543" s="19"/>
      <c r="BH543" s="20"/>
      <c r="BI543" s="20"/>
      <c r="BJ543" s="19"/>
      <c r="BK543" s="19"/>
      <c r="BL543" s="20"/>
      <c r="BM543" s="20"/>
      <c r="BN543" s="19"/>
      <c r="BO543" s="19"/>
      <c r="BP543" s="20"/>
      <c r="BQ543" s="20"/>
      <c r="BT543" s="20"/>
      <c r="BU543" s="20"/>
      <c r="BX543" s="20"/>
      <c r="BY543" s="20"/>
      <c r="CB543" s="20"/>
      <c r="CC543" s="20"/>
      <c r="CF543" s="20"/>
      <c r="CG543" s="20"/>
      <c r="CJ543" s="20"/>
      <c r="CK543" s="20"/>
      <c r="CN543" s="20"/>
      <c r="CO543" s="20"/>
      <c r="CP543" s="19"/>
      <c r="CQ543" s="19"/>
      <c r="CR543" s="20"/>
      <c r="CS543" s="20"/>
      <c r="CT543" s="19"/>
      <c r="CU543" s="19"/>
      <c r="CV543" s="20"/>
      <c r="CW543" s="20"/>
      <c r="CX543" s="96"/>
      <c r="CY543" s="96"/>
      <c r="CZ543" s="20"/>
      <c r="DA543" s="20"/>
      <c r="DB543" s="96"/>
      <c r="DC543" s="96"/>
      <c r="DD543" s="20"/>
      <c r="DE543" s="20"/>
      <c r="DF543" s="96"/>
      <c r="DG543" s="96"/>
      <c r="DH543" s="20"/>
      <c r="DI543" s="20"/>
      <c r="DJ543" s="96"/>
      <c r="DK543" s="96"/>
      <c r="DL543" s="20"/>
      <c r="DM543" s="20"/>
      <c r="DN543" s="96"/>
      <c r="DO543" s="96"/>
      <c r="DP543" s="20"/>
      <c r="DQ543" s="20"/>
      <c r="DR543" s="96"/>
      <c r="DS543" s="96"/>
      <c r="DT543" s="20"/>
      <c r="DU543" s="20"/>
      <c r="DV543" s="96"/>
      <c r="DW543" s="96"/>
      <c r="DX543" s="20"/>
      <c r="DY543" s="20"/>
      <c r="DZ543" s="56"/>
      <c r="EA543" s="57"/>
    </row>
    <row r="544" spans="1:131" s="22" customFormat="1" ht="19.5" customHeight="1" x14ac:dyDescent="0.25">
      <c r="A544" s="9">
        <v>458</v>
      </c>
      <c r="B544" s="29" t="s">
        <v>1886</v>
      </c>
      <c r="C544" s="22" t="s">
        <v>812</v>
      </c>
      <c r="D544" s="14"/>
      <c r="E544" s="22" t="s">
        <v>447</v>
      </c>
      <c r="F544" s="22" t="s">
        <v>448</v>
      </c>
      <c r="G544" s="14"/>
      <c r="H544" s="22" t="s">
        <v>202</v>
      </c>
      <c r="I544" s="22" t="s">
        <v>25</v>
      </c>
      <c r="J544" s="131">
        <v>41242</v>
      </c>
      <c r="K544" s="131">
        <v>41242</v>
      </c>
      <c r="L544" s="131">
        <v>41639</v>
      </c>
      <c r="O544" s="22">
        <v>24</v>
      </c>
      <c r="Q544" s="22" t="s">
        <v>54</v>
      </c>
      <c r="R544" s="15"/>
      <c r="S544" s="15">
        <v>4679000</v>
      </c>
      <c r="T544" s="15">
        <v>4679000</v>
      </c>
      <c r="U544" s="15">
        <v>899000</v>
      </c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51">
        <f t="shared" si="8"/>
        <v>0</v>
      </c>
      <c r="AG544" s="47"/>
      <c r="AH544" s="14">
        <v>41242</v>
      </c>
      <c r="AI544" s="14">
        <v>41277</v>
      </c>
      <c r="AJ544" s="15">
        <v>4404527</v>
      </c>
      <c r="AK544" s="15">
        <v>880905</v>
      </c>
      <c r="AL544" s="14"/>
      <c r="AM544" s="14"/>
      <c r="AN544" s="15"/>
      <c r="AO544" s="15"/>
      <c r="AP544" s="14"/>
      <c r="AQ544" s="14"/>
      <c r="AR544" s="15"/>
      <c r="AS544" s="15"/>
      <c r="AT544" s="14"/>
      <c r="AU544" s="14"/>
      <c r="AV544" s="15"/>
      <c r="AW544" s="15"/>
      <c r="AX544" s="14"/>
      <c r="AY544" s="14"/>
      <c r="AZ544" s="15"/>
      <c r="BA544" s="15"/>
      <c r="BB544" s="14"/>
      <c r="BC544" s="14"/>
      <c r="BD544" s="15"/>
      <c r="BE544" s="15"/>
      <c r="BF544" s="14"/>
      <c r="BG544" s="14"/>
      <c r="BH544" s="15"/>
      <c r="BI544" s="15"/>
      <c r="BJ544" s="14"/>
      <c r="BK544" s="14"/>
      <c r="BL544" s="15"/>
      <c r="BM544" s="15"/>
      <c r="BN544" s="14"/>
      <c r="BO544" s="14"/>
      <c r="BP544" s="15"/>
      <c r="BQ544" s="15"/>
      <c r="BT544" s="15"/>
      <c r="BU544" s="15"/>
      <c r="BX544" s="15"/>
      <c r="BY544" s="15"/>
      <c r="CB544" s="15"/>
      <c r="CC544" s="15"/>
      <c r="CF544" s="15"/>
      <c r="CG544" s="15"/>
      <c r="CJ544" s="15"/>
      <c r="CK544" s="15"/>
      <c r="CN544" s="15"/>
      <c r="CO544" s="15"/>
      <c r="CP544" s="14"/>
      <c r="CQ544" s="14"/>
      <c r="CR544" s="15"/>
      <c r="CS544" s="15"/>
      <c r="CT544" s="14"/>
      <c r="CU544" s="14"/>
      <c r="CV544" s="15"/>
      <c r="CW544" s="15"/>
      <c r="CX544" s="97"/>
      <c r="CY544" s="97"/>
      <c r="CZ544" s="15"/>
      <c r="DA544" s="15"/>
      <c r="DB544" s="97"/>
      <c r="DC544" s="97"/>
      <c r="DD544" s="15"/>
      <c r="DE544" s="15"/>
      <c r="DF544" s="97"/>
      <c r="DG544" s="97"/>
      <c r="DH544" s="15"/>
      <c r="DI544" s="15"/>
      <c r="DJ544" s="97"/>
      <c r="DK544" s="97"/>
      <c r="DL544" s="15"/>
      <c r="DM544" s="15"/>
      <c r="DN544" s="97"/>
      <c r="DO544" s="97"/>
      <c r="DP544" s="15"/>
      <c r="DQ544" s="15"/>
      <c r="DR544" s="97"/>
      <c r="DS544" s="97"/>
      <c r="DT544" s="15"/>
      <c r="DU544" s="15"/>
      <c r="DV544" s="97"/>
      <c r="DW544" s="97"/>
      <c r="DX544" s="15"/>
      <c r="DY544" s="15"/>
      <c r="DZ544" s="58"/>
      <c r="EA544" s="59"/>
    </row>
    <row r="545" spans="1:131" s="18" customFormat="1" ht="19.5" customHeight="1" x14ac:dyDescent="0.25">
      <c r="A545" s="18">
        <v>458</v>
      </c>
      <c r="B545" s="33" t="s">
        <v>1886</v>
      </c>
      <c r="C545" s="18" t="s">
        <v>812</v>
      </c>
      <c r="D545" s="19">
        <v>41575</v>
      </c>
      <c r="E545" s="22" t="s">
        <v>447</v>
      </c>
      <c r="G545" s="19"/>
      <c r="J545" s="130"/>
      <c r="K545" s="130"/>
      <c r="L545" s="130">
        <v>41277</v>
      </c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51">
        <f t="shared" si="8"/>
        <v>0</v>
      </c>
      <c r="AG545" s="46"/>
      <c r="AH545" s="19"/>
      <c r="AI545" s="19"/>
      <c r="AJ545" s="20"/>
      <c r="AK545" s="20"/>
      <c r="AL545" s="19"/>
      <c r="AM545" s="19"/>
      <c r="AN545" s="20"/>
      <c r="AO545" s="20"/>
      <c r="AP545" s="19"/>
      <c r="AQ545" s="19"/>
      <c r="AR545" s="20"/>
      <c r="AS545" s="20"/>
      <c r="AT545" s="19"/>
      <c r="AU545" s="19"/>
      <c r="AV545" s="20"/>
      <c r="AW545" s="20"/>
      <c r="AX545" s="19"/>
      <c r="AY545" s="19"/>
      <c r="AZ545" s="20"/>
      <c r="BA545" s="20"/>
      <c r="BB545" s="19"/>
      <c r="BC545" s="19"/>
      <c r="BD545" s="20"/>
      <c r="BE545" s="20"/>
      <c r="BF545" s="19"/>
      <c r="BG545" s="19"/>
      <c r="BH545" s="20"/>
      <c r="BI545" s="20"/>
      <c r="BJ545" s="19"/>
      <c r="BK545" s="19"/>
      <c r="BL545" s="20"/>
      <c r="BM545" s="20"/>
      <c r="BN545" s="19"/>
      <c r="BO545" s="19"/>
      <c r="BP545" s="20"/>
      <c r="BQ545" s="20"/>
      <c r="BT545" s="20"/>
      <c r="BU545" s="20"/>
      <c r="BX545" s="20"/>
      <c r="BY545" s="20"/>
      <c r="CB545" s="20"/>
      <c r="CC545" s="20"/>
      <c r="CF545" s="20"/>
      <c r="CG545" s="20"/>
      <c r="CJ545" s="20"/>
      <c r="CK545" s="20"/>
      <c r="CN545" s="20"/>
      <c r="CO545" s="20"/>
      <c r="CP545" s="19"/>
      <c r="CQ545" s="19"/>
      <c r="CR545" s="20"/>
      <c r="CS545" s="20"/>
      <c r="CT545" s="19"/>
      <c r="CU545" s="19"/>
      <c r="CV545" s="20"/>
      <c r="CW545" s="20"/>
      <c r="CX545" s="96"/>
      <c r="CY545" s="96"/>
      <c r="CZ545" s="20"/>
      <c r="DA545" s="20"/>
      <c r="DB545" s="96"/>
      <c r="DC545" s="96"/>
      <c r="DD545" s="20"/>
      <c r="DE545" s="20"/>
      <c r="DF545" s="96"/>
      <c r="DG545" s="96"/>
      <c r="DH545" s="20"/>
      <c r="DI545" s="20"/>
      <c r="DJ545" s="96"/>
      <c r="DK545" s="96"/>
      <c r="DL545" s="20"/>
      <c r="DM545" s="20"/>
      <c r="DN545" s="96"/>
      <c r="DO545" s="96"/>
      <c r="DP545" s="20"/>
      <c r="DQ545" s="20"/>
      <c r="DR545" s="96"/>
      <c r="DS545" s="96"/>
      <c r="DT545" s="20"/>
      <c r="DU545" s="20"/>
      <c r="DV545" s="96"/>
      <c r="DW545" s="96"/>
      <c r="DX545" s="20"/>
      <c r="DY545" s="20"/>
      <c r="DZ545" s="56"/>
      <c r="EA545" s="57"/>
    </row>
    <row r="546" spans="1:131" s="22" customFormat="1" ht="19.5" customHeight="1" x14ac:dyDescent="0.25">
      <c r="A546" s="9">
        <v>459</v>
      </c>
      <c r="B546" s="29" t="s">
        <v>1887</v>
      </c>
      <c r="C546" s="22" t="s">
        <v>813</v>
      </c>
      <c r="D546" s="14"/>
      <c r="E546" s="22" t="s">
        <v>447</v>
      </c>
      <c r="F546" s="22" t="s">
        <v>448</v>
      </c>
      <c r="G546" s="14"/>
      <c r="H546" s="22" t="s">
        <v>202</v>
      </c>
      <c r="I546" s="22" t="s">
        <v>25</v>
      </c>
      <c r="J546" s="131">
        <v>41242</v>
      </c>
      <c r="K546" s="131">
        <v>41242</v>
      </c>
      <c r="L546" s="131">
        <v>41639</v>
      </c>
      <c r="O546" s="22">
        <v>24</v>
      </c>
      <c r="Q546" s="22" t="s">
        <v>54</v>
      </c>
      <c r="R546" s="15"/>
      <c r="S546" s="15">
        <v>4700000</v>
      </c>
      <c r="T546" s="15">
        <v>4700000</v>
      </c>
      <c r="U546" s="15">
        <v>920000</v>
      </c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51">
        <f t="shared" si="8"/>
        <v>0</v>
      </c>
      <c r="AG546" s="47"/>
      <c r="AH546" s="14">
        <v>41242</v>
      </c>
      <c r="AI546" s="14">
        <v>41283</v>
      </c>
      <c r="AJ546" s="15">
        <v>4511284</v>
      </c>
      <c r="AK546" s="15">
        <v>902257</v>
      </c>
      <c r="AL546" s="14"/>
      <c r="AM546" s="14"/>
      <c r="AN546" s="15"/>
      <c r="AO546" s="15"/>
      <c r="AP546" s="14"/>
      <c r="AQ546" s="14"/>
      <c r="AR546" s="15"/>
      <c r="AS546" s="15"/>
      <c r="AT546" s="14"/>
      <c r="AU546" s="14"/>
      <c r="AV546" s="15"/>
      <c r="AW546" s="15"/>
      <c r="AX546" s="14"/>
      <c r="AY546" s="14"/>
      <c r="AZ546" s="15"/>
      <c r="BA546" s="15"/>
      <c r="BB546" s="14"/>
      <c r="BC546" s="14"/>
      <c r="BD546" s="15"/>
      <c r="BE546" s="15"/>
      <c r="BF546" s="14"/>
      <c r="BG546" s="14"/>
      <c r="BH546" s="15"/>
      <c r="BI546" s="15"/>
      <c r="BJ546" s="14"/>
      <c r="BK546" s="14"/>
      <c r="BL546" s="15"/>
      <c r="BM546" s="15"/>
      <c r="BN546" s="14"/>
      <c r="BO546" s="14"/>
      <c r="BP546" s="15"/>
      <c r="BQ546" s="15"/>
      <c r="BT546" s="15"/>
      <c r="BU546" s="15"/>
      <c r="BX546" s="15"/>
      <c r="BY546" s="15"/>
      <c r="CB546" s="15"/>
      <c r="CC546" s="15"/>
      <c r="CF546" s="15"/>
      <c r="CG546" s="15"/>
      <c r="CJ546" s="15"/>
      <c r="CK546" s="15"/>
      <c r="CN546" s="15"/>
      <c r="CO546" s="15"/>
      <c r="CP546" s="14"/>
      <c r="CQ546" s="14"/>
      <c r="CR546" s="15"/>
      <c r="CS546" s="15"/>
      <c r="CT546" s="14"/>
      <c r="CU546" s="14"/>
      <c r="CV546" s="15"/>
      <c r="CW546" s="15"/>
      <c r="CX546" s="97"/>
      <c r="CY546" s="97"/>
      <c r="CZ546" s="15"/>
      <c r="DA546" s="15"/>
      <c r="DB546" s="97"/>
      <c r="DC546" s="97"/>
      <c r="DD546" s="15"/>
      <c r="DE546" s="15"/>
      <c r="DF546" s="97"/>
      <c r="DG546" s="97"/>
      <c r="DH546" s="15"/>
      <c r="DI546" s="15"/>
      <c r="DJ546" s="97"/>
      <c r="DK546" s="97"/>
      <c r="DL546" s="15"/>
      <c r="DM546" s="15"/>
      <c r="DN546" s="97"/>
      <c r="DO546" s="97"/>
      <c r="DP546" s="15"/>
      <c r="DQ546" s="15"/>
      <c r="DR546" s="97"/>
      <c r="DS546" s="97"/>
      <c r="DT546" s="15"/>
      <c r="DU546" s="15"/>
      <c r="DV546" s="97"/>
      <c r="DW546" s="97"/>
      <c r="DX546" s="15"/>
      <c r="DY546" s="15"/>
      <c r="DZ546" s="58"/>
      <c r="EA546" s="59"/>
    </row>
    <row r="547" spans="1:131" s="18" customFormat="1" ht="19.5" customHeight="1" x14ac:dyDescent="0.25">
      <c r="A547" s="18">
        <v>459</v>
      </c>
      <c r="B547" s="33" t="s">
        <v>1887</v>
      </c>
      <c r="C547" s="18" t="s">
        <v>813</v>
      </c>
      <c r="D547" s="19">
        <v>41575</v>
      </c>
      <c r="E547" s="22" t="s">
        <v>447</v>
      </c>
      <c r="G547" s="19"/>
      <c r="J547" s="130"/>
      <c r="K547" s="130"/>
      <c r="L547" s="130">
        <v>41283</v>
      </c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51">
        <f t="shared" si="8"/>
        <v>0</v>
      </c>
      <c r="AG547" s="46"/>
      <c r="AH547" s="19"/>
      <c r="AI547" s="19"/>
      <c r="AJ547" s="20"/>
      <c r="AK547" s="20"/>
      <c r="AL547" s="19"/>
      <c r="AM547" s="19"/>
      <c r="AN547" s="20"/>
      <c r="AO547" s="20"/>
      <c r="AP547" s="19"/>
      <c r="AQ547" s="19"/>
      <c r="AR547" s="20"/>
      <c r="AS547" s="20"/>
      <c r="AT547" s="19"/>
      <c r="AU547" s="19"/>
      <c r="AV547" s="20"/>
      <c r="AW547" s="20"/>
      <c r="AX547" s="19"/>
      <c r="AY547" s="19"/>
      <c r="AZ547" s="20"/>
      <c r="BA547" s="20"/>
      <c r="BB547" s="19"/>
      <c r="BC547" s="19"/>
      <c r="BD547" s="20"/>
      <c r="BE547" s="20"/>
      <c r="BF547" s="19"/>
      <c r="BG547" s="19"/>
      <c r="BH547" s="20"/>
      <c r="BI547" s="20"/>
      <c r="BJ547" s="19"/>
      <c r="BK547" s="19"/>
      <c r="BL547" s="20"/>
      <c r="BM547" s="20"/>
      <c r="BN547" s="19"/>
      <c r="BO547" s="19"/>
      <c r="BP547" s="20"/>
      <c r="BQ547" s="20"/>
      <c r="BT547" s="20"/>
      <c r="BU547" s="20"/>
      <c r="BX547" s="20"/>
      <c r="BY547" s="20"/>
      <c r="CB547" s="20"/>
      <c r="CC547" s="20"/>
      <c r="CF547" s="20"/>
      <c r="CG547" s="20"/>
      <c r="CJ547" s="20"/>
      <c r="CK547" s="20"/>
      <c r="CN547" s="20"/>
      <c r="CO547" s="20"/>
      <c r="CP547" s="19"/>
      <c r="CQ547" s="19"/>
      <c r="CR547" s="20"/>
      <c r="CS547" s="20"/>
      <c r="CT547" s="19"/>
      <c r="CU547" s="19"/>
      <c r="CV547" s="20"/>
      <c r="CW547" s="20"/>
      <c r="CX547" s="96"/>
      <c r="CY547" s="96"/>
      <c r="CZ547" s="20"/>
      <c r="DA547" s="20"/>
      <c r="DB547" s="96"/>
      <c r="DC547" s="96"/>
      <c r="DD547" s="20"/>
      <c r="DE547" s="20"/>
      <c r="DF547" s="96"/>
      <c r="DG547" s="96"/>
      <c r="DH547" s="20"/>
      <c r="DI547" s="20"/>
      <c r="DJ547" s="96"/>
      <c r="DK547" s="96"/>
      <c r="DL547" s="20"/>
      <c r="DM547" s="20"/>
      <c r="DN547" s="96"/>
      <c r="DO547" s="96"/>
      <c r="DP547" s="20"/>
      <c r="DQ547" s="20"/>
      <c r="DR547" s="96"/>
      <c r="DS547" s="96"/>
      <c r="DT547" s="20"/>
      <c r="DU547" s="20"/>
      <c r="DV547" s="96"/>
      <c r="DW547" s="96"/>
      <c r="DX547" s="20"/>
      <c r="DY547" s="20"/>
      <c r="DZ547" s="56"/>
      <c r="EA547" s="57"/>
    </row>
    <row r="548" spans="1:131" s="22" customFormat="1" ht="19.5" customHeight="1" x14ac:dyDescent="0.25">
      <c r="A548" s="9">
        <v>460</v>
      </c>
      <c r="B548" s="29" t="s">
        <v>1888</v>
      </c>
      <c r="C548" s="22" t="s">
        <v>2199</v>
      </c>
      <c r="D548" s="14"/>
      <c r="E548" s="22" t="s">
        <v>1287</v>
      </c>
      <c r="F548" s="22" t="s">
        <v>493</v>
      </c>
      <c r="G548" s="14"/>
      <c r="H548" s="22" t="s">
        <v>202</v>
      </c>
      <c r="I548" s="22" t="s">
        <v>35</v>
      </c>
      <c r="J548" s="131">
        <v>41295</v>
      </c>
      <c r="K548" s="131">
        <v>41214</v>
      </c>
      <c r="L548" s="131">
        <v>41639</v>
      </c>
      <c r="O548" s="22">
        <v>28</v>
      </c>
      <c r="Q548" s="22" t="s">
        <v>61</v>
      </c>
      <c r="R548" s="15"/>
      <c r="S548" s="15">
        <v>244677900</v>
      </c>
      <c r="T548" s="15">
        <v>244677900</v>
      </c>
      <c r="U548" s="15">
        <v>48935580</v>
      </c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51">
        <f t="shared" si="8"/>
        <v>0</v>
      </c>
      <c r="AG548" s="47"/>
      <c r="AH548" s="14">
        <v>41214</v>
      </c>
      <c r="AI548" s="14">
        <v>41274</v>
      </c>
      <c r="AJ548" s="15">
        <v>1367270</v>
      </c>
      <c r="AK548" s="15">
        <v>273454</v>
      </c>
      <c r="AL548" s="14">
        <v>41275</v>
      </c>
      <c r="AM548" s="14">
        <v>41364</v>
      </c>
      <c r="AN548" s="15">
        <v>119745105</v>
      </c>
      <c r="AO548" s="15">
        <v>23949021</v>
      </c>
      <c r="AP548" s="14">
        <v>41365</v>
      </c>
      <c r="AQ548" s="14">
        <v>41455</v>
      </c>
      <c r="AR548" s="15">
        <v>25797994</v>
      </c>
      <c r="AS548" s="15">
        <v>5159599</v>
      </c>
      <c r="AT548" s="14">
        <v>41456</v>
      </c>
      <c r="AU548" s="14">
        <v>41547</v>
      </c>
      <c r="AV548" s="15">
        <v>12068068</v>
      </c>
      <c r="AW548" s="15">
        <v>2413614</v>
      </c>
      <c r="AX548" s="14">
        <v>41548</v>
      </c>
      <c r="AY548" s="14" t="s">
        <v>1420</v>
      </c>
      <c r="AZ548" s="15">
        <v>8724526</v>
      </c>
      <c r="BA548" s="15">
        <v>1744905</v>
      </c>
      <c r="BB548" s="14">
        <v>41640</v>
      </c>
      <c r="BC548" s="14">
        <v>41760</v>
      </c>
      <c r="BD548" s="15">
        <v>5544046</v>
      </c>
      <c r="BE548" s="15">
        <v>1108809</v>
      </c>
      <c r="BF548" s="14">
        <v>41215</v>
      </c>
      <c r="BG548" s="14">
        <v>41790</v>
      </c>
      <c r="BH548" s="15">
        <v>179606233</v>
      </c>
      <c r="BI548" s="15">
        <v>35921247</v>
      </c>
      <c r="BJ548" s="14"/>
      <c r="BK548" s="14"/>
      <c r="BL548" s="15"/>
      <c r="BM548" s="15"/>
      <c r="BN548" s="14"/>
      <c r="BO548" s="14"/>
      <c r="BP548" s="15"/>
      <c r="BQ548" s="15"/>
      <c r="BT548" s="15"/>
      <c r="BU548" s="15"/>
      <c r="BX548" s="15"/>
      <c r="BY548" s="15"/>
      <c r="CB548" s="15"/>
      <c r="CC548" s="15"/>
      <c r="CF548" s="15"/>
      <c r="CG548" s="15"/>
      <c r="CJ548" s="15"/>
      <c r="CK548" s="15"/>
      <c r="CN548" s="15"/>
      <c r="CO548" s="15"/>
      <c r="CP548" s="14"/>
      <c r="CQ548" s="14"/>
      <c r="CR548" s="15"/>
      <c r="CS548" s="15"/>
      <c r="CT548" s="14"/>
      <c r="CU548" s="14"/>
      <c r="CV548" s="15"/>
      <c r="CW548" s="15"/>
      <c r="CX548" s="97"/>
      <c r="CY548" s="97"/>
      <c r="CZ548" s="15"/>
      <c r="DA548" s="15"/>
      <c r="DB548" s="97"/>
      <c r="DC548" s="97"/>
      <c r="DD548" s="15"/>
      <c r="DE548" s="15"/>
      <c r="DF548" s="97"/>
      <c r="DG548" s="97"/>
      <c r="DH548" s="15"/>
      <c r="DI548" s="15"/>
      <c r="DJ548" s="97"/>
      <c r="DK548" s="97"/>
      <c r="DL548" s="15"/>
      <c r="DM548" s="15"/>
      <c r="DN548" s="97"/>
      <c r="DO548" s="97"/>
      <c r="DP548" s="15"/>
      <c r="DQ548" s="15"/>
      <c r="DR548" s="97"/>
      <c r="DS548" s="97"/>
      <c r="DT548" s="15"/>
      <c r="DU548" s="15"/>
      <c r="DV548" s="97"/>
      <c r="DW548" s="97"/>
      <c r="DX548" s="15"/>
      <c r="DY548" s="15"/>
      <c r="DZ548" s="58"/>
      <c r="EA548" s="59"/>
    </row>
    <row r="549" spans="1:131" s="18" customFormat="1" ht="19.5" customHeight="1" x14ac:dyDescent="0.25">
      <c r="A549" s="18">
        <v>460</v>
      </c>
      <c r="B549" s="33" t="s">
        <v>1888</v>
      </c>
      <c r="C549" s="18" t="s">
        <v>2199</v>
      </c>
      <c r="D549" s="19">
        <v>41752</v>
      </c>
      <c r="G549" s="19"/>
      <c r="J549" s="130"/>
      <c r="K549" s="130"/>
      <c r="L549" s="130">
        <v>41760</v>
      </c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51">
        <f t="shared" si="8"/>
        <v>0</v>
      </c>
      <c r="AG549" s="46"/>
      <c r="AH549" s="19"/>
      <c r="AI549" s="19"/>
      <c r="AJ549" s="20"/>
      <c r="AK549" s="20"/>
      <c r="AL549" s="19"/>
      <c r="AM549" s="19"/>
      <c r="AN549" s="20"/>
      <c r="AO549" s="20"/>
      <c r="AP549" s="19"/>
      <c r="AQ549" s="19"/>
      <c r="AR549" s="20"/>
      <c r="AS549" s="20"/>
      <c r="AT549" s="19"/>
      <c r="AU549" s="19"/>
      <c r="AV549" s="20"/>
      <c r="AW549" s="20"/>
      <c r="AX549" s="19"/>
      <c r="AY549" s="19"/>
      <c r="AZ549" s="20"/>
      <c r="BA549" s="20"/>
      <c r="BB549" s="19"/>
      <c r="BC549" s="19"/>
      <c r="BD549" s="20"/>
      <c r="BE549" s="20"/>
      <c r="BF549" s="19"/>
      <c r="BG549" s="19"/>
      <c r="BH549" s="20"/>
      <c r="BI549" s="20"/>
      <c r="BJ549" s="19"/>
      <c r="BK549" s="19"/>
      <c r="BL549" s="20"/>
      <c r="BM549" s="20"/>
      <c r="BN549" s="19"/>
      <c r="BO549" s="19"/>
      <c r="BP549" s="20"/>
      <c r="BQ549" s="20"/>
      <c r="BT549" s="20"/>
      <c r="BU549" s="20"/>
      <c r="BX549" s="20"/>
      <c r="BY549" s="20"/>
      <c r="CB549" s="20"/>
      <c r="CC549" s="20"/>
      <c r="CF549" s="20"/>
      <c r="CG549" s="20"/>
      <c r="CJ549" s="20"/>
      <c r="CK549" s="20"/>
      <c r="CN549" s="20"/>
      <c r="CO549" s="20"/>
      <c r="CP549" s="19"/>
      <c r="CQ549" s="19"/>
      <c r="CR549" s="20"/>
      <c r="CS549" s="20"/>
      <c r="CT549" s="19"/>
      <c r="CU549" s="19"/>
      <c r="CV549" s="20"/>
      <c r="CW549" s="20"/>
      <c r="CX549" s="96"/>
      <c r="CY549" s="96"/>
      <c r="CZ549" s="20"/>
      <c r="DA549" s="20"/>
      <c r="DB549" s="96"/>
      <c r="DC549" s="96"/>
      <c r="DD549" s="20"/>
      <c r="DE549" s="20"/>
      <c r="DF549" s="96"/>
      <c r="DG549" s="96"/>
      <c r="DH549" s="20"/>
      <c r="DI549" s="20"/>
      <c r="DJ549" s="96"/>
      <c r="DK549" s="96"/>
      <c r="DL549" s="20"/>
      <c r="DM549" s="20"/>
      <c r="DN549" s="96"/>
      <c r="DO549" s="96"/>
      <c r="DP549" s="20"/>
      <c r="DQ549" s="20"/>
      <c r="DR549" s="96"/>
      <c r="DS549" s="96"/>
      <c r="DT549" s="20"/>
      <c r="DU549" s="20"/>
      <c r="DV549" s="96"/>
      <c r="DW549" s="96"/>
      <c r="DX549" s="20"/>
      <c r="DY549" s="20"/>
      <c r="DZ549" s="56"/>
      <c r="EA549" s="57"/>
    </row>
    <row r="550" spans="1:131" ht="19.5" customHeight="1" x14ac:dyDescent="0.25">
      <c r="A550" s="9">
        <v>461</v>
      </c>
      <c r="B550" s="29" t="s">
        <v>1889</v>
      </c>
      <c r="C550" s="9" t="s">
        <v>814</v>
      </c>
      <c r="D550" s="9"/>
      <c r="E550" s="22" t="s">
        <v>1287</v>
      </c>
      <c r="F550" s="22" t="s">
        <v>493</v>
      </c>
      <c r="G550" s="14"/>
      <c r="H550" s="22" t="s">
        <v>202</v>
      </c>
      <c r="I550" s="9" t="s">
        <v>78</v>
      </c>
      <c r="J550" s="129">
        <v>41251</v>
      </c>
      <c r="K550" s="129">
        <v>41129</v>
      </c>
      <c r="L550" s="131">
        <v>41639</v>
      </c>
      <c r="O550" s="9">
        <v>28</v>
      </c>
      <c r="Q550" s="9" t="s">
        <v>61</v>
      </c>
      <c r="S550" s="13">
        <v>292777600</v>
      </c>
      <c r="T550" s="13">
        <v>292777600</v>
      </c>
      <c r="U550" s="13">
        <v>58555520</v>
      </c>
      <c r="AF550" s="51">
        <f t="shared" si="8"/>
        <v>0</v>
      </c>
      <c r="AH550" s="11">
        <v>41129</v>
      </c>
      <c r="AI550" s="11">
        <v>41408</v>
      </c>
      <c r="AJ550" s="13">
        <v>253283611</v>
      </c>
      <c r="AK550" s="13">
        <v>50656722</v>
      </c>
    </row>
    <row r="551" spans="1:131" ht="19.5" customHeight="1" x14ac:dyDescent="0.25">
      <c r="A551" s="18">
        <v>461</v>
      </c>
      <c r="B551" s="33" t="s">
        <v>1889</v>
      </c>
      <c r="C551" s="18" t="s">
        <v>814</v>
      </c>
      <c r="D551" s="19">
        <v>41421</v>
      </c>
      <c r="E551" s="22" t="s">
        <v>1287</v>
      </c>
      <c r="F551" s="22" t="s">
        <v>493</v>
      </c>
      <c r="G551" s="14"/>
      <c r="H551" s="22"/>
      <c r="L551" s="130">
        <v>41408</v>
      </c>
      <c r="AF551" s="51">
        <f t="shared" si="8"/>
        <v>0</v>
      </c>
    </row>
    <row r="552" spans="1:131" s="22" customFormat="1" ht="19.5" customHeight="1" x14ac:dyDescent="0.25">
      <c r="A552" s="9">
        <v>462</v>
      </c>
      <c r="B552" s="29" t="s">
        <v>1890</v>
      </c>
      <c r="C552" s="22" t="s">
        <v>815</v>
      </c>
      <c r="D552" s="14"/>
      <c r="E552" s="22" t="s">
        <v>14</v>
      </c>
      <c r="F552" s="22" t="s">
        <v>816</v>
      </c>
      <c r="G552" s="14"/>
      <c r="H552" s="22" t="s">
        <v>202</v>
      </c>
      <c r="I552" s="22" t="s">
        <v>35</v>
      </c>
      <c r="J552" s="131">
        <v>40002</v>
      </c>
      <c r="K552" s="131">
        <v>39457</v>
      </c>
      <c r="L552" s="131">
        <v>41274</v>
      </c>
      <c r="Q552" s="22" t="s">
        <v>54</v>
      </c>
      <c r="R552" s="15"/>
      <c r="S552" s="15">
        <v>436012807</v>
      </c>
      <c r="T552" s="15">
        <v>436012807</v>
      </c>
      <c r="U552" s="15">
        <v>83295536</v>
      </c>
      <c r="V552" s="15"/>
      <c r="W552" s="15"/>
      <c r="X552" s="15"/>
      <c r="Y552" s="15"/>
      <c r="Z552" s="15"/>
      <c r="AA552" s="15">
        <v>195000000</v>
      </c>
      <c r="AB552" s="15"/>
      <c r="AC552" s="15"/>
      <c r="AD552" s="15"/>
      <c r="AE552" s="15"/>
      <c r="AF552" s="51">
        <f t="shared" si="8"/>
        <v>195000000</v>
      </c>
      <c r="AG552" s="47"/>
      <c r="AH552" s="14">
        <v>39448</v>
      </c>
      <c r="AI552" s="14">
        <v>39813</v>
      </c>
      <c r="AJ552" s="15">
        <v>19103030</v>
      </c>
      <c r="AK552" s="15">
        <v>3820606</v>
      </c>
      <c r="AL552" s="14">
        <v>39814</v>
      </c>
      <c r="AM552" s="14">
        <v>39903</v>
      </c>
      <c r="AN552" s="15">
        <v>11813175</v>
      </c>
      <c r="AO552" s="15">
        <v>2362635</v>
      </c>
      <c r="AP552" s="14">
        <v>39904</v>
      </c>
      <c r="AQ552" s="14">
        <v>39994</v>
      </c>
      <c r="AR552" s="15">
        <v>17152465</v>
      </c>
      <c r="AS552" s="15">
        <v>3430493</v>
      </c>
      <c r="AT552" s="14">
        <v>39995</v>
      </c>
      <c r="AU552" s="14">
        <v>40086</v>
      </c>
      <c r="AV552" s="15">
        <v>149236465</v>
      </c>
      <c r="AW552" s="15">
        <v>29847293</v>
      </c>
      <c r="AX552" s="14">
        <v>40087</v>
      </c>
      <c r="AY552" s="14">
        <v>40178</v>
      </c>
      <c r="AZ552" s="15">
        <v>133334060</v>
      </c>
      <c r="BA552" s="15">
        <v>26666812</v>
      </c>
      <c r="BB552" s="14">
        <v>40179</v>
      </c>
      <c r="BC552" s="14">
        <v>40543</v>
      </c>
      <c r="BD552" s="15">
        <v>38275675</v>
      </c>
      <c r="BE552" s="15">
        <v>7655135</v>
      </c>
      <c r="BF552" s="14">
        <v>40544</v>
      </c>
      <c r="BG552" s="14">
        <v>40908</v>
      </c>
      <c r="BH552" s="15">
        <v>29540376</v>
      </c>
      <c r="BI552" s="15">
        <v>5908075</v>
      </c>
      <c r="BJ552" s="14">
        <v>39448</v>
      </c>
      <c r="BK552" s="14">
        <v>40908</v>
      </c>
      <c r="BL552" s="15">
        <v>416329306</v>
      </c>
      <c r="BM552" s="15">
        <v>3574812</v>
      </c>
      <c r="BN552" s="14"/>
      <c r="BO552" s="14"/>
      <c r="BP552" s="15"/>
      <c r="BQ552" s="15"/>
      <c r="BT552" s="15"/>
      <c r="BU552" s="15"/>
      <c r="BX552" s="15"/>
      <c r="BY552" s="15"/>
      <c r="CB552" s="15"/>
      <c r="CC552" s="15"/>
      <c r="CF552" s="15"/>
      <c r="CG552" s="15"/>
      <c r="CJ552" s="15"/>
      <c r="CK552" s="15"/>
      <c r="CN552" s="15"/>
      <c r="CO552" s="15"/>
      <c r="CP552" s="14"/>
      <c r="CQ552" s="14"/>
      <c r="CR552" s="15"/>
      <c r="CS552" s="15"/>
      <c r="CT552" s="14"/>
      <c r="CU552" s="14"/>
      <c r="CV552" s="15"/>
      <c r="CW552" s="15"/>
      <c r="CX552" s="97"/>
      <c r="CY552" s="97"/>
      <c r="CZ552" s="15"/>
      <c r="DA552" s="15"/>
      <c r="DB552" s="97"/>
      <c r="DC552" s="97"/>
      <c r="DD552" s="15"/>
      <c r="DE552" s="15"/>
      <c r="DF552" s="97"/>
      <c r="DG552" s="97"/>
      <c r="DH552" s="15"/>
      <c r="DI552" s="15"/>
      <c r="DJ552" s="97"/>
      <c r="DK552" s="97"/>
      <c r="DL552" s="15"/>
      <c r="DM552" s="15"/>
      <c r="DN552" s="97"/>
      <c r="DO552" s="97"/>
      <c r="DP552" s="15"/>
      <c r="DQ552" s="15"/>
      <c r="DR552" s="97"/>
      <c r="DS552" s="97"/>
      <c r="DT552" s="15"/>
      <c r="DU552" s="15"/>
      <c r="DV552" s="97"/>
      <c r="DW552" s="97"/>
      <c r="DX552" s="15"/>
      <c r="DY552" s="15"/>
      <c r="DZ552" s="58"/>
      <c r="EA552" s="59"/>
    </row>
    <row r="553" spans="1:131" s="18" customFormat="1" ht="19.5" customHeight="1" x14ac:dyDescent="0.25">
      <c r="A553" s="18">
        <v>462</v>
      </c>
      <c r="B553" s="33" t="s">
        <v>1890</v>
      </c>
      <c r="C553" s="18" t="s">
        <v>815</v>
      </c>
      <c r="D553" s="19">
        <v>41569</v>
      </c>
      <c r="G553" s="19"/>
      <c r="J553" s="130"/>
      <c r="K553" s="130"/>
      <c r="L553" s="130">
        <v>40908</v>
      </c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51">
        <f t="shared" si="8"/>
        <v>0</v>
      </c>
      <c r="AG553" s="46"/>
      <c r="AH553" s="19"/>
      <c r="AI553" s="19"/>
      <c r="AJ553" s="20"/>
      <c r="AK553" s="20"/>
      <c r="AL553" s="19"/>
      <c r="AM553" s="19"/>
      <c r="AN553" s="20"/>
      <c r="AO553" s="20"/>
      <c r="AP553" s="19"/>
      <c r="AQ553" s="19"/>
      <c r="AR553" s="20"/>
      <c r="AS553" s="20"/>
      <c r="AT553" s="19"/>
      <c r="AU553" s="19"/>
      <c r="AV553" s="20"/>
      <c r="AW553" s="20"/>
      <c r="AX553" s="19"/>
      <c r="AY553" s="19"/>
      <c r="AZ553" s="20"/>
      <c r="BA553" s="20"/>
      <c r="BB553" s="19"/>
      <c r="BC553" s="19"/>
      <c r="BD553" s="20"/>
      <c r="BE553" s="20"/>
      <c r="BF553" s="19"/>
      <c r="BG553" s="19"/>
      <c r="BH553" s="20"/>
      <c r="BI553" s="20"/>
      <c r="BJ553" s="19"/>
      <c r="BK553" s="19"/>
      <c r="BL553" s="20"/>
      <c r="BM553" s="20"/>
      <c r="BN553" s="19"/>
      <c r="BO553" s="19"/>
      <c r="BP553" s="20"/>
      <c r="BQ553" s="20"/>
      <c r="BT553" s="20"/>
      <c r="BU553" s="20"/>
      <c r="BX553" s="20"/>
      <c r="BY553" s="20"/>
      <c r="CB553" s="20"/>
      <c r="CC553" s="20"/>
      <c r="CF553" s="20"/>
      <c r="CG553" s="20"/>
      <c r="CJ553" s="20"/>
      <c r="CK553" s="20"/>
      <c r="CN553" s="20"/>
      <c r="CO553" s="20"/>
      <c r="CP553" s="19"/>
      <c r="CQ553" s="19"/>
      <c r="CR553" s="20"/>
      <c r="CS553" s="20"/>
      <c r="CT553" s="19"/>
      <c r="CU553" s="19"/>
      <c r="CV553" s="20"/>
      <c r="CW553" s="20"/>
      <c r="CX553" s="96"/>
      <c r="CY553" s="96"/>
      <c r="CZ553" s="20"/>
      <c r="DA553" s="20"/>
      <c r="DB553" s="96"/>
      <c r="DC553" s="96"/>
      <c r="DD553" s="20"/>
      <c r="DE553" s="20"/>
      <c r="DF553" s="96"/>
      <c r="DG553" s="96"/>
      <c r="DH553" s="20"/>
      <c r="DI553" s="20"/>
      <c r="DJ553" s="96"/>
      <c r="DK553" s="96"/>
      <c r="DL553" s="20"/>
      <c r="DM553" s="20"/>
      <c r="DN553" s="96"/>
      <c r="DO553" s="96"/>
      <c r="DP553" s="20"/>
      <c r="DQ553" s="20"/>
      <c r="DR553" s="96"/>
      <c r="DS553" s="96"/>
      <c r="DT553" s="20"/>
      <c r="DU553" s="20"/>
      <c r="DV553" s="96"/>
      <c r="DW553" s="96"/>
      <c r="DX553" s="20"/>
      <c r="DY553" s="20"/>
      <c r="DZ553" s="56"/>
      <c r="EA553" s="57"/>
    </row>
    <row r="554" spans="1:131" ht="19.5" customHeight="1" x14ac:dyDescent="0.25">
      <c r="A554" s="9">
        <v>463</v>
      </c>
      <c r="B554" s="29" t="s">
        <v>1891</v>
      </c>
      <c r="C554" s="9" t="s">
        <v>817</v>
      </c>
      <c r="E554" s="9" t="s">
        <v>1353</v>
      </c>
      <c r="F554" s="9" t="s">
        <v>44</v>
      </c>
      <c r="H554" s="9" t="s">
        <v>202</v>
      </c>
      <c r="I554" s="9" t="s">
        <v>35</v>
      </c>
      <c r="J554" s="129">
        <v>41275</v>
      </c>
      <c r="K554" s="129">
        <v>41243</v>
      </c>
      <c r="L554" s="129">
        <v>41729</v>
      </c>
      <c r="Q554" s="9" t="s">
        <v>54</v>
      </c>
      <c r="S554" s="13">
        <v>6507500</v>
      </c>
      <c r="T554" s="13">
        <v>6507500</v>
      </c>
      <c r="U554" s="13">
        <v>1301500</v>
      </c>
      <c r="AF554" s="51">
        <f t="shared" si="8"/>
        <v>0</v>
      </c>
      <c r="AG554" s="45">
        <v>5206000</v>
      </c>
      <c r="AH554" s="11">
        <v>41243</v>
      </c>
      <c r="AI554" s="11">
        <v>41789</v>
      </c>
      <c r="AJ554" s="13">
        <v>6534931</v>
      </c>
      <c r="AK554" s="13">
        <v>1301500</v>
      </c>
    </row>
    <row r="555" spans="1:131" s="18" customFormat="1" ht="19.5" customHeight="1" x14ac:dyDescent="0.25">
      <c r="A555" s="18">
        <v>463</v>
      </c>
      <c r="B555" s="33" t="s">
        <v>1891</v>
      </c>
      <c r="C555" s="18" t="s">
        <v>817</v>
      </c>
      <c r="D555" s="19">
        <v>41752</v>
      </c>
      <c r="G555" s="19"/>
      <c r="J555" s="130"/>
      <c r="K555" s="130"/>
      <c r="L555" s="130">
        <v>41789</v>
      </c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51">
        <f t="shared" si="8"/>
        <v>0</v>
      </c>
      <c r="AG555" s="46"/>
      <c r="AH555" s="19"/>
      <c r="AI555" s="19"/>
      <c r="AJ555" s="20"/>
      <c r="AK555" s="20"/>
      <c r="AL555" s="19"/>
      <c r="AM555" s="19"/>
      <c r="AN555" s="20"/>
      <c r="AO555" s="20"/>
      <c r="AP555" s="19"/>
      <c r="AQ555" s="19"/>
      <c r="AR555" s="20"/>
      <c r="AS555" s="20"/>
      <c r="AT555" s="19"/>
      <c r="AU555" s="19"/>
      <c r="AV555" s="20"/>
      <c r="AW555" s="20"/>
      <c r="AX555" s="19"/>
      <c r="AY555" s="19"/>
      <c r="AZ555" s="20"/>
      <c r="BA555" s="20"/>
      <c r="BB555" s="19"/>
      <c r="BC555" s="19"/>
      <c r="BD555" s="20"/>
      <c r="BE555" s="20"/>
      <c r="BF555" s="19"/>
      <c r="BG555" s="19"/>
      <c r="BH555" s="20"/>
      <c r="BI555" s="20"/>
      <c r="BJ555" s="19"/>
      <c r="BK555" s="19"/>
      <c r="BL555" s="20"/>
      <c r="BM555" s="20"/>
      <c r="BN555" s="19"/>
      <c r="BO555" s="19"/>
      <c r="BP555" s="20"/>
      <c r="BQ555" s="20"/>
      <c r="BT555" s="20"/>
      <c r="BU555" s="20"/>
      <c r="BX555" s="20"/>
      <c r="BY555" s="20"/>
      <c r="CB555" s="20"/>
      <c r="CC555" s="20"/>
      <c r="CF555" s="20"/>
      <c r="CG555" s="20"/>
      <c r="CJ555" s="20"/>
      <c r="CK555" s="20"/>
      <c r="CN555" s="20"/>
      <c r="CO555" s="20"/>
      <c r="CP555" s="19"/>
      <c r="CQ555" s="19"/>
      <c r="CR555" s="20"/>
      <c r="CS555" s="20"/>
      <c r="CT555" s="19"/>
      <c r="CU555" s="19"/>
      <c r="CV555" s="20"/>
      <c r="CW555" s="20"/>
      <c r="CX555" s="96"/>
      <c r="CY555" s="96"/>
      <c r="CZ555" s="20"/>
      <c r="DA555" s="20"/>
      <c r="DB555" s="96"/>
      <c r="DC555" s="96"/>
      <c r="DD555" s="20"/>
      <c r="DE555" s="20"/>
      <c r="DF555" s="96"/>
      <c r="DG555" s="96"/>
      <c r="DH555" s="20"/>
      <c r="DI555" s="20"/>
      <c r="DJ555" s="96"/>
      <c r="DK555" s="96"/>
      <c r="DL555" s="20"/>
      <c r="DM555" s="20"/>
      <c r="DN555" s="96"/>
      <c r="DO555" s="96"/>
      <c r="DP555" s="20"/>
      <c r="DQ555" s="20"/>
      <c r="DR555" s="96"/>
      <c r="DS555" s="96"/>
      <c r="DT555" s="20"/>
      <c r="DU555" s="20"/>
      <c r="DV555" s="96"/>
      <c r="DW555" s="96"/>
      <c r="DX555" s="20"/>
      <c r="DY555" s="20"/>
      <c r="DZ555" s="56"/>
      <c r="EA555" s="57"/>
    </row>
    <row r="556" spans="1:131" s="18" customFormat="1" ht="54" customHeight="1" x14ac:dyDescent="0.25">
      <c r="A556" s="18">
        <v>463</v>
      </c>
      <c r="B556" s="33" t="s">
        <v>1891</v>
      </c>
      <c r="C556" s="18" t="s">
        <v>2507</v>
      </c>
      <c r="D556" s="19">
        <v>41893</v>
      </c>
      <c r="G556" s="19"/>
      <c r="J556" s="130"/>
      <c r="K556" s="130"/>
      <c r="L556" s="13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51">
        <f t="shared" si="8"/>
        <v>0</v>
      </c>
      <c r="AG556" s="46"/>
      <c r="AH556" s="19"/>
      <c r="AI556" s="19"/>
      <c r="AJ556" s="20"/>
      <c r="AK556" s="20"/>
      <c r="AL556" s="19"/>
      <c r="AM556" s="19"/>
      <c r="AN556" s="20"/>
      <c r="AO556" s="20"/>
      <c r="AP556" s="19"/>
      <c r="AQ556" s="19"/>
      <c r="AR556" s="20"/>
      <c r="AS556" s="20"/>
      <c r="AT556" s="19"/>
      <c r="AU556" s="19"/>
      <c r="AV556" s="20"/>
      <c r="AW556" s="20"/>
      <c r="AX556" s="19"/>
      <c r="AY556" s="19"/>
      <c r="AZ556" s="20"/>
      <c r="BA556" s="20"/>
      <c r="BB556" s="19"/>
      <c r="BC556" s="19"/>
      <c r="BD556" s="20"/>
      <c r="BE556" s="20"/>
      <c r="BF556" s="19"/>
      <c r="BG556" s="19"/>
      <c r="BH556" s="20"/>
      <c r="BI556" s="20"/>
      <c r="BJ556" s="19"/>
      <c r="BK556" s="19"/>
      <c r="BL556" s="20"/>
      <c r="BM556" s="20"/>
      <c r="BN556" s="19"/>
      <c r="BO556" s="19"/>
      <c r="BP556" s="20"/>
      <c r="BQ556" s="20"/>
      <c r="BT556" s="20"/>
      <c r="BU556" s="20"/>
      <c r="BX556" s="20"/>
      <c r="BY556" s="20"/>
      <c r="CB556" s="20"/>
      <c r="CC556" s="20"/>
      <c r="CF556" s="20"/>
      <c r="CG556" s="20"/>
      <c r="CJ556" s="20"/>
      <c r="CK556" s="20"/>
      <c r="CN556" s="20"/>
      <c r="CO556" s="20"/>
      <c r="CP556" s="19"/>
      <c r="CQ556" s="19"/>
      <c r="CR556" s="20"/>
      <c r="CS556" s="20"/>
      <c r="CT556" s="19"/>
      <c r="CU556" s="19"/>
      <c r="CV556" s="20"/>
      <c r="CW556" s="20"/>
      <c r="CX556" s="96"/>
      <c r="CY556" s="96"/>
      <c r="CZ556" s="20"/>
      <c r="DA556" s="20"/>
      <c r="DB556" s="96"/>
      <c r="DC556" s="96"/>
      <c r="DD556" s="20"/>
      <c r="DE556" s="20"/>
      <c r="DF556" s="96"/>
      <c r="DG556" s="96"/>
      <c r="DH556" s="20"/>
      <c r="DI556" s="20"/>
      <c r="DJ556" s="96"/>
      <c r="DK556" s="96"/>
      <c r="DL556" s="20"/>
      <c r="DM556" s="20"/>
      <c r="DN556" s="96"/>
      <c r="DO556" s="96"/>
      <c r="DP556" s="20"/>
      <c r="DQ556" s="20"/>
      <c r="DR556" s="96"/>
      <c r="DS556" s="96"/>
      <c r="DT556" s="20"/>
      <c r="DU556" s="20"/>
      <c r="DV556" s="96"/>
      <c r="DW556" s="96"/>
      <c r="DX556" s="20"/>
      <c r="DY556" s="20"/>
      <c r="DZ556" s="56"/>
      <c r="EA556" s="57"/>
    </row>
    <row r="557" spans="1:131" ht="19.5" customHeight="1" x14ac:dyDescent="0.25">
      <c r="A557" s="9">
        <v>464</v>
      </c>
      <c r="B557" s="29" t="s">
        <v>1892</v>
      </c>
      <c r="C557" s="9" t="s">
        <v>818</v>
      </c>
      <c r="E557" s="9" t="s">
        <v>171</v>
      </c>
      <c r="F557" s="9" t="s">
        <v>172</v>
      </c>
      <c r="H557" s="9" t="s">
        <v>202</v>
      </c>
      <c r="I557" s="9" t="s">
        <v>25</v>
      </c>
      <c r="J557" s="129">
        <v>41351</v>
      </c>
      <c r="K557" s="129">
        <v>41303</v>
      </c>
      <c r="L557" s="129">
        <v>41625</v>
      </c>
      <c r="M557" s="9" t="s">
        <v>20</v>
      </c>
      <c r="O557" s="9">
        <v>29</v>
      </c>
      <c r="Q557" s="9" t="s">
        <v>54</v>
      </c>
      <c r="S557" s="13">
        <v>10050000</v>
      </c>
      <c r="T557" s="13">
        <v>10050000</v>
      </c>
      <c r="U557" s="13">
        <v>2010000</v>
      </c>
      <c r="AF557" s="51">
        <f t="shared" si="8"/>
        <v>0</v>
      </c>
      <c r="AG557" s="45">
        <v>6000000</v>
      </c>
      <c r="AH557" s="11">
        <v>41303</v>
      </c>
      <c r="AI557" s="11">
        <v>41790</v>
      </c>
      <c r="AJ557" s="13">
        <v>11736020</v>
      </c>
      <c r="AK557" s="13">
        <v>2010000</v>
      </c>
    </row>
    <row r="558" spans="1:131" s="18" customFormat="1" ht="19.5" customHeight="1" x14ac:dyDescent="0.25">
      <c r="A558" s="18">
        <v>464</v>
      </c>
      <c r="B558" s="33" t="s">
        <v>1892</v>
      </c>
      <c r="C558" s="18" t="s">
        <v>818</v>
      </c>
      <c r="D558" s="19">
        <v>41927</v>
      </c>
      <c r="G558" s="19"/>
      <c r="J558" s="130"/>
      <c r="K558" s="130"/>
      <c r="L558" s="130">
        <v>41790</v>
      </c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51">
        <f t="shared" si="8"/>
        <v>0</v>
      </c>
      <c r="AG558" s="46"/>
      <c r="AH558" s="19"/>
      <c r="AI558" s="19"/>
      <c r="AJ558" s="20"/>
      <c r="AK558" s="20"/>
      <c r="AL558" s="19"/>
      <c r="AM558" s="19"/>
      <c r="AN558" s="20"/>
      <c r="AO558" s="20"/>
      <c r="AP558" s="19"/>
      <c r="AQ558" s="19"/>
      <c r="AR558" s="20"/>
      <c r="AS558" s="20"/>
      <c r="AT558" s="19"/>
      <c r="AU558" s="19"/>
      <c r="AV558" s="20"/>
      <c r="AW558" s="20"/>
      <c r="AX558" s="19"/>
      <c r="AY558" s="19"/>
      <c r="AZ558" s="20"/>
      <c r="BA558" s="20"/>
      <c r="BB558" s="19"/>
      <c r="BC558" s="19"/>
      <c r="BD558" s="20"/>
      <c r="BE558" s="20"/>
      <c r="BF558" s="19"/>
      <c r="BG558" s="19"/>
      <c r="BH558" s="20"/>
      <c r="BI558" s="20"/>
      <c r="BJ558" s="19"/>
      <c r="BK558" s="19"/>
      <c r="BL558" s="20"/>
      <c r="BM558" s="20"/>
      <c r="BN558" s="19"/>
      <c r="BO558" s="19"/>
      <c r="BP558" s="20"/>
      <c r="BQ558" s="20"/>
      <c r="BT558" s="20"/>
      <c r="BU558" s="20"/>
      <c r="BX558" s="20"/>
      <c r="BY558" s="20"/>
      <c r="CB558" s="20"/>
      <c r="CC558" s="20"/>
      <c r="CF558" s="20"/>
      <c r="CG558" s="20"/>
      <c r="CJ558" s="20"/>
      <c r="CK558" s="20"/>
      <c r="CN558" s="20"/>
      <c r="CO558" s="20"/>
      <c r="CP558" s="19"/>
      <c r="CQ558" s="19"/>
      <c r="CR558" s="20"/>
      <c r="CS558" s="20"/>
      <c r="CT558" s="19"/>
      <c r="CU558" s="19"/>
      <c r="CV558" s="20"/>
      <c r="CW558" s="20"/>
      <c r="CX558" s="96"/>
      <c r="CY558" s="96"/>
      <c r="CZ558" s="20"/>
      <c r="DA558" s="20"/>
      <c r="DB558" s="96"/>
      <c r="DC558" s="96"/>
      <c r="DD558" s="20"/>
      <c r="DE558" s="20"/>
      <c r="DF558" s="96"/>
      <c r="DG558" s="96"/>
      <c r="DH558" s="20"/>
      <c r="DI558" s="20"/>
      <c r="DJ558" s="96"/>
      <c r="DK558" s="96"/>
      <c r="DL558" s="20"/>
      <c r="DM558" s="20"/>
      <c r="DN558" s="96"/>
      <c r="DO558" s="96"/>
      <c r="DP558" s="20"/>
      <c r="DQ558" s="20"/>
      <c r="DR558" s="96"/>
      <c r="DS558" s="96"/>
      <c r="DT558" s="20"/>
      <c r="DU558" s="20"/>
      <c r="DV558" s="96"/>
      <c r="DW558" s="96"/>
      <c r="DX558" s="20"/>
      <c r="DY558" s="20"/>
      <c r="DZ558" s="56"/>
      <c r="EA558" s="57"/>
    </row>
    <row r="559" spans="1:131" ht="31.5" customHeight="1" x14ac:dyDescent="0.25">
      <c r="A559" s="34">
        <v>465</v>
      </c>
      <c r="B559" s="35" t="s">
        <v>1893</v>
      </c>
      <c r="C559" s="34" t="s">
        <v>819</v>
      </c>
      <c r="D559" s="36" t="s">
        <v>2166</v>
      </c>
      <c r="E559" s="34" t="s">
        <v>820</v>
      </c>
      <c r="F559" s="34" t="s">
        <v>821</v>
      </c>
      <c r="G559" s="37"/>
      <c r="H559" s="34"/>
      <c r="I559" s="34" t="s">
        <v>35</v>
      </c>
      <c r="J559" s="134"/>
      <c r="K559" s="134"/>
      <c r="L559" s="134"/>
      <c r="M559" s="34" t="s">
        <v>191</v>
      </c>
      <c r="N559" s="34"/>
      <c r="O559" s="34">
        <v>28</v>
      </c>
      <c r="P559" s="34"/>
      <c r="Q559" s="34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51">
        <f t="shared" si="8"/>
        <v>0</v>
      </c>
      <c r="AG559" s="49"/>
      <c r="AH559" s="37"/>
      <c r="AI559" s="37"/>
      <c r="AJ559" s="38"/>
      <c r="AK559" s="39"/>
      <c r="AL559" s="40"/>
      <c r="AM559" s="40"/>
      <c r="AN559" s="39"/>
      <c r="AO559" s="39"/>
      <c r="AP559" s="40"/>
      <c r="AQ559" s="40"/>
      <c r="AR559" s="39"/>
      <c r="AS559" s="39"/>
      <c r="AT559" s="40"/>
      <c r="AU559" s="40"/>
      <c r="AV559" s="39"/>
      <c r="AW559" s="39"/>
      <c r="AX559" s="40"/>
      <c r="AY559" s="40"/>
      <c r="AZ559" s="39"/>
      <c r="BA559" s="39"/>
      <c r="BB559" s="40"/>
      <c r="BC559" s="40"/>
      <c r="BD559" s="39"/>
      <c r="BE559" s="39"/>
      <c r="BF559" s="40"/>
      <c r="BG559" s="40"/>
      <c r="BH559" s="39"/>
      <c r="BI559" s="39"/>
      <c r="BJ559" s="40"/>
      <c r="BK559" s="40"/>
      <c r="BL559" s="39"/>
      <c r="BM559" s="39"/>
      <c r="BN559" s="40"/>
      <c r="BO559" s="40"/>
      <c r="BP559" s="39"/>
      <c r="BQ559" s="39"/>
      <c r="BR559" s="41"/>
      <c r="BS559" s="41"/>
      <c r="BT559" s="39"/>
      <c r="BU559" s="39"/>
      <c r="BV559" s="41"/>
      <c r="BW559" s="41"/>
      <c r="BX559" s="39"/>
      <c r="BY559" s="39"/>
      <c r="BZ559" s="41"/>
      <c r="CA559" s="41"/>
      <c r="CB559" s="39"/>
      <c r="CC559" s="39"/>
      <c r="CD559" s="41"/>
      <c r="CE559" s="41"/>
      <c r="CF559" s="39"/>
      <c r="CG559" s="39"/>
      <c r="CH559" s="41"/>
      <c r="CI559" s="41"/>
      <c r="CJ559" s="39"/>
      <c r="CK559" s="39"/>
      <c r="CL559" s="41"/>
      <c r="CM559" s="41"/>
      <c r="CN559" s="39"/>
      <c r="CO559" s="39"/>
      <c r="CP559" s="40"/>
      <c r="CQ559" s="40"/>
      <c r="CR559" s="39"/>
      <c r="CS559" s="39"/>
      <c r="CT559" s="40"/>
      <c r="CU559" s="40"/>
      <c r="CV559" s="39"/>
      <c r="CW559" s="39"/>
      <c r="CX559" s="100"/>
      <c r="CY559" s="100"/>
      <c r="CZ559" s="39"/>
      <c r="DA559" s="39"/>
      <c r="DB559" s="100"/>
      <c r="DC559" s="100"/>
      <c r="DD559" s="39"/>
      <c r="DE559" s="39"/>
      <c r="DF559" s="100"/>
      <c r="DG559" s="100"/>
      <c r="DH559" s="39"/>
      <c r="DI559" s="39"/>
      <c r="DJ559" s="100"/>
      <c r="DK559" s="100"/>
      <c r="DL559" s="39"/>
      <c r="DM559" s="39"/>
      <c r="DN559" s="100"/>
      <c r="DO559" s="100"/>
      <c r="DP559" s="39"/>
      <c r="DQ559" s="39"/>
      <c r="DR559" s="100"/>
      <c r="DS559" s="100"/>
      <c r="DT559" s="39"/>
      <c r="DU559" s="39"/>
      <c r="DV559" s="100"/>
      <c r="DW559" s="100"/>
      <c r="DX559" s="39"/>
      <c r="DY559" s="39"/>
      <c r="DZ559" s="62"/>
      <c r="EA559" s="63"/>
    </row>
    <row r="560" spans="1:131" ht="19.5" customHeight="1" x14ac:dyDescent="0.25">
      <c r="A560" s="9">
        <v>466</v>
      </c>
      <c r="B560" s="29" t="s">
        <v>1894</v>
      </c>
      <c r="C560" s="9" t="s">
        <v>822</v>
      </c>
      <c r="E560" s="9" t="s">
        <v>148</v>
      </c>
      <c r="F560" s="9" t="s">
        <v>823</v>
      </c>
      <c r="I560" s="9" t="s">
        <v>25</v>
      </c>
      <c r="J560" s="129">
        <v>41379</v>
      </c>
      <c r="K560" s="129">
        <v>41306</v>
      </c>
      <c r="L560" s="129">
        <v>41649</v>
      </c>
      <c r="M560" s="9" t="s">
        <v>20</v>
      </c>
      <c r="O560" s="9">
        <v>27</v>
      </c>
      <c r="Q560" s="9" t="s">
        <v>54</v>
      </c>
      <c r="S560" s="13">
        <v>25000000</v>
      </c>
      <c r="T560" s="13">
        <v>25000000</v>
      </c>
      <c r="U560" s="13">
        <v>5000000</v>
      </c>
      <c r="AF560" s="51">
        <f t="shared" si="8"/>
        <v>0</v>
      </c>
      <c r="AH560" s="11">
        <v>41306</v>
      </c>
      <c r="AI560" s="11">
        <v>41649</v>
      </c>
      <c r="AJ560" s="13">
        <v>22034039</v>
      </c>
      <c r="AK560" s="13">
        <v>4406808</v>
      </c>
    </row>
    <row r="561" spans="1:131" s="18" customFormat="1" ht="19.5" customHeight="1" x14ac:dyDescent="0.25">
      <c r="A561" s="18">
        <v>466</v>
      </c>
      <c r="B561" s="33" t="s">
        <v>1894</v>
      </c>
      <c r="C561" s="71" t="s">
        <v>2508</v>
      </c>
      <c r="D561" s="19">
        <v>41894</v>
      </c>
      <c r="G561" s="19"/>
      <c r="J561" s="130"/>
      <c r="K561" s="130"/>
      <c r="L561" s="13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51">
        <f t="shared" si="8"/>
        <v>0</v>
      </c>
      <c r="AG561" s="46"/>
      <c r="AH561" s="19"/>
      <c r="AI561" s="19"/>
      <c r="AJ561" s="20"/>
      <c r="AK561" s="20"/>
      <c r="AL561" s="19"/>
      <c r="AM561" s="19"/>
      <c r="AN561" s="20"/>
      <c r="AO561" s="20"/>
      <c r="AP561" s="19"/>
      <c r="AQ561" s="19"/>
      <c r="AR561" s="20"/>
      <c r="AS561" s="20"/>
      <c r="AT561" s="19"/>
      <c r="AU561" s="19"/>
      <c r="AV561" s="20"/>
      <c r="AW561" s="20"/>
      <c r="AX561" s="19"/>
      <c r="AY561" s="19"/>
      <c r="AZ561" s="20"/>
      <c r="BA561" s="20"/>
      <c r="BB561" s="19"/>
      <c r="BC561" s="19"/>
      <c r="BD561" s="20"/>
      <c r="BE561" s="20"/>
      <c r="BF561" s="19"/>
      <c r="BG561" s="19"/>
      <c r="BH561" s="20"/>
      <c r="BI561" s="20"/>
      <c r="BJ561" s="19"/>
      <c r="BK561" s="19"/>
      <c r="BL561" s="20"/>
      <c r="BM561" s="20"/>
      <c r="BN561" s="19"/>
      <c r="BO561" s="19"/>
      <c r="BP561" s="20"/>
      <c r="BQ561" s="20"/>
      <c r="BT561" s="20"/>
      <c r="BU561" s="20"/>
      <c r="BX561" s="20"/>
      <c r="BY561" s="20"/>
      <c r="CB561" s="20"/>
      <c r="CC561" s="20"/>
      <c r="CF561" s="20"/>
      <c r="CG561" s="20"/>
      <c r="CJ561" s="20"/>
      <c r="CK561" s="20"/>
      <c r="CN561" s="20"/>
      <c r="CO561" s="20"/>
      <c r="CP561" s="19"/>
      <c r="CQ561" s="19"/>
      <c r="CR561" s="20"/>
      <c r="CS561" s="20"/>
      <c r="CT561" s="19"/>
      <c r="CU561" s="19"/>
      <c r="CV561" s="20"/>
      <c r="CW561" s="20"/>
      <c r="CX561" s="96"/>
      <c r="CY561" s="96"/>
      <c r="CZ561" s="20"/>
      <c r="DA561" s="20"/>
      <c r="DB561" s="96"/>
      <c r="DC561" s="96"/>
      <c r="DD561" s="20"/>
      <c r="DE561" s="20"/>
      <c r="DF561" s="96"/>
      <c r="DG561" s="96"/>
      <c r="DH561" s="20"/>
      <c r="DI561" s="20"/>
      <c r="DJ561" s="96"/>
      <c r="DK561" s="96"/>
      <c r="DL561" s="20"/>
      <c r="DM561" s="20"/>
      <c r="DN561" s="96"/>
      <c r="DO561" s="96"/>
      <c r="DP561" s="20"/>
      <c r="DQ561" s="20"/>
      <c r="DR561" s="96"/>
      <c r="DS561" s="96"/>
      <c r="DT561" s="20"/>
      <c r="DU561" s="20"/>
      <c r="DV561" s="96"/>
      <c r="DW561" s="96"/>
      <c r="DX561" s="20"/>
      <c r="DY561" s="20"/>
      <c r="DZ561" s="56"/>
      <c r="EA561" s="57"/>
    </row>
    <row r="562" spans="1:131" ht="19.5" customHeight="1" x14ac:dyDescent="0.25">
      <c r="A562" s="9">
        <v>467</v>
      </c>
      <c r="B562" s="29" t="s">
        <v>1895</v>
      </c>
      <c r="C562" s="9" t="s">
        <v>824</v>
      </c>
      <c r="E562" s="9" t="s">
        <v>148</v>
      </c>
      <c r="F562" s="9" t="s">
        <v>149</v>
      </c>
      <c r="I562" s="9" t="s">
        <v>25</v>
      </c>
      <c r="J562" s="129">
        <v>41376</v>
      </c>
      <c r="K562" s="129">
        <v>41030</v>
      </c>
      <c r="L562" s="129">
        <v>41475</v>
      </c>
      <c r="M562" s="9" t="s">
        <v>20</v>
      </c>
      <c r="O562" s="9">
        <v>26</v>
      </c>
      <c r="Q562" s="9" t="s">
        <v>54</v>
      </c>
      <c r="S562" s="13">
        <v>17000000</v>
      </c>
      <c r="T562" s="13">
        <v>17000000</v>
      </c>
      <c r="U562" s="13">
        <v>3400000</v>
      </c>
      <c r="AF562" s="51">
        <f t="shared" si="8"/>
        <v>0</v>
      </c>
      <c r="AH562" s="11">
        <v>41030</v>
      </c>
      <c r="AI562" s="11">
        <v>41475</v>
      </c>
      <c r="AJ562" s="13">
        <v>16925722</v>
      </c>
      <c r="AK562" s="13">
        <v>3385144</v>
      </c>
    </row>
    <row r="563" spans="1:131" ht="19.5" customHeight="1" x14ac:dyDescent="0.25">
      <c r="A563" s="9">
        <v>468</v>
      </c>
      <c r="B563" s="29" t="s">
        <v>1896</v>
      </c>
      <c r="C563" s="9" t="s">
        <v>825</v>
      </c>
      <c r="E563" s="9" t="s">
        <v>144</v>
      </c>
      <c r="F563" s="9" t="s">
        <v>145</v>
      </c>
      <c r="I563" s="9" t="s">
        <v>25</v>
      </c>
      <c r="M563" s="9" t="s">
        <v>20</v>
      </c>
      <c r="O563" s="9">
        <v>30</v>
      </c>
      <c r="AF563" s="51">
        <f t="shared" si="8"/>
        <v>0</v>
      </c>
    </row>
    <row r="564" spans="1:131" ht="19.5" customHeight="1" x14ac:dyDescent="0.25">
      <c r="A564" s="9">
        <v>469</v>
      </c>
      <c r="B564" s="29" t="s">
        <v>1897</v>
      </c>
      <c r="C564" s="9" t="s">
        <v>826</v>
      </c>
      <c r="E564" s="9" t="s">
        <v>144</v>
      </c>
      <c r="F564" s="9" t="s">
        <v>145</v>
      </c>
      <c r="I564" s="9" t="s">
        <v>25</v>
      </c>
      <c r="J564" s="129">
        <v>41061</v>
      </c>
      <c r="K564" s="129">
        <v>40897</v>
      </c>
      <c r="L564" s="129">
        <v>41364</v>
      </c>
      <c r="M564" s="9" t="s">
        <v>20</v>
      </c>
      <c r="O564" s="9">
        <v>30</v>
      </c>
      <c r="Q564" s="9" t="s">
        <v>54</v>
      </c>
      <c r="S564" s="13">
        <v>23574276</v>
      </c>
      <c r="T564" s="13">
        <v>23574276</v>
      </c>
      <c r="U564" s="13">
        <v>4500000</v>
      </c>
      <c r="AD564" s="13">
        <v>17772276</v>
      </c>
      <c r="AF564" s="51">
        <f t="shared" si="8"/>
        <v>17772276</v>
      </c>
      <c r="AH564" s="11">
        <v>40897</v>
      </c>
      <c r="AI564" s="11">
        <v>41364</v>
      </c>
      <c r="AJ564" s="13">
        <v>20582919</v>
      </c>
      <c r="AK564" s="13">
        <v>4116584</v>
      </c>
    </row>
    <row r="565" spans="1:131" ht="19.5" customHeight="1" x14ac:dyDescent="0.25">
      <c r="A565" s="9">
        <v>470</v>
      </c>
      <c r="B565" s="29" t="s">
        <v>1898</v>
      </c>
      <c r="C565" s="9" t="s">
        <v>827</v>
      </c>
      <c r="E565" s="9" t="s">
        <v>144</v>
      </c>
      <c r="F565" s="9" t="s">
        <v>145</v>
      </c>
      <c r="H565" s="9" t="s">
        <v>202</v>
      </c>
      <c r="I565" s="9" t="s">
        <v>28</v>
      </c>
      <c r="J565" s="129">
        <v>41212</v>
      </c>
      <c r="K565" s="129">
        <v>41193</v>
      </c>
      <c r="L565" s="129">
        <v>41364</v>
      </c>
      <c r="M565" s="9" t="s">
        <v>20</v>
      </c>
      <c r="O565" s="9">
        <v>29</v>
      </c>
      <c r="Q565" s="9" t="s">
        <v>54</v>
      </c>
      <c r="S565" s="13">
        <v>6100000</v>
      </c>
      <c r="T565" s="13">
        <v>6100000</v>
      </c>
      <c r="U565" s="13">
        <v>1200000</v>
      </c>
      <c r="W565" s="13">
        <v>2000000</v>
      </c>
      <c r="AF565" s="51">
        <f t="shared" si="8"/>
        <v>2000000</v>
      </c>
      <c r="AH565" s="11">
        <v>41193</v>
      </c>
      <c r="AI565" s="11">
        <v>41364</v>
      </c>
      <c r="AJ565" s="13">
        <v>5457621</v>
      </c>
      <c r="AK565" s="13">
        <v>1091524</v>
      </c>
    </row>
    <row r="566" spans="1:131" ht="19.5" customHeight="1" x14ac:dyDescent="0.25">
      <c r="A566" s="9">
        <v>471</v>
      </c>
      <c r="B566" s="29" t="s">
        <v>1899</v>
      </c>
      <c r="C566" s="9" t="s">
        <v>828</v>
      </c>
      <c r="E566" s="9" t="s">
        <v>1397</v>
      </c>
      <c r="F566" s="9" t="s">
        <v>145</v>
      </c>
      <c r="H566" s="9" t="s">
        <v>202</v>
      </c>
      <c r="I566" s="9" t="s">
        <v>35</v>
      </c>
      <c r="J566" s="129">
        <v>41484</v>
      </c>
      <c r="K566" s="129">
        <v>40118</v>
      </c>
      <c r="L566" s="129">
        <v>41820</v>
      </c>
      <c r="M566" s="9" t="s">
        <v>20</v>
      </c>
      <c r="N566" s="9" t="s">
        <v>900</v>
      </c>
      <c r="O566" s="9">
        <v>28</v>
      </c>
      <c r="Q566" s="9" t="s">
        <v>54</v>
      </c>
      <c r="S566" s="13">
        <v>299450000</v>
      </c>
      <c r="T566" s="13">
        <v>299450000</v>
      </c>
      <c r="U566" s="13">
        <v>59890000</v>
      </c>
      <c r="V566" s="13">
        <v>208610000</v>
      </c>
      <c r="AA566" s="13">
        <v>1000000</v>
      </c>
      <c r="AF566" s="51">
        <f t="shared" si="8"/>
        <v>209610000</v>
      </c>
      <c r="AH566" s="11">
        <v>41365</v>
      </c>
      <c r="AI566" s="11">
        <v>41547</v>
      </c>
      <c r="AJ566" s="13">
        <v>186804845</v>
      </c>
      <c r="AK566" s="13">
        <v>37360969</v>
      </c>
      <c r="AL566" s="11">
        <v>41548</v>
      </c>
      <c r="AM566" s="11">
        <v>41639</v>
      </c>
      <c r="AN566" s="13">
        <v>27737317</v>
      </c>
      <c r="AO566" s="13">
        <v>5547463</v>
      </c>
      <c r="AP566" s="11">
        <v>41640</v>
      </c>
      <c r="AQ566" s="11">
        <v>41729</v>
      </c>
      <c r="AR566" s="13">
        <v>36956988</v>
      </c>
      <c r="AS566" s="13">
        <v>7391398</v>
      </c>
      <c r="AT566" s="11">
        <v>41730</v>
      </c>
      <c r="AU566" s="11">
        <v>41820</v>
      </c>
      <c r="AV566" s="13">
        <v>25649368</v>
      </c>
      <c r="AW566" s="13">
        <v>5129874</v>
      </c>
      <c r="AX566" s="11">
        <v>40118</v>
      </c>
      <c r="AY566" s="11">
        <v>41498</v>
      </c>
      <c r="AZ566" s="13">
        <v>7635608</v>
      </c>
      <c r="BA566" s="13">
        <v>1527122</v>
      </c>
      <c r="BB566" s="11">
        <v>40118</v>
      </c>
      <c r="BC566" s="11">
        <v>41820</v>
      </c>
      <c r="BD566" s="13">
        <v>285964677</v>
      </c>
      <c r="BE566" s="13">
        <v>236109</v>
      </c>
      <c r="DZ566" s="54">
        <v>285964677</v>
      </c>
      <c r="EA566" s="55">
        <v>57192935</v>
      </c>
    </row>
    <row r="567" spans="1:131" s="18" customFormat="1" ht="19.5" customHeight="1" x14ac:dyDescent="0.25">
      <c r="A567" s="18">
        <v>471</v>
      </c>
      <c r="B567" s="33" t="s">
        <v>1899</v>
      </c>
      <c r="C567" s="18" t="s">
        <v>828</v>
      </c>
      <c r="D567" s="19">
        <v>41927</v>
      </c>
      <c r="G567" s="19"/>
      <c r="J567" s="130"/>
      <c r="K567" s="130"/>
      <c r="L567" s="130">
        <v>41973</v>
      </c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51">
        <f t="shared" si="8"/>
        <v>0</v>
      </c>
      <c r="AG567" s="46"/>
      <c r="AH567" s="19"/>
      <c r="AI567" s="19"/>
      <c r="AJ567" s="20"/>
      <c r="AK567" s="20"/>
      <c r="AL567" s="19"/>
      <c r="AM567" s="19"/>
      <c r="AN567" s="20"/>
      <c r="AO567" s="20"/>
      <c r="AP567" s="19"/>
      <c r="AQ567" s="19"/>
      <c r="AR567" s="20"/>
      <c r="AS567" s="20"/>
      <c r="AT567" s="19"/>
      <c r="AU567" s="19"/>
      <c r="AV567" s="20"/>
      <c r="AW567" s="20"/>
      <c r="AX567" s="19"/>
      <c r="AY567" s="19"/>
      <c r="AZ567" s="20"/>
      <c r="BA567" s="20"/>
      <c r="BB567" s="19"/>
      <c r="BC567" s="19"/>
      <c r="BD567" s="20"/>
      <c r="BE567" s="20"/>
      <c r="BF567" s="19"/>
      <c r="BG567" s="19"/>
      <c r="BH567" s="20"/>
      <c r="BI567" s="20"/>
      <c r="BJ567" s="19"/>
      <c r="BK567" s="19"/>
      <c r="BL567" s="20"/>
      <c r="BM567" s="20"/>
      <c r="BN567" s="19"/>
      <c r="BO567" s="19"/>
      <c r="BP567" s="20"/>
      <c r="BQ567" s="20"/>
      <c r="BT567" s="20"/>
      <c r="BU567" s="20"/>
      <c r="BX567" s="20"/>
      <c r="BY567" s="20"/>
      <c r="CB567" s="20"/>
      <c r="CC567" s="20"/>
      <c r="CF567" s="20"/>
      <c r="CG567" s="20"/>
      <c r="CJ567" s="20"/>
      <c r="CK567" s="20"/>
      <c r="CN567" s="20"/>
      <c r="CO567" s="20"/>
      <c r="CP567" s="19"/>
      <c r="CQ567" s="19"/>
      <c r="CR567" s="20"/>
      <c r="CS567" s="20"/>
      <c r="CT567" s="19"/>
      <c r="CU567" s="19"/>
      <c r="CV567" s="20"/>
      <c r="CW567" s="20"/>
      <c r="CX567" s="96"/>
      <c r="CY567" s="96"/>
      <c r="CZ567" s="20"/>
      <c r="DA567" s="20"/>
      <c r="DB567" s="96"/>
      <c r="DC567" s="96"/>
      <c r="DD567" s="20"/>
      <c r="DE567" s="20"/>
      <c r="DF567" s="96"/>
      <c r="DG567" s="96"/>
      <c r="DH567" s="20"/>
      <c r="DI567" s="20"/>
      <c r="DJ567" s="96"/>
      <c r="DK567" s="96"/>
      <c r="DL567" s="20"/>
      <c r="DM567" s="20"/>
      <c r="DN567" s="96"/>
      <c r="DO567" s="96"/>
      <c r="DP567" s="20"/>
      <c r="DQ567" s="20"/>
      <c r="DR567" s="96"/>
      <c r="DS567" s="96"/>
      <c r="DT567" s="20"/>
      <c r="DU567" s="20"/>
      <c r="DV567" s="96"/>
      <c r="DW567" s="96"/>
      <c r="DX567" s="20"/>
      <c r="DY567" s="20"/>
      <c r="DZ567" s="56"/>
      <c r="EA567" s="57"/>
    </row>
    <row r="568" spans="1:131" ht="19.5" customHeight="1" x14ac:dyDescent="0.25">
      <c r="A568" s="9">
        <v>472</v>
      </c>
      <c r="B568" s="29" t="s">
        <v>1900</v>
      </c>
      <c r="C568" s="9" t="s">
        <v>829</v>
      </c>
      <c r="E568" s="9" t="s">
        <v>830</v>
      </c>
      <c r="F568" s="9" t="s">
        <v>831</v>
      </c>
      <c r="I568" s="9" t="s">
        <v>25</v>
      </c>
      <c r="O568" s="9">
        <v>21</v>
      </c>
      <c r="AF568" s="51">
        <f t="shared" si="8"/>
        <v>0</v>
      </c>
    </row>
    <row r="569" spans="1:131" ht="19.5" customHeight="1" x14ac:dyDescent="0.25">
      <c r="A569" s="9">
        <v>473</v>
      </c>
      <c r="B569" s="29" t="s">
        <v>1901</v>
      </c>
      <c r="C569" s="9" t="s">
        <v>832</v>
      </c>
      <c r="E569" s="9" t="s">
        <v>414</v>
      </c>
      <c r="F569" s="9" t="s">
        <v>288</v>
      </c>
      <c r="M569" s="9" t="s">
        <v>20</v>
      </c>
      <c r="AF569" s="51">
        <f t="shared" si="8"/>
        <v>0</v>
      </c>
    </row>
    <row r="570" spans="1:131" ht="19.5" customHeight="1" x14ac:dyDescent="0.25">
      <c r="A570" s="9">
        <v>474</v>
      </c>
      <c r="B570" s="29" t="s">
        <v>1902</v>
      </c>
      <c r="C570" s="9" t="s">
        <v>836</v>
      </c>
      <c r="E570" s="9" t="s">
        <v>837</v>
      </c>
      <c r="F570" s="9" t="s">
        <v>1441</v>
      </c>
      <c r="H570" s="9" t="s">
        <v>202</v>
      </c>
      <c r="I570" s="9" t="s">
        <v>838</v>
      </c>
      <c r="K570" s="129">
        <v>39692</v>
      </c>
      <c r="L570" s="129">
        <v>40724</v>
      </c>
      <c r="AF570" s="51">
        <f t="shared" si="8"/>
        <v>0</v>
      </c>
      <c r="AH570" s="11">
        <v>39692</v>
      </c>
      <c r="AI570" s="11">
        <v>40420</v>
      </c>
      <c r="AJ570" s="13">
        <v>256025445</v>
      </c>
      <c r="AK570" s="13">
        <v>51205089</v>
      </c>
      <c r="AL570" s="11">
        <v>40452</v>
      </c>
      <c r="AM570" s="11">
        <v>40724</v>
      </c>
      <c r="AN570" s="13">
        <v>90836317</v>
      </c>
      <c r="AO570" s="13">
        <v>18167263</v>
      </c>
      <c r="AP570" s="11">
        <v>40452</v>
      </c>
      <c r="AQ570" s="11">
        <v>40724</v>
      </c>
      <c r="AR570" s="13">
        <v>90836317</v>
      </c>
      <c r="AS570" s="13">
        <v>18167263</v>
      </c>
    </row>
    <row r="571" spans="1:131" ht="19.5" customHeight="1" x14ac:dyDescent="0.25">
      <c r="A571" s="18">
        <v>474</v>
      </c>
      <c r="B571" s="33" t="s">
        <v>1902</v>
      </c>
      <c r="C571" s="18" t="s">
        <v>836</v>
      </c>
      <c r="D571" s="19">
        <v>41732</v>
      </c>
      <c r="AF571" s="51">
        <f t="shared" si="8"/>
        <v>0</v>
      </c>
      <c r="AL571" s="42">
        <v>40452</v>
      </c>
      <c r="AM571" s="42">
        <v>40724</v>
      </c>
      <c r="AN571" s="43">
        <v>0</v>
      </c>
      <c r="AO571" s="43">
        <v>0</v>
      </c>
    </row>
    <row r="572" spans="1:131" ht="19.5" customHeight="1" x14ac:dyDescent="0.25">
      <c r="A572" s="9">
        <v>475</v>
      </c>
      <c r="B572" s="29" t="s">
        <v>1903</v>
      </c>
      <c r="C572" s="9" t="s">
        <v>839</v>
      </c>
      <c r="E572" s="9" t="s">
        <v>18</v>
      </c>
      <c r="F572" s="9" t="s">
        <v>19</v>
      </c>
      <c r="I572" s="9" t="s">
        <v>1093</v>
      </c>
      <c r="J572" s="129">
        <v>42186</v>
      </c>
      <c r="K572" s="129">
        <v>42144</v>
      </c>
      <c r="L572" s="129">
        <v>42704</v>
      </c>
      <c r="M572" s="9" t="s">
        <v>20</v>
      </c>
      <c r="O572" s="9">
        <v>27</v>
      </c>
      <c r="Q572" s="9" t="s">
        <v>54</v>
      </c>
      <c r="S572" s="13">
        <v>13000000</v>
      </c>
      <c r="T572" s="13">
        <v>13000000</v>
      </c>
      <c r="U572" s="13">
        <v>3250000</v>
      </c>
      <c r="AF572" s="51">
        <f t="shared" si="8"/>
        <v>0</v>
      </c>
      <c r="AH572" s="11">
        <v>42144</v>
      </c>
      <c r="AI572" s="11">
        <v>42663</v>
      </c>
      <c r="AJ572" s="13">
        <v>13060153</v>
      </c>
      <c r="AK572" s="13">
        <v>3250000</v>
      </c>
    </row>
    <row r="573" spans="1:131" s="18" customFormat="1" ht="19.5" customHeight="1" x14ac:dyDescent="0.25">
      <c r="A573" s="18">
        <v>475</v>
      </c>
      <c r="B573" s="33" t="s">
        <v>1903</v>
      </c>
      <c r="C573" s="18" t="s">
        <v>3206</v>
      </c>
      <c r="D573" s="19">
        <v>42180</v>
      </c>
      <c r="G573" s="19"/>
      <c r="J573" s="130"/>
      <c r="K573" s="130"/>
      <c r="L573" s="13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51">
        <f t="shared" si="8"/>
        <v>0</v>
      </c>
      <c r="AG573" s="46"/>
      <c r="AH573" s="19"/>
      <c r="AI573" s="19"/>
      <c r="AJ573" s="20"/>
      <c r="AK573" s="20"/>
      <c r="AL573" s="19"/>
      <c r="AM573" s="19"/>
      <c r="AN573" s="20"/>
      <c r="AO573" s="20"/>
      <c r="AP573" s="19"/>
      <c r="AQ573" s="19"/>
      <c r="AR573" s="20"/>
      <c r="AS573" s="20"/>
      <c r="AT573" s="19"/>
      <c r="AU573" s="19"/>
      <c r="AV573" s="20"/>
      <c r="AW573" s="20"/>
      <c r="AX573" s="19"/>
      <c r="AY573" s="19"/>
      <c r="AZ573" s="20"/>
      <c r="BA573" s="20"/>
      <c r="BB573" s="19"/>
      <c r="BC573" s="19"/>
      <c r="BD573" s="20"/>
      <c r="BE573" s="20"/>
      <c r="BF573" s="19"/>
      <c r="BG573" s="19"/>
      <c r="BH573" s="20"/>
      <c r="BI573" s="20"/>
      <c r="BJ573" s="19"/>
      <c r="BK573" s="19"/>
      <c r="BL573" s="20"/>
      <c r="BM573" s="20"/>
      <c r="BN573" s="19"/>
      <c r="BO573" s="19"/>
      <c r="BP573" s="20"/>
      <c r="BQ573" s="20"/>
      <c r="BT573" s="20"/>
      <c r="BU573" s="20"/>
      <c r="BX573" s="20"/>
      <c r="BY573" s="20"/>
      <c r="CB573" s="20"/>
      <c r="CC573" s="20"/>
      <c r="CF573" s="20"/>
      <c r="CG573" s="20"/>
      <c r="CJ573" s="20"/>
      <c r="CK573" s="20"/>
      <c r="CN573" s="20"/>
      <c r="CO573" s="20"/>
      <c r="CP573" s="19"/>
      <c r="CQ573" s="19"/>
      <c r="CR573" s="20"/>
      <c r="CS573" s="20"/>
      <c r="CT573" s="19"/>
      <c r="CU573" s="19"/>
      <c r="CV573" s="20"/>
      <c r="CW573" s="20"/>
      <c r="CX573" s="96"/>
      <c r="CY573" s="96"/>
      <c r="CZ573" s="20"/>
      <c r="DA573" s="20"/>
      <c r="DB573" s="96"/>
      <c r="DC573" s="96"/>
      <c r="DD573" s="20"/>
      <c r="DE573" s="20"/>
      <c r="DF573" s="96"/>
      <c r="DG573" s="96"/>
      <c r="DH573" s="20"/>
      <c r="DI573" s="20"/>
      <c r="DJ573" s="96"/>
      <c r="DK573" s="96"/>
      <c r="DL573" s="20"/>
      <c r="DM573" s="20"/>
      <c r="DN573" s="96"/>
      <c r="DO573" s="96"/>
      <c r="DP573" s="20"/>
      <c r="DQ573" s="20"/>
      <c r="DR573" s="96"/>
      <c r="DS573" s="96"/>
      <c r="DT573" s="20"/>
      <c r="DU573" s="20"/>
      <c r="DV573" s="96"/>
      <c r="DW573" s="96"/>
      <c r="DX573" s="20"/>
      <c r="DY573" s="20"/>
      <c r="DZ573" s="56"/>
      <c r="EA573" s="57"/>
    </row>
    <row r="574" spans="1:131" s="18" customFormat="1" ht="19.5" customHeight="1" x14ac:dyDescent="0.25">
      <c r="A574" s="18">
        <v>475</v>
      </c>
      <c r="B574" s="33" t="s">
        <v>1903</v>
      </c>
      <c r="C574" s="18" t="s">
        <v>3206</v>
      </c>
      <c r="D574" s="19">
        <v>42558</v>
      </c>
      <c r="G574" s="19"/>
      <c r="J574" s="130"/>
      <c r="K574" s="130"/>
      <c r="L574" s="130">
        <v>42663</v>
      </c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80"/>
      <c r="AG574" s="46"/>
      <c r="AH574" s="19"/>
      <c r="AI574" s="19"/>
      <c r="AJ574" s="20"/>
      <c r="AK574" s="20"/>
      <c r="AL574" s="19"/>
      <c r="AM574" s="19"/>
      <c r="AN574" s="20"/>
      <c r="AO574" s="20"/>
      <c r="AP574" s="19"/>
      <c r="AQ574" s="19"/>
      <c r="AR574" s="20"/>
      <c r="AS574" s="20"/>
      <c r="AT574" s="19"/>
      <c r="AU574" s="19"/>
      <c r="AV574" s="20"/>
      <c r="AW574" s="20"/>
      <c r="AX574" s="19"/>
      <c r="AY574" s="19"/>
      <c r="AZ574" s="20"/>
      <c r="BA574" s="20"/>
      <c r="BB574" s="19"/>
      <c r="BC574" s="19"/>
      <c r="BD574" s="20"/>
      <c r="BE574" s="20"/>
      <c r="BF574" s="19"/>
      <c r="BG574" s="19"/>
      <c r="BH574" s="20"/>
      <c r="BI574" s="20"/>
      <c r="BJ574" s="19"/>
      <c r="BK574" s="19"/>
      <c r="BL574" s="20"/>
      <c r="BM574" s="20"/>
      <c r="BN574" s="19"/>
      <c r="BO574" s="19"/>
      <c r="BP574" s="20"/>
      <c r="BQ574" s="20"/>
      <c r="BT574" s="20"/>
      <c r="BU574" s="20"/>
      <c r="BX574" s="20"/>
      <c r="BY574" s="20"/>
      <c r="CB574" s="20"/>
      <c r="CC574" s="20"/>
      <c r="CF574" s="20"/>
      <c r="CG574" s="20"/>
      <c r="CJ574" s="20"/>
      <c r="CK574" s="20"/>
      <c r="CN574" s="20"/>
      <c r="CO574" s="20"/>
      <c r="CP574" s="19"/>
      <c r="CQ574" s="19"/>
      <c r="CR574" s="20"/>
      <c r="CS574" s="20"/>
      <c r="CT574" s="19"/>
      <c r="CU574" s="19"/>
      <c r="CV574" s="20"/>
      <c r="CW574" s="20"/>
      <c r="CX574" s="96"/>
      <c r="CY574" s="96"/>
      <c r="CZ574" s="20"/>
      <c r="DA574" s="20"/>
      <c r="DB574" s="96"/>
      <c r="DC574" s="96"/>
      <c r="DD574" s="20"/>
      <c r="DE574" s="20"/>
      <c r="DF574" s="96"/>
      <c r="DG574" s="96"/>
      <c r="DH574" s="20"/>
      <c r="DI574" s="20"/>
      <c r="DJ574" s="96"/>
      <c r="DK574" s="96"/>
      <c r="DL574" s="20"/>
      <c r="DM574" s="20"/>
      <c r="DN574" s="96"/>
      <c r="DO574" s="96"/>
      <c r="DP574" s="20"/>
      <c r="DQ574" s="20"/>
      <c r="DR574" s="96"/>
      <c r="DS574" s="96"/>
      <c r="DT574" s="20"/>
      <c r="DU574" s="20"/>
      <c r="DV574" s="96"/>
      <c r="DW574" s="96"/>
      <c r="DX574" s="20"/>
      <c r="DY574" s="20"/>
      <c r="DZ574" s="56"/>
      <c r="EA574" s="57"/>
    </row>
    <row r="575" spans="1:131" ht="37.5" customHeight="1" x14ac:dyDescent="0.25">
      <c r="A575" s="9">
        <v>476</v>
      </c>
      <c r="B575" s="29" t="s">
        <v>1904</v>
      </c>
      <c r="C575" s="9" t="s">
        <v>840</v>
      </c>
      <c r="E575" s="9" t="s">
        <v>444</v>
      </c>
      <c r="F575" s="9" t="s">
        <v>445</v>
      </c>
      <c r="I575" s="9" t="s">
        <v>35</v>
      </c>
      <c r="J575" s="129">
        <v>42051</v>
      </c>
      <c r="K575" s="129">
        <v>41187</v>
      </c>
      <c r="L575" s="129">
        <v>42369</v>
      </c>
      <c r="M575" s="9" t="s">
        <v>335</v>
      </c>
      <c r="N575" s="9" t="s">
        <v>900</v>
      </c>
      <c r="O575" s="9">
        <v>23</v>
      </c>
      <c r="Q575" s="9" t="s">
        <v>54</v>
      </c>
      <c r="S575" s="13">
        <v>218622550</v>
      </c>
      <c r="T575" s="13">
        <v>218622550</v>
      </c>
      <c r="U575" s="13">
        <v>53258161</v>
      </c>
      <c r="V575" s="13">
        <v>157500000</v>
      </c>
      <c r="AF575" s="51">
        <f t="shared" si="8"/>
        <v>157500000</v>
      </c>
      <c r="AH575" s="11">
        <v>41487</v>
      </c>
      <c r="AI575" s="11">
        <v>42124</v>
      </c>
      <c r="AJ575" s="13">
        <v>119834790</v>
      </c>
      <c r="AK575" s="13">
        <v>29958698</v>
      </c>
      <c r="AL575" s="11">
        <v>42125</v>
      </c>
      <c r="AM575" s="11">
        <v>42185</v>
      </c>
      <c r="AN575" s="13">
        <v>15241007</v>
      </c>
      <c r="AO575" s="13">
        <v>3810252</v>
      </c>
      <c r="AP575" s="11">
        <v>42186</v>
      </c>
      <c r="AQ575" s="11">
        <v>42216</v>
      </c>
      <c r="AR575" s="13">
        <v>8829607</v>
      </c>
      <c r="AS575" s="13">
        <v>2207407</v>
      </c>
      <c r="AT575" s="11">
        <v>42217</v>
      </c>
      <c r="AU575" s="11">
        <v>42277</v>
      </c>
      <c r="AV575" s="13">
        <v>19402136</v>
      </c>
      <c r="AW575" s="13">
        <v>4850534</v>
      </c>
      <c r="AX575" s="11">
        <v>42278</v>
      </c>
      <c r="AY575" s="11">
        <v>42308</v>
      </c>
      <c r="AZ575" s="13">
        <v>6257033</v>
      </c>
      <c r="BA575" s="13">
        <v>1564258</v>
      </c>
      <c r="BB575" s="11">
        <v>42309</v>
      </c>
      <c r="BC575" s="11">
        <v>42369</v>
      </c>
      <c r="BD575" s="13">
        <v>12345176</v>
      </c>
      <c r="BE575" s="13">
        <v>3086294</v>
      </c>
      <c r="BF575" s="11">
        <v>42370</v>
      </c>
      <c r="BG575" s="11">
        <v>42460</v>
      </c>
      <c r="BH575" s="13">
        <v>6977960</v>
      </c>
      <c r="BI575" s="13">
        <v>1744490</v>
      </c>
      <c r="BJ575" s="11">
        <v>42461</v>
      </c>
      <c r="BK575" s="11">
        <v>42521</v>
      </c>
      <c r="BL575" s="13">
        <v>15089860</v>
      </c>
      <c r="BM575" s="13">
        <v>3772465</v>
      </c>
      <c r="BN575" s="11">
        <v>41514</v>
      </c>
      <c r="BO575" s="11">
        <v>42521</v>
      </c>
      <c r="BP575" s="13">
        <v>213005943</v>
      </c>
      <c r="BQ575" s="13">
        <v>2257088</v>
      </c>
      <c r="DZ575" s="54">
        <v>213005943</v>
      </c>
      <c r="EA575" s="55">
        <v>53251486</v>
      </c>
    </row>
    <row r="576" spans="1:131" s="18" customFormat="1" ht="19.5" customHeight="1" x14ac:dyDescent="0.25">
      <c r="A576" s="18">
        <v>476</v>
      </c>
      <c r="B576" s="33" t="s">
        <v>1904</v>
      </c>
      <c r="C576" s="18" t="s">
        <v>840</v>
      </c>
      <c r="D576" s="19">
        <v>41626</v>
      </c>
      <c r="E576" s="18" t="s">
        <v>1202</v>
      </c>
      <c r="F576" s="18" t="s">
        <v>87</v>
      </c>
      <c r="G576" s="19"/>
      <c r="J576" s="130"/>
      <c r="K576" s="130"/>
      <c r="L576" s="13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51">
        <f t="shared" si="8"/>
        <v>0</v>
      </c>
      <c r="AG576" s="46"/>
      <c r="AH576" s="19"/>
      <c r="AI576" s="19"/>
      <c r="AJ576" s="20"/>
      <c r="AK576" s="20"/>
      <c r="AL576" s="19"/>
      <c r="AM576" s="19"/>
      <c r="AN576" s="20"/>
      <c r="AO576" s="20"/>
      <c r="AP576" s="19"/>
      <c r="AQ576" s="19"/>
      <c r="AR576" s="20"/>
      <c r="AS576" s="20"/>
      <c r="AT576" s="19"/>
      <c r="AU576" s="19"/>
      <c r="AV576" s="20"/>
      <c r="AW576" s="20"/>
      <c r="AX576" s="19"/>
      <c r="AY576" s="19"/>
      <c r="AZ576" s="20"/>
      <c r="BA576" s="20"/>
      <c r="BB576" s="19"/>
      <c r="BC576" s="19"/>
      <c r="BD576" s="20"/>
      <c r="BE576" s="20"/>
      <c r="BF576" s="19"/>
      <c r="BG576" s="19"/>
      <c r="BH576" s="20"/>
      <c r="BI576" s="20"/>
      <c r="BJ576" s="19"/>
      <c r="BK576" s="19"/>
      <c r="BL576" s="20"/>
      <c r="BM576" s="20"/>
      <c r="BN576" s="19"/>
      <c r="BO576" s="19"/>
      <c r="BP576" s="20"/>
      <c r="BQ576" s="20"/>
      <c r="BT576" s="20"/>
      <c r="BU576" s="20"/>
      <c r="BX576" s="20"/>
      <c r="BY576" s="20"/>
      <c r="CB576" s="20"/>
      <c r="CC576" s="20"/>
      <c r="CF576" s="20"/>
      <c r="CG576" s="20"/>
      <c r="CJ576" s="20"/>
      <c r="CK576" s="20"/>
      <c r="CN576" s="20"/>
      <c r="CO576" s="20"/>
      <c r="CP576" s="19"/>
      <c r="CQ576" s="19"/>
      <c r="CR576" s="20"/>
      <c r="CS576" s="20"/>
      <c r="CT576" s="19"/>
      <c r="CU576" s="19"/>
      <c r="CV576" s="20"/>
      <c r="CW576" s="20"/>
      <c r="CX576" s="96"/>
      <c r="CY576" s="96"/>
      <c r="CZ576" s="20"/>
      <c r="DA576" s="20"/>
      <c r="DB576" s="96"/>
      <c r="DC576" s="96"/>
      <c r="DD576" s="20"/>
      <c r="DE576" s="20"/>
      <c r="DF576" s="96"/>
      <c r="DG576" s="96"/>
      <c r="DH576" s="20"/>
      <c r="DI576" s="20"/>
      <c r="DJ576" s="96"/>
      <c r="DK576" s="96"/>
      <c r="DL576" s="20"/>
      <c r="DM576" s="20"/>
      <c r="DN576" s="96"/>
      <c r="DO576" s="96"/>
      <c r="DP576" s="20"/>
      <c r="DQ576" s="20"/>
      <c r="DR576" s="96"/>
      <c r="DS576" s="96"/>
      <c r="DT576" s="20"/>
      <c r="DU576" s="20"/>
      <c r="DV576" s="96"/>
      <c r="DW576" s="96"/>
      <c r="DX576" s="20"/>
      <c r="DY576" s="20"/>
      <c r="DZ576" s="56"/>
      <c r="EA576" s="57"/>
    </row>
    <row r="577" spans="1:131" s="18" customFormat="1" ht="19.5" customHeight="1" x14ac:dyDescent="0.25">
      <c r="A577" s="18">
        <v>476</v>
      </c>
      <c r="B577" s="33" t="s">
        <v>1904</v>
      </c>
      <c r="C577" s="18" t="s">
        <v>840</v>
      </c>
      <c r="D577" s="19">
        <v>42466</v>
      </c>
      <c r="G577" s="19"/>
      <c r="J577" s="130"/>
      <c r="K577" s="130"/>
      <c r="L577" s="130">
        <v>42521</v>
      </c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80"/>
      <c r="AG577" s="46"/>
      <c r="AH577" s="19"/>
      <c r="AI577" s="19"/>
      <c r="AJ577" s="20"/>
      <c r="AK577" s="20"/>
      <c r="AL577" s="19"/>
      <c r="AM577" s="19"/>
      <c r="AN577" s="20"/>
      <c r="AO577" s="20"/>
      <c r="AP577" s="19"/>
      <c r="AQ577" s="19"/>
      <c r="AR577" s="20"/>
      <c r="AS577" s="20"/>
      <c r="AT577" s="19"/>
      <c r="AU577" s="19"/>
      <c r="AV577" s="20"/>
      <c r="AW577" s="20"/>
      <c r="AX577" s="19"/>
      <c r="AY577" s="19"/>
      <c r="AZ577" s="20"/>
      <c r="BA577" s="20"/>
      <c r="BB577" s="19"/>
      <c r="BC577" s="19"/>
      <c r="BD577" s="20"/>
      <c r="BE577" s="20"/>
      <c r="BF577" s="19"/>
      <c r="BG577" s="19"/>
      <c r="BH577" s="20"/>
      <c r="BI577" s="20"/>
      <c r="BJ577" s="19"/>
      <c r="BK577" s="19"/>
      <c r="BL577" s="20"/>
      <c r="BM577" s="20"/>
      <c r="BN577" s="19"/>
      <c r="BO577" s="19"/>
      <c r="BP577" s="20"/>
      <c r="BQ577" s="20"/>
      <c r="BT577" s="20"/>
      <c r="BU577" s="20"/>
      <c r="BX577" s="20"/>
      <c r="BY577" s="20"/>
      <c r="CB577" s="20"/>
      <c r="CC577" s="20"/>
      <c r="CF577" s="20"/>
      <c r="CG577" s="20"/>
      <c r="CJ577" s="20"/>
      <c r="CK577" s="20"/>
      <c r="CN577" s="20"/>
      <c r="CO577" s="20"/>
      <c r="CP577" s="19"/>
      <c r="CQ577" s="19"/>
      <c r="CR577" s="20"/>
      <c r="CS577" s="20"/>
      <c r="CT577" s="19"/>
      <c r="CU577" s="19"/>
      <c r="CV577" s="20"/>
      <c r="CW577" s="20"/>
      <c r="CX577" s="96"/>
      <c r="CY577" s="96"/>
      <c r="CZ577" s="20"/>
      <c r="DA577" s="20"/>
      <c r="DB577" s="96"/>
      <c r="DC577" s="96"/>
      <c r="DD577" s="20"/>
      <c r="DE577" s="20"/>
      <c r="DF577" s="96"/>
      <c r="DG577" s="96"/>
      <c r="DH577" s="20"/>
      <c r="DI577" s="20"/>
      <c r="DJ577" s="96"/>
      <c r="DK577" s="96"/>
      <c r="DL577" s="20"/>
      <c r="DM577" s="20"/>
      <c r="DN577" s="96"/>
      <c r="DO577" s="96"/>
      <c r="DP577" s="20"/>
      <c r="DQ577" s="20"/>
      <c r="DR577" s="96"/>
      <c r="DS577" s="96"/>
      <c r="DT577" s="20"/>
      <c r="DU577" s="20"/>
      <c r="DV577" s="96"/>
      <c r="DW577" s="96"/>
      <c r="DX577" s="20"/>
      <c r="DY577" s="20"/>
      <c r="DZ577" s="56"/>
      <c r="EA577" s="57"/>
    </row>
    <row r="578" spans="1:131" ht="19.5" customHeight="1" x14ac:dyDescent="0.25">
      <c r="A578" s="9">
        <v>477</v>
      </c>
      <c r="B578" s="29" t="s">
        <v>1905</v>
      </c>
      <c r="C578" s="9" t="s">
        <v>841</v>
      </c>
      <c r="E578" s="9" t="s">
        <v>1263</v>
      </c>
      <c r="F578" s="9" t="s">
        <v>842</v>
      </c>
      <c r="H578" s="9" t="s">
        <v>202</v>
      </c>
      <c r="I578" s="9" t="s">
        <v>78</v>
      </c>
      <c r="J578" s="129">
        <v>41218</v>
      </c>
      <c r="K578" s="129">
        <v>41218</v>
      </c>
      <c r="L578" s="129">
        <v>41347</v>
      </c>
      <c r="O578" s="9">
        <v>27</v>
      </c>
      <c r="Q578" s="9" t="s">
        <v>54</v>
      </c>
      <c r="S578" s="13">
        <v>15510000</v>
      </c>
      <c r="T578" s="13">
        <v>15510000</v>
      </c>
      <c r="U578" s="13">
        <v>3102000</v>
      </c>
      <c r="AF578" s="51">
        <f t="shared" si="8"/>
        <v>0</v>
      </c>
      <c r="AG578" s="45">
        <v>9990000</v>
      </c>
      <c r="AH578" s="11">
        <v>41218</v>
      </c>
      <c r="AI578" s="11">
        <v>41347</v>
      </c>
      <c r="AJ578" s="13">
        <v>5427460</v>
      </c>
      <c r="AK578" s="13">
        <v>1085492</v>
      </c>
    </row>
    <row r="579" spans="1:131" ht="19.5" customHeight="1" x14ac:dyDescent="0.25">
      <c r="A579" s="9">
        <v>478</v>
      </c>
      <c r="B579" s="29" t="s">
        <v>1906</v>
      </c>
      <c r="C579" s="9" t="s">
        <v>843</v>
      </c>
      <c r="E579" s="9" t="s">
        <v>75</v>
      </c>
      <c r="F579" s="9" t="s">
        <v>73</v>
      </c>
      <c r="H579" s="9" t="s">
        <v>202</v>
      </c>
      <c r="I579" s="9" t="s">
        <v>35</v>
      </c>
      <c r="J579" s="129">
        <v>41253</v>
      </c>
      <c r="K579" s="129">
        <v>41221</v>
      </c>
      <c r="L579" s="129">
        <v>41273</v>
      </c>
      <c r="O579" s="9">
        <v>27</v>
      </c>
      <c r="Q579" s="9" t="s">
        <v>61</v>
      </c>
      <c r="S579" s="13">
        <v>33359945</v>
      </c>
      <c r="T579" s="13">
        <v>33359945</v>
      </c>
      <c r="U579" s="13">
        <v>6671989</v>
      </c>
      <c r="AF579" s="51">
        <f t="shared" si="8"/>
        <v>0</v>
      </c>
      <c r="AH579" s="11">
        <v>41221</v>
      </c>
      <c r="AI579" s="11">
        <v>41273</v>
      </c>
      <c r="AJ579" s="13">
        <v>24717663</v>
      </c>
      <c r="AK579" s="13">
        <v>4943533</v>
      </c>
    </row>
    <row r="580" spans="1:131" ht="19.5" customHeight="1" x14ac:dyDescent="0.25">
      <c r="A580" s="9">
        <v>479</v>
      </c>
      <c r="B580" s="29" t="s">
        <v>1907</v>
      </c>
      <c r="C580" s="9" t="s">
        <v>844</v>
      </c>
      <c r="E580" s="9" t="s">
        <v>536</v>
      </c>
      <c r="F580" s="9" t="s">
        <v>92</v>
      </c>
      <c r="H580" s="9" t="s">
        <v>202</v>
      </c>
      <c r="I580" s="9" t="s">
        <v>25</v>
      </c>
      <c r="J580" s="129">
        <v>41353</v>
      </c>
      <c r="K580" s="129">
        <v>41313</v>
      </c>
      <c r="L580" s="129">
        <v>41769</v>
      </c>
      <c r="O580" s="9">
        <v>28</v>
      </c>
      <c r="Q580" s="9" t="s">
        <v>54</v>
      </c>
      <c r="S580" s="13">
        <v>8750000</v>
      </c>
      <c r="T580" s="13">
        <v>8750000</v>
      </c>
      <c r="U580" s="13">
        <v>1750000</v>
      </c>
      <c r="AF580" s="51">
        <f t="shared" si="8"/>
        <v>0</v>
      </c>
      <c r="AG580" s="45">
        <v>7000000</v>
      </c>
    </row>
    <row r="581" spans="1:131" ht="19.5" customHeight="1" x14ac:dyDescent="0.25">
      <c r="A581" s="9">
        <v>480</v>
      </c>
      <c r="B581" s="29" t="s">
        <v>1908</v>
      </c>
      <c r="C581" s="9" t="s">
        <v>845</v>
      </c>
      <c r="E581" s="9" t="s">
        <v>846</v>
      </c>
      <c r="F581" s="9" t="s">
        <v>847</v>
      </c>
      <c r="H581" s="9" t="s">
        <v>202</v>
      </c>
      <c r="I581" s="9" t="s">
        <v>78</v>
      </c>
      <c r="J581" s="129">
        <v>41213</v>
      </c>
      <c r="K581" s="129">
        <v>41183</v>
      </c>
      <c r="L581" s="129">
        <v>41455</v>
      </c>
      <c r="O581" s="9">
        <v>31</v>
      </c>
      <c r="Q581" s="9" t="s">
        <v>54</v>
      </c>
      <c r="S581" s="13">
        <v>7200000</v>
      </c>
      <c r="T581" s="13">
        <v>7200000</v>
      </c>
      <c r="U581" s="13">
        <v>1030000</v>
      </c>
      <c r="AF581" s="51">
        <f t="shared" si="8"/>
        <v>0</v>
      </c>
      <c r="AG581" s="45">
        <v>5500000</v>
      </c>
      <c r="AH581" s="11">
        <v>41671</v>
      </c>
      <c r="AI581" s="11">
        <v>41759</v>
      </c>
      <c r="AJ581" s="13">
        <v>6527009</v>
      </c>
      <c r="AK581" s="13">
        <v>1030000</v>
      </c>
    </row>
    <row r="582" spans="1:131" ht="19.5" customHeight="1" x14ac:dyDescent="0.25">
      <c r="A582" s="9">
        <v>481</v>
      </c>
      <c r="B582" s="29" t="s">
        <v>1909</v>
      </c>
      <c r="C582" s="9" t="s">
        <v>848</v>
      </c>
      <c r="E582" s="9" t="s">
        <v>849</v>
      </c>
      <c r="F582" s="9" t="s">
        <v>850</v>
      </c>
      <c r="H582" s="9" t="s">
        <v>202</v>
      </c>
      <c r="I582" s="9" t="s">
        <v>25</v>
      </c>
      <c r="J582" s="129">
        <v>41344</v>
      </c>
      <c r="K582" s="129">
        <v>41316</v>
      </c>
      <c r="L582" s="129">
        <v>41705</v>
      </c>
      <c r="O582" s="9">
        <v>32</v>
      </c>
      <c r="Q582" s="9" t="s">
        <v>54</v>
      </c>
      <c r="S582" s="13">
        <v>16250000</v>
      </c>
      <c r="T582" s="13">
        <v>16250000</v>
      </c>
      <c r="U582" s="13">
        <v>3250000</v>
      </c>
      <c r="AF582" s="51">
        <f t="shared" si="8"/>
        <v>0</v>
      </c>
      <c r="AG582" s="45">
        <v>13000000</v>
      </c>
      <c r="AH582" s="11">
        <v>41316</v>
      </c>
      <c r="AI582" s="11">
        <v>41705</v>
      </c>
      <c r="AJ582" s="13">
        <v>14389740</v>
      </c>
      <c r="AK582" s="13">
        <v>2877948</v>
      </c>
    </row>
    <row r="583" spans="1:131" ht="19.5" customHeight="1" x14ac:dyDescent="0.25">
      <c r="A583" s="9">
        <v>482</v>
      </c>
      <c r="B583" s="29" t="s">
        <v>1910</v>
      </c>
      <c r="C583" s="9" t="s">
        <v>851</v>
      </c>
      <c r="E583" s="9" t="s">
        <v>391</v>
      </c>
      <c r="F583" s="9" t="s">
        <v>392</v>
      </c>
      <c r="H583" s="9" t="s">
        <v>202</v>
      </c>
      <c r="I583" s="9" t="s">
        <v>97</v>
      </c>
      <c r="J583" s="129">
        <v>41351</v>
      </c>
      <c r="L583" s="129">
        <v>41774</v>
      </c>
      <c r="O583" s="9">
        <v>29</v>
      </c>
      <c r="Q583" s="9" t="s">
        <v>54</v>
      </c>
      <c r="S583" s="13">
        <v>12500000</v>
      </c>
      <c r="T583" s="13">
        <v>12500000</v>
      </c>
      <c r="U583" s="13">
        <v>2500000</v>
      </c>
      <c r="AF583" s="51">
        <f t="shared" si="8"/>
        <v>0</v>
      </c>
      <c r="AG583" s="45">
        <v>9000000</v>
      </c>
      <c r="AH583" s="11">
        <v>41351</v>
      </c>
      <c r="AI583" s="11">
        <v>41729</v>
      </c>
      <c r="AJ583" s="13">
        <v>10952292</v>
      </c>
      <c r="AK583" s="13">
        <v>2190458</v>
      </c>
    </row>
    <row r="584" spans="1:131" ht="19.5" customHeight="1" x14ac:dyDescent="0.25">
      <c r="A584" s="9">
        <v>483</v>
      </c>
      <c r="B584" s="29" t="s">
        <v>1911</v>
      </c>
      <c r="C584" s="9" t="s">
        <v>852</v>
      </c>
      <c r="E584" s="9" t="s">
        <v>265</v>
      </c>
      <c r="F584" s="9" t="s">
        <v>266</v>
      </c>
      <c r="H584" s="9" t="s">
        <v>202</v>
      </c>
      <c r="I584" s="9" t="s">
        <v>28</v>
      </c>
      <c r="J584" s="129">
        <v>41186</v>
      </c>
      <c r="K584" s="129">
        <v>40823</v>
      </c>
      <c r="L584" s="129">
        <v>41333</v>
      </c>
      <c r="O584" s="9">
        <v>30</v>
      </c>
      <c r="Q584" s="9" t="s">
        <v>54</v>
      </c>
      <c r="S584" s="13">
        <v>9405340</v>
      </c>
      <c r="T584" s="13">
        <v>9405340</v>
      </c>
      <c r="U584" s="13">
        <v>1880000</v>
      </c>
      <c r="W584" s="13">
        <v>3500000</v>
      </c>
      <c r="AF584" s="51">
        <f t="shared" si="8"/>
        <v>3500000</v>
      </c>
    </row>
    <row r="585" spans="1:131" ht="19.5" customHeight="1" x14ac:dyDescent="0.25">
      <c r="A585" s="9">
        <v>484</v>
      </c>
      <c r="B585" s="29" t="s">
        <v>1912</v>
      </c>
      <c r="C585" s="9" t="s">
        <v>853</v>
      </c>
      <c r="E585" s="9" t="s">
        <v>1354</v>
      </c>
      <c r="F585" s="9" t="s">
        <v>217</v>
      </c>
      <c r="H585" s="9" t="s">
        <v>202</v>
      </c>
      <c r="I585" s="9" t="s">
        <v>25</v>
      </c>
      <c r="J585" s="129">
        <v>41353</v>
      </c>
      <c r="K585" s="129">
        <v>41316</v>
      </c>
      <c r="L585" s="129">
        <v>41769</v>
      </c>
      <c r="O585" s="9">
        <v>29</v>
      </c>
      <c r="Q585" s="9" t="s">
        <v>54</v>
      </c>
      <c r="S585" s="13">
        <v>8750000</v>
      </c>
      <c r="T585" s="13">
        <v>8750000</v>
      </c>
      <c r="U585" s="13">
        <v>1750000</v>
      </c>
      <c r="AF585" s="51">
        <f t="shared" si="8"/>
        <v>0</v>
      </c>
      <c r="AG585" s="45">
        <v>7000000</v>
      </c>
      <c r="AH585" s="11">
        <v>41316</v>
      </c>
      <c r="AI585" s="11">
        <v>41769</v>
      </c>
      <c r="AJ585" s="13">
        <v>8750715</v>
      </c>
      <c r="AK585" s="13">
        <v>1750000</v>
      </c>
    </row>
    <row r="586" spans="1:131" s="18" customFormat="1" ht="19.5" customHeight="1" x14ac:dyDescent="0.25">
      <c r="A586" s="18">
        <v>484</v>
      </c>
      <c r="B586" s="33" t="s">
        <v>1912</v>
      </c>
      <c r="C586" s="18" t="s">
        <v>2465</v>
      </c>
      <c r="D586" s="19">
        <v>41851</v>
      </c>
      <c r="E586" s="18" t="s">
        <v>2466</v>
      </c>
      <c r="G586" s="19"/>
      <c r="J586" s="130"/>
      <c r="K586" s="130"/>
      <c r="L586" s="13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51">
        <f t="shared" si="8"/>
        <v>0</v>
      </c>
      <c r="AG586" s="46"/>
      <c r="AH586" s="19"/>
      <c r="AI586" s="19"/>
      <c r="AJ586" s="20"/>
      <c r="AK586" s="20"/>
      <c r="AL586" s="19"/>
      <c r="AM586" s="19"/>
      <c r="AN586" s="20"/>
      <c r="AO586" s="20"/>
      <c r="AP586" s="19"/>
      <c r="AQ586" s="19"/>
      <c r="AR586" s="20"/>
      <c r="AS586" s="20"/>
      <c r="AT586" s="19"/>
      <c r="AU586" s="19"/>
      <c r="AV586" s="20"/>
      <c r="AW586" s="20"/>
      <c r="AX586" s="19"/>
      <c r="AY586" s="19"/>
      <c r="AZ586" s="20"/>
      <c r="BA586" s="20"/>
      <c r="BB586" s="19"/>
      <c r="BC586" s="19"/>
      <c r="BD586" s="20"/>
      <c r="BE586" s="20"/>
      <c r="BF586" s="19"/>
      <c r="BG586" s="19"/>
      <c r="BH586" s="20"/>
      <c r="BI586" s="20"/>
      <c r="BJ586" s="19"/>
      <c r="BK586" s="19"/>
      <c r="BL586" s="20"/>
      <c r="BM586" s="20"/>
      <c r="BN586" s="19"/>
      <c r="BO586" s="19"/>
      <c r="BP586" s="20"/>
      <c r="BQ586" s="20"/>
      <c r="BT586" s="20"/>
      <c r="BU586" s="20"/>
      <c r="BX586" s="20"/>
      <c r="BY586" s="20"/>
      <c r="CB586" s="20"/>
      <c r="CC586" s="20"/>
      <c r="CF586" s="20"/>
      <c r="CG586" s="20"/>
      <c r="CJ586" s="20"/>
      <c r="CK586" s="20"/>
      <c r="CN586" s="20"/>
      <c r="CO586" s="20"/>
      <c r="CP586" s="19"/>
      <c r="CQ586" s="19"/>
      <c r="CR586" s="20"/>
      <c r="CS586" s="20"/>
      <c r="CT586" s="19"/>
      <c r="CU586" s="19"/>
      <c r="CV586" s="20"/>
      <c r="CW586" s="20"/>
      <c r="CX586" s="96"/>
      <c r="CY586" s="96"/>
      <c r="CZ586" s="20"/>
      <c r="DA586" s="20"/>
      <c r="DB586" s="96"/>
      <c r="DC586" s="96"/>
      <c r="DD586" s="20"/>
      <c r="DE586" s="20"/>
      <c r="DF586" s="96"/>
      <c r="DG586" s="96"/>
      <c r="DH586" s="20"/>
      <c r="DI586" s="20"/>
      <c r="DJ586" s="96"/>
      <c r="DK586" s="96"/>
      <c r="DL586" s="20"/>
      <c r="DM586" s="20"/>
      <c r="DN586" s="96"/>
      <c r="DO586" s="96"/>
      <c r="DP586" s="20"/>
      <c r="DQ586" s="20"/>
      <c r="DR586" s="96"/>
      <c r="DS586" s="96"/>
      <c r="DT586" s="20"/>
      <c r="DU586" s="20"/>
      <c r="DV586" s="96"/>
      <c r="DW586" s="96"/>
      <c r="DX586" s="20"/>
      <c r="DY586" s="20"/>
      <c r="DZ586" s="56"/>
      <c r="EA586" s="57"/>
    </row>
    <row r="587" spans="1:131" ht="19.5" customHeight="1" x14ac:dyDescent="0.25">
      <c r="A587" s="9">
        <v>485</v>
      </c>
      <c r="B587" s="29" t="s">
        <v>1913</v>
      </c>
      <c r="C587" s="9" t="s">
        <v>854</v>
      </c>
      <c r="E587" s="9" t="s">
        <v>856</v>
      </c>
      <c r="F587" s="9" t="s">
        <v>855</v>
      </c>
      <c r="H587" s="9" t="s">
        <v>202</v>
      </c>
      <c r="I587" s="9" t="s">
        <v>668</v>
      </c>
      <c r="J587" s="129">
        <v>41355</v>
      </c>
      <c r="K587" s="129">
        <v>41323</v>
      </c>
      <c r="L587" s="129">
        <v>41425</v>
      </c>
      <c r="O587" s="9">
        <v>24</v>
      </c>
      <c r="Q587" s="9" t="s">
        <v>54</v>
      </c>
      <c r="S587" s="13">
        <v>20024000</v>
      </c>
      <c r="T587" s="13">
        <v>20024000</v>
      </c>
      <c r="U587" s="13">
        <v>4004800</v>
      </c>
      <c r="AF587" s="51">
        <f t="shared" si="8"/>
        <v>0</v>
      </c>
    </row>
    <row r="588" spans="1:131" ht="19.5" customHeight="1" x14ac:dyDescent="0.25">
      <c r="A588" s="9">
        <v>486</v>
      </c>
      <c r="B588" s="29" t="s">
        <v>1914</v>
      </c>
      <c r="C588" s="9" t="s">
        <v>857</v>
      </c>
      <c r="E588" s="9" t="s">
        <v>201</v>
      </c>
      <c r="F588" s="9" t="s">
        <v>858</v>
      </c>
      <c r="H588" s="9" t="s">
        <v>202</v>
      </c>
      <c r="I588" s="9" t="s">
        <v>78</v>
      </c>
      <c r="J588" s="129">
        <v>41211</v>
      </c>
      <c r="K588" s="129">
        <v>41220</v>
      </c>
      <c r="L588" s="129">
        <v>41264</v>
      </c>
      <c r="O588" s="9">
        <v>30</v>
      </c>
      <c r="Q588" s="9" t="s">
        <v>54</v>
      </c>
      <c r="S588" s="13">
        <v>15000000</v>
      </c>
      <c r="T588" s="13">
        <v>15000000</v>
      </c>
      <c r="U588" s="13">
        <v>3000000</v>
      </c>
      <c r="AF588" s="51">
        <f t="shared" si="8"/>
        <v>0</v>
      </c>
      <c r="AH588" s="11">
        <v>41220</v>
      </c>
      <c r="AI588" s="11">
        <v>41264</v>
      </c>
      <c r="AJ588" s="13">
        <v>13286814</v>
      </c>
      <c r="AK588" s="13">
        <v>2657363</v>
      </c>
    </row>
    <row r="589" spans="1:131" ht="19.5" customHeight="1" x14ac:dyDescent="0.25">
      <c r="A589" s="9">
        <v>487</v>
      </c>
      <c r="B589" s="29" t="s">
        <v>1915</v>
      </c>
      <c r="C589" s="9" t="s">
        <v>859</v>
      </c>
      <c r="E589" s="9" t="s">
        <v>860</v>
      </c>
      <c r="F589" s="9" t="s">
        <v>861</v>
      </c>
      <c r="H589" s="9" t="s">
        <v>202</v>
      </c>
      <c r="I589" s="9" t="s">
        <v>25</v>
      </c>
      <c r="J589" s="129">
        <v>40923</v>
      </c>
      <c r="K589" s="129">
        <v>40452</v>
      </c>
      <c r="L589" s="129">
        <v>41445</v>
      </c>
      <c r="M589" s="9" t="s">
        <v>20</v>
      </c>
      <c r="O589" s="9">
        <v>26</v>
      </c>
      <c r="Q589" s="9" t="s">
        <v>54</v>
      </c>
      <c r="S589" s="13">
        <v>48500000</v>
      </c>
      <c r="T589" s="13">
        <v>48500000</v>
      </c>
      <c r="U589" s="13">
        <v>9700000</v>
      </c>
      <c r="V589" s="13">
        <v>19500000</v>
      </c>
      <c r="AF589" s="51">
        <f t="shared" si="8"/>
        <v>19500000</v>
      </c>
      <c r="AH589" s="11">
        <v>40452</v>
      </c>
      <c r="AI589" s="11">
        <v>41628</v>
      </c>
      <c r="AJ589" s="13">
        <v>46343099</v>
      </c>
      <c r="AK589" s="13">
        <v>9268620</v>
      </c>
    </row>
    <row r="590" spans="1:131" s="18" customFormat="1" ht="19.5" customHeight="1" x14ac:dyDescent="0.25">
      <c r="A590" s="18">
        <v>487</v>
      </c>
      <c r="B590" s="33" t="s">
        <v>1915</v>
      </c>
      <c r="C590" s="18" t="s">
        <v>859</v>
      </c>
      <c r="D590" s="19">
        <v>41752</v>
      </c>
      <c r="E590" s="9"/>
      <c r="F590" s="9"/>
      <c r="G590" s="19"/>
      <c r="J590" s="130"/>
      <c r="K590" s="130"/>
      <c r="L590" s="130">
        <v>41628</v>
      </c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51">
        <f t="shared" si="8"/>
        <v>0</v>
      </c>
      <c r="AG590" s="46"/>
      <c r="AH590" s="19"/>
      <c r="AI590" s="19"/>
      <c r="AJ590" s="20"/>
      <c r="AK590" s="20"/>
      <c r="AL590" s="19"/>
      <c r="AM590" s="19"/>
      <c r="AN590" s="20"/>
      <c r="AO590" s="20"/>
      <c r="AP590" s="19"/>
      <c r="AQ590" s="19"/>
      <c r="AR590" s="20"/>
      <c r="AS590" s="20"/>
      <c r="AT590" s="19"/>
      <c r="AU590" s="19"/>
      <c r="AV590" s="20"/>
      <c r="AW590" s="20"/>
      <c r="AX590" s="19"/>
      <c r="AY590" s="19"/>
      <c r="AZ590" s="20"/>
      <c r="BA590" s="20"/>
      <c r="BB590" s="19"/>
      <c r="BC590" s="19"/>
      <c r="BD590" s="20"/>
      <c r="BE590" s="20"/>
      <c r="BF590" s="19"/>
      <c r="BG590" s="19"/>
      <c r="BH590" s="20"/>
      <c r="BI590" s="20"/>
      <c r="BJ590" s="19"/>
      <c r="BK590" s="19"/>
      <c r="BL590" s="20"/>
      <c r="BM590" s="20"/>
      <c r="BN590" s="19"/>
      <c r="BO590" s="19"/>
      <c r="BP590" s="20"/>
      <c r="BQ590" s="20"/>
      <c r="BT590" s="20"/>
      <c r="BU590" s="20"/>
      <c r="BX590" s="20"/>
      <c r="BY590" s="20"/>
      <c r="CB590" s="20"/>
      <c r="CC590" s="20"/>
      <c r="CF590" s="20"/>
      <c r="CG590" s="20"/>
      <c r="CJ590" s="20"/>
      <c r="CK590" s="20"/>
      <c r="CN590" s="20"/>
      <c r="CO590" s="20"/>
      <c r="CP590" s="19"/>
      <c r="CQ590" s="19"/>
      <c r="CR590" s="20"/>
      <c r="CS590" s="20"/>
      <c r="CT590" s="19"/>
      <c r="CU590" s="19"/>
      <c r="CV590" s="20"/>
      <c r="CW590" s="20"/>
      <c r="CX590" s="96"/>
      <c r="CY590" s="96"/>
      <c r="CZ590" s="20"/>
      <c r="DA590" s="20"/>
      <c r="DB590" s="96"/>
      <c r="DC590" s="96"/>
      <c r="DD590" s="20"/>
      <c r="DE590" s="20"/>
      <c r="DF590" s="96"/>
      <c r="DG590" s="96"/>
      <c r="DH590" s="20"/>
      <c r="DI590" s="20"/>
      <c r="DJ590" s="96"/>
      <c r="DK590" s="96"/>
      <c r="DL590" s="20"/>
      <c r="DM590" s="20"/>
      <c r="DN590" s="96"/>
      <c r="DO590" s="96"/>
      <c r="DP590" s="20"/>
      <c r="DQ590" s="20"/>
      <c r="DR590" s="96"/>
      <c r="DS590" s="96"/>
      <c r="DT590" s="20"/>
      <c r="DU590" s="20"/>
      <c r="DV590" s="96"/>
      <c r="DW590" s="96"/>
      <c r="DX590" s="20"/>
      <c r="DY590" s="20"/>
      <c r="DZ590" s="56"/>
      <c r="EA590" s="57"/>
    </row>
    <row r="591" spans="1:131" ht="19.5" customHeight="1" x14ac:dyDescent="0.25">
      <c r="A591" s="9">
        <v>488</v>
      </c>
      <c r="B591" s="29" t="s">
        <v>1916</v>
      </c>
      <c r="C591" s="9" t="s">
        <v>862</v>
      </c>
      <c r="E591" s="9" t="s">
        <v>796</v>
      </c>
      <c r="F591" s="9" t="s">
        <v>468</v>
      </c>
      <c r="I591" s="9" t="s">
        <v>25</v>
      </c>
      <c r="M591" s="9" t="s">
        <v>20</v>
      </c>
      <c r="O591" s="9">
        <v>29</v>
      </c>
      <c r="AF591" s="51">
        <f t="shared" si="8"/>
        <v>0</v>
      </c>
    </row>
    <row r="592" spans="1:131" s="18" customFormat="1" ht="19.5" customHeight="1" x14ac:dyDescent="0.25">
      <c r="A592" s="18">
        <v>488</v>
      </c>
      <c r="B592" s="33" t="s">
        <v>1916</v>
      </c>
      <c r="C592" s="18" t="s">
        <v>862</v>
      </c>
      <c r="D592" s="19">
        <v>43602</v>
      </c>
      <c r="E592" s="18" t="s">
        <v>8091</v>
      </c>
      <c r="F592" s="18" t="s">
        <v>8092</v>
      </c>
      <c r="G592" s="19"/>
      <c r="J592" s="130"/>
      <c r="K592" s="130"/>
      <c r="L592" s="13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80"/>
      <c r="AG592" s="46"/>
      <c r="AH592" s="19"/>
      <c r="AI592" s="19"/>
      <c r="AJ592" s="20"/>
      <c r="AK592" s="20"/>
      <c r="AL592" s="19"/>
      <c r="AM592" s="19"/>
      <c r="AN592" s="20"/>
      <c r="AO592" s="20"/>
      <c r="AP592" s="19"/>
      <c r="AQ592" s="19"/>
      <c r="AR592" s="20"/>
      <c r="AS592" s="20"/>
      <c r="AT592" s="19"/>
      <c r="AU592" s="19"/>
      <c r="AV592" s="20"/>
      <c r="AW592" s="20"/>
      <c r="AX592" s="19"/>
      <c r="AY592" s="19"/>
      <c r="AZ592" s="20"/>
      <c r="BA592" s="20"/>
      <c r="BB592" s="19"/>
      <c r="BC592" s="19"/>
      <c r="BD592" s="20"/>
      <c r="BE592" s="20"/>
      <c r="BF592" s="19"/>
      <c r="BG592" s="19"/>
      <c r="BH592" s="20"/>
      <c r="BI592" s="20"/>
      <c r="BJ592" s="19"/>
      <c r="BK592" s="19"/>
      <c r="BL592" s="20"/>
      <c r="BM592" s="20"/>
      <c r="BN592" s="19"/>
      <c r="BO592" s="19"/>
      <c r="BP592" s="20"/>
      <c r="BQ592" s="20"/>
      <c r="BT592" s="20"/>
      <c r="BU592" s="20"/>
      <c r="BX592" s="20"/>
      <c r="BY592" s="20"/>
      <c r="CB592" s="20"/>
      <c r="CC592" s="20"/>
      <c r="CF592" s="20"/>
      <c r="CG592" s="20"/>
      <c r="CJ592" s="20"/>
      <c r="CK592" s="20"/>
      <c r="CN592" s="20"/>
      <c r="CO592" s="20"/>
      <c r="CP592" s="19"/>
      <c r="CQ592" s="19"/>
      <c r="CR592" s="20"/>
      <c r="CS592" s="20"/>
      <c r="CT592" s="19"/>
      <c r="CU592" s="19"/>
      <c r="CV592" s="20"/>
      <c r="CW592" s="20"/>
      <c r="CX592" s="96"/>
      <c r="CY592" s="96"/>
      <c r="CZ592" s="20"/>
      <c r="DA592" s="20"/>
      <c r="DB592" s="96"/>
      <c r="DC592" s="96"/>
      <c r="DD592" s="20"/>
      <c r="DE592" s="20"/>
      <c r="DF592" s="96"/>
      <c r="DG592" s="96"/>
      <c r="DH592" s="20"/>
      <c r="DI592" s="20"/>
      <c r="DJ592" s="96"/>
      <c r="DK592" s="96"/>
      <c r="DL592" s="20"/>
      <c r="DM592" s="20"/>
      <c r="DN592" s="96"/>
      <c r="DO592" s="96"/>
      <c r="DP592" s="20"/>
      <c r="DQ592" s="20"/>
      <c r="DR592" s="96"/>
      <c r="DS592" s="96"/>
      <c r="DT592" s="20"/>
      <c r="DU592" s="20"/>
      <c r="DV592" s="96"/>
      <c r="DW592" s="96"/>
      <c r="DX592" s="20"/>
      <c r="DY592" s="20"/>
      <c r="DZ592" s="56"/>
      <c r="EA592" s="57"/>
    </row>
    <row r="593" spans="1:131" ht="19.5" customHeight="1" x14ac:dyDescent="0.25">
      <c r="A593" s="9">
        <v>489</v>
      </c>
      <c r="B593" s="29" t="s">
        <v>1917</v>
      </c>
      <c r="C593" s="9" t="s">
        <v>863</v>
      </c>
      <c r="E593" s="9" t="s">
        <v>864</v>
      </c>
      <c r="F593" s="9" t="s">
        <v>52</v>
      </c>
      <c r="H593" s="9" t="s">
        <v>202</v>
      </c>
      <c r="I593" s="9" t="s">
        <v>28</v>
      </c>
      <c r="J593" s="129">
        <v>41236</v>
      </c>
      <c r="K593" s="129">
        <v>40940</v>
      </c>
      <c r="L593" s="129">
        <v>41270</v>
      </c>
      <c r="M593" s="9" t="s">
        <v>20</v>
      </c>
      <c r="O593" s="9">
        <v>28</v>
      </c>
      <c r="Q593" s="9" t="s">
        <v>54</v>
      </c>
      <c r="S593" s="13">
        <v>6000000</v>
      </c>
      <c r="T593" s="13">
        <v>6000000</v>
      </c>
      <c r="U593" s="13">
        <v>1000000</v>
      </c>
      <c r="W593" s="13">
        <v>2500000</v>
      </c>
      <c r="AF593" s="51">
        <f t="shared" si="8"/>
        <v>2500000</v>
      </c>
      <c r="AH593" s="11">
        <v>40940</v>
      </c>
      <c r="AI593" s="11">
        <v>41270</v>
      </c>
      <c r="AJ593" s="13">
        <v>5040767</v>
      </c>
      <c r="AK593" s="13">
        <v>1000000</v>
      </c>
    </row>
    <row r="594" spans="1:131" ht="19.5" customHeight="1" x14ac:dyDescent="0.25">
      <c r="A594" s="9">
        <v>490</v>
      </c>
      <c r="B594" s="29" t="s">
        <v>1918</v>
      </c>
      <c r="C594" s="9" t="s">
        <v>865</v>
      </c>
      <c r="E594" s="9" t="s">
        <v>89</v>
      </c>
      <c r="F594" s="9" t="s">
        <v>91</v>
      </c>
      <c r="H594" s="9" t="s">
        <v>202</v>
      </c>
      <c r="I594" s="9" t="s">
        <v>25</v>
      </c>
      <c r="J594" s="129">
        <v>41197</v>
      </c>
      <c r="K594" s="129">
        <v>40909</v>
      </c>
      <c r="L594" s="129">
        <v>41639</v>
      </c>
      <c r="O594" s="9">
        <v>27</v>
      </c>
      <c r="Q594" s="9" t="s">
        <v>54</v>
      </c>
      <c r="S594" s="13">
        <v>25000000</v>
      </c>
      <c r="T594" s="13">
        <v>25000000</v>
      </c>
      <c r="U594" s="13">
        <v>5000000</v>
      </c>
      <c r="AF594" s="51">
        <f t="shared" si="8"/>
        <v>0</v>
      </c>
      <c r="AH594" s="11">
        <v>40909</v>
      </c>
      <c r="AI594" s="11">
        <v>41426</v>
      </c>
      <c r="AJ594" s="13">
        <v>25143869</v>
      </c>
      <c r="AK594" s="13">
        <v>5000000</v>
      </c>
    </row>
    <row r="595" spans="1:131" s="18" customFormat="1" ht="19.5" customHeight="1" x14ac:dyDescent="0.25">
      <c r="A595" s="18">
        <v>490</v>
      </c>
      <c r="B595" s="33" t="s">
        <v>1918</v>
      </c>
      <c r="C595" s="18" t="s">
        <v>865</v>
      </c>
      <c r="D595" s="19">
        <v>41585</v>
      </c>
      <c r="G595" s="19"/>
      <c r="J595" s="130"/>
      <c r="K595" s="130"/>
      <c r="L595" s="130">
        <v>41426</v>
      </c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51">
        <f t="shared" si="8"/>
        <v>0</v>
      </c>
      <c r="AG595" s="46"/>
      <c r="AH595" s="19"/>
      <c r="AI595" s="19"/>
      <c r="AJ595" s="20"/>
      <c r="AK595" s="20"/>
      <c r="AL595" s="19"/>
      <c r="AM595" s="19"/>
      <c r="AN595" s="20"/>
      <c r="AO595" s="20"/>
      <c r="AP595" s="19"/>
      <c r="AQ595" s="19"/>
      <c r="AR595" s="20"/>
      <c r="AS595" s="20"/>
      <c r="AT595" s="19"/>
      <c r="AU595" s="19"/>
      <c r="AV595" s="20"/>
      <c r="AW595" s="20"/>
      <c r="AX595" s="19"/>
      <c r="AY595" s="19"/>
      <c r="AZ595" s="20"/>
      <c r="BA595" s="20"/>
      <c r="BB595" s="19"/>
      <c r="BC595" s="19"/>
      <c r="BD595" s="20"/>
      <c r="BE595" s="20"/>
      <c r="BF595" s="19"/>
      <c r="BG595" s="19"/>
      <c r="BH595" s="20"/>
      <c r="BI595" s="20"/>
      <c r="BJ595" s="19"/>
      <c r="BK595" s="19"/>
      <c r="BL595" s="20"/>
      <c r="BM595" s="20"/>
      <c r="BN595" s="19"/>
      <c r="BO595" s="19"/>
      <c r="BP595" s="20"/>
      <c r="BQ595" s="20"/>
      <c r="BT595" s="20"/>
      <c r="BU595" s="20"/>
      <c r="BX595" s="20"/>
      <c r="BY595" s="20"/>
      <c r="CB595" s="20"/>
      <c r="CC595" s="20"/>
      <c r="CF595" s="20"/>
      <c r="CG595" s="20"/>
      <c r="CJ595" s="20"/>
      <c r="CK595" s="20"/>
      <c r="CN595" s="20"/>
      <c r="CO595" s="20"/>
      <c r="CP595" s="19"/>
      <c r="CQ595" s="19"/>
      <c r="CR595" s="20"/>
      <c r="CS595" s="20"/>
      <c r="CT595" s="19"/>
      <c r="CU595" s="19"/>
      <c r="CV595" s="20"/>
      <c r="CW595" s="20"/>
      <c r="CX595" s="96"/>
      <c r="CY595" s="96"/>
      <c r="CZ595" s="20"/>
      <c r="DA595" s="20"/>
      <c r="DB595" s="96"/>
      <c r="DC595" s="96"/>
      <c r="DD595" s="20"/>
      <c r="DE595" s="20"/>
      <c r="DF595" s="96"/>
      <c r="DG595" s="96"/>
      <c r="DH595" s="20"/>
      <c r="DI595" s="20"/>
      <c r="DJ595" s="96"/>
      <c r="DK595" s="96"/>
      <c r="DL595" s="20"/>
      <c r="DM595" s="20"/>
      <c r="DN595" s="96"/>
      <c r="DO595" s="96"/>
      <c r="DP595" s="20"/>
      <c r="DQ595" s="20"/>
      <c r="DR595" s="96"/>
      <c r="DS595" s="96"/>
      <c r="DT595" s="20"/>
      <c r="DU595" s="20"/>
      <c r="DV595" s="96"/>
      <c r="DW595" s="96"/>
      <c r="DX595" s="20"/>
      <c r="DY595" s="20"/>
      <c r="DZ595" s="56"/>
      <c r="EA595" s="57"/>
    </row>
    <row r="596" spans="1:131" ht="19.5" customHeight="1" x14ac:dyDescent="0.25">
      <c r="A596" s="9">
        <v>491</v>
      </c>
      <c r="B596" s="29" t="s">
        <v>1919</v>
      </c>
      <c r="C596" s="9" t="s">
        <v>866</v>
      </c>
      <c r="E596" s="9" t="s">
        <v>2595</v>
      </c>
      <c r="F596" s="9" t="s">
        <v>427</v>
      </c>
      <c r="H596" s="9" t="s">
        <v>202</v>
      </c>
      <c r="I596" s="9" t="s">
        <v>28</v>
      </c>
      <c r="J596" s="129">
        <v>41365</v>
      </c>
      <c r="K596" s="129">
        <v>41272</v>
      </c>
      <c r="L596" s="129">
        <v>41624</v>
      </c>
      <c r="O596" s="9">
        <v>29</v>
      </c>
      <c r="Q596" s="9" t="s">
        <v>54</v>
      </c>
      <c r="S596" s="13">
        <v>4000000</v>
      </c>
      <c r="T596" s="13">
        <v>4000000</v>
      </c>
      <c r="U596" s="13">
        <v>800000</v>
      </c>
      <c r="AF596" s="51">
        <f t="shared" si="8"/>
        <v>0</v>
      </c>
      <c r="AG596" s="45">
        <v>2000000</v>
      </c>
      <c r="AH596" s="11">
        <v>41272</v>
      </c>
      <c r="AI596" s="11">
        <v>41728</v>
      </c>
      <c r="AJ596" s="13">
        <v>4892330</v>
      </c>
      <c r="AK596" s="13">
        <v>978466</v>
      </c>
    </row>
    <row r="597" spans="1:131" ht="19.5" customHeight="1" x14ac:dyDescent="0.25">
      <c r="A597" s="18">
        <v>491</v>
      </c>
      <c r="B597" s="33" t="s">
        <v>1919</v>
      </c>
      <c r="C597" s="18" t="s">
        <v>866</v>
      </c>
      <c r="D597" s="19">
        <v>41660</v>
      </c>
      <c r="L597" s="130">
        <v>41728</v>
      </c>
      <c r="AF597" s="51">
        <f t="shared" si="8"/>
        <v>0</v>
      </c>
    </row>
    <row r="598" spans="1:131" s="18" customFormat="1" ht="19.5" customHeight="1" x14ac:dyDescent="0.25">
      <c r="A598" s="18">
        <v>491</v>
      </c>
      <c r="B598" s="33" t="s">
        <v>1919</v>
      </c>
      <c r="C598" s="18" t="s">
        <v>866</v>
      </c>
      <c r="D598" s="19">
        <v>41898</v>
      </c>
      <c r="G598" s="19"/>
      <c r="J598" s="130"/>
      <c r="K598" s="130"/>
      <c r="L598" s="130"/>
      <c r="R598" s="20"/>
      <c r="S598" s="20">
        <v>4900000</v>
      </c>
      <c r="T598" s="20">
        <v>4900000</v>
      </c>
      <c r="U598" s="20">
        <v>980000</v>
      </c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51">
        <f t="shared" si="8"/>
        <v>0</v>
      </c>
      <c r="AG598" s="46"/>
      <c r="AH598" s="19"/>
      <c r="AI598" s="19"/>
      <c r="AJ598" s="20"/>
      <c r="AK598" s="20"/>
      <c r="AL598" s="19"/>
      <c r="AM598" s="19"/>
      <c r="AN598" s="20"/>
      <c r="AO598" s="20"/>
      <c r="AP598" s="19"/>
      <c r="AQ598" s="19"/>
      <c r="AR598" s="20"/>
      <c r="AS598" s="20"/>
      <c r="AT598" s="19"/>
      <c r="AU598" s="19"/>
      <c r="AV598" s="20"/>
      <c r="AW598" s="20"/>
      <c r="AX598" s="19"/>
      <c r="AY598" s="19"/>
      <c r="AZ598" s="20"/>
      <c r="BA598" s="20"/>
      <c r="BB598" s="19"/>
      <c r="BC598" s="19"/>
      <c r="BD598" s="20"/>
      <c r="BE598" s="20"/>
      <c r="BF598" s="19"/>
      <c r="BG598" s="19"/>
      <c r="BH598" s="20"/>
      <c r="BI598" s="20"/>
      <c r="BJ598" s="19"/>
      <c r="BK598" s="19"/>
      <c r="BL598" s="20"/>
      <c r="BM598" s="20"/>
      <c r="BN598" s="19"/>
      <c r="BO598" s="19"/>
      <c r="BP598" s="20"/>
      <c r="BQ598" s="20"/>
      <c r="BT598" s="20"/>
      <c r="BU598" s="20"/>
      <c r="BX598" s="20"/>
      <c r="BY598" s="20"/>
      <c r="CB598" s="20"/>
      <c r="CC598" s="20"/>
      <c r="CF598" s="20"/>
      <c r="CG598" s="20"/>
      <c r="CJ598" s="20"/>
      <c r="CK598" s="20"/>
      <c r="CN598" s="20"/>
      <c r="CO598" s="20"/>
      <c r="CP598" s="19"/>
      <c r="CQ598" s="19"/>
      <c r="CR598" s="20"/>
      <c r="CS598" s="20"/>
      <c r="CT598" s="19"/>
      <c r="CU598" s="19"/>
      <c r="CV598" s="20"/>
      <c r="CW598" s="20"/>
      <c r="CX598" s="96"/>
      <c r="CY598" s="96"/>
      <c r="CZ598" s="20"/>
      <c r="DA598" s="20"/>
      <c r="DB598" s="96"/>
      <c r="DC598" s="96"/>
      <c r="DD598" s="20"/>
      <c r="DE598" s="20"/>
      <c r="DF598" s="96"/>
      <c r="DG598" s="96"/>
      <c r="DH598" s="20"/>
      <c r="DI598" s="20"/>
      <c r="DJ598" s="96"/>
      <c r="DK598" s="96"/>
      <c r="DL598" s="20"/>
      <c r="DM598" s="20"/>
      <c r="DN598" s="96"/>
      <c r="DO598" s="96"/>
      <c r="DP598" s="20"/>
      <c r="DQ598" s="20"/>
      <c r="DR598" s="96"/>
      <c r="DS598" s="96"/>
      <c r="DT598" s="20"/>
      <c r="DU598" s="20"/>
      <c r="DV598" s="96"/>
      <c r="DW598" s="96"/>
      <c r="DX598" s="20"/>
      <c r="DY598" s="20"/>
      <c r="DZ598" s="56"/>
      <c r="EA598" s="57"/>
    </row>
    <row r="599" spans="1:131" ht="19.5" customHeight="1" x14ac:dyDescent="0.25">
      <c r="A599" s="18">
        <v>491</v>
      </c>
      <c r="B599" s="33" t="s">
        <v>1919</v>
      </c>
      <c r="C599" s="18" t="s">
        <v>2503</v>
      </c>
      <c r="D599" s="19">
        <v>41893</v>
      </c>
      <c r="L599" s="130"/>
      <c r="AF599" s="51">
        <f t="shared" si="8"/>
        <v>0</v>
      </c>
    </row>
    <row r="600" spans="1:131" ht="19.5" customHeight="1" x14ac:dyDescent="0.25">
      <c r="A600" s="9">
        <v>492</v>
      </c>
      <c r="B600" s="29" t="s">
        <v>1920</v>
      </c>
      <c r="C600" s="9" t="s">
        <v>867</v>
      </c>
      <c r="E600" s="9" t="s">
        <v>868</v>
      </c>
      <c r="F600" s="9" t="s">
        <v>855</v>
      </c>
      <c r="H600" s="9" t="s">
        <v>202</v>
      </c>
      <c r="I600" s="9" t="s">
        <v>871</v>
      </c>
      <c r="J600" s="129">
        <v>41115</v>
      </c>
      <c r="K600" s="129">
        <v>41064</v>
      </c>
      <c r="L600" s="129">
        <v>41220</v>
      </c>
      <c r="O600" s="9">
        <v>29</v>
      </c>
      <c r="Q600" s="9" t="s">
        <v>54</v>
      </c>
      <c r="S600" s="13">
        <v>333706794</v>
      </c>
      <c r="T600" s="13">
        <v>333706794</v>
      </c>
      <c r="U600" s="13">
        <v>66741359</v>
      </c>
      <c r="AF600" s="51">
        <f t="shared" ref="AF600:AF666" si="9">SUM(V600:AE600)</f>
        <v>0</v>
      </c>
      <c r="AH600" s="11">
        <v>41064</v>
      </c>
      <c r="AI600" s="11">
        <v>41220</v>
      </c>
      <c r="AJ600" s="13">
        <v>344576000</v>
      </c>
      <c r="AK600" s="13">
        <v>66741359</v>
      </c>
    </row>
    <row r="601" spans="1:131" ht="19.5" customHeight="1" x14ac:dyDescent="0.25">
      <c r="A601" s="9">
        <v>493</v>
      </c>
      <c r="B601" s="29" t="s">
        <v>1921</v>
      </c>
      <c r="C601" s="9" t="s">
        <v>869</v>
      </c>
      <c r="E601" s="9" t="s">
        <v>868</v>
      </c>
      <c r="F601" s="9" t="s">
        <v>855</v>
      </c>
      <c r="H601" s="9" t="s">
        <v>202</v>
      </c>
      <c r="I601" s="9" t="s">
        <v>871</v>
      </c>
      <c r="J601" s="129">
        <v>41225</v>
      </c>
      <c r="K601" s="129">
        <v>41183</v>
      </c>
      <c r="L601" s="129">
        <v>41364</v>
      </c>
      <c r="O601" s="9">
        <v>29</v>
      </c>
      <c r="Q601" s="9" t="s">
        <v>54</v>
      </c>
      <c r="S601" s="13">
        <v>87705334</v>
      </c>
      <c r="T601" s="13">
        <v>85048048</v>
      </c>
      <c r="U601" s="13">
        <v>17009610</v>
      </c>
      <c r="AF601" s="51">
        <f t="shared" si="9"/>
        <v>0</v>
      </c>
    </row>
    <row r="602" spans="1:131" ht="19.5" customHeight="1" x14ac:dyDescent="0.25">
      <c r="A602" s="9">
        <v>494</v>
      </c>
      <c r="B602" s="29" t="s">
        <v>1922</v>
      </c>
      <c r="C602" s="9" t="s">
        <v>870</v>
      </c>
      <c r="E602" s="9" t="s">
        <v>868</v>
      </c>
      <c r="F602" s="9" t="s">
        <v>855</v>
      </c>
      <c r="H602" s="9" t="s">
        <v>202</v>
      </c>
      <c r="I602" s="9" t="s">
        <v>871</v>
      </c>
      <c r="J602" s="129">
        <v>41254</v>
      </c>
      <c r="K602" s="129">
        <v>41211</v>
      </c>
      <c r="L602" s="129">
        <v>41346</v>
      </c>
      <c r="O602" s="9">
        <v>29</v>
      </c>
      <c r="Q602" s="9" t="s">
        <v>54</v>
      </c>
      <c r="S602" s="13">
        <v>241917792</v>
      </c>
      <c r="T602" s="13">
        <v>233744792</v>
      </c>
      <c r="U602" s="13">
        <v>46748958</v>
      </c>
      <c r="AF602" s="51">
        <f t="shared" si="9"/>
        <v>0</v>
      </c>
    </row>
    <row r="603" spans="1:131" ht="19.5" customHeight="1" x14ac:dyDescent="0.25">
      <c r="A603" s="9">
        <v>495</v>
      </c>
      <c r="B603" s="29" t="s">
        <v>1923</v>
      </c>
      <c r="C603" s="9" t="s">
        <v>872</v>
      </c>
      <c r="E603" s="9" t="s">
        <v>1255</v>
      </c>
      <c r="F603" s="9" t="s">
        <v>257</v>
      </c>
      <c r="I603" s="9" t="s">
        <v>97</v>
      </c>
      <c r="J603" s="129">
        <v>41465</v>
      </c>
      <c r="K603" s="129">
        <v>41465</v>
      </c>
      <c r="L603" s="129">
        <v>41779</v>
      </c>
      <c r="M603" s="9" t="s">
        <v>20</v>
      </c>
      <c r="O603" s="9">
        <v>30</v>
      </c>
      <c r="Q603" s="9" t="s">
        <v>54</v>
      </c>
      <c r="S603" s="13">
        <v>10940000</v>
      </c>
      <c r="T603" s="13">
        <v>10940000</v>
      </c>
      <c r="U603" s="13">
        <v>1740000</v>
      </c>
      <c r="AF603" s="51">
        <f t="shared" si="9"/>
        <v>0</v>
      </c>
      <c r="AH603" s="11">
        <v>41465</v>
      </c>
      <c r="AI603" s="11">
        <v>41810</v>
      </c>
      <c r="AJ603" s="13">
        <v>10435993</v>
      </c>
      <c r="AK603" s="13">
        <v>1740000</v>
      </c>
    </row>
    <row r="604" spans="1:131" ht="19.5" customHeight="1" x14ac:dyDescent="0.25">
      <c r="A604" s="9">
        <v>496</v>
      </c>
      <c r="B604" s="29" t="s">
        <v>1924</v>
      </c>
      <c r="C604" s="9" t="s">
        <v>873</v>
      </c>
      <c r="E604" s="9" t="s">
        <v>22</v>
      </c>
      <c r="F604" s="9" t="s">
        <v>23</v>
      </c>
      <c r="H604" s="9" t="s">
        <v>202</v>
      </c>
      <c r="I604" s="9" t="s">
        <v>78</v>
      </c>
      <c r="J604" s="129">
        <v>41281</v>
      </c>
      <c r="K604" s="129">
        <v>40756</v>
      </c>
      <c r="L604" s="129">
        <v>41469</v>
      </c>
      <c r="M604" s="9" t="s">
        <v>20</v>
      </c>
      <c r="O604" s="9">
        <v>31</v>
      </c>
      <c r="Q604" s="9" t="s">
        <v>54</v>
      </c>
      <c r="S604" s="13">
        <v>10700000</v>
      </c>
      <c r="T604" s="13">
        <v>10700000</v>
      </c>
      <c r="U604" s="13">
        <v>1700000</v>
      </c>
      <c r="W604" s="13">
        <v>3000000</v>
      </c>
      <c r="AB604" s="13">
        <v>6000000</v>
      </c>
      <c r="AF604" s="51">
        <f t="shared" si="9"/>
        <v>9000000</v>
      </c>
      <c r="AH604" s="11">
        <v>40756</v>
      </c>
      <c r="AI604" s="11">
        <v>41469</v>
      </c>
      <c r="AJ604" s="13">
        <v>9732177</v>
      </c>
      <c r="AK604" s="13">
        <v>1677012</v>
      </c>
    </row>
    <row r="605" spans="1:131" ht="19.5" customHeight="1" x14ac:dyDescent="0.25">
      <c r="A605" s="9">
        <v>497</v>
      </c>
      <c r="B605" s="29" t="s">
        <v>1925</v>
      </c>
      <c r="C605" s="9" t="s">
        <v>874</v>
      </c>
      <c r="E605" s="9" t="s">
        <v>225</v>
      </c>
      <c r="F605" s="9" t="s">
        <v>226</v>
      </c>
      <c r="I605" s="9" t="s">
        <v>25</v>
      </c>
      <c r="M605" s="9" t="s">
        <v>20</v>
      </c>
      <c r="O605" s="9">
        <v>28</v>
      </c>
      <c r="AF605" s="51">
        <f t="shared" si="9"/>
        <v>0</v>
      </c>
    </row>
    <row r="606" spans="1:131" ht="19.5" customHeight="1" x14ac:dyDescent="0.25">
      <c r="A606" s="9">
        <v>498</v>
      </c>
      <c r="B606" s="29" t="s">
        <v>1926</v>
      </c>
      <c r="C606" s="9" t="s">
        <v>875</v>
      </c>
      <c r="E606" s="9" t="s">
        <v>225</v>
      </c>
      <c r="F606" s="9" t="s">
        <v>226</v>
      </c>
      <c r="I606" s="9" t="s">
        <v>25</v>
      </c>
      <c r="J606" s="129">
        <v>41603</v>
      </c>
      <c r="K606" s="129">
        <v>41353</v>
      </c>
      <c r="L606" s="129">
        <v>41729</v>
      </c>
      <c r="M606" s="9" t="s">
        <v>20</v>
      </c>
      <c r="O606" s="9">
        <v>28</v>
      </c>
      <c r="Q606" s="9" t="s">
        <v>54</v>
      </c>
      <c r="S606" s="13">
        <v>8125000</v>
      </c>
      <c r="T606" s="13">
        <v>8125000</v>
      </c>
      <c r="U606" s="13">
        <v>1625000</v>
      </c>
      <c r="AF606" s="51">
        <f t="shared" si="9"/>
        <v>0</v>
      </c>
      <c r="AH606" s="11">
        <v>41353</v>
      </c>
      <c r="AI606" s="11">
        <v>41729</v>
      </c>
      <c r="AJ606" s="13">
        <v>7032705</v>
      </c>
      <c r="AK606" s="13">
        <v>1406541</v>
      </c>
    </row>
    <row r="607" spans="1:131" s="18" customFormat="1" ht="19.5" customHeight="1" x14ac:dyDescent="0.25">
      <c r="A607" s="18">
        <v>498</v>
      </c>
      <c r="B607" s="33" t="s">
        <v>1926</v>
      </c>
      <c r="C607" s="18" t="s">
        <v>875</v>
      </c>
      <c r="D607" s="19"/>
      <c r="G607" s="19"/>
      <c r="J607" s="130"/>
      <c r="K607" s="130"/>
      <c r="L607" s="130"/>
      <c r="R607" s="20"/>
      <c r="S607" s="20">
        <v>7032705</v>
      </c>
      <c r="T607" s="20">
        <v>7032705</v>
      </c>
      <c r="U607" s="20">
        <v>1406541</v>
      </c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80"/>
      <c r="AG607" s="46"/>
      <c r="AH607" s="19"/>
      <c r="AI607" s="19"/>
      <c r="AJ607" s="20"/>
      <c r="AK607" s="20"/>
      <c r="AL607" s="19"/>
      <c r="AM607" s="19"/>
      <c r="AN607" s="20"/>
      <c r="AO607" s="20"/>
      <c r="AP607" s="19"/>
      <c r="AQ607" s="19"/>
      <c r="AR607" s="20"/>
      <c r="AS607" s="20"/>
      <c r="AT607" s="19"/>
      <c r="AU607" s="19"/>
      <c r="AV607" s="20"/>
      <c r="AW607" s="20"/>
      <c r="AX607" s="19"/>
      <c r="AY607" s="19"/>
      <c r="AZ607" s="20"/>
      <c r="BA607" s="20"/>
      <c r="BB607" s="19"/>
      <c r="BC607" s="19"/>
      <c r="BD607" s="20"/>
      <c r="BE607" s="20"/>
      <c r="BF607" s="19"/>
      <c r="BG607" s="19"/>
      <c r="BH607" s="20"/>
      <c r="BI607" s="20"/>
      <c r="BJ607" s="19"/>
      <c r="BK607" s="19"/>
      <c r="BL607" s="20"/>
      <c r="BM607" s="20"/>
      <c r="BN607" s="19"/>
      <c r="BO607" s="19"/>
      <c r="BP607" s="20"/>
      <c r="BQ607" s="20"/>
      <c r="BT607" s="20"/>
      <c r="BU607" s="20"/>
      <c r="BX607" s="20"/>
      <c r="BY607" s="20"/>
      <c r="CB607" s="20"/>
      <c r="CC607" s="20"/>
      <c r="CF607" s="20"/>
      <c r="CG607" s="20"/>
      <c r="CJ607" s="20"/>
      <c r="CK607" s="20"/>
      <c r="CN607" s="20"/>
      <c r="CO607" s="20"/>
      <c r="CP607" s="19"/>
      <c r="CQ607" s="19"/>
      <c r="CR607" s="20"/>
      <c r="CS607" s="20"/>
      <c r="CT607" s="19"/>
      <c r="CU607" s="19"/>
      <c r="CV607" s="20"/>
      <c r="CW607" s="20"/>
      <c r="CX607" s="96"/>
      <c r="CY607" s="96"/>
      <c r="CZ607" s="20"/>
      <c r="DA607" s="20"/>
      <c r="DB607" s="96"/>
      <c r="DC607" s="96"/>
      <c r="DD607" s="20"/>
      <c r="DE607" s="20"/>
      <c r="DF607" s="96"/>
      <c r="DG607" s="96"/>
      <c r="DH607" s="20"/>
      <c r="DI607" s="20"/>
      <c r="DJ607" s="96"/>
      <c r="DK607" s="96"/>
      <c r="DL607" s="20"/>
      <c r="DM607" s="20"/>
      <c r="DN607" s="96"/>
      <c r="DO607" s="96"/>
      <c r="DP607" s="20"/>
      <c r="DQ607" s="20"/>
      <c r="DR607" s="96"/>
      <c r="DS607" s="96"/>
      <c r="DT607" s="20"/>
      <c r="DU607" s="20"/>
      <c r="DV607" s="96"/>
      <c r="DW607" s="96"/>
      <c r="DX607" s="20"/>
      <c r="DY607" s="20"/>
      <c r="DZ607" s="56"/>
      <c r="EA607" s="57"/>
    </row>
    <row r="608" spans="1:131" ht="19.5" customHeight="1" x14ac:dyDescent="0.25">
      <c r="A608" s="9">
        <v>499</v>
      </c>
      <c r="B608" s="29" t="s">
        <v>1927</v>
      </c>
      <c r="C608" s="9" t="s">
        <v>3115</v>
      </c>
      <c r="E608" s="9" t="s">
        <v>222</v>
      </c>
      <c r="F608" s="9" t="s">
        <v>223</v>
      </c>
      <c r="I608" s="9" t="s">
        <v>35</v>
      </c>
      <c r="J608" s="129">
        <v>41862</v>
      </c>
      <c r="K608" s="129">
        <v>41822</v>
      </c>
      <c r="L608" s="129">
        <v>42185</v>
      </c>
      <c r="M608" s="9" t="s">
        <v>335</v>
      </c>
      <c r="O608" s="9">
        <v>29</v>
      </c>
      <c r="Q608" s="9" t="s">
        <v>54</v>
      </c>
      <c r="S608" s="13">
        <v>275432919</v>
      </c>
      <c r="T608" s="13">
        <v>275432919</v>
      </c>
      <c r="U608" s="13">
        <v>65698000</v>
      </c>
      <c r="AF608" s="51">
        <f t="shared" si="9"/>
        <v>0</v>
      </c>
      <c r="AH608" s="11">
        <v>41275</v>
      </c>
      <c r="AI608" s="11">
        <v>41517</v>
      </c>
      <c r="AJ608" s="13">
        <v>24566512</v>
      </c>
      <c r="AK608" s="13">
        <v>6141628</v>
      </c>
      <c r="AL608" s="11">
        <v>41821</v>
      </c>
      <c r="AM608" s="11">
        <v>41912</v>
      </c>
      <c r="AN608" s="13">
        <v>161345676</v>
      </c>
      <c r="AO608" s="13">
        <v>40336419</v>
      </c>
      <c r="AP608" s="11">
        <v>41913</v>
      </c>
      <c r="AQ608" s="11">
        <v>42004</v>
      </c>
      <c r="AR608" s="13">
        <v>60782436</v>
      </c>
      <c r="AS608" s="13">
        <v>15195609</v>
      </c>
      <c r="AT608" s="11">
        <v>42005</v>
      </c>
      <c r="AU608" s="11">
        <v>42124</v>
      </c>
      <c r="AV608" s="13">
        <v>6927359</v>
      </c>
      <c r="AW608" s="13">
        <v>1731840</v>
      </c>
      <c r="AX608" s="11">
        <v>41275</v>
      </c>
      <c r="AY608" s="11">
        <v>42124</v>
      </c>
      <c r="AZ608" s="13">
        <v>264924743</v>
      </c>
      <c r="BA608" s="13">
        <v>2292504</v>
      </c>
      <c r="DZ608" s="54">
        <v>264924743</v>
      </c>
      <c r="EA608" s="55">
        <f>63405496+2292504</f>
        <v>65698000</v>
      </c>
    </row>
    <row r="609" spans="1:131" s="18" customFormat="1" ht="19.5" customHeight="1" x14ac:dyDescent="0.25">
      <c r="A609" s="18">
        <v>499</v>
      </c>
      <c r="B609" s="33" t="s">
        <v>1927</v>
      </c>
      <c r="C609" s="18" t="s">
        <v>3115</v>
      </c>
      <c r="D609" s="19">
        <v>42143</v>
      </c>
      <c r="G609" s="19"/>
      <c r="J609" s="130"/>
      <c r="K609" s="130">
        <v>41202</v>
      </c>
      <c r="L609" s="13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51">
        <f t="shared" si="9"/>
        <v>0</v>
      </c>
      <c r="AG609" s="46"/>
      <c r="AH609" s="19"/>
      <c r="AI609" s="19"/>
      <c r="AJ609" s="20"/>
      <c r="AK609" s="20"/>
      <c r="AL609" s="19"/>
      <c r="AM609" s="19"/>
      <c r="AN609" s="20"/>
      <c r="AO609" s="20"/>
      <c r="AP609" s="19"/>
      <c r="AQ609" s="19"/>
      <c r="AR609" s="20"/>
      <c r="AS609" s="20"/>
      <c r="AT609" s="19"/>
      <c r="AU609" s="19"/>
      <c r="AV609" s="20"/>
      <c r="AW609" s="20"/>
      <c r="AX609" s="19"/>
      <c r="AY609" s="19"/>
      <c r="AZ609" s="20"/>
      <c r="BA609" s="20"/>
      <c r="BB609" s="19"/>
      <c r="BC609" s="19"/>
      <c r="BD609" s="20"/>
      <c r="BE609" s="20"/>
      <c r="BF609" s="19"/>
      <c r="BG609" s="19"/>
      <c r="BH609" s="20"/>
      <c r="BI609" s="20"/>
      <c r="BJ609" s="19"/>
      <c r="BK609" s="19"/>
      <c r="BL609" s="20"/>
      <c r="BM609" s="20"/>
      <c r="BN609" s="19"/>
      <c r="BO609" s="19"/>
      <c r="BP609" s="20"/>
      <c r="BQ609" s="20"/>
      <c r="BT609" s="20"/>
      <c r="BU609" s="20"/>
      <c r="BX609" s="20"/>
      <c r="BY609" s="20"/>
      <c r="CB609" s="20"/>
      <c r="CC609" s="20"/>
      <c r="CF609" s="20"/>
      <c r="CG609" s="20"/>
      <c r="CJ609" s="20"/>
      <c r="CK609" s="20"/>
      <c r="CN609" s="20"/>
      <c r="CO609" s="20"/>
      <c r="CP609" s="19"/>
      <c r="CQ609" s="19"/>
      <c r="CR609" s="20"/>
      <c r="CS609" s="20"/>
      <c r="CT609" s="19"/>
      <c r="CU609" s="19"/>
      <c r="CV609" s="20"/>
      <c r="CW609" s="20"/>
      <c r="CX609" s="96"/>
      <c r="CY609" s="96"/>
      <c r="CZ609" s="20"/>
      <c r="DA609" s="20"/>
      <c r="DB609" s="96"/>
      <c r="DC609" s="96"/>
      <c r="DD609" s="20"/>
      <c r="DE609" s="20"/>
      <c r="DF609" s="96"/>
      <c r="DG609" s="96"/>
      <c r="DH609" s="20"/>
      <c r="DI609" s="20"/>
      <c r="DJ609" s="96"/>
      <c r="DK609" s="96"/>
      <c r="DL609" s="20"/>
      <c r="DM609" s="20"/>
      <c r="DN609" s="96"/>
      <c r="DO609" s="96"/>
      <c r="DP609" s="20"/>
      <c r="DQ609" s="20"/>
      <c r="DR609" s="96"/>
      <c r="DS609" s="96"/>
      <c r="DT609" s="20"/>
      <c r="DU609" s="20"/>
      <c r="DV609" s="96"/>
      <c r="DW609" s="96"/>
      <c r="DX609" s="20"/>
      <c r="DY609" s="20"/>
      <c r="DZ609" s="56"/>
      <c r="EA609" s="57"/>
    </row>
    <row r="610" spans="1:131" ht="19.5" customHeight="1" x14ac:dyDescent="0.25">
      <c r="A610" s="9">
        <v>500</v>
      </c>
      <c r="B610" s="29" t="s">
        <v>1928</v>
      </c>
      <c r="C610" s="9" t="s">
        <v>876</v>
      </c>
      <c r="E610" s="9" t="s">
        <v>343</v>
      </c>
      <c r="F610" s="9" t="s">
        <v>344</v>
      </c>
      <c r="I610" s="9" t="s">
        <v>25</v>
      </c>
      <c r="J610" s="129">
        <v>41365</v>
      </c>
      <c r="K610" s="129">
        <v>41365</v>
      </c>
      <c r="L610" s="129">
        <v>41608</v>
      </c>
      <c r="M610" s="9" t="s">
        <v>20</v>
      </c>
      <c r="O610" s="9">
        <v>30</v>
      </c>
      <c r="Q610" s="9" t="s">
        <v>54</v>
      </c>
      <c r="S610" s="13">
        <v>49000000</v>
      </c>
      <c r="T610" s="13">
        <v>49000000</v>
      </c>
      <c r="U610" s="13">
        <v>9800000</v>
      </c>
      <c r="AF610" s="51">
        <f t="shared" si="9"/>
        <v>0</v>
      </c>
      <c r="AH610" s="11">
        <v>41365</v>
      </c>
      <c r="AI610" s="11">
        <v>41608</v>
      </c>
      <c r="AJ610" s="13">
        <v>45970505</v>
      </c>
      <c r="AK610" s="13">
        <v>9194101</v>
      </c>
    </row>
    <row r="611" spans="1:131" ht="19.5" customHeight="1" x14ac:dyDescent="0.25">
      <c r="A611" s="9">
        <v>501</v>
      </c>
      <c r="B611" s="29" t="s">
        <v>1929</v>
      </c>
      <c r="C611" s="22" t="s">
        <v>879</v>
      </c>
      <c r="E611" s="9" t="s">
        <v>877</v>
      </c>
      <c r="F611" s="9" t="s">
        <v>878</v>
      </c>
      <c r="H611" s="9" t="s">
        <v>202</v>
      </c>
      <c r="I611" s="9" t="s">
        <v>25</v>
      </c>
      <c r="J611" s="129">
        <v>41106</v>
      </c>
      <c r="K611" s="129">
        <v>41047</v>
      </c>
      <c r="L611" s="129">
        <v>41486</v>
      </c>
      <c r="M611" s="9" t="s">
        <v>20</v>
      </c>
      <c r="O611" s="9">
        <v>30</v>
      </c>
      <c r="Q611" s="9" t="s">
        <v>54</v>
      </c>
      <c r="S611" s="13">
        <v>9500000</v>
      </c>
      <c r="T611" s="13">
        <v>9500000</v>
      </c>
      <c r="U611" s="13">
        <v>1900000</v>
      </c>
      <c r="V611" s="13">
        <v>7500000</v>
      </c>
      <c r="AF611" s="51">
        <f t="shared" si="9"/>
        <v>7500000</v>
      </c>
      <c r="AH611" s="11">
        <v>41047</v>
      </c>
      <c r="AI611" s="11">
        <v>41486</v>
      </c>
      <c r="AJ611" s="13">
        <v>8679520</v>
      </c>
      <c r="AK611" s="13">
        <v>1735904</v>
      </c>
    </row>
    <row r="612" spans="1:131" ht="19.5" customHeight="1" x14ac:dyDescent="0.25">
      <c r="A612" s="9">
        <v>502</v>
      </c>
      <c r="B612" s="29" t="s">
        <v>1930</v>
      </c>
      <c r="C612" s="9" t="s">
        <v>880</v>
      </c>
      <c r="E612" s="9" t="s">
        <v>428</v>
      </c>
      <c r="F612" s="9" t="s">
        <v>493</v>
      </c>
      <c r="H612" s="9" t="s">
        <v>202</v>
      </c>
      <c r="I612" s="9" t="s">
        <v>881</v>
      </c>
      <c r="J612" s="129">
        <v>40879</v>
      </c>
      <c r="K612" s="129">
        <v>40756</v>
      </c>
      <c r="L612" s="129">
        <v>41354</v>
      </c>
      <c r="O612" s="9">
        <v>30</v>
      </c>
      <c r="Q612" s="9" t="s">
        <v>54</v>
      </c>
      <c r="S612" s="13">
        <v>6472800</v>
      </c>
      <c r="T612" s="13">
        <v>6472800</v>
      </c>
      <c r="U612" s="13">
        <v>1294560</v>
      </c>
      <c r="AF612" s="51">
        <f t="shared" si="9"/>
        <v>0</v>
      </c>
      <c r="AH612" s="11">
        <v>40756</v>
      </c>
      <c r="AI612" s="11">
        <v>41354</v>
      </c>
      <c r="AJ612" s="13">
        <v>5439011</v>
      </c>
      <c r="AK612" s="13">
        <v>1087799</v>
      </c>
    </row>
    <row r="613" spans="1:131" ht="19.5" customHeight="1" x14ac:dyDescent="0.25">
      <c r="A613" s="9">
        <v>503</v>
      </c>
      <c r="B613" s="29" t="s">
        <v>1931</v>
      </c>
      <c r="C613" s="9" t="s">
        <v>882</v>
      </c>
      <c r="E613" s="9" t="s">
        <v>428</v>
      </c>
      <c r="F613" s="9" t="s">
        <v>493</v>
      </c>
      <c r="H613" s="9" t="s">
        <v>202</v>
      </c>
      <c r="I613" s="9" t="s">
        <v>35</v>
      </c>
      <c r="J613" s="129">
        <v>41368</v>
      </c>
      <c r="K613" s="129">
        <v>41244</v>
      </c>
      <c r="L613" s="129">
        <v>41820</v>
      </c>
      <c r="O613" s="9">
        <v>28</v>
      </c>
      <c r="Q613" s="9" t="s">
        <v>61</v>
      </c>
      <c r="S613" s="13">
        <v>307385118</v>
      </c>
      <c r="T613" s="13">
        <v>307385118</v>
      </c>
      <c r="U613" s="13">
        <v>61477024</v>
      </c>
      <c r="AF613" s="51">
        <f t="shared" si="9"/>
        <v>0</v>
      </c>
      <c r="AH613" s="11">
        <v>41244</v>
      </c>
      <c r="AI613" s="11">
        <v>41274</v>
      </c>
      <c r="AJ613" s="13">
        <v>127349</v>
      </c>
      <c r="AK613" s="13">
        <v>25470</v>
      </c>
      <c r="AL613" s="11">
        <v>41275</v>
      </c>
      <c r="AM613" s="11">
        <v>41364</v>
      </c>
      <c r="AN613" s="13">
        <v>16179833</v>
      </c>
      <c r="AO613" s="13">
        <v>3235967</v>
      </c>
      <c r="AP613" s="11">
        <v>41365</v>
      </c>
      <c r="AQ613" s="11">
        <v>41455</v>
      </c>
      <c r="AR613" s="13">
        <v>169329224</v>
      </c>
      <c r="AS613" s="13">
        <v>33865845</v>
      </c>
      <c r="AT613" s="11">
        <v>41456</v>
      </c>
      <c r="AU613" s="11">
        <v>41547</v>
      </c>
      <c r="AV613" s="13">
        <v>12182821</v>
      </c>
      <c r="AW613" s="13">
        <v>2436564</v>
      </c>
      <c r="AX613" s="11">
        <v>41548</v>
      </c>
      <c r="AY613" s="11">
        <v>41639</v>
      </c>
      <c r="AZ613" s="13">
        <v>3343417</v>
      </c>
      <c r="BA613" s="13">
        <v>668683</v>
      </c>
      <c r="BB613" s="11">
        <v>41640</v>
      </c>
      <c r="BC613" s="11">
        <v>41759</v>
      </c>
      <c r="BD613" s="13">
        <v>3049068</v>
      </c>
      <c r="BE613" s="13">
        <v>609814</v>
      </c>
      <c r="BF613" s="11">
        <v>41244</v>
      </c>
      <c r="BG613" s="11">
        <v>41759</v>
      </c>
      <c r="BH613" s="13">
        <v>205485048</v>
      </c>
      <c r="BI613" s="13">
        <v>41097010</v>
      </c>
    </row>
    <row r="614" spans="1:131" ht="19.5" customHeight="1" x14ac:dyDescent="0.25">
      <c r="A614" s="9">
        <v>504</v>
      </c>
      <c r="B614" s="29" t="s">
        <v>1932</v>
      </c>
      <c r="C614" s="9" t="s">
        <v>885</v>
      </c>
      <c r="E614" s="9" t="s">
        <v>1417</v>
      </c>
      <c r="F614" s="9" t="s">
        <v>254</v>
      </c>
      <c r="H614" s="9" t="s">
        <v>202</v>
      </c>
      <c r="I614" s="9" t="s">
        <v>871</v>
      </c>
      <c r="J614" s="129">
        <v>41379</v>
      </c>
      <c r="K614" s="129">
        <v>41326</v>
      </c>
      <c r="L614" s="129">
        <v>41639</v>
      </c>
      <c r="O614" s="9">
        <v>26</v>
      </c>
      <c r="Q614" s="9" t="s">
        <v>61</v>
      </c>
      <c r="S614" s="13">
        <v>1121537513</v>
      </c>
      <c r="T614" s="13">
        <v>1121537513</v>
      </c>
      <c r="U614" s="13">
        <v>224307503</v>
      </c>
      <c r="AF614" s="51">
        <f t="shared" si="9"/>
        <v>0</v>
      </c>
      <c r="AH614" s="11">
        <v>41326</v>
      </c>
      <c r="AI614" s="11">
        <v>41364</v>
      </c>
      <c r="AJ614" s="13">
        <v>154749139</v>
      </c>
      <c r="AK614" s="13">
        <v>30949828</v>
      </c>
      <c r="AL614" s="11">
        <v>41365</v>
      </c>
      <c r="AM614" s="11">
        <v>41455</v>
      </c>
      <c r="AN614" s="13">
        <v>777295028</v>
      </c>
      <c r="AO614" s="13">
        <v>155459006</v>
      </c>
      <c r="AP614" s="11">
        <v>41456</v>
      </c>
      <c r="AQ614" s="11">
        <v>41547</v>
      </c>
      <c r="AR614" s="13">
        <v>34975841</v>
      </c>
      <c r="AS614" s="13">
        <v>6995168</v>
      </c>
      <c r="AT614" s="11">
        <v>41548</v>
      </c>
      <c r="AU614" s="11">
        <v>41639</v>
      </c>
      <c r="AV614" s="13">
        <v>15437295</v>
      </c>
      <c r="AW614" s="13">
        <v>3087459</v>
      </c>
      <c r="DZ614" s="54">
        <v>1003492146</v>
      </c>
      <c r="EA614" s="55">
        <v>4206968</v>
      </c>
    </row>
    <row r="615" spans="1:131" ht="19.5" customHeight="1" x14ac:dyDescent="0.25">
      <c r="A615" s="9">
        <v>505</v>
      </c>
      <c r="B615" s="29" t="s">
        <v>1933</v>
      </c>
      <c r="C615" s="9" t="s">
        <v>886</v>
      </c>
      <c r="E615" s="9" t="s">
        <v>887</v>
      </c>
      <c r="F615" s="9" t="s">
        <v>888</v>
      </c>
      <c r="H615" s="9" t="s">
        <v>202</v>
      </c>
      <c r="I615" s="9" t="s">
        <v>25</v>
      </c>
      <c r="J615" s="129">
        <v>39448</v>
      </c>
      <c r="K615" s="129">
        <v>39437</v>
      </c>
      <c r="L615" s="129">
        <v>41467</v>
      </c>
      <c r="AF615" s="51">
        <f t="shared" si="9"/>
        <v>0</v>
      </c>
      <c r="AH615" s="11">
        <v>39437</v>
      </c>
      <c r="AI615" s="11">
        <v>41467</v>
      </c>
      <c r="AJ615" s="13">
        <v>6209514</v>
      </c>
      <c r="AK615" s="13">
        <v>1241903</v>
      </c>
    </row>
    <row r="616" spans="1:131" ht="67.5" customHeight="1" x14ac:dyDescent="0.25">
      <c r="A616" s="9">
        <v>506</v>
      </c>
      <c r="B616" s="10" t="s">
        <v>1934</v>
      </c>
      <c r="C616" s="9" t="s">
        <v>889</v>
      </c>
      <c r="E616" s="9" t="s">
        <v>4699</v>
      </c>
      <c r="F616" s="9" t="s">
        <v>52</v>
      </c>
      <c r="H616" s="9" t="s">
        <v>202</v>
      </c>
      <c r="I616" s="9" t="s">
        <v>35</v>
      </c>
      <c r="J616" s="129">
        <v>41309</v>
      </c>
      <c r="K616" s="129">
        <v>40544</v>
      </c>
      <c r="L616" s="129">
        <v>41730</v>
      </c>
      <c r="M616" s="9" t="s">
        <v>20</v>
      </c>
      <c r="O616" s="9">
        <v>27</v>
      </c>
      <c r="Q616" s="9" t="s">
        <v>54</v>
      </c>
      <c r="S616" s="13">
        <v>278340000</v>
      </c>
      <c r="T616" s="13">
        <v>278340000</v>
      </c>
      <c r="U616" s="13">
        <v>54406000</v>
      </c>
      <c r="V616" s="13">
        <v>193600000</v>
      </c>
      <c r="AA616" s="13">
        <v>2500000</v>
      </c>
      <c r="AF616" s="51">
        <f t="shared" si="9"/>
        <v>196100000</v>
      </c>
      <c r="AH616" s="11">
        <v>41278</v>
      </c>
      <c r="AI616" s="11">
        <v>41364</v>
      </c>
      <c r="AJ616" s="13">
        <v>123012975</v>
      </c>
      <c r="AK616" s="13">
        <v>24602595</v>
      </c>
      <c r="AL616" s="11">
        <v>41365</v>
      </c>
      <c r="AM616" s="11">
        <v>41455</v>
      </c>
      <c r="AN616" s="13">
        <v>53364308</v>
      </c>
      <c r="AO616" s="13">
        <v>10672862</v>
      </c>
      <c r="AP616" s="11">
        <v>41365</v>
      </c>
      <c r="AQ616" s="11">
        <v>41639</v>
      </c>
      <c r="AR616" s="13">
        <v>85103597</v>
      </c>
      <c r="AS616" s="13">
        <v>17020719</v>
      </c>
      <c r="AT616" s="11">
        <v>41640</v>
      </c>
      <c r="AU616" s="11">
        <v>41729</v>
      </c>
      <c r="AV616" s="13">
        <v>6324893</v>
      </c>
      <c r="AW616" s="13">
        <v>1264979</v>
      </c>
      <c r="AX616" s="11">
        <v>41731</v>
      </c>
      <c r="AY616" s="11">
        <v>41820</v>
      </c>
      <c r="AZ616" s="13">
        <v>12102421</v>
      </c>
      <c r="BA616" s="13">
        <v>2420484</v>
      </c>
      <c r="BB616" s="11">
        <v>41821</v>
      </c>
      <c r="BC616" s="11">
        <v>41853</v>
      </c>
      <c r="BD616" s="13">
        <v>5032961</v>
      </c>
      <c r="BE616" s="13">
        <v>905114</v>
      </c>
      <c r="BF616" s="11">
        <v>40544</v>
      </c>
      <c r="BG616" s="11">
        <v>41341</v>
      </c>
      <c r="BH616" s="13">
        <v>2491728</v>
      </c>
      <c r="BI616" s="13">
        <v>498346</v>
      </c>
      <c r="BJ616" s="11">
        <v>40544</v>
      </c>
      <c r="BK616" s="11">
        <v>41341</v>
      </c>
      <c r="BL616" s="13">
        <v>22270689</v>
      </c>
      <c r="BM616" s="13">
        <v>4454138</v>
      </c>
    </row>
    <row r="617" spans="1:131" s="18" customFormat="1" ht="19.5" customHeight="1" x14ac:dyDescent="0.25">
      <c r="A617" s="18">
        <v>506</v>
      </c>
      <c r="B617" s="17" t="s">
        <v>1934</v>
      </c>
      <c r="C617" s="18" t="s">
        <v>889</v>
      </c>
      <c r="D617" s="19"/>
      <c r="G617" s="19"/>
      <c r="J617" s="130"/>
      <c r="K617" s="130"/>
      <c r="L617" s="130"/>
      <c r="R617" s="20"/>
      <c r="S617" s="20">
        <v>280355502</v>
      </c>
      <c r="T617" s="20">
        <v>280355502</v>
      </c>
      <c r="U617" s="20"/>
      <c r="V617" s="20">
        <v>195615502</v>
      </c>
      <c r="W617" s="20"/>
      <c r="X617" s="20"/>
      <c r="Y617" s="20"/>
      <c r="Z617" s="20"/>
      <c r="AA617" s="20"/>
      <c r="AB617" s="20"/>
      <c r="AC617" s="20"/>
      <c r="AD617" s="20"/>
      <c r="AE617" s="20"/>
      <c r="AF617" s="51">
        <v>198115502</v>
      </c>
      <c r="AG617" s="46"/>
      <c r="AH617" s="19"/>
      <c r="AI617" s="19"/>
      <c r="AJ617" s="20"/>
      <c r="AK617" s="20"/>
      <c r="AL617" s="19"/>
      <c r="AM617" s="19"/>
      <c r="AN617" s="20"/>
      <c r="AO617" s="20"/>
      <c r="AP617" s="19"/>
      <c r="AQ617" s="19"/>
      <c r="AR617" s="20"/>
      <c r="AS617" s="20"/>
      <c r="AT617" s="19"/>
      <c r="AU617" s="19"/>
      <c r="AV617" s="20"/>
      <c r="AW617" s="20"/>
      <c r="AX617" s="19"/>
      <c r="AY617" s="19"/>
      <c r="AZ617" s="20"/>
      <c r="BA617" s="20"/>
      <c r="BB617" s="19"/>
      <c r="BC617" s="19"/>
      <c r="BD617" s="20"/>
      <c r="BE617" s="20"/>
      <c r="BF617" s="19"/>
      <c r="BG617" s="19"/>
      <c r="BH617" s="20"/>
      <c r="BI617" s="20"/>
      <c r="BJ617" s="19"/>
      <c r="BK617" s="19"/>
      <c r="BL617" s="20"/>
      <c r="BM617" s="20"/>
      <c r="BN617" s="19"/>
      <c r="BO617" s="19"/>
      <c r="BP617" s="20"/>
      <c r="BQ617" s="20"/>
      <c r="BT617" s="20"/>
      <c r="BU617" s="20"/>
      <c r="BX617" s="20"/>
      <c r="BY617" s="20"/>
      <c r="CB617" s="20"/>
      <c r="CC617" s="20"/>
      <c r="CF617" s="20"/>
      <c r="CG617" s="20"/>
      <c r="CJ617" s="20"/>
      <c r="CK617" s="20"/>
      <c r="CN617" s="20"/>
      <c r="CO617" s="20"/>
      <c r="CP617" s="19"/>
      <c r="CQ617" s="19"/>
      <c r="CR617" s="20"/>
      <c r="CS617" s="20"/>
      <c r="CT617" s="19"/>
      <c r="CU617" s="19"/>
      <c r="CV617" s="20"/>
      <c r="CW617" s="20"/>
      <c r="CX617" s="96"/>
      <c r="CY617" s="96"/>
      <c r="CZ617" s="20"/>
      <c r="DA617" s="20"/>
      <c r="DB617" s="96"/>
      <c r="DC617" s="96"/>
      <c r="DD617" s="20"/>
      <c r="DE617" s="20"/>
      <c r="DF617" s="96"/>
      <c r="DG617" s="96"/>
      <c r="DH617" s="20"/>
      <c r="DI617" s="20"/>
      <c r="DJ617" s="96"/>
      <c r="DK617" s="96"/>
      <c r="DL617" s="20"/>
      <c r="DM617" s="20"/>
      <c r="DN617" s="96"/>
      <c r="DO617" s="96"/>
      <c r="DP617" s="20"/>
      <c r="DQ617" s="20"/>
      <c r="DR617" s="96"/>
      <c r="DS617" s="96"/>
      <c r="DT617" s="20"/>
      <c r="DU617" s="20"/>
      <c r="DV617" s="96"/>
      <c r="DW617" s="96"/>
      <c r="DX617" s="20"/>
      <c r="DY617" s="20"/>
      <c r="DZ617" s="56"/>
      <c r="EA617" s="57"/>
    </row>
    <row r="618" spans="1:131" s="18" customFormat="1" ht="19.5" customHeight="1" x14ac:dyDescent="0.25">
      <c r="A618" s="18">
        <v>506</v>
      </c>
      <c r="B618" s="17" t="s">
        <v>1934</v>
      </c>
      <c r="C618" s="18" t="s">
        <v>889</v>
      </c>
      <c r="D618" s="19">
        <v>42579</v>
      </c>
      <c r="G618" s="19"/>
      <c r="J618" s="130"/>
      <c r="K618" s="130"/>
      <c r="L618" s="130">
        <v>42584</v>
      </c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51"/>
      <c r="AG618" s="46"/>
      <c r="AH618" s="19"/>
      <c r="AI618" s="19"/>
      <c r="AJ618" s="20"/>
      <c r="AK618" s="20"/>
      <c r="AL618" s="19"/>
      <c r="AM618" s="19"/>
      <c r="AN618" s="20"/>
      <c r="AO618" s="20"/>
      <c r="AP618" s="19"/>
      <c r="AQ618" s="19"/>
      <c r="AR618" s="20"/>
      <c r="AS618" s="20"/>
      <c r="AT618" s="19"/>
      <c r="AU618" s="19"/>
      <c r="AV618" s="20"/>
      <c r="AW618" s="20"/>
      <c r="AX618" s="19"/>
      <c r="AY618" s="19"/>
      <c r="AZ618" s="20"/>
      <c r="BA618" s="20"/>
      <c r="BB618" s="19"/>
      <c r="BC618" s="19"/>
      <c r="BD618" s="20"/>
      <c r="BE618" s="20"/>
      <c r="BF618" s="19"/>
      <c r="BG618" s="19"/>
      <c r="BH618" s="20"/>
      <c r="BI618" s="20"/>
      <c r="BJ618" s="19"/>
      <c r="BK618" s="19"/>
      <c r="BL618" s="20"/>
      <c r="BM618" s="20"/>
      <c r="BN618" s="19"/>
      <c r="BO618" s="19"/>
      <c r="BP618" s="20"/>
      <c r="BQ618" s="20"/>
      <c r="BT618" s="20"/>
      <c r="BU618" s="20"/>
      <c r="BX618" s="20"/>
      <c r="BY618" s="20"/>
      <c r="CB618" s="20"/>
      <c r="CC618" s="20"/>
      <c r="CF618" s="20"/>
      <c r="CG618" s="20"/>
      <c r="CJ618" s="20"/>
      <c r="CK618" s="20"/>
      <c r="CN618" s="20"/>
      <c r="CO618" s="20"/>
      <c r="CP618" s="19"/>
      <c r="CQ618" s="19"/>
      <c r="CR618" s="20"/>
      <c r="CS618" s="20"/>
      <c r="CT618" s="19"/>
      <c r="CU618" s="19"/>
      <c r="CV618" s="20"/>
      <c r="CW618" s="20"/>
      <c r="CX618" s="96"/>
      <c r="CY618" s="96"/>
      <c r="CZ618" s="20"/>
      <c r="DA618" s="20"/>
      <c r="DB618" s="96"/>
      <c r="DC618" s="96"/>
      <c r="DD618" s="20"/>
      <c r="DE618" s="20"/>
      <c r="DF618" s="96"/>
      <c r="DG618" s="96"/>
      <c r="DH618" s="20"/>
      <c r="DI618" s="20"/>
      <c r="DJ618" s="96"/>
      <c r="DK618" s="96"/>
      <c r="DL618" s="20"/>
      <c r="DM618" s="20"/>
      <c r="DN618" s="96"/>
      <c r="DO618" s="96"/>
      <c r="DP618" s="20"/>
      <c r="DQ618" s="20"/>
      <c r="DR618" s="96"/>
      <c r="DS618" s="96"/>
      <c r="DT618" s="20"/>
      <c r="DU618" s="20"/>
      <c r="DV618" s="96"/>
      <c r="DW618" s="96"/>
      <c r="DX618" s="20"/>
      <c r="DY618" s="20"/>
      <c r="DZ618" s="56"/>
      <c r="EA618" s="57"/>
    </row>
    <row r="619" spans="1:131" ht="19.5" customHeight="1" x14ac:dyDescent="0.25">
      <c r="A619" s="9">
        <v>507</v>
      </c>
      <c r="B619" s="10" t="s">
        <v>1935</v>
      </c>
      <c r="C619" s="9" t="s">
        <v>890</v>
      </c>
      <c r="E619" s="9" t="s">
        <v>1354</v>
      </c>
      <c r="F619" s="9" t="s">
        <v>217</v>
      </c>
      <c r="H619" s="9" t="s">
        <v>202</v>
      </c>
      <c r="I619" s="9" t="s">
        <v>25</v>
      </c>
      <c r="J619" s="129">
        <v>41316</v>
      </c>
      <c r="K619" s="129">
        <v>41244</v>
      </c>
      <c r="L619" s="129">
        <v>41379</v>
      </c>
      <c r="Q619" s="9" t="s">
        <v>54</v>
      </c>
      <c r="S619" s="13">
        <v>8000000</v>
      </c>
      <c r="T619" s="13">
        <v>8000000</v>
      </c>
      <c r="U619" s="13">
        <v>1600000</v>
      </c>
      <c r="AF619" s="51">
        <f t="shared" si="9"/>
        <v>0</v>
      </c>
      <c r="AH619" s="11">
        <v>41244</v>
      </c>
      <c r="AI619" s="11">
        <v>41379</v>
      </c>
      <c r="AJ619" s="13">
        <v>8002450</v>
      </c>
      <c r="AK619" s="13">
        <v>1600000</v>
      </c>
    </row>
    <row r="620" spans="1:131" ht="36.75" customHeight="1" x14ac:dyDescent="0.25">
      <c r="A620" s="9">
        <v>508</v>
      </c>
      <c r="B620" s="10" t="s">
        <v>1936</v>
      </c>
      <c r="C620" s="9" t="s">
        <v>891</v>
      </c>
      <c r="E620" s="9" t="s">
        <v>1392</v>
      </c>
      <c r="F620" s="9" t="s">
        <v>816</v>
      </c>
      <c r="H620" s="9" t="s">
        <v>202</v>
      </c>
      <c r="I620" s="9" t="s">
        <v>35</v>
      </c>
      <c r="J620" s="129">
        <v>40467</v>
      </c>
      <c r="K620" s="129">
        <v>40179</v>
      </c>
      <c r="L620" s="129">
        <v>40694</v>
      </c>
      <c r="M620" s="9" t="s">
        <v>20</v>
      </c>
      <c r="O620" s="9">
        <v>21</v>
      </c>
      <c r="Q620" s="9" t="s">
        <v>54</v>
      </c>
      <c r="S620" s="13">
        <v>16250000</v>
      </c>
      <c r="T620" s="13">
        <v>16250000</v>
      </c>
      <c r="U620" s="13">
        <v>2250000</v>
      </c>
      <c r="AA620" s="13">
        <v>5000000</v>
      </c>
      <c r="AF620" s="51">
        <f t="shared" si="9"/>
        <v>5000000</v>
      </c>
      <c r="AH620" s="11">
        <v>40179</v>
      </c>
      <c r="AI620" s="11">
        <v>40694</v>
      </c>
      <c r="AJ620" s="13">
        <v>6436534</v>
      </c>
      <c r="AK620" s="13">
        <v>1058381</v>
      </c>
    </row>
    <row r="621" spans="1:131" ht="19.5" customHeight="1" x14ac:dyDescent="0.25">
      <c r="A621" s="9">
        <v>509</v>
      </c>
      <c r="B621" s="10" t="s">
        <v>1937</v>
      </c>
      <c r="C621" s="9" t="s">
        <v>892</v>
      </c>
      <c r="E621" s="9" t="s">
        <v>473</v>
      </c>
      <c r="F621" s="9" t="s">
        <v>474</v>
      </c>
      <c r="H621" s="9" t="s">
        <v>202</v>
      </c>
      <c r="I621" s="9" t="s">
        <v>28</v>
      </c>
      <c r="J621" s="129">
        <v>41167</v>
      </c>
      <c r="K621" s="129">
        <v>41091</v>
      </c>
      <c r="L621" s="129">
        <v>41425</v>
      </c>
      <c r="M621" s="9" t="s">
        <v>20</v>
      </c>
      <c r="O621" s="9">
        <v>29</v>
      </c>
      <c r="Q621" s="9" t="s">
        <v>54</v>
      </c>
      <c r="S621" s="13">
        <v>10000000</v>
      </c>
      <c r="T621" s="13">
        <v>10000000</v>
      </c>
      <c r="U621" s="13">
        <v>2000000</v>
      </c>
      <c r="W621" s="13">
        <v>2500000</v>
      </c>
      <c r="AF621" s="51">
        <f t="shared" si="9"/>
        <v>2500000</v>
      </c>
      <c r="AH621" s="11">
        <v>41091</v>
      </c>
      <c r="AI621" s="11">
        <v>41425</v>
      </c>
      <c r="AJ621" s="13">
        <v>10083018</v>
      </c>
      <c r="AK621" s="13">
        <v>2000000</v>
      </c>
    </row>
    <row r="622" spans="1:131" ht="19.5" customHeight="1" x14ac:dyDescent="0.25">
      <c r="A622" s="9">
        <v>510</v>
      </c>
      <c r="B622" s="10" t="s">
        <v>1938</v>
      </c>
      <c r="C622" s="9" t="s">
        <v>893</v>
      </c>
      <c r="E622" s="9" t="s">
        <v>1260</v>
      </c>
      <c r="F622" s="9" t="s">
        <v>111</v>
      </c>
      <c r="H622" s="9" t="s">
        <v>202</v>
      </c>
      <c r="I622" s="9" t="s">
        <v>871</v>
      </c>
      <c r="J622" s="129">
        <v>41316</v>
      </c>
      <c r="K622" s="129">
        <v>41248</v>
      </c>
      <c r="L622" s="129">
        <v>41547</v>
      </c>
      <c r="Q622" s="9" t="s">
        <v>54</v>
      </c>
      <c r="S622" s="13">
        <v>211200000</v>
      </c>
      <c r="T622" s="13">
        <v>211200000</v>
      </c>
      <c r="U622" s="13">
        <v>42240000</v>
      </c>
      <c r="AF622" s="51">
        <f t="shared" si="9"/>
        <v>0</v>
      </c>
      <c r="AH622" s="11">
        <v>41248</v>
      </c>
      <c r="AI622" s="11">
        <v>41364</v>
      </c>
      <c r="AJ622" s="13">
        <v>87964950</v>
      </c>
      <c r="AK622" s="13">
        <v>17592990</v>
      </c>
      <c r="AL622" s="11">
        <v>41365</v>
      </c>
      <c r="AM622" s="11">
        <v>41425</v>
      </c>
      <c r="AN622" s="13">
        <v>72082114</v>
      </c>
      <c r="AO622" s="13">
        <v>14416423</v>
      </c>
      <c r="AP622" s="11">
        <v>41426</v>
      </c>
      <c r="AQ622" s="11">
        <v>41455</v>
      </c>
      <c r="AR622" s="13">
        <v>19404899</v>
      </c>
      <c r="AS622" s="13">
        <v>3880980</v>
      </c>
      <c r="AT622" s="11">
        <v>41456</v>
      </c>
      <c r="AU622" s="11">
        <v>41547</v>
      </c>
      <c r="AV622" s="13">
        <v>27613017</v>
      </c>
      <c r="AW622" s="13">
        <v>5522603</v>
      </c>
    </row>
    <row r="623" spans="1:131" ht="19.5" customHeight="1" x14ac:dyDescent="0.25">
      <c r="A623" s="9">
        <v>511</v>
      </c>
      <c r="B623" s="10" t="s">
        <v>1939</v>
      </c>
      <c r="C623" s="9" t="s">
        <v>894</v>
      </c>
      <c r="E623" s="9" t="s">
        <v>1352</v>
      </c>
      <c r="F623" s="9" t="s">
        <v>349</v>
      </c>
      <c r="H623" s="9" t="s">
        <v>202</v>
      </c>
      <c r="I623" s="9" t="s">
        <v>668</v>
      </c>
      <c r="J623" s="129">
        <v>41402</v>
      </c>
      <c r="K623" s="129">
        <v>40787</v>
      </c>
      <c r="L623" s="129">
        <v>41639</v>
      </c>
      <c r="Q623" s="9" t="s">
        <v>54</v>
      </c>
      <c r="S623" s="13">
        <v>647911875</v>
      </c>
      <c r="T623" s="13">
        <v>647911875</v>
      </c>
      <c r="U623" s="13">
        <v>129582375</v>
      </c>
      <c r="AF623" s="51">
        <f t="shared" si="9"/>
        <v>0</v>
      </c>
      <c r="AH623" s="11">
        <v>40787</v>
      </c>
      <c r="AI623" s="11">
        <v>41364</v>
      </c>
      <c r="AJ623" s="13">
        <v>6669151</v>
      </c>
      <c r="AK623" s="13">
        <v>1333830</v>
      </c>
      <c r="AL623" s="11">
        <v>41365</v>
      </c>
      <c r="AM623" s="11">
        <v>41455</v>
      </c>
      <c r="AN623" s="13">
        <v>221673134</v>
      </c>
      <c r="AO623" s="13">
        <v>44334627</v>
      </c>
      <c r="AP623" s="11">
        <v>41456</v>
      </c>
      <c r="AQ623" s="11">
        <v>41547</v>
      </c>
      <c r="AR623" s="13">
        <v>374633903</v>
      </c>
      <c r="AS623" s="13">
        <v>74926781</v>
      </c>
      <c r="AT623" s="11">
        <v>41548</v>
      </c>
      <c r="AU623" s="11">
        <v>41639</v>
      </c>
      <c r="AV623" s="13">
        <v>29253968</v>
      </c>
      <c r="AW623" s="13">
        <v>5850794</v>
      </c>
      <c r="DZ623" s="54">
        <v>645284227</v>
      </c>
      <c r="EA623" s="55">
        <f>126446032+2610813</f>
        <v>129056845</v>
      </c>
    </row>
    <row r="624" spans="1:131" ht="19.5" customHeight="1" x14ac:dyDescent="0.25">
      <c r="A624" s="9">
        <v>512</v>
      </c>
      <c r="B624" s="10" t="s">
        <v>1940</v>
      </c>
      <c r="C624" s="9" t="s">
        <v>895</v>
      </c>
      <c r="E624" s="9" t="s">
        <v>1442</v>
      </c>
      <c r="F624" s="9" t="s">
        <v>254</v>
      </c>
      <c r="H624" s="9" t="s">
        <v>202</v>
      </c>
      <c r="I624" s="9" t="s">
        <v>35</v>
      </c>
      <c r="J624" s="129">
        <v>41415</v>
      </c>
      <c r="K624" s="129">
        <v>41246</v>
      </c>
      <c r="L624" s="129">
        <v>41912</v>
      </c>
      <c r="Q624" s="9" t="s">
        <v>61</v>
      </c>
      <c r="S624" s="13">
        <v>14181090713</v>
      </c>
      <c r="T624" s="13">
        <v>14181090713</v>
      </c>
      <c r="U624" s="13">
        <v>2836218142</v>
      </c>
      <c r="AF624" s="51">
        <f t="shared" si="9"/>
        <v>0</v>
      </c>
      <c r="AH624" s="11">
        <v>41246</v>
      </c>
      <c r="AI624" s="11">
        <v>41274</v>
      </c>
      <c r="AJ624" s="13">
        <v>545674</v>
      </c>
      <c r="AK624" s="13">
        <v>109135</v>
      </c>
      <c r="AL624" s="11">
        <v>41275</v>
      </c>
      <c r="AM624" s="11">
        <v>41364</v>
      </c>
      <c r="AN624" s="13">
        <v>511989487</v>
      </c>
      <c r="AO624" s="13">
        <v>102397897</v>
      </c>
      <c r="AP624" s="11">
        <v>41365</v>
      </c>
      <c r="AQ624" s="11">
        <v>41455</v>
      </c>
      <c r="AR624" s="13">
        <v>2664772789</v>
      </c>
      <c r="AS624" s="13">
        <v>532954558</v>
      </c>
      <c r="AT624" s="11">
        <v>41456</v>
      </c>
      <c r="AU624" s="11">
        <v>41547</v>
      </c>
      <c r="AV624" s="13">
        <v>7392152805</v>
      </c>
      <c r="AW624" s="13">
        <v>1478430561</v>
      </c>
      <c r="AX624" s="11">
        <v>41548</v>
      </c>
      <c r="AY624" s="11">
        <v>41639</v>
      </c>
      <c r="AZ624" s="13">
        <v>3600750333</v>
      </c>
      <c r="BA624" s="13">
        <v>720150067</v>
      </c>
      <c r="BB624" s="11">
        <v>41640</v>
      </c>
      <c r="BC624" s="11">
        <v>41729</v>
      </c>
      <c r="BD624" s="13">
        <v>374344385</v>
      </c>
      <c r="BE624" s="13">
        <v>74868877</v>
      </c>
      <c r="BF624" s="11">
        <v>41730</v>
      </c>
      <c r="BG624" s="11">
        <v>41820</v>
      </c>
      <c r="BH624" s="13">
        <v>26644015</v>
      </c>
      <c r="BI624" s="13">
        <v>5328803</v>
      </c>
      <c r="BJ624" s="11">
        <v>41246</v>
      </c>
      <c r="BK624" s="11">
        <v>41820</v>
      </c>
      <c r="BL624" s="13">
        <v>15318111525</v>
      </c>
      <c r="BM624" s="13">
        <f>2914239898+149382407</f>
        <v>3063622305</v>
      </c>
      <c r="DZ624" s="54">
        <v>15318111525</v>
      </c>
      <c r="EA624" s="55">
        <f>2914239898+149382407</f>
        <v>3063622305</v>
      </c>
    </row>
    <row r="625" spans="1:131" s="18" customFormat="1" ht="19.5" customHeight="1" x14ac:dyDescent="0.25">
      <c r="A625" s="18">
        <v>512</v>
      </c>
      <c r="B625" s="17" t="s">
        <v>1940</v>
      </c>
      <c r="C625" s="18" t="s">
        <v>895</v>
      </c>
      <c r="D625" s="19"/>
      <c r="E625" s="18" t="s">
        <v>1442</v>
      </c>
      <c r="F625" s="18" t="s">
        <v>2155</v>
      </c>
      <c r="G625" s="19"/>
      <c r="J625" s="130"/>
      <c r="K625" s="130"/>
      <c r="L625" s="130"/>
      <c r="R625" s="20"/>
      <c r="S625" s="20">
        <v>15349780455</v>
      </c>
      <c r="T625" s="20">
        <v>15349780455</v>
      </c>
      <c r="U625" s="20">
        <v>3069956091</v>
      </c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51">
        <f t="shared" si="9"/>
        <v>0</v>
      </c>
      <c r="AG625" s="46"/>
      <c r="AH625" s="19"/>
      <c r="AI625" s="19"/>
      <c r="AJ625" s="20"/>
      <c r="AK625" s="20"/>
      <c r="AL625" s="19"/>
      <c r="AM625" s="19"/>
      <c r="AN625" s="20"/>
      <c r="AO625" s="20"/>
      <c r="AP625" s="19"/>
      <c r="AQ625" s="19"/>
      <c r="AR625" s="20"/>
      <c r="AS625" s="20"/>
      <c r="AT625" s="19"/>
      <c r="AU625" s="19"/>
      <c r="AV625" s="20"/>
      <c r="AW625" s="20"/>
      <c r="AX625" s="19"/>
      <c r="AY625" s="19"/>
      <c r="AZ625" s="20"/>
      <c r="BA625" s="20"/>
      <c r="BB625" s="19"/>
      <c r="BC625" s="19"/>
      <c r="BD625" s="20"/>
      <c r="BE625" s="20"/>
      <c r="BF625" s="19"/>
      <c r="BG625" s="19"/>
      <c r="BH625" s="20"/>
      <c r="BI625" s="20"/>
      <c r="BJ625" s="19"/>
      <c r="BK625" s="19"/>
      <c r="BL625" s="20"/>
      <c r="BM625" s="20"/>
      <c r="BN625" s="19"/>
      <c r="BO625" s="19"/>
      <c r="BP625" s="20"/>
      <c r="BQ625" s="20"/>
      <c r="BT625" s="20"/>
      <c r="BU625" s="20"/>
      <c r="BX625" s="20"/>
      <c r="BY625" s="20"/>
      <c r="CB625" s="20"/>
      <c r="CC625" s="20"/>
      <c r="CF625" s="20"/>
      <c r="CG625" s="20"/>
      <c r="CJ625" s="20"/>
      <c r="CK625" s="20"/>
      <c r="CN625" s="20"/>
      <c r="CO625" s="20"/>
      <c r="CP625" s="19"/>
      <c r="CQ625" s="19"/>
      <c r="CR625" s="20"/>
      <c r="CS625" s="20"/>
      <c r="CT625" s="19"/>
      <c r="CU625" s="19"/>
      <c r="CV625" s="20"/>
      <c r="CW625" s="20"/>
      <c r="CX625" s="96"/>
      <c r="CY625" s="96"/>
      <c r="CZ625" s="20"/>
      <c r="DA625" s="20"/>
      <c r="DB625" s="96"/>
      <c r="DC625" s="96"/>
      <c r="DD625" s="20"/>
      <c r="DE625" s="20"/>
      <c r="DF625" s="96"/>
      <c r="DG625" s="96"/>
      <c r="DH625" s="20"/>
      <c r="DI625" s="20"/>
      <c r="DJ625" s="96"/>
      <c r="DK625" s="96"/>
      <c r="DL625" s="20"/>
      <c r="DM625" s="20"/>
      <c r="DN625" s="96"/>
      <c r="DO625" s="96"/>
      <c r="DP625" s="20"/>
      <c r="DQ625" s="20"/>
      <c r="DR625" s="96"/>
      <c r="DS625" s="96"/>
      <c r="DT625" s="20"/>
      <c r="DU625" s="20"/>
      <c r="DV625" s="96"/>
      <c r="DW625" s="96"/>
      <c r="DX625" s="20"/>
      <c r="DY625" s="20"/>
      <c r="DZ625" s="56"/>
      <c r="EA625" s="57"/>
    </row>
    <row r="626" spans="1:131" ht="19.5" customHeight="1" x14ac:dyDescent="0.25">
      <c r="A626" s="9">
        <v>513</v>
      </c>
      <c r="B626" s="10" t="s">
        <v>1941</v>
      </c>
      <c r="C626" s="9" t="s">
        <v>896</v>
      </c>
      <c r="E626" s="9" t="s">
        <v>897</v>
      </c>
      <c r="F626" s="9" t="s">
        <v>73</v>
      </c>
      <c r="H626" s="9" t="s">
        <v>202</v>
      </c>
      <c r="I626" s="9" t="s">
        <v>35</v>
      </c>
      <c r="J626" s="129">
        <v>41414</v>
      </c>
      <c r="K626" s="129">
        <v>40300</v>
      </c>
      <c r="L626" s="129">
        <v>41698</v>
      </c>
      <c r="M626" s="9" t="s">
        <v>335</v>
      </c>
      <c r="O626" s="9">
        <v>29</v>
      </c>
      <c r="Q626" s="9" t="s">
        <v>54</v>
      </c>
      <c r="S626" s="13">
        <v>502002900</v>
      </c>
      <c r="T626" s="13">
        <v>502002900</v>
      </c>
      <c r="U626" s="13">
        <v>90000000</v>
      </c>
      <c r="V626" s="13">
        <v>350000000</v>
      </c>
      <c r="W626" s="13">
        <f>600000+10000000</f>
        <v>10600000</v>
      </c>
      <c r="AF626" s="51">
        <f t="shared" si="9"/>
        <v>360600000</v>
      </c>
      <c r="AH626" s="11">
        <v>41362</v>
      </c>
      <c r="AI626" s="11">
        <v>41455</v>
      </c>
      <c r="AJ626" s="13">
        <v>123376308</v>
      </c>
      <c r="AK626" s="13">
        <v>24675262</v>
      </c>
      <c r="AL626" s="11">
        <v>41456</v>
      </c>
      <c r="AM626" s="11">
        <v>41547</v>
      </c>
      <c r="AN626" s="13">
        <v>273315848</v>
      </c>
      <c r="AO626" s="13">
        <v>54663170</v>
      </c>
      <c r="AP626" s="11">
        <v>40300</v>
      </c>
      <c r="AQ626" s="11">
        <v>41274</v>
      </c>
      <c r="AR626" s="13">
        <v>9765295</v>
      </c>
      <c r="AS626" s="13">
        <v>1953059</v>
      </c>
      <c r="AT626" s="11">
        <v>41548</v>
      </c>
      <c r="AU626" s="11">
        <v>41639</v>
      </c>
      <c r="AV626" s="13">
        <v>39816403</v>
      </c>
      <c r="AW626" s="13">
        <v>7963281</v>
      </c>
      <c r="AX626" s="11">
        <v>41913</v>
      </c>
      <c r="AY626" s="11">
        <v>42004</v>
      </c>
      <c r="AZ626" s="13">
        <v>7535719</v>
      </c>
      <c r="BA626" s="13">
        <v>1507144</v>
      </c>
      <c r="BB626" s="11">
        <v>40300</v>
      </c>
      <c r="BC626" s="11">
        <v>42004</v>
      </c>
      <c r="BD626" s="13">
        <v>495511602</v>
      </c>
      <c r="BE626" s="13">
        <v>1643286</v>
      </c>
      <c r="DZ626" s="54">
        <v>495511602</v>
      </c>
      <c r="EA626" s="55">
        <f>97410300+1643286</f>
        <v>99053586</v>
      </c>
    </row>
    <row r="627" spans="1:131" s="18" customFormat="1" ht="19.5" customHeight="1" x14ac:dyDescent="0.25">
      <c r="A627" s="18">
        <v>513</v>
      </c>
      <c r="B627" s="17" t="s">
        <v>1941</v>
      </c>
      <c r="C627" s="18" t="s">
        <v>896</v>
      </c>
      <c r="D627" s="19">
        <v>41752</v>
      </c>
      <c r="G627" s="19"/>
      <c r="J627" s="130"/>
      <c r="K627" s="130"/>
      <c r="L627" s="130">
        <v>41790</v>
      </c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51">
        <f t="shared" si="9"/>
        <v>0</v>
      </c>
      <c r="AG627" s="46"/>
      <c r="AH627" s="19"/>
      <c r="AI627" s="19"/>
      <c r="AJ627" s="20"/>
      <c r="AK627" s="20"/>
      <c r="AL627" s="19"/>
      <c r="AM627" s="19"/>
      <c r="AN627" s="20"/>
      <c r="AO627" s="20"/>
      <c r="AP627" s="19"/>
      <c r="AQ627" s="19"/>
      <c r="AR627" s="20"/>
      <c r="AS627" s="20"/>
      <c r="AT627" s="19"/>
      <c r="AU627" s="19"/>
      <c r="AV627" s="20"/>
      <c r="AW627" s="20"/>
      <c r="AX627" s="19"/>
      <c r="AY627" s="19"/>
      <c r="AZ627" s="20"/>
      <c r="BA627" s="20"/>
      <c r="BB627" s="19"/>
      <c r="BC627" s="19"/>
      <c r="BD627" s="20"/>
      <c r="BE627" s="20"/>
      <c r="BF627" s="19"/>
      <c r="BG627" s="19"/>
      <c r="BH627" s="20"/>
      <c r="BI627" s="20"/>
      <c r="BJ627" s="19"/>
      <c r="BK627" s="19"/>
      <c r="BL627" s="20"/>
      <c r="BM627" s="20"/>
      <c r="BN627" s="19"/>
      <c r="BO627" s="19"/>
      <c r="BP627" s="20"/>
      <c r="BQ627" s="20"/>
      <c r="BT627" s="20"/>
      <c r="BU627" s="20"/>
      <c r="BX627" s="20"/>
      <c r="BY627" s="20"/>
      <c r="CB627" s="20"/>
      <c r="CC627" s="20"/>
      <c r="CF627" s="20"/>
      <c r="CG627" s="20"/>
      <c r="CJ627" s="20"/>
      <c r="CK627" s="20"/>
      <c r="CN627" s="20"/>
      <c r="CO627" s="20"/>
      <c r="CP627" s="19"/>
      <c r="CQ627" s="19"/>
      <c r="CR627" s="20"/>
      <c r="CS627" s="20"/>
      <c r="CT627" s="19"/>
      <c r="CU627" s="19"/>
      <c r="CV627" s="20"/>
      <c r="CW627" s="20"/>
      <c r="CX627" s="96"/>
      <c r="CY627" s="96"/>
      <c r="CZ627" s="20"/>
      <c r="DA627" s="20"/>
      <c r="DB627" s="96"/>
      <c r="DC627" s="96"/>
      <c r="DD627" s="20"/>
      <c r="DE627" s="20"/>
      <c r="DF627" s="96"/>
      <c r="DG627" s="96"/>
      <c r="DH627" s="20"/>
      <c r="DI627" s="20"/>
      <c r="DJ627" s="96"/>
      <c r="DK627" s="96"/>
      <c r="DL627" s="20"/>
      <c r="DM627" s="20"/>
      <c r="DN627" s="96"/>
      <c r="DO627" s="96"/>
      <c r="DP627" s="20"/>
      <c r="DQ627" s="20"/>
      <c r="DR627" s="96"/>
      <c r="DS627" s="96"/>
      <c r="DT627" s="20"/>
      <c r="DU627" s="20"/>
      <c r="DV627" s="96"/>
      <c r="DW627" s="96"/>
      <c r="DX627" s="20"/>
      <c r="DY627" s="20"/>
      <c r="DZ627" s="56"/>
      <c r="EA627" s="57"/>
    </row>
    <row r="628" spans="1:131" s="18" customFormat="1" ht="19.5" customHeight="1" x14ac:dyDescent="0.25">
      <c r="A628" s="18">
        <v>513</v>
      </c>
      <c r="B628" s="17" t="s">
        <v>1941</v>
      </c>
      <c r="C628" s="18" t="s">
        <v>896</v>
      </c>
      <c r="D628" s="19">
        <v>41947</v>
      </c>
      <c r="G628" s="19"/>
      <c r="J628" s="130"/>
      <c r="K628" s="130"/>
      <c r="L628" s="130"/>
      <c r="R628" s="20"/>
      <c r="S628" s="20">
        <v>514115400</v>
      </c>
      <c r="T628" s="20">
        <v>514115400</v>
      </c>
      <c r="U628" s="20">
        <v>99973080</v>
      </c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51">
        <f t="shared" si="9"/>
        <v>0</v>
      </c>
      <c r="AG628" s="46"/>
      <c r="AH628" s="19"/>
      <c r="AI628" s="19"/>
      <c r="AJ628" s="20"/>
      <c r="AK628" s="20"/>
      <c r="AL628" s="19"/>
      <c r="AM628" s="19"/>
      <c r="AN628" s="20"/>
      <c r="AO628" s="20"/>
      <c r="AP628" s="19"/>
      <c r="AQ628" s="19"/>
      <c r="AR628" s="20"/>
      <c r="AS628" s="20"/>
      <c r="AT628" s="19"/>
      <c r="AU628" s="19"/>
      <c r="AV628" s="20"/>
      <c r="AW628" s="20"/>
      <c r="AX628" s="19"/>
      <c r="AY628" s="19"/>
      <c r="AZ628" s="20"/>
      <c r="BA628" s="20"/>
      <c r="BB628" s="19"/>
      <c r="BC628" s="19"/>
      <c r="BD628" s="20"/>
      <c r="BE628" s="20"/>
      <c r="BF628" s="19"/>
      <c r="BG628" s="19"/>
      <c r="BH628" s="20"/>
      <c r="BI628" s="20"/>
      <c r="BJ628" s="19"/>
      <c r="BK628" s="19"/>
      <c r="BL628" s="20"/>
      <c r="BM628" s="20"/>
      <c r="BN628" s="19"/>
      <c r="BO628" s="19"/>
      <c r="BP628" s="20"/>
      <c r="BQ628" s="20"/>
      <c r="BT628" s="20"/>
      <c r="BU628" s="20"/>
      <c r="BX628" s="20"/>
      <c r="BY628" s="20"/>
      <c r="CB628" s="20"/>
      <c r="CC628" s="20"/>
      <c r="CF628" s="20"/>
      <c r="CG628" s="20"/>
      <c r="CJ628" s="20"/>
      <c r="CK628" s="20"/>
      <c r="CN628" s="20"/>
      <c r="CO628" s="20"/>
      <c r="CP628" s="19"/>
      <c r="CQ628" s="19"/>
      <c r="CR628" s="20"/>
      <c r="CS628" s="20"/>
      <c r="CT628" s="19"/>
      <c r="CU628" s="19"/>
      <c r="CV628" s="20"/>
      <c r="CW628" s="20"/>
      <c r="CX628" s="96"/>
      <c r="CY628" s="96"/>
      <c r="CZ628" s="20"/>
      <c r="DA628" s="20"/>
      <c r="DB628" s="96"/>
      <c r="DC628" s="96"/>
      <c r="DD628" s="20"/>
      <c r="DE628" s="20"/>
      <c r="DF628" s="96"/>
      <c r="DG628" s="96"/>
      <c r="DH628" s="20"/>
      <c r="DI628" s="20"/>
      <c r="DJ628" s="96"/>
      <c r="DK628" s="96"/>
      <c r="DL628" s="20"/>
      <c r="DM628" s="20"/>
      <c r="DN628" s="96"/>
      <c r="DO628" s="96"/>
      <c r="DP628" s="20"/>
      <c r="DQ628" s="20"/>
      <c r="DR628" s="96"/>
      <c r="DS628" s="96"/>
      <c r="DT628" s="20"/>
      <c r="DU628" s="20"/>
      <c r="DV628" s="96"/>
      <c r="DW628" s="96"/>
      <c r="DX628" s="20"/>
      <c r="DY628" s="20"/>
      <c r="DZ628" s="56"/>
      <c r="EA628" s="57"/>
    </row>
    <row r="629" spans="1:131" s="18" customFormat="1" ht="19.5" customHeight="1" x14ac:dyDescent="0.25">
      <c r="A629" s="18">
        <v>513</v>
      </c>
      <c r="B629" s="17" t="s">
        <v>1941</v>
      </c>
      <c r="C629" s="18" t="s">
        <v>896</v>
      </c>
      <c r="D629" s="19">
        <v>41990</v>
      </c>
      <c r="G629" s="19"/>
      <c r="J629" s="130"/>
      <c r="K629" s="130"/>
      <c r="L629" s="130">
        <v>42004</v>
      </c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51">
        <f t="shared" si="9"/>
        <v>0</v>
      </c>
      <c r="AG629" s="46"/>
      <c r="AH629" s="19"/>
      <c r="AI629" s="19"/>
      <c r="AJ629" s="20"/>
      <c r="AK629" s="20"/>
      <c r="AL629" s="19"/>
      <c r="AM629" s="19"/>
      <c r="AN629" s="20"/>
      <c r="AO629" s="20"/>
      <c r="AP629" s="19"/>
      <c r="AQ629" s="19"/>
      <c r="AR629" s="20"/>
      <c r="AS629" s="20"/>
      <c r="AT629" s="19"/>
      <c r="AU629" s="19"/>
      <c r="AV629" s="20"/>
      <c r="AW629" s="20"/>
      <c r="AX629" s="19"/>
      <c r="AY629" s="19"/>
      <c r="AZ629" s="20"/>
      <c r="BA629" s="20"/>
      <c r="BB629" s="19"/>
      <c r="BC629" s="19"/>
      <c r="BD629" s="20"/>
      <c r="BE629" s="20"/>
      <c r="BF629" s="19"/>
      <c r="BG629" s="19"/>
      <c r="BH629" s="20"/>
      <c r="BI629" s="20"/>
      <c r="BJ629" s="19"/>
      <c r="BK629" s="19"/>
      <c r="BL629" s="20"/>
      <c r="BM629" s="20"/>
      <c r="BN629" s="19"/>
      <c r="BO629" s="19"/>
      <c r="BP629" s="20"/>
      <c r="BQ629" s="20"/>
      <c r="BT629" s="20"/>
      <c r="BU629" s="20"/>
      <c r="BX629" s="20"/>
      <c r="BY629" s="20"/>
      <c r="CB629" s="20"/>
      <c r="CC629" s="20"/>
      <c r="CF629" s="20"/>
      <c r="CG629" s="20"/>
      <c r="CJ629" s="20"/>
      <c r="CK629" s="20"/>
      <c r="CN629" s="20"/>
      <c r="CO629" s="20"/>
      <c r="CP629" s="19"/>
      <c r="CQ629" s="19"/>
      <c r="CR629" s="20"/>
      <c r="CS629" s="20"/>
      <c r="CT629" s="19"/>
      <c r="CU629" s="19"/>
      <c r="CV629" s="20"/>
      <c r="CW629" s="20"/>
      <c r="CX629" s="96"/>
      <c r="CY629" s="96"/>
      <c r="CZ629" s="20"/>
      <c r="DA629" s="20"/>
      <c r="DB629" s="96"/>
      <c r="DC629" s="96"/>
      <c r="DD629" s="20"/>
      <c r="DE629" s="20"/>
      <c r="DF629" s="96"/>
      <c r="DG629" s="96"/>
      <c r="DH629" s="20"/>
      <c r="DI629" s="20"/>
      <c r="DJ629" s="96"/>
      <c r="DK629" s="96"/>
      <c r="DL629" s="20"/>
      <c r="DM629" s="20"/>
      <c r="DN629" s="96"/>
      <c r="DO629" s="96"/>
      <c r="DP629" s="20"/>
      <c r="DQ629" s="20"/>
      <c r="DR629" s="96"/>
      <c r="DS629" s="96"/>
      <c r="DT629" s="20"/>
      <c r="DU629" s="20"/>
      <c r="DV629" s="96"/>
      <c r="DW629" s="96"/>
      <c r="DX629" s="20"/>
      <c r="DY629" s="20"/>
      <c r="DZ629" s="56"/>
      <c r="EA629" s="57"/>
    </row>
    <row r="630" spans="1:131" ht="19.5" customHeight="1" x14ac:dyDescent="0.25">
      <c r="A630" s="9">
        <v>514</v>
      </c>
      <c r="B630" s="10" t="s">
        <v>1942</v>
      </c>
      <c r="C630" s="9" t="s">
        <v>898</v>
      </c>
      <c r="E630" s="9" t="s">
        <v>899</v>
      </c>
      <c r="F630" s="9" t="s">
        <v>145</v>
      </c>
      <c r="H630" s="9" t="s">
        <v>202</v>
      </c>
      <c r="I630" s="9" t="s">
        <v>25</v>
      </c>
      <c r="J630" s="129">
        <v>40763</v>
      </c>
      <c r="K630" s="129">
        <v>39814</v>
      </c>
      <c r="L630" s="129">
        <v>41485</v>
      </c>
      <c r="Q630" s="9" t="s">
        <v>54</v>
      </c>
      <c r="S630" s="13">
        <v>46242000</v>
      </c>
      <c r="T630" s="13">
        <v>46242000</v>
      </c>
      <c r="U630" s="13">
        <v>6500000</v>
      </c>
      <c r="AF630" s="51">
        <f t="shared" si="9"/>
        <v>0</v>
      </c>
      <c r="AH630" s="11">
        <v>39814</v>
      </c>
      <c r="AI630" s="11">
        <v>41485</v>
      </c>
      <c r="AJ630" s="13">
        <v>30615515</v>
      </c>
      <c r="AK630" s="13">
        <v>6123103</v>
      </c>
    </row>
    <row r="631" spans="1:131" ht="19.5" customHeight="1" x14ac:dyDescent="0.25">
      <c r="A631" s="9">
        <v>515</v>
      </c>
      <c r="B631" s="10" t="s">
        <v>1943</v>
      </c>
      <c r="C631" s="9" t="s">
        <v>902</v>
      </c>
      <c r="E631" s="9" t="s">
        <v>903</v>
      </c>
      <c r="F631" s="9" t="s">
        <v>904</v>
      </c>
      <c r="H631" s="9" t="s">
        <v>202</v>
      </c>
      <c r="I631" s="9" t="s">
        <v>78</v>
      </c>
      <c r="J631" s="129">
        <v>41369</v>
      </c>
      <c r="K631" s="129">
        <v>41369</v>
      </c>
      <c r="L631" s="129">
        <v>41456</v>
      </c>
      <c r="O631" s="9">
        <v>24</v>
      </c>
      <c r="Q631" s="9" t="s">
        <v>61</v>
      </c>
      <c r="S631" s="13">
        <v>244201751</v>
      </c>
      <c r="T631" s="13">
        <v>244201751</v>
      </c>
      <c r="U631" s="13">
        <v>48840350</v>
      </c>
      <c r="AF631" s="51">
        <f t="shared" si="9"/>
        <v>0</v>
      </c>
      <c r="AH631" s="11">
        <v>41369</v>
      </c>
      <c r="AI631" s="11">
        <v>41455</v>
      </c>
      <c r="AJ631" s="13">
        <v>73940800</v>
      </c>
      <c r="AK631" s="13">
        <v>14788160</v>
      </c>
      <c r="AL631" s="11" t="s">
        <v>1427</v>
      </c>
      <c r="AM631" s="11">
        <v>41608</v>
      </c>
      <c r="AN631" s="13">
        <v>178382828</v>
      </c>
      <c r="AO631" s="13">
        <v>35676566</v>
      </c>
    </row>
    <row r="632" spans="1:131" s="18" customFormat="1" ht="19.5" customHeight="1" x14ac:dyDescent="0.25">
      <c r="A632" s="18">
        <v>515</v>
      </c>
      <c r="B632" s="17" t="s">
        <v>1943</v>
      </c>
      <c r="C632" s="18" t="s">
        <v>902</v>
      </c>
      <c r="D632" s="19">
        <v>41586</v>
      </c>
      <c r="G632" s="19"/>
      <c r="J632" s="130"/>
      <c r="K632" s="130"/>
      <c r="L632" s="130">
        <v>41578</v>
      </c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51">
        <f t="shared" si="9"/>
        <v>0</v>
      </c>
      <c r="AG632" s="46"/>
      <c r="AH632" s="19"/>
      <c r="AI632" s="19"/>
      <c r="AJ632" s="20"/>
      <c r="AK632" s="20"/>
      <c r="AL632" s="19"/>
      <c r="AM632" s="19"/>
      <c r="AN632" s="20"/>
      <c r="AO632" s="20"/>
      <c r="AP632" s="19"/>
      <c r="AQ632" s="19"/>
      <c r="AR632" s="20"/>
      <c r="AS632" s="20"/>
      <c r="AT632" s="19"/>
      <c r="AU632" s="19"/>
      <c r="AV632" s="20"/>
      <c r="AW632" s="20"/>
      <c r="AX632" s="19"/>
      <c r="AY632" s="19"/>
      <c r="AZ632" s="20"/>
      <c r="BA632" s="20"/>
      <c r="BB632" s="19"/>
      <c r="BC632" s="19"/>
      <c r="BD632" s="20"/>
      <c r="BE632" s="20"/>
      <c r="BF632" s="19"/>
      <c r="BG632" s="19"/>
      <c r="BH632" s="20"/>
      <c r="BI632" s="20"/>
      <c r="BJ632" s="19"/>
      <c r="BK632" s="19"/>
      <c r="BL632" s="20"/>
      <c r="BM632" s="20"/>
      <c r="BN632" s="19"/>
      <c r="BO632" s="19"/>
      <c r="BP632" s="20"/>
      <c r="BQ632" s="20"/>
      <c r="BT632" s="20"/>
      <c r="BU632" s="20"/>
      <c r="BX632" s="20"/>
      <c r="BY632" s="20"/>
      <c r="CB632" s="20"/>
      <c r="CC632" s="20"/>
      <c r="CF632" s="20"/>
      <c r="CG632" s="20"/>
      <c r="CJ632" s="20"/>
      <c r="CK632" s="20"/>
      <c r="CN632" s="20"/>
      <c r="CO632" s="20"/>
      <c r="CP632" s="19"/>
      <c r="CQ632" s="19"/>
      <c r="CR632" s="20"/>
      <c r="CS632" s="20"/>
      <c r="CT632" s="19"/>
      <c r="CU632" s="19"/>
      <c r="CV632" s="20"/>
      <c r="CW632" s="20"/>
      <c r="CX632" s="96"/>
      <c r="CY632" s="96"/>
      <c r="CZ632" s="20"/>
      <c r="DA632" s="20"/>
      <c r="DB632" s="96"/>
      <c r="DC632" s="96"/>
      <c r="DD632" s="20"/>
      <c r="DE632" s="20"/>
      <c r="DF632" s="96"/>
      <c r="DG632" s="96"/>
      <c r="DH632" s="20"/>
      <c r="DI632" s="20"/>
      <c r="DJ632" s="96"/>
      <c r="DK632" s="96"/>
      <c r="DL632" s="20"/>
      <c r="DM632" s="20"/>
      <c r="DN632" s="96"/>
      <c r="DO632" s="96"/>
      <c r="DP632" s="20"/>
      <c r="DQ632" s="20"/>
      <c r="DR632" s="96"/>
      <c r="DS632" s="96"/>
      <c r="DT632" s="20"/>
      <c r="DU632" s="20"/>
      <c r="DV632" s="96"/>
      <c r="DW632" s="96"/>
      <c r="DX632" s="20"/>
      <c r="DY632" s="20"/>
      <c r="DZ632" s="56"/>
      <c r="EA632" s="57"/>
    </row>
    <row r="633" spans="1:131" s="18" customFormat="1" ht="19.5" customHeight="1" x14ac:dyDescent="0.25">
      <c r="A633" s="18">
        <v>515</v>
      </c>
      <c r="B633" s="17" t="s">
        <v>1943</v>
      </c>
      <c r="C633" s="18" t="s">
        <v>902</v>
      </c>
      <c r="D633" s="19">
        <v>41708</v>
      </c>
      <c r="G633" s="19"/>
      <c r="J633" s="130"/>
      <c r="K633" s="130"/>
      <c r="L633" s="130"/>
      <c r="R633" s="20"/>
      <c r="S633" s="20">
        <v>252705439</v>
      </c>
      <c r="T633" s="20">
        <v>252705439</v>
      </c>
      <c r="U633" s="20">
        <v>50541088</v>
      </c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51">
        <f t="shared" si="9"/>
        <v>0</v>
      </c>
      <c r="AG633" s="46"/>
      <c r="AH633" s="19"/>
      <c r="AI633" s="19"/>
      <c r="AJ633" s="20"/>
      <c r="AK633" s="20"/>
      <c r="AL633" s="19"/>
      <c r="AM633" s="19"/>
      <c r="AN633" s="20"/>
      <c r="AO633" s="20"/>
      <c r="AP633" s="19"/>
      <c r="AQ633" s="19"/>
      <c r="AR633" s="20"/>
      <c r="AS633" s="20"/>
      <c r="AT633" s="19"/>
      <c r="AU633" s="19"/>
      <c r="AV633" s="20"/>
      <c r="AW633" s="20"/>
      <c r="AX633" s="19"/>
      <c r="AY633" s="19"/>
      <c r="AZ633" s="20"/>
      <c r="BA633" s="20"/>
      <c r="BB633" s="19"/>
      <c r="BC633" s="19"/>
      <c r="BD633" s="20"/>
      <c r="BE633" s="20"/>
      <c r="BF633" s="19"/>
      <c r="BG633" s="19"/>
      <c r="BH633" s="20"/>
      <c r="BI633" s="20"/>
      <c r="BJ633" s="19"/>
      <c r="BK633" s="19"/>
      <c r="BL633" s="20"/>
      <c r="BM633" s="20"/>
      <c r="BN633" s="19"/>
      <c r="BO633" s="19"/>
      <c r="BP633" s="20"/>
      <c r="BQ633" s="20"/>
      <c r="BT633" s="20"/>
      <c r="BU633" s="20"/>
      <c r="BX633" s="20"/>
      <c r="BY633" s="20"/>
      <c r="CB633" s="20"/>
      <c r="CC633" s="20"/>
      <c r="CF633" s="20"/>
      <c r="CG633" s="20"/>
      <c r="CJ633" s="20"/>
      <c r="CK633" s="20"/>
      <c r="CN633" s="20"/>
      <c r="CO633" s="20"/>
      <c r="CP633" s="19"/>
      <c r="CQ633" s="19"/>
      <c r="CR633" s="20"/>
      <c r="CS633" s="20"/>
      <c r="CT633" s="19"/>
      <c r="CU633" s="19"/>
      <c r="CV633" s="20"/>
      <c r="CW633" s="20"/>
      <c r="CX633" s="96"/>
      <c r="CY633" s="96"/>
      <c r="CZ633" s="20"/>
      <c r="DA633" s="20"/>
      <c r="DB633" s="96"/>
      <c r="DC633" s="96"/>
      <c r="DD633" s="20"/>
      <c r="DE633" s="20"/>
      <c r="DF633" s="96"/>
      <c r="DG633" s="96"/>
      <c r="DH633" s="20"/>
      <c r="DI633" s="20"/>
      <c r="DJ633" s="96"/>
      <c r="DK633" s="96"/>
      <c r="DL633" s="20"/>
      <c r="DM633" s="20"/>
      <c r="DN633" s="96"/>
      <c r="DO633" s="96"/>
      <c r="DP633" s="20"/>
      <c r="DQ633" s="20"/>
      <c r="DR633" s="96"/>
      <c r="DS633" s="96"/>
      <c r="DT633" s="20"/>
      <c r="DU633" s="20"/>
      <c r="DV633" s="96"/>
      <c r="DW633" s="96"/>
      <c r="DX633" s="20"/>
      <c r="DY633" s="20"/>
      <c r="DZ633" s="56"/>
      <c r="EA633" s="57"/>
    </row>
    <row r="634" spans="1:131" ht="19.5" customHeight="1" x14ac:dyDescent="0.25">
      <c r="A634" s="9">
        <v>516</v>
      </c>
      <c r="B634" s="10" t="s">
        <v>1944</v>
      </c>
      <c r="C634" s="9" t="s">
        <v>905</v>
      </c>
      <c r="E634" s="9" t="s">
        <v>770</v>
      </c>
      <c r="F634" s="9" t="s">
        <v>136</v>
      </c>
      <c r="H634" s="9" t="s">
        <v>906</v>
      </c>
      <c r="O634" s="9">
        <v>27</v>
      </c>
      <c r="AF634" s="51">
        <f t="shared" si="9"/>
        <v>0</v>
      </c>
    </row>
    <row r="635" spans="1:131" s="22" customFormat="1" ht="19.5" customHeight="1" x14ac:dyDescent="0.25">
      <c r="A635" s="9">
        <v>517</v>
      </c>
      <c r="B635" s="10" t="s">
        <v>1945</v>
      </c>
      <c r="C635" s="22" t="s">
        <v>907</v>
      </c>
      <c r="D635" s="14"/>
      <c r="E635" s="22" t="s">
        <v>447</v>
      </c>
      <c r="F635" s="22" t="s">
        <v>448</v>
      </c>
      <c r="G635" s="14"/>
      <c r="H635" s="22" t="s">
        <v>202</v>
      </c>
      <c r="I635" s="22" t="s">
        <v>25</v>
      </c>
      <c r="J635" s="131">
        <v>41291</v>
      </c>
      <c r="K635" s="131">
        <v>41291</v>
      </c>
      <c r="L635" s="131">
        <v>41639</v>
      </c>
      <c r="O635" s="22">
        <v>24</v>
      </c>
      <c r="Q635" s="22" t="s">
        <v>54</v>
      </c>
      <c r="R635" s="15"/>
      <c r="S635" s="15">
        <v>7130000</v>
      </c>
      <c r="T635" s="15">
        <v>7130000</v>
      </c>
      <c r="U635" s="15">
        <v>1426000</v>
      </c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51">
        <f t="shared" si="9"/>
        <v>0</v>
      </c>
      <c r="AG635" s="47"/>
      <c r="AH635" s="14">
        <v>41291</v>
      </c>
      <c r="AI635" s="14">
        <v>41433</v>
      </c>
      <c r="AJ635" s="15">
        <v>7082023</v>
      </c>
      <c r="AK635" s="15">
        <v>1416405</v>
      </c>
      <c r="AL635" s="14"/>
      <c r="AM635" s="14"/>
      <c r="AN635" s="15"/>
      <c r="AO635" s="15"/>
      <c r="AP635" s="14"/>
      <c r="AQ635" s="14"/>
      <c r="AR635" s="15"/>
      <c r="AS635" s="15"/>
      <c r="AT635" s="14"/>
      <c r="AU635" s="14"/>
      <c r="AV635" s="15"/>
      <c r="AW635" s="15"/>
      <c r="AX635" s="14"/>
      <c r="AY635" s="14"/>
      <c r="AZ635" s="15"/>
      <c r="BA635" s="15"/>
      <c r="BB635" s="14"/>
      <c r="BC635" s="14"/>
      <c r="BD635" s="15"/>
      <c r="BE635" s="15"/>
      <c r="BF635" s="14"/>
      <c r="BG635" s="14"/>
      <c r="BH635" s="15"/>
      <c r="BI635" s="15"/>
      <c r="BJ635" s="14"/>
      <c r="BK635" s="14"/>
      <c r="BL635" s="15"/>
      <c r="BM635" s="15"/>
      <c r="BN635" s="14"/>
      <c r="BO635" s="14"/>
      <c r="BP635" s="15"/>
      <c r="BQ635" s="15"/>
      <c r="BT635" s="15"/>
      <c r="BU635" s="15"/>
      <c r="BX635" s="15"/>
      <c r="BY635" s="15"/>
      <c r="CB635" s="15"/>
      <c r="CC635" s="15"/>
      <c r="CF635" s="15"/>
      <c r="CG635" s="15"/>
      <c r="CJ635" s="15"/>
      <c r="CK635" s="15"/>
      <c r="CN635" s="15"/>
      <c r="CO635" s="15"/>
      <c r="CP635" s="14"/>
      <c r="CQ635" s="14"/>
      <c r="CR635" s="15"/>
      <c r="CS635" s="15"/>
      <c r="CT635" s="14"/>
      <c r="CU635" s="14"/>
      <c r="CV635" s="15"/>
      <c r="CW635" s="15"/>
      <c r="CX635" s="97"/>
      <c r="CY635" s="97"/>
      <c r="CZ635" s="15"/>
      <c r="DA635" s="15"/>
      <c r="DB635" s="97"/>
      <c r="DC635" s="97"/>
      <c r="DD635" s="15"/>
      <c r="DE635" s="15"/>
      <c r="DF635" s="97"/>
      <c r="DG635" s="97"/>
      <c r="DH635" s="15"/>
      <c r="DI635" s="15"/>
      <c r="DJ635" s="97"/>
      <c r="DK635" s="97"/>
      <c r="DL635" s="15"/>
      <c r="DM635" s="15"/>
      <c r="DN635" s="97"/>
      <c r="DO635" s="97"/>
      <c r="DP635" s="15"/>
      <c r="DQ635" s="15"/>
      <c r="DR635" s="97"/>
      <c r="DS635" s="97"/>
      <c r="DT635" s="15"/>
      <c r="DU635" s="15"/>
      <c r="DV635" s="97"/>
      <c r="DW635" s="97"/>
      <c r="DX635" s="15"/>
      <c r="DY635" s="15"/>
      <c r="DZ635" s="58"/>
      <c r="EA635" s="59"/>
    </row>
    <row r="636" spans="1:131" s="18" customFormat="1" ht="19.5" customHeight="1" x14ac:dyDescent="0.25">
      <c r="A636" s="18">
        <v>517</v>
      </c>
      <c r="B636" s="17" t="s">
        <v>1945</v>
      </c>
      <c r="C636" s="18" t="s">
        <v>907</v>
      </c>
      <c r="D636" s="19">
        <v>41575</v>
      </c>
      <c r="E636" s="18" t="s">
        <v>447</v>
      </c>
      <c r="G636" s="19"/>
      <c r="J636" s="130"/>
      <c r="K636" s="130"/>
      <c r="L636" s="130">
        <v>41433</v>
      </c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51">
        <f t="shared" si="9"/>
        <v>0</v>
      </c>
      <c r="AG636" s="46"/>
      <c r="AH636" s="19"/>
      <c r="AI636" s="19"/>
      <c r="AJ636" s="20"/>
      <c r="AK636" s="20"/>
      <c r="AL636" s="19"/>
      <c r="AM636" s="19"/>
      <c r="AN636" s="20"/>
      <c r="AO636" s="20"/>
      <c r="AP636" s="19"/>
      <c r="AQ636" s="19"/>
      <c r="AR636" s="20"/>
      <c r="AS636" s="20"/>
      <c r="AT636" s="19"/>
      <c r="AU636" s="19"/>
      <c r="AV636" s="20"/>
      <c r="AW636" s="20"/>
      <c r="AX636" s="19"/>
      <c r="AY636" s="19"/>
      <c r="AZ636" s="20"/>
      <c r="BA636" s="20"/>
      <c r="BB636" s="19"/>
      <c r="BC636" s="19"/>
      <c r="BD636" s="20"/>
      <c r="BE636" s="20"/>
      <c r="BF636" s="19"/>
      <c r="BG636" s="19"/>
      <c r="BH636" s="20"/>
      <c r="BI636" s="20"/>
      <c r="BJ636" s="19"/>
      <c r="BK636" s="19"/>
      <c r="BL636" s="20"/>
      <c r="BM636" s="20"/>
      <c r="BN636" s="19"/>
      <c r="BO636" s="19"/>
      <c r="BP636" s="20"/>
      <c r="BQ636" s="20"/>
      <c r="BT636" s="20"/>
      <c r="BU636" s="20"/>
      <c r="BX636" s="20"/>
      <c r="BY636" s="20"/>
      <c r="CB636" s="20"/>
      <c r="CC636" s="20"/>
      <c r="CF636" s="20"/>
      <c r="CG636" s="20"/>
      <c r="CJ636" s="20"/>
      <c r="CK636" s="20"/>
      <c r="CN636" s="20"/>
      <c r="CO636" s="20"/>
      <c r="CP636" s="19"/>
      <c r="CQ636" s="19"/>
      <c r="CR636" s="20"/>
      <c r="CS636" s="20"/>
      <c r="CT636" s="19"/>
      <c r="CU636" s="19"/>
      <c r="CV636" s="20"/>
      <c r="CW636" s="20"/>
      <c r="CX636" s="96"/>
      <c r="CY636" s="96"/>
      <c r="CZ636" s="20"/>
      <c r="DA636" s="20"/>
      <c r="DB636" s="96"/>
      <c r="DC636" s="96"/>
      <c r="DD636" s="20"/>
      <c r="DE636" s="20"/>
      <c r="DF636" s="96"/>
      <c r="DG636" s="96"/>
      <c r="DH636" s="20"/>
      <c r="DI636" s="20"/>
      <c r="DJ636" s="96"/>
      <c r="DK636" s="96"/>
      <c r="DL636" s="20"/>
      <c r="DM636" s="20"/>
      <c r="DN636" s="96"/>
      <c r="DO636" s="96"/>
      <c r="DP636" s="20"/>
      <c r="DQ636" s="20"/>
      <c r="DR636" s="96"/>
      <c r="DS636" s="96"/>
      <c r="DT636" s="20"/>
      <c r="DU636" s="20"/>
      <c r="DV636" s="96"/>
      <c r="DW636" s="96"/>
      <c r="DX636" s="20"/>
      <c r="DY636" s="20"/>
      <c r="DZ636" s="56"/>
      <c r="EA636" s="57"/>
    </row>
    <row r="637" spans="1:131" s="22" customFormat="1" ht="19.5" customHeight="1" x14ac:dyDescent="0.25">
      <c r="A637" s="9">
        <v>518</v>
      </c>
      <c r="B637" s="10" t="s">
        <v>1946</v>
      </c>
      <c r="C637" s="22" t="s">
        <v>908</v>
      </c>
      <c r="D637" s="14"/>
      <c r="E637" s="22" t="s">
        <v>447</v>
      </c>
      <c r="F637" s="22" t="s">
        <v>448</v>
      </c>
      <c r="G637" s="14"/>
      <c r="H637" s="22" t="s">
        <v>202</v>
      </c>
      <c r="I637" s="22" t="s">
        <v>25</v>
      </c>
      <c r="J637" s="131">
        <v>41306</v>
      </c>
      <c r="K637" s="131">
        <v>41306</v>
      </c>
      <c r="L637" s="131">
        <v>41639</v>
      </c>
      <c r="O637" s="22">
        <v>24</v>
      </c>
      <c r="Q637" s="22" t="s">
        <v>54</v>
      </c>
      <c r="R637" s="15"/>
      <c r="S637" s="15">
        <v>6835000</v>
      </c>
      <c r="T637" s="15">
        <v>6835000</v>
      </c>
      <c r="U637" s="15">
        <v>1367000</v>
      </c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51">
        <f t="shared" si="9"/>
        <v>0</v>
      </c>
      <c r="AG637" s="47"/>
      <c r="AH637" s="14">
        <v>41306</v>
      </c>
      <c r="AI637" s="14">
        <v>41459</v>
      </c>
      <c r="AJ637" s="15">
        <v>6797043</v>
      </c>
      <c r="AK637" s="15">
        <v>1359409</v>
      </c>
      <c r="AL637" s="14"/>
      <c r="AM637" s="14"/>
      <c r="AN637" s="15"/>
      <c r="AO637" s="15"/>
      <c r="AP637" s="14"/>
      <c r="AQ637" s="14"/>
      <c r="AR637" s="15"/>
      <c r="AS637" s="15"/>
      <c r="AT637" s="14"/>
      <c r="AU637" s="14"/>
      <c r="AV637" s="15"/>
      <c r="AW637" s="15"/>
      <c r="AX637" s="14"/>
      <c r="AY637" s="14"/>
      <c r="AZ637" s="15"/>
      <c r="BA637" s="15"/>
      <c r="BB637" s="14"/>
      <c r="BC637" s="14"/>
      <c r="BD637" s="15"/>
      <c r="BE637" s="15"/>
      <c r="BF637" s="14"/>
      <c r="BG637" s="14"/>
      <c r="BH637" s="15"/>
      <c r="BI637" s="15"/>
      <c r="BJ637" s="14"/>
      <c r="BK637" s="14"/>
      <c r="BL637" s="15"/>
      <c r="BM637" s="15"/>
      <c r="BN637" s="14"/>
      <c r="BO637" s="14"/>
      <c r="BP637" s="15"/>
      <c r="BQ637" s="15"/>
      <c r="BT637" s="15"/>
      <c r="BU637" s="15"/>
      <c r="BX637" s="15"/>
      <c r="BY637" s="15"/>
      <c r="CB637" s="15"/>
      <c r="CC637" s="15"/>
      <c r="CF637" s="15"/>
      <c r="CG637" s="15"/>
      <c r="CJ637" s="15"/>
      <c r="CK637" s="15"/>
      <c r="CN637" s="15"/>
      <c r="CO637" s="15"/>
      <c r="CP637" s="14"/>
      <c r="CQ637" s="14"/>
      <c r="CR637" s="15"/>
      <c r="CS637" s="15"/>
      <c r="CT637" s="14"/>
      <c r="CU637" s="14"/>
      <c r="CV637" s="15"/>
      <c r="CW637" s="15"/>
      <c r="CX637" s="97"/>
      <c r="CY637" s="97"/>
      <c r="CZ637" s="15"/>
      <c r="DA637" s="15"/>
      <c r="DB637" s="97"/>
      <c r="DC637" s="97"/>
      <c r="DD637" s="15"/>
      <c r="DE637" s="15"/>
      <c r="DF637" s="97"/>
      <c r="DG637" s="97"/>
      <c r="DH637" s="15"/>
      <c r="DI637" s="15"/>
      <c r="DJ637" s="97"/>
      <c r="DK637" s="97"/>
      <c r="DL637" s="15"/>
      <c r="DM637" s="15"/>
      <c r="DN637" s="97"/>
      <c r="DO637" s="97"/>
      <c r="DP637" s="15"/>
      <c r="DQ637" s="15"/>
      <c r="DR637" s="97"/>
      <c r="DS637" s="97"/>
      <c r="DT637" s="15"/>
      <c r="DU637" s="15"/>
      <c r="DV637" s="97"/>
      <c r="DW637" s="97"/>
      <c r="DX637" s="15"/>
      <c r="DY637" s="15"/>
      <c r="DZ637" s="58"/>
      <c r="EA637" s="59"/>
    </row>
    <row r="638" spans="1:131" s="18" customFormat="1" ht="19.5" customHeight="1" x14ac:dyDescent="0.25">
      <c r="A638" s="18">
        <v>518</v>
      </c>
      <c r="B638" s="17" t="s">
        <v>1946</v>
      </c>
      <c r="C638" s="18" t="s">
        <v>908</v>
      </c>
      <c r="D638" s="19">
        <v>41575</v>
      </c>
      <c r="E638" s="18" t="s">
        <v>447</v>
      </c>
      <c r="G638" s="19"/>
      <c r="J638" s="130"/>
      <c r="K638" s="130"/>
      <c r="L638" s="130">
        <v>41459</v>
      </c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51">
        <f t="shared" si="9"/>
        <v>0</v>
      </c>
      <c r="AG638" s="46"/>
      <c r="AH638" s="19"/>
      <c r="AI638" s="19"/>
      <c r="AJ638" s="20"/>
      <c r="AK638" s="20"/>
      <c r="AL638" s="19"/>
      <c r="AM638" s="19"/>
      <c r="AN638" s="20"/>
      <c r="AO638" s="20"/>
      <c r="AP638" s="19"/>
      <c r="AQ638" s="19"/>
      <c r="AR638" s="20"/>
      <c r="AS638" s="20"/>
      <c r="AT638" s="19"/>
      <c r="AU638" s="19"/>
      <c r="AV638" s="20"/>
      <c r="AW638" s="20"/>
      <c r="AX638" s="19"/>
      <c r="AY638" s="19"/>
      <c r="AZ638" s="20"/>
      <c r="BA638" s="20"/>
      <c r="BB638" s="19"/>
      <c r="BC638" s="19"/>
      <c r="BD638" s="20"/>
      <c r="BE638" s="20"/>
      <c r="BF638" s="19"/>
      <c r="BG638" s="19"/>
      <c r="BH638" s="20"/>
      <c r="BI638" s="20"/>
      <c r="BJ638" s="19"/>
      <c r="BK638" s="19"/>
      <c r="BL638" s="20"/>
      <c r="BM638" s="20"/>
      <c r="BN638" s="19"/>
      <c r="BO638" s="19"/>
      <c r="BP638" s="20"/>
      <c r="BQ638" s="20"/>
      <c r="BT638" s="20"/>
      <c r="BU638" s="20"/>
      <c r="BX638" s="20"/>
      <c r="BY638" s="20"/>
      <c r="CB638" s="20"/>
      <c r="CC638" s="20"/>
      <c r="CF638" s="20"/>
      <c r="CG638" s="20"/>
      <c r="CJ638" s="20"/>
      <c r="CK638" s="20"/>
      <c r="CN638" s="20"/>
      <c r="CO638" s="20"/>
      <c r="CP638" s="19"/>
      <c r="CQ638" s="19"/>
      <c r="CR638" s="20"/>
      <c r="CS638" s="20"/>
      <c r="CT638" s="19"/>
      <c r="CU638" s="19"/>
      <c r="CV638" s="20"/>
      <c r="CW638" s="20"/>
      <c r="CX638" s="96"/>
      <c r="CY638" s="96"/>
      <c r="CZ638" s="20"/>
      <c r="DA638" s="20"/>
      <c r="DB638" s="96"/>
      <c r="DC638" s="96"/>
      <c r="DD638" s="20"/>
      <c r="DE638" s="20"/>
      <c r="DF638" s="96"/>
      <c r="DG638" s="96"/>
      <c r="DH638" s="20"/>
      <c r="DI638" s="20"/>
      <c r="DJ638" s="96"/>
      <c r="DK638" s="96"/>
      <c r="DL638" s="20"/>
      <c r="DM638" s="20"/>
      <c r="DN638" s="96"/>
      <c r="DO638" s="96"/>
      <c r="DP638" s="20"/>
      <c r="DQ638" s="20"/>
      <c r="DR638" s="96"/>
      <c r="DS638" s="96"/>
      <c r="DT638" s="20"/>
      <c r="DU638" s="20"/>
      <c r="DV638" s="96"/>
      <c r="DW638" s="96"/>
      <c r="DX638" s="20"/>
      <c r="DY638" s="20"/>
      <c r="DZ638" s="56"/>
      <c r="EA638" s="57"/>
    </row>
    <row r="639" spans="1:131" s="22" customFormat="1" ht="19.5" customHeight="1" x14ac:dyDescent="0.25">
      <c r="A639" s="9">
        <v>519</v>
      </c>
      <c r="B639" s="10" t="s">
        <v>1947</v>
      </c>
      <c r="C639" s="22" t="s">
        <v>909</v>
      </c>
      <c r="D639" s="14"/>
      <c r="E639" s="22" t="s">
        <v>447</v>
      </c>
      <c r="F639" s="22" t="s">
        <v>448</v>
      </c>
      <c r="G639" s="14"/>
      <c r="H639" s="22" t="s">
        <v>202</v>
      </c>
      <c r="I639" s="22" t="s">
        <v>25</v>
      </c>
      <c r="J639" s="131">
        <v>41326</v>
      </c>
      <c r="K639" s="131">
        <v>41326</v>
      </c>
      <c r="L639" s="131">
        <v>41639</v>
      </c>
      <c r="O639" s="22">
        <v>24</v>
      </c>
      <c r="Q639" s="22" t="s">
        <v>54</v>
      </c>
      <c r="R639" s="15"/>
      <c r="S639" s="15">
        <v>7165000</v>
      </c>
      <c r="T639" s="15">
        <v>7165000</v>
      </c>
      <c r="U639" s="15">
        <v>1433000</v>
      </c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51">
        <f t="shared" si="9"/>
        <v>0</v>
      </c>
      <c r="AG639" s="47"/>
      <c r="AH639" s="14">
        <v>41326</v>
      </c>
      <c r="AI639" s="14">
        <v>41456</v>
      </c>
      <c r="AJ639" s="15">
        <v>7136926</v>
      </c>
      <c r="AK639" s="15">
        <v>1427385</v>
      </c>
      <c r="AL639" s="14"/>
      <c r="AM639" s="14"/>
      <c r="AN639" s="15"/>
      <c r="AO639" s="15"/>
      <c r="AP639" s="14"/>
      <c r="AQ639" s="14"/>
      <c r="AR639" s="15"/>
      <c r="AS639" s="15"/>
      <c r="AT639" s="14"/>
      <c r="AU639" s="14"/>
      <c r="AV639" s="15"/>
      <c r="AW639" s="15"/>
      <c r="AX639" s="14"/>
      <c r="AY639" s="14"/>
      <c r="AZ639" s="15"/>
      <c r="BA639" s="15"/>
      <c r="BB639" s="14"/>
      <c r="BC639" s="14"/>
      <c r="BD639" s="15"/>
      <c r="BE639" s="15"/>
      <c r="BF639" s="14"/>
      <c r="BG639" s="14"/>
      <c r="BH639" s="15"/>
      <c r="BI639" s="15"/>
      <c r="BJ639" s="14"/>
      <c r="BK639" s="14"/>
      <c r="BL639" s="15"/>
      <c r="BM639" s="15"/>
      <c r="BN639" s="14"/>
      <c r="BO639" s="14"/>
      <c r="BP639" s="15"/>
      <c r="BQ639" s="15"/>
      <c r="BT639" s="15"/>
      <c r="BU639" s="15"/>
      <c r="BX639" s="15"/>
      <c r="BY639" s="15"/>
      <c r="CB639" s="15"/>
      <c r="CC639" s="15"/>
      <c r="CF639" s="15"/>
      <c r="CG639" s="15"/>
      <c r="CJ639" s="15"/>
      <c r="CK639" s="15"/>
      <c r="CN639" s="15"/>
      <c r="CO639" s="15"/>
      <c r="CP639" s="14"/>
      <c r="CQ639" s="14"/>
      <c r="CR639" s="15"/>
      <c r="CS639" s="15"/>
      <c r="CT639" s="14"/>
      <c r="CU639" s="14"/>
      <c r="CV639" s="15"/>
      <c r="CW639" s="15"/>
      <c r="CX639" s="97"/>
      <c r="CY639" s="97"/>
      <c r="CZ639" s="15"/>
      <c r="DA639" s="15"/>
      <c r="DB639" s="97"/>
      <c r="DC639" s="97"/>
      <c r="DD639" s="15"/>
      <c r="DE639" s="15"/>
      <c r="DF639" s="97"/>
      <c r="DG639" s="97"/>
      <c r="DH639" s="15"/>
      <c r="DI639" s="15"/>
      <c r="DJ639" s="97"/>
      <c r="DK639" s="97"/>
      <c r="DL639" s="15"/>
      <c r="DM639" s="15"/>
      <c r="DN639" s="97"/>
      <c r="DO639" s="97"/>
      <c r="DP639" s="15"/>
      <c r="DQ639" s="15"/>
      <c r="DR639" s="97"/>
      <c r="DS639" s="97"/>
      <c r="DT639" s="15"/>
      <c r="DU639" s="15"/>
      <c r="DV639" s="97"/>
      <c r="DW639" s="97"/>
      <c r="DX639" s="15"/>
      <c r="DY639" s="15"/>
      <c r="DZ639" s="58"/>
      <c r="EA639" s="59"/>
    </row>
    <row r="640" spans="1:131" s="18" customFormat="1" ht="19.5" customHeight="1" x14ac:dyDescent="0.25">
      <c r="A640" s="18">
        <v>519</v>
      </c>
      <c r="B640" s="17" t="s">
        <v>1947</v>
      </c>
      <c r="C640" s="18" t="s">
        <v>909</v>
      </c>
      <c r="D640" s="19">
        <v>41575</v>
      </c>
      <c r="E640" s="18" t="s">
        <v>447</v>
      </c>
      <c r="G640" s="19"/>
      <c r="J640" s="130"/>
      <c r="K640" s="130"/>
      <c r="L640" s="130">
        <v>41456</v>
      </c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51">
        <f t="shared" si="9"/>
        <v>0</v>
      </c>
      <c r="AG640" s="46"/>
      <c r="AH640" s="19"/>
      <c r="AI640" s="19"/>
      <c r="AJ640" s="20"/>
      <c r="AK640" s="20"/>
      <c r="AL640" s="19"/>
      <c r="AM640" s="19"/>
      <c r="AN640" s="20"/>
      <c r="AO640" s="20"/>
      <c r="AP640" s="19"/>
      <c r="AQ640" s="19"/>
      <c r="AR640" s="20"/>
      <c r="AS640" s="20"/>
      <c r="AT640" s="19"/>
      <c r="AU640" s="19"/>
      <c r="AV640" s="20"/>
      <c r="AW640" s="20"/>
      <c r="AX640" s="19"/>
      <c r="AY640" s="19"/>
      <c r="AZ640" s="20"/>
      <c r="BA640" s="20"/>
      <c r="BB640" s="19"/>
      <c r="BC640" s="19"/>
      <c r="BD640" s="20"/>
      <c r="BE640" s="20"/>
      <c r="BF640" s="19"/>
      <c r="BG640" s="19"/>
      <c r="BH640" s="20"/>
      <c r="BI640" s="20"/>
      <c r="BJ640" s="19"/>
      <c r="BK640" s="19"/>
      <c r="BL640" s="20"/>
      <c r="BM640" s="20"/>
      <c r="BN640" s="19"/>
      <c r="BO640" s="19"/>
      <c r="BP640" s="20"/>
      <c r="BQ640" s="20"/>
      <c r="BT640" s="20"/>
      <c r="BU640" s="20"/>
      <c r="BX640" s="20"/>
      <c r="BY640" s="20"/>
      <c r="CB640" s="20"/>
      <c r="CC640" s="20"/>
      <c r="CF640" s="20"/>
      <c r="CG640" s="20"/>
      <c r="CJ640" s="20"/>
      <c r="CK640" s="20"/>
      <c r="CN640" s="20"/>
      <c r="CO640" s="20"/>
      <c r="CP640" s="19"/>
      <c r="CQ640" s="19"/>
      <c r="CR640" s="20"/>
      <c r="CS640" s="20"/>
      <c r="CT640" s="19"/>
      <c r="CU640" s="19"/>
      <c r="CV640" s="20"/>
      <c r="CW640" s="20"/>
      <c r="CX640" s="96"/>
      <c r="CY640" s="96"/>
      <c r="CZ640" s="20"/>
      <c r="DA640" s="20"/>
      <c r="DB640" s="96"/>
      <c r="DC640" s="96"/>
      <c r="DD640" s="20"/>
      <c r="DE640" s="20"/>
      <c r="DF640" s="96"/>
      <c r="DG640" s="96"/>
      <c r="DH640" s="20"/>
      <c r="DI640" s="20"/>
      <c r="DJ640" s="96"/>
      <c r="DK640" s="96"/>
      <c r="DL640" s="20"/>
      <c r="DM640" s="20"/>
      <c r="DN640" s="96"/>
      <c r="DO640" s="96"/>
      <c r="DP640" s="20"/>
      <c r="DQ640" s="20"/>
      <c r="DR640" s="96"/>
      <c r="DS640" s="96"/>
      <c r="DT640" s="20"/>
      <c r="DU640" s="20"/>
      <c r="DV640" s="96"/>
      <c r="DW640" s="96"/>
      <c r="DX640" s="20"/>
      <c r="DY640" s="20"/>
      <c r="DZ640" s="56"/>
      <c r="EA640" s="57"/>
    </row>
    <row r="641" spans="1:131" s="22" customFormat="1" ht="19.5" customHeight="1" x14ac:dyDescent="0.25">
      <c r="A641" s="9">
        <v>520</v>
      </c>
      <c r="B641" s="10" t="s">
        <v>1948</v>
      </c>
      <c r="C641" s="22" t="s">
        <v>910</v>
      </c>
      <c r="D641" s="14"/>
      <c r="E641" s="22" t="s">
        <v>447</v>
      </c>
      <c r="F641" s="22" t="s">
        <v>448</v>
      </c>
      <c r="G641" s="14"/>
      <c r="H641" s="22" t="s">
        <v>202</v>
      </c>
      <c r="I641" s="22" t="s">
        <v>25</v>
      </c>
      <c r="J641" s="131">
        <v>41335</v>
      </c>
      <c r="K641" s="131">
        <v>41335</v>
      </c>
      <c r="L641" s="131">
        <v>41639</v>
      </c>
      <c r="O641" s="22">
        <v>24</v>
      </c>
      <c r="Q641" s="22" t="s">
        <v>54</v>
      </c>
      <c r="R641" s="15"/>
      <c r="S641" s="15">
        <v>7200000</v>
      </c>
      <c r="T641" s="15">
        <v>7200000</v>
      </c>
      <c r="U641" s="15">
        <v>1440000</v>
      </c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51">
        <f t="shared" si="9"/>
        <v>0</v>
      </c>
      <c r="AG641" s="47"/>
      <c r="AH641" s="14">
        <v>41335</v>
      </c>
      <c r="AI641" s="14">
        <v>41519</v>
      </c>
      <c r="AJ641" s="15">
        <v>7152047</v>
      </c>
      <c r="AK641" s="15">
        <v>1430409</v>
      </c>
      <c r="AL641" s="14"/>
      <c r="AM641" s="14"/>
      <c r="AN641" s="15"/>
      <c r="AO641" s="15"/>
      <c r="AP641" s="14"/>
      <c r="AQ641" s="14"/>
      <c r="AR641" s="15"/>
      <c r="AS641" s="15"/>
      <c r="AT641" s="14"/>
      <c r="AU641" s="14"/>
      <c r="AV641" s="15"/>
      <c r="AW641" s="15"/>
      <c r="AX641" s="14"/>
      <c r="AY641" s="14"/>
      <c r="AZ641" s="15"/>
      <c r="BA641" s="15"/>
      <c r="BB641" s="14"/>
      <c r="BC641" s="14"/>
      <c r="BD641" s="15"/>
      <c r="BE641" s="15"/>
      <c r="BF641" s="14"/>
      <c r="BG641" s="14"/>
      <c r="BH641" s="15"/>
      <c r="BI641" s="15"/>
      <c r="BJ641" s="14"/>
      <c r="BK641" s="14"/>
      <c r="BL641" s="15"/>
      <c r="BM641" s="15"/>
      <c r="BN641" s="14"/>
      <c r="BO641" s="14"/>
      <c r="BP641" s="15"/>
      <c r="BQ641" s="15"/>
      <c r="BT641" s="15"/>
      <c r="BU641" s="15"/>
      <c r="BX641" s="15"/>
      <c r="BY641" s="15"/>
      <c r="CB641" s="15"/>
      <c r="CC641" s="15"/>
      <c r="CF641" s="15"/>
      <c r="CG641" s="15"/>
      <c r="CJ641" s="15"/>
      <c r="CK641" s="15"/>
      <c r="CN641" s="15"/>
      <c r="CO641" s="15"/>
      <c r="CP641" s="14"/>
      <c r="CQ641" s="14"/>
      <c r="CR641" s="15"/>
      <c r="CS641" s="15"/>
      <c r="CT641" s="14"/>
      <c r="CU641" s="14"/>
      <c r="CV641" s="15"/>
      <c r="CW641" s="15"/>
      <c r="CX641" s="97"/>
      <c r="CY641" s="97"/>
      <c r="CZ641" s="15"/>
      <c r="DA641" s="15"/>
      <c r="DB641" s="97"/>
      <c r="DC641" s="97"/>
      <c r="DD641" s="15"/>
      <c r="DE641" s="15"/>
      <c r="DF641" s="97"/>
      <c r="DG641" s="97"/>
      <c r="DH641" s="15"/>
      <c r="DI641" s="15"/>
      <c r="DJ641" s="97"/>
      <c r="DK641" s="97"/>
      <c r="DL641" s="15"/>
      <c r="DM641" s="15"/>
      <c r="DN641" s="97"/>
      <c r="DO641" s="97"/>
      <c r="DP641" s="15"/>
      <c r="DQ641" s="15"/>
      <c r="DR641" s="97"/>
      <c r="DS641" s="97"/>
      <c r="DT641" s="15"/>
      <c r="DU641" s="15"/>
      <c r="DV641" s="97"/>
      <c r="DW641" s="97"/>
      <c r="DX641" s="15"/>
      <c r="DY641" s="15"/>
      <c r="DZ641" s="58"/>
      <c r="EA641" s="59"/>
    </row>
    <row r="642" spans="1:131" ht="19.5" customHeight="1" x14ac:dyDescent="0.25">
      <c r="A642" s="9">
        <v>521</v>
      </c>
      <c r="B642" s="10" t="s">
        <v>1949</v>
      </c>
      <c r="C642" s="9" t="s">
        <v>911</v>
      </c>
      <c r="E642" s="9" t="s">
        <v>912</v>
      </c>
      <c r="F642" s="9" t="s">
        <v>913</v>
      </c>
      <c r="H642" s="9" t="s">
        <v>202</v>
      </c>
      <c r="I642" s="9" t="s">
        <v>35</v>
      </c>
      <c r="J642" s="129">
        <v>41366</v>
      </c>
      <c r="K642" s="129">
        <v>41241</v>
      </c>
      <c r="L642" s="129">
        <v>41517</v>
      </c>
      <c r="O642" s="9">
        <v>23</v>
      </c>
      <c r="Q642" s="9" t="s">
        <v>61</v>
      </c>
      <c r="S642" s="13">
        <v>298673498</v>
      </c>
      <c r="T642" s="13">
        <v>298673498</v>
      </c>
      <c r="U642" s="13">
        <v>59734700</v>
      </c>
      <c r="AF642" s="51">
        <f t="shared" si="9"/>
        <v>0</v>
      </c>
      <c r="AH642" s="11">
        <v>41241</v>
      </c>
      <c r="AI642" s="11">
        <v>41517</v>
      </c>
      <c r="AJ642" s="13">
        <v>284269907</v>
      </c>
      <c r="AK642" s="13">
        <v>56853981</v>
      </c>
    </row>
    <row r="643" spans="1:131" ht="36" customHeight="1" x14ac:dyDescent="0.25">
      <c r="A643" s="9">
        <v>522</v>
      </c>
      <c r="B643" s="10" t="s">
        <v>1950</v>
      </c>
      <c r="C643" s="9" t="s">
        <v>914</v>
      </c>
      <c r="E643" s="9" t="s">
        <v>369</v>
      </c>
      <c r="F643" s="9" t="s">
        <v>370</v>
      </c>
      <c r="H643" s="9" t="s">
        <v>202</v>
      </c>
      <c r="I643" s="9" t="s">
        <v>122</v>
      </c>
      <c r="J643" s="129">
        <v>41337</v>
      </c>
      <c r="K643" s="129">
        <v>41334</v>
      </c>
      <c r="L643" s="129">
        <v>41516</v>
      </c>
      <c r="M643" s="9" t="s">
        <v>20</v>
      </c>
      <c r="O643" s="9">
        <v>28</v>
      </c>
      <c r="Q643" s="9" t="s">
        <v>54</v>
      </c>
      <c r="S643" s="13">
        <v>9600000</v>
      </c>
      <c r="T643" s="13">
        <v>9600000</v>
      </c>
      <c r="U643" s="13">
        <v>1920000</v>
      </c>
      <c r="AF643" s="51">
        <f t="shared" si="9"/>
        <v>0</v>
      </c>
      <c r="AH643" s="11">
        <v>41334</v>
      </c>
      <c r="AI643" s="11">
        <v>41670</v>
      </c>
      <c r="AJ643" s="13">
        <v>8528925</v>
      </c>
      <c r="AK643" s="13">
        <v>1705785</v>
      </c>
    </row>
    <row r="644" spans="1:131" s="18" customFormat="1" ht="42" customHeight="1" x14ac:dyDescent="0.25">
      <c r="A644" s="18">
        <v>522</v>
      </c>
      <c r="B644" s="17" t="s">
        <v>1950</v>
      </c>
      <c r="C644" s="18" t="s">
        <v>914</v>
      </c>
      <c r="D644" s="19">
        <v>41585</v>
      </c>
      <c r="G644" s="19"/>
      <c r="J644" s="130"/>
      <c r="K644" s="130"/>
      <c r="L644" s="130">
        <v>41670</v>
      </c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51">
        <f t="shared" si="9"/>
        <v>0</v>
      </c>
      <c r="AG644" s="46"/>
      <c r="AH644" s="19"/>
      <c r="AI644" s="19"/>
      <c r="AJ644" s="20"/>
      <c r="AK644" s="20"/>
      <c r="AL644" s="19"/>
      <c r="AM644" s="19"/>
      <c r="AN644" s="20"/>
      <c r="AO644" s="20"/>
      <c r="AP644" s="19"/>
      <c r="AQ644" s="19"/>
      <c r="AR644" s="20"/>
      <c r="AS644" s="20"/>
      <c r="AT644" s="19"/>
      <c r="AU644" s="19"/>
      <c r="AV644" s="20"/>
      <c r="AW644" s="20"/>
      <c r="AX644" s="19"/>
      <c r="AY644" s="19"/>
      <c r="AZ644" s="20"/>
      <c r="BA644" s="20"/>
      <c r="BB644" s="19"/>
      <c r="BC644" s="19"/>
      <c r="BD644" s="20"/>
      <c r="BE644" s="20"/>
      <c r="BF644" s="19"/>
      <c r="BG644" s="19"/>
      <c r="BH644" s="20"/>
      <c r="BI644" s="20"/>
      <c r="BJ644" s="19"/>
      <c r="BK644" s="19"/>
      <c r="BL644" s="20"/>
      <c r="BM644" s="20"/>
      <c r="BN644" s="19"/>
      <c r="BO644" s="19"/>
      <c r="BP644" s="20"/>
      <c r="BQ644" s="20"/>
      <c r="BT644" s="20"/>
      <c r="BU644" s="20"/>
      <c r="BX644" s="20"/>
      <c r="BY644" s="20"/>
      <c r="CB644" s="20"/>
      <c r="CC644" s="20"/>
      <c r="CF644" s="20"/>
      <c r="CG644" s="20"/>
      <c r="CJ644" s="20"/>
      <c r="CK644" s="20"/>
      <c r="CN644" s="20"/>
      <c r="CO644" s="20"/>
      <c r="CP644" s="19"/>
      <c r="CQ644" s="19"/>
      <c r="CR644" s="20"/>
      <c r="CS644" s="20"/>
      <c r="CT644" s="19"/>
      <c r="CU644" s="19"/>
      <c r="CV644" s="20"/>
      <c r="CW644" s="20"/>
      <c r="CX644" s="96"/>
      <c r="CY644" s="96"/>
      <c r="CZ644" s="20"/>
      <c r="DA644" s="20"/>
      <c r="DB644" s="96"/>
      <c r="DC644" s="96"/>
      <c r="DD644" s="20"/>
      <c r="DE644" s="20"/>
      <c r="DF644" s="96"/>
      <c r="DG644" s="96"/>
      <c r="DH644" s="20"/>
      <c r="DI644" s="20"/>
      <c r="DJ644" s="96"/>
      <c r="DK644" s="96"/>
      <c r="DL644" s="20"/>
      <c r="DM644" s="20"/>
      <c r="DN644" s="96"/>
      <c r="DO644" s="96"/>
      <c r="DP644" s="20"/>
      <c r="DQ644" s="20"/>
      <c r="DR644" s="96"/>
      <c r="DS644" s="96"/>
      <c r="DT644" s="20"/>
      <c r="DU644" s="20"/>
      <c r="DV644" s="96"/>
      <c r="DW644" s="96"/>
      <c r="DX644" s="20"/>
      <c r="DY644" s="20"/>
      <c r="DZ644" s="56"/>
      <c r="EA644" s="57"/>
    </row>
    <row r="645" spans="1:131" ht="19.5" customHeight="1" x14ac:dyDescent="0.25">
      <c r="A645" s="9">
        <v>523</v>
      </c>
      <c r="B645" s="10" t="s">
        <v>1951</v>
      </c>
      <c r="C645" s="9" t="s">
        <v>3108</v>
      </c>
      <c r="E645" s="9" t="s">
        <v>915</v>
      </c>
      <c r="F645" s="9" t="s">
        <v>916</v>
      </c>
      <c r="H645" s="9" t="s">
        <v>202</v>
      </c>
      <c r="I645" s="9" t="s">
        <v>25</v>
      </c>
      <c r="J645" s="129">
        <v>41361</v>
      </c>
      <c r="K645" s="129">
        <v>41278</v>
      </c>
      <c r="L645" s="129">
        <v>41623</v>
      </c>
      <c r="M645" s="9" t="s">
        <v>20</v>
      </c>
      <c r="O645" s="9">
        <v>29</v>
      </c>
      <c r="Q645" s="9" t="s">
        <v>54</v>
      </c>
      <c r="S645" s="13">
        <v>17500000</v>
      </c>
      <c r="T645" s="13">
        <v>17500000</v>
      </c>
      <c r="U645" s="13">
        <v>3500000</v>
      </c>
      <c r="AF645" s="51">
        <f t="shared" si="9"/>
        <v>0</v>
      </c>
      <c r="AH645" s="11">
        <v>41278</v>
      </c>
      <c r="AI645" s="11">
        <v>41455</v>
      </c>
      <c r="AJ645" s="13">
        <v>6041025</v>
      </c>
      <c r="AK645" s="13">
        <v>1208205</v>
      </c>
      <c r="AL645" s="11">
        <v>41456</v>
      </c>
      <c r="AM645" s="11">
        <v>41623</v>
      </c>
      <c r="AN645" s="13">
        <v>4680909</v>
      </c>
      <c r="AO645" s="13">
        <v>936182</v>
      </c>
      <c r="AP645" s="11">
        <v>41640</v>
      </c>
      <c r="AQ645" s="11">
        <v>41729</v>
      </c>
      <c r="AR645" s="13">
        <v>1518917</v>
      </c>
      <c r="AS645" s="13">
        <v>303783</v>
      </c>
    </row>
    <row r="646" spans="1:131" s="18" customFormat="1" ht="19.5" customHeight="1" x14ac:dyDescent="0.25">
      <c r="A646" s="18">
        <v>523</v>
      </c>
      <c r="B646" s="17" t="s">
        <v>1951</v>
      </c>
      <c r="C646" s="18" t="s">
        <v>3108</v>
      </c>
      <c r="D646" s="19">
        <v>42123</v>
      </c>
      <c r="G646" s="19"/>
      <c r="J646" s="130"/>
      <c r="K646" s="130"/>
      <c r="L646" s="130">
        <v>41942</v>
      </c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51">
        <f t="shared" si="9"/>
        <v>0</v>
      </c>
      <c r="AG646" s="46"/>
      <c r="AH646" s="19"/>
      <c r="AI646" s="19"/>
      <c r="AJ646" s="20"/>
      <c r="AK646" s="20"/>
      <c r="AL646" s="19"/>
      <c r="AM646" s="19"/>
      <c r="AN646" s="20"/>
      <c r="AO646" s="20"/>
      <c r="AP646" s="19"/>
      <c r="AQ646" s="19"/>
      <c r="AR646" s="20"/>
      <c r="AS646" s="20"/>
      <c r="AT646" s="19"/>
      <c r="AU646" s="19"/>
      <c r="AV646" s="20"/>
      <c r="AW646" s="20"/>
      <c r="AX646" s="19"/>
      <c r="AY646" s="19"/>
      <c r="AZ646" s="20"/>
      <c r="BA646" s="20"/>
      <c r="BB646" s="19"/>
      <c r="BC646" s="19"/>
      <c r="BD646" s="20"/>
      <c r="BE646" s="20"/>
      <c r="BF646" s="19"/>
      <c r="BG646" s="19"/>
      <c r="BH646" s="20"/>
      <c r="BI646" s="20"/>
      <c r="BJ646" s="19"/>
      <c r="BK646" s="19"/>
      <c r="BL646" s="20"/>
      <c r="BM646" s="20"/>
      <c r="BN646" s="19"/>
      <c r="BO646" s="19"/>
      <c r="BP646" s="20"/>
      <c r="BQ646" s="20"/>
      <c r="BT646" s="20"/>
      <c r="BU646" s="20"/>
      <c r="BX646" s="20"/>
      <c r="BY646" s="20"/>
      <c r="CB646" s="20"/>
      <c r="CC646" s="20"/>
      <c r="CF646" s="20"/>
      <c r="CG646" s="20"/>
      <c r="CJ646" s="20"/>
      <c r="CK646" s="20"/>
      <c r="CN646" s="20"/>
      <c r="CO646" s="20"/>
      <c r="CP646" s="19"/>
      <c r="CQ646" s="19"/>
      <c r="CR646" s="20"/>
      <c r="CS646" s="20"/>
      <c r="CT646" s="19"/>
      <c r="CU646" s="19"/>
      <c r="CV646" s="20"/>
      <c r="CW646" s="20"/>
      <c r="CX646" s="96"/>
      <c r="CY646" s="96"/>
      <c r="CZ646" s="20"/>
      <c r="DA646" s="20"/>
      <c r="DB646" s="96"/>
      <c r="DC646" s="96"/>
      <c r="DD646" s="20"/>
      <c r="DE646" s="20"/>
      <c r="DF646" s="96"/>
      <c r="DG646" s="96"/>
      <c r="DH646" s="20"/>
      <c r="DI646" s="20"/>
      <c r="DJ646" s="96"/>
      <c r="DK646" s="96"/>
      <c r="DL646" s="20"/>
      <c r="DM646" s="20"/>
      <c r="DN646" s="96"/>
      <c r="DO646" s="96"/>
      <c r="DP646" s="20"/>
      <c r="DQ646" s="20"/>
      <c r="DR646" s="96"/>
      <c r="DS646" s="96"/>
      <c r="DT646" s="20"/>
      <c r="DU646" s="20"/>
      <c r="DV646" s="96"/>
      <c r="DW646" s="96"/>
      <c r="DX646" s="20"/>
      <c r="DY646" s="20"/>
      <c r="DZ646" s="56"/>
      <c r="EA646" s="57"/>
    </row>
    <row r="647" spans="1:131" ht="19.5" customHeight="1" x14ac:dyDescent="0.25">
      <c r="A647" s="9">
        <v>524</v>
      </c>
      <c r="B647" s="10" t="s">
        <v>1952</v>
      </c>
      <c r="C647" s="9" t="s">
        <v>917</v>
      </c>
      <c r="E647" s="9" t="s">
        <v>918</v>
      </c>
      <c r="F647" s="9" t="s">
        <v>188</v>
      </c>
      <c r="H647" s="9" t="s">
        <v>202</v>
      </c>
      <c r="I647" s="9" t="s">
        <v>25</v>
      </c>
      <c r="J647" s="129">
        <v>41361</v>
      </c>
      <c r="K647" s="129">
        <v>41183</v>
      </c>
      <c r="L647" s="129">
        <v>41518</v>
      </c>
      <c r="M647" s="9" t="s">
        <v>20</v>
      </c>
      <c r="O647" s="9">
        <v>24</v>
      </c>
      <c r="Q647" s="9" t="s">
        <v>54</v>
      </c>
      <c r="S647" s="13">
        <v>17000000</v>
      </c>
      <c r="T647" s="13">
        <v>17000000</v>
      </c>
      <c r="U647" s="13">
        <v>3400000</v>
      </c>
      <c r="AF647" s="51">
        <f t="shared" si="9"/>
        <v>0</v>
      </c>
    </row>
    <row r="648" spans="1:131" ht="19.5" customHeight="1" x14ac:dyDescent="0.25">
      <c r="A648" s="18">
        <v>524</v>
      </c>
      <c r="B648" s="17" t="s">
        <v>1952</v>
      </c>
      <c r="C648" s="18" t="s">
        <v>917</v>
      </c>
      <c r="D648" s="19">
        <v>41660</v>
      </c>
      <c r="J648" s="130">
        <v>41321</v>
      </c>
      <c r="K648" s="130"/>
      <c r="L648" s="130">
        <v>41518</v>
      </c>
      <c r="AF648" s="51">
        <f t="shared" si="9"/>
        <v>0</v>
      </c>
    </row>
    <row r="649" spans="1:131" ht="19.5" customHeight="1" x14ac:dyDescent="0.25">
      <c r="A649" s="9">
        <v>525</v>
      </c>
      <c r="B649" s="10" t="s">
        <v>1953</v>
      </c>
      <c r="C649" s="9" t="s">
        <v>919</v>
      </c>
      <c r="E649" s="9" t="s">
        <v>918</v>
      </c>
      <c r="F649" s="9" t="s">
        <v>188</v>
      </c>
      <c r="H649" s="9" t="s">
        <v>202</v>
      </c>
      <c r="I649" s="9" t="s">
        <v>28</v>
      </c>
      <c r="J649" s="129">
        <v>41379</v>
      </c>
      <c r="K649" s="129">
        <v>41294</v>
      </c>
      <c r="L649" s="129">
        <v>41518</v>
      </c>
      <c r="M649" s="9" t="s">
        <v>20</v>
      </c>
      <c r="O649" s="9">
        <v>28</v>
      </c>
      <c r="Q649" s="9" t="s">
        <v>54</v>
      </c>
      <c r="S649" s="13">
        <v>14800000</v>
      </c>
      <c r="T649" s="13">
        <v>14800000</v>
      </c>
      <c r="U649" s="13">
        <v>2960000</v>
      </c>
      <c r="AF649" s="51">
        <f t="shared" si="9"/>
        <v>0</v>
      </c>
      <c r="AH649" s="11">
        <v>41294</v>
      </c>
      <c r="AI649" s="11">
        <v>41712</v>
      </c>
      <c r="AJ649" s="13">
        <v>15413019</v>
      </c>
      <c r="AK649" s="13">
        <v>2960000</v>
      </c>
    </row>
    <row r="650" spans="1:131" s="18" customFormat="1" ht="19.5" customHeight="1" x14ac:dyDescent="0.25">
      <c r="A650" s="18">
        <v>525</v>
      </c>
      <c r="B650" s="10" t="s">
        <v>1953</v>
      </c>
      <c r="C650" s="9" t="s">
        <v>919</v>
      </c>
      <c r="D650" s="19">
        <v>41584</v>
      </c>
      <c r="G650" s="19"/>
      <c r="J650" s="130">
        <v>41487</v>
      </c>
      <c r="K650" s="130"/>
      <c r="L650" s="130">
        <v>41712</v>
      </c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51">
        <f t="shared" si="9"/>
        <v>0</v>
      </c>
      <c r="AG650" s="46"/>
      <c r="AH650" s="19"/>
      <c r="AI650" s="19"/>
      <c r="AJ650" s="20"/>
      <c r="AK650" s="20"/>
      <c r="AL650" s="19"/>
      <c r="AM650" s="19"/>
      <c r="AN650" s="20"/>
      <c r="AO650" s="20"/>
      <c r="AP650" s="19"/>
      <c r="AQ650" s="19"/>
      <c r="AR650" s="20"/>
      <c r="AS650" s="20"/>
      <c r="AT650" s="19"/>
      <c r="AU650" s="19"/>
      <c r="AV650" s="20"/>
      <c r="AW650" s="20"/>
      <c r="AX650" s="19"/>
      <c r="AY650" s="19"/>
      <c r="AZ650" s="20"/>
      <c r="BA650" s="20"/>
      <c r="BB650" s="19"/>
      <c r="BC650" s="19"/>
      <c r="BD650" s="20"/>
      <c r="BE650" s="20"/>
      <c r="BF650" s="19"/>
      <c r="BG650" s="19"/>
      <c r="BH650" s="20"/>
      <c r="BI650" s="20"/>
      <c r="BJ650" s="19"/>
      <c r="BK650" s="19"/>
      <c r="BL650" s="20"/>
      <c r="BM650" s="20"/>
      <c r="BN650" s="19"/>
      <c r="BO650" s="19"/>
      <c r="BP650" s="20"/>
      <c r="BQ650" s="20"/>
      <c r="BT650" s="20"/>
      <c r="BU650" s="20"/>
      <c r="BX650" s="20"/>
      <c r="BY650" s="20"/>
      <c r="CB650" s="20"/>
      <c r="CC650" s="20"/>
      <c r="CF650" s="20"/>
      <c r="CG650" s="20"/>
      <c r="CJ650" s="20"/>
      <c r="CK650" s="20"/>
      <c r="CN650" s="20"/>
      <c r="CO650" s="20"/>
      <c r="CP650" s="19"/>
      <c r="CQ650" s="19"/>
      <c r="CR650" s="20"/>
      <c r="CS650" s="20"/>
      <c r="CT650" s="19"/>
      <c r="CU650" s="19"/>
      <c r="CV650" s="20"/>
      <c r="CW650" s="20"/>
      <c r="CX650" s="96"/>
      <c r="CY650" s="96"/>
      <c r="CZ650" s="20"/>
      <c r="DA650" s="20"/>
      <c r="DB650" s="96"/>
      <c r="DC650" s="96"/>
      <c r="DD650" s="20"/>
      <c r="DE650" s="20"/>
      <c r="DF650" s="96"/>
      <c r="DG650" s="96"/>
      <c r="DH650" s="20"/>
      <c r="DI650" s="20"/>
      <c r="DJ650" s="96"/>
      <c r="DK650" s="96"/>
      <c r="DL650" s="20"/>
      <c r="DM650" s="20"/>
      <c r="DN650" s="96"/>
      <c r="DO650" s="96"/>
      <c r="DP650" s="20"/>
      <c r="DQ650" s="20"/>
      <c r="DR650" s="96"/>
      <c r="DS650" s="96"/>
      <c r="DT650" s="20"/>
      <c r="DU650" s="20"/>
      <c r="DV650" s="96"/>
      <c r="DW650" s="96"/>
      <c r="DX650" s="20"/>
      <c r="DY650" s="20"/>
      <c r="DZ650" s="56"/>
      <c r="EA650" s="57"/>
    </row>
    <row r="651" spans="1:131" ht="19.5" customHeight="1" x14ac:dyDescent="0.25">
      <c r="A651" s="9">
        <v>526</v>
      </c>
      <c r="B651" s="10" t="s">
        <v>1954</v>
      </c>
      <c r="C651" s="9" t="s">
        <v>920</v>
      </c>
      <c r="E651" s="9" t="s">
        <v>918</v>
      </c>
      <c r="F651" s="9" t="s">
        <v>188</v>
      </c>
      <c r="H651" s="9" t="s">
        <v>202</v>
      </c>
      <c r="I651" s="9" t="s">
        <v>97</v>
      </c>
      <c r="J651" s="129">
        <v>41379</v>
      </c>
      <c r="K651" s="129">
        <v>41348</v>
      </c>
      <c r="L651" s="129">
        <v>41699</v>
      </c>
      <c r="M651" s="9" t="s">
        <v>20</v>
      </c>
      <c r="O651" s="9">
        <v>28</v>
      </c>
      <c r="Q651" s="9" t="s">
        <v>54</v>
      </c>
      <c r="S651" s="13">
        <v>18700000</v>
      </c>
      <c r="T651" s="13">
        <v>18700000</v>
      </c>
      <c r="U651" s="13">
        <v>3740000</v>
      </c>
      <c r="AF651" s="51">
        <f t="shared" si="9"/>
        <v>0</v>
      </c>
      <c r="AH651" s="11">
        <v>41348</v>
      </c>
      <c r="AI651" s="11">
        <v>41699</v>
      </c>
      <c r="AJ651" s="13">
        <v>18921200</v>
      </c>
      <c r="AK651" s="13">
        <v>3740000</v>
      </c>
    </row>
    <row r="652" spans="1:131" ht="19.5" customHeight="1" x14ac:dyDescent="0.25">
      <c r="A652" s="9">
        <v>527</v>
      </c>
      <c r="B652" s="10" t="s">
        <v>1955</v>
      </c>
      <c r="C652" s="9" t="s">
        <v>921</v>
      </c>
      <c r="E652" s="9" t="s">
        <v>2569</v>
      </c>
      <c r="F652" s="9" t="s">
        <v>139</v>
      </c>
      <c r="H652" s="9" t="s">
        <v>202</v>
      </c>
      <c r="I652" s="9" t="s">
        <v>668</v>
      </c>
      <c r="J652" s="129">
        <v>41426</v>
      </c>
      <c r="K652" s="129">
        <v>41368</v>
      </c>
      <c r="L652" s="129">
        <v>41790</v>
      </c>
      <c r="O652" s="9">
        <v>31</v>
      </c>
      <c r="Q652" s="9" t="s">
        <v>61</v>
      </c>
      <c r="S652" s="13">
        <v>1740000500</v>
      </c>
      <c r="T652" s="13">
        <v>1740000500</v>
      </c>
      <c r="U652" s="13">
        <v>348000100</v>
      </c>
      <c r="AF652" s="51">
        <f t="shared" si="9"/>
        <v>0</v>
      </c>
      <c r="AH652" s="11">
        <v>41365</v>
      </c>
      <c r="AI652" s="11">
        <v>41455</v>
      </c>
      <c r="AJ652" s="13">
        <v>331244061</v>
      </c>
      <c r="AK652" s="13">
        <v>66248812</v>
      </c>
      <c r="AL652" s="11">
        <v>41456</v>
      </c>
      <c r="AM652" s="11">
        <v>41578</v>
      </c>
      <c r="AN652" s="13">
        <v>1026968505</v>
      </c>
      <c r="AO652" s="13">
        <v>205393701</v>
      </c>
      <c r="AP652" s="11">
        <v>41579</v>
      </c>
      <c r="AQ652" s="11">
        <v>41639</v>
      </c>
      <c r="AR652" s="13">
        <v>556361357</v>
      </c>
      <c r="AS652" s="13">
        <v>111272271</v>
      </c>
      <c r="AT652" s="11">
        <v>41640</v>
      </c>
      <c r="AU652" s="11">
        <v>41698</v>
      </c>
      <c r="AV652" s="13">
        <v>28599377</v>
      </c>
      <c r="AW652" s="13">
        <v>5719875</v>
      </c>
    </row>
    <row r="653" spans="1:131" s="18" customFormat="1" ht="19.5" customHeight="1" x14ac:dyDescent="0.25">
      <c r="A653" s="18">
        <v>527</v>
      </c>
      <c r="B653" s="17" t="s">
        <v>1955</v>
      </c>
      <c r="C653" s="18" t="s">
        <v>921</v>
      </c>
      <c r="D653" s="19">
        <v>41631</v>
      </c>
      <c r="E653" s="9" t="s">
        <v>2569</v>
      </c>
      <c r="G653" s="19"/>
      <c r="J653" s="130"/>
      <c r="K653" s="130"/>
      <c r="L653" s="130"/>
      <c r="R653" s="20"/>
      <c r="S653" s="20">
        <v>1885215500</v>
      </c>
      <c r="T653" s="20">
        <v>1885215500</v>
      </c>
      <c r="U653" s="20">
        <v>377043100</v>
      </c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51">
        <f t="shared" si="9"/>
        <v>0</v>
      </c>
      <c r="AG653" s="46"/>
      <c r="AH653" s="19"/>
      <c r="AI653" s="19"/>
      <c r="AJ653" s="20"/>
      <c r="AK653" s="20"/>
      <c r="AL653" s="19"/>
      <c r="AM653" s="19"/>
      <c r="AN653" s="20"/>
      <c r="AO653" s="20"/>
      <c r="AP653" s="19"/>
      <c r="AQ653" s="19"/>
      <c r="AR653" s="20"/>
      <c r="AS653" s="20"/>
      <c r="AT653" s="19"/>
      <c r="AU653" s="19"/>
      <c r="AV653" s="20"/>
      <c r="AW653" s="20"/>
      <c r="AX653" s="19"/>
      <c r="AY653" s="19"/>
      <c r="AZ653" s="20"/>
      <c r="BA653" s="20"/>
      <c r="BB653" s="19"/>
      <c r="BC653" s="19"/>
      <c r="BD653" s="20"/>
      <c r="BE653" s="20"/>
      <c r="BF653" s="19"/>
      <c r="BG653" s="19"/>
      <c r="BH653" s="20"/>
      <c r="BI653" s="20"/>
      <c r="BJ653" s="19"/>
      <c r="BK653" s="19"/>
      <c r="BL653" s="20"/>
      <c r="BM653" s="20"/>
      <c r="BN653" s="19"/>
      <c r="BO653" s="19"/>
      <c r="BP653" s="20"/>
      <c r="BQ653" s="20"/>
      <c r="BT653" s="20"/>
      <c r="BU653" s="20"/>
      <c r="BX653" s="20"/>
      <c r="BY653" s="20"/>
      <c r="CB653" s="20"/>
      <c r="CC653" s="20"/>
      <c r="CF653" s="20"/>
      <c r="CG653" s="20"/>
      <c r="CJ653" s="20"/>
      <c r="CK653" s="20"/>
      <c r="CN653" s="20"/>
      <c r="CO653" s="20"/>
      <c r="CP653" s="19"/>
      <c r="CQ653" s="19"/>
      <c r="CR653" s="20"/>
      <c r="CS653" s="20"/>
      <c r="CT653" s="19"/>
      <c r="CU653" s="19"/>
      <c r="CV653" s="20"/>
      <c r="CW653" s="20"/>
      <c r="CX653" s="96"/>
      <c r="CY653" s="96"/>
      <c r="CZ653" s="20"/>
      <c r="DA653" s="20"/>
      <c r="DB653" s="96"/>
      <c r="DC653" s="96"/>
      <c r="DD653" s="20"/>
      <c r="DE653" s="20"/>
      <c r="DF653" s="96"/>
      <c r="DG653" s="96"/>
      <c r="DH653" s="20"/>
      <c r="DI653" s="20"/>
      <c r="DJ653" s="96"/>
      <c r="DK653" s="96"/>
      <c r="DL653" s="20"/>
      <c r="DM653" s="20"/>
      <c r="DN653" s="96"/>
      <c r="DO653" s="96"/>
      <c r="DP653" s="20"/>
      <c r="DQ653" s="20"/>
      <c r="DR653" s="96"/>
      <c r="DS653" s="96"/>
      <c r="DT653" s="20"/>
      <c r="DU653" s="20"/>
      <c r="DV653" s="96"/>
      <c r="DW653" s="96"/>
      <c r="DX653" s="20"/>
      <c r="DY653" s="20"/>
      <c r="DZ653" s="56"/>
      <c r="EA653" s="57"/>
    </row>
    <row r="654" spans="1:131" s="18" customFormat="1" ht="19.5" customHeight="1" x14ac:dyDescent="0.25">
      <c r="A654" s="18">
        <v>527</v>
      </c>
      <c r="B654" s="17" t="s">
        <v>1955</v>
      </c>
      <c r="C654" s="18" t="s">
        <v>921</v>
      </c>
      <c r="D654" s="19">
        <v>41898</v>
      </c>
      <c r="E654" s="9"/>
      <c r="G654" s="19"/>
      <c r="J654" s="130"/>
      <c r="K654" s="130"/>
      <c r="L654" s="130"/>
      <c r="R654" s="20"/>
      <c r="S654" s="20">
        <v>1943215440</v>
      </c>
      <c r="T654" s="20">
        <v>1943215440</v>
      </c>
      <c r="U654" s="20">
        <v>388643088</v>
      </c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51">
        <f t="shared" si="9"/>
        <v>0</v>
      </c>
      <c r="AG654" s="46"/>
      <c r="AH654" s="19"/>
      <c r="AI654" s="19"/>
      <c r="AJ654" s="20"/>
      <c r="AK654" s="20"/>
      <c r="AL654" s="19"/>
      <c r="AM654" s="19"/>
      <c r="AN654" s="20"/>
      <c r="AO654" s="20"/>
      <c r="AP654" s="19"/>
      <c r="AQ654" s="19"/>
      <c r="AR654" s="20"/>
      <c r="AS654" s="20"/>
      <c r="AT654" s="19"/>
      <c r="AU654" s="19"/>
      <c r="AV654" s="20"/>
      <c r="AW654" s="20"/>
      <c r="AX654" s="19"/>
      <c r="AY654" s="19"/>
      <c r="AZ654" s="20"/>
      <c r="BA654" s="20"/>
      <c r="BB654" s="19"/>
      <c r="BC654" s="19"/>
      <c r="BD654" s="20"/>
      <c r="BE654" s="20"/>
      <c r="BF654" s="19"/>
      <c r="BG654" s="19"/>
      <c r="BH654" s="20"/>
      <c r="BI654" s="20"/>
      <c r="BJ654" s="19"/>
      <c r="BK654" s="19"/>
      <c r="BL654" s="20"/>
      <c r="BM654" s="20"/>
      <c r="BN654" s="19"/>
      <c r="BO654" s="19"/>
      <c r="BP654" s="20"/>
      <c r="BQ654" s="20"/>
      <c r="BT654" s="20"/>
      <c r="BU654" s="20"/>
      <c r="BX654" s="20"/>
      <c r="BY654" s="20"/>
      <c r="CB654" s="20"/>
      <c r="CC654" s="20"/>
      <c r="CF654" s="20"/>
      <c r="CG654" s="20"/>
      <c r="CJ654" s="20"/>
      <c r="CK654" s="20"/>
      <c r="CN654" s="20"/>
      <c r="CO654" s="20"/>
      <c r="CP654" s="19"/>
      <c r="CQ654" s="19"/>
      <c r="CR654" s="20"/>
      <c r="CS654" s="20"/>
      <c r="CT654" s="19"/>
      <c r="CU654" s="19"/>
      <c r="CV654" s="20"/>
      <c r="CW654" s="20"/>
      <c r="CX654" s="96"/>
      <c r="CY654" s="96"/>
      <c r="CZ654" s="20"/>
      <c r="DA654" s="20"/>
      <c r="DB654" s="96"/>
      <c r="DC654" s="96"/>
      <c r="DD654" s="20"/>
      <c r="DE654" s="20"/>
      <c r="DF654" s="96"/>
      <c r="DG654" s="96"/>
      <c r="DH654" s="20"/>
      <c r="DI654" s="20"/>
      <c r="DJ654" s="96"/>
      <c r="DK654" s="96"/>
      <c r="DL654" s="20"/>
      <c r="DM654" s="20"/>
      <c r="DN654" s="96"/>
      <c r="DO654" s="96"/>
      <c r="DP654" s="20"/>
      <c r="DQ654" s="20"/>
      <c r="DR654" s="96"/>
      <c r="DS654" s="96"/>
      <c r="DT654" s="20"/>
      <c r="DU654" s="20"/>
      <c r="DV654" s="96"/>
      <c r="DW654" s="96"/>
      <c r="DX654" s="20"/>
      <c r="DY654" s="20"/>
      <c r="DZ654" s="56"/>
      <c r="EA654" s="57"/>
    </row>
    <row r="655" spans="1:131" ht="19.5" customHeight="1" x14ac:dyDescent="0.25">
      <c r="A655" s="9">
        <v>528</v>
      </c>
      <c r="B655" s="10" t="s">
        <v>1956</v>
      </c>
      <c r="C655" s="9" t="s">
        <v>922</v>
      </c>
      <c r="E655" s="9" t="s">
        <v>1295</v>
      </c>
      <c r="F655" s="9" t="s">
        <v>139</v>
      </c>
      <c r="H655" s="9" t="s">
        <v>202</v>
      </c>
      <c r="I655" s="9" t="s">
        <v>35</v>
      </c>
      <c r="J655" s="129">
        <v>41402</v>
      </c>
      <c r="K655" s="129">
        <v>41337</v>
      </c>
      <c r="L655" s="129">
        <v>41577</v>
      </c>
      <c r="O655" s="9">
        <v>30</v>
      </c>
      <c r="Q655" s="9" t="s">
        <v>61</v>
      </c>
      <c r="S655" s="13">
        <v>236590118</v>
      </c>
      <c r="T655" s="13">
        <v>236590118</v>
      </c>
      <c r="U655" s="13">
        <v>47318024</v>
      </c>
      <c r="AF655" s="51">
        <f t="shared" si="9"/>
        <v>0</v>
      </c>
      <c r="AH655" s="11">
        <v>41365</v>
      </c>
      <c r="AI655" s="11">
        <v>41455</v>
      </c>
      <c r="AJ655" s="13">
        <v>209158209</v>
      </c>
      <c r="AK655" s="13">
        <v>41831642</v>
      </c>
      <c r="AL655" s="11">
        <v>41456</v>
      </c>
      <c r="AM655" s="11">
        <v>41517</v>
      </c>
      <c r="AN655" s="13">
        <v>18657929</v>
      </c>
      <c r="AO655" s="13">
        <v>3731586</v>
      </c>
      <c r="DZ655" s="54">
        <v>236597436</v>
      </c>
      <c r="EA655" s="55">
        <v>1754796</v>
      </c>
    </row>
    <row r="656" spans="1:131" s="22" customFormat="1" ht="19.5" customHeight="1" x14ac:dyDescent="0.25">
      <c r="A656" s="22">
        <v>529</v>
      </c>
      <c r="B656" s="10" t="s">
        <v>1957</v>
      </c>
      <c r="C656" s="22" t="s">
        <v>923</v>
      </c>
      <c r="D656" s="14"/>
      <c r="E656" s="22" t="s">
        <v>1260</v>
      </c>
      <c r="F656" s="22" t="s">
        <v>111</v>
      </c>
      <c r="G656" s="14"/>
      <c r="H656" s="22" t="s">
        <v>202</v>
      </c>
      <c r="I656" s="22" t="s">
        <v>668</v>
      </c>
      <c r="J656" s="131">
        <v>41393</v>
      </c>
      <c r="K656" s="131">
        <v>41341</v>
      </c>
      <c r="L656" s="131">
        <v>41759</v>
      </c>
      <c r="O656" s="22">
        <v>30</v>
      </c>
      <c r="Q656" s="22" t="s">
        <v>54</v>
      </c>
      <c r="R656" s="15"/>
      <c r="S656" s="15">
        <v>316800000</v>
      </c>
      <c r="T656" s="15">
        <v>316800000</v>
      </c>
      <c r="U656" s="15">
        <v>63360000</v>
      </c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51">
        <f t="shared" si="9"/>
        <v>0</v>
      </c>
      <c r="AG656" s="47"/>
      <c r="AH656" s="14">
        <v>41341</v>
      </c>
      <c r="AI656" s="14">
        <v>41425</v>
      </c>
      <c r="AJ656" s="15">
        <v>66463145</v>
      </c>
      <c r="AK656" s="15">
        <v>13292629</v>
      </c>
      <c r="AL656" s="14">
        <v>41426</v>
      </c>
      <c r="AM656" s="14">
        <v>41455</v>
      </c>
      <c r="AN656" s="15">
        <v>62128537</v>
      </c>
      <c r="AO656" s="15">
        <v>12425707</v>
      </c>
      <c r="AP656" s="14">
        <v>41456</v>
      </c>
      <c r="AQ656" s="14">
        <v>41486</v>
      </c>
      <c r="AR656" s="15">
        <v>69295709</v>
      </c>
      <c r="AS656" s="15">
        <v>13859142</v>
      </c>
      <c r="AT656" s="14">
        <v>41548</v>
      </c>
      <c r="AU656" s="14">
        <v>41578</v>
      </c>
      <c r="AV656" s="15">
        <v>8591359</v>
      </c>
      <c r="AW656" s="15">
        <v>1718272</v>
      </c>
      <c r="AX656" s="14">
        <v>41579</v>
      </c>
      <c r="AY656" s="14">
        <v>41608</v>
      </c>
      <c r="AZ656" s="15">
        <v>4552501</v>
      </c>
      <c r="BA656" s="15">
        <v>910500</v>
      </c>
      <c r="BB656" s="14">
        <v>41609</v>
      </c>
      <c r="BC656" s="14">
        <v>41729</v>
      </c>
      <c r="BD656" s="15">
        <v>32480363</v>
      </c>
      <c r="BE656" s="15">
        <v>6496073</v>
      </c>
      <c r="BF656" s="14">
        <v>41730</v>
      </c>
      <c r="BG656" s="14">
        <v>41759</v>
      </c>
      <c r="BH656" s="15">
        <v>3153791</v>
      </c>
      <c r="BI656" s="15">
        <v>630758</v>
      </c>
      <c r="BJ656" s="14">
        <v>41334</v>
      </c>
      <c r="BK656" s="14">
        <v>41759</v>
      </c>
      <c r="BL656" s="15">
        <v>290308843</v>
      </c>
      <c r="BM656" s="15">
        <v>2214270</v>
      </c>
      <c r="BN656" s="14"/>
      <c r="BO656" s="14"/>
      <c r="BP656" s="15"/>
      <c r="BQ656" s="15"/>
      <c r="BT656" s="15"/>
      <c r="BU656" s="15"/>
      <c r="BX656" s="15"/>
      <c r="BY656" s="15"/>
      <c r="CB656" s="15"/>
      <c r="CC656" s="15"/>
      <c r="CF656" s="15"/>
      <c r="CG656" s="15"/>
      <c r="CJ656" s="15"/>
      <c r="CK656" s="15"/>
      <c r="CN656" s="15"/>
      <c r="CO656" s="15"/>
      <c r="CP656" s="14"/>
      <c r="CQ656" s="14"/>
      <c r="CR656" s="15"/>
      <c r="CS656" s="15"/>
      <c r="CT656" s="14"/>
      <c r="CU656" s="14"/>
      <c r="CV656" s="15"/>
      <c r="CW656" s="15"/>
      <c r="CX656" s="97"/>
      <c r="CY656" s="97"/>
      <c r="CZ656" s="15"/>
      <c r="DA656" s="15"/>
      <c r="DB656" s="97"/>
      <c r="DC656" s="97"/>
      <c r="DD656" s="15"/>
      <c r="DE656" s="15"/>
      <c r="DF656" s="97"/>
      <c r="DG656" s="97"/>
      <c r="DH656" s="15"/>
      <c r="DI656" s="15"/>
      <c r="DJ656" s="97"/>
      <c r="DK656" s="97"/>
      <c r="DL656" s="15"/>
      <c r="DM656" s="15"/>
      <c r="DN656" s="97"/>
      <c r="DO656" s="97"/>
      <c r="DP656" s="15"/>
      <c r="DQ656" s="15"/>
      <c r="DR656" s="97"/>
      <c r="DS656" s="97"/>
      <c r="DT656" s="15"/>
      <c r="DU656" s="15"/>
      <c r="DV656" s="97"/>
      <c r="DW656" s="97"/>
      <c r="DX656" s="15"/>
      <c r="DY656" s="15"/>
      <c r="DZ656" s="58"/>
      <c r="EA656" s="59"/>
    </row>
    <row r="657" spans="1:131" ht="30" customHeight="1" x14ac:dyDescent="0.25">
      <c r="A657" s="22">
        <v>530</v>
      </c>
      <c r="B657" s="10" t="s">
        <v>1958</v>
      </c>
      <c r="C657" s="9" t="s">
        <v>924</v>
      </c>
      <c r="E657" s="9" t="s">
        <v>219</v>
      </c>
      <c r="F657" s="9" t="s">
        <v>925</v>
      </c>
      <c r="H657" s="9" t="s">
        <v>202</v>
      </c>
      <c r="I657" s="9" t="s">
        <v>25</v>
      </c>
      <c r="J657" s="129">
        <v>41294</v>
      </c>
      <c r="K657" s="129">
        <v>41275</v>
      </c>
      <c r="L657" s="129">
        <v>41608</v>
      </c>
      <c r="O657" s="9">
        <v>22</v>
      </c>
      <c r="Q657" s="9" t="s">
        <v>54</v>
      </c>
      <c r="S657" s="13">
        <v>12000000</v>
      </c>
      <c r="T657" s="13">
        <v>12000000</v>
      </c>
      <c r="U657" s="13">
        <v>2000000</v>
      </c>
      <c r="AF657" s="51">
        <f t="shared" si="9"/>
        <v>0</v>
      </c>
      <c r="AH657" s="11">
        <v>41275</v>
      </c>
      <c r="AI657" s="11">
        <v>41455</v>
      </c>
      <c r="AJ657" s="13">
        <v>11191153</v>
      </c>
      <c r="AK657" s="13">
        <v>2000000</v>
      </c>
    </row>
    <row r="658" spans="1:131" s="18" customFormat="1" ht="19.5" customHeight="1" x14ac:dyDescent="0.25">
      <c r="A658" s="18">
        <v>530</v>
      </c>
      <c r="B658" s="17" t="s">
        <v>1958</v>
      </c>
      <c r="C658" s="18" t="s">
        <v>924</v>
      </c>
      <c r="D658" s="19">
        <v>41585</v>
      </c>
      <c r="G658" s="19"/>
      <c r="J658" s="130"/>
      <c r="K658" s="130"/>
      <c r="L658" s="130">
        <v>41455</v>
      </c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51">
        <f t="shared" si="9"/>
        <v>0</v>
      </c>
      <c r="AG658" s="46"/>
      <c r="AH658" s="19"/>
      <c r="AI658" s="19"/>
      <c r="AJ658" s="20"/>
      <c r="AK658" s="20"/>
      <c r="AL658" s="19"/>
      <c r="AM658" s="19"/>
      <c r="AN658" s="20"/>
      <c r="AO658" s="20"/>
      <c r="AP658" s="19"/>
      <c r="AQ658" s="19"/>
      <c r="AR658" s="20"/>
      <c r="AS658" s="20"/>
      <c r="AT658" s="19"/>
      <c r="AU658" s="19"/>
      <c r="AV658" s="20"/>
      <c r="AW658" s="20"/>
      <c r="AX658" s="19"/>
      <c r="AY658" s="19"/>
      <c r="AZ658" s="20"/>
      <c r="BA658" s="20"/>
      <c r="BB658" s="19"/>
      <c r="BC658" s="19"/>
      <c r="BD658" s="20"/>
      <c r="BE658" s="20"/>
      <c r="BF658" s="19"/>
      <c r="BG658" s="19"/>
      <c r="BH658" s="20"/>
      <c r="BI658" s="20"/>
      <c r="BJ658" s="19"/>
      <c r="BK658" s="19"/>
      <c r="BL658" s="20"/>
      <c r="BM658" s="20"/>
      <c r="BN658" s="19"/>
      <c r="BO658" s="19"/>
      <c r="BP658" s="20"/>
      <c r="BQ658" s="20"/>
      <c r="BT658" s="20"/>
      <c r="BU658" s="20"/>
      <c r="BX658" s="20"/>
      <c r="BY658" s="20"/>
      <c r="CB658" s="20"/>
      <c r="CC658" s="20"/>
      <c r="CF658" s="20"/>
      <c r="CG658" s="20"/>
      <c r="CJ658" s="20"/>
      <c r="CK658" s="20"/>
      <c r="CN658" s="20"/>
      <c r="CO658" s="20"/>
      <c r="CP658" s="19"/>
      <c r="CQ658" s="19"/>
      <c r="CR658" s="20"/>
      <c r="CS658" s="20"/>
      <c r="CT658" s="19"/>
      <c r="CU658" s="19"/>
      <c r="CV658" s="20"/>
      <c r="CW658" s="20"/>
      <c r="CX658" s="96"/>
      <c r="CY658" s="96"/>
      <c r="CZ658" s="20"/>
      <c r="DA658" s="20"/>
      <c r="DB658" s="96"/>
      <c r="DC658" s="96"/>
      <c r="DD658" s="20"/>
      <c r="DE658" s="20"/>
      <c r="DF658" s="96"/>
      <c r="DG658" s="96"/>
      <c r="DH658" s="20"/>
      <c r="DI658" s="20"/>
      <c r="DJ658" s="96"/>
      <c r="DK658" s="96"/>
      <c r="DL658" s="20"/>
      <c r="DM658" s="20"/>
      <c r="DN658" s="96"/>
      <c r="DO658" s="96"/>
      <c r="DP658" s="20"/>
      <c r="DQ658" s="20"/>
      <c r="DR658" s="96"/>
      <c r="DS658" s="96"/>
      <c r="DT658" s="20"/>
      <c r="DU658" s="20"/>
      <c r="DV658" s="96"/>
      <c r="DW658" s="96"/>
      <c r="DX658" s="20"/>
      <c r="DY658" s="20"/>
      <c r="DZ658" s="56"/>
      <c r="EA658" s="57"/>
    </row>
    <row r="659" spans="1:131" ht="19.5" customHeight="1" x14ac:dyDescent="0.25">
      <c r="A659" s="22">
        <v>531</v>
      </c>
      <c r="B659" s="10" t="s">
        <v>1959</v>
      </c>
      <c r="C659" s="9" t="s">
        <v>2255</v>
      </c>
      <c r="E659" s="9" t="s">
        <v>300</v>
      </c>
      <c r="F659" s="9" t="s">
        <v>301</v>
      </c>
      <c r="I659" s="9" t="s">
        <v>78</v>
      </c>
      <c r="J659" s="129">
        <v>41487</v>
      </c>
      <c r="K659" s="129">
        <v>41275</v>
      </c>
      <c r="L659" s="129">
        <v>41881</v>
      </c>
      <c r="M659" s="9" t="s">
        <v>20</v>
      </c>
      <c r="O659" s="9">
        <v>32</v>
      </c>
      <c r="Q659" s="9" t="s">
        <v>54</v>
      </c>
      <c r="S659" s="13">
        <v>3300670</v>
      </c>
      <c r="T659" s="13">
        <v>3300670</v>
      </c>
      <c r="U659" s="13">
        <v>660134</v>
      </c>
      <c r="V659" s="13">
        <v>2353040</v>
      </c>
      <c r="AF659" s="51">
        <f t="shared" si="9"/>
        <v>2353040</v>
      </c>
    </row>
    <row r="660" spans="1:131" ht="19.5" customHeight="1" x14ac:dyDescent="0.25">
      <c r="A660" s="22">
        <v>532</v>
      </c>
      <c r="B660" s="10" t="s">
        <v>1960</v>
      </c>
      <c r="C660" s="9" t="s">
        <v>927</v>
      </c>
      <c r="E660" s="9" t="s">
        <v>300</v>
      </c>
      <c r="F660" s="9" t="s">
        <v>301</v>
      </c>
      <c r="I660" s="9" t="s">
        <v>78</v>
      </c>
      <c r="J660" s="129">
        <v>41487</v>
      </c>
      <c r="K660" s="129">
        <v>41487</v>
      </c>
      <c r="L660" s="129">
        <v>41881</v>
      </c>
      <c r="M660" s="9" t="s">
        <v>20</v>
      </c>
      <c r="O660" s="9">
        <v>32</v>
      </c>
      <c r="Q660" s="9" t="s">
        <v>54</v>
      </c>
      <c r="S660" s="13">
        <v>1347050</v>
      </c>
      <c r="T660" s="13">
        <v>1347050</v>
      </c>
      <c r="U660" s="13">
        <v>269410</v>
      </c>
      <c r="V660" s="13">
        <v>949679</v>
      </c>
      <c r="AF660" s="51">
        <f t="shared" si="9"/>
        <v>949679</v>
      </c>
    </row>
    <row r="661" spans="1:131" ht="19.5" customHeight="1" x14ac:dyDescent="0.25">
      <c r="A661" s="22">
        <v>533</v>
      </c>
      <c r="B661" s="10" t="s">
        <v>1961</v>
      </c>
      <c r="C661" s="9" t="s">
        <v>928</v>
      </c>
      <c r="E661" s="9" t="s">
        <v>300</v>
      </c>
      <c r="F661" s="9" t="s">
        <v>301</v>
      </c>
      <c r="I661" s="9" t="s">
        <v>28</v>
      </c>
      <c r="J661" s="129">
        <v>41487</v>
      </c>
      <c r="K661" s="129">
        <v>41487</v>
      </c>
      <c r="L661" s="129">
        <v>41881</v>
      </c>
      <c r="M661" s="9" t="s">
        <v>20</v>
      </c>
      <c r="O661" s="9">
        <v>31</v>
      </c>
      <c r="Q661" s="9" t="s">
        <v>54</v>
      </c>
      <c r="S661" s="13">
        <v>1148400</v>
      </c>
      <c r="T661" s="13">
        <v>1148400</v>
      </c>
      <c r="U661" s="13">
        <v>229680</v>
      </c>
      <c r="V661" s="13">
        <v>806978</v>
      </c>
      <c r="AF661" s="51">
        <f t="shared" si="9"/>
        <v>806978</v>
      </c>
    </row>
    <row r="662" spans="1:131" ht="19.5" customHeight="1" x14ac:dyDescent="0.25">
      <c r="A662" s="22">
        <v>534</v>
      </c>
      <c r="B662" s="10" t="s">
        <v>1962</v>
      </c>
      <c r="C662" s="9" t="s">
        <v>929</v>
      </c>
      <c r="E662" s="9" t="s">
        <v>300</v>
      </c>
      <c r="F662" s="9" t="s">
        <v>301</v>
      </c>
      <c r="I662" s="9" t="s">
        <v>78</v>
      </c>
      <c r="J662" s="129">
        <v>41487</v>
      </c>
      <c r="K662" s="129">
        <v>41487</v>
      </c>
      <c r="L662" s="129">
        <v>41912</v>
      </c>
      <c r="M662" s="9" t="s">
        <v>20</v>
      </c>
      <c r="O662" s="9">
        <v>32</v>
      </c>
      <c r="Q662" s="9" t="s">
        <v>54</v>
      </c>
      <c r="S662" s="13">
        <v>5278950</v>
      </c>
      <c r="T662" s="13">
        <v>5278950</v>
      </c>
      <c r="U662" s="13">
        <v>1055790</v>
      </c>
      <c r="V662" s="13">
        <v>3774112</v>
      </c>
      <c r="AF662" s="51">
        <f t="shared" si="9"/>
        <v>3774112</v>
      </c>
    </row>
    <row r="663" spans="1:131" ht="19.5" customHeight="1" x14ac:dyDescent="0.25">
      <c r="A663" s="22">
        <v>535</v>
      </c>
      <c r="B663" s="10" t="s">
        <v>1963</v>
      </c>
      <c r="C663" s="9" t="s">
        <v>930</v>
      </c>
      <c r="E663" s="9" t="s">
        <v>300</v>
      </c>
      <c r="F663" s="9" t="s">
        <v>301</v>
      </c>
      <c r="I663" s="9" t="s">
        <v>25</v>
      </c>
      <c r="J663" s="129">
        <v>41487</v>
      </c>
      <c r="K663" s="129">
        <v>41487</v>
      </c>
      <c r="L663" s="129">
        <v>41881</v>
      </c>
      <c r="M663" s="9" t="s">
        <v>20</v>
      </c>
      <c r="O663" s="9">
        <v>31</v>
      </c>
      <c r="Q663" s="9" t="s">
        <v>54</v>
      </c>
      <c r="S663" s="13">
        <v>1449800</v>
      </c>
      <c r="T663" s="13">
        <v>1449800</v>
      </c>
      <c r="U663" s="13">
        <v>289960</v>
      </c>
      <c r="V663" s="13">
        <v>1023486</v>
      </c>
      <c r="AF663" s="51">
        <f t="shared" si="9"/>
        <v>1023486</v>
      </c>
    </row>
    <row r="664" spans="1:131" ht="19.5" customHeight="1" x14ac:dyDescent="0.25">
      <c r="A664" s="22">
        <v>536</v>
      </c>
      <c r="B664" s="10" t="s">
        <v>1964</v>
      </c>
      <c r="C664" s="9" t="s">
        <v>931</v>
      </c>
      <c r="E664" s="9" t="s">
        <v>300</v>
      </c>
      <c r="F664" s="9" t="s">
        <v>301</v>
      </c>
      <c r="I664" s="9" t="s">
        <v>78</v>
      </c>
      <c r="J664" s="129">
        <v>41487</v>
      </c>
      <c r="K664" s="129">
        <v>41487</v>
      </c>
      <c r="L664" s="129">
        <v>41912</v>
      </c>
      <c r="M664" s="9" t="s">
        <v>20</v>
      </c>
      <c r="O664" s="9">
        <v>32</v>
      </c>
      <c r="Q664" s="9" t="s">
        <v>54</v>
      </c>
      <c r="S664" s="13">
        <v>2370440</v>
      </c>
      <c r="T664" s="13">
        <v>2370440</v>
      </c>
      <c r="U664" s="13">
        <v>474088</v>
      </c>
      <c r="V664" s="13">
        <v>1684820</v>
      </c>
      <c r="AF664" s="51">
        <f t="shared" si="9"/>
        <v>1684820</v>
      </c>
    </row>
    <row r="665" spans="1:131" ht="19.5" customHeight="1" x14ac:dyDescent="0.25">
      <c r="A665" s="22">
        <v>537</v>
      </c>
      <c r="B665" s="10" t="s">
        <v>1965</v>
      </c>
      <c r="C665" s="9" t="s">
        <v>932</v>
      </c>
      <c r="E665" s="9" t="s">
        <v>300</v>
      </c>
      <c r="F665" s="9" t="s">
        <v>301</v>
      </c>
      <c r="I665" s="9" t="s">
        <v>78</v>
      </c>
      <c r="J665" s="129">
        <v>41518</v>
      </c>
      <c r="K665" s="129">
        <v>41518</v>
      </c>
      <c r="L665" s="129">
        <v>41881</v>
      </c>
      <c r="M665" s="9" t="s">
        <v>20</v>
      </c>
      <c r="O665" s="9">
        <v>32</v>
      </c>
      <c r="Q665" s="9" t="s">
        <v>54</v>
      </c>
      <c r="S665" s="13">
        <v>1882720</v>
      </c>
      <c r="T665" s="13">
        <v>1882720</v>
      </c>
      <c r="U665" s="13">
        <v>376544</v>
      </c>
      <c r="V665" s="13">
        <v>1334472</v>
      </c>
      <c r="AF665" s="51">
        <f t="shared" si="9"/>
        <v>1334472</v>
      </c>
    </row>
    <row r="666" spans="1:131" ht="19.5" customHeight="1" x14ac:dyDescent="0.25">
      <c r="A666" s="22">
        <v>538</v>
      </c>
      <c r="B666" s="10" t="s">
        <v>1966</v>
      </c>
      <c r="C666" s="9" t="s">
        <v>933</v>
      </c>
      <c r="E666" s="9" t="s">
        <v>300</v>
      </c>
      <c r="F666" s="9" t="s">
        <v>301</v>
      </c>
      <c r="I666" s="9" t="s">
        <v>78</v>
      </c>
      <c r="J666" s="129">
        <v>41487</v>
      </c>
      <c r="K666" s="129">
        <v>41487</v>
      </c>
      <c r="L666" s="129">
        <v>41881</v>
      </c>
      <c r="M666" s="9" t="s">
        <v>20</v>
      </c>
      <c r="O666" s="9">
        <v>32</v>
      </c>
      <c r="Q666" s="9" t="s">
        <v>54</v>
      </c>
      <c r="S666" s="13">
        <v>3313761</v>
      </c>
      <c r="T666" s="13">
        <v>3313761</v>
      </c>
      <c r="U666" s="13">
        <v>662752</v>
      </c>
      <c r="V666" s="13">
        <v>2362443</v>
      </c>
      <c r="AF666" s="51">
        <f t="shared" si="9"/>
        <v>2362443</v>
      </c>
    </row>
    <row r="667" spans="1:131" ht="19.5" customHeight="1" x14ac:dyDescent="0.25">
      <c r="A667" s="22">
        <v>539</v>
      </c>
      <c r="B667" s="10" t="s">
        <v>1967</v>
      </c>
      <c r="C667" s="9" t="s">
        <v>934</v>
      </c>
      <c r="E667" s="9" t="s">
        <v>300</v>
      </c>
      <c r="F667" s="9" t="s">
        <v>301</v>
      </c>
      <c r="I667" s="9" t="s">
        <v>78</v>
      </c>
      <c r="J667" s="129">
        <v>41518</v>
      </c>
      <c r="K667" s="129">
        <v>41518</v>
      </c>
      <c r="L667" s="129">
        <v>41881</v>
      </c>
      <c r="M667" s="9" t="s">
        <v>20</v>
      </c>
      <c r="O667" s="9">
        <v>32</v>
      </c>
      <c r="Q667" s="9" t="s">
        <v>54</v>
      </c>
      <c r="S667" s="13">
        <v>7052749</v>
      </c>
      <c r="T667" s="13">
        <v>7052749</v>
      </c>
      <c r="U667" s="13">
        <v>1410551</v>
      </c>
      <c r="V667" s="13">
        <v>4799637</v>
      </c>
      <c r="W667" s="13">
        <v>318567</v>
      </c>
      <c r="AF667" s="51">
        <f t="shared" ref="AF667:AF732" si="10">SUM(V667:AE667)</f>
        <v>5118204</v>
      </c>
    </row>
    <row r="668" spans="1:131" ht="19.5" customHeight="1" x14ac:dyDescent="0.25">
      <c r="A668" s="22">
        <v>540</v>
      </c>
      <c r="B668" s="10" t="s">
        <v>1968</v>
      </c>
      <c r="C668" s="9" t="s">
        <v>935</v>
      </c>
      <c r="E668" s="9" t="s">
        <v>300</v>
      </c>
      <c r="F668" s="9" t="s">
        <v>301</v>
      </c>
      <c r="I668" s="9" t="s">
        <v>28</v>
      </c>
      <c r="J668" s="129">
        <v>41487</v>
      </c>
      <c r="K668" s="129">
        <v>41487</v>
      </c>
      <c r="L668" s="129">
        <v>41881</v>
      </c>
      <c r="M668" s="9" t="s">
        <v>20</v>
      </c>
      <c r="O668" s="9">
        <v>32</v>
      </c>
      <c r="Q668" s="9" t="s">
        <v>54</v>
      </c>
      <c r="S668" s="13">
        <v>2121100</v>
      </c>
      <c r="T668" s="13">
        <v>2121100</v>
      </c>
      <c r="U668" s="13">
        <v>424220</v>
      </c>
      <c r="V668" s="13">
        <v>1505709</v>
      </c>
      <c r="AF668" s="51">
        <f t="shared" si="10"/>
        <v>1505709</v>
      </c>
    </row>
    <row r="669" spans="1:131" ht="19.5" customHeight="1" x14ac:dyDescent="0.25">
      <c r="A669" s="22">
        <v>541</v>
      </c>
      <c r="B669" s="10" t="s">
        <v>1969</v>
      </c>
      <c r="C669" s="9" t="s">
        <v>936</v>
      </c>
      <c r="E669" s="9" t="s">
        <v>300</v>
      </c>
      <c r="F669" s="9" t="s">
        <v>301</v>
      </c>
      <c r="I669" s="9" t="s">
        <v>78</v>
      </c>
      <c r="J669" s="129">
        <v>41518</v>
      </c>
      <c r="K669" s="129">
        <v>41518</v>
      </c>
      <c r="L669" s="129">
        <v>41881</v>
      </c>
      <c r="M669" s="9" t="s">
        <v>20</v>
      </c>
      <c r="O669" s="9">
        <v>32</v>
      </c>
      <c r="Q669" s="9" t="s">
        <v>54</v>
      </c>
      <c r="S669" s="13">
        <v>2636220</v>
      </c>
      <c r="T669" s="13">
        <v>2636220</v>
      </c>
      <c r="U669" s="13">
        <v>527244</v>
      </c>
      <c r="V669" s="13">
        <v>1875740</v>
      </c>
      <c r="AF669" s="51">
        <f t="shared" si="10"/>
        <v>1875740</v>
      </c>
    </row>
    <row r="670" spans="1:131" ht="19.5" customHeight="1" x14ac:dyDescent="0.25">
      <c r="A670" s="22">
        <v>542</v>
      </c>
      <c r="B670" s="10" t="s">
        <v>1970</v>
      </c>
      <c r="C670" s="9" t="s">
        <v>937</v>
      </c>
      <c r="E670" s="9" t="s">
        <v>300</v>
      </c>
      <c r="F670" s="9" t="s">
        <v>301</v>
      </c>
      <c r="I670" s="9" t="s">
        <v>78</v>
      </c>
      <c r="J670" s="129">
        <v>41487</v>
      </c>
      <c r="K670" s="129">
        <v>41487</v>
      </c>
      <c r="L670" s="129">
        <v>41881</v>
      </c>
      <c r="M670" s="9" t="s">
        <v>20</v>
      </c>
      <c r="O670" s="9">
        <v>32</v>
      </c>
      <c r="Q670" s="9" t="s">
        <v>54</v>
      </c>
      <c r="S670" s="13">
        <v>2812950</v>
      </c>
      <c r="T670" s="13">
        <v>2812950</v>
      </c>
      <c r="U670" s="13">
        <v>562590</v>
      </c>
      <c r="V670" s="13">
        <v>2002691</v>
      </c>
      <c r="AF670" s="51">
        <f t="shared" si="10"/>
        <v>2002691</v>
      </c>
    </row>
    <row r="671" spans="1:131" ht="19.5" customHeight="1" x14ac:dyDescent="0.25">
      <c r="A671" s="22">
        <v>543</v>
      </c>
      <c r="B671" s="10" t="s">
        <v>1971</v>
      </c>
      <c r="C671" s="9" t="s">
        <v>2225</v>
      </c>
      <c r="E671" s="9" t="s">
        <v>300</v>
      </c>
      <c r="F671" s="9" t="s">
        <v>301</v>
      </c>
      <c r="I671" s="9" t="s">
        <v>78</v>
      </c>
      <c r="J671" s="129">
        <v>41518</v>
      </c>
      <c r="K671" s="129">
        <v>41518</v>
      </c>
      <c r="L671" s="129">
        <v>41881</v>
      </c>
      <c r="M671" s="9" t="s">
        <v>20</v>
      </c>
      <c r="O671" s="9">
        <v>32</v>
      </c>
      <c r="Q671" s="9" t="s">
        <v>54</v>
      </c>
      <c r="S671" s="13">
        <v>2415650</v>
      </c>
      <c r="T671" s="13">
        <v>2415650</v>
      </c>
      <c r="U671" s="13">
        <v>483130</v>
      </c>
      <c r="V671" s="13">
        <v>1717295</v>
      </c>
      <c r="AF671" s="51">
        <f t="shared" si="10"/>
        <v>1717295</v>
      </c>
    </row>
    <row r="672" spans="1:131" ht="19.5" customHeight="1" x14ac:dyDescent="0.25">
      <c r="A672" s="22">
        <v>544</v>
      </c>
      <c r="B672" s="10" t="s">
        <v>1972</v>
      </c>
      <c r="C672" s="9" t="s">
        <v>938</v>
      </c>
      <c r="E672" s="9" t="s">
        <v>300</v>
      </c>
      <c r="F672" s="9" t="s">
        <v>301</v>
      </c>
      <c r="I672" s="9" t="s">
        <v>78</v>
      </c>
      <c r="J672" s="129">
        <v>41487</v>
      </c>
      <c r="K672" s="129">
        <v>41487</v>
      </c>
      <c r="L672" s="129">
        <v>41881</v>
      </c>
      <c r="M672" s="9" t="s">
        <v>20</v>
      </c>
      <c r="O672" s="9">
        <v>32</v>
      </c>
      <c r="Q672" s="9" t="s">
        <v>54</v>
      </c>
      <c r="S672" s="13">
        <v>1812087</v>
      </c>
      <c r="T672" s="13">
        <v>1812087</v>
      </c>
      <c r="U672" s="13">
        <v>362417</v>
      </c>
      <c r="V672" s="13">
        <v>1283733</v>
      </c>
      <c r="AF672" s="51">
        <f t="shared" si="10"/>
        <v>1283733</v>
      </c>
    </row>
    <row r="673" spans="1:131" ht="19.5" customHeight="1" x14ac:dyDescent="0.25">
      <c r="A673" s="22">
        <v>545</v>
      </c>
      <c r="B673" s="10" t="s">
        <v>1973</v>
      </c>
      <c r="C673" s="9" t="s">
        <v>939</v>
      </c>
      <c r="E673" s="9" t="s">
        <v>300</v>
      </c>
      <c r="F673" s="9" t="s">
        <v>301</v>
      </c>
      <c r="I673" s="9" t="s">
        <v>78</v>
      </c>
      <c r="J673" s="129">
        <v>41487</v>
      </c>
      <c r="K673" s="129">
        <v>41487</v>
      </c>
      <c r="L673" s="129">
        <v>41881</v>
      </c>
      <c r="M673" s="9" t="s">
        <v>20</v>
      </c>
      <c r="O673" s="9">
        <v>29</v>
      </c>
      <c r="Q673" s="9" t="s">
        <v>54</v>
      </c>
      <c r="S673" s="13">
        <v>765868</v>
      </c>
      <c r="T673" s="13">
        <v>765868</v>
      </c>
      <c r="U673" s="13">
        <v>153174</v>
      </c>
      <c r="V673" s="13">
        <v>285395</v>
      </c>
      <c r="W673" s="13">
        <v>318490</v>
      </c>
      <c r="AF673" s="51">
        <f t="shared" si="10"/>
        <v>603885</v>
      </c>
    </row>
    <row r="674" spans="1:131" ht="19.5" customHeight="1" x14ac:dyDescent="0.25">
      <c r="A674" s="22">
        <v>546</v>
      </c>
      <c r="B674" s="10" t="s">
        <v>1974</v>
      </c>
      <c r="C674" s="9" t="s">
        <v>940</v>
      </c>
      <c r="E674" s="9" t="s">
        <v>300</v>
      </c>
      <c r="F674" s="9" t="s">
        <v>301</v>
      </c>
      <c r="I674" s="9" t="s">
        <v>78</v>
      </c>
      <c r="J674" s="129">
        <v>41487</v>
      </c>
      <c r="K674" s="129">
        <v>41487</v>
      </c>
      <c r="L674" s="129">
        <v>41881</v>
      </c>
      <c r="M674" s="9" t="s">
        <v>20</v>
      </c>
      <c r="O674" s="9">
        <v>32</v>
      </c>
      <c r="Q674" s="9" t="s">
        <v>54</v>
      </c>
      <c r="S674" s="13">
        <v>1040557</v>
      </c>
      <c r="T674" s="13">
        <v>1040557</v>
      </c>
      <c r="U674" s="13">
        <v>208111</v>
      </c>
      <c r="V674" s="13">
        <v>380151</v>
      </c>
      <c r="W674" s="13">
        <v>450850</v>
      </c>
      <c r="AF674" s="51">
        <f t="shared" si="10"/>
        <v>831001</v>
      </c>
    </row>
    <row r="675" spans="1:131" ht="19.5" customHeight="1" x14ac:dyDescent="0.25">
      <c r="A675" s="22">
        <v>547</v>
      </c>
      <c r="B675" s="10" t="s">
        <v>1975</v>
      </c>
      <c r="C675" s="9" t="s">
        <v>941</v>
      </c>
      <c r="E675" s="9" t="s">
        <v>300</v>
      </c>
      <c r="F675" s="9" t="s">
        <v>301</v>
      </c>
      <c r="I675" s="9" t="s">
        <v>78</v>
      </c>
      <c r="J675" s="129">
        <v>41518</v>
      </c>
      <c r="K675" s="129">
        <v>41518</v>
      </c>
      <c r="L675" s="129">
        <v>41881</v>
      </c>
      <c r="M675" s="9" t="s">
        <v>20</v>
      </c>
      <c r="O675" s="9">
        <v>32</v>
      </c>
      <c r="Q675" s="9" t="s">
        <v>54</v>
      </c>
      <c r="S675" s="13">
        <v>1079900</v>
      </c>
      <c r="T675" s="13">
        <v>1079900</v>
      </c>
      <c r="U675" s="13">
        <v>215980</v>
      </c>
      <c r="V675" s="13">
        <v>757774</v>
      </c>
      <c r="AF675" s="51">
        <f t="shared" si="10"/>
        <v>757774</v>
      </c>
    </row>
    <row r="676" spans="1:131" ht="19.5" customHeight="1" x14ac:dyDescent="0.25">
      <c r="A676" s="22">
        <v>548</v>
      </c>
      <c r="B676" s="10" t="s">
        <v>1976</v>
      </c>
      <c r="C676" s="9" t="s">
        <v>2224</v>
      </c>
      <c r="E676" s="9" t="s">
        <v>300</v>
      </c>
      <c r="F676" s="9" t="s">
        <v>301</v>
      </c>
      <c r="I676" s="9" t="s">
        <v>78</v>
      </c>
      <c r="J676" s="129">
        <v>41487</v>
      </c>
      <c r="K676" s="129">
        <v>41487</v>
      </c>
      <c r="L676" s="129">
        <v>41881</v>
      </c>
      <c r="M676" s="9" t="s">
        <v>20</v>
      </c>
      <c r="O676" s="9">
        <v>29</v>
      </c>
      <c r="Q676" s="9" t="s">
        <v>54</v>
      </c>
      <c r="S676" s="13">
        <v>1409572</v>
      </c>
      <c r="T676" s="13">
        <v>1409572</v>
      </c>
      <c r="U676" s="13">
        <v>281914</v>
      </c>
      <c r="V676" s="13">
        <v>994592</v>
      </c>
      <c r="AF676" s="51">
        <f t="shared" si="10"/>
        <v>994592</v>
      </c>
    </row>
    <row r="677" spans="1:131" ht="19.5" customHeight="1" x14ac:dyDescent="0.25">
      <c r="A677" s="22">
        <v>549</v>
      </c>
      <c r="B677" s="10" t="s">
        <v>1977</v>
      </c>
      <c r="C677" s="9" t="s">
        <v>942</v>
      </c>
      <c r="E677" s="9" t="s">
        <v>300</v>
      </c>
      <c r="F677" s="9" t="s">
        <v>301</v>
      </c>
      <c r="I677" s="9" t="s">
        <v>78</v>
      </c>
      <c r="J677" s="129">
        <v>41487</v>
      </c>
      <c r="K677" s="129">
        <v>41487</v>
      </c>
      <c r="L677" s="129">
        <v>41881</v>
      </c>
      <c r="M677" s="9" t="s">
        <v>20</v>
      </c>
      <c r="O677" s="9">
        <v>32</v>
      </c>
      <c r="Q677" s="9" t="s">
        <v>54</v>
      </c>
      <c r="S677" s="13">
        <v>1761556</v>
      </c>
      <c r="T677" s="13">
        <v>1761556</v>
      </c>
      <c r="U677" s="13">
        <v>69304</v>
      </c>
      <c r="V677" s="13">
        <v>108253</v>
      </c>
      <c r="AF677" s="51">
        <f t="shared" si="10"/>
        <v>108253</v>
      </c>
    </row>
    <row r="678" spans="1:131" ht="19.5" customHeight="1" x14ac:dyDescent="0.25">
      <c r="A678" s="22">
        <v>550</v>
      </c>
      <c r="B678" s="10" t="s">
        <v>1978</v>
      </c>
      <c r="C678" s="9" t="s">
        <v>943</v>
      </c>
      <c r="E678" s="9" t="s">
        <v>944</v>
      </c>
      <c r="F678" s="9" t="s">
        <v>945</v>
      </c>
      <c r="I678" s="9" t="s">
        <v>946</v>
      </c>
      <c r="J678" s="129">
        <v>41378</v>
      </c>
      <c r="K678" s="129">
        <v>41330</v>
      </c>
      <c r="L678" s="129">
        <v>41485</v>
      </c>
      <c r="O678" s="9">
        <v>30</v>
      </c>
      <c r="Q678" s="9" t="s">
        <v>54</v>
      </c>
      <c r="S678" s="13">
        <v>25670000</v>
      </c>
      <c r="T678" s="13">
        <v>25670000</v>
      </c>
      <c r="U678" s="13">
        <v>5134000</v>
      </c>
      <c r="AF678" s="51">
        <f t="shared" si="10"/>
        <v>0</v>
      </c>
      <c r="AH678" s="11">
        <v>41330</v>
      </c>
      <c r="AI678" s="11">
        <v>41485</v>
      </c>
      <c r="AJ678" s="13">
        <v>20378781</v>
      </c>
      <c r="AK678" s="13">
        <v>4075756</v>
      </c>
    </row>
    <row r="679" spans="1:131" ht="19.5" customHeight="1" x14ac:dyDescent="0.25">
      <c r="A679" s="22">
        <v>551</v>
      </c>
      <c r="B679" s="10" t="s">
        <v>1979</v>
      </c>
      <c r="C679" s="9" t="s">
        <v>947</v>
      </c>
      <c r="E679" s="9" t="s">
        <v>944</v>
      </c>
      <c r="F679" s="9" t="s">
        <v>945</v>
      </c>
      <c r="I679" s="9" t="s">
        <v>946</v>
      </c>
      <c r="J679" s="129">
        <v>41365</v>
      </c>
      <c r="K679" s="129">
        <v>41332</v>
      </c>
      <c r="L679" s="129">
        <v>41485</v>
      </c>
      <c r="O679" s="9">
        <v>31</v>
      </c>
      <c r="Q679" s="9" t="s">
        <v>54</v>
      </c>
      <c r="S679" s="13">
        <v>38745000</v>
      </c>
      <c r="T679" s="13">
        <v>38745000</v>
      </c>
      <c r="U679" s="13">
        <v>7749000</v>
      </c>
      <c r="AF679" s="51">
        <f t="shared" si="10"/>
        <v>0</v>
      </c>
    </row>
    <row r="680" spans="1:131" ht="19.5" customHeight="1" x14ac:dyDescent="0.25">
      <c r="A680" s="22">
        <v>552</v>
      </c>
      <c r="B680" s="10" t="s">
        <v>1980</v>
      </c>
      <c r="C680" s="9" t="s">
        <v>948</v>
      </c>
      <c r="E680" s="9" t="s">
        <v>944</v>
      </c>
      <c r="F680" s="9" t="s">
        <v>945</v>
      </c>
      <c r="I680" s="9" t="s">
        <v>949</v>
      </c>
      <c r="J680" s="129">
        <v>41412</v>
      </c>
      <c r="K680" s="129">
        <v>41412</v>
      </c>
      <c r="L680" s="129">
        <v>41501</v>
      </c>
      <c r="O680" s="9">
        <v>30</v>
      </c>
      <c r="Q680" s="9" t="s">
        <v>54</v>
      </c>
      <c r="S680" s="13">
        <v>6600000</v>
      </c>
      <c r="T680" s="13">
        <v>6600000</v>
      </c>
      <c r="U680" s="13">
        <v>1320000</v>
      </c>
      <c r="AF680" s="51">
        <f t="shared" si="10"/>
        <v>0</v>
      </c>
    </row>
    <row r="681" spans="1:131" ht="19.5" customHeight="1" x14ac:dyDescent="0.25">
      <c r="A681" s="22">
        <v>553</v>
      </c>
      <c r="B681" s="10" t="s">
        <v>1981</v>
      </c>
      <c r="C681" s="9" t="s">
        <v>950</v>
      </c>
      <c r="E681" s="9" t="s">
        <v>944</v>
      </c>
      <c r="F681" s="9" t="s">
        <v>945</v>
      </c>
      <c r="I681" s="9" t="s">
        <v>949</v>
      </c>
      <c r="J681" s="129">
        <v>41410</v>
      </c>
      <c r="K681" s="129">
        <v>41410</v>
      </c>
      <c r="L681" s="129">
        <v>41485</v>
      </c>
      <c r="O681" s="9">
        <v>29</v>
      </c>
      <c r="Q681" s="9" t="s">
        <v>54</v>
      </c>
      <c r="S681" s="13">
        <v>6600000</v>
      </c>
      <c r="T681" s="13">
        <v>6600000</v>
      </c>
      <c r="U681" s="13">
        <v>1320000</v>
      </c>
      <c r="AF681" s="51">
        <f t="shared" si="10"/>
        <v>0</v>
      </c>
    </row>
    <row r="682" spans="1:131" ht="19.5" customHeight="1" x14ac:dyDescent="0.25">
      <c r="A682" s="22">
        <v>554</v>
      </c>
      <c r="B682" s="10" t="s">
        <v>1982</v>
      </c>
      <c r="C682" s="9" t="s">
        <v>951</v>
      </c>
      <c r="E682" s="9" t="s">
        <v>944</v>
      </c>
      <c r="F682" s="9" t="s">
        <v>945</v>
      </c>
      <c r="I682" s="9" t="s">
        <v>949</v>
      </c>
      <c r="J682" s="129">
        <v>41411</v>
      </c>
      <c r="K682" s="129">
        <v>41411</v>
      </c>
      <c r="L682" s="129">
        <v>41485</v>
      </c>
      <c r="O682" s="9">
        <v>28</v>
      </c>
      <c r="Q682" s="9" t="s">
        <v>54</v>
      </c>
      <c r="S682" s="13">
        <v>6600000</v>
      </c>
      <c r="T682" s="13">
        <v>6600000</v>
      </c>
      <c r="U682" s="13">
        <v>1320000</v>
      </c>
      <c r="AF682" s="51">
        <f t="shared" si="10"/>
        <v>0</v>
      </c>
    </row>
    <row r="683" spans="1:131" ht="19.5" customHeight="1" x14ac:dyDescent="0.25">
      <c r="A683" s="22">
        <v>555</v>
      </c>
      <c r="B683" s="10" t="s">
        <v>1983</v>
      </c>
      <c r="C683" s="9" t="s">
        <v>952</v>
      </c>
      <c r="E683" s="9" t="s">
        <v>944</v>
      </c>
      <c r="F683" s="9" t="s">
        <v>945</v>
      </c>
      <c r="I683" s="9" t="s">
        <v>946</v>
      </c>
      <c r="J683" s="129">
        <v>41317</v>
      </c>
      <c r="K683" s="129">
        <v>41306</v>
      </c>
      <c r="L683" s="129">
        <v>41394</v>
      </c>
      <c r="M683" s="9" t="s">
        <v>20</v>
      </c>
      <c r="O683" s="9">
        <v>30</v>
      </c>
      <c r="Q683" s="9" t="s">
        <v>54</v>
      </c>
      <c r="S683" s="13">
        <v>15792000</v>
      </c>
      <c r="T683" s="13">
        <v>15792000</v>
      </c>
      <c r="U683" s="13">
        <v>3158400</v>
      </c>
      <c r="AF683" s="51">
        <f t="shared" si="10"/>
        <v>0</v>
      </c>
      <c r="AH683" s="11">
        <v>41306</v>
      </c>
      <c r="AI683" s="11">
        <v>41394</v>
      </c>
      <c r="AJ683" s="13">
        <v>12851871</v>
      </c>
      <c r="AK683" s="13">
        <v>2570374</v>
      </c>
    </row>
    <row r="684" spans="1:131" ht="19.5" customHeight="1" x14ac:dyDescent="0.25">
      <c r="A684" s="22">
        <v>556</v>
      </c>
      <c r="B684" s="10" t="s">
        <v>1984</v>
      </c>
      <c r="C684" s="9" t="s">
        <v>953</v>
      </c>
      <c r="E684" s="9" t="s">
        <v>160</v>
      </c>
      <c r="F684" s="9" t="s">
        <v>161</v>
      </c>
      <c r="I684" s="9" t="s">
        <v>28</v>
      </c>
      <c r="J684" s="129">
        <v>41395</v>
      </c>
      <c r="K684" s="129">
        <v>40909</v>
      </c>
      <c r="L684" s="129">
        <v>41639</v>
      </c>
      <c r="O684" s="9">
        <v>29</v>
      </c>
      <c r="Q684" s="9" t="s">
        <v>54</v>
      </c>
      <c r="S684" s="13">
        <v>30096000</v>
      </c>
      <c r="T684" s="13">
        <v>30096000</v>
      </c>
      <c r="U684" s="13">
        <v>6019200</v>
      </c>
      <c r="AF684" s="51">
        <f t="shared" si="10"/>
        <v>0</v>
      </c>
      <c r="AH684" s="11">
        <v>41275</v>
      </c>
      <c r="AI684" s="11">
        <v>41554</v>
      </c>
      <c r="AJ684" s="13">
        <v>36293000</v>
      </c>
      <c r="AK684" s="13">
        <v>7258600</v>
      </c>
    </row>
    <row r="685" spans="1:131" s="18" customFormat="1" ht="19.5" customHeight="1" x14ac:dyDescent="0.25">
      <c r="A685" s="18">
        <v>556</v>
      </c>
      <c r="B685" s="17" t="s">
        <v>1984</v>
      </c>
      <c r="C685" s="18" t="s">
        <v>953</v>
      </c>
      <c r="D685" s="19">
        <v>41596</v>
      </c>
      <c r="E685" s="9" t="s">
        <v>160</v>
      </c>
      <c r="G685" s="19"/>
      <c r="J685" s="130"/>
      <c r="K685" s="130"/>
      <c r="L685" s="130"/>
      <c r="R685" s="20"/>
      <c r="S685" s="20">
        <v>36293000</v>
      </c>
      <c r="T685" s="20">
        <v>36293000</v>
      </c>
      <c r="U685" s="20">
        <v>7258600</v>
      </c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51">
        <f t="shared" si="10"/>
        <v>0</v>
      </c>
      <c r="AG685" s="46"/>
      <c r="AH685" s="19"/>
      <c r="AI685" s="19"/>
      <c r="AJ685" s="20"/>
      <c r="AK685" s="20"/>
      <c r="AL685" s="19"/>
      <c r="AM685" s="19"/>
      <c r="AN685" s="20"/>
      <c r="AO685" s="20"/>
      <c r="AP685" s="19"/>
      <c r="AQ685" s="19"/>
      <c r="AR685" s="20"/>
      <c r="AS685" s="20"/>
      <c r="AT685" s="19"/>
      <c r="AU685" s="19"/>
      <c r="AV685" s="20"/>
      <c r="AW685" s="20"/>
      <c r="AX685" s="19"/>
      <c r="AY685" s="19"/>
      <c r="AZ685" s="20"/>
      <c r="BA685" s="20"/>
      <c r="BB685" s="19"/>
      <c r="BC685" s="19"/>
      <c r="BD685" s="20"/>
      <c r="BE685" s="20"/>
      <c r="BF685" s="19"/>
      <c r="BG685" s="19"/>
      <c r="BH685" s="20"/>
      <c r="BI685" s="20"/>
      <c r="BJ685" s="19"/>
      <c r="BK685" s="19"/>
      <c r="BL685" s="20"/>
      <c r="BM685" s="20"/>
      <c r="BN685" s="19"/>
      <c r="BO685" s="19"/>
      <c r="BP685" s="20"/>
      <c r="BQ685" s="20"/>
      <c r="BT685" s="20"/>
      <c r="BU685" s="20"/>
      <c r="BX685" s="20"/>
      <c r="BY685" s="20"/>
      <c r="CB685" s="20"/>
      <c r="CC685" s="20"/>
      <c r="CF685" s="20"/>
      <c r="CG685" s="20"/>
      <c r="CJ685" s="20"/>
      <c r="CK685" s="20"/>
      <c r="CN685" s="20"/>
      <c r="CO685" s="20"/>
      <c r="CP685" s="19"/>
      <c r="CQ685" s="19"/>
      <c r="CR685" s="20"/>
      <c r="CS685" s="20"/>
      <c r="CT685" s="19"/>
      <c r="CU685" s="19"/>
      <c r="CV685" s="20"/>
      <c r="CW685" s="20"/>
      <c r="CX685" s="96"/>
      <c r="CY685" s="96"/>
      <c r="CZ685" s="20"/>
      <c r="DA685" s="20"/>
      <c r="DB685" s="96"/>
      <c r="DC685" s="96"/>
      <c r="DD685" s="20"/>
      <c r="DE685" s="20"/>
      <c r="DF685" s="96"/>
      <c r="DG685" s="96"/>
      <c r="DH685" s="20"/>
      <c r="DI685" s="20"/>
      <c r="DJ685" s="96"/>
      <c r="DK685" s="96"/>
      <c r="DL685" s="20"/>
      <c r="DM685" s="20"/>
      <c r="DN685" s="96"/>
      <c r="DO685" s="96"/>
      <c r="DP685" s="20"/>
      <c r="DQ685" s="20"/>
      <c r="DR685" s="96"/>
      <c r="DS685" s="96"/>
      <c r="DT685" s="20"/>
      <c r="DU685" s="20"/>
      <c r="DV685" s="96"/>
      <c r="DW685" s="96"/>
      <c r="DX685" s="20"/>
      <c r="DY685" s="20"/>
      <c r="DZ685" s="56"/>
      <c r="EA685" s="57"/>
    </row>
    <row r="686" spans="1:131" ht="19.5" customHeight="1" x14ac:dyDescent="0.25">
      <c r="A686" s="22">
        <v>557</v>
      </c>
      <c r="B686" s="10" t="s">
        <v>1985</v>
      </c>
      <c r="C686" s="9" t="s">
        <v>954</v>
      </c>
      <c r="E686" s="9" t="s">
        <v>160</v>
      </c>
      <c r="F686" s="9" t="s">
        <v>161</v>
      </c>
      <c r="I686" s="9" t="s">
        <v>78</v>
      </c>
      <c r="J686" s="129">
        <v>40770</v>
      </c>
      <c r="K686" s="129">
        <v>40302</v>
      </c>
      <c r="L686" s="129">
        <v>41670</v>
      </c>
      <c r="M686" s="9" t="s">
        <v>20</v>
      </c>
      <c r="O686" s="9">
        <v>25</v>
      </c>
      <c r="Q686" s="9" t="s">
        <v>54</v>
      </c>
      <c r="S686" s="13">
        <v>21305931</v>
      </c>
      <c r="T686" s="13">
        <v>21305931</v>
      </c>
      <c r="U686" s="13">
        <v>4000000</v>
      </c>
      <c r="W686" s="13">
        <v>1200000</v>
      </c>
      <c r="AF686" s="51">
        <f t="shared" si="10"/>
        <v>1200000</v>
      </c>
      <c r="AH686" s="11">
        <v>40299</v>
      </c>
      <c r="AI686" s="11">
        <v>41608</v>
      </c>
      <c r="AJ686" s="13">
        <v>21258168</v>
      </c>
      <c r="AK686" s="13">
        <v>4000000</v>
      </c>
    </row>
    <row r="687" spans="1:131" ht="19.5" customHeight="1" x14ac:dyDescent="0.25">
      <c r="A687" s="18">
        <v>557</v>
      </c>
      <c r="B687" s="17" t="s">
        <v>1985</v>
      </c>
      <c r="C687" s="18" t="s">
        <v>954</v>
      </c>
      <c r="D687" s="19">
        <v>41660</v>
      </c>
      <c r="L687" s="130">
        <v>41608</v>
      </c>
      <c r="AF687" s="51">
        <f t="shared" si="10"/>
        <v>0</v>
      </c>
    </row>
    <row r="688" spans="1:131" ht="19.5" customHeight="1" x14ac:dyDescent="0.25">
      <c r="A688" s="22">
        <v>558</v>
      </c>
      <c r="B688" s="10" t="s">
        <v>1986</v>
      </c>
      <c r="C688" s="9" t="s">
        <v>955</v>
      </c>
      <c r="E688" s="9" t="s">
        <v>86</v>
      </c>
      <c r="F688" s="9" t="s">
        <v>87</v>
      </c>
      <c r="H688" s="9" t="s">
        <v>202</v>
      </c>
      <c r="I688" s="9" t="s">
        <v>35</v>
      </c>
      <c r="AF688" s="51">
        <f t="shared" si="10"/>
        <v>0</v>
      </c>
      <c r="AH688" s="11">
        <v>40795</v>
      </c>
      <c r="AI688" s="11">
        <v>40862</v>
      </c>
      <c r="AJ688" s="13">
        <v>7222240</v>
      </c>
      <c r="AK688" s="13">
        <v>1444448</v>
      </c>
    </row>
    <row r="689" spans="1:131" ht="19.5" customHeight="1" x14ac:dyDescent="0.25">
      <c r="A689" s="22">
        <v>559</v>
      </c>
      <c r="B689" s="10" t="s">
        <v>1987</v>
      </c>
      <c r="C689" s="9" t="s">
        <v>956</v>
      </c>
      <c r="E689" s="9" t="s">
        <v>899</v>
      </c>
      <c r="F689" s="9" t="s">
        <v>145</v>
      </c>
      <c r="I689" s="9" t="s">
        <v>25</v>
      </c>
      <c r="M689" s="9" t="s">
        <v>20</v>
      </c>
      <c r="O689" s="9">
        <v>30</v>
      </c>
      <c r="AF689" s="51">
        <f t="shared" si="10"/>
        <v>0</v>
      </c>
    </row>
    <row r="690" spans="1:131" ht="38.25" customHeight="1" x14ac:dyDescent="0.25">
      <c r="A690" s="22">
        <v>560</v>
      </c>
      <c r="B690" s="10" t="s">
        <v>1988</v>
      </c>
      <c r="C690" s="9" t="s">
        <v>6385</v>
      </c>
      <c r="E690" s="9" t="s">
        <v>168</v>
      </c>
      <c r="F690" s="9" t="s">
        <v>6386</v>
      </c>
      <c r="H690" s="9" t="s">
        <v>202</v>
      </c>
      <c r="I690" s="9" t="s">
        <v>25</v>
      </c>
      <c r="J690" s="129">
        <v>42370</v>
      </c>
      <c r="K690" s="129">
        <v>42705</v>
      </c>
      <c r="L690" s="129">
        <v>43205</v>
      </c>
      <c r="M690" s="9" t="s">
        <v>20</v>
      </c>
      <c r="O690" s="9">
        <v>26</v>
      </c>
      <c r="Q690" s="9" t="s">
        <v>54</v>
      </c>
      <c r="S690" s="13">
        <v>10000000</v>
      </c>
      <c r="T690" s="13">
        <v>10000000</v>
      </c>
      <c r="U690" s="13">
        <v>2500000</v>
      </c>
      <c r="V690" s="13" t="s">
        <v>365</v>
      </c>
      <c r="AF690" s="51">
        <f t="shared" si="10"/>
        <v>0</v>
      </c>
      <c r="AG690" s="45">
        <v>7500000</v>
      </c>
      <c r="AH690" s="11">
        <v>42705</v>
      </c>
      <c r="AI690" s="11">
        <v>43235</v>
      </c>
      <c r="AJ690" s="13">
        <v>9786404</v>
      </c>
      <c r="AK690" s="13">
        <v>2446601</v>
      </c>
    </row>
    <row r="691" spans="1:131" s="18" customFormat="1" ht="19.5" customHeight="1" x14ac:dyDescent="0.25">
      <c r="A691" s="18">
        <v>560</v>
      </c>
      <c r="B691" s="17" t="s">
        <v>1988</v>
      </c>
      <c r="C691" s="18" t="s">
        <v>6385</v>
      </c>
      <c r="D691" s="19">
        <v>43227</v>
      </c>
      <c r="G691" s="19"/>
      <c r="J691" s="130"/>
      <c r="K691" s="130"/>
      <c r="L691" s="130">
        <v>43235</v>
      </c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80"/>
      <c r="AG691" s="46"/>
      <c r="AH691" s="19"/>
      <c r="AI691" s="19"/>
      <c r="AJ691" s="20"/>
      <c r="AK691" s="20"/>
      <c r="AL691" s="19"/>
      <c r="AM691" s="19"/>
      <c r="AN691" s="20"/>
      <c r="AO691" s="20"/>
      <c r="AP691" s="19"/>
      <c r="AQ691" s="19"/>
      <c r="AR691" s="20"/>
      <c r="AS691" s="20"/>
      <c r="AT691" s="19"/>
      <c r="AU691" s="19"/>
      <c r="AV691" s="20"/>
      <c r="AW691" s="20"/>
      <c r="AX691" s="19"/>
      <c r="AY691" s="19"/>
      <c r="AZ691" s="20"/>
      <c r="BA691" s="20"/>
      <c r="BB691" s="19"/>
      <c r="BC691" s="19"/>
      <c r="BD691" s="20"/>
      <c r="BE691" s="20"/>
      <c r="BF691" s="19"/>
      <c r="BG691" s="19"/>
      <c r="BH691" s="20"/>
      <c r="BI691" s="20"/>
      <c r="BJ691" s="19"/>
      <c r="BK691" s="19"/>
      <c r="BL691" s="20"/>
      <c r="BM691" s="20"/>
      <c r="BN691" s="19"/>
      <c r="BO691" s="19"/>
      <c r="BP691" s="20"/>
      <c r="BQ691" s="20"/>
      <c r="BT691" s="20"/>
      <c r="BU691" s="20"/>
      <c r="BX691" s="20"/>
      <c r="BY691" s="20"/>
      <c r="CB691" s="20"/>
      <c r="CC691" s="20"/>
      <c r="CF691" s="20"/>
      <c r="CG691" s="20"/>
      <c r="CJ691" s="20"/>
      <c r="CK691" s="20"/>
      <c r="CN691" s="20"/>
      <c r="CO691" s="20"/>
      <c r="CP691" s="19"/>
      <c r="CQ691" s="19"/>
      <c r="CR691" s="20"/>
      <c r="CS691" s="20"/>
      <c r="CT691" s="19"/>
      <c r="CU691" s="19"/>
      <c r="CV691" s="20"/>
      <c r="CW691" s="20"/>
      <c r="CX691" s="96"/>
      <c r="CY691" s="96"/>
      <c r="CZ691" s="20"/>
      <c r="DA691" s="20"/>
      <c r="DB691" s="96"/>
      <c r="DC691" s="96"/>
      <c r="DD691" s="20"/>
      <c r="DE691" s="20"/>
      <c r="DF691" s="96"/>
      <c r="DG691" s="96"/>
      <c r="DH691" s="20"/>
      <c r="DI691" s="20"/>
      <c r="DJ691" s="96"/>
      <c r="DK691" s="96"/>
      <c r="DL691" s="20"/>
      <c r="DM691" s="20"/>
      <c r="DN691" s="96"/>
      <c r="DO691" s="96"/>
      <c r="DP691" s="20"/>
      <c r="DQ691" s="20"/>
      <c r="DR691" s="96"/>
      <c r="DS691" s="96"/>
      <c r="DT691" s="20"/>
      <c r="DU691" s="20"/>
      <c r="DV691" s="96"/>
      <c r="DW691" s="96"/>
      <c r="DX691" s="20"/>
      <c r="DY691" s="20"/>
      <c r="DZ691" s="56"/>
      <c r="EA691" s="57"/>
    </row>
    <row r="692" spans="1:131" ht="19.5" customHeight="1" x14ac:dyDescent="0.25">
      <c r="A692" s="22">
        <v>561</v>
      </c>
      <c r="B692" s="10" t="s">
        <v>1989</v>
      </c>
      <c r="C692" s="9" t="s">
        <v>957</v>
      </c>
      <c r="E692" s="9" t="s">
        <v>736</v>
      </c>
      <c r="F692" s="9" t="s">
        <v>87</v>
      </c>
      <c r="I692" s="9" t="s">
        <v>35</v>
      </c>
      <c r="J692" s="129">
        <v>41330</v>
      </c>
      <c r="K692" s="129">
        <v>41330</v>
      </c>
      <c r="L692" s="129">
        <v>41364</v>
      </c>
      <c r="O692" s="9">
        <v>26</v>
      </c>
      <c r="Q692" s="9" t="s">
        <v>61</v>
      </c>
      <c r="S692" s="13">
        <v>5384631</v>
      </c>
      <c r="T692" s="13">
        <v>5384631</v>
      </c>
      <c r="U692" s="13">
        <v>1076926</v>
      </c>
      <c r="AF692" s="51">
        <f t="shared" si="10"/>
        <v>0</v>
      </c>
      <c r="AH692" s="11">
        <v>41330</v>
      </c>
      <c r="AI692" s="11">
        <v>41364</v>
      </c>
      <c r="AJ692" s="13">
        <v>4690354</v>
      </c>
      <c r="AK692" s="13">
        <v>938071</v>
      </c>
    </row>
    <row r="693" spans="1:131" ht="19.5" customHeight="1" x14ac:dyDescent="0.25">
      <c r="A693" s="22">
        <v>562</v>
      </c>
      <c r="B693" s="10" t="s">
        <v>1990</v>
      </c>
      <c r="C693" s="9" t="s">
        <v>958</v>
      </c>
      <c r="E693" s="9" t="s">
        <v>736</v>
      </c>
      <c r="F693" s="9" t="s">
        <v>87</v>
      </c>
      <c r="I693" s="9" t="s">
        <v>35</v>
      </c>
      <c r="J693" s="129">
        <v>41373</v>
      </c>
      <c r="K693" s="129">
        <v>41373</v>
      </c>
      <c r="L693" s="129">
        <v>41455</v>
      </c>
      <c r="O693" s="9">
        <v>26</v>
      </c>
      <c r="Q693" s="9" t="s">
        <v>61</v>
      </c>
      <c r="S693" s="13">
        <v>4484849</v>
      </c>
      <c r="T693" s="13">
        <v>4484849</v>
      </c>
      <c r="U693" s="13">
        <v>896970</v>
      </c>
      <c r="AF693" s="51">
        <f t="shared" si="10"/>
        <v>0</v>
      </c>
      <c r="AH693" s="11">
        <v>41373</v>
      </c>
      <c r="AI693" s="11">
        <v>41455</v>
      </c>
      <c r="AJ693" s="13">
        <v>3868037</v>
      </c>
      <c r="AK693" s="13">
        <v>773607</v>
      </c>
    </row>
    <row r="694" spans="1:131" ht="19.5" customHeight="1" x14ac:dyDescent="0.25">
      <c r="A694" s="22">
        <v>563</v>
      </c>
      <c r="B694" s="10" t="s">
        <v>1991</v>
      </c>
      <c r="C694" s="9" t="s">
        <v>959</v>
      </c>
      <c r="E694" s="9" t="s">
        <v>736</v>
      </c>
      <c r="F694" s="9" t="s">
        <v>87</v>
      </c>
      <c r="I694" s="9" t="s">
        <v>35</v>
      </c>
      <c r="J694" s="129">
        <v>41380</v>
      </c>
      <c r="K694" s="129">
        <v>41380</v>
      </c>
      <c r="L694" s="129">
        <v>41455</v>
      </c>
      <c r="O694" s="9">
        <v>27</v>
      </c>
      <c r="Q694" s="9" t="s">
        <v>61</v>
      </c>
      <c r="S694" s="13">
        <v>5806905</v>
      </c>
      <c r="T694" s="13">
        <v>5806905</v>
      </c>
      <c r="U694" s="13">
        <v>1161381</v>
      </c>
      <c r="AF694" s="51">
        <f t="shared" si="10"/>
        <v>0</v>
      </c>
      <c r="AH694" s="11">
        <v>41380</v>
      </c>
      <c r="AI694" s="11">
        <v>41455</v>
      </c>
      <c r="AJ694" s="13">
        <v>5276266</v>
      </c>
      <c r="AK694" s="13">
        <v>1055253</v>
      </c>
    </row>
    <row r="695" spans="1:131" ht="19.5" customHeight="1" x14ac:dyDescent="0.25">
      <c r="A695" s="22">
        <v>564</v>
      </c>
      <c r="B695" s="10" t="s">
        <v>1992</v>
      </c>
      <c r="C695" s="9" t="s">
        <v>960</v>
      </c>
      <c r="E695" s="9" t="s">
        <v>1287</v>
      </c>
      <c r="F695" s="9" t="s">
        <v>961</v>
      </c>
      <c r="H695" s="9" t="s">
        <v>202</v>
      </c>
      <c r="I695" s="9" t="s">
        <v>35</v>
      </c>
      <c r="J695" s="129">
        <v>41450</v>
      </c>
      <c r="K695" s="129">
        <v>41306</v>
      </c>
      <c r="L695" s="129">
        <v>41639</v>
      </c>
      <c r="O695" s="9">
        <v>32</v>
      </c>
      <c r="Q695" s="9" t="s">
        <v>61</v>
      </c>
      <c r="S695" s="13">
        <v>166373333</v>
      </c>
      <c r="T695" s="13">
        <v>166373333</v>
      </c>
      <c r="U695" s="13">
        <v>33274666</v>
      </c>
      <c r="AF695" s="51">
        <f t="shared" si="10"/>
        <v>0</v>
      </c>
      <c r="AH695" s="11">
        <v>41306</v>
      </c>
      <c r="AI695" s="11">
        <v>41364</v>
      </c>
      <c r="AJ695" s="13">
        <v>636514</v>
      </c>
      <c r="AK695" s="13">
        <v>127303</v>
      </c>
      <c r="AL695" s="11">
        <v>41365</v>
      </c>
      <c r="AM695" s="11">
        <v>41455</v>
      </c>
      <c r="AN695" s="13">
        <v>41322559</v>
      </c>
      <c r="AO695" s="13">
        <v>8264512</v>
      </c>
      <c r="AP695" s="11">
        <v>41456</v>
      </c>
      <c r="AQ695" s="11">
        <v>41547</v>
      </c>
      <c r="AR695" s="13">
        <v>78967654</v>
      </c>
      <c r="AS695" s="13">
        <v>15793531</v>
      </c>
      <c r="DZ695" s="54">
        <v>136006248</v>
      </c>
      <c r="EA695" s="55">
        <v>3015904</v>
      </c>
    </row>
    <row r="696" spans="1:131" ht="19.5" customHeight="1" x14ac:dyDescent="0.25">
      <c r="A696" s="22">
        <v>565</v>
      </c>
      <c r="B696" s="10" t="s">
        <v>1993</v>
      </c>
      <c r="C696" s="9" t="s">
        <v>962</v>
      </c>
      <c r="E696" s="9" t="s">
        <v>1287</v>
      </c>
      <c r="F696" s="9" t="s">
        <v>961</v>
      </c>
      <c r="I696" s="9" t="s">
        <v>78</v>
      </c>
      <c r="J696" s="129">
        <v>41348</v>
      </c>
      <c r="K696" s="129">
        <v>41323</v>
      </c>
      <c r="L696" s="129">
        <v>41639</v>
      </c>
      <c r="O696" s="9">
        <v>31</v>
      </c>
      <c r="Q696" s="9" t="s">
        <v>61</v>
      </c>
      <c r="S696" s="13">
        <v>90150000</v>
      </c>
      <c r="T696" s="13">
        <v>72120000</v>
      </c>
      <c r="U696" s="13">
        <v>18030000</v>
      </c>
      <c r="AF696" s="51">
        <f t="shared" si="10"/>
        <v>0</v>
      </c>
      <c r="AH696" s="11">
        <v>41323</v>
      </c>
      <c r="AI696" s="11">
        <v>41562</v>
      </c>
      <c r="AJ696" s="13">
        <v>75864742</v>
      </c>
      <c r="AK696" s="13">
        <v>15172948</v>
      </c>
    </row>
    <row r="697" spans="1:131" ht="19.5" customHeight="1" x14ac:dyDescent="0.25">
      <c r="A697" s="22">
        <v>566</v>
      </c>
      <c r="B697" s="10" t="s">
        <v>1994</v>
      </c>
      <c r="C697" s="9" t="s">
        <v>963</v>
      </c>
      <c r="E697" s="9" t="s">
        <v>1402</v>
      </c>
      <c r="F697" s="9" t="s">
        <v>965</v>
      </c>
      <c r="I697" s="9" t="s">
        <v>949</v>
      </c>
      <c r="J697" s="129">
        <v>41464</v>
      </c>
      <c r="K697" s="129">
        <v>41404</v>
      </c>
      <c r="L697" s="129">
        <v>41639</v>
      </c>
      <c r="O697" s="9">
        <v>28</v>
      </c>
      <c r="Q697" s="9" t="s">
        <v>54</v>
      </c>
      <c r="S697" s="13">
        <v>56211250</v>
      </c>
      <c r="T697" s="13">
        <v>56211250</v>
      </c>
      <c r="U697" s="13">
        <v>11094750</v>
      </c>
      <c r="AF697" s="51">
        <f t="shared" si="10"/>
        <v>0</v>
      </c>
      <c r="AH697" s="11">
        <v>41404</v>
      </c>
      <c r="AI697" s="11">
        <v>41547</v>
      </c>
      <c r="AJ697" s="13">
        <v>43881225</v>
      </c>
      <c r="AK697" s="13">
        <v>8776245</v>
      </c>
      <c r="AL697" s="11">
        <v>41548</v>
      </c>
      <c r="AM697" s="11">
        <v>41639</v>
      </c>
      <c r="AN697" s="13">
        <v>10573226</v>
      </c>
      <c r="AO697" s="13">
        <v>2114645</v>
      </c>
      <c r="DZ697" s="54">
        <v>56209700</v>
      </c>
      <c r="EA697" s="55">
        <v>203860</v>
      </c>
    </row>
    <row r="698" spans="1:131" s="18" customFormat="1" ht="19.5" customHeight="1" x14ac:dyDescent="0.25">
      <c r="A698" s="18">
        <v>566</v>
      </c>
      <c r="B698" s="17" t="s">
        <v>1994</v>
      </c>
      <c r="C698" s="18" t="s">
        <v>963</v>
      </c>
      <c r="D698" s="19">
        <v>41584</v>
      </c>
      <c r="G698" s="19"/>
      <c r="J698" s="130"/>
      <c r="K698" s="130"/>
      <c r="L698" s="130">
        <v>41685</v>
      </c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51">
        <f t="shared" si="10"/>
        <v>0</v>
      </c>
      <c r="AG698" s="46"/>
      <c r="AH698" s="19"/>
      <c r="AI698" s="19"/>
      <c r="AJ698" s="20"/>
      <c r="AK698" s="20"/>
      <c r="AL698" s="19"/>
      <c r="AM698" s="19"/>
      <c r="AN698" s="20"/>
      <c r="AO698" s="20"/>
      <c r="AP698" s="19"/>
      <c r="AQ698" s="19"/>
      <c r="AR698" s="20"/>
      <c r="AS698" s="20"/>
      <c r="AT698" s="19"/>
      <c r="AU698" s="19"/>
      <c r="AV698" s="20"/>
      <c r="AW698" s="20"/>
      <c r="AX698" s="19"/>
      <c r="AY698" s="19"/>
      <c r="AZ698" s="20"/>
      <c r="BA698" s="20"/>
      <c r="BB698" s="19"/>
      <c r="BC698" s="19"/>
      <c r="BD698" s="20"/>
      <c r="BE698" s="20"/>
      <c r="BF698" s="19"/>
      <c r="BG698" s="19"/>
      <c r="BH698" s="20"/>
      <c r="BI698" s="20"/>
      <c r="BJ698" s="19"/>
      <c r="BK698" s="19"/>
      <c r="BL698" s="20"/>
      <c r="BM698" s="20"/>
      <c r="BN698" s="19"/>
      <c r="BO698" s="19"/>
      <c r="BP698" s="20"/>
      <c r="BQ698" s="20"/>
      <c r="BT698" s="20"/>
      <c r="BU698" s="20"/>
      <c r="BX698" s="20"/>
      <c r="BY698" s="20"/>
      <c r="CB698" s="20"/>
      <c r="CC698" s="20"/>
      <c r="CF698" s="20"/>
      <c r="CG698" s="20"/>
      <c r="CJ698" s="20"/>
      <c r="CK698" s="20"/>
      <c r="CN698" s="20"/>
      <c r="CO698" s="20"/>
      <c r="CP698" s="19"/>
      <c r="CQ698" s="19"/>
      <c r="CR698" s="20"/>
      <c r="CS698" s="20"/>
      <c r="CT698" s="19"/>
      <c r="CU698" s="19"/>
      <c r="CV698" s="20"/>
      <c r="CW698" s="20"/>
      <c r="CX698" s="96"/>
      <c r="CY698" s="96"/>
      <c r="CZ698" s="20"/>
      <c r="DA698" s="20"/>
      <c r="DB698" s="96"/>
      <c r="DC698" s="96"/>
      <c r="DD698" s="20"/>
      <c r="DE698" s="20"/>
      <c r="DF698" s="96"/>
      <c r="DG698" s="96"/>
      <c r="DH698" s="20"/>
      <c r="DI698" s="20"/>
      <c r="DJ698" s="96"/>
      <c r="DK698" s="96"/>
      <c r="DL698" s="20"/>
      <c r="DM698" s="20"/>
      <c r="DN698" s="96"/>
      <c r="DO698" s="96"/>
      <c r="DP698" s="20"/>
      <c r="DQ698" s="20"/>
      <c r="DR698" s="96"/>
      <c r="DS698" s="96"/>
      <c r="DT698" s="20"/>
      <c r="DU698" s="20"/>
      <c r="DV698" s="96"/>
      <c r="DW698" s="96"/>
      <c r="DX698" s="20"/>
      <c r="DY698" s="20"/>
      <c r="DZ698" s="56"/>
      <c r="EA698" s="57"/>
    </row>
    <row r="699" spans="1:131" ht="19.5" customHeight="1" x14ac:dyDescent="0.25">
      <c r="A699" s="22">
        <v>567</v>
      </c>
      <c r="B699" s="10" t="s">
        <v>1995</v>
      </c>
      <c r="C699" s="9" t="s">
        <v>966</v>
      </c>
      <c r="E699" s="9" t="s">
        <v>964</v>
      </c>
      <c r="F699" s="9" t="s">
        <v>965</v>
      </c>
      <c r="I699" s="9" t="s">
        <v>25</v>
      </c>
      <c r="J699" s="129">
        <v>41412</v>
      </c>
      <c r="K699" s="129">
        <v>41338</v>
      </c>
      <c r="L699" s="129">
        <v>41670</v>
      </c>
      <c r="O699" s="9">
        <v>25</v>
      </c>
      <c r="Q699" s="9" t="s">
        <v>54</v>
      </c>
      <c r="S699" s="13">
        <v>8900000</v>
      </c>
      <c r="T699" s="13">
        <v>8900000</v>
      </c>
      <c r="U699" s="13">
        <v>1700000</v>
      </c>
      <c r="AF699" s="51">
        <f t="shared" si="10"/>
        <v>0</v>
      </c>
      <c r="AH699" s="11">
        <v>41338</v>
      </c>
      <c r="AI699" s="11">
        <v>41729</v>
      </c>
      <c r="AJ699" s="13">
        <v>8890000</v>
      </c>
      <c r="AK699" s="13">
        <v>1700000</v>
      </c>
    </row>
    <row r="700" spans="1:131" s="18" customFormat="1" ht="19.5" customHeight="1" x14ac:dyDescent="0.25">
      <c r="A700" s="18">
        <v>567</v>
      </c>
      <c r="B700" s="17" t="s">
        <v>1995</v>
      </c>
      <c r="C700" s="18" t="s">
        <v>966</v>
      </c>
      <c r="D700" s="19">
        <v>41752</v>
      </c>
      <c r="G700" s="19"/>
      <c r="J700" s="130"/>
      <c r="K700" s="130"/>
      <c r="L700" s="130">
        <v>41729</v>
      </c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51">
        <f t="shared" si="10"/>
        <v>0</v>
      </c>
      <c r="AG700" s="46"/>
      <c r="AH700" s="19"/>
      <c r="AI700" s="19"/>
      <c r="AJ700" s="20"/>
      <c r="AK700" s="20"/>
      <c r="AL700" s="19"/>
      <c r="AM700" s="19"/>
      <c r="AN700" s="20"/>
      <c r="AO700" s="20"/>
      <c r="AP700" s="19"/>
      <c r="AQ700" s="19"/>
      <c r="AR700" s="20"/>
      <c r="AS700" s="20"/>
      <c r="AT700" s="19"/>
      <c r="AU700" s="19"/>
      <c r="AV700" s="20"/>
      <c r="AW700" s="20"/>
      <c r="AX700" s="19"/>
      <c r="AY700" s="19"/>
      <c r="AZ700" s="20"/>
      <c r="BA700" s="20"/>
      <c r="BB700" s="19"/>
      <c r="BC700" s="19"/>
      <c r="BD700" s="20"/>
      <c r="BE700" s="20"/>
      <c r="BF700" s="19"/>
      <c r="BG700" s="19"/>
      <c r="BH700" s="20"/>
      <c r="BI700" s="20"/>
      <c r="BJ700" s="19"/>
      <c r="BK700" s="19"/>
      <c r="BL700" s="20"/>
      <c r="BM700" s="20"/>
      <c r="BN700" s="19"/>
      <c r="BO700" s="19"/>
      <c r="BP700" s="20"/>
      <c r="BQ700" s="20"/>
      <c r="BT700" s="20"/>
      <c r="BU700" s="20"/>
      <c r="BX700" s="20"/>
      <c r="BY700" s="20"/>
      <c r="CB700" s="20"/>
      <c r="CC700" s="20"/>
      <c r="CF700" s="20"/>
      <c r="CG700" s="20"/>
      <c r="CJ700" s="20"/>
      <c r="CK700" s="20"/>
      <c r="CN700" s="20"/>
      <c r="CO700" s="20"/>
      <c r="CP700" s="19"/>
      <c r="CQ700" s="19"/>
      <c r="CR700" s="20"/>
      <c r="CS700" s="20"/>
      <c r="CT700" s="19"/>
      <c r="CU700" s="19"/>
      <c r="CV700" s="20"/>
      <c r="CW700" s="20"/>
      <c r="CX700" s="96"/>
      <c r="CY700" s="96"/>
      <c r="CZ700" s="20"/>
      <c r="DA700" s="20"/>
      <c r="DB700" s="96"/>
      <c r="DC700" s="96"/>
      <c r="DD700" s="20"/>
      <c r="DE700" s="20"/>
      <c r="DF700" s="96"/>
      <c r="DG700" s="96"/>
      <c r="DH700" s="20"/>
      <c r="DI700" s="20"/>
      <c r="DJ700" s="96"/>
      <c r="DK700" s="96"/>
      <c r="DL700" s="20"/>
      <c r="DM700" s="20"/>
      <c r="DN700" s="96"/>
      <c r="DO700" s="96"/>
      <c r="DP700" s="20"/>
      <c r="DQ700" s="20"/>
      <c r="DR700" s="96"/>
      <c r="DS700" s="96"/>
      <c r="DT700" s="20"/>
      <c r="DU700" s="20"/>
      <c r="DV700" s="96"/>
      <c r="DW700" s="96"/>
      <c r="DX700" s="20"/>
      <c r="DY700" s="20"/>
      <c r="DZ700" s="56"/>
      <c r="EA700" s="57"/>
    </row>
    <row r="701" spans="1:131" ht="19.5" customHeight="1" x14ac:dyDescent="0.25">
      <c r="A701" s="22">
        <v>568</v>
      </c>
      <c r="B701" s="10" t="s">
        <v>1996</v>
      </c>
      <c r="C701" s="9" t="s">
        <v>967</v>
      </c>
      <c r="E701" s="9" t="s">
        <v>968</v>
      </c>
      <c r="F701" s="9" t="s">
        <v>969</v>
      </c>
      <c r="I701" s="9" t="s">
        <v>97</v>
      </c>
      <c r="J701" s="129">
        <v>41461</v>
      </c>
      <c r="K701" s="129">
        <v>41394</v>
      </c>
      <c r="L701" s="129">
        <v>41639</v>
      </c>
      <c r="O701" s="9">
        <v>26</v>
      </c>
      <c r="Q701" s="9" t="s">
        <v>54</v>
      </c>
      <c r="S701" s="13">
        <v>1875000</v>
      </c>
      <c r="T701" s="13">
        <v>1875000</v>
      </c>
      <c r="U701" s="13">
        <v>375000</v>
      </c>
      <c r="AF701" s="51">
        <f t="shared" si="10"/>
        <v>0</v>
      </c>
      <c r="AH701" s="11">
        <v>41394</v>
      </c>
      <c r="AI701" s="11">
        <v>41639</v>
      </c>
      <c r="AJ701" s="13">
        <v>1741730</v>
      </c>
      <c r="AK701" s="13">
        <v>348346</v>
      </c>
    </row>
    <row r="702" spans="1:131" ht="19.5" customHeight="1" x14ac:dyDescent="0.25">
      <c r="A702" s="22">
        <v>569</v>
      </c>
      <c r="B702" s="10" t="s">
        <v>1997</v>
      </c>
      <c r="C702" s="9" t="s">
        <v>970</v>
      </c>
      <c r="E702" s="9" t="s">
        <v>968</v>
      </c>
      <c r="F702" s="9" t="s">
        <v>969</v>
      </c>
      <c r="I702" s="9" t="s">
        <v>78</v>
      </c>
      <c r="J702" s="129">
        <v>41465</v>
      </c>
      <c r="K702" s="129">
        <v>41348</v>
      </c>
      <c r="L702" s="129">
        <v>41810</v>
      </c>
      <c r="O702" s="9">
        <v>28</v>
      </c>
      <c r="Q702" s="9" t="s">
        <v>54</v>
      </c>
      <c r="S702" s="13">
        <v>9375000</v>
      </c>
      <c r="T702" s="13">
        <v>9375000</v>
      </c>
      <c r="U702" s="13">
        <v>1875000</v>
      </c>
      <c r="AF702" s="51">
        <f t="shared" si="10"/>
        <v>0</v>
      </c>
      <c r="AH702" s="11">
        <v>41348</v>
      </c>
      <c r="AI702" s="11">
        <v>41810</v>
      </c>
      <c r="AJ702" s="13">
        <v>9310879</v>
      </c>
      <c r="AK702" s="13">
        <v>1862176</v>
      </c>
    </row>
    <row r="703" spans="1:131" ht="19.5" customHeight="1" x14ac:dyDescent="0.25">
      <c r="A703" s="22">
        <v>570</v>
      </c>
      <c r="B703" s="10" t="s">
        <v>1998</v>
      </c>
      <c r="C703" s="9" t="s">
        <v>971</v>
      </c>
      <c r="E703" s="9" t="s">
        <v>972</v>
      </c>
      <c r="F703" s="9" t="s">
        <v>973</v>
      </c>
      <c r="I703" s="9" t="s">
        <v>25</v>
      </c>
      <c r="J703" s="129">
        <v>41428</v>
      </c>
      <c r="K703" s="129">
        <v>41404</v>
      </c>
      <c r="L703" s="129">
        <v>41851</v>
      </c>
      <c r="O703" s="9">
        <v>28</v>
      </c>
      <c r="Q703" s="9" t="s">
        <v>54</v>
      </c>
      <c r="S703" s="13">
        <v>5000000</v>
      </c>
      <c r="T703" s="13">
        <v>5000000</v>
      </c>
      <c r="U703" s="13">
        <v>1000000</v>
      </c>
      <c r="AF703" s="51">
        <f t="shared" si="10"/>
        <v>0</v>
      </c>
      <c r="AH703" s="11">
        <v>41404</v>
      </c>
      <c r="AI703" s="11">
        <v>41851</v>
      </c>
      <c r="AJ703" s="13">
        <v>4954414</v>
      </c>
      <c r="AK703" s="13">
        <v>990883</v>
      </c>
    </row>
    <row r="704" spans="1:131" ht="19.5" customHeight="1" x14ac:dyDescent="0.25">
      <c r="A704" s="22">
        <v>571</v>
      </c>
      <c r="B704" s="10" t="s">
        <v>1999</v>
      </c>
      <c r="C704" s="9" t="s">
        <v>974</v>
      </c>
      <c r="E704" s="9" t="s">
        <v>22</v>
      </c>
      <c r="F704" s="9" t="s">
        <v>23</v>
      </c>
      <c r="I704" s="9" t="s">
        <v>78</v>
      </c>
      <c r="J704" s="129">
        <v>41456</v>
      </c>
      <c r="K704" s="129">
        <v>40756</v>
      </c>
      <c r="L704" s="129">
        <v>41820</v>
      </c>
      <c r="M704" s="9" t="s">
        <v>20</v>
      </c>
      <c r="O704" s="9">
        <v>27</v>
      </c>
      <c r="Q704" s="9" t="s">
        <v>54</v>
      </c>
      <c r="S704" s="13">
        <v>9858550</v>
      </c>
      <c r="T704" s="13">
        <v>9858550</v>
      </c>
      <c r="U704" s="13">
        <v>995986</v>
      </c>
      <c r="W704" s="13">
        <v>5600000</v>
      </c>
      <c r="AF704" s="51">
        <f t="shared" si="10"/>
        <v>5600000</v>
      </c>
      <c r="AH704" s="11">
        <v>40756</v>
      </c>
      <c r="AI704" s="11">
        <v>41820</v>
      </c>
      <c r="AJ704" s="13">
        <v>8942611</v>
      </c>
      <c r="AK704" s="13">
        <v>995986</v>
      </c>
    </row>
    <row r="705" spans="1:131" ht="19.5" customHeight="1" x14ac:dyDescent="0.25">
      <c r="A705" s="22">
        <v>572</v>
      </c>
      <c r="B705" s="10" t="s">
        <v>2000</v>
      </c>
      <c r="C705" s="9" t="s">
        <v>975</v>
      </c>
      <c r="E705" s="9" t="s">
        <v>22</v>
      </c>
      <c r="F705" s="9" t="s">
        <v>23</v>
      </c>
      <c r="I705" s="9" t="s">
        <v>78</v>
      </c>
      <c r="J705" s="129">
        <v>41518</v>
      </c>
      <c r="K705" s="129">
        <v>41113</v>
      </c>
      <c r="L705" s="129">
        <v>41927</v>
      </c>
      <c r="M705" s="9" t="s">
        <v>20</v>
      </c>
      <c r="O705" s="9">
        <v>29</v>
      </c>
      <c r="Q705" s="9" t="s">
        <v>54</v>
      </c>
      <c r="S705" s="13">
        <v>8124000</v>
      </c>
      <c r="T705" s="13">
        <v>8124000</v>
      </c>
      <c r="U705" s="13">
        <v>1624000</v>
      </c>
      <c r="W705" s="13">
        <v>2000000</v>
      </c>
      <c r="AF705" s="51">
        <f t="shared" si="10"/>
        <v>2000000</v>
      </c>
      <c r="AH705" s="11">
        <v>41113</v>
      </c>
      <c r="AI705" s="11">
        <v>41927</v>
      </c>
      <c r="AJ705" s="13">
        <v>7283781</v>
      </c>
      <c r="AK705" s="13">
        <v>1456756</v>
      </c>
    </row>
    <row r="706" spans="1:131" ht="19.5" customHeight="1" x14ac:dyDescent="0.25">
      <c r="A706" s="22">
        <v>573</v>
      </c>
      <c r="B706" s="10" t="s">
        <v>2001</v>
      </c>
      <c r="C706" s="9" t="s">
        <v>976</v>
      </c>
      <c r="E706" s="9" t="s">
        <v>22</v>
      </c>
      <c r="F706" s="9" t="s">
        <v>23</v>
      </c>
      <c r="I706" s="9" t="s">
        <v>78</v>
      </c>
      <c r="J706" s="129">
        <v>41609</v>
      </c>
      <c r="K706" s="129">
        <v>41223</v>
      </c>
      <c r="L706" s="129">
        <v>41973</v>
      </c>
      <c r="M706" s="9" t="s">
        <v>20</v>
      </c>
      <c r="O706" s="9">
        <v>32</v>
      </c>
      <c r="Q706" s="9" t="s">
        <v>54</v>
      </c>
      <c r="S706" s="13">
        <v>32000000</v>
      </c>
      <c r="T706" s="13">
        <v>32000000</v>
      </c>
      <c r="U706" s="13">
        <v>6240000</v>
      </c>
      <c r="W706" s="13">
        <v>25000000</v>
      </c>
      <c r="AF706" s="51">
        <f t="shared" si="10"/>
        <v>25000000</v>
      </c>
      <c r="AH706" s="11">
        <v>41223</v>
      </c>
      <c r="AI706" s="11">
        <v>42308</v>
      </c>
      <c r="AJ706" s="13">
        <v>34617749</v>
      </c>
      <c r="AK706" s="13">
        <v>6923550</v>
      </c>
    </row>
    <row r="707" spans="1:131" s="18" customFormat="1" ht="19.5" customHeight="1" x14ac:dyDescent="0.25">
      <c r="A707" s="18">
        <v>573</v>
      </c>
      <c r="B707" s="17" t="s">
        <v>2001</v>
      </c>
      <c r="C707" s="18" t="s">
        <v>976</v>
      </c>
      <c r="D707" s="19">
        <v>42388</v>
      </c>
      <c r="G707" s="19"/>
      <c r="J707" s="130"/>
      <c r="K707" s="130"/>
      <c r="L707" s="130"/>
      <c r="R707" s="20"/>
      <c r="S707" s="20">
        <v>37675000</v>
      </c>
      <c r="T707" s="20">
        <v>37675000</v>
      </c>
      <c r="U707" s="20">
        <v>6969874</v>
      </c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80"/>
      <c r="AG707" s="46"/>
      <c r="AH707" s="19"/>
      <c r="AI707" s="19"/>
      <c r="AJ707" s="20"/>
      <c r="AK707" s="20"/>
      <c r="AL707" s="19"/>
      <c r="AM707" s="19"/>
      <c r="AN707" s="20"/>
      <c r="AO707" s="20"/>
      <c r="AP707" s="19"/>
      <c r="AQ707" s="19"/>
      <c r="AR707" s="20"/>
      <c r="AS707" s="20"/>
      <c r="AT707" s="19"/>
      <c r="AU707" s="19"/>
      <c r="AV707" s="20"/>
      <c r="AW707" s="20"/>
      <c r="AX707" s="19"/>
      <c r="AY707" s="19"/>
      <c r="AZ707" s="20"/>
      <c r="BA707" s="20"/>
      <c r="BB707" s="19"/>
      <c r="BC707" s="19"/>
      <c r="BD707" s="20"/>
      <c r="BE707" s="20"/>
      <c r="BF707" s="19"/>
      <c r="BG707" s="19"/>
      <c r="BH707" s="20"/>
      <c r="BI707" s="20"/>
      <c r="BJ707" s="19"/>
      <c r="BK707" s="19"/>
      <c r="BL707" s="20"/>
      <c r="BM707" s="20"/>
      <c r="BN707" s="19"/>
      <c r="BO707" s="19"/>
      <c r="BP707" s="20"/>
      <c r="BQ707" s="20"/>
      <c r="BT707" s="20"/>
      <c r="BU707" s="20"/>
      <c r="BX707" s="20"/>
      <c r="BY707" s="20"/>
      <c r="CB707" s="20"/>
      <c r="CC707" s="20"/>
      <c r="CF707" s="20"/>
      <c r="CG707" s="20"/>
      <c r="CJ707" s="20"/>
      <c r="CK707" s="20"/>
      <c r="CN707" s="20"/>
      <c r="CO707" s="20"/>
      <c r="CP707" s="19"/>
      <c r="CQ707" s="19"/>
      <c r="CR707" s="20"/>
      <c r="CS707" s="20"/>
      <c r="CT707" s="19"/>
      <c r="CU707" s="19"/>
      <c r="CV707" s="20"/>
      <c r="CW707" s="20"/>
      <c r="CX707" s="96"/>
      <c r="CY707" s="96"/>
      <c r="CZ707" s="20"/>
      <c r="DA707" s="20"/>
      <c r="DB707" s="96"/>
      <c r="DC707" s="96"/>
      <c r="DD707" s="20"/>
      <c r="DE707" s="20"/>
      <c r="DF707" s="96"/>
      <c r="DG707" s="96"/>
      <c r="DH707" s="20"/>
      <c r="DI707" s="20"/>
      <c r="DJ707" s="96"/>
      <c r="DK707" s="96"/>
      <c r="DL707" s="20"/>
      <c r="DM707" s="20"/>
      <c r="DN707" s="96"/>
      <c r="DO707" s="96"/>
      <c r="DP707" s="20"/>
      <c r="DQ707" s="20"/>
      <c r="DR707" s="96"/>
      <c r="DS707" s="96"/>
      <c r="DT707" s="20"/>
      <c r="DU707" s="20"/>
      <c r="DV707" s="96"/>
      <c r="DW707" s="96"/>
      <c r="DX707" s="20"/>
      <c r="DY707" s="20"/>
      <c r="DZ707" s="56"/>
      <c r="EA707" s="57"/>
    </row>
    <row r="708" spans="1:131" ht="19.5" customHeight="1" x14ac:dyDescent="0.25">
      <c r="A708" s="22">
        <v>574</v>
      </c>
      <c r="B708" s="10" t="s">
        <v>2002</v>
      </c>
      <c r="C708" s="9" t="s">
        <v>977</v>
      </c>
      <c r="E708" s="9" t="s">
        <v>22</v>
      </c>
      <c r="F708" s="9" t="s">
        <v>23</v>
      </c>
      <c r="I708" s="9" t="s">
        <v>78</v>
      </c>
      <c r="J708" s="129">
        <v>41487</v>
      </c>
      <c r="K708" s="129">
        <v>41223</v>
      </c>
      <c r="L708" s="129">
        <v>41820</v>
      </c>
      <c r="M708" s="9" t="s">
        <v>20</v>
      </c>
      <c r="O708" s="9">
        <v>32</v>
      </c>
      <c r="Q708" s="9" t="s">
        <v>54</v>
      </c>
      <c r="S708" s="13">
        <v>16525000</v>
      </c>
      <c r="T708" s="13">
        <v>16525000</v>
      </c>
      <c r="U708" s="13">
        <v>3000000</v>
      </c>
      <c r="AF708" s="51">
        <f t="shared" si="10"/>
        <v>0</v>
      </c>
      <c r="AH708" s="11">
        <v>41223</v>
      </c>
      <c r="AI708" s="11">
        <v>41820</v>
      </c>
      <c r="AJ708" s="13">
        <v>15359524</v>
      </c>
      <c r="AK708" s="13">
        <v>3000000</v>
      </c>
    </row>
    <row r="709" spans="1:131" ht="19.5" customHeight="1" x14ac:dyDescent="0.25">
      <c r="A709" s="22">
        <v>575</v>
      </c>
      <c r="B709" s="10" t="s">
        <v>2003</v>
      </c>
      <c r="C709" s="9" t="s">
        <v>979</v>
      </c>
      <c r="E709" s="9" t="s">
        <v>1261</v>
      </c>
      <c r="F709" s="9" t="s">
        <v>223</v>
      </c>
      <c r="H709" s="9" t="s">
        <v>202</v>
      </c>
      <c r="I709" s="9" t="s">
        <v>35</v>
      </c>
      <c r="J709" s="129">
        <v>41463</v>
      </c>
      <c r="K709" s="129">
        <v>38973</v>
      </c>
      <c r="L709" s="129">
        <v>42003</v>
      </c>
      <c r="M709" s="9" t="s">
        <v>20</v>
      </c>
      <c r="Q709" s="9" t="s">
        <v>54</v>
      </c>
      <c r="S709" s="13">
        <v>375212151</v>
      </c>
      <c r="T709" s="13">
        <v>375212151</v>
      </c>
      <c r="U709" s="13">
        <v>71195000</v>
      </c>
      <c r="V709" s="13">
        <v>253000000</v>
      </c>
      <c r="AF709" s="51">
        <f t="shared" si="10"/>
        <v>253000000</v>
      </c>
      <c r="AH709" s="11">
        <v>41395</v>
      </c>
      <c r="AI709" s="11">
        <v>41517</v>
      </c>
      <c r="AJ709" s="13">
        <v>171387579</v>
      </c>
      <c r="AK709" s="13">
        <v>34277516</v>
      </c>
      <c r="AL709" s="11">
        <v>41518</v>
      </c>
      <c r="AM709" s="11">
        <v>41578</v>
      </c>
      <c r="AN709" s="13">
        <v>34587705</v>
      </c>
      <c r="AO709" s="13">
        <v>6917541</v>
      </c>
      <c r="AP709" s="11">
        <v>41579</v>
      </c>
      <c r="AQ709" s="11">
        <v>41639</v>
      </c>
      <c r="AR709" s="13">
        <v>42940305</v>
      </c>
      <c r="AS709" s="13">
        <v>8588061</v>
      </c>
      <c r="AT709" s="11">
        <v>41699</v>
      </c>
      <c r="AU709" s="11">
        <v>41729</v>
      </c>
      <c r="AV709" s="13">
        <v>6158406</v>
      </c>
      <c r="AW709" s="13">
        <v>1231681</v>
      </c>
      <c r="AX709" s="11">
        <v>41640</v>
      </c>
      <c r="AY709" s="11">
        <v>41670</v>
      </c>
      <c r="AZ709" s="13">
        <v>1640887</v>
      </c>
      <c r="BA709" s="13">
        <v>328177</v>
      </c>
      <c r="BB709" s="11">
        <v>38973</v>
      </c>
      <c r="BC709" s="11">
        <v>41518</v>
      </c>
      <c r="BD709" s="13">
        <v>34913444</v>
      </c>
      <c r="BE709" s="13">
        <v>6982689</v>
      </c>
      <c r="BF709" s="11">
        <v>41760</v>
      </c>
      <c r="BG709" s="11">
        <v>41820</v>
      </c>
      <c r="BH709" s="13">
        <v>5241005</v>
      </c>
      <c r="BI709" s="13">
        <v>1048201</v>
      </c>
      <c r="BJ709" s="11">
        <v>41852</v>
      </c>
      <c r="BK709" s="11">
        <v>41882</v>
      </c>
      <c r="BL709" s="13">
        <v>7128023</v>
      </c>
      <c r="BM709" s="13">
        <v>1425605</v>
      </c>
      <c r="BN709" s="11">
        <v>41883</v>
      </c>
      <c r="BO709" s="11">
        <v>41943</v>
      </c>
      <c r="BP709" s="13">
        <v>5937794</v>
      </c>
      <c r="BQ709" s="13">
        <v>1187559</v>
      </c>
      <c r="BR709" s="11">
        <v>41944</v>
      </c>
      <c r="BS709" s="11">
        <v>42004</v>
      </c>
      <c r="BT709" s="13">
        <v>11376460</v>
      </c>
      <c r="BU709" s="13">
        <v>2275292</v>
      </c>
      <c r="BV709" s="11">
        <v>42005</v>
      </c>
      <c r="BW709" s="11">
        <v>42032</v>
      </c>
      <c r="BX709" s="13">
        <v>6694770</v>
      </c>
      <c r="BY709" s="13">
        <v>1338954</v>
      </c>
      <c r="BZ709" s="11">
        <v>38973</v>
      </c>
      <c r="CA709" s="11">
        <v>42121</v>
      </c>
      <c r="CB709" s="93">
        <v>343888786</v>
      </c>
      <c r="CC709" s="93">
        <v>1298181</v>
      </c>
      <c r="DZ709" s="54">
        <v>343888786</v>
      </c>
      <c r="EA709" s="55">
        <f>65601276+1298181</f>
        <v>66899457</v>
      </c>
    </row>
    <row r="710" spans="1:131" s="18" customFormat="1" ht="19.5" customHeight="1" x14ac:dyDescent="0.25">
      <c r="A710" s="18">
        <v>575</v>
      </c>
      <c r="B710" s="17" t="s">
        <v>2003</v>
      </c>
      <c r="C710" s="18" t="s">
        <v>979</v>
      </c>
      <c r="D710" s="19">
        <v>42123</v>
      </c>
      <c r="G710" s="19"/>
      <c r="J710" s="130"/>
      <c r="K710" s="130"/>
      <c r="L710" s="130">
        <v>42185</v>
      </c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51">
        <f t="shared" si="10"/>
        <v>0</v>
      </c>
      <c r="AG710" s="46"/>
      <c r="AH710" s="19"/>
      <c r="AI710" s="19"/>
      <c r="AJ710" s="20"/>
      <c r="AK710" s="20"/>
      <c r="AL710" s="19"/>
      <c r="AM710" s="19"/>
      <c r="AN710" s="20"/>
      <c r="AO710" s="20"/>
      <c r="AP710" s="19"/>
      <c r="AQ710" s="19"/>
      <c r="AR710" s="20"/>
      <c r="AS710" s="20"/>
      <c r="AT710" s="19"/>
      <c r="AU710" s="19"/>
      <c r="AV710" s="20"/>
      <c r="AW710" s="20"/>
      <c r="AX710" s="19"/>
      <c r="AY710" s="19"/>
      <c r="AZ710" s="20"/>
      <c r="BA710" s="20"/>
      <c r="BB710" s="19"/>
      <c r="BC710" s="19"/>
      <c r="BD710" s="20"/>
      <c r="BE710" s="20"/>
      <c r="BF710" s="19"/>
      <c r="BG710" s="19"/>
      <c r="BH710" s="20"/>
      <c r="BI710" s="20"/>
      <c r="BJ710" s="19"/>
      <c r="BK710" s="19"/>
      <c r="BL710" s="20"/>
      <c r="BM710" s="20"/>
      <c r="BN710" s="19"/>
      <c r="BO710" s="19"/>
      <c r="BP710" s="20"/>
      <c r="BQ710" s="20"/>
      <c r="BR710" s="19"/>
      <c r="BS710" s="19"/>
      <c r="BT710" s="20"/>
      <c r="BU710" s="20"/>
      <c r="BX710" s="20"/>
      <c r="BY710" s="20"/>
      <c r="CB710" s="20"/>
      <c r="CC710" s="20"/>
      <c r="CF710" s="20"/>
      <c r="CG710" s="20"/>
      <c r="CJ710" s="20"/>
      <c r="CK710" s="20"/>
      <c r="CN710" s="20"/>
      <c r="CO710" s="20"/>
      <c r="CP710" s="19"/>
      <c r="CQ710" s="19"/>
      <c r="CR710" s="20"/>
      <c r="CS710" s="20"/>
      <c r="CT710" s="19"/>
      <c r="CU710" s="19"/>
      <c r="CV710" s="20"/>
      <c r="CW710" s="20"/>
      <c r="CX710" s="96"/>
      <c r="CY710" s="96"/>
      <c r="CZ710" s="20"/>
      <c r="DA710" s="20"/>
      <c r="DB710" s="96"/>
      <c r="DC710" s="96"/>
      <c r="DD710" s="20"/>
      <c r="DE710" s="20"/>
      <c r="DF710" s="96"/>
      <c r="DG710" s="96"/>
      <c r="DH710" s="20"/>
      <c r="DI710" s="20"/>
      <c r="DJ710" s="96"/>
      <c r="DK710" s="96"/>
      <c r="DL710" s="20"/>
      <c r="DM710" s="20"/>
      <c r="DN710" s="96"/>
      <c r="DO710" s="96"/>
      <c r="DP710" s="20"/>
      <c r="DQ710" s="20"/>
      <c r="DR710" s="96"/>
      <c r="DS710" s="96"/>
      <c r="DT710" s="20"/>
      <c r="DU710" s="20"/>
      <c r="DV710" s="96"/>
      <c r="DW710" s="96"/>
      <c r="DX710" s="20"/>
      <c r="DY710" s="20"/>
      <c r="DZ710" s="56"/>
      <c r="EA710" s="57"/>
    </row>
    <row r="711" spans="1:131" s="18" customFormat="1" ht="19.5" customHeight="1" x14ac:dyDescent="0.25">
      <c r="A711" s="18">
        <v>575</v>
      </c>
      <c r="B711" s="17" t="s">
        <v>2003</v>
      </c>
      <c r="C711" s="18" t="s">
        <v>979</v>
      </c>
      <c r="D711" s="19">
        <v>42208</v>
      </c>
      <c r="G711" s="19"/>
      <c r="J711" s="130"/>
      <c r="K711" s="130"/>
      <c r="L711" s="130">
        <v>42032</v>
      </c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51">
        <f t="shared" si="10"/>
        <v>0</v>
      </c>
      <c r="AG711" s="46"/>
      <c r="AH711" s="19"/>
      <c r="AI711" s="19"/>
      <c r="AJ711" s="20"/>
      <c r="AK711" s="20"/>
      <c r="AL711" s="19"/>
      <c r="AM711" s="19"/>
      <c r="AN711" s="20"/>
      <c r="AO711" s="20"/>
      <c r="AP711" s="19"/>
      <c r="AQ711" s="19"/>
      <c r="AR711" s="20"/>
      <c r="AS711" s="20"/>
      <c r="AT711" s="19"/>
      <c r="AU711" s="19"/>
      <c r="AV711" s="20"/>
      <c r="AW711" s="20"/>
      <c r="AX711" s="19"/>
      <c r="AY711" s="19"/>
      <c r="AZ711" s="20"/>
      <c r="BA711" s="20"/>
      <c r="BB711" s="19"/>
      <c r="BC711" s="19"/>
      <c r="BD711" s="20"/>
      <c r="BE711" s="20"/>
      <c r="BF711" s="19"/>
      <c r="BG711" s="19"/>
      <c r="BH711" s="20"/>
      <c r="BI711" s="20"/>
      <c r="BJ711" s="19"/>
      <c r="BK711" s="19"/>
      <c r="BL711" s="20"/>
      <c r="BM711" s="20"/>
      <c r="BN711" s="19"/>
      <c r="BO711" s="19"/>
      <c r="BP711" s="20"/>
      <c r="BQ711" s="20"/>
      <c r="BR711" s="19"/>
      <c r="BS711" s="19"/>
      <c r="BT711" s="20"/>
      <c r="BU711" s="20"/>
      <c r="BX711" s="20"/>
      <c r="BY711" s="20"/>
      <c r="CB711" s="20"/>
      <c r="CC711" s="20"/>
      <c r="CF711" s="20"/>
      <c r="CG711" s="20"/>
      <c r="CJ711" s="20"/>
      <c r="CK711" s="20"/>
      <c r="CN711" s="20"/>
      <c r="CO711" s="20"/>
      <c r="CP711" s="19"/>
      <c r="CQ711" s="19"/>
      <c r="CR711" s="20"/>
      <c r="CS711" s="20"/>
      <c r="CT711" s="19"/>
      <c r="CU711" s="19"/>
      <c r="CV711" s="20"/>
      <c r="CW711" s="20"/>
      <c r="CX711" s="96"/>
      <c r="CY711" s="96"/>
      <c r="CZ711" s="20"/>
      <c r="DA711" s="20"/>
      <c r="DB711" s="96"/>
      <c r="DC711" s="96"/>
      <c r="DD711" s="20"/>
      <c r="DE711" s="20"/>
      <c r="DF711" s="96"/>
      <c r="DG711" s="96"/>
      <c r="DH711" s="20"/>
      <c r="DI711" s="20"/>
      <c r="DJ711" s="96"/>
      <c r="DK711" s="96"/>
      <c r="DL711" s="20"/>
      <c r="DM711" s="20"/>
      <c r="DN711" s="96"/>
      <c r="DO711" s="96"/>
      <c r="DP711" s="20"/>
      <c r="DQ711" s="20"/>
      <c r="DR711" s="96"/>
      <c r="DS711" s="96"/>
      <c r="DT711" s="20"/>
      <c r="DU711" s="20"/>
      <c r="DV711" s="96"/>
      <c r="DW711" s="96"/>
      <c r="DX711" s="20"/>
      <c r="DY711" s="20"/>
      <c r="DZ711" s="56"/>
      <c r="EA711" s="57"/>
    </row>
    <row r="712" spans="1:131" ht="19.5" customHeight="1" x14ac:dyDescent="0.25">
      <c r="A712" s="22">
        <v>576</v>
      </c>
      <c r="B712" s="10" t="s">
        <v>2004</v>
      </c>
      <c r="C712" s="9" t="s">
        <v>980</v>
      </c>
      <c r="E712" s="9" t="s">
        <v>981</v>
      </c>
      <c r="F712" s="9" t="s">
        <v>982</v>
      </c>
      <c r="I712" s="9" t="s">
        <v>97</v>
      </c>
      <c r="J712" s="129">
        <v>41421</v>
      </c>
      <c r="K712" s="129">
        <v>41396</v>
      </c>
      <c r="L712" s="129">
        <v>41639</v>
      </c>
      <c r="O712" s="9">
        <v>26</v>
      </c>
      <c r="Q712" s="9" t="s">
        <v>54</v>
      </c>
      <c r="S712" s="13">
        <v>12450000</v>
      </c>
      <c r="T712" s="13">
        <v>12450000</v>
      </c>
      <c r="U712" s="13">
        <v>2490000</v>
      </c>
      <c r="AF712" s="51">
        <f t="shared" si="10"/>
        <v>0</v>
      </c>
    </row>
    <row r="713" spans="1:131" ht="19.5" customHeight="1" x14ac:dyDescent="0.25">
      <c r="A713" s="22">
        <v>577</v>
      </c>
      <c r="B713" s="10" t="s">
        <v>2005</v>
      </c>
      <c r="C713" s="9" t="s">
        <v>983</v>
      </c>
      <c r="E713" s="9" t="s">
        <v>1395</v>
      </c>
      <c r="F713" s="9" t="s">
        <v>44</v>
      </c>
      <c r="I713" s="9" t="s">
        <v>25</v>
      </c>
      <c r="J713" s="129">
        <v>41426</v>
      </c>
      <c r="K713" s="129">
        <v>41334</v>
      </c>
      <c r="L713" s="129">
        <v>41897</v>
      </c>
      <c r="O713" s="9">
        <v>28</v>
      </c>
      <c r="Q713" s="9" t="s">
        <v>54</v>
      </c>
      <c r="S713" s="13">
        <v>7250000</v>
      </c>
      <c r="T713" s="13">
        <v>7250000</v>
      </c>
      <c r="U713" s="13">
        <v>1450000</v>
      </c>
      <c r="AF713" s="51">
        <f t="shared" si="10"/>
        <v>0</v>
      </c>
      <c r="AH713" s="11">
        <v>41334</v>
      </c>
      <c r="AI713" s="11">
        <v>41927</v>
      </c>
      <c r="AJ713" s="13">
        <v>7317772</v>
      </c>
      <c r="AK713" s="13">
        <v>1450000</v>
      </c>
    </row>
    <row r="714" spans="1:131" s="18" customFormat="1" ht="19.5" customHeight="1" x14ac:dyDescent="0.25">
      <c r="A714" s="18">
        <v>577</v>
      </c>
      <c r="B714" s="17" t="s">
        <v>2005</v>
      </c>
      <c r="C714" s="18" t="s">
        <v>983</v>
      </c>
      <c r="D714" s="19">
        <v>41893</v>
      </c>
      <c r="G714" s="19"/>
      <c r="J714" s="130"/>
      <c r="K714" s="130"/>
      <c r="L714" s="130">
        <v>41927</v>
      </c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51">
        <f t="shared" si="10"/>
        <v>0</v>
      </c>
      <c r="AG714" s="46"/>
      <c r="AH714" s="19"/>
      <c r="AI714" s="19"/>
      <c r="AJ714" s="20"/>
      <c r="AK714" s="20"/>
      <c r="AL714" s="19"/>
      <c r="AM714" s="19"/>
      <c r="AN714" s="20"/>
      <c r="AO714" s="20"/>
      <c r="AP714" s="19"/>
      <c r="AQ714" s="19"/>
      <c r="AR714" s="20"/>
      <c r="AS714" s="20"/>
      <c r="AT714" s="19"/>
      <c r="AU714" s="19"/>
      <c r="AV714" s="20"/>
      <c r="AW714" s="20"/>
      <c r="AX714" s="19"/>
      <c r="AY714" s="19"/>
      <c r="AZ714" s="20"/>
      <c r="BA714" s="20"/>
      <c r="BB714" s="19"/>
      <c r="BC714" s="19"/>
      <c r="BD714" s="20"/>
      <c r="BE714" s="20"/>
      <c r="BF714" s="19"/>
      <c r="BG714" s="19"/>
      <c r="BH714" s="20"/>
      <c r="BI714" s="20"/>
      <c r="BJ714" s="19"/>
      <c r="BK714" s="19"/>
      <c r="BL714" s="20"/>
      <c r="BM714" s="20"/>
      <c r="BN714" s="19"/>
      <c r="BO714" s="19"/>
      <c r="BP714" s="20"/>
      <c r="BQ714" s="20"/>
      <c r="BT714" s="20"/>
      <c r="BU714" s="20"/>
      <c r="BX714" s="20"/>
      <c r="BY714" s="20"/>
      <c r="CB714" s="20"/>
      <c r="CC714" s="20"/>
      <c r="CF714" s="20"/>
      <c r="CG714" s="20"/>
      <c r="CJ714" s="20"/>
      <c r="CK714" s="20"/>
      <c r="CN714" s="20"/>
      <c r="CO714" s="20"/>
      <c r="CP714" s="19"/>
      <c r="CQ714" s="19"/>
      <c r="CR714" s="20"/>
      <c r="CS714" s="20"/>
      <c r="CT714" s="19"/>
      <c r="CU714" s="19"/>
      <c r="CV714" s="20"/>
      <c r="CW714" s="20"/>
      <c r="CX714" s="96"/>
      <c r="CY714" s="96"/>
      <c r="CZ714" s="20"/>
      <c r="DA714" s="20"/>
      <c r="DB714" s="96"/>
      <c r="DC714" s="96"/>
      <c r="DD714" s="20"/>
      <c r="DE714" s="20"/>
      <c r="DF714" s="96"/>
      <c r="DG714" s="96"/>
      <c r="DH714" s="20"/>
      <c r="DI714" s="20"/>
      <c r="DJ714" s="96"/>
      <c r="DK714" s="96"/>
      <c r="DL714" s="20"/>
      <c r="DM714" s="20"/>
      <c r="DN714" s="96"/>
      <c r="DO714" s="96"/>
      <c r="DP714" s="20"/>
      <c r="DQ714" s="20"/>
      <c r="DR714" s="96"/>
      <c r="DS714" s="96"/>
      <c r="DT714" s="20"/>
      <c r="DU714" s="20"/>
      <c r="DV714" s="96"/>
      <c r="DW714" s="96"/>
      <c r="DX714" s="20"/>
      <c r="DY714" s="20"/>
      <c r="DZ714" s="56"/>
      <c r="EA714" s="57"/>
    </row>
    <row r="715" spans="1:131" ht="19.5" customHeight="1" x14ac:dyDescent="0.25">
      <c r="A715" s="22">
        <v>578</v>
      </c>
      <c r="B715" s="10" t="s">
        <v>2006</v>
      </c>
      <c r="C715" s="9" t="s">
        <v>984</v>
      </c>
      <c r="E715" s="9" t="s">
        <v>681</v>
      </c>
      <c r="F715" s="9" t="s">
        <v>682</v>
      </c>
      <c r="I715" s="9" t="s">
        <v>25</v>
      </c>
      <c r="J715" s="129">
        <v>41518</v>
      </c>
      <c r="K715" s="129">
        <v>41289</v>
      </c>
      <c r="L715" s="129">
        <v>41791</v>
      </c>
      <c r="O715" s="9">
        <v>28</v>
      </c>
      <c r="Q715" s="9" t="s">
        <v>54</v>
      </c>
      <c r="S715" s="13">
        <v>11250000</v>
      </c>
      <c r="T715" s="13">
        <v>11250000</v>
      </c>
      <c r="U715" s="13">
        <v>2250000</v>
      </c>
      <c r="AF715" s="51">
        <f t="shared" si="10"/>
        <v>0</v>
      </c>
      <c r="AH715" s="11">
        <v>41289</v>
      </c>
      <c r="AI715" s="11">
        <v>41791</v>
      </c>
      <c r="AJ715" s="13">
        <v>11150577</v>
      </c>
      <c r="AK715" s="13">
        <v>2230115</v>
      </c>
    </row>
    <row r="716" spans="1:131" s="18" customFormat="1" ht="19.5" customHeight="1" x14ac:dyDescent="0.25">
      <c r="A716" s="18">
        <v>578</v>
      </c>
      <c r="B716" s="17" t="s">
        <v>2006</v>
      </c>
      <c r="C716" s="18" t="s">
        <v>984</v>
      </c>
      <c r="D716" s="19">
        <v>41893</v>
      </c>
      <c r="G716" s="19"/>
      <c r="J716" s="130"/>
      <c r="K716" s="130"/>
      <c r="L716" s="130">
        <v>41820</v>
      </c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51">
        <f t="shared" si="10"/>
        <v>0</v>
      </c>
      <c r="AG716" s="46"/>
      <c r="AH716" s="19"/>
      <c r="AI716" s="19"/>
      <c r="AJ716" s="20"/>
      <c r="AK716" s="20"/>
      <c r="AL716" s="19"/>
      <c r="AM716" s="19"/>
      <c r="AN716" s="20"/>
      <c r="AO716" s="20"/>
      <c r="AP716" s="19"/>
      <c r="AQ716" s="19"/>
      <c r="AR716" s="20"/>
      <c r="AS716" s="20"/>
      <c r="AT716" s="19"/>
      <c r="AU716" s="19"/>
      <c r="AV716" s="20"/>
      <c r="AW716" s="20"/>
      <c r="AX716" s="19"/>
      <c r="AY716" s="19"/>
      <c r="AZ716" s="20"/>
      <c r="BA716" s="20"/>
      <c r="BB716" s="19"/>
      <c r="BC716" s="19"/>
      <c r="BD716" s="20"/>
      <c r="BE716" s="20"/>
      <c r="BF716" s="19"/>
      <c r="BG716" s="19"/>
      <c r="BH716" s="20"/>
      <c r="BI716" s="20"/>
      <c r="BJ716" s="19"/>
      <c r="BK716" s="19"/>
      <c r="BL716" s="20"/>
      <c r="BM716" s="20"/>
      <c r="BN716" s="19"/>
      <c r="BO716" s="19"/>
      <c r="BP716" s="20"/>
      <c r="BQ716" s="20"/>
      <c r="BT716" s="20"/>
      <c r="BU716" s="20"/>
      <c r="BX716" s="20"/>
      <c r="BY716" s="20"/>
      <c r="CB716" s="20"/>
      <c r="CC716" s="20"/>
      <c r="CF716" s="20"/>
      <c r="CG716" s="20"/>
      <c r="CJ716" s="20"/>
      <c r="CK716" s="20"/>
      <c r="CN716" s="20"/>
      <c r="CO716" s="20"/>
      <c r="CP716" s="19"/>
      <c r="CQ716" s="19"/>
      <c r="CR716" s="20"/>
      <c r="CS716" s="20"/>
      <c r="CT716" s="19"/>
      <c r="CU716" s="19"/>
      <c r="CV716" s="20"/>
      <c r="CW716" s="20"/>
      <c r="CX716" s="96"/>
      <c r="CY716" s="96"/>
      <c r="CZ716" s="20"/>
      <c r="DA716" s="20"/>
      <c r="DB716" s="96"/>
      <c r="DC716" s="96"/>
      <c r="DD716" s="20"/>
      <c r="DE716" s="20"/>
      <c r="DF716" s="96"/>
      <c r="DG716" s="96"/>
      <c r="DH716" s="20"/>
      <c r="DI716" s="20"/>
      <c r="DJ716" s="96"/>
      <c r="DK716" s="96"/>
      <c r="DL716" s="20"/>
      <c r="DM716" s="20"/>
      <c r="DN716" s="96"/>
      <c r="DO716" s="96"/>
      <c r="DP716" s="20"/>
      <c r="DQ716" s="20"/>
      <c r="DR716" s="96"/>
      <c r="DS716" s="96"/>
      <c r="DT716" s="20"/>
      <c r="DU716" s="20"/>
      <c r="DV716" s="96"/>
      <c r="DW716" s="96"/>
      <c r="DX716" s="20"/>
      <c r="DY716" s="20"/>
      <c r="DZ716" s="56"/>
      <c r="EA716" s="57"/>
    </row>
    <row r="717" spans="1:131" ht="19.5" customHeight="1" x14ac:dyDescent="0.25">
      <c r="A717" s="22">
        <v>579</v>
      </c>
      <c r="B717" s="10" t="s">
        <v>2007</v>
      </c>
      <c r="C717" s="9" t="s">
        <v>985</v>
      </c>
      <c r="E717" s="9" t="s">
        <v>681</v>
      </c>
      <c r="F717" s="9" t="s">
        <v>682</v>
      </c>
      <c r="I717" s="9" t="s">
        <v>78</v>
      </c>
      <c r="J717" s="129">
        <v>41518</v>
      </c>
      <c r="K717" s="129">
        <v>41289</v>
      </c>
      <c r="L717" s="129">
        <v>41852</v>
      </c>
      <c r="O717" s="9">
        <v>26</v>
      </c>
      <c r="Q717" s="9" t="s">
        <v>54</v>
      </c>
      <c r="S717" s="13">
        <v>8500000</v>
      </c>
      <c r="T717" s="13">
        <v>8500000</v>
      </c>
      <c r="U717" s="13">
        <v>1700000</v>
      </c>
      <c r="AF717" s="51">
        <f t="shared" si="10"/>
        <v>0</v>
      </c>
      <c r="AH717" s="11">
        <v>41456</v>
      </c>
      <c r="AI717" s="11">
        <v>41912</v>
      </c>
      <c r="AJ717" s="13">
        <v>8500000</v>
      </c>
      <c r="AK717" s="13">
        <v>1700000</v>
      </c>
    </row>
    <row r="718" spans="1:131" s="18" customFormat="1" ht="19.5" customHeight="1" x14ac:dyDescent="0.25">
      <c r="A718" s="18">
        <v>579</v>
      </c>
      <c r="B718" s="17" t="s">
        <v>2007</v>
      </c>
      <c r="C718" s="18" t="s">
        <v>985</v>
      </c>
      <c r="D718" s="19">
        <v>41927</v>
      </c>
      <c r="G718" s="19"/>
      <c r="J718" s="130"/>
      <c r="K718" s="130"/>
      <c r="L718" s="130">
        <v>41912</v>
      </c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51">
        <f t="shared" si="10"/>
        <v>0</v>
      </c>
      <c r="AG718" s="46"/>
      <c r="AH718" s="19"/>
      <c r="AI718" s="19"/>
      <c r="AJ718" s="20"/>
      <c r="AK718" s="20"/>
      <c r="AL718" s="19"/>
      <c r="AM718" s="19"/>
      <c r="AN718" s="20"/>
      <c r="AO718" s="20"/>
      <c r="AP718" s="19"/>
      <c r="AQ718" s="19"/>
      <c r="AR718" s="20"/>
      <c r="AS718" s="20"/>
      <c r="AT718" s="19"/>
      <c r="AU718" s="19"/>
      <c r="AV718" s="20"/>
      <c r="AW718" s="20"/>
      <c r="AX718" s="19"/>
      <c r="AY718" s="19"/>
      <c r="AZ718" s="20"/>
      <c r="BA718" s="20"/>
      <c r="BB718" s="19"/>
      <c r="BC718" s="19"/>
      <c r="BD718" s="20"/>
      <c r="BE718" s="20"/>
      <c r="BF718" s="19"/>
      <c r="BG718" s="19"/>
      <c r="BH718" s="20"/>
      <c r="BI718" s="20"/>
      <c r="BJ718" s="19"/>
      <c r="BK718" s="19"/>
      <c r="BL718" s="20"/>
      <c r="BM718" s="20"/>
      <c r="BN718" s="19"/>
      <c r="BO718" s="19"/>
      <c r="BP718" s="20"/>
      <c r="BQ718" s="20"/>
      <c r="BT718" s="20"/>
      <c r="BU718" s="20"/>
      <c r="BX718" s="20"/>
      <c r="BY718" s="20"/>
      <c r="CB718" s="20"/>
      <c r="CC718" s="20"/>
      <c r="CF718" s="20"/>
      <c r="CG718" s="20"/>
      <c r="CJ718" s="20"/>
      <c r="CK718" s="20"/>
      <c r="CN718" s="20"/>
      <c r="CO718" s="20"/>
      <c r="CP718" s="19"/>
      <c r="CQ718" s="19"/>
      <c r="CR718" s="20"/>
      <c r="CS718" s="20"/>
      <c r="CT718" s="19"/>
      <c r="CU718" s="19"/>
      <c r="CV718" s="20"/>
      <c r="CW718" s="20"/>
      <c r="CX718" s="96"/>
      <c r="CY718" s="96"/>
      <c r="CZ718" s="20"/>
      <c r="DA718" s="20"/>
      <c r="DB718" s="96"/>
      <c r="DC718" s="96"/>
      <c r="DD718" s="20"/>
      <c r="DE718" s="20"/>
      <c r="DF718" s="96"/>
      <c r="DG718" s="96"/>
      <c r="DH718" s="20"/>
      <c r="DI718" s="20"/>
      <c r="DJ718" s="96"/>
      <c r="DK718" s="96"/>
      <c r="DL718" s="20"/>
      <c r="DM718" s="20"/>
      <c r="DN718" s="96"/>
      <c r="DO718" s="96"/>
      <c r="DP718" s="20"/>
      <c r="DQ718" s="20"/>
      <c r="DR718" s="96"/>
      <c r="DS718" s="96"/>
      <c r="DT718" s="20"/>
      <c r="DU718" s="20"/>
      <c r="DV718" s="96"/>
      <c r="DW718" s="96"/>
      <c r="DX718" s="20"/>
      <c r="DY718" s="20"/>
      <c r="DZ718" s="56"/>
      <c r="EA718" s="57"/>
    </row>
    <row r="719" spans="1:131" ht="19.5" customHeight="1" x14ac:dyDescent="0.25">
      <c r="A719" s="22">
        <v>580</v>
      </c>
      <c r="B719" s="10" t="s">
        <v>2008</v>
      </c>
      <c r="C719" s="9" t="s">
        <v>987</v>
      </c>
      <c r="E719" s="9" t="s">
        <v>986</v>
      </c>
      <c r="F719" s="9" t="s">
        <v>501</v>
      </c>
      <c r="I719" s="9" t="s">
        <v>25</v>
      </c>
      <c r="J719" s="129">
        <v>41426</v>
      </c>
      <c r="K719" s="129">
        <v>41275</v>
      </c>
      <c r="L719" s="129">
        <v>41639</v>
      </c>
      <c r="O719" s="9">
        <v>28</v>
      </c>
      <c r="Q719" s="9" t="s">
        <v>54</v>
      </c>
      <c r="S719" s="13">
        <v>8150000</v>
      </c>
      <c r="T719" s="13">
        <v>8150000</v>
      </c>
      <c r="U719" s="13">
        <v>1630000</v>
      </c>
      <c r="AF719" s="51">
        <f t="shared" si="10"/>
        <v>0</v>
      </c>
      <c r="AH719" s="11">
        <v>41275</v>
      </c>
      <c r="AI719" s="11">
        <v>41639</v>
      </c>
      <c r="AJ719" s="13">
        <v>8093308</v>
      </c>
      <c r="AK719" s="13">
        <v>1618662</v>
      </c>
    </row>
    <row r="720" spans="1:131" ht="19.5" customHeight="1" x14ac:dyDescent="0.25">
      <c r="A720" s="22">
        <v>581</v>
      </c>
      <c r="B720" s="10" t="s">
        <v>2009</v>
      </c>
      <c r="C720" s="9" t="s">
        <v>988</v>
      </c>
      <c r="E720" s="9" t="s">
        <v>732</v>
      </c>
      <c r="F720" s="9" t="s">
        <v>733</v>
      </c>
      <c r="I720" s="9" t="s">
        <v>97</v>
      </c>
      <c r="J720" s="129">
        <v>41426</v>
      </c>
      <c r="K720" s="129">
        <v>41395</v>
      </c>
      <c r="L720" s="129">
        <v>41703</v>
      </c>
      <c r="O720" s="9">
        <v>27</v>
      </c>
      <c r="Q720" s="9" t="s">
        <v>54</v>
      </c>
      <c r="S720" s="13">
        <v>9800000</v>
      </c>
      <c r="T720" s="13">
        <v>9800000</v>
      </c>
      <c r="U720" s="13">
        <v>1960000</v>
      </c>
      <c r="AF720" s="51">
        <f t="shared" si="10"/>
        <v>0</v>
      </c>
      <c r="AH720" s="11">
        <v>41395</v>
      </c>
      <c r="AI720" s="11">
        <v>41820</v>
      </c>
      <c r="AJ720" s="13">
        <v>9607173</v>
      </c>
      <c r="AK720" s="13">
        <v>1921435</v>
      </c>
    </row>
    <row r="721" spans="1:131" s="18" customFormat="1" ht="19.5" customHeight="1" x14ac:dyDescent="0.25">
      <c r="A721" s="18">
        <v>581</v>
      </c>
      <c r="B721" s="17" t="s">
        <v>2009</v>
      </c>
      <c r="C721" s="18" t="s">
        <v>988</v>
      </c>
      <c r="D721" s="19">
        <v>42121</v>
      </c>
      <c r="G721" s="19"/>
      <c r="J721" s="130"/>
      <c r="K721" s="130"/>
      <c r="L721" s="130">
        <v>41820</v>
      </c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51">
        <f t="shared" si="10"/>
        <v>0</v>
      </c>
      <c r="AG721" s="46"/>
      <c r="AH721" s="19"/>
      <c r="AI721" s="19"/>
      <c r="AJ721" s="20"/>
      <c r="AK721" s="20"/>
      <c r="AL721" s="19"/>
      <c r="AM721" s="19"/>
      <c r="AN721" s="20"/>
      <c r="AO721" s="20"/>
      <c r="AP721" s="19"/>
      <c r="AQ721" s="19"/>
      <c r="AR721" s="20"/>
      <c r="AS721" s="20"/>
      <c r="AT721" s="19"/>
      <c r="AU721" s="19"/>
      <c r="AV721" s="20"/>
      <c r="AW721" s="20"/>
      <c r="AX721" s="19"/>
      <c r="AY721" s="19"/>
      <c r="AZ721" s="20"/>
      <c r="BA721" s="20"/>
      <c r="BB721" s="19"/>
      <c r="BC721" s="19"/>
      <c r="BD721" s="20"/>
      <c r="BE721" s="20"/>
      <c r="BF721" s="19"/>
      <c r="BG721" s="19"/>
      <c r="BH721" s="20"/>
      <c r="BI721" s="20"/>
      <c r="BJ721" s="19"/>
      <c r="BK721" s="19"/>
      <c r="BL721" s="20"/>
      <c r="BM721" s="20"/>
      <c r="BN721" s="19"/>
      <c r="BO721" s="19"/>
      <c r="BP721" s="20"/>
      <c r="BQ721" s="20"/>
      <c r="BT721" s="20"/>
      <c r="BU721" s="20"/>
      <c r="BX721" s="20"/>
      <c r="BY721" s="20"/>
      <c r="CB721" s="20"/>
      <c r="CC721" s="20"/>
      <c r="CF721" s="20"/>
      <c r="CG721" s="20"/>
      <c r="CJ721" s="20"/>
      <c r="CK721" s="20"/>
      <c r="CN721" s="20"/>
      <c r="CO721" s="20"/>
      <c r="CP721" s="19"/>
      <c r="CQ721" s="19"/>
      <c r="CR721" s="20"/>
      <c r="CS721" s="20"/>
      <c r="CT721" s="19"/>
      <c r="CU721" s="19"/>
      <c r="CV721" s="20"/>
      <c r="CW721" s="20"/>
      <c r="CX721" s="96"/>
      <c r="CY721" s="96"/>
      <c r="CZ721" s="20"/>
      <c r="DA721" s="20"/>
      <c r="DB721" s="96"/>
      <c r="DC721" s="96"/>
      <c r="DD721" s="20"/>
      <c r="DE721" s="20"/>
      <c r="DF721" s="96"/>
      <c r="DG721" s="96"/>
      <c r="DH721" s="20"/>
      <c r="DI721" s="20"/>
      <c r="DJ721" s="96"/>
      <c r="DK721" s="96"/>
      <c r="DL721" s="20"/>
      <c r="DM721" s="20"/>
      <c r="DN721" s="96"/>
      <c r="DO721" s="96"/>
      <c r="DP721" s="20"/>
      <c r="DQ721" s="20"/>
      <c r="DR721" s="96"/>
      <c r="DS721" s="96"/>
      <c r="DT721" s="20"/>
      <c r="DU721" s="20"/>
      <c r="DV721" s="96"/>
      <c r="DW721" s="96"/>
      <c r="DX721" s="20"/>
      <c r="DY721" s="20"/>
      <c r="DZ721" s="56"/>
      <c r="EA721" s="57"/>
    </row>
    <row r="722" spans="1:131" ht="19.5" customHeight="1" x14ac:dyDescent="0.25">
      <c r="A722" s="22">
        <v>582</v>
      </c>
      <c r="B722" s="10" t="s">
        <v>2010</v>
      </c>
      <c r="C722" s="9" t="s">
        <v>989</v>
      </c>
      <c r="E722" s="9" t="s">
        <v>265</v>
      </c>
      <c r="F722" s="9" t="s">
        <v>266</v>
      </c>
      <c r="I722" s="9" t="s">
        <v>25</v>
      </c>
      <c r="J722" s="129">
        <v>41232</v>
      </c>
      <c r="K722" s="129">
        <v>41153</v>
      </c>
      <c r="L722" s="129">
        <v>41455</v>
      </c>
      <c r="M722" s="9" t="s">
        <v>20</v>
      </c>
      <c r="O722" s="9">
        <v>29</v>
      </c>
      <c r="Q722" s="9" t="s">
        <v>54</v>
      </c>
      <c r="S722" s="13">
        <v>39077000</v>
      </c>
      <c r="T722" s="13">
        <v>39077000</v>
      </c>
      <c r="U722" s="13">
        <v>6298104</v>
      </c>
      <c r="AD722" s="13">
        <v>8194724</v>
      </c>
      <c r="AF722" s="51">
        <f t="shared" si="10"/>
        <v>8194724</v>
      </c>
    </row>
    <row r="723" spans="1:131" ht="19.5" customHeight="1" x14ac:dyDescent="0.25">
      <c r="A723" s="22">
        <v>583</v>
      </c>
      <c r="B723" s="10" t="s">
        <v>2011</v>
      </c>
      <c r="C723" s="9" t="s">
        <v>990</v>
      </c>
      <c r="E723" s="9" t="s">
        <v>265</v>
      </c>
      <c r="F723" s="9" t="s">
        <v>266</v>
      </c>
      <c r="I723" s="9" t="s">
        <v>25</v>
      </c>
      <c r="J723" s="129">
        <v>41288</v>
      </c>
      <c r="K723" s="129">
        <v>41183</v>
      </c>
      <c r="L723" s="129">
        <v>41578</v>
      </c>
      <c r="M723" s="9" t="s">
        <v>20</v>
      </c>
      <c r="O723" s="9">
        <v>27</v>
      </c>
      <c r="Q723" s="9" t="s">
        <v>54</v>
      </c>
      <c r="S723" s="13">
        <v>52372000</v>
      </c>
      <c r="T723" s="13">
        <v>52372000</v>
      </c>
      <c r="U723" s="13">
        <v>8593779</v>
      </c>
      <c r="AD723" s="13">
        <v>10944556</v>
      </c>
      <c r="AF723" s="51">
        <f t="shared" si="10"/>
        <v>10944556</v>
      </c>
    </row>
    <row r="724" spans="1:131" ht="19.5" customHeight="1" x14ac:dyDescent="0.25">
      <c r="A724" s="22">
        <v>584</v>
      </c>
      <c r="B724" s="10" t="s">
        <v>2012</v>
      </c>
      <c r="C724" s="9" t="s">
        <v>991</v>
      </c>
      <c r="E724" s="9" t="s">
        <v>3482</v>
      </c>
      <c r="F724" s="9" t="s">
        <v>992</v>
      </c>
      <c r="I724" s="9" t="s">
        <v>25</v>
      </c>
      <c r="J724" s="129">
        <v>41531</v>
      </c>
      <c r="K724" s="129">
        <v>41527</v>
      </c>
      <c r="L724" s="129">
        <v>41739</v>
      </c>
      <c r="O724" s="9">
        <v>28</v>
      </c>
      <c r="Q724" s="9" t="s">
        <v>54</v>
      </c>
      <c r="S724" s="13">
        <v>6250000</v>
      </c>
      <c r="T724" s="13">
        <v>6250000</v>
      </c>
      <c r="U724" s="13">
        <v>1250000</v>
      </c>
      <c r="AF724" s="51">
        <f t="shared" si="10"/>
        <v>0</v>
      </c>
      <c r="AH724" s="11">
        <v>41527</v>
      </c>
      <c r="AI724" s="11">
        <v>41739</v>
      </c>
      <c r="AJ724" s="13">
        <v>4375408</v>
      </c>
      <c r="AK724" s="13">
        <v>875082</v>
      </c>
    </row>
    <row r="725" spans="1:131" ht="19.5" customHeight="1" x14ac:dyDescent="0.25">
      <c r="A725" s="22">
        <v>585</v>
      </c>
      <c r="B725" s="10" t="s">
        <v>2013</v>
      </c>
      <c r="C725" s="9" t="s">
        <v>993</v>
      </c>
      <c r="E725" s="9" t="s">
        <v>212</v>
      </c>
      <c r="F725" s="9" t="s">
        <v>746</v>
      </c>
      <c r="M725" s="9" t="s">
        <v>20</v>
      </c>
      <c r="O725" s="9">
        <v>27</v>
      </c>
      <c r="AF725" s="51">
        <f t="shared" si="10"/>
        <v>0</v>
      </c>
    </row>
    <row r="726" spans="1:131" ht="19.5" customHeight="1" x14ac:dyDescent="0.25">
      <c r="A726" s="22">
        <v>586</v>
      </c>
      <c r="B726" s="10" t="s">
        <v>2014</v>
      </c>
      <c r="C726" s="9" t="s">
        <v>994</v>
      </c>
      <c r="E726" s="9" t="s">
        <v>915</v>
      </c>
      <c r="F726" s="9" t="s">
        <v>916</v>
      </c>
      <c r="M726" s="9" t="s">
        <v>20</v>
      </c>
      <c r="AF726" s="51">
        <f t="shared" si="10"/>
        <v>0</v>
      </c>
    </row>
    <row r="727" spans="1:131" ht="19.5" customHeight="1" x14ac:dyDescent="0.25">
      <c r="A727" s="22">
        <v>587</v>
      </c>
      <c r="B727" s="10" t="s">
        <v>2015</v>
      </c>
      <c r="C727" s="9" t="s">
        <v>995</v>
      </c>
      <c r="E727" s="9" t="s">
        <v>996</v>
      </c>
      <c r="F727" s="9" t="s">
        <v>659</v>
      </c>
      <c r="I727" s="9" t="s">
        <v>949</v>
      </c>
      <c r="J727" s="129">
        <v>41484</v>
      </c>
      <c r="K727" s="129">
        <v>41424</v>
      </c>
      <c r="L727" s="129">
        <v>41638</v>
      </c>
      <c r="M727" s="9" t="s">
        <v>20</v>
      </c>
      <c r="O727" s="9">
        <v>32</v>
      </c>
      <c r="Q727" s="9" t="s">
        <v>54</v>
      </c>
      <c r="S727" s="13">
        <v>150000000</v>
      </c>
      <c r="T727" s="13">
        <v>150000000</v>
      </c>
      <c r="U727" s="13">
        <v>30000000</v>
      </c>
      <c r="AF727" s="51">
        <f t="shared" si="10"/>
        <v>0</v>
      </c>
      <c r="AH727" s="11">
        <v>41424</v>
      </c>
      <c r="AI727" s="11">
        <v>41638</v>
      </c>
      <c r="AJ727" s="13">
        <v>150000000</v>
      </c>
      <c r="AK727" s="13">
        <v>30000000</v>
      </c>
    </row>
    <row r="728" spans="1:131" ht="36.75" customHeight="1" x14ac:dyDescent="0.25">
      <c r="A728" s="22">
        <v>588</v>
      </c>
      <c r="B728" s="10" t="s">
        <v>2016</v>
      </c>
      <c r="C728" s="9" t="s">
        <v>997</v>
      </c>
      <c r="E728" s="9" t="s">
        <v>3931</v>
      </c>
      <c r="F728" s="9" t="s">
        <v>998</v>
      </c>
      <c r="I728" s="9" t="s">
        <v>871</v>
      </c>
      <c r="J728" s="129">
        <v>41457</v>
      </c>
      <c r="K728" s="129">
        <v>41276</v>
      </c>
      <c r="L728" s="129">
        <v>42004</v>
      </c>
      <c r="M728" s="9" t="s">
        <v>20</v>
      </c>
      <c r="O728" s="9">
        <v>29</v>
      </c>
      <c r="Q728" s="9" t="s">
        <v>54</v>
      </c>
      <c r="S728" s="13">
        <v>760000000</v>
      </c>
      <c r="T728" s="13">
        <v>760000000</v>
      </c>
      <c r="U728" s="13">
        <v>152000000</v>
      </c>
      <c r="Z728" s="13">
        <v>100000000</v>
      </c>
      <c r="AF728" s="51">
        <f t="shared" si="10"/>
        <v>100000000</v>
      </c>
      <c r="AH728" s="11">
        <v>41276</v>
      </c>
      <c r="AI728" s="11">
        <v>41578</v>
      </c>
      <c r="AJ728" s="13">
        <v>365933084</v>
      </c>
      <c r="AK728" s="13">
        <v>73186617</v>
      </c>
      <c r="AL728" s="11">
        <v>41579</v>
      </c>
      <c r="AM728" s="11">
        <v>41698</v>
      </c>
      <c r="AN728" s="13">
        <v>183122454</v>
      </c>
      <c r="AO728" s="13">
        <v>36624491</v>
      </c>
      <c r="AP728" s="11">
        <v>41699</v>
      </c>
      <c r="AQ728" s="11">
        <v>41820</v>
      </c>
      <c r="AR728" s="13">
        <v>71699703</v>
      </c>
      <c r="AS728" s="13">
        <v>14339941</v>
      </c>
      <c r="AT728" s="11">
        <v>41821</v>
      </c>
      <c r="AU728" s="11">
        <v>41912</v>
      </c>
      <c r="AV728" s="13">
        <v>54708620</v>
      </c>
      <c r="AW728" s="13">
        <v>10941724</v>
      </c>
      <c r="AX728" s="11">
        <v>41913</v>
      </c>
      <c r="AY728" s="11">
        <v>42063</v>
      </c>
      <c r="AZ728" s="13">
        <v>35875252</v>
      </c>
      <c r="BA728" s="13">
        <v>7175050</v>
      </c>
      <c r="BB728" s="11">
        <v>41276</v>
      </c>
      <c r="BC728" s="11">
        <v>42106</v>
      </c>
      <c r="BD728" s="13">
        <v>77291378</v>
      </c>
      <c r="BE728" s="13">
        <v>15458276</v>
      </c>
      <c r="BF728" s="11">
        <v>42064</v>
      </c>
      <c r="BG728" s="11">
        <v>42106</v>
      </c>
      <c r="BH728" s="13">
        <v>30850320</v>
      </c>
      <c r="BI728" s="13">
        <v>6170064</v>
      </c>
    </row>
    <row r="729" spans="1:131" s="18" customFormat="1" ht="19.5" customHeight="1" x14ac:dyDescent="0.25">
      <c r="A729" s="18">
        <v>588</v>
      </c>
      <c r="B729" s="17" t="s">
        <v>2016</v>
      </c>
      <c r="C729" s="18" t="s">
        <v>997</v>
      </c>
      <c r="D729" s="19">
        <v>41927</v>
      </c>
      <c r="G729" s="19"/>
      <c r="J729" s="130"/>
      <c r="K729" s="130"/>
      <c r="L729" s="130">
        <v>42369</v>
      </c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51">
        <f t="shared" si="10"/>
        <v>0</v>
      </c>
      <c r="AG729" s="46"/>
      <c r="AH729" s="19"/>
      <c r="AI729" s="19"/>
      <c r="AJ729" s="20"/>
      <c r="AK729" s="20"/>
      <c r="AL729" s="19"/>
      <c r="AM729" s="19"/>
      <c r="AN729" s="20"/>
      <c r="AO729" s="20"/>
      <c r="AP729" s="19"/>
      <c r="AQ729" s="19"/>
      <c r="AR729" s="20"/>
      <c r="AS729" s="20"/>
      <c r="AT729" s="19">
        <v>41821</v>
      </c>
      <c r="AU729" s="19">
        <v>41912</v>
      </c>
      <c r="AV729" s="20">
        <v>45732242</v>
      </c>
      <c r="AW729" s="20">
        <v>9146448</v>
      </c>
      <c r="AX729" s="19"/>
      <c r="AY729" s="19"/>
      <c r="AZ729" s="20"/>
      <c r="BA729" s="20"/>
      <c r="BB729" s="19"/>
      <c r="BC729" s="19"/>
      <c r="BD729" s="20"/>
      <c r="BE729" s="20"/>
      <c r="BF729" s="19"/>
      <c r="BG729" s="19"/>
      <c r="BH729" s="20"/>
      <c r="BI729" s="20"/>
      <c r="BJ729" s="19"/>
      <c r="BK729" s="19"/>
      <c r="BL729" s="20"/>
      <c r="BM729" s="20"/>
      <c r="BN729" s="19"/>
      <c r="BO729" s="19"/>
      <c r="BP729" s="20"/>
      <c r="BQ729" s="20"/>
      <c r="BT729" s="20"/>
      <c r="BU729" s="20"/>
      <c r="BX729" s="20"/>
      <c r="BY729" s="20"/>
      <c r="CB729" s="20"/>
      <c r="CC729" s="20"/>
      <c r="CF729" s="20"/>
      <c r="CG729" s="20"/>
      <c r="CJ729" s="20"/>
      <c r="CK729" s="20"/>
      <c r="CN729" s="20"/>
      <c r="CO729" s="20"/>
      <c r="CP729" s="19"/>
      <c r="CQ729" s="19"/>
      <c r="CR729" s="20"/>
      <c r="CS729" s="20"/>
      <c r="CT729" s="19"/>
      <c r="CU729" s="19"/>
      <c r="CV729" s="20"/>
      <c r="CW729" s="20"/>
      <c r="CX729" s="96"/>
      <c r="CY729" s="96"/>
      <c r="CZ729" s="20"/>
      <c r="DA729" s="20"/>
      <c r="DB729" s="96"/>
      <c r="DC729" s="96"/>
      <c r="DD729" s="20"/>
      <c r="DE729" s="20"/>
      <c r="DF729" s="96"/>
      <c r="DG729" s="96"/>
      <c r="DH729" s="20"/>
      <c r="DI729" s="20"/>
      <c r="DJ729" s="96"/>
      <c r="DK729" s="96"/>
      <c r="DL729" s="20"/>
      <c r="DM729" s="20"/>
      <c r="DN729" s="96"/>
      <c r="DO729" s="96"/>
      <c r="DP729" s="20"/>
      <c r="DQ729" s="20"/>
      <c r="DR729" s="96"/>
      <c r="DS729" s="96"/>
      <c r="DT729" s="20"/>
      <c r="DU729" s="20"/>
      <c r="DV729" s="96"/>
      <c r="DW729" s="96"/>
      <c r="DX729" s="20"/>
      <c r="DY729" s="20"/>
      <c r="DZ729" s="56"/>
      <c r="EA729" s="57"/>
    </row>
    <row r="730" spans="1:131" s="18" customFormat="1" ht="19.5" customHeight="1" x14ac:dyDescent="0.25">
      <c r="A730" s="18">
        <v>588</v>
      </c>
      <c r="B730" s="17" t="s">
        <v>2016</v>
      </c>
      <c r="C730" s="18" t="s">
        <v>997</v>
      </c>
      <c r="D730" s="19">
        <v>42262</v>
      </c>
      <c r="G730" s="19"/>
      <c r="J730" s="130"/>
      <c r="K730" s="130"/>
      <c r="L730" s="130"/>
      <c r="R730" s="20"/>
      <c r="S730" s="20">
        <v>816074803</v>
      </c>
      <c r="T730" s="20">
        <v>816074803</v>
      </c>
      <c r="U730" s="20">
        <v>163214961</v>
      </c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51">
        <f t="shared" si="10"/>
        <v>0</v>
      </c>
      <c r="AG730" s="46"/>
      <c r="AH730" s="19"/>
      <c r="AI730" s="19"/>
      <c r="AJ730" s="20"/>
      <c r="AK730" s="20"/>
      <c r="AL730" s="19"/>
      <c r="AM730" s="19"/>
      <c r="AN730" s="20"/>
      <c r="AO730" s="20"/>
      <c r="AP730" s="19"/>
      <c r="AQ730" s="19"/>
      <c r="AR730" s="20"/>
      <c r="AS730" s="20"/>
      <c r="AT730" s="19"/>
      <c r="AU730" s="19"/>
      <c r="AV730" s="20"/>
      <c r="AW730" s="20"/>
      <c r="AX730" s="19"/>
      <c r="AY730" s="19"/>
      <c r="AZ730" s="20"/>
      <c r="BA730" s="20"/>
      <c r="BB730" s="19"/>
      <c r="BC730" s="19"/>
      <c r="BD730" s="20"/>
      <c r="BE730" s="20"/>
      <c r="BF730" s="19"/>
      <c r="BG730" s="19"/>
      <c r="BH730" s="20"/>
      <c r="BI730" s="20"/>
      <c r="BJ730" s="19"/>
      <c r="BK730" s="19"/>
      <c r="BL730" s="20"/>
      <c r="BM730" s="20"/>
      <c r="BN730" s="19"/>
      <c r="BO730" s="19"/>
      <c r="BP730" s="20"/>
      <c r="BQ730" s="20"/>
      <c r="BT730" s="20"/>
      <c r="BU730" s="20"/>
      <c r="BX730" s="20"/>
      <c r="BY730" s="20"/>
      <c r="CB730" s="20"/>
      <c r="CC730" s="20"/>
      <c r="CF730" s="20"/>
      <c r="CG730" s="20"/>
      <c r="CJ730" s="20"/>
      <c r="CK730" s="20"/>
      <c r="CN730" s="20"/>
      <c r="CO730" s="20"/>
      <c r="CP730" s="19"/>
      <c r="CQ730" s="19"/>
      <c r="CR730" s="20"/>
      <c r="CS730" s="20"/>
      <c r="CT730" s="19"/>
      <c r="CU730" s="19"/>
      <c r="CV730" s="20"/>
      <c r="CW730" s="20"/>
      <c r="CX730" s="96"/>
      <c r="CY730" s="96"/>
      <c r="CZ730" s="20"/>
      <c r="DA730" s="20"/>
      <c r="DB730" s="96"/>
      <c r="DC730" s="96"/>
      <c r="DD730" s="20"/>
      <c r="DE730" s="20"/>
      <c r="DF730" s="96"/>
      <c r="DG730" s="96"/>
      <c r="DH730" s="20"/>
      <c r="DI730" s="20"/>
      <c r="DJ730" s="96"/>
      <c r="DK730" s="96"/>
      <c r="DL730" s="20"/>
      <c r="DM730" s="20"/>
      <c r="DN730" s="96"/>
      <c r="DO730" s="96"/>
      <c r="DP730" s="20"/>
      <c r="DQ730" s="20"/>
      <c r="DR730" s="96"/>
      <c r="DS730" s="96"/>
      <c r="DT730" s="20"/>
      <c r="DU730" s="20"/>
      <c r="DV730" s="96"/>
      <c r="DW730" s="96"/>
      <c r="DX730" s="20"/>
      <c r="DY730" s="20"/>
      <c r="DZ730" s="56"/>
      <c r="EA730" s="57"/>
    </row>
    <row r="731" spans="1:131" s="18" customFormat="1" ht="19.5" customHeight="1" x14ac:dyDescent="0.25">
      <c r="A731" s="18">
        <v>588</v>
      </c>
      <c r="B731" s="17" t="s">
        <v>2016</v>
      </c>
      <c r="C731" s="18" t="s">
        <v>997</v>
      </c>
      <c r="D731" s="19">
        <v>42264</v>
      </c>
      <c r="G731" s="19"/>
      <c r="J731" s="130"/>
      <c r="K731" s="130"/>
      <c r="L731" s="130">
        <v>42106</v>
      </c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51">
        <f t="shared" si="10"/>
        <v>0</v>
      </c>
      <c r="AG731" s="46"/>
      <c r="AH731" s="19"/>
      <c r="AI731" s="19"/>
      <c r="AJ731" s="20"/>
      <c r="AK731" s="20"/>
      <c r="AL731" s="19"/>
      <c r="AM731" s="19"/>
      <c r="AN731" s="20"/>
      <c r="AO731" s="20"/>
      <c r="AP731" s="19"/>
      <c r="AQ731" s="19"/>
      <c r="AR731" s="20"/>
      <c r="AS731" s="20"/>
      <c r="AT731" s="19"/>
      <c r="AU731" s="19"/>
      <c r="AV731" s="20"/>
      <c r="AW731" s="20"/>
      <c r="AX731" s="19"/>
      <c r="AY731" s="19"/>
      <c r="AZ731" s="20"/>
      <c r="BA731" s="20"/>
      <c r="BB731" s="19"/>
      <c r="BC731" s="19"/>
      <c r="BD731" s="20"/>
      <c r="BE731" s="20"/>
      <c r="BF731" s="19"/>
      <c r="BG731" s="19"/>
      <c r="BH731" s="20"/>
      <c r="BI731" s="20"/>
      <c r="BJ731" s="19"/>
      <c r="BK731" s="19"/>
      <c r="BL731" s="20"/>
      <c r="BM731" s="20"/>
      <c r="BN731" s="19"/>
      <c r="BO731" s="19"/>
      <c r="BP731" s="20"/>
      <c r="BQ731" s="20"/>
      <c r="BT731" s="20"/>
      <c r="BU731" s="20"/>
      <c r="BX731" s="20"/>
      <c r="BY731" s="20"/>
      <c r="CB731" s="20"/>
      <c r="CC731" s="20"/>
      <c r="CF731" s="20"/>
      <c r="CG731" s="20"/>
      <c r="CJ731" s="20"/>
      <c r="CK731" s="20"/>
      <c r="CN731" s="20"/>
      <c r="CO731" s="20"/>
      <c r="CP731" s="19"/>
      <c r="CQ731" s="19"/>
      <c r="CR731" s="20"/>
      <c r="CS731" s="20"/>
      <c r="CT731" s="19"/>
      <c r="CU731" s="19"/>
      <c r="CV731" s="20"/>
      <c r="CW731" s="20"/>
      <c r="CX731" s="96"/>
      <c r="CY731" s="96"/>
      <c r="CZ731" s="20"/>
      <c r="DA731" s="20"/>
      <c r="DB731" s="96"/>
      <c r="DC731" s="96"/>
      <c r="DD731" s="20"/>
      <c r="DE731" s="20"/>
      <c r="DF731" s="96"/>
      <c r="DG731" s="96"/>
      <c r="DH731" s="20"/>
      <c r="DI731" s="20"/>
      <c r="DJ731" s="96"/>
      <c r="DK731" s="96"/>
      <c r="DL731" s="20"/>
      <c r="DM731" s="20"/>
      <c r="DN731" s="96"/>
      <c r="DO731" s="96"/>
      <c r="DP731" s="20"/>
      <c r="DQ731" s="20"/>
      <c r="DR731" s="96"/>
      <c r="DS731" s="96"/>
      <c r="DT731" s="20"/>
      <c r="DU731" s="20"/>
      <c r="DV731" s="96"/>
      <c r="DW731" s="96"/>
      <c r="DX731" s="20"/>
      <c r="DY731" s="20"/>
      <c r="DZ731" s="56"/>
      <c r="EA731" s="57"/>
    </row>
    <row r="732" spans="1:131" ht="19.5" customHeight="1" x14ac:dyDescent="0.25">
      <c r="A732" s="22">
        <v>589</v>
      </c>
      <c r="B732" s="10" t="s">
        <v>2017</v>
      </c>
      <c r="C732" s="9" t="s">
        <v>999</v>
      </c>
      <c r="E732" s="9" t="s">
        <v>574</v>
      </c>
      <c r="F732" s="9" t="s">
        <v>19</v>
      </c>
      <c r="I732" s="9" t="s">
        <v>97</v>
      </c>
      <c r="J732" s="129">
        <v>41402</v>
      </c>
      <c r="K732" s="129">
        <v>41360</v>
      </c>
      <c r="L732" s="129">
        <v>41608</v>
      </c>
      <c r="O732" s="9">
        <v>26</v>
      </c>
      <c r="Q732" s="9" t="s">
        <v>61</v>
      </c>
      <c r="S732" s="13">
        <v>9187500</v>
      </c>
      <c r="T732" s="13">
        <v>9187500</v>
      </c>
      <c r="U732" s="13">
        <v>1837500</v>
      </c>
      <c r="AF732" s="51">
        <f t="shared" si="10"/>
        <v>0</v>
      </c>
      <c r="AH732" s="11">
        <v>41361</v>
      </c>
      <c r="AI732" s="11">
        <v>41577</v>
      </c>
      <c r="AJ732" s="13">
        <v>9187500</v>
      </c>
      <c r="AK732" s="13">
        <v>1837500</v>
      </c>
    </row>
    <row r="733" spans="1:131" ht="19.5" customHeight="1" x14ac:dyDescent="0.25">
      <c r="A733" s="22">
        <v>590</v>
      </c>
      <c r="B733" s="10" t="s">
        <v>2018</v>
      </c>
      <c r="C733" s="9" t="s">
        <v>1000</v>
      </c>
      <c r="E733" s="9" t="s">
        <v>1001</v>
      </c>
      <c r="F733" s="9" t="s">
        <v>1002</v>
      </c>
      <c r="I733" s="9" t="s">
        <v>25</v>
      </c>
      <c r="J733" s="129">
        <v>41470</v>
      </c>
      <c r="K733" s="129">
        <v>41417</v>
      </c>
      <c r="L733" s="129">
        <v>41851</v>
      </c>
      <c r="O733" s="9">
        <v>27</v>
      </c>
      <c r="Q733" s="9" t="s">
        <v>54</v>
      </c>
      <c r="S733" s="13">
        <v>8200000</v>
      </c>
      <c r="T733" s="13">
        <v>8200000</v>
      </c>
      <c r="U733" s="13">
        <v>1640000</v>
      </c>
      <c r="AF733" s="51">
        <f t="shared" ref="AF733:AF801" si="11">SUM(V733:AE733)</f>
        <v>0</v>
      </c>
      <c r="AH733" s="11">
        <v>41417</v>
      </c>
      <c r="AI733" s="11">
        <v>42170</v>
      </c>
      <c r="AJ733" s="13">
        <v>8025442</v>
      </c>
      <c r="AK733" s="13">
        <v>1605088</v>
      </c>
    </row>
    <row r="734" spans="1:131" s="18" customFormat="1" ht="19.5" customHeight="1" x14ac:dyDescent="0.25">
      <c r="A734" s="18">
        <v>590</v>
      </c>
      <c r="B734" s="17" t="s">
        <v>2018</v>
      </c>
      <c r="C734" s="18" t="s">
        <v>1000</v>
      </c>
      <c r="D734" s="19">
        <v>42123</v>
      </c>
      <c r="G734" s="19"/>
      <c r="J734" s="130"/>
      <c r="K734" s="130"/>
      <c r="L734" s="130">
        <v>42139</v>
      </c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51">
        <f t="shared" si="11"/>
        <v>0</v>
      </c>
      <c r="AG734" s="46"/>
      <c r="AH734" s="19"/>
      <c r="AI734" s="19"/>
      <c r="AJ734" s="20"/>
      <c r="AK734" s="20"/>
      <c r="AL734" s="19"/>
      <c r="AM734" s="19"/>
      <c r="AN734" s="20"/>
      <c r="AO734" s="20"/>
      <c r="AP734" s="19"/>
      <c r="AQ734" s="19"/>
      <c r="AR734" s="20"/>
      <c r="AS734" s="20"/>
      <c r="AT734" s="19"/>
      <c r="AU734" s="19"/>
      <c r="AV734" s="20"/>
      <c r="AW734" s="20"/>
      <c r="AX734" s="19"/>
      <c r="AY734" s="19"/>
      <c r="AZ734" s="20"/>
      <c r="BA734" s="20"/>
      <c r="BB734" s="19"/>
      <c r="BC734" s="19"/>
      <c r="BD734" s="20"/>
      <c r="BE734" s="20"/>
      <c r="BF734" s="19"/>
      <c r="BG734" s="19"/>
      <c r="BH734" s="20"/>
      <c r="BI734" s="20"/>
      <c r="BJ734" s="19"/>
      <c r="BK734" s="19"/>
      <c r="BL734" s="20"/>
      <c r="BM734" s="20"/>
      <c r="BN734" s="19"/>
      <c r="BO734" s="19"/>
      <c r="BP734" s="20"/>
      <c r="BQ734" s="20"/>
      <c r="BT734" s="20"/>
      <c r="BU734" s="20"/>
      <c r="BX734" s="20"/>
      <c r="BY734" s="20"/>
      <c r="CB734" s="20"/>
      <c r="CC734" s="20"/>
      <c r="CF734" s="20"/>
      <c r="CG734" s="20"/>
      <c r="CJ734" s="20"/>
      <c r="CK734" s="20"/>
      <c r="CN734" s="20"/>
      <c r="CO734" s="20"/>
      <c r="CP734" s="19"/>
      <c r="CQ734" s="19"/>
      <c r="CR734" s="20"/>
      <c r="CS734" s="20"/>
      <c r="CT734" s="19"/>
      <c r="CU734" s="19"/>
      <c r="CV734" s="20"/>
      <c r="CW734" s="20"/>
      <c r="CX734" s="96"/>
      <c r="CY734" s="96"/>
      <c r="CZ734" s="20"/>
      <c r="DA734" s="20"/>
      <c r="DB734" s="96"/>
      <c r="DC734" s="96"/>
      <c r="DD734" s="20"/>
      <c r="DE734" s="20"/>
      <c r="DF734" s="96"/>
      <c r="DG734" s="96"/>
      <c r="DH734" s="20"/>
      <c r="DI734" s="20"/>
      <c r="DJ734" s="96"/>
      <c r="DK734" s="96"/>
      <c r="DL734" s="20"/>
      <c r="DM734" s="20"/>
      <c r="DN734" s="96"/>
      <c r="DO734" s="96"/>
      <c r="DP734" s="20"/>
      <c r="DQ734" s="20"/>
      <c r="DR734" s="96"/>
      <c r="DS734" s="96"/>
      <c r="DT734" s="20"/>
      <c r="DU734" s="20"/>
      <c r="DV734" s="96"/>
      <c r="DW734" s="96"/>
      <c r="DX734" s="20"/>
      <c r="DY734" s="20"/>
      <c r="DZ734" s="56"/>
      <c r="EA734" s="57"/>
    </row>
    <row r="735" spans="1:131" s="18" customFormat="1" ht="19.5" customHeight="1" x14ac:dyDescent="0.25">
      <c r="A735" s="18">
        <v>590</v>
      </c>
      <c r="B735" s="17" t="s">
        <v>2018</v>
      </c>
      <c r="C735" s="18" t="s">
        <v>3577</v>
      </c>
      <c r="D735" s="19">
        <v>42318</v>
      </c>
      <c r="G735" s="19"/>
      <c r="J735" s="130"/>
      <c r="K735" s="130"/>
      <c r="L735" s="130">
        <v>42215</v>
      </c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51"/>
      <c r="AG735" s="46"/>
      <c r="AH735" s="19"/>
      <c r="AI735" s="19"/>
      <c r="AJ735" s="20"/>
      <c r="AK735" s="20"/>
      <c r="AL735" s="19"/>
      <c r="AM735" s="19"/>
      <c r="AN735" s="20"/>
      <c r="AO735" s="20"/>
      <c r="AP735" s="19"/>
      <c r="AQ735" s="19"/>
      <c r="AR735" s="20"/>
      <c r="AS735" s="20"/>
      <c r="AT735" s="19"/>
      <c r="AU735" s="19"/>
      <c r="AV735" s="20"/>
      <c r="AW735" s="20"/>
      <c r="AX735" s="19"/>
      <c r="AY735" s="19"/>
      <c r="AZ735" s="20"/>
      <c r="BA735" s="20"/>
      <c r="BB735" s="19"/>
      <c r="BC735" s="19"/>
      <c r="BD735" s="20"/>
      <c r="BE735" s="20"/>
      <c r="BF735" s="19"/>
      <c r="BG735" s="19"/>
      <c r="BH735" s="20"/>
      <c r="BI735" s="20"/>
      <c r="BJ735" s="19"/>
      <c r="BK735" s="19"/>
      <c r="BL735" s="20"/>
      <c r="BM735" s="20"/>
      <c r="BN735" s="19"/>
      <c r="BO735" s="19"/>
      <c r="BP735" s="20"/>
      <c r="BQ735" s="20"/>
      <c r="BT735" s="20"/>
      <c r="BU735" s="20"/>
      <c r="BX735" s="20"/>
      <c r="BY735" s="20"/>
      <c r="CB735" s="20"/>
      <c r="CC735" s="20"/>
      <c r="CF735" s="20"/>
      <c r="CG735" s="20"/>
      <c r="CJ735" s="20"/>
      <c r="CK735" s="20"/>
      <c r="CN735" s="20"/>
      <c r="CO735" s="20"/>
      <c r="CP735" s="19"/>
      <c r="CQ735" s="19"/>
      <c r="CR735" s="20"/>
      <c r="CS735" s="20"/>
      <c r="CT735" s="19"/>
      <c r="CU735" s="19"/>
      <c r="CV735" s="20"/>
      <c r="CW735" s="20"/>
      <c r="CX735" s="96"/>
      <c r="CY735" s="96"/>
      <c r="CZ735" s="20"/>
      <c r="DA735" s="20"/>
      <c r="DB735" s="96"/>
      <c r="DC735" s="96"/>
      <c r="DD735" s="20"/>
      <c r="DE735" s="20"/>
      <c r="DF735" s="96"/>
      <c r="DG735" s="96"/>
      <c r="DH735" s="20"/>
      <c r="DI735" s="20"/>
      <c r="DJ735" s="96"/>
      <c r="DK735" s="96"/>
      <c r="DL735" s="20"/>
      <c r="DM735" s="20"/>
      <c r="DN735" s="96"/>
      <c r="DO735" s="96"/>
      <c r="DP735" s="20"/>
      <c r="DQ735" s="20"/>
      <c r="DR735" s="96"/>
      <c r="DS735" s="96"/>
      <c r="DT735" s="20"/>
      <c r="DU735" s="20"/>
      <c r="DV735" s="96"/>
      <c r="DW735" s="96"/>
      <c r="DX735" s="20"/>
      <c r="DY735" s="20"/>
      <c r="DZ735" s="56"/>
      <c r="EA735" s="57"/>
    </row>
    <row r="736" spans="1:131" ht="36.75" customHeight="1" x14ac:dyDescent="0.25">
      <c r="A736" s="22">
        <v>591</v>
      </c>
      <c r="B736" s="10" t="s">
        <v>2019</v>
      </c>
      <c r="C736" s="9" t="s">
        <v>1003</v>
      </c>
      <c r="E736" s="9" t="s">
        <v>101</v>
      </c>
      <c r="F736" s="9" t="s">
        <v>102</v>
      </c>
      <c r="M736" s="9" t="s">
        <v>335</v>
      </c>
      <c r="N736" s="9" t="s">
        <v>900</v>
      </c>
      <c r="O736" s="9">
        <v>31</v>
      </c>
      <c r="AF736" s="51">
        <f t="shared" si="11"/>
        <v>0</v>
      </c>
    </row>
    <row r="737" spans="1:131" s="18" customFormat="1" ht="19.5" customHeight="1" x14ac:dyDescent="0.25">
      <c r="A737" s="18">
        <v>591</v>
      </c>
      <c r="B737" s="17" t="s">
        <v>2019</v>
      </c>
      <c r="C737" s="18" t="s">
        <v>1003</v>
      </c>
      <c r="D737" s="19"/>
      <c r="E737" s="18" t="s">
        <v>2614</v>
      </c>
      <c r="F737" s="18" t="s">
        <v>2615</v>
      </c>
      <c r="G737" s="19"/>
      <c r="I737" s="18" t="s">
        <v>35</v>
      </c>
      <c r="J737" s="130"/>
      <c r="K737" s="130"/>
      <c r="L737" s="13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51">
        <f t="shared" si="11"/>
        <v>0</v>
      </c>
      <c r="AG737" s="46"/>
      <c r="AH737" s="19"/>
      <c r="AI737" s="19"/>
      <c r="AJ737" s="20"/>
      <c r="AK737" s="20"/>
      <c r="AL737" s="19"/>
      <c r="AM737" s="19"/>
      <c r="AN737" s="20"/>
      <c r="AO737" s="20"/>
      <c r="AP737" s="19"/>
      <c r="AQ737" s="19"/>
      <c r="AR737" s="20"/>
      <c r="AS737" s="20"/>
      <c r="AT737" s="19"/>
      <c r="AU737" s="19"/>
      <c r="AV737" s="20"/>
      <c r="AW737" s="20"/>
      <c r="AX737" s="19"/>
      <c r="AY737" s="19"/>
      <c r="AZ737" s="20"/>
      <c r="BA737" s="20"/>
      <c r="BB737" s="19"/>
      <c r="BC737" s="19"/>
      <c r="BD737" s="20"/>
      <c r="BE737" s="20"/>
      <c r="BF737" s="19"/>
      <c r="BG737" s="19"/>
      <c r="BH737" s="20"/>
      <c r="BI737" s="20"/>
      <c r="BJ737" s="19"/>
      <c r="BK737" s="19"/>
      <c r="BL737" s="20"/>
      <c r="BM737" s="20"/>
      <c r="BN737" s="19"/>
      <c r="BO737" s="19"/>
      <c r="BP737" s="20"/>
      <c r="BQ737" s="20"/>
      <c r="BT737" s="20"/>
      <c r="BU737" s="20"/>
      <c r="BX737" s="20"/>
      <c r="BY737" s="20"/>
      <c r="CB737" s="20"/>
      <c r="CC737" s="20"/>
      <c r="CF737" s="20"/>
      <c r="CG737" s="20"/>
      <c r="CJ737" s="20"/>
      <c r="CK737" s="20"/>
      <c r="CN737" s="20"/>
      <c r="CO737" s="20"/>
      <c r="CP737" s="19"/>
      <c r="CQ737" s="19"/>
      <c r="CR737" s="20"/>
      <c r="CS737" s="20"/>
      <c r="CT737" s="19"/>
      <c r="CU737" s="19"/>
      <c r="CV737" s="20"/>
      <c r="CW737" s="20"/>
      <c r="CX737" s="96"/>
      <c r="CY737" s="96"/>
      <c r="CZ737" s="20"/>
      <c r="DA737" s="20"/>
      <c r="DB737" s="96"/>
      <c r="DC737" s="96"/>
      <c r="DD737" s="20"/>
      <c r="DE737" s="20"/>
      <c r="DF737" s="96"/>
      <c r="DG737" s="96"/>
      <c r="DH737" s="20"/>
      <c r="DI737" s="20"/>
      <c r="DJ737" s="96"/>
      <c r="DK737" s="96"/>
      <c r="DL737" s="20"/>
      <c r="DM737" s="20"/>
      <c r="DN737" s="96"/>
      <c r="DO737" s="96"/>
      <c r="DP737" s="20"/>
      <c r="DQ737" s="20"/>
      <c r="DR737" s="96"/>
      <c r="DS737" s="96"/>
      <c r="DT737" s="20"/>
      <c r="DU737" s="20"/>
      <c r="DV737" s="96"/>
      <c r="DW737" s="96"/>
      <c r="DX737" s="20"/>
      <c r="DY737" s="20"/>
      <c r="DZ737" s="56"/>
      <c r="EA737" s="57"/>
    </row>
    <row r="738" spans="1:131" s="18" customFormat="1" ht="19.5" customHeight="1" x14ac:dyDescent="0.25">
      <c r="A738" s="18">
        <v>591</v>
      </c>
      <c r="B738" s="17" t="s">
        <v>2019</v>
      </c>
      <c r="C738" s="18" t="s">
        <v>1003</v>
      </c>
      <c r="D738" s="19">
        <v>41927</v>
      </c>
      <c r="G738" s="19"/>
      <c r="I738" s="18" t="s">
        <v>35</v>
      </c>
      <c r="J738" s="130">
        <v>41911</v>
      </c>
      <c r="K738" s="130">
        <v>41736</v>
      </c>
      <c r="L738" s="130">
        <v>42369</v>
      </c>
      <c r="Q738" s="18" t="s">
        <v>2502</v>
      </c>
      <c r="R738" s="20"/>
      <c r="S738" s="20">
        <v>960937500</v>
      </c>
      <c r="T738" s="20">
        <v>960937500</v>
      </c>
      <c r="U738" s="20">
        <v>240234375</v>
      </c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51">
        <f t="shared" si="11"/>
        <v>0</v>
      </c>
      <c r="AG738" s="46"/>
      <c r="AH738" s="11">
        <v>41736</v>
      </c>
      <c r="AI738" s="11">
        <v>41912</v>
      </c>
      <c r="AJ738" s="13">
        <v>243197447</v>
      </c>
      <c r="AK738" s="13">
        <v>48639489</v>
      </c>
      <c r="AL738" s="11">
        <v>41913</v>
      </c>
      <c r="AM738" s="11">
        <v>41943</v>
      </c>
      <c r="AN738" s="13">
        <v>440350881</v>
      </c>
      <c r="AO738" s="13">
        <v>88070176</v>
      </c>
      <c r="AP738" s="11">
        <v>41944</v>
      </c>
      <c r="AQ738" s="11">
        <v>41973</v>
      </c>
      <c r="AR738" s="13">
        <v>174510852</v>
      </c>
      <c r="AS738" s="13">
        <v>34902170</v>
      </c>
      <c r="AT738" s="11">
        <v>42036</v>
      </c>
      <c r="AU738" s="11">
        <v>42063</v>
      </c>
      <c r="AV738" s="13">
        <v>1949821</v>
      </c>
      <c r="AW738" s="13">
        <v>487455</v>
      </c>
      <c r="AX738" s="11">
        <v>41974</v>
      </c>
      <c r="AY738" s="11">
        <v>42004</v>
      </c>
      <c r="AZ738" s="13">
        <v>40716120</v>
      </c>
      <c r="BA738" s="13">
        <v>8143224</v>
      </c>
      <c r="BB738" s="11">
        <v>42064</v>
      </c>
      <c r="BC738" s="11">
        <v>42094</v>
      </c>
      <c r="BD738" s="13">
        <v>244047</v>
      </c>
      <c r="BE738" s="13">
        <v>61012</v>
      </c>
      <c r="BF738" s="11">
        <v>42095</v>
      </c>
      <c r="BG738" s="11">
        <v>42124</v>
      </c>
      <c r="BH738" s="13">
        <v>43467995</v>
      </c>
      <c r="BI738" s="13">
        <v>10866999</v>
      </c>
      <c r="BJ738" s="11">
        <v>42125</v>
      </c>
      <c r="BK738" s="11">
        <v>42155</v>
      </c>
      <c r="BL738" s="13">
        <v>5525339</v>
      </c>
      <c r="BM738" s="13">
        <v>1381335</v>
      </c>
      <c r="BN738" s="11">
        <v>42156</v>
      </c>
      <c r="BO738" s="11">
        <v>42247</v>
      </c>
      <c r="BP738" s="13">
        <v>56830152</v>
      </c>
      <c r="BQ738" s="13">
        <v>14207538</v>
      </c>
      <c r="BR738" s="11">
        <v>41736</v>
      </c>
      <c r="BS738" s="11">
        <v>42247</v>
      </c>
      <c r="BT738" s="13">
        <v>1046117496</v>
      </c>
      <c r="BU738" s="13">
        <v>52054801</v>
      </c>
      <c r="BX738" s="20"/>
      <c r="BY738" s="20"/>
      <c r="CB738" s="20"/>
      <c r="CC738" s="20"/>
      <c r="CF738" s="20"/>
      <c r="CG738" s="20"/>
      <c r="CJ738" s="20"/>
      <c r="CK738" s="20"/>
      <c r="CN738" s="20"/>
      <c r="CO738" s="20"/>
      <c r="CP738" s="19"/>
      <c r="CQ738" s="19"/>
      <c r="CR738" s="20"/>
      <c r="CS738" s="20"/>
      <c r="CT738" s="19"/>
      <c r="CU738" s="19"/>
      <c r="CV738" s="20"/>
      <c r="CW738" s="20"/>
      <c r="CX738" s="96"/>
      <c r="CY738" s="96"/>
      <c r="CZ738" s="20"/>
      <c r="DA738" s="20"/>
      <c r="DB738" s="96"/>
      <c r="DC738" s="96"/>
      <c r="DD738" s="20"/>
      <c r="DE738" s="20"/>
      <c r="DF738" s="96"/>
      <c r="DG738" s="96"/>
      <c r="DH738" s="20"/>
      <c r="DI738" s="20"/>
      <c r="DJ738" s="96"/>
      <c r="DK738" s="96"/>
      <c r="DL738" s="20"/>
      <c r="DM738" s="20"/>
      <c r="DN738" s="96"/>
      <c r="DO738" s="96"/>
      <c r="DP738" s="20"/>
      <c r="DQ738" s="20"/>
      <c r="DR738" s="96"/>
      <c r="DS738" s="96"/>
      <c r="DT738" s="20"/>
      <c r="DU738" s="20"/>
      <c r="DV738" s="96"/>
      <c r="DW738" s="96"/>
      <c r="DX738" s="20"/>
      <c r="DY738" s="20"/>
      <c r="DZ738" s="54">
        <v>1046117496</v>
      </c>
      <c r="EA738" s="55">
        <f>209474573+52054801</f>
        <v>261529374</v>
      </c>
    </row>
    <row r="739" spans="1:131" ht="31.5" customHeight="1" x14ac:dyDescent="0.25">
      <c r="A739" s="22">
        <v>592</v>
      </c>
      <c r="B739" s="10" t="s">
        <v>2020</v>
      </c>
      <c r="C739" s="9" t="s">
        <v>1004</v>
      </c>
      <c r="E739" s="9" t="s">
        <v>473</v>
      </c>
      <c r="F739" s="9" t="s">
        <v>474</v>
      </c>
      <c r="I739" s="9" t="s">
        <v>35</v>
      </c>
      <c r="J739" s="129">
        <v>42114</v>
      </c>
      <c r="K739" s="129">
        <v>40967</v>
      </c>
      <c r="L739" s="129">
        <v>42962</v>
      </c>
      <c r="M739" s="9" t="s">
        <v>335</v>
      </c>
      <c r="O739" s="9">
        <v>28</v>
      </c>
      <c r="Q739" s="9" t="s">
        <v>2502</v>
      </c>
      <c r="S739" s="13">
        <v>560000000</v>
      </c>
      <c r="T739" s="13">
        <v>560000000</v>
      </c>
      <c r="U739" s="13">
        <v>137380000</v>
      </c>
      <c r="V739" s="13">
        <v>420000000</v>
      </c>
      <c r="AF739" s="51">
        <f t="shared" si="11"/>
        <v>420000000</v>
      </c>
      <c r="AH739" s="11">
        <v>41640</v>
      </c>
      <c r="AI739" s="11">
        <v>42369</v>
      </c>
      <c r="AJ739" s="13">
        <v>459785013</v>
      </c>
      <c r="AK739" s="13">
        <v>114946253</v>
      </c>
      <c r="AL739" s="11">
        <v>42370</v>
      </c>
      <c r="AM739" s="11">
        <v>42643</v>
      </c>
      <c r="AN739" s="13">
        <v>98029007</v>
      </c>
      <c r="AO739" s="13">
        <v>22433747</v>
      </c>
    </row>
    <row r="740" spans="1:131" s="18" customFormat="1" ht="30" customHeight="1" x14ac:dyDescent="0.25">
      <c r="A740" s="18">
        <v>592</v>
      </c>
      <c r="B740" s="17" t="s">
        <v>2020</v>
      </c>
      <c r="C740" s="18" t="s">
        <v>1004</v>
      </c>
      <c r="D740" s="19">
        <v>41904</v>
      </c>
      <c r="G740" s="19"/>
      <c r="J740" s="130"/>
      <c r="K740" s="130"/>
      <c r="L740" s="130"/>
      <c r="M740" s="18" t="s">
        <v>20</v>
      </c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51">
        <f t="shared" si="11"/>
        <v>0</v>
      </c>
      <c r="AG740" s="46"/>
      <c r="AH740" s="19"/>
      <c r="AI740" s="19"/>
      <c r="AJ740" s="20"/>
      <c r="AK740" s="20"/>
      <c r="AL740" s="19"/>
      <c r="AM740" s="19"/>
      <c r="AN740" s="20"/>
      <c r="AO740" s="20"/>
      <c r="AP740" s="19"/>
      <c r="AQ740" s="19"/>
      <c r="AR740" s="20"/>
      <c r="AS740" s="20"/>
      <c r="AT740" s="19"/>
      <c r="AU740" s="19"/>
      <c r="AV740" s="20"/>
      <c r="AW740" s="20"/>
      <c r="AX740" s="19"/>
      <c r="AY740" s="19"/>
      <c r="AZ740" s="20"/>
      <c r="BA740" s="20"/>
      <c r="BB740" s="19"/>
      <c r="BC740" s="19"/>
      <c r="BD740" s="20"/>
      <c r="BE740" s="20"/>
      <c r="BF740" s="19"/>
      <c r="BG740" s="19"/>
      <c r="BH740" s="20"/>
      <c r="BI740" s="20"/>
      <c r="BJ740" s="19"/>
      <c r="BK740" s="19"/>
      <c r="BL740" s="20"/>
      <c r="BM740" s="20"/>
      <c r="BN740" s="19"/>
      <c r="BO740" s="19"/>
      <c r="BP740" s="20"/>
      <c r="BQ740" s="20"/>
      <c r="BT740" s="20"/>
      <c r="BU740" s="20"/>
      <c r="BX740" s="20"/>
      <c r="BY740" s="20"/>
      <c r="CB740" s="20"/>
      <c r="CC740" s="20"/>
      <c r="CF740" s="20"/>
      <c r="CG740" s="20"/>
      <c r="CJ740" s="20"/>
      <c r="CK740" s="20"/>
      <c r="CN740" s="20"/>
      <c r="CO740" s="20"/>
      <c r="CP740" s="19"/>
      <c r="CQ740" s="19"/>
      <c r="CR740" s="20"/>
      <c r="CS740" s="20"/>
      <c r="CT740" s="19"/>
      <c r="CU740" s="19"/>
      <c r="CV740" s="20"/>
      <c r="CW740" s="20"/>
      <c r="CX740" s="96"/>
      <c r="CY740" s="96"/>
      <c r="CZ740" s="20"/>
      <c r="DA740" s="20"/>
      <c r="DB740" s="96"/>
      <c r="DC740" s="96"/>
      <c r="DD740" s="20"/>
      <c r="DE740" s="20"/>
      <c r="DF740" s="96"/>
      <c r="DG740" s="96"/>
      <c r="DH740" s="20"/>
      <c r="DI740" s="20"/>
      <c r="DJ740" s="96"/>
      <c r="DK740" s="96"/>
      <c r="DL740" s="20"/>
      <c r="DM740" s="20"/>
      <c r="DN740" s="96"/>
      <c r="DO740" s="96"/>
      <c r="DP740" s="20"/>
      <c r="DQ740" s="20"/>
      <c r="DR740" s="96"/>
      <c r="DS740" s="96"/>
      <c r="DT740" s="20"/>
      <c r="DU740" s="20"/>
      <c r="DV740" s="96"/>
      <c r="DW740" s="96"/>
      <c r="DX740" s="20"/>
      <c r="DY740" s="20"/>
      <c r="DZ740" s="56"/>
      <c r="EA740" s="57"/>
    </row>
    <row r="741" spans="1:131" ht="19.5" customHeight="1" x14ac:dyDescent="0.25">
      <c r="A741" s="22">
        <v>593</v>
      </c>
      <c r="B741" s="10" t="s">
        <v>2021</v>
      </c>
      <c r="C741" s="9" t="s">
        <v>1005</v>
      </c>
      <c r="E741" s="9" t="s">
        <v>1006</v>
      </c>
      <c r="F741" s="9" t="s">
        <v>659</v>
      </c>
      <c r="I741" s="9" t="s">
        <v>1007</v>
      </c>
      <c r="J741" s="129">
        <v>41512</v>
      </c>
      <c r="K741" s="129">
        <v>41424</v>
      </c>
      <c r="L741" s="129">
        <v>41639</v>
      </c>
      <c r="M741" s="9" t="s">
        <v>20</v>
      </c>
      <c r="O741" s="9">
        <v>32</v>
      </c>
      <c r="Q741" s="9" t="s">
        <v>54</v>
      </c>
      <c r="S741" s="13">
        <v>99800000</v>
      </c>
      <c r="T741" s="13">
        <v>99800000</v>
      </c>
      <c r="U741" s="13">
        <v>19960000</v>
      </c>
      <c r="AF741" s="51">
        <f t="shared" si="11"/>
        <v>0</v>
      </c>
      <c r="AH741" s="11">
        <v>41424</v>
      </c>
      <c r="AI741" s="11">
        <v>41639</v>
      </c>
      <c r="AJ741" s="13">
        <v>99800000</v>
      </c>
      <c r="AK741" s="13">
        <v>19960000</v>
      </c>
    </row>
    <row r="742" spans="1:131" ht="19.5" customHeight="1" x14ac:dyDescent="0.25">
      <c r="A742" s="22">
        <v>594</v>
      </c>
      <c r="B742" s="10" t="s">
        <v>2022</v>
      </c>
      <c r="C742" s="9" t="s">
        <v>1008</v>
      </c>
      <c r="E742" s="9" t="s">
        <v>1009</v>
      </c>
      <c r="F742" s="9" t="s">
        <v>1010</v>
      </c>
      <c r="I742" s="9" t="s">
        <v>25</v>
      </c>
      <c r="J742" s="129">
        <v>41402</v>
      </c>
      <c r="K742" s="129">
        <v>41313</v>
      </c>
      <c r="L742" s="129">
        <v>41760</v>
      </c>
      <c r="O742" s="9">
        <v>26</v>
      </c>
      <c r="Q742" s="9" t="s">
        <v>54</v>
      </c>
      <c r="S742" s="13">
        <v>16250000</v>
      </c>
      <c r="T742" s="13">
        <v>16250000</v>
      </c>
      <c r="U742" s="13">
        <v>3250000</v>
      </c>
      <c r="AF742" s="51">
        <f t="shared" si="11"/>
        <v>0</v>
      </c>
      <c r="AH742" s="11">
        <v>41313</v>
      </c>
      <c r="AI742" s="11">
        <v>42139</v>
      </c>
      <c r="AJ742" s="13">
        <v>15703667</v>
      </c>
      <c r="AK742" s="13">
        <v>3140733</v>
      </c>
    </row>
    <row r="743" spans="1:131" s="18" customFormat="1" ht="19.5" customHeight="1" x14ac:dyDescent="0.25">
      <c r="A743" s="18">
        <v>594</v>
      </c>
      <c r="B743" s="17" t="s">
        <v>2022</v>
      </c>
      <c r="C743" s="18" t="s">
        <v>1008</v>
      </c>
      <c r="D743" s="19">
        <v>42123</v>
      </c>
      <c r="G743" s="19"/>
      <c r="J743" s="130"/>
      <c r="K743" s="130"/>
      <c r="L743" s="130">
        <v>42139</v>
      </c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51">
        <f t="shared" si="11"/>
        <v>0</v>
      </c>
      <c r="AG743" s="46"/>
      <c r="AH743" s="19"/>
      <c r="AI743" s="19"/>
      <c r="AJ743" s="20"/>
      <c r="AK743" s="20"/>
      <c r="AL743" s="19"/>
      <c r="AM743" s="19"/>
      <c r="AN743" s="20"/>
      <c r="AO743" s="20"/>
      <c r="AP743" s="19"/>
      <c r="AQ743" s="19"/>
      <c r="AR743" s="20"/>
      <c r="AS743" s="20"/>
      <c r="AT743" s="19"/>
      <c r="AU743" s="19"/>
      <c r="AV743" s="20"/>
      <c r="AW743" s="20"/>
      <c r="AX743" s="19"/>
      <c r="AY743" s="19"/>
      <c r="AZ743" s="20"/>
      <c r="BA743" s="20"/>
      <c r="BB743" s="19"/>
      <c r="BC743" s="19"/>
      <c r="BD743" s="20"/>
      <c r="BE743" s="20"/>
      <c r="BF743" s="19"/>
      <c r="BG743" s="19"/>
      <c r="BH743" s="20"/>
      <c r="BI743" s="20"/>
      <c r="BJ743" s="19"/>
      <c r="BK743" s="19"/>
      <c r="BL743" s="20"/>
      <c r="BM743" s="20"/>
      <c r="BN743" s="19"/>
      <c r="BO743" s="19"/>
      <c r="BP743" s="20"/>
      <c r="BQ743" s="20"/>
      <c r="BT743" s="20"/>
      <c r="BU743" s="20"/>
      <c r="BX743" s="20"/>
      <c r="BY743" s="20"/>
      <c r="CB743" s="20"/>
      <c r="CC743" s="20"/>
      <c r="CF743" s="20"/>
      <c r="CG743" s="20"/>
      <c r="CJ743" s="20"/>
      <c r="CK743" s="20"/>
      <c r="CN743" s="20"/>
      <c r="CO743" s="20"/>
      <c r="CP743" s="19"/>
      <c r="CQ743" s="19"/>
      <c r="CR743" s="20"/>
      <c r="CS743" s="20"/>
      <c r="CT743" s="19"/>
      <c r="CU743" s="19"/>
      <c r="CV743" s="20"/>
      <c r="CW743" s="20"/>
      <c r="CX743" s="96"/>
      <c r="CY743" s="96"/>
      <c r="CZ743" s="20"/>
      <c r="DA743" s="20"/>
      <c r="DB743" s="96"/>
      <c r="DC743" s="96"/>
      <c r="DD743" s="20"/>
      <c r="DE743" s="20"/>
      <c r="DF743" s="96"/>
      <c r="DG743" s="96"/>
      <c r="DH743" s="20"/>
      <c r="DI743" s="20"/>
      <c r="DJ743" s="96"/>
      <c r="DK743" s="96"/>
      <c r="DL743" s="20"/>
      <c r="DM743" s="20"/>
      <c r="DN743" s="96"/>
      <c r="DO743" s="96"/>
      <c r="DP743" s="20"/>
      <c r="DQ743" s="20"/>
      <c r="DR743" s="96"/>
      <c r="DS743" s="96"/>
      <c r="DT743" s="20"/>
      <c r="DU743" s="20"/>
      <c r="DV743" s="96"/>
      <c r="DW743" s="96"/>
      <c r="DX743" s="20"/>
      <c r="DY743" s="20"/>
      <c r="DZ743" s="56"/>
      <c r="EA743" s="57"/>
    </row>
    <row r="744" spans="1:131" ht="19.5" customHeight="1" x14ac:dyDescent="0.25">
      <c r="A744" s="22">
        <v>595</v>
      </c>
      <c r="B744" s="10" t="s">
        <v>2023</v>
      </c>
      <c r="C744" s="9" t="s">
        <v>1011</v>
      </c>
      <c r="E744" s="9" t="s">
        <v>1009</v>
      </c>
      <c r="F744" s="9" t="s">
        <v>1010</v>
      </c>
      <c r="I744" s="9" t="s">
        <v>25</v>
      </c>
      <c r="J744" s="129">
        <v>41424</v>
      </c>
      <c r="K744" s="129">
        <v>41333</v>
      </c>
      <c r="L744" s="129">
        <v>41789</v>
      </c>
      <c r="O744" s="9">
        <v>25</v>
      </c>
      <c r="Q744" s="9" t="s">
        <v>54</v>
      </c>
      <c r="S744" s="13">
        <v>9200000</v>
      </c>
      <c r="T744" s="13">
        <v>9200000</v>
      </c>
      <c r="U744" s="13">
        <v>1840000</v>
      </c>
      <c r="AF744" s="51">
        <f t="shared" si="11"/>
        <v>0</v>
      </c>
      <c r="AH744" s="11">
        <v>41333</v>
      </c>
      <c r="AI744" s="11">
        <v>41866</v>
      </c>
      <c r="AJ744" s="13">
        <v>9024528</v>
      </c>
      <c r="AK744" s="13">
        <v>1804906</v>
      </c>
    </row>
    <row r="745" spans="1:131" s="18" customFormat="1" ht="19.5" customHeight="1" x14ac:dyDescent="0.25">
      <c r="A745" s="18">
        <v>595</v>
      </c>
      <c r="B745" s="17" t="s">
        <v>2023</v>
      </c>
      <c r="C745" s="18" t="s">
        <v>1011</v>
      </c>
      <c r="D745" s="19">
        <v>41893</v>
      </c>
      <c r="G745" s="19"/>
      <c r="J745" s="130"/>
      <c r="K745" s="130"/>
      <c r="L745" s="130">
        <v>41866</v>
      </c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51">
        <f t="shared" si="11"/>
        <v>0</v>
      </c>
      <c r="AG745" s="46"/>
      <c r="AH745" s="19"/>
      <c r="AI745" s="19"/>
      <c r="AJ745" s="20"/>
      <c r="AK745" s="20"/>
      <c r="AL745" s="19"/>
      <c r="AM745" s="19"/>
      <c r="AN745" s="20"/>
      <c r="AO745" s="20"/>
      <c r="AP745" s="19"/>
      <c r="AQ745" s="19"/>
      <c r="AR745" s="20"/>
      <c r="AS745" s="20"/>
      <c r="AT745" s="19"/>
      <c r="AU745" s="19"/>
      <c r="AV745" s="20"/>
      <c r="AW745" s="20"/>
      <c r="AX745" s="19"/>
      <c r="AY745" s="19"/>
      <c r="AZ745" s="20"/>
      <c r="BA745" s="20"/>
      <c r="BB745" s="19"/>
      <c r="BC745" s="19"/>
      <c r="BD745" s="20"/>
      <c r="BE745" s="20"/>
      <c r="BF745" s="19"/>
      <c r="BG745" s="19"/>
      <c r="BH745" s="20"/>
      <c r="BI745" s="20"/>
      <c r="BJ745" s="19"/>
      <c r="BK745" s="19"/>
      <c r="BL745" s="20"/>
      <c r="BM745" s="20"/>
      <c r="BN745" s="19"/>
      <c r="BO745" s="19"/>
      <c r="BP745" s="20"/>
      <c r="BQ745" s="20"/>
      <c r="BT745" s="20"/>
      <c r="BU745" s="20"/>
      <c r="BX745" s="20"/>
      <c r="BY745" s="20"/>
      <c r="CB745" s="20"/>
      <c r="CC745" s="20"/>
      <c r="CF745" s="20"/>
      <c r="CG745" s="20"/>
      <c r="CJ745" s="20"/>
      <c r="CK745" s="20"/>
      <c r="CN745" s="20"/>
      <c r="CO745" s="20"/>
      <c r="CP745" s="19"/>
      <c r="CQ745" s="19"/>
      <c r="CR745" s="20"/>
      <c r="CS745" s="20"/>
      <c r="CT745" s="19"/>
      <c r="CU745" s="19"/>
      <c r="CV745" s="20"/>
      <c r="CW745" s="20"/>
      <c r="CX745" s="96"/>
      <c r="CY745" s="96"/>
      <c r="CZ745" s="20"/>
      <c r="DA745" s="20"/>
      <c r="DB745" s="96"/>
      <c r="DC745" s="96"/>
      <c r="DD745" s="20"/>
      <c r="DE745" s="20"/>
      <c r="DF745" s="96"/>
      <c r="DG745" s="96"/>
      <c r="DH745" s="20"/>
      <c r="DI745" s="20"/>
      <c r="DJ745" s="96"/>
      <c r="DK745" s="96"/>
      <c r="DL745" s="20"/>
      <c r="DM745" s="20"/>
      <c r="DN745" s="96"/>
      <c r="DO745" s="96"/>
      <c r="DP745" s="20"/>
      <c r="DQ745" s="20"/>
      <c r="DR745" s="96"/>
      <c r="DS745" s="96"/>
      <c r="DT745" s="20"/>
      <c r="DU745" s="20"/>
      <c r="DV745" s="96"/>
      <c r="DW745" s="96"/>
      <c r="DX745" s="20"/>
      <c r="DY745" s="20"/>
      <c r="DZ745" s="56"/>
      <c r="EA745" s="57"/>
    </row>
    <row r="746" spans="1:131" s="18" customFormat="1" ht="46.5" customHeight="1" x14ac:dyDescent="0.25">
      <c r="A746" s="18">
        <v>595</v>
      </c>
      <c r="B746" s="17" t="s">
        <v>2023</v>
      </c>
      <c r="C746" s="18" t="s">
        <v>3107</v>
      </c>
      <c r="D746" s="19">
        <v>41960</v>
      </c>
      <c r="G746" s="19"/>
      <c r="J746" s="130"/>
      <c r="K746" s="130"/>
      <c r="L746" s="13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51">
        <f t="shared" si="11"/>
        <v>0</v>
      </c>
      <c r="AG746" s="46"/>
      <c r="AH746" s="19"/>
      <c r="AI746" s="19"/>
      <c r="AJ746" s="20"/>
      <c r="AK746" s="20"/>
      <c r="AL746" s="19"/>
      <c r="AM746" s="19"/>
      <c r="AN746" s="20"/>
      <c r="AO746" s="20"/>
      <c r="AP746" s="19"/>
      <c r="AQ746" s="19"/>
      <c r="AR746" s="20"/>
      <c r="AS746" s="20"/>
      <c r="AT746" s="19"/>
      <c r="AU746" s="19"/>
      <c r="AV746" s="20"/>
      <c r="AW746" s="20"/>
      <c r="AX746" s="19"/>
      <c r="AY746" s="19"/>
      <c r="AZ746" s="20"/>
      <c r="BA746" s="20"/>
      <c r="BB746" s="19"/>
      <c r="BC746" s="19"/>
      <c r="BD746" s="20"/>
      <c r="BE746" s="20"/>
      <c r="BF746" s="19"/>
      <c r="BG746" s="19"/>
      <c r="BH746" s="20"/>
      <c r="BI746" s="20"/>
      <c r="BJ746" s="19"/>
      <c r="BK746" s="19"/>
      <c r="BL746" s="20"/>
      <c r="BM746" s="20"/>
      <c r="BN746" s="19"/>
      <c r="BO746" s="19"/>
      <c r="BP746" s="20"/>
      <c r="BQ746" s="20"/>
      <c r="BT746" s="20"/>
      <c r="BU746" s="20"/>
      <c r="BX746" s="20"/>
      <c r="BY746" s="20"/>
      <c r="CB746" s="20"/>
      <c r="CC746" s="20"/>
      <c r="CF746" s="20"/>
      <c r="CG746" s="20"/>
      <c r="CJ746" s="20"/>
      <c r="CK746" s="20"/>
      <c r="CN746" s="20"/>
      <c r="CO746" s="20"/>
      <c r="CP746" s="19"/>
      <c r="CQ746" s="19"/>
      <c r="CR746" s="20"/>
      <c r="CS746" s="20"/>
      <c r="CT746" s="19"/>
      <c r="CU746" s="19"/>
      <c r="CV746" s="20"/>
      <c r="CW746" s="20"/>
      <c r="CX746" s="96"/>
      <c r="CY746" s="96"/>
      <c r="CZ746" s="20"/>
      <c r="DA746" s="20"/>
      <c r="DB746" s="96"/>
      <c r="DC746" s="96"/>
      <c r="DD746" s="20"/>
      <c r="DE746" s="20"/>
      <c r="DF746" s="96"/>
      <c r="DG746" s="96"/>
      <c r="DH746" s="20"/>
      <c r="DI746" s="20"/>
      <c r="DJ746" s="96"/>
      <c r="DK746" s="96"/>
      <c r="DL746" s="20"/>
      <c r="DM746" s="20"/>
      <c r="DN746" s="96"/>
      <c r="DO746" s="96"/>
      <c r="DP746" s="20"/>
      <c r="DQ746" s="20"/>
      <c r="DR746" s="96"/>
      <c r="DS746" s="96"/>
      <c r="DT746" s="20"/>
      <c r="DU746" s="20"/>
      <c r="DV746" s="96"/>
      <c r="DW746" s="96"/>
      <c r="DX746" s="20"/>
      <c r="DY746" s="20"/>
      <c r="DZ746" s="56"/>
      <c r="EA746" s="57"/>
    </row>
    <row r="747" spans="1:131" ht="19.5" customHeight="1" x14ac:dyDescent="0.25">
      <c r="A747" s="22">
        <v>596</v>
      </c>
      <c r="B747" s="10" t="s">
        <v>2024</v>
      </c>
      <c r="C747" s="9" t="s">
        <v>1012</v>
      </c>
      <c r="E747" s="9" t="s">
        <v>688</v>
      </c>
      <c r="F747" s="9" t="s">
        <v>689</v>
      </c>
      <c r="I747" s="9" t="s">
        <v>25</v>
      </c>
      <c r="J747" s="129">
        <v>41394</v>
      </c>
      <c r="K747" s="129">
        <v>41310</v>
      </c>
      <c r="L747" s="129">
        <v>41666</v>
      </c>
      <c r="M747" s="9" t="s">
        <v>20</v>
      </c>
      <c r="O747" s="9">
        <v>29</v>
      </c>
      <c r="Q747" s="9" t="s">
        <v>54</v>
      </c>
      <c r="S747" s="13">
        <v>2250000</v>
      </c>
      <c r="T747" s="13">
        <v>2250000</v>
      </c>
      <c r="U747" s="13">
        <v>450000</v>
      </c>
      <c r="AF747" s="51">
        <f t="shared" si="11"/>
        <v>0</v>
      </c>
      <c r="AH747" s="11">
        <v>41330</v>
      </c>
      <c r="AI747" s="11">
        <v>41666</v>
      </c>
      <c r="AJ747" s="13">
        <v>1682000</v>
      </c>
      <c r="AK747" s="13">
        <v>336400</v>
      </c>
    </row>
    <row r="748" spans="1:131" ht="19.5" customHeight="1" x14ac:dyDescent="0.25">
      <c r="A748" s="22">
        <v>597</v>
      </c>
      <c r="B748" s="10" t="s">
        <v>2025</v>
      </c>
      <c r="C748" s="9" t="s">
        <v>2332</v>
      </c>
      <c r="E748" s="9" t="s">
        <v>1140</v>
      </c>
      <c r="F748" s="9" t="s">
        <v>396</v>
      </c>
      <c r="I748" s="9" t="s">
        <v>35</v>
      </c>
      <c r="J748" s="129">
        <v>41511</v>
      </c>
      <c r="K748" s="129">
        <v>41438</v>
      </c>
      <c r="L748" s="129">
        <v>41820</v>
      </c>
      <c r="M748" s="9" t="s">
        <v>20</v>
      </c>
      <c r="O748" s="9">
        <v>26</v>
      </c>
      <c r="Q748" s="9" t="s">
        <v>54</v>
      </c>
      <c r="S748" s="13">
        <v>291014000</v>
      </c>
      <c r="T748" s="13">
        <v>291014000</v>
      </c>
      <c r="U748" s="13">
        <v>56000000</v>
      </c>
      <c r="V748" s="13">
        <v>206500000</v>
      </c>
      <c r="W748" s="13">
        <v>800000</v>
      </c>
      <c r="AA748" s="13">
        <v>860000</v>
      </c>
      <c r="AF748" s="51">
        <f t="shared" si="11"/>
        <v>208160000</v>
      </c>
      <c r="AH748" s="11">
        <v>41441</v>
      </c>
      <c r="AI748" s="11">
        <v>41547</v>
      </c>
      <c r="AJ748" s="13">
        <v>117137040</v>
      </c>
      <c r="AK748" s="13">
        <v>23427408</v>
      </c>
      <c r="AL748" s="11">
        <v>41548</v>
      </c>
      <c r="AM748" s="11">
        <v>41639</v>
      </c>
      <c r="AN748" s="13">
        <v>99280280</v>
      </c>
      <c r="AO748" s="13">
        <v>19856056</v>
      </c>
      <c r="AP748" s="11">
        <v>41640</v>
      </c>
      <c r="AQ748" s="11">
        <v>41729</v>
      </c>
      <c r="AR748" s="13">
        <v>20303369</v>
      </c>
      <c r="AS748" s="13">
        <v>4060674</v>
      </c>
      <c r="AT748" s="11">
        <v>41730</v>
      </c>
      <c r="AU748" s="11">
        <v>41820</v>
      </c>
      <c r="AV748" s="13">
        <v>8018445</v>
      </c>
      <c r="AW748" s="13">
        <v>1603689</v>
      </c>
      <c r="AX748" s="11">
        <v>41821</v>
      </c>
      <c r="AY748" s="11">
        <v>42185</v>
      </c>
      <c r="AZ748" s="13">
        <v>23549583</v>
      </c>
      <c r="BA748" s="13">
        <v>4709917</v>
      </c>
      <c r="BB748" s="11">
        <v>39912</v>
      </c>
      <c r="BC748" s="11">
        <v>41540</v>
      </c>
      <c r="BD748" s="13">
        <v>8003728</v>
      </c>
      <c r="BE748" s="13">
        <v>1600746</v>
      </c>
      <c r="BF748" s="11">
        <v>42278</v>
      </c>
      <c r="BG748" s="11">
        <v>42400</v>
      </c>
      <c r="BH748" s="13">
        <v>4895080</v>
      </c>
      <c r="BI748" s="13">
        <v>741510</v>
      </c>
    </row>
    <row r="749" spans="1:131" s="18" customFormat="1" ht="19.5" customHeight="1" x14ac:dyDescent="0.25">
      <c r="A749" s="18">
        <v>597</v>
      </c>
      <c r="B749" s="17" t="s">
        <v>2025</v>
      </c>
      <c r="C749" s="18" t="s">
        <v>2332</v>
      </c>
      <c r="D749" s="19">
        <v>41802</v>
      </c>
      <c r="G749" s="19"/>
      <c r="J749" s="130"/>
      <c r="K749" s="130"/>
      <c r="L749" s="130">
        <v>42185</v>
      </c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51">
        <f t="shared" si="11"/>
        <v>0</v>
      </c>
      <c r="AG749" s="46"/>
      <c r="AH749" s="19"/>
      <c r="AI749" s="19"/>
      <c r="AJ749" s="20"/>
      <c r="AK749" s="20"/>
      <c r="AL749" s="19"/>
      <c r="AM749" s="19"/>
      <c r="AN749" s="20"/>
      <c r="AO749" s="20"/>
      <c r="AP749" s="19"/>
      <c r="AQ749" s="19"/>
      <c r="AR749" s="20"/>
      <c r="AS749" s="20"/>
      <c r="AT749" s="19"/>
      <c r="AU749" s="19"/>
      <c r="AV749" s="20"/>
      <c r="AW749" s="20"/>
      <c r="AX749" s="19"/>
      <c r="AY749" s="19"/>
      <c r="AZ749" s="20"/>
      <c r="BA749" s="20"/>
      <c r="BB749" s="19"/>
      <c r="BC749" s="19"/>
      <c r="BD749" s="20"/>
      <c r="BE749" s="20"/>
      <c r="BF749" s="19"/>
      <c r="BG749" s="19"/>
      <c r="BH749" s="20"/>
      <c r="BI749" s="20"/>
      <c r="BJ749" s="19"/>
      <c r="BK749" s="19"/>
      <c r="BL749" s="20"/>
      <c r="BM749" s="20"/>
      <c r="BN749" s="19"/>
      <c r="BO749" s="19"/>
      <c r="BP749" s="20"/>
      <c r="BQ749" s="20"/>
      <c r="BT749" s="20"/>
      <c r="BU749" s="20"/>
      <c r="BX749" s="20"/>
      <c r="BY749" s="20"/>
      <c r="CB749" s="20"/>
      <c r="CC749" s="20"/>
      <c r="CF749" s="20"/>
      <c r="CG749" s="20"/>
      <c r="CJ749" s="20"/>
      <c r="CK749" s="20"/>
      <c r="CN749" s="20"/>
      <c r="CO749" s="20"/>
      <c r="CP749" s="19"/>
      <c r="CQ749" s="19"/>
      <c r="CR749" s="20"/>
      <c r="CS749" s="20"/>
      <c r="CT749" s="19"/>
      <c r="CU749" s="19"/>
      <c r="CV749" s="20"/>
      <c r="CW749" s="20"/>
      <c r="CX749" s="96"/>
      <c r="CY749" s="96"/>
      <c r="CZ749" s="20"/>
      <c r="DA749" s="20"/>
      <c r="DB749" s="96"/>
      <c r="DC749" s="96"/>
      <c r="DD749" s="20"/>
      <c r="DE749" s="20"/>
      <c r="DF749" s="96"/>
      <c r="DG749" s="96"/>
      <c r="DH749" s="20"/>
      <c r="DI749" s="20"/>
      <c r="DJ749" s="96"/>
      <c r="DK749" s="96"/>
      <c r="DL749" s="20"/>
      <c r="DM749" s="20"/>
      <c r="DN749" s="96"/>
      <c r="DO749" s="96"/>
      <c r="DP749" s="20"/>
      <c r="DQ749" s="20"/>
      <c r="DR749" s="96"/>
      <c r="DS749" s="96"/>
      <c r="DT749" s="20"/>
      <c r="DU749" s="20"/>
      <c r="DV749" s="96"/>
      <c r="DW749" s="96"/>
      <c r="DX749" s="20"/>
      <c r="DY749" s="20"/>
      <c r="DZ749" s="56"/>
      <c r="EA749" s="57"/>
    </row>
    <row r="750" spans="1:131" s="18" customFormat="1" ht="19.5" customHeight="1" x14ac:dyDescent="0.25">
      <c r="A750" s="18">
        <v>597</v>
      </c>
      <c r="B750" s="17" t="s">
        <v>2025</v>
      </c>
      <c r="C750" s="18" t="s">
        <v>2332</v>
      </c>
      <c r="D750" s="19">
        <v>42502</v>
      </c>
      <c r="G750" s="19"/>
      <c r="J750" s="130"/>
      <c r="K750" s="130">
        <v>39912</v>
      </c>
      <c r="L750" s="13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80"/>
      <c r="AG750" s="46"/>
      <c r="AH750" s="19"/>
      <c r="AI750" s="19"/>
      <c r="AJ750" s="20"/>
      <c r="AK750" s="20"/>
      <c r="AL750" s="19"/>
      <c r="AM750" s="19"/>
      <c r="AN750" s="20"/>
      <c r="AO750" s="20"/>
      <c r="AP750" s="19"/>
      <c r="AQ750" s="19"/>
      <c r="AR750" s="20"/>
      <c r="AS750" s="20"/>
      <c r="AT750" s="19"/>
      <c r="AU750" s="19"/>
      <c r="AV750" s="20"/>
      <c r="AW750" s="20"/>
      <c r="AX750" s="19"/>
      <c r="AY750" s="19"/>
      <c r="AZ750" s="20"/>
      <c r="BA750" s="20"/>
      <c r="BB750" s="19"/>
      <c r="BC750" s="19"/>
      <c r="BD750" s="20"/>
      <c r="BE750" s="20"/>
      <c r="BF750" s="19"/>
      <c r="BG750" s="19"/>
      <c r="BH750" s="20"/>
      <c r="BI750" s="20"/>
      <c r="BJ750" s="19"/>
      <c r="BK750" s="19"/>
      <c r="BL750" s="20"/>
      <c r="BM750" s="20"/>
      <c r="BN750" s="19"/>
      <c r="BO750" s="19"/>
      <c r="BP750" s="20"/>
      <c r="BQ750" s="20"/>
      <c r="BT750" s="20"/>
      <c r="BU750" s="20"/>
      <c r="BX750" s="20"/>
      <c r="BY750" s="20"/>
      <c r="CB750" s="20"/>
      <c r="CC750" s="20"/>
      <c r="CF750" s="20"/>
      <c r="CG750" s="20"/>
      <c r="CJ750" s="20"/>
      <c r="CK750" s="20"/>
      <c r="CN750" s="20"/>
      <c r="CO750" s="20"/>
      <c r="CP750" s="19"/>
      <c r="CQ750" s="19"/>
      <c r="CR750" s="20"/>
      <c r="CS750" s="20"/>
      <c r="CT750" s="19"/>
      <c r="CU750" s="19"/>
      <c r="CV750" s="20"/>
      <c r="CW750" s="20"/>
      <c r="CX750" s="96"/>
      <c r="CY750" s="96"/>
      <c r="CZ750" s="20"/>
      <c r="DA750" s="20"/>
      <c r="DB750" s="96"/>
      <c r="DC750" s="96"/>
      <c r="DD750" s="20"/>
      <c r="DE750" s="20"/>
      <c r="DF750" s="96"/>
      <c r="DG750" s="96"/>
      <c r="DH750" s="20"/>
      <c r="DI750" s="20"/>
      <c r="DJ750" s="96"/>
      <c r="DK750" s="96"/>
      <c r="DL750" s="20"/>
      <c r="DM750" s="20"/>
      <c r="DN750" s="96"/>
      <c r="DO750" s="96"/>
      <c r="DP750" s="20"/>
      <c r="DQ750" s="20"/>
      <c r="DR750" s="96"/>
      <c r="DS750" s="96"/>
      <c r="DT750" s="20"/>
      <c r="DU750" s="20"/>
      <c r="DV750" s="96"/>
      <c r="DW750" s="96"/>
      <c r="DX750" s="20"/>
      <c r="DY750" s="20"/>
      <c r="DZ750" s="56"/>
      <c r="EA750" s="57"/>
    </row>
    <row r="751" spans="1:131" s="18" customFormat="1" ht="19.5" customHeight="1" x14ac:dyDescent="0.25">
      <c r="A751" s="18">
        <v>597</v>
      </c>
      <c r="B751" s="17" t="s">
        <v>2025</v>
      </c>
      <c r="C751" s="18" t="s">
        <v>2332</v>
      </c>
      <c r="D751" s="19">
        <v>42509</v>
      </c>
      <c r="G751" s="19"/>
      <c r="J751" s="130"/>
      <c r="K751" s="130"/>
      <c r="L751" s="130">
        <v>42400</v>
      </c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80"/>
      <c r="AG751" s="46"/>
      <c r="AH751" s="19"/>
      <c r="AI751" s="19"/>
      <c r="AJ751" s="20"/>
      <c r="AK751" s="20"/>
      <c r="AL751" s="19"/>
      <c r="AM751" s="19"/>
      <c r="AN751" s="20"/>
      <c r="AO751" s="20"/>
      <c r="AP751" s="19"/>
      <c r="AQ751" s="19"/>
      <c r="AR751" s="20"/>
      <c r="AS751" s="20"/>
      <c r="AT751" s="19"/>
      <c r="AU751" s="19"/>
      <c r="AV751" s="20"/>
      <c r="AW751" s="20"/>
      <c r="AX751" s="19"/>
      <c r="AY751" s="19"/>
      <c r="AZ751" s="20"/>
      <c r="BA751" s="20"/>
      <c r="BB751" s="19"/>
      <c r="BC751" s="19"/>
      <c r="BD751" s="20"/>
      <c r="BE751" s="20"/>
      <c r="BF751" s="19"/>
      <c r="BG751" s="19"/>
      <c r="BH751" s="20"/>
      <c r="BI751" s="20"/>
      <c r="BJ751" s="19"/>
      <c r="BK751" s="19"/>
      <c r="BL751" s="20"/>
      <c r="BM751" s="20"/>
      <c r="BN751" s="19"/>
      <c r="BO751" s="19"/>
      <c r="BP751" s="20"/>
      <c r="BQ751" s="20"/>
      <c r="BT751" s="20"/>
      <c r="BU751" s="20"/>
      <c r="BX751" s="20"/>
      <c r="BY751" s="20"/>
      <c r="CB751" s="20"/>
      <c r="CC751" s="20"/>
      <c r="CF751" s="20"/>
      <c r="CG751" s="20"/>
      <c r="CJ751" s="20"/>
      <c r="CK751" s="20"/>
      <c r="CN751" s="20"/>
      <c r="CO751" s="20"/>
      <c r="CP751" s="19"/>
      <c r="CQ751" s="19"/>
      <c r="CR751" s="20"/>
      <c r="CS751" s="20"/>
      <c r="CT751" s="19"/>
      <c r="CU751" s="19"/>
      <c r="CV751" s="20"/>
      <c r="CW751" s="20"/>
      <c r="CX751" s="96"/>
      <c r="CY751" s="96"/>
      <c r="CZ751" s="20"/>
      <c r="DA751" s="20"/>
      <c r="DB751" s="96"/>
      <c r="DC751" s="96"/>
      <c r="DD751" s="20"/>
      <c r="DE751" s="20"/>
      <c r="DF751" s="96"/>
      <c r="DG751" s="96"/>
      <c r="DH751" s="20"/>
      <c r="DI751" s="20"/>
      <c r="DJ751" s="96"/>
      <c r="DK751" s="96"/>
      <c r="DL751" s="20"/>
      <c r="DM751" s="20"/>
      <c r="DN751" s="96"/>
      <c r="DO751" s="96"/>
      <c r="DP751" s="20"/>
      <c r="DQ751" s="20"/>
      <c r="DR751" s="96"/>
      <c r="DS751" s="96"/>
      <c r="DT751" s="20"/>
      <c r="DU751" s="20"/>
      <c r="DV751" s="96"/>
      <c r="DW751" s="96"/>
      <c r="DX751" s="20"/>
      <c r="DY751" s="20"/>
      <c r="DZ751" s="56"/>
      <c r="EA751" s="57"/>
    </row>
    <row r="752" spans="1:131" ht="19.5" customHeight="1" x14ac:dyDescent="0.25">
      <c r="A752" s="22">
        <v>598</v>
      </c>
      <c r="B752" s="10" t="s">
        <v>2026</v>
      </c>
      <c r="C752" s="9" t="s">
        <v>1013</v>
      </c>
      <c r="E752" s="9" t="s">
        <v>3076</v>
      </c>
      <c r="F752" s="9" t="s">
        <v>184</v>
      </c>
      <c r="M752" s="9" t="s">
        <v>335</v>
      </c>
      <c r="O752" s="9">
        <v>28</v>
      </c>
      <c r="AF752" s="51">
        <f t="shared" si="11"/>
        <v>0</v>
      </c>
      <c r="AH752" s="11">
        <v>41640</v>
      </c>
      <c r="AI752" s="11">
        <v>41973</v>
      </c>
      <c r="AJ752" s="13">
        <v>151111406</v>
      </c>
      <c r="AK752" s="13">
        <v>37777852</v>
      </c>
      <c r="AL752" s="11">
        <v>41974</v>
      </c>
      <c r="AM752" s="11">
        <v>42063</v>
      </c>
      <c r="AN752" s="13">
        <v>39536366</v>
      </c>
      <c r="AO752" s="13">
        <v>9884091</v>
      </c>
      <c r="AP752" s="11">
        <v>42064</v>
      </c>
      <c r="AQ752" s="11">
        <v>42155</v>
      </c>
      <c r="AR752" s="13">
        <v>9928175</v>
      </c>
      <c r="AS752" s="13">
        <v>2482044</v>
      </c>
      <c r="AT752" s="11">
        <v>42156</v>
      </c>
      <c r="AU752" s="11">
        <v>42308</v>
      </c>
      <c r="AV752" s="13">
        <v>13307710</v>
      </c>
      <c r="AW752" s="13">
        <v>3326927</v>
      </c>
      <c r="AX752" s="11">
        <v>42309</v>
      </c>
      <c r="AY752" s="11">
        <v>42444</v>
      </c>
      <c r="AZ752" s="13">
        <v>16201501</v>
      </c>
      <c r="BA752" s="13">
        <v>4050375</v>
      </c>
      <c r="BB752" s="11">
        <v>41710</v>
      </c>
      <c r="BC752" s="11">
        <v>42444</v>
      </c>
      <c r="BD752" s="13">
        <v>279933036</v>
      </c>
      <c r="BE752" s="13">
        <v>1342611</v>
      </c>
      <c r="DZ752" s="54">
        <v>279933036</v>
      </c>
      <c r="EA752" s="55">
        <v>58863900</v>
      </c>
    </row>
    <row r="753" spans="1:131" s="18" customFormat="1" ht="57.75" customHeight="1" x14ac:dyDescent="0.25">
      <c r="A753" s="18">
        <v>598</v>
      </c>
      <c r="B753" s="17" t="s">
        <v>2026</v>
      </c>
      <c r="C753" s="18" t="s">
        <v>1013</v>
      </c>
      <c r="D753" s="19">
        <v>41893</v>
      </c>
      <c r="G753" s="19"/>
      <c r="J753" s="130"/>
      <c r="K753" s="130"/>
      <c r="L753" s="130"/>
      <c r="M753" s="18" t="s">
        <v>191</v>
      </c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51">
        <f t="shared" si="11"/>
        <v>0</v>
      </c>
      <c r="AG753" s="46"/>
      <c r="AH753" s="19"/>
      <c r="AI753" s="19"/>
      <c r="AJ753" s="20"/>
      <c r="AK753" s="20"/>
      <c r="AL753" s="19"/>
      <c r="AM753" s="19"/>
      <c r="AN753" s="20"/>
      <c r="AO753" s="20"/>
      <c r="AP753" s="19"/>
      <c r="AQ753" s="19"/>
      <c r="AR753" s="20"/>
      <c r="AS753" s="20"/>
      <c r="AT753" s="19"/>
      <c r="AU753" s="19"/>
      <c r="AV753" s="20"/>
      <c r="AW753" s="20"/>
      <c r="AX753" s="19"/>
      <c r="AY753" s="19"/>
      <c r="AZ753" s="20"/>
      <c r="BA753" s="20"/>
      <c r="BB753" s="19"/>
      <c r="BC753" s="19"/>
      <c r="BD753" s="20"/>
      <c r="BE753" s="20"/>
      <c r="BF753" s="19"/>
      <c r="BG753" s="19"/>
      <c r="BH753" s="20"/>
      <c r="BI753" s="20"/>
      <c r="BJ753" s="19"/>
      <c r="BK753" s="19"/>
      <c r="BL753" s="20"/>
      <c r="BM753" s="20"/>
      <c r="BN753" s="19"/>
      <c r="BO753" s="19"/>
      <c r="BP753" s="20"/>
      <c r="BQ753" s="20"/>
      <c r="BT753" s="20"/>
      <c r="BU753" s="20"/>
      <c r="BX753" s="20"/>
      <c r="BY753" s="20"/>
      <c r="CB753" s="20"/>
      <c r="CC753" s="20"/>
      <c r="CF753" s="20"/>
      <c r="CG753" s="20"/>
      <c r="CJ753" s="20"/>
      <c r="CK753" s="20"/>
      <c r="CN753" s="20"/>
      <c r="CO753" s="20"/>
      <c r="CP753" s="19"/>
      <c r="CQ753" s="19"/>
      <c r="CR753" s="20"/>
      <c r="CS753" s="20"/>
      <c r="CT753" s="19"/>
      <c r="CU753" s="19"/>
      <c r="CV753" s="20"/>
      <c r="CW753" s="20"/>
      <c r="CX753" s="96"/>
      <c r="CY753" s="96"/>
      <c r="CZ753" s="20"/>
      <c r="DA753" s="20"/>
      <c r="DB753" s="96"/>
      <c r="DC753" s="96"/>
      <c r="DD753" s="20"/>
      <c r="DE753" s="20"/>
      <c r="DF753" s="96"/>
      <c r="DG753" s="96"/>
      <c r="DH753" s="20"/>
      <c r="DI753" s="20"/>
      <c r="DJ753" s="96"/>
      <c r="DK753" s="96"/>
      <c r="DL753" s="20"/>
      <c r="DM753" s="20"/>
      <c r="DN753" s="96"/>
      <c r="DO753" s="96"/>
      <c r="DP753" s="20"/>
      <c r="DQ753" s="20"/>
      <c r="DR753" s="96"/>
      <c r="DS753" s="96"/>
      <c r="DT753" s="20"/>
      <c r="DU753" s="20"/>
      <c r="DV753" s="96"/>
      <c r="DW753" s="96"/>
      <c r="DX753" s="20"/>
      <c r="DY753" s="20"/>
      <c r="DZ753" s="56"/>
      <c r="EA753" s="57"/>
    </row>
    <row r="754" spans="1:131" s="18" customFormat="1" ht="57.75" customHeight="1" x14ac:dyDescent="0.25">
      <c r="A754" s="18">
        <v>598</v>
      </c>
      <c r="B754" s="17" t="s">
        <v>2026</v>
      </c>
      <c r="C754" s="18" t="s">
        <v>1013</v>
      </c>
      <c r="D754" s="19">
        <v>42298</v>
      </c>
      <c r="E754" s="18" t="s">
        <v>3527</v>
      </c>
      <c r="F754" s="18" t="s">
        <v>3350</v>
      </c>
      <c r="G754" s="19"/>
      <c r="I754" s="18" t="s">
        <v>35</v>
      </c>
      <c r="J754" s="130">
        <v>41878</v>
      </c>
      <c r="K754" s="130">
        <v>41640</v>
      </c>
      <c r="L754" s="130">
        <v>42216</v>
      </c>
      <c r="Q754" s="18" t="s">
        <v>54</v>
      </c>
      <c r="R754" s="20"/>
      <c r="S754" s="20">
        <v>287736465</v>
      </c>
      <c r="T754" s="20">
        <v>287736465</v>
      </c>
      <c r="U754" s="20">
        <v>58863900</v>
      </c>
      <c r="V754" s="20">
        <v>80000000</v>
      </c>
      <c r="W754" s="20"/>
      <c r="X754" s="20"/>
      <c r="Y754" s="20"/>
      <c r="Z754" s="20"/>
      <c r="AA754" s="20"/>
      <c r="AB754" s="20"/>
      <c r="AC754" s="20"/>
      <c r="AD754" s="20"/>
      <c r="AE754" s="20"/>
      <c r="AF754" s="51">
        <f t="shared" si="11"/>
        <v>80000000</v>
      </c>
      <c r="AG754" s="46"/>
      <c r="AH754" s="19"/>
      <c r="AI754" s="19"/>
      <c r="AJ754" s="20"/>
      <c r="AK754" s="20"/>
      <c r="AL754" s="19"/>
      <c r="AM754" s="19"/>
      <c r="AN754" s="20"/>
      <c r="AO754" s="20"/>
      <c r="AP754" s="19"/>
      <c r="AQ754" s="19"/>
      <c r="AR754" s="20"/>
      <c r="AS754" s="20"/>
      <c r="AT754" s="19"/>
      <c r="AU754" s="19"/>
      <c r="AV754" s="20"/>
      <c r="AW754" s="20"/>
      <c r="AX754" s="19"/>
      <c r="AY754" s="19"/>
      <c r="AZ754" s="20"/>
      <c r="BA754" s="20"/>
      <c r="BB754" s="19"/>
      <c r="BC754" s="19"/>
      <c r="BD754" s="20"/>
      <c r="BE754" s="20"/>
      <c r="BF754" s="19"/>
      <c r="BG754" s="19"/>
      <c r="BH754" s="20"/>
      <c r="BI754" s="20"/>
      <c r="BJ754" s="19"/>
      <c r="BK754" s="19"/>
      <c r="BL754" s="20"/>
      <c r="BM754" s="20"/>
      <c r="BN754" s="19"/>
      <c r="BO754" s="19"/>
      <c r="BP754" s="20"/>
      <c r="BQ754" s="20"/>
      <c r="BT754" s="20"/>
      <c r="BU754" s="20"/>
      <c r="BX754" s="20"/>
      <c r="BY754" s="20"/>
      <c r="CB754" s="20"/>
      <c r="CC754" s="20"/>
      <c r="CF754" s="20"/>
      <c r="CG754" s="20"/>
      <c r="CJ754" s="20"/>
      <c r="CK754" s="20"/>
      <c r="CN754" s="20"/>
      <c r="CO754" s="20"/>
      <c r="CP754" s="19"/>
      <c r="CQ754" s="19"/>
      <c r="CR754" s="20"/>
      <c r="CS754" s="20"/>
      <c r="CT754" s="19"/>
      <c r="CU754" s="19"/>
      <c r="CV754" s="20"/>
      <c r="CW754" s="20"/>
      <c r="CX754" s="96"/>
      <c r="CY754" s="96"/>
      <c r="CZ754" s="20"/>
      <c r="DA754" s="20"/>
      <c r="DB754" s="96"/>
      <c r="DC754" s="96"/>
      <c r="DD754" s="20"/>
      <c r="DE754" s="20"/>
      <c r="DF754" s="96"/>
      <c r="DG754" s="96"/>
      <c r="DH754" s="20"/>
      <c r="DI754" s="20"/>
      <c r="DJ754" s="96"/>
      <c r="DK754" s="96"/>
      <c r="DL754" s="20"/>
      <c r="DM754" s="20"/>
      <c r="DN754" s="96"/>
      <c r="DO754" s="96"/>
      <c r="DP754" s="20"/>
      <c r="DQ754" s="20"/>
      <c r="DR754" s="96"/>
      <c r="DS754" s="96"/>
      <c r="DT754" s="20"/>
      <c r="DU754" s="20"/>
      <c r="DV754" s="96"/>
      <c r="DW754" s="96"/>
      <c r="DX754" s="20"/>
      <c r="DY754" s="20"/>
      <c r="DZ754" s="56"/>
      <c r="EA754" s="57"/>
    </row>
    <row r="755" spans="1:131" s="18" customFormat="1" ht="57.75" customHeight="1" x14ac:dyDescent="0.25">
      <c r="A755" s="18">
        <v>598</v>
      </c>
      <c r="B755" s="17" t="s">
        <v>2026</v>
      </c>
      <c r="C755" s="18" t="s">
        <v>1013</v>
      </c>
      <c r="D755" s="19">
        <v>42318</v>
      </c>
      <c r="G755" s="19"/>
      <c r="J755" s="130"/>
      <c r="K755" s="130"/>
      <c r="L755" s="130">
        <v>42444</v>
      </c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51"/>
      <c r="AG755" s="46"/>
      <c r="AH755" s="19"/>
      <c r="AI755" s="19"/>
      <c r="AJ755" s="20"/>
      <c r="AK755" s="20"/>
      <c r="AL755" s="19"/>
      <c r="AM755" s="19"/>
      <c r="AN755" s="20"/>
      <c r="AO755" s="20"/>
      <c r="AP755" s="19"/>
      <c r="AQ755" s="19"/>
      <c r="AR755" s="20"/>
      <c r="AS755" s="20"/>
      <c r="AT755" s="19"/>
      <c r="AU755" s="19"/>
      <c r="AV755" s="20"/>
      <c r="AW755" s="20"/>
      <c r="AX755" s="19"/>
      <c r="AY755" s="19"/>
      <c r="AZ755" s="20"/>
      <c r="BA755" s="20"/>
      <c r="BB755" s="19"/>
      <c r="BC755" s="19"/>
      <c r="BD755" s="20"/>
      <c r="BE755" s="20"/>
      <c r="BF755" s="19"/>
      <c r="BG755" s="19"/>
      <c r="BH755" s="20"/>
      <c r="BI755" s="20"/>
      <c r="BJ755" s="19"/>
      <c r="BK755" s="19"/>
      <c r="BL755" s="20"/>
      <c r="BM755" s="20"/>
      <c r="BN755" s="19"/>
      <c r="BO755" s="19"/>
      <c r="BP755" s="20"/>
      <c r="BQ755" s="20"/>
      <c r="BT755" s="20"/>
      <c r="BU755" s="20"/>
      <c r="BX755" s="20"/>
      <c r="BY755" s="20"/>
      <c r="CB755" s="20"/>
      <c r="CC755" s="20"/>
      <c r="CF755" s="20"/>
      <c r="CG755" s="20"/>
      <c r="CJ755" s="20"/>
      <c r="CK755" s="20"/>
      <c r="CN755" s="20"/>
      <c r="CO755" s="20"/>
      <c r="CP755" s="19"/>
      <c r="CQ755" s="19"/>
      <c r="CR755" s="20"/>
      <c r="CS755" s="20"/>
      <c r="CT755" s="19"/>
      <c r="CU755" s="19"/>
      <c r="CV755" s="20"/>
      <c r="CW755" s="20"/>
      <c r="CX755" s="96"/>
      <c r="CY755" s="96"/>
      <c r="CZ755" s="20"/>
      <c r="DA755" s="20"/>
      <c r="DB755" s="96"/>
      <c r="DC755" s="96"/>
      <c r="DD755" s="20"/>
      <c r="DE755" s="20"/>
      <c r="DF755" s="96"/>
      <c r="DG755" s="96"/>
      <c r="DH755" s="20"/>
      <c r="DI755" s="20"/>
      <c r="DJ755" s="96"/>
      <c r="DK755" s="96"/>
      <c r="DL755" s="20"/>
      <c r="DM755" s="20"/>
      <c r="DN755" s="96"/>
      <c r="DO755" s="96"/>
      <c r="DP755" s="20"/>
      <c r="DQ755" s="20"/>
      <c r="DR755" s="96"/>
      <c r="DS755" s="96"/>
      <c r="DT755" s="20"/>
      <c r="DU755" s="20"/>
      <c r="DV755" s="96"/>
      <c r="DW755" s="96"/>
      <c r="DX755" s="20"/>
      <c r="DY755" s="20"/>
      <c r="DZ755" s="56"/>
      <c r="EA755" s="57"/>
    </row>
    <row r="756" spans="1:131" ht="19.5" customHeight="1" x14ac:dyDescent="0.25">
      <c r="A756" s="22">
        <v>599</v>
      </c>
      <c r="B756" s="10" t="s">
        <v>2027</v>
      </c>
      <c r="C756" s="9" t="s">
        <v>1015</v>
      </c>
      <c r="E756" s="9" t="s">
        <v>1240</v>
      </c>
      <c r="F756" s="9" t="s">
        <v>1014</v>
      </c>
      <c r="I756" s="9" t="s">
        <v>25</v>
      </c>
      <c r="J756" s="129">
        <v>41409</v>
      </c>
      <c r="K756" s="129">
        <v>41306</v>
      </c>
      <c r="L756" s="129">
        <v>41623</v>
      </c>
      <c r="M756" s="9" t="s">
        <v>20</v>
      </c>
      <c r="O756" s="9">
        <v>30</v>
      </c>
      <c r="Q756" s="9" t="s">
        <v>54</v>
      </c>
      <c r="S756" s="13">
        <v>13083000</v>
      </c>
      <c r="T756" s="13">
        <v>13083000</v>
      </c>
      <c r="U756" s="13">
        <v>2499100</v>
      </c>
      <c r="V756" s="13">
        <v>10000000</v>
      </c>
      <c r="AF756" s="51">
        <f t="shared" si="11"/>
        <v>10000000</v>
      </c>
      <c r="AH756" s="11">
        <v>41306</v>
      </c>
      <c r="AI756" s="11">
        <v>41729</v>
      </c>
      <c r="AJ756" s="13">
        <v>11409691</v>
      </c>
      <c r="AK756" s="13">
        <v>2281938</v>
      </c>
    </row>
    <row r="757" spans="1:131" s="18" customFormat="1" ht="19.5" customHeight="1" x14ac:dyDescent="0.25">
      <c r="A757" s="18">
        <v>599</v>
      </c>
      <c r="B757" s="17" t="s">
        <v>2027</v>
      </c>
      <c r="C757" s="18" t="s">
        <v>1015</v>
      </c>
      <c r="D757" s="19">
        <v>41893</v>
      </c>
      <c r="G757" s="19"/>
      <c r="J757" s="130"/>
      <c r="K757" s="130"/>
      <c r="L757" s="130">
        <v>41729</v>
      </c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51">
        <f t="shared" si="11"/>
        <v>0</v>
      </c>
      <c r="AG757" s="46"/>
      <c r="AH757" s="19"/>
      <c r="AI757" s="19"/>
      <c r="AJ757" s="20"/>
      <c r="AK757" s="20"/>
      <c r="AL757" s="19"/>
      <c r="AM757" s="19"/>
      <c r="AN757" s="20"/>
      <c r="AO757" s="20"/>
      <c r="AP757" s="19"/>
      <c r="AQ757" s="19"/>
      <c r="AR757" s="20"/>
      <c r="AS757" s="20"/>
      <c r="AT757" s="19"/>
      <c r="AU757" s="19"/>
      <c r="AV757" s="20"/>
      <c r="AW757" s="20"/>
      <c r="AX757" s="19"/>
      <c r="AY757" s="19"/>
      <c r="AZ757" s="20"/>
      <c r="BA757" s="20"/>
      <c r="BB757" s="19"/>
      <c r="BC757" s="19"/>
      <c r="BD757" s="20"/>
      <c r="BE757" s="20"/>
      <c r="BF757" s="19"/>
      <c r="BG757" s="19"/>
      <c r="BH757" s="20"/>
      <c r="BI757" s="20"/>
      <c r="BJ757" s="19"/>
      <c r="BK757" s="19"/>
      <c r="BL757" s="20"/>
      <c r="BM757" s="20"/>
      <c r="BN757" s="19"/>
      <c r="BO757" s="19"/>
      <c r="BP757" s="20"/>
      <c r="BQ757" s="20"/>
      <c r="BT757" s="20"/>
      <c r="BU757" s="20"/>
      <c r="BX757" s="20"/>
      <c r="BY757" s="20"/>
      <c r="CB757" s="20"/>
      <c r="CC757" s="20"/>
      <c r="CF757" s="20"/>
      <c r="CG757" s="20"/>
      <c r="CJ757" s="20"/>
      <c r="CK757" s="20"/>
      <c r="CN757" s="20"/>
      <c r="CO757" s="20"/>
      <c r="CP757" s="19"/>
      <c r="CQ757" s="19"/>
      <c r="CR757" s="20"/>
      <c r="CS757" s="20"/>
      <c r="CT757" s="19"/>
      <c r="CU757" s="19"/>
      <c r="CV757" s="20"/>
      <c r="CW757" s="20"/>
      <c r="CX757" s="96"/>
      <c r="CY757" s="96"/>
      <c r="CZ757" s="20"/>
      <c r="DA757" s="20"/>
      <c r="DB757" s="96"/>
      <c r="DC757" s="96"/>
      <c r="DD757" s="20"/>
      <c r="DE757" s="20"/>
      <c r="DF757" s="96"/>
      <c r="DG757" s="96"/>
      <c r="DH757" s="20"/>
      <c r="DI757" s="20"/>
      <c r="DJ757" s="96"/>
      <c r="DK757" s="96"/>
      <c r="DL757" s="20"/>
      <c r="DM757" s="20"/>
      <c r="DN757" s="96"/>
      <c r="DO757" s="96"/>
      <c r="DP757" s="20"/>
      <c r="DQ757" s="20"/>
      <c r="DR757" s="96"/>
      <c r="DS757" s="96"/>
      <c r="DT757" s="20"/>
      <c r="DU757" s="20"/>
      <c r="DV757" s="96"/>
      <c r="DW757" s="96"/>
      <c r="DX757" s="20"/>
      <c r="DY757" s="20"/>
      <c r="DZ757" s="56"/>
      <c r="EA757" s="57"/>
    </row>
    <row r="758" spans="1:131" ht="19.5" customHeight="1" x14ac:dyDescent="0.25">
      <c r="A758" s="22">
        <v>600</v>
      </c>
      <c r="B758" s="10" t="s">
        <v>2028</v>
      </c>
      <c r="C758" s="9" t="s">
        <v>1016</v>
      </c>
      <c r="E758" s="9" t="s">
        <v>569</v>
      </c>
      <c r="F758" s="9" t="s">
        <v>570</v>
      </c>
      <c r="I758" s="9" t="s">
        <v>25</v>
      </c>
      <c r="J758" s="129">
        <v>41532</v>
      </c>
      <c r="K758" s="129">
        <v>41456</v>
      </c>
      <c r="L758" s="129">
        <v>41820</v>
      </c>
      <c r="M758" s="9" t="s">
        <v>20</v>
      </c>
      <c r="O758" s="9">
        <v>30</v>
      </c>
      <c r="Q758" s="9" t="s">
        <v>54</v>
      </c>
      <c r="S758" s="13">
        <v>10000000</v>
      </c>
      <c r="T758" s="13">
        <v>10000000</v>
      </c>
      <c r="U758" s="13">
        <v>2000000</v>
      </c>
      <c r="AF758" s="51">
        <f t="shared" si="11"/>
        <v>0</v>
      </c>
      <c r="AH758" s="11">
        <v>41487</v>
      </c>
      <c r="AI758" s="11">
        <v>41820</v>
      </c>
      <c r="AJ758" s="13">
        <v>10753545</v>
      </c>
      <c r="AK758" s="13">
        <v>2000000</v>
      </c>
    </row>
    <row r="759" spans="1:131" ht="19.5" customHeight="1" x14ac:dyDescent="0.25">
      <c r="A759" s="22">
        <v>601</v>
      </c>
      <c r="B759" s="10" t="s">
        <v>2029</v>
      </c>
      <c r="C759" s="9" t="s">
        <v>1017</v>
      </c>
      <c r="E759" s="9" t="s">
        <v>1018</v>
      </c>
      <c r="F759" s="9" t="s">
        <v>1019</v>
      </c>
      <c r="M759" s="9" t="s">
        <v>20</v>
      </c>
      <c r="O759" s="9">
        <v>29</v>
      </c>
      <c r="AF759" s="51">
        <f t="shared" si="11"/>
        <v>0</v>
      </c>
    </row>
    <row r="760" spans="1:131" ht="19.5" customHeight="1" x14ac:dyDescent="0.25">
      <c r="A760" s="22">
        <v>602</v>
      </c>
      <c r="B760" s="10" t="s">
        <v>2030</v>
      </c>
      <c r="C760" s="9" t="s">
        <v>1020</v>
      </c>
      <c r="E760" s="9" t="s">
        <v>1021</v>
      </c>
      <c r="F760" s="9" t="s">
        <v>1022</v>
      </c>
      <c r="I760" s="9" t="s">
        <v>1093</v>
      </c>
      <c r="J760" s="129">
        <v>41428</v>
      </c>
      <c r="K760" s="129">
        <v>41428</v>
      </c>
      <c r="L760" s="129">
        <v>41578</v>
      </c>
      <c r="M760" s="9" t="s">
        <v>20</v>
      </c>
      <c r="O760" s="9">
        <v>28</v>
      </c>
      <c r="Q760" s="9" t="s">
        <v>54</v>
      </c>
      <c r="S760" s="13">
        <v>16600000</v>
      </c>
      <c r="T760" s="13">
        <v>16600000</v>
      </c>
      <c r="U760" s="13">
        <v>3320000</v>
      </c>
      <c r="W760" s="13">
        <v>3500000</v>
      </c>
      <c r="AF760" s="51">
        <f>SUM(W760:AE760)</f>
        <v>3500000</v>
      </c>
    </row>
    <row r="761" spans="1:131" ht="19.5" customHeight="1" x14ac:dyDescent="0.25">
      <c r="A761" s="22">
        <v>603</v>
      </c>
      <c r="B761" s="10" t="s">
        <v>2031</v>
      </c>
      <c r="C761" s="9" t="s">
        <v>1023</v>
      </c>
      <c r="E761" s="9" t="s">
        <v>2201</v>
      </c>
      <c r="F761" s="9" t="s">
        <v>1024</v>
      </c>
      <c r="I761" s="9" t="s">
        <v>25</v>
      </c>
      <c r="J761" s="129">
        <v>41199</v>
      </c>
      <c r="K761" s="129">
        <v>41197</v>
      </c>
      <c r="L761" s="129">
        <v>41608</v>
      </c>
      <c r="O761" s="9">
        <v>28</v>
      </c>
      <c r="Q761" s="9" t="s">
        <v>54</v>
      </c>
      <c r="S761" s="13">
        <v>5500000</v>
      </c>
      <c r="T761" s="13">
        <v>5500000</v>
      </c>
      <c r="U761" s="13">
        <v>1100000</v>
      </c>
      <c r="AF761" s="51">
        <f t="shared" si="11"/>
        <v>0</v>
      </c>
      <c r="AH761" s="11">
        <v>41197</v>
      </c>
      <c r="AI761" s="11">
        <v>41608</v>
      </c>
      <c r="AJ761" s="13">
        <v>5500000</v>
      </c>
      <c r="AK761" s="13">
        <v>1100000</v>
      </c>
    </row>
    <row r="762" spans="1:131" ht="19.5" customHeight="1" x14ac:dyDescent="0.25">
      <c r="A762" s="22">
        <v>604</v>
      </c>
      <c r="B762" s="10" t="s">
        <v>2032</v>
      </c>
      <c r="C762" s="9" t="s">
        <v>1025</v>
      </c>
      <c r="E762" s="9" t="s">
        <v>2201</v>
      </c>
      <c r="F762" s="9" t="s">
        <v>1024</v>
      </c>
      <c r="I762" s="9" t="s">
        <v>25</v>
      </c>
      <c r="J762" s="129">
        <v>41199</v>
      </c>
      <c r="K762" s="129">
        <v>41197</v>
      </c>
      <c r="L762" s="129">
        <v>41578</v>
      </c>
      <c r="O762" s="9">
        <v>29</v>
      </c>
      <c r="Q762" s="9" t="s">
        <v>54</v>
      </c>
      <c r="S762" s="13">
        <v>5600000</v>
      </c>
      <c r="T762" s="13">
        <v>5600000</v>
      </c>
      <c r="U762" s="13">
        <v>1120000</v>
      </c>
      <c r="AF762" s="51">
        <f t="shared" si="11"/>
        <v>0</v>
      </c>
      <c r="AH762" s="11">
        <v>41197</v>
      </c>
      <c r="AI762" s="11">
        <v>41578</v>
      </c>
      <c r="AJ762" s="13">
        <v>5600000</v>
      </c>
      <c r="AK762" s="13">
        <v>1120000</v>
      </c>
    </row>
    <row r="763" spans="1:131" ht="35.25" customHeight="1" x14ac:dyDescent="0.25">
      <c r="A763" s="22">
        <v>605</v>
      </c>
      <c r="B763" s="10" t="s">
        <v>2033</v>
      </c>
      <c r="C763" s="9" t="s">
        <v>1026</v>
      </c>
      <c r="E763" s="9" t="s">
        <v>1260</v>
      </c>
      <c r="F763" s="9" t="s">
        <v>111</v>
      </c>
      <c r="I763" s="9" t="s">
        <v>668</v>
      </c>
      <c r="J763" s="129">
        <v>41442</v>
      </c>
      <c r="K763" s="129">
        <v>41393</v>
      </c>
      <c r="L763" s="129">
        <v>41729</v>
      </c>
      <c r="O763" s="9">
        <v>29</v>
      </c>
      <c r="Q763" s="9" t="s">
        <v>54</v>
      </c>
      <c r="S763" s="13">
        <v>259200000</v>
      </c>
      <c r="T763" s="13">
        <v>259200000</v>
      </c>
      <c r="U763" s="13">
        <v>51840000</v>
      </c>
      <c r="AF763" s="51">
        <f t="shared" si="11"/>
        <v>0</v>
      </c>
      <c r="AH763" s="11">
        <v>41395</v>
      </c>
      <c r="AI763" s="11">
        <v>41455</v>
      </c>
      <c r="AJ763" s="13">
        <v>41424001</v>
      </c>
      <c r="AK763" s="13">
        <v>8284800</v>
      </c>
      <c r="AL763" s="11">
        <v>41456</v>
      </c>
      <c r="AM763" s="11">
        <v>41486</v>
      </c>
      <c r="AN763" s="13">
        <v>57027948</v>
      </c>
      <c r="AO763" s="13">
        <v>11405590</v>
      </c>
      <c r="AP763" s="11">
        <v>41548</v>
      </c>
      <c r="AQ763" s="11">
        <v>41578</v>
      </c>
      <c r="AR763" s="13">
        <v>1350992</v>
      </c>
      <c r="AS763" s="13">
        <v>270198</v>
      </c>
      <c r="AT763" s="11">
        <v>41579</v>
      </c>
      <c r="AU763" s="11">
        <v>41639</v>
      </c>
      <c r="AV763" s="13">
        <v>4859638</v>
      </c>
      <c r="AW763" s="13">
        <v>971928</v>
      </c>
      <c r="AX763" s="11">
        <v>41640</v>
      </c>
      <c r="AY763" s="11">
        <v>41698</v>
      </c>
      <c r="AZ763" s="13">
        <v>19418344</v>
      </c>
      <c r="BA763" s="13">
        <v>3883669</v>
      </c>
      <c r="BB763" s="11">
        <v>41699</v>
      </c>
      <c r="BC763" s="11">
        <v>41729</v>
      </c>
      <c r="BD763" s="13">
        <v>7288463</v>
      </c>
      <c r="BE763" s="13">
        <v>1457693</v>
      </c>
    </row>
    <row r="764" spans="1:131" ht="31.5" customHeight="1" x14ac:dyDescent="0.25">
      <c r="A764" s="22">
        <v>606</v>
      </c>
      <c r="B764" s="10" t="s">
        <v>2034</v>
      </c>
      <c r="C764" s="9" t="s">
        <v>1027</v>
      </c>
      <c r="E764" s="9" t="s">
        <v>1260</v>
      </c>
      <c r="F764" s="9" t="s">
        <v>111</v>
      </c>
      <c r="I764" s="9" t="s">
        <v>35</v>
      </c>
      <c r="M764" s="9" t="s">
        <v>20</v>
      </c>
      <c r="O764" s="9">
        <v>29</v>
      </c>
      <c r="AF764" s="51">
        <f t="shared" si="11"/>
        <v>0</v>
      </c>
    </row>
    <row r="765" spans="1:131" ht="19.5" customHeight="1" x14ac:dyDescent="0.25">
      <c r="A765" s="22">
        <v>607</v>
      </c>
      <c r="B765" s="10" t="s">
        <v>2035</v>
      </c>
      <c r="C765" s="9" t="s">
        <v>1030</v>
      </c>
      <c r="E765" s="9" t="s">
        <v>1031</v>
      </c>
      <c r="F765" s="9" t="s">
        <v>1032</v>
      </c>
      <c r="M765" s="9" t="s">
        <v>20</v>
      </c>
      <c r="O765" s="9">
        <v>28</v>
      </c>
      <c r="AF765" s="51">
        <f t="shared" si="11"/>
        <v>0</v>
      </c>
    </row>
    <row r="766" spans="1:131" s="18" customFormat="1" ht="19.5" customHeight="1" x14ac:dyDescent="0.25">
      <c r="A766" s="18">
        <v>607</v>
      </c>
      <c r="B766" s="17" t="s">
        <v>2035</v>
      </c>
      <c r="C766" s="18" t="s">
        <v>1030</v>
      </c>
      <c r="D766" s="19"/>
      <c r="E766" s="18" t="s">
        <v>2463</v>
      </c>
      <c r="F766" s="18" t="s">
        <v>1032</v>
      </c>
      <c r="G766" s="19"/>
      <c r="I766" s="9" t="s">
        <v>35</v>
      </c>
      <c r="J766" s="129">
        <v>41862</v>
      </c>
      <c r="K766" s="129">
        <v>41773</v>
      </c>
      <c r="L766" s="129">
        <v>42004</v>
      </c>
      <c r="M766" s="9"/>
      <c r="N766" s="9"/>
      <c r="O766" s="9"/>
      <c r="P766" s="9"/>
      <c r="Q766" s="9" t="s">
        <v>54</v>
      </c>
      <c r="R766" s="13"/>
      <c r="S766" s="13">
        <v>426718250</v>
      </c>
      <c r="T766" s="13">
        <v>426718250</v>
      </c>
      <c r="U766" s="13">
        <v>84000000</v>
      </c>
      <c r="V766" s="13">
        <v>274718250</v>
      </c>
      <c r="W766" s="20"/>
      <c r="X766" s="20"/>
      <c r="Y766" s="20"/>
      <c r="Z766" s="20"/>
      <c r="AA766" s="20"/>
      <c r="AB766" s="20"/>
      <c r="AC766" s="20"/>
      <c r="AD766" s="20"/>
      <c r="AE766" s="20"/>
      <c r="AF766" s="51">
        <f t="shared" si="11"/>
        <v>274718250</v>
      </c>
      <c r="AG766" s="46"/>
      <c r="AH766" s="11">
        <v>41773</v>
      </c>
      <c r="AI766" s="11">
        <v>41820</v>
      </c>
      <c r="AJ766" s="13">
        <v>700941</v>
      </c>
      <c r="AK766" s="13">
        <v>140188</v>
      </c>
      <c r="AL766" s="11">
        <v>41821</v>
      </c>
      <c r="AM766" s="11">
        <v>41912</v>
      </c>
      <c r="AN766" s="13">
        <v>338492996</v>
      </c>
      <c r="AO766" s="13">
        <v>67698599</v>
      </c>
      <c r="AP766" s="11">
        <v>41913</v>
      </c>
      <c r="AQ766" s="11">
        <v>42010</v>
      </c>
      <c r="AR766" s="13">
        <v>73976115</v>
      </c>
      <c r="AS766" s="13">
        <v>14795223</v>
      </c>
      <c r="AT766" s="11">
        <v>41808</v>
      </c>
      <c r="AU766" s="11">
        <v>42010</v>
      </c>
      <c r="AV766" s="15">
        <v>416222594</v>
      </c>
      <c r="AW766" s="15">
        <v>19360990</v>
      </c>
      <c r="AX766" s="19"/>
      <c r="AY766" s="19"/>
      <c r="AZ766" s="20"/>
      <c r="BA766" s="20"/>
      <c r="BB766" s="19"/>
      <c r="BC766" s="19"/>
      <c r="BD766" s="20"/>
      <c r="BE766" s="20"/>
      <c r="BF766" s="19"/>
      <c r="BG766" s="19"/>
      <c r="BH766" s="20"/>
      <c r="BI766" s="20"/>
      <c r="BJ766" s="19"/>
      <c r="BK766" s="19"/>
      <c r="BL766" s="20"/>
      <c r="BM766" s="20"/>
      <c r="BN766" s="19"/>
      <c r="BO766" s="19"/>
      <c r="BP766" s="20"/>
      <c r="BQ766" s="20"/>
      <c r="BT766" s="20"/>
      <c r="BU766" s="20"/>
      <c r="BX766" s="20"/>
      <c r="BY766" s="20"/>
      <c r="CB766" s="20"/>
      <c r="CC766" s="20"/>
      <c r="CF766" s="20"/>
      <c r="CG766" s="20"/>
      <c r="CJ766" s="20"/>
      <c r="CK766" s="20"/>
      <c r="CN766" s="20"/>
      <c r="CO766" s="20"/>
      <c r="CP766" s="19"/>
      <c r="CQ766" s="19"/>
      <c r="CR766" s="20"/>
      <c r="CS766" s="20"/>
      <c r="CT766" s="19"/>
      <c r="CU766" s="19"/>
      <c r="CV766" s="20"/>
      <c r="CW766" s="20"/>
      <c r="CX766" s="96"/>
      <c r="CY766" s="96"/>
      <c r="CZ766" s="20"/>
      <c r="DA766" s="20"/>
      <c r="DB766" s="96"/>
      <c r="DC766" s="96"/>
      <c r="DD766" s="20"/>
      <c r="DE766" s="20"/>
      <c r="DF766" s="96"/>
      <c r="DG766" s="96"/>
      <c r="DH766" s="20"/>
      <c r="DI766" s="20"/>
      <c r="DJ766" s="96"/>
      <c r="DK766" s="96"/>
      <c r="DL766" s="20"/>
      <c r="DM766" s="20"/>
      <c r="DN766" s="96"/>
      <c r="DO766" s="96"/>
      <c r="DP766" s="20"/>
      <c r="DQ766" s="20"/>
      <c r="DR766" s="96"/>
      <c r="DS766" s="96"/>
      <c r="DT766" s="20"/>
      <c r="DU766" s="20"/>
      <c r="DV766" s="96"/>
      <c r="DW766" s="96"/>
      <c r="DX766" s="20"/>
      <c r="DY766" s="20"/>
      <c r="DZ766" s="58">
        <v>416222594</v>
      </c>
      <c r="EA766" s="59">
        <v>101995000</v>
      </c>
    </row>
    <row r="767" spans="1:131" s="18" customFormat="1" ht="19.5" customHeight="1" x14ac:dyDescent="0.25">
      <c r="A767" s="18">
        <v>607</v>
      </c>
      <c r="B767" s="17" t="s">
        <v>2035</v>
      </c>
      <c r="C767" s="18" t="s">
        <v>1030</v>
      </c>
      <c r="D767" s="19">
        <v>42388</v>
      </c>
      <c r="G767" s="19"/>
      <c r="J767" s="130"/>
      <c r="K767" s="130"/>
      <c r="L767" s="130"/>
      <c r="R767" s="20"/>
      <c r="S767" s="20"/>
      <c r="T767" s="20"/>
      <c r="U767" s="20">
        <v>101995000</v>
      </c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80"/>
      <c r="AG767" s="46"/>
      <c r="AH767" s="19"/>
      <c r="AI767" s="19"/>
      <c r="AJ767" s="20"/>
      <c r="AK767" s="20"/>
      <c r="AL767" s="19"/>
      <c r="AM767" s="19"/>
      <c r="AN767" s="20"/>
      <c r="AO767" s="20"/>
      <c r="AP767" s="19"/>
      <c r="AQ767" s="19"/>
      <c r="AR767" s="20"/>
      <c r="AS767" s="20"/>
      <c r="AT767" s="19"/>
      <c r="AU767" s="19"/>
      <c r="AV767" s="20"/>
      <c r="AW767" s="20"/>
      <c r="AX767" s="19"/>
      <c r="AY767" s="19"/>
      <c r="AZ767" s="20"/>
      <c r="BA767" s="20"/>
      <c r="BB767" s="19"/>
      <c r="BC767" s="19"/>
      <c r="BD767" s="20"/>
      <c r="BE767" s="20"/>
      <c r="BF767" s="19"/>
      <c r="BG767" s="19"/>
      <c r="BH767" s="20"/>
      <c r="BI767" s="20"/>
      <c r="BJ767" s="19"/>
      <c r="BK767" s="19"/>
      <c r="BL767" s="20"/>
      <c r="BM767" s="20"/>
      <c r="BN767" s="19"/>
      <c r="BO767" s="19"/>
      <c r="BP767" s="20"/>
      <c r="BQ767" s="20"/>
      <c r="BT767" s="20"/>
      <c r="BU767" s="20"/>
      <c r="BX767" s="20"/>
      <c r="BY767" s="20"/>
      <c r="CB767" s="20"/>
      <c r="CC767" s="20"/>
      <c r="CF767" s="20"/>
      <c r="CG767" s="20"/>
      <c r="CJ767" s="20"/>
      <c r="CK767" s="20"/>
      <c r="CN767" s="20"/>
      <c r="CO767" s="20"/>
      <c r="CP767" s="19"/>
      <c r="CQ767" s="19"/>
      <c r="CR767" s="20"/>
      <c r="CS767" s="20"/>
      <c r="CT767" s="19"/>
      <c r="CU767" s="19"/>
      <c r="CV767" s="20"/>
      <c r="CW767" s="20"/>
      <c r="CX767" s="96"/>
      <c r="CY767" s="96"/>
      <c r="CZ767" s="20"/>
      <c r="DA767" s="20"/>
      <c r="DB767" s="96"/>
      <c r="DC767" s="96"/>
      <c r="DD767" s="20"/>
      <c r="DE767" s="20"/>
      <c r="DF767" s="96"/>
      <c r="DG767" s="96"/>
      <c r="DH767" s="20"/>
      <c r="DI767" s="20"/>
      <c r="DJ767" s="96"/>
      <c r="DK767" s="96"/>
      <c r="DL767" s="20"/>
      <c r="DM767" s="20"/>
      <c r="DN767" s="96"/>
      <c r="DO767" s="96"/>
      <c r="DP767" s="20"/>
      <c r="DQ767" s="20"/>
      <c r="DR767" s="96"/>
      <c r="DS767" s="96"/>
      <c r="DT767" s="20"/>
      <c r="DU767" s="20"/>
      <c r="DV767" s="96"/>
      <c r="DW767" s="96"/>
      <c r="DX767" s="20"/>
      <c r="DY767" s="20"/>
      <c r="DZ767" s="56"/>
      <c r="EA767" s="57"/>
    </row>
    <row r="768" spans="1:131" ht="19.5" customHeight="1" x14ac:dyDescent="0.25">
      <c r="A768" s="22">
        <v>608</v>
      </c>
      <c r="B768" s="10" t="s">
        <v>2036</v>
      </c>
      <c r="C768" s="9" t="s">
        <v>1033</v>
      </c>
      <c r="E768" s="9" t="s">
        <v>18</v>
      </c>
      <c r="F768" s="9" t="s">
        <v>19</v>
      </c>
      <c r="I768" s="9" t="s">
        <v>205</v>
      </c>
      <c r="J768" s="129">
        <v>41699</v>
      </c>
      <c r="K768" s="129">
        <v>41561</v>
      </c>
      <c r="L768" s="129">
        <v>42004</v>
      </c>
      <c r="M768" s="9" t="s">
        <v>20</v>
      </c>
      <c r="O768" s="9">
        <v>31</v>
      </c>
      <c r="Q768" s="9" t="s">
        <v>54</v>
      </c>
      <c r="S768" s="13">
        <v>16250000</v>
      </c>
      <c r="T768" s="13">
        <v>16250000</v>
      </c>
      <c r="U768" s="13">
        <v>3000000</v>
      </c>
      <c r="V768" s="13">
        <v>10000000</v>
      </c>
      <c r="AF768" s="51">
        <f t="shared" si="11"/>
        <v>10000000</v>
      </c>
      <c r="AH768" s="11">
        <v>41618</v>
      </c>
      <c r="AI768" s="11">
        <v>41988</v>
      </c>
      <c r="AJ768" s="13">
        <v>15270358</v>
      </c>
      <c r="AK768" s="13">
        <v>3000000</v>
      </c>
    </row>
    <row r="769" spans="1:154" ht="19.5" customHeight="1" x14ac:dyDescent="0.25">
      <c r="A769" s="22">
        <v>609</v>
      </c>
      <c r="B769" s="10" t="s">
        <v>2037</v>
      </c>
      <c r="C769" s="9" t="s">
        <v>1034</v>
      </c>
      <c r="E769" s="9" t="s">
        <v>225</v>
      </c>
      <c r="F769" s="9" t="s">
        <v>226</v>
      </c>
      <c r="I769" s="9" t="s">
        <v>35</v>
      </c>
      <c r="J769" s="129">
        <v>41575</v>
      </c>
      <c r="K769" s="129">
        <v>41470</v>
      </c>
      <c r="L769" s="129">
        <v>41639</v>
      </c>
      <c r="M769" s="9" t="s">
        <v>20</v>
      </c>
      <c r="O769" s="9">
        <v>30</v>
      </c>
      <c r="Q769" s="9" t="s">
        <v>54</v>
      </c>
      <c r="S769" s="13">
        <v>147500000</v>
      </c>
      <c r="T769" s="13">
        <v>147500000</v>
      </c>
      <c r="U769" s="13">
        <v>29500000</v>
      </c>
      <c r="AF769" s="51">
        <f t="shared" si="11"/>
        <v>0</v>
      </c>
      <c r="AH769" s="11">
        <v>41426</v>
      </c>
      <c r="AI769" s="11">
        <v>41759</v>
      </c>
      <c r="AJ769" s="13">
        <v>129906592</v>
      </c>
      <c r="AK769" s="13">
        <v>25981318</v>
      </c>
    </row>
    <row r="770" spans="1:154" s="18" customFormat="1" ht="19.5" customHeight="1" x14ac:dyDescent="0.25">
      <c r="A770" s="18">
        <v>609</v>
      </c>
      <c r="B770" s="17" t="s">
        <v>2037</v>
      </c>
      <c r="C770" s="18" t="s">
        <v>1034</v>
      </c>
      <c r="D770" s="19">
        <v>42278</v>
      </c>
      <c r="G770" s="19"/>
      <c r="J770" s="130">
        <v>41548</v>
      </c>
      <c r="K770" s="130">
        <v>41426</v>
      </c>
      <c r="L770" s="130">
        <v>41759</v>
      </c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51">
        <f t="shared" si="11"/>
        <v>0</v>
      </c>
      <c r="AG770" s="46"/>
      <c r="AH770" s="19"/>
      <c r="AI770" s="19"/>
      <c r="AJ770" s="20"/>
      <c r="AK770" s="20"/>
      <c r="AL770" s="19"/>
      <c r="AM770" s="19"/>
      <c r="AN770" s="20"/>
      <c r="AO770" s="20"/>
      <c r="AP770" s="19"/>
      <c r="AQ770" s="19"/>
      <c r="AR770" s="20"/>
      <c r="AS770" s="20"/>
      <c r="AT770" s="19"/>
      <c r="AU770" s="19"/>
      <c r="AV770" s="20"/>
      <c r="AW770" s="20"/>
      <c r="AX770" s="19"/>
      <c r="AY770" s="19"/>
      <c r="AZ770" s="20"/>
      <c r="BA770" s="20"/>
      <c r="BB770" s="19"/>
      <c r="BC770" s="19"/>
      <c r="BD770" s="20"/>
      <c r="BE770" s="20"/>
      <c r="BF770" s="19"/>
      <c r="BG770" s="19"/>
      <c r="BH770" s="20"/>
      <c r="BI770" s="20"/>
      <c r="BJ770" s="19"/>
      <c r="BK770" s="19"/>
      <c r="BL770" s="20"/>
      <c r="BM770" s="20"/>
      <c r="BN770" s="19"/>
      <c r="BO770" s="19"/>
      <c r="BP770" s="20"/>
      <c r="BQ770" s="20"/>
      <c r="BT770" s="20"/>
      <c r="BU770" s="20"/>
      <c r="BX770" s="20"/>
      <c r="BY770" s="20"/>
      <c r="CB770" s="20"/>
      <c r="CC770" s="20"/>
      <c r="CF770" s="20"/>
      <c r="CG770" s="20"/>
      <c r="CJ770" s="20"/>
      <c r="CK770" s="20"/>
      <c r="CN770" s="20"/>
      <c r="CO770" s="20"/>
      <c r="CP770" s="19"/>
      <c r="CQ770" s="19"/>
      <c r="CR770" s="20"/>
      <c r="CS770" s="20"/>
      <c r="CT770" s="19"/>
      <c r="CU770" s="19"/>
      <c r="CV770" s="20"/>
      <c r="CW770" s="20"/>
      <c r="CX770" s="96"/>
      <c r="CY770" s="96"/>
      <c r="CZ770" s="20"/>
      <c r="DA770" s="20"/>
      <c r="DB770" s="96"/>
      <c r="DC770" s="96"/>
      <c r="DD770" s="20"/>
      <c r="DE770" s="20"/>
      <c r="DF770" s="96"/>
      <c r="DG770" s="96"/>
      <c r="DH770" s="20"/>
      <c r="DI770" s="20"/>
      <c r="DJ770" s="96"/>
      <c r="DK770" s="96"/>
      <c r="DL770" s="20"/>
      <c r="DM770" s="20"/>
      <c r="DN770" s="96"/>
      <c r="DO770" s="96"/>
      <c r="DP770" s="20"/>
      <c r="DQ770" s="20"/>
      <c r="DR770" s="96"/>
      <c r="DS770" s="96"/>
      <c r="DT770" s="20"/>
      <c r="DU770" s="20"/>
      <c r="DV770" s="96"/>
      <c r="DW770" s="96"/>
      <c r="DX770" s="20"/>
      <c r="DY770" s="20"/>
      <c r="DZ770" s="56"/>
      <c r="EA770" s="57"/>
    </row>
    <row r="771" spans="1:154" ht="19.5" customHeight="1" x14ac:dyDescent="0.25">
      <c r="A771" s="22">
        <v>610</v>
      </c>
      <c r="B771" s="10" t="s">
        <v>2038</v>
      </c>
      <c r="C771" s="9" t="s">
        <v>1036</v>
      </c>
      <c r="E771" s="9" t="s">
        <v>1037</v>
      </c>
      <c r="F771" s="9" t="s">
        <v>1038</v>
      </c>
      <c r="M771" s="9" t="s">
        <v>20</v>
      </c>
      <c r="O771" s="9">
        <v>31</v>
      </c>
      <c r="AF771" s="51">
        <f t="shared" si="11"/>
        <v>0</v>
      </c>
    </row>
    <row r="772" spans="1:154" s="18" customFormat="1" ht="19.5" customHeight="1" x14ac:dyDescent="0.25">
      <c r="A772" s="18">
        <v>610</v>
      </c>
      <c r="B772" s="17" t="s">
        <v>2038</v>
      </c>
      <c r="C772" s="18" t="s">
        <v>1039</v>
      </c>
      <c r="D772" s="19">
        <v>41571</v>
      </c>
      <c r="E772" s="18" t="s">
        <v>1040</v>
      </c>
      <c r="F772" s="18" t="s">
        <v>19</v>
      </c>
      <c r="G772" s="19"/>
      <c r="I772" s="18" t="s">
        <v>35</v>
      </c>
      <c r="J772" s="130">
        <v>41513</v>
      </c>
      <c r="K772" s="130">
        <v>40969</v>
      </c>
      <c r="L772" s="130">
        <v>41790</v>
      </c>
      <c r="Q772" s="18" t="s">
        <v>54</v>
      </c>
      <c r="R772" s="20"/>
      <c r="S772" s="20">
        <v>340855400</v>
      </c>
      <c r="T772" s="20">
        <v>340855400</v>
      </c>
      <c r="U772" s="20">
        <v>67755400</v>
      </c>
      <c r="V772" s="20">
        <v>239000000</v>
      </c>
      <c r="W772" s="20"/>
      <c r="X772" s="20"/>
      <c r="Y772" s="20"/>
      <c r="Z772" s="20"/>
      <c r="AA772" s="20"/>
      <c r="AB772" s="20"/>
      <c r="AC772" s="20"/>
      <c r="AD772" s="20"/>
      <c r="AE772" s="20"/>
      <c r="AF772" s="51">
        <f t="shared" si="11"/>
        <v>239000000</v>
      </c>
      <c r="AG772" s="46"/>
      <c r="AH772" s="11">
        <v>41456</v>
      </c>
      <c r="AI772" s="11">
        <v>41547</v>
      </c>
      <c r="AJ772" s="13">
        <v>134495191</v>
      </c>
      <c r="AK772" s="13">
        <v>26899038</v>
      </c>
      <c r="AL772" s="11">
        <v>41548</v>
      </c>
      <c r="AM772" s="11">
        <v>41639</v>
      </c>
      <c r="AN772" s="13">
        <v>126571042</v>
      </c>
      <c r="AO772" s="13">
        <v>25314208</v>
      </c>
      <c r="AP772" s="11">
        <v>41640</v>
      </c>
      <c r="AQ772" s="11">
        <v>41729</v>
      </c>
      <c r="AR772" s="13">
        <v>22370206</v>
      </c>
      <c r="AS772" s="13">
        <v>4474041</v>
      </c>
      <c r="AT772" s="11">
        <v>41730</v>
      </c>
      <c r="AU772" s="11">
        <v>41820</v>
      </c>
      <c r="AV772" s="13">
        <v>13091602</v>
      </c>
      <c r="AW772" s="13">
        <v>2618320</v>
      </c>
      <c r="AX772" s="11">
        <v>41821</v>
      </c>
      <c r="AY772" s="11">
        <v>41912</v>
      </c>
      <c r="AZ772" s="13">
        <v>10705509</v>
      </c>
      <c r="BA772" s="13">
        <v>2141102</v>
      </c>
      <c r="BB772" s="11">
        <v>41913</v>
      </c>
      <c r="BC772" s="11">
        <v>41927</v>
      </c>
      <c r="BD772" s="13">
        <v>19032616</v>
      </c>
      <c r="BE772" s="13">
        <v>3806523</v>
      </c>
      <c r="BF772" s="11">
        <v>40969</v>
      </c>
      <c r="BG772" s="11">
        <v>41927</v>
      </c>
      <c r="BH772" s="13">
        <v>327598864</v>
      </c>
      <c r="BI772" s="13">
        <v>162663</v>
      </c>
      <c r="BJ772" s="11"/>
      <c r="BK772" s="11"/>
      <c r="BL772" s="13"/>
      <c r="BM772" s="13"/>
      <c r="BN772" s="11"/>
      <c r="BO772" s="11"/>
      <c r="BP772" s="13"/>
      <c r="BQ772" s="13"/>
      <c r="BR772" s="9"/>
      <c r="BS772" s="9"/>
      <c r="BT772" s="13"/>
      <c r="BU772" s="13"/>
      <c r="BV772" s="9"/>
      <c r="BW772" s="9"/>
      <c r="BX772" s="13"/>
      <c r="BY772" s="13"/>
      <c r="BZ772" s="9"/>
      <c r="CA772" s="9"/>
      <c r="CB772" s="13"/>
      <c r="CC772" s="13"/>
      <c r="CD772" s="9"/>
      <c r="CE772" s="9"/>
      <c r="CF772" s="13"/>
      <c r="CG772" s="13"/>
      <c r="CH772" s="9"/>
      <c r="CI772" s="9"/>
      <c r="CJ772" s="13"/>
      <c r="CK772" s="13"/>
      <c r="CL772" s="9"/>
      <c r="CM772" s="9"/>
      <c r="CN772" s="13"/>
      <c r="CO772" s="13"/>
      <c r="CP772" s="11"/>
      <c r="CQ772" s="11"/>
      <c r="CR772" s="13"/>
      <c r="CS772" s="13"/>
      <c r="CT772" s="11"/>
      <c r="CU772" s="11"/>
      <c r="CV772" s="13"/>
      <c r="CW772" s="13"/>
      <c r="CX772" s="12"/>
      <c r="CY772" s="12"/>
      <c r="CZ772" s="13"/>
      <c r="DA772" s="13"/>
      <c r="DB772" s="12"/>
      <c r="DC772" s="12"/>
      <c r="DD772" s="13"/>
      <c r="DE772" s="13"/>
      <c r="DF772" s="12"/>
      <c r="DG772" s="12"/>
      <c r="DH772" s="13"/>
      <c r="DI772" s="13"/>
      <c r="DJ772" s="12"/>
      <c r="DK772" s="12"/>
      <c r="DL772" s="13"/>
      <c r="DM772" s="13"/>
      <c r="DN772" s="12"/>
      <c r="DO772" s="12"/>
      <c r="DP772" s="13"/>
      <c r="DQ772" s="13"/>
      <c r="DR772" s="12"/>
      <c r="DS772" s="12"/>
      <c r="DT772" s="13"/>
      <c r="DU772" s="13"/>
      <c r="DV772" s="12"/>
      <c r="DW772" s="12"/>
      <c r="DX772" s="13"/>
      <c r="DY772" s="13"/>
      <c r="DZ772" s="54">
        <v>327598864</v>
      </c>
      <c r="EA772" s="55">
        <f>65253232+162663</f>
        <v>65415895</v>
      </c>
      <c r="EB772" s="9"/>
      <c r="EC772" s="9"/>
      <c r="ED772" s="9"/>
      <c r="EE772" s="9"/>
      <c r="EF772" s="9"/>
      <c r="EG772" s="9"/>
      <c r="EH772" s="9"/>
      <c r="EI772" s="9"/>
      <c r="EJ772" s="9"/>
      <c r="EK772" s="9"/>
      <c r="EL772" s="9"/>
      <c r="EM772" s="9"/>
      <c r="EN772" s="9"/>
      <c r="EO772" s="9"/>
      <c r="EP772" s="9"/>
      <c r="EQ772" s="9"/>
      <c r="ER772" s="9"/>
      <c r="ES772" s="9"/>
      <c r="ET772" s="9"/>
      <c r="EU772" s="9"/>
      <c r="EV772" s="9"/>
      <c r="EW772" s="9"/>
      <c r="EX772" s="9"/>
    </row>
    <row r="773" spans="1:154" s="18" customFormat="1" ht="19.5" customHeight="1" x14ac:dyDescent="0.25">
      <c r="A773" s="18">
        <v>610</v>
      </c>
      <c r="B773" s="17" t="s">
        <v>2038</v>
      </c>
      <c r="C773" s="18" t="s">
        <v>1039</v>
      </c>
      <c r="D773" s="19">
        <v>41893</v>
      </c>
      <c r="G773" s="19"/>
      <c r="J773" s="130"/>
      <c r="K773" s="130"/>
      <c r="L773" s="130">
        <v>41927</v>
      </c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51">
        <f t="shared" si="11"/>
        <v>0</v>
      </c>
      <c r="AG773" s="46"/>
      <c r="AH773" s="11"/>
      <c r="AI773" s="11"/>
      <c r="AJ773" s="13"/>
      <c r="AK773" s="13"/>
      <c r="AL773" s="11"/>
      <c r="AM773" s="11"/>
      <c r="AN773" s="13"/>
      <c r="AO773" s="13"/>
      <c r="AP773" s="11"/>
      <c r="AQ773" s="11"/>
      <c r="AR773" s="13"/>
      <c r="AS773" s="13"/>
      <c r="AT773" s="11"/>
      <c r="AU773" s="11"/>
      <c r="AV773" s="13"/>
      <c r="AW773" s="13"/>
      <c r="AX773" s="11"/>
      <c r="AY773" s="11"/>
      <c r="AZ773" s="13"/>
      <c r="BA773" s="13"/>
      <c r="BB773" s="11"/>
      <c r="BC773" s="11"/>
      <c r="BD773" s="13"/>
      <c r="BE773" s="13"/>
      <c r="BF773" s="11"/>
      <c r="BG773" s="11"/>
      <c r="BH773" s="13"/>
      <c r="BI773" s="13"/>
      <c r="BJ773" s="11"/>
      <c r="BK773" s="11"/>
      <c r="BL773" s="13"/>
      <c r="BM773" s="13"/>
      <c r="BN773" s="11"/>
      <c r="BO773" s="11"/>
      <c r="BP773" s="13"/>
      <c r="BQ773" s="13"/>
      <c r="BR773" s="9"/>
      <c r="BS773" s="9"/>
      <c r="BT773" s="13"/>
      <c r="BU773" s="13"/>
      <c r="BV773" s="9"/>
      <c r="BW773" s="9"/>
      <c r="BX773" s="13"/>
      <c r="BY773" s="13"/>
      <c r="BZ773" s="9"/>
      <c r="CA773" s="9"/>
      <c r="CB773" s="13"/>
      <c r="CC773" s="13"/>
      <c r="CD773" s="9"/>
      <c r="CE773" s="9"/>
      <c r="CF773" s="13"/>
      <c r="CG773" s="13"/>
      <c r="CH773" s="9"/>
      <c r="CI773" s="9"/>
      <c r="CJ773" s="13"/>
      <c r="CK773" s="13"/>
      <c r="CL773" s="9"/>
      <c r="CM773" s="9"/>
      <c r="CN773" s="13"/>
      <c r="CO773" s="13"/>
      <c r="CP773" s="11"/>
      <c r="CQ773" s="11"/>
      <c r="CR773" s="13"/>
      <c r="CS773" s="13"/>
      <c r="CT773" s="11"/>
      <c r="CU773" s="11"/>
      <c r="CV773" s="13"/>
      <c r="CW773" s="13"/>
      <c r="CX773" s="12"/>
      <c r="CY773" s="12"/>
      <c r="CZ773" s="13"/>
      <c r="DA773" s="13"/>
      <c r="DB773" s="12"/>
      <c r="DC773" s="12"/>
      <c r="DD773" s="13"/>
      <c r="DE773" s="13"/>
      <c r="DF773" s="12"/>
      <c r="DG773" s="12"/>
      <c r="DH773" s="13"/>
      <c r="DI773" s="13"/>
      <c r="DJ773" s="12"/>
      <c r="DK773" s="12"/>
      <c r="DL773" s="13"/>
      <c r="DM773" s="13"/>
      <c r="DN773" s="12"/>
      <c r="DO773" s="12"/>
      <c r="DP773" s="13"/>
      <c r="DQ773" s="13"/>
      <c r="DR773" s="12"/>
      <c r="DS773" s="12"/>
      <c r="DT773" s="13"/>
      <c r="DU773" s="13"/>
      <c r="DV773" s="12"/>
      <c r="DW773" s="12"/>
      <c r="DX773" s="13"/>
      <c r="DY773" s="13"/>
      <c r="DZ773" s="54"/>
      <c r="EA773" s="55"/>
      <c r="EB773" s="9"/>
      <c r="EC773" s="9"/>
      <c r="ED773" s="9"/>
      <c r="EE773" s="9"/>
      <c r="EF773" s="9"/>
      <c r="EG773" s="9"/>
      <c r="EH773" s="9"/>
      <c r="EI773" s="9"/>
      <c r="EJ773" s="9"/>
      <c r="EK773" s="9"/>
      <c r="EL773" s="9"/>
      <c r="EM773" s="9"/>
      <c r="EN773" s="9"/>
      <c r="EO773" s="9"/>
      <c r="EP773" s="9"/>
      <c r="EQ773" s="9"/>
      <c r="ER773" s="9"/>
      <c r="ES773" s="9"/>
      <c r="ET773" s="9"/>
      <c r="EU773" s="9"/>
      <c r="EV773" s="9"/>
      <c r="EW773" s="9"/>
      <c r="EX773" s="9"/>
    </row>
    <row r="774" spans="1:154" ht="19.5" customHeight="1" x14ac:dyDescent="0.25">
      <c r="A774" s="22">
        <v>611</v>
      </c>
      <c r="B774" s="10" t="s">
        <v>2039</v>
      </c>
      <c r="C774" s="9" t="s">
        <v>1041</v>
      </c>
      <c r="E774" s="9" t="s">
        <v>1043</v>
      </c>
      <c r="F774" s="9" t="s">
        <v>1042</v>
      </c>
      <c r="M774" s="9" t="s">
        <v>20</v>
      </c>
      <c r="O774" s="9">
        <v>28</v>
      </c>
      <c r="AF774" s="51">
        <f t="shared" si="11"/>
        <v>0</v>
      </c>
    </row>
    <row r="775" spans="1:154" ht="19.5" customHeight="1" x14ac:dyDescent="0.25">
      <c r="A775" s="22">
        <v>612</v>
      </c>
      <c r="B775" s="10" t="s">
        <v>2040</v>
      </c>
      <c r="C775" s="9" t="s">
        <v>3207</v>
      </c>
      <c r="E775" s="9" t="s">
        <v>1044</v>
      </c>
      <c r="F775" s="9" t="s">
        <v>1045</v>
      </c>
      <c r="I775" s="9" t="s">
        <v>25</v>
      </c>
      <c r="J775" s="129">
        <v>41532</v>
      </c>
      <c r="K775" s="129">
        <v>41456</v>
      </c>
      <c r="L775" s="129">
        <v>41820</v>
      </c>
      <c r="M775" s="9" t="s">
        <v>20</v>
      </c>
      <c r="O775" s="9">
        <v>32</v>
      </c>
      <c r="Q775" s="9" t="s">
        <v>54</v>
      </c>
      <c r="S775" s="13">
        <v>7500000</v>
      </c>
      <c r="T775" s="13">
        <v>7500000</v>
      </c>
      <c r="U775" s="13">
        <v>1500000</v>
      </c>
      <c r="AF775" s="51">
        <f t="shared" si="11"/>
        <v>0</v>
      </c>
      <c r="AH775" s="11">
        <v>41456</v>
      </c>
      <c r="AI775" s="11">
        <v>41942</v>
      </c>
      <c r="AJ775" s="13">
        <v>7814057</v>
      </c>
      <c r="AK775" s="13">
        <v>1500000</v>
      </c>
    </row>
    <row r="776" spans="1:154" s="18" customFormat="1" ht="19.5" customHeight="1" x14ac:dyDescent="0.25">
      <c r="A776" s="18">
        <v>612</v>
      </c>
      <c r="B776" s="17" t="s">
        <v>2040</v>
      </c>
      <c r="C776" s="18" t="s">
        <v>3207</v>
      </c>
      <c r="D776" s="19">
        <v>42123</v>
      </c>
      <c r="G776" s="19"/>
      <c r="J776" s="130"/>
      <c r="K776" s="130"/>
      <c r="L776" s="130">
        <v>41942</v>
      </c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51">
        <f t="shared" si="11"/>
        <v>0</v>
      </c>
      <c r="AG776" s="46"/>
      <c r="AH776" s="19"/>
      <c r="AI776" s="19"/>
      <c r="AJ776" s="20"/>
      <c r="AK776" s="20"/>
      <c r="AL776" s="19"/>
      <c r="AM776" s="19"/>
      <c r="AN776" s="20"/>
      <c r="AO776" s="20"/>
      <c r="AP776" s="19"/>
      <c r="AQ776" s="19"/>
      <c r="AR776" s="20"/>
      <c r="AS776" s="20"/>
      <c r="AT776" s="19"/>
      <c r="AU776" s="19"/>
      <c r="AV776" s="20"/>
      <c r="AW776" s="20"/>
      <c r="AX776" s="19"/>
      <c r="AY776" s="19"/>
      <c r="AZ776" s="20"/>
      <c r="BA776" s="20"/>
      <c r="BB776" s="19"/>
      <c r="BC776" s="19"/>
      <c r="BD776" s="20"/>
      <c r="BE776" s="20"/>
      <c r="BF776" s="19"/>
      <c r="BG776" s="19"/>
      <c r="BH776" s="20"/>
      <c r="BI776" s="20"/>
      <c r="BJ776" s="19"/>
      <c r="BK776" s="19"/>
      <c r="BL776" s="20"/>
      <c r="BM776" s="20"/>
      <c r="BN776" s="19"/>
      <c r="BO776" s="19"/>
      <c r="BP776" s="20"/>
      <c r="BQ776" s="20"/>
      <c r="BT776" s="20"/>
      <c r="BU776" s="20"/>
      <c r="BX776" s="20"/>
      <c r="BY776" s="20"/>
      <c r="CB776" s="20"/>
      <c r="CC776" s="20"/>
      <c r="CF776" s="20"/>
      <c r="CG776" s="20"/>
      <c r="CJ776" s="20"/>
      <c r="CK776" s="20"/>
      <c r="CN776" s="20"/>
      <c r="CO776" s="20"/>
      <c r="CP776" s="19"/>
      <c r="CQ776" s="19"/>
      <c r="CR776" s="20"/>
      <c r="CS776" s="20"/>
      <c r="CT776" s="19"/>
      <c r="CU776" s="19"/>
      <c r="CV776" s="20"/>
      <c r="CW776" s="20"/>
      <c r="CX776" s="96"/>
      <c r="CY776" s="96"/>
      <c r="CZ776" s="20"/>
      <c r="DA776" s="20"/>
      <c r="DB776" s="96"/>
      <c r="DC776" s="96"/>
      <c r="DD776" s="20"/>
      <c r="DE776" s="20"/>
      <c r="DF776" s="96"/>
      <c r="DG776" s="96"/>
      <c r="DH776" s="20"/>
      <c r="DI776" s="20"/>
      <c r="DJ776" s="96"/>
      <c r="DK776" s="96"/>
      <c r="DL776" s="20"/>
      <c r="DM776" s="20"/>
      <c r="DN776" s="96"/>
      <c r="DO776" s="96"/>
      <c r="DP776" s="20"/>
      <c r="DQ776" s="20"/>
      <c r="DR776" s="96"/>
      <c r="DS776" s="96"/>
      <c r="DT776" s="20"/>
      <c r="DU776" s="20"/>
      <c r="DV776" s="96"/>
      <c r="DW776" s="96"/>
      <c r="DX776" s="20"/>
      <c r="DY776" s="20"/>
      <c r="DZ776" s="56"/>
      <c r="EA776" s="57"/>
    </row>
    <row r="777" spans="1:154" s="18" customFormat="1" ht="19.5" customHeight="1" x14ac:dyDescent="0.25">
      <c r="A777" s="18">
        <v>613</v>
      </c>
      <c r="B777" s="17" t="s">
        <v>3208</v>
      </c>
      <c r="C777" s="18" t="s">
        <v>3116</v>
      </c>
      <c r="D777" s="19">
        <v>42180</v>
      </c>
      <c r="G777" s="19"/>
      <c r="J777" s="130"/>
      <c r="K777" s="130"/>
      <c r="L777" s="13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51">
        <f t="shared" si="11"/>
        <v>0</v>
      </c>
      <c r="AG777" s="46"/>
      <c r="AH777" s="19"/>
      <c r="AI777" s="19"/>
      <c r="AJ777" s="20"/>
      <c r="AK777" s="20"/>
      <c r="AL777" s="19"/>
      <c r="AM777" s="19"/>
      <c r="AN777" s="20"/>
      <c r="AO777" s="20"/>
      <c r="AP777" s="19"/>
      <c r="AQ777" s="19"/>
      <c r="AR777" s="20"/>
      <c r="AS777" s="20"/>
      <c r="AT777" s="19"/>
      <c r="AU777" s="19"/>
      <c r="AV777" s="20"/>
      <c r="AW777" s="20"/>
      <c r="AX777" s="19"/>
      <c r="AY777" s="19"/>
      <c r="AZ777" s="20"/>
      <c r="BA777" s="20"/>
      <c r="BB777" s="19"/>
      <c r="BC777" s="19"/>
      <c r="BD777" s="20"/>
      <c r="BE777" s="20"/>
      <c r="BF777" s="19"/>
      <c r="BG777" s="19"/>
      <c r="BH777" s="20"/>
      <c r="BI777" s="20"/>
      <c r="BJ777" s="19"/>
      <c r="BK777" s="19"/>
      <c r="BL777" s="20"/>
      <c r="BM777" s="20"/>
      <c r="BN777" s="19"/>
      <c r="BO777" s="19"/>
      <c r="BP777" s="20"/>
      <c r="BQ777" s="20"/>
      <c r="BT777" s="20"/>
      <c r="BU777" s="20"/>
      <c r="BX777" s="20"/>
      <c r="BY777" s="20"/>
      <c r="CB777" s="20"/>
      <c r="CC777" s="20"/>
      <c r="CF777" s="20"/>
      <c r="CG777" s="20"/>
      <c r="CJ777" s="20"/>
      <c r="CK777" s="20"/>
      <c r="CN777" s="20"/>
      <c r="CO777" s="20"/>
      <c r="CP777" s="19"/>
      <c r="CQ777" s="19"/>
      <c r="CR777" s="20"/>
      <c r="CS777" s="20"/>
      <c r="CT777" s="19"/>
      <c r="CU777" s="19"/>
      <c r="CV777" s="20"/>
      <c r="CW777" s="20"/>
      <c r="CX777" s="96"/>
      <c r="CY777" s="96"/>
      <c r="CZ777" s="20"/>
      <c r="DA777" s="20"/>
      <c r="DB777" s="96"/>
      <c r="DC777" s="96"/>
      <c r="DD777" s="20"/>
      <c r="DE777" s="20"/>
      <c r="DF777" s="96"/>
      <c r="DG777" s="96"/>
      <c r="DH777" s="20"/>
      <c r="DI777" s="20"/>
      <c r="DJ777" s="96"/>
      <c r="DK777" s="96"/>
      <c r="DL777" s="20"/>
      <c r="DM777" s="20"/>
      <c r="DN777" s="96"/>
      <c r="DO777" s="96"/>
      <c r="DP777" s="20"/>
      <c r="DQ777" s="20"/>
      <c r="DR777" s="96"/>
      <c r="DS777" s="96"/>
      <c r="DT777" s="20"/>
      <c r="DU777" s="20"/>
      <c r="DV777" s="96"/>
      <c r="DW777" s="96"/>
      <c r="DX777" s="20"/>
      <c r="DY777" s="20"/>
      <c r="DZ777" s="56"/>
      <c r="EA777" s="57"/>
    </row>
    <row r="778" spans="1:154" ht="19.5" customHeight="1" x14ac:dyDescent="0.25">
      <c r="A778" s="22">
        <v>613</v>
      </c>
      <c r="B778" s="10" t="s">
        <v>2041</v>
      </c>
      <c r="C778" s="9" t="s">
        <v>1046</v>
      </c>
      <c r="E778" s="9" t="s">
        <v>447</v>
      </c>
      <c r="F778" s="9" t="s">
        <v>448</v>
      </c>
      <c r="I778" s="9" t="s">
        <v>25</v>
      </c>
      <c r="J778" s="129">
        <v>41449</v>
      </c>
      <c r="K778" s="129">
        <v>41449</v>
      </c>
      <c r="L778" s="129">
        <v>41639</v>
      </c>
      <c r="O778" s="9">
        <v>24</v>
      </c>
      <c r="Q778" s="9" t="s">
        <v>54</v>
      </c>
      <c r="S778" s="13">
        <v>4600000</v>
      </c>
      <c r="T778" s="13">
        <v>4600000</v>
      </c>
      <c r="U778" s="13">
        <v>920000</v>
      </c>
      <c r="AF778" s="51">
        <f t="shared" si="11"/>
        <v>0</v>
      </c>
      <c r="AH778" s="11">
        <v>41449</v>
      </c>
      <c r="AI778" s="11">
        <v>41465</v>
      </c>
      <c r="AJ778" s="13">
        <v>4565677</v>
      </c>
      <c r="AK778" s="13">
        <v>913135</v>
      </c>
    </row>
    <row r="779" spans="1:154" ht="19.5" customHeight="1" x14ac:dyDescent="0.25">
      <c r="A779" s="22">
        <v>614</v>
      </c>
      <c r="B779" s="10" t="s">
        <v>2042</v>
      </c>
      <c r="C779" s="9" t="s">
        <v>1047</v>
      </c>
      <c r="E779" s="9" t="s">
        <v>447</v>
      </c>
      <c r="F779" s="9" t="s">
        <v>448</v>
      </c>
      <c r="I779" s="9" t="s">
        <v>25</v>
      </c>
      <c r="J779" s="129">
        <v>41449</v>
      </c>
      <c r="K779" s="129">
        <v>41449</v>
      </c>
      <c r="L779" s="129">
        <v>41639</v>
      </c>
      <c r="O779" s="9">
        <v>24</v>
      </c>
      <c r="Q779" s="9" t="s">
        <v>54</v>
      </c>
      <c r="S779" s="13">
        <v>4530000</v>
      </c>
      <c r="T779" s="13">
        <v>4530000</v>
      </c>
      <c r="U779" s="13">
        <v>906000</v>
      </c>
      <c r="AF779" s="51">
        <f t="shared" si="11"/>
        <v>0</v>
      </c>
      <c r="AH779" s="11">
        <v>41449</v>
      </c>
      <c r="AI779" s="11">
        <v>41527</v>
      </c>
      <c r="AJ779" s="13">
        <v>4404480</v>
      </c>
      <c r="AK779" s="13">
        <v>880896</v>
      </c>
    </row>
    <row r="780" spans="1:154" ht="19.5" customHeight="1" x14ac:dyDescent="0.25">
      <c r="A780" s="22">
        <v>615</v>
      </c>
      <c r="B780" s="10" t="s">
        <v>2043</v>
      </c>
      <c r="C780" s="9" t="s">
        <v>1048</v>
      </c>
      <c r="E780" s="9" t="s">
        <v>447</v>
      </c>
      <c r="F780" s="9" t="s">
        <v>448</v>
      </c>
      <c r="I780" s="9" t="s">
        <v>25</v>
      </c>
      <c r="J780" s="129">
        <v>41449</v>
      </c>
      <c r="K780" s="129">
        <v>41449</v>
      </c>
      <c r="L780" s="129">
        <v>41639</v>
      </c>
      <c r="O780" s="9">
        <v>24</v>
      </c>
      <c r="Q780" s="9" t="s">
        <v>54</v>
      </c>
      <c r="S780" s="13">
        <v>4530000</v>
      </c>
      <c r="T780" s="13">
        <v>4530000</v>
      </c>
      <c r="U780" s="13">
        <v>906000</v>
      </c>
      <c r="AF780" s="51">
        <f t="shared" si="11"/>
        <v>0</v>
      </c>
      <c r="AH780" s="11">
        <v>41449</v>
      </c>
      <c r="AI780" s="11">
        <v>41519</v>
      </c>
      <c r="AJ780" s="13">
        <v>4468582</v>
      </c>
      <c r="AK780" s="13">
        <v>893716</v>
      </c>
    </row>
    <row r="781" spans="1:154" ht="19.5" customHeight="1" x14ac:dyDescent="0.25">
      <c r="A781" s="22">
        <v>616</v>
      </c>
      <c r="B781" s="10" t="s">
        <v>2044</v>
      </c>
      <c r="C781" s="9" t="s">
        <v>1049</v>
      </c>
      <c r="E781" s="9" t="s">
        <v>447</v>
      </c>
      <c r="F781" s="9" t="s">
        <v>448</v>
      </c>
      <c r="I781" s="9" t="s">
        <v>25</v>
      </c>
      <c r="J781" s="129">
        <v>41515</v>
      </c>
      <c r="K781" s="129">
        <v>41515</v>
      </c>
      <c r="L781" s="129">
        <v>42004</v>
      </c>
      <c r="O781" s="9">
        <v>24</v>
      </c>
      <c r="Q781" s="9" t="s">
        <v>54</v>
      </c>
      <c r="S781" s="13">
        <v>9105000</v>
      </c>
      <c r="T781" s="13">
        <v>9105000</v>
      </c>
      <c r="U781" s="13">
        <v>1821000</v>
      </c>
      <c r="AF781" s="51">
        <f t="shared" si="11"/>
        <v>0</v>
      </c>
      <c r="AH781" s="11">
        <v>41515</v>
      </c>
      <c r="AI781" s="11">
        <v>41540</v>
      </c>
      <c r="AJ781" s="13">
        <v>8953881</v>
      </c>
      <c r="AK781" s="13">
        <v>1790776</v>
      </c>
    </row>
    <row r="782" spans="1:154" ht="19.5" customHeight="1" x14ac:dyDescent="0.25">
      <c r="A782" s="22">
        <v>617</v>
      </c>
      <c r="B782" s="10" t="s">
        <v>2045</v>
      </c>
      <c r="C782" s="9" t="s">
        <v>1050</v>
      </c>
      <c r="E782" s="9" t="s">
        <v>447</v>
      </c>
      <c r="F782" s="9" t="s">
        <v>448</v>
      </c>
      <c r="I782" s="9" t="s">
        <v>25</v>
      </c>
      <c r="J782" s="129">
        <v>41515</v>
      </c>
      <c r="K782" s="129">
        <v>41515</v>
      </c>
      <c r="L782" s="129">
        <v>42004</v>
      </c>
      <c r="O782" s="9">
        <v>24</v>
      </c>
      <c r="Q782" s="9" t="s">
        <v>54</v>
      </c>
      <c r="S782" s="13">
        <v>9105000</v>
      </c>
      <c r="T782" s="13">
        <v>9105000</v>
      </c>
      <c r="U782" s="13">
        <v>1821000</v>
      </c>
      <c r="AF782" s="51">
        <f t="shared" si="11"/>
        <v>0</v>
      </c>
      <c r="AH782" s="11">
        <v>41515</v>
      </c>
      <c r="AI782" s="11">
        <v>41540</v>
      </c>
      <c r="AJ782" s="13">
        <v>8880000</v>
      </c>
      <c r="AK782" s="13">
        <v>1776000</v>
      </c>
    </row>
    <row r="783" spans="1:154" ht="19.5" customHeight="1" x14ac:dyDescent="0.25">
      <c r="A783" s="22">
        <v>618</v>
      </c>
      <c r="B783" s="10" t="s">
        <v>2046</v>
      </c>
      <c r="C783" s="9" t="s">
        <v>1051</v>
      </c>
      <c r="E783" s="9" t="s">
        <v>447</v>
      </c>
      <c r="F783" s="9" t="s">
        <v>448</v>
      </c>
      <c r="I783" s="9" t="s">
        <v>25</v>
      </c>
      <c r="J783" s="129">
        <v>41515</v>
      </c>
      <c r="K783" s="129">
        <v>41515</v>
      </c>
      <c r="L783" s="129">
        <v>42004</v>
      </c>
      <c r="O783" s="9">
        <v>24</v>
      </c>
      <c r="Q783" s="9" t="s">
        <v>54</v>
      </c>
      <c r="S783" s="13">
        <v>10690000</v>
      </c>
      <c r="T783" s="13">
        <v>10690000</v>
      </c>
      <c r="U783" s="13">
        <v>2138000</v>
      </c>
      <c r="AF783" s="51">
        <f t="shared" si="11"/>
        <v>0</v>
      </c>
      <c r="AH783" s="11">
        <v>41515</v>
      </c>
      <c r="AI783" s="11">
        <v>41592</v>
      </c>
      <c r="AJ783" s="13">
        <v>9615831</v>
      </c>
      <c r="AK783" s="13">
        <v>1923166</v>
      </c>
    </row>
    <row r="784" spans="1:154" ht="19.5" customHeight="1" x14ac:dyDescent="0.25">
      <c r="A784" s="22">
        <v>619</v>
      </c>
      <c r="B784" s="10" t="s">
        <v>2047</v>
      </c>
      <c r="C784" s="9" t="s">
        <v>1052</v>
      </c>
      <c r="E784" s="9" t="s">
        <v>447</v>
      </c>
      <c r="F784" s="9" t="s">
        <v>448</v>
      </c>
      <c r="O784" s="9">
        <v>24</v>
      </c>
      <c r="AF784" s="51">
        <f t="shared" si="11"/>
        <v>0</v>
      </c>
    </row>
    <row r="785" spans="1:131" ht="19.5" customHeight="1" x14ac:dyDescent="0.25">
      <c r="A785" s="22">
        <v>620</v>
      </c>
      <c r="B785" s="10" t="s">
        <v>2048</v>
      </c>
      <c r="C785" s="9" t="s">
        <v>1053</v>
      </c>
      <c r="E785" s="9" t="s">
        <v>447</v>
      </c>
      <c r="F785" s="9" t="s">
        <v>448</v>
      </c>
      <c r="O785" s="9">
        <v>24</v>
      </c>
      <c r="AF785" s="51">
        <f t="shared" si="11"/>
        <v>0</v>
      </c>
    </row>
    <row r="786" spans="1:131" ht="19.5" customHeight="1" x14ac:dyDescent="0.25">
      <c r="A786" s="22">
        <v>621</v>
      </c>
      <c r="B786" s="10" t="s">
        <v>2049</v>
      </c>
      <c r="C786" s="9" t="s">
        <v>1054</v>
      </c>
      <c r="E786" s="9" t="s">
        <v>447</v>
      </c>
      <c r="F786" s="9" t="s">
        <v>448</v>
      </c>
      <c r="I786" s="9" t="s">
        <v>25</v>
      </c>
      <c r="J786" s="129">
        <v>41509</v>
      </c>
      <c r="K786" s="129">
        <v>41509</v>
      </c>
      <c r="L786" s="129">
        <v>42004</v>
      </c>
      <c r="O786" s="9">
        <v>24</v>
      </c>
      <c r="Q786" s="9" t="s">
        <v>54</v>
      </c>
      <c r="S786" s="13">
        <v>14845000</v>
      </c>
      <c r="T786" s="13">
        <v>14845000</v>
      </c>
      <c r="U786" s="13">
        <v>2875000</v>
      </c>
      <c r="AF786" s="51">
        <f t="shared" si="11"/>
        <v>0</v>
      </c>
      <c r="AH786" s="11">
        <v>41509</v>
      </c>
      <c r="AI786" s="11">
        <v>41547</v>
      </c>
      <c r="AJ786" s="13">
        <v>11330164</v>
      </c>
      <c r="AK786" s="13">
        <v>2266033</v>
      </c>
    </row>
    <row r="787" spans="1:131" ht="19.5" customHeight="1" x14ac:dyDescent="0.25">
      <c r="A787" s="22">
        <v>622</v>
      </c>
      <c r="B787" s="10" t="s">
        <v>2050</v>
      </c>
      <c r="C787" s="9" t="s">
        <v>1055</v>
      </c>
      <c r="E787" s="9" t="s">
        <v>447</v>
      </c>
      <c r="F787" s="9" t="s">
        <v>448</v>
      </c>
      <c r="I787" s="9" t="s">
        <v>25</v>
      </c>
      <c r="J787" s="129">
        <v>41529</v>
      </c>
      <c r="K787" s="129">
        <v>41529</v>
      </c>
      <c r="L787" s="129">
        <v>42004</v>
      </c>
      <c r="O787" s="9">
        <v>24</v>
      </c>
      <c r="Q787" s="9" t="s">
        <v>54</v>
      </c>
      <c r="S787" s="13">
        <v>14107000</v>
      </c>
      <c r="T787" s="13">
        <v>14107000</v>
      </c>
      <c r="U787" s="13">
        <v>2767000</v>
      </c>
      <c r="AF787" s="51">
        <f t="shared" si="11"/>
        <v>0</v>
      </c>
      <c r="AH787" s="11">
        <v>41529</v>
      </c>
      <c r="AI787" s="11">
        <v>41591</v>
      </c>
      <c r="AJ787" s="13">
        <v>8099443</v>
      </c>
      <c r="AK787" s="13">
        <v>1619889</v>
      </c>
    </row>
    <row r="788" spans="1:131" s="18" customFormat="1" ht="19.5" customHeight="1" x14ac:dyDescent="0.25">
      <c r="A788" s="18">
        <v>622</v>
      </c>
      <c r="B788" s="17" t="s">
        <v>2050</v>
      </c>
      <c r="C788" s="18" t="s">
        <v>1055</v>
      </c>
      <c r="D788" s="19" t="s">
        <v>2198</v>
      </c>
      <c r="G788" s="19"/>
      <c r="J788" s="130"/>
      <c r="K788" s="130"/>
      <c r="L788" s="130">
        <v>41591</v>
      </c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51">
        <f t="shared" si="11"/>
        <v>0</v>
      </c>
      <c r="AG788" s="46"/>
      <c r="AH788" s="19"/>
      <c r="AI788" s="19"/>
      <c r="AJ788" s="20"/>
      <c r="AK788" s="20"/>
      <c r="AL788" s="19"/>
      <c r="AM788" s="19"/>
      <c r="AN788" s="20"/>
      <c r="AO788" s="20"/>
      <c r="AP788" s="19"/>
      <c r="AQ788" s="19"/>
      <c r="AR788" s="20"/>
      <c r="AS788" s="20"/>
      <c r="AT788" s="19"/>
      <c r="AU788" s="19"/>
      <c r="AV788" s="20"/>
      <c r="AW788" s="20"/>
      <c r="AX788" s="19"/>
      <c r="AY788" s="19"/>
      <c r="AZ788" s="20"/>
      <c r="BA788" s="20"/>
      <c r="BB788" s="19"/>
      <c r="BC788" s="19"/>
      <c r="BD788" s="20"/>
      <c r="BE788" s="20"/>
      <c r="BF788" s="19"/>
      <c r="BG788" s="19"/>
      <c r="BH788" s="20"/>
      <c r="BI788" s="20"/>
      <c r="BJ788" s="19"/>
      <c r="BK788" s="19"/>
      <c r="BL788" s="20"/>
      <c r="BM788" s="20"/>
      <c r="BN788" s="19"/>
      <c r="BO788" s="19"/>
      <c r="BP788" s="20"/>
      <c r="BQ788" s="20"/>
      <c r="BT788" s="20"/>
      <c r="BU788" s="20"/>
      <c r="BX788" s="20"/>
      <c r="BY788" s="20"/>
      <c r="CB788" s="20"/>
      <c r="CC788" s="20"/>
      <c r="CF788" s="20"/>
      <c r="CG788" s="20"/>
      <c r="CJ788" s="20"/>
      <c r="CK788" s="20"/>
      <c r="CN788" s="20"/>
      <c r="CO788" s="20"/>
      <c r="CP788" s="19"/>
      <c r="CQ788" s="19"/>
      <c r="CR788" s="20"/>
      <c r="CS788" s="20"/>
      <c r="CT788" s="19"/>
      <c r="CU788" s="19"/>
      <c r="CV788" s="20"/>
      <c r="CW788" s="20"/>
      <c r="CX788" s="96"/>
      <c r="CY788" s="96"/>
      <c r="CZ788" s="20"/>
      <c r="DA788" s="20"/>
      <c r="DB788" s="96"/>
      <c r="DC788" s="96"/>
      <c r="DD788" s="20"/>
      <c r="DE788" s="20"/>
      <c r="DF788" s="96"/>
      <c r="DG788" s="96"/>
      <c r="DH788" s="20"/>
      <c r="DI788" s="20"/>
      <c r="DJ788" s="96"/>
      <c r="DK788" s="96"/>
      <c r="DL788" s="20"/>
      <c r="DM788" s="20"/>
      <c r="DN788" s="96"/>
      <c r="DO788" s="96"/>
      <c r="DP788" s="20"/>
      <c r="DQ788" s="20"/>
      <c r="DR788" s="96"/>
      <c r="DS788" s="96"/>
      <c r="DT788" s="20"/>
      <c r="DU788" s="20"/>
      <c r="DV788" s="96"/>
      <c r="DW788" s="96"/>
      <c r="DX788" s="20"/>
      <c r="DY788" s="20"/>
      <c r="DZ788" s="56"/>
      <c r="EA788" s="57"/>
    </row>
    <row r="789" spans="1:131" ht="19.5" customHeight="1" x14ac:dyDescent="0.25">
      <c r="A789" s="22">
        <v>623</v>
      </c>
      <c r="B789" s="10" t="s">
        <v>2051</v>
      </c>
      <c r="C789" s="9" t="s">
        <v>1056</v>
      </c>
      <c r="E789" s="9" t="s">
        <v>214</v>
      </c>
      <c r="F789" s="9" t="s">
        <v>215</v>
      </c>
      <c r="I789" s="9" t="s">
        <v>97</v>
      </c>
      <c r="J789" s="129">
        <v>41518</v>
      </c>
      <c r="K789" s="129">
        <v>41456</v>
      </c>
      <c r="L789" s="129">
        <v>41942</v>
      </c>
      <c r="O789" s="9">
        <v>28</v>
      </c>
      <c r="Q789" s="9" t="s">
        <v>54</v>
      </c>
      <c r="S789" s="13">
        <v>8750000</v>
      </c>
      <c r="T789" s="13">
        <v>8750000</v>
      </c>
      <c r="U789" s="13">
        <v>1750000</v>
      </c>
      <c r="AF789" s="51">
        <f t="shared" si="11"/>
        <v>0</v>
      </c>
      <c r="AH789" s="11">
        <v>41456</v>
      </c>
      <c r="AI789" s="11">
        <v>41942</v>
      </c>
      <c r="AJ789" s="13">
        <v>8690000</v>
      </c>
      <c r="AK789" s="13">
        <v>1738000</v>
      </c>
    </row>
    <row r="790" spans="1:131" ht="19.5" customHeight="1" x14ac:dyDescent="0.25">
      <c r="A790" s="22">
        <v>624</v>
      </c>
      <c r="B790" s="10" t="s">
        <v>2052</v>
      </c>
      <c r="C790" s="9" t="s">
        <v>1057</v>
      </c>
      <c r="E790" s="9" t="s">
        <v>214</v>
      </c>
      <c r="F790" s="9" t="s">
        <v>215</v>
      </c>
      <c r="I790" s="9" t="s">
        <v>25</v>
      </c>
      <c r="J790" s="129">
        <v>41518</v>
      </c>
      <c r="K790" s="129">
        <v>41289</v>
      </c>
      <c r="L790" s="129">
        <v>41791</v>
      </c>
      <c r="O790" s="9">
        <v>29</v>
      </c>
      <c r="Q790" s="9" t="s">
        <v>54</v>
      </c>
      <c r="S790" s="13">
        <v>10625000</v>
      </c>
      <c r="T790" s="13">
        <v>10625000</v>
      </c>
      <c r="U790" s="13">
        <v>2125000</v>
      </c>
      <c r="AF790" s="51">
        <f t="shared" si="11"/>
        <v>0</v>
      </c>
      <c r="AH790" s="11">
        <v>41487</v>
      </c>
      <c r="AI790" s="11">
        <v>41881</v>
      </c>
      <c r="AJ790" s="13">
        <v>10625000</v>
      </c>
      <c r="AK790" s="13">
        <v>2125000</v>
      </c>
    </row>
    <row r="791" spans="1:131" s="18" customFormat="1" ht="19.5" customHeight="1" x14ac:dyDescent="0.25">
      <c r="A791" s="18">
        <v>624</v>
      </c>
      <c r="B791" s="17" t="s">
        <v>2052</v>
      </c>
      <c r="C791" s="18" t="s">
        <v>1057</v>
      </c>
      <c r="D791" s="19">
        <v>41893</v>
      </c>
      <c r="G791" s="19"/>
      <c r="J791" s="130"/>
      <c r="K791" s="130"/>
      <c r="L791" s="130">
        <v>41881</v>
      </c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51">
        <f t="shared" si="11"/>
        <v>0</v>
      </c>
      <c r="AG791" s="46"/>
      <c r="AH791" s="19"/>
      <c r="AI791" s="19"/>
      <c r="AJ791" s="20"/>
      <c r="AK791" s="20"/>
      <c r="AL791" s="19"/>
      <c r="AM791" s="19"/>
      <c r="AN791" s="20"/>
      <c r="AO791" s="20"/>
      <c r="AP791" s="19"/>
      <c r="AQ791" s="19"/>
      <c r="AR791" s="20"/>
      <c r="AS791" s="20"/>
      <c r="AT791" s="19"/>
      <c r="AU791" s="19"/>
      <c r="AV791" s="20"/>
      <c r="AW791" s="20"/>
      <c r="AX791" s="19"/>
      <c r="AY791" s="19"/>
      <c r="AZ791" s="20"/>
      <c r="BA791" s="20"/>
      <c r="BB791" s="19"/>
      <c r="BC791" s="19"/>
      <c r="BD791" s="20"/>
      <c r="BE791" s="20"/>
      <c r="BF791" s="19"/>
      <c r="BG791" s="19"/>
      <c r="BH791" s="20"/>
      <c r="BI791" s="20"/>
      <c r="BJ791" s="19"/>
      <c r="BK791" s="19"/>
      <c r="BL791" s="20"/>
      <c r="BM791" s="20"/>
      <c r="BN791" s="19"/>
      <c r="BO791" s="19"/>
      <c r="BP791" s="20"/>
      <c r="BQ791" s="20"/>
      <c r="BT791" s="20"/>
      <c r="BU791" s="20"/>
      <c r="BX791" s="20"/>
      <c r="BY791" s="20"/>
      <c r="CB791" s="20"/>
      <c r="CC791" s="20"/>
      <c r="CF791" s="20"/>
      <c r="CG791" s="20"/>
      <c r="CJ791" s="20"/>
      <c r="CK791" s="20"/>
      <c r="CN791" s="20"/>
      <c r="CO791" s="20"/>
      <c r="CP791" s="19"/>
      <c r="CQ791" s="19"/>
      <c r="CR791" s="20"/>
      <c r="CS791" s="20"/>
      <c r="CT791" s="19"/>
      <c r="CU791" s="19"/>
      <c r="CV791" s="20"/>
      <c r="CW791" s="20"/>
      <c r="CX791" s="96"/>
      <c r="CY791" s="96"/>
      <c r="CZ791" s="20"/>
      <c r="DA791" s="20"/>
      <c r="DB791" s="96"/>
      <c r="DC791" s="96"/>
      <c r="DD791" s="20"/>
      <c r="DE791" s="20"/>
      <c r="DF791" s="96"/>
      <c r="DG791" s="96"/>
      <c r="DH791" s="20"/>
      <c r="DI791" s="20"/>
      <c r="DJ791" s="96"/>
      <c r="DK791" s="96"/>
      <c r="DL791" s="20"/>
      <c r="DM791" s="20"/>
      <c r="DN791" s="96"/>
      <c r="DO791" s="96"/>
      <c r="DP791" s="20"/>
      <c r="DQ791" s="20"/>
      <c r="DR791" s="96"/>
      <c r="DS791" s="96"/>
      <c r="DT791" s="20"/>
      <c r="DU791" s="20"/>
      <c r="DV791" s="96"/>
      <c r="DW791" s="96"/>
      <c r="DX791" s="20"/>
      <c r="DY791" s="20"/>
      <c r="DZ791" s="56"/>
      <c r="EA791" s="57"/>
    </row>
    <row r="792" spans="1:131" ht="19.5" customHeight="1" x14ac:dyDescent="0.25">
      <c r="A792" s="22">
        <v>625</v>
      </c>
      <c r="B792" s="10" t="s">
        <v>2053</v>
      </c>
      <c r="C792" s="9" t="s">
        <v>1060</v>
      </c>
      <c r="E792" s="9" t="s">
        <v>1061</v>
      </c>
      <c r="F792" s="9" t="s">
        <v>34</v>
      </c>
      <c r="I792" s="9" t="s">
        <v>35</v>
      </c>
      <c r="J792" s="129">
        <v>41808</v>
      </c>
      <c r="K792" s="129">
        <v>41422</v>
      </c>
      <c r="L792" s="129">
        <v>42035</v>
      </c>
      <c r="M792" s="9" t="s">
        <v>20</v>
      </c>
      <c r="O792" s="9">
        <v>32</v>
      </c>
      <c r="Q792" s="9" t="s">
        <v>54</v>
      </c>
      <c r="S792" s="13">
        <v>355000000</v>
      </c>
      <c r="T792" s="13">
        <v>355000000</v>
      </c>
      <c r="U792" s="13">
        <v>68247560</v>
      </c>
      <c r="V792" s="13">
        <v>248500000</v>
      </c>
      <c r="AF792" s="51">
        <f t="shared" si="11"/>
        <v>248500000</v>
      </c>
      <c r="AH792" s="11">
        <v>41422</v>
      </c>
      <c r="AI792" s="11">
        <v>41639</v>
      </c>
      <c r="AJ792" s="13">
        <v>4004236</v>
      </c>
      <c r="AK792" s="13">
        <v>800847</v>
      </c>
      <c r="AL792" s="11">
        <v>41604</v>
      </c>
      <c r="AM792" s="11">
        <v>41820</v>
      </c>
      <c r="AN792" s="13">
        <v>116381320</v>
      </c>
      <c r="AO792" s="13">
        <v>23276264</v>
      </c>
      <c r="AP792" s="11">
        <v>41821</v>
      </c>
      <c r="AQ792" s="11">
        <v>42004</v>
      </c>
      <c r="AR792" s="13">
        <v>172774176</v>
      </c>
      <c r="AS792" s="13">
        <v>34554835</v>
      </c>
      <c r="AT792" s="11">
        <v>42005</v>
      </c>
      <c r="AU792" s="11">
        <v>42185</v>
      </c>
      <c r="AV792" s="13">
        <v>24783831</v>
      </c>
      <c r="AW792" s="13">
        <v>4956766</v>
      </c>
      <c r="AX792" s="11">
        <v>42186</v>
      </c>
      <c r="AY792" s="11">
        <v>42310</v>
      </c>
      <c r="AZ792" s="13">
        <v>24956213</v>
      </c>
      <c r="BA792" s="13">
        <v>4991243</v>
      </c>
      <c r="BB792" s="11">
        <v>41422</v>
      </c>
      <c r="BC792" s="11">
        <v>42310</v>
      </c>
      <c r="BD792" s="13">
        <v>345630032</v>
      </c>
      <c r="BE792" s="13">
        <v>519233</v>
      </c>
      <c r="DZ792" s="54">
        <v>345630032</v>
      </c>
      <c r="EA792" s="55">
        <v>69099188</v>
      </c>
    </row>
    <row r="793" spans="1:131" ht="19.5" customHeight="1" x14ac:dyDescent="0.25">
      <c r="A793" s="18">
        <v>625</v>
      </c>
      <c r="B793" s="17" t="s">
        <v>2053</v>
      </c>
      <c r="C793" s="18" t="s">
        <v>1060</v>
      </c>
      <c r="D793" s="19">
        <v>41676</v>
      </c>
      <c r="E793" s="18" t="s">
        <v>1359</v>
      </c>
      <c r="AF793" s="51">
        <f t="shared" si="11"/>
        <v>0</v>
      </c>
    </row>
    <row r="794" spans="1:131" s="18" customFormat="1" ht="19.5" customHeight="1" x14ac:dyDescent="0.25">
      <c r="A794" s="18">
        <v>625</v>
      </c>
      <c r="B794" s="17" t="s">
        <v>2053</v>
      </c>
      <c r="C794" s="18" t="s">
        <v>1060</v>
      </c>
      <c r="D794" s="19">
        <v>42278</v>
      </c>
      <c r="G794" s="19"/>
      <c r="J794" s="130"/>
      <c r="K794" s="130"/>
      <c r="L794" s="130"/>
      <c r="R794" s="20"/>
      <c r="S794" s="20"/>
      <c r="T794" s="20"/>
      <c r="U794" s="20">
        <v>69762276</v>
      </c>
      <c r="V794" s="20">
        <v>262500000</v>
      </c>
      <c r="W794" s="20"/>
      <c r="X794" s="20"/>
      <c r="Y794" s="20"/>
      <c r="Z794" s="20"/>
      <c r="AA794" s="20"/>
      <c r="AB794" s="20"/>
      <c r="AC794" s="20"/>
      <c r="AD794" s="20"/>
      <c r="AE794" s="20"/>
      <c r="AF794" s="51">
        <f t="shared" si="11"/>
        <v>262500000</v>
      </c>
      <c r="AG794" s="46"/>
      <c r="AH794" s="19"/>
      <c r="AI794" s="19"/>
      <c r="AJ794" s="20"/>
      <c r="AK794" s="20"/>
      <c r="AL794" s="19"/>
      <c r="AM794" s="19"/>
      <c r="AN794" s="20"/>
      <c r="AO794" s="20"/>
      <c r="AP794" s="19"/>
      <c r="AQ794" s="19"/>
      <c r="AR794" s="20"/>
      <c r="AS794" s="20"/>
      <c r="AT794" s="19"/>
      <c r="AU794" s="19"/>
      <c r="AV794" s="20"/>
      <c r="AW794" s="20"/>
      <c r="AX794" s="19"/>
      <c r="AY794" s="19"/>
      <c r="AZ794" s="20"/>
      <c r="BA794" s="20"/>
      <c r="BB794" s="19"/>
      <c r="BC794" s="19"/>
      <c r="BD794" s="20"/>
      <c r="BE794" s="20"/>
      <c r="BF794" s="19"/>
      <c r="BG794" s="19"/>
      <c r="BH794" s="20"/>
      <c r="BI794" s="20"/>
      <c r="BJ794" s="19"/>
      <c r="BK794" s="19"/>
      <c r="BL794" s="20"/>
      <c r="BM794" s="20"/>
      <c r="BN794" s="19"/>
      <c r="BO794" s="19"/>
      <c r="BP794" s="20"/>
      <c r="BQ794" s="20"/>
      <c r="BT794" s="20"/>
      <c r="BU794" s="20"/>
      <c r="BX794" s="20"/>
      <c r="BY794" s="20"/>
      <c r="CB794" s="20"/>
      <c r="CC794" s="20"/>
      <c r="CF794" s="20"/>
      <c r="CG794" s="20"/>
      <c r="CJ794" s="20"/>
      <c r="CK794" s="20"/>
      <c r="CN794" s="20"/>
      <c r="CO794" s="20"/>
      <c r="CP794" s="19"/>
      <c r="CQ794" s="19"/>
      <c r="CR794" s="20"/>
      <c r="CS794" s="20"/>
      <c r="CT794" s="19"/>
      <c r="CU794" s="19"/>
      <c r="CV794" s="20"/>
      <c r="CW794" s="20"/>
      <c r="CX794" s="96"/>
      <c r="CY794" s="96"/>
      <c r="CZ794" s="20"/>
      <c r="DA794" s="20"/>
      <c r="DB794" s="96"/>
      <c r="DC794" s="96"/>
      <c r="DD794" s="20"/>
      <c r="DE794" s="20"/>
      <c r="DF794" s="96"/>
      <c r="DG794" s="96"/>
      <c r="DH794" s="20"/>
      <c r="DI794" s="20"/>
      <c r="DJ794" s="96"/>
      <c r="DK794" s="96"/>
      <c r="DL794" s="20"/>
      <c r="DM794" s="20"/>
      <c r="DN794" s="96"/>
      <c r="DO794" s="96"/>
      <c r="DP794" s="20"/>
      <c r="DQ794" s="20"/>
      <c r="DR794" s="96"/>
      <c r="DS794" s="96"/>
      <c r="DT794" s="20"/>
      <c r="DU794" s="20"/>
      <c r="DV794" s="96"/>
      <c r="DW794" s="96"/>
      <c r="DX794" s="20"/>
      <c r="DY794" s="20"/>
      <c r="DZ794" s="56"/>
      <c r="EA794" s="57"/>
    </row>
    <row r="795" spans="1:131" ht="19.5" customHeight="1" x14ac:dyDescent="0.25">
      <c r="A795" s="22">
        <v>626</v>
      </c>
      <c r="B795" s="10" t="s">
        <v>2054</v>
      </c>
      <c r="C795" s="9" t="s">
        <v>1062</v>
      </c>
      <c r="E795" s="9" t="s">
        <v>830</v>
      </c>
      <c r="F795" s="9" t="s">
        <v>831</v>
      </c>
      <c r="O795" s="9">
        <v>26</v>
      </c>
      <c r="AF795" s="51">
        <f t="shared" si="11"/>
        <v>0</v>
      </c>
    </row>
    <row r="796" spans="1:131" ht="19.5" customHeight="1" x14ac:dyDescent="0.25">
      <c r="A796" s="22">
        <v>627</v>
      </c>
      <c r="B796" s="10" t="s">
        <v>2055</v>
      </c>
      <c r="C796" s="9" t="s">
        <v>1063</v>
      </c>
      <c r="E796" s="9" t="s">
        <v>1064</v>
      </c>
      <c r="F796" s="9" t="s">
        <v>1065</v>
      </c>
      <c r="M796" s="9" t="s">
        <v>20</v>
      </c>
      <c r="O796" s="9">
        <v>28</v>
      </c>
      <c r="AF796" s="51">
        <f t="shared" si="11"/>
        <v>0</v>
      </c>
    </row>
    <row r="797" spans="1:131" ht="19.5" customHeight="1" x14ac:dyDescent="0.25">
      <c r="A797" s="22">
        <v>628</v>
      </c>
      <c r="B797" s="10" t="s">
        <v>2056</v>
      </c>
      <c r="C797" s="9" t="s">
        <v>1066</v>
      </c>
      <c r="E797" s="9" t="s">
        <v>291</v>
      </c>
      <c r="F797" s="9" t="s">
        <v>292</v>
      </c>
      <c r="M797" s="9" t="s">
        <v>20</v>
      </c>
      <c r="O797" s="9">
        <v>26</v>
      </c>
      <c r="AF797" s="51">
        <f t="shared" si="11"/>
        <v>0</v>
      </c>
    </row>
    <row r="798" spans="1:131" ht="19.5" customHeight="1" x14ac:dyDescent="0.25">
      <c r="A798" s="22">
        <v>629</v>
      </c>
      <c r="B798" s="10" t="s">
        <v>2057</v>
      </c>
      <c r="C798" s="9" t="s">
        <v>1067</v>
      </c>
      <c r="E798" s="9" t="s">
        <v>372</v>
      </c>
      <c r="F798" s="9" t="s">
        <v>373</v>
      </c>
      <c r="I798" s="9" t="s">
        <v>25</v>
      </c>
      <c r="J798" s="129">
        <v>41501</v>
      </c>
      <c r="K798" s="129">
        <v>41416</v>
      </c>
      <c r="L798" s="129">
        <v>41562</v>
      </c>
      <c r="Q798" s="9" t="s">
        <v>54</v>
      </c>
      <c r="S798" s="13">
        <v>7112600</v>
      </c>
      <c r="T798" s="13">
        <v>7112600</v>
      </c>
      <c r="U798" s="13">
        <v>1400000</v>
      </c>
      <c r="W798" s="13">
        <v>5000000</v>
      </c>
      <c r="AF798" s="51">
        <f t="shared" si="11"/>
        <v>5000000</v>
      </c>
      <c r="AH798" s="11">
        <v>41416</v>
      </c>
      <c r="AI798" s="11">
        <v>41713</v>
      </c>
      <c r="AJ798" s="13">
        <v>6858020</v>
      </c>
      <c r="AK798" s="13">
        <v>1371604</v>
      </c>
    </row>
    <row r="799" spans="1:131" ht="19.5" customHeight="1" x14ac:dyDescent="0.25">
      <c r="A799" s="22">
        <v>630</v>
      </c>
      <c r="B799" s="10" t="s">
        <v>2058</v>
      </c>
      <c r="C799" s="9" t="s">
        <v>1068</v>
      </c>
      <c r="E799" s="9" t="s">
        <v>372</v>
      </c>
      <c r="F799" s="9" t="s">
        <v>373</v>
      </c>
      <c r="M799" s="9" t="s">
        <v>20</v>
      </c>
      <c r="O799" s="9">
        <v>27</v>
      </c>
      <c r="AF799" s="51">
        <f t="shared" si="11"/>
        <v>0</v>
      </c>
    </row>
    <row r="800" spans="1:131" ht="19.5" customHeight="1" x14ac:dyDescent="0.25">
      <c r="A800" s="22">
        <v>631</v>
      </c>
      <c r="B800" s="10" t="s">
        <v>2059</v>
      </c>
      <c r="C800" s="9" t="s">
        <v>1069</v>
      </c>
      <c r="E800" s="9" t="s">
        <v>1070</v>
      </c>
      <c r="F800" s="9" t="s">
        <v>1071</v>
      </c>
      <c r="M800" s="9" t="s">
        <v>20</v>
      </c>
      <c r="O800" s="9">
        <v>20</v>
      </c>
      <c r="AF800" s="51">
        <f t="shared" si="11"/>
        <v>0</v>
      </c>
    </row>
    <row r="801" spans="1:131" ht="36.75" customHeight="1" x14ac:dyDescent="0.25">
      <c r="A801" s="22">
        <v>632</v>
      </c>
      <c r="B801" s="10" t="s">
        <v>2060</v>
      </c>
      <c r="C801" s="9" t="s">
        <v>1072</v>
      </c>
      <c r="E801" s="9" t="s">
        <v>3118</v>
      </c>
      <c r="F801" s="9" t="s">
        <v>1073</v>
      </c>
      <c r="I801" s="9" t="s">
        <v>25</v>
      </c>
      <c r="J801" s="129">
        <v>41557</v>
      </c>
      <c r="K801" s="129">
        <v>41481</v>
      </c>
      <c r="L801" s="129">
        <v>41820</v>
      </c>
      <c r="M801" s="9" t="s">
        <v>20</v>
      </c>
      <c r="O801" s="9">
        <v>28</v>
      </c>
      <c r="Q801" s="9" t="s">
        <v>54</v>
      </c>
      <c r="S801" s="13">
        <v>12620000</v>
      </c>
      <c r="T801" s="13">
        <v>12620000</v>
      </c>
      <c r="U801" s="13">
        <v>2494000</v>
      </c>
      <c r="AF801" s="51">
        <f t="shared" si="11"/>
        <v>0</v>
      </c>
      <c r="AH801" s="11">
        <v>41481</v>
      </c>
      <c r="AI801" s="11">
        <v>41943</v>
      </c>
      <c r="AJ801" s="13">
        <v>12437690</v>
      </c>
      <c r="AK801" s="13">
        <v>2487538</v>
      </c>
    </row>
    <row r="802" spans="1:131" s="18" customFormat="1" ht="33" customHeight="1" x14ac:dyDescent="0.25">
      <c r="A802" s="18">
        <v>632</v>
      </c>
      <c r="B802" s="17" t="s">
        <v>2060</v>
      </c>
      <c r="C802" s="18" t="s">
        <v>1072</v>
      </c>
      <c r="D802" s="19">
        <v>41893</v>
      </c>
      <c r="E802" s="9" t="s">
        <v>3118</v>
      </c>
      <c r="G802" s="19"/>
      <c r="J802" s="130"/>
      <c r="K802" s="130"/>
      <c r="L802" s="130">
        <v>41943</v>
      </c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51">
        <f t="shared" ref="AF802:AF868" si="12">SUM(V802:AE802)</f>
        <v>0</v>
      </c>
      <c r="AG802" s="46"/>
      <c r="AH802" s="19"/>
      <c r="AI802" s="19"/>
      <c r="AJ802" s="20"/>
      <c r="AK802" s="20"/>
      <c r="AL802" s="19"/>
      <c r="AM802" s="19"/>
      <c r="AN802" s="20"/>
      <c r="AO802" s="20"/>
      <c r="AP802" s="19"/>
      <c r="AQ802" s="19"/>
      <c r="AR802" s="20"/>
      <c r="AS802" s="20"/>
      <c r="AT802" s="19"/>
      <c r="AU802" s="19"/>
      <c r="AV802" s="20"/>
      <c r="AW802" s="20"/>
      <c r="AX802" s="19"/>
      <c r="AY802" s="19"/>
      <c r="AZ802" s="20"/>
      <c r="BA802" s="20"/>
      <c r="BB802" s="19"/>
      <c r="BC802" s="19"/>
      <c r="BD802" s="20"/>
      <c r="BE802" s="20"/>
      <c r="BF802" s="19"/>
      <c r="BG802" s="19"/>
      <c r="BH802" s="20"/>
      <c r="BI802" s="20"/>
      <c r="BJ802" s="19"/>
      <c r="BK802" s="19"/>
      <c r="BL802" s="20"/>
      <c r="BM802" s="20"/>
      <c r="BN802" s="19"/>
      <c r="BO802" s="19"/>
      <c r="BP802" s="20"/>
      <c r="BQ802" s="20"/>
      <c r="BT802" s="20"/>
      <c r="BU802" s="20"/>
      <c r="BX802" s="20"/>
      <c r="BY802" s="20"/>
      <c r="CB802" s="20"/>
      <c r="CC802" s="20"/>
      <c r="CF802" s="20"/>
      <c r="CG802" s="20"/>
      <c r="CJ802" s="20"/>
      <c r="CK802" s="20"/>
      <c r="CN802" s="20"/>
      <c r="CO802" s="20"/>
      <c r="CP802" s="19"/>
      <c r="CQ802" s="19"/>
      <c r="CR802" s="20"/>
      <c r="CS802" s="20"/>
      <c r="CT802" s="19"/>
      <c r="CU802" s="19"/>
      <c r="CV802" s="20"/>
      <c r="CW802" s="20"/>
      <c r="CX802" s="96"/>
      <c r="CY802" s="96"/>
      <c r="CZ802" s="20"/>
      <c r="DA802" s="20"/>
      <c r="DB802" s="96"/>
      <c r="DC802" s="96"/>
      <c r="DD802" s="20"/>
      <c r="DE802" s="20"/>
      <c r="DF802" s="96"/>
      <c r="DG802" s="96"/>
      <c r="DH802" s="20"/>
      <c r="DI802" s="20"/>
      <c r="DJ802" s="96"/>
      <c r="DK802" s="96"/>
      <c r="DL802" s="20"/>
      <c r="DM802" s="20"/>
      <c r="DN802" s="96"/>
      <c r="DO802" s="96"/>
      <c r="DP802" s="20"/>
      <c r="DQ802" s="20"/>
      <c r="DR802" s="96"/>
      <c r="DS802" s="96"/>
      <c r="DT802" s="20"/>
      <c r="DU802" s="20"/>
      <c r="DV802" s="96"/>
      <c r="DW802" s="96"/>
      <c r="DX802" s="20"/>
      <c r="DY802" s="20"/>
      <c r="DZ802" s="56"/>
      <c r="EA802" s="57"/>
    </row>
    <row r="803" spans="1:131" s="18" customFormat="1" ht="36.75" customHeight="1" x14ac:dyDescent="0.25">
      <c r="A803" s="18">
        <v>632</v>
      </c>
      <c r="B803" s="17" t="s">
        <v>2060</v>
      </c>
      <c r="C803" s="18" t="s">
        <v>3117</v>
      </c>
      <c r="D803" s="19">
        <v>42131</v>
      </c>
      <c r="E803" s="9" t="s">
        <v>3118</v>
      </c>
      <c r="G803" s="19"/>
      <c r="J803" s="130"/>
      <c r="K803" s="130"/>
      <c r="L803" s="13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51">
        <f t="shared" si="12"/>
        <v>0</v>
      </c>
      <c r="AG803" s="46"/>
      <c r="AH803" s="19"/>
      <c r="AI803" s="19"/>
      <c r="AJ803" s="20"/>
      <c r="AK803" s="20"/>
      <c r="AL803" s="19"/>
      <c r="AM803" s="19"/>
      <c r="AN803" s="20"/>
      <c r="AO803" s="20"/>
      <c r="AP803" s="19"/>
      <c r="AQ803" s="19"/>
      <c r="AR803" s="20"/>
      <c r="AS803" s="20"/>
      <c r="AT803" s="19"/>
      <c r="AU803" s="19"/>
      <c r="AV803" s="20"/>
      <c r="AW803" s="20"/>
      <c r="AX803" s="19"/>
      <c r="AY803" s="19"/>
      <c r="AZ803" s="20"/>
      <c r="BA803" s="20"/>
      <c r="BB803" s="19"/>
      <c r="BC803" s="19"/>
      <c r="BD803" s="20"/>
      <c r="BE803" s="20"/>
      <c r="BF803" s="19"/>
      <c r="BG803" s="19"/>
      <c r="BH803" s="20"/>
      <c r="BI803" s="20"/>
      <c r="BJ803" s="19"/>
      <c r="BK803" s="19"/>
      <c r="BL803" s="20"/>
      <c r="BM803" s="20"/>
      <c r="BN803" s="19"/>
      <c r="BO803" s="19"/>
      <c r="BP803" s="20"/>
      <c r="BQ803" s="20"/>
      <c r="BT803" s="20"/>
      <c r="BU803" s="20"/>
      <c r="BX803" s="20"/>
      <c r="BY803" s="20"/>
      <c r="CB803" s="20"/>
      <c r="CC803" s="20"/>
      <c r="CF803" s="20"/>
      <c r="CG803" s="20"/>
      <c r="CJ803" s="20"/>
      <c r="CK803" s="20"/>
      <c r="CN803" s="20"/>
      <c r="CO803" s="20"/>
      <c r="CP803" s="19"/>
      <c r="CQ803" s="19"/>
      <c r="CR803" s="20"/>
      <c r="CS803" s="20"/>
      <c r="CT803" s="19"/>
      <c r="CU803" s="19"/>
      <c r="CV803" s="20"/>
      <c r="CW803" s="20"/>
      <c r="CX803" s="96"/>
      <c r="CY803" s="96"/>
      <c r="CZ803" s="20"/>
      <c r="DA803" s="20"/>
      <c r="DB803" s="96"/>
      <c r="DC803" s="96"/>
      <c r="DD803" s="20"/>
      <c r="DE803" s="20"/>
      <c r="DF803" s="96"/>
      <c r="DG803" s="96"/>
      <c r="DH803" s="20"/>
      <c r="DI803" s="20"/>
      <c r="DJ803" s="96"/>
      <c r="DK803" s="96"/>
      <c r="DL803" s="20"/>
      <c r="DM803" s="20"/>
      <c r="DN803" s="96"/>
      <c r="DO803" s="96"/>
      <c r="DP803" s="20"/>
      <c r="DQ803" s="20"/>
      <c r="DR803" s="96"/>
      <c r="DS803" s="96"/>
      <c r="DT803" s="20"/>
      <c r="DU803" s="20"/>
      <c r="DV803" s="96"/>
      <c r="DW803" s="96"/>
      <c r="DX803" s="20"/>
      <c r="DY803" s="20"/>
      <c r="DZ803" s="56"/>
      <c r="EA803" s="57"/>
    </row>
    <row r="804" spans="1:131" ht="19.5" customHeight="1" x14ac:dyDescent="0.25">
      <c r="A804" s="22">
        <v>633</v>
      </c>
      <c r="B804" s="10" t="s">
        <v>2061</v>
      </c>
      <c r="C804" s="9" t="s">
        <v>1074</v>
      </c>
      <c r="E804" s="9" t="s">
        <v>199</v>
      </c>
      <c r="F804" s="9" t="s">
        <v>1075</v>
      </c>
      <c r="I804" s="9" t="s">
        <v>78</v>
      </c>
      <c r="J804" s="129">
        <v>41487</v>
      </c>
      <c r="K804" s="129">
        <v>41487</v>
      </c>
      <c r="L804" s="129">
        <v>41759</v>
      </c>
      <c r="M804" s="9" t="s">
        <v>20</v>
      </c>
      <c r="O804" s="18">
        <v>26</v>
      </c>
      <c r="Q804" s="9" t="s">
        <v>54</v>
      </c>
      <c r="S804" s="13">
        <v>6500000</v>
      </c>
      <c r="T804" s="13">
        <v>6500000</v>
      </c>
      <c r="U804" s="13">
        <v>1100000</v>
      </c>
      <c r="AF804" s="51">
        <f t="shared" si="12"/>
        <v>0</v>
      </c>
    </row>
    <row r="805" spans="1:131" ht="19.5" customHeight="1" x14ac:dyDescent="0.25">
      <c r="A805" s="22">
        <v>634</v>
      </c>
      <c r="B805" s="10" t="s">
        <v>2062</v>
      </c>
      <c r="C805" s="9" t="s">
        <v>1076</v>
      </c>
      <c r="E805" s="9" t="s">
        <v>1077</v>
      </c>
      <c r="F805" s="9" t="s">
        <v>1078</v>
      </c>
      <c r="M805" s="9" t="s">
        <v>20</v>
      </c>
      <c r="O805" s="9">
        <v>29</v>
      </c>
      <c r="AF805" s="51">
        <f t="shared" si="12"/>
        <v>0</v>
      </c>
    </row>
    <row r="806" spans="1:131" ht="19.5" customHeight="1" x14ac:dyDescent="0.25">
      <c r="A806" s="22">
        <v>635</v>
      </c>
      <c r="B806" s="10" t="s">
        <v>2063</v>
      </c>
      <c r="C806" s="9" t="s">
        <v>1081</v>
      </c>
      <c r="E806" s="9" t="s">
        <v>658</v>
      </c>
      <c r="F806" s="9" t="s">
        <v>659</v>
      </c>
      <c r="I806" s="9" t="s">
        <v>35</v>
      </c>
      <c r="J806" s="129">
        <v>42207</v>
      </c>
      <c r="K806" s="129">
        <v>40148</v>
      </c>
      <c r="L806" s="129">
        <v>42704</v>
      </c>
      <c r="M806" s="9" t="s">
        <v>20</v>
      </c>
      <c r="O806" s="9">
        <v>31</v>
      </c>
      <c r="Q806" s="9" t="s">
        <v>54</v>
      </c>
      <c r="S806" s="13">
        <v>2919374165</v>
      </c>
      <c r="T806" s="13">
        <v>2919374165</v>
      </c>
      <c r="U806" s="13">
        <v>729843541</v>
      </c>
      <c r="V806" s="13">
        <v>2187549668</v>
      </c>
      <c r="AF806" s="51">
        <f t="shared" si="12"/>
        <v>2187549668</v>
      </c>
      <c r="AH806" s="11">
        <v>42036</v>
      </c>
      <c r="AI806" s="11">
        <v>42216</v>
      </c>
      <c r="AJ806" s="13">
        <v>498659376</v>
      </c>
      <c r="AK806" s="13">
        <v>124664844</v>
      </c>
      <c r="AL806" s="11">
        <v>42217</v>
      </c>
      <c r="AM806" s="11">
        <v>42308</v>
      </c>
      <c r="AN806" s="13">
        <v>1308233824</v>
      </c>
      <c r="AO806" s="13">
        <v>327058456</v>
      </c>
      <c r="AP806" s="11">
        <v>42309</v>
      </c>
      <c r="AQ806" s="11">
        <v>42400</v>
      </c>
      <c r="AR806" s="13">
        <v>675721044</v>
      </c>
      <c r="AS806" s="13">
        <v>168930261</v>
      </c>
      <c r="AT806" s="11">
        <v>42401</v>
      </c>
      <c r="AU806" s="11">
        <v>42521</v>
      </c>
      <c r="AV806" s="13">
        <v>235737321</v>
      </c>
      <c r="AW806" s="13">
        <v>58934330</v>
      </c>
      <c r="AX806" s="11">
        <v>42522</v>
      </c>
      <c r="AY806" s="11">
        <v>42613</v>
      </c>
      <c r="AZ806" s="13">
        <v>46058916</v>
      </c>
      <c r="BA806" s="13">
        <v>11514729</v>
      </c>
      <c r="BB806" s="11">
        <v>42614</v>
      </c>
      <c r="BC806" s="11">
        <v>42674</v>
      </c>
      <c r="BD806" s="13">
        <v>17559385</v>
      </c>
      <c r="BE806" s="13">
        <v>4389846</v>
      </c>
      <c r="BF806" s="11">
        <v>41439</v>
      </c>
      <c r="BG806" s="11">
        <v>42035</v>
      </c>
      <c r="BH806" s="13">
        <v>8097400</v>
      </c>
      <c r="BI806" s="13">
        <v>2024350</v>
      </c>
      <c r="BJ806" s="11">
        <v>42675</v>
      </c>
      <c r="BK806" s="11">
        <v>42735</v>
      </c>
      <c r="BL806" s="13">
        <v>14086793</v>
      </c>
      <c r="BM806" s="13">
        <v>3521698</v>
      </c>
      <c r="BN806" s="11">
        <v>42736</v>
      </c>
      <c r="BO806" s="11">
        <v>42809</v>
      </c>
      <c r="BP806" s="13">
        <v>75889460</v>
      </c>
      <c r="BQ806" s="13">
        <v>18972365</v>
      </c>
      <c r="BR806" s="11">
        <v>41439</v>
      </c>
      <c r="BS806" s="11">
        <v>42809</v>
      </c>
      <c r="BT806" s="13">
        <v>2884300873</v>
      </c>
      <c r="BU806" s="13">
        <v>1064339</v>
      </c>
      <c r="DZ806" s="54">
        <v>2884300873</v>
      </c>
      <c r="EA806" s="55">
        <v>721075218</v>
      </c>
    </row>
    <row r="807" spans="1:131" s="18" customFormat="1" ht="19.5" customHeight="1" x14ac:dyDescent="0.25">
      <c r="A807" s="18">
        <v>635</v>
      </c>
      <c r="B807" s="17" t="s">
        <v>2063</v>
      </c>
      <c r="C807" s="18" t="s">
        <v>1081</v>
      </c>
      <c r="D807" s="19">
        <v>41280</v>
      </c>
      <c r="E807" s="18" t="s">
        <v>1239</v>
      </c>
      <c r="F807" s="18" t="s">
        <v>659</v>
      </c>
      <c r="G807" s="19"/>
      <c r="J807" s="130"/>
      <c r="K807" s="130"/>
      <c r="L807" s="13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51">
        <f t="shared" si="12"/>
        <v>0</v>
      </c>
      <c r="AG807" s="46"/>
      <c r="AH807" s="19"/>
      <c r="AI807" s="19"/>
      <c r="AJ807" s="20"/>
      <c r="AK807" s="20"/>
      <c r="AL807" s="19"/>
      <c r="AM807" s="19"/>
      <c r="AN807" s="20"/>
      <c r="AO807" s="20"/>
      <c r="AP807" s="19"/>
      <c r="AQ807" s="19"/>
      <c r="AR807" s="20"/>
      <c r="AS807" s="20"/>
      <c r="AT807" s="19"/>
      <c r="AU807" s="19"/>
      <c r="AV807" s="20"/>
      <c r="AW807" s="20"/>
      <c r="AX807" s="19"/>
      <c r="AY807" s="19"/>
      <c r="AZ807" s="20"/>
      <c r="BA807" s="20"/>
      <c r="BB807" s="19"/>
      <c r="BC807" s="19"/>
      <c r="BD807" s="20"/>
      <c r="BE807" s="20"/>
      <c r="BF807" s="19"/>
      <c r="BG807" s="19"/>
      <c r="BH807" s="20"/>
      <c r="BI807" s="20"/>
      <c r="BJ807" s="19"/>
      <c r="BK807" s="19"/>
      <c r="BL807" s="20"/>
      <c r="BM807" s="20"/>
      <c r="BN807" s="19"/>
      <c r="BO807" s="19"/>
      <c r="BP807" s="20"/>
      <c r="BQ807" s="20"/>
      <c r="BT807" s="20"/>
      <c r="BU807" s="20"/>
      <c r="BX807" s="20"/>
      <c r="BY807" s="20"/>
      <c r="CB807" s="20"/>
      <c r="CC807" s="20"/>
      <c r="CF807" s="20"/>
      <c r="CG807" s="20"/>
      <c r="CJ807" s="20"/>
      <c r="CK807" s="20"/>
      <c r="CN807" s="20"/>
      <c r="CO807" s="20"/>
      <c r="CP807" s="19"/>
      <c r="CQ807" s="19"/>
      <c r="CR807" s="20"/>
      <c r="CS807" s="20"/>
      <c r="CT807" s="19"/>
      <c r="CU807" s="19"/>
      <c r="CV807" s="20"/>
      <c r="CW807" s="20"/>
      <c r="CX807" s="96"/>
      <c r="CY807" s="96"/>
      <c r="CZ807" s="20"/>
      <c r="DA807" s="20"/>
      <c r="DB807" s="96"/>
      <c r="DC807" s="96"/>
      <c r="DD807" s="20"/>
      <c r="DE807" s="20"/>
      <c r="DF807" s="96"/>
      <c r="DG807" s="96"/>
      <c r="DH807" s="20"/>
      <c r="DI807" s="20"/>
      <c r="DJ807" s="96"/>
      <c r="DK807" s="96"/>
      <c r="DL807" s="20"/>
      <c r="DM807" s="20"/>
      <c r="DN807" s="96"/>
      <c r="DO807" s="96"/>
      <c r="DP807" s="20"/>
      <c r="DQ807" s="20"/>
      <c r="DR807" s="96"/>
      <c r="DS807" s="96"/>
      <c r="DT807" s="20"/>
      <c r="DU807" s="20"/>
      <c r="DV807" s="96"/>
      <c r="DW807" s="96"/>
      <c r="DX807" s="20"/>
      <c r="DY807" s="20"/>
      <c r="DZ807" s="56"/>
      <c r="EA807" s="57"/>
    </row>
    <row r="808" spans="1:131" s="18" customFormat="1" ht="19.5" customHeight="1" x14ac:dyDescent="0.25">
      <c r="A808" s="18">
        <v>635</v>
      </c>
      <c r="B808" s="17" t="s">
        <v>2063</v>
      </c>
      <c r="C808" s="18" t="s">
        <v>1081</v>
      </c>
      <c r="D808" s="19">
        <v>42143</v>
      </c>
      <c r="E808" s="18" t="s">
        <v>3142</v>
      </c>
      <c r="F808" s="18" t="s">
        <v>3143</v>
      </c>
      <c r="G808" s="19"/>
      <c r="J808" s="130"/>
      <c r="K808" s="130"/>
      <c r="L808" s="13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51">
        <f t="shared" si="12"/>
        <v>0</v>
      </c>
      <c r="AG808" s="46"/>
      <c r="AH808" s="19"/>
      <c r="AI808" s="19"/>
      <c r="AJ808" s="20"/>
      <c r="AK808" s="20"/>
      <c r="AL808" s="19"/>
      <c r="AM808" s="19"/>
      <c r="AN808" s="20"/>
      <c r="AO808" s="20"/>
      <c r="AP808" s="19"/>
      <c r="AQ808" s="19"/>
      <c r="AR808" s="20"/>
      <c r="AS808" s="20"/>
      <c r="AT808" s="19"/>
      <c r="AU808" s="19"/>
      <c r="AV808" s="20"/>
      <c r="AW808" s="20"/>
      <c r="AX808" s="19"/>
      <c r="AY808" s="19"/>
      <c r="AZ808" s="20"/>
      <c r="BA808" s="20"/>
      <c r="BB808" s="19"/>
      <c r="BC808" s="19"/>
      <c r="BD808" s="20"/>
      <c r="BE808" s="20"/>
      <c r="BF808" s="19"/>
      <c r="BG808" s="19"/>
      <c r="BH808" s="20"/>
      <c r="BI808" s="20"/>
      <c r="BJ808" s="19"/>
      <c r="BK808" s="19"/>
      <c r="BL808" s="20"/>
      <c r="BM808" s="20"/>
      <c r="BN808" s="19"/>
      <c r="BO808" s="19"/>
      <c r="BP808" s="20"/>
      <c r="BQ808" s="20"/>
      <c r="BT808" s="20"/>
      <c r="BU808" s="20"/>
      <c r="BX808" s="20"/>
      <c r="BY808" s="20"/>
      <c r="CB808" s="20"/>
      <c r="CC808" s="20"/>
      <c r="CF808" s="20"/>
      <c r="CG808" s="20"/>
      <c r="CJ808" s="20"/>
      <c r="CK808" s="20"/>
      <c r="CN808" s="20"/>
      <c r="CO808" s="20"/>
      <c r="CP808" s="19"/>
      <c r="CQ808" s="19"/>
      <c r="CR808" s="20"/>
      <c r="CS808" s="20"/>
      <c r="CT808" s="19"/>
      <c r="CU808" s="19"/>
      <c r="CV808" s="20"/>
      <c r="CW808" s="20"/>
      <c r="CX808" s="96"/>
      <c r="CY808" s="96"/>
      <c r="CZ808" s="20"/>
      <c r="DA808" s="20"/>
      <c r="DB808" s="96"/>
      <c r="DC808" s="96"/>
      <c r="DD808" s="20"/>
      <c r="DE808" s="20"/>
      <c r="DF808" s="96"/>
      <c r="DG808" s="96"/>
      <c r="DH808" s="20"/>
      <c r="DI808" s="20"/>
      <c r="DJ808" s="96"/>
      <c r="DK808" s="96"/>
      <c r="DL808" s="20"/>
      <c r="DM808" s="20"/>
      <c r="DN808" s="96"/>
      <c r="DO808" s="96"/>
      <c r="DP808" s="20"/>
      <c r="DQ808" s="20"/>
      <c r="DR808" s="96"/>
      <c r="DS808" s="96"/>
      <c r="DT808" s="20"/>
      <c r="DU808" s="20"/>
      <c r="DV808" s="96"/>
      <c r="DW808" s="96"/>
      <c r="DX808" s="20"/>
      <c r="DY808" s="20"/>
      <c r="DZ808" s="56"/>
      <c r="EA808" s="57"/>
    </row>
    <row r="809" spans="1:131" s="18" customFormat="1" ht="19.5" customHeight="1" x14ac:dyDescent="0.25">
      <c r="A809" s="18">
        <v>635</v>
      </c>
      <c r="B809" s="17" t="s">
        <v>2063</v>
      </c>
      <c r="C809" s="18" t="s">
        <v>1081</v>
      </c>
      <c r="D809" s="19">
        <v>42628</v>
      </c>
      <c r="G809" s="19"/>
      <c r="J809" s="130"/>
      <c r="K809" s="130"/>
      <c r="L809" s="130">
        <v>42809</v>
      </c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80"/>
      <c r="AG809" s="46"/>
      <c r="AH809" s="19"/>
      <c r="AI809" s="19"/>
      <c r="AJ809" s="20"/>
      <c r="AK809" s="20"/>
      <c r="AL809" s="19"/>
      <c r="AM809" s="19"/>
      <c r="AN809" s="20"/>
      <c r="AO809" s="20"/>
      <c r="AP809" s="19"/>
      <c r="AQ809" s="19"/>
      <c r="AR809" s="20"/>
      <c r="AS809" s="20"/>
      <c r="AT809" s="19"/>
      <c r="AU809" s="19"/>
      <c r="AV809" s="20"/>
      <c r="AW809" s="20"/>
      <c r="AX809" s="19"/>
      <c r="AY809" s="19"/>
      <c r="AZ809" s="20"/>
      <c r="BA809" s="20"/>
      <c r="BB809" s="19"/>
      <c r="BC809" s="19"/>
      <c r="BD809" s="20"/>
      <c r="BE809" s="20"/>
      <c r="BF809" s="19"/>
      <c r="BG809" s="19"/>
      <c r="BH809" s="20"/>
      <c r="BI809" s="20"/>
      <c r="BJ809" s="19"/>
      <c r="BK809" s="19"/>
      <c r="BL809" s="20"/>
      <c r="BM809" s="20"/>
      <c r="BN809" s="19"/>
      <c r="BO809" s="19"/>
      <c r="BP809" s="20"/>
      <c r="BQ809" s="20"/>
      <c r="BT809" s="20"/>
      <c r="BU809" s="20"/>
      <c r="BX809" s="20"/>
      <c r="BY809" s="20"/>
      <c r="CB809" s="20"/>
      <c r="CC809" s="20"/>
      <c r="CF809" s="20"/>
      <c r="CG809" s="20"/>
      <c r="CJ809" s="20"/>
      <c r="CK809" s="20"/>
      <c r="CN809" s="20"/>
      <c r="CO809" s="20"/>
      <c r="CP809" s="19"/>
      <c r="CQ809" s="19"/>
      <c r="CR809" s="20"/>
      <c r="CS809" s="20"/>
      <c r="CT809" s="19"/>
      <c r="CU809" s="19"/>
      <c r="CV809" s="20"/>
      <c r="CW809" s="20"/>
      <c r="CX809" s="96"/>
      <c r="CY809" s="96"/>
      <c r="CZ809" s="20"/>
      <c r="DA809" s="20"/>
      <c r="DB809" s="96"/>
      <c r="DC809" s="96"/>
      <c r="DD809" s="20"/>
      <c r="DE809" s="20"/>
      <c r="DF809" s="96"/>
      <c r="DG809" s="96"/>
      <c r="DH809" s="20"/>
      <c r="DI809" s="20"/>
      <c r="DJ809" s="96"/>
      <c r="DK809" s="96"/>
      <c r="DL809" s="20"/>
      <c r="DM809" s="20"/>
      <c r="DN809" s="96"/>
      <c r="DO809" s="96"/>
      <c r="DP809" s="20"/>
      <c r="DQ809" s="20"/>
      <c r="DR809" s="96"/>
      <c r="DS809" s="96"/>
      <c r="DT809" s="20"/>
      <c r="DU809" s="20"/>
      <c r="DV809" s="96"/>
      <c r="DW809" s="96"/>
      <c r="DX809" s="20"/>
      <c r="DY809" s="20"/>
      <c r="DZ809" s="56"/>
      <c r="EA809" s="57"/>
    </row>
    <row r="810" spans="1:131" ht="19.5" customHeight="1" x14ac:dyDescent="0.25">
      <c r="A810" s="22">
        <v>636</v>
      </c>
      <c r="B810" s="10" t="s">
        <v>2064</v>
      </c>
      <c r="C810" s="9" t="s">
        <v>1083</v>
      </c>
      <c r="E810" s="9" t="s">
        <v>1084</v>
      </c>
      <c r="F810" s="9" t="s">
        <v>1085</v>
      </c>
      <c r="M810" s="9" t="s">
        <v>20</v>
      </c>
      <c r="O810" s="9">
        <v>31</v>
      </c>
      <c r="AF810" s="51">
        <f t="shared" si="12"/>
        <v>0</v>
      </c>
    </row>
    <row r="811" spans="1:131" ht="19.5" customHeight="1" x14ac:dyDescent="0.25">
      <c r="A811" s="22">
        <v>637</v>
      </c>
      <c r="B811" s="10" t="s">
        <v>2065</v>
      </c>
      <c r="C811" s="9" t="s">
        <v>1086</v>
      </c>
      <c r="E811" s="9" t="s">
        <v>681</v>
      </c>
      <c r="F811" s="9" t="s">
        <v>682</v>
      </c>
      <c r="I811" s="9" t="s">
        <v>28</v>
      </c>
      <c r="J811" s="129">
        <v>41548</v>
      </c>
      <c r="K811" s="129">
        <v>41487</v>
      </c>
      <c r="L811" s="129">
        <v>41820</v>
      </c>
      <c r="Q811" s="9" t="s">
        <v>54</v>
      </c>
      <c r="S811" s="13">
        <v>10000000</v>
      </c>
      <c r="T811" s="13">
        <v>10000000</v>
      </c>
      <c r="U811" s="13">
        <v>2000000</v>
      </c>
      <c r="AF811" s="51">
        <f t="shared" si="12"/>
        <v>0</v>
      </c>
    </row>
    <row r="812" spans="1:131" ht="19.5" customHeight="1" x14ac:dyDescent="0.25">
      <c r="A812" s="22">
        <v>638</v>
      </c>
      <c r="B812" s="10" t="s">
        <v>2066</v>
      </c>
      <c r="C812" s="9" t="s">
        <v>1087</v>
      </c>
      <c r="E812" s="9" t="s">
        <v>681</v>
      </c>
      <c r="F812" s="9" t="s">
        <v>682</v>
      </c>
      <c r="I812" s="9" t="s">
        <v>28</v>
      </c>
      <c r="J812" s="129">
        <v>41548</v>
      </c>
      <c r="K812" s="129">
        <v>41487</v>
      </c>
      <c r="L812" s="129">
        <v>41820</v>
      </c>
      <c r="Q812" s="9" t="s">
        <v>54</v>
      </c>
      <c r="S812" s="13">
        <v>10000000</v>
      </c>
      <c r="T812" s="13">
        <v>10000000</v>
      </c>
      <c r="U812" s="13">
        <v>2000000</v>
      </c>
      <c r="AF812" s="51">
        <f t="shared" si="12"/>
        <v>0</v>
      </c>
      <c r="AH812" s="11">
        <v>41487</v>
      </c>
      <c r="AI812" s="11">
        <v>41820</v>
      </c>
      <c r="AJ812" s="13">
        <v>10000314</v>
      </c>
      <c r="AK812" s="13">
        <v>2000000</v>
      </c>
    </row>
    <row r="813" spans="1:131" ht="19.5" customHeight="1" x14ac:dyDescent="0.25">
      <c r="A813" s="22">
        <v>639</v>
      </c>
      <c r="B813" s="10" t="s">
        <v>2067</v>
      </c>
      <c r="C813" s="9" t="s">
        <v>1088</v>
      </c>
      <c r="E813" s="9" t="s">
        <v>1089</v>
      </c>
      <c r="F813" s="9" t="s">
        <v>1090</v>
      </c>
      <c r="I813" s="9" t="s">
        <v>35</v>
      </c>
      <c r="J813" s="129">
        <v>41491</v>
      </c>
      <c r="K813" s="129">
        <v>41372</v>
      </c>
      <c r="L813" s="129">
        <v>42004</v>
      </c>
      <c r="M813" s="9" t="s">
        <v>20</v>
      </c>
      <c r="O813" s="9">
        <v>29</v>
      </c>
      <c r="Q813" s="9" t="s">
        <v>54</v>
      </c>
      <c r="S813" s="13">
        <v>434384430</v>
      </c>
      <c r="T813" s="13">
        <v>434384430</v>
      </c>
      <c r="U813" s="13">
        <v>86876886</v>
      </c>
      <c r="V813" s="13">
        <v>300500000</v>
      </c>
      <c r="AF813" s="51">
        <f t="shared" si="12"/>
        <v>300500000</v>
      </c>
      <c r="AH813" s="11">
        <v>41426</v>
      </c>
      <c r="AI813" s="11">
        <v>41639</v>
      </c>
      <c r="AJ813" s="13">
        <v>225039180</v>
      </c>
      <c r="AK813" s="13">
        <v>45007836</v>
      </c>
      <c r="AL813" s="11">
        <v>41640</v>
      </c>
      <c r="AM813" s="11">
        <v>41882</v>
      </c>
      <c r="AN813" s="13">
        <v>64472296</v>
      </c>
      <c r="AO813" s="13">
        <v>12894459</v>
      </c>
      <c r="AP813" s="11">
        <v>41426</v>
      </c>
      <c r="AQ813" s="11">
        <v>42155</v>
      </c>
      <c r="AR813" s="13">
        <v>461973114</v>
      </c>
      <c r="AS813" s="13">
        <v>12162219</v>
      </c>
      <c r="DZ813" s="54">
        <v>461973114</v>
      </c>
      <c r="EA813" s="55">
        <v>92394623</v>
      </c>
    </row>
    <row r="814" spans="1:131" s="18" customFormat="1" ht="19.5" customHeight="1" x14ac:dyDescent="0.25">
      <c r="A814" s="18">
        <v>639</v>
      </c>
      <c r="B814" s="17" t="s">
        <v>2067</v>
      </c>
      <c r="C814" s="18" t="s">
        <v>1088</v>
      </c>
      <c r="D814" s="19">
        <v>42242</v>
      </c>
      <c r="G814" s="19"/>
      <c r="J814" s="130"/>
      <c r="K814" s="130"/>
      <c r="L814" s="130">
        <v>42155</v>
      </c>
      <c r="R814" s="20"/>
      <c r="S814" s="20">
        <v>498007544</v>
      </c>
      <c r="T814" s="20">
        <v>498007544</v>
      </c>
      <c r="U814" s="20">
        <v>96000000</v>
      </c>
      <c r="V814" s="20">
        <v>350500000</v>
      </c>
      <c r="W814" s="20"/>
      <c r="X814" s="20"/>
      <c r="Y814" s="20"/>
      <c r="Z814" s="20"/>
      <c r="AA814" s="20"/>
      <c r="AB814" s="20"/>
      <c r="AC814" s="20"/>
      <c r="AD814" s="20"/>
      <c r="AE814" s="20"/>
      <c r="AF814" s="80"/>
      <c r="AG814" s="46"/>
      <c r="AH814" s="19"/>
      <c r="AI814" s="19"/>
      <c r="AJ814" s="20"/>
      <c r="AK814" s="20"/>
      <c r="AL814" s="19"/>
      <c r="AM814" s="19"/>
      <c r="AN814" s="20"/>
      <c r="AO814" s="20"/>
      <c r="AP814" s="19"/>
      <c r="AQ814" s="19"/>
      <c r="AR814" s="20"/>
      <c r="AS814" s="20"/>
      <c r="AT814" s="19"/>
      <c r="AU814" s="19"/>
      <c r="AV814" s="20"/>
      <c r="AW814" s="20"/>
      <c r="AX814" s="19"/>
      <c r="AY814" s="19"/>
      <c r="AZ814" s="20"/>
      <c r="BA814" s="20"/>
      <c r="BB814" s="19"/>
      <c r="BC814" s="19"/>
      <c r="BD814" s="20"/>
      <c r="BE814" s="20"/>
      <c r="BF814" s="19"/>
      <c r="BG814" s="19"/>
      <c r="BH814" s="20"/>
      <c r="BI814" s="20"/>
      <c r="BJ814" s="19"/>
      <c r="BK814" s="19"/>
      <c r="BL814" s="20"/>
      <c r="BM814" s="20"/>
      <c r="BN814" s="19"/>
      <c r="BO814" s="19"/>
      <c r="BP814" s="20"/>
      <c r="BQ814" s="20"/>
      <c r="BT814" s="20"/>
      <c r="BU814" s="20"/>
      <c r="BX814" s="20"/>
      <c r="BY814" s="20"/>
      <c r="CB814" s="20"/>
      <c r="CC814" s="20"/>
      <c r="CF814" s="20"/>
      <c r="CG814" s="20"/>
      <c r="CJ814" s="20"/>
      <c r="CK814" s="20"/>
      <c r="CN814" s="20"/>
      <c r="CO814" s="20"/>
      <c r="CP814" s="19"/>
      <c r="CQ814" s="19"/>
      <c r="CR814" s="20"/>
      <c r="CS814" s="20"/>
      <c r="CT814" s="19"/>
      <c r="CU814" s="19"/>
      <c r="CV814" s="20"/>
      <c r="CW814" s="20"/>
      <c r="CX814" s="96"/>
      <c r="CY814" s="96"/>
      <c r="CZ814" s="20"/>
      <c r="DA814" s="20"/>
      <c r="DB814" s="96"/>
      <c r="DC814" s="96"/>
      <c r="DD814" s="20"/>
      <c r="DE814" s="20"/>
      <c r="DF814" s="96"/>
      <c r="DG814" s="96"/>
      <c r="DH814" s="20"/>
      <c r="DI814" s="20"/>
      <c r="DJ814" s="96"/>
      <c r="DK814" s="96"/>
      <c r="DL814" s="20"/>
      <c r="DM814" s="20"/>
      <c r="DN814" s="96"/>
      <c r="DO814" s="96"/>
      <c r="DP814" s="20"/>
      <c r="DQ814" s="20"/>
      <c r="DR814" s="96"/>
      <c r="DS814" s="96"/>
      <c r="DT814" s="20"/>
      <c r="DU814" s="20"/>
      <c r="DV814" s="96"/>
      <c r="DW814" s="96"/>
      <c r="DX814" s="20"/>
      <c r="DY814" s="20"/>
      <c r="DZ814" s="56"/>
      <c r="EA814" s="57"/>
    </row>
    <row r="815" spans="1:131" s="18" customFormat="1" ht="19.5" customHeight="1" x14ac:dyDescent="0.25">
      <c r="A815" s="18">
        <v>639</v>
      </c>
      <c r="B815" s="17" t="s">
        <v>2067</v>
      </c>
      <c r="C815" s="18" t="s">
        <v>1088</v>
      </c>
      <c r="D815" s="19">
        <v>42633</v>
      </c>
      <c r="G815" s="19"/>
      <c r="J815" s="130"/>
      <c r="K815" s="130"/>
      <c r="L815" s="130"/>
      <c r="R815" s="20"/>
      <c r="S815" s="20">
        <v>483424803</v>
      </c>
      <c r="T815" s="20">
        <v>483424803</v>
      </c>
      <c r="U815" s="20">
        <v>96000000</v>
      </c>
      <c r="V815" s="20">
        <v>330500000</v>
      </c>
      <c r="W815" s="20"/>
      <c r="X815" s="20"/>
      <c r="Y815" s="20"/>
      <c r="Z815" s="20"/>
      <c r="AA815" s="20"/>
      <c r="AB815" s="20"/>
      <c r="AC815" s="20"/>
      <c r="AD815" s="20"/>
      <c r="AE815" s="20"/>
      <c r="AF815" s="80"/>
      <c r="AG815" s="46"/>
      <c r="AH815" s="19"/>
      <c r="AI815" s="19"/>
      <c r="AJ815" s="20"/>
      <c r="AK815" s="20"/>
      <c r="AL815" s="19"/>
      <c r="AM815" s="19"/>
      <c r="AN815" s="20"/>
      <c r="AO815" s="20"/>
      <c r="AP815" s="19"/>
      <c r="AQ815" s="19"/>
      <c r="AR815" s="20"/>
      <c r="AS815" s="20"/>
      <c r="AT815" s="19"/>
      <c r="AU815" s="19"/>
      <c r="AV815" s="20"/>
      <c r="AW815" s="20"/>
      <c r="AX815" s="19"/>
      <c r="AY815" s="19"/>
      <c r="AZ815" s="20"/>
      <c r="BA815" s="20"/>
      <c r="BB815" s="19"/>
      <c r="BC815" s="19"/>
      <c r="BD815" s="20"/>
      <c r="BE815" s="20"/>
      <c r="BF815" s="19"/>
      <c r="BG815" s="19"/>
      <c r="BH815" s="20"/>
      <c r="BI815" s="20"/>
      <c r="BJ815" s="19"/>
      <c r="BK815" s="19"/>
      <c r="BL815" s="20"/>
      <c r="BM815" s="20"/>
      <c r="BN815" s="19"/>
      <c r="BO815" s="19"/>
      <c r="BP815" s="20"/>
      <c r="BQ815" s="20"/>
      <c r="BT815" s="20"/>
      <c r="BU815" s="20"/>
      <c r="BX815" s="20"/>
      <c r="BY815" s="20"/>
      <c r="CB815" s="20"/>
      <c r="CC815" s="20"/>
      <c r="CF815" s="20"/>
      <c r="CG815" s="20"/>
      <c r="CJ815" s="20"/>
      <c r="CK815" s="20"/>
      <c r="CN815" s="20"/>
      <c r="CO815" s="20"/>
      <c r="CP815" s="19"/>
      <c r="CQ815" s="19"/>
      <c r="CR815" s="20"/>
      <c r="CS815" s="20"/>
      <c r="CT815" s="19"/>
      <c r="CU815" s="19"/>
      <c r="CV815" s="20"/>
      <c r="CW815" s="20"/>
      <c r="CX815" s="96"/>
      <c r="CY815" s="96"/>
      <c r="CZ815" s="20"/>
      <c r="DA815" s="20"/>
      <c r="DB815" s="96"/>
      <c r="DC815" s="96"/>
      <c r="DD815" s="20"/>
      <c r="DE815" s="20"/>
      <c r="DF815" s="96"/>
      <c r="DG815" s="96"/>
      <c r="DH815" s="20"/>
      <c r="DI815" s="20"/>
      <c r="DJ815" s="96"/>
      <c r="DK815" s="96"/>
      <c r="DL815" s="20"/>
      <c r="DM815" s="20"/>
      <c r="DN815" s="96"/>
      <c r="DO815" s="96"/>
      <c r="DP815" s="20"/>
      <c r="DQ815" s="20"/>
      <c r="DR815" s="96"/>
      <c r="DS815" s="96"/>
      <c r="DT815" s="20"/>
      <c r="DU815" s="20"/>
      <c r="DV815" s="96"/>
      <c r="DW815" s="96"/>
      <c r="DX815" s="20"/>
      <c r="DY815" s="20"/>
      <c r="DZ815" s="56"/>
      <c r="EA815" s="57"/>
    </row>
    <row r="816" spans="1:131" ht="19.5" customHeight="1" x14ac:dyDescent="0.25">
      <c r="A816" s="22">
        <v>640</v>
      </c>
      <c r="B816" s="10" t="s">
        <v>2068</v>
      </c>
      <c r="C816" s="9" t="s">
        <v>1091</v>
      </c>
      <c r="E816" s="9" t="s">
        <v>1092</v>
      </c>
      <c r="F816" s="9" t="s">
        <v>618</v>
      </c>
      <c r="I816" s="9" t="s">
        <v>1093</v>
      </c>
      <c r="J816" s="129">
        <v>41442</v>
      </c>
      <c r="K816" s="129">
        <v>41258</v>
      </c>
      <c r="L816" s="129">
        <v>41729</v>
      </c>
      <c r="M816" s="9" t="s">
        <v>20</v>
      </c>
      <c r="O816" s="9">
        <v>29</v>
      </c>
      <c r="Q816" s="9" t="s">
        <v>54</v>
      </c>
      <c r="S816" s="13">
        <v>5125000</v>
      </c>
      <c r="T816" s="13">
        <v>5125000</v>
      </c>
      <c r="U816" s="13">
        <v>1025000</v>
      </c>
      <c r="W816" s="13">
        <v>185000</v>
      </c>
      <c r="AF816" s="51">
        <f t="shared" si="12"/>
        <v>185000</v>
      </c>
      <c r="AH816" s="11">
        <v>41258</v>
      </c>
      <c r="AI816" s="11">
        <v>41729</v>
      </c>
      <c r="AJ816" s="13">
        <v>4955379</v>
      </c>
      <c r="AK816" s="13">
        <v>991076</v>
      </c>
    </row>
    <row r="817" spans="1:131" s="18" customFormat="1" ht="19.5" customHeight="1" x14ac:dyDescent="0.25">
      <c r="A817" s="18">
        <v>640</v>
      </c>
      <c r="B817" s="17" t="s">
        <v>2068</v>
      </c>
      <c r="C817" s="18" t="s">
        <v>3074</v>
      </c>
      <c r="D817" s="19">
        <v>42110</v>
      </c>
      <c r="E817" s="18" t="s">
        <v>3075</v>
      </c>
      <c r="G817" s="19"/>
      <c r="J817" s="130"/>
      <c r="K817" s="130"/>
      <c r="L817" s="13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51">
        <f t="shared" si="12"/>
        <v>0</v>
      </c>
      <c r="AG817" s="46"/>
      <c r="AH817" s="19"/>
      <c r="AI817" s="19"/>
      <c r="AJ817" s="20"/>
      <c r="AK817" s="20"/>
      <c r="AL817" s="19"/>
      <c r="AM817" s="19"/>
      <c r="AN817" s="20"/>
      <c r="AO817" s="20"/>
      <c r="AP817" s="19"/>
      <c r="AQ817" s="19"/>
      <c r="AR817" s="20"/>
      <c r="AS817" s="20"/>
      <c r="AT817" s="19"/>
      <c r="AU817" s="19"/>
      <c r="AV817" s="20"/>
      <c r="AW817" s="20"/>
      <c r="AX817" s="19"/>
      <c r="AY817" s="19"/>
      <c r="AZ817" s="20"/>
      <c r="BA817" s="20"/>
      <c r="BB817" s="19"/>
      <c r="BC817" s="19"/>
      <c r="BD817" s="20"/>
      <c r="BE817" s="20"/>
      <c r="BF817" s="19"/>
      <c r="BG817" s="19"/>
      <c r="BH817" s="20"/>
      <c r="BI817" s="20"/>
      <c r="BJ817" s="19"/>
      <c r="BK817" s="19"/>
      <c r="BL817" s="20"/>
      <c r="BM817" s="20"/>
      <c r="BN817" s="19"/>
      <c r="BO817" s="19"/>
      <c r="BP817" s="20"/>
      <c r="BQ817" s="20"/>
      <c r="BT817" s="20"/>
      <c r="BU817" s="20"/>
      <c r="BX817" s="20"/>
      <c r="BY817" s="20"/>
      <c r="CB817" s="20"/>
      <c r="CC817" s="20"/>
      <c r="CF817" s="20"/>
      <c r="CG817" s="20"/>
      <c r="CJ817" s="20"/>
      <c r="CK817" s="20"/>
      <c r="CN817" s="20"/>
      <c r="CO817" s="20"/>
      <c r="CP817" s="19"/>
      <c r="CQ817" s="19"/>
      <c r="CR817" s="20"/>
      <c r="CS817" s="20"/>
      <c r="CT817" s="19"/>
      <c r="CU817" s="19"/>
      <c r="CV817" s="20"/>
      <c r="CW817" s="20"/>
      <c r="CX817" s="96"/>
      <c r="CY817" s="96"/>
      <c r="CZ817" s="20"/>
      <c r="DA817" s="20"/>
      <c r="DB817" s="96"/>
      <c r="DC817" s="96"/>
      <c r="DD817" s="20"/>
      <c r="DE817" s="20"/>
      <c r="DF817" s="96"/>
      <c r="DG817" s="96"/>
      <c r="DH817" s="20"/>
      <c r="DI817" s="20"/>
      <c r="DJ817" s="96"/>
      <c r="DK817" s="96"/>
      <c r="DL817" s="20"/>
      <c r="DM817" s="20"/>
      <c r="DN817" s="96"/>
      <c r="DO817" s="96"/>
      <c r="DP817" s="20"/>
      <c r="DQ817" s="20"/>
      <c r="DR817" s="96"/>
      <c r="DS817" s="96"/>
      <c r="DT817" s="20"/>
      <c r="DU817" s="20"/>
      <c r="DV817" s="96"/>
      <c r="DW817" s="96"/>
      <c r="DX817" s="20"/>
      <c r="DY817" s="20"/>
      <c r="DZ817" s="56"/>
      <c r="EA817" s="57"/>
    </row>
    <row r="818" spans="1:131" ht="19.5" customHeight="1" x14ac:dyDescent="0.25">
      <c r="A818" s="22">
        <v>641</v>
      </c>
      <c r="B818" s="10" t="s">
        <v>2069</v>
      </c>
      <c r="C818" s="9" t="s">
        <v>1094</v>
      </c>
      <c r="E818" s="9" t="s">
        <v>654</v>
      </c>
      <c r="F818" s="9" t="s">
        <v>655</v>
      </c>
      <c r="I818" s="9" t="s">
        <v>35</v>
      </c>
      <c r="J818" s="129">
        <v>41834</v>
      </c>
      <c r="K818" s="129">
        <v>41638</v>
      </c>
      <c r="L818" s="129">
        <v>42155</v>
      </c>
      <c r="M818" s="9" t="s">
        <v>20</v>
      </c>
      <c r="O818" s="9">
        <v>24</v>
      </c>
      <c r="Q818" s="9" t="s">
        <v>54</v>
      </c>
      <c r="S818" s="13">
        <v>478000000</v>
      </c>
      <c r="T818" s="13">
        <v>478000000</v>
      </c>
      <c r="U818" s="13">
        <v>95000000</v>
      </c>
      <c r="V818" s="13">
        <v>335000000</v>
      </c>
      <c r="AF818" s="51">
        <f t="shared" si="12"/>
        <v>335000000</v>
      </c>
      <c r="AH818" s="11">
        <v>41640</v>
      </c>
      <c r="AI818" s="11">
        <v>41912</v>
      </c>
      <c r="AJ818" s="13">
        <v>366470264</v>
      </c>
      <c r="AK818" s="13">
        <v>73294053</v>
      </c>
      <c r="AL818" s="11">
        <v>41913</v>
      </c>
      <c r="AM818" s="11">
        <v>42155</v>
      </c>
      <c r="AN818" s="13">
        <v>106501979</v>
      </c>
      <c r="AO818" s="13">
        <v>21300396</v>
      </c>
    </row>
    <row r="819" spans="1:131" ht="19.5" customHeight="1" x14ac:dyDescent="0.25">
      <c r="A819" s="18">
        <v>641</v>
      </c>
      <c r="B819" s="17" t="s">
        <v>2069</v>
      </c>
      <c r="C819" s="18" t="s">
        <v>1094</v>
      </c>
      <c r="D819" s="19">
        <v>41676</v>
      </c>
      <c r="E819" s="18" t="s">
        <v>1358</v>
      </c>
      <c r="AF819" s="51">
        <f t="shared" si="12"/>
        <v>0</v>
      </c>
    </row>
    <row r="820" spans="1:131" ht="19.5" customHeight="1" x14ac:dyDescent="0.25">
      <c r="A820" s="22">
        <v>642</v>
      </c>
      <c r="B820" s="10" t="s">
        <v>2070</v>
      </c>
      <c r="C820" s="9" t="s">
        <v>1095</v>
      </c>
      <c r="E820" s="9" t="s">
        <v>1096</v>
      </c>
      <c r="F820" s="9" t="s">
        <v>1097</v>
      </c>
      <c r="M820" s="9" t="s">
        <v>20</v>
      </c>
      <c r="O820" s="9">
        <v>22</v>
      </c>
      <c r="AF820" s="51">
        <f t="shared" si="12"/>
        <v>0</v>
      </c>
    </row>
    <row r="821" spans="1:131" ht="44.25" customHeight="1" x14ac:dyDescent="0.25">
      <c r="A821" s="22">
        <v>643</v>
      </c>
      <c r="B821" s="10" t="s">
        <v>2071</v>
      </c>
      <c r="C821" s="9" t="s">
        <v>1098</v>
      </c>
      <c r="E821" s="9" t="s">
        <v>3876</v>
      </c>
      <c r="F821" s="9" t="s">
        <v>349</v>
      </c>
      <c r="I821" s="9" t="s">
        <v>25</v>
      </c>
      <c r="J821" s="129">
        <v>41526</v>
      </c>
      <c r="K821" s="129">
        <v>41185</v>
      </c>
      <c r="L821" s="129">
        <v>41820</v>
      </c>
      <c r="O821" s="9">
        <v>25</v>
      </c>
      <c r="Q821" s="9" t="s">
        <v>54</v>
      </c>
      <c r="S821" s="13">
        <v>36240000</v>
      </c>
      <c r="T821" s="13">
        <v>36240000</v>
      </c>
      <c r="U821" s="13">
        <v>7248000</v>
      </c>
      <c r="AF821" s="51">
        <f t="shared" si="12"/>
        <v>0</v>
      </c>
      <c r="AH821" s="11">
        <v>41185</v>
      </c>
      <c r="AI821" s="11">
        <v>42155</v>
      </c>
      <c r="AJ821" s="13">
        <v>34986000</v>
      </c>
      <c r="AK821" s="13">
        <v>6997200</v>
      </c>
    </row>
    <row r="822" spans="1:131" s="18" customFormat="1" ht="19.5" customHeight="1" x14ac:dyDescent="0.25">
      <c r="A822" s="18">
        <v>643</v>
      </c>
      <c r="B822" s="17" t="s">
        <v>2071</v>
      </c>
      <c r="C822" s="18" t="s">
        <v>1098</v>
      </c>
      <c r="D822" s="19">
        <v>42123</v>
      </c>
      <c r="G822" s="19"/>
      <c r="J822" s="130"/>
      <c r="K822" s="130"/>
      <c r="L822" s="130">
        <v>42155</v>
      </c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51">
        <f t="shared" si="12"/>
        <v>0</v>
      </c>
      <c r="AG822" s="46"/>
      <c r="AH822" s="19"/>
      <c r="AI822" s="19"/>
      <c r="AJ822" s="20"/>
      <c r="AK822" s="20"/>
      <c r="AL822" s="19"/>
      <c r="AM822" s="19"/>
      <c r="AN822" s="20"/>
      <c r="AO822" s="20"/>
      <c r="AP822" s="19"/>
      <c r="AQ822" s="19"/>
      <c r="AR822" s="20"/>
      <c r="AS822" s="20"/>
      <c r="AT822" s="19"/>
      <c r="AU822" s="19"/>
      <c r="AV822" s="20"/>
      <c r="AW822" s="20"/>
      <c r="AX822" s="19"/>
      <c r="AY822" s="19"/>
      <c r="AZ822" s="20"/>
      <c r="BA822" s="20"/>
      <c r="BB822" s="19"/>
      <c r="BC822" s="19"/>
      <c r="BD822" s="20"/>
      <c r="BE822" s="20"/>
      <c r="BF822" s="19"/>
      <c r="BG822" s="19"/>
      <c r="BH822" s="20"/>
      <c r="BI822" s="20"/>
      <c r="BJ822" s="19"/>
      <c r="BK822" s="19"/>
      <c r="BL822" s="20"/>
      <c r="BM822" s="20"/>
      <c r="BN822" s="19"/>
      <c r="BO822" s="19"/>
      <c r="BP822" s="20"/>
      <c r="BQ822" s="20"/>
      <c r="BT822" s="20"/>
      <c r="BU822" s="20"/>
      <c r="BX822" s="20"/>
      <c r="BY822" s="20"/>
      <c r="CB822" s="20"/>
      <c r="CC822" s="20"/>
      <c r="CF822" s="20"/>
      <c r="CG822" s="20"/>
      <c r="CJ822" s="20"/>
      <c r="CK822" s="20"/>
      <c r="CN822" s="20"/>
      <c r="CO822" s="20"/>
      <c r="CP822" s="19"/>
      <c r="CQ822" s="19"/>
      <c r="CR822" s="20"/>
      <c r="CS822" s="20"/>
      <c r="CT822" s="19"/>
      <c r="CU822" s="19"/>
      <c r="CV822" s="20"/>
      <c r="CW822" s="20"/>
      <c r="CX822" s="96"/>
      <c r="CY822" s="96"/>
      <c r="CZ822" s="20"/>
      <c r="DA822" s="20"/>
      <c r="DB822" s="96"/>
      <c r="DC822" s="96"/>
      <c r="DD822" s="20"/>
      <c r="DE822" s="20"/>
      <c r="DF822" s="96"/>
      <c r="DG822" s="96"/>
      <c r="DH822" s="20"/>
      <c r="DI822" s="20"/>
      <c r="DJ822" s="96"/>
      <c r="DK822" s="96"/>
      <c r="DL822" s="20"/>
      <c r="DM822" s="20"/>
      <c r="DN822" s="96"/>
      <c r="DO822" s="96"/>
      <c r="DP822" s="20"/>
      <c r="DQ822" s="20"/>
      <c r="DR822" s="96"/>
      <c r="DS822" s="96"/>
      <c r="DT822" s="20"/>
      <c r="DU822" s="20"/>
      <c r="DV822" s="96"/>
      <c r="DW822" s="96"/>
      <c r="DX822" s="20"/>
      <c r="DY822" s="20"/>
      <c r="DZ822" s="56"/>
      <c r="EA822" s="57"/>
    </row>
    <row r="823" spans="1:131" ht="19.5" customHeight="1" x14ac:dyDescent="0.25">
      <c r="A823" s="22">
        <v>644</v>
      </c>
      <c r="B823" s="10" t="s">
        <v>2072</v>
      </c>
      <c r="C823" s="9" t="s">
        <v>1099</v>
      </c>
      <c r="E823" s="9" t="s">
        <v>453</v>
      </c>
      <c r="F823" s="9" t="s">
        <v>1100</v>
      </c>
      <c r="I823" s="9" t="s">
        <v>25</v>
      </c>
      <c r="J823" s="129">
        <v>41497</v>
      </c>
      <c r="K823" s="129">
        <v>41382</v>
      </c>
      <c r="L823" s="129">
        <v>41820</v>
      </c>
      <c r="O823" s="9">
        <v>28</v>
      </c>
      <c r="Q823" s="9" t="s">
        <v>54</v>
      </c>
      <c r="S823" s="13">
        <v>7475000</v>
      </c>
      <c r="T823" s="13">
        <v>7475000</v>
      </c>
      <c r="U823" s="13">
        <v>1187000</v>
      </c>
      <c r="AF823" s="51">
        <f t="shared" si="12"/>
        <v>0</v>
      </c>
    </row>
    <row r="824" spans="1:131" s="18" customFormat="1" ht="19.5" customHeight="1" x14ac:dyDescent="0.25">
      <c r="A824" s="18">
        <v>644</v>
      </c>
      <c r="B824" s="17" t="s">
        <v>2072</v>
      </c>
      <c r="C824" s="18" t="s">
        <v>3229</v>
      </c>
      <c r="D824" s="19">
        <v>42198</v>
      </c>
      <c r="G824" s="19"/>
      <c r="J824" s="130"/>
      <c r="K824" s="130"/>
      <c r="L824" s="130"/>
      <c r="R824" s="20"/>
      <c r="S824" s="20">
        <v>9240667</v>
      </c>
      <c r="T824" s="20">
        <v>9240667</v>
      </c>
      <c r="U824" s="20">
        <v>1848133</v>
      </c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51">
        <f t="shared" si="12"/>
        <v>0</v>
      </c>
      <c r="AG824" s="46"/>
      <c r="AH824" s="11">
        <v>41382</v>
      </c>
      <c r="AI824" s="11">
        <v>41820</v>
      </c>
      <c r="AJ824" s="13">
        <v>9056304</v>
      </c>
      <c r="AK824" s="13">
        <v>1811261</v>
      </c>
      <c r="AL824" s="19"/>
      <c r="AM824" s="19"/>
      <c r="AN824" s="20"/>
      <c r="AO824" s="20"/>
      <c r="AP824" s="19"/>
      <c r="AQ824" s="19"/>
      <c r="AR824" s="20"/>
      <c r="AS824" s="20"/>
      <c r="AT824" s="19"/>
      <c r="AU824" s="19"/>
      <c r="AV824" s="20"/>
      <c r="AW824" s="20"/>
      <c r="AX824" s="19"/>
      <c r="AY824" s="19"/>
      <c r="AZ824" s="20"/>
      <c r="BA824" s="20"/>
      <c r="BB824" s="19"/>
      <c r="BC824" s="19"/>
      <c r="BD824" s="20"/>
      <c r="BE824" s="20"/>
      <c r="BF824" s="19"/>
      <c r="BG824" s="19"/>
      <c r="BH824" s="20"/>
      <c r="BI824" s="20"/>
      <c r="BJ824" s="19"/>
      <c r="BK824" s="19"/>
      <c r="BL824" s="20"/>
      <c r="BM824" s="20"/>
      <c r="BN824" s="19"/>
      <c r="BO824" s="19"/>
      <c r="BP824" s="20"/>
      <c r="BQ824" s="20"/>
      <c r="BT824" s="20"/>
      <c r="BU824" s="20"/>
      <c r="BX824" s="20"/>
      <c r="BY824" s="20"/>
      <c r="CB824" s="20"/>
      <c r="CC824" s="20"/>
      <c r="CF824" s="20"/>
      <c r="CG824" s="20"/>
      <c r="CJ824" s="20"/>
      <c r="CK824" s="20"/>
      <c r="CN824" s="20"/>
      <c r="CO824" s="20"/>
      <c r="CP824" s="19"/>
      <c r="CQ824" s="19"/>
      <c r="CR824" s="20"/>
      <c r="CS824" s="20"/>
      <c r="CT824" s="19"/>
      <c r="CU824" s="19"/>
      <c r="CV824" s="20"/>
      <c r="CW824" s="20"/>
      <c r="CX824" s="96"/>
      <c r="CY824" s="96"/>
      <c r="CZ824" s="20"/>
      <c r="DA824" s="20"/>
      <c r="DB824" s="96"/>
      <c r="DC824" s="96"/>
      <c r="DD824" s="20"/>
      <c r="DE824" s="20"/>
      <c r="DF824" s="96"/>
      <c r="DG824" s="96"/>
      <c r="DH824" s="20"/>
      <c r="DI824" s="20"/>
      <c r="DJ824" s="96"/>
      <c r="DK824" s="96"/>
      <c r="DL824" s="20"/>
      <c r="DM824" s="20"/>
      <c r="DN824" s="96"/>
      <c r="DO824" s="96"/>
      <c r="DP824" s="20"/>
      <c r="DQ824" s="20"/>
      <c r="DR824" s="96"/>
      <c r="DS824" s="96"/>
      <c r="DT824" s="20"/>
      <c r="DU824" s="20"/>
      <c r="DV824" s="96"/>
      <c r="DW824" s="96"/>
      <c r="DX824" s="20"/>
      <c r="DY824" s="20"/>
      <c r="DZ824" s="56"/>
      <c r="EA824" s="57"/>
    </row>
    <row r="825" spans="1:131" ht="19.5" customHeight="1" x14ac:dyDescent="0.25">
      <c r="A825" s="22">
        <v>645</v>
      </c>
      <c r="B825" s="10" t="s">
        <v>2073</v>
      </c>
      <c r="C825" s="9" t="s">
        <v>1101</v>
      </c>
      <c r="E825" s="9" t="s">
        <v>1102</v>
      </c>
      <c r="F825" s="9" t="s">
        <v>139</v>
      </c>
      <c r="I825" s="9" t="s">
        <v>25</v>
      </c>
      <c r="J825" s="129">
        <v>41184</v>
      </c>
      <c r="K825" s="129">
        <v>41061</v>
      </c>
      <c r="L825" s="129">
        <v>41577</v>
      </c>
      <c r="Q825" s="9" t="s">
        <v>54</v>
      </c>
      <c r="S825" s="13">
        <v>30062240</v>
      </c>
      <c r="T825" s="13">
        <v>30062240</v>
      </c>
      <c r="U825" s="13">
        <v>6012448</v>
      </c>
      <c r="V825" s="13">
        <v>12000000</v>
      </c>
      <c r="AF825" s="51">
        <f t="shared" si="12"/>
        <v>12000000</v>
      </c>
      <c r="AH825" s="11">
        <v>41184</v>
      </c>
      <c r="AI825" s="11">
        <v>41547</v>
      </c>
      <c r="AJ825" s="13">
        <v>11269225</v>
      </c>
      <c r="AK825" s="13">
        <v>2253845</v>
      </c>
      <c r="AL825" s="11">
        <v>41548</v>
      </c>
      <c r="AM825" s="11">
        <v>41608</v>
      </c>
      <c r="AN825" s="13">
        <v>15410520</v>
      </c>
      <c r="AO825" s="13">
        <v>3082104</v>
      </c>
      <c r="AP825" s="11">
        <v>41184</v>
      </c>
      <c r="AQ825" s="11">
        <v>41608</v>
      </c>
      <c r="AR825" s="13">
        <v>27308261</v>
      </c>
      <c r="AS825" s="13">
        <v>125703</v>
      </c>
    </row>
    <row r="826" spans="1:131" s="18" customFormat="1" ht="19.5" customHeight="1" x14ac:dyDescent="0.25">
      <c r="A826" s="18">
        <v>645</v>
      </c>
      <c r="B826" s="17" t="s">
        <v>2073</v>
      </c>
      <c r="C826" s="18" t="s">
        <v>1160</v>
      </c>
      <c r="D826" s="19">
        <v>41597</v>
      </c>
      <c r="E826" s="9" t="s">
        <v>1102</v>
      </c>
      <c r="G826" s="19"/>
      <c r="J826" s="130"/>
      <c r="K826" s="130"/>
      <c r="L826" s="13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51">
        <f t="shared" si="12"/>
        <v>0</v>
      </c>
      <c r="AG826" s="46"/>
      <c r="AH826" s="19"/>
      <c r="AI826" s="19"/>
      <c r="AJ826" s="20"/>
      <c r="AK826" s="20"/>
      <c r="AL826" s="19"/>
      <c r="AM826" s="19"/>
      <c r="AN826" s="20"/>
      <c r="AO826" s="20"/>
      <c r="AP826" s="19"/>
      <c r="AQ826" s="19"/>
      <c r="AR826" s="20"/>
      <c r="AS826" s="20"/>
      <c r="AT826" s="19"/>
      <c r="AU826" s="19"/>
      <c r="AV826" s="20"/>
      <c r="AW826" s="20"/>
      <c r="AX826" s="19"/>
      <c r="AY826" s="19"/>
      <c r="AZ826" s="20"/>
      <c r="BA826" s="20"/>
      <c r="BB826" s="19"/>
      <c r="BC826" s="19"/>
      <c r="BD826" s="20"/>
      <c r="BE826" s="20"/>
      <c r="BF826" s="19"/>
      <c r="BG826" s="19"/>
      <c r="BH826" s="20"/>
      <c r="BI826" s="20"/>
      <c r="BJ826" s="19"/>
      <c r="BK826" s="19"/>
      <c r="BL826" s="20"/>
      <c r="BM826" s="20"/>
      <c r="BN826" s="19"/>
      <c r="BO826" s="19"/>
      <c r="BP826" s="20"/>
      <c r="BQ826" s="20"/>
      <c r="BT826" s="20"/>
      <c r="BU826" s="20"/>
      <c r="BX826" s="20"/>
      <c r="BY826" s="20"/>
      <c r="CB826" s="20"/>
      <c r="CC826" s="20"/>
      <c r="CF826" s="20"/>
      <c r="CG826" s="20"/>
      <c r="CJ826" s="20"/>
      <c r="CK826" s="20"/>
      <c r="CN826" s="20"/>
      <c r="CO826" s="20"/>
      <c r="CP826" s="19"/>
      <c r="CQ826" s="19"/>
      <c r="CR826" s="20"/>
      <c r="CS826" s="20"/>
      <c r="CT826" s="19"/>
      <c r="CU826" s="19"/>
      <c r="CV826" s="20"/>
      <c r="CW826" s="20"/>
      <c r="CX826" s="96"/>
      <c r="CY826" s="96"/>
      <c r="CZ826" s="20"/>
      <c r="DA826" s="20"/>
      <c r="DB826" s="96"/>
      <c r="DC826" s="96"/>
      <c r="DD826" s="20"/>
      <c r="DE826" s="20"/>
      <c r="DF826" s="96"/>
      <c r="DG826" s="96"/>
      <c r="DH826" s="20"/>
      <c r="DI826" s="20"/>
      <c r="DJ826" s="96"/>
      <c r="DK826" s="96"/>
      <c r="DL826" s="20"/>
      <c r="DM826" s="20"/>
      <c r="DN826" s="96"/>
      <c r="DO826" s="96"/>
      <c r="DP826" s="20"/>
      <c r="DQ826" s="20"/>
      <c r="DR826" s="96"/>
      <c r="DS826" s="96"/>
      <c r="DT826" s="20"/>
      <c r="DU826" s="20"/>
      <c r="DV826" s="96"/>
      <c r="DW826" s="96"/>
      <c r="DX826" s="20"/>
      <c r="DY826" s="20"/>
      <c r="DZ826" s="56"/>
      <c r="EA826" s="57"/>
    </row>
    <row r="827" spans="1:131" ht="19.5" customHeight="1" x14ac:dyDescent="0.25">
      <c r="A827" s="22">
        <v>646</v>
      </c>
      <c r="B827" s="10" t="s">
        <v>2074</v>
      </c>
      <c r="C827" s="9" t="s">
        <v>1103</v>
      </c>
      <c r="E827" s="9" t="s">
        <v>101</v>
      </c>
      <c r="F827" s="9" t="s">
        <v>1104</v>
      </c>
      <c r="I827" s="9" t="s">
        <v>35</v>
      </c>
      <c r="J827" s="129">
        <v>41487</v>
      </c>
      <c r="K827" s="129">
        <v>41460</v>
      </c>
      <c r="L827" s="129">
        <v>41506</v>
      </c>
      <c r="O827" s="9">
        <v>28</v>
      </c>
      <c r="Q827" s="9" t="s">
        <v>61</v>
      </c>
      <c r="S827" s="13">
        <v>72002075</v>
      </c>
      <c r="T827" s="13">
        <v>72002075</v>
      </c>
      <c r="U827" s="13">
        <v>14400415</v>
      </c>
      <c r="AF827" s="51">
        <f t="shared" si="12"/>
        <v>0</v>
      </c>
    </row>
    <row r="828" spans="1:131" ht="19.5" customHeight="1" x14ac:dyDescent="0.25">
      <c r="A828" s="22">
        <v>647</v>
      </c>
      <c r="B828" s="10" t="s">
        <v>2075</v>
      </c>
      <c r="C828" s="9" t="s">
        <v>1105</v>
      </c>
      <c r="E828" s="9" t="s">
        <v>1106</v>
      </c>
      <c r="F828" s="9" t="s">
        <v>1107</v>
      </c>
      <c r="I828" s="9" t="s">
        <v>25</v>
      </c>
      <c r="J828" s="129">
        <v>41493</v>
      </c>
      <c r="K828" s="129">
        <v>41493</v>
      </c>
      <c r="L828" s="129">
        <v>41790</v>
      </c>
      <c r="O828" s="9">
        <v>28</v>
      </c>
      <c r="Q828" s="9" t="s">
        <v>54</v>
      </c>
      <c r="S828" s="13">
        <v>49500000</v>
      </c>
      <c r="T828" s="13">
        <v>49500000</v>
      </c>
      <c r="U828" s="13">
        <v>9900000</v>
      </c>
      <c r="AF828" s="51">
        <f t="shared" si="12"/>
        <v>0</v>
      </c>
      <c r="AH828" s="11">
        <v>41493</v>
      </c>
      <c r="AI828" s="11">
        <v>41790</v>
      </c>
      <c r="AJ828" s="13">
        <v>51202841</v>
      </c>
      <c r="AK828" s="13">
        <v>9900000</v>
      </c>
    </row>
    <row r="829" spans="1:131" ht="19.5" customHeight="1" x14ac:dyDescent="0.25">
      <c r="A829" s="22">
        <v>648</v>
      </c>
      <c r="B829" s="10" t="s">
        <v>2076</v>
      </c>
      <c r="C829" s="9" t="s">
        <v>1108</v>
      </c>
      <c r="E829" s="9" t="s">
        <v>1109</v>
      </c>
      <c r="F829" s="9" t="s">
        <v>1110</v>
      </c>
      <c r="I829" s="9" t="s">
        <v>25</v>
      </c>
      <c r="O829" s="9">
        <v>8</v>
      </c>
      <c r="AF829" s="51">
        <f t="shared" si="12"/>
        <v>0</v>
      </c>
    </row>
    <row r="830" spans="1:131" ht="19.5" customHeight="1" x14ac:dyDescent="0.25">
      <c r="A830" s="22">
        <v>649</v>
      </c>
      <c r="B830" s="10" t="s">
        <v>2077</v>
      </c>
      <c r="C830" s="9" t="s">
        <v>1111</v>
      </c>
      <c r="E830" s="9" t="s">
        <v>1273</v>
      </c>
      <c r="F830" s="9" t="s">
        <v>655</v>
      </c>
      <c r="I830" s="9" t="s">
        <v>28</v>
      </c>
      <c r="J830" s="129">
        <v>41378</v>
      </c>
      <c r="K830" s="129">
        <v>41289</v>
      </c>
      <c r="L830" s="129">
        <v>41698</v>
      </c>
      <c r="O830" s="9">
        <v>31</v>
      </c>
      <c r="Q830" s="9" t="s">
        <v>54</v>
      </c>
      <c r="S830" s="13">
        <v>20000000</v>
      </c>
      <c r="T830" s="13">
        <v>20000000</v>
      </c>
      <c r="U830" s="13">
        <v>4000000</v>
      </c>
      <c r="AF830" s="51">
        <f t="shared" si="12"/>
        <v>0</v>
      </c>
      <c r="AH830" s="11">
        <v>41289</v>
      </c>
      <c r="AI830" s="11">
        <v>41639</v>
      </c>
      <c r="AJ830" s="13">
        <v>20013722</v>
      </c>
      <c r="AK830" s="13">
        <v>4000000</v>
      </c>
    </row>
    <row r="831" spans="1:131" s="18" customFormat="1" ht="19.5" customHeight="1" x14ac:dyDescent="0.25">
      <c r="A831" s="18">
        <v>649</v>
      </c>
      <c r="B831" s="17" t="s">
        <v>2077</v>
      </c>
      <c r="C831" s="18" t="s">
        <v>1111</v>
      </c>
      <c r="D831" s="19">
        <v>41752</v>
      </c>
      <c r="G831" s="19"/>
      <c r="J831" s="130"/>
      <c r="K831" s="130"/>
      <c r="L831" s="130">
        <v>41639</v>
      </c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51">
        <f t="shared" si="12"/>
        <v>0</v>
      </c>
      <c r="AG831" s="46"/>
      <c r="AH831" s="19"/>
      <c r="AI831" s="19"/>
      <c r="AJ831" s="20"/>
      <c r="AK831" s="20"/>
      <c r="AL831" s="19"/>
      <c r="AM831" s="19"/>
      <c r="AN831" s="20"/>
      <c r="AO831" s="20"/>
      <c r="AP831" s="19"/>
      <c r="AQ831" s="19"/>
      <c r="AR831" s="20"/>
      <c r="AS831" s="20"/>
      <c r="AT831" s="19"/>
      <c r="AU831" s="19"/>
      <c r="AV831" s="20"/>
      <c r="AW831" s="20"/>
      <c r="AX831" s="19"/>
      <c r="AY831" s="19"/>
      <c r="AZ831" s="20"/>
      <c r="BA831" s="20"/>
      <c r="BB831" s="19"/>
      <c r="BC831" s="19"/>
      <c r="BD831" s="20"/>
      <c r="BE831" s="20"/>
      <c r="BF831" s="19"/>
      <c r="BG831" s="19"/>
      <c r="BH831" s="20"/>
      <c r="BI831" s="20"/>
      <c r="BJ831" s="19"/>
      <c r="BK831" s="19"/>
      <c r="BL831" s="20"/>
      <c r="BM831" s="20"/>
      <c r="BN831" s="19"/>
      <c r="BO831" s="19"/>
      <c r="BP831" s="20"/>
      <c r="BQ831" s="20"/>
      <c r="BT831" s="20"/>
      <c r="BU831" s="20"/>
      <c r="BX831" s="20"/>
      <c r="BY831" s="20"/>
      <c r="CB831" s="20"/>
      <c r="CC831" s="20"/>
      <c r="CF831" s="20"/>
      <c r="CG831" s="20"/>
      <c r="CJ831" s="20"/>
      <c r="CK831" s="20"/>
      <c r="CN831" s="20"/>
      <c r="CO831" s="20"/>
      <c r="CP831" s="19"/>
      <c r="CQ831" s="19"/>
      <c r="CR831" s="20"/>
      <c r="CS831" s="20"/>
      <c r="CT831" s="19"/>
      <c r="CU831" s="19"/>
      <c r="CV831" s="20"/>
      <c r="CW831" s="20"/>
      <c r="CX831" s="96"/>
      <c r="CY831" s="96"/>
      <c r="CZ831" s="20"/>
      <c r="DA831" s="20"/>
      <c r="DB831" s="96"/>
      <c r="DC831" s="96"/>
      <c r="DD831" s="20"/>
      <c r="DE831" s="20"/>
      <c r="DF831" s="96"/>
      <c r="DG831" s="96"/>
      <c r="DH831" s="20"/>
      <c r="DI831" s="20"/>
      <c r="DJ831" s="96"/>
      <c r="DK831" s="96"/>
      <c r="DL831" s="20"/>
      <c r="DM831" s="20"/>
      <c r="DN831" s="96"/>
      <c r="DO831" s="96"/>
      <c r="DP831" s="20"/>
      <c r="DQ831" s="20"/>
      <c r="DR831" s="96"/>
      <c r="DS831" s="96"/>
      <c r="DT831" s="20"/>
      <c r="DU831" s="20"/>
      <c r="DV831" s="96"/>
      <c r="DW831" s="96"/>
      <c r="DX831" s="20"/>
      <c r="DY831" s="20"/>
      <c r="DZ831" s="56"/>
      <c r="EA831" s="57"/>
    </row>
    <row r="832" spans="1:131" ht="19.5" customHeight="1" x14ac:dyDescent="0.25">
      <c r="A832" s="22">
        <v>650</v>
      </c>
      <c r="B832" s="10" t="s">
        <v>2078</v>
      </c>
      <c r="C832" s="9" t="s">
        <v>1112</v>
      </c>
      <c r="E832" s="9" t="s">
        <v>1113</v>
      </c>
      <c r="F832" s="9" t="s">
        <v>1114</v>
      </c>
      <c r="I832" s="9" t="s">
        <v>1093</v>
      </c>
      <c r="J832" s="129">
        <v>41518</v>
      </c>
      <c r="K832" s="129">
        <v>41483</v>
      </c>
      <c r="L832" s="129">
        <v>42003</v>
      </c>
      <c r="O832" s="9">
        <v>28</v>
      </c>
      <c r="Q832" s="9" t="s">
        <v>61</v>
      </c>
      <c r="S832" s="13">
        <v>14800000</v>
      </c>
      <c r="T832" s="13">
        <v>14800000</v>
      </c>
      <c r="U832" s="13">
        <v>2960000</v>
      </c>
      <c r="AF832" s="51">
        <f t="shared" si="12"/>
        <v>0</v>
      </c>
      <c r="AH832" s="11">
        <v>41483</v>
      </c>
      <c r="AI832" s="11">
        <v>41789</v>
      </c>
      <c r="AJ832" s="13">
        <v>14800000</v>
      </c>
      <c r="AK832" s="13">
        <v>2960000</v>
      </c>
    </row>
    <row r="833" spans="1:131" ht="19.5" customHeight="1" x14ac:dyDescent="0.25">
      <c r="A833" s="22">
        <v>651</v>
      </c>
      <c r="B833" s="10" t="s">
        <v>2079</v>
      </c>
      <c r="C833" s="9" t="s">
        <v>1115</v>
      </c>
      <c r="E833" s="9" t="s">
        <v>1116</v>
      </c>
      <c r="F833" s="9" t="s">
        <v>6355</v>
      </c>
      <c r="I833" s="9" t="s">
        <v>28</v>
      </c>
      <c r="J833" s="129">
        <v>40708</v>
      </c>
      <c r="K833" s="129">
        <v>40693</v>
      </c>
      <c r="L833" s="129">
        <v>41455</v>
      </c>
      <c r="O833" s="9">
        <v>28</v>
      </c>
      <c r="Q833" s="9" t="s">
        <v>54</v>
      </c>
      <c r="S833" s="13">
        <v>8300000</v>
      </c>
      <c r="T833" s="13">
        <v>8300000</v>
      </c>
      <c r="U833" s="13">
        <v>1660000</v>
      </c>
      <c r="AF833" s="51">
        <f t="shared" si="12"/>
        <v>0</v>
      </c>
      <c r="AH833" s="11">
        <v>40693</v>
      </c>
      <c r="AI833" s="11">
        <v>41455</v>
      </c>
      <c r="AJ833" s="13">
        <v>7596032</v>
      </c>
      <c r="AK833" s="13">
        <v>1519206</v>
      </c>
    </row>
    <row r="834" spans="1:131" ht="19.5" customHeight="1" x14ac:dyDescent="0.25">
      <c r="A834" s="22">
        <v>652</v>
      </c>
      <c r="B834" s="10" t="s">
        <v>2080</v>
      </c>
      <c r="C834" s="9" t="s">
        <v>1117</v>
      </c>
      <c r="E834" s="9" t="s">
        <v>36</v>
      </c>
      <c r="F834" s="9" t="s">
        <v>671</v>
      </c>
      <c r="I834" s="9" t="s">
        <v>949</v>
      </c>
      <c r="J834" s="129">
        <v>41876</v>
      </c>
      <c r="K834" s="129">
        <v>41746</v>
      </c>
      <c r="L834" s="129">
        <v>42200</v>
      </c>
      <c r="M834" s="9" t="s">
        <v>20</v>
      </c>
      <c r="O834" s="9">
        <v>30</v>
      </c>
      <c r="Q834" s="9" t="s">
        <v>54</v>
      </c>
      <c r="S834" s="13">
        <v>150010000</v>
      </c>
      <c r="T834" s="13">
        <v>150010000</v>
      </c>
      <c r="U834" s="13">
        <v>30002000</v>
      </c>
      <c r="AF834" s="51">
        <f t="shared" si="12"/>
        <v>0</v>
      </c>
      <c r="AH834" s="11">
        <v>74618</v>
      </c>
      <c r="AI834" s="11">
        <v>42200</v>
      </c>
      <c r="AJ834" s="13">
        <v>146599966</v>
      </c>
      <c r="AK834" s="13">
        <v>29319993</v>
      </c>
    </row>
    <row r="835" spans="1:131" ht="19.5" customHeight="1" x14ac:dyDescent="0.25">
      <c r="A835" s="22">
        <v>653</v>
      </c>
      <c r="B835" s="10" t="s">
        <v>2081</v>
      </c>
      <c r="C835" s="9" t="s">
        <v>1118</v>
      </c>
      <c r="E835" s="9" t="s">
        <v>1355</v>
      </c>
      <c r="F835" s="9" t="s">
        <v>1119</v>
      </c>
      <c r="I835" s="9" t="s">
        <v>78</v>
      </c>
      <c r="J835" s="129">
        <v>41518</v>
      </c>
      <c r="K835" s="129">
        <v>41501</v>
      </c>
      <c r="L835" s="129">
        <v>41670</v>
      </c>
      <c r="O835" s="9">
        <v>30</v>
      </c>
      <c r="Q835" s="9" t="s">
        <v>54</v>
      </c>
      <c r="S835" s="13">
        <v>5625000</v>
      </c>
      <c r="T835" s="13">
        <v>5625000</v>
      </c>
      <c r="U835" s="13">
        <v>1125000</v>
      </c>
      <c r="AF835" s="51">
        <f t="shared" si="12"/>
        <v>0</v>
      </c>
      <c r="AH835" s="11">
        <v>41501</v>
      </c>
      <c r="AI835" s="11">
        <v>41585</v>
      </c>
      <c r="AJ835" s="13">
        <v>5151275</v>
      </c>
      <c r="AK835" s="13">
        <v>1030000</v>
      </c>
    </row>
    <row r="836" spans="1:131" ht="39" customHeight="1" x14ac:dyDescent="0.25">
      <c r="A836" s="18">
        <v>653</v>
      </c>
      <c r="B836" s="17" t="s">
        <v>2081</v>
      </c>
      <c r="C836" s="18" t="s">
        <v>1293</v>
      </c>
      <c r="D836" s="19">
        <v>41660</v>
      </c>
      <c r="L836" s="130">
        <v>41585</v>
      </c>
      <c r="AF836" s="51">
        <f t="shared" si="12"/>
        <v>0</v>
      </c>
    </row>
    <row r="837" spans="1:131" ht="19.5" customHeight="1" x14ac:dyDescent="0.25">
      <c r="A837" s="22">
        <v>654</v>
      </c>
      <c r="B837" s="10" t="s">
        <v>2082</v>
      </c>
      <c r="C837" s="9" t="s">
        <v>1120</v>
      </c>
      <c r="E837" s="9" t="s">
        <v>1296</v>
      </c>
      <c r="F837" s="9" t="s">
        <v>1121</v>
      </c>
      <c r="I837" s="9" t="s">
        <v>35</v>
      </c>
      <c r="J837" s="129">
        <v>41501</v>
      </c>
      <c r="K837" s="129">
        <v>41471</v>
      </c>
      <c r="L837" s="129">
        <v>41547</v>
      </c>
      <c r="O837" s="9">
        <v>27</v>
      </c>
      <c r="Q837" s="9" t="s">
        <v>61</v>
      </c>
      <c r="S837" s="13">
        <v>368484926</v>
      </c>
      <c r="T837" s="13">
        <v>368484926</v>
      </c>
      <c r="U837" s="13">
        <v>73696986</v>
      </c>
      <c r="AF837" s="51">
        <f t="shared" si="12"/>
        <v>0</v>
      </c>
      <c r="AH837" s="11">
        <v>41471</v>
      </c>
      <c r="AI837" s="11">
        <v>41547</v>
      </c>
      <c r="AJ837" s="13">
        <v>368236986</v>
      </c>
      <c r="AK837" s="13">
        <v>73647397</v>
      </c>
    </row>
    <row r="838" spans="1:131" ht="19.5" customHeight="1" x14ac:dyDescent="0.25">
      <c r="A838" s="22">
        <v>655</v>
      </c>
      <c r="B838" s="10" t="s">
        <v>2083</v>
      </c>
      <c r="C838" s="9" t="s">
        <v>1122</v>
      </c>
      <c r="E838" s="9" t="s">
        <v>1123</v>
      </c>
      <c r="F838" s="9" t="s">
        <v>1124</v>
      </c>
      <c r="I838" s="9" t="s">
        <v>1093</v>
      </c>
      <c r="J838" s="129">
        <v>41517</v>
      </c>
      <c r="K838" s="129">
        <v>41481</v>
      </c>
      <c r="L838" s="129">
        <v>41820</v>
      </c>
      <c r="O838" s="9">
        <v>28</v>
      </c>
      <c r="Q838" s="9" t="s">
        <v>61</v>
      </c>
      <c r="S838" s="13">
        <v>14200000</v>
      </c>
      <c r="T838" s="13">
        <v>14200000</v>
      </c>
      <c r="U838" s="13">
        <v>2840000</v>
      </c>
      <c r="AF838" s="51">
        <f t="shared" si="12"/>
        <v>0</v>
      </c>
      <c r="AH838" s="11">
        <v>41481</v>
      </c>
      <c r="AI838" s="11">
        <v>41764</v>
      </c>
      <c r="AJ838" s="13">
        <v>14200000</v>
      </c>
      <c r="AK838" s="13">
        <v>2840000</v>
      </c>
    </row>
    <row r="839" spans="1:131" s="18" customFormat="1" ht="19.5" customHeight="1" x14ac:dyDescent="0.25">
      <c r="A839" s="18">
        <v>655</v>
      </c>
      <c r="B839" s="17" t="s">
        <v>2083</v>
      </c>
      <c r="C839" s="18" t="s">
        <v>1122</v>
      </c>
      <c r="D839" s="19">
        <v>41894</v>
      </c>
      <c r="G839" s="19"/>
      <c r="J839" s="130"/>
      <c r="K839" s="130"/>
      <c r="L839" s="130">
        <v>41764</v>
      </c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51">
        <f t="shared" si="12"/>
        <v>0</v>
      </c>
      <c r="AG839" s="46"/>
      <c r="AH839" s="19"/>
      <c r="AI839" s="19"/>
      <c r="AJ839" s="20"/>
      <c r="AK839" s="20"/>
      <c r="AL839" s="19"/>
      <c r="AM839" s="19"/>
      <c r="AN839" s="20"/>
      <c r="AO839" s="20"/>
      <c r="AP839" s="19"/>
      <c r="AQ839" s="19"/>
      <c r="AR839" s="20"/>
      <c r="AS839" s="20"/>
      <c r="AT839" s="19"/>
      <c r="AU839" s="19"/>
      <c r="AV839" s="20"/>
      <c r="AW839" s="20"/>
      <c r="AX839" s="19"/>
      <c r="AY839" s="19"/>
      <c r="AZ839" s="20"/>
      <c r="BA839" s="20"/>
      <c r="BB839" s="19"/>
      <c r="BC839" s="19"/>
      <c r="BD839" s="20"/>
      <c r="BE839" s="20"/>
      <c r="BF839" s="19"/>
      <c r="BG839" s="19"/>
      <c r="BH839" s="20"/>
      <c r="BI839" s="20"/>
      <c r="BJ839" s="19"/>
      <c r="BK839" s="19"/>
      <c r="BL839" s="20"/>
      <c r="BM839" s="20"/>
      <c r="BN839" s="19"/>
      <c r="BO839" s="19"/>
      <c r="BP839" s="20"/>
      <c r="BQ839" s="20"/>
      <c r="BT839" s="20"/>
      <c r="BU839" s="20"/>
      <c r="BX839" s="20"/>
      <c r="BY839" s="20"/>
      <c r="CB839" s="20"/>
      <c r="CC839" s="20"/>
      <c r="CF839" s="20"/>
      <c r="CG839" s="20"/>
      <c r="CJ839" s="20"/>
      <c r="CK839" s="20"/>
      <c r="CN839" s="20"/>
      <c r="CO839" s="20"/>
      <c r="CP839" s="19"/>
      <c r="CQ839" s="19"/>
      <c r="CR839" s="20"/>
      <c r="CS839" s="20"/>
      <c r="CT839" s="19"/>
      <c r="CU839" s="19"/>
      <c r="CV839" s="20"/>
      <c r="CW839" s="20"/>
      <c r="CX839" s="96"/>
      <c r="CY839" s="96"/>
      <c r="CZ839" s="20"/>
      <c r="DA839" s="20"/>
      <c r="DB839" s="96"/>
      <c r="DC839" s="96"/>
      <c r="DD839" s="20"/>
      <c r="DE839" s="20"/>
      <c r="DF839" s="96"/>
      <c r="DG839" s="96"/>
      <c r="DH839" s="20"/>
      <c r="DI839" s="20"/>
      <c r="DJ839" s="96"/>
      <c r="DK839" s="96"/>
      <c r="DL839" s="20"/>
      <c r="DM839" s="20"/>
      <c r="DN839" s="96"/>
      <c r="DO839" s="96"/>
      <c r="DP839" s="20"/>
      <c r="DQ839" s="20"/>
      <c r="DR839" s="96"/>
      <c r="DS839" s="96"/>
      <c r="DT839" s="20"/>
      <c r="DU839" s="20"/>
      <c r="DV839" s="96"/>
      <c r="DW839" s="96"/>
      <c r="DX839" s="20"/>
      <c r="DY839" s="20"/>
      <c r="DZ839" s="56"/>
      <c r="EA839" s="57"/>
    </row>
    <row r="840" spans="1:131" ht="19.5" customHeight="1" x14ac:dyDescent="0.25">
      <c r="A840" s="22">
        <v>656</v>
      </c>
      <c r="B840" s="10" t="s">
        <v>2084</v>
      </c>
      <c r="C840" s="9" t="s">
        <v>1125</v>
      </c>
      <c r="E840" s="9" t="s">
        <v>1126</v>
      </c>
      <c r="F840" s="9" t="s">
        <v>1127</v>
      </c>
      <c r="I840" s="9" t="s">
        <v>78</v>
      </c>
      <c r="J840" s="129">
        <v>41456</v>
      </c>
      <c r="K840" s="129">
        <v>41348</v>
      </c>
      <c r="L840" s="129">
        <v>41754</v>
      </c>
      <c r="O840" s="9">
        <v>29</v>
      </c>
      <c r="Q840" s="9" t="s">
        <v>54</v>
      </c>
      <c r="S840" s="13">
        <v>7500000</v>
      </c>
      <c r="T840" s="13">
        <v>7500000</v>
      </c>
      <c r="U840" s="13">
        <v>1500000</v>
      </c>
      <c r="AF840" s="51">
        <f t="shared" si="12"/>
        <v>0</v>
      </c>
      <c r="AH840" s="11">
        <v>41348</v>
      </c>
      <c r="AI840" s="11">
        <v>41928</v>
      </c>
      <c r="AJ840" s="13">
        <v>6988562</v>
      </c>
      <c r="AK840" s="13">
        <v>1397712</v>
      </c>
    </row>
    <row r="841" spans="1:131" s="18" customFormat="1" ht="19.5" customHeight="1" x14ac:dyDescent="0.25">
      <c r="A841" s="18">
        <v>656</v>
      </c>
      <c r="B841" s="17" t="s">
        <v>2084</v>
      </c>
      <c r="C841" s="18" t="s">
        <v>1125</v>
      </c>
      <c r="D841" s="19">
        <v>42123</v>
      </c>
      <c r="G841" s="19"/>
      <c r="J841" s="130"/>
      <c r="K841" s="130"/>
      <c r="L841" s="130">
        <v>41928</v>
      </c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51">
        <f t="shared" si="12"/>
        <v>0</v>
      </c>
      <c r="AG841" s="46"/>
      <c r="AH841" s="19"/>
      <c r="AI841" s="19"/>
      <c r="AJ841" s="20"/>
      <c r="AK841" s="20"/>
      <c r="AL841" s="19"/>
      <c r="AM841" s="19"/>
      <c r="AN841" s="20"/>
      <c r="AO841" s="20"/>
      <c r="AP841" s="19"/>
      <c r="AQ841" s="19"/>
      <c r="AR841" s="20"/>
      <c r="AS841" s="20"/>
      <c r="AT841" s="19"/>
      <c r="AU841" s="19"/>
      <c r="AV841" s="20"/>
      <c r="AW841" s="20"/>
      <c r="AX841" s="19"/>
      <c r="AY841" s="19"/>
      <c r="AZ841" s="20"/>
      <c r="BA841" s="20"/>
      <c r="BB841" s="19"/>
      <c r="BC841" s="19"/>
      <c r="BD841" s="20"/>
      <c r="BE841" s="20"/>
      <c r="BF841" s="19"/>
      <c r="BG841" s="19"/>
      <c r="BH841" s="20"/>
      <c r="BI841" s="20"/>
      <c r="BJ841" s="19"/>
      <c r="BK841" s="19"/>
      <c r="BL841" s="20"/>
      <c r="BM841" s="20"/>
      <c r="BN841" s="19"/>
      <c r="BO841" s="19"/>
      <c r="BP841" s="20"/>
      <c r="BQ841" s="20"/>
      <c r="BT841" s="20"/>
      <c r="BU841" s="20"/>
      <c r="BX841" s="20"/>
      <c r="BY841" s="20"/>
      <c r="CB841" s="20"/>
      <c r="CC841" s="20"/>
      <c r="CF841" s="20"/>
      <c r="CG841" s="20"/>
      <c r="CJ841" s="20"/>
      <c r="CK841" s="20"/>
      <c r="CN841" s="20"/>
      <c r="CO841" s="20"/>
      <c r="CP841" s="19"/>
      <c r="CQ841" s="19"/>
      <c r="CR841" s="20"/>
      <c r="CS841" s="20"/>
      <c r="CT841" s="19"/>
      <c r="CU841" s="19"/>
      <c r="CV841" s="20"/>
      <c r="CW841" s="20"/>
      <c r="CX841" s="96"/>
      <c r="CY841" s="96"/>
      <c r="CZ841" s="20"/>
      <c r="DA841" s="20"/>
      <c r="DB841" s="96"/>
      <c r="DC841" s="96"/>
      <c r="DD841" s="20"/>
      <c r="DE841" s="20"/>
      <c r="DF841" s="96"/>
      <c r="DG841" s="96"/>
      <c r="DH841" s="20"/>
      <c r="DI841" s="20"/>
      <c r="DJ841" s="96"/>
      <c r="DK841" s="96"/>
      <c r="DL841" s="20"/>
      <c r="DM841" s="20"/>
      <c r="DN841" s="96"/>
      <c r="DO841" s="96"/>
      <c r="DP841" s="20"/>
      <c r="DQ841" s="20"/>
      <c r="DR841" s="96"/>
      <c r="DS841" s="96"/>
      <c r="DT841" s="20"/>
      <c r="DU841" s="20"/>
      <c r="DV841" s="96"/>
      <c r="DW841" s="96"/>
      <c r="DX841" s="20"/>
      <c r="DY841" s="20"/>
      <c r="DZ841" s="56"/>
      <c r="EA841" s="57"/>
    </row>
    <row r="842" spans="1:131" ht="33.75" customHeight="1" x14ac:dyDescent="0.25">
      <c r="A842" s="22">
        <v>657</v>
      </c>
      <c r="B842" s="10" t="s">
        <v>2085</v>
      </c>
      <c r="C842" s="9" t="s">
        <v>1128</v>
      </c>
      <c r="E842" s="9" t="s">
        <v>1356</v>
      </c>
      <c r="F842" s="9" t="s">
        <v>1129</v>
      </c>
      <c r="I842" s="9" t="s">
        <v>205</v>
      </c>
      <c r="J842" s="129">
        <v>41501</v>
      </c>
      <c r="K842" s="129">
        <v>41218</v>
      </c>
      <c r="L842" s="129">
        <v>41639</v>
      </c>
      <c r="M842" s="9" t="s">
        <v>20</v>
      </c>
      <c r="O842" s="9">
        <v>31</v>
      </c>
      <c r="Q842" s="9" t="s">
        <v>54</v>
      </c>
      <c r="S842" s="13">
        <v>150812000</v>
      </c>
      <c r="T842" s="13">
        <v>150812000</v>
      </c>
      <c r="U842" s="13">
        <v>30162400</v>
      </c>
      <c r="AF842" s="51">
        <f t="shared" si="12"/>
        <v>0</v>
      </c>
      <c r="AH842" s="11">
        <v>41218</v>
      </c>
      <c r="AI842" s="11">
        <v>41579</v>
      </c>
      <c r="AJ842" s="13">
        <v>97620671</v>
      </c>
      <c r="AK842" s="13">
        <v>19360000</v>
      </c>
      <c r="AL842" s="11">
        <v>41218</v>
      </c>
      <c r="AM842" s="11">
        <v>41579</v>
      </c>
      <c r="AN842" s="13">
        <v>35535000</v>
      </c>
      <c r="AO842" s="13">
        <v>7107000</v>
      </c>
      <c r="AP842" s="11">
        <v>41218</v>
      </c>
      <c r="AQ842" s="11">
        <v>41579</v>
      </c>
      <c r="AR842" s="13">
        <v>17639417</v>
      </c>
      <c r="AS842" s="13">
        <v>3527883</v>
      </c>
    </row>
    <row r="843" spans="1:131" ht="33" customHeight="1" x14ac:dyDescent="0.25">
      <c r="A843" s="18">
        <v>657</v>
      </c>
      <c r="B843" s="17" t="s">
        <v>2085</v>
      </c>
      <c r="C843" s="18" t="s">
        <v>1128</v>
      </c>
      <c r="D843" s="19">
        <v>41660</v>
      </c>
      <c r="E843" s="18" t="s">
        <v>1292</v>
      </c>
      <c r="L843" s="130">
        <v>41579</v>
      </c>
      <c r="AF843" s="51">
        <f t="shared" si="12"/>
        <v>0</v>
      </c>
    </row>
    <row r="844" spans="1:131" ht="19.5" customHeight="1" x14ac:dyDescent="0.25">
      <c r="A844" s="22">
        <v>658</v>
      </c>
      <c r="B844" s="10" t="s">
        <v>2086</v>
      </c>
      <c r="C844" s="9" t="s">
        <v>1130</v>
      </c>
      <c r="E844" s="9" t="s">
        <v>1255</v>
      </c>
      <c r="F844" s="9" t="s">
        <v>257</v>
      </c>
      <c r="I844" s="9" t="s">
        <v>1093</v>
      </c>
      <c r="J844" s="129">
        <v>41461</v>
      </c>
      <c r="K844" s="129">
        <v>41458</v>
      </c>
      <c r="L844" s="129">
        <v>41820</v>
      </c>
      <c r="O844" s="9">
        <v>27</v>
      </c>
      <c r="Q844" s="9" t="s">
        <v>54</v>
      </c>
      <c r="S844" s="13">
        <v>10000000</v>
      </c>
      <c r="T844" s="13">
        <v>10000000</v>
      </c>
      <c r="U844" s="13">
        <v>2000000</v>
      </c>
      <c r="AF844" s="51">
        <f t="shared" si="12"/>
        <v>0</v>
      </c>
      <c r="AH844" s="11">
        <v>41458</v>
      </c>
      <c r="AI844" s="11">
        <v>41820</v>
      </c>
      <c r="AJ844" s="13">
        <v>9628692</v>
      </c>
      <c r="AK844" s="13">
        <v>1925738</v>
      </c>
    </row>
    <row r="845" spans="1:131" ht="19.5" customHeight="1" x14ac:dyDescent="0.25">
      <c r="A845" s="22">
        <v>659</v>
      </c>
      <c r="B845" s="10" t="s">
        <v>2087</v>
      </c>
      <c r="C845" s="9" t="s">
        <v>1131</v>
      </c>
      <c r="E845" s="9" t="s">
        <v>83</v>
      </c>
      <c r="F845" s="9" t="s">
        <v>84</v>
      </c>
      <c r="I845" s="9" t="s">
        <v>25</v>
      </c>
      <c r="J845" s="129">
        <v>41334</v>
      </c>
      <c r="K845" s="129">
        <v>41285</v>
      </c>
      <c r="L845" s="129">
        <v>41608</v>
      </c>
      <c r="O845" s="9">
        <v>26</v>
      </c>
      <c r="Q845" s="9" t="s">
        <v>54</v>
      </c>
      <c r="S845" s="13">
        <v>17500000</v>
      </c>
      <c r="T845" s="13">
        <v>17500000</v>
      </c>
      <c r="U845" s="13">
        <v>3500000</v>
      </c>
      <c r="AF845" s="51">
        <f t="shared" si="12"/>
        <v>0</v>
      </c>
      <c r="AH845" s="11">
        <v>41285</v>
      </c>
      <c r="AI845" s="11">
        <v>41608</v>
      </c>
      <c r="AJ845" s="13">
        <v>14258697</v>
      </c>
      <c r="AK845" s="13">
        <v>2851739</v>
      </c>
    </row>
    <row r="846" spans="1:131" ht="19.5" customHeight="1" x14ac:dyDescent="0.25">
      <c r="A846" s="22">
        <v>660</v>
      </c>
      <c r="B846" s="10" t="s">
        <v>2088</v>
      </c>
      <c r="C846" s="9" t="s">
        <v>1132</v>
      </c>
      <c r="E846" s="9" t="s">
        <v>83</v>
      </c>
      <c r="F846" s="9" t="s">
        <v>84</v>
      </c>
      <c r="I846" s="9" t="s">
        <v>1093</v>
      </c>
      <c r="J846" s="129">
        <v>41295</v>
      </c>
      <c r="K846" s="129">
        <v>41285</v>
      </c>
      <c r="L846" s="129">
        <v>41638</v>
      </c>
      <c r="O846" s="9">
        <v>24</v>
      </c>
      <c r="Q846" s="9" t="s">
        <v>54</v>
      </c>
      <c r="S846" s="13">
        <v>17500000</v>
      </c>
      <c r="T846" s="13">
        <v>17500000</v>
      </c>
      <c r="U846" s="13">
        <v>3500000</v>
      </c>
      <c r="AF846" s="51">
        <f t="shared" si="12"/>
        <v>0</v>
      </c>
      <c r="AH846" s="11" t="s">
        <v>2223</v>
      </c>
      <c r="AI846" s="11">
        <v>41638</v>
      </c>
      <c r="AJ846" s="13">
        <v>14236118</v>
      </c>
      <c r="AK846" s="13">
        <v>2847224</v>
      </c>
    </row>
    <row r="847" spans="1:131" s="18" customFormat="1" ht="19.5" customHeight="1" x14ac:dyDescent="0.25">
      <c r="A847" s="18">
        <v>660</v>
      </c>
      <c r="B847" s="17" t="s">
        <v>2088</v>
      </c>
      <c r="C847" s="18" t="s">
        <v>2289</v>
      </c>
      <c r="D847" s="19">
        <v>41801</v>
      </c>
      <c r="G847" s="19"/>
      <c r="J847" s="130"/>
      <c r="K847" s="130"/>
      <c r="L847" s="13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51">
        <f t="shared" si="12"/>
        <v>0</v>
      </c>
      <c r="AG847" s="46"/>
      <c r="AH847" s="19"/>
      <c r="AI847" s="19"/>
      <c r="AJ847" s="20"/>
      <c r="AK847" s="20"/>
      <c r="AL847" s="19"/>
      <c r="AM847" s="19"/>
      <c r="AN847" s="20"/>
      <c r="AO847" s="20"/>
      <c r="AP847" s="19"/>
      <c r="AQ847" s="19"/>
      <c r="AR847" s="20"/>
      <c r="AS847" s="20"/>
      <c r="AT847" s="19"/>
      <c r="AU847" s="19"/>
      <c r="AV847" s="20"/>
      <c r="AW847" s="20"/>
      <c r="AX847" s="19"/>
      <c r="AY847" s="19"/>
      <c r="AZ847" s="20"/>
      <c r="BA847" s="20"/>
      <c r="BB847" s="19"/>
      <c r="BC847" s="19"/>
      <c r="BD847" s="20"/>
      <c r="BE847" s="20"/>
      <c r="BF847" s="19"/>
      <c r="BG847" s="19"/>
      <c r="BH847" s="20"/>
      <c r="BI847" s="20"/>
      <c r="BJ847" s="19"/>
      <c r="BK847" s="19"/>
      <c r="BL847" s="20"/>
      <c r="BM847" s="20"/>
      <c r="BN847" s="19"/>
      <c r="BO847" s="19"/>
      <c r="BP847" s="20"/>
      <c r="BQ847" s="20"/>
      <c r="BT847" s="20"/>
      <c r="BU847" s="20"/>
      <c r="BX847" s="20"/>
      <c r="BY847" s="20"/>
      <c r="CB847" s="20"/>
      <c r="CC847" s="20"/>
      <c r="CF847" s="20"/>
      <c r="CG847" s="20"/>
      <c r="CJ847" s="20"/>
      <c r="CK847" s="20"/>
      <c r="CN847" s="20"/>
      <c r="CO847" s="20"/>
      <c r="CP847" s="19"/>
      <c r="CQ847" s="19"/>
      <c r="CR847" s="20"/>
      <c r="CS847" s="20"/>
      <c r="CT847" s="19"/>
      <c r="CU847" s="19"/>
      <c r="CV847" s="20"/>
      <c r="CW847" s="20"/>
      <c r="CX847" s="96"/>
      <c r="CY847" s="96"/>
      <c r="CZ847" s="20"/>
      <c r="DA847" s="20"/>
      <c r="DB847" s="96"/>
      <c r="DC847" s="96"/>
      <c r="DD847" s="20"/>
      <c r="DE847" s="20"/>
      <c r="DF847" s="96"/>
      <c r="DG847" s="96"/>
      <c r="DH847" s="20"/>
      <c r="DI847" s="20"/>
      <c r="DJ847" s="96"/>
      <c r="DK847" s="96"/>
      <c r="DL847" s="20"/>
      <c r="DM847" s="20"/>
      <c r="DN847" s="96"/>
      <c r="DO847" s="96"/>
      <c r="DP847" s="20"/>
      <c r="DQ847" s="20"/>
      <c r="DR847" s="96"/>
      <c r="DS847" s="96"/>
      <c r="DT847" s="20"/>
      <c r="DU847" s="20"/>
      <c r="DV847" s="96"/>
      <c r="DW847" s="96"/>
      <c r="DX847" s="20"/>
      <c r="DY847" s="20"/>
      <c r="DZ847" s="56"/>
      <c r="EA847" s="57"/>
    </row>
    <row r="848" spans="1:131" ht="19.5" customHeight="1" x14ac:dyDescent="0.25">
      <c r="A848" s="22">
        <v>661</v>
      </c>
      <c r="B848" s="10" t="s">
        <v>2089</v>
      </c>
      <c r="C848" s="9" t="s">
        <v>1133</v>
      </c>
      <c r="E848" s="9" t="s">
        <v>83</v>
      </c>
      <c r="F848" s="9" t="s">
        <v>84</v>
      </c>
      <c r="I848" s="9" t="s">
        <v>1093</v>
      </c>
      <c r="J848" s="129">
        <v>41359</v>
      </c>
      <c r="K848" s="129">
        <v>41337</v>
      </c>
      <c r="L848" s="129">
        <v>41912</v>
      </c>
      <c r="O848" s="9">
        <v>29</v>
      </c>
      <c r="Q848" s="9" t="s">
        <v>54</v>
      </c>
      <c r="S848" s="13">
        <v>16750000</v>
      </c>
      <c r="T848" s="13">
        <v>16750000</v>
      </c>
      <c r="U848" s="13">
        <v>3350000</v>
      </c>
      <c r="AF848" s="51">
        <f t="shared" si="12"/>
        <v>0</v>
      </c>
      <c r="AH848" s="11">
        <v>41279</v>
      </c>
      <c r="AI848" s="11">
        <v>41774</v>
      </c>
      <c r="AJ848" s="13">
        <v>15035937</v>
      </c>
      <c r="AK848" s="13">
        <v>3007187</v>
      </c>
    </row>
    <row r="849" spans="1:131" ht="36.75" customHeight="1" x14ac:dyDescent="0.25">
      <c r="A849" s="18">
        <v>661</v>
      </c>
      <c r="B849" s="17" t="s">
        <v>2089</v>
      </c>
      <c r="C849" s="18" t="s">
        <v>2961</v>
      </c>
      <c r="D849" s="19" t="s">
        <v>2962</v>
      </c>
      <c r="AF849" s="51">
        <f t="shared" si="12"/>
        <v>0</v>
      </c>
    </row>
    <row r="850" spans="1:131" ht="19.5" customHeight="1" x14ac:dyDescent="0.25">
      <c r="A850" s="22">
        <v>662</v>
      </c>
      <c r="B850" s="10" t="s">
        <v>2090</v>
      </c>
      <c r="C850" s="9" t="s">
        <v>1134</v>
      </c>
      <c r="E850" s="9" t="s">
        <v>83</v>
      </c>
      <c r="F850" s="9" t="s">
        <v>84</v>
      </c>
      <c r="I850" s="9" t="s">
        <v>28</v>
      </c>
      <c r="J850" s="129">
        <v>41401</v>
      </c>
      <c r="K850" s="129">
        <v>41330</v>
      </c>
      <c r="L850" s="129">
        <v>41577</v>
      </c>
      <c r="O850" s="9">
        <v>31</v>
      </c>
      <c r="Q850" s="9" t="s">
        <v>54</v>
      </c>
      <c r="S850" s="13">
        <v>8500000</v>
      </c>
      <c r="T850" s="13">
        <v>8500000</v>
      </c>
      <c r="U850" s="13">
        <v>1700000</v>
      </c>
      <c r="AF850" s="51">
        <f t="shared" si="12"/>
        <v>0</v>
      </c>
      <c r="AH850" s="11">
        <v>41330</v>
      </c>
      <c r="AI850" s="11">
        <v>41685</v>
      </c>
      <c r="AJ850" s="13">
        <v>8535564</v>
      </c>
      <c r="AK850" s="13">
        <v>1700000</v>
      </c>
    </row>
    <row r="851" spans="1:131" s="18" customFormat="1" ht="19.5" customHeight="1" x14ac:dyDescent="0.25">
      <c r="A851" s="18">
        <v>662</v>
      </c>
      <c r="B851" s="17" t="s">
        <v>2090</v>
      </c>
      <c r="C851" s="18" t="s">
        <v>2250</v>
      </c>
      <c r="D851" s="19">
        <v>41786</v>
      </c>
      <c r="G851" s="19"/>
      <c r="J851" s="130"/>
      <c r="K851" s="130"/>
      <c r="L851" s="130">
        <v>41685</v>
      </c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51">
        <f t="shared" si="12"/>
        <v>0</v>
      </c>
      <c r="AG851" s="46"/>
      <c r="AH851" s="19"/>
      <c r="AI851" s="19"/>
      <c r="AJ851" s="20"/>
      <c r="AK851" s="20"/>
      <c r="AL851" s="19"/>
      <c r="AM851" s="19"/>
      <c r="AN851" s="20"/>
      <c r="AO851" s="20"/>
      <c r="AP851" s="19"/>
      <c r="AQ851" s="19"/>
      <c r="AR851" s="20"/>
      <c r="AS851" s="20"/>
      <c r="AT851" s="19"/>
      <c r="AU851" s="19"/>
      <c r="AV851" s="20"/>
      <c r="AW851" s="20"/>
      <c r="AX851" s="19"/>
      <c r="AY851" s="19"/>
      <c r="AZ851" s="20"/>
      <c r="BA851" s="20"/>
      <c r="BB851" s="19"/>
      <c r="BC851" s="19"/>
      <c r="BD851" s="20"/>
      <c r="BE851" s="20"/>
      <c r="BF851" s="19"/>
      <c r="BG851" s="19"/>
      <c r="BH851" s="20"/>
      <c r="BI851" s="20"/>
      <c r="BJ851" s="19"/>
      <c r="BK851" s="19"/>
      <c r="BL851" s="20"/>
      <c r="BM851" s="20"/>
      <c r="BN851" s="19"/>
      <c r="BO851" s="19"/>
      <c r="BP851" s="20"/>
      <c r="BQ851" s="20"/>
      <c r="BT851" s="20"/>
      <c r="BU851" s="20"/>
      <c r="BX851" s="20"/>
      <c r="BY851" s="20"/>
      <c r="CB851" s="20"/>
      <c r="CC851" s="20"/>
      <c r="CF851" s="20"/>
      <c r="CG851" s="20"/>
      <c r="CJ851" s="20"/>
      <c r="CK851" s="20"/>
      <c r="CN851" s="20"/>
      <c r="CO851" s="20"/>
      <c r="CP851" s="19"/>
      <c r="CQ851" s="19"/>
      <c r="CR851" s="20"/>
      <c r="CS851" s="20"/>
      <c r="CT851" s="19"/>
      <c r="CU851" s="19"/>
      <c r="CV851" s="20"/>
      <c r="CW851" s="20"/>
      <c r="CX851" s="96"/>
      <c r="CY851" s="96"/>
      <c r="CZ851" s="20"/>
      <c r="DA851" s="20"/>
      <c r="DB851" s="96"/>
      <c r="DC851" s="96"/>
      <c r="DD851" s="20"/>
      <c r="DE851" s="20"/>
      <c r="DF851" s="96"/>
      <c r="DG851" s="96"/>
      <c r="DH851" s="20"/>
      <c r="DI851" s="20"/>
      <c r="DJ851" s="96"/>
      <c r="DK851" s="96"/>
      <c r="DL851" s="20"/>
      <c r="DM851" s="20"/>
      <c r="DN851" s="96"/>
      <c r="DO851" s="96"/>
      <c r="DP851" s="20"/>
      <c r="DQ851" s="20"/>
      <c r="DR851" s="96"/>
      <c r="DS851" s="96"/>
      <c r="DT851" s="20"/>
      <c r="DU851" s="20"/>
      <c r="DV851" s="96"/>
      <c r="DW851" s="96"/>
      <c r="DX851" s="20"/>
      <c r="DY851" s="20"/>
      <c r="DZ851" s="56"/>
      <c r="EA851" s="57"/>
    </row>
    <row r="852" spans="1:131" ht="19.5" customHeight="1" x14ac:dyDescent="0.25">
      <c r="A852" s="22">
        <v>663</v>
      </c>
      <c r="B852" s="10" t="s">
        <v>2091</v>
      </c>
      <c r="C852" s="9" t="s">
        <v>1135</v>
      </c>
      <c r="E852" s="9" t="s">
        <v>598</v>
      </c>
      <c r="F852" s="9" t="s">
        <v>396</v>
      </c>
      <c r="I852" s="9" t="s">
        <v>78</v>
      </c>
      <c r="J852" s="129">
        <v>41463</v>
      </c>
      <c r="K852" s="129">
        <v>41414</v>
      </c>
      <c r="L852" s="129">
        <v>41729</v>
      </c>
      <c r="O852" s="9">
        <v>30</v>
      </c>
      <c r="Q852" s="9" t="s">
        <v>54</v>
      </c>
      <c r="S852" s="13">
        <v>10800000</v>
      </c>
      <c r="T852" s="13">
        <v>10800000</v>
      </c>
      <c r="U852" s="13">
        <v>2160000</v>
      </c>
      <c r="AF852" s="51">
        <f t="shared" si="12"/>
        <v>0</v>
      </c>
      <c r="AH852" s="11">
        <v>41414</v>
      </c>
      <c r="AI852" s="11">
        <v>41729</v>
      </c>
      <c r="AJ852" s="13">
        <v>10803715</v>
      </c>
      <c r="AK852" s="13">
        <v>2160000</v>
      </c>
    </row>
    <row r="853" spans="1:131" ht="19.5" customHeight="1" x14ac:dyDescent="0.25">
      <c r="A853" s="22">
        <v>664</v>
      </c>
      <c r="B853" s="10" t="s">
        <v>2092</v>
      </c>
      <c r="C853" s="9" t="s">
        <v>1136</v>
      </c>
      <c r="E853" s="9" t="s">
        <v>1287</v>
      </c>
      <c r="F853" s="9" t="s">
        <v>493</v>
      </c>
      <c r="I853" s="9" t="s">
        <v>35</v>
      </c>
      <c r="J853" s="129">
        <v>41478</v>
      </c>
      <c r="K853" s="129">
        <v>41276</v>
      </c>
      <c r="L853" s="129">
        <v>42004</v>
      </c>
      <c r="O853" s="9">
        <v>32</v>
      </c>
      <c r="Q853" s="9" t="s">
        <v>61</v>
      </c>
      <c r="S853" s="13">
        <v>454257000</v>
      </c>
      <c r="T853" s="13">
        <v>454257000</v>
      </c>
      <c r="U853" s="13">
        <v>90851400</v>
      </c>
      <c r="AF853" s="51">
        <f t="shared" si="12"/>
        <v>0</v>
      </c>
      <c r="AH853" s="11">
        <v>41276</v>
      </c>
      <c r="AI853" s="11">
        <v>41547</v>
      </c>
      <c r="AJ853" s="13">
        <v>203361628</v>
      </c>
      <c r="AK853" s="13">
        <v>40672326</v>
      </c>
      <c r="AL853" s="11">
        <v>41548</v>
      </c>
      <c r="AM853" s="11">
        <v>41639</v>
      </c>
      <c r="AN853" s="13">
        <v>153836596</v>
      </c>
      <c r="AO853" s="13">
        <v>30767319</v>
      </c>
      <c r="AP853" s="11">
        <v>41640</v>
      </c>
      <c r="AQ853" s="11">
        <v>41820</v>
      </c>
      <c r="AR853" s="13">
        <v>3501974</v>
      </c>
      <c r="AS853" s="13">
        <v>700395</v>
      </c>
      <c r="AT853" s="11">
        <v>41276</v>
      </c>
      <c r="AU853" s="11">
        <v>41820</v>
      </c>
      <c r="AV853" s="13">
        <v>379955540</v>
      </c>
      <c r="AW853" s="13">
        <v>75014284</v>
      </c>
    </row>
    <row r="854" spans="1:131" ht="19.5" customHeight="1" x14ac:dyDescent="0.25">
      <c r="A854" s="22">
        <v>665</v>
      </c>
      <c r="B854" s="10" t="s">
        <v>2093</v>
      </c>
      <c r="C854" s="9" t="s">
        <v>1137</v>
      </c>
      <c r="E854" s="9" t="s">
        <v>1362</v>
      </c>
      <c r="F854" s="9" t="s">
        <v>1090</v>
      </c>
      <c r="I854" s="9" t="s">
        <v>25</v>
      </c>
      <c r="J854" s="129">
        <v>41442</v>
      </c>
      <c r="K854" s="129">
        <v>41402</v>
      </c>
      <c r="L854" s="129">
        <v>41769</v>
      </c>
      <c r="O854" s="9">
        <v>29</v>
      </c>
      <c r="Q854" s="9" t="s">
        <v>54</v>
      </c>
      <c r="S854" s="13">
        <v>11250000</v>
      </c>
      <c r="T854" s="13">
        <v>11250000</v>
      </c>
      <c r="U854" s="13">
        <v>1800000</v>
      </c>
      <c r="AF854" s="51">
        <f t="shared" si="12"/>
        <v>0</v>
      </c>
      <c r="AH854" s="11">
        <v>41402</v>
      </c>
      <c r="AI854" s="11">
        <v>41608</v>
      </c>
      <c r="AJ854" s="13">
        <v>9219595</v>
      </c>
      <c r="AK854" s="13">
        <v>1800000</v>
      </c>
    </row>
    <row r="855" spans="1:131" s="18" customFormat="1" ht="19.5" customHeight="1" x14ac:dyDescent="0.25">
      <c r="A855" s="18">
        <v>665</v>
      </c>
      <c r="B855" s="17" t="s">
        <v>2093</v>
      </c>
      <c r="C855" s="18" t="s">
        <v>1137</v>
      </c>
      <c r="D855" s="19">
        <v>41752</v>
      </c>
      <c r="G855" s="19"/>
      <c r="J855" s="130"/>
      <c r="K855" s="130"/>
      <c r="L855" s="130">
        <v>41608</v>
      </c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51">
        <f t="shared" si="12"/>
        <v>0</v>
      </c>
      <c r="AG855" s="46"/>
      <c r="AH855" s="19"/>
      <c r="AI855" s="19"/>
      <c r="AJ855" s="20"/>
      <c r="AK855" s="20"/>
      <c r="AL855" s="19"/>
      <c r="AM855" s="19"/>
      <c r="AN855" s="20"/>
      <c r="AO855" s="20"/>
      <c r="AP855" s="19"/>
      <c r="AQ855" s="19"/>
      <c r="AR855" s="20"/>
      <c r="AS855" s="20"/>
      <c r="AT855" s="19"/>
      <c r="AU855" s="19"/>
      <c r="AV855" s="20"/>
      <c r="AW855" s="20"/>
      <c r="AX855" s="19"/>
      <c r="AY855" s="19"/>
      <c r="AZ855" s="20"/>
      <c r="BA855" s="20"/>
      <c r="BB855" s="19"/>
      <c r="BC855" s="19"/>
      <c r="BD855" s="20"/>
      <c r="BE855" s="20"/>
      <c r="BF855" s="19"/>
      <c r="BG855" s="19"/>
      <c r="BH855" s="20"/>
      <c r="BI855" s="20"/>
      <c r="BJ855" s="19"/>
      <c r="BK855" s="19"/>
      <c r="BL855" s="20"/>
      <c r="BM855" s="20"/>
      <c r="BN855" s="19"/>
      <c r="BO855" s="19"/>
      <c r="BP855" s="20"/>
      <c r="BQ855" s="20"/>
      <c r="BT855" s="20"/>
      <c r="BU855" s="20"/>
      <c r="BX855" s="20"/>
      <c r="BY855" s="20"/>
      <c r="CB855" s="20"/>
      <c r="CC855" s="20"/>
      <c r="CF855" s="20"/>
      <c r="CG855" s="20"/>
      <c r="CJ855" s="20"/>
      <c r="CK855" s="20"/>
      <c r="CN855" s="20"/>
      <c r="CO855" s="20"/>
      <c r="CP855" s="19"/>
      <c r="CQ855" s="19"/>
      <c r="CR855" s="20"/>
      <c r="CS855" s="20"/>
      <c r="CT855" s="19"/>
      <c r="CU855" s="19"/>
      <c r="CV855" s="20"/>
      <c r="CW855" s="20"/>
      <c r="CX855" s="96"/>
      <c r="CY855" s="96"/>
      <c r="CZ855" s="20"/>
      <c r="DA855" s="20"/>
      <c r="DB855" s="96"/>
      <c r="DC855" s="96"/>
      <c r="DD855" s="20"/>
      <c r="DE855" s="20"/>
      <c r="DF855" s="96"/>
      <c r="DG855" s="96"/>
      <c r="DH855" s="20"/>
      <c r="DI855" s="20"/>
      <c r="DJ855" s="96"/>
      <c r="DK855" s="96"/>
      <c r="DL855" s="20"/>
      <c r="DM855" s="20"/>
      <c r="DN855" s="96"/>
      <c r="DO855" s="96"/>
      <c r="DP855" s="20"/>
      <c r="DQ855" s="20"/>
      <c r="DR855" s="96"/>
      <c r="DS855" s="96"/>
      <c r="DT855" s="20"/>
      <c r="DU855" s="20"/>
      <c r="DV855" s="96"/>
      <c r="DW855" s="96"/>
      <c r="DX855" s="20"/>
      <c r="DY855" s="20"/>
      <c r="DZ855" s="56"/>
      <c r="EA855" s="57"/>
    </row>
    <row r="856" spans="1:131" ht="19.5" customHeight="1" x14ac:dyDescent="0.25">
      <c r="A856" s="22">
        <v>666</v>
      </c>
      <c r="B856" s="10" t="s">
        <v>2094</v>
      </c>
      <c r="C856" s="9" t="s">
        <v>1138</v>
      </c>
      <c r="E856" s="9" t="s">
        <v>1009</v>
      </c>
      <c r="F856" s="9" t="s">
        <v>1010</v>
      </c>
      <c r="I856" s="9" t="s">
        <v>78</v>
      </c>
      <c r="J856" s="129">
        <v>41470</v>
      </c>
      <c r="K856" s="129">
        <v>41456</v>
      </c>
      <c r="L856" s="129">
        <v>41670</v>
      </c>
      <c r="O856" s="9">
        <v>29</v>
      </c>
      <c r="Q856" s="9" t="s">
        <v>54</v>
      </c>
      <c r="S856" s="13">
        <v>15000000</v>
      </c>
      <c r="T856" s="13">
        <v>15000000</v>
      </c>
      <c r="U856" s="13">
        <v>3000000</v>
      </c>
      <c r="AF856" s="51">
        <f t="shared" si="12"/>
        <v>0</v>
      </c>
      <c r="AH856" s="11">
        <v>41456</v>
      </c>
      <c r="AI856" s="11">
        <v>41825</v>
      </c>
      <c r="AJ856" s="13">
        <v>14669530</v>
      </c>
      <c r="AK856" s="13">
        <v>2933906</v>
      </c>
    </row>
    <row r="857" spans="1:131" s="18" customFormat="1" ht="19.5" customHeight="1" x14ac:dyDescent="0.25">
      <c r="A857" s="18">
        <v>666</v>
      </c>
      <c r="B857" s="17" t="s">
        <v>2094</v>
      </c>
      <c r="C857" s="18" t="s">
        <v>1138</v>
      </c>
      <c r="D857" s="19">
        <v>41893</v>
      </c>
      <c r="G857" s="19"/>
      <c r="J857" s="130"/>
      <c r="K857" s="130"/>
      <c r="L857" s="130">
        <v>41825</v>
      </c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51">
        <f t="shared" si="12"/>
        <v>0</v>
      </c>
      <c r="AG857" s="46"/>
      <c r="AH857" s="19"/>
      <c r="AI857" s="19"/>
      <c r="AJ857" s="20"/>
      <c r="AK857" s="20"/>
      <c r="AL857" s="19"/>
      <c r="AM857" s="19"/>
      <c r="AN857" s="20"/>
      <c r="AO857" s="20"/>
      <c r="AP857" s="19"/>
      <c r="AQ857" s="19"/>
      <c r="AR857" s="20"/>
      <c r="AS857" s="20"/>
      <c r="AT857" s="19"/>
      <c r="AU857" s="19"/>
      <c r="AV857" s="20"/>
      <c r="AW857" s="20"/>
      <c r="AX857" s="19"/>
      <c r="AY857" s="19"/>
      <c r="AZ857" s="20"/>
      <c r="BA857" s="20"/>
      <c r="BB857" s="19"/>
      <c r="BC857" s="19"/>
      <c r="BD857" s="20"/>
      <c r="BE857" s="20"/>
      <c r="BF857" s="19"/>
      <c r="BG857" s="19"/>
      <c r="BH857" s="20"/>
      <c r="BI857" s="20"/>
      <c r="BJ857" s="19"/>
      <c r="BK857" s="19"/>
      <c r="BL857" s="20"/>
      <c r="BM857" s="20"/>
      <c r="BN857" s="19"/>
      <c r="BO857" s="19"/>
      <c r="BP857" s="20"/>
      <c r="BQ857" s="20"/>
      <c r="BT857" s="20"/>
      <c r="BU857" s="20"/>
      <c r="BX857" s="20"/>
      <c r="BY857" s="20"/>
      <c r="CB857" s="20"/>
      <c r="CC857" s="20"/>
      <c r="CF857" s="20"/>
      <c r="CG857" s="20"/>
      <c r="CJ857" s="20"/>
      <c r="CK857" s="20"/>
      <c r="CN857" s="20"/>
      <c r="CO857" s="20"/>
      <c r="CP857" s="19"/>
      <c r="CQ857" s="19"/>
      <c r="CR857" s="20"/>
      <c r="CS857" s="20"/>
      <c r="CT857" s="19"/>
      <c r="CU857" s="19"/>
      <c r="CV857" s="20"/>
      <c r="CW857" s="20"/>
      <c r="CX857" s="96"/>
      <c r="CY857" s="96"/>
      <c r="CZ857" s="20"/>
      <c r="DA857" s="20"/>
      <c r="DB857" s="96"/>
      <c r="DC857" s="96"/>
      <c r="DD857" s="20"/>
      <c r="DE857" s="20"/>
      <c r="DF857" s="96"/>
      <c r="DG857" s="96"/>
      <c r="DH857" s="20"/>
      <c r="DI857" s="20"/>
      <c r="DJ857" s="96"/>
      <c r="DK857" s="96"/>
      <c r="DL857" s="20"/>
      <c r="DM857" s="20"/>
      <c r="DN857" s="96"/>
      <c r="DO857" s="96"/>
      <c r="DP857" s="20"/>
      <c r="DQ857" s="20"/>
      <c r="DR857" s="96"/>
      <c r="DS857" s="96"/>
      <c r="DT857" s="20"/>
      <c r="DU857" s="20"/>
      <c r="DV857" s="96"/>
      <c r="DW857" s="96"/>
      <c r="DX857" s="20"/>
      <c r="DY857" s="20"/>
      <c r="DZ857" s="56"/>
      <c r="EA857" s="57"/>
    </row>
    <row r="858" spans="1:131" ht="19.5" customHeight="1" x14ac:dyDescent="0.25">
      <c r="A858" s="22">
        <v>667</v>
      </c>
      <c r="B858" s="10" t="s">
        <v>2095</v>
      </c>
      <c r="C858" s="9" t="s">
        <v>1139</v>
      </c>
      <c r="E858" s="9" t="s">
        <v>673</v>
      </c>
      <c r="F858" s="9" t="s">
        <v>547</v>
      </c>
      <c r="O858" s="9">
        <v>31</v>
      </c>
      <c r="AF858" s="51">
        <f t="shared" si="12"/>
        <v>0</v>
      </c>
    </row>
    <row r="859" spans="1:131" ht="19.5" customHeight="1" x14ac:dyDescent="0.25">
      <c r="A859" s="22">
        <v>668</v>
      </c>
      <c r="B859" s="10" t="s">
        <v>2096</v>
      </c>
      <c r="C859" s="9" t="s">
        <v>1141</v>
      </c>
      <c r="E859" s="9" t="s">
        <v>1354</v>
      </c>
      <c r="F859" s="9" t="s">
        <v>217</v>
      </c>
      <c r="I859" s="9" t="s">
        <v>1093</v>
      </c>
      <c r="J859" s="129">
        <v>41512</v>
      </c>
      <c r="K859" s="129">
        <v>41475</v>
      </c>
      <c r="L859" s="129">
        <v>41974</v>
      </c>
      <c r="O859" s="9">
        <v>28</v>
      </c>
      <c r="Q859" s="9" t="s">
        <v>54</v>
      </c>
      <c r="S859" s="13">
        <v>9375000</v>
      </c>
      <c r="T859" s="13">
        <v>9375000</v>
      </c>
      <c r="U859" s="13">
        <v>1875000</v>
      </c>
      <c r="AF859" s="51">
        <f t="shared" si="12"/>
        <v>0</v>
      </c>
      <c r="AH859" s="11">
        <v>41475</v>
      </c>
      <c r="AI859" s="11">
        <v>42035</v>
      </c>
      <c r="AJ859" s="13">
        <v>9334885</v>
      </c>
      <c r="AK859" s="13">
        <v>1866977</v>
      </c>
    </row>
    <row r="860" spans="1:131" s="18" customFormat="1" ht="19.5" customHeight="1" x14ac:dyDescent="0.25">
      <c r="A860" s="18">
        <v>668</v>
      </c>
      <c r="B860" s="17" t="s">
        <v>2096</v>
      </c>
      <c r="C860" s="18" t="s">
        <v>1141</v>
      </c>
      <c r="D860" s="19">
        <v>42121</v>
      </c>
      <c r="G860" s="19"/>
      <c r="J860" s="130"/>
      <c r="K860" s="130"/>
      <c r="L860" s="130">
        <v>42035</v>
      </c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51">
        <f t="shared" si="12"/>
        <v>0</v>
      </c>
      <c r="AG860" s="46"/>
      <c r="AH860" s="19"/>
      <c r="AI860" s="19"/>
      <c r="AJ860" s="20"/>
      <c r="AK860" s="20"/>
      <c r="AL860" s="19"/>
      <c r="AM860" s="19"/>
      <c r="AN860" s="20"/>
      <c r="AO860" s="20"/>
      <c r="AP860" s="19"/>
      <c r="AQ860" s="19"/>
      <c r="AR860" s="20"/>
      <c r="AS860" s="20"/>
      <c r="AT860" s="19"/>
      <c r="AU860" s="19"/>
      <c r="AV860" s="20"/>
      <c r="AW860" s="20"/>
      <c r="AX860" s="19"/>
      <c r="AY860" s="19"/>
      <c r="AZ860" s="20"/>
      <c r="BA860" s="20"/>
      <c r="BB860" s="19"/>
      <c r="BC860" s="19"/>
      <c r="BD860" s="20"/>
      <c r="BE860" s="20"/>
      <c r="BF860" s="19"/>
      <c r="BG860" s="19"/>
      <c r="BH860" s="20"/>
      <c r="BI860" s="20"/>
      <c r="BJ860" s="19"/>
      <c r="BK860" s="19"/>
      <c r="BL860" s="20"/>
      <c r="BM860" s="20"/>
      <c r="BN860" s="19"/>
      <c r="BO860" s="19"/>
      <c r="BP860" s="20"/>
      <c r="BQ860" s="20"/>
      <c r="BT860" s="20"/>
      <c r="BU860" s="20"/>
      <c r="BX860" s="20"/>
      <c r="BY860" s="20"/>
      <c r="CB860" s="20"/>
      <c r="CC860" s="20"/>
      <c r="CF860" s="20"/>
      <c r="CG860" s="20"/>
      <c r="CJ860" s="20"/>
      <c r="CK860" s="20"/>
      <c r="CN860" s="20"/>
      <c r="CO860" s="20"/>
      <c r="CP860" s="19"/>
      <c r="CQ860" s="19"/>
      <c r="CR860" s="20"/>
      <c r="CS860" s="20"/>
      <c r="CT860" s="19"/>
      <c r="CU860" s="19"/>
      <c r="CV860" s="20"/>
      <c r="CW860" s="20"/>
      <c r="CX860" s="96"/>
      <c r="CY860" s="96"/>
      <c r="CZ860" s="20"/>
      <c r="DA860" s="20"/>
      <c r="DB860" s="96"/>
      <c r="DC860" s="96"/>
      <c r="DD860" s="20"/>
      <c r="DE860" s="20"/>
      <c r="DF860" s="96"/>
      <c r="DG860" s="96"/>
      <c r="DH860" s="20"/>
      <c r="DI860" s="20"/>
      <c r="DJ860" s="96"/>
      <c r="DK860" s="96"/>
      <c r="DL860" s="20"/>
      <c r="DM860" s="20"/>
      <c r="DN860" s="96"/>
      <c r="DO860" s="96"/>
      <c r="DP860" s="20"/>
      <c r="DQ860" s="20"/>
      <c r="DR860" s="96"/>
      <c r="DS860" s="96"/>
      <c r="DT860" s="20"/>
      <c r="DU860" s="20"/>
      <c r="DV860" s="96"/>
      <c r="DW860" s="96"/>
      <c r="DX860" s="20"/>
      <c r="DY860" s="20"/>
      <c r="DZ860" s="56"/>
      <c r="EA860" s="57"/>
    </row>
    <row r="861" spans="1:131" ht="19.5" customHeight="1" x14ac:dyDescent="0.25">
      <c r="A861" s="22">
        <v>669</v>
      </c>
      <c r="B861" s="10" t="s">
        <v>2097</v>
      </c>
      <c r="C861" s="9" t="s">
        <v>1142</v>
      </c>
      <c r="E861" s="9" t="s">
        <v>1354</v>
      </c>
      <c r="F861" s="9" t="s">
        <v>217</v>
      </c>
      <c r="I861" s="9" t="s">
        <v>25</v>
      </c>
      <c r="J861" s="129">
        <v>41491</v>
      </c>
      <c r="K861" s="129">
        <v>41456</v>
      </c>
      <c r="L861" s="129">
        <v>41866</v>
      </c>
      <c r="O861" s="9">
        <v>28</v>
      </c>
      <c r="Q861" s="9" t="s">
        <v>54</v>
      </c>
      <c r="S861" s="13">
        <v>10000000</v>
      </c>
      <c r="T861" s="13">
        <v>10000000</v>
      </c>
      <c r="U861" s="13">
        <v>2000000</v>
      </c>
      <c r="AF861" s="51">
        <f t="shared" si="12"/>
        <v>0</v>
      </c>
      <c r="AH861" s="11">
        <v>41456</v>
      </c>
      <c r="AI861" s="11">
        <v>41866</v>
      </c>
      <c r="AJ861" s="13">
        <v>9690238</v>
      </c>
      <c r="AK861" s="13">
        <v>1938048</v>
      </c>
    </row>
    <row r="862" spans="1:131" ht="19.5" customHeight="1" x14ac:dyDescent="0.25">
      <c r="A862" s="22">
        <v>670</v>
      </c>
      <c r="B862" s="10" t="s">
        <v>2098</v>
      </c>
      <c r="C862" s="9" t="s">
        <v>1143</v>
      </c>
      <c r="E862" s="9" t="s">
        <v>168</v>
      </c>
      <c r="F862" s="9" t="s">
        <v>1145</v>
      </c>
      <c r="I862" s="9" t="s">
        <v>122</v>
      </c>
      <c r="J862" s="129">
        <v>41487</v>
      </c>
      <c r="K862" s="129">
        <v>41466</v>
      </c>
      <c r="L862" s="129">
        <v>41974</v>
      </c>
      <c r="O862" s="9">
        <v>29</v>
      </c>
      <c r="Q862" s="9" t="s">
        <v>54</v>
      </c>
      <c r="S862" s="13">
        <v>5500000</v>
      </c>
      <c r="T862" s="13">
        <v>5500000</v>
      </c>
      <c r="U862" s="13">
        <v>1100000</v>
      </c>
      <c r="AF862" s="51">
        <f t="shared" si="12"/>
        <v>0</v>
      </c>
      <c r="AH862" s="11">
        <v>41487</v>
      </c>
      <c r="AI862" s="11">
        <v>41897</v>
      </c>
      <c r="AJ862" s="13">
        <v>5345365</v>
      </c>
      <c r="AK862" s="13">
        <v>1069073</v>
      </c>
    </row>
    <row r="863" spans="1:131" s="18" customFormat="1" ht="19.5" customHeight="1" x14ac:dyDescent="0.25">
      <c r="A863" s="18">
        <v>670</v>
      </c>
      <c r="B863" s="17" t="s">
        <v>2098</v>
      </c>
      <c r="C863" s="18" t="s">
        <v>1143</v>
      </c>
      <c r="D863" s="19">
        <v>42121</v>
      </c>
      <c r="G863" s="19"/>
      <c r="J863" s="130"/>
      <c r="K863" s="130"/>
      <c r="L863" s="130">
        <v>41866</v>
      </c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51">
        <f t="shared" si="12"/>
        <v>0</v>
      </c>
      <c r="AG863" s="46"/>
      <c r="AH863" s="19"/>
      <c r="AI863" s="19"/>
      <c r="AJ863" s="20"/>
      <c r="AK863" s="20"/>
      <c r="AL863" s="19"/>
      <c r="AM863" s="19"/>
      <c r="AN863" s="20"/>
      <c r="AO863" s="20"/>
      <c r="AP863" s="19"/>
      <c r="AQ863" s="19"/>
      <c r="AR863" s="20"/>
      <c r="AS863" s="20"/>
      <c r="AT863" s="19"/>
      <c r="AU863" s="19"/>
      <c r="AV863" s="20"/>
      <c r="AW863" s="20"/>
      <c r="AX863" s="19"/>
      <c r="AY863" s="19"/>
      <c r="AZ863" s="20"/>
      <c r="BA863" s="20"/>
      <c r="BB863" s="19"/>
      <c r="BC863" s="19"/>
      <c r="BD863" s="20"/>
      <c r="BE863" s="20"/>
      <c r="BF863" s="19"/>
      <c r="BG863" s="19"/>
      <c r="BH863" s="20"/>
      <c r="BI863" s="20"/>
      <c r="BJ863" s="19"/>
      <c r="BK863" s="19"/>
      <c r="BL863" s="20"/>
      <c r="BM863" s="20"/>
      <c r="BN863" s="19"/>
      <c r="BO863" s="19"/>
      <c r="BP863" s="20"/>
      <c r="BQ863" s="20"/>
      <c r="BT863" s="20"/>
      <c r="BU863" s="20"/>
      <c r="BX863" s="20"/>
      <c r="BY863" s="20"/>
      <c r="CB863" s="20"/>
      <c r="CC863" s="20"/>
      <c r="CF863" s="20"/>
      <c r="CG863" s="20"/>
      <c r="CJ863" s="20"/>
      <c r="CK863" s="20"/>
      <c r="CN863" s="20"/>
      <c r="CO863" s="20"/>
      <c r="CP863" s="19"/>
      <c r="CQ863" s="19"/>
      <c r="CR863" s="20"/>
      <c r="CS863" s="20"/>
      <c r="CT863" s="19"/>
      <c r="CU863" s="19"/>
      <c r="CV863" s="20"/>
      <c r="CW863" s="20"/>
      <c r="CX863" s="96"/>
      <c r="CY863" s="96"/>
      <c r="CZ863" s="20"/>
      <c r="DA863" s="20"/>
      <c r="DB863" s="96"/>
      <c r="DC863" s="96"/>
      <c r="DD863" s="20"/>
      <c r="DE863" s="20"/>
      <c r="DF863" s="96"/>
      <c r="DG863" s="96"/>
      <c r="DH863" s="20"/>
      <c r="DI863" s="20"/>
      <c r="DJ863" s="96"/>
      <c r="DK863" s="96"/>
      <c r="DL863" s="20"/>
      <c r="DM863" s="20"/>
      <c r="DN863" s="96"/>
      <c r="DO863" s="96"/>
      <c r="DP863" s="20"/>
      <c r="DQ863" s="20"/>
      <c r="DR863" s="96"/>
      <c r="DS863" s="96"/>
      <c r="DT863" s="20"/>
      <c r="DU863" s="20"/>
      <c r="DV863" s="96"/>
      <c r="DW863" s="96"/>
      <c r="DX863" s="20"/>
      <c r="DY863" s="20"/>
      <c r="DZ863" s="56"/>
      <c r="EA863" s="57"/>
    </row>
    <row r="864" spans="1:131" ht="19.5" customHeight="1" x14ac:dyDescent="0.25">
      <c r="A864" s="22">
        <v>671</v>
      </c>
      <c r="B864" s="10" t="s">
        <v>2099</v>
      </c>
      <c r="C864" s="9" t="s">
        <v>1144</v>
      </c>
      <c r="E864" s="9" t="s">
        <v>168</v>
      </c>
      <c r="F864" s="9" t="s">
        <v>1145</v>
      </c>
      <c r="I864" s="9" t="s">
        <v>122</v>
      </c>
      <c r="J864" s="129">
        <v>41527</v>
      </c>
      <c r="K864" s="129">
        <v>41404</v>
      </c>
      <c r="L864" s="129">
        <v>41800</v>
      </c>
      <c r="O864" s="9">
        <v>29</v>
      </c>
      <c r="Q864" s="9" t="s">
        <v>54</v>
      </c>
      <c r="S864" s="13">
        <v>8125000</v>
      </c>
      <c r="T864" s="13">
        <v>8125000</v>
      </c>
      <c r="U864" s="13">
        <v>1625000</v>
      </c>
      <c r="AF864" s="51">
        <f t="shared" si="12"/>
        <v>0</v>
      </c>
      <c r="AH864" s="11">
        <v>41575</v>
      </c>
      <c r="AI864" s="11">
        <v>41866</v>
      </c>
      <c r="AJ864" s="13">
        <v>8110076</v>
      </c>
      <c r="AK864" s="13">
        <v>1622015</v>
      </c>
    </row>
    <row r="865" spans="1:131" s="18" customFormat="1" ht="19.5" customHeight="1" x14ac:dyDescent="0.25">
      <c r="A865" s="18">
        <v>671</v>
      </c>
      <c r="B865" s="17" t="s">
        <v>2099</v>
      </c>
      <c r="C865" s="18" t="s">
        <v>1144</v>
      </c>
      <c r="D865" s="19">
        <v>41893</v>
      </c>
      <c r="G865" s="19"/>
      <c r="J865" s="130"/>
      <c r="K865" s="130"/>
      <c r="L865" s="130">
        <v>41866</v>
      </c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51">
        <f t="shared" si="12"/>
        <v>0</v>
      </c>
      <c r="AG865" s="46"/>
      <c r="AH865" s="19"/>
      <c r="AI865" s="19"/>
      <c r="AJ865" s="20"/>
      <c r="AK865" s="20"/>
      <c r="AL865" s="19"/>
      <c r="AM865" s="19"/>
      <c r="AN865" s="20"/>
      <c r="AO865" s="20"/>
      <c r="AP865" s="19"/>
      <c r="AQ865" s="19"/>
      <c r="AR865" s="20"/>
      <c r="AS865" s="20"/>
      <c r="AT865" s="19"/>
      <c r="AU865" s="19"/>
      <c r="AV865" s="20"/>
      <c r="AW865" s="20"/>
      <c r="AX865" s="19"/>
      <c r="AY865" s="19"/>
      <c r="AZ865" s="20"/>
      <c r="BA865" s="20"/>
      <c r="BB865" s="19"/>
      <c r="BC865" s="19"/>
      <c r="BD865" s="20"/>
      <c r="BE865" s="20"/>
      <c r="BF865" s="19"/>
      <c r="BG865" s="19"/>
      <c r="BH865" s="20"/>
      <c r="BI865" s="20"/>
      <c r="BJ865" s="19"/>
      <c r="BK865" s="19"/>
      <c r="BL865" s="20"/>
      <c r="BM865" s="20"/>
      <c r="BN865" s="19"/>
      <c r="BO865" s="19"/>
      <c r="BP865" s="20"/>
      <c r="BQ865" s="20"/>
      <c r="BT865" s="20"/>
      <c r="BU865" s="20"/>
      <c r="BX865" s="20"/>
      <c r="BY865" s="20"/>
      <c r="CB865" s="20"/>
      <c r="CC865" s="20"/>
      <c r="CF865" s="20"/>
      <c r="CG865" s="20"/>
      <c r="CJ865" s="20"/>
      <c r="CK865" s="20"/>
      <c r="CN865" s="20"/>
      <c r="CO865" s="20"/>
      <c r="CP865" s="19"/>
      <c r="CQ865" s="19"/>
      <c r="CR865" s="20"/>
      <c r="CS865" s="20"/>
      <c r="CT865" s="19"/>
      <c r="CU865" s="19"/>
      <c r="CV865" s="20"/>
      <c r="CW865" s="20"/>
      <c r="CX865" s="96"/>
      <c r="CY865" s="96"/>
      <c r="CZ865" s="20"/>
      <c r="DA865" s="20"/>
      <c r="DB865" s="96"/>
      <c r="DC865" s="96"/>
      <c r="DD865" s="20"/>
      <c r="DE865" s="20"/>
      <c r="DF865" s="96"/>
      <c r="DG865" s="96"/>
      <c r="DH865" s="20"/>
      <c r="DI865" s="20"/>
      <c r="DJ865" s="96"/>
      <c r="DK865" s="96"/>
      <c r="DL865" s="20"/>
      <c r="DM865" s="20"/>
      <c r="DN865" s="96"/>
      <c r="DO865" s="96"/>
      <c r="DP865" s="20"/>
      <c r="DQ865" s="20"/>
      <c r="DR865" s="96"/>
      <c r="DS865" s="96"/>
      <c r="DT865" s="20"/>
      <c r="DU865" s="20"/>
      <c r="DV865" s="96"/>
      <c r="DW865" s="96"/>
      <c r="DX865" s="20"/>
      <c r="DY865" s="20"/>
      <c r="DZ865" s="56"/>
      <c r="EA865" s="57"/>
    </row>
    <row r="866" spans="1:131" s="18" customFormat="1" ht="19.5" customHeight="1" x14ac:dyDescent="0.25">
      <c r="A866" s="18">
        <v>671</v>
      </c>
      <c r="B866" s="17" t="s">
        <v>2099</v>
      </c>
      <c r="C866" s="18" t="s">
        <v>2682</v>
      </c>
      <c r="D866" s="19">
        <v>41970</v>
      </c>
      <c r="G866" s="19"/>
      <c r="J866" s="130"/>
      <c r="K866" s="130"/>
      <c r="L866" s="13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51">
        <f t="shared" si="12"/>
        <v>0</v>
      </c>
      <c r="AG866" s="46"/>
      <c r="AH866" s="19"/>
      <c r="AI866" s="19"/>
      <c r="AJ866" s="20"/>
      <c r="AK866" s="20"/>
      <c r="AL866" s="19"/>
      <c r="AM866" s="19"/>
      <c r="AN866" s="20"/>
      <c r="AO866" s="20"/>
      <c r="AP866" s="19"/>
      <c r="AQ866" s="19"/>
      <c r="AR866" s="20"/>
      <c r="AS866" s="20"/>
      <c r="AT866" s="19"/>
      <c r="AU866" s="19"/>
      <c r="AV866" s="20"/>
      <c r="AW866" s="20"/>
      <c r="AX866" s="19"/>
      <c r="AY866" s="19"/>
      <c r="AZ866" s="20"/>
      <c r="BA866" s="20"/>
      <c r="BB866" s="19"/>
      <c r="BC866" s="19"/>
      <c r="BD866" s="20"/>
      <c r="BE866" s="20"/>
      <c r="BF866" s="19"/>
      <c r="BG866" s="19"/>
      <c r="BH866" s="20"/>
      <c r="BI866" s="20"/>
      <c r="BJ866" s="19"/>
      <c r="BK866" s="19"/>
      <c r="BL866" s="20"/>
      <c r="BM866" s="20"/>
      <c r="BN866" s="19"/>
      <c r="BO866" s="19"/>
      <c r="BP866" s="20"/>
      <c r="BQ866" s="20"/>
      <c r="BT866" s="20"/>
      <c r="BU866" s="20"/>
      <c r="BX866" s="20"/>
      <c r="BY866" s="20"/>
      <c r="CB866" s="20"/>
      <c r="CC866" s="20"/>
      <c r="CF866" s="20"/>
      <c r="CG866" s="20"/>
      <c r="CJ866" s="20"/>
      <c r="CK866" s="20"/>
      <c r="CN866" s="20"/>
      <c r="CO866" s="20"/>
      <c r="CP866" s="19"/>
      <c r="CQ866" s="19"/>
      <c r="CR866" s="20"/>
      <c r="CS866" s="20"/>
      <c r="CT866" s="19"/>
      <c r="CU866" s="19"/>
      <c r="CV866" s="20"/>
      <c r="CW866" s="20"/>
      <c r="CX866" s="96"/>
      <c r="CY866" s="96"/>
      <c r="CZ866" s="20"/>
      <c r="DA866" s="20"/>
      <c r="DB866" s="96"/>
      <c r="DC866" s="96"/>
      <c r="DD866" s="20"/>
      <c r="DE866" s="20"/>
      <c r="DF866" s="96"/>
      <c r="DG866" s="96"/>
      <c r="DH866" s="20"/>
      <c r="DI866" s="20"/>
      <c r="DJ866" s="96"/>
      <c r="DK866" s="96"/>
      <c r="DL866" s="20"/>
      <c r="DM866" s="20"/>
      <c r="DN866" s="96"/>
      <c r="DO866" s="96"/>
      <c r="DP866" s="20"/>
      <c r="DQ866" s="20"/>
      <c r="DR866" s="96"/>
      <c r="DS866" s="96"/>
      <c r="DT866" s="20"/>
      <c r="DU866" s="20"/>
      <c r="DV866" s="96"/>
      <c r="DW866" s="96"/>
      <c r="DX866" s="20"/>
      <c r="DY866" s="20"/>
      <c r="DZ866" s="56"/>
      <c r="EA866" s="57"/>
    </row>
    <row r="867" spans="1:131" ht="19.5" customHeight="1" x14ac:dyDescent="0.25">
      <c r="A867" s="22">
        <v>672</v>
      </c>
      <c r="B867" s="10" t="s">
        <v>2100</v>
      </c>
      <c r="C867" s="9" t="s">
        <v>1147</v>
      </c>
      <c r="E867" s="9" t="s">
        <v>1043</v>
      </c>
      <c r="F867" s="9" t="s">
        <v>1042</v>
      </c>
      <c r="I867" s="9" t="s">
        <v>25</v>
      </c>
      <c r="J867" s="129">
        <v>41498</v>
      </c>
      <c r="K867" s="129">
        <v>41485</v>
      </c>
      <c r="L867" s="129">
        <v>41790</v>
      </c>
      <c r="O867" s="9">
        <v>30</v>
      </c>
      <c r="Q867" s="9" t="s">
        <v>54</v>
      </c>
      <c r="S867" s="13">
        <v>8750000</v>
      </c>
      <c r="T867" s="13">
        <v>8750000</v>
      </c>
      <c r="U867" s="13">
        <v>1750000</v>
      </c>
      <c r="AF867" s="51">
        <f t="shared" si="12"/>
        <v>0</v>
      </c>
      <c r="AH867" s="11">
        <v>41485</v>
      </c>
      <c r="AI867" s="11">
        <v>41790</v>
      </c>
      <c r="AJ867" s="13">
        <v>8788733</v>
      </c>
      <c r="AK867" s="13">
        <v>1750000</v>
      </c>
    </row>
    <row r="868" spans="1:131" ht="19.5" customHeight="1" x14ac:dyDescent="0.25">
      <c r="A868" s="22">
        <v>673</v>
      </c>
      <c r="B868" s="10" t="s">
        <v>2101</v>
      </c>
      <c r="C868" s="9" t="s">
        <v>1148</v>
      </c>
      <c r="E868" s="9" t="s">
        <v>447</v>
      </c>
      <c r="F868" s="9" t="s">
        <v>448</v>
      </c>
      <c r="I868" s="9" t="s">
        <v>25</v>
      </c>
      <c r="J868" s="129">
        <v>41549</v>
      </c>
      <c r="K868" s="129">
        <v>41549</v>
      </c>
      <c r="L868" s="129">
        <v>42004</v>
      </c>
      <c r="O868" s="9">
        <v>24</v>
      </c>
      <c r="Q868" s="9" t="s">
        <v>54</v>
      </c>
      <c r="S868" s="13">
        <v>6870000</v>
      </c>
      <c r="T868" s="13">
        <v>6870000</v>
      </c>
      <c r="U868" s="13">
        <v>1374000</v>
      </c>
      <c r="AF868" s="51">
        <f t="shared" si="12"/>
        <v>0</v>
      </c>
      <c r="AH868" s="11">
        <v>41549</v>
      </c>
      <c r="AI868" s="11">
        <v>41591</v>
      </c>
      <c r="AJ868" s="13">
        <v>6787094</v>
      </c>
      <c r="AK868" s="13">
        <v>1357419</v>
      </c>
    </row>
    <row r="869" spans="1:131" ht="19.5" customHeight="1" x14ac:dyDescent="0.25">
      <c r="A869" s="22">
        <v>674</v>
      </c>
      <c r="B869" s="10" t="s">
        <v>2102</v>
      </c>
      <c r="C869" s="9" t="s">
        <v>1149</v>
      </c>
      <c r="E869" s="9" t="s">
        <v>447</v>
      </c>
      <c r="F869" s="9" t="s">
        <v>448</v>
      </c>
      <c r="I869" s="9" t="s">
        <v>25</v>
      </c>
      <c r="J869" s="129">
        <v>41557</v>
      </c>
      <c r="K869" s="129">
        <v>41557</v>
      </c>
      <c r="L869" s="129">
        <v>42004</v>
      </c>
      <c r="O869" s="9">
        <v>24</v>
      </c>
      <c r="Q869" s="9" t="s">
        <v>54</v>
      </c>
      <c r="S869" s="13">
        <v>7165000</v>
      </c>
      <c r="T869" s="13">
        <v>7165000</v>
      </c>
      <c r="U869" s="13">
        <v>1433000</v>
      </c>
      <c r="AF869" s="51">
        <f t="shared" ref="AF869:AF937" si="13">SUM(V869:AE869)</f>
        <v>0</v>
      </c>
      <c r="AH869" s="11">
        <v>41557</v>
      </c>
      <c r="AI869" s="11">
        <v>41596</v>
      </c>
      <c r="AJ869" s="13">
        <v>7077071</v>
      </c>
      <c r="AK869" s="13">
        <v>1415414</v>
      </c>
    </row>
    <row r="870" spans="1:131" ht="50.25" customHeight="1" x14ac:dyDescent="0.25">
      <c r="A870" s="22">
        <v>675</v>
      </c>
      <c r="B870" s="10" t="s">
        <v>2103</v>
      </c>
      <c r="C870" s="9" t="s">
        <v>3105</v>
      </c>
      <c r="E870" s="9" t="s">
        <v>391</v>
      </c>
      <c r="F870" s="9" t="s">
        <v>87</v>
      </c>
      <c r="I870" s="9" t="s">
        <v>1093</v>
      </c>
      <c r="J870" s="129">
        <v>41527</v>
      </c>
      <c r="K870" s="129">
        <v>41487</v>
      </c>
      <c r="L870" s="129">
        <v>41897</v>
      </c>
      <c r="O870" s="9">
        <v>29</v>
      </c>
      <c r="Q870" s="9" t="s">
        <v>54</v>
      </c>
      <c r="S870" s="13">
        <v>12500000</v>
      </c>
      <c r="T870" s="13">
        <v>12500000</v>
      </c>
      <c r="U870" s="13">
        <v>2500000</v>
      </c>
      <c r="AF870" s="51">
        <f t="shared" si="13"/>
        <v>0</v>
      </c>
      <c r="AH870" s="11">
        <v>41487</v>
      </c>
      <c r="AI870" s="11">
        <v>41897</v>
      </c>
      <c r="AJ870" s="13">
        <v>12506108</v>
      </c>
      <c r="AK870" s="13">
        <v>2500000</v>
      </c>
    </row>
    <row r="871" spans="1:131" ht="42.75" customHeight="1" x14ac:dyDescent="0.25">
      <c r="A871" s="22">
        <v>676</v>
      </c>
      <c r="B871" s="10" t="s">
        <v>2104</v>
      </c>
      <c r="C871" s="9" t="s">
        <v>1150</v>
      </c>
      <c r="E871" s="9" t="s">
        <v>1260</v>
      </c>
      <c r="F871" s="9" t="s">
        <v>111</v>
      </c>
      <c r="I871" s="9" t="s">
        <v>1151</v>
      </c>
      <c r="J871" s="129">
        <v>41498</v>
      </c>
      <c r="K871" s="129">
        <v>41354</v>
      </c>
      <c r="L871" s="129">
        <v>41851</v>
      </c>
      <c r="O871" s="9">
        <v>30</v>
      </c>
      <c r="Q871" s="9" t="s">
        <v>54</v>
      </c>
      <c r="S871" s="13">
        <v>316800000</v>
      </c>
      <c r="T871" s="13">
        <v>316800000</v>
      </c>
      <c r="U871" s="13">
        <v>63360000</v>
      </c>
      <c r="AF871" s="51">
        <f t="shared" si="13"/>
        <v>0</v>
      </c>
      <c r="AH871" s="11">
        <v>41456</v>
      </c>
      <c r="AI871" s="11">
        <v>41517</v>
      </c>
      <c r="AJ871" s="13">
        <v>26690296</v>
      </c>
      <c r="AK871" s="13">
        <v>5338059</v>
      </c>
      <c r="AL871" s="11">
        <v>41518</v>
      </c>
      <c r="AM871" s="11">
        <v>41547</v>
      </c>
      <c r="AN871" s="13">
        <v>48929446</v>
      </c>
      <c r="AO871" s="13">
        <v>9785889</v>
      </c>
      <c r="AP871" s="11">
        <v>41548</v>
      </c>
      <c r="AQ871" s="11">
        <v>41639</v>
      </c>
      <c r="AR871" s="13">
        <v>118457079</v>
      </c>
      <c r="AS871" s="13">
        <v>23691416</v>
      </c>
      <c r="AT871" s="11">
        <v>41640</v>
      </c>
      <c r="AU871" s="11">
        <v>41759</v>
      </c>
      <c r="AV871" s="13">
        <v>32812525</v>
      </c>
      <c r="AW871" s="13">
        <v>6562505</v>
      </c>
      <c r="AX871" s="11">
        <v>41760</v>
      </c>
      <c r="AY871" s="11">
        <v>41790</v>
      </c>
      <c r="AZ871" s="13">
        <v>9795502</v>
      </c>
      <c r="BA871" s="13">
        <v>1959100</v>
      </c>
      <c r="BB871" s="11">
        <v>41791</v>
      </c>
      <c r="BC871" s="11">
        <v>41851</v>
      </c>
      <c r="BD871" s="13">
        <v>10499307</v>
      </c>
      <c r="BE871" s="13">
        <v>2099861</v>
      </c>
      <c r="BF871" s="11">
        <v>41456</v>
      </c>
      <c r="BG871" s="11">
        <v>41851</v>
      </c>
      <c r="BH871" s="13">
        <v>256679549</v>
      </c>
      <c r="BI871" s="13">
        <v>51335910</v>
      </c>
    </row>
    <row r="872" spans="1:131" ht="19.5" customHeight="1" x14ac:dyDescent="0.25">
      <c r="A872" s="22">
        <v>677</v>
      </c>
      <c r="B872" s="10" t="s">
        <v>2105</v>
      </c>
      <c r="C872" s="9" t="s">
        <v>1152</v>
      </c>
      <c r="E872" s="9" t="s">
        <v>291</v>
      </c>
      <c r="F872" s="9" t="s">
        <v>292</v>
      </c>
      <c r="M872" s="9" t="s">
        <v>20</v>
      </c>
      <c r="O872" s="9">
        <v>29</v>
      </c>
      <c r="AF872" s="51">
        <f t="shared" si="13"/>
        <v>0</v>
      </c>
    </row>
    <row r="873" spans="1:131" ht="19.5" customHeight="1" x14ac:dyDescent="0.25">
      <c r="A873" s="22">
        <v>678</v>
      </c>
      <c r="B873" s="10" t="s">
        <v>2106</v>
      </c>
      <c r="C873" s="9" t="s">
        <v>1153</v>
      </c>
      <c r="E873" s="9" t="s">
        <v>291</v>
      </c>
      <c r="F873" s="9" t="s">
        <v>292</v>
      </c>
      <c r="M873" s="9" t="s">
        <v>20</v>
      </c>
      <c r="O873" s="9">
        <v>29</v>
      </c>
      <c r="AF873" s="51">
        <f t="shared" si="13"/>
        <v>0</v>
      </c>
    </row>
    <row r="874" spans="1:131" ht="19.5" customHeight="1" x14ac:dyDescent="0.25">
      <c r="A874" s="22">
        <v>679</v>
      </c>
      <c r="B874" s="10" t="s">
        <v>2107</v>
      </c>
      <c r="C874" s="9" t="s">
        <v>1154</v>
      </c>
      <c r="E874" s="9" t="s">
        <v>1155</v>
      </c>
      <c r="F874" s="9" t="s">
        <v>1156</v>
      </c>
      <c r="I874" s="9" t="s">
        <v>25</v>
      </c>
      <c r="J874" s="129">
        <v>41506</v>
      </c>
      <c r="K874" s="129">
        <v>41506</v>
      </c>
      <c r="L874" s="129">
        <v>41639</v>
      </c>
      <c r="O874" s="9">
        <v>27</v>
      </c>
      <c r="Q874" s="9" t="s">
        <v>54</v>
      </c>
      <c r="S874" s="13">
        <v>3505000</v>
      </c>
      <c r="T874" s="13">
        <v>3505000</v>
      </c>
      <c r="U874" s="13">
        <v>701000</v>
      </c>
      <c r="AF874" s="51">
        <f t="shared" si="13"/>
        <v>0</v>
      </c>
    </row>
    <row r="875" spans="1:131" ht="19.5" customHeight="1" x14ac:dyDescent="0.25">
      <c r="A875" s="22">
        <v>680</v>
      </c>
      <c r="B875" s="10" t="s">
        <v>2108</v>
      </c>
      <c r="C875" s="9" t="s">
        <v>1157</v>
      </c>
      <c r="E875" s="9" t="s">
        <v>1158</v>
      </c>
      <c r="F875" s="9" t="s">
        <v>1159</v>
      </c>
      <c r="I875" s="9" t="s">
        <v>35</v>
      </c>
      <c r="J875" s="129">
        <v>41366</v>
      </c>
      <c r="K875" s="129">
        <v>41271</v>
      </c>
      <c r="L875" s="129">
        <v>41638</v>
      </c>
      <c r="O875" s="9">
        <v>26</v>
      </c>
      <c r="Q875" s="9" t="s">
        <v>54</v>
      </c>
      <c r="S875" s="13">
        <v>1720830450</v>
      </c>
      <c r="T875" s="13">
        <v>1720830450</v>
      </c>
      <c r="U875" s="13">
        <v>344166090</v>
      </c>
      <c r="AF875" s="51">
        <f t="shared" si="13"/>
        <v>0</v>
      </c>
      <c r="AH875" s="11">
        <v>41456</v>
      </c>
      <c r="AI875" s="11">
        <v>41547</v>
      </c>
      <c r="AJ875" s="13">
        <v>224967520</v>
      </c>
      <c r="AK875" s="13">
        <v>44993504</v>
      </c>
      <c r="AL875" s="11">
        <v>41275</v>
      </c>
      <c r="AM875" s="11">
        <v>41455</v>
      </c>
      <c r="AN875" s="13">
        <v>929943740</v>
      </c>
      <c r="AO875" s="13">
        <v>185988748</v>
      </c>
      <c r="AP875" s="11">
        <v>41548</v>
      </c>
      <c r="AQ875" s="11">
        <v>41912</v>
      </c>
      <c r="AR875" s="13">
        <v>200339983</v>
      </c>
      <c r="AS875" s="13">
        <v>40067997</v>
      </c>
    </row>
    <row r="876" spans="1:131" s="18" customFormat="1" ht="19.5" customHeight="1" x14ac:dyDescent="0.25">
      <c r="A876" s="18">
        <v>680</v>
      </c>
      <c r="B876" s="17" t="s">
        <v>2108</v>
      </c>
      <c r="C876" s="18" t="s">
        <v>1157</v>
      </c>
      <c r="D876" s="19">
        <v>41752</v>
      </c>
      <c r="G876" s="19"/>
      <c r="J876" s="130"/>
      <c r="K876" s="130"/>
      <c r="L876" s="130">
        <v>41729</v>
      </c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51">
        <f t="shared" si="13"/>
        <v>0</v>
      </c>
      <c r="AG876" s="46"/>
      <c r="AH876" s="19"/>
      <c r="AI876" s="19"/>
      <c r="AJ876" s="20"/>
      <c r="AK876" s="20"/>
      <c r="AL876" s="19"/>
      <c r="AM876" s="19"/>
      <c r="AN876" s="20"/>
      <c r="AO876" s="20"/>
      <c r="AP876" s="19"/>
      <c r="AQ876" s="19"/>
      <c r="AR876" s="20"/>
      <c r="AS876" s="20"/>
      <c r="AT876" s="19"/>
      <c r="AU876" s="19"/>
      <c r="AV876" s="20"/>
      <c r="AW876" s="20"/>
      <c r="AX876" s="19"/>
      <c r="AY876" s="19"/>
      <c r="AZ876" s="20"/>
      <c r="BA876" s="20"/>
      <c r="BB876" s="19"/>
      <c r="BC876" s="19"/>
      <c r="BD876" s="20"/>
      <c r="BE876" s="20"/>
      <c r="BF876" s="19"/>
      <c r="BG876" s="19"/>
      <c r="BH876" s="20"/>
      <c r="BI876" s="20"/>
      <c r="BJ876" s="19"/>
      <c r="BK876" s="19"/>
      <c r="BL876" s="20"/>
      <c r="BM876" s="20"/>
      <c r="BN876" s="19"/>
      <c r="BO876" s="19"/>
      <c r="BP876" s="20"/>
      <c r="BQ876" s="20"/>
      <c r="BT876" s="20"/>
      <c r="BU876" s="20"/>
      <c r="BX876" s="20"/>
      <c r="BY876" s="20"/>
      <c r="CB876" s="20"/>
      <c r="CC876" s="20"/>
      <c r="CF876" s="20"/>
      <c r="CG876" s="20"/>
      <c r="CJ876" s="20"/>
      <c r="CK876" s="20"/>
      <c r="CN876" s="20"/>
      <c r="CO876" s="20"/>
      <c r="CP876" s="19"/>
      <c r="CQ876" s="19"/>
      <c r="CR876" s="20"/>
      <c r="CS876" s="20"/>
      <c r="CT876" s="19"/>
      <c r="CU876" s="19"/>
      <c r="CV876" s="20"/>
      <c r="CW876" s="20"/>
      <c r="CX876" s="96"/>
      <c r="CY876" s="96"/>
      <c r="CZ876" s="20"/>
      <c r="DA876" s="20"/>
      <c r="DB876" s="96"/>
      <c r="DC876" s="96"/>
      <c r="DD876" s="20"/>
      <c r="DE876" s="20"/>
      <c r="DF876" s="96"/>
      <c r="DG876" s="96"/>
      <c r="DH876" s="20"/>
      <c r="DI876" s="20"/>
      <c r="DJ876" s="96"/>
      <c r="DK876" s="96"/>
      <c r="DL876" s="20"/>
      <c r="DM876" s="20"/>
      <c r="DN876" s="96"/>
      <c r="DO876" s="96"/>
      <c r="DP876" s="20"/>
      <c r="DQ876" s="20"/>
      <c r="DR876" s="96"/>
      <c r="DS876" s="96"/>
      <c r="DT876" s="20"/>
      <c r="DU876" s="20"/>
      <c r="DV876" s="96"/>
      <c r="DW876" s="96"/>
      <c r="DX876" s="20"/>
      <c r="DY876" s="20"/>
      <c r="DZ876" s="56"/>
      <c r="EA876" s="57"/>
    </row>
    <row r="877" spans="1:131" s="18" customFormat="1" ht="19.5" customHeight="1" x14ac:dyDescent="0.25">
      <c r="A877" s="18">
        <v>680</v>
      </c>
      <c r="B877" s="17" t="s">
        <v>2108</v>
      </c>
      <c r="C877" s="18" t="s">
        <v>1157</v>
      </c>
      <c r="D877" s="19">
        <v>41894</v>
      </c>
      <c r="G877" s="19"/>
      <c r="J877" s="130"/>
      <c r="K877" s="130"/>
      <c r="L877" s="130">
        <v>41912</v>
      </c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51">
        <f t="shared" si="13"/>
        <v>0</v>
      </c>
      <c r="AG877" s="46"/>
      <c r="AH877" s="19"/>
      <c r="AI877" s="19"/>
      <c r="AJ877" s="20"/>
      <c r="AK877" s="20"/>
      <c r="AL877" s="19"/>
      <c r="AM877" s="19"/>
      <c r="AN877" s="20"/>
      <c r="AO877" s="20"/>
      <c r="AP877" s="19"/>
      <c r="AQ877" s="19"/>
      <c r="AR877" s="20"/>
      <c r="AS877" s="20"/>
      <c r="AT877" s="19"/>
      <c r="AU877" s="19"/>
      <c r="AV877" s="20"/>
      <c r="AW877" s="20"/>
      <c r="AX877" s="19"/>
      <c r="AY877" s="19"/>
      <c r="AZ877" s="20"/>
      <c r="BA877" s="20"/>
      <c r="BB877" s="19"/>
      <c r="BC877" s="19"/>
      <c r="BD877" s="20"/>
      <c r="BE877" s="20"/>
      <c r="BF877" s="19"/>
      <c r="BG877" s="19"/>
      <c r="BH877" s="20"/>
      <c r="BI877" s="20"/>
      <c r="BJ877" s="19"/>
      <c r="BK877" s="19"/>
      <c r="BL877" s="20"/>
      <c r="BM877" s="20"/>
      <c r="BN877" s="19"/>
      <c r="BO877" s="19"/>
      <c r="BP877" s="20"/>
      <c r="BQ877" s="20"/>
      <c r="BT877" s="20"/>
      <c r="BU877" s="20"/>
      <c r="BX877" s="20"/>
      <c r="BY877" s="20"/>
      <c r="CB877" s="20"/>
      <c r="CC877" s="20"/>
      <c r="CF877" s="20"/>
      <c r="CG877" s="20"/>
      <c r="CJ877" s="20"/>
      <c r="CK877" s="20"/>
      <c r="CN877" s="20"/>
      <c r="CO877" s="20"/>
      <c r="CP877" s="19"/>
      <c r="CQ877" s="19"/>
      <c r="CR877" s="20"/>
      <c r="CS877" s="20"/>
      <c r="CT877" s="19"/>
      <c r="CU877" s="19"/>
      <c r="CV877" s="20"/>
      <c r="CW877" s="20"/>
      <c r="CX877" s="96"/>
      <c r="CY877" s="96"/>
      <c r="CZ877" s="20"/>
      <c r="DA877" s="20"/>
      <c r="DB877" s="96"/>
      <c r="DC877" s="96"/>
      <c r="DD877" s="20"/>
      <c r="DE877" s="20"/>
      <c r="DF877" s="96"/>
      <c r="DG877" s="96"/>
      <c r="DH877" s="20"/>
      <c r="DI877" s="20"/>
      <c r="DJ877" s="96"/>
      <c r="DK877" s="96"/>
      <c r="DL877" s="20"/>
      <c r="DM877" s="20"/>
      <c r="DN877" s="96"/>
      <c r="DO877" s="96"/>
      <c r="DP877" s="20"/>
      <c r="DQ877" s="20"/>
      <c r="DR877" s="96"/>
      <c r="DS877" s="96"/>
      <c r="DT877" s="20"/>
      <c r="DU877" s="20"/>
      <c r="DV877" s="96"/>
      <c r="DW877" s="96"/>
      <c r="DX877" s="20"/>
      <c r="DY877" s="20"/>
      <c r="DZ877" s="56"/>
      <c r="EA877" s="57"/>
    </row>
    <row r="878" spans="1:131" ht="19.5" customHeight="1" x14ac:dyDescent="0.25">
      <c r="A878" s="9">
        <v>681</v>
      </c>
      <c r="B878" s="10" t="s">
        <v>2109</v>
      </c>
      <c r="C878" s="9" t="s">
        <v>1161</v>
      </c>
      <c r="E878" s="9" t="s">
        <v>18</v>
      </c>
      <c r="F878" s="9" t="s">
        <v>1090</v>
      </c>
      <c r="I878" s="9" t="s">
        <v>1093</v>
      </c>
      <c r="J878" s="129">
        <v>41551</v>
      </c>
      <c r="K878" s="129">
        <v>41512</v>
      </c>
      <c r="L878" s="129">
        <v>42003</v>
      </c>
      <c r="O878" s="9">
        <v>24</v>
      </c>
      <c r="Q878" s="9" t="s">
        <v>54</v>
      </c>
      <c r="S878" s="13">
        <v>7400000</v>
      </c>
      <c r="T878" s="13">
        <v>7400000</v>
      </c>
      <c r="U878" s="13">
        <v>1480000</v>
      </c>
      <c r="AF878" s="51">
        <f t="shared" si="13"/>
        <v>0</v>
      </c>
      <c r="AH878" s="11">
        <v>41548</v>
      </c>
      <c r="AI878" s="11">
        <v>41973</v>
      </c>
      <c r="AJ878" s="13">
        <v>7966732</v>
      </c>
      <c r="AK878" s="13">
        <v>1480000</v>
      </c>
    </row>
    <row r="879" spans="1:131" ht="19.5" customHeight="1" x14ac:dyDescent="0.25">
      <c r="A879" s="9">
        <v>682</v>
      </c>
      <c r="B879" s="10" t="s">
        <v>2110</v>
      </c>
      <c r="C879" s="9" t="s">
        <v>1162</v>
      </c>
      <c r="E879" s="9" t="s">
        <v>1164</v>
      </c>
      <c r="F879" s="9" t="s">
        <v>1163</v>
      </c>
      <c r="H879" s="9" t="s">
        <v>202</v>
      </c>
      <c r="I879" s="9" t="s">
        <v>35</v>
      </c>
      <c r="K879" s="129">
        <v>39326</v>
      </c>
      <c r="L879" s="129">
        <v>41243</v>
      </c>
      <c r="M879" s="9" t="s">
        <v>335</v>
      </c>
      <c r="S879" s="13">
        <v>352352797</v>
      </c>
      <c r="U879" s="13">
        <v>70470559</v>
      </c>
      <c r="W879" s="13">
        <v>20000000</v>
      </c>
      <c r="AA879" s="13">
        <v>206350000</v>
      </c>
      <c r="AF879" s="51">
        <f t="shared" si="13"/>
        <v>226350000</v>
      </c>
      <c r="AH879" s="11">
        <v>39387</v>
      </c>
      <c r="AI879" s="11">
        <v>39538</v>
      </c>
      <c r="AJ879" s="13">
        <v>3072560</v>
      </c>
      <c r="AK879" s="13">
        <v>614512</v>
      </c>
      <c r="AL879" s="11">
        <v>39539</v>
      </c>
      <c r="AM879" s="11">
        <v>39721</v>
      </c>
      <c r="AN879" s="13">
        <v>2216655</v>
      </c>
      <c r="AO879" s="13">
        <v>443331</v>
      </c>
      <c r="AP879" s="11">
        <v>39722</v>
      </c>
      <c r="AQ879" s="11">
        <v>39752</v>
      </c>
      <c r="AR879" s="13">
        <v>1542550</v>
      </c>
      <c r="AS879" s="13">
        <v>308510</v>
      </c>
      <c r="AT879" s="11">
        <v>39753</v>
      </c>
      <c r="AU879" s="11">
        <v>39813</v>
      </c>
      <c r="AV879" s="13">
        <v>2992625</v>
      </c>
      <c r="AW879" s="13">
        <v>598525</v>
      </c>
      <c r="AX879" s="11">
        <v>39814</v>
      </c>
      <c r="AY879" s="11">
        <v>39903</v>
      </c>
      <c r="AZ879" s="13">
        <v>531665</v>
      </c>
      <c r="BA879" s="13">
        <v>106333</v>
      </c>
      <c r="BB879" s="11">
        <v>39904</v>
      </c>
      <c r="BC879" s="11">
        <v>39933</v>
      </c>
      <c r="BD879" s="13">
        <v>1127820</v>
      </c>
      <c r="BE879" s="13">
        <v>225564</v>
      </c>
      <c r="BF879" s="11">
        <v>39934</v>
      </c>
      <c r="BG879" s="11">
        <v>39964</v>
      </c>
      <c r="BH879" s="13">
        <v>1836355</v>
      </c>
      <c r="BI879" s="13">
        <v>367271</v>
      </c>
      <c r="BJ879" s="11">
        <v>39965</v>
      </c>
      <c r="BK879" s="11">
        <v>39994</v>
      </c>
      <c r="BL879" s="13">
        <v>19544355</v>
      </c>
      <c r="BM879" s="13">
        <v>3908871</v>
      </c>
      <c r="BN879" s="11">
        <v>39995</v>
      </c>
      <c r="BO879" s="11">
        <v>40025</v>
      </c>
      <c r="BP879" s="13">
        <v>60227805</v>
      </c>
      <c r="BQ879" s="13">
        <v>12045561</v>
      </c>
      <c r="BR879" s="11">
        <v>40026</v>
      </c>
      <c r="BS879" s="11">
        <v>40056</v>
      </c>
      <c r="BT879" s="13">
        <v>70112155</v>
      </c>
      <c r="BU879" s="13">
        <v>14022431</v>
      </c>
      <c r="BV879" s="11">
        <v>40057</v>
      </c>
      <c r="BW879" s="11">
        <v>40086</v>
      </c>
      <c r="BX879" s="13">
        <v>46370325</v>
      </c>
      <c r="BY879" s="13">
        <v>9274065</v>
      </c>
      <c r="BZ879" s="11">
        <v>40087</v>
      </c>
      <c r="CA879" s="11">
        <v>40117</v>
      </c>
      <c r="CB879" s="13">
        <v>18447445</v>
      </c>
      <c r="CC879" s="13">
        <v>3689489</v>
      </c>
      <c r="CD879" s="11">
        <v>40118</v>
      </c>
      <c r="CE879" s="11">
        <v>40178</v>
      </c>
      <c r="CF879" s="13">
        <v>16015815</v>
      </c>
      <c r="CG879" s="13">
        <v>3203163</v>
      </c>
      <c r="CH879" s="11">
        <v>40179</v>
      </c>
      <c r="CI879" s="11">
        <v>40209</v>
      </c>
      <c r="CJ879" s="13">
        <v>3512185</v>
      </c>
      <c r="CK879" s="13">
        <v>702437</v>
      </c>
      <c r="CL879" s="11">
        <v>40210</v>
      </c>
      <c r="CM879" s="11">
        <v>40237</v>
      </c>
      <c r="CN879" s="13">
        <v>2956350</v>
      </c>
      <c r="CO879" s="13">
        <v>591270</v>
      </c>
      <c r="CP879" s="11">
        <v>40238</v>
      </c>
      <c r="CQ879" s="11">
        <v>40268</v>
      </c>
      <c r="CR879" s="13">
        <v>5954540</v>
      </c>
      <c r="CS879" s="13">
        <v>1190908</v>
      </c>
      <c r="CT879" s="11">
        <v>40269</v>
      </c>
      <c r="CU879" s="11">
        <v>40298</v>
      </c>
      <c r="CV879" s="13">
        <v>8328010</v>
      </c>
      <c r="CW879" s="13">
        <v>1665602</v>
      </c>
      <c r="CX879" s="12">
        <v>40299</v>
      </c>
      <c r="CY879" s="12">
        <v>40329</v>
      </c>
      <c r="CZ879" s="13">
        <v>3095445</v>
      </c>
      <c r="DA879" s="13">
        <v>619089</v>
      </c>
      <c r="DB879" s="12">
        <v>40330</v>
      </c>
      <c r="DC879" s="12">
        <v>40512</v>
      </c>
      <c r="DD879" s="13">
        <v>19083775</v>
      </c>
      <c r="DE879" s="13">
        <v>3816755</v>
      </c>
      <c r="DF879" s="12">
        <v>40513</v>
      </c>
      <c r="DG879" s="12">
        <v>40602</v>
      </c>
      <c r="DH879" s="13">
        <v>6017975</v>
      </c>
      <c r="DI879" s="13">
        <v>1203595</v>
      </c>
      <c r="DJ879" s="12">
        <v>40603</v>
      </c>
      <c r="DK879" s="12">
        <v>40724</v>
      </c>
      <c r="DL879" s="13">
        <v>1840950</v>
      </c>
      <c r="DM879" s="13">
        <v>368190</v>
      </c>
      <c r="DN879" s="12">
        <v>40725</v>
      </c>
      <c r="DO879" s="12">
        <v>40755</v>
      </c>
      <c r="DP879" s="13">
        <v>69445</v>
      </c>
      <c r="DQ879" s="13">
        <v>13889</v>
      </c>
      <c r="DR879" s="12">
        <v>39387</v>
      </c>
      <c r="DS879" s="12">
        <v>40755</v>
      </c>
      <c r="DU879" s="13">
        <v>2117427</v>
      </c>
      <c r="DV879" s="12">
        <v>40756</v>
      </c>
      <c r="DW879" s="12">
        <v>41243</v>
      </c>
      <c r="DX879" s="13">
        <v>12296885</v>
      </c>
      <c r="DY879" s="13">
        <v>2459377</v>
      </c>
      <c r="DZ879" s="54">
        <v>324574184</v>
      </c>
      <c r="EA879" s="55">
        <v>1358672</v>
      </c>
    </row>
    <row r="880" spans="1:131" ht="19.5" customHeight="1" x14ac:dyDescent="0.25">
      <c r="A880" s="9">
        <v>683</v>
      </c>
      <c r="B880" s="10" t="s">
        <v>2111</v>
      </c>
      <c r="C880" s="9" t="s">
        <v>1165</v>
      </c>
      <c r="E880" s="9" t="s">
        <v>1166</v>
      </c>
      <c r="F880" s="9" t="s">
        <v>1167</v>
      </c>
      <c r="I880" s="9" t="s">
        <v>25</v>
      </c>
      <c r="J880" s="129">
        <v>41518</v>
      </c>
      <c r="K880" s="129">
        <v>41394</v>
      </c>
      <c r="L880" s="129">
        <v>41800</v>
      </c>
      <c r="O880" s="9">
        <v>26</v>
      </c>
      <c r="Q880" s="9" t="s">
        <v>54</v>
      </c>
      <c r="S880" s="13">
        <v>6500000</v>
      </c>
      <c r="T880" s="13">
        <v>6500000</v>
      </c>
      <c r="U880" s="13">
        <v>1300000</v>
      </c>
      <c r="AF880" s="51">
        <f t="shared" si="13"/>
        <v>0</v>
      </c>
      <c r="AH880" s="11">
        <v>41394</v>
      </c>
      <c r="AI880" s="11">
        <v>41897</v>
      </c>
      <c r="AJ880" s="13">
        <v>6212782</v>
      </c>
      <c r="AK880" s="13">
        <v>1242556</v>
      </c>
    </row>
    <row r="881" spans="1:131" s="18" customFormat="1" ht="19.5" customHeight="1" x14ac:dyDescent="0.25">
      <c r="A881" s="18">
        <v>683</v>
      </c>
      <c r="B881" s="17" t="s">
        <v>2111</v>
      </c>
      <c r="C881" s="18" t="s">
        <v>1165</v>
      </c>
      <c r="D881" s="19">
        <v>42123</v>
      </c>
      <c r="G881" s="19"/>
      <c r="J881" s="130"/>
      <c r="K881" s="130"/>
      <c r="L881" s="130">
        <v>41897</v>
      </c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51">
        <f t="shared" si="13"/>
        <v>0</v>
      </c>
      <c r="AG881" s="46"/>
      <c r="AH881" s="19"/>
      <c r="AI881" s="19"/>
      <c r="AJ881" s="20"/>
      <c r="AK881" s="20"/>
      <c r="AL881" s="19"/>
      <c r="AM881" s="19"/>
      <c r="AN881" s="20"/>
      <c r="AO881" s="20"/>
      <c r="AP881" s="19"/>
      <c r="AQ881" s="19"/>
      <c r="AR881" s="20"/>
      <c r="AS881" s="20"/>
      <c r="AT881" s="19"/>
      <c r="AU881" s="19"/>
      <c r="AV881" s="20"/>
      <c r="AW881" s="20"/>
      <c r="AX881" s="19"/>
      <c r="AY881" s="19"/>
      <c r="AZ881" s="20"/>
      <c r="BA881" s="20"/>
      <c r="BB881" s="19"/>
      <c r="BC881" s="19"/>
      <c r="BD881" s="20"/>
      <c r="BE881" s="20"/>
      <c r="BF881" s="19"/>
      <c r="BG881" s="19"/>
      <c r="BH881" s="20"/>
      <c r="BI881" s="20"/>
      <c r="BJ881" s="19"/>
      <c r="BK881" s="19"/>
      <c r="BL881" s="20"/>
      <c r="BM881" s="20"/>
      <c r="BN881" s="19"/>
      <c r="BO881" s="19"/>
      <c r="BP881" s="20"/>
      <c r="BQ881" s="20"/>
      <c r="BT881" s="20"/>
      <c r="BU881" s="20"/>
      <c r="BX881" s="20"/>
      <c r="BY881" s="20"/>
      <c r="CB881" s="20"/>
      <c r="CC881" s="20"/>
      <c r="CF881" s="20"/>
      <c r="CG881" s="20"/>
      <c r="CJ881" s="20"/>
      <c r="CK881" s="20"/>
      <c r="CN881" s="20"/>
      <c r="CO881" s="20"/>
      <c r="CP881" s="19"/>
      <c r="CQ881" s="19"/>
      <c r="CR881" s="20"/>
      <c r="CS881" s="20"/>
      <c r="CT881" s="19"/>
      <c r="CU881" s="19"/>
      <c r="CV881" s="20"/>
      <c r="CW881" s="20"/>
      <c r="CX881" s="96"/>
      <c r="CY881" s="96"/>
      <c r="CZ881" s="20"/>
      <c r="DA881" s="20"/>
      <c r="DB881" s="96"/>
      <c r="DC881" s="96"/>
      <c r="DD881" s="20"/>
      <c r="DE881" s="20"/>
      <c r="DF881" s="96"/>
      <c r="DG881" s="96"/>
      <c r="DH881" s="20"/>
      <c r="DI881" s="20"/>
      <c r="DJ881" s="96"/>
      <c r="DK881" s="96"/>
      <c r="DL881" s="20"/>
      <c r="DM881" s="20"/>
      <c r="DN881" s="96"/>
      <c r="DO881" s="96"/>
      <c r="DP881" s="20"/>
      <c r="DQ881" s="20"/>
      <c r="DR881" s="96"/>
      <c r="DS881" s="96"/>
      <c r="DT881" s="20"/>
      <c r="DU881" s="20"/>
      <c r="DV881" s="96"/>
      <c r="DW881" s="96"/>
      <c r="DX881" s="20"/>
      <c r="DY881" s="20"/>
      <c r="DZ881" s="56"/>
      <c r="EA881" s="57"/>
    </row>
    <row r="882" spans="1:131" ht="19.5" customHeight="1" x14ac:dyDescent="0.25">
      <c r="A882" s="9">
        <v>684</v>
      </c>
      <c r="B882" s="10" t="s">
        <v>2112</v>
      </c>
      <c r="C882" s="9" t="s">
        <v>1168</v>
      </c>
      <c r="E882" s="9" t="s">
        <v>340</v>
      </c>
      <c r="F882" s="9" t="s">
        <v>1169</v>
      </c>
      <c r="I882" s="9" t="s">
        <v>25</v>
      </c>
      <c r="J882" s="129">
        <v>41512</v>
      </c>
      <c r="K882" s="129">
        <v>41470</v>
      </c>
      <c r="L882" s="129">
        <v>41552</v>
      </c>
      <c r="O882" s="9">
        <v>31</v>
      </c>
      <c r="Q882" s="9" t="s">
        <v>54</v>
      </c>
      <c r="S882" s="13">
        <v>9504000</v>
      </c>
      <c r="T882" s="13">
        <v>9504000</v>
      </c>
      <c r="U882" s="13">
        <v>1900000</v>
      </c>
      <c r="AF882" s="51">
        <f t="shared" si="13"/>
        <v>0</v>
      </c>
      <c r="AH882" s="11">
        <v>41470</v>
      </c>
      <c r="AI882" s="11">
        <v>41552</v>
      </c>
      <c r="AJ882" s="13">
        <v>8575632</v>
      </c>
      <c r="AK882" s="13">
        <v>1715126</v>
      </c>
    </row>
    <row r="883" spans="1:131" ht="19.5" customHeight="1" x14ac:dyDescent="0.25">
      <c r="A883" s="9">
        <v>685</v>
      </c>
      <c r="B883" s="10" t="s">
        <v>2113</v>
      </c>
      <c r="C883" s="9" t="s">
        <v>1170</v>
      </c>
      <c r="E883" s="9" t="s">
        <v>348</v>
      </c>
      <c r="F883" s="9" t="s">
        <v>349</v>
      </c>
      <c r="I883" s="9" t="s">
        <v>668</v>
      </c>
      <c r="J883" s="129">
        <v>41470</v>
      </c>
      <c r="K883" s="129">
        <v>41409</v>
      </c>
      <c r="L883" s="129">
        <v>42004</v>
      </c>
      <c r="O883" s="9">
        <v>30</v>
      </c>
      <c r="Q883" s="9" t="s">
        <v>54</v>
      </c>
      <c r="S883" s="13">
        <v>666159557</v>
      </c>
      <c r="T883" s="13">
        <v>666159557</v>
      </c>
      <c r="U883" s="13">
        <v>133231912</v>
      </c>
      <c r="AF883" s="51">
        <f t="shared" si="13"/>
        <v>0</v>
      </c>
      <c r="AH883" s="11">
        <v>41409</v>
      </c>
      <c r="AI883" s="11">
        <v>41547</v>
      </c>
      <c r="AJ883" s="13">
        <v>266328945</v>
      </c>
      <c r="AK883" s="13">
        <v>53265789</v>
      </c>
      <c r="AL883" s="11">
        <v>41548</v>
      </c>
      <c r="AM883" s="11">
        <v>41639</v>
      </c>
      <c r="AN883" s="13">
        <v>261140929</v>
      </c>
      <c r="AO883" s="13">
        <v>52228186</v>
      </c>
      <c r="AP883" s="11">
        <v>41640</v>
      </c>
      <c r="AQ883" s="11">
        <v>41729</v>
      </c>
      <c r="AR883" s="13">
        <v>48651776</v>
      </c>
      <c r="AS883" s="13">
        <v>9730355</v>
      </c>
      <c r="AT883" s="11">
        <v>41730</v>
      </c>
      <c r="AU883" s="11">
        <v>41820</v>
      </c>
      <c r="AV883" s="13">
        <v>22521424</v>
      </c>
      <c r="AW883" s="13">
        <v>4504285</v>
      </c>
    </row>
    <row r="884" spans="1:131" ht="19.5" customHeight="1" x14ac:dyDescent="0.25">
      <c r="A884" s="9">
        <v>686</v>
      </c>
      <c r="B884" s="10" t="s">
        <v>2114</v>
      </c>
      <c r="C884" s="9" t="s">
        <v>1171</v>
      </c>
      <c r="E884" s="9" t="s">
        <v>552</v>
      </c>
      <c r="F884" s="9" t="s">
        <v>105</v>
      </c>
      <c r="I884" s="9" t="s">
        <v>35</v>
      </c>
      <c r="J884" s="129">
        <v>41526</v>
      </c>
      <c r="K884" s="129">
        <v>41481</v>
      </c>
      <c r="L884" s="129">
        <v>41729</v>
      </c>
      <c r="O884" s="9">
        <v>30</v>
      </c>
      <c r="Q884" s="9" t="s">
        <v>61</v>
      </c>
      <c r="S884" s="13">
        <v>410703214</v>
      </c>
      <c r="T884" s="13">
        <v>410703214</v>
      </c>
      <c r="U884" s="13">
        <v>82140643</v>
      </c>
      <c r="AF884" s="51">
        <f t="shared" si="13"/>
        <v>0</v>
      </c>
      <c r="AH884" s="11">
        <v>41481</v>
      </c>
      <c r="AI884" s="11">
        <v>41547</v>
      </c>
      <c r="AJ884" s="13">
        <v>54983783</v>
      </c>
      <c r="AK884" s="13">
        <v>10996757</v>
      </c>
      <c r="AL884" s="11">
        <v>41548</v>
      </c>
      <c r="AM884" s="11">
        <v>41578</v>
      </c>
      <c r="AN884" s="13">
        <v>117623443</v>
      </c>
      <c r="AO884" s="13">
        <v>23524689</v>
      </c>
      <c r="AP884" s="11">
        <v>41579</v>
      </c>
      <c r="AQ884" s="11">
        <v>41608</v>
      </c>
      <c r="AR884" s="13">
        <v>4227375</v>
      </c>
      <c r="AS884" s="13">
        <v>845475</v>
      </c>
      <c r="AT884" s="11">
        <v>41609</v>
      </c>
      <c r="AU884" s="11">
        <v>41639</v>
      </c>
      <c r="AV884" s="13">
        <v>5389210</v>
      </c>
      <c r="AW884" s="13">
        <v>1077842</v>
      </c>
      <c r="AX884" s="11">
        <v>41640</v>
      </c>
      <c r="AY884" s="11">
        <v>41670</v>
      </c>
      <c r="AZ884" s="13">
        <v>1018206</v>
      </c>
      <c r="BA884" s="13">
        <v>203641</v>
      </c>
      <c r="BB884" s="11">
        <v>41699</v>
      </c>
      <c r="BC884" s="11">
        <v>41729</v>
      </c>
      <c r="BD884" s="13">
        <v>2229915</v>
      </c>
      <c r="BE884" s="13">
        <v>445983</v>
      </c>
    </row>
    <row r="885" spans="1:131" ht="19.5" customHeight="1" x14ac:dyDescent="0.25">
      <c r="A885" s="9">
        <v>687</v>
      </c>
      <c r="B885" s="10" t="s">
        <v>2115</v>
      </c>
      <c r="C885" s="9" t="s">
        <v>1172</v>
      </c>
      <c r="E885" s="9" t="s">
        <v>1173</v>
      </c>
      <c r="F885" s="9" t="s">
        <v>713</v>
      </c>
      <c r="H885" s="9" t="s">
        <v>202</v>
      </c>
      <c r="I885" s="9" t="s">
        <v>35</v>
      </c>
      <c r="J885" s="129">
        <v>41482</v>
      </c>
      <c r="K885" s="129">
        <v>41389</v>
      </c>
      <c r="L885" s="129">
        <v>41790</v>
      </c>
      <c r="O885" s="9">
        <v>29</v>
      </c>
      <c r="Q885" s="9" t="s">
        <v>54</v>
      </c>
      <c r="S885" s="13">
        <v>495000000</v>
      </c>
      <c r="T885" s="13">
        <v>495000000</v>
      </c>
      <c r="U885" s="13">
        <v>99000000</v>
      </c>
      <c r="V885" s="13">
        <v>325000000</v>
      </c>
      <c r="AF885" s="51">
        <f t="shared" si="13"/>
        <v>325000000</v>
      </c>
      <c r="AH885" s="11">
        <v>41409</v>
      </c>
      <c r="AI885" s="11">
        <v>41547</v>
      </c>
      <c r="AJ885" s="13">
        <v>267269373</v>
      </c>
      <c r="AK885" s="13">
        <v>53453875</v>
      </c>
      <c r="AL885" s="11">
        <v>41548</v>
      </c>
      <c r="AM885" s="11">
        <v>41974</v>
      </c>
      <c r="AN885" s="13">
        <v>124986517</v>
      </c>
      <c r="AO885" s="13">
        <v>24997303</v>
      </c>
      <c r="AP885" s="11">
        <v>41409</v>
      </c>
      <c r="AQ885" s="11">
        <v>41974</v>
      </c>
      <c r="AR885" s="13">
        <v>463909621</v>
      </c>
      <c r="AS885" s="13">
        <v>14330747</v>
      </c>
      <c r="DZ885" s="54">
        <v>463909621</v>
      </c>
      <c r="EA885" s="55">
        <v>92781925</v>
      </c>
    </row>
    <row r="886" spans="1:131" s="18" customFormat="1" ht="19.5" customHeight="1" x14ac:dyDescent="0.25">
      <c r="A886" s="18">
        <v>687</v>
      </c>
      <c r="B886" s="17" t="s">
        <v>2115</v>
      </c>
      <c r="C886" s="18" t="s">
        <v>1172</v>
      </c>
      <c r="D886" s="19">
        <v>41927</v>
      </c>
      <c r="G886" s="19"/>
      <c r="J886" s="130"/>
      <c r="K886" s="130"/>
      <c r="L886" s="130">
        <v>42004</v>
      </c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51">
        <f t="shared" si="13"/>
        <v>0</v>
      </c>
      <c r="AG886" s="46"/>
      <c r="AH886" s="19"/>
      <c r="AI886" s="19"/>
      <c r="AJ886" s="20"/>
      <c r="AK886" s="20"/>
      <c r="AL886" s="19"/>
      <c r="AM886" s="19"/>
      <c r="AN886" s="20"/>
      <c r="AO886" s="20"/>
      <c r="AP886" s="19"/>
      <c r="AQ886" s="19"/>
      <c r="AR886" s="20"/>
      <c r="AS886" s="20"/>
      <c r="AT886" s="19"/>
      <c r="AU886" s="19"/>
      <c r="AV886" s="20"/>
      <c r="AW886" s="20"/>
      <c r="AX886" s="19"/>
      <c r="AY886" s="19"/>
      <c r="AZ886" s="20"/>
      <c r="BA886" s="20"/>
      <c r="BB886" s="19"/>
      <c r="BC886" s="19"/>
      <c r="BD886" s="20"/>
      <c r="BE886" s="20"/>
      <c r="BF886" s="19"/>
      <c r="BG886" s="19"/>
      <c r="BH886" s="20"/>
      <c r="BI886" s="20"/>
      <c r="BJ886" s="19"/>
      <c r="BK886" s="19"/>
      <c r="BL886" s="20"/>
      <c r="BM886" s="20"/>
      <c r="BN886" s="19"/>
      <c r="BO886" s="19"/>
      <c r="BP886" s="20"/>
      <c r="BQ886" s="20"/>
      <c r="BT886" s="20"/>
      <c r="BU886" s="20"/>
      <c r="BX886" s="20"/>
      <c r="BY886" s="20"/>
      <c r="CB886" s="20"/>
      <c r="CC886" s="20"/>
      <c r="CF886" s="20"/>
      <c r="CG886" s="20"/>
      <c r="CJ886" s="20"/>
      <c r="CK886" s="20"/>
      <c r="CN886" s="20"/>
      <c r="CO886" s="20"/>
      <c r="CP886" s="19"/>
      <c r="CQ886" s="19"/>
      <c r="CR886" s="20"/>
      <c r="CS886" s="20"/>
      <c r="CT886" s="19"/>
      <c r="CU886" s="19"/>
      <c r="CV886" s="20"/>
      <c r="CW886" s="20"/>
      <c r="CX886" s="96"/>
      <c r="CY886" s="96"/>
      <c r="CZ886" s="20"/>
      <c r="DA886" s="20"/>
      <c r="DB886" s="96"/>
      <c r="DC886" s="96"/>
      <c r="DD886" s="20"/>
      <c r="DE886" s="20"/>
      <c r="DF886" s="96"/>
      <c r="DG886" s="96"/>
      <c r="DH886" s="20"/>
      <c r="DI886" s="20"/>
      <c r="DJ886" s="96"/>
      <c r="DK886" s="96"/>
      <c r="DL886" s="20"/>
      <c r="DM886" s="20"/>
      <c r="DN886" s="96"/>
      <c r="DO886" s="96"/>
      <c r="DP886" s="20"/>
      <c r="DQ886" s="20"/>
      <c r="DR886" s="96"/>
      <c r="DS886" s="96"/>
      <c r="DT886" s="20"/>
      <c r="DU886" s="20"/>
      <c r="DV886" s="96"/>
      <c r="DW886" s="96"/>
      <c r="DX886" s="20"/>
      <c r="DY886" s="20"/>
      <c r="DZ886" s="56"/>
      <c r="EA886" s="57"/>
    </row>
    <row r="887" spans="1:131" s="18" customFormat="1" ht="19.5" customHeight="1" x14ac:dyDescent="0.25">
      <c r="A887" s="18">
        <v>687</v>
      </c>
      <c r="B887" s="17" t="s">
        <v>2115</v>
      </c>
      <c r="C887" s="18" t="s">
        <v>1172</v>
      </c>
      <c r="D887" s="19">
        <v>42269</v>
      </c>
      <c r="G887" s="19"/>
      <c r="J887" s="130"/>
      <c r="K887" s="130"/>
      <c r="L887" s="130">
        <v>41974</v>
      </c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51">
        <f t="shared" si="13"/>
        <v>0</v>
      </c>
      <c r="AG887" s="46"/>
      <c r="AH887" s="19"/>
      <c r="AI887" s="19"/>
      <c r="AJ887" s="20"/>
      <c r="AK887" s="20"/>
      <c r="AL887" s="19"/>
      <c r="AM887" s="19"/>
      <c r="AN887" s="20"/>
      <c r="AO887" s="20"/>
      <c r="AP887" s="19"/>
      <c r="AQ887" s="19"/>
      <c r="AR887" s="20"/>
      <c r="AS887" s="20"/>
      <c r="AT887" s="19"/>
      <c r="AU887" s="19"/>
      <c r="AV887" s="20"/>
      <c r="AW887" s="20"/>
      <c r="AX887" s="19"/>
      <c r="AY887" s="19"/>
      <c r="AZ887" s="20"/>
      <c r="BA887" s="20"/>
      <c r="BB887" s="19"/>
      <c r="BC887" s="19"/>
      <c r="BD887" s="20"/>
      <c r="BE887" s="20"/>
      <c r="BF887" s="19"/>
      <c r="BG887" s="19"/>
      <c r="BH887" s="20"/>
      <c r="BI887" s="20"/>
      <c r="BJ887" s="19"/>
      <c r="BK887" s="19"/>
      <c r="BL887" s="20"/>
      <c r="BM887" s="20"/>
      <c r="BN887" s="19"/>
      <c r="BO887" s="19"/>
      <c r="BP887" s="20"/>
      <c r="BQ887" s="20"/>
      <c r="BT887" s="20"/>
      <c r="BU887" s="20"/>
      <c r="BX887" s="20"/>
      <c r="BY887" s="20"/>
      <c r="CB887" s="20"/>
      <c r="CC887" s="20"/>
      <c r="CF887" s="20"/>
      <c r="CG887" s="20"/>
      <c r="CJ887" s="20"/>
      <c r="CK887" s="20"/>
      <c r="CN887" s="20"/>
      <c r="CO887" s="20"/>
      <c r="CP887" s="19"/>
      <c r="CQ887" s="19"/>
      <c r="CR887" s="20"/>
      <c r="CS887" s="20"/>
      <c r="CT887" s="19"/>
      <c r="CU887" s="19"/>
      <c r="CV887" s="20"/>
      <c r="CW887" s="20"/>
      <c r="CX887" s="96"/>
      <c r="CY887" s="96"/>
      <c r="CZ887" s="20"/>
      <c r="DA887" s="20"/>
      <c r="DB887" s="96"/>
      <c r="DC887" s="96"/>
      <c r="DD887" s="20"/>
      <c r="DE887" s="20"/>
      <c r="DF887" s="96"/>
      <c r="DG887" s="96"/>
      <c r="DH887" s="20"/>
      <c r="DI887" s="20"/>
      <c r="DJ887" s="96"/>
      <c r="DK887" s="96"/>
      <c r="DL887" s="20"/>
      <c r="DM887" s="20"/>
      <c r="DN887" s="96"/>
      <c r="DO887" s="96"/>
      <c r="DP887" s="20"/>
      <c r="DQ887" s="20"/>
      <c r="DR887" s="96"/>
      <c r="DS887" s="96"/>
      <c r="DT887" s="20"/>
      <c r="DU887" s="20"/>
      <c r="DV887" s="96"/>
      <c r="DW887" s="96"/>
      <c r="DX887" s="20"/>
      <c r="DY887" s="20"/>
      <c r="DZ887" s="56"/>
      <c r="EA887" s="57"/>
    </row>
    <row r="888" spans="1:131" s="18" customFormat="1" ht="19.5" customHeight="1" x14ac:dyDescent="0.25">
      <c r="A888" s="18">
        <v>687</v>
      </c>
      <c r="B888" s="17" t="s">
        <v>2115</v>
      </c>
      <c r="C888" s="18" t="s">
        <v>1172</v>
      </c>
      <c r="D888" s="19">
        <v>42697</v>
      </c>
      <c r="G888" s="19"/>
      <c r="J888" s="130"/>
      <c r="K888" s="130"/>
      <c r="L888" s="130"/>
      <c r="R888" s="20">
        <v>501125356</v>
      </c>
      <c r="S888" s="20">
        <v>501125356</v>
      </c>
      <c r="T888" s="20">
        <v>501125356</v>
      </c>
      <c r="U888" s="20">
        <v>95125356</v>
      </c>
      <c r="V888" s="20">
        <v>335000000</v>
      </c>
      <c r="W888" s="20"/>
      <c r="X888" s="20"/>
      <c r="Y888" s="20"/>
      <c r="Z888" s="20"/>
      <c r="AA888" s="20"/>
      <c r="AB888" s="20"/>
      <c r="AC888" s="20"/>
      <c r="AD888" s="20"/>
      <c r="AE888" s="20"/>
      <c r="AF888" s="80">
        <f t="shared" si="13"/>
        <v>335000000</v>
      </c>
      <c r="AG888" s="46"/>
      <c r="AH888" s="19"/>
      <c r="AI888" s="19"/>
      <c r="AJ888" s="20"/>
      <c r="AK888" s="20"/>
      <c r="AL888" s="19"/>
      <c r="AM888" s="19"/>
      <c r="AN888" s="20"/>
      <c r="AO888" s="20"/>
      <c r="AP888" s="19"/>
      <c r="AQ888" s="19"/>
      <c r="AR888" s="20"/>
      <c r="AS888" s="20"/>
      <c r="AT888" s="19"/>
      <c r="AU888" s="19"/>
      <c r="AV888" s="20"/>
      <c r="AW888" s="20"/>
      <c r="AX888" s="19"/>
      <c r="AY888" s="19"/>
      <c r="AZ888" s="20"/>
      <c r="BA888" s="20"/>
      <c r="BB888" s="19"/>
      <c r="BC888" s="19"/>
      <c r="BD888" s="20"/>
      <c r="BE888" s="20"/>
      <c r="BF888" s="19"/>
      <c r="BG888" s="19"/>
      <c r="BH888" s="20"/>
      <c r="BI888" s="20"/>
      <c r="BJ888" s="19"/>
      <c r="BK888" s="19"/>
      <c r="BL888" s="20"/>
      <c r="BM888" s="20"/>
      <c r="BN888" s="19"/>
      <c r="BO888" s="19"/>
      <c r="BP888" s="20"/>
      <c r="BQ888" s="20"/>
      <c r="BT888" s="20"/>
      <c r="BU888" s="20"/>
      <c r="BX888" s="20"/>
      <c r="BY888" s="20"/>
      <c r="CB888" s="20"/>
      <c r="CC888" s="20"/>
      <c r="CF888" s="20"/>
      <c r="CG888" s="20"/>
      <c r="CJ888" s="20"/>
      <c r="CK888" s="20"/>
      <c r="CN888" s="20"/>
      <c r="CO888" s="20"/>
      <c r="CP888" s="19"/>
      <c r="CQ888" s="19"/>
      <c r="CR888" s="20"/>
      <c r="CS888" s="20"/>
      <c r="CT888" s="19"/>
      <c r="CU888" s="19"/>
      <c r="CV888" s="20"/>
      <c r="CW888" s="20"/>
      <c r="CX888" s="96"/>
      <c r="CY888" s="96"/>
      <c r="CZ888" s="20"/>
      <c r="DA888" s="20"/>
      <c r="DB888" s="96"/>
      <c r="DC888" s="96"/>
      <c r="DD888" s="20"/>
      <c r="DE888" s="20"/>
      <c r="DF888" s="96"/>
      <c r="DG888" s="96"/>
      <c r="DH888" s="20"/>
      <c r="DI888" s="20"/>
      <c r="DJ888" s="96"/>
      <c r="DK888" s="96"/>
      <c r="DL888" s="20"/>
      <c r="DM888" s="20"/>
      <c r="DN888" s="96"/>
      <c r="DO888" s="96"/>
      <c r="DP888" s="20"/>
      <c r="DQ888" s="20"/>
      <c r="DR888" s="96"/>
      <c r="DS888" s="96"/>
      <c r="DT888" s="20"/>
      <c r="DU888" s="20"/>
      <c r="DV888" s="96"/>
      <c r="DW888" s="96"/>
      <c r="DX888" s="20"/>
      <c r="DY888" s="20"/>
      <c r="DZ888" s="56"/>
      <c r="EA888" s="57"/>
    </row>
    <row r="889" spans="1:131" ht="19.5" customHeight="1" x14ac:dyDescent="0.25">
      <c r="A889" s="9">
        <v>688</v>
      </c>
      <c r="B889" s="10" t="s">
        <v>2116</v>
      </c>
      <c r="C889" s="9" t="s">
        <v>1174</v>
      </c>
      <c r="E889" s="9" t="s">
        <v>240</v>
      </c>
      <c r="F889" s="9" t="s">
        <v>241</v>
      </c>
      <c r="AF889" s="51">
        <f t="shared" si="13"/>
        <v>0</v>
      </c>
      <c r="AH889" s="11">
        <v>40106</v>
      </c>
      <c r="AI889" s="11">
        <v>40908</v>
      </c>
      <c r="AJ889" s="13">
        <v>9626568</v>
      </c>
      <c r="AK889" s="13">
        <v>1870000</v>
      </c>
    </row>
    <row r="890" spans="1:131" ht="19.5" customHeight="1" x14ac:dyDescent="0.25">
      <c r="A890" s="9">
        <v>689</v>
      </c>
      <c r="B890" s="10" t="s">
        <v>2117</v>
      </c>
      <c r="C890" s="9" t="s">
        <v>1175</v>
      </c>
      <c r="E890" s="9" t="s">
        <v>240</v>
      </c>
      <c r="F890" s="9" t="s">
        <v>241</v>
      </c>
      <c r="AF890" s="51">
        <f t="shared" si="13"/>
        <v>0</v>
      </c>
      <c r="AH890" s="11">
        <v>40057</v>
      </c>
      <c r="AI890" s="11">
        <v>40543</v>
      </c>
      <c r="AJ890" s="13">
        <v>8982811</v>
      </c>
      <c r="AK890" s="13">
        <v>1780000</v>
      </c>
    </row>
    <row r="891" spans="1:131" ht="19.5" customHeight="1" x14ac:dyDescent="0.25">
      <c r="A891" s="9">
        <v>690</v>
      </c>
      <c r="B891" s="10" t="s">
        <v>2118</v>
      </c>
      <c r="C891" s="9" t="s">
        <v>1177</v>
      </c>
      <c r="E891" s="9" t="s">
        <v>1400</v>
      </c>
      <c r="F891" s="9" t="s">
        <v>111</v>
      </c>
      <c r="I891" s="9" t="s">
        <v>1007</v>
      </c>
      <c r="J891" s="129">
        <v>41554</v>
      </c>
      <c r="K891" s="129">
        <v>41354</v>
      </c>
      <c r="L891" s="129">
        <v>41759</v>
      </c>
      <c r="O891" s="9">
        <v>32</v>
      </c>
      <c r="Q891" s="9" t="s">
        <v>54</v>
      </c>
      <c r="S891" s="13">
        <v>150000000</v>
      </c>
      <c r="T891" s="13">
        <v>150000000</v>
      </c>
      <c r="U891" s="13">
        <v>30000000</v>
      </c>
      <c r="AF891" s="51">
        <f t="shared" si="13"/>
        <v>0</v>
      </c>
      <c r="AH891" s="11">
        <v>41354</v>
      </c>
      <c r="AI891" s="11">
        <v>41547</v>
      </c>
      <c r="AJ891" s="13">
        <v>25082432</v>
      </c>
      <c r="AK891" s="13">
        <v>5016486</v>
      </c>
      <c r="AL891" s="11">
        <v>41548</v>
      </c>
      <c r="AM891" s="11">
        <v>41578</v>
      </c>
      <c r="AN891" s="13">
        <v>62091966</v>
      </c>
      <c r="AO891" s="13">
        <v>12418393</v>
      </c>
      <c r="AP891" s="11">
        <v>41579</v>
      </c>
      <c r="AQ891" s="11">
        <v>41698</v>
      </c>
      <c r="AR891" s="13">
        <v>62003092</v>
      </c>
      <c r="AS891" s="13">
        <v>12400618</v>
      </c>
      <c r="DZ891" s="54">
        <v>152664466</v>
      </c>
      <c r="EA891" s="55">
        <v>164503</v>
      </c>
    </row>
    <row r="892" spans="1:131" ht="19.5" customHeight="1" x14ac:dyDescent="0.25">
      <c r="A892" s="9">
        <v>691</v>
      </c>
      <c r="B892" s="10" t="s">
        <v>2119</v>
      </c>
      <c r="C892" s="9" t="s">
        <v>1178</v>
      </c>
      <c r="E892" s="9" t="s">
        <v>1179</v>
      </c>
      <c r="F892" s="9" t="s">
        <v>1180</v>
      </c>
      <c r="I892" s="9" t="s">
        <v>97</v>
      </c>
      <c r="J892" s="129">
        <v>41527</v>
      </c>
      <c r="K892" s="129">
        <v>41494</v>
      </c>
      <c r="L892" s="129">
        <v>42003</v>
      </c>
      <c r="O892" s="9">
        <v>29</v>
      </c>
      <c r="Q892" s="9" t="s">
        <v>61</v>
      </c>
      <c r="S892" s="13">
        <v>14700000</v>
      </c>
      <c r="T892" s="13">
        <v>14700000</v>
      </c>
      <c r="U892" s="13">
        <v>2940000</v>
      </c>
      <c r="AF892" s="51">
        <f t="shared" si="13"/>
        <v>0</v>
      </c>
      <c r="AH892" s="11">
        <v>41494</v>
      </c>
      <c r="AI892" s="11">
        <v>41759</v>
      </c>
      <c r="AJ892" s="13">
        <v>14700000</v>
      </c>
      <c r="AK892" s="13">
        <v>2940000</v>
      </c>
    </row>
    <row r="893" spans="1:131" s="18" customFormat="1" ht="19.5" customHeight="1" x14ac:dyDescent="0.25">
      <c r="A893" s="18">
        <v>691</v>
      </c>
      <c r="B893" s="17" t="s">
        <v>2119</v>
      </c>
      <c r="C893" s="18" t="s">
        <v>1178</v>
      </c>
      <c r="D893" s="19">
        <v>41894</v>
      </c>
      <c r="G893" s="19"/>
      <c r="J893" s="130"/>
      <c r="K893" s="130"/>
      <c r="L893" s="130">
        <v>41759</v>
      </c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51">
        <f t="shared" si="13"/>
        <v>0</v>
      </c>
      <c r="AG893" s="46"/>
      <c r="AH893" s="19"/>
      <c r="AI893" s="19"/>
      <c r="AJ893" s="20"/>
      <c r="AK893" s="20"/>
      <c r="AL893" s="19"/>
      <c r="AM893" s="19"/>
      <c r="AN893" s="20"/>
      <c r="AO893" s="20"/>
      <c r="AP893" s="19"/>
      <c r="AQ893" s="19"/>
      <c r="AR893" s="20"/>
      <c r="AS893" s="20"/>
      <c r="AT893" s="19"/>
      <c r="AU893" s="19"/>
      <c r="AV893" s="20"/>
      <c r="AW893" s="20"/>
      <c r="AX893" s="19"/>
      <c r="AY893" s="19"/>
      <c r="AZ893" s="20"/>
      <c r="BA893" s="20"/>
      <c r="BB893" s="19"/>
      <c r="BC893" s="19"/>
      <c r="BD893" s="20"/>
      <c r="BE893" s="20"/>
      <c r="BF893" s="19"/>
      <c r="BG893" s="19"/>
      <c r="BH893" s="20"/>
      <c r="BI893" s="20"/>
      <c r="BJ893" s="19"/>
      <c r="BK893" s="19"/>
      <c r="BL893" s="20"/>
      <c r="BM893" s="20"/>
      <c r="BN893" s="19"/>
      <c r="BO893" s="19"/>
      <c r="BP893" s="20"/>
      <c r="BQ893" s="20"/>
      <c r="BT893" s="20"/>
      <c r="BU893" s="20"/>
      <c r="BX893" s="20"/>
      <c r="BY893" s="20"/>
      <c r="CB893" s="20"/>
      <c r="CC893" s="20"/>
      <c r="CF893" s="20"/>
      <c r="CG893" s="20"/>
      <c r="CJ893" s="20"/>
      <c r="CK893" s="20"/>
      <c r="CN893" s="20"/>
      <c r="CO893" s="20"/>
      <c r="CP893" s="19"/>
      <c r="CQ893" s="19"/>
      <c r="CR893" s="20"/>
      <c r="CS893" s="20"/>
      <c r="CT893" s="19"/>
      <c r="CU893" s="19"/>
      <c r="CV893" s="20"/>
      <c r="CW893" s="20"/>
      <c r="CX893" s="96"/>
      <c r="CY893" s="96"/>
      <c r="CZ893" s="20"/>
      <c r="DA893" s="20"/>
      <c r="DB893" s="96"/>
      <c r="DC893" s="96"/>
      <c r="DD893" s="20"/>
      <c r="DE893" s="20"/>
      <c r="DF893" s="96"/>
      <c r="DG893" s="96"/>
      <c r="DH893" s="20"/>
      <c r="DI893" s="20"/>
      <c r="DJ893" s="96"/>
      <c r="DK893" s="96"/>
      <c r="DL893" s="20"/>
      <c r="DM893" s="20"/>
      <c r="DN893" s="96"/>
      <c r="DO893" s="96"/>
      <c r="DP893" s="20"/>
      <c r="DQ893" s="20"/>
      <c r="DR893" s="96"/>
      <c r="DS893" s="96"/>
      <c r="DT893" s="20"/>
      <c r="DU893" s="20"/>
      <c r="DV893" s="96"/>
      <c r="DW893" s="96"/>
      <c r="DX893" s="20"/>
      <c r="DY893" s="20"/>
      <c r="DZ893" s="56"/>
      <c r="EA893" s="57"/>
    </row>
    <row r="894" spans="1:131" ht="19.5" customHeight="1" x14ac:dyDescent="0.25">
      <c r="A894" s="9">
        <v>692</v>
      </c>
      <c r="B894" s="10" t="s">
        <v>2120</v>
      </c>
      <c r="C894" s="9" t="s">
        <v>1181</v>
      </c>
      <c r="E894" s="9" t="s">
        <v>1182</v>
      </c>
      <c r="F894" s="9" t="s">
        <v>1183</v>
      </c>
      <c r="I894" s="9" t="s">
        <v>97</v>
      </c>
      <c r="J894" s="129">
        <v>41533</v>
      </c>
      <c r="K894" s="129">
        <v>41509</v>
      </c>
      <c r="L894" s="129">
        <v>41639</v>
      </c>
      <c r="O894" s="9">
        <v>26</v>
      </c>
      <c r="Q894" s="9" t="s">
        <v>54</v>
      </c>
      <c r="S894" s="13">
        <v>9950000</v>
      </c>
      <c r="T894" s="13">
        <v>9950000</v>
      </c>
      <c r="U894" s="13">
        <v>1990000</v>
      </c>
      <c r="AF894" s="51">
        <f t="shared" si="13"/>
        <v>0</v>
      </c>
    </row>
    <row r="895" spans="1:131" ht="19.5" customHeight="1" x14ac:dyDescent="0.25">
      <c r="A895" s="9">
        <v>693</v>
      </c>
      <c r="B895" s="10" t="s">
        <v>2121</v>
      </c>
      <c r="C895" s="9" t="s">
        <v>1184</v>
      </c>
      <c r="E895" s="9" t="s">
        <v>1354</v>
      </c>
      <c r="F895" s="9" t="s">
        <v>217</v>
      </c>
      <c r="I895" s="9" t="s">
        <v>25</v>
      </c>
      <c r="J895" s="129">
        <v>41465</v>
      </c>
      <c r="K895" s="129">
        <v>41409</v>
      </c>
      <c r="L895" s="129">
        <v>41897</v>
      </c>
      <c r="O895" s="9">
        <v>30</v>
      </c>
      <c r="Q895" s="9" t="s">
        <v>54</v>
      </c>
      <c r="S895" s="13">
        <v>10000000</v>
      </c>
      <c r="T895" s="13">
        <v>10000000</v>
      </c>
      <c r="U895" s="13">
        <v>2000000</v>
      </c>
      <c r="AF895" s="51">
        <f t="shared" si="13"/>
        <v>0</v>
      </c>
      <c r="AH895" s="11">
        <v>41443</v>
      </c>
      <c r="AI895" s="11">
        <v>41887</v>
      </c>
      <c r="AJ895" s="13">
        <v>9980794</v>
      </c>
      <c r="AK895" s="13">
        <v>1996159</v>
      </c>
    </row>
    <row r="896" spans="1:131" ht="19.5" customHeight="1" x14ac:dyDescent="0.25">
      <c r="A896" s="9">
        <v>694</v>
      </c>
      <c r="B896" s="10" t="s">
        <v>2122</v>
      </c>
      <c r="C896" s="9" t="s">
        <v>1185</v>
      </c>
      <c r="E896" s="9" t="s">
        <v>667</v>
      </c>
      <c r="F896" s="9" t="s">
        <v>19</v>
      </c>
      <c r="AF896" s="51">
        <f t="shared" si="13"/>
        <v>0</v>
      </c>
    </row>
    <row r="897" spans="1:131" ht="19.5" customHeight="1" x14ac:dyDescent="0.25">
      <c r="A897" s="9">
        <v>695</v>
      </c>
      <c r="B897" s="10" t="s">
        <v>2123</v>
      </c>
      <c r="C897" s="9" t="s">
        <v>1186</v>
      </c>
      <c r="E897" s="9" t="s">
        <v>1187</v>
      </c>
      <c r="F897" s="9" t="s">
        <v>1188</v>
      </c>
      <c r="I897" s="9" t="s">
        <v>28</v>
      </c>
      <c r="J897" s="129">
        <v>41571</v>
      </c>
      <c r="K897" s="129">
        <v>41569</v>
      </c>
      <c r="L897" s="129">
        <v>41718</v>
      </c>
      <c r="O897" s="9">
        <v>27</v>
      </c>
      <c r="Q897" s="9" t="s">
        <v>54</v>
      </c>
      <c r="S897" s="13">
        <v>2400000</v>
      </c>
      <c r="T897" s="13">
        <v>2400000</v>
      </c>
      <c r="U897" s="13">
        <v>480000</v>
      </c>
      <c r="AF897" s="51">
        <f t="shared" si="13"/>
        <v>0</v>
      </c>
      <c r="AH897" s="11">
        <v>41548</v>
      </c>
      <c r="AI897" s="11">
        <v>41699</v>
      </c>
      <c r="AJ897" s="13">
        <v>2078272</v>
      </c>
      <c r="AK897" s="13">
        <v>400000</v>
      </c>
    </row>
    <row r="898" spans="1:131" s="18" customFormat="1" ht="19.5" customHeight="1" x14ac:dyDescent="0.25">
      <c r="A898" s="18">
        <v>695</v>
      </c>
      <c r="B898" s="17" t="s">
        <v>2123</v>
      </c>
      <c r="C898" s="18" t="s">
        <v>2294</v>
      </c>
      <c r="D898" s="19"/>
      <c r="G898" s="19"/>
      <c r="J898" s="130">
        <v>41569</v>
      </c>
      <c r="K898" s="130">
        <v>41548</v>
      </c>
      <c r="L898" s="130">
        <v>41699</v>
      </c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51">
        <f t="shared" si="13"/>
        <v>0</v>
      </c>
      <c r="AG898" s="46"/>
      <c r="AH898" s="19"/>
      <c r="AI898" s="19"/>
      <c r="AJ898" s="20"/>
      <c r="AK898" s="20"/>
      <c r="AL898" s="19"/>
      <c r="AM898" s="19"/>
      <c r="AN898" s="20"/>
      <c r="AO898" s="20"/>
      <c r="AP898" s="19"/>
      <c r="AQ898" s="19"/>
      <c r="AR898" s="20"/>
      <c r="AS898" s="20"/>
      <c r="AT898" s="19"/>
      <c r="AU898" s="19"/>
      <c r="AV898" s="20"/>
      <c r="AW898" s="20"/>
      <c r="AX898" s="19"/>
      <c r="AY898" s="19"/>
      <c r="AZ898" s="20"/>
      <c r="BA898" s="20"/>
      <c r="BB898" s="19"/>
      <c r="BC898" s="19"/>
      <c r="BD898" s="20"/>
      <c r="BE898" s="20"/>
      <c r="BF898" s="19"/>
      <c r="BG898" s="19"/>
      <c r="BH898" s="20"/>
      <c r="BI898" s="20"/>
      <c r="BJ898" s="19"/>
      <c r="BK898" s="19"/>
      <c r="BL898" s="20"/>
      <c r="BM898" s="20"/>
      <c r="BN898" s="19"/>
      <c r="BO898" s="19"/>
      <c r="BP898" s="20"/>
      <c r="BQ898" s="20"/>
      <c r="BT898" s="20"/>
      <c r="BU898" s="20"/>
      <c r="BX898" s="20"/>
      <c r="BY898" s="20"/>
      <c r="CB898" s="20"/>
      <c r="CC898" s="20"/>
      <c r="CF898" s="20"/>
      <c r="CG898" s="20"/>
      <c r="CJ898" s="20"/>
      <c r="CK898" s="20"/>
      <c r="CN898" s="20"/>
      <c r="CO898" s="20"/>
      <c r="CP898" s="19"/>
      <c r="CQ898" s="19"/>
      <c r="CR898" s="20"/>
      <c r="CS898" s="20"/>
      <c r="CT898" s="19"/>
      <c r="CU898" s="19"/>
      <c r="CV898" s="20"/>
      <c r="CW898" s="20"/>
      <c r="CX898" s="96"/>
      <c r="CY898" s="96"/>
      <c r="CZ898" s="20"/>
      <c r="DA898" s="20"/>
      <c r="DB898" s="96"/>
      <c r="DC898" s="96"/>
      <c r="DD898" s="20"/>
      <c r="DE898" s="20"/>
      <c r="DF898" s="96"/>
      <c r="DG898" s="96"/>
      <c r="DH898" s="20"/>
      <c r="DI898" s="20"/>
      <c r="DJ898" s="96"/>
      <c r="DK898" s="96"/>
      <c r="DL898" s="20"/>
      <c r="DM898" s="20"/>
      <c r="DN898" s="96"/>
      <c r="DO898" s="96"/>
      <c r="DP898" s="20"/>
      <c r="DQ898" s="20"/>
      <c r="DR898" s="96"/>
      <c r="DS898" s="96"/>
      <c r="DT898" s="20"/>
      <c r="DU898" s="20"/>
      <c r="DV898" s="96"/>
      <c r="DW898" s="96"/>
      <c r="DX898" s="20"/>
      <c r="DY898" s="20"/>
      <c r="DZ898" s="56"/>
      <c r="EA898" s="57"/>
    </row>
    <row r="899" spans="1:131" ht="19.5" customHeight="1" x14ac:dyDescent="0.25">
      <c r="A899" s="9">
        <v>696</v>
      </c>
      <c r="B899" s="10" t="s">
        <v>2124</v>
      </c>
      <c r="C899" s="9" t="s">
        <v>1189</v>
      </c>
      <c r="E899" s="9" t="s">
        <v>36</v>
      </c>
      <c r="F899" s="9" t="s">
        <v>671</v>
      </c>
      <c r="M899" s="9" t="s">
        <v>20</v>
      </c>
      <c r="O899" s="9">
        <v>29</v>
      </c>
      <c r="AF899" s="51">
        <f t="shared" si="13"/>
        <v>0</v>
      </c>
    </row>
    <row r="900" spans="1:131" ht="19.5" customHeight="1" x14ac:dyDescent="0.25">
      <c r="A900" s="9">
        <v>697</v>
      </c>
      <c r="B900" s="10" t="s">
        <v>2125</v>
      </c>
      <c r="C900" s="9" t="s">
        <v>1190</v>
      </c>
      <c r="E900" s="9" t="s">
        <v>36</v>
      </c>
      <c r="F900" s="9" t="s">
        <v>1191</v>
      </c>
      <c r="M900" s="9" t="s">
        <v>20</v>
      </c>
      <c r="O900" s="9">
        <v>29</v>
      </c>
      <c r="AF900" s="51">
        <f t="shared" si="13"/>
        <v>0</v>
      </c>
    </row>
    <row r="901" spans="1:131" ht="19.5" customHeight="1" x14ac:dyDescent="0.25">
      <c r="A901" s="9">
        <v>698</v>
      </c>
      <c r="B901" s="10" t="s">
        <v>2126</v>
      </c>
      <c r="C901" s="9" t="s">
        <v>1192</v>
      </c>
      <c r="E901" s="9" t="s">
        <v>1193</v>
      </c>
      <c r="F901" s="9" t="s">
        <v>1207</v>
      </c>
      <c r="AF901" s="51">
        <f t="shared" si="13"/>
        <v>0</v>
      </c>
      <c r="AH901" s="11">
        <v>39873</v>
      </c>
      <c r="AI901" s="11">
        <v>40694</v>
      </c>
      <c r="AJ901" s="13">
        <v>114004531</v>
      </c>
      <c r="AK901" s="13">
        <v>22800906</v>
      </c>
    </row>
    <row r="902" spans="1:131" ht="19.5" customHeight="1" x14ac:dyDescent="0.25">
      <c r="A902" s="9">
        <v>699</v>
      </c>
      <c r="B902" s="10" t="s">
        <v>2127</v>
      </c>
      <c r="C902" s="9" t="s">
        <v>1194</v>
      </c>
      <c r="E902" s="9" t="s">
        <v>1195</v>
      </c>
      <c r="F902" s="9" t="s">
        <v>360</v>
      </c>
      <c r="I902" s="9" t="s">
        <v>35</v>
      </c>
      <c r="J902" s="129">
        <v>41712</v>
      </c>
      <c r="K902" s="129">
        <v>41550</v>
      </c>
      <c r="L902" s="129">
        <v>41882</v>
      </c>
      <c r="O902" s="9">
        <v>28</v>
      </c>
      <c r="Q902" s="9" t="s">
        <v>61</v>
      </c>
      <c r="S902" s="13">
        <v>2619527341</v>
      </c>
      <c r="T902" s="13">
        <v>2619527341</v>
      </c>
      <c r="U902" s="13">
        <v>523905468</v>
      </c>
      <c r="AF902" s="51">
        <f t="shared" si="13"/>
        <v>0</v>
      </c>
    </row>
    <row r="903" spans="1:131" ht="19.5" customHeight="1" x14ac:dyDescent="0.25">
      <c r="A903" s="9">
        <v>700</v>
      </c>
      <c r="B903" s="10" t="s">
        <v>2128</v>
      </c>
      <c r="C903" s="9" t="s">
        <v>1196</v>
      </c>
      <c r="E903" s="9" t="s">
        <v>1197</v>
      </c>
      <c r="F903" s="9" t="s">
        <v>1198</v>
      </c>
      <c r="I903" s="9" t="s">
        <v>35</v>
      </c>
      <c r="J903" s="129">
        <v>41392</v>
      </c>
      <c r="K903" s="129">
        <v>41144</v>
      </c>
      <c r="L903" s="129">
        <v>41883</v>
      </c>
      <c r="Q903" s="9" t="s">
        <v>54</v>
      </c>
      <c r="S903" s="13">
        <v>295836000</v>
      </c>
      <c r="T903" s="13">
        <v>295836000</v>
      </c>
      <c r="U903" s="13">
        <v>59167200</v>
      </c>
      <c r="V903" s="13">
        <v>180000000</v>
      </c>
      <c r="W903" s="13">
        <v>400000</v>
      </c>
      <c r="AA903" s="13">
        <v>2750000</v>
      </c>
      <c r="AF903" s="51">
        <f t="shared" si="13"/>
        <v>183150000</v>
      </c>
      <c r="AH903" s="11">
        <v>41213</v>
      </c>
      <c r="AI903" s="11">
        <v>41547</v>
      </c>
      <c r="AJ903" s="13">
        <v>134422550</v>
      </c>
      <c r="AK903" s="13">
        <v>26884510</v>
      </c>
      <c r="AL903" s="11">
        <v>41548</v>
      </c>
      <c r="AM903" s="11">
        <v>41729</v>
      </c>
      <c r="AN903" s="13">
        <v>80893894</v>
      </c>
      <c r="AO903" s="13">
        <v>16178779</v>
      </c>
      <c r="AP903" s="11">
        <v>41730</v>
      </c>
      <c r="AQ903" s="11">
        <v>42004</v>
      </c>
      <c r="AR903" s="13">
        <v>36516240</v>
      </c>
      <c r="AS903" s="13">
        <v>7303248</v>
      </c>
      <c r="AT903" s="11">
        <v>42005</v>
      </c>
      <c r="AU903" s="11">
        <v>42093</v>
      </c>
      <c r="AV903" s="13">
        <v>20481344</v>
      </c>
      <c r="AW903" s="13">
        <v>4096269</v>
      </c>
      <c r="AX903" s="11">
        <v>41213</v>
      </c>
      <c r="AY903" s="11">
        <v>42094</v>
      </c>
      <c r="AZ903" s="13">
        <v>286331444</v>
      </c>
      <c r="BA903" s="13">
        <v>2803483</v>
      </c>
      <c r="DZ903" s="54">
        <v>286331444</v>
      </c>
      <c r="EA903" s="55">
        <v>57266289</v>
      </c>
    </row>
    <row r="904" spans="1:131" s="18" customFormat="1" ht="19.5" customHeight="1" x14ac:dyDescent="0.25">
      <c r="A904" s="18">
        <v>700</v>
      </c>
      <c r="B904" s="17" t="s">
        <v>2128</v>
      </c>
      <c r="C904" s="18" t="s">
        <v>1196</v>
      </c>
      <c r="D904" s="19">
        <v>42187</v>
      </c>
      <c r="G904" s="19"/>
      <c r="J904" s="130"/>
      <c r="K904" s="130"/>
      <c r="L904" s="130">
        <v>42093</v>
      </c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51">
        <f t="shared" si="13"/>
        <v>0</v>
      </c>
      <c r="AG904" s="46"/>
      <c r="AH904" s="19"/>
      <c r="AI904" s="19"/>
      <c r="AJ904" s="20"/>
      <c r="AK904" s="20"/>
      <c r="AL904" s="19"/>
      <c r="AM904" s="19"/>
      <c r="AN904" s="20"/>
      <c r="AO904" s="20"/>
      <c r="AP904" s="19"/>
      <c r="AQ904" s="19"/>
      <c r="AR904" s="20"/>
      <c r="AS904" s="20"/>
      <c r="AT904" s="19"/>
      <c r="AU904" s="19"/>
      <c r="AV904" s="20"/>
      <c r="AW904" s="20"/>
      <c r="AX904" s="19"/>
      <c r="AY904" s="19"/>
      <c r="AZ904" s="20"/>
      <c r="BA904" s="20"/>
      <c r="BB904" s="19"/>
      <c r="BC904" s="19"/>
      <c r="BD904" s="20"/>
      <c r="BE904" s="20"/>
      <c r="BF904" s="19"/>
      <c r="BG904" s="19"/>
      <c r="BH904" s="20"/>
      <c r="BI904" s="20"/>
      <c r="BJ904" s="19"/>
      <c r="BK904" s="19"/>
      <c r="BL904" s="20"/>
      <c r="BM904" s="20"/>
      <c r="BN904" s="19"/>
      <c r="BO904" s="19"/>
      <c r="BP904" s="20"/>
      <c r="BQ904" s="20"/>
      <c r="BT904" s="20"/>
      <c r="BU904" s="20"/>
      <c r="BX904" s="20"/>
      <c r="BY904" s="20"/>
      <c r="CB904" s="20"/>
      <c r="CC904" s="20"/>
      <c r="CF904" s="20"/>
      <c r="CG904" s="20"/>
      <c r="CJ904" s="20"/>
      <c r="CK904" s="20"/>
      <c r="CN904" s="20"/>
      <c r="CO904" s="20"/>
      <c r="CP904" s="19"/>
      <c r="CQ904" s="19"/>
      <c r="CR904" s="20"/>
      <c r="CS904" s="20"/>
      <c r="CT904" s="19"/>
      <c r="CU904" s="19"/>
      <c r="CV904" s="20"/>
      <c r="CW904" s="20"/>
      <c r="CX904" s="96"/>
      <c r="CY904" s="96"/>
      <c r="CZ904" s="20"/>
      <c r="DA904" s="20"/>
      <c r="DB904" s="96"/>
      <c r="DC904" s="96"/>
      <c r="DD904" s="20"/>
      <c r="DE904" s="20"/>
      <c r="DF904" s="96"/>
      <c r="DG904" s="96"/>
      <c r="DH904" s="20"/>
      <c r="DI904" s="20"/>
      <c r="DJ904" s="96"/>
      <c r="DK904" s="96"/>
      <c r="DL904" s="20"/>
      <c r="DM904" s="20"/>
      <c r="DN904" s="96"/>
      <c r="DO904" s="96"/>
      <c r="DP904" s="20"/>
      <c r="DQ904" s="20"/>
      <c r="DR904" s="96"/>
      <c r="DS904" s="96"/>
      <c r="DT904" s="20"/>
      <c r="DU904" s="20"/>
      <c r="DV904" s="96"/>
      <c r="DW904" s="96"/>
      <c r="DX904" s="20"/>
      <c r="DY904" s="20"/>
      <c r="DZ904" s="56"/>
      <c r="EA904" s="57"/>
    </row>
    <row r="905" spans="1:131" ht="19.5" customHeight="1" x14ac:dyDescent="0.25">
      <c r="A905" s="9">
        <v>701</v>
      </c>
      <c r="B905" s="10" t="s">
        <v>2129</v>
      </c>
      <c r="C905" s="9" t="s">
        <v>1199</v>
      </c>
      <c r="E905" s="9" t="s">
        <v>1200</v>
      </c>
      <c r="F905" s="9" t="s">
        <v>1201</v>
      </c>
      <c r="I905" s="9" t="s">
        <v>35</v>
      </c>
      <c r="J905" s="129">
        <v>41589</v>
      </c>
      <c r="K905" s="129">
        <v>41554</v>
      </c>
      <c r="L905" s="129">
        <v>41820</v>
      </c>
      <c r="O905" s="9">
        <v>28</v>
      </c>
      <c r="Q905" s="9" t="s">
        <v>61</v>
      </c>
      <c r="S905" s="13">
        <v>345404324</v>
      </c>
      <c r="T905" s="13">
        <v>345404324</v>
      </c>
      <c r="U905" s="13">
        <v>69080865</v>
      </c>
      <c r="AF905" s="51">
        <f t="shared" si="13"/>
        <v>0</v>
      </c>
      <c r="AH905" s="11">
        <v>41554</v>
      </c>
      <c r="AI905" s="11">
        <v>41881</v>
      </c>
      <c r="AJ905" s="13">
        <v>402090896</v>
      </c>
      <c r="AK905" s="13">
        <v>80418179</v>
      </c>
    </row>
    <row r="906" spans="1:131" s="18" customFormat="1" ht="19.5" customHeight="1" x14ac:dyDescent="0.25">
      <c r="A906" s="18">
        <v>701</v>
      </c>
      <c r="B906" s="17" t="s">
        <v>2129</v>
      </c>
      <c r="C906" s="18" t="s">
        <v>1199</v>
      </c>
      <c r="D906" s="19">
        <v>41898</v>
      </c>
      <c r="G906" s="19"/>
      <c r="J906" s="130"/>
      <c r="K906" s="130"/>
      <c r="L906" s="130"/>
      <c r="R906" s="20"/>
      <c r="S906" s="20">
        <v>475353957</v>
      </c>
      <c r="T906" s="20">
        <v>475353957</v>
      </c>
      <c r="U906" s="20">
        <v>95070791</v>
      </c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51">
        <f t="shared" si="13"/>
        <v>0</v>
      </c>
      <c r="AG906" s="46"/>
      <c r="AH906" s="19"/>
      <c r="AI906" s="19"/>
      <c r="AJ906" s="20"/>
      <c r="AK906" s="20"/>
      <c r="AL906" s="19"/>
      <c r="AM906" s="19"/>
      <c r="AN906" s="20"/>
      <c r="AO906" s="20"/>
      <c r="AP906" s="19"/>
      <c r="AQ906" s="19"/>
      <c r="AR906" s="20"/>
      <c r="AS906" s="20"/>
      <c r="AT906" s="19"/>
      <c r="AU906" s="19"/>
      <c r="AV906" s="20"/>
      <c r="AW906" s="20"/>
      <c r="AX906" s="19"/>
      <c r="AY906" s="19"/>
      <c r="AZ906" s="20"/>
      <c r="BA906" s="20"/>
      <c r="BB906" s="19"/>
      <c r="BC906" s="19"/>
      <c r="BD906" s="20"/>
      <c r="BE906" s="20"/>
      <c r="BF906" s="19"/>
      <c r="BG906" s="19"/>
      <c r="BH906" s="20"/>
      <c r="BI906" s="20"/>
      <c r="BJ906" s="19"/>
      <c r="BK906" s="19"/>
      <c r="BL906" s="20"/>
      <c r="BM906" s="20"/>
      <c r="BN906" s="19"/>
      <c r="BO906" s="19"/>
      <c r="BP906" s="20"/>
      <c r="BQ906" s="20"/>
      <c r="BT906" s="20"/>
      <c r="BU906" s="20"/>
      <c r="BX906" s="20"/>
      <c r="BY906" s="20"/>
      <c r="CB906" s="20"/>
      <c r="CC906" s="20"/>
      <c r="CF906" s="20"/>
      <c r="CG906" s="20"/>
      <c r="CJ906" s="20"/>
      <c r="CK906" s="20"/>
      <c r="CN906" s="20"/>
      <c r="CO906" s="20"/>
      <c r="CP906" s="19"/>
      <c r="CQ906" s="19"/>
      <c r="CR906" s="20"/>
      <c r="CS906" s="20"/>
      <c r="CT906" s="19"/>
      <c r="CU906" s="19"/>
      <c r="CV906" s="20"/>
      <c r="CW906" s="20"/>
      <c r="CX906" s="96"/>
      <c r="CY906" s="96"/>
      <c r="CZ906" s="20"/>
      <c r="DA906" s="20"/>
      <c r="DB906" s="96"/>
      <c r="DC906" s="96"/>
      <c r="DD906" s="20"/>
      <c r="DE906" s="20"/>
      <c r="DF906" s="96"/>
      <c r="DG906" s="96"/>
      <c r="DH906" s="20"/>
      <c r="DI906" s="20"/>
      <c r="DJ906" s="96"/>
      <c r="DK906" s="96"/>
      <c r="DL906" s="20"/>
      <c r="DM906" s="20"/>
      <c r="DN906" s="96"/>
      <c r="DO906" s="96"/>
      <c r="DP906" s="20"/>
      <c r="DQ906" s="20"/>
      <c r="DR906" s="96"/>
      <c r="DS906" s="96"/>
      <c r="DT906" s="20"/>
      <c r="DU906" s="20"/>
      <c r="DV906" s="96"/>
      <c r="DW906" s="96"/>
      <c r="DX906" s="20"/>
      <c r="DY906" s="20"/>
      <c r="DZ906" s="56"/>
      <c r="EA906" s="57"/>
    </row>
    <row r="907" spans="1:131" ht="19.5" customHeight="1" x14ac:dyDescent="0.25">
      <c r="A907" s="9">
        <v>702</v>
      </c>
      <c r="B907" s="10" t="s">
        <v>2130</v>
      </c>
      <c r="C907" s="9" t="s">
        <v>1203</v>
      </c>
      <c r="E907" s="9" t="s">
        <v>196</v>
      </c>
      <c r="F907" s="9" t="s">
        <v>197</v>
      </c>
      <c r="I907" s="9" t="s">
        <v>78</v>
      </c>
      <c r="J907" s="129">
        <v>41544</v>
      </c>
      <c r="K907" s="129">
        <v>41544</v>
      </c>
      <c r="L907" s="129">
        <v>41713</v>
      </c>
      <c r="Q907" s="9" t="s">
        <v>54</v>
      </c>
      <c r="S907" s="13">
        <v>8900000</v>
      </c>
      <c r="T907" s="13">
        <v>8900000</v>
      </c>
      <c r="U907" s="13">
        <v>1780000</v>
      </c>
      <c r="AF907" s="51">
        <f t="shared" si="13"/>
        <v>0</v>
      </c>
      <c r="AH907" s="11">
        <v>41544</v>
      </c>
      <c r="AI907" s="11">
        <v>41713</v>
      </c>
      <c r="AJ907" s="13">
        <v>7981733</v>
      </c>
      <c r="AK907" s="13">
        <v>1596347</v>
      </c>
    </row>
    <row r="908" spans="1:131" ht="30.75" customHeight="1" x14ac:dyDescent="0.25">
      <c r="A908" s="9">
        <v>703</v>
      </c>
      <c r="B908" s="10" t="s">
        <v>2131</v>
      </c>
      <c r="C908" s="9" t="s">
        <v>1204</v>
      </c>
      <c r="E908" s="9" t="s">
        <v>1205</v>
      </c>
      <c r="F908" s="9" t="s">
        <v>1206</v>
      </c>
      <c r="M908" s="9" t="s">
        <v>20</v>
      </c>
      <c r="O908" s="9">
        <v>23</v>
      </c>
      <c r="AF908" s="51">
        <f t="shared" si="13"/>
        <v>0</v>
      </c>
    </row>
    <row r="909" spans="1:131" ht="19.5" customHeight="1" x14ac:dyDescent="0.25">
      <c r="A909" s="9">
        <v>704</v>
      </c>
      <c r="B909" s="10" t="s">
        <v>2132</v>
      </c>
      <c r="C909" s="9" t="s">
        <v>1208</v>
      </c>
      <c r="E909" s="9" t="s">
        <v>639</v>
      </c>
      <c r="F909" s="9" t="s">
        <v>1209</v>
      </c>
      <c r="I909" s="9" t="s">
        <v>28</v>
      </c>
      <c r="J909" s="129">
        <v>41491</v>
      </c>
      <c r="K909" s="129">
        <v>41409</v>
      </c>
      <c r="L909" s="129">
        <v>41577</v>
      </c>
      <c r="O909" s="9">
        <v>29</v>
      </c>
      <c r="Q909" s="9" t="s">
        <v>54</v>
      </c>
      <c r="S909" s="13">
        <v>7506650</v>
      </c>
      <c r="T909" s="13">
        <v>7506650</v>
      </c>
      <c r="U909" s="13">
        <v>1501330</v>
      </c>
      <c r="AF909" s="51">
        <f t="shared" si="13"/>
        <v>0</v>
      </c>
      <c r="AH909" s="11">
        <v>41409</v>
      </c>
      <c r="AI909" s="11">
        <v>41577</v>
      </c>
      <c r="AJ909" s="13">
        <v>8782575</v>
      </c>
      <c r="AK909" s="13">
        <v>1501330</v>
      </c>
    </row>
    <row r="910" spans="1:131" ht="19.5" customHeight="1" x14ac:dyDescent="0.25">
      <c r="A910" s="9">
        <v>705</v>
      </c>
      <c r="B910" s="10" t="s">
        <v>2133</v>
      </c>
      <c r="C910" s="9" t="s">
        <v>1210</v>
      </c>
      <c r="E910" s="44" t="s">
        <v>1211</v>
      </c>
      <c r="F910" s="9" t="s">
        <v>105</v>
      </c>
      <c r="I910" s="9" t="s">
        <v>35</v>
      </c>
      <c r="J910" s="129">
        <v>41547</v>
      </c>
      <c r="K910" s="129">
        <v>41465</v>
      </c>
      <c r="L910" s="129">
        <v>41790</v>
      </c>
      <c r="N910" s="9" t="s">
        <v>900</v>
      </c>
      <c r="O910" s="9">
        <v>29</v>
      </c>
      <c r="Q910" s="9" t="s">
        <v>61</v>
      </c>
      <c r="S910" s="13">
        <v>2027492110</v>
      </c>
      <c r="T910" s="13">
        <v>2027492110</v>
      </c>
      <c r="U910" s="13">
        <v>405498422</v>
      </c>
      <c r="AF910" s="51">
        <f t="shared" si="13"/>
        <v>0</v>
      </c>
      <c r="AH910" s="11">
        <v>41465</v>
      </c>
      <c r="AI910" s="11">
        <v>41517</v>
      </c>
      <c r="AJ910" s="13">
        <v>31548414</v>
      </c>
      <c r="AK910" s="13">
        <v>6309683</v>
      </c>
      <c r="AL910" s="11">
        <v>41548</v>
      </c>
      <c r="AM910" s="11">
        <v>41578</v>
      </c>
      <c r="AN910" s="13">
        <v>353713819</v>
      </c>
      <c r="AO910" s="13">
        <v>70742764</v>
      </c>
      <c r="AP910" s="11">
        <v>41518</v>
      </c>
      <c r="AQ910" s="11">
        <v>41547</v>
      </c>
      <c r="AR910" s="13">
        <v>150681696</v>
      </c>
      <c r="AS910" s="13">
        <v>30136339</v>
      </c>
      <c r="AT910" s="11">
        <v>41579</v>
      </c>
      <c r="AU910" s="11">
        <v>41608</v>
      </c>
      <c r="AV910" s="13">
        <v>625220879</v>
      </c>
      <c r="AW910" s="13">
        <v>125044176</v>
      </c>
      <c r="AX910" s="11">
        <v>41609</v>
      </c>
      <c r="AY910" s="11">
        <v>41639</v>
      </c>
      <c r="AZ910" s="13">
        <v>606339234</v>
      </c>
      <c r="BA910" s="13">
        <v>121267847</v>
      </c>
      <c r="BB910" s="11">
        <v>41640</v>
      </c>
      <c r="BC910" s="11">
        <v>41670</v>
      </c>
      <c r="BD910" s="13">
        <v>29709663</v>
      </c>
      <c r="BE910" s="13">
        <v>5941933</v>
      </c>
      <c r="BF910" s="11">
        <v>41671</v>
      </c>
      <c r="BG910" s="11">
        <v>41698</v>
      </c>
      <c r="BH910" s="13">
        <v>69714895</v>
      </c>
      <c r="BI910" s="13">
        <v>13942979</v>
      </c>
      <c r="BJ910" s="11">
        <v>41699</v>
      </c>
      <c r="BK910" s="11">
        <v>41729</v>
      </c>
      <c r="BL910" s="13">
        <v>35381367</v>
      </c>
      <c r="BM910" s="13">
        <v>7076273</v>
      </c>
      <c r="BN910" s="11">
        <v>41730</v>
      </c>
      <c r="BO910" s="11">
        <v>41759</v>
      </c>
      <c r="BP910" s="13">
        <v>22545076</v>
      </c>
      <c r="BQ910" s="13">
        <v>4509015</v>
      </c>
      <c r="BR910" s="11">
        <v>41760</v>
      </c>
      <c r="BS910" s="11">
        <v>41790</v>
      </c>
      <c r="BT910" s="13">
        <v>7210590</v>
      </c>
      <c r="BU910" s="13">
        <v>1442118</v>
      </c>
      <c r="BV910" s="11">
        <v>41791</v>
      </c>
      <c r="BW910" s="11">
        <v>41943</v>
      </c>
      <c r="BX910" s="13">
        <v>4019687</v>
      </c>
      <c r="BY910" s="13">
        <v>803937</v>
      </c>
      <c r="BZ910" s="11"/>
      <c r="CA910" s="11"/>
      <c r="DZ910" s="54">
        <v>2096940085</v>
      </c>
      <c r="EA910" s="55">
        <v>32170953</v>
      </c>
    </row>
    <row r="911" spans="1:131" s="18" customFormat="1" ht="19.5" customHeight="1" x14ac:dyDescent="0.25">
      <c r="A911" s="18">
        <v>705</v>
      </c>
      <c r="B911" s="17" t="s">
        <v>2133</v>
      </c>
      <c r="C911" s="18" t="s">
        <v>1210</v>
      </c>
      <c r="D911" s="19">
        <v>42123</v>
      </c>
      <c r="E911" s="79"/>
      <c r="G911" s="19"/>
      <c r="J911" s="130"/>
      <c r="K911" s="130"/>
      <c r="L911" s="130">
        <v>41943</v>
      </c>
      <c r="Q911" s="18" t="s">
        <v>54</v>
      </c>
      <c r="R911" s="20"/>
      <c r="S911" s="20">
        <v>2275500000</v>
      </c>
      <c r="T911" s="20">
        <v>2275500000</v>
      </c>
      <c r="U911" s="20">
        <v>455100000</v>
      </c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51">
        <f t="shared" si="13"/>
        <v>0</v>
      </c>
      <c r="AG911" s="46"/>
      <c r="AH911" s="19"/>
      <c r="AI911" s="19"/>
      <c r="AJ911" s="20"/>
      <c r="AK911" s="20"/>
      <c r="AL911" s="19"/>
      <c r="AM911" s="19"/>
      <c r="AN911" s="20"/>
      <c r="AO911" s="20"/>
      <c r="AP911" s="19"/>
      <c r="AQ911" s="19"/>
      <c r="AR911" s="20"/>
      <c r="AS911" s="20"/>
      <c r="AT911" s="19"/>
      <c r="AU911" s="19"/>
      <c r="AV911" s="20"/>
      <c r="AW911" s="20"/>
      <c r="AX911" s="19"/>
      <c r="AY911" s="19"/>
      <c r="AZ911" s="20"/>
      <c r="BA911" s="20"/>
      <c r="BB911" s="19"/>
      <c r="BC911" s="19"/>
      <c r="BD911" s="20"/>
      <c r="BE911" s="20"/>
      <c r="BF911" s="19"/>
      <c r="BG911" s="19"/>
      <c r="BH911" s="20"/>
      <c r="BI911" s="20"/>
      <c r="BJ911" s="19"/>
      <c r="BK911" s="19"/>
      <c r="BL911" s="20"/>
      <c r="BM911" s="20"/>
      <c r="BN911" s="19"/>
      <c r="BO911" s="19"/>
      <c r="BP911" s="20"/>
      <c r="BQ911" s="20"/>
      <c r="BT911" s="20"/>
      <c r="BU911" s="20"/>
      <c r="BX911" s="20"/>
      <c r="BY911" s="20"/>
      <c r="CB911" s="20"/>
      <c r="CC911" s="20"/>
      <c r="CF911" s="20"/>
      <c r="CG911" s="20"/>
      <c r="CJ911" s="20"/>
      <c r="CK911" s="20"/>
      <c r="CN911" s="20"/>
      <c r="CO911" s="20"/>
      <c r="CP911" s="19"/>
      <c r="CQ911" s="19"/>
      <c r="CR911" s="20"/>
      <c r="CS911" s="20"/>
      <c r="CT911" s="19"/>
      <c r="CU911" s="19"/>
      <c r="CV911" s="20"/>
      <c r="CW911" s="20"/>
      <c r="CX911" s="96"/>
      <c r="CY911" s="96"/>
      <c r="CZ911" s="20"/>
      <c r="DA911" s="20"/>
      <c r="DB911" s="96"/>
      <c r="DC911" s="96"/>
      <c r="DD911" s="20"/>
      <c r="DE911" s="20"/>
      <c r="DF911" s="96"/>
      <c r="DG911" s="96"/>
      <c r="DH911" s="20"/>
      <c r="DI911" s="20"/>
      <c r="DJ911" s="96"/>
      <c r="DK911" s="96"/>
      <c r="DL911" s="20"/>
      <c r="DM911" s="20"/>
      <c r="DN911" s="96"/>
      <c r="DO911" s="96"/>
      <c r="DP911" s="20"/>
      <c r="DQ911" s="20"/>
      <c r="DR911" s="96"/>
      <c r="DS911" s="96"/>
      <c r="DT911" s="20"/>
      <c r="DU911" s="20"/>
      <c r="DV911" s="96"/>
      <c r="DW911" s="96"/>
      <c r="DX911" s="20"/>
      <c r="DY911" s="20"/>
      <c r="DZ911" s="56"/>
      <c r="EA911" s="57"/>
    </row>
    <row r="912" spans="1:131" ht="19.5" customHeight="1" x14ac:dyDescent="0.25">
      <c r="A912" s="9">
        <v>706</v>
      </c>
      <c r="B912" s="10" t="s">
        <v>2134</v>
      </c>
      <c r="C912" s="9" t="s">
        <v>1212</v>
      </c>
      <c r="E912" s="9" t="s">
        <v>1213</v>
      </c>
      <c r="F912" s="9" t="s">
        <v>1214</v>
      </c>
      <c r="I912" s="9" t="s">
        <v>25</v>
      </c>
      <c r="J912" s="129">
        <v>41419</v>
      </c>
      <c r="K912" s="129">
        <v>41396</v>
      </c>
      <c r="L912" s="129">
        <v>41639</v>
      </c>
      <c r="O912" s="9">
        <v>30</v>
      </c>
      <c r="Q912" s="9" t="s">
        <v>61</v>
      </c>
      <c r="S912" s="13">
        <v>49780000</v>
      </c>
      <c r="T912" s="13">
        <v>49780000</v>
      </c>
      <c r="U912" s="13">
        <v>9956000</v>
      </c>
      <c r="AF912" s="51">
        <f t="shared" si="13"/>
        <v>0</v>
      </c>
    </row>
    <row r="913" spans="1:131" s="18" customFormat="1" ht="19.5" customHeight="1" x14ac:dyDescent="0.25">
      <c r="A913" s="18">
        <v>706</v>
      </c>
      <c r="B913" s="17" t="s">
        <v>2134</v>
      </c>
      <c r="C913" s="18" t="s">
        <v>1212</v>
      </c>
      <c r="D913" s="19">
        <v>41801</v>
      </c>
      <c r="G913" s="19"/>
      <c r="J913" s="130"/>
      <c r="K913" s="130"/>
      <c r="L913" s="130">
        <v>42004</v>
      </c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51">
        <f t="shared" si="13"/>
        <v>0</v>
      </c>
      <c r="AG913" s="46"/>
      <c r="AH913" s="19"/>
      <c r="AI913" s="19"/>
      <c r="AJ913" s="20"/>
      <c r="AK913" s="20"/>
      <c r="AL913" s="19"/>
      <c r="AM913" s="19"/>
      <c r="AN913" s="20"/>
      <c r="AO913" s="20"/>
      <c r="AP913" s="19"/>
      <c r="AQ913" s="19"/>
      <c r="AR913" s="20"/>
      <c r="AS913" s="20"/>
      <c r="AT913" s="19"/>
      <c r="AU913" s="19"/>
      <c r="AV913" s="20"/>
      <c r="AW913" s="20"/>
      <c r="AX913" s="19"/>
      <c r="AY913" s="19"/>
      <c r="AZ913" s="20"/>
      <c r="BA913" s="20"/>
      <c r="BB913" s="19"/>
      <c r="BC913" s="19"/>
      <c r="BD913" s="20"/>
      <c r="BE913" s="20"/>
      <c r="BF913" s="19"/>
      <c r="BG913" s="19"/>
      <c r="BH913" s="20"/>
      <c r="BI913" s="20"/>
      <c r="BJ913" s="19"/>
      <c r="BK913" s="19"/>
      <c r="BL913" s="20"/>
      <c r="BM913" s="20"/>
      <c r="BN913" s="19"/>
      <c r="BO913" s="19"/>
      <c r="BP913" s="20"/>
      <c r="BQ913" s="20"/>
      <c r="BT913" s="20"/>
      <c r="BU913" s="20"/>
      <c r="BX913" s="20"/>
      <c r="BY913" s="20"/>
      <c r="CB913" s="20"/>
      <c r="CC913" s="20"/>
      <c r="CF913" s="20"/>
      <c r="CG913" s="20"/>
      <c r="CJ913" s="20"/>
      <c r="CK913" s="20"/>
      <c r="CN913" s="20"/>
      <c r="CO913" s="20"/>
      <c r="CP913" s="19"/>
      <c r="CQ913" s="19"/>
      <c r="CR913" s="20"/>
      <c r="CS913" s="20"/>
      <c r="CT913" s="19"/>
      <c r="CU913" s="19"/>
      <c r="CV913" s="20"/>
      <c r="CW913" s="20"/>
      <c r="CX913" s="96"/>
      <c r="CY913" s="96"/>
      <c r="CZ913" s="20"/>
      <c r="DA913" s="20"/>
      <c r="DB913" s="96"/>
      <c r="DC913" s="96"/>
      <c r="DD913" s="20"/>
      <c r="DE913" s="20"/>
      <c r="DF913" s="96"/>
      <c r="DG913" s="96"/>
      <c r="DH913" s="20"/>
      <c r="DI913" s="20"/>
      <c r="DJ913" s="96"/>
      <c r="DK913" s="96"/>
      <c r="DL913" s="20"/>
      <c r="DM913" s="20"/>
      <c r="DN913" s="96"/>
      <c r="DO913" s="96"/>
      <c r="DP913" s="20"/>
      <c r="DQ913" s="20"/>
      <c r="DR913" s="96"/>
      <c r="DS913" s="96"/>
      <c r="DT913" s="20"/>
      <c r="DU913" s="20"/>
      <c r="DV913" s="96"/>
      <c r="DW913" s="96"/>
      <c r="DX913" s="20"/>
      <c r="DY913" s="20"/>
      <c r="DZ913" s="56"/>
      <c r="EA913" s="57"/>
    </row>
    <row r="914" spans="1:131" ht="19.5" customHeight="1" x14ac:dyDescent="0.25">
      <c r="A914" s="9">
        <v>707</v>
      </c>
      <c r="B914" s="10" t="s">
        <v>2135</v>
      </c>
      <c r="C914" s="9" t="s">
        <v>1215</v>
      </c>
      <c r="E914" s="9" t="s">
        <v>1213</v>
      </c>
      <c r="F914" s="9" t="s">
        <v>1214</v>
      </c>
      <c r="I914" s="9" t="s">
        <v>25</v>
      </c>
      <c r="J914" s="129">
        <v>41442</v>
      </c>
      <c r="K914" s="129">
        <v>41425</v>
      </c>
      <c r="L914" s="129">
        <v>41639</v>
      </c>
      <c r="O914" s="9">
        <v>30</v>
      </c>
      <c r="Q914" s="9" t="s">
        <v>61</v>
      </c>
      <c r="S914" s="13">
        <v>49780000</v>
      </c>
      <c r="T914" s="13">
        <v>49780000</v>
      </c>
      <c r="U914" s="13">
        <v>9956000</v>
      </c>
      <c r="AF914" s="51">
        <f t="shared" si="13"/>
        <v>0</v>
      </c>
    </row>
    <row r="915" spans="1:131" s="18" customFormat="1" ht="19.5" customHeight="1" x14ac:dyDescent="0.25">
      <c r="A915" s="18">
        <v>707</v>
      </c>
      <c r="B915" s="17" t="s">
        <v>2135</v>
      </c>
      <c r="C915" s="18" t="s">
        <v>1215</v>
      </c>
      <c r="D915" s="19">
        <v>41801</v>
      </c>
      <c r="G915" s="19"/>
      <c r="J915" s="130"/>
      <c r="K915" s="130"/>
      <c r="L915" s="130">
        <v>42004</v>
      </c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51">
        <f t="shared" si="13"/>
        <v>0</v>
      </c>
      <c r="AG915" s="46"/>
      <c r="AH915" s="19"/>
      <c r="AI915" s="19"/>
      <c r="AJ915" s="20"/>
      <c r="AK915" s="20"/>
      <c r="AL915" s="19"/>
      <c r="AM915" s="19"/>
      <c r="AN915" s="20"/>
      <c r="AO915" s="20"/>
      <c r="AP915" s="19"/>
      <c r="AQ915" s="19"/>
      <c r="AR915" s="20"/>
      <c r="AS915" s="20"/>
      <c r="AT915" s="19"/>
      <c r="AU915" s="19"/>
      <c r="AV915" s="20"/>
      <c r="AW915" s="20"/>
      <c r="AX915" s="19"/>
      <c r="AY915" s="19"/>
      <c r="AZ915" s="20"/>
      <c r="BA915" s="20"/>
      <c r="BB915" s="19"/>
      <c r="BC915" s="19"/>
      <c r="BD915" s="20"/>
      <c r="BE915" s="20"/>
      <c r="BF915" s="19"/>
      <c r="BG915" s="19"/>
      <c r="BH915" s="20"/>
      <c r="BI915" s="20"/>
      <c r="BJ915" s="19"/>
      <c r="BK915" s="19"/>
      <c r="BL915" s="20"/>
      <c r="BM915" s="20"/>
      <c r="BN915" s="19"/>
      <c r="BO915" s="19"/>
      <c r="BP915" s="20"/>
      <c r="BQ915" s="20"/>
      <c r="BT915" s="20"/>
      <c r="BU915" s="20"/>
      <c r="BX915" s="20"/>
      <c r="BY915" s="20"/>
      <c r="CB915" s="20"/>
      <c r="CC915" s="20"/>
      <c r="CF915" s="20"/>
      <c r="CG915" s="20"/>
      <c r="CJ915" s="20"/>
      <c r="CK915" s="20"/>
      <c r="CN915" s="20"/>
      <c r="CO915" s="20"/>
      <c r="CP915" s="19"/>
      <c r="CQ915" s="19"/>
      <c r="CR915" s="20"/>
      <c r="CS915" s="20"/>
      <c r="CT915" s="19"/>
      <c r="CU915" s="19"/>
      <c r="CV915" s="20"/>
      <c r="CW915" s="20"/>
      <c r="CX915" s="96"/>
      <c r="CY915" s="96"/>
      <c r="CZ915" s="20"/>
      <c r="DA915" s="20"/>
      <c r="DB915" s="96"/>
      <c r="DC915" s="96"/>
      <c r="DD915" s="20"/>
      <c r="DE915" s="20"/>
      <c r="DF915" s="96"/>
      <c r="DG915" s="96"/>
      <c r="DH915" s="20"/>
      <c r="DI915" s="20"/>
      <c r="DJ915" s="96"/>
      <c r="DK915" s="96"/>
      <c r="DL915" s="20"/>
      <c r="DM915" s="20"/>
      <c r="DN915" s="96"/>
      <c r="DO915" s="96"/>
      <c r="DP915" s="20"/>
      <c r="DQ915" s="20"/>
      <c r="DR915" s="96"/>
      <c r="DS915" s="96"/>
      <c r="DT915" s="20"/>
      <c r="DU915" s="20"/>
      <c r="DV915" s="96"/>
      <c r="DW915" s="96"/>
      <c r="DX915" s="20"/>
      <c r="DY915" s="20"/>
      <c r="DZ915" s="56"/>
      <c r="EA915" s="57"/>
    </row>
    <row r="916" spans="1:131" ht="19.5" customHeight="1" x14ac:dyDescent="0.25">
      <c r="A916" s="9">
        <v>708</v>
      </c>
      <c r="B916" s="10" t="s">
        <v>2136</v>
      </c>
      <c r="C916" s="9" t="s">
        <v>1216</v>
      </c>
      <c r="E916" s="9" t="s">
        <v>1213</v>
      </c>
      <c r="F916" s="9" t="s">
        <v>1214</v>
      </c>
      <c r="I916" s="9" t="s">
        <v>25</v>
      </c>
      <c r="J916" s="129">
        <v>41456</v>
      </c>
      <c r="K916" s="129">
        <v>41409</v>
      </c>
      <c r="L916" s="129">
        <v>41670</v>
      </c>
      <c r="O916" s="9">
        <v>30</v>
      </c>
      <c r="Q916" s="9" t="s">
        <v>61</v>
      </c>
      <c r="S916" s="13">
        <v>49780000</v>
      </c>
      <c r="T916" s="13">
        <v>49780000</v>
      </c>
      <c r="U916" s="13">
        <v>9956000</v>
      </c>
      <c r="AF916" s="51">
        <f t="shared" si="13"/>
        <v>0</v>
      </c>
    </row>
    <row r="917" spans="1:131" s="18" customFormat="1" ht="19.5" customHeight="1" x14ac:dyDescent="0.25">
      <c r="A917" s="18">
        <v>708</v>
      </c>
      <c r="B917" s="17" t="s">
        <v>2136</v>
      </c>
      <c r="C917" s="18" t="s">
        <v>1216</v>
      </c>
      <c r="D917" s="19">
        <v>41801</v>
      </c>
      <c r="G917" s="19"/>
      <c r="J917" s="130"/>
      <c r="K917" s="130"/>
      <c r="L917" s="130">
        <v>42004</v>
      </c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51">
        <f t="shared" si="13"/>
        <v>0</v>
      </c>
      <c r="AG917" s="46"/>
      <c r="AH917" s="19"/>
      <c r="AI917" s="19"/>
      <c r="AJ917" s="20"/>
      <c r="AK917" s="20"/>
      <c r="AL917" s="19"/>
      <c r="AM917" s="19"/>
      <c r="AN917" s="20"/>
      <c r="AO917" s="20"/>
      <c r="AP917" s="19"/>
      <c r="AQ917" s="19"/>
      <c r="AR917" s="20"/>
      <c r="AS917" s="20"/>
      <c r="AT917" s="19"/>
      <c r="AU917" s="19"/>
      <c r="AV917" s="20"/>
      <c r="AW917" s="20"/>
      <c r="AX917" s="19"/>
      <c r="AY917" s="19"/>
      <c r="AZ917" s="20"/>
      <c r="BA917" s="20"/>
      <c r="BB917" s="19"/>
      <c r="BC917" s="19"/>
      <c r="BD917" s="20"/>
      <c r="BE917" s="20"/>
      <c r="BF917" s="19"/>
      <c r="BG917" s="19"/>
      <c r="BH917" s="20"/>
      <c r="BI917" s="20"/>
      <c r="BJ917" s="19"/>
      <c r="BK917" s="19"/>
      <c r="BL917" s="20"/>
      <c r="BM917" s="20"/>
      <c r="BN917" s="19"/>
      <c r="BO917" s="19"/>
      <c r="BP917" s="20"/>
      <c r="BQ917" s="20"/>
      <c r="BT917" s="20"/>
      <c r="BU917" s="20"/>
      <c r="BX917" s="20"/>
      <c r="BY917" s="20"/>
      <c r="CB917" s="20"/>
      <c r="CC917" s="20"/>
      <c r="CF917" s="20"/>
      <c r="CG917" s="20"/>
      <c r="CJ917" s="20"/>
      <c r="CK917" s="20"/>
      <c r="CN917" s="20"/>
      <c r="CO917" s="20"/>
      <c r="CP917" s="19"/>
      <c r="CQ917" s="19"/>
      <c r="CR917" s="20"/>
      <c r="CS917" s="20"/>
      <c r="CT917" s="19"/>
      <c r="CU917" s="19"/>
      <c r="CV917" s="20"/>
      <c r="CW917" s="20"/>
      <c r="CX917" s="96"/>
      <c r="CY917" s="96"/>
      <c r="CZ917" s="20"/>
      <c r="DA917" s="20"/>
      <c r="DB917" s="96"/>
      <c r="DC917" s="96"/>
      <c r="DD917" s="20"/>
      <c r="DE917" s="20"/>
      <c r="DF917" s="96"/>
      <c r="DG917" s="96"/>
      <c r="DH917" s="20"/>
      <c r="DI917" s="20"/>
      <c r="DJ917" s="96"/>
      <c r="DK917" s="96"/>
      <c r="DL917" s="20"/>
      <c r="DM917" s="20"/>
      <c r="DN917" s="96"/>
      <c r="DO917" s="96"/>
      <c r="DP917" s="20"/>
      <c r="DQ917" s="20"/>
      <c r="DR917" s="96"/>
      <c r="DS917" s="96"/>
      <c r="DT917" s="20"/>
      <c r="DU917" s="20"/>
      <c r="DV917" s="96"/>
      <c r="DW917" s="96"/>
      <c r="DX917" s="20"/>
      <c r="DY917" s="20"/>
      <c r="DZ917" s="56"/>
      <c r="EA917" s="57"/>
    </row>
    <row r="918" spans="1:131" ht="19.5" customHeight="1" x14ac:dyDescent="0.25">
      <c r="A918" s="9">
        <v>709</v>
      </c>
      <c r="B918" s="10" t="s">
        <v>2137</v>
      </c>
      <c r="C918" s="9" t="s">
        <v>1217</v>
      </c>
      <c r="E918" s="9" t="s">
        <v>1213</v>
      </c>
      <c r="F918" s="9" t="s">
        <v>1214</v>
      </c>
      <c r="I918" s="9" t="s">
        <v>205</v>
      </c>
      <c r="J918" s="129">
        <v>41419</v>
      </c>
      <c r="K918" s="129">
        <v>41394</v>
      </c>
      <c r="L918" s="129">
        <v>41639</v>
      </c>
      <c r="O918" s="9">
        <v>30</v>
      </c>
      <c r="Q918" s="9" t="s">
        <v>61</v>
      </c>
      <c r="S918" s="13">
        <v>9986000</v>
      </c>
      <c r="T918" s="13">
        <v>9986000</v>
      </c>
      <c r="U918" s="13">
        <v>1997200</v>
      </c>
      <c r="AF918" s="51">
        <f t="shared" si="13"/>
        <v>0</v>
      </c>
    </row>
    <row r="919" spans="1:131" s="18" customFormat="1" ht="19.5" customHeight="1" x14ac:dyDescent="0.25">
      <c r="A919" s="18">
        <v>709</v>
      </c>
      <c r="B919" s="17" t="s">
        <v>2137</v>
      </c>
      <c r="C919" s="18" t="s">
        <v>1217</v>
      </c>
      <c r="D919" s="19">
        <v>41801</v>
      </c>
      <c r="G919" s="19"/>
      <c r="J919" s="130"/>
      <c r="K919" s="130"/>
      <c r="L919" s="130">
        <v>42004</v>
      </c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51">
        <f t="shared" si="13"/>
        <v>0</v>
      </c>
      <c r="AG919" s="46"/>
      <c r="AH919" s="19"/>
      <c r="AI919" s="19"/>
      <c r="AJ919" s="20"/>
      <c r="AK919" s="20"/>
      <c r="AL919" s="19"/>
      <c r="AM919" s="19"/>
      <c r="AN919" s="20"/>
      <c r="AO919" s="20"/>
      <c r="AP919" s="19"/>
      <c r="AQ919" s="19"/>
      <c r="AR919" s="20"/>
      <c r="AS919" s="20"/>
      <c r="AT919" s="19"/>
      <c r="AU919" s="19"/>
      <c r="AV919" s="20"/>
      <c r="AW919" s="20"/>
      <c r="AX919" s="19"/>
      <c r="AY919" s="19"/>
      <c r="AZ919" s="20"/>
      <c r="BA919" s="20"/>
      <c r="BB919" s="19"/>
      <c r="BC919" s="19"/>
      <c r="BD919" s="20"/>
      <c r="BE919" s="20"/>
      <c r="BF919" s="19"/>
      <c r="BG919" s="19"/>
      <c r="BH919" s="20"/>
      <c r="BI919" s="20"/>
      <c r="BJ919" s="19"/>
      <c r="BK919" s="19"/>
      <c r="BL919" s="20"/>
      <c r="BM919" s="20"/>
      <c r="BN919" s="19"/>
      <c r="BO919" s="19"/>
      <c r="BP919" s="20"/>
      <c r="BQ919" s="20"/>
      <c r="BT919" s="20"/>
      <c r="BU919" s="20"/>
      <c r="BX919" s="20"/>
      <c r="BY919" s="20"/>
      <c r="CB919" s="20"/>
      <c r="CC919" s="20"/>
      <c r="CF919" s="20"/>
      <c r="CG919" s="20"/>
      <c r="CJ919" s="20"/>
      <c r="CK919" s="20"/>
      <c r="CN919" s="20"/>
      <c r="CO919" s="20"/>
      <c r="CP919" s="19"/>
      <c r="CQ919" s="19"/>
      <c r="CR919" s="20"/>
      <c r="CS919" s="20"/>
      <c r="CT919" s="19"/>
      <c r="CU919" s="19"/>
      <c r="CV919" s="20"/>
      <c r="CW919" s="20"/>
      <c r="CX919" s="96"/>
      <c r="CY919" s="96"/>
      <c r="CZ919" s="20"/>
      <c r="DA919" s="20"/>
      <c r="DB919" s="96"/>
      <c r="DC919" s="96"/>
      <c r="DD919" s="20"/>
      <c r="DE919" s="20"/>
      <c r="DF919" s="96"/>
      <c r="DG919" s="96"/>
      <c r="DH919" s="20"/>
      <c r="DI919" s="20"/>
      <c r="DJ919" s="96"/>
      <c r="DK919" s="96"/>
      <c r="DL919" s="20"/>
      <c r="DM919" s="20"/>
      <c r="DN919" s="96"/>
      <c r="DO919" s="96"/>
      <c r="DP919" s="20"/>
      <c r="DQ919" s="20"/>
      <c r="DR919" s="96"/>
      <c r="DS919" s="96"/>
      <c r="DT919" s="20"/>
      <c r="DU919" s="20"/>
      <c r="DV919" s="96"/>
      <c r="DW919" s="96"/>
      <c r="DX919" s="20"/>
      <c r="DY919" s="20"/>
      <c r="DZ919" s="56"/>
      <c r="EA919" s="57"/>
    </row>
    <row r="920" spans="1:131" ht="19.5" customHeight="1" x14ac:dyDescent="0.25">
      <c r="A920" s="9">
        <v>710</v>
      </c>
      <c r="B920" s="10" t="s">
        <v>2138</v>
      </c>
      <c r="C920" s="9" t="s">
        <v>1219</v>
      </c>
      <c r="E920" s="9" t="s">
        <v>22</v>
      </c>
      <c r="F920" s="9" t="s">
        <v>23</v>
      </c>
      <c r="I920" s="9" t="s">
        <v>78</v>
      </c>
      <c r="J920" s="129">
        <v>41568</v>
      </c>
      <c r="K920" s="129">
        <v>41473</v>
      </c>
      <c r="L920" s="129">
        <v>41639</v>
      </c>
      <c r="O920" s="9">
        <v>29</v>
      </c>
      <c r="Q920" s="9" t="s">
        <v>61</v>
      </c>
      <c r="S920" s="13">
        <v>26335189</v>
      </c>
      <c r="T920" s="13">
        <v>26335189</v>
      </c>
      <c r="U920" s="13">
        <v>5266801</v>
      </c>
      <c r="AF920" s="51">
        <f t="shared" si="13"/>
        <v>0</v>
      </c>
      <c r="AH920" s="11">
        <v>41473</v>
      </c>
      <c r="AI920" s="11">
        <v>41639</v>
      </c>
      <c r="AJ920" s="13">
        <v>25553355</v>
      </c>
      <c r="AK920" s="13">
        <v>5110671</v>
      </c>
    </row>
    <row r="921" spans="1:131" ht="19.5" customHeight="1" x14ac:dyDescent="0.25">
      <c r="A921" s="9">
        <v>711</v>
      </c>
      <c r="B921" s="10" t="s">
        <v>2139</v>
      </c>
      <c r="C921" s="9" t="s">
        <v>1222</v>
      </c>
      <c r="E921" s="9" t="s">
        <v>1223</v>
      </c>
      <c r="F921" s="9" t="s">
        <v>102</v>
      </c>
      <c r="I921" s="9" t="s">
        <v>78</v>
      </c>
      <c r="J921" s="129">
        <v>41505</v>
      </c>
      <c r="K921" s="129">
        <v>41450</v>
      </c>
      <c r="L921" s="129">
        <v>41758</v>
      </c>
      <c r="O921" s="9">
        <v>30</v>
      </c>
      <c r="Q921" s="9" t="s">
        <v>61</v>
      </c>
      <c r="S921" s="13">
        <v>331322250</v>
      </c>
      <c r="T921" s="13">
        <v>331322250</v>
      </c>
      <c r="U921" s="13">
        <v>66264450</v>
      </c>
      <c r="AF921" s="51">
        <f t="shared" si="13"/>
        <v>0</v>
      </c>
      <c r="AH921" s="11">
        <v>41450</v>
      </c>
      <c r="AI921" s="11">
        <v>41547</v>
      </c>
      <c r="AJ921" s="13">
        <v>231051667</v>
      </c>
      <c r="AK921" s="13">
        <v>46210333</v>
      </c>
      <c r="AL921" s="11">
        <v>41548</v>
      </c>
      <c r="AM921" s="11">
        <v>41608</v>
      </c>
      <c r="AN921" s="13">
        <v>137757652</v>
      </c>
      <c r="AO921" s="13">
        <v>20054117</v>
      </c>
    </row>
    <row r="922" spans="1:131" s="18" customFormat="1" ht="19.5" customHeight="1" x14ac:dyDescent="0.25">
      <c r="A922" s="18">
        <v>711</v>
      </c>
      <c r="B922" s="17" t="s">
        <v>2139</v>
      </c>
      <c r="C922" s="18" t="s">
        <v>1222</v>
      </c>
      <c r="D922" s="19">
        <v>41801</v>
      </c>
      <c r="G922" s="19"/>
      <c r="J922" s="130"/>
      <c r="K922" s="130"/>
      <c r="L922" s="130">
        <v>41801</v>
      </c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51">
        <f t="shared" si="13"/>
        <v>0</v>
      </c>
      <c r="AG922" s="46"/>
      <c r="AH922" s="19"/>
      <c r="AI922" s="19"/>
      <c r="AJ922" s="20"/>
      <c r="AK922" s="20"/>
      <c r="AL922" s="19"/>
      <c r="AM922" s="19"/>
      <c r="AN922" s="20"/>
      <c r="AO922" s="20"/>
      <c r="AP922" s="19"/>
      <c r="AQ922" s="19"/>
      <c r="AR922" s="20"/>
      <c r="AS922" s="20"/>
      <c r="AT922" s="19"/>
      <c r="AU922" s="19"/>
      <c r="AV922" s="20"/>
      <c r="AW922" s="20"/>
      <c r="AX922" s="19"/>
      <c r="AY922" s="19"/>
      <c r="AZ922" s="20"/>
      <c r="BA922" s="20"/>
      <c r="BB922" s="19"/>
      <c r="BC922" s="19"/>
      <c r="BD922" s="20"/>
      <c r="BE922" s="20"/>
      <c r="BF922" s="19"/>
      <c r="BG922" s="19"/>
      <c r="BH922" s="20"/>
      <c r="BI922" s="20"/>
      <c r="BJ922" s="19"/>
      <c r="BK922" s="19"/>
      <c r="BL922" s="20"/>
      <c r="BM922" s="20"/>
      <c r="BN922" s="19"/>
      <c r="BO922" s="19"/>
      <c r="BP922" s="20"/>
      <c r="BQ922" s="20"/>
      <c r="BT922" s="20"/>
      <c r="BU922" s="20"/>
      <c r="BX922" s="20"/>
      <c r="BY922" s="20"/>
      <c r="CB922" s="20"/>
      <c r="CC922" s="20"/>
      <c r="CF922" s="20"/>
      <c r="CG922" s="20"/>
      <c r="CJ922" s="20"/>
      <c r="CK922" s="20"/>
      <c r="CN922" s="20"/>
      <c r="CO922" s="20"/>
      <c r="CP922" s="19"/>
      <c r="CQ922" s="19"/>
      <c r="CR922" s="20"/>
      <c r="CS922" s="20"/>
      <c r="CT922" s="19"/>
      <c r="CU922" s="19"/>
      <c r="CV922" s="20"/>
      <c r="CW922" s="20"/>
      <c r="CX922" s="96"/>
      <c r="CY922" s="96"/>
      <c r="CZ922" s="20"/>
      <c r="DA922" s="20"/>
      <c r="DB922" s="96"/>
      <c r="DC922" s="96"/>
      <c r="DD922" s="20"/>
      <c r="DE922" s="20"/>
      <c r="DF922" s="96"/>
      <c r="DG922" s="96"/>
      <c r="DH922" s="20"/>
      <c r="DI922" s="20"/>
      <c r="DJ922" s="96"/>
      <c r="DK922" s="96"/>
      <c r="DL922" s="20"/>
      <c r="DM922" s="20"/>
      <c r="DN922" s="96"/>
      <c r="DO922" s="96"/>
      <c r="DP922" s="20"/>
      <c r="DQ922" s="20"/>
      <c r="DR922" s="96"/>
      <c r="DS922" s="96"/>
      <c r="DT922" s="20"/>
      <c r="DU922" s="20"/>
      <c r="DV922" s="96"/>
      <c r="DW922" s="96"/>
      <c r="DX922" s="20"/>
      <c r="DY922" s="20"/>
      <c r="DZ922" s="56"/>
      <c r="EA922" s="57"/>
    </row>
    <row r="923" spans="1:131" ht="19.5" customHeight="1" x14ac:dyDescent="0.25">
      <c r="A923" s="9">
        <v>712</v>
      </c>
      <c r="B923" s="10" t="s">
        <v>2140</v>
      </c>
      <c r="C923" s="9" t="s">
        <v>1224</v>
      </c>
      <c r="E923" s="9" t="s">
        <v>1225</v>
      </c>
      <c r="F923" s="9" t="s">
        <v>1226</v>
      </c>
      <c r="I923" s="9" t="s">
        <v>25</v>
      </c>
      <c r="J923" s="129">
        <v>41931</v>
      </c>
      <c r="K923" s="129">
        <v>41409</v>
      </c>
      <c r="L923" s="129">
        <v>42277</v>
      </c>
      <c r="M923" s="9" t="s">
        <v>20</v>
      </c>
      <c r="O923" s="9">
        <v>30</v>
      </c>
      <c r="Q923" s="9" t="s">
        <v>54</v>
      </c>
      <c r="S923" s="13">
        <v>30110000</v>
      </c>
      <c r="T923" s="13">
        <v>30110000</v>
      </c>
      <c r="U923" s="13">
        <v>7527500</v>
      </c>
      <c r="AF923" s="51">
        <f t="shared" si="13"/>
        <v>0</v>
      </c>
      <c r="AH923" s="11">
        <v>41409</v>
      </c>
      <c r="AI923" s="11">
        <v>42400</v>
      </c>
      <c r="AJ923" s="13">
        <v>27397382</v>
      </c>
      <c r="AK923" s="13">
        <v>6849346</v>
      </c>
    </row>
    <row r="924" spans="1:131" s="18" customFormat="1" ht="19.5" customHeight="1" x14ac:dyDescent="0.25">
      <c r="A924" s="18">
        <v>712</v>
      </c>
      <c r="B924" s="17" t="s">
        <v>2140</v>
      </c>
      <c r="C924" s="18" t="s">
        <v>1224</v>
      </c>
      <c r="D924" s="19">
        <v>42493</v>
      </c>
      <c r="G924" s="19"/>
      <c r="J924" s="130"/>
      <c r="K924" s="130"/>
      <c r="L924" s="130">
        <v>42400</v>
      </c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80"/>
      <c r="AG924" s="46"/>
      <c r="AH924" s="19"/>
      <c r="AI924" s="19"/>
      <c r="AJ924" s="20"/>
      <c r="AK924" s="20"/>
      <c r="AL924" s="19"/>
      <c r="AM924" s="19"/>
      <c r="AN924" s="20"/>
      <c r="AO924" s="20"/>
      <c r="AP924" s="19"/>
      <c r="AQ924" s="19"/>
      <c r="AR924" s="20"/>
      <c r="AS924" s="20"/>
      <c r="AT924" s="19"/>
      <c r="AU924" s="19"/>
      <c r="AV924" s="20"/>
      <c r="AW924" s="20"/>
      <c r="AX924" s="19"/>
      <c r="AY924" s="19"/>
      <c r="AZ924" s="20"/>
      <c r="BA924" s="20"/>
      <c r="BB924" s="19"/>
      <c r="BC924" s="19"/>
      <c r="BD924" s="20"/>
      <c r="BE924" s="20"/>
      <c r="BF924" s="19"/>
      <c r="BG924" s="19"/>
      <c r="BH924" s="20"/>
      <c r="BI924" s="20"/>
      <c r="BJ924" s="19"/>
      <c r="BK924" s="19"/>
      <c r="BL924" s="20"/>
      <c r="BM924" s="20"/>
      <c r="BN924" s="19"/>
      <c r="BO924" s="19"/>
      <c r="BP924" s="20"/>
      <c r="BQ924" s="20"/>
      <c r="BT924" s="20"/>
      <c r="BU924" s="20"/>
      <c r="BX924" s="20"/>
      <c r="BY924" s="20"/>
      <c r="CB924" s="20"/>
      <c r="CC924" s="20"/>
      <c r="CF924" s="20"/>
      <c r="CG924" s="20"/>
      <c r="CJ924" s="20"/>
      <c r="CK924" s="20"/>
      <c r="CN924" s="20"/>
      <c r="CO924" s="20"/>
      <c r="CP924" s="19"/>
      <c r="CQ924" s="19"/>
      <c r="CR924" s="20"/>
      <c r="CS924" s="20"/>
      <c r="CT924" s="19"/>
      <c r="CU924" s="19"/>
      <c r="CV924" s="20"/>
      <c r="CW924" s="20"/>
      <c r="CX924" s="96"/>
      <c r="CY924" s="96"/>
      <c r="CZ924" s="20"/>
      <c r="DA924" s="20"/>
      <c r="DB924" s="96"/>
      <c r="DC924" s="96"/>
      <c r="DD924" s="20"/>
      <c r="DE924" s="20"/>
      <c r="DF924" s="96"/>
      <c r="DG924" s="96"/>
      <c r="DH924" s="20"/>
      <c r="DI924" s="20"/>
      <c r="DJ924" s="96"/>
      <c r="DK924" s="96"/>
      <c r="DL924" s="20"/>
      <c r="DM924" s="20"/>
      <c r="DN924" s="96"/>
      <c r="DO924" s="96"/>
      <c r="DP924" s="20"/>
      <c r="DQ924" s="20"/>
      <c r="DR924" s="96"/>
      <c r="DS924" s="96"/>
      <c r="DT924" s="20"/>
      <c r="DU924" s="20"/>
      <c r="DV924" s="96"/>
      <c r="DW924" s="96"/>
      <c r="DX924" s="20"/>
      <c r="DY924" s="20"/>
      <c r="DZ924" s="56"/>
      <c r="EA924" s="57"/>
    </row>
    <row r="925" spans="1:131" s="18" customFormat="1" ht="19.5" customHeight="1" x14ac:dyDescent="0.25">
      <c r="A925" s="18">
        <v>712</v>
      </c>
      <c r="B925" s="17" t="s">
        <v>2140</v>
      </c>
      <c r="C925" s="18" t="s">
        <v>3578</v>
      </c>
      <c r="D925" s="19">
        <v>42319</v>
      </c>
      <c r="G925" s="19"/>
      <c r="J925" s="130"/>
      <c r="K925" s="130"/>
      <c r="L925" s="13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80"/>
      <c r="AG925" s="46"/>
      <c r="AH925" s="19"/>
      <c r="AI925" s="19"/>
      <c r="AJ925" s="20"/>
      <c r="AK925" s="20"/>
      <c r="AL925" s="19"/>
      <c r="AM925" s="19"/>
      <c r="AN925" s="20"/>
      <c r="AO925" s="20"/>
      <c r="AP925" s="19"/>
      <c r="AQ925" s="19"/>
      <c r="AR925" s="20"/>
      <c r="AS925" s="20"/>
      <c r="AT925" s="19"/>
      <c r="AU925" s="19"/>
      <c r="AV925" s="20"/>
      <c r="AW925" s="20"/>
      <c r="AX925" s="19"/>
      <c r="AY925" s="19"/>
      <c r="AZ925" s="20"/>
      <c r="BA925" s="20"/>
      <c r="BB925" s="19"/>
      <c r="BC925" s="19"/>
      <c r="BD925" s="20"/>
      <c r="BE925" s="20"/>
      <c r="BF925" s="19"/>
      <c r="BG925" s="19"/>
      <c r="BH925" s="20"/>
      <c r="BI925" s="20"/>
      <c r="BJ925" s="19"/>
      <c r="BK925" s="19"/>
      <c r="BL925" s="20"/>
      <c r="BM925" s="20"/>
      <c r="BN925" s="19"/>
      <c r="BO925" s="19"/>
      <c r="BP925" s="20"/>
      <c r="BQ925" s="20"/>
      <c r="BT925" s="20"/>
      <c r="BU925" s="20"/>
      <c r="BX925" s="20"/>
      <c r="BY925" s="20"/>
      <c r="CB925" s="20"/>
      <c r="CC925" s="20"/>
      <c r="CF925" s="20"/>
      <c r="CG925" s="20"/>
      <c r="CJ925" s="20"/>
      <c r="CK925" s="20"/>
      <c r="CN925" s="20"/>
      <c r="CO925" s="20"/>
      <c r="CP925" s="19"/>
      <c r="CQ925" s="19"/>
      <c r="CR925" s="20"/>
      <c r="CS925" s="20"/>
      <c r="CT925" s="19"/>
      <c r="CU925" s="19"/>
      <c r="CV925" s="20"/>
      <c r="CW925" s="20"/>
      <c r="CX925" s="96"/>
      <c r="CY925" s="96"/>
      <c r="CZ925" s="20"/>
      <c r="DA925" s="20"/>
      <c r="DB925" s="96"/>
      <c r="DC925" s="96"/>
      <c r="DD925" s="20"/>
      <c r="DE925" s="20"/>
      <c r="DF925" s="96"/>
      <c r="DG925" s="96"/>
      <c r="DH925" s="20"/>
      <c r="DI925" s="20"/>
      <c r="DJ925" s="96"/>
      <c r="DK925" s="96"/>
      <c r="DL925" s="20"/>
      <c r="DM925" s="20"/>
      <c r="DN925" s="96"/>
      <c r="DO925" s="96"/>
      <c r="DP925" s="20"/>
      <c r="DQ925" s="20"/>
      <c r="DR925" s="96"/>
      <c r="DS925" s="96"/>
      <c r="DT925" s="20"/>
      <c r="DU925" s="20"/>
      <c r="DV925" s="96"/>
      <c r="DW925" s="96"/>
      <c r="DX925" s="20"/>
      <c r="DY925" s="20"/>
      <c r="DZ925" s="56"/>
      <c r="EA925" s="57"/>
    </row>
    <row r="926" spans="1:131" ht="19.5" customHeight="1" x14ac:dyDescent="0.25">
      <c r="A926" s="9">
        <v>713</v>
      </c>
      <c r="B926" s="10" t="s">
        <v>2141</v>
      </c>
      <c r="C926" s="9" t="s">
        <v>3137</v>
      </c>
      <c r="E926" s="9" t="s">
        <v>291</v>
      </c>
      <c r="F926" s="9" t="s">
        <v>292</v>
      </c>
      <c r="I926" s="9" t="s">
        <v>28</v>
      </c>
      <c r="J926" s="129">
        <v>41902</v>
      </c>
      <c r="K926" s="129">
        <v>41496</v>
      </c>
      <c r="L926" s="129">
        <v>42004</v>
      </c>
      <c r="M926" s="9" t="s">
        <v>20</v>
      </c>
      <c r="O926" s="9">
        <v>28</v>
      </c>
      <c r="Q926" s="9" t="s">
        <v>54</v>
      </c>
      <c r="S926" s="13">
        <v>8093580</v>
      </c>
      <c r="T926" s="13">
        <v>8093580</v>
      </c>
      <c r="U926" s="13">
        <v>1618716</v>
      </c>
      <c r="V926" s="13">
        <v>5005260</v>
      </c>
      <c r="AF926" s="51">
        <f t="shared" si="13"/>
        <v>5005260</v>
      </c>
      <c r="AH926" s="11">
        <v>41802</v>
      </c>
      <c r="AI926" s="11">
        <v>42185</v>
      </c>
      <c r="AJ926" s="13">
        <v>5491580</v>
      </c>
      <c r="AK926" s="13">
        <v>1008818</v>
      </c>
    </row>
    <row r="927" spans="1:131" s="18" customFormat="1" ht="19.5" customHeight="1" x14ac:dyDescent="0.25">
      <c r="A927" s="18">
        <v>713</v>
      </c>
      <c r="B927" s="17" t="s">
        <v>2141</v>
      </c>
      <c r="C927" s="18" t="s">
        <v>3137</v>
      </c>
      <c r="D927" s="19">
        <v>42388</v>
      </c>
      <c r="G927" s="19"/>
      <c r="J927" s="130"/>
      <c r="K927" s="130"/>
      <c r="L927" s="130"/>
      <c r="R927" s="20"/>
      <c r="S927" s="20">
        <v>5044088</v>
      </c>
      <c r="T927" s="20">
        <v>5044088</v>
      </c>
      <c r="U927" s="20">
        <v>1008818</v>
      </c>
      <c r="V927" s="20">
        <v>3649155</v>
      </c>
      <c r="W927" s="20"/>
      <c r="X927" s="20"/>
      <c r="Y927" s="20"/>
      <c r="Z927" s="20"/>
      <c r="AA927" s="20"/>
      <c r="AB927" s="20"/>
      <c r="AC927" s="20"/>
      <c r="AD927" s="20"/>
      <c r="AE927" s="20"/>
      <c r="AF927" s="80"/>
      <c r="AG927" s="46"/>
      <c r="AH927" s="19"/>
      <c r="AI927" s="19"/>
      <c r="AJ927" s="20"/>
      <c r="AK927" s="20"/>
      <c r="AL927" s="19"/>
      <c r="AM927" s="19"/>
      <c r="AN927" s="20"/>
      <c r="AO927" s="20"/>
      <c r="AP927" s="19"/>
      <c r="AQ927" s="19"/>
      <c r="AR927" s="20"/>
      <c r="AS927" s="20"/>
      <c r="AT927" s="19"/>
      <c r="AU927" s="19"/>
      <c r="AV927" s="20"/>
      <c r="AW927" s="20"/>
      <c r="AX927" s="19"/>
      <c r="AY927" s="19"/>
      <c r="AZ927" s="20"/>
      <c r="BA927" s="20"/>
      <c r="BB927" s="19"/>
      <c r="BC927" s="19"/>
      <c r="BD927" s="20"/>
      <c r="BE927" s="20"/>
      <c r="BF927" s="19"/>
      <c r="BG927" s="19"/>
      <c r="BH927" s="20"/>
      <c r="BI927" s="20"/>
      <c r="BJ927" s="19"/>
      <c r="BK927" s="19"/>
      <c r="BL927" s="20"/>
      <c r="BM927" s="20"/>
      <c r="BN927" s="19"/>
      <c r="BO927" s="19"/>
      <c r="BP927" s="20"/>
      <c r="BQ927" s="20"/>
      <c r="BT927" s="20"/>
      <c r="BU927" s="20"/>
      <c r="BX927" s="20"/>
      <c r="BY927" s="20"/>
      <c r="CB927" s="20"/>
      <c r="CC927" s="20"/>
      <c r="CF927" s="20"/>
      <c r="CG927" s="20"/>
      <c r="CJ927" s="20"/>
      <c r="CK927" s="20"/>
      <c r="CN927" s="20"/>
      <c r="CO927" s="20"/>
      <c r="CP927" s="19"/>
      <c r="CQ927" s="19"/>
      <c r="CR927" s="20"/>
      <c r="CS927" s="20"/>
      <c r="CT927" s="19"/>
      <c r="CU927" s="19"/>
      <c r="CV927" s="20"/>
      <c r="CW927" s="20"/>
      <c r="CX927" s="96"/>
      <c r="CY927" s="96"/>
      <c r="CZ927" s="20"/>
      <c r="DA927" s="20"/>
      <c r="DB927" s="96"/>
      <c r="DC927" s="96"/>
      <c r="DD927" s="20"/>
      <c r="DE927" s="20"/>
      <c r="DF927" s="96"/>
      <c r="DG927" s="96"/>
      <c r="DH927" s="20"/>
      <c r="DI927" s="20"/>
      <c r="DJ927" s="96"/>
      <c r="DK927" s="96"/>
      <c r="DL927" s="20"/>
      <c r="DM927" s="20"/>
      <c r="DN927" s="96"/>
      <c r="DO927" s="96"/>
      <c r="DP927" s="20"/>
      <c r="DQ927" s="20"/>
      <c r="DR927" s="96"/>
      <c r="DS927" s="96"/>
      <c r="DT927" s="20"/>
      <c r="DU927" s="20"/>
      <c r="DV927" s="96"/>
      <c r="DW927" s="96"/>
      <c r="DX927" s="20"/>
      <c r="DY927" s="20"/>
      <c r="DZ927" s="56"/>
      <c r="EA927" s="57"/>
    </row>
    <row r="928" spans="1:131" ht="19.5" customHeight="1" x14ac:dyDescent="0.25">
      <c r="A928" s="9">
        <v>714</v>
      </c>
      <c r="B928" s="10" t="s">
        <v>2142</v>
      </c>
      <c r="C928" s="9" t="s">
        <v>1227</v>
      </c>
      <c r="E928" s="9" t="s">
        <v>291</v>
      </c>
      <c r="F928" s="9" t="s">
        <v>1228</v>
      </c>
      <c r="I928" s="9" t="s">
        <v>25</v>
      </c>
      <c r="M928" s="9" t="s">
        <v>20</v>
      </c>
      <c r="O928" s="9">
        <v>28</v>
      </c>
      <c r="AF928" s="51">
        <f t="shared" si="13"/>
        <v>0</v>
      </c>
    </row>
    <row r="929" spans="1:131" s="18" customFormat="1" ht="19.5" customHeight="1" x14ac:dyDescent="0.25">
      <c r="A929" s="18">
        <v>714</v>
      </c>
      <c r="B929" s="17" t="s">
        <v>2142</v>
      </c>
      <c r="C929" s="18" t="s">
        <v>1227</v>
      </c>
      <c r="D929" s="19">
        <v>41974</v>
      </c>
      <c r="E929" s="18" t="s">
        <v>2535</v>
      </c>
      <c r="F929" s="18" t="s">
        <v>52</v>
      </c>
      <c r="G929" s="19"/>
      <c r="J929" s="130"/>
      <c r="K929" s="130"/>
      <c r="L929" s="13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51">
        <f t="shared" si="13"/>
        <v>0</v>
      </c>
      <c r="AG929" s="46"/>
      <c r="AH929" s="19"/>
      <c r="AI929" s="19"/>
      <c r="AJ929" s="20"/>
      <c r="AK929" s="20"/>
      <c r="AL929" s="19"/>
      <c r="AM929" s="19"/>
      <c r="AN929" s="20"/>
      <c r="AO929" s="20"/>
      <c r="AP929" s="19"/>
      <c r="AQ929" s="19"/>
      <c r="AR929" s="20"/>
      <c r="AS929" s="20"/>
      <c r="AT929" s="19"/>
      <c r="AU929" s="19"/>
      <c r="AV929" s="20"/>
      <c r="AW929" s="20"/>
      <c r="AX929" s="19"/>
      <c r="AY929" s="19"/>
      <c r="AZ929" s="20"/>
      <c r="BA929" s="20"/>
      <c r="BB929" s="19"/>
      <c r="BC929" s="19"/>
      <c r="BD929" s="20"/>
      <c r="BE929" s="20"/>
      <c r="BF929" s="19"/>
      <c r="BG929" s="19"/>
      <c r="BH929" s="20"/>
      <c r="BI929" s="20"/>
      <c r="BJ929" s="19"/>
      <c r="BK929" s="19"/>
      <c r="BL929" s="20"/>
      <c r="BM929" s="20"/>
      <c r="BN929" s="19"/>
      <c r="BO929" s="19"/>
      <c r="BP929" s="20"/>
      <c r="BQ929" s="20"/>
      <c r="BT929" s="20"/>
      <c r="BU929" s="20"/>
      <c r="BX929" s="20"/>
      <c r="BY929" s="20"/>
      <c r="CB929" s="20"/>
      <c r="CC929" s="20"/>
      <c r="CF929" s="20"/>
      <c r="CG929" s="20"/>
      <c r="CJ929" s="20"/>
      <c r="CK929" s="20"/>
      <c r="CN929" s="20"/>
      <c r="CO929" s="20"/>
      <c r="CP929" s="19"/>
      <c r="CQ929" s="19"/>
      <c r="CR929" s="20"/>
      <c r="CS929" s="20"/>
      <c r="CT929" s="19"/>
      <c r="CU929" s="19"/>
      <c r="CV929" s="20"/>
      <c r="CW929" s="20"/>
      <c r="CX929" s="96"/>
      <c r="CY929" s="96"/>
      <c r="CZ929" s="20"/>
      <c r="DA929" s="20"/>
      <c r="DB929" s="96"/>
      <c r="DC929" s="96"/>
      <c r="DD929" s="20"/>
      <c r="DE929" s="20"/>
      <c r="DF929" s="96"/>
      <c r="DG929" s="96"/>
      <c r="DH929" s="20"/>
      <c r="DI929" s="20"/>
      <c r="DJ929" s="96"/>
      <c r="DK929" s="96"/>
      <c r="DL929" s="20"/>
      <c r="DM929" s="20"/>
      <c r="DN929" s="96"/>
      <c r="DO929" s="96"/>
      <c r="DP929" s="20"/>
      <c r="DQ929" s="20"/>
      <c r="DR929" s="96"/>
      <c r="DS929" s="96"/>
      <c r="DT929" s="20"/>
      <c r="DU929" s="20"/>
      <c r="DV929" s="96"/>
      <c r="DW929" s="96"/>
      <c r="DX929" s="20"/>
      <c r="DY929" s="20"/>
      <c r="DZ929" s="56"/>
      <c r="EA929" s="57"/>
    </row>
    <row r="930" spans="1:131" ht="19.5" customHeight="1" x14ac:dyDescent="0.25">
      <c r="A930" s="9">
        <v>715</v>
      </c>
      <c r="B930" s="10" t="s">
        <v>2143</v>
      </c>
      <c r="C930" s="9" t="s">
        <v>1229</v>
      </c>
      <c r="E930" s="9" t="s">
        <v>1230</v>
      </c>
      <c r="F930" s="9" t="s">
        <v>1231</v>
      </c>
      <c r="I930" s="9" t="s">
        <v>25</v>
      </c>
      <c r="J930" s="129">
        <v>41207</v>
      </c>
      <c r="K930" s="129">
        <v>41202</v>
      </c>
      <c r="L930" s="129">
        <v>42338</v>
      </c>
      <c r="M930" s="9" t="s">
        <v>20</v>
      </c>
      <c r="O930" s="9">
        <v>24</v>
      </c>
      <c r="Q930" s="9" t="s">
        <v>54</v>
      </c>
      <c r="S930" s="13">
        <v>3600000</v>
      </c>
      <c r="T930" s="13">
        <v>3600000</v>
      </c>
      <c r="U930" s="13">
        <v>720000</v>
      </c>
      <c r="AD930" s="13">
        <v>1392000</v>
      </c>
      <c r="AF930" s="51">
        <f t="shared" si="13"/>
        <v>1392000</v>
      </c>
      <c r="AH930" s="11">
        <v>41202</v>
      </c>
      <c r="AI930" s="11">
        <v>42338</v>
      </c>
      <c r="AJ930" s="13">
        <v>8235414</v>
      </c>
      <c r="AK930" s="13">
        <v>1642653</v>
      </c>
    </row>
    <row r="931" spans="1:131" s="18" customFormat="1" ht="19.5" customHeight="1" x14ac:dyDescent="0.25">
      <c r="A931" s="18">
        <v>715</v>
      </c>
      <c r="B931" s="17" t="s">
        <v>2143</v>
      </c>
      <c r="C931" s="18" t="s">
        <v>1229</v>
      </c>
      <c r="D931" s="19">
        <v>42761</v>
      </c>
      <c r="G931" s="19"/>
      <c r="J931" s="130"/>
      <c r="K931" s="130"/>
      <c r="L931" s="130"/>
      <c r="R931" s="20"/>
      <c r="S931" s="20">
        <v>8213265</v>
      </c>
      <c r="T931" s="20">
        <v>8213265</v>
      </c>
      <c r="U931" s="20">
        <v>1642653</v>
      </c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80"/>
      <c r="AG931" s="46"/>
      <c r="AH931" s="19"/>
      <c r="AI931" s="19"/>
      <c r="AJ931" s="20"/>
      <c r="AK931" s="20"/>
      <c r="AL931" s="19"/>
      <c r="AM931" s="19"/>
      <c r="AN931" s="20"/>
      <c r="AO931" s="20"/>
      <c r="AP931" s="19"/>
      <c r="AQ931" s="19"/>
      <c r="AR931" s="20"/>
      <c r="AS931" s="20"/>
      <c r="AT931" s="19"/>
      <c r="AU931" s="19"/>
      <c r="AV931" s="20"/>
      <c r="AW931" s="20"/>
      <c r="AX931" s="19"/>
      <c r="AY931" s="19"/>
      <c r="AZ931" s="20"/>
      <c r="BA931" s="20"/>
      <c r="BB931" s="19"/>
      <c r="BC931" s="19"/>
      <c r="BD931" s="20"/>
      <c r="BE931" s="20"/>
      <c r="BF931" s="19"/>
      <c r="BG931" s="19"/>
      <c r="BH931" s="20"/>
      <c r="BI931" s="20"/>
      <c r="BJ931" s="19"/>
      <c r="BK931" s="19"/>
      <c r="BL931" s="20"/>
      <c r="BM931" s="20"/>
      <c r="BN931" s="19"/>
      <c r="BO931" s="19"/>
      <c r="BP931" s="20"/>
      <c r="BQ931" s="20"/>
      <c r="BT931" s="20"/>
      <c r="BU931" s="20"/>
      <c r="BX931" s="20"/>
      <c r="BY931" s="20"/>
      <c r="CB931" s="20"/>
      <c r="CC931" s="20"/>
      <c r="CF931" s="20"/>
      <c r="CG931" s="20"/>
      <c r="CJ931" s="20"/>
      <c r="CK931" s="20"/>
      <c r="CN931" s="20"/>
      <c r="CO931" s="20"/>
      <c r="CP931" s="19"/>
      <c r="CQ931" s="19"/>
      <c r="CR931" s="20"/>
      <c r="CS931" s="20"/>
      <c r="CT931" s="19"/>
      <c r="CU931" s="19"/>
      <c r="CV931" s="20"/>
      <c r="CW931" s="20"/>
      <c r="CX931" s="96"/>
      <c r="CY931" s="96"/>
      <c r="CZ931" s="20"/>
      <c r="DA931" s="20"/>
      <c r="DB931" s="96"/>
      <c r="DC931" s="96"/>
      <c r="DD931" s="20"/>
      <c r="DE931" s="20"/>
      <c r="DF931" s="96"/>
      <c r="DG931" s="96"/>
      <c r="DH931" s="20"/>
      <c r="DI931" s="20"/>
      <c r="DJ931" s="96"/>
      <c r="DK931" s="96"/>
      <c r="DL931" s="20"/>
      <c r="DM931" s="20"/>
      <c r="DN931" s="96"/>
      <c r="DO931" s="96"/>
      <c r="DP931" s="20"/>
      <c r="DQ931" s="20"/>
      <c r="DR931" s="96"/>
      <c r="DS931" s="96"/>
      <c r="DT931" s="20"/>
      <c r="DU931" s="20"/>
      <c r="DV931" s="96"/>
      <c r="DW931" s="96"/>
      <c r="DX931" s="20"/>
      <c r="DY931" s="20"/>
      <c r="DZ931" s="56"/>
      <c r="EA931" s="57"/>
    </row>
    <row r="932" spans="1:131" ht="19.5" customHeight="1" x14ac:dyDescent="0.25">
      <c r="A932" s="9">
        <v>716</v>
      </c>
      <c r="B932" s="10" t="s">
        <v>2144</v>
      </c>
      <c r="C932" s="9" t="s">
        <v>1232</v>
      </c>
      <c r="E932" s="9" t="s">
        <v>2445</v>
      </c>
      <c r="F932" s="9" t="s">
        <v>1233</v>
      </c>
      <c r="I932" s="9" t="s">
        <v>25</v>
      </c>
      <c r="J932" s="129">
        <v>41641</v>
      </c>
      <c r="K932" s="129">
        <v>41641</v>
      </c>
      <c r="L932" s="129">
        <v>42034</v>
      </c>
      <c r="M932" s="9" t="s">
        <v>20</v>
      </c>
      <c r="O932" s="9">
        <v>23</v>
      </c>
      <c r="Q932" s="9" t="s">
        <v>54</v>
      </c>
      <c r="S932" s="13">
        <v>8822000</v>
      </c>
      <c r="T932" s="13">
        <v>8822000</v>
      </c>
      <c r="W932" s="13">
        <v>3000000</v>
      </c>
      <c r="AF932" s="51">
        <f t="shared" si="13"/>
        <v>3000000</v>
      </c>
    </row>
    <row r="933" spans="1:131" ht="19.5" customHeight="1" x14ac:dyDescent="0.25">
      <c r="A933" s="9">
        <v>717</v>
      </c>
      <c r="B933" s="10" t="s">
        <v>2145</v>
      </c>
      <c r="C933" s="9" t="s">
        <v>1234</v>
      </c>
      <c r="E933" s="9" t="s">
        <v>658</v>
      </c>
      <c r="F933" s="9" t="s">
        <v>659</v>
      </c>
      <c r="I933" s="9" t="s">
        <v>78</v>
      </c>
      <c r="J933" s="129">
        <v>41577</v>
      </c>
      <c r="K933" s="129">
        <v>41487</v>
      </c>
      <c r="L933" s="129">
        <v>41820</v>
      </c>
      <c r="M933" s="9" t="s">
        <v>20</v>
      </c>
      <c r="O933" s="9">
        <v>28</v>
      </c>
      <c r="Q933" s="9" t="s">
        <v>54</v>
      </c>
      <c r="S933" s="13">
        <v>18750000</v>
      </c>
      <c r="T933" s="13">
        <v>18750000</v>
      </c>
      <c r="U933" s="13">
        <v>3750000</v>
      </c>
      <c r="AF933" s="51">
        <f t="shared" si="13"/>
        <v>0</v>
      </c>
      <c r="AH933" s="11">
        <v>41487</v>
      </c>
      <c r="AI933" s="11">
        <v>41820</v>
      </c>
      <c r="AJ933" s="13">
        <v>18750000</v>
      </c>
      <c r="AK933" s="13">
        <v>3750000</v>
      </c>
    </row>
    <row r="934" spans="1:131" ht="37.5" customHeight="1" x14ac:dyDescent="0.25">
      <c r="A934" s="9">
        <v>718</v>
      </c>
      <c r="B934" s="10" t="s">
        <v>2146</v>
      </c>
      <c r="C934" s="9" t="s">
        <v>1235</v>
      </c>
      <c r="E934" s="9" t="s">
        <v>1236</v>
      </c>
      <c r="F934" s="9" t="s">
        <v>925</v>
      </c>
      <c r="I934" s="9" t="s">
        <v>78</v>
      </c>
      <c r="J934" s="129">
        <v>41609</v>
      </c>
      <c r="K934" s="129">
        <v>41548</v>
      </c>
      <c r="L934" s="129">
        <v>41638</v>
      </c>
      <c r="O934" s="9">
        <v>28</v>
      </c>
      <c r="S934" s="13">
        <v>3750000</v>
      </c>
      <c r="T934" s="13">
        <v>3750000</v>
      </c>
      <c r="U934" s="13">
        <v>750000</v>
      </c>
      <c r="AF934" s="51">
        <f t="shared" si="13"/>
        <v>0</v>
      </c>
      <c r="AH934" s="11">
        <v>41548</v>
      </c>
      <c r="AI934" s="11">
        <v>41638</v>
      </c>
      <c r="AJ934" s="13">
        <v>3750000</v>
      </c>
      <c r="AK934" s="13">
        <v>750000</v>
      </c>
    </row>
    <row r="935" spans="1:131" ht="19.5" customHeight="1" x14ac:dyDescent="0.25">
      <c r="A935" s="9">
        <v>719</v>
      </c>
      <c r="B935" s="10" t="s">
        <v>2147</v>
      </c>
      <c r="C935" s="9" t="s">
        <v>1237</v>
      </c>
      <c r="E935" s="9" t="s">
        <v>1401</v>
      </c>
      <c r="F935" s="9" t="s">
        <v>525</v>
      </c>
      <c r="I935" s="9" t="s">
        <v>97</v>
      </c>
      <c r="J935" s="129">
        <v>41547</v>
      </c>
      <c r="K935" s="129">
        <v>41527</v>
      </c>
      <c r="L935" s="129">
        <v>41585</v>
      </c>
      <c r="O935" s="9">
        <v>31</v>
      </c>
      <c r="Q935" s="9" t="s">
        <v>61</v>
      </c>
      <c r="S935" s="13">
        <v>31440000</v>
      </c>
      <c r="T935" s="13">
        <v>31440000</v>
      </c>
      <c r="U935" s="13">
        <v>5240000</v>
      </c>
      <c r="AF935" s="51">
        <f t="shared" si="13"/>
        <v>0</v>
      </c>
      <c r="AH935" s="11">
        <v>41527</v>
      </c>
      <c r="AI935" s="11">
        <v>41585</v>
      </c>
      <c r="AJ935" s="13">
        <v>31099321</v>
      </c>
      <c r="AK935" s="13">
        <v>5240000</v>
      </c>
    </row>
    <row r="936" spans="1:131" ht="19.5" customHeight="1" x14ac:dyDescent="0.25">
      <c r="A936" s="9">
        <v>720</v>
      </c>
      <c r="B936" s="10" t="s">
        <v>2148</v>
      </c>
      <c r="C936" s="9" t="s">
        <v>1238</v>
      </c>
      <c r="E936" s="9" t="s">
        <v>1401</v>
      </c>
      <c r="F936" s="9" t="s">
        <v>525</v>
      </c>
      <c r="I936" s="9" t="s">
        <v>78</v>
      </c>
      <c r="J936" s="129">
        <v>41465</v>
      </c>
      <c r="K936" s="129">
        <v>41306</v>
      </c>
      <c r="L936" s="129">
        <v>41699</v>
      </c>
      <c r="O936" s="9">
        <v>29</v>
      </c>
      <c r="Q936" s="9" t="s">
        <v>54</v>
      </c>
      <c r="S936" s="13">
        <v>24000000</v>
      </c>
      <c r="T936" s="13">
        <v>24000000</v>
      </c>
      <c r="U936" s="13">
        <v>4800000</v>
      </c>
      <c r="AF936" s="51">
        <f t="shared" si="13"/>
        <v>0</v>
      </c>
      <c r="AH936" s="11">
        <v>41306</v>
      </c>
      <c r="AI936" s="11">
        <v>41699</v>
      </c>
      <c r="AJ936" s="13">
        <v>26308103</v>
      </c>
      <c r="AK936" s="13">
        <v>5261621</v>
      </c>
    </row>
    <row r="937" spans="1:131" s="18" customFormat="1" ht="19.5" customHeight="1" x14ac:dyDescent="0.25">
      <c r="A937" s="18">
        <v>720</v>
      </c>
      <c r="B937" s="17" t="s">
        <v>2148</v>
      </c>
      <c r="C937" s="18" t="s">
        <v>1238</v>
      </c>
      <c r="D937" s="19">
        <v>41898</v>
      </c>
      <c r="G937" s="19"/>
      <c r="J937" s="130"/>
      <c r="K937" s="130"/>
      <c r="L937" s="130"/>
      <c r="R937" s="20"/>
      <c r="S937" s="20">
        <v>28708103</v>
      </c>
      <c r="T937" s="20">
        <v>28708103</v>
      </c>
      <c r="U937" s="20">
        <v>5741621</v>
      </c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51">
        <f t="shared" si="13"/>
        <v>0</v>
      </c>
      <c r="AG937" s="46"/>
      <c r="AH937" s="19"/>
      <c r="AI937" s="19"/>
      <c r="AJ937" s="20"/>
      <c r="AK937" s="20"/>
      <c r="AL937" s="19"/>
      <c r="AM937" s="19"/>
      <c r="AN937" s="20"/>
      <c r="AO937" s="20"/>
      <c r="AP937" s="19"/>
      <c r="AQ937" s="19"/>
      <c r="AR937" s="20"/>
      <c r="AS937" s="20"/>
      <c r="AT937" s="19"/>
      <c r="AU937" s="19"/>
      <c r="AV937" s="20"/>
      <c r="AW937" s="20"/>
      <c r="AX937" s="19"/>
      <c r="AY937" s="19"/>
      <c r="AZ937" s="20"/>
      <c r="BA937" s="20"/>
      <c r="BB937" s="19"/>
      <c r="BC937" s="19"/>
      <c r="BD937" s="20"/>
      <c r="BE937" s="20"/>
      <c r="BF937" s="19"/>
      <c r="BG937" s="19"/>
      <c r="BH937" s="20"/>
      <c r="BI937" s="20"/>
      <c r="BJ937" s="19"/>
      <c r="BK937" s="19"/>
      <c r="BL937" s="20"/>
      <c r="BM937" s="20"/>
      <c r="BN937" s="19"/>
      <c r="BO937" s="19"/>
      <c r="BP937" s="20"/>
      <c r="BQ937" s="20"/>
      <c r="BT937" s="20"/>
      <c r="BU937" s="20"/>
      <c r="BX937" s="20"/>
      <c r="BY937" s="20"/>
      <c r="CB937" s="20"/>
      <c r="CC937" s="20"/>
      <c r="CF937" s="20"/>
      <c r="CG937" s="20"/>
      <c r="CJ937" s="20"/>
      <c r="CK937" s="20"/>
      <c r="CN937" s="20"/>
      <c r="CO937" s="20"/>
      <c r="CP937" s="19"/>
      <c r="CQ937" s="19"/>
      <c r="CR937" s="20"/>
      <c r="CS937" s="20"/>
      <c r="CT937" s="19"/>
      <c r="CU937" s="19"/>
      <c r="CV937" s="20"/>
      <c r="CW937" s="20"/>
      <c r="CX937" s="96"/>
      <c r="CY937" s="96"/>
      <c r="CZ937" s="20"/>
      <c r="DA937" s="20"/>
      <c r="DB937" s="96"/>
      <c r="DC937" s="96"/>
      <c r="DD937" s="20"/>
      <c r="DE937" s="20"/>
      <c r="DF937" s="96"/>
      <c r="DG937" s="96"/>
      <c r="DH937" s="20"/>
      <c r="DI937" s="20"/>
      <c r="DJ937" s="96"/>
      <c r="DK937" s="96"/>
      <c r="DL937" s="20"/>
      <c r="DM937" s="20"/>
      <c r="DN937" s="96"/>
      <c r="DO937" s="96"/>
      <c r="DP937" s="20"/>
      <c r="DQ937" s="20"/>
      <c r="DR937" s="96"/>
      <c r="DS937" s="96"/>
      <c r="DT937" s="20"/>
      <c r="DU937" s="20"/>
      <c r="DV937" s="96"/>
      <c r="DW937" s="96"/>
      <c r="DX937" s="20"/>
      <c r="DY937" s="20"/>
      <c r="DZ937" s="56"/>
      <c r="EA937" s="57"/>
    </row>
    <row r="938" spans="1:131" ht="19.5" customHeight="1" x14ac:dyDescent="0.25">
      <c r="A938" s="9">
        <v>721</v>
      </c>
      <c r="B938" s="10" t="s">
        <v>2149</v>
      </c>
      <c r="C938" s="9" t="s">
        <v>1241</v>
      </c>
      <c r="E938" s="9" t="s">
        <v>22</v>
      </c>
      <c r="F938" s="9" t="s">
        <v>23</v>
      </c>
      <c r="I938" s="9" t="s">
        <v>78</v>
      </c>
      <c r="J938" s="129">
        <v>41624</v>
      </c>
      <c r="K938" s="129">
        <v>41500</v>
      </c>
      <c r="L938" s="129">
        <v>41973</v>
      </c>
      <c r="O938" s="9">
        <v>32</v>
      </c>
      <c r="Q938" s="9" t="s">
        <v>54</v>
      </c>
      <c r="S938" s="13">
        <v>15625000</v>
      </c>
      <c r="T938" s="13">
        <v>15625000</v>
      </c>
      <c r="U938" s="13">
        <v>3125000</v>
      </c>
      <c r="AF938" s="51">
        <f t="shared" ref="AF938:AF1011" si="14">SUM(V938:AE938)</f>
        <v>0</v>
      </c>
    </row>
    <row r="939" spans="1:131" ht="19.5" customHeight="1" x14ac:dyDescent="0.25">
      <c r="A939" s="18">
        <v>721</v>
      </c>
      <c r="B939" s="17" t="s">
        <v>2149</v>
      </c>
      <c r="C939" s="18" t="s">
        <v>3031</v>
      </c>
      <c r="L939" s="130">
        <v>42124</v>
      </c>
      <c r="S939" s="20">
        <v>26125000</v>
      </c>
      <c r="T939" s="20">
        <v>26125000</v>
      </c>
      <c r="U939" s="20">
        <v>5225000</v>
      </c>
      <c r="AF939" s="51">
        <f t="shared" si="14"/>
        <v>0</v>
      </c>
      <c r="AH939" s="11">
        <v>41865</v>
      </c>
      <c r="AI939" s="11">
        <v>42124</v>
      </c>
      <c r="AJ939" s="13">
        <v>23621416</v>
      </c>
      <c r="AK939" s="13">
        <v>4724283</v>
      </c>
    </row>
    <row r="940" spans="1:131" ht="19.5" customHeight="1" x14ac:dyDescent="0.25">
      <c r="A940" s="9">
        <v>722</v>
      </c>
      <c r="B940" s="10" t="s">
        <v>2150</v>
      </c>
      <c r="C940" s="9" t="s">
        <v>1242</v>
      </c>
      <c r="E940" s="9" t="s">
        <v>22</v>
      </c>
      <c r="F940" s="9" t="s">
        <v>23</v>
      </c>
      <c r="I940" s="9" t="s">
        <v>78</v>
      </c>
      <c r="J940" s="129">
        <v>41624</v>
      </c>
      <c r="K940" s="129">
        <v>40756</v>
      </c>
      <c r="L940" s="129">
        <v>41820</v>
      </c>
      <c r="Q940" s="9" t="s">
        <v>54</v>
      </c>
      <c r="S940" s="13">
        <v>6067000</v>
      </c>
      <c r="T940" s="13">
        <v>6067000</v>
      </c>
      <c r="U940" s="13">
        <v>1213400</v>
      </c>
      <c r="W940" s="13">
        <v>3300000</v>
      </c>
      <c r="AF940" s="51">
        <f t="shared" si="14"/>
        <v>3300000</v>
      </c>
      <c r="AH940" s="11">
        <v>40756</v>
      </c>
      <c r="AI940" s="11">
        <v>41820</v>
      </c>
      <c r="AJ940" s="13">
        <v>5882418</v>
      </c>
      <c r="AK940" s="13">
        <v>1176484</v>
      </c>
    </row>
    <row r="941" spans="1:131" ht="19.5" customHeight="1" x14ac:dyDescent="0.25">
      <c r="A941" s="9">
        <v>723</v>
      </c>
      <c r="B941" s="10" t="s">
        <v>2151</v>
      </c>
      <c r="C941" s="9" t="s">
        <v>1243</v>
      </c>
      <c r="E941" s="9" t="s">
        <v>1244</v>
      </c>
      <c r="F941" s="9" t="s">
        <v>1245</v>
      </c>
      <c r="I941" s="9" t="s">
        <v>78</v>
      </c>
      <c r="J941" s="129">
        <v>41593</v>
      </c>
      <c r="K941" s="129">
        <v>41518</v>
      </c>
      <c r="L941" s="129">
        <v>41744</v>
      </c>
      <c r="O941" s="9">
        <v>28</v>
      </c>
      <c r="Q941" s="9" t="s">
        <v>54</v>
      </c>
      <c r="S941" s="13">
        <v>13994500</v>
      </c>
      <c r="T941" s="13">
        <v>13994500</v>
      </c>
      <c r="U941" s="13">
        <v>2798900</v>
      </c>
      <c r="AF941" s="51">
        <f t="shared" si="14"/>
        <v>0</v>
      </c>
    </row>
    <row r="942" spans="1:131" ht="19.5" customHeight="1" x14ac:dyDescent="0.25">
      <c r="A942" s="9">
        <v>724</v>
      </c>
      <c r="B942" s="10" t="s">
        <v>2152</v>
      </c>
      <c r="C942" s="9" t="s">
        <v>1246</v>
      </c>
      <c r="E942" s="9" t="s">
        <v>770</v>
      </c>
      <c r="F942" s="9" t="s">
        <v>136</v>
      </c>
      <c r="I942" s="9" t="s">
        <v>97</v>
      </c>
      <c r="J942" s="129">
        <v>41588</v>
      </c>
      <c r="K942" s="129">
        <v>41548</v>
      </c>
      <c r="L942" s="129">
        <v>42003</v>
      </c>
      <c r="O942" s="9">
        <v>30</v>
      </c>
      <c r="Q942" s="9" t="s">
        <v>61</v>
      </c>
      <c r="S942" s="13">
        <v>9200000</v>
      </c>
      <c r="T942" s="13">
        <v>9200000</v>
      </c>
      <c r="U942" s="13">
        <v>1840000</v>
      </c>
      <c r="AF942" s="51">
        <f t="shared" si="14"/>
        <v>0</v>
      </c>
      <c r="AH942" s="11">
        <v>41548</v>
      </c>
      <c r="AI942" s="11">
        <v>41639</v>
      </c>
      <c r="AJ942" s="13">
        <v>9205664</v>
      </c>
      <c r="AK942" s="13">
        <v>1840000</v>
      </c>
    </row>
    <row r="943" spans="1:131" s="18" customFormat="1" ht="19.5" customHeight="1" x14ac:dyDescent="0.25">
      <c r="A943" s="18">
        <v>724</v>
      </c>
      <c r="B943" s="17" t="s">
        <v>2152</v>
      </c>
      <c r="C943" s="18" t="s">
        <v>1246</v>
      </c>
      <c r="D943" s="19">
        <v>41752</v>
      </c>
      <c r="G943" s="19"/>
      <c r="J943" s="130"/>
      <c r="K943" s="130"/>
      <c r="L943" s="130">
        <v>41639</v>
      </c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51">
        <f t="shared" si="14"/>
        <v>0</v>
      </c>
      <c r="AG943" s="46"/>
      <c r="AH943" s="19"/>
      <c r="AI943" s="19"/>
      <c r="AJ943" s="20"/>
      <c r="AK943" s="20"/>
      <c r="AL943" s="19"/>
      <c r="AM943" s="19"/>
      <c r="AN943" s="20"/>
      <c r="AO943" s="20"/>
      <c r="AP943" s="19"/>
      <c r="AQ943" s="19"/>
      <c r="AR943" s="20"/>
      <c r="AS943" s="20"/>
      <c r="AT943" s="19"/>
      <c r="AU943" s="19"/>
      <c r="AV943" s="20"/>
      <c r="AW943" s="20"/>
      <c r="AX943" s="19"/>
      <c r="AY943" s="19"/>
      <c r="AZ943" s="20"/>
      <c r="BA943" s="20"/>
      <c r="BB943" s="19"/>
      <c r="BC943" s="19"/>
      <c r="BD943" s="20"/>
      <c r="BE943" s="20"/>
      <c r="BF943" s="19"/>
      <c r="BG943" s="19"/>
      <c r="BH943" s="20"/>
      <c r="BI943" s="20"/>
      <c r="BJ943" s="19"/>
      <c r="BK943" s="19"/>
      <c r="BL943" s="20"/>
      <c r="BM943" s="20"/>
      <c r="BN943" s="19"/>
      <c r="BO943" s="19"/>
      <c r="BP943" s="20"/>
      <c r="BQ943" s="20"/>
      <c r="BT943" s="20"/>
      <c r="BU943" s="20"/>
      <c r="BX943" s="20"/>
      <c r="BY943" s="20"/>
      <c r="CB943" s="20"/>
      <c r="CC943" s="20"/>
      <c r="CF943" s="20"/>
      <c r="CG943" s="20"/>
      <c r="CJ943" s="20"/>
      <c r="CK943" s="20"/>
      <c r="CN943" s="20"/>
      <c r="CO943" s="20"/>
      <c r="CP943" s="19"/>
      <c r="CQ943" s="19"/>
      <c r="CR943" s="20"/>
      <c r="CS943" s="20"/>
      <c r="CT943" s="19"/>
      <c r="CU943" s="19"/>
      <c r="CV943" s="20"/>
      <c r="CW943" s="20"/>
      <c r="CX943" s="96"/>
      <c r="CY943" s="96"/>
      <c r="CZ943" s="20"/>
      <c r="DA943" s="20"/>
      <c r="DB943" s="96"/>
      <c r="DC943" s="96"/>
      <c r="DD943" s="20"/>
      <c r="DE943" s="20"/>
      <c r="DF943" s="96"/>
      <c r="DG943" s="96"/>
      <c r="DH943" s="20"/>
      <c r="DI943" s="20"/>
      <c r="DJ943" s="96"/>
      <c r="DK943" s="96"/>
      <c r="DL943" s="20"/>
      <c r="DM943" s="20"/>
      <c r="DN943" s="96"/>
      <c r="DO943" s="96"/>
      <c r="DP943" s="20"/>
      <c r="DQ943" s="20"/>
      <c r="DR943" s="96"/>
      <c r="DS943" s="96"/>
      <c r="DT943" s="20"/>
      <c r="DU943" s="20"/>
      <c r="DV943" s="96"/>
      <c r="DW943" s="96"/>
      <c r="DX943" s="20"/>
      <c r="DY943" s="20"/>
      <c r="DZ943" s="56"/>
      <c r="EA943" s="57"/>
    </row>
    <row r="944" spans="1:131" ht="19.5" customHeight="1" x14ac:dyDescent="0.25">
      <c r="A944" s="9">
        <v>725</v>
      </c>
      <c r="B944" s="10" t="s">
        <v>2153</v>
      </c>
      <c r="C944" s="9" t="s">
        <v>1247</v>
      </c>
      <c r="E944" s="9" t="s">
        <v>1248</v>
      </c>
      <c r="F944" s="9" t="s">
        <v>1249</v>
      </c>
      <c r="I944" s="9" t="s">
        <v>949</v>
      </c>
      <c r="J944" s="129">
        <v>41554</v>
      </c>
      <c r="K944" s="129">
        <v>41281</v>
      </c>
      <c r="L944" s="129">
        <v>41671</v>
      </c>
      <c r="O944" s="9">
        <v>30</v>
      </c>
      <c r="Q944" s="9" t="s">
        <v>61</v>
      </c>
      <c r="S944" s="13">
        <v>72592400</v>
      </c>
      <c r="T944" s="13">
        <v>72592400</v>
      </c>
      <c r="U944" s="13">
        <v>12098734</v>
      </c>
      <c r="AF944" s="51">
        <f t="shared" si="14"/>
        <v>0</v>
      </c>
    </row>
    <row r="945" spans="1:131" ht="19.5" customHeight="1" x14ac:dyDescent="0.25">
      <c r="A945" s="9">
        <v>726</v>
      </c>
      <c r="B945" s="10" t="s">
        <v>2154</v>
      </c>
      <c r="C945" s="9" t="s">
        <v>1250</v>
      </c>
      <c r="E945" s="9" t="s">
        <v>1251</v>
      </c>
      <c r="F945" s="9" t="s">
        <v>1252</v>
      </c>
      <c r="I945" s="9" t="s">
        <v>25</v>
      </c>
      <c r="J945" s="129">
        <v>41409</v>
      </c>
      <c r="K945" s="129">
        <v>41400</v>
      </c>
      <c r="L945" s="129">
        <v>41759</v>
      </c>
      <c r="M945" s="9" t="s">
        <v>20</v>
      </c>
      <c r="O945" s="9">
        <v>27</v>
      </c>
      <c r="Q945" s="9" t="s">
        <v>54</v>
      </c>
      <c r="S945" s="13">
        <v>5370000</v>
      </c>
      <c r="T945" s="13">
        <v>5370000</v>
      </c>
      <c r="U945" s="13">
        <v>1074000</v>
      </c>
      <c r="AF945" s="51">
        <f t="shared" si="14"/>
        <v>0</v>
      </c>
    </row>
    <row r="946" spans="1:131" s="18" customFormat="1" ht="19.5" customHeight="1" x14ac:dyDescent="0.25">
      <c r="A946" s="18">
        <v>726</v>
      </c>
      <c r="B946" s="17" t="s">
        <v>2154</v>
      </c>
      <c r="C946" s="18" t="s">
        <v>1250</v>
      </c>
      <c r="D946" s="19">
        <v>41801</v>
      </c>
      <c r="G946" s="19"/>
      <c r="J946" s="130"/>
      <c r="K946" s="130"/>
      <c r="L946" s="130">
        <v>42124</v>
      </c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51">
        <f t="shared" si="14"/>
        <v>0</v>
      </c>
      <c r="AG946" s="46"/>
      <c r="AH946" s="19"/>
      <c r="AI946" s="19"/>
      <c r="AJ946" s="20"/>
      <c r="AK946" s="20"/>
      <c r="AL946" s="19"/>
      <c r="AM946" s="19"/>
      <c r="AN946" s="20"/>
      <c r="AO946" s="20"/>
      <c r="AP946" s="19"/>
      <c r="AQ946" s="19"/>
      <c r="AR946" s="20"/>
      <c r="AS946" s="20"/>
      <c r="AT946" s="19"/>
      <c r="AU946" s="19"/>
      <c r="AV946" s="20"/>
      <c r="AW946" s="20"/>
      <c r="AX946" s="19"/>
      <c r="AY946" s="19"/>
      <c r="AZ946" s="20"/>
      <c r="BA946" s="20"/>
      <c r="BB946" s="19"/>
      <c r="BC946" s="19"/>
      <c r="BD946" s="20"/>
      <c r="BE946" s="20"/>
      <c r="BF946" s="19"/>
      <c r="BG946" s="19"/>
      <c r="BH946" s="20"/>
      <c r="BI946" s="20"/>
      <c r="BJ946" s="19"/>
      <c r="BK946" s="19"/>
      <c r="BL946" s="20"/>
      <c r="BM946" s="20"/>
      <c r="BN946" s="19"/>
      <c r="BO946" s="19"/>
      <c r="BP946" s="20"/>
      <c r="BQ946" s="20"/>
      <c r="BT946" s="20"/>
      <c r="BU946" s="20"/>
      <c r="BX946" s="20"/>
      <c r="BY946" s="20"/>
      <c r="CB946" s="20"/>
      <c r="CC946" s="20"/>
      <c r="CF946" s="20"/>
      <c r="CG946" s="20"/>
      <c r="CJ946" s="20"/>
      <c r="CK946" s="20"/>
      <c r="CN946" s="20"/>
      <c r="CO946" s="20"/>
      <c r="CP946" s="19"/>
      <c r="CQ946" s="19"/>
      <c r="CR946" s="20"/>
      <c r="CS946" s="20"/>
      <c r="CT946" s="19"/>
      <c r="CU946" s="19"/>
      <c r="CV946" s="20"/>
      <c r="CW946" s="20"/>
      <c r="CX946" s="96"/>
      <c r="CY946" s="96"/>
      <c r="CZ946" s="20"/>
      <c r="DA946" s="20"/>
      <c r="DB946" s="96"/>
      <c r="DC946" s="96"/>
      <c r="DD946" s="20"/>
      <c r="DE946" s="20"/>
      <c r="DF946" s="96"/>
      <c r="DG946" s="96"/>
      <c r="DH946" s="20"/>
      <c r="DI946" s="20"/>
      <c r="DJ946" s="96"/>
      <c r="DK946" s="96"/>
      <c r="DL946" s="20"/>
      <c r="DM946" s="20"/>
      <c r="DN946" s="96"/>
      <c r="DO946" s="96"/>
      <c r="DP946" s="20"/>
      <c r="DQ946" s="20"/>
      <c r="DR946" s="96"/>
      <c r="DS946" s="96"/>
      <c r="DT946" s="20"/>
      <c r="DU946" s="20"/>
      <c r="DV946" s="96"/>
      <c r="DW946" s="96"/>
      <c r="DX946" s="20"/>
      <c r="DY946" s="20"/>
      <c r="DZ946" s="56"/>
      <c r="EA946" s="57"/>
    </row>
    <row r="947" spans="1:131" s="18" customFormat="1" ht="19.5" customHeight="1" x14ac:dyDescent="0.25">
      <c r="A947" s="18">
        <v>726</v>
      </c>
      <c r="B947" s="17" t="s">
        <v>2154</v>
      </c>
      <c r="C947" s="18" t="s">
        <v>1250</v>
      </c>
      <c r="D947" s="19">
        <v>42367</v>
      </c>
      <c r="G947" s="19"/>
      <c r="J947" s="130"/>
      <c r="K947" s="130"/>
      <c r="L947" s="130"/>
      <c r="R947" s="20">
        <v>12532560</v>
      </c>
      <c r="S947" s="20">
        <v>12148308</v>
      </c>
      <c r="T947" s="20">
        <v>12148308</v>
      </c>
      <c r="U947" s="20">
        <v>2429662</v>
      </c>
      <c r="V947" s="20"/>
      <c r="W947" s="20"/>
      <c r="X947" s="20"/>
      <c r="Y947" s="20"/>
      <c r="Z947" s="20"/>
      <c r="AA947" s="20"/>
      <c r="AB947" s="20"/>
      <c r="AC947" s="20"/>
      <c r="AD947" s="20">
        <v>2900000</v>
      </c>
      <c r="AE947" s="20"/>
      <c r="AF947" s="51">
        <v>2900000</v>
      </c>
      <c r="AG947" s="46"/>
      <c r="AH947" s="19"/>
      <c r="AI947" s="19"/>
      <c r="AJ947" s="20"/>
      <c r="AK947" s="20"/>
      <c r="AL947" s="19"/>
      <c r="AM947" s="19"/>
      <c r="AN947" s="20"/>
      <c r="AO947" s="20"/>
      <c r="AP947" s="19"/>
      <c r="AQ947" s="19"/>
      <c r="AR947" s="20"/>
      <c r="AS947" s="20"/>
      <c r="AT947" s="19"/>
      <c r="AU947" s="19"/>
      <c r="AV947" s="20"/>
      <c r="AW947" s="20"/>
      <c r="AX947" s="19"/>
      <c r="AY947" s="19"/>
      <c r="AZ947" s="20"/>
      <c r="BA947" s="20"/>
      <c r="BB947" s="19"/>
      <c r="BC947" s="19"/>
      <c r="BD947" s="20"/>
      <c r="BE947" s="20"/>
      <c r="BF947" s="19"/>
      <c r="BG947" s="19"/>
      <c r="BH947" s="20"/>
      <c r="BI947" s="20"/>
      <c r="BJ947" s="19"/>
      <c r="BK947" s="19"/>
      <c r="BL947" s="20"/>
      <c r="BM947" s="20"/>
      <c r="BN947" s="19"/>
      <c r="BO947" s="19"/>
      <c r="BP947" s="20"/>
      <c r="BQ947" s="20"/>
      <c r="BT947" s="20"/>
      <c r="BU947" s="20"/>
      <c r="BX947" s="20"/>
      <c r="BY947" s="20"/>
      <c r="CB947" s="20"/>
      <c r="CC947" s="20"/>
      <c r="CF947" s="20"/>
      <c r="CG947" s="20"/>
      <c r="CJ947" s="20"/>
      <c r="CK947" s="20"/>
      <c r="CN947" s="20"/>
      <c r="CO947" s="20"/>
      <c r="CP947" s="19"/>
      <c r="CQ947" s="19"/>
      <c r="CR947" s="20"/>
      <c r="CS947" s="20"/>
      <c r="CT947" s="19"/>
      <c r="CU947" s="19"/>
      <c r="CV947" s="20"/>
      <c r="CW947" s="20"/>
      <c r="CX947" s="96"/>
      <c r="CY947" s="96"/>
      <c r="CZ947" s="20"/>
      <c r="DA947" s="20"/>
      <c r="DB947" s="96"/>
      <c r="DC947" s="96"/>
      <c r="DD947" s="20"/>
      <c r="DE947" s="20"/>
      <c r="DF947" s="96"/>
      <c r="DG947" s="96"/>
      <c r="DH947" s="20"/>
      <c r="DI947" s="20"/>
      <c r="DJ947" s="96"/>
      <c r="DK947" s="96"/>
      <c r="DL947" s="20"/>
      <c r="DM947" s="20"/>
      <c r="DN947" s="96"/>
      <c r="DO947" s="96"/>
      <c r="DP947" s="20"/>
      <c r="DQ947" s="20"/>
      <c r="DR947" s="96"/>
      <c r="DS947" s="96"/>
      <c r="DT947" s="20"/>
      <c r="DU947" s="20"/>
      <c r="DV947" s="96"/>
      <c r="DW947" s="96"/>
      <c r="DX947" s="20"/>
      <c r="DY947" s="20"/>
      <c r="DZ947" s="56"/>
      <c r="EA947" s="57"/>
    </row>
    <row r="948" spans="1:131" s="18" customFormat="1" ht="19.5" customHeight="1" x14ac:dyDescent="0.25">
      <c r="A948" s="18">
        <v>726</v>
      </c>
      <c r="B948" s="17" t="s">
        <v>2154</v>
      </c>
      <c r="C948" s="18" t="s">
        <v>3508</v>
      </c>
      <c r="D948" s="19">
        <v>42277</v>
      </c>
      <c r="G948" s="19"/>
      <c r="J948" s="130"/>
      <c r="K948" s="130"/>
      <c r="L948" s="13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51">
        <f t="shared" si="14"/>
        <v>0</v>
      </c>
      <c r="AG948" s="46"/>
      <c r="AH948" s="19"/>
      <c r="AI948" s="19"/>
      <c r="AJ948" s="20"/>
      <c r="AK948" s="20"/>
      <c r="AL948" s="19"/>
      <c r="AM948" s="19"/>
      <c r="AN948" s="20"/>
      <c r="AO948" s="20"/>
      <c r="AP948" s="19"/>
      <c r="AQ948" s="19"/>
      <c r="AR948" s="20"/>
      <c r="AS948" s="20"/>
      <c r="AT948" s="19"/>
      <c r="AU948" s="19"/>
      <c r="AV948" s="20"/>
      <c r="AW948" s="20"/>
      <c r="AX948" s="19"/>
      <c r="AY948" s="19"/>
      <c r="AZ948" s="20"/>
      <c r="BA948" s="20"/>
      <c r="BB948" s="19"/>
      <c r="BC948" s="19"/>
      <c r="BD948" s="20"/>
      <c r="BE948" s="20"/>
      <c r="BF948" s="19"/>
      <c r="BG948" s="19"/>
      <c r="BH948" s="20"/>
      <c r="BI948" s="20"/>
      <c r="BJ948" s="19"/>
      <c r="BK948" s="19"/>
      <c r="BL948" s="20"/>
      <c r="BM948" s="20"/>
      <c r="BN948" s="19"/>
      <c r="BO948" s="19"/>
      <c r="BP948" s="20"/>
      <c r="BQ948" s="20"/>
      <c r="BT948" s="20"/>
      <c r="BU948" s="20"/>
      <c r="BX948" s="20"/>
      <c r="BY948" s="20"/>
      <c r="CB948" s="20"/>
      <c r="CC948" s="20"/>
      <c r="CF948" s="20"/>
      <c r="CG948" s="20"/>
      <c r="CJ948" s="20"/>
      <c r="CK948" s="20"/>
      <c r="CN948" s="20"/>
      <c r="CO948" s="20"/>
      <c r="CP948" s="19"/>
      <c r="CQ948" s="19"/>
      <c r="CR948" s="20"/>
      <c r="CS948" s="20"/>
      <c r="CT948" s="19"/>
      <c r="CU948" s="19"/>
      <c r="CV948" s="20"/>
      <c r="CW948" s="20"/>
      <c r="CX948" s="96"/>
      <c r="CY948" s="96"/>
      <c r="CZ948" s="20"/>
      <c r="DA948" s="20"/>
      <c r="DB948" s="96"/>
      <c r="DC948" s="96"/>
      <c r="DD948" s="20"/>
      <c r="DE948" s="20"/>
      <c r="DF948" s="96"/>
      <c r="DG948" s="96"/>
      <c r="DH948" s="20"/>
      <c r="DI948" s="20"/>
      <c r="DJ948" s="96"/>
      <c r="DK948" s="96"/>
      <c r="DL948" s="20"/>
      <c r="DM948" s="20"/>
      <c r="DN948" s="96"/>
      <c r="DO948" s="96"/>
      <c r="DP948" s="20"/>
      <c r="DQ948" s="20"/>
      <c r="DR948" s="96"/>
      <c r="DS948" s="96"/>
      <c r="DT948" s="20"/>
      <c r="DU948" s="20"/>
      <c r="DV948" s="96"/>
      <c r="DW948" s="96"/>
      <c r="DX948" s="20"/>
      <c r="DY948" s="20"/>
      <c r="DZ948" s="56"/>
      <c r="EA948" s="57"/>
    </row>
    <row r="949" spans="1:131" ht="38.25" customHeight="1" x14ac:dyDescent="0.25">
      <c r="A949" s="9">
        <v>727</v>
      </c>
      <c r="B949" s="10" t="s">
        <v>1265</v>
      </c>
      <c r="C949" s="9" t="s">
        <v>1266</v>
      </c>
      <c r="E949" s="9" t="s">
        <v>1404</v>
      </c>
      <c r="F949" s="9" t="s">
        <v>52</v>
      </c>
      <c r="J949" s="129">
        <v>39762</v>
      </c>
      <c r="K949" s="129">
        <v>39661</v>
      </c>
      <c r="L949" s="129">
        <v>41547</v>
      </c>
      <c r="S949" s="13">
        <v>378710430</v>
      </c>
      <c r="T949" s="13">
        <v>378710430</v>
      </c>
      <c r="U949" s="13">
        <v>75742086</v>
      </c>
      <c r="W949" s="13">
        <v>1200000</v>
      </c>
      <c r="AA949" s="13">
        <v>194719861</v>
      </c>
      <c r="AF949" s="51">
        <f t="shared" si="14"/>
        <v>195919861</v>
      </c>
      <c r="AH949" s="11">
        <v>40179</v>
      </c>
      <c r="AI949" s="11">
        <v>41547</v>
      </c>
      <c r="AJ949" s="13">
        <v>47684998</v>
      </c>
      <c r="AK949" s="13">
        <v>9537000</v>
      </c>
    </row>
    <row r="950" spans="1:131" ht="19.5" customHeight="1" x14ac:dyDescent="0.25">
      <c r="A950" s="9">
        <v>728</v>
      </c>
      <c r="B950" s="10" t="s">
        <v>1267</v>
      </c>
      <c r="C950" s="9" t="s">
        <v>1268</v>
      </c>
      <c r="E950" s="9" t="s">
        <v>1269</v>
      </c>
      <c r="F950" s="9" t="s">
        <v>1270</v>
      </c>
      <c r="I950" s="9" t="s">
        <v>78</v>
      </c>
      <c r="J950" s="129">
        <v>41431</v>
      </c>
      <c r="K950" s="129">
        <v>40725</v>
      </c>
      <c r="L950" s="129">
        <v>42129</v>
      </c>
      <c r="O950" s="9">
        <v>29</v>
      </c>
      <c r="Q950" s="9" t="s">
        <v>61</v>
      </c>
      <c r="S950" s="13">
        <v>1739397220</v>
      </c>
      <c r="T950" s="13">
        <v>1739397220</v>
      </c>
      <c r="U950" s="13">
        <v>347879444</v>
      </c>
      <c r="AF950" s="51">
        <f t="shared" si="14"/>
        <v>0</v>
      </c>
      <c r="AH950" s="11">
        <v>40725</v>
      </c>
      <c r="AI950" s="11">
        <v>40908</v>
      </c>
      <c r="AJ950" s="13">
        <v>31323377</v>
      </c>
      <c r="AK950" s="13">
        <v>6264675</v>
      </c>
      <c r="AL950" s="11">
        <v>40909</v>
      </c>
      <c r="AM950" s="11">
        <v>41274</v>
      </c>
      <c r="AN950" s="13">
        <v>94309624</v>
      </c>
      <c r="AO950" s="13">
        <v>18861925</v>
      </c>
      <c r="AP950" s="11">
        <v>41275</v>
      </c>
      <c r="AQ950" s="11">
        <v>41639</v>
      </c>
      <c r="AR950" s="13">
        <v>74220855</v>
      </c>
      <c r="AS950" s="13">
        <v>14844171</v>
      </c>
      <c r="AT950" s="11">
        <v>41640</v>
      </c>
      <c r="AU950" s="11">
        <v>41729</v>
      </c>
      <c r="AV950" s="13">
        <v>15962282</v>
      </c>
      <c r="AW950" s="13">
        <v>3192456</v>
      </c>
      <c r="AX950" s="11">
        <v>41730</v>
      </c>
      <c r="AY950" s="11">
        <v>41820</v>
      </c>
      <c r="AZ950" s="13">
        <v>29413146</v>
      </c>
      <c r="BA950" s="13">
        <v>5882629</v>
      </c>
      <c r="BB950" s="11">
        <v>41821</v>
      </c>
      <c r="BC950" s="11">
        <v>41912</v>
      </c>
      <c r="BD950" s="13">
        <v>39314342</v>
      </c>
      <c r="BE950" s="13">
        <v>7862868</v>
      </c>
      <c r="BF950" s="11">
        <v>41913</v>
      </c>
      <c r="BG950" s="11">
        <v>42004</v>
      </c>
      <c r="BH950" s="13">
        <v>55150708</v>
      </c>
      <c r="BI950" s="13">
        <v>11030142</v>
      </c>
      <c r="BJ950" s="11">
        <v>42005</v>
      </c>
      <c r="BK950" s="11">
        <v>42094</v>
      </c>
      <c r="BL950" s="13">
        <v>52023508</v>
      </c>
      <c r="BM950" s="13">
        <v>10404702</v>
      </c>
      <c r="BN950" s="11">
        <v>42186</v>
      </c>
      <c r="BO950" s="11">
        <v>42277</v>
      </c>
      <c r="BP950" s="13">
        <v>62623061</v>
      </c>
      <c r="BQ950" s="13">
        <v>12524612</v>
      </c>
      <c r="BR950" s="11">
        <v>42095</v>
      </c>
      <c r="BS950" s="11">
        <v>42185</v>
      </c>
      <c r="BT950" s="13">
        <v>55205098</v>
      </c>
      <c r="BU950" s="13">
        <v>11041020</v>
      </c>
      <c r="BV950" s="11">
        <v>42278</v>
      </c>
      <c r="BW950" s="11">
        <v>42369</v>
      </c>
      <c r="BX950" s="13">
        <v>64179035</v>
      </c>
      <c r="BY950" s="13">
        <v>12835807</v>
      </c>
      <c r="BZ950" s="11">
        <v>42370</v>
      </c>
      <c r="CA950" s="11">
        <v>42460</v>
      </c>
      <c r="CB950" s="13">
        <v>65584208</v>
      </c>
      <c r="CC950" s="13">
        <v>16396052</v>
      </c>
      <c r="CD950" s="11">
        <v>42461</v>
      </c>
      <c r="CE950" s="11">
        <v>42551</v>
      </c>
      <c r="CF950" s="13">
        <v>101783693</v>
      </c>
      <c r="CG950" s="13">
        <v>20356739</v>
      </c>
      <c r="CH950" s="11">
        <v>42552</v>
      </c>
      <c r="CI950" s="11">
        <v>42643</v>
      </c>
      <c r="CJ950" s="13">
        <v>41787962</v>
      </c>
      <c r="CK950" s="13">
        <v>8357592</v>
      </c>
      <c r="CL950" s="11">
        <v>42644</v>
      </c>
      <c r="CM950" s="11">
        <v>42735</v>
      </c>
      <c r="CN950" s="13">
        <v>21735560</v>
      </c>
      <c r="CO950" s="13">
        <v>4347112</v>
      </c>
      <c r="CP950" s="11">
        <v>42736</v>
      </c>
      <c r="CQ950" s="11">
        <v>43100</v>
      </c>
      <c r="CR950" s="13">
        <v>23903018</v>
      </c>
      <c r="CS950" s="13">
        <v>4780604</v>
      </c>
      <c r="CT950" s="11">
        <v>43101</v>
      </c>
      <c r="CU950" s="11">
        <v>43281</v>
      </c>
      <c r="CV950" s="13">
        <v>29976561</v>
      </c>
      <c r="CW950" s="13">
        <v>5995312</v>
      </c>
      <c r="CX950" s="11">
        <v>43282</v>
      </c>
      <c r="CY950" s="11">
        <v>43465</v>
      </c>
      <c r="CZ950" s="13">
        <v>20425114</v>
      </c>
      <c r="DA950" s="13">
        <v>4085023</v>
      </c>
      <c r="DB950" s="11">
        <v>43466</v>
      </c>
      <c r="DC950" s="11">
        <v>43554</v>
      </c>
      <c r="DD950" s="13">
        <v>22459118</v>
      </c>
      <c r="DE950" s="13">
        <v>4491824</v>
      </c>
    </row>
    <row r="951" spans="1:131" s="18" customFormat="1" ht="19.5" customHeight="1" x14ac:dyDescent="0.25">
      <c r="A951" s="18">
        <v>728</v>
      </c>
      <c r="B951" s="17" t="s">
        <v>1267</v>
      </c>
      <c r="C951" s="18" t="s">
        <v>1268</v>
      </c>
      <c r="D951" s="19">
        <v>42360</v>
      </c>
      <c r="G951" s="19"/>
      <c r="J951" s="130"/>
      <c r="K951" s="130"/>
      <c r="L951" s="130">
        <v>43038</v>
      </c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80"/>
      <c r="AG951" s="46"/>
      <c r="AH951" s="19"/>
      <c r="AI951" s="19"/>
      <c r="AJ951" s="20"/>
      <c r="AK951" s="20"/>
      <c r="AL951" s="19"/>
      <c r="AM951" s="19"/>
      <c r="AN951" s="20"/>
      <c r="AO951" s="20"/>
      <c r="AP951" s="19"/>
      <c r="AQ951" s="19"/>
      <c r="AR951" s="20"/>
      <c r="AS951" s="20"/>
      <c r="AT951" s="19"/>
      <c r="AU951" s="19"/>
      <c r="AV951" s="20"/>
      <c r="AW951" s="20"/>
      <c r="AX951" s="19"/>
      <c r="AY951" s="19"/>
      <c r="AZ951" s="20"/>
      <c r="BA951" s="20"/>
      <c r="BB951" s="19"/>
      <c r="BC951" s="19"/>
      <c r="BD951" s="20"/>
      <c r="BE951" s="20"/>
      <c r="BF951" s="19"/>
      <c r="BG951" s="19"/>
      <c r="BH951" s="20"/>
      <c r="BI951" s="20"/>
      <c r="BJ951" s="19"/>
      <c r="BK951" s="19"/>
      <c r="BL951" s="20"/>
      <c r="BM951" s="20"/>
      <c r="BN951" s="19"/>
      <c r="BO951" s="19"/>
      <c r="BP951" s="20"/>
      <c r="BQ951" s="20"/>
      <c r="BR951" s="19"/>
      <c r="BS951" s="19"/>
      <c r="BT951" s="20"/>
      <c r="BU951" s="20"/>
      <c r="BV951" s="19"/>
      <c r="BW951" s="19"/>
      <c r="BX951" s="20"/>
      <c r="BY951" s="20"/>
      <c r="BZ951" s="19"/>
      <c r="CA951" s="19"/>
      <c r="CB951" s="20"/>
      <c r="CC951" s="20"/>
      <c r="CD951" s="19"/>
      <c r="CE951" s="19"/>
      <c r="CF951" s="20"/>
      <c r="CG951" s="20"/>
      <c r="CH951" s="19"/>
      <c r="CI951" s="19"/>
      <c r="CJ951" s="20"/>
      <c r="CK951" s="20"/>
      <c r="CN951" s="20"/>
      <c r="CO951" s="20"/>
      <c r="CP951" s="19"/>
      <c r="CQ951" s="19"/>
      <c r="CR951" s="20"/>
      <c r="CS951" s="20"/>
      <c r="CT951" s="19"/>
      <c r="CU951" s="19"/>
      <c r="CV951" s="20"/>
      <c r="CW951" s="20"/>
      <c r="CX951" s="96"/>
      <c r="CY951" s="96"/>
      <c r="CZ951" s="20"/>
      <c r="DA951" s="20"/>
      <c r="DB951" s="96"/>
      <c r="DC951" s="96"/>
      <c r="DD951" s="20"/>
      <c r="DE951" s="20"/>
      <c r="DF951" s="96"/>
      <c r="DG951" s="96"/>
      <c r="DH951" s="20"/>
      <c r="DI951" s="20"/>
      <c r="DJ951" s="96"/>
      <c r="DK951" s="96"/>
      <c r="DL951" s="20"/>
      <c r="DM951" s="20"/>
      <c r="DN951" s="96"/>
      <c r="DO951" s="96"/>
      <c r="DP951" s="20"/>
      <c r="DQ951" s="20"/>
      <c r="DR951" s="96"/>
      <c r="DS951" s="96"/>
      <c r="DT951" s="20"/>
      <c r="DU951" s="20"/>
      <c r="DV951" s="96"/>
      <c r="DW951" s="96"/>
      <c r="DX951" s="20"/>
      <c r="DY951" s="20"/>
      <c r="DZ951" s="56"/>
      <c r="EA951" s="57"/>
    </row>
    <row r="952" spans="1:131" s="18" customFormat="1" ht="19.5" customHeight="1" x14ac:dyDescent="0.25">
      <c r="A952" s="18">
        <v>728</v>
      </c>
      <c r="B952" s="17" t="s">
        <v>1267</v>
      </c>
      <c r="C952" s="18" t="s">
        <v>1268</v>
      </c>
      <c r="D952" s="19">
        <v>43019</v>
      </c>
      <c r="G952" s="19"/>
      <c r="J952" s="130"/>
      <c r="K952" s="130"/>
      <c r="L952" s="130">
        <v>43554</v>
      </c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80"/>
      <c r="AG952" s="46"/>
      <c r="AH952" s="19"/>
      <c r="AI952" s="19"/>
      <c r="AJ952" s="20"/>
      <c r="AK952" s="20"/>
      <c r="AL952" s="19"/>
      <c r="AM952" s="19"/>
      <c r="AN952" s="20"/>
      <c r="AO952" s="20"/>
      <c r="AP952" s="19"/>
      <c r="AQ952" s="19"/>
      <c r="AR952" s="20"/>
      <c r="AS952" s="20"/>
      <c r="AT952" s="19"/>
      <c r="AU952" s="19"/>
      <c r="AV952" s="20"/>
      <c r="AW952" s="20"/>
      <c r="AX952" s="19"/>
      <c r="AY952" s="19"/>
      <c r="AZ952" s="20"/>
      <c r="BA952" s="20"/>
      <c r="BB952" s="19"/>
      <c r="BC952" s="19"/>
      <c r="BD952" s="20"/>
      <c r="BE952" s="20"/>
      <c r="BF952" s="19"/>
      <c r="BG952" s="19"/>
      <c r="BH952" s="20"/>
      <c r="BI952" s="20"/>
      <c r="BJ952" s="19"/>
      <c r="BK952" s="19"/>
      <c r="BL952" s="20"/>
      <c r="BM952" s="20"/>
      <c r="BN952" s="19"/>
      <c r="BO952" s="19"/>
      <c r="BP952" s="20"/>
      <c r="BQ952" s="20"/>
      <c r="BR952" s="19"/>
      <c r="BS952" s="19"/>
      <c r="BT952" s="20"/>
      <c r="BU952" s="20"/>
      <c r="BV952" s="19"/>
      <c r="BW952" s="19"/>
      <c r="BX952" s="20"/>
      <c r="BY952" s="20"/>
      <c r="BZ952" s="19"/>
      <c r="CA952" s="19"/>
      <c r="CB952" s="20"/>
      <c r="CC952" s="20"/>
      <c r="CD952" s="19"/>
      <c r="CE952" s="19"/>
      <c r="CF952" s="20"/>
      <c r="CG952" s="20"/>
      <c r="CH952" s="19"/>
      <c r="CI952" s="19"/>
      <c r="CJ952" s="20"/>
      <c r="CK952" s="20"/>
      <c r="CN952" s="20"/>
      <c r="CO952" s="20"/>
      <c r="CP952" s="19"/>
      <c r="CQ952" s="19"/>
      <c r="CR952" s="20"/>
      <c r="CS952" s="20"/>
      <c r="CT952" s="19"/>
      <c r="CU952" s="19"/>
      <c r="CV952" s="20"/>
      <c r="CW952" s="20"/>
      <c r="CX952" s="96"/>
      <c r="CY952" s="96"/>
      <c r="CZ952" s="20"/>
      <c r="DA952" s="20"/>
      <c r="DB952" s="96"/>
      <c r="DC952" s="96"/>
      <c r="DD952" s="20"/>
      <c r="DE952" s="20"/>
      <c r="DF952" s="96"/>
      <c r="DG952" s="96"/>
      <c r="DH952" s="20"/>
      <c r="DI952" s="20"/>
      <c r="DJ952" s="96"/>
      <c r="DK952" s="96"/>
      <c r="DL952" s="20"/>
      <c r="DM952" s="20"/>
      <c r="DN952" s="96"/>
      <c r="DO952" s="96"/>
      <c r="DP952" s="20"/>
      <c r="DQ952" s="20"/>
      <c r="DR952" s="96"/>
      <c r="DS952" s="96"/>
      <c r="DT952" s="20"/>
      <c r="DU952" s="20"/>
      <c r="DV952" s="96"/>
      <c r="DW952" s="96"/>
      <c r="DX952" s="20"/>
      <c r="DY952" s="20"/>
      <c r="DZ952" s="56"/>
      <c r="EA952" s="57"/>
    </row>
    <row r="953" spans="1:131" ht="19.5" customHeight="1" x14ac:dyDescent="0.25">
      <c r="A953" s="9">
        <v>729</v>
      </c>
      <c r="B953" s="10" t="s">
        <v>1271</v>
      </c>
      <c r="C953" s="9" t="s">
        <v>1272</v>
      </c>
      <c r="E953" s="9" t="s">
        <v>1273</v>
      </c>
      <c r="F953" s="9" t="s">
        <v>1274</v>
      </c>
      <c r="I953" s="9" t="s">
        <v>25</v>
      </c>
      <c r="J953" s="129">
        <v>41596</v>
      </c>
      <c r="K953" s="129">
        <v>41544</v>
      </c>
      <c r="L953" s="129">
        <v>42004</v>
      </c>
      <c r="O953" s="9">
        <v>29</v>
      </c>
      <c r="Q953" s="9" t="s">
        <v>54</v>
      </c>
      <c r="S953" s="13">
        <v>20000000</v>
      </c>
      <c r="T953" s="13">
        <v>20000000</v>
      </c>
      <c r="U953" s="13">
        <v>4000000</v>
      </c>
      <c r="AF953" s="51">
        <f t="shared" si="14"/>
        <v>0</v>
      </c>
      <c r="AH953" s="11">
        <v>41544</v>
      </c>
      <c r="AI953" s="11">
        <v>41639</v>
      </c>
      <c r="AJ953" s="13">
        <v>9508533</v>
      </c>
      <c r="AK953" s="13">
        <v>1901707</v>
      </c>
      <c r="AL953" s="11" t="s">
        <v>2960</v>
      </c>
      <c r="AM953" s="11">
        <v>42004</v>
      </c>
      <c r="AN953" s="13">
        <v>11061682</v>
      </c>
      <c r="AO953" s="13">
        <v>2098293</v>
      </c>
    </row>
    <row r="954" spans="1:131" ht="19.5" customHeight="1" x14ac:dyDescent="0.25">
      <c r="A954" s="9">
        <v>730</v>
      </c>
      <c r="B954" s="10" t="s">
        <v>1275</v>
      </c>
      <c r="C954" s="9" t="s">
        <v>1276</v>
      </c>
      <c r="E954" s="9" t="s">
        <v>49</v>
      </c>
      <c r="F954" s="9" t="s">
        <v>1277</v>
      </c>
      <c r="I954" s="9" t="s">
        <v>78</v>
      </c>
      <c r="J954" s="129">
        <v>41537</v>
      </c>
      <c r="K954" s="129">
        <v>41334</v>
      </c>
      <c r="L954" s="129">
        <v>41639</v>
      </c>
      <c r="O954" s="9">
        <v>28</v>
      </c>
      <c r="Q954" s="9" t="s">
        <v>54</v>
      </c>
      <c r="S954" s="13">
        <v>4870000</v>
      </c>
      <c r="T954" s="13">
        <v>4870000</v>
      </c>
      <c r="U954" s="13">
        <v>947000</v>
      </c>
      <c r="AF954" s="51">
        <f t="shared" si="14"/>
        <v>0</v>
      </c>
    </row>
    <row r="955" spans="1:131" ht="19.5" customHeight="1" x14ac:dyDescent="0.25">
      <c r="A955" s="9">
        <v>731</v>
      </c>
      <c r="B955" s="10" t="s">
        <v>1278</v>
      </c>
      <c r="C955" s="9" t="s">
        <v>1279</v>
      </c>
      <c r="E955" s="9" t="s">
        <v>1280</v>
      </c>
      <c r="F955" s="9" t="s">
        <v>1281</v>
      </c>
      <c r="I955" s="9" t="s">
        <v>78</v>
      </c>
      <c r="J955" s="129">
        <v>41623</v>
      </c>
      <c r="K955" s="129">
        <v>41588</v>
      </c>
      <c r="L955" s="129">
        <v>41820</v>
      </c>
      <c r="O955" s="9">
        <v>28</v>
      </c>
      <c r="Q955" s="9" t="s">
        <v>54</v>
      </c>
      <c r="S955" s="13">
        <v>5500000</v>
      </c>
      <c r="T955" s="13">
        <v>5500000</v>
      </c>
      <c r="U955" s="13">
        <v>1100000</v>
      </c>
      <c r="AF955" s="51">
        <f t="shared" si="14"/>
        <v>0</v>
      </c>
      <c r="AH955" s="11">
        <v>41588</v>
      </c>
      <c r="AI955" s="11">
        <v>41820</v>
      </c>
      <c r="AJ955" s="13">
        <v>4159677</v>
      </c>
      <c r="AK955" s="13">
        <v>831935</v>
      </c>
    </row>
    <row r="956" spans="1:131" ht="19.5" customHeight="1" x14ac:dyDescent="0.25">
      <c r="A956" s="9">
        <v>732</v>
      </c>
      <c r="B956" s="10" t="s">
        <v>1282</v>
      </c>
      <c r="C956" s="9" t="s">
        <v>3109</v>
      </c>
      <c r="E956" s="9" t="s">
        <v>1284</v>
      </c>
      <c r="F956" s="9" t="s">
        <v>1283</v>
      </c>
      <c r="I956" s="9" t="s">
        <v>97</v>
      </c>
      <c r="J956" s="129">
        <v>41648</v>
      </c>
      <c r="K956" s="129">
        <v>41615</v>
      </c>
      <c r="L956" s="129">
        <v>41680</v>
      </c>
      <c r="O956" s="9">
        <v>28</v>
      </c>
      <c r="Q956" s="9" t="s">
        <v>54</v>
      </c>
      <c r="S956" s="13">
        <v>5260114</v>
      </c>
      <c r="T956" s="13">
        <v>5260114</v>
      </c>
      <c r="U956" s="13">
        <v>1052023</v>
      </c>
      <c r="AF956" s="51">
        <f t="shared" si="14"/>
        <v>0</v>
      </c>
      <c r="AH956" s="11">
        <v>41615</v>
      </c>
      <c r="AI956" s="11">
        <v>41729</v>
      </c>
      <c r="AJ956" s="13">
        <v>2295013</v>
      </c>
      <c r="AK956" s="13">
        <v>459003</v>
      </c>
      <c r="AL956" s="11">
        <v>41730</v>
      </c>
      <c r="AM956" s="11">
        <v>41912</v>
      </c>
      <c r="AN956" s="13">
        <v>2437929</v>
      </c>
      <c r="AO956" s="13">
        <v>487586</v>
      </c>
    </row>
    <row r="957" spans="1:131" s="18" customFormat="1" ht="19.5" customHeight="1" x14ac:dyDescent="0.25">
      <c r="A957" s="18">
        <v>732</v>
      </c>
      <c r="B957" s="17" t="s">
        <v>1282</v>
      </c>
      <c r="C957" s="18" t="s">
        <v>3109</v>
      </c>
      <c r="D957" s="19">
        <v>41752</v>
      </c>
      <c r="G957" s="19"/>
      <c r="J957" s="130"/>
      <c r="K957" s="130"/>
      <c r="L957" s="130">
        <v>41944</v>
      </c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51">
        <f t="shared" si="14"/>
        <v>0</v>
      </c>
      <c r="AG957" s="46"/>
      <c r="AH957" s="19"/>
      <c r="AI957" s="19"/>
      <c r="AJ957" s="20"/>
      <c r="AK957" s="20"/>
      <c r="AL957" s="19"/>
      <c r="AM957" s="19"/>
      <c r="AN957" s="20"/>
      <c r="AO957" s="20"/>
      <c r="AP957" s="19"/>
      <c r="AQ957" s="19"/>
      <c r="AR957" s="20"/>
      <c r="AS957" s="20"/>
      <c r="AT957" s="19"/>
      <c r="AU957" s="19"/>
      <c r="AV957" s="20"/>
      <c r="AW957" s="20"/>
      <c r="AX957" s="19"/>
      <c r="AY957" s="19"/>
      <c r="AZ957" s="20"/>
      <c r="BA957" s="20"/>
      <c r="BB957" s="19"/>
      <c r="BC957" s="19"/>
      <c r="BD957" s="20"/>
      <c r="BE957" s="20"/>
      <c r="BF957" s="19"/>
      <c r="BG957" s="19"/>
      <c r="BH957" s="20"/>
      <c r="BI957" s="20"/>
      <c r="BJ957" s="19"/>
      <c r="BK957" s="19"/>
      <c r="BL957" s="20"/>
      <c r="BM957" s="20"/>
      <c r="BN957" s="19"/>
      <c r="BO957" s="19"/>
      <c r="BP957" s="20"/>
      <c r="BQ957" s="20"/>
      <c r="BT957" s="20"/>
      <c r="BU957" s="20"/>
      <c r="BX957" s="20"/>
      <c r="BY957" s="20"/>
      <c r="CB957" s="20"/>
      <c r="CC957" s="20"/>
      <c r="CF957" s="20"/>
      <c r="CG957" s="20"/>
      <c r="CJ957" s="20"/>
      <c r="CK957" s="20"/>
      <c r="CN957" s="20"/>
      <c r="CO957" s="20"/>
      <c r="CP957" s="19"/>
      <c r="CQ957" s="19"/>
      <c r="CR957" s="20"/>
      <c r="CS957" s="20"/>
      <c r="CT957" s="19"/>
      <c r="CU957" s="19"/>
      <c r="CV957" s="20"/>
      <c r="CW957" s="20"/>
      <c r="CX957" s="96"/>
      <c r="CY957" s="96"/>
      <c r="CZ957" s="20"/>
      <c r="DA957" s="20"/>
      <c r="DB957" s="96"/>
      <c r="DC957" s="96"/>
      <c r="DD957" s="20"/>
      <c r="DE957" s="20"/>
      <c r="DF957" s="96"/>
      <c r="DG957" s="96"/>
      <c r="DH957" s="20"/>
      <c r="DI957" s="20"/>
      <c r="DJ957" s="96"/>
      <c r="DK957" s="96"/>
      <c r="DL957" s="20"/>
      <c r="DM957" s="20"/>
      <c r="DN957" s="96"/>
      <c r="DO957" s="96"/>
      <c r="DP957" s="20"/>
      <c r="DQ957" s="20"/>
      <c r="DR957" s="96"/>
      <c r="DS957" s="96"/>
      <c r="DT957" s="20"/>
      <c r="DU957" s="20"/>
      <c r="DV957" s="96"/>
      <c r="DW957" s="96"/>
      <c r="DX957" s="20"/>
      <c r="DY957" s="20"/>
      <c r="DZ957" s="56"/>
      <c r="EA957" s="57"/>
    </row>
    <row r="958" spans="1:131" s="18" customFormat="1" ht="19.5" customHeight="1" x14ac:dyDescent="0.25">
      <c r="A958" s="18">
        <v>732</v>
      </c>
      <c r="B958" s="17" t="s">
        <v>1282</v>
      </c>
      <c r="C958" s="18" t="s">
        <v>3109</v>
      </c>
      <c r="D958" s="19">
        <v>42123</v>
      </c>
      <c r="G958" s="19"/>
      <c r="J958" s="130"/>
      <c r="K958" s="130"/>
      <c r="L958" s="130">
        <v>42156</v>
      </c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51">
        <f t="shared" si="14"/>
        <v>0</v>
      </c>
      <c r="AG958" s="46"/>
      <c r="AH958" s="19"/>
      <c r="AI958" s="19"/>
      <c r="AJ958" s="20"/>
      <c r="AK958" s="20"/>
      <c r="AL958" s="19"/>
      <c r="AM958" s="19"/>
      <c r="AN958" s="20"/>
      <c r="AO958" s="20"/>
      <c r="AP958" s="19"/>
      <c r="AQ958" s="19"/>
      <c r="AR958" s="20"/>
      <c r="AS958" s="20"/>
      <c r="AT958" s="19"/>
      <c r="AU958" s="19"/>
      <c r="AV958" s="20"/>
      <c r="AW958" s="20"/>
      <c r="AX958" s="19"/>
      <c r="AY958" s="19"/>
      <c r="AZ958" s="20"/>
      <c r="BA958" s="20"/>
      <c r="BB958" s="19"/>
      <c r="BC958" s="19"/>
      <c r="BD958" s="20"/>
      <c r="BE958" s="20"/>
      <c r="BF958" s="19"/>
      <c r="BG958" s="19"/>
      <c r="BH958" s="20"/>
      <c r="BI958" s="20"/>
      <c r="BJ958" s="19"/>
      <c r="BK958" s="19"/>
      <c r="BL958" s="20"/>
      <c r="BM958" s="20"/>
      <c r="BN958" s="19"/>
      <c r="BO958" s="19"/>
      <c r="BP958" s="20"/>
      <c r="BQ958" s="20"/>
      <c r="BT958" s="20"/>
      <c r="BU958" s="20"/>
      <c r="BX958" s="20"/>
      <c r="BY958" s="20"/>
      <c r="CB958" s="20"/>
      <c r="CC958" s="20"/>
      <c r="CF958" s="20"/>
      <c r="CG958" s="20"/>
      <c r="CJ958" s="20"/>
      <c r="CK958" s="20"/>
      <c r="CN958" s="20"/>
      <c r="CO958" s="20"/>
      <c r="CP958" s="19"/>
      <c r="CQ958" s="19"/>
      <c r="CR958" s="20"/>
      <c r="CS958" s="20"/>
      <c r="CT958" s="19"/>
      <c r="CU958" s="19"/>
      <c r="CV958" s="20"/>
      <c r="CW958" s="20"/>
      <c r="CX958" s="96"/>
      <c r="CY958" s="96"/>
      <c r="CZ958" s="20"/>
      <c r="DA958" s="20"/>
      <c r="DB958" s="96"/>
      <c r="DC958" s="96"/>
      <c r="DD958" s="20"/>
      <c r="DE958" s="20"/>
      <c r="DF958" s="96"/>
      <c r="DG958" s="96"/>
      <c r="DH958" s="20"/>
      <c r="DI958" s="20"/>
      <c r="DJ958" s="96"/>
      <c r="DK958" s="96"/>
      <c r="DL958" s="20"/>
      <c r="DM958" s="20"/>
      <c r="DN958" s="96"/>
      <c r="DO958" s="96"/>
      <c r="DP958" s="20"/>
      <c r="DQ958" s="20"/>
      <c r="DR958" s="96"/>
      <c r="DS958" s="96"/>
      <c r="DT958" s="20"/>
      <c r="DU958" s="20"/>
      <c r="DV958" s="96"/>
      <c r="DW958" s="96"/>
      <c r="DX958" s="20"/>
      <c r="DY958" s="20"/>
      <c r="DZ958" s="56"/>
      <c r="EA958" s="57"/>
    </row>
    <row r="959" spans="1:131" ht="19.5" customHeight="1" x14ac:dyDescent="0.25">
      <c r="A959" s="9">
        <v>733</v>
      </c>
      <c r="B959" s="10" t="s">
        <v>1285</v>
      </c>
      <c r="C959" s="9" t="s">
        <v>1286</v>
      </c>
      <c r="E959" s="9" t="s">
        <v>1287</v>
      </c>
      <c r="F959" s="9" t="s">
        <v>493</v>
      </c>
      <c r="I959" s="9" t="s">
        <v>35</v>
      </c>
      <c r="J959" s="129">
        <v>41589</v>
      </c>
      <c r="K959" s="129">
        <v>41548</v>
      </c>
      <c r="L959" s="129">
        <v>42004</v>
      </c>
      <c r="O959" s="9">
        <v>30</v>
      </c>
      <c r="Q959" s="9" t="s">
        <v>61</v>
      </c>
      <c r="S959" s="13">
        <v>268964375</v>
      </c>
      <c r="T959" s="13">
        <v>268964375</v>
      </c>
      <c r="U959" s="13">
        <v>53792875</v>
      </c>
      <c r="AF959" s="51">
        <f t="shared" si="14"/>
        <v>0</v>
      </c>
      <c r="AH959" s="11">
        <v>41548</v>
      </c>
      <c r="AI959" s="11">
        <v>41639</v>
      </c>
      <c r="AJ959" s="13">
        <v>121851600</v>
      </c>
      <c r="AK959" s="13">
        <v>24370320</v>
      </c>
      <c r="AL959" s="11">
        <v>41640</v>
      </c>
      <c r="AM959" s="11">
        <v>41729</v>
      </c>
      <c r="AN959" s="13">
        <v>41334757</v>
      </c>
      <c r="AO959" s="13">
        <v>8266951</v>
      </c>
      <c r="AP959" s="11">
        <v>41730</v>
      </c>
      <c r="AQ959" s="11">
        <v>41912</v>
      </c>
      <c r="AR959" s="13">
        <v>22841410</v>
      </c>
      <c r="AS959" s="13">
        <v>4568282</v>
      </c>
      <c r="AT959" s="11">
        <v>41913</v>
      </c>
      <c r="AU959" s="11">
        <v>42004</v>
      </c>
      <c r="AV959" s="13">
        <v>13644238</v>
      </c>
      <c r="AW959" s="13">
        <v>2728848</v>
      </c>
      <c r="AX959" s="11">
        <v>41548</v>
      </c>
      <c r="AY959" s="11">
        <v>42004</v>
      </c>
      <c r="AZ959" s="13">
        <v>206200477</v>
      </c>
      <c r="BA959" s="13">
        <v>1305694</v>
      </c>
      <c r="DZ959" s="54">
        <v>206200477</v>
      </c>
      <c r="EA959" s="55">
        <f>39934401+1305694</f>
        <v>41240095</v>
      </c>
    </row>
    <row r="960" spans="1:131" ht="19.5" customHeight="1" x14ac:dyDescent="0.25">
      <c r="A960" s="9">
        <v>734</v>
      </c>
      <c r="B960" s="10" t="s">
        <v>1298</v>
      </c>
      <c r="C960" s="9" t="s">
        <v>1299</v>
      </c>
      <c r="E960" s="9" t="s">
        <v>291</v>
      </c>
      <c r="F960" s="9" t="s">
        <v>292</v>
      </c>
      <c r="I960" s="9" t="s">
        <v>28</v>
      </c>
      <c r="M960" s="9" t="s">
        <v>20</v>
      </c>
      <c r="O960" s="9">
        <v>28</v>
      </c>
      <c r="AF960" s="51">
        <f t="shared" si="14"/>
        <v>0</v>
      </c>
    </row>
    <row r="961" spans="1:131" ht="19.5" customHeight="1" x14ac:dyDescent="0.25">
      <c r="A961" s="72">
        <v>734</v>
      </c>
      <c r="B961" s="73" t="s">
        <v>1298</v>
      </c>
      <c r="C961" s="72" t="s">
        <v>2745</v>
      </c>
      <c r="D961" s="74">
        <v>42013</v>
      </c>
      <c r="E961" s="72" t="s">
        <v>2738</v>
      </c>
      <c r="F961" s="72" t="s">
        <v>2741</v>
      </c>
      <c r="J961" s="129">
        <v>41844</v>
      </c>
      <c r="K961" s="129">
        <v>41588</v>
      </c>
      <c r="L961" s="129">
        <v>41943</v>
      </c>
      <c r="Q961" s="9" t="s">
        <v>54</v>
      </c>
      <c r="S961" s="13">
        <v>4500000</v>
      </c>
      <c r="T961" s="13">
        <v>4500000</v>
      </c>
      <c r="U961" s="13">
        <v>900000</v>
      </c>
      <c r="V961" s="13">
        <v>3000000</v>
      </c>
      <c r="AF961" s="51">
        <f t="shared" si="14"/>
        <v>3000000</v>
      </c>
      <c r="AH961" s="11">
        <v>41588</v>
      </c>
      <c r="AI961" s="11">
        <v>41943</v>
      </c>
      <c r="AJ961" s="13">
        <v>4500518</v>
      </c>
      <c r="AK961" s="13">
        <v>900000</v>
      </c>
    </row>
    <row r="962" spans="1:131" ht="19.5" customHeight="1" x14ac:dyDescent="0.25">
      <c r="A962" s="9">
        <v>735</v>
      </c>
      <c r="B962" s="10" t="s">
        <v>1300</v>
      </c>
      <c r="C962" s="9" t="s">
        <v>1301</v>
      </c>
      <c r="E962" s="9" t="s">
        <v>291</v>
      </c>
      <c r="F962" s="9" t="s">
        <v>292</v>
      </c>
      <c r="I962" s="9" t="s">
        <v>28</v>
      </c>
      <c r="M962" s="9" t="s">
        <v>20</v>
      </c>
      <c r="O962" s="9">
        <v>28</v>
      </c>
      <c r="AF962" s="51">
        <f t="shared" si="14"/>
        <v>0</v>
      </c>
    </row>
    <row r="963" spans="1:131" ht="19.5" customHeight="1" x14ac:dyDescent="0.25">
      <c r="A963" s="72">
        <v>735</v>
      </c>
      <c r="B963" s="73" t="s">
        <v>1300</v>
      </c>
      <c r="C963" s="72" t="s">
        <v>2743</v>
      </c>
      <c r="D963" s="74">
        <v>42013</v>
      </c>
      <c r="E963" s="72" t="s">
        <v>2738</v>
      </c>
      <c r="F963" s="72" t="s">
        <v>139</v>
      </c>
      <c r="J963" s="129">
        <v>41836</v>
      </c>
      <c r="K963" s="129">
        <v>41588</v>
      </c>
      <c r="L963" s="129">
        <v>41943</v>
      </c>
      <c r="Q963" s="9" t="s">
        <v>54</v>
      </c>
      <c r="S963" s="13">
        <v>4500000</v>
      </c>
      <c r="T963" s="13">
        <v>4500000</v>
      </c>
      <c r="U963" s="13">
        <v>900000</v>
      </c>
      <c r="V963" s="13">
        <v>3000000</v>
      </c>
      <c r="AF963" s="51">
        <f t="shared" si="14"/>
        <v>3000000</v>
      </c>
      <c r="AH963" s="11">
        <v>41588</v>
      </c>
      <c r="AI963" s="11">
        <v>41943</v>
      </c>
      <c r="AJ963" s="13">
        <v>4500348</v>
      </c>
      <c r="AK963" s="13">
        <v>900000</v>
      </c>
    </row>
    <row r="964" spans="1:131" ht="19.5" customHeight="1" x14ac:dyDescent="0.25">
      <c r="A964" s="9">
        <v>736</v>
      </c>
      <c r="B964" s="10" t="s">
        <v>1302</v>
      </c>
      <c r="C964" s="9" t="s">
        <v>1303</v>
      </c>
      <c r="E964" s="9" t="s">
        <v>291</v>
      </c>
      <c r="F964" s="9" t="s">
        <v>292</v>
      </c>
      <c r="I964" s="9" t="s">
        <v>28</v>
      </c>
      <c r="M964" s="9" t="s">
        <v>20</v>
      </c>
      <c r="O964" s="9">
        <v>28</v>
      </c>
      <c r="AF964" s="51">
        <f t="shared" si="14"/>
        <v>0</v>
      </c>
    </row>
    <row r="965" spans="1:131" ht="19.5" customHeight="1" x14ac:dyDescent="0.25">
      <c r="A965" s="72">
        <v>736</v>
      </c>
      <c r="B965" s="73" t="s">
        <v>1302</v>
      </c>
      <c r="C965" s="72" t="s">
        <v>2742</v>
      </c>
      <c r="D965" s="74">
        <v>42013</v>
      </c>
      <c r="E965" s="72" t="s">
        <v>2738</v>
      </c>
      <c r="F965" s="72" t="s">
        <v>2741</v>
      </c>
      <c r="J965" s="129">
        <v>41826</v>
      </c>
      <c r="K965" s="129">
        <v>41588</v>
      </c>
      <c r="L965" s="129">
        <v>41943</v>
      </c>
      <c r="Q965" s="9" t="s">
        <v>54</v>
      </c>
      <c r="S965" s="13">
        <v>4928571</v>
      </c>
      <c r="T965" s="13">
        <v>4928571</v>
      </c>
      <c r="U965" s="13">
        <v>985714</v>
      </c>
      <c r="V965" s="13">
        <v>3000000</v>
      </c>
      <c r="AF965" s="51">
        <f t="shared" si="14"/>
        <v>3000000</v>
      </c>
      <c r="AH965" s="11">
        <v>41588</v>
      </c>
      <c r="AI965" s="11">
        <v>41943</v>
      </c>
      <c r="AJ965" s="13">
        <v>4930958</v>
      </c>
      <c r="AK965" s="13">
        <v>985714</v>
      </c>
    </row>
    <row r="966" spans="1:131" ht="19.5" customHeight="1" x14ac:dyDescent="0.25">
      <c r="A966" s="9">
        <v>737</v>
      </c>
      <c r="B966" s="10" t="s">
        <v>1304</v>
      </c>
      <c r="C966" s="9" t="s">
        <v>1305</v>
      </c>
      <c r="E966" s="9" t="s">
        <v>291</v>
      </c>
      <c r="F966" s="9" t="s">
        <v>292</v>
      </c>
      <c r="I966" s="9" t="s">
        <v>28</v>
      </c>
      <c r="M966" s="9" t="s">
        <v>20</v>
      </c>
      <c r="O966" s="9">
        <v>28</v>
      </c>
      <c r="AF966" s="51">
        <f t="shared" si="14"/>
        <v>0</v>
      </c>
    </row>
    <row r="967" spans="1:131" ht="19.5" customHeight="1" x14ac:dyDescent="0.25">
      <c r="A967" s="72">
        <v>737</v>
      </c>
      <c r="B967" s="73" t="s">
        <v>1304</v>
      </c>
      <c r="C967" s="72" t="s">
        <v>2744</v>
      </c>
      <c r="D967" s="74">
        <v>42013</v>
      </c>
      <c r="E967" s="72" t="s">
        <v>2738</v>
      </c>
      <c r="F967" s="72" t="s">
        <v>2741</v>
      </c>
      <c r="J967" s="129">
        <v>41850</v>
      </c>
      <c r="K967" s="129">
        <v>41588</v>
      </c>
      <c r="L967" s="129">
        <v>41943</v>
      </c>
      <c r="Q967" s="9" t="s">
        <v>54</v>
      </c>
      <c r="S967" s="13">
        <v>4285714</v>
      </c>
      <c r="T967" s="13">
        <v>4285714</v>
      </c>
      <c r="U967" s="13">
        <v>857143</v>
      </c>
      <c r="V967" s="13">
        <v>3000000</v>
      </c>
      <c r="AF967" s="51">
        <f t="shared" si="14"/>
        <v>3000000</v>
      </c>
      <c r="AH967" s="11">
        <v>41588</v>
      </c>
      <c r="AI967" s="11">
        <v>41943</v>
      </c>
      <c r="AJ967" s="13">
        <v>4284612</v>
      </c>
      <c r="AK967" s="13">
        <v>856922</v>
      </c>
    </row>
    <row r="968" spans="1:131" ht="19.5" customHeight="1" x14ac:dyDescent="0.25">
      <c r="A968" s="9">
        <v>738</v>
      </c>
      <c r="B968" s="10" t="s">
        <v>1306</v>
      </c>
      <c r="C968" s="9" t="s">
        <v>1307</v>
      </c>
      <c r="E968" s="9" t="s">
        <v>291</v>
      </c>
      <c r="F968" s="9" t="s">
        <v>292</v>
      </c>
      <c r="I968" s="9" t="s">
        <v>28</v>
      </c>
      <c r="M968" s="9" t="s">
        <v>20</v>
      </c>
      <c r="O968" s="9">
        <v>27</v>
      </c>
      <c r="AF968" s="51">
        <f t="shared" si="14"/>
        <v>0</v>
      </c>
    </row>
    <row r="969" spans="1:131" s="72" customFormat="1" ht="19.5" customHeight="1" x14ac:dyDescent="0.25">
      <c r="A969" s="72">
        <v>738</v>
      </c>
      <c r="B969" s="73" t="s">
        <v>1306</v>
      </c>
      <c r="C969" s="72" t="s">
        <v>2739</v>
      </c>
      <c r="D969" s="74">
        <v>42013</v>
      </c>
      <c r="E969" s="72" t="s">
        <v>2738</v>
      </c>
      <c r="F969" s="72" t="s">
        <v>139</v>
      </c>
      <c r="G969" s="74"/>
      <c r="J969" s="129">
        <v>41813</v>
      </c>
      <c r="K969" s="129">
        <v>41557</v>
      </c>
      <c r="L969" s="129">
        <v>41943</v>
      </c>
      <c r="M969" s="9"/>
      <c r="N969" s="9"/>
      <c r="O969" s="9"/>
      <c r="P969" s="9"/>
      <c r="Q969" s="9" t="s">
        <v>54</v>
      </c>
      <c r="R969" s="13"/>
      <c r="S969" s="13">
        <v>4285714</v>
      </c>
      <c r="T969" s="13">
        <v>4285714</v>
      </c>
      <c r="U969" s="13">
        <v>857143</v>
      </c>
      <c r="V969" s="13">
        <v>3000000</v>
      </c>
      <c r="W969" s="75"/>
      <c r="X969" s="75"/>
      <c r="Y969" s="75"/>
      <c r="Z969" s="75"/>
      <c r="AA969" s="75"/>
      <c r="AB969" s="75"/>
      <c r="AC969" s="75"/>
      <c r="AD969" s="75"/>
      <c r="AE969" s="75"/>
      <c r="AF969" s="51">
        <f t="shared" si="14"/>
        <v>3000000</v>
      </c>
      <c r="AG969" s="76"/>
      <c r="AH969" s="11">
        <v>41588</v>
      </c>
      <c r="AI969" s="11">
        <v>41943</v>
      </c>
      <c r="AJ969" s="13">
        <v>4265181</v>
      </c>
      <c r="AK969" s="13">
        <v>853036</v>
      </c>
      <c r="AL969" s="74"/>
      <c r="AM969" s="74"/>
      <c r="AN969" s="75"/>
      <c r="AO969" s="75"/>
      <c r="AP969" s="74"/>
      <c r="AQ969" s="74"/>
      <c r="AR969" s="75"/>
      <c r="AS969" s="75"/>
      <c r="AT969" s="74"/>
      <c r="AU969" s="74"/>
      <c r="AV969" s="75"/>
      <c r="AW969" s="75"/>
      <c r="AX969" s="74"/>
      <c r="AY969" s="74"/>
      <c r="AZ969" s="75"/>
      <c r="BA969" s="75"/>
      <c r="BB969" s="74"/>
      <c r="BC969" s="74"/>
      <c r="BD969" s="75"/>
      <c r="BE969" s="75"/>
      <c r="BF969" s="74"/>
      <c r="BG969" s="74"/>
      <c r="BH969" s="75"/>
      <c r="BI969" s="75"/>
      <c r="BJ969" s="74"/>
      <c r="BK969" s="74"/>
      <c r="BL969" s="75"/>
      <c r="BM969" s="75"/>
      <c r="BN969" s="74"/>
      <c r="BO969" s="74"/>
      <c r="BP969" s="75"/>
      <c r="BQ969" s="75"/>
      <c r="BT969" s="75"/>
      <c r="BU969" s="75"/>
      <c r="BX969" s="75"/>
      <c r="BY969" s="75"/>
      <c r="CB969" s="75"/>
      <c r="CC969" s="75"/>
      <c r="CF969" s="75"/>
      <c r="CG969" s="75"/>
      <c r="CJ969" s="75"/>
      <c r="CK969" s="75"/>
      <c r="CN969" s="75"/>
      <c r="CO969" s="75"/>
      <c r="CP969" s="74"/>
      <c r="CQ969" s="74"/>
      <c r="CR969" s="75"/>
      <c r="CS969" s="75"/>
      <c r="CT969" s="74"/>
      <c r="CU969" s="74"/>
      <c r="CV969" s="75"/>
      <c r="CW969" s="75"/>
      <c r="CX969" s="101"/>
      <c r="CY969" s="101"/>
      <c r="CZ969" s="75"/>
      <c r="DA969" s="75"/>
      <c r="DB969" s="101"/>
      <c r="DC969" s="101"/>
      <c r="DD969" s="75"/>
      <c r="DE969" s="75"/>
      <c r="DF969" s="101"/>
      <c r="DG969" s="101"/>
      <c r="DH969" s="75"/>
      <c r="DI969" s="75"/>
      <c r="DJ969" s="101"/>
      <c r="DK969" s="101"/>
      <c r="DL969" s="75"/>
      <c r="DM969" s="75"/>
      <c r="DN969" s="101"/>
      <c r="DO969" s="101"/>
      <c r="DP969" s="75"/>
      <c r="DQ969" s="75"/>
      <c r="DR969" s="101"/>
      <c r="DS969" s="101"/>
      <c r="DT969" s="75"/>
      <c r="DU969" s="75"/>
      <c r="DV969" s="101"/>
      <c r="DW969" s="101"/>
      <c r="DX969" s="75"/>
      <c r="DY969" s="75"/>
      <c r="DZ969" s="77"/>
      <c r="EA969" s="78"/>
    </row>
    <row r="970" spans="1:131" ht="19.5" customHeight="1" x14ac:dyDescent="0.25">
      <c r="A970" s="9">
        <v>739</v>
      </c>
      <c r="B970" s="10" t="s">
        <v>1308</v>
      </c>
      <c r="C970" s="9" t="s">
        <v>1309</v>
      </c>
      <c r="E970" s="9" t="s">
        <v>291</v>
      </c>
      <c r="F970" s="9" t="s">
        <v>292</v>
      </c>
      <c r="I970" s="9" t="s">
        <v>28</v>
      </c>
      <c r="M970" s="9" t="s">
        <v>20</v>
      </c>
      <c r="O970" s="9">
        <v>22</v>
      </c>
      <c r="S970" s="9"/>
      <c r="T970" s="9"/>
      <c r="U970" s="9"/>
      <c r="AF970" s="51">
        <f t="shared" si="14"/>
        <v>0</v>
      </c>
    </row>
    <row r="971" spans="1:131" s="18" customFormat="1" ht="19.5" customHeight="1" x14ac:dyDescent="0.25">
      <c r="A971" s="18">
        <v>739</v>
      </c>
      <c r="B971" s="17" t="s">
        <v>1308</v>
      </c>
      <c r="C971" s="18" t="s">
        <v>2737</v>
      </c>
      <c r="D971" s="19">
        <v>42013</v>
      </c>
      <c r="E971" s="18" t="s">
        <v>2738</v>
      </c>
      <c r="F971" s="18" t="s">
        <v>139</v>
      </c>
      <c r="G971" s="11"/>
      <c r="H971" s="9"/>
      <c r="I971" s="9"/>
      <c r="J971" s="129">
        <v>41821</v>
      </c>
      <c r="K971" s="129">
        <v>41588</v>
      </c>
      <c r="L971" s="129">
        <v>41943</v>
      </c>
      <c r="M971" s="9"/>
      <c r="N971" s="9"/>
      <c r="O971" s="9"/>
      <c r="P971" s="9"/>
      <c r="Q971" s="9" t="s">
        <v>54</v>
      </c>
      <c r="R971" s="20"/>
      <c r="S971" s="13">
        <v>4285714</v>
      </c>
      <c r="T971" s="13">
        <v>4285714</v>
      </c>
      <c r="U971" s="13">
        <v>857143</v>
      </c>
      <c r="V971" s="13">
        <v>3000000</v>
      </c>
      <c r="W971" s="20"/>
      <c r="X971" s="20"/>
      <c r="Y971" s="20"/>
      <c r="Z971" s="20"/>
      <c r="AA971" s="20"/>
      <c r="AB971" s="20"/>
      <c r="AC971" s="20"/>
      <c r="AD971" s="20"/>
      <c r="AE971" s="20"/>
      <c r="AF971" s="51">
        <f t="shared" si="14"/>
        <v>3000000</v>
      </c>
      <c r="AG971" s="46"/>
      <c r="AH971" s="11">
        <v>41588</v>
      </c>
      <c r="AI971" s="11">
        <v>41943</v>
      </c>
      <c r="AJ971" s="13">
        <v>4286823</v>
      </c>
      <c r="AK971" s="13">
        <v>857143</v>
      </c>
      <c r="AL971" s="11"/>
      <c r="AM971" s="19"/>
      <c r="AN971" s="20"/>
      <c r="AO971" s="20"/>
      <c r="AP971" s="19"/>
      <c r="AQ971" s="19"/>
      <c r="AR971" s="20"/>
      <c r="AS971" s="20"/>
      <c r="AT971" s="19"/>
      <c r="AU971" s="19"/>
      <c r="AV971" s="20"/>
      <c r="AW971" s="20"/>
      <c r="AX971" s="19"/>
      <c r="AY971" s="19"/>
      <c r="AZ971" s="20"/>
      <c r="BA971" s="20"/>
      <c r="BB971" s="19"/>
      <c r="BC971" s="19"/>
      <c r="BD971" s="20"/>
      <c r="BE971" s="20"/>
      <c r="BF971" s="19"/>
      <c r="BG971" s="19"/>
      <c r="BH971" s="20"/>
      <c r="BI971" s="20"/>
      <c r="BJ971" s="19"/>
      <c r="BK971" s="19"/>
      <c r="BL971" s="20"/>
      <c r="BM971" s="20"/>
      <c r="BN971" s="19"/>
      <c r="BO971" s="19"/>
      <c r="BP971" s="20"/>
      <c r="BQ971" s="20"/>
      <c r="BT971" s="20"/>
      <c r="BU971" s="20"/>
      <c r="BX971" s="20"/>
      <c r="BY971" s="20"/>
      <c r="CB971" s="20"/>
      <c r="CC971" s="20"/>
      <c r="CF971" s="20"/>
      <c r="CG971" s="20"/>
      <c r="CJ971" s="20"/>
      <c r="CK971" s="20"/>
      <c r="CN971" s="20"/>
      <c r="CO971" s="20"/>
      <c r="CP971" s="19"/>
      <c r="CQ971" s="19"/>
      <c r="CR971" s="20"/>
      <c r="CS971" s="20"/>
      <c r="CT971" s="19"/>
      <c r="CU971" s="19"/>
      <c r="CV971" s="20"/>
      <c r="CW971" s="20"/>
      <c r="CX971" s="96"/>
      <c r="CY971" s="96"/>
      <c r="CZ971" s="20"/>
      <c r="DA971" s="20"/>
      <c r="DB971" s="96"/>
      <c r="DC971" s="96"/>
      <c r="DD971" s="20"/>
      <c r="DE971" s="20"/>
      <c r="DF971" s="96"/>
      <c r="DG971" s="96"/>
      <c r="DH971" s="20"/>
      <c r="DI971" s="20"/>
      <c r="DJ971" s="96"/>
      <c r="DK971" s="96"/>
      <c r="DL971" s="20"/>
      <c r="DM971" s="20"/>
      <c r="DN971" s="96"/>
      <c r="DO971" s="96"/>
      <c r="DP971" s="20"/>
      <c r="DQ971" s="20"/>
      <c r="DR971" s="96"/>
      <c r="DS971" s="96"/>
      <c r="DT971" s="20"/>
      <c r="DU971" s="20"/>
      <c r="DV971" s="96"/>
      <c r="DW971" s="96"/>
      <c r="DX971" s="20"/>
      <c r="DY971" s="20"/>
      <c r="DZ971" s="56"/>
      <c r="EA971" s="57"/>
    </row>
    <row r="972" spans="1:131" ht="19.5" customHeight="1" x14ac:dyDescent="0.25">
      <c r="A972" s="9">
        <v>740</v>
      </c>
      <c r="B972" s="10" t="s">
        <v>1310</v>
      </c>
      <c r="C972" s="9" t="s">
        <v>1311</v>
      </c>
      <c r="E972" s="9" t="s">
        <v>291</v>
      </c>
      <c r="F972" s="9" t="s">
        <v>292</v>
      </c>
      <c r="I972" s="9" t="s">
        <v>28</v>
      </c>
      <c r="M972" s="9" t="s">
        <v>20</v>
      </c>
      <c r="O972" s="9">
        <v>29</v>
      </c>
      <c r="AF972" s="51">
        <f t="shared" si="14"/>
        <v>0</v>
      </c>
    </row>
    <row r="973" spans="1:131" ht="19.5" customHeight="1" x14ac:dyDescent="0.25">
      <c r="A973" s="72">
        <v>740</v>
      </c>
      <c r="B973" s="73" t="s">
        <v>1310</v>
      </c>
      <c r="C973" s="72" t="s">
        <v>2740</v>
      </c>
      <c r="D973" s="74">
        <v>42013</v>
      </c>
      <c r="E973" s="72" t="s">
        <v>2738</v>
      </c>
      <c r="F973" s="72" t="s">
        <v>2741</v>
      </c>
      <c r="J973" s="129">
        <v>41854</v>
      </c>
      <c r="K973" s="129">
        <v>41557</v>
      </c>
      <c r="L973" s="129">
        <v>41943</v>
      </c>
      <c r="Q973" s="9" t="s">
        <v>54</v>
      </c>
      <c r="S973" s="13">
        <v>4785712</v>
      </c>
      <c r="T973" s="13">
        <v>4785712</v>
      </c>
      <c r="U973" s="13">
        <v>957141</v>
      </c>
      <c r="V973" s="13">
        <v>3000000</v>
      </c>
      <c r="AF973" s="51">
        <f t="shared" si="14"/>
        <v>3000000</v>
      </c>
      <c r="AH973" s="11">
        <v>41588</v>
      </c>
      <c r="AI973" s="11">
        <v>41943</v>
      </c>
      <c r="AJ973" s="13">
        <v>4785121</v>
      </c>
      <c r="AK973" s="13">
        <v>957024</v>
      </c>
    </row>
    <row r="974" spans="1:131" ht="19.5" customHeight="1" x14ac:dyDescent="0.25">
      <c r="A974" s="9">
        <v>741</v>
      </c>
      <c r="B974" s="10" t="s">
        <v>1312</v>
      </c>
      <c r="C974" s="9" t="s">
        <v>1313</v>
      </c>
      <c r="E974" s="9" t="s">
        <v>291</v>
      </c>
      <c r="F974" s="9" t="s">
        <v>292</v>
      </c>
      <c r="I974" s="9" t="s">
        <v>25</v>
      </c>
      <c r="J974" s="129">
        <v>41913</v>
      </c>
      <c r="K974" s="129">
        <v>41496</v>
      </c>
      <c r="L974" s="129">
        <v>42004</v>
      </c>
      <c r="M974" s="9" t="s">
        <v>20</v>
      </c>
      <c r="O974" s="9">
        <v>27</v>
      </c>
      <c r="Q974" s="9" t="s">
        <v>54</v>
      </c>
      <c r="S974" s="13">
        <v>6586730</v>
      </c>
      <c r="T974" s="13">
        <v>6586730</v>
      </c>
      <c r="U974" s="13">
        <v>1317346</v>
      </c>
      <c r="V974" s="13">
        <v>3457600</v>
      </c>
      <c r="AF974" s="51">
        <f t="shared" si="14"/>
        <v>3457600</v>
      </c>
      <c r="AH974" s="11">
        <v>41802</v>
      </c>
      <c r="AI974" s="11">
        <v>42185</v>
      </c>
      <c r="AJ974" s="13">
        <v>5960115</v>
      </c>
      <c r="AK974" s="13">
        <v>984746</v>
      </c>
    </row>
    <row r="975" spans="1:131" s="18" customFormat="1" ht="19.5" customHeight="1" x14ac:dyDescent="0.25">
      <c r="A975" s="18">
        <v>741</v>
      </c>
      <c r="B975" s="17" t="s">
        <v>1312</v>
      </c>
      <c r="C975" s="18" t="s">
        <v>1313</v>
      </c>
      <c r="D975" s="19">
        <v>42388</v>
      </c>
      <c r="G975" s="19"/>
      <c r="J975" s="130"/>
      <c r="K975" s="130"/>
      <c r="L975" s="130"/>
      <c r="R975" s="20"/>
      <c r="S975" s="20">
        <v>4923731</v>
      </c>
      <c r="T975" s="20">
        <v>4923731</v>
      </c>
      <c r="U975" s="20">
        <v>984746</v>
      </c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80"/>
      <c r="AG975" s="46"/>
      <c r="AH975" s="19"/>
      <c r="AI975" s="19"/>
      <c r="AJ975" s="20"/>
      <c r="AK975" s="20"/>
      <c r="AL975" s="19"/>
      <c r="AM975" s="19"/>
      <c r="AN975" s="20"/>
      <c r="AO975" s="20"/>
      <c r="AP975" s="19"/>
      <c r="AQ975" s="19"/>
      <c r="AR975" s="20"/>
      <c r="AS975" s="20"/>
      <c r="AT975" s="19"/>
      <c r="AU975" s="19"/>
      <c r="AV975" s="20"/>
      <c r="AW975" s="20"/>
      <c r="AX975" s="19"/>
      <c r="AY975" s="19"/>
      <c r="AZ975" s="20"/>
      <c r="BA975" s="20"/>
      <c r="BB975" s="19"/>
      <c r="BC975" s="19"/>
      <c r="BD975" s="20"/>
      <c r="BE975" s="20"/>
      <c r="BF975" s="19"/>
      <c r="BG975" s="19"/>
      <c r="BH975" s="20"/>
      <c r="BI975" s="20"/>
      <c r="BJ975" s="19"/>
      <c r="BK975" s="19"/>
      <c r="BL975" s="20"/>
      <c r="BM975" s="20"/>
      <c r="BN975" s="19"/>
      <c r="BO975" s="19"/>
      <c r="BP975" s="20"/>
      <c r="BQ975" s="20"/>
      <c r="BT975" s="20"/>
      <c r="BU975" s="20"/>
      <c r="BX975" s="20"/>
      <c r="BY975" s="20"/>
      <c r="CB975" s="20"/>
      <c r="CC975" s="20"/>
      <c r="CF975" s="20"/>
      <c r="CG975" s="20"/>
      <c r="CJ975" s="20"/>
      <c r="CK975" s="20"/>
      <c r="CN975" s="20"/>
      <c r="CO975" s="20"/>
      <c r="CP975" s="19"/>
      <c r="CQ975" s="19"/>
      <c r="CR975" s="20"/>
      <c r="CS975" s="20"/>
      <c r="CT975" s="19"/>
      <c r="CU975" s="19"/>
      <c r="CV975" s="20"/>
      <c r="CW975" s="20"/>
      <c r="CX975" s="96"/>
      <c r="CY975" s="96"/>
      <c r="CZ975" s="20"/>
      <c r="DA975" s="20"/>
      <c r="DB975" s="96"/>
      <c r="DC975" s="96"/>
      <c r="DD975" s="20"/>
      <c r="DE975" s="20"/>
      <c r="DF975" s="96"/>
      <c r="DG975" s="96"/>
      <c r="DH975" s="20"/>
      <c r="DI975" s="20"/>
      <c r="DJ975" s="96"/>
      <c r="DK975" s="96"/>
      <c r="DL975" s="20"/>
      <c r="DM975" s="20"/>
      <c r="DN975" s="96"/>
      <c r="DO975" s="96"/>
      <c r="DP975" s="20"/>
      <c r="DQ975" s="20"/>
      <c r="DR975" s="96"/>
      <c r="DS975" s="96"/>
      <c r="DT975" s="20"/>
      <c r="DU975" s="20"/>
      <c r="DV975" s="96"/>
      <c r="DW975" s="96"/>
      <c r="DX975" s="20"/>
      <c r="DY975" s="20"/>
      <c r="DZ975" s="56"/>
      <c r="EA975" s="57"/>
    </row>
    <row r="976" spans="1:131" ht="19.5" customHeight="1" x14ac:dyDescent="0.25">
      <c r="A976" s="9">
        <v>742</v>
      </c>
      <c r="B976" s="10" t="s">
        <v>1314</v>
      </c>
      <c r="C976" s="9" t="s">
        <v>1316</v>
      </c>
      <c r="E976" s="9" t="s">
        <v>1037</v>
      </c>
      <c r="F976" s="9" t="s">
        <v>1038</v>
      </c>
      <c r="I976" s="9" t="s">
        <v>25</v>
      </c>
      <c r="J976" s="129">
        <v>41868</v>
      </c>
      <c r="K976" s="129">
        <v>41817</v>
      </c>
      <c r="L976" s="129">
        <v>42170</v>
      </c>
      <c r="M976" s="9" t="s">
        <v>20</v>
      </c>
      <c r="O976" s="9">
        <v>29</v>
      </c>
      <c r="Q976" s="9" t="s">
        <v>54</v>
      </c>
      <c r="S976" s="13">
        <v>182909510</v>
      </c>
      <c r="T976" s="13">
        <v>182909510</v>
      </c>
      <c r="U976" s="13">
        <v>32909510</v>
      </c>
      <c r="V976" s="13">
        <v>150000000</v>
      </c>
      <c r="AF976" s="51">
        <f t="shared" si="14"/>
        <v>150000000</v>
      </c>
      <c r="AH976" s="11">
        <v>41817</v>
      </c>
      <c r="AI976" s="11">
        <v>42369</v>
      </c>
      <c r="AJ976" s="13">
        <v>143527281</v>
      </c>
      <c r="AK976" s="13">
        <v>35881820</v>
      </c>
      <c r="AL976" s="11">
        <v>42370</v>
      </c>
      <c r="AM976" s="11">
        <v>42551</v>
      </c>
      <c r="AN976" s="13">
        <v>10860101</v>
      </c>
      <c r="AO976" s="13">
        <v>2715025</v>
      </c>
      <c r="AP976" s="11">
        <v>42552</v>
      </c>
      <c r="AQ976" s="11">
        <v>42614</v>
      </c>
      <c r="AR976" s="13">
        <v>29129352</v>
      </c>
      <c r="AS976" s="13">
        <v>6807732</v>
      </c>
      <c r="AT976" s="11">
        <v>41817</v>
      </c>
      <c r="AU976" s="11">
        <v>42614</v>
      </c>
      <c r="AV976" s="13">
        <v>186863440</v>
      </c>
      <c r="AW976" s="13">
        <v>1311283</v>
      </c>
      <c r="DZ976" s="54">
        <v>186863440</v>
      </c>
      <c r="EA976" s="55">
        <v>46715860</v>
      </c>
    </row>
    <row r="977" spans="1:131" s="18" customFormat="1" ht="19.5" customHeight="1" x14ac:dyDescent="0.25">
      <c r="A977" s="18">
        <v>742</v>
      </c>
      <c r="B977" s="17" t="s">
        <v>1314</v>
      </c>
      <c r="C977" s="18" t="s">
        <v>1316</v>
      </c>
      <c r="D977" s="19">
        <v>41866</v>
      </c>
      <c r="E977" s="18" t="s">
        <v>2467</v>
      </c>
      <c r="F977" s="18" t="s">
        <v>19</v>
      </c>
      <c r="G977" s="19"/>
      <c r="J977" s="130"/>
      <c r="K977" s="130"/>
      <c r="L977" s="13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51">
        <f t="shared" si="14"/>
        <v>0</v>
      </c>
      <c r="AG977" s="46"/>
      <c r="AH977" s="19"/>
      <c r="AI977" s="19"/>
      <c r="AJ977" s="20"/>
      <c r="AK977" s="20"/>
      <c r="AL977" s="19"/>
      <c r="AM977" s="19"/>
      <c r="AN977" s="20"/>
      <c r="AO977" s="20"/>
      <c r="AP977" s="19"/>
      <c r="AQ977" s="19"/>
      <c r="AR977" s="20"/>
      <c r="AS977" s="20"/>
      <c r="AT977" s="19"/>
      <c r="AU977" s="19"/>
      <c r="AV977" s="20"/>
      <c r="AW977" s="20"/>
      <c r="AX977" s="19"/>
      <c r="AY977" s="19"/>
      <c r="AZ977" s="20"/>
      <c r="BA977" s="20"/>
      <c r="BB977" s="19"/>
      <c r="BC977" s="19"/>
      <c r="BD977" s="20"/>
      <c r="BE977" s="20"/>
      <c r="BF977" s="19"/>
      <c r="BG977" s="19"/>
      <c r="BH977" s="20"/>
      <c r="BI977" s="20"/>
      <c r="BJ977" s="19"/>
      <c r="BK977" s="19"/>
      <c r="BL977" s="20"/>
      <c r="BM977" s="20"/>
      <c r="BN977" s="19"/>
      <c r="BO977" s="19"/>
      <c r="BP977" s="20"/>
      <c r="BQ977" s="20"/>
      <c r="BT977" s="20"/>
      <c r="BU977" s="20"/>
      <c r="BX977" s="20"/>
      <c r="BY977" s="20"/>
      <c r="CB977" s="20"/>
      <c r="CC977" s="20"/>
      <c r="CF977" s="20"/>
      <c r="CG977" s="20"/>
      <c r="CJ977" s="20"/>
      <c r="CK977" s="20"/>
      <c r="CN977" s="20"/>
      <c r="CO977" s="20"/>
      <c r="CP977" s="19"/>
      <c r="CQ977" s="19"/>
      <c r="CR977" s="20"/>
      <c r="CS977" s="20"/>
      <c r="CT977" s="19"/>
      <c r="CU977" s="19"/>
      <c r="CV977" s="20"/>
      <c r="CW977" s="20"/>
      <c r="CX977" s="96"/>
      <c r="CY977" s="96"/>
      <c r="CZ977" s="20"/>
      <c r="DA977" s="20"/>
      <c r="DB977" s="96"/>
      <c r="DC977" s="96"/>
      <c r="DD977" s="20"/>
      <c r="DE977" s="20"/>
      <c r="DF977" s="96"/>
      <c r="DG977" s="96"/>
      <c r="DH977" s="20"/>
      <c r="DI977" s="20"/>
      <c r="DJ977" s="96"/>
      <c r="DK977" s="96"/>
      <c r="DL977" s="20"/>
      <c r="DM977" s="20"/>
      <c r="DN977" s="96"/>
      <c r="DO977" s="96"/>
      <c r="DP977" s="20"/>
      <c r="DQ977" s="20"/>
      <c r="DR977" s="96"/>
      <c r="DS977" s="96"/>
      <c r="DT977" s="20"/>
      <c r="DU977" s="20"/>
      <c r="DV977" s="96"/>
      <c r="DW977" s="96"/>
      <c r="DX977" s="20"/>
      <c r="DY977" s="20"/>
      <c r="DZ977" s="56"/>
      <c r="EA977" s="57"/>
    </row>
    <row r="978" spans="1:131" s="18" customFormat="1" ht="19.5" customHeight="1" x14ac:dyDescent="0.25">
      <c r="A978" s="18">
        <v>742</v>
      </c>
      <c r="B978" s="17" t="s">
        <v>1314</v>
      </c>
      <c r="C978" s="18" t="s">
        <v>1316</v>
      </c>
      <c r="D978" s="19">
        <v>42508</v>
      </c>
      <c r="G978" s="19"/>
      <c r="J978" s="130"/>
      <c r="K978" s="130"/>
      <c r="L978" s="130">
        <v>42415</v>
      </c>
      <c r="R978" s="20"/>
      <c r="S978" s="20">
        <v>200000000</v>
      </c>
      <c r="T978" s="20">
        <v>200000000</v>
      </c>
      <c r="U978" s="20">
        <v>50000000</v>
      </c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80"/>
      <c r="AG978" s="46"/>
      <c r="AH978" s="19"/>
      <c r="AI978" s="19"/>
      <c r="AJ978" s="20"/>
      <c r="AK978" s="20"/>
      <c r="AL978" s="19"/>
      <c r="AM978" s="19"/>
      <c r="AN978" s="20"/>
      <c r="AO978" s="20"/>
      <c r="AP978" s="19"/>
      <c r="AQ978" s="19"/>
      <c r="AR978" s="20"/>
      <c r="AS978" s="20"/>
      <c r="AT978" s="19"/>
      <c r="AU978" s="19"/>
      <c r="AV978" s="20"/>
      <c r="AW978" s="20"/>
      <c r="AX978" s="19"/>
      <c r="AY978" s="19"/>
      <c r="AZ978" s="20"/>
      <c r="BA978" s="20"/>
      <c r="BB978" s="19"/>
      <c r="BC978" s="19"/>
      <c r="BD978" s="20"/>
      <c r="BE978" s="20"/>
      <c r="BF978" s="19"/>
      <c r="BG978" s="19"/>
      <c r="BH978" s="20"/>
      <c r="BI978" s="20"/>
      <c r="BJ978" s="19"/>
      <c r="BK978" s="19"/>
      <c r="BL978" s="20"/>
      <c r="BM978" s="20"/>
      <c r="BN978" s="19"/>
      <c r="BO978" s="19"/>
      <c r="BP978" s="20"/>
      <c r="BQ978" s="20"/>
      <c r="BT978" s="20"/>
      <c r="BU978" s="20"/>
      <c r="BX978" s="20"/>
      <c r="BY978" s="20"/>
      <c r="CB978" s="20"/>
      <c r="CC978" s="20"/>
      <c r="CF978" s="20"/>
      <c r="CG978" s="20"/>
      <c r="CJ978" s="20"/>
      <c r="CK978" s="20"/>
      <c r="CN978" s="20"/>
      <c r="CO978" s="20"/>
      <c r="CP978" s="19"/>
      <c r="CQ978" s="19"/>
      <c r="CR978" s="20"/>
      <c r="CS978" s="20"/>
      <c r="CT978" s="19"/>
      <c r="CU978" s="19"/>
      <c r="CV978" s="20"/>
      <c r="CW978" s="20"/>
      <c r="CX978" s="96"/>
      <c r="CY978" s="96"/>
      <c r="CZ978" s="20"/>
      <c r="DA978" s="20"/>
      <c r="DB978" s="96"/>
      <c r="DC978" s="96"/>
      <c r="DD978" s="20"/>
      <c r="DE978" s="20"/>
      <c r="DF978" s="96"/>
      <c r="DG978" s="96"/>
      <c r="DH978" s="20"/>
      <c r="DI978" s="20"/>
      <c r="DJ978" s="96"/>
      <c r="DK978" s="96"/>
      <c r="DL978" s="20"/>
      <c r="DM978" s="20"/>
      <c r="DN978" s="96"/>
      <c r="DO978" s="96"/>
      <c r="DP978" s="20"/>
      <c r="DQ978" s="20"/>
      <c r="DR978" s="96"/>
      <c r="DS978" s="96"/>
      <c r="DT978" s="20"/>
      <c r="DU978" s="20"/>
      <c r="DV978" s="96"/>
      <c r="DW978" s="96"/>
      <c r="DX978" s="20"/>
      <c r="DY978" s="20"/>
      <c r="DZ978" s="56"/>
      <c r="EA978" s="57"/>
    </row>
    <row r="979" spans="1:131" s="18" customFormat="1" ht="19.5" customHeight="1" x14ac:dyDescent="0.25">
      <c r="A979" s="18">
        <v>742</v>
      </c>
      <c r="B979" s="17" t="s">
        <v>1314</v>
      </c>
      <c r="C979" s="18" t="s">
        <v>1316</v>
      </c>
      <c r="D979" s="19">
        <v>42618</v>
      </c>
      <c r="G979" s="19"/>
      <c r="J979" s="130"/>
      <c r="K979" s="130"/>
      <c r="L979" s="130">
        <v>42614</v>
      </c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80"/>
      <c r="AG979" s="46"/>
      <c r="AH979" s="19"/>
      <c r="AI979" s="19"/>
      <c r="AJ979" s="20"/>
      <c r="AK979" s="20"/>
      <c r="AL979" s="19"/>
      <c r="AM979" s="19"/>
      <c r="AN979" s="20"/>
      <c r="AO979" s="20"/>
      <c r="AP979" s="19"/>
      <c r="AQ979" s="19"/>
      <c r="AR979" s="20"/>
      <c r="AS979" s="20"/>
      <c r="AT979" s="19"/>
      <c r="AU979" s="19"/>
      <c r="AV979" s="20"/>
      <c r="AW979" s="20"/>
      <c r="AX979" s="19"/>
      <c r="AY979" s="19"/>
      <c r="AZ979" s="20"/>
      <c r="BA979" s="20"/>
      <c r="BB979" s="19"/>
      <c r="BC979" s="19"/>
      <c r="BD979" s="20"/>
      <c r="BE979" s="20"/>
      <c r="BF979" s="19"/>
      <c r="BG979" s="19"/>
      <c r="BH979" s="20"/>
      <c r="BI979" s="20"/>
      <c r="BJ979" s="19"/>
      <c r="BK979" s="19"/>
      <c r="BL979" s="20"/>
      <c r="BM979" s="20"/>
      <c r="BN979" s="19"/>
      <c r="BO979" s="19"/>
      <c r="BP979" s="20"/>
      <c r="BQ979" s="20"/>
      <c r="BT979" s="20"/>
      <c r="BU979" s="20"/>
      <c r="BX979" s="20"/>
      <c r="BY979" s="20"/>
      <c r="CB979" s="20"/>
      <c r="CC979" s="20"/>
      <c r="CF979" s="20"/>
      <c r="CG979" s="20"/>
      <c r="CJ979" s="20"/>
      <c r="CK979" s="20"/>
      <c r="CN979" s="20"/>
      <c r="CO979" s="20"/>
      <c r="CP979" s="19"/>
      <c r="CQ979" s="19"/>
      <c r="CR979" s="20"/>
      <c r="CS979" s="20"/>
      <c r="CT979" s="19"/>
      <c r="CU979" s="19"/>
      <c r="CV979" s="20"/>
      <c r="CW979" s="20"/>
      <c r="CX979" s="96"/>
      <c r="CY979" s="96"/>
      <c r="CZ979" s="20"/>
      <c r="DA979" s="20"/>
      <c r="DB979" s="96"/>
      <c r="DC979" s="96"/>
      <c r="DD979" s="20"/>
      <c r="DE979" s="20"/>
      <c r="DF979" s="96"/>
      <c r="DG979" s="96"/>
      <c r="DH979" s="20"/>
      <c r="DI979" s="20"/>
      <c r="DJ979" s="96"/>
      <c r="DK979" s="96"/>
      <c r="DL979" s="20"/>
      <c r="DM979" s="20"/>
      <c r="DN979" s="96"/>
      <c r="DO979" s="96"/>
      <c r="DP979" s="20"/>
      <c r="DQ979" s="20"/>
      <c r="DR979" s="96"/>
      <c r="DS979" s="96"/>
      <c r="DT979" s="20"/>
      <c r="DU979" s="20"/>
      <c r="DV979" s="96"/>
      <c r="DW979" s="96"/>
      <c r="DX979" s="20"/>
      <c r="DY979" s="20"/>
      <c r="DZ979" s="56"/>
      <c r="EA979" s="57"/>
    </row>
    <row r="980" spans="1:131" s="18" customFormat="1" ht="19.5" customHeight="1" x14ac:dyDescent="0.25">
      <c r="A980" s="18">
        <v>742</v>
      </c>
      <c r="B980" s="17" t="s">
        <v>1314</v>
      </c>
      <c r="C980" s="18" t="s">
        <v>1316</v>
      </c>
      <c r="D980" s="19">
        <v>43059</v>
      </c>
      <c r="G980" s="19"/>
      <c r="J980" s="130"/>
      <c r="K980" s="130"/>
      <c r="L980" s="130"/>
      <c r="R980" s="20"/>
      <c r="S980" s="20"/>
      <c r="T980" s="20"/>
      <c r="U980" s="20"/>
      <c r="V980" s="20">
        <v>146626100</v>
      </c>
      <c r="W980" s="20"/>
      <c r="X980" s="20"/>
      <c r="Y980" s="20"/>
      <c r="Z980" s="20"/>
      <c r="AA980" s="20"/>
      <c r="AB980" s="20"/>
      <c r="AC980" s="20"/>
      <c r="AD980" s="20"/>
      <c r="AE980" s="20"/>
      <c r="AF980" s="80"/>
      <c r="AG980" s="46"/>
      <c r="AH980" s="19"/>
      <c r="AI980" s="19"/>
      <c r="AJ980" s="20"/>
      <c r="AK980" s="20"/>
      <c r="AL980" s="19"/>
      <c r="AM980" s="19"/>
      <c r="AN980" s="20"/>
      <c r="AO980" s="20"/>
      <c r="AP980" s="19"/>
      <c r="AQ980" s="19"/>
      <c r="AR980" s="20"/>
      <c r="AS980" s="20"/>
      <c r="AT980" s="19"/>
      <c r="AU980" s="19"/>
      <c r="AV980" s="20"/>
      <c r="AW980" s="20"/>
      <c r="AX980" s="19"/>
      <c r="AY980" s="19"/>
      <c r="AZ980" s="20"/>
      <c r="BA980" s="20"/>
      <c r="BB980" s="19"/>
      <c r="BC980" s="19"/>
      <c r="BD980" s="20"/>
      <c r="BE980" s="20"/>
      <c r="BF980" s="19"/>
      <c r="BG980" s="19"/>
      <c r="BH980" s="20"/>
      <c r="BI980" s="20"/>
      <c r="BJ980" s="19"/>
      <c r="BK980" s="19"/>
      <c r="BL980" s="20"/>
      <c r="BM980" s="20"/>
      <c r="BN980" s="19"/>
      <c r="BO980" s="19"/>
      <c r="BP980" s="20"/>
      <c r="BQ980" s="20"/>
      <c r="BT980" s="20"/>
      <c r="BU980" s="20"/>
      <c r="BX980" s="20"/>
      <c r="BY980" s="20"/>
      <c r="CB980" s="20"/>
      <c r="CC980" s="20"/>
      <c r="CF980" s="20"/>
      <c r="CG980" s="20"/>
      <c r="CJ980" s="20"/>
      <c r="CK980" s="20"/>
      <c r="CN980" s="20"/>
      <c r="CO980" s="20"/>
      <c r="CP980" s="19"/>
      <c r="CQ980" s="19"/>
      <c r="CR980" s="20"/>
      <c r="CS980" s="20"/>
      <c r="CT980" s="19"/>
      <c r="CU980" s="19"/>
      <c r="CV980" s="20"/>
      <c r="CW980" s="20"/>
      <c r="CX980" s="96"/>
      <c r="CY980" s="96"/>
      <c r="CZ980" s="20"/>
      <c r="DA980" s="20"/>
      <c r="DB980" s="96"/>
      <c r="DC980" s="96"/>
      <c r="DD980" s="20"/>
      <c r="DE980" s="20"/>
      <c r="DF980" s="96"/>
      <c r="DG980" s="96"/>
      <c r="DH980" s="20"/>
      <c r="DI980" s="20"/>
      <c r="DJ980" s="96"/>
      <c r="DK980" s="96"/>
      <c r="DL980" s="20"/>
      <c r="DM980" s="20"/>
      <c r="DN980" s="96"/>
      <c r="DO980" s="96"/>
      <c r="DP980" s="20"/>
      <c r="DQ980" s="20"/>
      <c r="DR980" s="96"/>
      <c r="DS980" s="96"/>
      <c r="DT980" s="20"/>
      <c r="DU980" s="20"/>
      <c r="DV980" s="96"/>
      <c r="DW980" s="96"/>
      <c r="DX980" s="20"/>
      <c r="DY980" s="20"/>
      <c r="DZ980" s="56"/>
      <c r="EA980" s="57"/>
    </row>
    <row r="981" spans="1:131" ht="19.5" customHeight="1" x14ac:dyDescent="0.25">
      <c r="A981" s="9">
        <v>743</v>
      </c>
      <c r="B981" s="10" t="s">
        <v>1315</v>
      </c>
      <c r="C981" s="9" t="s">
        <v>2906</v>
      </c>
      <c r="E981" s="9" t="s">
        <v>447</v>
      </c>
      <c r="F981" s="9" t="s">
        <v>448</v>
      </c>
      <c r="I981" s="9" t="s">
        <v>25</v>
      </c>
      <c r="J981" s="129">
        <v>41608</v>
      </c>
      <c r="K981" s="129">
        <v>41608</v>
      </c>
      <c r="L981" s="129">
        <v>42004</v>
      </c>
      <c r="O981" s="9">
        <v>24</v>
      </c>
      <c r="Q981" s="9" t="s">
        <v>54</v>
      </c>
      <c r="S981" s="13">
        <v>4565000</v>
      </c>
      <c r="T981" s="13">
        <v>4565000</v>
      </c>
      <c r="U981" s="13">
        <v>913000</v>
      </c>
      <c r="AF981" s="51">
        <f t="shared" si="14"/>
        <v>0</v>
      </c>
      <c r="AH981" s="11">
        <v>41608</v>
      </c>
      <c r="AI981" s="11">
        <v>41620</v>
      </c>
      <c r="AJ981" s="13">
        <v>4440000</v>
      </c>
      <c r="AK981" s="13">
        <v>888000</v>
      </c>
    </row>
    <row r="982" spans="1:131" ht="19.5" customHeight="1" x14ac:dyDescent="0.25">
      <c r="A982" s="9">
        <v>744</v>
      </c>
      <c r="B982" s="10" t="s">
        <v>1317</v>
      </c>
      <c r="C982" s="9" t="s">
        <v>2907</v>
      </c>
      <c r="E982" s="9" t="s">
        <v>447</v>
      </c>
      <c r="F982" s="9" t="s">
        <v>448</v>
      </c>
      <c r="I982" s="9" t="s">
        <v>25</v>
      </c>
      <c r="J982" s="129">
        <v>41585</v>
      </c>
      <c r="K982" s="129">
        <v>41585</v>
      </c>
      <c r="L982" s="129">
        <v>42004</v>
      </c>
      <c r="O982" s="9">
        <v>24</v>
      </c>
      <c r="Q982" s="9" t="s">
        <v>54</v>
      </c>
      <c r="S982" s="13">
        <v>4530000</v>
      </c>
      <c r="T982" s="13">
        <v>4530000</v>
      </c>
      <c r="U982" s="13">
        <v>906000</v>
      </c>
      <c r="AF982" s="51">
        <f t="shared" si="14"/>
        <v>0</v>
      </c>
      <c r="AH982" s="11">
        <v>41585</v>
      </c>
      <c r="AI982" s="11">
        <v>41607</v>
      </c>
      <c r="AJ982" s="13">
        <v>4405000</v>
      </c>
      <c r="AK982" s="13">
        <v>881000</v>
      </c>
    </row>
    <row r="983" spans="1:131" ht="19.5" customHeight="1" x14ac:dyDescent="0.25">
      <c r="A983" s="9">
        <v>745</v>
      </c>
      <c r="B983" s="10" t="s">
        <v>1318</v>
      </c>
      <c r="C983" s="9" t="s">
        <v>1366</v>
      </c>
      <c r="E983" s="9" t="s">
        <v>447</v>
      </c>
      <c r="F983" s="9" t="s">
        <v>448</v>
      </c>
      <c r="I983" s="9" t="s">
        <v>25</v>
      </c>
      <c r="J983" s="129">
        <v>41587</v>
      </c>
      <c r="K983" s="129">
        <v>41587</v>
      </c>
      <c r="L983" s="129">
        <v>42004</v>
      </c>
      <c r="O983" s="9">
        <v>24</v>
      </c>
      <c r="Q983" s="9" t="s">
        <v>54</v>
      </c>
      <c r="S983" s="13">
        <v>10805000</v>
      </c>
      <c r="T983" s="13">
        <v>10805000</v>
      </c>
      <c r="U983" s="13">
        <v>2161000</v>
      </c>
      <c r="AF983" s="51">
        <f t="shared" si="14"/>
        <v>0</v>
      </c>
      <c r="AH983" s="11">
        <v>41587</v>
      </c>
      <c r="AI983" s="11">
        <v>41618</v>
      </c>
      <c r="AJ983" s="13">
        <v>7040000</v>
      </c>
      <c r="AK983" s="13">
        <v>1408000</v>
      </c>
    </row>
    <row r="984" spans="1:131" ht="19.5" customHeight="1" x14ac:dyDescent="0.25">
      <c r="A984" s="9">
        <v>746</v>
      </c>
      <c r="B984" s="10" t="s">
        <v>1319</v>
      </c>
      <c r="C984" s="9" t="s">
        <v>2908</v>
      </c>
      <c r="E984" s="9" t="s">
        <v>447</v>
      </c>
      <c r="F984" s="9" t="s">
        <v>448</v>
      </c>
      <c r="I984" s="9" t="s">
        <v>25</v>
      </c>
      <c r="J984" s="129">
        <v>41631</v>
      </c>
      <c r="K984" s="129">
        <v>41631</v>
      </c>
      <c r="L984" s="129">
        <v>42004</v>
      </c>
      <c r="O984" s="9">
        <v>24</v>
      </c>
      <c r="Q984" s="9" t="s">
        <v>54</v>
      </c>
      <c r="S984" s="13">
        <v>5625000</v>
      </c>
      <c r="T984" s="13">
        <v>5625000</v>
      </c>
      <c r="U984" s="13">
        <v>1125000</v>
      </c>
      <c r="AF984" s="51">
        <f t="shared" si="14"/>
        <v>0</v>
      </c>
      <c r="AH984" s="11">
        <v>41631</v>
      </c>
      <c r="AI984" s="11">
        <v>41716</v>
      </c>
      <c r="AJ984" s="13">
        <v>3450000</v>
      </c>
      <c r="AK984" s="13">
        <v>690000</v>
      </c>
    </row>
    <row r="985" spans="1:131" ht="19.5" customHeight="1" x14ac:dyDescent="0.25">
      <c r="A985" s="9">
        <v>747</v>
      </c>
      <c r="B985" s="10" t="s">
        <v>1320</v>
      </c>
      <c r="C985" s="9" t="s">
        <v>2909</v>
      </c>
      <c r="E985" s="9" t="s">
        <v>447</v>
      </c>
      <c r="F985" s="9" t="s">
        <v>448</v>
      </c>
      <c r="I985" s="9" t="s">
        <v>25</v>
      </c>
      <c r="J985" s="129">
        <v>41624</v>
      </c>
      <c r="K985" s="129">
        <v>41624</v>
      </c>
      <c r="L985" s="129">
        <v>42004</v>
      </c>
      <c r="O985" s="9">
        <v>24</v>
      </c>
      <c r="Q985" s="9" t="s">
        <v>54</v>
      </c>
      <c r="S985" s="13">
        <v>7165000</v>
      </c>
      <c r="T985" s="13">
        <v>7165000</v>
      </c>
      <c r="U985" s="13">
        <v>1433000</v>
      </c>
      <c r="AF985" s="51">
        <f t="shared" si="14"/>
        <v>0</v>
      </c>
      <c r="AH985" s="11">
        <v>41624</v>
      </c>
      <c r="AI985" s="11">
        <v>41698</v>
      </c>
      <c r="AJ985" s="13">
        <v>4951723</v>
      </c>
      <c r="AK985" s="13">
        <v>990345</v>
      </c>
    </row>
    <row r="986" spans="1:131" ht="19.5" customHeight="1" x14ac:dyDescent="0.25">
      <c r="A986" s="9">
        <v>748</v>
      </c>
      <c r="B986" s="10" t="s">
        <v>1321</v>
      </c>
      <c r="C986" s="9" t="s">
        <v>2910</v>
      </c>
      <c r="E986" s="9" t="s">
        <v>447</v>
      </c>
      <c r="F986" s="9" t="s">
        <v>448</v>
      </c>
      <c r="I986" s="9" t="s">
        <v>25</v>
      </c>
      <c r="J986" s="129">
        <v>41608</v>
      </c>
      <c r="K986" s="129">
        <v>41608</v>
      </c>
      <c r="L986" s="129">
        <v>42004</v>
      </c>
      <c r="O986" s="9">
        <v>24</v>
      </c>
      <c r="Q986" s="9" t="s">
        <v>54</v>
      </c>
      <c r="S986" s="13">
        <v>7130000</v>
      </c>
      <c r="T986" s="13">
        <v>7130000</v>
      </c>
      <c r="U986" s="13">
        <v>1426000</v>
      </c>
      <c r="AF986" s="51">
        <f t="shared" si="14"/>
        <v>0</v>
      </c>
      <c r="AH986" s="11">
        <v>41608</v>
      </c>
      <c r="AI986" s="11">
        <v>41625</v>
      </c>
      <c r="AJ986" s="13">
        <v>4239637</v>
      </c>
      <c r="AK986" s="13">
        <v>847927</v>
      </c>
    </row>
    <row r="987" spans="1:131" ht="19.5" customHeight="1" x14ac:dyDescent="0.25">
      <c r="A987" s="9">
        <v>749</v>
      </c>
      <c r="B987" s="10" t="s">
        <v>1322</v>
      </c>
      <c r="C987" s="9" t="s">
        <v>2911</v>
      </c>
      <c r="E987" s="9" t="s">
        <v>447</v>
      </c>
      <c r="F987" s="9" t="s">
        <v>448</v>
      </c>
      <c r="I987" s="9" t="s">
        <v>25</v>
      </c>
      <c r="J987" s="129">
        <v>41608</v>
      </c>
      <c r="K987" s="129">
        <v>41608</v>
      </c>
      <c r="L987" s="129">
        <v>42004</v>
      </c>
      <c r="O987" s="9">
        <v>24</v>
      </c>
      <c r="Q987" s="9" t="s">
        <v>54</v>
      </c>
      <c r="S987" s="13">
        <v>4460000</v>
      </c>
      <c r="T987" s="13">
        <v>4460000</v>
      </c>
      <c r="U987" s="13">
        <v>892000</v>
      </c>
      <c r="AF987" s="51">
        <f t="shared" si="14"/>
        <v>0</v>
      </c>
      <c r="AH987" s="11">
        <v>41608</v>
      </c>
      <c r="AI987" s="11">
        <v>41624</v>
      </c>
      <c r="AJ987" s="13">
        <v>4335000</v>
      </c>
      <c r="AK987" s="13">
        <v>867000</v>
      </c>
    </row>
    <row r="988" spans="1:131" ht="19.5" customHeight="1" x14ac:dyDescent="0.25">
      <c r="A988" s="9">
        <v>750</v>
      </c>
      <c r="B988" s="10" t="s">
        <v>1323</v>
      </c>
      <c r="C988" s="9" t="s">
        <v>2912</v>
      </c>
      <c r="E988" s="9" t="s">
        <v>447</v>
      </c>
      <c r="F988" s="9" t="s">
        <v>448</v>
      </c>
      <c r="I988" s="9" t="s">
        <v>25</v>
      </c>
      <c r="J988" s="129">
        <v>41574</v>
      </c>
      <c r="K988" s="129">
        <v>41574</v>
      </c>
      <c r="L988" s="129">
        <v>42004</v>
      </c>
      <c r="O988" s="9">
        <v>24</v>
      </c>
      <c r="Q988" s="9" t="s">
        <v>54</v>
      </c>
      <c r="S988" s="13">
        <v>7165000</v>
      </c>
      <c r="T988" s="13">
        <v>7165000</v>
      </c>
      <c r="U988" s="13">
        <v>1433000</v>
      </c>
      <c r="AF988" s="51">
        <f t="shared" si="14"/>
        <v>0</v>
      </c>
      <c r="AH988" s="11">
        <v>41574</v>
      </c>
      <c r="AI988" s="11">
        <v>41599</v>
      </c>
      <c r="AJ988" s="13">
        <v>6350000</v>
      </c>
      <c r="AK988" s="13">
        <v>1270000</v>
      </c>
    </row>
    <row r="989" spans="1:131" ht="19.5" customHeight="1" x14ac:dyDescent="0.25">
      <c r="A989" s="9">
        <v>751</v>
      </c>
      <c r="B989" s="10" t="s">
        <v>1324</v>
      </c>
      <c r="C989" s="9" t="s">
        <v>1325</v>
      </c>
      <c r="E989" s="9" t="s">
        <v>748</v>
      </c>
      <c r="F989" s="9" t="s">
        <v>749</v>
      </c>
      <c r="I989" s="9" t="s">
        <v>1007</v>
      </c>
      <c r="J989" s="129">
        <v>41511</v>
      </c>
      <c r="K989" s="129">
        <v>41426</v>
      </c>
      <c r="L989" s="129">
        <v>41639</v>
      </c>
      <c r="M989" s="9" t="s">
        <v>20</v>
      </c>
      <c r="O989" s="9">
        <v>32</v>
      </c>
      <c r="Q989" s="9" t="s">
        <v>54</v>
      </c>
      <c r="S989" s="13">
        <v>37511000</v>
      </c>
      <c r="T989" s="13">
        <v>37511000</v>
      </c>
      <c r="U989" s="13">
        <v>7502200</v>
      </c>
      <c r="AF989" s="51">
        <f t="shared" si="14"/>
        <v>0</v>
      </c>
      <c r="AH989" s="11">
        <v>41426</v>
      </c>
      <c r="AI989" s="11">
        <v>41639</v>
      </c>
      <c r="AJ989" s="13">
        <v>35398439</v>
      </c>
      <c r="AK989" s="13">
        <v>7079688</v>
      </c>
    </row>
    <row r="990" spans="1:131" ht="19.5" customHeight="1" x14ac:dyDescent="0.25">
      <c r="A990" s="9">
        <v>752</v>
      </c>
      <c r="B990" s="10" t="s">
        <v>1326</v>
      </c>
      <c r="C990" s="9" t="s">
        <v>1327</v>
      </c>
      <c r="E990" s="9" t="s">
        <v>748</v>
      </c>
      <c r="F990" s="9" t="s">
        <v>749</v>
      </c>
      <c r="I990" s="9" t="s">
        <v>28</v>
      </c>
      <c r="J990" s="129">
        <v>41566</v>
      </c>
      <c r="K990" s="129">
        <v>41470</v>
      </c>
      <c r="L990" s="129">
        <v>41852</v>
      </c>
      <c r="M990" s="9" t="s">
        <v>20</v>
      </c>
      <c r="O990" s="9">
        <v>31</v>
      </c>
      <c r="Q990" s="9" t="s">
        <v>54</v>
      </c>
      <c r="S990" s="13">
        <v>10000000</v>
      </c>
      <c r="T990" s="13">
        <v>10000000</v>
      </c>
      <c r="U990" s="13">
        <v>2000000</v>
      </c>
      <c r="AF990" s="51">
        <f t="shared" si="14"/>
        <v>0</v>
      </c>
      <c r="AH990" s="11">
        <v>41470</v>
      </c>
      <c r="AI990" s="11">
        <v>41852</v>
      </c>
      <c r="AJ990" s="13">
        <v>12290639</v>
      </c>
      <c r="AK990" s="13">
        <v>2458128</v>
      </c>
    </row>
    <row r="991" spans="1:131" s="18" customFormat="1" ht="19.5" customHeight="1" x14ac:dyDescent="0.25">
      <c r="A991" s="18">
        <v>752</v>
      </c>
      <c r="B991" s="17" t="s">
        <v>1326</v>
      </c>
      <c r="C991" s="18" t="s">
        <v>1327</v>
      </c>
      <c r="D991" s="19">
        <v>42278</v>
      </c>
      <c r="G991" s="19"/>
      <c r="J991" s="130"/>
      <c r="K991" s="130"/>
      <c r="L991" s="130"/>
      <c r="R991" s="20"/>
      <c r="S991" s="20">
        <v>12862704</v>
      </c>
      <c r="T991" s="20">
        <v>12862704</v>
      </c>
      <c r="U991" s="20">
        <v>2572541</v>
      </c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51">
        <f t="shared" si="14"/>
        <v>0</v>
      </c>
      <c r="AG991" s="46"/>
      <c r="AH991" s="19"/>
      <c r="AI991" s="19"/>
      <c r="AJ991" s="20"/>
      <c r="AK991" s="20"/>
      <c r="AL991" s="19"/>
      <c r="AM991" s="19"/>
      <c r="AN991" s="20"/>
      <c r="AO991" s="20"/>
      <c r="AP991" s="19"/>
      <c r="AQ991" s="19"/>
      <c r="AR991" s="20"/>
      <c r="AS991" s="20"/>
      <c r="AT991" s="19"/>
      <c r="AU991" s="19"/>
      <c r="AV991" s="20"/>
      <c r="AW991" s="20"/>
      <c r="AX991" s="19"/>
      <c r="AY991" s="19"/>
      <c r="AZ991" s="20"/>
      <c r="BA991" s="20"/>
      <c r="BB991" s="19"/>
      <c r="BC991" s="19"/>
      <c r="BD991" s="20"/>
      <c r="BE991" s="20"/>
      <c r="BF991" s="19"/>
      <c r="BG991" s="19"/>
      <c r="BH991" s="20"/>
      <c r="BI991" s="20"/>
      <c r="BJ991" s="19"/>
      <c r="BK991" s="19"/>
      <c r="BL991" s="20"/>
      <c r="BM991" s="20"/>
      <c r="BN991" s="19"/>
      <c r="BO991" s="19"/>
      <c r="BP991" s="20"/>
      <c r="BQ991" s="20"/>
      <c r="BT991" s="20"/>
      <c r="BU991" s="20"/>
      <c r="BX991" s="20"/>
      <c r="BY991" s="20"/>
      <c r="CB991" s="20"/>
      <c r="CC991" s="20"/>
      <c r="CF991" s="20"/>
      <c r="CG991" s="20"/>
      <c r="CJ991" s="20"/>
      <c r="CK991" s="20"/>
      <c r="CN991" s="20"/>
      <c r="CO991" s="20"/>
      <c r="CP991" s="19"/>
      <c r="CQ991" s="19"/>
      <c r="CR991" s="20"/>
      <c r="CS991" s="20"/>
      <c r="CT991" s="19"/>
      <c r="CU991" s="19"/>
      <c r="CV991" s="20"/>
      <c r="CW991" s="20"/>
      <c r="CX991" s="96"/>
      <c r="CY991" s="96"/>
      <c r="CZ991" s="20"/>
      <c r="DA991" s="20"/>
      <c r="DB991" s="96"/>
      <c r="DC991" s="96"/>
      <c r="DD991" s="20"/>
      <c r="DE991" s="20"/>
      <c r="DF991" s="96"/>
      <c r="DG991" s="96"/>
      <c r="DH991" s="20"/>
      <c r="DI991" s="20"/>
      <c r="DJ991" s="96"/>
      <c r="DK991" s="96"/>
      <c r="DL991" s="20"/>
      <c r="DM991" s="20"/>
      <c r="DN991" s="96"/>
      <c r="DO991" s="96"/>
      <c r="DP991" s="20"/>
      <c r="DQ991" s="20"/>
      <c r="DR991" s="96"/>
      <c r="DS991" s="96"/>
      <c r="DT991" s="20"/>
      <c r="DU991" s="20"/>
      <c r="DV991" s="96"/>
      <c r="DW991" s="96"/>
      <c r="DX991" s="20"/>
      <c r="DY991" s="20"/>
      <c r="DZ991" s="56"/>
      <c r="EA991" s="57"/>
    </row>
    <row r="992" spans="1:131" ht="19.5" customHeight="1" x14ac:dyDescent="0.25">
      <c r="A992" s="9">
        <v>753</v>
      </c>
      <c r="B992" s="10" t="s">
        <v>1328</v>
      </c>
      <c r="C992" s="9" t="s">
        <v>1337</v>
      </c>
      <c r="E992" s="9" t="s">
        <v>1338</v>
      </c>
      <c r="F992" s="9" t="s">
        <v>1339</v>
      </c>
      <c r="H992" s="9" t="s">
        <v>202</v>
      </c>
      <c r="I992" s="9" t="s">
        <v>78</v>
      </c>
      <c r="J992" s="129">
        <v>42522</v>
      </c>
      <c r="K992" s="129">
        <v>41085</v>
      </c>
      <c r="L992" s="129">
        <v>43190</v>
      </c>
      <c r="M992" s="9" t="s">
        <v>20</v>
      </c>
      <c r="O992" s="9">
        <v>31</v>
      </c>
      <c r="Q992" s="9" t="s">
        <v>54</v>
      </c>
      <c r="S992" s="13">
        <v>1146000000</v>
      </c>
      <c r="T992" s="13">
        <v>1146000000</v>
      </c>
      <c r="U992" s="13">
        <v>286500000</v>
      </c>
      <c r="V992" s="13">
        <v>857500000</v>
      </c>
      <c r="AF992" s="51">
        <f t="shared" si="14"/>
        <v>857500000</v>
      </c>
      <c r="AH992" s="11">
        <v>41085</v>
      </c>
      <c r="AI992" s="11">
        <v>42369</v>
      </c>
      <c r="AJ992" s="13">
        <v>158060394</v>
      </c>
      <c r="AK992" s="13">
        <v>39515098</v>
      </c>
      <c r="AL992" s="11">
        <v>42370</v>
      </c>
      <c r="AM992" s="11">
        <v>42735</v>
      </c>
      <c r="AN992" s="13">
        <v>346017862</v>
      </c>
      <c r="AO992" s="13">
        <v>86504466</v>
      </c>
      <c r="AP992" s="11">
        <v>42736</v>
      </c>
      <c r="AQ992" s="11">
        <v>42916</v>
      </c>
      <c r="AR992" s="13">
        <v>214723154</v>
      </c>
      <c r="AS992" s="13">
        <v>53680789</v>
      </c>
      <c r="AT992" s="11">
        <v>42917</v>
      </c>
      <c r="AU992" s="11">
        <v>43008</v>
      </c>
      <c r="AV992" s="13">
        <v>119697007</v>
      </c>
      <c r="AW992" s="13">
        <v>29924252</v>
      </c>
      <c r="AX992" s="11">
        <v>43009</v>
      </c>
      <c r="AY992" s="11">
        <v>43131</v>
      </c>
      <c r="AZ992" s="13">
        <v>168840732</v>
      </c>
      <c r="BA992" s="13">
        <v>42210183</v>
      </c>
      <c r="BB992" s="11">
        <v>43132</v>
      </c>
      <c r="BC992" s="11">
        <v>43190</v>
      </c>
      <c r="BD992" s="13">
        <v>53502387</v>
      </c>
      <c r="BE992" s="13">
        <v>13375597</v>
      </c>
      <c r="BF992" s="11">
        <v>43191</v>
      </c>
      <c r="BG992" s="11">
        <v>43220</v>
      </c>
      <c r="BH992" s="13">
        <v>14482162</v>
      </c>
      <c r="BI992" s="13">
        <v>3620541</v>
      </c>
      <c r="BJ992" s="11">
        <v>43221</v>
      </c>
      <c r="BK992" s="11">
        <v>43251</v>
      </c>
      <c r="BL992" s="13">
        <v>59408005</v>
      </c>
      <c r="BM992" s="13">
        <v>14852001</v>
      </c>
      <c r="BN992" s="11">
        <v>41085</v>
      </c>
      <c r="BO992" s="11">
        <v>43251</v>
      </c>
      <c r="BP992" s="13">
        <v>1151176539</v>
      </c>
      <c r="BQ992" s="13">
        <v>4111208</v>
      </c>
      <c r="DZ992" s="54">
        <v>1151176539</v>
      </c>
      <c r="EA992" s="55">
        <v>287794135</v>
      </c>
    </row>
    <row r="993" spans="1:131" s="18" customFormat="1" ht="19.5" customHeight="1" x14ac:dyDescent="0.25">
      <c r="A993" s="18">
        <v>753</v>
      </c>
      <c r="B993" s="17" t="s">
        <v>1328</v>
      </c>
      <c r="C993" s="18" t="s">
        <v>1337</v>
      </c>
      <c r="D993" s="19">
        <v>43229</v>
      </c>
      <c r="G993" s="19"/>
      <c r="J993" s="130"/>
      <c r="K993" s="130"/>
      <c r="L993" s="130">
        <v>43251</v>
      </c>
      <c r="R993" s="20"/>
      <c r="S993" s="20">
        <v>1179333333</v>
      </c>
      <c r="T993" s="20">
        <v>1179333333</v>
      </c>
      <c r="U993" s="20">
        <v>294833333</v>
      </c>
      <c r="V993" s="20">
        <v>882500000</v>
      </c>
      <c r="W993" s="20"/>
      <c r="X993" s="20"/>
      <c r="Y993" s="20"/>
      <c r="Z993" s="20"/>
      <c r="AA993" s="20"/>
      <c r="AB993" s="20"/>
      <c r="AC993" s="20"/>
      <c r="AD993" s="20"/>
      <c r="AE993" s="20"/>
      <c r="AF993" s="80"/>
      <c r="AG993" s="46"/>
      <c r="AH993" s="19"/>
      <c r="AI993" s="19"/>
      <c r="AJ993" s="20"/>
      <c r="AK993" s="20"/>
      <c r="AL993" s="19"/>
      <c r="AM993" s="19"/>
      <c r="AN993" s="20"/>
      <c r="AO993" s="20"/>
      <c r="AP993" s="19"/>
      <c r="AQ993" s="19"/>
      <c r="AR993" s="20"/>
      <c r="AS993" s="20"/>
      <c r="AT993" s="19"/>
      <c r="AU993" s="19"/>
      <c r="AV993" s="20"/>
      <c r="AW993" s="20"/>
      <c r="AX993" s="19"/>
      <c r="AY993" s="19"/>
      <c r="AZ993" s="20"/>
      <c r="BA993" s="20"/>
      <c r="BB993" s="19"/>
      <c r="BC993" s="19"/>
      <c r="BD993" s="20"/>
      <c r="BE993" s="20"/>
      <c r="BF993" s="19"/>
      <c r="BG993" s="19"/>
      <c r="BH993" s="20"/>
      <c r="BI993" s="20"/>
      <c r="BJ993" s="19"/>
      <c r="BK993" s="19"/>
      <c r="BL993" s="20"/>
      <c r="BM993" s="20"/>
      <c r="BN993" s="19"/>
      <c r="BO993" s="19"/>
      <c r="BP993" s="20"/>
      <c r="BQ993" s="20"/>
      <c r="BT993" s="20"/>
      <c r="BU993" s="20"/>
      <c r="BX993" s="20"/>
      <c r="BY993" s="20"/>
      <c r="CB993" s="20"/>
      <c r="CC993" s="20"/>
      <c r="CF993" s="20"/>
      <c r="CG993" s="20"/>
      <c r="CJ993" s="20"/>
      <c r="CK993" s="20"/>
      <c r="CN993" s="20"/>
      <c r="CO993" s="20"/>
      <c r="CP993" s="19"/>
      <c r="CQ993" s="19"/>
      <c r="CR993" s="20"/>
      <c r="CS993" s="20"/>
      <c r="CT993" s="19"/>
      <c r="CU993" s="19"/>
      <c r="CV993" s="20"/>
      <c r="CW993" s="20"/>
      <c r="CX993" s="96"/>
      <c r="CY993" s="96"/>
      <c r="CZ993" s="20"/>
      <c r="DA993" s="20"/>
      <c r="DB993" s="96"/>
      <c r="DC993" s="96"/>
      <c r="DD993" s="20"/>
      <c r="DE993" s="20"/>
      <c r="DF993" s="96"/>
      <c r="DG993" s="96"/>
      <c r="DH993" s="20"/>
      <c r="DI993" s="20"/>
      <c r="DJ993" s="96"/>
      <c r="DK993" s="96"/>
      <c r="DL993" s="20"/>
      <c r="DM993" s="20"/>
      <c r="DN993" s="96"/>
      <c r="DO993" s="96"/>
      <c r="DP993" s="20"/>
      <c r="DQ993" s="20"/>
      <c r="DR993" s="96"/>
      <c r="DS993" s="96"/>
      <c r="DT993" s="20"/>
      <c r="DU993" s="20"/>
      <c r="DV993" s="96"/>
      <c r="DW993" s="96"/>
      <c r="DX993" s="20"/>
      <c r="DY993" s="20"/>
      <c r="DZ993" s="56"/>
      <c r="EA993" s="57"/>
    </row>
    <row r="994" spans="1:131" ht="19.5" customHeight="1" x14ac:dyDescent="0.25">
      <c r="A994" s="9">
        <v>754</v>
      </c>
      <c r="B994" s="10" t="s">
        <v>1329</v>
      </c>
      <c r="C994" s="9" t="s">
        <v>1340</v>
      </c>
      <c r="E994" s="9" t="s">
        <v>1341</v>
      </c>
      <c r="F994" s="9" t="s">
        <v>254</v>
      </c>
      <c r="I994" s="9" t="s">
        <v>35</v>
      </c>
      <c r="J994" s="129">
        <v>41855</v>
      </c>
      <c r="K994" s="129">
        <v>41760</v>
      </c>
      <c r="L994" s="129">
        <v>42277</v>
      </c>
      <c r="O994" s="9">
        <v>24</v>
      </c>
      <c r="Q994" s="9" t="s">
        <v>61</v>
      </c>
      <c r="S994" s="13">
        <v>7503126053</v>
      </c>
      <c r="T994" s="13">
        <v>7503126053</v>
      </c>
      <c r="U994" s="13">
        <v>1500625211</v>
      </c>
      <c r="AF994" s="51">
        <f t="shared" si="14"/>
        <v>0</v>
      </c>
      <c r="AH994" s="11">
        <v>41760</v>
      </c>
      <c r="AI994" s="11">
        <v>41820</v>
      </c>
      <c r="AJ994" s="13">
        <v>98215337</v>
      </c>
      <c r="AK994" s="13">
        <v>19643067</v>
      </c>
      <c r="AL994" s="11">
        <v>41821</v>
      </c>
      <c r="AM994" s="11">
        <v>41912</v>
      </c>
      <c r="AN994" s="13">
        <v>2434127377</v>
      </c>
      <c r="AO994" s="13">
        <v>486825475</v>
      </c>
      <c r="AP994" s="11">
        <v>41913</v>
      </c>
      <c r="AQ994" s="11">
        <v>42004</v>
      </c>
      <c r="AR994" s="13">
        <v>3709834961</v>
      </c>
      <c r="AS994" s="13">
        <v>927458740</v>
      </c>
      <c r="AT994" s="11">
        <v>42005</v>
      </c>
      <c r="AU994" s="11">
        <v>42094</v>
      </c>
      <c r="AV994" s="13">
        <v>625418805</v>
      </c>
      <c r="AW994" s="13">
        <v>156354701</v>
      </c>
      <c r="AX994" s="11">
        <v>41760</v>
      </c>
      <c r="AY994" s="11">
        <v>42094</v>
      </c>
      <c r="AZ994" s="13">
        <v>7820012452</v>
      </c>
      <c r="BA994" s="13">
        <v>364721130</v>
      </c>
      <c r="DZ994" s="54">
        <v>7820012452</v>
      </c>
      <c r="EA994" s="55">
        <f>1590281983+364721130</f>
        <v>1955003113</v>
      </c>
    </row>
    <row r="995" spans="1:131" s="18" customFormat="1" ht="19.5" customHeight="1" x14ac:dyDescent="0.25">
      <c r="A995" s="18">
        <v>754</v>
      </c>
      <c r="B995" s="17" t="s">
        <v>1329</v>
      </c>
      <c r="C995" s="18" t="s">
        <v>1340</v>
      </c>
      <c r="D995" s="19"/>
      <c r="E995" s="18" t="s">
        <v>2464</v>
      </c>
      <c r="F995" s="18" t="s">
        <v>2305</v>
      </c>
      <c r="G995" s="19"/>
      <c r="J995" s="130"/>
      <c r="K995" s="130"/>
      <c r="L995" s="13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51">
        <f t="shared" si="14"/>
        <v>0</v>
      </c>
      <c r="AG995" s="46"/>
      <c r="AH995" s="19"/>
      <c r="AI995" s="19"/>
      <c r="AJ995" s="20"/>
      <c r="AK995" s="20"/>
      <c r="AL995" s="19"/>
      <c r="AM995" s="19"/>
      <c r="AN995" s="20"/>
      <c r="AO995" s="20"/>
      <c r="AP995" s="19"/>
      <c r="AQ995" s="19"/>
      <c r="AR995" s="20"/>
      <c r="AS995" s="20"/>
      <c r="AT995" s="19"/>
      <c r="AU995" s="19"/>
      <c r="AV995" s="20"/>
      <c r="AW995" s="20"/>
      <c r="AX995" s="19"/>
      <c r="AY995" s="19"/>
      <c r="AZ995" s="20"/>
      <c r="BA995" s="20"/>
      <c r="BB995" s="19"/>
      <c r="BC995" s="19"/>
      <c r="BD995" s="20"/>
      <c r="BE995" s="20"/>
      <c r="BF995" s="19"/>
      <c r="BG995" s="19"/>
      <c r="BH995" s="20"/>
      <c r="BI995" s="20"/>
      <c r="BJ995" s="19"/>
      <c r="BK995" s="19"/>
      <c r="BL995" s="20"/>
      <c r="BM995" s="20"/>
      <c r="BN995" s="19"/>
      <c r="BO995" s="19"/>
      <c r="BP995" s="20"/>
      <c r="BQ995" s="20"/>
      <c r="BT995" s="20"/>
      <c r="BU995" s="20"/>
      <c r="BX995" s="20"/>
      <c r="BY995" s="20"/>
      <c r="CB995" s="20"/>
      <c r="CC995" s="20"/>
      <c r="CF995" s="20"/>
      <c r="CG995" s="20"/>
      <c r="CJ995" s="20"/>
      <c r="CK995" s="20"/>
      <c r="CN995" s="20"/>
      <c r="CO995" s="20"/>
      <c r="CP995" s="19"/>
      <c r="CQ995" s="19"/>
      <c r="CR995" s="20"/>
      <c r="CS995" s="20"/>
      <c r="CT995" s="19"/>
      <c r="CU995" s="19"/>
      <c r="CV995" s="20"/>
      <c r="CW995" s="20"/>
      <c r="CX995" s="96"/>
      <c r="CY995" s="96"/>
      <c r="CZ995" s="20"/>
      <c r="DA995" s="20"/>
      <c r="DB995" s="96"/>
      <c r="DC995" s="96"/>
      <c r="DD995" s="20"/>
      <c r="DE995" s="20"/>
      <c r="DF995" s="96"/>
      <c r="DG995" s="96"/>
      <c r="DH995" s="20"/>
      <c r="DI995" s="20"/>
      <c r="DJ995" s="96"/>
      <c r="DK995" s="96"/>
      <c r="DL995" s="20"/>
      <c r="DM995" s="20"/>
      <c r="DN995" s="96"/>
      <c r="DO995" s="96"/>
      <c r="DP995" s="20"/>
      <c r="DQ995" s="20"/>
      <c r="DR995" s="96"/>
      <c r="DS995" s="96"/>
      <c r="DT995" s="20"/>
      <c r="DU995" s="20"/>
      <c r="DV995" s="96"/>
      <c r="DW995" s="96"/>
      <c r="DX995" s="20"/>
      <c r="DY995" s="20"/>
      <c r="DZ995" s="56"/>
      <c r="EA995" s="57"/>
    </row>
    <row r="996" spans="1:131" s="18" customFormat="1" ht="19.5" customHeight="1" x14ac:dyDescent="0.25">
      <c r="A996" s="18">
        <v>754</v>
      </c>
      <c r="B996" s="17" t="s">
        <v>1329</v>
      </c>
      <c r="C996" s="18" t="s">
        <v>1340</v>
      </c>
      <c r="D996" s="19">
        <v>42187</v>
      </c>
      <c r="G996" s="19"/>
      <c r="J996" s="130"/>
      <c r="K996" s="130"/>
      <c r="L996" s="130"/>
      <c r="R996" s="20"/>
      <c r="S996" s="20"/>
      <c r="T996" s="20"/>
      <c r="U996" s="20">
        <v>1875781513</v>
      </c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51">
        <f t="shared" si="14"/>
        <v>0</v>
      </c>
      <c r="AG996" s="46"/>
      <c r="AH996" s="19"/>
      <c r="AI996" s="19"/>
      <c r="AJ996" s="20"/>
      <c r="AK996" s="20"/>
      <c r="AL996" s="19"/>
      <c r="AM996" s="19"/>
      <c r="AN996" s="20"/>
      <c r="AO996" s="20"/>
      <c r="AP996" s="19"/>
      <c r="AQ996" s="19"/>
      <c r="AR996" s="20"/>
      <c r="AS996" s="20"/>
      <c r="AT996" s="19"/>
      <c r="AU996" s="19"/>
      <c r="AV996" s="20"/>
      <c r="AW996" s="20"/>
      <c r="AX996" s="19"/>
      <c r="AY996" s="19"/>
      <c r="AZ996" s="20"/>
      <c r="BA996" s="20"/>
      <c r="BB996" s="19"/>
      <c r="BC996" s="19"/>
      <c r="BD996" s="20"/>
      <c r="BE996" s="20"/>
      <c r="BF996" s="19"/>
      <c r="BG996" s="19"/>
      <c r="BH996" s="20"/>
      <c r="BI996" s="20"/>
      <c r="BJ996" s="19"/>
      <c r="BK996" s="19"/>
      <c r="BL996" s="20"/>
      <c r="BM996" s="20"/>
      <c r="BN996" s="19"/>
      <c r="BO996" s="19"/>
      <c r="BP996" s="20"/>
      <c r="BQ996" s="20"/>
      <c r="BT996" s="20"/>
      <c r="BU996" s="20"/>
      <c r="BX996" s="20"/>
      <c r="BY996" s="20"/>
      <c r="CB996" s="20"/>
      <c r="CC996" s="20"/>
      <c r="CF996" s="20"/>
      <c r="CG996" s="20"/>
      <c r="CJ996" s="20"/>
      <c r="CK996" s="20"/>
      <c r="CN996" s="20"/>
      <c r="CO996" s="20"/>
      <c r="CP996" s="19"/>
      <c r="CQ996" s="19"/>
      <c r="CR996" s="20"/>
      <c r="CS996" s="20"/>
      <c r="CT996" s="19"/>
      <c r="CU996" s="19"/>
      <c r="CV996" s="20"/>
      <c r="CW996" s="20"/>
      <c r="CX996" s="96"/>
      <c r="CY996" s="96"/>
      <c r="CZ996" s="20"/>
      <c r="DA996" s="20"/>
      <c r="DB996" s="96"/>
      <c r="DC996" s="96"/>
      <c r="DD996" s="20"/>
      <c r="DE996" s="20"/>
      <c r="DF996" s="96"/>
      <c r="DG996" s="96"/>
      <c r="DH996" s="20"/>
      <c r="DI996" s="20"/>
      <c r="DJ996" s="96"/>
      <c r="DK996" s="96"/>
      <c r="DL996" s="20"/>
      <c r="DM996" s="20"/>
      <c r="DN996" s="96"/>
      <c r="DO996" s="96"/>
      <c r="DP996" s="20"/>
      <c r="DQ996" s="20"/>
      <c r="DR996" s="96"/>
      <c r="DS996" s="96"/>
      <c r="DT996" s="20"/>
      <c r="DU996" s="20"/>
      <c r="DV996" s="96"/>
      <c r="DW996" s="96"/>
      <c r="DX996" s="20"/>
      <c r="DY996" s="20"/>
      <c r="DZ996" s="56"/>
      <c r="EA996" s="57"/>
    </row>
    <row r="997" spans="1:131" s="18" customFormat="1" ht="19.5" customHeight="1" x14ac:dyDescent="0.25">
      <c r="A997" s="18">
        <v>754</v>
      </c>
      <c r="B997" s="17" t="s">
        <v>1329</v>
      </c>
      <c r="C997" s="18" t="s">
        <v>1340</v>
      </c>
      <c r="D997" s="19">
        <v>42352</v>
      </c>
      <c r="G997" s="19"/>
      <c r="J997" s="130"/>
      <c r="K997" s="130"/>
      <c r="L997" s="130"/>
      <c r="R997" s="20"/>
      <c r="S997" s="20">
        <v>7825262191</v>
      </c>
      <c r="T997" s="20">
        <v>7825262191</v>
      </c>
      <c r="U997" s="20">
        <v>1956315548</v>
      </c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51"/>
      <c r="AG997" s="46"/>
      <c r="AH997" s="19"/>
      <c r="AI997" s="19"/>
      <c r="AJ997" s="20"/>
      <c r="AK997" s="20"/>
      <c r="AL997" s="19"/>
      <c r="AM997" s="19"/>
      <c r="AN997" s="20"/>
      <c r="AO997" s="20"/>
      <c r="AP997" s="19"/>
      <c r="AQ997" s="19"/>
      <c r="AR997" s="20"/>
      <c r="AS997" s="20"/>
      <c r="AT997" s="19"/>
      <c r="AU997" s="19"/>
      <c r="AV997" s="20"/>
      <c r="AW997" s="20"/>
      <c r="AX997" s="19"/>
      <c r="AY997" s="19"/>
      <c r="AZ997" s="20"/>
      <c r="BA997" s="20"/>
      <c r="BB997" s="19"/>
      <c r="BC997" s="19"/>
      <c r="BD997" s="20"/>
      <c r="BE997" s="20"/>
      <c r="BF997" s="19"/>
      <c r="BG997" s="19"/>
      <c r="BH997" s="20"/>
      <c r="BI997" s="20"/>
      <c r="BJ997" s="19"/>
      <c r="BK997" s="19"/>
      <c r="BL997" s="20"/>
      <c r="BM997" s="20"/>
      <c r="BN997" s="19"/>
      <c r="BO997" s="19"/>
      <c r="BP997" s="20"/>
      <c r="BQ997" s="20"/>
      <c r="BT997" s="20"/>
      <c r="BU997" s="20"/>
      <c r="BX997" s="20"/>
      <c r="BY997" s="20"/>
      <c r="CB997" s="20"/>
      <c r="CC997" s="20"/>
      <c r="CF997" s="20"/>
      <c r="CG997" s="20"/>
      <c r="CJ997" s="20"/>
      <c r="CK997" s="20"/>
      <c r="CN997" s="20"/>
      <c r="CO997" s="20"/>
      <c r="CP997" s="19"/>
      <c r="CQ997" s="19"/>
      <c r="CR997" s="20"/>
      <c r="CS997" s="20"/>
      <c r="CT997" s="19"/>
      <c r="CU997" s="19"/>
      <c r="CV997" s="20"/>
      <c r="CW997" s="20"/>
      <c r="CX997" s="96"/>
      <c r="CY997" s="96"/>
      <c r="CZ997" s="20"/>
      <c r="DA997" s="20"/>
      <c r="DB997" s="96"/>
      <c r="DC997" s="96"/>
      <c r="DD997" s="20"/>
      <c r="DE997" s="20"/>
      <c r="DF997" s="96"/>
      <c r="DG997" s="96"/>
      <c r="DH997" s="20"/>
      <c r="DI997" s="20"/>
      <c r="DJ997" s="96"/>
      <c r="DK997" s="96"/>
      <c r="DL997" s="20"/>
      <c r="DM997" s="20"/>
      <c r="DN997" s="96"/>
      <c r="DO997" s="96"/>
      <c r="DP997" s="20"/>
      <c r="DQ997" s="20"/>
      <c r="DR997" s="96"/>
      <c r="DS997" s="96"/>
      <c r="DT997" s="20"/>
      <c r="DU997" s="20"/>
      <c r="DV997" s="96"/>
      <c r="DW997" s="96"/>
      <c r="DX997" s="20"/>
      <c r="DY997" s="20"/>
      <c r="DZ997" s="56"/>
      <c r="EA997" s="57"/>
    </row>
    <row r="998" spans="1:131" ht="19.5" customHeight="1" x14ac:dyDescent="0.25">
      <c r="A998" s="9">
        <v>755</v>
      </c>
      <c r="B998" s="10" t="s">
        <v>1330</v>
      </c>
      <c r="C998" s="9" t="s">
        <v>1342</v>
      </c>
      <c r="E998" s="9" t="s">
        <v>1343</v>
      </c>
      <c r="F998" s="9" t="s">
        <v>1344</v>
      </c>
      <c r="I998" s="9" t="s">
        <v>1007</v>
      </c>
      <c r="O998" s="9">
        <v>27</v>
      </c>
      <c r="AF998" s="51">
        <f t="shared" si="14"/>
        <v>0</v>
      </c>
    </row>
    <row r="999" spans="1:131" ht="19.5" customHeight="1" x14ac:dyDescent="0.25">
      <c r="A999" s="9">
        <v>756</v>
      </c>
      <c r="B999" s="10" t="s">
        <v>1331</v>
      </c>
      <c r="C999" s="9" t="s">
        <v>1345</v>
      </c>
      <c r="E999" s="9" t="s">
        <v>1341</v>
      </c>
      <c r="F999" s="9" t="s">
        <v>254</v>
      </c>
      <c r="I999" s="9" t="s">
        <v>35</v>
      </c>
      <c r="O999" s="9">
        <v>22</v>
      </c>
      <c r="AF999" s="51">
        <f t="shared" si="14"/>
        <v>0</v>
      </c>
    </row>
    <row r="1000" spans="1:131" ht="19.5" customHeight="1" x14ac:dyDescent="0.25">
      <c r="A1000" s="9">
        <v>757</v>
      </c>
      <c r="B1000" s="10" t="s">
        <v>1332</v>
      </c>
      <c r="C1000" s="9" t="s">
        <v>1346</v>
      </c>
      <c r="E1000" s="9" t="s">
        <v>1273</v>
      </c>
      <c r="F1000" s="9" t="s">
        <v>1274</v>
      </c>
      <c r="I1000" s="9" t="s">
        <v>25</v>
      </c>
      <c r="J1000" s="129">
        <v>41753</v>
      </c>
      <c r="K1000" s="129">
        <v>41722</v>
      </c>
      <c r="L1000" s="129">
        <v>42186</v>
      </c>
      <c r="M1000" s="9" t="s">
        <v>20</v>
      </c>
      <c r="O1000" s="9">
        <v>30</v>
      </c>
      <c r="Q1000" s="9" t="s">
        <v>54</v>
      </c>
      <c r="S1000" s="13">
        <v>18750000</v>
      </c>
      <c r="T1000" s="13">
        <v>18750000</v>
      </c>
      <c r="U1000" s="13">
        <v>3750000</v>
      </c>
      <c r="W1000" s="13">
        <v>4000000</v>
      </c>
      <c r="AB1000" s="13">
        <v>1000000</v>
      </c>
      <c r="AF1000" s="51">
        <f t="shared" si="14"/>
        <v>5000000</v>
      </c>
      <c r="AH1000" s="11">
        <v>41758</v>
      </c>
      <c r="AI1000" s="11">
        <v>42157</v>
      </c>
      <c r="AJ1000" s="13">
        <v>15870169</v>
      </c>
      <c r="AK1000" s="13">
        <v>3174034</v>
      </c>
    </row>
    <row r="1001" spans="1:131" s="18" customFormat="1" ht="19.5" customHeight="1" x14ac:dyDescent="0.25">
      <c r="A1001" s="18">
        <v>757</v>
      </c>
      <c r="B1001" s="17" t="s">
        <v>1332</v>
      </c>
      <c r="C1001" s="18" t="s">
        <v>3618</v>
      </c>
      <c r="D1001" s="19">
        <v>42333</v>
      </c>
      <c r="G1001" s="19"/>
      <c r="J1001" s="130"/>
      <c r="K1001" s="130"/>
      <c r="L1001" s="130"/>
      <c r="R1001" s="20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  <c r="AC1001" s="20"/>
      <c r="AD1001" s="20"/>
      <c r="AE1001" s="20"/>
      <c r="AF1001" s="80"/>
      <c r="AG1001" s="46"/>
      <c r="AH1001" s="19"/>
      <c r="AI1001" s="19"/>
      <c r="AJ1001" s="20"/>
      <c r="AK1001" s="20"/>
      <c r="AL1001" s="19"/>
      <c r="AM1001" s="19"/>
      <c r="AN1001" s="20"/>
      <c r="AO1001" s="20"/>
      <c r="AP1001" s="19"/>
      <c r="AQ1001" s="19"/>
      <c r="AR1001" s="20"/>
      <c r="AS1001" s="20"/>
      <c r="AT1001" s="19"/>
      <c r="AU1001" s="19"/>
      <c r="AV1001" s="20"/>
      <c r="AW1001" s="20"/>
      <c r="AX1001" s="19"/>
      <c r="AY1001" s="19"/>
      <c r="AZ1001" s="20"/>
      <c r="BA1001" s="20"/>
      <c r="BB1001" s="19"/>
      <c r="BC1001" s="19"/>
      <c r="BD1001" s="20"/>
      <c r="BE1001" s="20"/>
      <c r="BF1001" s="19"/>
      <c r="BG1001" s="19"/>
      <c r="BH1001" s="20"/>
      <c r="BI1001" s="20"/>
      <c r="BJ1001" s="19"/>
      <c r="BK1001" s="19"/>
      <c r="BL1001" s="20"/>
      <c r="BM1001" s="20"/>
      <c r="BN1001" s="19"/>
      <c r="BO1001" s="19"/>
      <c r="BP1001" s="20"/>
      <c r="BQ1001" s="20"/>
      <c r="BT1001" s="20"/>
      <c r="BU1001" s="20"/>
      <c r="BX1001" s="20"/>
      <c r="BY1001" s="20"/>
      <c r="CB1001" s="20"/>
      <c r="CC1001" s="20"/>
      <c r="CF1001" s="20"/>
      <c r="CG1001" s="20"/>
      <c r="CJ1001" s="20"/>
      <c r="CK1001" s="20"/>
      <c r="CN1001" s="20"/>
      <c r="CO1001" s="20"/>
      <c r="CP1001" s="19"/>
      <c r="CQ1001" s="19"/>
      <c r="CR1001" s="20"/>
      <c r="CS1001" s="20"/>
      <c r="CT1001" s="19"/>
      <c r="CU1001" s="19"/>
      <c r="CV1001" s="20"/>
      <c r="CW1001" s="20"/>
      <c r="CX1001" s="96"/>
      <c r="CY1001" s="96"/>
      <c r="CZ1001" s="20"/>
      <c r="DA1001" s="20"/>
      <c r="DB1001" s="96"/>
      <c r="DC1001" s="96"/>
      <c r="DD1001" s="20"/>
      <c r="DE1001" s="20"/>
      <c r="DF1001" s="96"/>
      <c r="DG1001" s="96"/>
      <c r="DH1001" s="20"/>
      <c r="DI1001" s="20"/>
      <c r="DJ1001" s="96"/>
      <c r="DK1001" s="96"/>
      <c r="DL1001" s="20"/>
      <c r="DM1001" s="20"/>
      <c r="DN1001" s="96"/>
      <c r="DO1001" s="96"/>
      <c r="DP1001" s="20"/>
      <c r="DQ1001" s="20"/>
      <c r="DR1001" s="96"/>
      <c r="DS1001" s="96"/>
      <c r="DT1001" s="20"/>
      <c r="DU1001" s="20"/>
      <c r="DV1001" s="96"/>
      <c r="DW1001" s="96"/>
      <c r="DX1001" s="20"/>
      <c r="DY1001" s="20"/>
      <c r="DZ1001" s="56"/>
      <c r="EA1001" s="57"/>
    </row>
    <row r="1002" spans="1:131" ht="42.75" customHeight="1" x14ac:dyDescent="0.25">
      <c r="A1002" s="9">
        <v>758</v>
      </c>
      <c r="B1002" s="10" t="s">
        <v>1333</v>
      </c>
      <c r="C1002" s="9" t="s">
        <v>1347</v>
      </c>
      <c r="E1002" s="9" t="s">
        <v>688</v>
      </c>
      <c r="F1002" s="9" t="s">
        <v>689</v>
      </c>
      <c r="I1002" s="9" t="s">
        <v>25</v>
      </c>
      <c r="J1002" s="129">
        <v>41629</v>
      </c>
      <c r="K1002" s="129">
        <v>41629</v>
      </c>
      <c r="L1002" s="129">
        <v>41728</v>
      </c>
      <c r="M1002" s="9" t="s">
        <v>20</v>
      </c>
      <c r="O1002" s="9">
        <v>28</v>
      </c>
      <c r="Q1002" s="9" t="s">
        <v>54</v>
      </c>
      <c r="S1002" s="13">
        <v>1250000</v>
      </c>
      <c r="T1002" s="13">
        <v>1250000</v>
      </c>
      <c r="U1002" s="13">
        <v>250000</v>
      </c>
      <c r="AF1002" s="51">
        <f t="shared" si="14"/>
        <v>0</v>
      </c>
      <c r="AH1002" s="11">
        <v>41629</v>
      </c>
      <c r="AI1002" s="11">
        <v>41728</v>
      </c>
      <c r="AJ1002" s="13">
        <v>1252000</v>
      </c>
      <c r="AK1002" s="13">
        <v>250000</v>
      </c>
    </row>
    <row r="1003" spans="1:131" ht="19.5" customHeight="1" x14ac:dyDescent="0.25">
      <c r="A1003" s="9">
        <v>759</v>
      </c>
      <c r="B1003" s="10" t="s">
        <v>1334</v>
      </c>
      <c r="C1003" s="9" t="s">
        <v>1348</v>
      </c>
      <c r="E1003" s="9" t="s">
        <v>1349</v>
      </c>
      <c r="F1003" s="9" t="s">
        <v>793</v>
      </c>
      <c r="I1003" s="9" t="s">
        <v>25</v>
      </c>
      <c r="M1003" s="9" t="s">
        <v>20</v>
      </c>
      <c r="O1003" s="9">
        <v>29</v>
      </c>
      <c r="AF1003" s="51">
        <f t="shared" si="14"/>
        <v>0</v>
      </c>
    </row>
    <row r="1004" spans="1:131" ht="19.5" customHeight="1" x14ac:dyDescent="0.25">
      <c r="A1004" s="9">
        <v>760</v>
      </c>
      <c r="B1004" s="10" t="s">
        <v>1335</v>
      </c>
      <c r="C1004" s="9" t="s">
        <v>1350</v>
      </c>
      <c r="E1004" s="9" t="s">
        <v>236</v>
      </c>
      <c r="F1004" s="9" t="s">
        <v>1351</v>
      </c>
      <c r="I1004" s="9" t="s">
        <v>78</v>
      </c>
      <c r="J1004" s="129">
        <v>41640</v>
      </c>
      <c r="K1004" s="129">
        <v>41640</v>
      </c>
      <c r="L1004" s="129">
        <v>42004</v>
      </c>
      <c r="M1004" s="9" t="s">
        <v>20</v>
      </c>
      <c r="O1004" s="9">
        <v>28</v>
      </c>
      <c r="Q1004" s="9" t="s">
        <v>54</v>
      </c>
      <c r="S1004" s="13">
        <v>11500000</v>
      </c>
      <c r="T1004" s="13">
        <v>11500000</v>
      </c>
      <c r="U1004" s="13">
        <v>2300000</v>
      </c>
      <c r="AF1004" s="51">
        <f t="shared" si="14"/>
        <v>0</v>
      </c>
      <c r="AH1004" s="11">
        <v>41640</v>
      </c>
      <c r="AI1004" s="11">
        <v>42035</v>
      </c>
      <c r="AJ1004" s="13">
        <v>17363464</v>
      </c>
      <c r="AK1004" s="13">
        <v>3472693</v>
      </c>
    </row>
    <row r="1005" spans="1:131" s="18" customFormat="1" ht="19.5" customHeight="1" x14ac:dyDescent="0.25">
      <c r="A1005" s="18">
        <v>760</v>
      </c>
      <c r="B1005" s="17" t="s">
        <v>1335</v>
      </c>
      <c r="C1005" s="18" t="s">
        <v>1350</v>
      </c>
      <c r="D1005" s="19">
        <v>42121</v>
      </c>
      <c r="G1005" s="19"/>
      <c r="J1005" s="130"/>
      <c r="K1005" s="130"/>
      <c r="L1005" s="130">
        <v>42035</v>
      </c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/>
      <c r="AC1005" s="20"/>
      <c r="AD1005" s="20"/>
      <c r="AE1005" s="20"/>
      <c r="AF1005" s="51">
        <f t="shared" si="14"/>
        <v>0</v>
      </c>
      <c r="AG1005" s="46"/>
      <c r="AH1005" s="19"/>
      <c r="AI1005" s="19"/>
      <c r="AJ1005" s="20"/>
      <c r="AK1005" s="20"/>
      <c r="AL1005" s="19"/>
      <c r="AM1005" s="19"/>
      <c r="AN1005" s="20"/>
      <c r="AO1005" s="20"/>
      <c r="AP1005" s="19"/>
      <c r="AQ1005" s="19"/>
      <c r="AR1005" s="20"/>
      <c r="AS1005" s="20"/>
      <c r="AT1005" s="19"/>
      <c r="AU1005" s="19"/>
      <c r="AV1005" s="20"/>
      <c r="AW1005" s="20"/>
      <c r="AX1005" s="19"/>
      <c r="AY1005" s="19"/>
      <c r="AZ1005" s="20"/>
      <c r="BA1005" s="20"/>
      <c r="BB1005" s="19"/>
      <c r="BC1005" s="19"/>
      <c r="BD1005" s="20"/>
      <c r="BE1005" s="20"/>
      <c r="BF1005" s="19"/>
      <c r="BG1005" s="19"/>
      <c r="BH1005" s="20"/>
      <c r="BI1005" s="20"/>
      <c r="BJ1005" s="19"/>
      <c r="BK1005" s="19"/>
      <c r="BL1005" s="20"/>
      <c r="BM1005" s="20"/>
      <c r="BN1005" s="19"/>
      <c r="BO1005" s="19"/>
      <c r="BP1005" s="20"/>
      <c r="BQ1005" s="20"/>
      <c r="BT1005" s="20"/>
      <c r="BU1005" s="20"/>
      <c r="BX1005" s="20"/>
      <c r="BY1005" s="20"/>
      <c r="CB1005" s="20"/>
      <c r="CC1005" s="20"/>
      <c r="CF1005" s="20"/>
      <c r="CG1005" s="20"/>
      <c r="CJ1005" s="20"/>
      <c r="CK1005" s="20"/>
      <c r="CN1005" s="20"/>
      <c r="CO1005" s="20"/>
      <c r="CP1005" s="19"/>
      <c r="CQ1005" s="19"/>
      <c r="CR1005" s="20"/>
      <c r="CS1005" s="20"/>
      <c r="CT1005" s="19"/>
      <c r="CU1005" s="19"/>
      <c r="CV1005" s="20"/>
      <c r="CW1005" s="20"/>
      <c r="CX1005" s="96"/>
      <c r="CY1005" s="96"/>
      <c r="CZ1005" s="20"/>
      <c r="DA1005" s="20"/>
      <c r="DB1005" s="96"/>
      <c r="DC1005" s="96"/>
      <c r="DD1005" s="20"/>
      <c r="DE1005" s="20"/>
      <c r="DF1005" s="96"/>
      <c r="DG1005" s="96"/>
      <c r="DH1005" s="20"/>
      <c r="DI1005" s="20"/>
      <c r="DJ1005" s="96"/>
      <c r="DK1005" s="96"/>
      <c r="DL1005" s="20"/>
      <c r="DM1005" s="20"/>
      <c r="DN1005" s="96"/>
      <c r="DO1005" s="96"/>
      <c r="DP1005" s="20"/>
      <c r="DQ1005" s="20"/>
      <c r="DR1005" s="96"/>
      <c r="DS1005" s="96"/>
      <c r="DT1005" s="20"/>
      <c r="DU1005" s="20"/>
      <c r="DV1005" s="96"/>
      <c r="DW1005" s="96"/>
      <c r="DX1005" s="20"/>
      <c r="DY1005" s="20"/>
      <c r="DZ1005" s="56"/>
      <c r="EA1005" s="57"/>
    </row>
    <row r="1006" spans="1:131" s="18" customFormat="1" ht="19.5" customHeight="1" x14ac:dyDescent="0.25">
      <c r="A1006" s="18">
        <v>760</v>
      </c>
      <c r="B1006" s="17" t="s">
        <v>1335</v>
      </c>
      <c r="C1006" s="18" t="s">
        <v>1350</v>
      </c>
      <c r="D1006" s="19">
        <v>42269</v>
      </c>
      <c r="G1006" s="19"/>
      <c r="J1006" s="130"/>
      <c r="K1006" s="130"/>
      <c r="L1006" s="130"/>
      <c r="R1006" s="20"/>
      <c r="S1006" s="20">
        <v>17788728</v>
      </c>
      <c r="T1006" s="20">
        <v>17788728</v>
      </c>
      <c r="U1006" s="20">
        <v>3557746</v>
      </c>
      <c r="V1006" s="20"/>
      <c r="W1006" s="20"/>
      <c r="X1006" s="20"/>
      <c r="Y1006" s="20"/>
      <c r="Z1006" s="20"/>
      <c r="AA1006" s="20"/>
      <c r="AB1006" s="20"/>
      <c r="AC1006" s="20"/>
      <c r="AD1006" s="20"/>
      <c r="AE1006" s="20"/>
      <c r="AF1006" s="51">
        <f t="shared" si="14"/>
        <v>0</v>
      </c>
      <c r="AG1006" s="46"/>
      <c r="AH1006" s="19"/>
      <c r="AI1006" s="19"/>
      <c r="AJ1006" s="20"/>
      <c r="AK1006" s="20"/>
      <c r="AL1006" s="19"/>
      <c r="AM1006" s="19"/>
      <c r="AN1006" s="20"/>
      <c r="AO1006" s="20"/>
      <c r="AP1006" s="19"/>
      <c r="AQ1006" s="19"/>
      <c r="AR1006" s="20"/>
      <c r="AS1006" s="20"/>
      <c r="AT1006" s="19"/>
      <c r="AU1006" s="19"/>
      <c r="AV1006" s="20"/>
      <c r="AW1006" s="20"/>
      <c r="AX1006" s="19"/>
      <c r="AY1006" s="19"/>
      <c r="AZ1006" s="20"/>
      <c r="BA1006" s="20"/>
      <c r="BB1006" s="19"/>
      <c r="BC1006" s="19"/>
      <c r="BD1006" s="20"/>
      <c r="BE1006" s="20"/>
      <c r="BF1006" s="19"/>
      <c r="BG1006" s="19"/>
      <c r="BH1006" s="20"/>
      <c r="BI1006" s="20"/>
      <c r="BJ1006" s="19"/>
      <c r="BK1006" s="19"/>
      <c r="BL1006" s="20"/>
      <c r="BM1006" s="20"/>
      <c r="BN1006" s="19"/>
      <c r="BO1006" s="19"/>
      <c r="BP1006" s="20"/>
      <c r="BQ1006" s="20"/>
      <c r="BT1006" s="20"/>
      <c r="BU1006" s="20"/>
      <c r="BX1006" s="20"/>
      <c r="BY1006" s="20"/>
      <c r="CB1006" s="20"/>
      <c r="CC1006" s="20"/>
      <c r="CF1006" s="20"/>
      <c r="CG1006" s="20"/>
      <c r="CJ1006" s="20"/>
      <c r="CK1006" s="20"/>
      <c r="CN1006" s="20"/>
      <c r="CO1006" s="20"/>
      <c r="CP1006" s="19"/>
      <c r="CQ1006" s="19"/>
      <c r="CR1006" s="20"/>
      <c r="CS1006" s="20"/>
      <c r="CT1006" s="19"/>
      <c r="CU1006" s="19"/>
      <c r="CV1006" s="20"/>
      <c r="CW1006" s="20"/>
      <c r="CX1006" s="96"/>
      <c r="CY1006" s="96"/>
      <c r="CZ1006" s="20"/>
      <c r="DA1006" s="20"/>
      <c r="DB1006" s="96"/>
      <c r="DC1006" s="96"/>
      <c r="DD1006" s="20"/>
      <c r="DE1006" s="20"/>
      <c r="DF1006" s="96"/>
      <c r="DG1006" s="96"/>
      <c r="DH1006" s="20"/>
      <c r="DI1006" s="20"/>
      <c r="DJ1006" s="96"/>
      <c r="DK1006" s="96"/>
      <c r="DL1006" s="20"/>
      <c r="DM1006" s="20"/>
      <c r="DN1006" s="96"/>
      <c r="DO1006" s="96"/>
      <c r="DP1006" s="20"/>
      <c r="DQ1006" s="20"/>
      <c r="DR1006" s="96"/>
      <c r="DS1006" s="96"/>
      <c r="DT1006" s="20"/>
      <c r="DU1006" s="20"/>
      <c r="DV1006" s="96"/>
      <c r="DW1006" s="96"/>
      <c r="DX1006" s="20"/>
      <c r="DY1006" s="20"/>
      <c r="DZ1006" s="56"/>
      <c r="EA1006" s="57"/>
    </row>
    <row r="1007" spans="1:131" ht="19.5" customHeight="1" x14ac:dyDescent="0.25">
      <c r="A1007" s="9">
        <v>761</v>
      </c>
      <c r="B1007" s="10" t="s">
        <v>1336</v>
      </c>
      <c r="C1007" s="9" t="s">
        <v>1360</v>
      </c>
      <c r="E1007" s="9" t="s">
        <v>411</v>
      </c>
      <c r="F1007" s="9" t="s">
        <v>412</v>
      </c>
      <c r="I1007" s="9" t="s">
        <v>25</v>
      </c>
      <c r="M1007" s="9" t="s">
        <v>20</v>
      </c>
      <c r="AF1007" s="51">
        <f t="shared" si="14"/>
        <v>0</v>
      </c>
    </row>
    <row r="1008" spans="1:131" ht="19.5" customHeight="1" x14ac:dyDescent="0.25">
      <c r="A1008" s="9">
        <v>762</v>
      </c>
      <c r="B1008" s="10" t="s">
        <v>1367</v>
      </c>
      <c r="C1008" s="9" t="s">
        <v>1368</v>
      </c>
      <c r="E1008" s="9" t="s">
        <v>1369</v>
      </c>
      <c r="F1008" s="9" t="s">
        <v>878</v>
      </c>
      <c r="I1008" s="9" t="s">
        <v>25</v>
      </c>
      <c r="J1008" s="129">
        <v>41750</v>
      </c>
      <c r="K1008" s="129">
        <v>41548</v>
      </c>
      <c r="L1008" s="129">
        <v>42094</v>
      </c>
      <c r="M1008" s="9" t="s">
        <v>20</v>
      </c>
      <c r="O1008" s="9">
        <v>26</v>
      </c>
      <c r="Q1008" s="9" t="s">
        <v>54</v>
      </c>
      <c r="S1008" s="13">
        <v>12500000</v>
      </c>
      <c r="T1008" s="13">
        <v>12500000</v>
      </c>
      <c r="U1008" s="13">
        <v>2500000</v>
      </c>
      <c r="AF1008" s="51">
        <f t="shared" si="14"/>
        <v>0</v>
      </c>
      <c r="AH1008" s="11">
        <v>41548</v>
      </c>
      <c r="AI1008" s="11">
        <v>42094</v>
      </c>
      <c r="AJ1008" s="13">
        <v>12469899</v>
      </c>
      <c r="AK1008" s="13">
        <v>2493980</v>
      </c>
    </row>
    <row r="1009" spans="1:131" ht="19.5" customHeight="1" x14ac:dyDescent="0.25">
      <c r="A1009" s="9">
        <v>763</v>
      </c>
      <c r="B1009" s="10" t="s">
        <v>1370</v>
      </c>
      <c r="C1009" s="9" t="s">
        <v>1371</v>
      </c>
      <c r="E1009" s="9" t="s">
        <v>1369</v>
      </c>
      <c r="F1009" s="9" t="s">
        <v>2735</v>
      </c>
      <c r="I1009" s="9" t="s">
        <v>25</v>
      </c>
      <c r="J1009" s="129">
        <v>41572</v>
      </c>
      <c r="K1009" s="129">
        <v>41395</v>
      </c>
      <c r="L1009" s="129">
        <v>42004</v>
      </c>
      <c r="M1009" s="9" t="s">
        <v>335</v>
      </c>
      <c r="O1009" s="9">
        <v>27</v>
      </c>
      <c r="Q1009" s="9" t="s">
        <v>54</v>
      </c>
      <c r="S1009" s="13">
        <v>12500000</v>
      </c>
      <c r="T1009" s="13">
        <v>12500000</v>
      </c>
      <c r="U1009" s="13">
        <v>2500000</v>
      </c>
      <c r="AF1009" s="51">
        <f t="shared" si="14"/>
        <v>0</v>
      </c>
      <c r="AH1009" s="11">
        <v>41395</v>
      </c>
      <c r="AI1009" s="11">
        <v>42004</v>
      </c>
      <c r="AJ1009" s="13">
        <v>12497976</v>
      </c>
      <c r="AK1009" s="13">
        <v>2499595</v>
      </c>
    </row>
    <row r="1010" spans="1:131" s="18" customFormat="1" ht="19.5" customHeight="1" x14ac:dyDescent="0.25">
      <c r="A1010" s="18">
        <v>763</v>
      </c>
      <c r="B1010" s="17" t="s">
        <v>1370</v>
      </c>
      <c r="C1010" s="18" t="s">
        <v>3112</v>
      </c>
      <c r="D1010" s="19">
        <v>42130</v>
      </c>
      <c r="E1010" s="9" t="s">
        <v>1369</v>
      </c>
      <c r="G1010" s="19"/>
      <c r="J1010" s="130"/>
      <c r="K1010" s="130"/>
      <c r="L1010" s="130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0"/>
      <c r="AE1010" s="20"/>
      <c r="AF1010" s="51">
        <f t="shared" si="14"/>
        <v>0</v>
      </c>
      <c r="AG1010" s="46"/>
      <c r="AH1010" s="19"/>
      <c r="AI1010" s="19"/>
      <c r="AJ1010" s="20"/>
      <c r="AK1010" s="20"/>
      <c r="AL1010" s="19"/>
      <c r="AM1010" s="19"/>
      <c r="AN1010" s="20"/>
      <c r="AO1010" s="20"/>
      <c r="AP1010" s="19"/>
      <c r="AQ1010" s="19"/>
      <c r="AR1010" s="20"/>
      <c r="AS1010" s="20"/>
      <c r="AT1010" s="19"/>
      <c r="AU1010" s="19"/>
      <c r="AV1010" s="20"/>
      <c r="AW1010" s="20"/>
      <c r="AX1010" s="19"/>
      <c r="AY1010" s="19"/>
      <c r="AZ1010" s="20"/>
      <c r="BA1010" s="20"/>
      <c r="BB1010" s="19"/>
      <c r="BC1010" s="19"/>
      <c r="BD1010" s="20"/>
      <c r="BE1010" s="20"/>
      <c r="BF1010" s="19"/>
      <c r="BG1010" s="19"/>
      <c r="BH1010" s="20"/>
      <c r="BI1010" s="20"/>
      <c r="BJ1010" s="19"/>
      <c r="BK1010" s="19"/>
      <c r="BL1010" s="20"/>
      <c r="BM1010" s="20"/>
      <c r="BN1010" s="19"/>
      <c r="BO1010" s="19"/>
      <c r="BP1010" s="20"/>
      <c r="BQ1010" s="20"/>
      <c r="BT1010" s="20"/>
      <c r="BU1010" s="20"/>
      <c r="BX1010" s="20"/>
      <c r="BY1010" s="20"/>
      <c r="CB1010" s="20"/>
      <c r="CC1010" s="20"/>
      <c r="CF1010" s="20"/>
      <c r="CG1010" s="20"/>
      <c r="CJ1010" s="20"/>
      <c r="CK1010" s="20"/>
      <c r="CN1010" s="20"/>
      <c r="CO1010" s="20"/>
      <c r="CP1010" s="19"/>
      <c r="CQ1010" s="19"/>
      <c r="CR1010" s="20"/>
      <c r="CS1010" s="20"/>
      <c r="CT1010" s="19"/>
      <c r="CU1010" s="19"/>
      <c r="CV1010" s="20"/>
      <c r="CW1010" s="20"/>
      <c r="CX1010" s="96"/>
      <c r="CY1010" s="96"/>
      <c r="CZ1010" s="20"/>
      <c r="DA1010" s="20"/>
      <c r="DB1010" s="96"/>
      <c r="DC1010" s="96"/>
      <c r="DD1010" s="20"/>
      <c r="DE1010" s="20"/>
      <c r="DF1010" s="96"/>
      <c r="DG1010" s="96"/>
      <c r="DH1010" s="20"/>
      <c r="DI1010" s="20"/>
      <c r="DJ1010" s="96"/>
      <c r="DK1010" s="96"/>
      <c r="DL1010" s="20"/>
      <c r="DM1010" s="20"/>
      <c r="DN1010" s="96"/>
      <c r="DO1010" s="96"/>
      <c r="DP1010" s="20"/>
      <c r="DQ1010" s="20"/>
      <c r="DR1010" s="96"/>
      <c r="DS1010" s="96"/>
      <c r="DT1010" s="20"/>
      <c r="DU1010" s="20"/>
      <c r="DV1010" s="96"/>
      <c r="DW1010" s="96"/>
      <c r="DX1010" s="20"/>
      <c r="DY1010" s="20"/>
      <c r="DZ1010" s="56"/>
      <c r="EA1010" s="57"/>
    </row>
    <row r="1011" spans="1:131" ht="19.5" customHeight="1" x14ac:dyDescent="0.25">
      <c r="A1011" s="9">
        <v>764</v>
      </c>
      <c r="B1011" s="10" t="s">
        <v>1372</v>
      </c>
      <c r="C1011" s="9" t="s">
        <v>3114</v>
      </c>
      <c r="E1011" s="9" t="s">
        <v>877</v>
      </c>
      <c r="F1011" s="9" t="s">
        <v>878</v>
      </c>
      <c r="I1011" s="9" t="s">
        <v>25</v>
      </c>
      <c r="J1011" s="129">
        <v>41708</v>
      </c>
      <c r="K1011" s="129">
        <v>41365</v>
      </c>
      <c r="L1011" s="129">
        <v>42004</v>
      </c>
      <c r="M1011" s="9" t="s">
        <v>20</v>
      </c>
      <c r="O1011" s="9">
        <v>29</v>
      </c>
      <c r="Q1011" s="9" t="s">
        <v>54</v>
      </c>
      <c r="S1011" s="13">
        <v>10000000</v>
      </c>
      <c r="T1011" s="13">
        <v>10000000</v>
      </c>
      <c r="U1011" s="13">
        <v>2000000</v>
      </c>
      <c r="AF1011" s="51">
        <f t="shared" si="14"/>
        <v>0</v>
      </c>
      <c r="AH1011" s="11">
        <v>41365</v>
      </c>
      <c r="AI1011" s="11">
        <v>42004</v>
      </c>
      <c r="AJ1011" s="13">
        <v>9903995</v>
      </c>
      <c r="AK1011" s="13">
        <v>1980799</v>
      </c>
    </row>
    <row r="1012" spans="1:131" ht="19.5" customHeight="1" x14ac:dyDescent="0.25">
      <c r="A1012" s="9">
        <v>765</v>
      </c>
      <c r="B1012" s="10" t="s">
        <v>1373</v>
      </c>
      <c r="C1012" s="9" t="s">
        <v>1376</v>
      </c>
      <c r="E1012" s="9" t="s">
        <v>1374</v>
      </c>
      <c r="F1012" s="9" t="s">
        <v>1375</v>
      </c>
      <c r="I1012" s="9" t="s">
        <v>78</v>
      </c>
      <c r="M1012" s="9" t="s">
        <v>20</v>
      </c>
      <c r="O1012" s="9">
        <v>32</v>
      </c>
      <c r="AF1012" s="51">
        <f t="shared" ref="AF1012:AF1065" si="15">SUM(V1012:AE1012)</f>
        <v>0</v>
      </c>
    </row>
    <row r="1013" spans="1:131" ht="19.5" customHeight="1" x14ac:dyDescent="0.25">
      <c r="A1013" s="9">
        <v>766</v>
      </c>
      <c r="B1013" s="10" t="s">
        <v>1381</v>
      </c>
      <c r="C1013" s="9" t="s">
        <v>2629</v>
      </c>
      <c r="E1013" s="9" t="s">
        <v>372</v>
      </c>
      <c r="F1013" s="9" t="s">
        <v>1377</v>
      </c>
      <c r="I1013" s="9" t="s">
        <v>25</v>
      </c>
      <c r="J1013" s="129">
        <v>41671</v>
      </c>
      <c r="K1013" s="129">
        <v>41547</v>
      </c>
      <c r="L1013" s="129">
        <v>41882</v>
      </c>
      <c r="M1013" s="9" t="s">
        <v>20</v>
      </c>
      <c r="O1013" s="9">
        <v>29</v>
      </c>
      <c r="Q1013" s="9" t="s">
        <v>54</v>
      </c>
      <c r="S1013" s="13">
        <v>7137600</v>
      </c>
      <c r="T1013" s="13">
        <v>7137600</v>
      </c>
      <c r="U1013" s="13">
        <v>1423840</v>
      </c>
      <c r="W1013" s="13">
        <v>3000000</v>
      </c>
      <c r="AF1013" s="51">
        <f t="shared" si="15"/>
        <v>3000000</v>
      </c>
      <c r="AH1013" s="11">
        <v>41638</v>
      </c>
      <c r="AI1013" s="11">
        <v>41882</v>
      </c>
      <c r="AJ1013" s="13">
        <v>6301466</v>
      </c>
      <c r="AK1013" s="13">
        <v>1260293</v>
      </c>
    </row>
    <row r="1014" spans="1:131" ht="19.5" customHeight="1" x14ac:dyDescent="0.25">
      <c r="A1014" s="9">
        <v>767</v>
      </c>
      <c r="B1014" s="10" t="s">
        <v>1378</v>
      </c>
      <c r="C1014" s="9" t="s">
        <v>7118</v>
      </c>
      <c r="E1014" s="9" t="s">
        <v>1379</v>
      </c>
      <c r="F1014" s="9" t="s">
        <v>1380</v>
      </c>
      <c r="I1014" s="9" t="s">
        <v>35</v>
      </c>
      <c r="O1014" s="9">
        <v>31</v>
      </c>
      <c r="AF1014" s="51">
        <f t="shared" si="15"/>
        <v>0</v>
      </c>
    </row>
    <row r="1015" spans="1:131" s="18" customFormat="1" ht="19.5" customHeight="1" x14ac:dyDescent="0.25">
      <c r="A1015" s="18">
        <v>767</v>
      </c>
      <c r="B1015" s="17" t="s">
        <v>1378</v>
      </c>
      <c r="C1015" s="18" t="s">
        <v>7118</v>
      </c>
      <c r="D1015" s="19">
        <v>43487</v>
      </c>
      <c r="E1015" s="18" t="s">
        <v>7116</v>
      </c>
      <c r="F1015" s="18" t="s">
        <v>7117</v>
      </c>
      <c r="G1015" s="19"/>
      <c r="J1015" s="130"/>
      <c r="K1015" s="130"/>
      <c r="L1015" s="130"/>
      <c r="R1015" s="20"/>
      <c r="S1015" s="20"/>
      <c r="T1015" s="20"/>
      <c r="U1015" s="20"/>
      <c r="V1015" s="20"/>
      <c r="W1015" s="20"/>
      <c r="X1015" s="20"/>
      <c r="Y1015" s="20"/>
      <c r="Z1015" s="20"/>
      <c r="AA1015" s="20"/>
      <c r="AB1015" s="20"/>
      <c r="AC1015" s="20"/>
      <c r="AD1015" s="20"/>
      <c r="AE1015" s="20"/>
      <c r="AF1015" s="80"/>
      <c r="AG1015" s="46"/>
      <c r="AH1015" s="19"/>
      <c r="AI1015" s="19"/>
      <c r="AJ1015" s="20"/>
      <c r="AK1015" s="20"/>
      <c r="AL1015" s="19"/>
      <c r="AM1015" s="19"/>
      <c r="AN1015" s="20"/>
      <c r="AO1015" s="20"/>
      <c r="AP1015" s="19"/>
      <c r="AQ1015" s="19"/>
      <c r="AR1015" s="20"/>
      <c r="AS1015" s="20"/>
      <c r="AT1015" s="19"/>
      <c r="AU1015" s="19"/>
      <c r="AV1015" s="20"/>
      <c r="AW1015" s="20"/>
      <c r="AX1015" s="19"/>
      <c r="AY1015" s="19"/>
      <c r="AZ1015" s="20"/>
      <c r="BA1015" s="20"/>
      <c r="BB1015" s="19"/>
      <c r="BC1015" s="19"/>
      <c r="BD1015" s="20"/>
      <c r="BE1015" s="20"/>
      <c r="BF1015" s="19"/>
      <c r="BG1015" s="19"/>
      <c r="BH1015" s="20"/>
      <c r="BI1015" s="20"/>
      <c r="BJ1015" s="19"/>
      <c r="BK1015" s="19"/>
      <c r="BL1015" s="20"/>
      <c r="BM1015" s="20"/>
      <c r="BN1015" s="19"/>
      <c r="BO1015" s="19"/>
      <c r="BP1015" s="20"/>
      <c r="BQ1015" s="20"/>
      <c r="BT1015" s="20"/>
      <c r="BU1015" s="20"/>
      <c r="BX1015" s="20"/>
      <c r="BY1015" s="20"/>
      <c r="CB1015" s="20"/>
      <c r="CC1015" s="20"/>
      <c r="CF1015" s="20"/>
      <c r="CG1015" s="20"/>
      <c r="CJ1015" s="20"/>
      <c r="CK1015" s="20"/>
      <c r="CN1015" s="20"/>
      <c r="CO1015" s="20"/>
      <c r="CP1015" s="19"/>
      <c r="CQ1015" s="19"/>
      <c r="CR1015" s="20"/>
      <c r="CS1015" s="20"/>
      <c r="CT1015" s="19"/>
      <c r="CU1015" s="19"/>
      <c r="CV1015" s="20"/>
      <c r="CW1015" s="20"/>
      <c r="CX1015" s="96"/>
      <c r="CY1015" s="96"/>
      <c r="CZ1015" s="20"/>
      <c r="DA1015" s="20"/>
      <c r="DB1015" s="96"/>
      <c r="DC1015" s="96"/>
      <c r="DD1015" s="20"/>
      <c r="DE1015" s="20"/>
      <c r="DF1015" s="96"/>
      <c r="DG1015" s="96"/>
      <c r="DH1015" s="20"/>
      <c r="DI1015" s="20"/>
      <c r="DJ1015" s="96"/>
      <c r="DK1015" s="96"/>
      <c r="DL1015" s="20"/>
      <c r="DM1015" s="20"/>
      <c r="DN1015" s="96"/>
      <c r="DO1015" s="96"/>
      <c r="DP1015" s="20"/>
      <c r="DQ1015" s="20"/>
      <c r="DR1015" s="96"/>
      <c r="DS1015" s="96"/>
      <c r="DT1015" s="20"/>
      <c r="DU1015" s="20"/>
      <c r="DV1015" s="96"/>
      <c r="DW1015" s="96"/>
      <c r="DX1015" s="20"/>
      <c r="DY1015" s="20"/>
      <c r="DZ1015" s="56"/>
      <c r="EA1015" s="57"/>
    </row>
    <row r="1016" spans="1:131" ht="19.5" customHeight="1" x14ac:dyDescent="0.25">
      <c r="A1016" s="9">
        <v>768</v>
      </c>
      <c r="B1016" s="10" t="s">
        <v>1382</v>
      </c>
      <c r="C1016" s="9" t="s">
        <v>1383</v>
      </c>
      <c r="E1016" s="9" t="s">
        <v>343</v>
      </c>
      <c r="F1016" s="9" t="s">
        <v>1384</v>
      </c>
      <c r="I1016" s="9" t="s">
        <v>122</v>
      </c>
      <c r="J1016" s="129">
        <v>41709</v>
      </c>
      <c r="K1016" s="129">
        <v>41640</v>
      </c>
      <c r="L1016" s="129">
        <v>41820</v>
      </c>
      <c r="M1016" s="9" t="s">
        <v>20</v>
      </c>
      <c r="O1016" s="9">
        <v>28</v>
      </c>
      <c r="Q1016" s="9" t="s">
        <v>54</v>
      </c>
      <c r="S1016" s="13">
        <v>73132772</v>
      </c>
      <c r="T1016" s="13">
        <v>73132772</v>
      </c>
      <c r="U1016" s="13">
        <v>14626554</v>
      </c>
      <c r="AF1016" s="51">
        <f t="shared" si="15"/>
        <v>0</v>
      </c>
      <c r="AH1016" s="11">
        <v>41640</v>
      </c>
      <c r="AI1016" s="11">
        <v>41820</v>
      </c>
      <c r="AJ1016" s="13">
        <v>43573448</v>
      </c>
      <c r="AK1016" s="13">
        <v>8714690</v>
      </c>
    </row>
    <row r="1017" spans="1:131" ht="19.5" customHeight="1" x14ac:dyDescent="0.25">
      <c r="A1017" s="9">
        <v>769</v>
      </c>
      <c r="B1017" s="10" t="s">
        <v>1387</v>
      </c>
      <c r="C1017" s="9" t="s">
        <v>1388</v>
      </c>
      <c r="E1017" s="9" t="s">
        <v>240</v>
      </c>
      <c r="F1017" s="9" t="s">
        <v>241</v>
      </c>
      <c r="I1017" s="9" t="s">
        <v>97</v>
      </c>
      <c r="J1017" s="129">
        <v>41550</v>
      </c>
      <c r="K1017" s="129">
        <v>41550</v>
      </c>
      <c r="L1017" s="129">
        <v>41820</v>
      </c>
      <c r="M1017" s="9" t="s">
        <v>20</v>
      </c>
      <c r="O1017" s="9">
        <v>27</v>
      </c>
      <c r="Q1017" s="9" t="s">
        <v>54</v>
      </c>
      <c r="S1017" s="13">
        <v>12000000</v>
      </c>
      <c r="T1017" s="13">
        <v>12000000</v>
      </c>
      <c r="U1017" s="13">
        <v>2400000</v>
      </c>
      <c r="AF1017" s="51">
        <f t="shared" si="15"/>
        <v>0</v>
      </c>
      <c r="AH1017" s="11">
        <v>41550</v>
      </c>
      <c r="AI1017" s="11">
        <v>41820</v>
      </c>
      <c r="AJ1017" s="13">
        <v>11892703</v>
      </c>
      <c r="AK1017" s="13">
        <v>2378541</v>
      </c>
    </row>
    <row r="1018" spans="1:131" ht="19.5" customHeight="1" x14ac:dyDescent="0.25">
      <c r="A1018" s="9">
        <v>770</v>
      </c>
      <c r="B1018" s="10" t="s">
        <v>1389</v>
      </c>
      <c r="C1018" s="9" t="s">
        <v>1390</v>
      </c>
      <c r="E1018" s="9" t="s">
        <v>240</v>
      </c>
      <c r="F1018" s="9" t="s">
        <v>241</v>
      </c>
      <c r="I1018" s="9" t="s">
        <v>97</v>
      </c>
      <c r="M1018" s="9" t="s">
        <v>20</v>
      </c>
      <c r="O1018" s="9">
        <v>29</v>
      </c>
      <c r="AF1018" s="51">
        <f t="shared" si="15"/>
        <v>0</v>
      </c>
    </row>
    <row r="1019" spans="1:131" ht="19.5" customHeight="1" x14ac:dyDescent="0.25">
      <c r="A1019" s="9">
        <v>771</v>
      </c>
      <c r="B1019" s="10" t="s">
        <v>1406</v>
      </c>
      <c r="C1019" s="9" t="s">
        <v>1407</v>
      </c>
      <c r="E1019" s="9" t="s">
        <v>171</v>
      </c>
      <c r="F1019" s="9" t="s">
        <v>172</v>
      </c>
      <c r="I1019" s="9" t="s">
        <v>35</v>
      </c>
      <c r="M1019" s="9" t="s">
        <v>335</v>
      </c>
      <c r="O1019" s="9">
        <v>27</v>
      </c>
      <c r="AF1019" s="51">
        <f t="shared" si="15"/>
        <v>0</v>
      </c>
    </row>
    <row r="1020" spans="1:131" ht="19.5" customHeight="1" x14ac:dyDescent="0.25">
      <c r="A1020" s="9">
        <v>772</v>
      </c>
      <c r="B1020" s="10" t="s">
        <v>1408</v>
      </c>
      <c r="C1020" s="9" t="s">
        <v>1409</v>
      </c>
      <c r="E1020" s="9" t="s">
        <v>236</v>
      </c>
      <c r="F1020" s="9" t="s">
        <v>1410</v>
      </c>
      <c r="I1020" s="9" t="s">
        <v>78</v>
      </c>
      <c r="J1020" s="129">
        <v>41701</v>
      </c>
      <c r="K1020" s="129">
        <v>41701</v>
      </c>
      <c r="L1020" s="129">
        <v>42004</v>
      </c>
      <c r="M1020" s="9" t="s">
        <v>20</v>
      </c>
      <c r="O1020" s="9">
        <v>30</v>
      </c>
      <c r="Q1020" s="9" t="s">
        <v>54</v>
      </c>
      <c r="S1020" s="13">
        <v>14000000</v>
      </c>
      <c r="T1020" s="13">
        <v>14000000</v>
      </c>
      <c r="U1020" s="13">
        <v>2800000</v>
      </c>
      <c r="AF1020" s="51">
        <f t="shared" si="15"/>
        <v>0</v>
      </c>
      <c r="AH1020" s="11">
        <v>41640</v>
      </c>
      <c r="AI1020" s="11">
        <v>41790</v>
      </c>
      <c r="AJ1020" s="13">
        <v>12600914</v>
      </c>
      <c r="AK1020" s="13">
        <v>250183</v>
      </c>
    </row>
    <row r="1021" spans="1:131" s="18" customFormat="1" ht="19.5" customHeight="1" x14ac:dyDescent="0.25">
      <c r="A1021" s="18">
        <v>772</v>
      </c>
      <c r="B1021" s="17" t="s">
        <v>1408</v>
      </c>
      <c r="C1021" s="18" t="s">
        <v>1409</v>
      </c>
      <c r="D1021" s="19">
        <v>41927</v>
      </c>
      <c r="G1021" s="19">
        <v>41927</v>
      </c>
      <c r="J1021" s="130"/>
      <c r="K1021" s="130">
        <v>41640</v>
      </c>
      <c r="L1021" s="13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  <c r="AC1021" s="20"/>
      <c r="AD1021" s="20"/>
      <c r="AE1021" s="20"/>
      <c r="AF1021" s="80">
        <f t="shared" si="15"/>
        <v>0</v>
      </c>
      <c r="AG1021" s="46"/>
      <c r="AH1021" s="19"/>
      <c r="AI1021" s="19"/>
      <c r="AJ1021" s="20"/>
      <c r="AK1021" s="20"/>
      <c r="AL1021" s="19"/>
      <c r="AM1021" s="19"/>
      <c r="AN1021" s="20"/>
      <c r="AO1021" s="20"/>
      <c r="AP1021" s="19"/>
      <c r="AQ1021" s="19"/>
      <c r="AR1021" s="20"/>
      <c r="AS1021" s="20"/>
      <c r="AT1021" s="19"/>
      <c r="AU1021" s="19"/>
      <c r="AV1021" s="20"/>
      <c r="AW1021" s="20"/>
      <c r="AX1021" s="19"/>
      <c r="AY1021" s="19"/>
      <c r="AZ1021" s="20"/>
      <c r="BA1021" s="20"/>
      <c r="BB1021" s="19"/>
      <c r="BC1021" s="19"/>
      <c r="BD1021" s="20"/>
      <c r="BE1021" s="20"/>
      <c r="BF1021" s="19"/>
      <c r="BG1021" s="19"/>
      <c r="BH1021" s="20"/>
      <c r="BI1021" s="20"/>
      <c r="BJ1021" s="19"/>
      <c r="BK1021" s="19"/>
      <c r="BL1021" s="20"/>
      <c r="BM1021" s="20"/>
      <c r="BN1021" s="19"/>
      <c r="BO1021" s="19"/>
      <c r="BP1021" s="20"/>
      <c r="BQ1021" s="20"/>
      <c r="BT1021" s="20"/>
      <c r="BU1021" s="20"/>
      <c r="BX1021" s="20"/>
      <c r="BY1021" s="20"/>
      <c r="CB1021" s="20"/>
      <c r="CC1021" s="20"/>
      <c r="CF1021" s="20"/>
      <c r="CG1021" s="20"/>
      <c r="CJ1021" s="20"/>
      <c r="CK1021" s="20"/>
      <c r="CN1021" s="20"/>
      <c r="CO1021" s="20"/>
      <c r="CP1021" s="19"/>
      <c r="CQ1021" s="19"/>
      <c r="CR1021" s="20"/>
      <c r="CS1021" s="20"/>
      <c r="CT1021" s="19"/>
      <c r="CU1021" s="19"/>
      <c r="CV1021" s="20"/>
      <c r="CW1021" s="20"/>
      <c r="CX1021" s="96"/>
      <c r="CY1021" s="96"/>
      <c r="CZ1021" s="20"/>
      <c r="DA1021" s="20"/>
      <c r="DB1021" s="96"/>
      <c r="DC1021" s="96"/>
      <c r="DD1021" s="20"/>
      <c r="DE1021" s="20"/>
      <c r="DF1021" s="96"/>
      <c r="DG1021" s="96"/>
      <c r="DH1021" s="20"/>
      <c r="DI1021" s="20"/>
      <c r="DJ1021" s="96"/>
      <c r="DK1021" s="96"/>
      <c r="DL1021" s="20"/>
      <c r="DM1021" s="20"/>
      <c r="DN1021" s="96"/>
      <c r="DO1021" s="96"/>
      <c r="DP1021" s="20"/>
      <c r="DQ1021" s="20"/>
      <c r="DR1021" s="96"/>
      <c r="DS1021" s="96"/>
      <c r="DT1021" s="20"/>
      <c r="DU1021" s="20"/>
      <c r="DV1021" s="96"/>
      <c r="DW1021" s="96"/>
      <c r="DX1021" s="20"/>
      <c r="DY1021" s="20"/>
      <c r="DZ1021" s="56"/>
      <c r="EA1021" s="57"/>
    </row>
    <row r="1022" spans="1:131" s="18" customFormat="1" ht="19.5" customHeight="1" x14ac:dyDescent="0.25">
      <c r="A1022" s="18">
        <v>772</v>
      </c>
      <c r="B1022" s="17" t="s">
        <v>1408</v>
      </c>
      <c r="C1022" s="18" t="s">
        <v>1409</v>
      </c>
      <c r="D1022" s="19"/>
      <c r="G1022" s="19">
        <v>42123</v>
      </c>
      <c r="J1022" s="130"/>
      <c r="K1022" s="130"/>
      <c r="L1022" s="130">
        <v>41790</v>
      </c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  <c r="AC1022" s="20"/>
      <c r="AD1022" s="20"/>
      <c r="AE1022" s="20"/>
      <c r="AF1022" s="80">
        <f t="shared" si="15"/>
        <v>0</v>
      </c>
      <c r="AG1022" s="46"/>
      <c r="AH1022" s="19"/>
      <c r="AI1022" s="19"/>
      <c r="AJ1022" s="20"/>
      <c r="AK1022" s="20"/>
      <c r="AL1022" s="19"/>
      <c r="AM1022" s="19"/>
      <c r="AN1022" s="20"/>
      <c r="AO1022" s="20"/>
      <c r="AP1022" s="19"/>
      <c r="AQ1022" s="19"/>
      <c r="AR1022" s="20"/>
      <c r="AS1022" s="20"/>
      <c r="AT1022" s="19"/>
      <c r="AU1022" s="19"/>
      <c r="AV1022" s="20"/>
      <c r="AW1022" s="20"/>
      <c r="AX1022" s="19"/>
      <c r="AY1022" s="19"/>
      <c r="AZ1022" s="20"/>
      <c r="BA1022" s="20"/>
      <c r="BB1022" s="19"/>
      <c r="BC1022" s="19"/>
      <c r="BD1022" s="20"/>
      <c r="BE1022" s="20"/>
      <c r="BF1022" s="19"/>
      <c r="BG1022" s="19"/>
      <c r="BH1022" s="20"/>
      <c r="BI1022" s="20"/>
      <c r="BJ1022" s="19"/>
      <c r="BK1022" s="19"/>
      <c r="BL1022" s="20"/>
      <c r="BM1022" s="20"/>
      <c r="BN1022" s="19"/>
      <c r="BO1022" s="19"/>
      <c r="BP1022" s="20"/>
      <c r="BQ1022" s="20"/>
      <c r="BT1022" s="20"/>
      <c r="BU1022" s="20"/>
      <c r="BX1022" s="20"/>
      <c r="BY1022" s="20"/>
      <c r="CB1022" s="20"/>
      <c r="CC1022" s="20"/>
      <c r="CF1022" s="20"/>
      <c r="CG1022" s="20"/>
      <c r="CJ1022" s="20"/>
      <c r="CK1022" s="20"/>
      <c r="CN1022" s="20"/>
      <c r="CO1022" s="20"/>
      <c r="CP1022" s="19"/>
      <c r="CQ1022" s="19"/>
      <c r="CR1022" s="20"/>
      <c r="CS1022" s="20"/>
      <c r="CT1022" s="19"/>
      <c r="CU1022" s="19"/>
      <c r="CV1022" s="20"/>
      <c r="CW1022" s="20"/>
      <c r="CX1022" s="96"/>
      <c r="CY1022" s="96"/>
      <c r="CZ1022" s="20"/>
      <c r="DA1022" s="20"/>
      <c r="DB1022" s="96"/>
      <c r="DC1022" s="96"/>
      <c r="DD1022" s="20"/>
      <c r="DE1022" s="20"/>
      <c r="DF1022" s="96"/>
      <c r="DG1022" s="96"/>
      <c r="DH1022" s="20"/>
      <c r="DI1022" s="20"/>
      <c r="DJ1022" s="96"/>
      <c r="DK1022" s="96"/>
      <c r="DL1022" s="20"/>
      <c r="DM1022" s="20"/>
      <c r="DN1022" s="96"/>
      <c r="DO1022" s="96"/>
      <c r="DP1022" s="20"/>
      <c r="DQ1022" s="20"/>
      <c r="DR1022" s="96"/>
      <c r="DS1022" s="96"/>
      <c r="DT1022" s="20"/>
      <c r="DU1022" s="20"/>
      <c r="DV1022" s="96"/>
      <c r="DW1022" s="96"/>
      <c r="DX1022" s="20"/>
      <c r="DY1022" s="20"/>
      <c r="DZ1022" s="56"/>
      <c r="EA1022" s="57"/>
    </row>
    <row r="1023" spans="1:131" ht="19.5" customHeight="1" x14ac:dyDescent="0.25">
      <c r="A1023" s="9">
        <v>773</v>
      </c>
      <c r="B1023" s="10" t="s">
        <v>1411</v>
      </c>
      <c r="C1023" s="9" t="s">
        <v>1412</v>
      </c>
      <c r="E1023" s="9" t="s">
        <v>36</v>
      </c>
      <c r="F1023" s="9" t="s">
        <v>1413</v>
      </c>
      <c r="I1023" s="9" t="s">
        <v>25</v>
      </c>
      <c r="J1023" s="129">
        <v>41774</v>
      </c>
      <c r="K1023" s="129">
        <v>41646</v>
      </c>
      <c r="L1023" s="129">
        <v>42139</v>
      </c>
      <c r="M1023" s="9" t="s">
        <v>20</v>
      </c>
      <c r="O1023" s="9">
        <v>30</v>
      </c>
      <c r="Q1023" s="9" t="s">
        <v>54</v>
      </c>
      <c r="S1023" s="13">
        <v>12500000</v>
      </c>
      <c r="T1023" s="13">
        <v>12500000</v>
      </c>
      <c r="U1023" s="13">
        <v>2500000</v>
      </c>
      <c r="AF1023" s="51">
        <f t="shared" si="15"/>
        <v>0</v>
      </c>
      <c r="AH1023" s="11">
        <v>41646</v>
      </c>
      <c r="AI1023" s="11">
        <v>42139</v>
      </c>
      <c r="AJ1023" s="13">
        <v>9929625</v>
      </c>
      <c r="AK1023" s="13">
        <v>1985925</v>
      </c>
    </row>
    <row r="1024" spans="1:131" ht="19.5" customHeight="1" x14ac:dyDescent="0.25">
      <c r="A1024" s="9">
        <v>774</v>
      </c>
      <c r="B1024" s="10" t="s">
        <v>1414</v>
      </c>
      <c r="C1024" s="9" t="s">
        <v>1415</v>
      </c>
      <c r="E1024" s="9" t="s">
        <v>109</v>
      </c>
      <c r="F1024" s="9" t="s">
        <v>1416</v>
      </c>
      <c r="I1024" s="9" t="s">
        <v>28</v>
      </c>
      <c r="J1024" s="129">
        <v>41753</v>
      </c>
      <c r="K1024" s="129">
        <v>41487</v>
      </c>
      <c r="L1024" s="129">
        <v>41820</v>
      </c>
      <c r="M1024" s="9" t="s">
        <v>20</v>
      </c>
      <c r="O1024" s="9">
        <v>24</v>
      </c>
      <c r="Q1024" s="9" t="s">
        <v>54</v>
      </c>
      <c r="S1024" s="13">
        <v>11000000</v>
      </c>
      <c r="T1024" s="13">
        <v>11000000</v>
      </c>
      <c r="U1024" s="13">
        <v>2200000</v>
      </c>
      <c r="AF1024" s="51">
        <f t="shared" si="15"/>
        <v>0</v>
      </c>
      <c r="AH1024" s="11">
        <v>41487</v>
      </c>
      <c r="AI1024" s="11">
        <v>41820</v>
      </c>
      <c r="AJ1024" s="13">
        <v>12631228</v>
      </c>
      <c r="AK1024" s="13">
        <v>2200000</v>
      </c>
    </row>
    <row r="1025" spans="1:131" ht="75" customHeight="1" x14ac:dyDescent="0.25">
      <c r="A1025" s="9">
        <v>775</v>
      </c>
      <c r="B1025" s="10" t="s">
        <v>1421</v>
      </c>
      <c r="C1025" s="9" t="s">
        <v>1422</v>
      </c>
      <c r="E1025" s="9" t="s">
        <v>2167</v>
      </c>
      <c r="F1025" s="9" t="s">
        <v>2168</v>
      </c>
      <c r="I1025" s="9" t="s">
        <v>35</v>
      </c>
      <c r="J1025" s="129">
        <v>41554</v>
      </c>
      <c r="K1025" s="129">
        <v>39661</v>
      </c>
      <c r="L1025" s="129">
        <v>41942</v>
      </c>
      <c r="M1025" s="9" t="s">
        <v>20</v>
      </c>
      <c r="Q1025" s="9" t="s">
        <v>54</v>
      </c>
      <c r="S1025" s="13">
        <v>444400000</v>
      </c>
      <c r="T1025" s="13">
        <v>444400000</v>
      </c>
      <c r="U1025" s="13">
        <v>86500000</v>
      </c>
      <c r="V1025" s="13">
        <v>281400000</v>
      </c>
      <c r="W1025" s="13">
        <v>25000000</v>
      </c>
      <c r="AA1025" s="13">
        <v>5000000</v>
      </c>
      <c r="AF1025" s="51">
        <f t="shared" si="15"/>
        <v>311400000</v>
      </c>
      <c r="AH1025" s="11">
        <v>41456</v>
      </c>
      <c r="AI1025" s="11">
        <v>41639</v>
      </c>
      <c r="AJ1025" s="13">
        <v>241294238</v>
      </c>
      <c r="AK1025" s="13">
        <v>48258848</v>
      </c>
      <c r="AL1025" s="11">
        <v>41640</v>
      </c>
      <c r="AM1025" s="11">
        <v>41729</v>
      </c>
      <c r="AN1025" s="13">
        <v>28189682</v>
      </c>
      <c r="AO1025" s="13">
        <v>5637936</v>
      </c>
      <c r="AP1025" s="11">
        <v>41730</v>
      </c>
      <c r="AQ1025" s="11">
        <v>41820</v>
      </c>
      <c r="AR1025" s="13">
        <v>61788328</v>
      </c>
      <c r="AS1025" s="13">
        <v>12357665</v>
      </c>
      <c r="AT1025" s="11">
        <v>41821</v>
      </c>
      <c r="AU1025" s="11">
        <v>41912</v>
      </c>
      <c r="AV1025" s="13">
        <v>10323921</v>
      </c>
      <c r="AW1025" s="13">
        <v>2064784</v>
      </c>
      <c r="AX1025" s="11">
        <v>41913</v>
      </c>
      <c r="AY1025" s="11">
        <v>42004</v>
      </c>
      <c r="AZ1025" s="13">
        <v>11130022</v>
      </c>
      <c r="BA1025" s="13">
        <v>2226004</v>
      </c>
      <c r="BB1025" s="11">
        <v>42005</v>
      </c>
      <c r="BC1025" s="11">
        <v>42246</v>
      </c>
      <c r="BD1025" s="13">
        <v>19260945</v>
      </c>
      <c r="BE1025" s="13">
        <v>3852189</v>
      </c>
      <c r="BF1025" s="11">
        <v>39661</v>
      </c>
      <c r="BG1025" s="11">
        <v>41517</v>
      </c>
      <c r="BH1025" s="13">
        <v>34728915</v>
      </c>
      <c r="BI1025" s="13">
        <v>6945783</v>
      </c>
      <c r="BJ1025" s="11">
        <v>39661</v>
      </c>
      <c r="BK1025" s="11">
        <v>42246</v>
      </c>
      <c r="BL1025" s="13">
        <v>460159607</v>
      </c>
      <c r="BM1025" s="13">
        <v>10688712</v>
      </c>
      <c r="DZ1025" s="54">
        <v>460159607</v>
      </c>
      <c r="EA1025" s="55">
        <v>92031921</v>
      </c>
    </row>
    <row r="1026" spans="1:131" s="18" customFormat="1" ht="15.75" x14ac:dyDescent="0.25">
      <c r="A1026" s="18">
        <v>775</v>
      </c>
      <c r="B1026" s="17" t="s">
        <v>1421</v>
      </c>
      <c r="C1026" s="18" t="s">
        <v>1422</v>
      </c>
      <c r="D1026" s="19">
        <v>42207</v>
      </c>
      <c r="G1026" s="19"/>
      <c r="J1026" s="130"/>
      <c r="K1026" s="130"/>
      <c r="L1026" s="130">
        <v>42246</v>
      </c>
      <c r="R1026" s="20"/>
      <c r="S1026" s="20"/>
      <c r="W1026" s="20"/>
      <c r="X1026" s="20"/>
      <c r="Y1026" s="20"/>
      <c r="Z1026" s="20"/>
      <c r="AA1026" s="20"/>
      <c r="AB1026" s="20"/>
      <c r="AC1026" s="20"/>
      <c r="AD1026" s="20"/>
      <c r="AE1026" s="20"/>
      <c r="AG1026" s="46"/>
      <c r="AH1026" s="19"/>
      <c r="AI1026" s="19"/>
      <c r="AJ1026" s="20"/>
      <c r="AK1026" s="20"/>
      <c r="AL1026" s="19"/>
      <c r="AM1026" s="19"/>
      <c r="AN1026" s="20"/>
      <c r="AO1026" s="20"/>
      <c r="AP1026" s="19"/>
      <c r="AQ1026" s="19"/>
      <c r="AR1026" s="20"/>
      <c r="AS1026" s="20"/>
      <c r="AT1026" s="19"/>
      <c r="AU1026" s="19"/>
      <c r="AV1026" s="20"/>
      <c r="AW1026" s="20"/>
      <c r="AX1026" s="19"/>
      <c r="AY1026" s="19"/>
      <c r="AZ1026" s="20"/>
      <c r="BA1026" s="20"/>
      <c r="BB1026" s="19"/>
      <c r="BC1026" s="19"/>
      <c r="BD1026" s="20"/>
      <c r="BE1026" s="20"/>
      <c r="BF1026" s="19"/>
      <c r="BG1026" s="19"/>
      <c r="BH1026" s="20"/>
      <c r="BI1026" s="20"/>
      <c r="BJ1026" s="19"/>
      <c r="BK1026" s="19"/>
      <c r="BL1026" s="20"/>
      <c r="BM1026" s="20"/>
      <c r="BN1026" s="19"/>
      <c r="BO1026" s="19"/>
      <c r="BP1026" s="20"/>
      <c r="BQ1026" s="20"/>
      <c r="BT1026" s="20"/>
      <c r="BU1026" s="20"/>
      <c r="BX1026" s="20"/>
      <c r="BY1026" s="20"/>
      <c r="CB1026" s="20"/>
      <c r="CC1026" s="20"/>
      <c r="CF1026" s="20"/>
      <c r="CG1026" s="20"/>
      <c r="CJ1026" s="20"/>
      <c r="CK1026" s="20"/>
      <c r="CN1026" s="20"/>
      <c r="CO1026" s="20"/>
      <c r="CP1026" s="19"/>
      <c r="CQ1026" s="19"/>
      <c r="CR1026" s="20"/>
      <c r="CS1026" s="20"/>
      <c r="CT1026" s="19"/>
      <c r="CU1026" s="19"/>
      <c r="CV1026" s="20"/>
      <c r="CW1026" s="20"/>
      <c r="CX1026" s="96"/>
      <c r="CY1026" s="96"/>
      <c r="CZ1026" s="20"/>
      <c r="DA1026" s="20"/>
      <c r="DB1026" s="96"/>
      <c r="DC1026" s="96"/>
      <c r="DD1026" s="20"/>
      <c r="DE1026" s="20"/>
      <c r="DF1026" s="96"/>
      <c r="DG1026" s="96"/>
      <c r="DH1026" s="20"/>
      <c r="DI1026" s="20"/>
      <c r="DJ1026" s="96"/>
      <c r="DK1026" s="96"/>
      <c r="DL1026" s="20"/>
      <c r="DM1026" s="20"/>
      <c r="DN1026" s="96"/>
      <c r="DO1026" s="96"/>
      <c r="DP1026" s="20"/>
      <c r="DQ1026" s="20"/>
      <c r="DR1026" s="96"/>
      <c r="DS1026" s="96"/>
      <c r="DT1026" s="20"/>
      <c r="DU1026" s="20"/>
      <c r="DV1026" s="96"/>
      <c r="DW1026" s="96"/>
      <c r="DX1026" s="20"/>
      <c r="DY1026" s="20"/>
      <c r="DZ1026" s="56"/>
      <c r="EA1026" s="57"/>
    </row>
    <row r="1027" spans="1:131" s="18" customFormat="1" ht="15.75" x14ac:dyDescent="0.25">
      <c r="A1027" s="18">
        <v>775</v>
      </c>
      <c r="B1027" s="17" t="s">
        <v>1421</v>
      </c>
      <c r="C1027" s="18" t="s">
        <v>1422</v>
      </c>
      <c r="D1027" s="19">
        <v>42467</v>
      </c>
      <c r="G1027" s="19"/>
      <c r="J1027" s="130"/>
      <c r="K1027" s="130"/>
      <c r="L1027" s="130"/>
      <c r="R1027" s="20"/>
      <c r="S1027" s="20">
        <v>474277558</v>
      </c>
      <c r="T1027" s="20">
        <v>474277558</v>
      </c>
      <c r="U1027" s="20">
        <v>92475512</v>
      </c>
      <c r="V1027" s="20">
        <v>296400000</v>
      </c>
      <c r="W1027" s="20"/>
      <c r="X1027" s="20"/>
      <c r="Y1027" s="20"/>
      <c r="Z1027" s="20"/>
      <c r="AA1027" s="20"/>
      <c r="AB1027" s="20"/>
      <c r="AC1027" s="20"/>
      <c r="AD1027" s="20"/>
      <c r="AE1027" s="20"/>
      <c r="AF1027" s="80">
        <v>326400000</v>
      </c>
      <c r="AG1027" s="46"/>
      <c r="AH1027" s="19"/>
      <c r="AI1027" s="19"/>
      <c r="AJ1027" s="20"/>
      <c r="AK1027" s="20"/>
      <c r="AL1027" s="19"/>
      <c r="AM1027" s="19"/>
      <c r="AN1027" s="20"/>
      <c r="AO1027" s="20"/>
      <c r="AP1027" s="19"/>
      <c r="AQ1027" s="19"/>
      <c r="AR1027" s="20"/>
      <c r="AS1027" s="20"/>
      <c r="AT1027" s="19"/>
      <c r="AU1027" s="19"/>
      <c r="AV1027" s="20"/>
      <c r="AW1027" s="20"/>
      <c r="AX1027" s="19"/>
      <c r="AY1027" s="19"/>
      <c r="AZ1027" s="20"/>
      <c r="BA1027" s="20"/>
      <c r="BB1027" s="19"/>
      <c r="BC1027" s="19"/>
      <c r="BD1027" s="20"/>
      <c r="BE1027" s="20"/>
      <c r="BF1027" s="19"/>
      <c r="BG1027" s="19"/>
      <c r="BH1027" s="20"/>
      <c r="BI1027" s="20"/>
      <c r="BJ1027" s="19"/>
      <c r="BK1027" s="19"/>
      <c r="BL1027" s="20"/>
      <c r="BM1027" s="20"/>
      <c r="BN1027" s="19"/>
      <c r="BO1027" s="19"/>
      <c r="BP1027" s="20"/>
      <c r="BQ1027" s="20"/>
      <c r="BT1027" s="20"/>
      <c r="BU1027" s="20"/>
      <c r="BX1027" s="20"/>
      <c r="BY1027" s="20"/>
      <c r="CB1027" s="20"/>
      <c r="CC1027" s="20"/>
      <c r="CF1027" s="20"/>
      <c r="CG1027" s="20"/>
      <c r="CJ1027" s="20"/>
      <c r="CK1027" s="20"/>
      <c r="CN1027" s="20"/>
      <c r="CO1027" s="20"/>
      <c r="CP1027" s="19"/>
      <c r="CQ1027" s="19"/>
      <c r="CR1027" s="20"/>
      <c r="CS1027" s="20"/>
      <c r="CT1027" s="19"/>
      <c r="CU1027" s="19"/>
      <c r="CV1027" s="20"/>
      <c r="CW1027" s="20"/>
      <c r="CX1027" s="96"/>
      <c r="CY1027" s="96"/>
      <c r="CZ1027" s="20"/>
      <c r="DA1027" s="20"/>
      <c r="DB1027" s="96"/>
      <c r="DC1027" s="96"/>
      <c r="DD1027" s="20"/>
      <c r="DE1027" s="20"/>
      <c r="DF1027" s="96"/>
      <c r="DG1027" s="96"/>
      <c r="DH1027" s="20"/>
      <c r="DI1027" s="20"/>
      <c r="DJ1027" s="96"/>
      <c r="DK1027" s="96"/>
      <c r="DL1027" s="20"/>
      <c r="DM1027" s="20"/>
      <c r="DN1027" s="96"/>
      <c r="DO1027" s="96"/>
      <c r="DP1027" s="20"/>
      <c r="DQ1027" s="20"/>
      <c r="DR1027" s="96"/>
      <c r="DS1027" s="96"/>
      <c r="DT1027" s="20"/>
      <c r="DU1027" s="20"/>
      <c r="DV1027" s="96"/>
      <c r="DW1027" s="96"/>
      <c r="DX1027" s="20"/>
      <c r="DY1027" s="20"/>
      <c r="DZ1027" s="56"/>
      <c r="EA1027" s="57"/>
    </row>
    <row r="1028" spans="1:131" ht="39" customHeight="1" x14ac:dyDescent="0.25">
      <c r="A1028" s="9">
        <v>776</v>
      </c>
      <c r="B1028" s="10" t="s">
        <v>1423</v>
      </c>
      <c r="C1028" s="9" t="s">
        <v>1424</v>
      </c>
      <c r="E1028" s="9" t="s">
        <v>1425</v>
      </c>
      <c r="F1028" s="9" t="s">
        <v>1426</v>
      </c>
      <c r="I1028" s="9" t="s">
        <v>97</v>
      </c>
      <c r="M1028" s="9" t="s">
        <v>20</v>
      </c>
      <c r="AF1028" s="51">
        <f t="shared" si="15"/>
        <v>0</v>
      </c>
    </row>
    <row r="1029" spans="1:131" ht="39" customHeight="1" x14ac:dyDescent="0.25">
      <c r="A1029" s="9">
        <v>777</v>
      </c>
      <c r="B1029" s="10" t="s">
        <v>1430</v>
      </c>
      <c r="C1029" s="9" t="s">
        <v>1431</v>
      </c>
      <c r="E1029" s="9" t="s">
        <v>1428</v>
      </c>
      <c r="F1029" s="9" t="s">
        <v>1233</v>
      </c>
      <c r="I1029" s="9" t="s">
        <v>35</v>
      </c>
      <c r="J1029" s="129">
        <v>40796</v>
      </c>
      <c r="K1029" s="129">
        <v>40823</v>
      </c>
      <c r="L1029" s="129">
        <v>41105</v>
      </c>
      <c r="O1029" s="9">
        <v>27</v>
      </c>
      <c r="Q1029" s="9" t="s">
        <v>61</v>
      </c>
      <c r="S1029" s="13">
        <v>22516988</v>
      </c>
      <c r="T1029" s="13">
        <v>22516988</v>
      </c>
      <c r="U1029" s="13">
        <v>4503398</v>
      </c>
      <c r="AF1029" s="51">
        <f t="shared" si="15"/>
        <v>0</v>
      </c>
    </row>
    <row r="1030" spans="1:131" s="18" customFormat="1" ht="39" customHeight="1" x14ac:dyDescent="0.25">
      <c r="A1030" s="18">
        <v>777</v>
      </c>
      <c r="B1030" s="17" t="s">
        <v>1430</v>
      </c>
      <c r="C1030" s="18" t="s">
        <v>1431</v>
      </c>
      <c r="D1030" s="19"/>
      <c r="G1030" s="19"/>
      <c r="J1030" s="130"/>
      <c r="K1030" s="130"/>
      <c r="L1030" s="130">
        <v>41578</v>
      </c>
      <c r="R1030" s="20"/>
      <c r="S1030" s="20"/>
      <c r="T1030" s="20"/>
      <c r="U1030" s="20"/>
      <c r="V1030" s="20"/>
      <c r="W1030" s="20"/>
      <c r="X1030" s="20"/>
      <c r="Y1030" s="20"/>
      <c r="Z1030" s="20"/>
      <c r="AA1030" s="20"/>
      <c r="AB1030" s="20"/>
      <c r="AC1030" s="20"/>
      <c r="AD1030" s="20"/>
      <c r="AE1030" s="20"/>
      <c r="AF1030" s="80"/>
      <c r="AG1030" s="46"/>
      <c r="AH1030" s="19"/>
      <c r="AI1030" s="19"/>
      <c r="AJ1030" s="20"/>
      <c r="AK1030" s="20"/>
      <c r="AL1030" s="19"/>
      <c r="AM1030" s="19"/>
      <c r="AN1030" s="20"/>
      <c r="AO1030" s="20"/>
      <c r="AP1030" s="19"/>
      <c r="AQ1030" s="19"/>
      <c r="AR1030" s="20"/>
      <c r="AS1030" s="20"/>
      <c r="AT1030" s="19"/>
      <c r="AU1030" s="19"/>
      <c r="AV1030" s="20"/>
      <c r="AW1030" s="20"/>
      <c r="AX1030" s="19"/>
      <c r="AY1030" s="19"/>
      <c r="AZ1030" s="20"/>
      <c r="BA1030" s="20"/>
      <c r="BB1030" s="19"/>
      <c r="BC1030" s="19"/>
      <c r="BD1030" s="20"/>
      <c r="BE1030" s="20"/>
      <c r="BF1030" s="19"/>
      <c r="BG1030" s="19"/>
      <c r="BH1030" s="20"/>
      <c r="BI1030" s="20"/>
      <c r="BJ1030" s="19"/>
      <c r="BK1030" s="19"/>
      <c r="BL1030" s="20"/>
      <c r="BM1030" s="20"/>
      <c r="BN1030" s="19"/>
      <c r="BO1030" s="19"/>
      <c r="BP1030" s="20"/>
      <c r="BQ1030" s="20"/>
      <c r="BT1030" s="20"/>
      <c r="BU1030" s="20"/>
      <c r="BX1030" s="20"/>
      <c r="BY1030" s="20"/>
      <c r="CB1030" s="20"/>
      <c r="CC1030" s="20"/>
      <c r="CF1030" s="20"/>
      <c r="CG1030" s="20"/>
      <c r="CJ1030" s="20"/>
      <c r="CK1030" s="20"/>
      <c r="CN1030" s="20"/>
      <c r="CO1030" s="20"/>
      <c r="CP1030" s="19"/>
      <c r="CQ1030" s="19"/>
      <c r="CR1030" s="20"/>
      <c r="CS1030" s="20"/>
      <c r="CT1030" s="19"/>
      <c r="CU1030" s="19"/>
      <c r="CV1030" s="20"/>
      <c r="CW1030" s="20"/>
      <c r="CX1030" s="96"/>
      <c r="CY1030" s="96"/>
      <c r="CZ1030" s="20"/>
      <c r="DA1030" s="20"/>
      <c r="DB1030" s="96"/>
      <c r="DC1030" s="96"/>
      <c r="DD1030" s="20"/>
      <c r="DE1030" s="20"/>
      <c r="DF1030" s="96"/>
      <c r="DG1030" s="96"/>
      <c r="DH1030" s="20"/>
      <c r="DI1030" s="20"/>
      <c r="DJ1030" s="96"/>
      <c r="DK1030" s="96"/>
      <c r="DL1030" s="20"/>
      <c r="DM1030" s="20"/>
      <c r="DN1030" s="96"/>
      <c r="DO1030" s="96"/>
      <c r="DP1030" s="20"/>
      <c r="DQ1030" s="20"/>
      <c r="DR1030" s="96"/>
      <c r="DS1030" s="96"/>
      <c r="DT1030" s="20"/>
      <c r="DU1030" s="20"/>
      <c r="DV1030" s="96"/>
      <c r="DW1030" s="96"/>
      <c r="DX1030" s="20"/>
      <c r="DY1030" s="20"/>
      <c r="DZ1030" s="56"/>
      <c r="EA1030" s="57"/>
    </row>
    <row r="1031" spans="1:131" ht="19.5" customHeight="1" x14ac:dyDescent="0.25">
      <c r="A1031" s="9">
        <v>778</v>
      </c>
      <c r="B1031" s="10" t="s">
        <v>1437</v>
      </c>
      <c r="C1031" s="9" t="s">
        <v>1432</v>
      </c>
      <c r="E1031" s="9" t="s">
        <v>109</v>
      </c>
      <c r="F1031" s="9" t="s">
        <v>1416</v>
      </c>
      <c r="I1031" s="9" t="s">
        <v>668</v>
      </c>
      <c r="M1031" s="9" t="s">
        <v>20</v>
      </c>
      <c r="O1031" s="9">
        <v>28</v>
      </c>
      <c r="AF1031" s="51">
        <f t="shared" si="15"/>
        <v>0</v>
      </c>
    </row>
    <row r="1032" spans="1:131" ht="39.75" customHeight="1" x14ac:dyDescent="0.25">
      <c r="A1032" s="9">
        <v>779</v>
      </c>
      <c r="B1032" s="10" t="s">
        <v>1438</v>
      </c>
      <c r="C1032" s="9" t="s">
        <v>1433</v>
      </c>
      <c r="E1032" s="9" t="s">
        <v>3816</v>
      </c>
      <c r="F1032" s="9" t="s">
        <v>3817</v>
      </c>
      <c r="I1032" s="9" t="s">
        <v>35</v>
      </c>
      <c r="J1032" s="129">
        <v>42198</v>
      </c>
      <c r="K1032" s="129">
        <v>41061</v>
      </c>
      <c r="L1032" s="129">
        <v>42613</v>
      </c>
      <c r="M1032" s="9" t="s">
        <v>20</v>
      </c>
      <c r="O1032" s="9">
        <v>31</v>
      </c>
      <c r="Q1032" s="9" t="s">
        <v>54</v>
      </c>
      <c r="S1032" s="13">
        <v>500000000</v>
      </c>
      <c r="T1032" s="13">
        <v>500000000</v>
      </c>
      <c r="U1032" s="13">
        <v>125000000</v>
      </c>
      <c r="V1032" s="13">
        <v>372375000</v>
      </c>
      <c r="AF1032" s="51">
        <f>SUM(V1032:AE1032)</f>
        <v>372375000</v>
      </c>
      <c r="AH1032" s="11">
        <v>41883</v>
      </c>
      <c r="AI1032" s="11">
        <v>42308</v>
      </c>
      <c r="AJ1032" s="13">
        <v>420000259</v>
      </c>
      <c r="AK1032" s="13">
        <v>105000065</v>
      </c>
      <c r="AL1032" s="11">
        <v>42309</v>
      </c>
      <c r="AM1032" s="11">
        <v>42369</v>
      </c>
      <c r="AN1032" s="13">
        <v>11144698</v>
      </c>
      <c r="AO1032" s="13">
        <v>2786175</v>
      </c>
      <c r="AP1032" s="11">
        <v>42370</v>
      </c>
      <c r="AQ1032" s="11">
        <v>42719</v>
      </c>
      <c r="AR1032" s="13">
        <v>71600982</v>
      </c>
      <c r="AS1032" s="13">
        <v>17213760</v>
      </c>
    </row>
    <row r="1033" spans="1:131" s="18" customFormat="1" ht="39.75" customHeight="1" x14ac:dyDescent="0.25">
      <c r="A1033" s="18">
        <v>779</v>
      </c>
      <c r="B1033" s="17" t="s">
        <v>1438</v>
      </c>
      <c r="C1033" s="18" t="s">
        <v>1433</v>
      </c>
      <c r="D1033" s="19"/>
      <c r="G1033" s="19"/>
      <c r="J1033" s="130"/>
      <c r="K1033" s="130"/>
      <c r="L1033" s="130">
        <v>42835</v>
      </c>
      <c r="R1033" s="20"/>
      <c r="S1033" s="20"/>
      <c r="T1033" s="20"/>
      <c r="U1033" s="20"/>
      <c r="V1033" s="20"/>
      <c r="W1033" s="20"/>
      <c r="X1033" s="20"/>
      <c r="Y1033" s="20"/>
      <c r="Z1033" s="20"/>
      <c r="AA1033" s="20"/>
      <c r="AB1033" s="20"/>
      <c r="AC1033" s="20"/>
      <c r="AD1033" s="20"/>
      <c r="AE1033" s="20"/>
      <c r="AF1033" s="80"/>
      <c r="AG1033" s="46"/>
      <c r="AH1033" s="19"/>
      <c r="AI1033" s="19"/>
      <c r="AJ1033" s="20"/>
      <c r="AK1033" s="20"/>
      <c r="AL1033" s="19"/>
      <c r="AM1033" s="19"/>
      <c r="AN1033" s="20"/>
      <c r="AO1033" s="20"/>
      <c r="AP1033" s="19"/>
      <c r="AQ1033" s="19"/>
      <c r="AR1033" s="20"/>
      <c r="AS1033" s="20"/>
      <c r="AT1033" s="19"/>
      <c r="AU1033" s="19"/>
      <c r="AV1033" s="20"/>
      <c r="AW1033" s="20"/>
      <c r="AX1033" s="19"/>
      <c r="AY1033" s="19"/>
      <c r="AZ1033" s="20"/>
      <c r="BA1033" s="20"/>
      <c r="BB1033" s="19"/>
      <c r="BC1033" s="19"/>
      <c r="BD1033" s="20"/>
      <c r="BE1033" s="20"/>
      <c r="BF1033" s="19"/>
      <c r="BG1033" s="19"/>
      <c r="BH1033" s="20"/>
      <c r="BI1033" s="20"/>
      <c r="BJ1033" s="19"/>
      <c r="BK1033" s="19"/>
      <c r="BL1033" s="20"/>
      <c r="BM1033" s="20"/>
      <c r="BN1033" s="19"/>
      <c r="BO1033" s="19"/>
      <c r="BP1033" s="20"/>
      <c r="BQ1033" s="20"/>
      <c r="BT1033" s="20"/>
      <c r="BU1033" s="20"/>
      <c r="BX1033" s="20"/>
      <c r="BY1033" s="20"/>
      <c r="CB1033" s="20"/>
      <c r="CC1033" s="20"/>
      <c r="CF1033" s="20"/>
      <c r="CG1033" s="20"/>
      <c r="CJ1033" s="20"/>
      <c r="CK1033" s="20"/>
      <c r="CN1033" s="20"/>
      <c r="CO1033" s="20"/>
      <c r="CP1033" s="19"/>
      <c r="CQ1033" s="19"/>
      <c r="CR1033" s="20"/>
      <c r="CS1033" s="20"/>
      <c r="CT1033" s="19"/>
      <c r="CU1033" s="19"/>
      <c r="CV1033" s="20"/>
      <c r="CW1033" s="20"/>
      <c r="CX1033" s="96"/>
      <c r="CY1033" s="96"/>
      <c r="CZ1033" s="20"/>
      <c r="DA1033" s="20"/>
      <c r="DB1033" s="96"/>
      <c r="DC1033" s="96"/>
      <c r="DD1033" s="20"/>
      <c r="DE1033" s="20"/>
      <c r="DF1033" s="96"/>
      <c r="DG1033" s="96"/>
      <c r="DH1033" s="20"/>
      <c r="DI1033" s="20"/>
      <c r="DJ1033" s="96"/>
      <c r="DK1033" s="96"/>
      <c r="DL1033" s="20"/>
      <c r="DM1033" s="20"/>
      <c r="DN1033" s="96"/>
      <c r="DO1033" s="96"/>
      <c r="DP1033" s="20"/>
      <c r="DQ1033" s="20"/>
      <c r="DR1033" s="96"/>
      <c r="DS1033" s="96"/>
      <c r="DT1033" s="20"/>
      <c r="DU1033" s="20"/>
      <c r="DV1033" s="96"/>
      <c r="DW1033" s="96"/>
      <c r="DX1033" s="20"/>
      <c r="DY1033" s="20"/>
      <c r="DZ1033" s="56"/>
      <c r="EA1033" s="57"/>
    </row>
    <row r="1034" spans="1:131" s="18" customFormat="1" ht="39.75" customHeight="1" x14ac:dyDescent="0.25">
      <c r="A1034" s="18">
        <v>779</v>
      </c>
      <c r="B1034" s="17" t="s">
        <v>1438</v>
      </c>
      <c r="C1034" s="18" t="s">
        <v>1433</v>
      </c>
      <c r="D1034" s="19">
        <v>42821</v>
      </c>
      <c r="G1034" s="19"/>
      <c r="J1034" s="130"/>
      <c r="K1034" s="130"/>
      <c r="L1034" s="130">
        <v>42719</v>
      </c>
      <c r="R1034" s="20"/>
      <c r="S1034" s="20"/>
      <c r="T1034" s="20"/>
      <c r="U1034" s="20"/>
      <c r="V1034" s="20"/>
      <c r="W1034" s="20"/>
      <c r="X1034" s="20"/>
      <c r="Y1034" s="20"/>
      <c r="Z1034" s="20"/>
      <c r="AA1034" s="20"/>
      <c r="AB1034" s="20"/>
      <c r="AC1034" s="20"/>
      <c r="AD1034" s="20"/>
      <c r="AE1034" s="20"/>
      <c r="AF1034" s="80"/>
      <c r="AG1034" s="46"/>
      <c r="AH1034" s="19"/>
      <c r="AI1034" s="19"/>
      <c r="AJ1034" s="20"/>
      <c r="AK1034" s="20"/>
      <c r="AL1034" s="19"/>
      <c r="AM1034" s="19"/>
      <c r="AN1034" s="20"/>
      <c r="AO1034" s="20"/>
      <c r="AP1034" s="19"/>
      <c r="AQ1034" s="19"/>
      <c r="AR1034" s="20"/>
      <c r="AS1034" s="20"/>
      <c r="AT1034" s="19"/>
      <c r="AU1034" s="19"/>
      <c r="AV1034" s="20"/>
      <c r="AW1034" s="20"/>
      <c r="AX1034" s="19"/>
      <c r="AY1034" s="19"/>
      <c r="AZ1034" s="20"/>
      <c r="BA1034" s="20"/>
      <c r="BB1034" s="19"/>
      <c r="BC1034" s="19"/>
      <c r="BD1034" s="20"/>
      <c r="BE1034" s="20"/>
      <c r="BF1034" s="19"/>
      <c r="BG1034" s="19"/>
      <c r="BH1034" s="20"/>
      <c r="BI1034" s="20"/>
      <c r="BJ1034" s="19"/>
      <c r="BK1034" s="19"/>
      <c r="BL1034" s="20"/>
      <c r="BM1034" s="20"/>
      <c r="BN1034" s="19"/>
      <c r="BO1034" s="19"/>
      <c r="BP1034" s="20"/>
      <c r="BQ1034" s="20"/>
      <c r="BT1034" s="20"/>
      <c r="BU1034" s="20"/>
      <c r="BX1034" s="20"/>
      <c r="BY1034" s="20"/>
      <c r="CB1034" s="20"/>
      <c r="CC1034" s="20"/>
      <c r="CF1034" s="20"/>
      <c r="CG1034" s="20"/>
      <c r="CJ1034" s="20"/>
      <c r="CK1034" s="20"/>
      <c r="CN1034" s="20"/>
      <c r="CO1034" s="20"/>
      <c r="CP1034" s="19"/>
      <c r="CQ1034" s="19"/>
      <c r="CR1034" s="20"/>
      <c r="CS1034" s="20"/>
      <c r="CT1034" s="19"/>
      <c r="CU1034" s="19"/>
      <c r="CV1034" s="20"/>
      <c r="CW1034" s="20"/>
      <c r="CX1034" s="96"/>
      <c r="CY1034" s="96"/>
      <c r="CZ1034" s="20"/>
      <c r="DA1034" s="20"/>
      <c r="DB1034" s="96"/>
      <c r="DC1034" s="96"/>
      <c r="DD1034" s="20"/>
      <c r="DE1034" s="20"/>
      <c r="DF1034" s="96"/>
      <c r="DG1034" s="96"/>
      <c r="DH1034" s="20"/>
      <c r="DI1034" s="20"/>
      <c r="DJ1034" s="96"/>
      <c r="DK1034" s="96"/>
      <c r="DL1034" s="20"/>
      <c r="DM1034" s="20"/>
      <c r="DN1034" s="96"/>
      <c r="DO1034" s="96"/>
      <c r="DP1034" s="20"/>
      <c r="DQ1034" s="20"/>
      <c r="DR1034" s="96"/>
      <c r="DS1034" s="96"/>
      <c r="DT1034" s="20"/>
      <c r="DU1034" s="20"/>
      <c r="DV1034" s="96"/>
      <c r="DW1034" s="96"/>
      <c r="DX1034" s="20"/>
      <c r="DY1034" s="20"/>
      <c r="DZ1034" s="56"/>
      <c r="EA1034" s="57"/>
    </row>
    <row r="1035" spans="1:131" ht="37.5" customHeight="1" x14ac:dyDescent="0.25">
      <c r="A1035" s="9">
        <v>780</v>
      </c>
      <c r="B1035" s="10" t="s">
        <v>1439</v>
      </c>
      <c r="C1035" s="9" t="s">
        <v>1434</v>
      </c>
      <c r="E1035" s="9" t="s">
        <v>1435</v>
      </c>
      <c r="F1035" s="9" t="s">
        <v>1377</v>
      </c>
      <c r="I1035" s="9" t="s">
        <v>97</v>
      </c>
      <c r="J1035" s="129">
        <v>42014</v>
      </c>
      <c r="K1035" s="129">
        <v>41883</v>
      </c>
      <c r="L1035" s="129">
        <v>42154</v>
      </c>
      <c r="M1035" s="9" t="s">
        <v>20</v>
      </c>
      <c r="O1035" s="9">
        <v>29</v>
      </c>
      <c r="Q1035" s="9" t="s">
        <v>54</v>
      </c>
      <c r="S1035" s="13">
        <v>6777100</v>
      </c>
      <c r="T1035" s="13">
        <v>6777100</v>
      </c>
      <c r="U1035" s="13">
        <v>1694275</v>
      </c>
      <c r="AF1035" s="51">
        <f t="shared" si="15"/>
        <v>0</v>
      </c>
    </row>
    <row r="1036" spans="1:131" s="18" customFormat="1" ht="37.5" customHeight="1" x14ac:dyDescent="0.25">
      <c r="A1036" s="18">
        <v>780</v>
      </c>
      <c r="B1036" s="17" t="s">
        <v>1439</v>
      </c>
      <c r="C1036" s="18" t="s">
        <v>1434</v>
      </c>
      <c r="D1036" s="19">
        <v>42555</v>
      </c>
      <c r="G1036" s="19"/>
      <c r="J1036" s="130"/>
      <c r="K1036" s="130"/>
      <c r="L1036" s="130">
        <v>42673</v>
      </c>
      <c r="R1036" s="20"/>
      <c r="S1036" s="20"/>
      <c r="T1036" s="20"/>
      <c r="U1036" s="20"/>
      <c r="V1036" s="20"/>
      <c r="W1036" s="20"/>
      <c r="X1036" s="20"/>
      <c r="Y1036" s="20"/>
      <c r="Z1036" s="20"/>
      <c r="AA1036" s="20"/>
      <c r="AB1036" s="20"/>
      <c r="AC1036" s="20"/>
      <c r="AD1036" s="20"/>
      <c r="AE1036" s="20"/>
      <c r="AF1036" s="80"/>
      <c r="AG1036" s="46"/>
      <c r="AH1036" s="19"/>
      <c r="AI1036" s="19"/>
      <c r="AJ1036" s="20"/>
      <c r="AK1036" s="20"/>
      <c r="AL1036" s="19"/>
      <c r="AM1036" s="19"/>
      <c r="AN1036" s="20"/>
      <c r="AO1036" s="20"/>
      <c r="AP1036" s="19"/>
      <c r="AQ1036" s="19"/>
      <c r="AR1036" s="20"/>
      <c r="AS1036" s="20"/>
      <c r="AT1036" s="19"/>
      <c r="AU1036" s="19"/>
      <c r="AV1036" s="20"/>
      <c r="AW1036" s="20"/>
      <c r="AX1036" s="19"/>
      <c r="AY1036" s="19"/>
      <c r="AZ1036" s="20"/>
      <c r="BA1036" s="20"/>
      <c r="BB1036" s="19"/>
      <c r="BC1036" s="19"/>
      <c r="BD1036" s="20"/>
      <c r="BE1036" s="20"/>
      <c r="BF1036" s="19"/>
      <c r="BG1036" s="19"/>
      <c r="BH1036" s="20"/>
      <c r="BI1036" s="20"/>
      <c r="BJ1036" s="19"/>
      <c r="BK1036" s="19"/>
      <c r="BL1036" s="20"/>
      <c r="BM1036" s="20"/>
      <c r="BN1036" s="19"/>
      <c r="BO1036" s="19"/>
      <c r="BP1036" s="20"/>
      <c r="BQ1036" s="20"/>
      <c r="BT1036" s="20"/>
      <c r="BU1036" s="20"/>
      <c r="BX1036" s="20"/>
      <c r="BY1036" s="20"/>
      <c r="CB1036" s="20"/>
      <c r="CC1036" s="20"/>
      <c r="CF1036" s="20"/>
      <c r="CG1036" s="20"/>
      <c r="CJ1036" s="20"/>
      <c r="CK1036" s="20"/>
      <c r="CN1036" s="20"/>
      <c r="CO1036" s="20"/>
      <c r="CP1036" s="19"/>
      <c r="CQ1036" s="19"/>
      <c r="CR1036" s="20"/>
      <c r="CS1036" s="20"/>
      <c r="CT1036" s="19"/>
      <c r="CU1036" s="19"/>
      <c r="CV1036" s="20"/>
      <c r="CW1036" s="20"/>
      <c r="CX1036" s="96"/>
      <c r="CY1036" s="96"/>
      <c r="CZ1036" s="20"/>
      <c r="DA1036" s="20"/>
      <c r="DB1036" s="96"/>
      <c r="DC1036" s="96"/>
      <c r="DD1036" s="20"/>
      <c r="DE1036" s="20"/>
      <c r="DF1036" s="96"/>
      <c r="DG1036" s="96"/>
      <c r="DH1036" s="20"/>
      <c r="DI1036" s="20"/>
      <c r="DJ1036" s="96"/>
      <c r="DK1036" s="96"/>
      <c r="DL1036" s="20"/>
      <c r="DM1036" s="20"/>
      <c r="DN1036" s="96"/>
      <c r="DO1036" s="96"/>
      <c r="DP1036" s="20"/>
      <c r="DQ1036" s="20"/>
      <c r="DR1036" s="96"/>
      <c r="DS1036" s="96"/>
      <c r="DT1036" s="20"/>
      <c r="DU1036" s="20"/>
      <c r="DV1036" s="96"/>
      <c r="DW1036" s="96"/>
      <c r="DX1036" s="20"/>
      <c r="DY1036" s="20"/>
      <c r="DZ1036" s="56"/>
      <c r="EA1036" s="57"/>
    </row>
    <row r="1037" spans="1:131" ht="19.5" customHeight="1" x14ac:dyDescent="0.25">
      <c r="A1037" s="9">
        <v>781</v>
      </c>
      <c r="B1037" s="10" t="s">
        <v>1440</v>
      </c>
      <c r="C1037" s="9" t="s">
        <v>1436</v>
      </c>
      <c r="E1037" s="9" t="s">
        <v>658</v>
      </c>
      <c r="F1037" s="9" t="s">
        <v>659</v>
      </c>
      <c r="I1037" s="9" t="s">
        <v>28</v>
      </c>
      <c r="J1037" s="129">
        <v>41733</v>
      </c>
      <c r="K1037" s="129">
        <v>41487</v>
      </c>
      <c r="L1037" s="129">
        <v>41866</v>
      </c>
      <c r="M1037" s="9" t="s">
        <v>20</v>
      </c>
      <c r="O1037" s="9">
        <v>32</v>
      </c>
      <c r="Q1037" s="9" t="s">
        <v>54</v>
      </c>
      <c r="S1037" s="13">
        <v>10000000</v>
      </c>
      <c r="T1037" s="13">
        <v>10000000</v>
      </c>
      <c r="U1037" s="13">
        <v>2000000</v>
      </c>
      <c r="AF1037" s="51">
        <f t="shared" si="15"/>
        <v>0</v>
      </c>
      <c r="AH1037" s="11">
        <v>41487</v>
      </c>
      <c r="AI1037" s="11">
        <v>41866</v>
      </c>
      <c r="AJ1037" s="13">
        <v>10000000</v>
      </c>
      <c r="AK1037" s="13">
        <v>2000000</v>
      </c>
    </row>
    <row r="1038" spans="1:131" ht="19.5" customHeight="1" x14ac:dyDescent="0.25">
      <c r="A1038" s="9">
        <v>782</v>
      </c>
      <c r="B1038" s="10" t="s">
        <v>2169</v>
      </c>
      <c r="C1038" s="9" t="s">
        <v>2170</v>
      </c>
      <c r="E1038" s="9" t="s">
        <v>681</v>
      </c>
      <c r="F1038" s="9" t="s">
        <v>682</v>
      </c>
      <c r="I1038" s="9" t="s">
        <v>97</v>
      </c>
      <c r="J1038" s="129">
        <v>41671</v>
      </c>
      <c r="K1038" s="129">
        <v>41640</v>
      </c>
      <c r="L1038" s="129">
        <v>42004</v>
      </c>
      <c r="O1038" s="9">
        <v>24</v>
      </c>
      <c r="Q1038" s="9" t="s">
        <v>54</v>
      </c>
      <c r="S1038" s="13">
        <v>10625000</v>
      </c>
      <c r="T1038" s="13">
        <v>10625000</v>
      </c>
      <c r="U1038" s="13">
        <v>2125000</v>
      </c>
      <c r="AF1038" s="51">
        <f t="shared" si="15"/>
        <v>0</v>
      </c>
      <c r="AG1038" s="45">
        <v>8500000</v>
      </c>
      <c r="AH1038" s="11">
        <v>41640</v>
      </c>
      <c r="AI1038" s="11">
        <v>42004</v>
      </c>
      <c r="AJ1038" s="13">
        <v>10625077</v>
      </c>
      <c r="AK1038" s="13">
        <v>2125000</v>
      </c>
    </row>
    <row r="1039" spans="1:131" s="18" customFormat="1" ht="19.5" customHeight="1" x14ac:dyDescent="0.25">
      <c r="A1039" s="18">
        <v>782</v>
      </c>
      <c r="B1039" s="17" t="s">
        <v>2169</v>
      </c>
      <c r="C1039" s="18" t="s">
        <v>3073</v>
      </c>
      <c r="D1039" s="19">
        <v>42102</v>
      </c>
      <c r="E1039" s="9" t="s">
        <v>681</v>
      </c>
      <c r="G1039" s="19"/>
      <c r="J1039" s="130"/>
      <c r="K1039" s="130"/>
      <c r="L1039" s="130"/>
      <c r="R1039" s="20"/>
      <c r="S1039" s="20"/>
      <c r="T1039" s="20"/>
      <c r="U1039" s="20"/>
      <c r="V1039" s="20"/>
      <c r="W1039" s="20"/>
      <c r="X1039" s="20"/>
      <c r="Y1039" s="20"/>
      <c r="Z1039" s="20"/>
      <c r="AA1039" s="20"/>
      <c r="AB1039" s="20"/>
      <c r="AC1039" s="20"/>
      <c r="AD1039" s="20"/>
      <c r="AE1039" s="20"/>
      <c r="AF1039" s="51">
        <f t="shared" si="15"/>
        <v>0</v>
      </c>
      <c r="AG1039" s="46"/>
      <c r="AH1039" s="19"/>
      <c r="AI1039" s="19"/>
      <c r="AJ1039" s="20"/>
      <c r="AK1039" s="20"/>
      <c r="AL1039" s="19"/>
      <c r="AM1039" s="19"/>
      <c r="AN1039" s="20"/>
      <c r="AO1039" s="20"/>
      <c r="AP1039" s="19"/>
      <c r="AQ1039" s="19"/>
      <c r="AR1039" s="20"/>
      <c r="AS1039" s="20"/>
      <c r="AT1039" s="19"/>
      <c r="AU1039" s="19"/>
      <c r="AV1039" s="20"/>
      <c r="AW1039" s="20"/>
      <c r="AX1039" s="19"/>
      <c r="AY1039" s="19"/>
      <c r="AZ1039" s="20"/>
      <c r="BA1039" s="20"/>
      <c r="BB1039" s="19"/>
      <c r="BC1039" s="19"/>
      <c r="BD1039" s="20"/>
      <c r="BE1039" s="20"/>
      <c r="BF1039" s="19"/>
      <c r="BG1039" s="19"/>
      <c r="BH1039" s="20"/>
      <c r="BI1039" s="20"/>
      <c r="BJ1039" s="19"/>
      <c r="BK1039" s="19"/>
      <c r="BL1039" s="20"/>
      <c r="BM1039" s="20"/>
      <c r="BN1039" s="19"/>
      <c r="BO1039" s="19"/>
      <c r="BP1039" s="20"/>
      <c r="BQ1039" s="20"/>
      <c r="BT1039" s="20"/>
      <c r="BU1039" s="20"/>
      <c r="BX1039" s="20"/>
      <c r="BY1039" s="20"/>
      <c r="CB1039" s="20"/>
      <c r="CC1039" s="20"/>
      <c r="CF1039" s="20"/>
      <c r="CG1039" s="20"/>
      <c r="CJ1039" s="20"/>
      <c r="CK1039" s="20"/>
      <c r="CN1039" s="20"/>
      <c r="CO1039" s="20"/>
      <c r="CP1039" s="19"/>
      <c r="CQ1039" s="19"/>
      <c r="CR1039" s="20"/>
      <c r="CS1039" s="20"/>
      <c r="CT1039" s="19"/>
      <c r="CU1039" s="19"/>
      <c r="CV1039" s="20"/>
      <c r="CW1039" s="20"/>
      <c r="CX1039" s="96"/>
      <c r="CY1039" s="96"/>
      <c r="CZ1039" s="20"/>
      <c r="DA1039" s="20"/>
      <c r="DB1039" s="96"/>
      <c r="DC1039" s="96"/>
      <c r="DD1039" s="20"/>
      <c r="DE1039" s="20"/>
      <c r="DF1039" s="96"/>
      <c r="DG1039" s="96"/>
      <c r="DH1039" s="20"/>
      <c r="DI1039" s="20"/>
      <c r="DJ1039" s="96"/>
      <c r="DK1039" s="96"/>
      <c r="DL1039" s="20"/>
      <c r="DM1039" s="20"/>
      <c r="DN1039" s="96"/>
      <c r="DO1039" s="96"/>
      <c r="DP1039" s="20"/>
      <c r="DQ1039" s="20"/>
      <c r="DR1039" s="96"/>
      <c r="DS1039" s="96"/>
      <c r="DT1039" s="20"/>
      <c r="DU1039" s="20"/>
      <c r="DV1039" s="96"/>
      <c r="DW1039" s="96"/>
      <c r="DX1039" s="20"/>
      <c r="DY1039" s="20"/>
      <c r="DZ1039" s="56"/>
      <c r="EA1039" s="57"/>
    </row>
    <row r="1040" spans="1:131" ht="19.5" customHeight="1" x14ac:dyDescent="0.25">
      <c r="A1040" s="9">
        <v>783</v>
      </c>
      <c r="B1040" s="10" t="s">
        <v>2171</v>
      </c>
      <c r="C1040" s="9" t="s">
        <v>2172</v>
      </c>
      <c r="E1040" s="9" t="s">
        <v>1236</v>
      </c>
      <c r="F1040" s="9" t="s">
        <v>925</v>
      </c>
      <c r="I1040" s="9" t="s">
        <v>25</v>
      </c>
      <c r="J1040" s="129">
        <v>41671</v>
      </c>
      <c r="K1040" s="129">
        <v>41640</v>
      </c>
      <c r="L1040" s="129">
        <v>42004</v>
      </c>
      <c r="O1040" s="9">
        <v>24</v>
      </c>
      <c r="Q1040" s="9" t="s">
        <v>54</v>
      </c>
      <c r="S1040" s="13">
        <v>9750000</v>
      </c>
      <c r="T1040" s="13">
        <v>9750000</v>
      </c>
      <c r="U1040" s="13">
        <v>1950000</v>
      </c>
      <c r="AF1040" s="51">
        <f t="shared" si="15"/>
        <v>0</v>
      </c>
      <c r="AG1040" s="45">
        <v>7800000</v>
      </c>
      <c r="AH1040" s="11">
        <v>41640</v>
      </c>
      <c r="AI1040" s="11">
        <v>42369</v>
      </c>
      <c r="AJ1040" s="13">
        <v>9750061</v>
      </c>
      <c r="AK1040" s="13">
        <v>1950000</v>
      </c>
    </row>
    <row r="1041" spans="1:131" s="18" customFormat="1" ht="19.5" customHeight="1" x14ac:dyDescent="0.25">
      <c r="A1041" s="18">
        <v>783</v>
      </c>
      <c r="B1041" s="17" t="s">
        <v>2171</v>
      </c>
      <c r="C1041" s="18" t="s">
        <v>2172</v>
      </c>
      <c r="D1041" s="19">
        <v>42209</v>
      </c>
      <c r="G1041" s="19"/>
      <c r="J1041" s="130"/>
      <c r="K1041" s="130"/>
      <c r="L1041" s="130">
        <v>42185</v>
      </c>
      <c r="R1041" s="20"/>
      <c r="S1041" s="20"/>
      <c r="T1041" s="20"/>
      <c r="U1041" s="20"/>
      <c r="V1041" s="20"/>
      <c r="W1041" s="20"/>
      <c r="X1041" s="20"/>
      <c r="Y1041" s="20"/>
      <c r="Z1041" s="20"/>
      <c r="AA1041" s="20"/>
      <c r="AB1041" s="20"/>
      <c r="AC1041" s="20"/>
      <c r="AD1041" s="20"/>
      <c r="AE1041" s="20"/>
      <c r="AF1041" s="51">
        <f t="shared" si="15"/>
        <v>0</v>
      </c>
      <c r="AG1041" s="46"/>
      <c r="AH1041" s="19"/>
      <c r="AI1041" s="19"/>
      <c r="AJ1041" s="20"/>
      <c r="AK1041" s="20"/>
      <c r="AL1041" s="19"/>
      <c r="AM1041" s="19"/>
      <c r="AN1041" s="20"/>
      <c r="AO1041" s="20"/>
      <c r="AP1041" s="19"/>
      <c r="AQ1041" s="19"/>
      <c r="AR1041" s="20"/>
      <c r="AS1041" s="20"/>
      <c r="AT1041" s="19"/>
      <c r="AU1041" s="19"/>
      <c r="AV1041" s="20"/>
      <c r="AW1041" s="20"/>
      <c r="AX1041" s="19"/>
      <c r="AY1041" s="19"/>
      <c r="AZ1041" s="20"/>
      <c r="BA1041" s="20"/>
      <c r="BB1041" s="19"/>
      <c r="BC1041" s="19"/>
      <c r="BD1041" s="20"/>
      <c r="BE1041" s="20"/>
      <c r="BF1041" s="19"/>
      <c r="BG1041" s="19"/>
      <c r="BH1041" s="20"/>
      <c r="BI1041" s="20"/>
      <c r="BJ1041" s="19"/>
      <c r="BK1041" s="19"/>
      <c r="BL1041" s="20"/>
      <c r="BM1041" s="20"/>
      <c r="BN1041" s="19"/>
      <c r="BO1041" s="19"/>
      <c r="BP1041" s="20"/>
      <c r="BQ1041" s="20"/>
      <c r="BT1041" s="20"/>
      <c r="BU1041" s="20"/>
      <c r="BX1041" s="20"/>
      <c r="BY1041" s="20"/>
      <c r="CB1041" s="20"/>
      <c r="CC1041" s="20"/>
      <c r="CF1041" s="20"/>
      <c r="CG1041" s="20"/>
      <c r="CJ1041" s="20"/>
      <c r="CK1041" s="20"/>
      <c r="CN1041" s="20"/>
      <c r="CO1041" s="20"/>
      <c r="CP1041" s="19"/>
      <c r="CQ1041" s="19"/>
      <c r="CR1041" s="20"/>
      <c r="CS1041" s="20"/>
      <c r="CT1041" s="19"/>
      <c r="CU1041" s="19"/>
      <c r="CV1041" s="20"/>
      <c r="CW1041" s="20"/>
      <c r="CX1041" s="96"/>
      <c r="CY1041" s="96"/>
      <c r="CZ1041" s="20"/>
      <c r="DA1041" s="20"/>
      <c r="DB1041" s="96"/>
      <c r="DC1041" s="96"/>
      <c r="DD1041" s="20"/>
      <c r="DE1041" s="20"/>
      <c r="DF1041" s="96"/>
      <c r="DG1041" s="96"/>
      <c r="DH1041" s="20"/>
      <c r="DI1041" s="20"/>
      <c r="DJ1041" s="96"/>
      <c r="DK1041" s="96"/>
      <c r="DL1041" s="20"/>
      <c r="DM1041" s="20"/>
      <c r="DN1041" s="96"/>
      <c r="DO1041" s="96"/>
      <c r="DP1041" s="20"/>
      <c r="DQ1041" s="20"/>
      <c r="DR1041" s="96"/>
      <c r="DS1041" s="96"/>
      <c r="DT1041" s="20"/>
      <c r="DU1041" s="20"/>
      <c r="DV1041" s="96"/>
      <c r="DW1041" s="96"/>
      <c r="DX1041" s="20"/>
      <c r="DY1041" s="20"/>
      <c r="DZ1041" s="56"/>
      <c r="EA1041" s="57"/>
    </row>
    <row r="1042" spans="1:131" s="18" customFormat="1" ht="19.5" customHeight="1" x14ac:dyDescent="0.25">
      <c r="A1042" s="18">
        <v>783</v>
      </c>
      <c r="B1042" s="17" t="s">
        <v>2171</v>
      </c>
      <c r="C1042" s="18" t="s">
        <v>3926</v>
      </c>
      <c r="D1042" s="19">
        <v>42434</v>
      </c>
      <c r="G1042" s="19"/>
      <c r="J1042" s="130"/>
      <c r="K1042" s="130"/>
      <c r="L1042" s="130"/>
      <c r="R1042" s="20"/>
      <c r="S1042" s="20"/>
      <c r="T1042" s="20"/>
      <c r="U1042" s="20"/>
      <c r="V1042" s="20"/>
      <c r="W1042" s="20"/>
      <c r="X1042" s="20"/>
      <c r="Y1042" s="20"/>
      <c r="Z1042" s="20"/>
      <c r="AA1042" s="20"/>
      <c r="AB1042" s="20"/>
      <c r="AC1042" s="20"/>
      <c r="AD1042" s="20"/>
      <c r="AE1042" s="20"/>
      <c r="AF1042" s="51"/>
      <c r="AG1042" s="46"/>
      <c r="AH1042" s="19"/>
      <c r="AI1042" s="19"/>
      <c r="AJ1042" s="20"/>
      <c r="AK1042" s="20"/>
      <c r="AL1042" s="19"/>
      <c r="AM1042" s="19"/>
      <c r="AN1042" s="20"/>
      <c r="AO1042" s="20"/>
      <c r="AP1042" s="19"/>
      <c r="AQ1042" s="19"/>
      <c r="AR1042" s="20"/>
      <c r="AS1042" s="20"/>
      <c r="AT1042" s="19"/>
      <c r="AU1042" s="19"/>
      <c r="AV1042" s="20"/>
      <c r="AW1042" s="20"/>
      <c r="AX1042" s="19"/>
      <c r="AY1042" s="19"/>
      <c r="AZ1042" s="20"/>
      <c r="BA1042" s="20"/>
      <c r="BB1042" s="19"/>
      <c r="BC1042" s="19"/>
      <c r="BD1042" s="20"/>
      <c r="BE1042" s="20"/>
      <c r="BF1042" s="19"/>
      <c r="BG1042" s="19"/>
      <c r="BH1042" s="20"/>
      <c r="BI1042" s="20"/>
      <c r="BJ1042" s="19"/>
      <c r="BK1042" s="19"/>
      <c r="BL1042" s="20"/>
      <c r="BM1042" s="20"/>
      <c r="BN1042" s="19"/>
      <c r="BO1042" s="19"/>
      <c r="BP1042" s="20"/>
      <c r="BQ1042" s="20"/>
      <c r="BT1042" s="20"/>
      <c r="BU1042" s="20"/>
      <c r="BX1042" s="20"/>
      <c r="BY1042" s="20"/>
      <c r="CB1042" s="20"/>
      <c r="CC1042" s="20"/>
      <c r="CF1042" s="20"/>
      <c r="CG1042" s="20"/>
      <c r="CJ1042" s="20"/>
      <c r="CK1042" s="20"/>
      <c r="CN1042" s="20"/>
      <c r="CO1042" s="20"/>
      <c r="CP1042" s="19"/>
      <c r="CQ1042" s="19"/>
      <c r="CR1042" s="20"/>
      <c r="CS1042" s="20"/>
      <c r="CT1042" s="19"/>
      <c r="CU1042" s="19"/>
      <c r="CV1042" s="20"/>
      <c r="CW1042" s="20"/>
      <c r="CX1042" s="96"/>
      <c r="CY1042" s="96"/>
      <c r="CZ1042" s="20"/>
      <c r="DA1042" s="20"/>
      <c r="DB1042" s="96"/>
      <c r="DC1042" s="96"/>
      <c r="DD1042" s="20"/>
      <c r="DE1042" s="20"/>
      <c r="DF1042" s="96"/>
      <c r="DG1042" s="96"/>
      <c r="DH1042" s="20"/>
      <c r="DI1042" s="20"/>
      <c r="DJ1042" s="96"/>
      <c r="DK1042" s="96"/>
      <c r="DL1042" s="20"/>
      <c r="DM1042" s="20"/>
      <c r="DN1042" s="96"/>
      <c r="DO1042" s="96"/>
      <c r="DP1042" s="20"/>
      <c r="DQ1042" s="20"/>
      <c r="DR1042" s="96"/>
      <c r="DS1042" s="96"/>
      <c r="DT1042" s="20"/>
      <c r="DU1042" s="20"/>
      <c r="DV1042" s="96"/>
      <c r="DW1042" s="96"/>
      <c r="DX1042" s="20"/>
      <c r="DY1042" s="20"/>
      <c r="DZ1042" s="56"/>
      <c r="EA1042" s="57"/>
    </row>
    <row r="1043" spans="1:131" ht="19.5" customHeight="1" x14ac:dyDescent="0.25">
      <c r="A1043" s="9">
        <v>784</v>
      </c>
      <c r="B1043" s="10" t="s">
        <v>2173</v>
      </c>
      <c r="C1043" s="9" t="s">
        <v>1081</v>
      </c>
      <c r="E1043" s="9" t="s">
        <v>2174</v>
      </c>
      <c r="F1043" s="9" t="s">
        <v>2175</v>
      </c>
      <c r="I1043" s="9" t="s">
        <v>2176</v>
      </c>
      <c r="J1043" s="129">
        <v>41747</v>
      </c>
      <c r="K1043" s="129">
        <v>41708</v>
      </c>
      <c r="L1043" s="129">
        <v>41820</v>
      </c>
      <c r="O1043" s="9">
        <v>28</v>
      </c>
      <c r="Q1043" s="9" t="s">
        <v>54</v>
      </c>
      <c r="S1043" s="13">
        <v>81864000</v>
      </c>
      <c r="T1043" s="13">
        <v>81864000</v>
      </c>
      <c r="U1043" s="13">
        <v>16300000</v>
      </c>
      <c r="AF1043" s="51">
        <f t="shared" si="15"/>
        <v>0</v>
      </c>
    </row>
    <row r="1044" spans="1:131" ht="19.5" customHeight="1" x14ac:dyDescent="0.25">
      <c r="A1044" s="9">
        <v>785</v>
      </c>
      <c r="B1044" s="10" t="s">
        <v>2177</v>
      </c>
      <c r="C1044" s="9" t="s">
        <v>2915</v>
      </c>
      <c r="E1044" s="9" t="s">
        <v>447</v>
      </c>
      <c r="F1044" s="9" t="s">
        <v>448</v>
      </c>
      <c r="I1044" s="9" t="s">
        <v>25</v>
      </c>
      <c r="J1044" s="129">
        <v>41669</v>
      </c>
      <c r="K1044" s="129">
        <v>41669</v>
      </c>
      <c r="L1044" s="129">
        <v>42004</v>
      </c>
      <c r="O1044" s="9">
        <v>24</v>
      </c>
      <c r="Q1044" s="9" t="s">
        <v>54</v>
      </c>
      <c r="S1044" s="13">
        <v>5480000</v>
      </c>
      <c r="T1044" s="13">
        <v>5480000</v>
      </c>
      <c r="U1044" s="13">
        <v>1096000</v>
      </c>
      <c r="AF1044" s="51">
        <f t="shared" si="15"/>
        <v>0</v>
      </c>
      <c r="AH1044" s="11">
        <v>41669</v>
      </c>
      <c r="AI1044" s="11">
        <v>41726</v>
      </c>
      <c r="AJ1044" s="13">
        <v>5409510</v>
      </c>
      <c r="AK1044" s="13">
        <v>1081902</v>
      </c>
    </row>
    <row r="1045" spans="1:131" ht="19.5" customHeight="1" x14ac:dyDescent="0.25">
      <c r="A1045" s="9">
        <v>786</v>
      </c>
      <c r="B1045" s="10" t="s">
        <v>2178</v>
      </c>
      <c r="C1045" s="9" t="s">
        <v>2914</v>
      </c>
      <c r="E1045" s="9" t="s">
        <v>447</v>
      </c>
      <c r="F1045" s="9" t="s">
        <v>2180</v>
      </c>
      <c r="I1045" s="9" t="s">
        <v>25</v>
      </c>
      <c r="J1045" s="129">
        <v>41669</v>
      </c>
      <c r="K1045" s="129">
        <v>41669</v>
      </c>
      <c r="L1045" s="129">
        <v>42004</v>
      </c>
      <c r="O1045" s="9">
        <v>24</v>
      </c>
      <c r="Q1045" s="9" t="s">
        <v>54</v>
      </c>
      <c r="S1045" s="13">
        <v>4600000</v>
      </c>
      <c r="T1045" s="13">
        <v>4600000</v>
      </c>
      <c r="U1045" s="13">
        <v>920000</v>
      </c>
      <c r="AF1045" s="51">
        <f t="shared" si="15"/>
        <v>0</v>
      </c>
      <c r="AH1045" s="11">
        <v>41669</v>
      </c>
      <c r="AI1045" s="11">
        <v>41718</v>
      </c>
      <c r="AJ1045" s="13">
        <v>4440000</v>
      </c>
      <c r="AK1045" s="13">
        <v>888000</v>
      </c>
    </row>
    <row r="1046" spans="1:131" ht="19.5" customHeight="1" x14ac:dyDescent="0.25">
      <c r="A1046" s="9">
        <v>787</v>
      </c>
      <c r="B1046" s="10" t="s">
        <v>2179</v>
      </c>
      <c r="C1046" s="9" t="s">
        <v>2913</v>
      </c>
      <c r="E1046" s="9" t="s">
        <v>447</v>
      </c>
      <c r="F1046" s="9" t="s">
        <v>2181</v>
      </c>
      <c r="I1046" s="9" t="s">
        <v>25</v>
      </c>
      <c r="J1046" s="129">
        <v>41669</v>
      </c>
      <c r="K1046" s="129">
        <v>41669</v>
      </c>
      <c r="L1046" s="129">
        <v>42004</v>
      </c>
      <c r="O1046" s="9">
        <v>24</v>
      </c>
      <c r="Q1046" s="9" t="s">
        <v>54</v>
      </c>
      <c r="S1046" s="13">
        <v>5480000</v>
      </c>
      <c r="T1046" s="13">
        <v>5480000</v>
      </c>
      <c r="U1046" s="13">
        <v>1096000</v>
      </c>
      <c r="AF1046" s="51">
        <f t="shared" si="15"/>
        <v>0</v>
      </c>
      <c r="AH1046" s="11">
        <v>41669</v>
      </c>
      <c r="AI1046" s="11">
        <v>41722</v>
      </c>
      <c r="AJ1046" s="13">
        <v>5392370</v>
      </c>
      <c r="AK1046" s="13">
        <v>1078474</v>
      </c>
    </row>
    <row r="1047" spans="1:131" ht="19.5" customHeight="1" x14ac:dyDescent="0.25">
      <c r="A1047" s="9">
        <v>788</v>
      </c>
      <c r="B1047" s="10" t="s">
        <v>2182</v>
      </c>
      <c r="C1047" s="9" t="s">
        <v>2183</v>
      </c>
      <c r="E1047" s="9" t="s">
        <v>2174</v>
      </c>
      <c r="F1047" s="9" t="s">
        <v>2175</v>
      </c>
      <c r="I1047" s="9" t="s">
        <v>2176</v>
      </c>
      <c r="J1047" s="129">
        <v>41642</v>
      </c>
      <c r="K1047" s="129">
        <v>41618</v>
      </c>
      <c r="L1047" s="129">
        <v>41774</v>
      </c>
      <c r="O1047" s="9">
        <v>32</v>
      </c>
      <c r="Q1047" s="9" t="s">
        <v>54</v>
      </c>
      <c r="S1047" s="13">
        <v>60024000</v>
      </c>
      <c r="T1047" s="13">
        <v>60024000</v>
      </c>
      <c r="U1047" s="13">
        <v>12000000</v>
      </c>
      <c r="AF1047" s="51">
        <f t="shared" si="15"/>
        <v>0</v>
      </c>
    </row>
    <row r="1048" spans="1:131" ht="45.75" customHeight="1" x14ac:dyDescent="0.25">
      <c r="A1048" s="9">
        <v>789</v>
      </c>
      <c r="B1048" s="10" t="s">
        <v>2184</v>
      </c>
      <c r="C1048" s="9" t="s">
        <v>2185</v>
      </c>
      <c r="E1048" s="9" t="s">
        <v>391</v>
      </c>
      <c r="F1048" s="9" t="s">
        <v>87</v>
      </c>
      <c r="I1048" s="9" t="s">
        <v>97</v>
      </c>
      <c r="J1048" s="129">
        <v>41701</v>
      </c>
      <c r="K1048" s="129">
        <v>41606</v>
      </c>
      <c r="L1048" s="129">
        <v>41973</v>
      </c>
      <c r="O1048" s="9">
        <v>29</v>
      </c>
      <c r="Q1048" s="9" t="s">
        <v>54</v>
      </c>
      <c r="S1048" s="13">
        <v>12500000</v>
      </c>
      <c r="T1048" s="13">
        <v>12500000</v>
      </c>
      <c r="U1048" s="13">
        <v>2500000</v>
      </c>
      <c r="AF1048" s="51">
        <f t="shared" si="15"/>
        <v>0</v>
      </c>
      <c r="AG1048" s="45">
        <v>9000000</v>
      </c>
      <c r="AH1048" s="11">
        <v>41606</v>
      </c>
      <c r="AI1048" s="11">
        <v>41973</v>
      </c>
      <c r="AJ1048" s="13">
        <v>12422453</v>
      </c>
      <c r="AK1048" s="13">
        <v>2484491</v>
      </c>
    </row>
    <row r="1049" spans="1:131" s="18" customFormat="1" ht="45.75" customHeight="1" x14ac:dyDescent="0.25">
      <c r="A1049" s="18">
        <v>789</v>
      </c>
      <c r="B1049" s="17" t="s">
        <v>2184</v>
      </c>
      <c r="C1049" s="18" t="s">
        <v>3106</v>
      </c>
      <c r="D1049" s="19">
        <v>42123</v>
      </c>
      <c r="G1049" s="19"/>
      <c r="J1049" s="130"/>
      <c r="K1049" s="130"/>
      <c r="L1049" s="130"/>
      <c r="R1049" s="20"/>
      <c r="S1049" s="20"/>
      <c r="T1049" s="20"/>
      <c r="U1049" s="20"/>
      <c r="V1049" s="20"/>
      <c r="W1049" s="20"/>
      <c r="X1049" s="20"/>
      <c r="Y1049" s="20"/>
      <c r="Z1049" s="20"/>
      <c r="AA1049" s="20"/>
      <c r="AB1049" s="20"/>
      <c r="AC1049" s="20"/>
      <c r="AD1049" s="20"/>
      <c r="AE1049" s="20"/>
      <c r="AF1049" s="51">
        <f t="shared" si="15"/>
        <v>0</v>
      </c>
      <c r="AG1049" s="46"/>
      <c r="AH1049" s="19"/>
      <c r="AI1049" s="19"/>
      <c r="AJ1049" s="20"/>
      <c r="AK1049" s="20"/>
      <c r="AL1049" s="19"/>
      <c r="AM1049" s="19"/>
      <c r="AN1049" s="20"/>
      <c r="AO1049" s="20"/>
      <c r="AP1049" s="19"/>
      <c r="AQ1049" s="19"/>
      <c r="AR1049" s="20"/>
      <c r="AS1049" s="20"/>
      <c r="AT1049" s="19"/>
      <c r="AU1049" s="19"/>
      <c r="AV1049" s="20"/>
      <c r="AW1049" s="20"/>
      <c r="AX1049" s="19"/>
      <c r="AY1049" s="19"/>
      <c r="AZ1049" s="20"/>
      <c r="BA1049" s="20"/>
      <c r="BB1049" s="19"/>
      <c r="BC1049" s="19"/>
      <c r="BD1049" s="20"/>
      <c r="BE1049" s="20"/>
      <c r="BF1049" s="19"/>
      <c r="BG1049" s="19"/>
      <c r="BH1049" s="20"/>
      <c r="BI1049" s="20"/>
      <c r="BJ1049" s="19"/>
      <c r="BK1049" s="19"/>
      <c r="BL1049" s="20"/>
      <c r="BM1049" s="20"/>
      <c r="BN1049" s="19"/>
      <c r="BO1049" s="19"/>
      <c r="BP1049" s="20"/>
      <c r="BQ1049" s="20"/>
      <c r="BT1049" s="20"/>
      <c r="BU1049" s="20"/>
      <c r="BX1049" s="20"/>
      <c r="BY1049" s="20"/>
      <c r="CB1049" s="20"/>
      <c r="CC1049" s="20"/>
      <c r="CF1049" s="20"/>
      <c r="CG1049" s="20"/>
      <c r="CJ1049" s="20"/>
      <c r="CK1049" s="20"/>
      <c r="CN1049" s="20"/>
      <c r="CO1049" s="20"/>
      <c r="CP1049" s="19"/>
      <c r="CQ1049" s="19"/>
      <c r="CR1049" s="20"/>
      <c r="CS1049" s="20"/>
      <c r="CT1049" s="19"/>
      <c r="CU1049" s="19"/>
      <c r="CV1049" s="20"/>
      <c r="CW1049" s="20"/>
      <c r="CX1049" s="96"/>
      <c r="CY1049" s="96"/>
      <c r="CZ1049" s="20"/>
      <c r="DA1049" s="20"/>
      <c r="DB1049" s="96"/>
      <c r="DC1049" s="96"/>
      <c r="DD1049" s="20"/>
      <c r="DE1049" s="20"/>
      <c r="DF1049" s="96"/>
      <c r="DG1049" s="96"/>
      <c r="DH1049" s="20"/>
      <c r="DI1049" s="20"/>
      <c r="DJ1049" s="96"/>
      <c r="DK1049" s="96"/>
      <c r="DL1049" s="20"/>
      <c r="DM1049" s="20"/>
      <c r="DN1049" s="96"/>
      <c r="DO1049" s="96"/>
      <c r="DP1049" s="20"/>
      <c r="DQ1049" s="20"/>
      <c r="DR1049" s="96"/>
      <c r="DS1049" s="96"/>
      <c r="DT1049" s="20"/>
      <c r="DU1049" s="20"/>
      <c r="DV1049" s="96"/>
      <c r="DW1049" s="96"/>
      <c r="DX1049" s="20"/>
      <c r="DY1049" s="20"/>
      <c r="DZ1049" s="56"/>
      <c r="EA1049" s="57"/>
    </row>
    <row r="1050" spans="1:131" ht="19.5" customHeight="1" x14ac:dyDescent="0.25">
      <c r="A1050" s="9">
        <v>790</v>
      </c>
      <c r="B1050" s="10" t="s">
        <v>2186</v>
      </c>
      <c r="C1050" s="9" t="s">
        <v>2188</v>
      </c>
      <c r="E1050" s="9" t="s">
        <v>391</v>
      </c>
      <c r="F1050" s="9" t="s">
        <v>87</v>
      </c>
      <c r="I1050" s="9" t="s">
        <v>25</v>
      </c>
      <c r="J1050" s="129">
        <v>41645</v>
      </c>
      <c r="K1050" s="129">
        <v>41606</v>
      </c>
      <c r="L1050" s="129">
        <v>42051</v>
      </c>
      <c r="O1050" s="9">
        <v>29</v>
      </c>
      <c r="Q1050" s="9" t="s">
        <v>54</v>
      </c>
      <c r="S1050" s="13">
        <v>15676290</v>
      </c>
      <c r="T1050" s="13">
        <v>15676290</v>
      </c>
      <c r="U1050" s="13">
        <v>3135258</v>
      </c>
      <c r="AF1050" s="51">
        <f t="shared" si="15"/>
        <v>0</v>
      </c>
      <c r="AG1050" s="45">
        <v>3762000</v>
      </c>
      <c r="AH1050" s="11">
        <v>41606</v>
      </c>
      <c r="AI1050" s="11">
        <v>42051</v>
      </c>
      <c r="AJ1050" s="13">
        <v>4542646</v>
      </c>
      <c r="AK1050" s="13">
        <v>908529</v>
      </c>
    </row>
    <row r="1051" spans="1:131" s="18" customFormat="1" ht="19.5" customHeight="1" x14ac:dyDescent="0.25">
      <c r="A1051" s="18">
        <v>790</v>
      </c>
      <c r="B1051" s="17" t="s">
        <v>2186</v>
      </c>
      <c r="C1051" s="18" t="s">
        <v>4219</v>
      </c>
      <c r="D1051" s="19">
        <v>42499</v>
      </c>
      <c r="G1051" s="19"/>
      <c r="J1051" s="130"/>
      <c r="K1051" s="130"/>
      <c r="L1051" s="130"/>
      <c r="R1051" s="20"/>
      <c r="S1051" s="20">
        <v>4702890</v>
      </c>
      <c r="T1051" s="20">
        <v>4702890</v>
      </c>
      <c r="U1051" s="20">
        <v>940578</v>
      </c>
      <c r="V1051" s="20"/>
      <c r="W1051" s="20"/>
      <c r="X1051" s="20"/>
      <c r="Y1051" s="20"/>
      <c r="Z1051" s="20"/>
      <c r="AA1051" s="20"/>
      <c r="AB1051" s="20"/>
      <c r="AC1051" s="20"/>
      <c r="AD1051" s="20"/>
      <c r="AE1051" s="20"/>
      <c r="AF1051" s="80"/>
      <c r="AG1051" s="46"/>
      <c r="AH1051" s="19"/>
      <c r="AI1051" s="19"/>
      <c r="AJ1051" s="20"/>
      <c r="AK1051" s="20"/>
      <c r="AL1051" s="19"/>
      <c r="AM1051" s="19"/>
      <c r="AN1051" s="20"/>
      <c r="AO1051" s="20"/>
      <c r="AP1051" s="19"/>
      <c r="AQ1051" s="19"/>
      <c r="AR1051" s="20"/>
      <c r="AS1051" s="20"/>
      <c r="AT1051" s="19"/>
      <c r="AU1051" s="19"/>
      <c r="AV1051" s="20"/>
      <c r="AW1051" s="20"/>
      <c r="AX1051" s="19"/>
      <c r="AY1051" s="19"/>
      <c r="AZ1051" s="20"/>
      <c r="BA1051" s="20"/>
      <c r="BB1051" s="19"/>
      <c r="BC1051" s="19"/>
      <c r="BD1051" s="20"/>
      <c r="BE1051" s="20"/>
      <c r="BF1051" s="19"/>
      <c r="BG1051" s="19"/>
      <c r="BH1051" s="20"/>
      <c r="BI1051" s="20"/>
      <c r="BJ1051" s="19"/>
      <c r="BK1051" s="19"/>
      <c r="BL1051" s="20"/>
      <c r="BM1051" s="20"/>
      <c r="BN1051" s="19"/>
      <c r="BO1051" s="19"/>
      <c r="BP1051" s="20"/>
      <c r="BQ1051" s="20"/>
      <c r="BT1051" s="20"/>
      <c r="BU1051" s="20"/>
      <c r="BX1051" s="20"/>
      <c r="BY1051" s="20"/>
      <c r="CB1051" s="20"/>
      <c r="CC1051" s="20"/>
      <c r="CF1051" s="20"/>
      <c r="CG1051" s="20"/>
      <c r="CJ1051" s="20"/>
      <c r="CK1051" s="20"/>
      <c r="CN1051" s="20"/>
      <c r="CO1051" s="20"/>
      <c r="CP1051" s="19"/>
      <c r="CQ1051" s="19"/>
      <c r="CR1051" s="20"/>
      <c r="CS1051" s="20"/>
      <c r="CT1051" s="19"/>
      <c r="CU1051" s="19"/>
      <c r="CV1051" s="20"/>
      <c r="CW1051" s="20"/>
      <c r="CX1051" s="96"/>
      <c r="CY1051" s="96"/>
      <c r="CZ1051" s="20"/>
      <c r="DA1051" s="20"/>
      <c r="DB1051" s="96"/>
      <c r="DC1051" s="96"/>
      <c r="DD1051" s="20"/>
      <c r="DE1051" s="20"/>
      <c r="DF1051" s="96"/>
      <c r="DG1051" s="96"/>
      <c r="DH1051" s="20"/>
      <c r="DI1051" s="20"/>
      <c r="DJ1051" s="96"/>
      <c r="DK1051" s="96"/>
      <c r="DL1051" s="20"/>
      <c r="DM1051" s="20"/>
      <c r="DN1051" s="96"/>
      <c r="DO1051" s="96"/>
      <c r="DP1051" s="20"/>
      <c r="DQ1051" s="20"/>
      <c r="DR1051" s="96"/>
      <c r="DS1051" s="96"/>
      <c r="DT1051" s="20"/>
      <c r="DU1051" s="20"/>
      <c r="DV1051" s="96"/>
      <c r="DW1051" s="96"/>
      <c r="DX1051" s="20"/>
      <c r="DY1051" s="20"/>
      <c r="DZ1051" s="56"/>
      <c r="EA1051" s="57"/>
    </row>
    <row r="1052" spans="1:131" ht="19.5" customHeight="1" x14ac:dyDescent="0.25">
      <c r="A1052" s="9">
        <v>791</v>
      </c>
      <c r="B1052" s="10" t="s">
        <v>2190</v>
      </c>
      <c r="C1052" s="9" t="s">
        <v>2916</v>
      </c>
      <c r="E1052" s="9" t="s">
        <v>447</v>
      </c>
      <c r="F1052" s="9" t="s">
        <v>2191</v>
      </c>
      <c r="I1052" s="9" t="s">
        <v>25</v>
      </c>
      <c r="J1052" s="129">
        <v>41683</v>
      </c>
      <c r="K1052" s="129">
        <v>41683</v>
      </c>
      <c r="L1052" s="129">
        <v>42004</v>
      </c>
      <c r="O1052" s="9">
        <v>24</v>
      </c>
      <c r="Q1052" s="9" t="s">
        <v>54</v>
      </c>
      <c r="S1052" s="13">
        <v>6905000</v>
      </c>
      <c r="T1052" s="13">
        <v>6905000</v>
      </c>
      <c r="U1052" s="13">
        <v>1381000</v>
      </c>
      <c r="AF1052" s="51">
        <f t="shared" si="15"/>
        <v>0</v>
      </c>
      <c r="AH1052" s="11">
        <v>41683</v>
      </c>
      <c r="AI1052" s="11">
        <v>41729</v>
      </c>
      <c r="AJ1052" s="13">
        <v>6769339</v>
      </c>
      <c r="AK1052" s="13">
        <v>1353868</v>
      </c>
    </row>
    <row r="1053" spans="1:131" ht="19.5" customHeight="1" x14ac:dyDescent="0.25">
      <c r="A1053" s="9">
        <v>792</v>
      </c>
      <c r="B1053" s="10" t="s">
        <v>2192</v>
      </c>
      <c r="C1053" s="9" t="s">
        <v>2193</v>
      </c>
      <c r="E1053" s="9" t="s">
        <v>681</v>
      </c>
      <c r="F1053" s="9" t="s">
        <v>682</v>
      </c>
      <c r="I1053" s="9" t="s">
        <v>25</v>
      </c>
      <c r="J1053" s="129">
        <v>41671</v>
      </c>
      <c r="K1053" s="129">
        <v>41640</v>
      </c>
      <c r="L1053" s="129">
        <v>42004</v>
      </c>
      <c r="O1053" s="9">
        <v>30</v>
      </c>
      <c r="Q1053" s="9" t="s">
        <v>54</v>
      </c>
      <c r="S1053" s="13">
        <v>11250000</v>
      </c>
      <c r="T1053" s="13">
        <v>11250000</v>
      </c>
      <c r="U1053" s="13">
        <v>2250000</v>
      </c>
      <c r="AF1053" s="51">
        <f t="shared" si="15"/>
        <v>0</v>
      </c>
      <c r="AG1053" s="45">
        <v>9000000</v>
      </c>
      <c r="AH1053" s="11">
        <v>41640</v>
      </c>
      <c r="AI1053" s="11">
        <v>42004</v>
      </c>
      <c r="AJ1053" s="13">
        <v>11250009</v>
      </c>
      <c r="AK1053" s="13">
        <v>2250000</v>
      </c>
    </row>
    <row r="1054" spans="1:131" ht="19.5" customHeight="1" x14ac:dyDescent="0.25">
      <c r="A1054" s="9">
        <v>793</v>
      </c>
      <c r="B1054" s="10" t="s">
        <v>2194</v>
      </c>
      <c r="C1054" s="9" t="s">
        <v>2195</v>
      </c>
      <c r="E1054" s="9" t="s">
        <v>2196</v>
      </c>
      <c r="F1054" s="9" t="s">
        <v>2197</v>
      </c>
      <c r="I1054" s="9" t="s">
        <v>35</v>
      </c>
      <c r="J1054" s="129">
        <v>41554</v>
      </c>
      <c r="K1054" s="129">
        <v>41474</v>
      </c>
      <c r="L1054" s="129">
        <v>41820</v>
      </c>
      <c r="N1054" s="9" t="s">
        <v>900</v>
      </c>
      <c r="O1054" s="9">
        <v>28</v>
      </c>
      <c r="Q1054" s="9" t="s">
        <v>54</v>
      </c>
      <c r="R1054" s="13">
        <v>981265500</v>
      </c>
      <c r="S1054" s="13">
        <v>959653020</v>
      </c>
      <c r="T1054" s="13">
        <v>959653020</v>
      </c>
      <c r="U1054" s="13">
        <v>191930604</v>
      </c>
      <c r="AF1054" s="51">
        <f t="shared" si="15"/>
        <v>0</v>
      </c>
      <c r="AH1054" s="11">
        <v>41474</v>
      </c>
      <c r="AI1054" s="11">
        <v>41639</v>
      </c>
      <c r="AJ1054" s="13">
        <v>490051709</v>
      </c>
      <c r="AK1054" s="13">
        <v>98010342</v>
      </c>
      <c r="AL1054" s="11">
        <v>41821</v>
      </c>
      <c r="AM1054" s="11">
        <v>41912</v>
      </c>
      <c r="AN1054" s="13">
        <v>56431546</v>
      </c>
      <c r="AO1054" s="13">
        <v>11286309</v>
      </c>
    </row>
    <row r="1055" spans="1:131" ht="19.5" customHeight="1" x14ac:dyDescent="0.25">
      <c r="A1055" s="9">
        <v>794</v>
      </c>
      <c r="B1055" s="10" t="s">
        <v>2203</v>
      </c>
      <c r="C1055" s="9" t="s">
        <v>2204</v>
      </c>
      <c r="E1055" s="9" t="s">
        <v>2205</v>
      </c>
      <c r="F1055" s="9" t="s">
        <v>1090</v>
      </c>
      <c r="I1055" s="9" t="s">
        <v>35</v>
      </c>
      <c r="J1055" s="129">
        <v>41701</v>
      </c>
      <c r="K1055" s="129">
        <v>41612</v>
      </c>
      <c r="L1055" s="129">
        <v>42004</v>
      </c>
      <c r="Q1055" s="9" t="s">
        <v>61</v>
      </c>
      <c r="S1055" s="13">
        <v>2503673805</v>
      </c>
      <c r="T1055" s="13">
        <v>2503673805</v>
      </c>
      <c r="U1055" s="13">
        <v>500734761</v>
      </c>
      <c r="AF1055" s="51">
        <f t="shared" si="15"/>
        <v>0</v>
      </c>
      <c r="AH1055" s="11">
        <v>41612</v>
      </c>
      <c r="AI1055" s="11">
        <v>41670</v>
      </c>
      <c r="AJ1055" s="13">
        <v>38540248</v>
      </c>
      <c r="AK1055" s="13">
        <v>7708050</v>
      </c>
      <c r="AL1055" s="11">
        <v>41671</v>
      </c>
      <c r="AM1055" s="11">
        <v>41698</v>
      </c>
      <c r="AN1055" s="13">
        <v>186716425</v>
      </c>
      <c r="AO1055" s="13">
        <v>37343285</v>
      </c>
      <c r="AP1055" s="11">
        <v>41699</v>
      </c>
      <c r="AQ1055" s="11">
        <v>41729</v>
      </c>
      <c r="AR1055" s="13">
        <v>394268860</v>
      </c>
      <c r="AS1055" s="13">
        <v>78853772</v>
      </c>
      <c r="AT1055" s="11">
        <v>41730</v>
      </c>
      <c r="AU1055" s="11">
        <v>41759</v>
      </c>
      <c r="AV1055" s="13">
        <v>645725910</v>
      </c>
      <c r="AW1055" s="13">
        <v>129145182</v>
      </c>
      <c r="AX1055" s="11">
        <v>41760</v>
      </c>
      <c r="AY1055" s="11">
        <v>41790</v>
      </c>
      <c r="AZ1055" s="13">
        <v>425673533</v>
      </c>
      <c r="BA1055" s="13">
        <v>85134707</v>
      </c>
      <c r="BB1055" s="11">
        <v>41791</v>
      </c>
      <c r="BC1055" s="11">
        <v>41820</v>
      </c>
      <c r="BD1055" s="13">
        <v>22520204</v>
      </c>
      <c r="BE1055" s="13">
        <v>4504041</v>
      </c>
      <c r="BF1055" s="11">
        <v>41821</v>
      </c>
      <c r="BG1055" s="11">
        <v>41851</v>
      </c>
      <c r="BH1055" s="13">
        <v>9164956</v>
      </c>
      <c r="BI1055" s="13">
        <v>1832991</v>
      </c>
      <c r="BJ1055" s="11">
        <v>41852</v>
      </c>
      <c r="BK1055" s="11">
        <v>41882</v>
      </c>
      <c r="BL1055" s="13">
        <v>5280549</v>
      </c>
      <c r="BM1055" s="13">
        <v>1056110</v>
      </c>
      <c r="BN1055" s="11">
        <v>41883</v>
      </c>
      <c r="BO1055" s="11">
        <v>41912</v>
      </c>
      <c r="BP1055" s="13">
        <v>2892729</v>
      </c>
      <c r="BQ1055" s="13">
        <v>578546</v>
      </c>
      <c r="BR1055" s="11">
        <v>41913</v>
      </c>
      <c r="BS1055" s="11">
        <v>42094</v>
      </c>
      <c r="BT1055" s="13">
        <v>280706670</v>
      </c>
      <c r="BU1055" s="13">
        <v>56141334</v>
      </c>
      <c r="BV1055" s="11">
        <v>41612</v>
      </c>
      <c r="BW1055" s="11">
        <v>42094</v>
      </c>
      <c r="BX1055" s="13">
        <v>2219315391</v>
      </c>
      <c r="BY1055" s="13">
        <v>41565060</v>
      </c>
      <c r="DZ1055" s="54">
        <v>2219315391</v>
      </c>
      <c r="EA1055" s="55">
        <f>402298018+41565060</f>
        <v>443863078</v>
      </c>
    </row>
    <row r="1056" spans="1:131" s="18" customFormat="1" ht="19.5" customHeight="1" x14ac:dyDescent="0.25">
      <c r="A1056" s="18">
        <v>794</v>
      </c>
      <c r="B1056" s="17" t="s">
        <v>2203</v>
      </c>
      <c r="C1056" s="18" t="s">
        <v>2204</v>
      </c>
      <c r="D1056" s="19">
        <v>42121</v>
      </c>
      <c r="G1056" s="19"/>
      <c r="J1056" s="130"/>
      <c r="K1056" s="130"/>
      <c r="L1056" s="130">
        <v>42094</v>
      </c>
      <c r="R1056" s="20"/>
      <c r="S1056" s="20"/>
      <c r="T1056" s="20"/>
      <c r="U1056" s="20"/>
      <c r="V1056" s="20"/>
      <c r="W1056" s="20"/>
      <c r="X1056" s="20"/>
      <c r="Y1056" s="20"/>
      <c r="Z1056" s="20"/>
      <c r="AA1056" s="20"/>
      <c r="AB1056" s="20"/>
      <c r="AC1056" s="20"/>
      <c r="AD1056" s="20"/>
      <c r="AE1056" s="20"/>
      <c r="AF1056" s="51">
        <f t="shared" si="15"/>
        <v>0</v>
      </c>
      <c r="AG1056" s="46"/>
      <c r="AH1056" s="19"/>
      <c r="AI1056" s="19"/>
      <c r="AJ1056" s="20"/>
      <c r="AK1056" s="20"/>
      <c r="AL1056" s="19"/>
      <c r="AM1056" s="19"/>
      <c r="AN1056" s="20"/>
      <c r="AO1056" s="20"/>
      <c r="AP1056" s="19"/>
      <c r="AQ1056" s="19"/>
      <c r="AR1056" s="20"/>
      <c r="AS1056" s="20"/>
      <c r="AT1056" s="19"/>
      <c r="AU1056" s="19"/>
      <c r="AV1056" s="20"/>
      <c r="AW1056" s="20"/>
      <c r="AX1056" s="19"/>
      <c r="AY1056" s="19"/>
      <c r="AZ1056" s="20"/>
      <c r="BA1056" s="20"/>
      <c r="BB1056" s="19"/>
      <c r="BC1056" s="19"/>
      <c r="BD1056" s="20"/>
      <c r="BE1056" s="20"/>
      <c r="BF1056" s="19"/>
      <c r="BG1056" s="19"/>
      <c r="BH1056" s="20"/>
      <c r="BI1056" s="20"/>
      <c r="BJ1056" s="19"/>
      <c r="BK1056" s="19"/>
      <c r="BL1056" s="20"/>
      <c r="BM1056" s="20"/>
      <c r="BN1056" s="19"/>
      <c r="BO1056" s="19"/>
      <c r="BP1056" s="20"/>
      <c r="BQ1056" s="20"/>
      <c r="BT1056" s="20"/>
      <c r="BU1056" s="20"/>
      <c r="BX1056" s="20"/>
      <c r="BY1056" s="20"/>
      <c r="CB1056" s="20"/>
      <c r="CC1056" s="20"/>
      <c r="CF1056" s="20"/>
      <c r="CG1056" s="20"/>
      <c r="CJ1056" s="20"/>
      <c r="CK1056" s="20"/>
      <c r="CN1056" s="20"/>
      <c r="CO1056" s="20"/>
      <c r="CP1056" s="19"/>
      <c r="CQ1056" s="19"/>
      <c r="CR1056" s="20"/>
      <c r="CS1056" s="20"/>
      <c r="CT1056" s="19"/>
      <c r="CU1056" s="19"/>
      <c r="CV1056" s="20"/>
      <c r="CW1056" s="20"/>
      <c r="CX1056" s="96"/>
      <c r="CY1056" s="96"/>
      <c r="CZ1056" s="20"/>
      <c r="DA1056" s="20"/>
      <c r="DB1056" s="96"/>
      <c r="DC1056" s="96"/>
      <c r="DD1056" s="20"/>
      <c r="DE1056" s="20"/>
      <c r="DF1056" s="96"/>
      <c r="DG1056" s="96"/>
      <c r="DH1056" s="20"/>
      <c r="DI1056" s="20"/>
      <c r="DJ1056" s="96"/>
      <c r="DK1056" s="96"/>
      <c r="DL1056" s="20"/>
      <c r="DM1056" s="20"/>
      <c r="DN1056" s="96"/>
      <c r="DO1056" s="96"/>
      <c r="DP1056" s="20"/>
      <c r="DQ1056" s="20"/>
      <c r="DR1056" s="96"/>
      <c r="DS1056" s="96"/>
      <c r="DT1056" s="20"/>
      <c r="DU1056" s="20"/>
      <c r="DV1056" s="96"/>
      <c r="DW1056" s="96"/>
      <c r="DX1056" s="20"/>
      <c r="DY1056" s="20"/>
      <c r="DZ1056" s="56"/>
      <c r="EA1056" s="57"/>
    </row>
    <row r="1057" spans="1:131" ht="38.25" customHeight="1" x14ac:dyDescent="0.25">
      <c r="A1057" s="9">
        <v>795</v>
      </c>
      <c r="B1057" s="10" t="s">
        <v>2206</v>
      </c>
      <c r="C1057" s="9" t="s">
        <v>2207</v>
      </c>
      <c r="E1057" s="9" t="s">
        <v>796</v>
      </c>
      <c r="F1057" s="9" t="s">
        <v>468</v>
      </c>
      <c r="I1057" s="9" t="s">
        <v>35</v>
      </c>
      <c r="M1057" s="9" t="s">
        <v>335</v>
      </c>
      <c r="O1057" s="9">
        <v>27</v>
      </c>
      <c r="AF1057" s="51">
        <f t="shared" si="15"/>
        <v>0</v>
      </c>
    </row>
    <row r="1058" spans="1:131" s="18" customFormat="1" ht="38.25" customHeight="1" x14ac:dyDescent="0.25">
      <c r="A1058" s="18">
        <v>795</v>
      </c>
      <c r="B1058" s="17" t="s">
        <v>2206</v>
      </c>
      <c r="C1058" s="18" t="s">
        <v>2207</v>
      </c>
      <c r="D1058" s="19">
        <v>43602</v>
      </c>
      <c r="E1058" s="18" t="s">
        <v>8091</v>
      </c>
      <c r="F1058" s="18" t="s">
        <v>8092</v>
      </c>
      <c r="G1058" s="19"/>
      <c r="J1058" s="130"/>
      <c r="K1058" s="130"/>
      <c r="L1058" s="130"/>
      <c r="R1058" s="20"/>
      <c r="S1058" s="20"/>
      <c r="T1058" s="20"/>
      <c r="U1058" s="20"/>
      <c r="V1058" s="20"/>
      <c r="W1058" s="20"/>
      <c r="X1058" s="20"/>
      <c r="Y1058" s="20"/>
      <c r="Z1058" s="20"/>
      <c r="AA1058" s="20"/>
      <c r="AB1058" s="20"/>
      <c r="AC1058" s="20"/>
      <c r="AD1058" s="20"/>
      <c r="AE1058" s="20"/>
      <c r="AF1058" s="80"/>
      <c r="AG1058" s="46"/>
      <c r="AH1058" s="19"/>
      <c r="AI1058" s="19"/>
      <c r="AJ1058" s="20"/>
      <c r="AK1058" s="20"/>
      <c r="AL1058" s="19"/>
      <c r="AM1058" s="19"/>
      <c r="AN1058" s="20"/>
      <c r="AO1058" s="20"/>
      <c r="AP1058" s="19"/>
      <c r="AQ1058" s="19"/>
      <c r="AR1058" s="20"/>
      <c r="AS1058" s="20"/>
      <c r="AT1058" s="19"/>
      <c r="AU1058" s="19"/>
      <c r="AV1058" s="20"/>
      <c r="AW1058" s="20"/>
      <c r="AX1058" s="19"/>
      <c r="AY1058" s="19"/>
      <c r="AZ1058" s="20"/>
      <c r="BA1058" s="20"/>
      <c r="BB1058" s="19"/>
      <c r="BC1058" s="19"/>
      <c r="BD1058" s="20"/>
      <c r="BE1058" s="20"/>
      <c r="BF1058" s="19"/>
      <c r="BG1058" s="19"/>
      <c r="BH1058" s="20"/>
      <c r="BI1058" s="20"/>
      <c r="BJ1058" s="19"/>
      <c r="BK1058" s="19"/>
      <c r="BL1058" s="20"/>
      <c r="BM1058" s="20"/>
      <c r="BN1058" s="19"/>
      <c r="BO1058" s="19"/>
      <c r="BP1058" s="20"/>
      <c r="BQ1058" s="20"/>
      <c r="BT1058" s="20"/>
      <c r="BU1058" s="20"/>
      <c r="BX1058" s="20"/>
      <c r="BY1058" s="20"/>
      <c r="CB1058" s="20"/>
      <c r="CC1058" s="20"/>
      <c r="CF1058" s="20"/>
      <c r="CG1058" s="20"/>
      <c r="CJ1058" s="20"/>
      <c r="CK1058" s="20"/>
      <c r="CN1058" s="20"/>
      <c r="CO1058" s="20"/>
      <c r="CP1058" s="19"/>
      <c r="CQ1058" s="19"/>
      <c r="CR1058" s="20"/>
      <c r="CS1058" s="20"/>
      <c r="CT1058" s="19"/>
      <c r="CU1058" s="19"/>
      <c r="CV1058" s="20"/>
      <c r="CW1058" s="20"/>
      <c r="CX1058" s="96"/>
      <c r="CY1058" s="96"/>
      <c r="CZ1058" s="20"/>
      <c r="DA1058" s="20"/>
      <c r="DB1058" s="96"/>
      <c r="DC1058" s="96"/>
      <c r="DD1058" s="20"/>
      <c r="DE1058" s="20"/>
      <c r="DF1058" s="96"/>
      <c r="DG1058" s="96"/>
      <c r="DH1058" s="20"/>
      <c r="DI1058" s="20"/>
      <c r="DJ1058" s="96"/>
      <c r="DK1058" s="96"/>
      <c r="DL1058" s="20"/>
      <c r="DM1058" s="20"/>
      <c r="DN1058" s="96"/>
      <c r="DO1058" s="96"/>
      <c r="DP1058" s="20"/>
      <c r="DQ1058" s="20"/>
      <c r="DR1058" s="96"/>
      <c r="DS1058" s="96"/>
      <c r="DT1058" s="20"/>
      <c r="DU1058" s="20"/>
      <c r="DV1058" s="96"/>
      <c r="DW1058" s="96"/>
      <c r="DX1058" s="20"/>
      <c r="DY1058" s="20"/>
      <c r="DZ1058" s="56"/>
      <c r="EA1058" s="57"/>
    </row>
    <row r="1059" spans="1:131" ht="19.5" customHeight="1" x14ac:dyDescent="0.25">
      <c r="A1059" s="9">
        <v>796</v>
      </c>
      <c r="B1059" s="10" t="s">
        <v>2208</v>
      </c>
      <c r="C1059" s="9" t="s">
        <v>2216</v>
      </c>
      <c r="E1059" s="9" t="s">
        <v>212</v>
      </c>
      <c r="F1059" s="9" t="s">
        <v>746</v>
      </c>
      <c r="I1059" s="9" t="s">
        <v>25</v>
      </c>
      <c r="J1059" s="129">
        <v>41716</v>
      </c>
      <c r="K1059" s="129">
        <v>41715</v>
      </c>
      <c r="L1059" s="129">
        <v>41759</v>
      </c>
      <c r="M1059" s="9" t="s">
        <v>20</v>
      </c>
      <c r="O1059" s="9">
        <v>29</v>
      </c>
      <c r="Q1059" s="9" t="s">
        <v>61</v>
      </c>
      <c r="S1059" s="13">
        <v>4139910</v>
      </c>
      <c r="T1059" s="13">
        <v>4139910</v>
      </c>
      <c r="U1059" s="13">
        <v>720000</v>
      </c>
      <c r="AF1059" s="51">
        <f t="shared" si="15"/>
        <v>0</v>
      </c>
      <c r="AH1059" s="11">
        <v>41715</v>
      </c>
      <c r="AI1059" s="11">
        <v>41759</v>
      </c>
      <c r="AJ1059" s="13">
        <v>3990929</v>
      </c>
      <c r="AK1059" s="13">
        <v>720000</v>
      </c>
    </row>
    <row r="1060" spans="1:131" ht="19.5" customHeight="1" x14ac:dyDescent="0.25">
      <c r="A1060" s="9">
        <v>797</v>
      </c>
      <c r="B1060" s="10" t="s">
        <v>2209</v>
      </c>
      <c r="C1060" s="9" t="s">
        <v>2210</v>
      </c>
      <c r="E1060" s="9" t="s">
        <v>2211</v>
      </c>
      <c r="F1060" s="9" t="s">
        <v>1226</v>
      </c>
      <c r="I1060" s="9" t="s">
        <v>25</v>
      </c>
      <c r="M1060" s="9" t="s">
        <v>20</v>
      </c>
      <c r="O1060" s="9">
        <v>31</v>
      </c>
      <c r="AF1060" s="51">
        <f t="shared" si="15"/>
        <v>0</v>
      </c>
    </row>
    <row r="1061" spans="1:131" ht="19.5" customHeight="1" x14ac:dyDescent="0.25">
      <c r="A1061" s="9">
        <v>798</v>
      </c>
      <c r="B1061" s="10" t="s">
        <v>2212</v>
      </c>
      <c r="C1061" s="9" t="s">
        <v>2215</v>
      </c>
      <c r="E1061" s="9" t="s">
        <v>2213</v>
      </c>
      <c r="F1061" s="9" t="s">
        <v>2214</v>
      </c>
      <c r="I1061" s="9" t="s">
        <v>97</v>
      </c>
      <c r="M1061" s="9" t="s">
        <v>20</v>
      </c>
      <c r="O1061" s="9">
        <v>30</v>
      </c>
      <c r="AF1061" s="51">
        <f t="shared" si="15"/>
        <v>0</v>
      </c>
    </row>
    <row r="1062" spans="1:131" ht="46.5" customHeight="1" x14ac:dyDescent="0.25">
      <c r="A1062" s="9">
        <v>799</v>
      </c>
      <c r="B1062" s="10" t="s">
        <v>2217</v>
      </c>
      <c r="C1062" s="9" t="s">
        <v>4757</v>
      </c>
      <c r="E1062" s="9" t="s">
        <v>2219</v>
      </c>
      <c r="F1062" s="9" t="s">
        <v>2218</v>
      </c>
      <c r="H1062" s="9" t="s">
        <v>202</v>
      </c>
      <c r="I1062" s="9" t="s">
        <v>25</v>
      </c>
      <c r="J1062" s="129">
        <v>41728</v>
      </c>
      <c r="K1062" s="129">
        <v>41728</v>
      </c>
      <c r="L1062" s="129">
        <v>42144</v>
      </c>
      <c r="M1062" s="9" t="s">
        <v>20</v>
      </c>
      <c r="O1062" s="9">
        <v>29</v>
      </c>
      <c r="Q1062" s="9" t="s">
        <v>54</v>
      </c>
      <c r="R1062" s="13">
        <v>35824953</v>
      </c>
      <c r="S1062" s="13">
        <v>33324953</v>
      </c>
      <c r="T1062" s="13">
        <v>33324953</v>
      </c>
      <c r="U1062" s="13">
        <v>8331238</v>
      </c>
      <c r="AD1062" s="13">
        <v>787400</v>
      </c>
      <c r="AF1062" s="51">
        <f t="shared" si="15"/>
        <v>787400</v>
      </c>
      <c r="AH1062" s="11">
        <v>41728</v>
      </c>
      <c r="AI1062" s="11">
        <v>42144</v>
      </c>
      <c r="AJ1062" s="13">
        <v>31938563</v>
      </c>
      <c r="AK1062" s="13">
        <v>7984641</v>
      </c>
    </row>
    <row r="1063" spans="1:131" ht="45" customHeight="1" x14ac:dyDescent="0.25">
      <c r="A1063" s="9">
        <v>800</v>
      </c>
      <c r="B1063" s="10" t="s">
        <v>2220</v>
      </c>
      <c r="C1063" s="9" t="s">
        <v>2221</v>
      </c>
      <c r="E1063" s="9" t="s">
        <v>133</v>
      </c>
      <c r="F1063" s="9" t="s">
        <v>2222</v>
      </c>
      <c r="I1063" s="9" t="s">
        <v>35</v>
      </c>
      <c r="M1063" s="9" t="s">
        <v>335</v>
      </c>
      <c r="O1063" s="9">
        <v>28</v>
      </c>
      <c r="AF1063" s="51">
        <f t="shared" si="15"/>
        <v>0</v>
      </c>
    </row>
    <row r="1064" spans="1:131" ht="19.5" customHeight="1" x14ac:dyDescent="0.25">
      <c r="A1064" s="9">
        <v>801</v>
      </c>
      <c r="B1064" s="10" t="s">
        <v>2226</v>
      </c>
      <c r="C1064" s="9" t="s">
        <v>2227</v>
      </c>
      <c r="E1064" s="9" t="s">
        <v>1193</v>
      </c>
      <c r="F1064" s="9" t="s">
        <v>1207</v>
      </c>
      <c r="I1064" s="9" t="s">
        <v>35</v>
      </c>
      <c r="M1064" s="9" t="s">
        <v>20</v>
      </c>
      <c r="O1064" s="9">
        <v>31</v>
      </c>
      <c r="AF1064" s="51">
        <f t="shared" si="15"/>
        <v>0</v>
      </c>
    </row>
    <row r="1065" spans="1:131" ht="19.5" customHeight="1" x14ac:dyDescent="0.25">
      <c r="A1065" s="9">
        <v>802</v>
      </c>
      <c r="B1065" s="10" t="s">
        <v>2228</v>
      </c>
      <c r="C1065" s="9" t="s">
        <v>2229</v>
      </c>
      <c r="E1065" s="9" t="s">
        <v>1031</v>
      </c>
      <c r="F1065" s="9" t="s">
        <v>1032</v>
      </c>
      <c r="I1065" s="9" t="s">
        <v>35</v>
      </c>
      <c r="J1065" s="129">
        <v>41916</v>
      </c>
      <c r="K1065" s="129">
        <v>41239</v>
      </c>
      <c r="L1065" s="129">
        <v>42277</v>
      </c>
      <c r="M1065" s="9" t="s">
        <v>20</v>
      </c>
      <c r="O1065" s="9">
        <v>31</v>
      </c>
      <c r="Q1065" s="9" t="s">
        <v>54</v>
      </c>
      <c r="S1065" s="13">
        <v>437142120</v>
      </c>
      <c r="T1065" s="13">
        <v>437142120</v>
      </c>
      <c r="U1065" s="13">
        <v>109000000</v>
      </c>
      <c r="V1065" s="13">
        <v>325441620</v>
      </c>
      <c r="AF1065" s="51">
        <f t="shared" si="15"/>
        <v>325441620</v>
      </c>
      <c r="AH1065" s="11">
        <v>41913</v>
      </c>
      <c r="AI1065" s="11">
        <v>42004</v>
      </c>
      <c r="AJ1065" s="13">
        <v>279180001</v>
      </c>
      <c r="AK1065" s="13">
        <v>69795000</v>
      </c>
      <c r="AL1065" s="11">
        <v>41821</v>
      </c>
      <c r="AM1065" s="11">
        <v>41912</v>
      </c>
      <c r="AN1065" s="13">
        <v>12247595</v>
      </c>
      <c r="AO1065" s="13">
        <v>3061899</v>
      </c>
      <c r="AP1065" s="11">
        <v>42095</v>
      </c>
      <c r="AQ1065" s="11">
        <v>42185</v>
      </c>
      <c r="AR1065" s="13">
        <v>33670111</v>
      </c>
      <c r="AS1065" s="13">
        <v>8417528</v>
      </c>
      <c r="AT1065" s="11">
        <v>42005</v>
      </c>
      <c r="AU1065" s="11">
        <v>42094</v>
      </c>
      <c r="AV1065" s="13">
        <v>42564734</v>
      </c>
      <c r="AW1065" s="13">
        <v>10641184</v>
      </c>
      <c r="AX1065" s="11">
        <v>42186</v>
      </c>
      <c r="AY1065" s="11">
        <v>42369</v>
      </c>
      <c r="AZ1065" s="13">
        <v>19712585</v>
      </c>
      <c r="BA1065" s="13">
        <v>4928146</v>
      </c>
      <c r="BB1065" s="11">
        <v>42370</v>
      </c>
      <c r="BC1065" s="11">
        <v>42452</v>
      </c>
      <c r="BD1065" s="13">
        <v>38576699</v>
      </c>
      <c r="BE1065" s="13">
        <v>9644175</v>
      </c>
    </row>
    <row r="1066" spans="1:131" ht="19.5" customHeight="1" x14ac:dyDescent="0.25">
      <c r="A1066" s="18">
        <v>802</v>
      </c>
      <c r="B1066" s="17" t="s">
        <v>2228</v>
      </c>
      <c r="C1066" s="18" t="s">
        <v>2229</v>
      </c>
      <c r="D1066" s="19">
        <v>42023</v>
      </c>
      <c r="E1066" s="18" t="s">
        <v>2799</v>
      </c>
      <c r="F1066" s="18" t="s">
        <v>2800</v>
      </c>
      <c r="AF1066" s="51">
        <f t="shared" ref="AF1066:AF1146" si="16">SUM(V1066:AE1066)</f>
        <v>0</v>
      </c>
    </row>
    <row r="1067" spans="1:131" s="18" customFormat="1" ht="19.5" customHeight="1" x14ac:dyDescent="0.25">
      <c r="A1067" s="18">
        <v>802</v>
      </c>
      <c r="B1067" s="17" t="s">
        <v>2228</v>
      </c>
      <c r="C1067" s="18" t="s">
        <v>2229</v>
      </c>
      <c r="D1067" s="19">
        <v>42481</v>
      </c>
      <c r="G1067" s="19"/>
      <c r="J1067" s="130"/>
      <c r="K1067" s="130"/>
      <c r="L1067" s="130">
        <v>42452</v>
      </c>
      <c r="R1067" s="20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/>
      <c r="AC1067" s="20"/>
      <c r="AD1067" s="20"/>
      <c r="AE1067" s="20"/>
      <c r="AF1067" s="80"/>
      <c r="AG1067" s="46"/>
      <c r="AH1067" s="19"/>
      <c r="AI1067" s="19"/>
      <c r="AJ1067" s="20"/>
      <c r="AK1067" s="20"/>
      <c r="AL1067" s="19"/>
      <c r="AM1067" s="19"/>
      <c r="AN1067" s="20"/>
      <c r="AO1067" s="20"/>
      <c r="AP1067" s="19"/>
      <c r="AQ1067" s="19"/>
      <c r="AR1067" s="20"/>
      <c r="AS1067" s="20"/>
      <c r="AT1067" s="19"/>
      <c r="AU1067" s="19"/>
      <c r="AV1067" s="20"/>
      <c r="AW1067" s="20"/>
      <c r="AX1067" s="19"/>
      <c r="AY1067" s="19"/>
      <c r="AZ1067" s="20"/>
      <c r="BA1067" s="20"/>
      <c r="BB1067" s="19"/>
      <c r="BC1067" s="19"/>
      <c r="BD1067" s="20"/>
      <c r="BE1067" s="20"/>
      <c r="BF1067" s="19"/>
      <c r="BG1067" s="19"/>
      <c r="BH1067" s="20"/>
      <c r="BI1067" s="20"/>
      <c r="BJ1067" s="19"/>
      <c r="BK1067" s="19"/>
      <c r="BL1067" s="20"/>
      <c r="BM1067" s="20"/>
      <c r="BN1067" s="19"/>
      <c r="BO1067" s="19"/>
      <c r="BP1067" s="20"/>
      <c r="BQ1067" s="20"/>
      <c r="BT1067" s="20"/>
      <c r="BU1067" s="20"/>
      <c r="BX1067" s="20"/>
      <c r="BY1067" s="20"/>
      <c r="CB1067" s="20"/>
      <c r="CC1067" s="20"/>
      <c r="CF1067" s="20"/>
      <c r="CG1067" s="20"/>
      <c r="CJ1067" s="20"/>
      <c r="CK1067" s="20"/>
      <c r="CN1067" s="20"/>
      <c r="CO1067" s="20"/>
      <c r="CP1067" s="19"/>
      <c r="CQ1067" s="19"/>
      <c r="CR1067" s="20"/>
      <c r="CS1067" s="20"/>
      <c r="CT1067" s="19"/>
      <c r="CU1067" s="19"/>
      <c r="CV1067" s="20"/>
      <c r="CW1067" s="20"/>
      <c r="CX1067" s="96"/>
      <c r="CY1067" s="96"/>
      <c r="CZ1067" s="20"/>
      <c r="DA1067" s="20"/>
      <c r="DB1067" s="96"/>
      <c r="DC1067" s="96"/>
      <c r="DD1067" s="20"/>
      <c r="DE1067" s="20"/>
      <c r="DF1067" s="96"/>
      <c r="DG1067" s="96"/>
      <c r="DH1067" s="20"/>
      <c r="DI1067" s="20"/>
      <c r="DJ1067" s="96"/>
      <c r="DK1067" s="96"/>
      <c r="DL1067" s="20"/>
      <c r="DM1067" s="20"/>
      <c r="DN1067" s="96"/>
      <c r="DO1067" s="96"/>
      <c r="DP1067" s="20"/>
      <c r="DQ1067" s="20"/>
      <c r="DR1067" s="96"/>
      <c r="DS1067" s="96"/>
      <c r="DT1067" s="20"/>
      <c r="DU1067" s="20"/>
      <c r="DV1067" s="96"/>
      <c r="DW1067" s="96"/>
      <c r="DX1067" s="20"/>
      <c r="DY1067" s="20"/>
      <c r="DZ1067" s="56"/>
      <c r="EA1067" s="57"/>
    </row>
    <row r="1068" spans="1:131" ht="34.5" customHeight="1" x14ac:dyDescent="0.25">
      <c r="A1068" s="9">
        <v>803</v>
      </c>
      <c r="B1068" s="10" t="s">
        <v>2230</v>
      </c>
      <c r="C1068" s="9" t="s">
        <v>2231</v>
      </c>
      <c r="E1068" s="9" t="s">
        <v>2232</v>
      </c>
      <c r="F1068" s="9" t="s">
        <v>2233</v>
      </c>
      <c r="I1068" s="9" t="s">
        <v>25</v>
      </c>
      <c r="M1068" s="9" t="s">
        <v>20</v>
      </c>
      <c r="O1068" s="9">
        <v>27</v>
      </c>
      <c r="AF1068" s="51">
        <f t="shared" si="16"/>
        <v>0</v>
      </c>
    </row>
    <row r="1069" spans="1:131" ht="37.5" customHeight="1" x14ac:dyDescent="0.25">
      <c r="A1069" s="9">
        <v>804</v>
      </c>
      <c r="B1069" s="10" t="s">
        <v>2234</v>
      </c>
      <c r="C1069" s="9" t="s">
        <v>2235</v>
      </c>
      <c r="E1069" s="9" t="s">
        <v>2232</v>
      </c>
      <c r="F1069" s="9" t="s">
        <v>2236</v>
      </c>
      <c r="I1069" s="9" t="s">
        <v>25</v>
      </c>
      <c r="M1069" s="9" t="s">
        <v>20</v>
      </c>
      <c r="O1069" s="9">
        <v>27</v>
      </c>
      <c r="AF1069" s="51">
        <f t="shared" si="16"/>
        <v>0</v>
      </c>
    </row>
    <row r="1070" spans="1:131" ht="36.75" customHeight="1" x14ac:dyDescent="0.25">
      <c r="A1070" s="9">
        <v>805</v>
      </c>
      <c r="B1070" s="10" t="s">
        <v>2237</v>
      </c>
      <c r="C1070" s="9" t="s">
        <v>2238</v>
      </c>
      <c r="E1070" s="9" t="s">
        <v>1435</v>
      </c>
      <c r="F1070" s="9" t="s">
        <v>1377</v>
      </c>
      <c r="I1070" s="9" t="s">
        <v>28</v>
      </c>
      <c r="J1070" s="129">
        <v>41937</v>
      </c>
      <c r="K1070" s="129">
        <v>41701</v>
      </c>
      <c r="L1070" s="129">
        <v>42247</v>
      </c>
      <c r="M1070" s="9" t="s">
        <v>20</v>
      </c>
      <c r="O1070" s="9">
        <v>29</v>
      </c>
      <c r="Q1070" s="9" t="s">
        <v>54</v>
      </c>
      <c r="S1070" s="13">
        <v>10000000</v>
      </c>
      <c r="T1070" s="13">
        <v>10000000</v>
      </c>
      <c r="U1070" s="13">
        <v>2000000</v>
      </c>
      <c r="AF1070" s="51">
        <f t="shared" si="16"/>
        <v>0</v>
      </c>
      <c r="AH1070" s="11">
        <v>41701</v>
      </c>
      <c r="AI1070" s="11">
        <v>42023</v>
      </c>
      <c r="AJ1070" s="13">
        <v>10686200</v>
      </c>
      <c r="AK1070" s="13">
        <v>2000000</v>
      </c>
    </row>
    <row r="1071" spans="1:131" ht="19.5" customHeight="1" x14ac:dyDescent="0.25">
      <c r="A1071" s="9">
        <v>806</v>
      </c>
      <c r="B1071" s="10" t="s">
        <v>2239</v>
      </c>
      <c r="C1071" s="9" t="s">
        <v>2240</v>
      </c>
      <c r="E1071" s="9" t="s">
        <v>447</v>
      </c>
      <c r="F1071" s="9" t="s">
        <v>2191</v>
      </c>
      <c r="I1071" s="9" t="s">
        <v>25</v>
      </c>
      <c r="J1071" s="129">
        <v>41750</v>
      </c>
      <c r="K1071" s="129">
        <v>41750</v>
      </c>
      <c r="L1071" s="129">
        <v>42004</v>
      </c>
      <c r="O1071" s="9">
        <v>24</v>
      </c>
      <c r="Q1071" s="9" t="s">
        <v>54</v>
      </c>
      <c r="S1071" s="13">
        <v>4530000</v>
      </c>
      <c r="T1071" s="13">
        <v>4530000</v>
      </c>
      <c r="U1071" s="13">
        <v>906000</v>
      </c>
      <c r="AF1071" s="51">
        <f t="shared" si="16"/>
        <v>0</v>
      </c>
      <c r="AH1071" s="11">
        <v>41750</v>
      </c>
      <c r="AI1071" s="11">
        <v>41810</v>
      </c>
      <c r="AJ1071" s="13">
        <v>4405000</v>
      </c>
      <c r="AK1071" s="13">
        <v>881000</v>
      </c>
    </row>
    <row r="1072" spans="1:131" ht="19.5" customHeight="1" x14ac:dyDescent="0.25">
      <c r="A1072" s="9">
        <v>807</v>
      </c>
      <c r="B1072" s="10" t="s">
        <v>2241</v>
      </c>
      <c r="C1072" s="9" t="s">
        <v>2923</v>
      </c>
      <c r="E1072" s="9" t="s">
        <v>447</v>
      </c>
      <c r="F1072" s="9" t="s">
        <v>2191</v>
      </c>
      <c r="I1072" s="9" t="s">
        <v>25</v>
      </c>
      <c r="J1072" s="129">
        <v>41756</v>
      </c>
      <c r="K1072" s="129">
        <v>41756</v>
      </c>
      <c r="L1072" s="129">
        <v>42004</v>
      </c>
      <c r="O1072" s="9">
        <v>24</v>
      </c>
      <c r="Q1072" s="9" t="s">
        <v>54</v>
      </c>
      <c r="S1072" s="13">
        <v>6905000</v>
      </c>
      <c r="T1072" s="13">
        <v>6905000</v>
      </c>
      <c r="U1072" s="13">
        <v>1381000</v>
      </c>
      <c r="AF1072" s="51">
        <f t="shared" si="16"/>
        <v>0</v>
      </c>
      <c r="AH1072" s="11">
        <v>41756</v>
      </c>
      <c r="AI1072" s="11">
        <v>41920</v>
      </c>
      <c r="AJ1072" s="13">
        <v>5365000</v>
      </c>
      <c r="AK1072" s="13">
        <v>1073000</v>
      </c>
    </row>
    <row r="1073" spans="1:131" ht="19.5" customHeight="1" x14ac:dyDescent="0.25">
      <c r="A1073" s="9">
        <v>808</v>
      </c>
      <c r="B1073" s="10" t="s">
        <v>2242</v>
      </c>
      <c r="C1073" s="9" t="s">
        <v>2243</v>
      </c>
      <c r="E1073" s="9" t="s">
        <v>2244</v>
      </c>
      <c r="F1073" s="9" t="s">
        <v>2245</v>
      </c>
      <c r="I1073" s="9" t="s">
        <v>205</v>
      </c>
      <c r="J1073" s="129">
        <v>41729</v>
      </c>
      <c r="K1073" s="129">
        <v>41647</v>
      </c>
      <c r="L1073" s="129">
        <v>42094</v>
      </c>
      <c r="O1073" s="9">
        <v>26</v>
      </c>
      <c r="Q1073" s="9" t="s">
        <v>61</v>
      </c>
      <c r="S1073" s="13">
        <v>2895737428</v>
      </c>
      <c r="T1073" s="13">
        <v>2895737428</v>
      </c>
      <c r="U1073" s="13">
        <v>579147486</v>
      </c>
      <c r="AF1073" s="51">
        <f t="shared" si="16"/>
        <v>0</v>
      </c>
      <c r="AH1073" s="11">
        <v>41647</v>
      </c>
      <c r="AI1073" s="11">
        <v>41670</v>
      </c>
      <c r="AJ1073" s="13">
        <v>6488895</v>
      </c>
      <c r="AK1073" s="13">
        <v>1297779</v>
      </c>
      <c r="AL1073" s="11">
        <v>41671</v>
      </c>
      <c r="AM1073" s="11">
        <v>41698</v>
      </c>
      <c r="AN1073" s="13">
        <v>21181627</v>
      </c>
      <c r="AO1073" s="13">
        <v>4236325</v>
      </c>
      <c r="AP1073" s="11">
        <v>41699</v>
      </c>
      <c r="AQ1073" s="11">
        <v>41729</v>
      </c>
      <c r="AR1073" s="13">
        <v>32316587</v>
      </c>
      <c r="AS1073" s="13">
        <v>6463317</v>
      </c>
      <c r="AT1073" s="11">
        <v>41730</v>
      </c>
      <c r="AU1073" s="11">
        <v>41759</v>
      </c>
      <c r="AV1073" s="13">
        <v>7871680</v>
      </c>
      <c r="AW1073" s="13">
        <v>1574336</v>
      </c>
      <c r="AX1073" s="11">
        <v>41760</v>
      </c>
      <c r="AY1073" s="11">
        <v>41790</v>
      </c>
      <c r="AZ1073" s="13">
        <v>22887513</v>
      </c>
      <c r="BA1073" s="13">
        <v>4577503</v>
      </c>
      <c r="BB1073" s="11">
        <v>41791</v>
      </c>
      <c r="BC1073" s="11">
        <v>41820</v>
      </c>
      <c r="BD1073" s="13">
        <v>18694358</v>
      </c>
      <c r="BE1073" s="13">
        <v>3738872</v>
      </c>
      <c r="BF1073" s="11">
        <v>41821</v>
      </c>
      <c r="BG1073" s="11">
        <v>41851</v>
      </c>
      <c r="BH1073" s="13">
        <v>49413887</v>
      </c>
      <c r="BI1073" s="13">
        <v>9882777</v>
      </c>
      <c r="BJ1073" s="11">
        <v>41852</v>
      </c>
      <c r="BK1073" s="11">
        <v>41882</v>
      </c>
      <c r="BL1073" s="13">
        <v>122556858</v>
      </c>
      <c r="BM1073" s="13">
        <v>24511372</v>
      </c>
      <c r="BN1073" s="11">
        <v>41883</v>
      </c>
      <c r="BO1073" s="11">
        <v>41912</v>
      </c>
      <c r="BP1073" s="13">
        <v>408256305</v>
      </c>
      <c r="BQ1073" s="13">
        <v>81651261</v>
      </c>
      <c r="BR1073" s="11">
        <v>41913</v>
      </c>
      <c r="BS1073" s="11">
        <v>41943</v>
      </c>
      <c r="BT1073" s="13">
        <v>678666195</v>
      </c>
      <c r="BU1073" s="13">
        <v>135733239</v>
      </c>
      <c r="BV1073" s="11">
        <v>41974</v>
      </c>
      <c r="BW1073" s="11">
        <v>42004</v>
      </c>
      <c r="BX1073" s="13">
        <v>539738883</v>
      </c>
      <c r="BY1073" s="13">
        <v>107947777</v>
      </c>
      <c r="BZ1073" s="11">
        <v>42005</v>
      </c>
      <c r="CA1073" s="11">
        <v>42035</v>
      </c>
      <c r="CB1073" s="13">
        <v>19971968</v>
      </c>
      <c r="CC1073" s="13">
        <v>3994394</v>
      </c>
      <c r="CD1073" s="11">
        <v>42036</v>
      </c>
      <c r="CE1073" s="11">
        <v>42063</v>
      </c>
      <c r="CF1073" s="13">
        <v>15801546</v>
      </c>
      <c r="CG1073" s="13">
        <v>3160309</v>
      </c>
      <c r="CH1073" s="11">
        <v>41944</v>
      </c>
      <c r="CI1073" s="11">
        <v>41973</v>
      </c>
      <c r="CJ1073" s="13">
        <v>674018963</v>
      </c>
      <c r="CK1073" s="13">
        <v>134803793</v>
      </c>
      <c r="CL1073" s="11">
        <v>42064</v>
      </c>
      <c r="CM1073" s="11">
        <v>42094</v>
      </c>
      <c r="CN1073" s="13">
        <v>8910538</v>
      </c>
      <c r="CO1073" s="13">
        <v>1782108</v>
      </c>
      <c r="CP1073" s="11">
        <v>42095</v>
      </c>
      <c r="CQ1073" s="11">
        <v>42124</v>
      </c>
      <c r="CR1073" s="13">
        <v>5834177</v>
      </c>
      <c r="CS1073" s="13">
        <v>1166835</v>
      </c>
      <c r="CT1073" s="11">
        <v>42125</v>
      </c>
      <c r="CU1073" s="11">
        <v>42185</v>
      </c>
      <c r="CV1073" s="13">
        <v>54971824</v>
      </c>
      <c r="CW1073" s="13">
        <v>10994365</v>
      </c>
      <c r="CX1073" s="12">
        <v>42186</v>
      </c>
      <c r="CY1073" s="12">
        <v>42216</v>
      </c>
      <c r="CZ1073" s="13">
        <v>8184565</v>
      </c>
      <c r="DA1073" s="13">
        <v>1636913</v>
      </c>
      <c r="DB1073" s="12">
        <v>41647</v>
      </c>
      <c r="DC1073" s="12">
        <v>42216</v>
      </c>
      <c r="DD1073" s="13">
        <v>3066340912</v>
      </c>
      <c r="DE1073" s="13">
        <v>74114907</v>
      </c>
      <c r="DZ1073" s="54">
        <v>3066340912</v>
      </c>
      <c r="EA1073" s="55">
        <v>613268182</v>
      </c>
    </row>
    <row r="1074" spans="1:131" s="18" customFormat="1" ht="19.5" customHeight="1" x14ac:dyDescent="0.25">
      <c r="A1074" s="18">
        <v>808</v>
      </c>
      <c r="B1074" s="17" t="s">
        <v>2242</v>
      </c>
      <c r="C1074" s="18" t="s">
        <v>2243</v>
      </c>
      <c r="D1074" s="19">
        <v>42123</v>
      </c>
      <c r="G1074" s="19"/>
      <c r="J1074" s="130"/>
      <c r="K1074" s="130"/>
      <c r="L1074" s="130">
        <v>42247</v>
      </c>
      <c r="R1074" s="20"/>
      <c r="S1074" s="20"/>
      <c r="T1074" s="20"/>
      <c r="U1074" s="20"/>
      <c r="V1074" s="20"/>
      <c r="W1074" s="20"/>
      <c r="X1074" s="20"/>
      <c r="Y1074" s="20"/>
      <c r="Z1074" s="20"/>
      <c r="AA1074" s="20"/>
      <c r="AB1074" s="20"/>
      <c r="AC1074" s="20"/>
      <c r="AD1074" s="20"/>
      <c r="AE1074" s="20"/>
      <c r="AF1074" s="51">
        <f t="shared" si="16"/>
        <v>0</v>
      </c>
      <c r="AG1074" s="46"/>
      <c r="AH1074" s="19"/>
      <c r="AI1074" s="19"/>
      <c r="AJ1074" s="20"/>
      <c r="AK1074" s="20"/>
      <c r="AL1074" s="19"/>
      <c r="AM1074" s="19"/>
      <c r="AN1074" s="20"/>
      <c r="AO1074" s="20"/>
      <c r="AP1074" s="19"/>
      <c r="AQ1074" s="19"/>
      <c r="AR1074" s="20"/>
      <c r="AS1074" s="20"/>
      <c r="AT1074" s="19"/>
      <c r="AU1074" s="19"/>
      <c r="AV1074" s="20"/>
      <c r="AW1074" s="20"/>
      <c r="AX1074" s="19"/>
      <c r="AY1074" s="19"/>
      <c r="AZ1074" s="20"/>
      <c r="BA1074" s="20"/>
      <c r="BB1074" s="19"/>
      <c r="BC1074" s="19"/>
      <c r="BD1074" s="20"/>
      <c r="BE1074" s="20"/>
      <c r="BF1074" s="19"/>
      <c r="BG1074" s="19"/>
      <c r="BH1074" s="20"/>
      <c r="BI1074" s="20"/>
      <c r="BJ1074" s="19"/>
      <c r="BK1074" s="19"/>
      <c r="BL1074" s="20"/>
      <c r="BM1074" s="20"/>
      <c r="BN1074" s="19"/>
      <c r="BO1074" s="19"/>
      <c r="BP1074" s="20"/>
      <c r="BQ1074" s="20"/>
      <c r="BR1074" s="19"/>
      <c r="BS1074" s="19"/>
      <c r="BT1074" s="20"/>
      <c r="BU1074" s="20"/>
      <c r="BX1074" s="20"/>
      <c r="BY1074" s="20"/>
      <c r="CB1074" s="20"/>
      <c r="CC1074" s="20"/>
      <c r="CF1074" s="20"/>
      <c r="CG1074" s="20"/>
      <c r="CJ1074" s="20"/>
      <c r="CK1074" s="20"/>
      <c r="CN1074" s="20"/>
      <c r="CO1074" s="20"/>
      <c r="CP1074" s="19"/>
      <c r="CQ1074" s="19"/>
      <c r="CR1074" s="20"/>
      <c r="CS1074" s="20"/>
      <c r="CT1074" s="19"/>
      <c r="CU1074" s="19"/>
      <c r="CV1074" s="20"/>
      <c r="CW1074" s="20"/>
      <c r="CX1074" s="96"/>
      <c r="CY1074" s="96"/>
      <c r="CZ1074" s="20"/>
      <c r="DA1074" s="20"/>
      <c r="DB1074" s="96"/>
      <c r="DC1074" s="96"/>
      <c r="DD1074" s="20"/>
      <c r="DE1074" s="20"/>
      <c r="DF1074" s="96"/>
      <c r="DG1074" s="96"/>
      <c r="DH1074" s="20"/>
      <c r="DI1074" s="20"/>
      <c r="DJ1074" s="96"/>
      <c r="DK1074" s="96"/>
      <c r="DL1074" s="20"/>
      <c r="DM1074" s="20"/>
      <c r="DN1074" s="96"/>
      <c r="DO1074" s="96"/>
      <c r="DP1074" s="20"/>
      <c r="DQ1074" s="20"/>
      <c r="DR1074" s="96"/>
      <c r="DS1074" s="96"/>
      <c r="DT1074" s="20"/>
      <c r="DU1074" s="20"/>
      <c r="DV1074" s="96"/>
      <c r="DW1074" s="96"/>
      <c r="DX1074" s="20"/>
      <c r="DY1074" s="20"/>
      <c r="DZ1074" s="56"/>
      <c r="EA1074" s="57"/>
    </row>
    <row r="1075" spans="1:131" s="18" customFormat="1" ht="19.5" customHeight="1" x14ac:dyDescent="0.25">
      <c r="A1075" s="18">
        <v>808</v>
      </c>
      <c r="B1075" s="17" t="s">
        <v>2242</v>
      </c>
      <c r="C1075" s="18" t="s">
        <v>2243</v>
      </c>
      <c r="D1075" s="19">
        <v>42401</v>
      </c>
      <c r="G1075" s="19"/>
      <c r="J1075" s="130"/>
      <c r="K1075" s="130"/>
      <c r="L1075" s="130"/>
      <c r="R1075" s="20"/>
      <c r="S1075" s="20">
        <v>3106373328</v>
      </c>
      <c r="T1075" s="20">
        <v>3106373328</v>
      </c>
      <c r="U1075" s="20">
        <v>621274666</v>
      </c>
      <c r="V1075" s="20"/>
      <c r="W1075" s="20"/>
      <c r="X1075" s="20"/>
      <c r="Y1075" s="20"/>
      <c r="Z1075" s="20"/>
      <c r="AA1075" s="20"/>
      <c r="AB1075" s="20"/>
      <c r="AC1075" s="20"/>
      <c r="AD1075" s="20"/>
      <c r="AE1075" s="20"/>
      <c r="AF1075" s="51"/>
      <c r="AG1075" s="46"/>
      <c r="AH1075" s="19"/>
      <c r="AI1075" s="19"/>
      <c r="AJ1075" s="20"/>
      <c r="AK1075" s="20"/>
      <c r="AL1075" s="19"/>
      <c r="AM1075" s="19"/>
      <c r="AN1075" s="20"/>
      <c r="AO1075" s="20"/>
      <c r="AP1075" s="19"/>
      <c r="AQ1075" s="19"/>
      <c r="AR1075" s="20"/>
      <c r="AS1075" s="20"/>
      <c r="AT1075" s="19"/>
      <c r="AU1075" s="19"/>
      <c r="AV1075" s="20"/>
      <c r="AW1075" s="20"/>
      <c r="AX1075" s="19"/>
      <c r="AY1075" s="19"/>
      <c r="AZ1075" s="20"/>
      <c r="BA1075" s="20"/>
      <c r="BB1075" s="19"/>
      <c r="BC1075" s="19"/>
      <c r="BD1075" s="20"/>
      <c r="BE1075" s="20"/>
      <c r="BF1075" s="19"/>
      <c r="BG1075" s="19"/>
      <c r="BH1075" s="20"/>
      <c r="BI1075" s="20"/>
      <c r="BJ1075" s="19"/>
      <c r="BK1075" s="19"/>
      <c r="BL1075" s="20"/>
      <c r="BM1075" s="20"/>
      <c r="BN1075" s="19"/>
      <c r="BO1075" s="19"/>
      <c r="BP1075" s="20"/>
      <c r="BQ1075" s="20"/>
      <c r="BR1075" s="19"/>
      <c r="BS1075" s="19"/>
      <c r="BT1075" s="20"/>
      <c r="BU1075" s="20"/>
      <c r="BX1075" s="20"/>
      <c r="BY1075" s="20"/>
      <c r="CB1075" s="20"/>
      <c r="CC1075" s="20"/>
      <c r="CF1075" s="20"/>
      <c r="CG1075" s="20"/>
      <c r="CJ1075" s="20"/>
      <c r="CK1075" s="20"/>
      <c r="CN1075" s="20"/>
      <c r="CO1075" s="20"/>
      <c r="CP1075" s="19"/>
      <c r="CQ1075" s="19"/>
      <c r="CR1075" s="20"/>
      <c r="CS1075" s="20"/>
      <c r="CT1075" s="19"/>
      <c r="CU1075" s="19"/>
      <c r="CV1075" s="20"/>
      <c r="CW1075" s="20"/>
      <c r="CX1075" s="96"/>
      <c r="CY1075" s="96"/>
      <c r="CZ1075" s="20"/>
      <c r="DA1075" s="20"/>
      <c r="DB1075" s="96"/>
      <c r="DC1075" s="96"/>
      <c r="DD1075" s="20"/>
      <c r="DE1075" s="20"/>
      <c r="DF1075" s="96"/>
      <c r="DG1075" s="96"/>
      <c r="DH1075" s="20"/>
      <c r="DI1075" s="20"/>
      <c r="DJ1075" s="96"/>
      <c r="DK1075" s="96"/>
      <c r="DL1075" s="20"/>
      <c r="DM1075" s="20"/>
      <c r="DN1075" s="96"/>
      <c r="DO1075" s="96"/>
      <c r="DP1075" s="20"/>
      <c r="DQ1075" s="20"/>
      <c r="DR1075" s="96"/>
      <c r="DS1075" s="96"/>
      <c r="DT1075" s="20"/>
      <c r="DU1075" s="20"/>
      <c r="DV1075" s="96"/>
      <c r="DW1075" s="96"/>
      <c r="DX1075" s="20"/>
      <c r="DY1075" s="20"/>
      <c r="DZ1075" s="56"/>
      <c r="EA1075" s="57"/>
    </row>
    <row r="1076" spans="1:131" ht="48" customHeight="1" x14ac:dyDescent="0.25">
      <c r="A1076" s="9">
        <v>809</v>
      </c>
      <c r="B1076" s="10" t="s">
        <v>2246</v>
      </c>
      <c r="C1076" s="9" t="s">
        <v>2249</v>
      </c>
      <c r="E1076" s="9" t="s">
        <v>2247</v>
      </c>
      <c r="F1076" s="9" t="s">
        <v>2248</v>
      </c>
      <c r="I1076" s="9" t="s">
        <v>25</v>
      </c>
      <c r="J1076" s="129">
        <v>41349</v>
      </c>
      <c r="K1076" s="129">
        <v>41275</v>
      </c>
      <c r="L1076" s="129">
        <v>41912</v>
      </c>
      <c r="O1076" s="9">
        <v>26</v>
      </c>
      <c r="Q1076" s="9" t="s">
        <v>54</v>
      </c>
      <c r="S1076" s="13">
        <v>6800000</v>
      </c>
      <c r="T1076" s="13">
        <v>6800000</v>
      </c>
      <c r="U1076" s="13">
        <v>1000000</v>
      </c>
      <c r="AF1076" s="51">
        <f t="shared" si="16"/>
        <v>0</v>
      </c>
      <c r="AH1076" s="11">
        <v>41306</v>
      </c>
      <c r="AI1076" s="11">
        <v>41729</v>
      </c>
      <c r="AJ1076" s="13">
        <v>6800000</v>
      </c>
      <c r="AK1076" s="13">
        <v>1000000</v>
      </c>
    </row>
    <row r="1077" spans="1:131" ht="19.5" customHeight="1" x14ac:dyDescent="0.25">
      <c r="A1077" s="9">
        <v>810</v>
      </c>
      <c r="B1077" s="10" t="s">
        <v>2251</v>
      </c>
      <c r="C1077" s="9" t="s">
        <v>2252</v>
      </c>
      <c r="E1077" s="9" t="s">
        <v>2253</v>
      </c>
      <c r="F1077" s="9" t="s">
        <v>2254</v>
      </c>
      <c r="I1077" s="9" t="s">
        <v>35</v>
      </c>
      <c r="J1077" s="129">
        <v>41704</v>
      </c>
      <c r="K1077" s="129">
        <v>41698</v>
      </c>
      <c r="L1077" s="129">
        <v>41729</v>
      </c>
      <c r="O1077" s="9">
        <v>20</v>
      </c>
      <c r="Q1077" s="9" t="s">
        <v>61</v>
      </c>
      <c r="S1077" s="13">
        <v>61014272</v>
      </c>
      <c r="T1077" s="13">
        <v>61014272</v>
      </c>
      <c r="U1077" s="13">
        <v>12202855</v>
      </c>
      <c r="AF1077" s="51">
        <f t="shared" si="16"/>
        <v>0</v>
      </c>
      <c r="AH1077" s="11">
        <v>41698</v>
      </c>
      <c r="AI1077" s="11">
        <v>41729</v>
      </c>
      <c r="AJ1077" s="13">
        <v>54189881</v>
      </c>
      <c r="AK1077" s="13">
        <v>10837976</v>
      </c>
    </row>
    <row r="1078" spans="1:131" s="18" customFormat="1" ht="19.5" customHeight="1" x14ac:dyDescent="0.25">
      <c r="A1078" s="18">
        <v>810</v>
      </c>
      <c r="B1078" s="17" t="s">
        <v>2251</v>
      </c>
      <c r="C1078" s="18" t="s">
        <v>2252</v>
      </c>
      <c r="D1078" s="19">
        <v>41894</v>
      </c>
      <c r="G1078" s="19"/>
      <c r="J1078" s="130"/>
      <c r="K1078" s="130"/>
      <c r="L1078" s="130"/>
      <c r="R1078" s="20"/>
      <c r="S1078" s="20"/>
      <c r="T1078" s="20"/>
      <c r="U1078" s="20"/>
      <c r="V1078" s="20"/>
      <c r="W1078" s="20"/>
      <c r="X1078" s="20"/>
      <c r="Y1078" s="20"/>
      <c r="Z1078" s="20"/>
      <c r="AA1078" s="20"/>
      <c r="AB1078" s="20"/>
      <c r="AC1078" s="20"/>
      <c r="AD1078" s="20"/>
      <c r="AE1078" s="20"/>
      <c r="AF1078" s="51">
        <f t="shared" si="16"/>
        <v>0</v>
      </c>
      <c r="AG1078" s="46"/>
      <c r="AH1078" s="19"/>
      <c r="AI1078" s="19"/>
      <c r="AJ1078" s="20"/>
      <c r="AK1078" s="20"/>
      <c r="AL1078" s="19"/>
      <c r="AM1078" s="19"/>
      <c r="AN1078" s="20"/>
      <c r="AO1078" s="20"/>
      <c r="AP1078" s="19"/>
      <c r="AQ1078" s="19"/>
      <c r="AR1078" s="20"/>
      <c r="AS1078" s="20"/>
      <c r="AT1078" s="19"/>
      <c r="AU1078" s="19"/>
      <c r="AV1078" s="20"/>
      <c r="AW1078" s="20"/>
      <c r="AX1078" s="19"/>
      <c r="AY1078" s="19"/>
      <c r="AZ1078" s="20"/>
      <c r="BA1078" s="20"/>
      <c r="BB1078" s="19"/>
      <c r="BC1078" s="19"/>
      <c r="BD1078" s="20"/>
      <c r="BE1078" s="20"/>
      <c r="BF1078" s="19"/>
      <c r="BG1078" s="19"/>
      <c r="BH1078" s="20"/>
      <c r="BI1078" s="20"/>
      <c r="BJ1078" s="19"/>
      <c r="BK1078" s="19"/>
      <c r="BL1078" s="20"/>
      <c r="BM1078" s="20"/>
      <c r="BN1078" s="19"/>
      <c r="BO1078" s="19"/>
      <c r="BP1078" s="20"/>
      <c r="BQ1078" s="20"/>
      <c r="BT1078" s="20"/>
      <c r="BU1078" s="20"/>
      <c r="BX1078" s="20"/>
      <c r="BY1078" s="20"/>
      <c r="CB1078" s="20"/>
      <c r="CC1078" s="20"/>
      <c r="CF1078" s="20"/>
      <c r="CG1078" s="20"/>
      <c r="CJ1078" s="20"/>
      <c r="CK1078" s="20"/>
      <c r="CN1078" s="20"/>
      <c r="CO1078" s="20"/>
      <c r="CP1078" s="19"/>
      <c r="CQ1078" s="19"/>
      <c r="CR1078" s="20"/>
      <c r="CS1078" s="20"/>
      <c r="CT1078" s="19"/>
      <c r="CU1078" s="19"/>
      <c r="CV1078" s="20"/>
      <c r="CW1078" s="20"/>
      <c r="CX1078" s="96"/>
      <c r="CY1078" s="96"/>
      <c r="CZ1078" s="20"/>
      <c r="DA1078" s="20"/>
      <c r="DB1078" s="96"/>
      <c r="DC1078" s="96"/>
      <c r="DD1078" s="20"/>
      <c r="DE1078" s="20"/>
      <c r="DF1078" s="96"/>
      <c r="DG1078" s="96"/>
      <c r="DH1078" s="20"/>
      <c r="DI1078" s="20"/>
      <c r="DJ1078" s="96"/>
      <c r="DK1078" s="96"/>
      <c r="DL1078" s="20"/>
      <c r="DM1078" s="20"/>
      <c r="DN1078" s="96"/>
      <c r="DO1078" s="96"/>
      <c r="DP1078" s="20"/>
      <c r="DQ1078" s="20"/>
      <c r="DR1078" s="96"/>
      <c r="DS1078" s="96"/>
      <c r="DT1078" s="20"/>
      <c r="DU1078" s="20"/>
      <c r="DV1078" s="96"/>
      <c r="DW1078" s="96"/>
      <c r="DX1078" s="20"/>
      <c r="DY1078" s="20"/>
      <c r="DZ1078" s="56"/>
      <c r="EA1078" s="57"/>
    </row>
    <row r="1079" spans="1:131" ht="35.25" customHeight="1" x14ac:dyDescent="0.25">
      <c r="A1079" s="9">
        <v>811</v>
      </c>
      <c r="B1079" s="10" t="s">
        <v>2256</v>
      </c>
      <c r="C1079" s="9" t="s">
        <v>2274</v>
      </c>
      <c r="E1079" s="9" t="s">
        <v>212</v>
      </c>
      <c r="F1079" s="9" t="s">
        <v>746</v>
      </c>
      <c r="I1079" s="9" t="s">
        <v>2257</v>
      </c>
      <c r="J1079" s="129">
        <v>41849</v>
      </c>
      <c r="K1079" s="129">
        <v>41752</v>
      </c>
      <c r="L1079" s="129">
        <v>42155</v>
      </c>
      <c r="O1079" s="9">
        <v>31</v>
      </c>
      <c r="Q1079" s="9" t="s">
        <v>54</v>
      </c>
      <c r="S1079" s="13">
        <v>90000000</v>
      </c>
      <c r="T1079" s="13">
        <v>90000000</v>
      </c>
      <c r="U1079" s="13">
        <v>18000000</v>
      </c>
      <c r="AF1079" s="51">
        <f t="shared" si="16"/>
        <v>0</v>
      </c>
      <c r="AG1079" s="45">
        <v>72000000</v>
      </c>
      <c r="AH1079" s="11">
        <v>41752</v>
      </c>
      <c r="AI1079" s="11">
        <v>41850</v>
      </c>
      <c r="AJ1079" s="13">
        <v>27816907</v>
      </c>
      <c r="AK1079" s="13">
        <v>5563381</v>
      </c>
      <c r="AL1079" s="11">
        <v>41883</v>
      </c>
      <c r="AM1079" s="11">
        <v>41912</v>
      </c>
      <c r="AN1079" s="13">
        <v>4914711</v>
      </c>
      <c r="AO1079" s="13">
        <v>982942</v>
      </c>
      <c r="AP1079" s="11">
        <v>41944</v>
      </c>
      <c r="AQ1079" s="11">
        <v>41973</v>
      </c>
      <c r="AR1079" s="13">
        <v>4067082</v>
      </c>
      <c r="AS1079" s="13">
        <v>813416</v>
      </c>
      <c r="AT1079" s="11">
        <v>41974</v>
      </c>
      <c r="AU1079" s="11">
        <v>42004</v>
      </c>
      <c r="AV1079" s="13">
        <v>4433639</v>
      </c>
      <c r="AW1079" s="13">
        <v>886728</v>
      </c>
      <c r="AX1079" s="11">
        <v>42005</v>
      </c>
      <c r="AY1079" s="11">
        <v>42035</v>
      </c>
      <c r="AZ1079" s="13">
        <v>2102791</v>
      </c>
      <c r="BA1079" s="13">
        <v>420558</v>
      </c>
      <c r="BB1079" s="11">
        <v>42036</v>
      </c>
      <c r="BC1079" s="11">
        <v>42062</v>
      </c>
      <c r="BD1079" s="13">
        <v>7185542</v>
      </c>
      <c r="BE1079" s="13">
        <v>1437108</v>
      </c>
      <c r="BF1079" s="11">
        <v>41752</v>
      </c>
      <c r="BG1079" s="11">
        <v>42062</v>
      </c>
      <c r="BH1079" s="13">
        <v>90058900</v>
      </c>
      <c r="BI1079" s="13">
        <v>380268</v>
      </c>
      <c r="DZ1079" s="54">
        <v>90058900</v>
      </c>
      <c r="EA1079" s="55">
        <f>17619732+380268</f>
        <v>18000000</v>
      </c>
    </row>
    <row r="1080" spans="1:131" s="18" customFormat="1" ht="35.25" customHeight="1" x14ac:dyDescent="0.25">
      <c r="A1080" s="18">
        <v>811</v>
      </c>
      <c r="B1080" s="17" t="s">
        <v>2256</v>
      </c>
      <c r="C1080" s="18" t="s">
        <v>2274</v>
      </c>
      <c r="D1080" s="19">
        <v>42166</v>
      </c>
      <c r="G1080" s="19"/>
      <c r="J1080" s="130"/>
      <c r="K1080" s="130"/>
      <c r="L1080" s="130">
        <v>42062</v>
      </c>
      <c r="R1080" s="20"/>
      <c r="S1080" s="20"/>
      <c r="T1080" s="20"/>
      <c r="U1080" s="20"/>
      <c r="V1080" s="20"/>
      <c r="W1080" s="20"/>
      <c r="X1080" s="20"/>
      <c r="Y1080" s="20"/>
      <c r="Z1080" s="20"/>
      <c r="AA1080" s="20"/>
      <c r="AB1080" s="20"/>
      <c r="AC1080" s="20"/>
      <c r="AD1080" s="20"/>
      <c r="AE1080" s="20"/>
      <c r="AF1080" s="51">
        <f t="shared" si="16"/>
        <v>0</v>
      </c>
      <c r="AG1080" s="46"/>
      <c r="AH1080" s="19"/>
      <c r="AI1080" s="19"/>
      <c r="AJ1080" s="20"/>
      <c r="AK1080" s="20"/>
      <c r="AL1080" s="19"/>
      <c r="AM1080" s="19"/>
      <c r="AN1080" s="20"/>
      <c r="AO1080" s="20"/>
      <c r="AP1080" s="19"/>
      <c r="AQ1080" s="19"/>
      <c r="AR1080" s="20"/>
      <c r="AS1080" s="20"/>
      <c r="AT1080" s="19"/>
      <c r="AU1080" s="19"/>
      <c r="AV1080" s="20"/>
      <c r="AW1080" s="20"/>
      <c r="AX1080" s="19"/>
      <c r="AY1080" s="19"/>
      <c r="AZ1080" s="20"/>
      <c r="BA1080" s="20"/>
      <c r="BB1080" s="19"/>
      <c r="BC1080" s="19"/>
      <c r="BD1080" s="20"/>
      <c r="BE1080" s="20"/>
      <c r="BF1080" s="19"/>
      <c r="BG1080" s="19"/>
      <c r="BH1080" s="20"/>
      <c r="BI1080" s="20"/>
      <c r="BJ1080" s="19"/>
      <c r="BK1080" s="19"/>
      <c r="BL1080" s="20"/>
      <c r="BM1080" s="20"/>
      <c r="BN1080" s="19"/>
      <c r="BO1080" s="19"/>
      <c r="BP1080" s="20"/>
      <c r="BQ1080" s="20"/>
      <c r="BT1080" s="20"/>
      <c r="BU1080" s="20"/>
      <c r="BX1080" s="20"/>
      <c r="BY1080" s="20"/>
      <c r="CB1080" s="20"/>
      <c r="CC1080" s="20"/>
      <c r="CF1080" s="20"/>
      <c r="CG1080" s="20"/>
      <c r="CJ1080" s="20"/>
      <c r="CK1080" s="20"/>
      <c r="CN1080" s="20"/>
      <c r="CO1080" s="20"/>
      <c r="CP1080" s="19"/>
      <c r="CQ1080" s="19"/>
      <c r="CR1080" s="20"/>
      <c r="CS1080" s="20"/>
      <c r="CT1080" s="19"/>
      <c r="CU1080" s="19"/>
      <c r="CV1080" s="20"/>
      <c r="CW1080" s="20"/>
      <c r="CX1080" s="96"/>
      <c r="CY1080" s="96"/>
      <c r="CZ1080" s="20"/>
      <c r="DA1080" s="20"/>
      <c r="DB1080" s="96"/>
      <c r="DC1080" s="96"/>
      <c r="DD1080" s="20"/>
      <c r="DE1080" s="20"/>
      <c r="DF1080" s="96"/>
      <c r="DG1080" s="96"/>
      <c r="DH1080" s="20"/>
      <c r="DI1080" s="20"/>
      <c r="DJ1080" s="96"/>
      <c r="DK1080" s="96"/>
      <c r="DL1080" s="20"/>
      <c r="DM1080" s="20"/>
      <c r="DN1080" s="96"/>
      <c r="DO1080" s="96"/>
      <c r="DP1080" s="20"/>
      <c r="DQ1080" s="20"/>
      <c r="DR1080" s="96"/>
      <c r="DS1080" s="96"/>
      <c r="DT1080" s="20"/>
      <c r="DU1080" s="20"/>
      <c r="DV1080" s="96"/>
      <c r="DW1080" s="96"/>
      <c r="DX1080" s="20"/>
      <c r="DY1080" s="20"/>
      <c r="DZ1080" s="56"/>
      <c r="EA1080" s="57"/>
    </row>
    <row r="1081" spans="1:131" ht="19.5" customHeight="1" x14ac:dyDescent="0.25">
      <c r="A1081" s="9">
        <v>812</v>
      </c>
      <c r="B1081" s="10" t="s">
        <v>2258</v>
      </c>
      <c r="C1081" s="9" t="s">
        <v>2259</v>
      </c>
      <c r="E1081" s="9" t="s">
        <v>291</v>
      </c>
      <c r="F1081" s="9" t="s">
        <v>292</v>
      </c>
      <c r="I1081" s="9" t="s">
        <v>28</v>
      </c>
      <c r="J1081" s="129">
        <v>41866</v>
      </c>
      <c r="K1081" s="129">
        <v>41701</v>
      </c>
      <c r="L1081" s="129">
        <v>42004</v>
      </c>
      <c r="M1081" s="9" t="s">
        <v>20</v>
      </c>
      <c r="O1081" s="9">
        <v>24</v>
      </c>
      <c r="Q1081" s="9" t="s">
        <v>54</v>
      </c>
      <c r="S1081" s="13">
        <v>3341765</v>
      </c>
      <c r="T1081" s="13">
        <v>3341765</v>
      </c>
      <c r="U1081" s="13">
        <v>668353</v>
      </c>
      <c r="V1081" s="13">
        <v>1821825</v>
      </c>
      <c r="AF1081" s="51">
        <f t="shared" si="16"/>
        <v>1821825</v>
      </c>
    </row>
    <row r="1082" spans="1:131" s="18" customFormat="1" ht="19.5" customHeight="1" x14ac:dyDescent="0.25">
      <c r="A1082" s="18">
        <v>812</v>
      </c>
      <c r="B1082" s="17" t="s">
        <v>2258</v>
      </c>
      <c r="C1082" s="18" t="s">
        <v>2259</v>
      </c>
      <c r="D1082" s="19">
        <v>42388</v>
      </c>
      <c r="G1082" s="19"/>
      <c r="J1082" s="130"/>
      <c r="K1082" s="130"/>
      <c r="L1082" s="130"/>
      <c r="R1082" s="20"/>
      <c r="S1082" s="20">
        <v>3066340</v>
      </c>
      <c r="T1082" s="20">
        <v>3066340</v>
      </c>
      <c r="U1082" s="20">
        <v>613268</v>
      </c>
      <c r="V1082" s="20">
        <v>2438490</v>
      </c>
      <c r="W1082" s="20"/>
      <c r="X1082" s="20"/>
      <c r="Y1082" s="20"/>
      <c r="Z1082" s="20"/>
      <c r="AA1082" s="20"/>
      <c r="AB1082" s="20"/>
      <c r="AC1082" s="20"/>
      <c r="AD1082" s="20"/>
      <c r="AE1082" s="20"/>
      <c r="AF1082" s="80"/>
      <c r="AG1082" s="46"/>
      <c r="AH1082" s="19"/>
      <c r="AI1082" s="19"/>
      <c r="AJ1082" s="20"/>
      <c r="AK1082" s="20"/>
      <c r="AL1082" s="19"/>
      <c r="AM1082" s="19"/>
      <c r="AN1082" s="20"/>
      <c r="AO1082" s="20"/>
      <c r="AP1082" s="19"/>
      <c r="AQ1082" s="19"/>
      <c r="AR1082" s="20"/>
      <c r="AS1082" s="20"/>
      <c r="AT1082" s="19"/>
      <c r="AU1082" s="19"/>
      <c r="AV1082" s="20"/>
      <c r="AW1082" s="20"/>
      <c r="AX1082" s="19"/>
      <c r="AY1082" s="19"/>
      <c r="AZ1082" s="20"/>
      <c r="BA1082" s="20"/>
      <c r="BB1082" s="19"/>
      <c r="BC1082" s="19"/>
      <c r="BD1082" s="20"/>
      <c r="BE1082" s="20"/>
      <c r="BF1082" s="19"/>
      <c r="BG1082" s="19"/>
      <c r="BH1082" s="20"/>
      <c r="BI1082" s="20"/>
      <c r="BJ1082" s="19"/>
      <c r="BK1082" s="19"/>
      <c r="BL1082" s="20"/>
      <c r="BM1082" s="20"/>
      <c r="BN1082" s="19"/>
      <c r="BO1082" s="19"/>
      <c r="BP1082" s="20"/>
      <c r="BQ1082" s="20"/>
      <c r="BT1082" s="20"/>
      <c r="BU1082" s="20"/>
      <c r="BX1082" s="20"/>
      <c r="BY1082" s="20"/>
      <c r="CB1082" s="20"/>
      <c r="CC1082" s="20"/>
      <c r="CF1082" s="20"/>
      <c r="CG1082" s="20"/>
      <c r="CJ1082" s="20"/>
      <c r="CK1082" s="20"/>
      <c r="CN1082" s="20"/>
      <c r="CO1082" s="20"/>
      <c r="CP1082" s="19"/>
      <c r="CQ1082" s="19"/>
      <c r="CR1082" s="20"/>
      <c r="CS1082" s="20"/>
      <c r="CT1082" s="19"/>
      <c r="CU1082" s="19"/>
      <c r="CV1082" s="20"/>
      <c r="CW1082" s="20"/>
      <c r="CX1082" s="96"/>
      <c r="CY1082" s="96"/>
      <c r="CZ1082" s="20"/>
      <c r="DA1082" s="20"/>
      <c r="DB1082" s="96"/>
      <c r="DC1082" s="96"/>
      <c r="DD1082" s="20"/>
      <c r="DE1082" s="20"/>
      <c r="DF1082" s="96"/>
      <c r="DG1082" s="96"/>
      <c r="DH1082" s="20"/>
      <c r="DI1082" s="20"/>
      <c r="DJ1082" s="96"/>
      <c r="DK1082" s="96"/>
      <c r="DL1082" s="20"/>
      <c r="DM1082" s="20"/>
      <c r="DN1082" s="96"/>
      <c r="DO1082" s="96"/>
      <c r="DP1082" s="20"/>
      <c r="DQ1082" s="20"/>
      <c r="DR1082" s="96"/>
      <c r="DS1082" s="96"/>
      <c r="DT1082" s="20"/>
      <c r="DU1082" s="20"/>
      <c r="DV1082" s="96"/>
      <c r="DW1082" s="96"/>
      <c r="DX1082" s="20"/>
      <c r="DY1082" s="20"/>
      <c r="DZ1082" s="56"/>
      <c r="EA1082" s="57"/>
    </row>
    <row r="1083" spans="1:131" ht="19.5" customHeight="1" x14ac:dyDescent="0.25">
      <c r="A1083" s="9">
        <v>813</v>
      </c>
      <c r="B1083" s="10" t="s">
        <v>2260</v>
      </c>
      <c r="C1083" s="9" t="s">
        <v>3136</v>
      </c>
      <c r="E1083" s="9" t="s">
        <v>291</v>
      </c>
      <c r="F1083" s="9" t="s">
        <v>292</v>
      </c>
      <c r="I1083" s="9" t="s">
        <v>28</v>
      </c>
      <c r="J1083" s="129">
        <v>41871</v>
      </c>
      <c r="K1083" s="129">
        <v>41701</v>
      </c>
      <c r="L1083" s="129">
        <v>42004</v>
      </c>
      <c r="M1083" s="9" t="s">
        <v>20</v>
      </c>
      <c r="O1083" s="9">
        <v>24</v>
      </c>
      <c r="Q1083" s="9" t="s">
        <v>54</v>
      </c>
      <c r="S1083" s="13">
        <v>3098086</v>
      </c>
      <c r="T1083" s="13">
        <v>3098086</v>
      </c>
      <c r="U1083" s="13">
        <v>619617</v>
      </c>
      <c r="V1083" s="13">
        <v>1895125</v>
      </c>
      <c r="AF1083" s="51">
        <f t="shared" si="16"/>
        <v>1895125</v>
      </c>
    </row>
    <row r="1084" spans="1:131" s="18" customFormat="1" ht="19.5" customHeight="1" x14ac:dyDescent="0.25">
      <c r="A1084" s="18">
        <v>813</v>
      </c>
      <c r="B1084" s="17" t="s">
        <v>2260</v>
      </c>
      <c r="C1084" s="18" t="s">
        <v>3136</v>
      </c>
      <c r="D1084" s="19"/>
      <c r="G1084" s="19"/>
      <c r="J1084" s="130"/>
      <c r="K1084" s="130"/>
      <c r="L1084" s="130"/>
      <c r="R1084" s="20"/>
      <c r="S1084" s="20">
        <v>3519126</v>
      </c>
      <c r="T1084" s="20">
        <v>3519126</v>
      </c>
      <c r="U1084" s="20">
        <v>703825</v>
      </c>
      <c r="V1084" s="20">
        <v>2152475</v>
      </c>
      <c r="W1084" s="20"/>
      <c r="X1084" s="20"/>
      <c r="Y1084" s="20"/>
      <c r="Z1084" s="20"/>
      <c r="AA1084" s="20"/>
      <c r="AB1084" s="20"/>
      <c r="AC1084" s="20"/>
      <c r="AD1084" s="20"/>
      <c r="AE1084" s="20"/>
      <c r="AF1084" s="80"/>
      <c r="AG1084" s="46"/>
      <c r="AH1084" s="19"/>
      <c r="AI1084" s="19"/>
      <c r="AJ1084" s="20"/>
      <c r="AK1084" s="20"/>
      <c r="AL1084" s="19"/>
      <c r="AM1084" s="19"/>
      <c r="AN1084" s="20"/>
      <c r="AO1084" s="20"/>
      <c r="AP1084" s="19"/>
      <c r="AQ1084" s="19"/>
      <c r="AR1084" s="20"/>
      <c r="AS1084" s="20"/>
      <c r="AT1084" s="19"/>
      <c r="AU1084" s="19"/>
      <c r="AV1084" s="20"/>
      <c r="AW1084" s="20"/>
      <c r="AX1084" s="19"/>
      <c r="AY1084" s="19"/>
      <c r="AZ1084" s="20"/>
      <c r="BA1084" s="20"/>
      <c r="BB1084" s="19"/>
      <c r="BC1084" s="19"/>
      <c r="BD1084" s="20"/>
      <c r="BE1084" s="20"/>
      <c r="BF1084" s="19"/>
      <c r="BG1084" s="19"/>
      <c r="BH1084" s="20"/>
      <c r="BI1084" s="20"/>
      <c r="BJ1084" s="19"/>
      <c r="BK1084" s="19"/>
      <c r="BL1084" s="20"/>
      <c r="BM1084" s="20"/>
      <c r="BN1084" s="19"/>
      <c r="BO1084" s="19"/>
      <c r="BP1084" s="20"/>
      <c r="BQ1084" s="20"/>
      <c r="BT1084" s="20"/>
      <c r="BU1084" s="20"/>
      <c r="BX1084" s="20"/>
      <c r="BY1084" s="20"/>
      <c r="CB1084" s="20"/>
      <c r="CC1084" s="20"/>
      <c r="CF1084" s="20"/>
      <c r="CG1084" s="20"/>
      <c r="CJ1084" s="20"/>
      <c r="CK1084" s="20"/>
      <c r="CN1084" s="20"/>
      <c r="CO1084" s="20"/>
      <c r="CP1084" s="19"/>
      <c r="CQ1084" s="19"/>
      <c r="CR1084" s="20"/>
      <c r="CS1084" s="20"/>
      <c r="CT1084" s="19"/>
      <c r="CU1084" s="19"/>
      <c r="CV1084" s="20"/>
      <c r="CW1084" s="20"/>
      <c r="CX1084" s="96"/>
      <c r="CY1084" s="96"/>
      <c r="CZ1084" s="20"/>
      <c r="DA1084" s="20"/>
      <c r="DB1084" s="96"/>
      <c r="DC1084" s="96"/>
      <c r="DD1084" s="20"/>
      <c r="DE1084" s="20"/>
      <c r="DF1084" s="96"/>
      <c r="DG1084" s="96"/>
      <c r="DH1084" s="20"/>
      <c r="DI1084" s="20"/>
      <c r="DJ1084" s="96"/>
      <c r="DK1084" s="96"/>
      <c r="DL1084" s="20"/>
      <c r="DM1084" s="20"/>
      <c r="DN1084" s="96"/>
      <c r="DO1084" s="96"/>
      <c r="DP1084" s="20"/>
      <c r="DQ1084" s="20"/>
      <c r="DR1084" s="96"/>
      <c r="DS1084" s="96"/>
      <c r="DT1084" s="20"/>
      <c r="DU1084" s="20"/>
      <c r="DV1084" s="96"/>
      <c r="DW1084" s="96"/>
      <c r="DX1084" s="20"/>
      <c r="DY1084" s="20"/>
      <c r="DZ1084" s="56"/>
      <c r="EA1084" s="57"/>
    </row>
    <row r="1085" spans="1:131" ht="19.5" customHeight="1" x14ac:dyDescent="0.25">
      <c r="A1085" s="9">
        <v>814</v>
      </c>
      <c r="B1085" s="10" t="s">
        <v>2261</v>
      </c>
      <c r="C1085" s="9" t="s">
        <v>2262</v>
      </c>
      <c r="E1085" s="9" t="s">
        <v>291</v>
      </c>
      <c r="F1085" s="9" t="s">
        <v>292</v>
      </c>
      <c r="I1085" s="9" t="s">
        <v>28</v>
      </c>
      <c r="J1085" s="129">
        <v>41879</v>
      </c>
      <c r="K1085" s="129">
        <v>41701</v>
      </c>
      <c r="L1085" s="129">
        <v>42004</v>
      </c>
      <c r="M1085" s="9" t="s">
        <v>20</v>
      </c>
      <c r="O1085" s="9">
        <v>28</v>
      </c>
      <c r="Q1085" s="9" t="s">
        <v>54</v>
      </c>
      <c r="S1085" s="13">
        <v>3251035</v>
      </c>
      <c r="T1085" s="13">
        <v>3251035</v>
      </c>
      <c r="U1085" s="13">
        <v>650207</v>
      </c>
      <c r="V1085" s="13">
        <v>1940785</v>
      </c>
      <c r="AF1085" s="51">
        <f t="shared" si="16"/>
        <v>1940785</v>
      </c>
    </row>
    <row r="1086" spans="1:131" s="18" customFormat="1" ht="19.5" customHeight="1" x14ac:dyDescent="0.25">
      <c r="A1086" s="18">
        <v>814</v>
      </c>
      <c r="B1086" s="17" t="s">
        <v>2261</v>
      </c>
      <c r="C1086" s="18" t="s">
        <v>2262</v>
      </c>
      <c r="D1086" s="19">
        <v>42388</v>
      </c>
      <c r="G1086" s="19"/>
      <c r="J1086" s="130"/>
      <c r="K1086" s="130"/>
      <c r="L1086" s="130"/>
      <c r="R1086" s="20"/>
      <c r="S1086" s="20">
        <v>2977015</v>
      </c>
      <c r="T1086" s="20">
        <v>2977015</v>
      </c>
      <c r="U1086" s="20">
        <v>595403</v>
      </c>
      <c r="V1086" s="20">
        <v>2138060</v>
      </c>
      <c r="W1086" s="20"/>
      <c r="X1086" s="20"/>
      <c r="Y1086" s="20"/>
      <c r="Z1086" s="20"/>
      <c r="AA1086" s="20"/>
      <c r="AB1086" s="20"/>
      <c r="AC1086" s="20"/>
      <c r="AD1086" s="20"/>
      <c r="AE1086" s="20"/>
      <c r="AF1086" s="80"/>
      <c r="AG1086" s="46"/>
      <c r="AH1086" s="19"/>
      <c r="AI1086" s="19"/>
      <c r="AJ1086" s="20"/>
      <c r="AK1086" s="20"/>
      <c r="AL1086" s="19"/>
      <c r="AM1086" s="19"/>
      <c r="AN1086" s="20"/>
      <c r="AO1086" s="20"/>
      <c r="AP1086" s="19"/>
      <c r="AQ1086" s="19"/>
      <c r="AR1086" s="20"/>
      <c r="AS1086" s="20"/>
      <c r="AT1086" s="19"/>
      <c r="AU1086" s="19"/>
      <c r="AV1086" s="20"/>
      <c r="AW1086" s="20"/>
      <c r="AX1086" s="19"/>
      <c r="AY1086" s="19"/>
      <c r="AZ1086" s="20"/>
      <c r="BA1086" s="20"/>
      <c r="BB1086" s="19"/>
      <c r="BC1086" s="19"/>
      <c r="BD1086" s="20"/>
      <c r="BE1086" s="20"/>
      <c r="BF1086" s="19"/>
      <c r="BG1086" s="19"/>
      <c r="BH1086" s="20"/>
      <c r="BI1086" s="20"/>
      <c r="BJ1086" s="19"/>
      <c r="BK1086" s="19"/>
      <c r="BL1086" s="20"/>
      <c r="BM1086" s="20"/>
      <c r="BN1086" s="19"/>
      <c r="BO1086" s="19"/>
      <c r="BP1086" s="20"/>
      <c r="BQ1086" s="20"/>
      <c r="BT1086" s="20"/>
      <c r="BU1086" s="20"/>
      <c r="BX1086" s="20"/>
      <c r="BY1086" s="20"/>
      <c r="CB1086" s="20"/>
      <c r="CC1086" s="20"/>
      <c r="CF1086" s="20"/>
      <c r="CG1086" s="20"/>
      <c r="CJ1086" s="20"/>
      <c r="CK1086" s="20"/>
      <c r="CN1086" s="20"/>
      <c r="CO1086" s="20"/>
      <c r="CP1086" s="19"/>
      <c r="CQ1086" s="19"/>
      <c r="CR1086" s="20"/>
      <c r="CS1086" s="20"/>
      <c r="CT1086" s="19"/>
      <c r="CU1086" s="19"/>
      <c r="CV1086" s="20"/>
      <c r="CW1086" s="20"/>
      <c r="CX1086" s="96"/>
      <c r="CY1086" s="96"/>
      <c r="CZ1086" s="20"/>
      <c r="DA1086" s="20"/>
      <c r="DB1086" s="96"/>
      <c r="DC1086" s="96"/>
      <c r="DD1086" s="20"/>
      <c r="DE1086" s="20"/>
      <c r="DF1086" s="96"/>
      <c r="DG1086" s="96"/>
      <c r="DH1086" s="20"/>
      <c r="DI1086" s="20"/>
      <c r="DJ1086" s="96"/>
      <c r="DK1086" s="96"/>
      <c r="DL1086" s="20"/>
      <c r="DM1086" s="20"/>
      <c r="DN1086" s="96"/>
      <c r="DO1086" s="96"/>
      <c r="DP1086" s="20"/>
      <c r="DQ1086" s="20"/>
      <c r="DR1086" s="96"/>
      <c r="DS1086" s="96"/>
      <c r="DT1086" s="20"/>
      <c r="DU1086" s="20"/>
      <c r="DV1086" s="96"/>
      <c r="DW1086" s="96"/>
      <c r="DX1086" s="20"/>
      <c r="DY1086" s="20"/>
      <c r="DZ1086" s="56"/>
      <c r="EA1086" s="57"/>
    </row>
    <row r="1087" spans="1:131" ht="19.5" customHeight="1" x14ac:dyDescent="0.25">
      <c r="A1087" s="9">
        <v>815</v>
      </c>
      <c r="B1087" s="10" t="s">
        <v>2263</v>
      </c>
      <c r="C1087" s="9" t="s">
        <v>2264</v>
      </c>
      <c r="E1087" s="9" t="s">
        <v>291</v>
      </c>
      <c r="F1087" s="9" t="s">
        <v>292</v>
      </c>
      <c r="I1087" s="9" t="s">
        <v>28</v>
      </c>
      <c r="J1087" s="129">
        <v>41876</v>
      </c>
      <c r="K1087" s="129">
        <v>41701</v>
      </c>
      <c r="L1087" s="129">
        <v>42004</v>
      </c>
      <c r="M1087" s="9" t="s">
        <v>20</v>
      </c>
      <c r="O1087" s="9">
        <v>27</v>
      </c>
      <c r="Q1087" s="9" t="s">
        <v>54</v>
      </c>
      <c r="S1087" s="13">
        <v>3146735</v>
      </c>
      <c r="T1087" s="13">
        <v>3146735</v>
      </c>
      <c r="U1087" s="13">
        <v>629347</v>
      </c>
      <c r="V1087" s="13">
        <v>1870925</v>
      </c>
      <c r="AF1087" s="51">
        <f t="shared" si="16"/>
        <v>1870925</v>
      </c>
    </row>
    <row r="1088" spans="1:131" s="18" customFormat="1" ht="19.5" customHeight="1" x14ac:dyDescent="0.25">
      <c r="A1088" s="18">
        <v>815</v>
      </c>
      <c r="B1088" s="17" t="s">
        <v>2263</v>
      </c>
      <c r="C1088" s="18" t="s">
        <v>2264</v>
      </c>
      <c r="D1088" s="19">
        <v>42388</v>
      </c>
      <c r="G1088" s="19"/>
      <c r="J1088" s="130"/>
      <c r="K1088" s="130"/>
      <c r="L1088" s="130"/>
      <c r="R1088" s="20"/>
      <c r="S1088" s="20">
        <v>3545345</v>
      </c>
      <c r="T1088" s="20">
        <v>3545345</v>
      </c>
      <c r="U1088" s="20">
        <v>709069</v>
      </c>
      <c r="V1088" s="20">
        <v>2415192</v>
      </c>
      <c r="W1088" s="20"/>
      <c r="X1088" s="20"/>
      <c r="Y1088" s="20"/>
      <c r="Z1088" s="20"/>
      <c r="AA1088" s="20"/>
      <c r="AB1088" s="20"/>
      <c r="AC1088" s="20"/>
      <c r="AD1088" s="20"/>
      <c r="AE1088" s="20"/>
      <c r="AF1088" s="80"/>
      <c r="AG1088" s="46"/>
      <c r="AH1088" s="19"/>
      <c r="AI1088" s="19"/>
      <c r="AJ1088" s="20"/>
      <c r="AK1088" s="20"/>
      <c r="AL1088" s="19"/>
      <c r="AM1088" s="19"/>
      <c r="AN1088" s="20"/>
      <c r="AO1088" s="20"/>
      <c r="AP1088" s="19"/>
      <c r="AQ1088" s="19"/>
      <c r="AR1088" s="20"/>
      <c r="AS1088" s="20"/>
      <c r="AT1088" s="19"/>
      <c r="AU1088" s="19"/>
      <c r="AV1088" s="20"/>
      <c r="AW1088" s="20"/>
      <c r="AX1088" s="19"/>
      <c r="AY1088" s="19"/>
      <c r="AZ1088" s="20"/>
      <c r="BA1088" s="20"/>
      <c r="BB1088" s="19"/>
      <c r="BC1088" s="19"/>
      <c r="BD1088" s="20"/>
      <c r="BE1088" s="20"/>
      <c r="BF1088" s="19"/>
      <c r="BG1088" s="19"/>
      <c r="BH1088" s="20"/>
      <c r="BI1088" s="20"/>
      <c r="BJ1088" s="19"/>
      <c r="BK1088" s="19"/>
      <c r="BL1088" s="20"/>
      <c r="BM1088" s="20"/>
      <c r="BN1088" s="19"/>
      <c r="BO1088" s="19"/>
      <c r="BP1088" s="20"/>
      <c r="BQ1088" s="20"/>
      <c r="BT1088" s="20"/>
      <c r="BU1088" s="20"/>
      <c r="BX1088" s="20"/>
      <c r="BY1088" s="20"/>
      <c r="CB1088" s="20"/>
      <c r="CC1088" s="20"/>
      <c r="CF1088" s="20"/>
      <c r="CG1088" s="20"/>
      <c r="CJ1088" s="20"/>
      <c r="CK1088" s="20"/>
      <c r="CN1088" s="20"/>
      <c r="CO1088" s="20"/>
      <c r="CP1088" s="19"/>
      <c r="CQ1088" s="19"/>
      <c r="CR1088" s="20"/>
      <c r="CS1088" s="20"/>
      <c r="CT1088" s="19"/>
      <c r="CU1088" s="19"/>
      <c r="CV1088" s="20"/>
      <c r="CW1088" s="20"/>
      <c r="CX1088" s="96"/>
      <c r="CY1088" s="96"/>
      <c r="CZ1088" s="20"/>
      <c r="DA1088" s="20"/>
      <c r="DB1088" s="96"/>
      <c r="DC1088" s="96"/>
      <c r="DD1088" s="20"/>
      <c r="DE1088" s="20"/>
      <c r="DF1088" s="96"/>
      <c r="DG1088" s="96"/>
      <c r="DH1088" s="20"/>
      <c r="DI1088" s="20"/>
      <c r="DJ1088" s="96"/>
      <c r="DK1088" s="96"/>
      <c r="DL1088" s="20"/>
      <c r="DM1088" s="20"/>
      <c r="DN1088" s="96"/>
      <c r="DO1088" s="96"/>
      <c r="DP1088" s="20"/>
      <c r="DQ1088" s="20"/>
      <c r="DR1088" s="96"/>
      <c r="DS1088" s="96"/>
      <c r="DT1088" s="20"/>
      <c r="DU1088" s="20"/>
      <c r="DV1088" s="96"/>
      <c r="DW1088" s="96"/>
      <c r="DX1088" s="20"/>
      <c r="DY1088" s="20"/>
      <c r="DZ1088" s="56"/>
      <c r="EA1088" s="57"/>
    </row>
    <row r="1089" spans="1:131" ht="19.5" customHeight="1" x14ac:dyDescent="0.25">
      <c r="A1089" s="9">
        <v>816</v>
      </c>
      <c r="B1089" s="10" t="s">
        <v>2265</v>
      </c>
      <c r="C1089" s="9" t="s">
        <v>2266</v>
      </c>
      <c r="E1089" s="9" t="s">
        <v>291</v>
      </c>
      <c r="F1089" s="9" t="s">
        <v>292</v>
      </c>
      <c r="I1089" s="9" t="s">
        <v>28</v>
      </c>
      <c r="J1089" s="129">
        <v>41881</v>
      </c>
      <c r="K1089" s="129">
        <v>41701</v>
      </c>
      <c r="L1089" s="129">
        <v>42004</v>
      </c>
      <c r="M1089" s="9" t="s">
        <v>20</v>
      </c>
      <c r="O1089" s="9">
        <v>25</v>
      </c>
      <c r="Q1089" s="9" t="s">
        <v>54</v>
      </c>
      <c r="S1089" s="13">
        <v>3326435</v>
      </c>
      <c r="T1089" s="13">
        <v>3326435</v>
      </c>
      <c r="U1089" s="13">
        <v>665287</v>
      </c>
      <c r="V1089" s="13">
        <v>1849898</v>
      </c>
      <c r="AF1089" s="51">
        <f t="shared" si="16"/>
        <v>1849898</v>
      </c>
    </row>
    <row r="1090" spans="1:131" s="18" customFormat="1" ht="19.5" customHeight="1" x14ac:dyDescent="0.25">
      <c r="A1090" s="18">
        <v>816</v>
      </c>
      <c r="B1090" s="17" t="s">
        <v>2265</v>
      </c>
      <c r="C1090" s="18" t="s">
        <v>2266</v>
      </c>
      <c r="D1090" s="19">
        <v>42388</v>
      </c>
      <c r="G1090" s="19"/>
      <c r="J1090" s="130"/>
      <c r="K1090" s="130"/>
      <c r="L1090" s="130"/>
      <c r="R1090" s="20"/>
      <c r="S1090" s="20">
        <v>3315495</v>
      </c>
      <c r="T1090" s="20">
        <v>3315495</v>
      </c>
      <c r="U1090" s="20">
        <v>663099</v>
      </c>
      <c r="V1090" s="20">
        <v>2414810</v>
      </c>
      <c r="W1090" s="20"/>
      <c r="X1090" s="20"/>
      <c r="Y1090" s="20"/>
      <c r="Z1090" s="20"/>
      <c r="AA1090" s="20"/>
      <c r="AB1090" s="20"/>
      <c r="AC1090" s="20"/>
      <c r="AD1090" s="20"/>
      <c r="AE1090" s="20"/>
      <c r="AF1090" s="80"/>
      <c r="AG1090" s="46"/>
      <c r="AH1090" s="19"/>
      <c r="AI1090" s="19"/>
      <c r="AJ1090" s="20"/>
      <c r="AK1090" s="20"/>
      <c r="AL1090" s="19"/>
      <c r="AM1090" s="19"/>
      <c r="AN1090" s="20"/>
      <c r="AO1090" s="20"/>
      <c r="AP1090" s="19"/>
      <c r="AQ1090" s="19"/>
      <c r="AR1090" s="20"/>
      <c r="AS1090" s="20"/>
      <c r="AT1090" s="19"/>
      <c r="AU1090" s="19"/>
      <c r="AV1090" s="20"/>
      <c r="AW1090" s="20"/>
      <c r="AX1090" s="19"/>
      <c r="AY1090" s="19"/>
      <c r="AZ1090" s="20"/>
      <c r="BA1090" s="20"/>
      <c r="BB1090" s="19"/>
      <c r="BC1090" s="19"/>
      <c r="BD1090" s="20"/>
      <c r="BE1090" s="20"/>
      <c r="BF1090" s="19"/>
      <c r="BG1090" s="19"/>
      <c r="BH1090" s="20"/>
      <c r="BI1090" s="20"/>
      <c r="BJ1090" s="19"/>
      <c r="BK1090" s="19"/>
      <c r="BL1090" s="20"/>
      <c r="BM1090" s="20"/>
      <c r="BN1090" s="19"/>
      <c r="BO1090" s="19"/>
      <c r="BP1090" s="20"/>
      <c r="BQ1090" s="20"/>
      <c r="BT1090" s="20"/>
      <c r="BU1090" s="20"/>
      <c r="BX1090" s="20"/>
      <c r="BY1090" s="20"/>
      <c r="CB1090" s="20"/>
      <c r="CC1090" s="20"/>
      <c r="CF1090" s="20"/>
      <c r="CG1090" s="20"/>
      <c r="CJ1090" s="20"/>
      <c r="CK1090" s="20"/>
      <c r="CN1090" s="20"/>
      <c r="CO1090" s="20"/>
      <c r="CP1090" s="19"/>
      <c r="CQ1090" s="19"/>
      <c r="CR1090" s="20"/>
      <c r="CS1090" s="20"/>
      <c r="CT1090" s="19"/>
      <c r="CU1090" s="19"/>
      <c r="CV1090" s="20"/>
      <c r="CW1090" s="20"/>
      <c r="CX1090" s="96"/>
      <c r="CY1090" s="96"/>
      <c r="CZ1090" s="20"/>
      <c r="DA1090" s="20"/>
      <c r="DB1090" s="96"/>
      <c r="DC1090" s="96"/>
      <c r="DD1090" s="20"/>
      <c r="DE1090" s="20"/>
      <c r="DF1090" s="96"/>
      <c r="DG1090" s="96"/>
      <c r="DH1090" s="20"/>
      <c r="DI1090" s="20"/>
      <c r="DJ1090" s="96"/>
      <c r="DK1090" s="96"/>
      <c r="DL1090" s="20"/>
      <c r="DM1090" s="20"/>
      <c r="DN1090" s="96"/>
      <c r="DO1090" s="96"/>
      <c r="DP1090" s="20"/>
      <c r="DQ1090" s="20"/>
      <c r="DR1090" s="96"/>
      <c r="DS1090" s="96"/>
      <c r="DT1090" s="20"/>
      <c r="DU1090" s="20"/>
      <c r="DV1090" s="96"/>
      <c r="DW1090" s="96"/>
      <c r="DX1090" s="20"/>
      <c r="DY1090" s="20"/>
      <c r="DZ1090" s="56"/>
      <c r="EA1090" s="57"/>
    </row>
    <row r="1091" spans="1:131" ht="19.5" customHeight="1" x14ac:dyDescent="0.25">
      <c r="A1091" s="9">
        <v>817</v>
      </c>
      <c r="B1091" s="10" t="s">
        <v>2267</v>
      </c>
      <c r="C1091" s="9" t="s">
        <v>2268</v>
      </c>
      <c r="E1091" s="9" t="s">
        <v>2269</v>
      </c>
      <c r="F1091" s="9" t="s">
        <v>2270</v>
      </c>
      <c r="I1091" s="9" t="s">
        <v>25</v>
      </c>
      <c r="M1091" s="9" t="s">
        <v>20</v>
      </c>
      <c r="O1091" s="9">
        <v>28</v>
      </c>
      <c r="AF1091" s="51">
        <f t="shared" si="16"/>
        <v>0</v>
      </c>
    </row>
    <row r="1092" spans="1:131" ht="34.5" customHeight="1" x14ac:dyDescent="0.25">
      <c r="A1092" s="9">
        <v>818</v>
      </c>
      <c r="B1092" s="10" t="s">
        <v>2271</v>
      </c>
      <c r="C1092" s="9" t="s">
        <v>2272</v>
      </c>
      <c r="E1092" s="9" t="s">
        <v>986</v>
      </c>
      <c r="F1092" s="9" t="s">
        <v>2273</v>
      </c>
      <c r="I1092" s="9" t="s">
        <v>668</v>
      </c>
      <c r="J1092" s="129">
        <v>41841</v>
      </c>
      <c r="K1092" s="129">
        <v>41730</v>
      </c>
      <c r="L1092" s="129">
        <v>42215</v>
      </c>
      <c r="M1092" s="9" t="s">
        <v>20</v>
      </c>
      <c r="O1092" s="9">
        <v>32</v>
      </c>
      <c r="Q1092" s="9" t="s">
        <v>54</v>
      </c>
      <c r="S1092" s="13">
        <v>162000000</v>
      </c>
      <c r="T1092" s="13">
        <v>162000000</v>
      </c>
      <c r="U1092" s="13">
        <v>32400000</v>
      </c>
      <c r="AF1092" s="51">
        <f t="shared" si="16"/>
        <v>0</v>
      </c>
      <c r="AH1092" s="11">
        <v>41913</v>
      </c>
      <c r="AI1092" s="11">
        <v>42004</v>
      </c>
      <c r="AJ1092" s="13">
        <v>18126497</v>
      </c>
      <c r="AK1092" s="13">
        <v>3625299</v>
      </c>
      <c r="AL1092" s="11">
        <v>42005</v>
      </c>
      <c r="AM1092" s="11">
        <v>42139</v>
      </c>
      <c r="AN1092" s="13">
        <v>31307590</v>
      </c>
      <c r="AO1092" s="13">
        <v>6261518</v>
      </c>
      <c r="AP1092" s="11">
        <v>41730</v>
      </c>
      <c r="AQ1092" s="11">
        <v>42139</v>
      </c>
      <c r="AR1092" s="13">
        <v>162143362</v>
      </c>
      <c r="AS1092" s="13">
        <v>2228131</v>
      </c>
      <c r="DZ1092" s="54">
        <v>162143362</v>
      </c>
      <c r="EA1092" s="55">
        <v>32400000</v>
      </c>
    </row>
    <row r="1093" spans="1:131" ht="19.5" customHeight="1" x14ac:dyDescent="0.25">
      <c r="A1093" s="9">
        <v>819</v>
      </c>
      <c r="B1093" s="10" t="s">
        <v>2275</v>
      </c>
      <c r="C1093" s="9" t="s">
        <v>2276</v>
      </c>
      <c r="E1093" s="9" t="s">
        <v>2277</v>
      </c>
      <c r="F1093" s="9" t="s">
        <v>2278</v>
      </c>
      <c r="I1093" s="9" t="s">
        <v>35</v>
      </c>
      <c r="J1093" s="129">
        <v>41553</v>
      </c>
      <c r="K1093" s="129">
        <v>39753</v>
      </c>
      <c r="L1093" s="129">
        <v>41973</v>
      </c>
      <c r="M1093" s="9" t="s">
        <v>20</v>
      </c>
      <c r="Q1093" s="9" t="s">
        <v>54</v>
      </c>
      <c r="S1093" s="13">
        <v>306523535</v>
      </c>
      <c r="T1093" s="13">
        <v>306523535</v>
      </c>
      <c r="U1093" s="13">
        <v>51800000</v>
      </c>
      <c r="V1093" s="13">
        <v>199700000</v>
      </c>
      <c r="W1093" s="13">
        <v>5000000</v>
      </c>
      <c r="Z1093" s="13">
        <v>15000000</v>
      </c>
      <c r="AF1093" s="51">
        <f t="shared" si="16"/>
        <v>219700000</v>
      </c>
      <c r="AH1093" s="11">
        <v>41275</v>
      </c>
      <c r="AI1093" s="11">
        <v>41729</v>
      </c>
      <c r="AJ1093" s="13">
        <v>134401995</v>
      </c>
      <c r="AK1093" s="13">
        <v>26880399</v>
      </c>
      <c r="AL1093" s="11">
        <v>41730</v>
      </c>
      <c r="AM1093" s="11">
        <v>41820</v>
      </c>
      <c r="AN1093" s="13">
        <v>69740376</v>
      </c>
      <c r="AO1093" s="13">
        <v>13948075</v>
      </c>
      <c r="AP1093" s="11">
        <v>41821</v>
      </c>
      <c r="AQ1093" s="11">
        <v>41912</v>
      </c>
      <c r="AR1093" s="13">
        <v>8967856</v>
      </c>
      <c r="AS1093" s="13">
        <v>1793571</v>
      </c>
      <c r="AT1093" s="11">
        <v>42095</v>
      </c>
      <c r="AU1093" s="11">
        <v>42277</v>
      </c>
      <c r="AV1093" s="13">
        <v>15605636</v>
      </c>
      <c r="AW1093" s="13">
        <v>3121127</v>
      </c>
      <c r="AX1093" s="11">
        <v>41913</v>
      </c>
      <c r="AY1093" s="11">
        <v>42094</v>
      </c>
      <c r="AZ1093" s="13">
        <v>31639882</v>
      </c>
      <c r="BA1093" s="13">
        <v>6327976</v>
      </c>
      <c r="BB1093" s="11">
        <v>42278</v>
      </c>
      <c r="BC1093" s="11">
        <v>42307</v>
      </c>
      <c r="BD1093" s="13">
        <v>4360213</v>
      </c>
      <c r="BE1093" s="13">
        <v>678852</v>
      </c>
    </row>
    <row r="1094" spans="1:131" s="18" customFormat="1" ht="19.5" customHeight="1" x14ac:dyDescent="0.25">
      <c r="A1094" s="18">
        <v>819</v>
      </c>
      <c r="B1094" s="17" t="s">
        <v>2275</v>
      </c>
      <c r="C1094" s="18" t="s">
        <v>2276</v>
      </c>
      <c r="D1094" s="19">
        <v>42303</v>
      </c>
      <c r="G1094" s="19"/>
      <c r="J1094" s="130"/>
      <c r="K1094" s="130"/>
      <c r="L1094" s="130">
        <v>42215</v>
      </c>
      <c r="R1094" s="20"/>
      <c r="S1094" s="20"/>
      <c r="T1094" s="20"/>
      <c r="U1094" s="20"/>
      <c r="V1094" s="20"/>
      <c r="W1094" s="20"/>
      <c r="X1094" s="20"/>
      <c r="Y1094" s="20"/>
      <c r="Z1094" s="20"/>
      <c r="AA1094" s="20"/>
      <c r="AB1094" s="20"/>
      <c r="AC1094" s="20"/>
      <c r="AD1094" s="20"/>
      <c r="AE1094" s="20"/>
      <c r="AF1094" s="51">
        <f t="shared" si="16"/>
        <v>0</v>
      </c>
      <c r="AG1094" s="46"/>
      <c r="AH1094" s="19"/>
      <c r="AI1094" s="19"/>
      <c r="AJ1094" s="20"/>
      <c r="AK1094" s="20"/>
      <c r="AL1094" s="19"/>
      <c r="AM1094" s="19"/>
      <c r="AN1094" s="20"/>
      <c r="AO1094" s="20"/>
      <c r="AP1094" s="19"/>
      <c r="AQ1094" s="19"/>
      <c r="AR1094" s="20"/>
      <c r="AS1094" s="20"/>
      <c r="AT1094" s="19"/>
      <c r="AU1094" s="19"/>
      <c r="AV1094" s="20"/>
      <c r="AW1094" s="20"/>
      <c r="AX1094" s="19"/>
      <c r="AY1094" s="19"/>
      <c r="AZ1094" s="20"/>
      <c r="BA1094" s="20"/>
      <c r="BB1094" s="19"/>
      <c r="BC1094" s="19"/>
      <c r="BD1094" s="20"/>
      <c r="BE1094" s="20"/>
      <c r="BF1094" s="19"/>
      <c r="BG1094" s="19"/>
      <c r="BH1094" s="20"/>
      <c r="BI1094" s="20"/>
      <c r="BJ1094" s="19"/>
      <c r="BK1094" s="19"/>
      <c r="BL1094" s="20"/>
      <c r="BM1094" s="20"/>
      <c r="BN1094" s="19"/>
      <c r="BO1094" s="19"/>
      <c r="BP1094" s="20"/>
      <c r="BQ1094" s="20"/>
      <c r="BT1094" s="20"/>
      <c r="BU1094" s="20"/>
      <c r="BX1094" s="20"/>
      <c r="BY1094" s="20"/>
      <c r="CB1094" s="20"/>
      <c r="CC1094" s="20"/>
      <c r="CF1094" s="20"/>
      <c r="CG1094" s="20"/>
      <c r="CJ1094" s="20"/>
      <c r="CK1094" s="20"/>
      <c r="CN1094" s="20"/>
      <c r="CO1094" s="20"/>
      <c r="CP1094" s="19"/>
      <c r="CQ1094" s="19"/>
      <c r="CR1094" s="20"/>
      <c r="CS1094" s="20"/>
      <c r="CT1094" s="19"/>
      <c r="CU1094" s="19"/>
      <c r="CV1094" s="20"/>
      <c r="CW1094" s="20"/>
      <c r="CX1094" s="96"/>
      <c r="CY1094" s="96"/>
      <c r="CZ1094" s="20"/>
      <c r="DA1094" s="20"/>
      <c r="DB1094" s="96"/>
      <c r="DC1094" s="96"/>
      <c r="DD1094" s="20"/>
      <c r="DE1094" s="20"/>
      <c r="DF1094" s="96"/>
      <c r="DG1094" s="96"/>
      <c r="DH1094" s="20"/>
      <c r="DI1094" s="20"/>
      <c r="DJ1094" s="96"/>
      <c r="DK1094" s="96"/>
      <c r="DL1094" s="20"/>
      <c r="DM1094" s="20"/>
      <c r="DN1094" s="96"/>
      <c r="DO1094" s="96"/>
      <c r="DP1094" s="20"/>
      <c r="DQ1094" s="20"/>
      <c r="DR1094" s="96"/>
      <c r="DS1094" s="96"/>
      <c r="DT1094" s="20"/>
      <c r="DU1094" s="20"/>
      <c r="DV1094" s="96"/>
      <c r="DW1094" s="96"/>
      <c r="DX1094" s="20"/>
      <c r="DY1094" s="20"/>
      <c r="DZ1094" s="56"/>
      <c r="EA1094" s="57"/>
    </row>
    <row r="1095" spans="1:131" s="18" customFormat="1" ht="19.5" customHeight="1" x14ac:dyDescent="0.25">
      <c r="A1095" s="18">
        <v>819</v>
      </c>
      <c r="B1095" s="17" t="s">
        <v>2275</v>
      </c>
      <c r="C1095" s="18" t="s">
        <v>2276</v>
      </c>
      <c r="D1095" s="19">
        <v>42345</v>
      </c>
      <c r="G1095" s="19"/>
      <c r="J1095" s="130"/>
      <c r="K1095" s="130"/>
      <c r="L1095" s="130">
        <v>42307</v>
      </c>
      <c r="R1095" s="20">
        <v>488531425</v>
      </c>
      <c r="S1095" s="20">
        <v>313134475</v>
      </c>
      <c r="T1095" s="20">
        <v>313134475</v>
      </c>
      <c r="U1095" s="20">
        <v>52750000</v>
      </c>
      <c r="V1095" s="20">
        <v>225200000</v>
      </c>
      <c r="W1095" s="20"/>
      <c r="X1095" s="20"/>
      <c r="Y1095" s="20"/>
      <c r="Z1095" s="20"/>
      <c r="AA1095" s="20"/>
      <c r="AB1095" s="20"/>
      <c r="AC1095" s="20"/>
      <c r="AD1095" s="20"/>
      <c r="AE1095" s="20"/>
      <c r="AF1095" s="80">
        <v>225200000</v>
      </c>
      <c r="AG1095" s="46"/>
      <c r="AH1095" s="19"/>
      <c r="AI1095" s="19"/>
      <c r="AJ1095" s="20"/>
      <c r="AK1095" s="20"/>
      <c r="AL1095" s="19"/>
      <c r="AM1095" s="19"/>
      <c r="AN1095" s="20"/>
      <c r="AO1095" s="20"/>
      <c r="AP1095" s="19"/>
      <c r="AQ1095" s="19"/>
      <c r="AR1095" s="20"/>
      <c r="AS1095" s="20"/>
      <c r="AT1095" s="19"/>
      <c r="AU1095" s="19"/>
      <c r="AV1095" s="20"/>
      <c r="AW1095" s="20"/>
      <c r="AX1095" s="19"/>
      <c r="AY1095" s="19"/>
      <c r="AZ1095" s="20"/>
      <c r="BA1095" s="20"/>
      <c r="BB1095" s="19"/>
      <c r="BC1095" s="19"/>
      <c r="BD1095" s="20"/>
      <c r="BE1095" s="20"/>
      <c r="BF1095" s="19"/>
      <c r="BG1095" s="19"/>
      <c r="BH1095" s="20"/>
      <c r="BI1095" s="20"/>
      <c r="BJ1095" s="19"/>
      <c r="BK1095" s="19"/>
      <c r="BL1095" s="20"/>
      <c r="BM1095" s="20"/>
      <c r="BN1095" s="19"/>
      <c r="BO1095" s="19"/>
      <c r="BP1095" s="20"/>
      <c r="BQ1095" s="20"/>
      <c r="BT1095" s="20"/>
      <c r="BU1095" s="20"/>
      <c r="BX1095" s="20"/>
      <c r="BY1095" s="20"/>
      <c r="CB1095" s="20"/>
      <c r="CC1095" s="20"/>
      <c r="CF1095" s="20"/>
      <c r="CG1095" s="20"/>
      <c r="CJ1095" s="20"/>
      <c r="CK1095" s="20"/>
      <c r="CN1095" s="20"/>
      <c r="CO1095" s="20"/>
      <c r="CP1095" s="19"/>
      <c r="CQ1095" s="19"/>
      <c r="CR1095" s="20"/>
      <c r="CS1095" s="20"/>
      <c r="CT1095" s="19"/>
      <c r="CU1095" s="19"/>
      <c r="CV1095" s="20"/>
      <c r="CW1095" s="20"/>
      <c r="CX1095" s="96"/>
      <c r="CY1095" s="96"/>
      <c r="CZ1095" s="20"/>
      <c r="DA1095" s="20"/>
      <c r="DB1095" s="96"/>
      <c r="DC1095" s="96"/>
      <c r="DD1095" s="20"/>
      <c r="DE1095" s="20"/>
      <c r="DF1095" s="96"/>
      <c r="DG1095" s="96"/>
      <c r="DH1095" s="20"/>
      <c r="DI1095" s="20"/>
      <c r="DJ1095" s="96"/>
      <c r="DK1095" s="96"/>
      <c r="DL1095" s="20"/>
      <c r="DM1095" s="20"/>
      <c r="DN1095" s="96"/>
      <c r="DO1095" s="96"/>
      <c r="DP1095" s="20"/>
      <c r="DQ1095" s="20"/>
      <c r="DR1095" s="96"/>
      <c r="DS1095" s="96"/>
      <c r="DT1095" s="20"/>
      <c r="DU1095" s="20"/>
      <c r="DV1095" s="96"/>
      <c r="DW1095" s="96"/>
      <c r="DX1095" s="20"/>
      <c r="DY1095" s="20"/>
      <c r="DZ1095" s="56"/>
      <c r="EA1095" s="57"/>
    </row>
    <row r="1096" spans="1:131" ht="19.5" customHeight="1" x14ac:dyDescent="0.25">
      <c r="A1096" s="9">
        <v>820</v>
      </c>
      <c r="B1096" s="10" t="s">
        <v>2279</v>
      </c>
      <c r="C1096" s="9" t="s">
        <v>2280</v>
      </c>
      <c r="E1096" s="9" t="s">
        <v>2281</v>
      </c>
      <c r="F1096" s="9" t="s">
        <v>623</v>
      </c>
      <c r="I1096" s="9" t="s">
        <v>35</v>
      </c>
      <c r="J1096" s="129">
        <v>41721</v>
      </c>
      <c r="K1096" s="129">
        <v>39575</v>
      </c>
      <c r="L1096" s="129">
        <v>42369</v>
      </c>
      <c r="O1096" s="9">
        <v>28</v>
      </c>
      <c r="Q1096" s="9" t="s">
        <v>54</v>
      </c>
      <c r="S1096" s="13">
        <v>30947000</v>
      </c>
      <c r="T1096" s="13">
        <v>30947000</v>
      </c>
      <c r="U1096" s="13">
        <v>6189400</v>
      </c>
      <c r="AF1096" s="51">
        <f t="shared" si="16"/>
        <v>0</v>
      </c>
      <c r="AH1096" s="11">
        <v>39814</v>
      </c>
      <c r="AI1096" s="11">
        <v>39903</v>
      </c>
      <c r="AJ1096" s="13">
        <v>4288408</v>
      </c>
      <c r="AK1096" s="13">
        <v>857682</v>
      </c>
    </row>
    <row r="1097" spans="1:131" ht="33.75" customHeight="1" x14ac:dyDescent="0.25">
      <c r="A1097" s="9">
        <v>821</v>
      </c>
      <c r="B1097" s="10" t="s">
        <v>2282</v>
      </c>
      <c r="C1097" s="9" t="s">
        <v>2540</v>
      </c>
      <c r="E1097" s="9" t="s">
        <v>2283</v>
      </c>
      <c r="F1097" s="9" t="s">
        <v>111</v>
      </c>
      <c r="I1097" s="9" t="s">
        <v>668</v>
      </c>
      <c r="J1097" s="129">
        <v>41752</v>
      </c>
      <c r="K1097" s="129">
        <v>41473</v>
      </c>
      <c r="L1097" s="129">
        <v>42094</v>
      </c>
      <c r="O1097" s="9">
        <v>29</v>
      </c>
      <c r="Q1097" s="9" t="s">
        <v>54</v>
      </c>
      <c r="S1097" s="13">
        <v>270000000</v>
      </c>
      <c r="T1097" s="13">
        <v>270000000</v>
      </c>
      <c r="U1097" s="13">
        <v>54000000</v>
      </c>
      <c r="AF1097" s="51">
        <f t="shared" si="16"/>
        <v>0</v>
      </c>
      <c r="AH1097" s="11">
        <v>41473</v>
      </c>
      <c r="AI1097" s="11">
        <v>41639</v>
      </c>
      <c r="AJ1097" s="13">
        <v>999572</v>
      </c>
      <c r="AK1097" s="13">
        <v>199914</v>
      </c>
      <c r="AL1097" s="11">
        <v>41640</v>
      </c>
      <c r="AM1097" s="11">
        <v>41759</v>
      </c>
      <c r="AN1097" s="13">
        <v>26999179</v>
      </c>
      <c r="AO1097" s="13">
        <v>5399836</v>
      </c>
      <c r="AP1097" s="11">
        <v>41760</v>
      </c>
      <c r="AQ1097" s="11">
        <v>41790</v>
      </c>
      <c r="AR1097" s="13">
        <v>60739912</v>
      </c>
      <c r="AS1097" s="13">
        <v>12147982</v>
      </c>
      <c r="AT1097" s="11">
        <v>41791</v>
      </c>
      <c r="AU1097" s="11">
        <v>41820</v>
      </c>
      <c r="AV1097" s="13">
        <v>74945170</v>
      </c>
      <c r="AW1097" s="13">
        <v>14989034</v>
      </c>
      <c r="AX1097" s="11">
        <v>41821</v>
      </c>
      <c r="AY1097" s="11">
        <v>41882</v>
      </c>
      <c r="AZ1097" s="13">
        <v>43127378</v>
      </c>
      <c r="BA1097" s="13">
        <v>8625476</v>
      </c>
      <c r="BB1097" s="11">
        <v>41883</v>
      </c>
      <c r="BC1097" s="11">
        <v>41973</v>
      </c>
      <c r="BD1097" s="13">
        <v>14671091</v>
      </c>
      <c r="BE1097" s="13">
        <v>2934218</v>
      </c>
      <c r="BF1097" s="11">
        <v>41974</v>
      </c>
      <c r="BG1097" s="11">
        <v>42035</v>
      </c>
      <c r="BH1097" s="13">
        <v>33931584</v>
      </c>
      <c r="BI1097" s="13">
        <v>6786317</v>
      </c>
      <c r="BJ1097" s="11">
        <v>42036</v>
      </c>
      <c r="BK1097" s="11">
        <v>42063</v>
      </c>
      <c r="BL1097" s="13">
        <v>1100291</v>
      </c>
      <c r="BM1097" s="13">
        <v>220058</v>
      </c>
      <c r="BN1097" s="11">
        <v>42064</v>
      </c>
      <c r="BO1097" s="11">
        <v>42094</v>
      </c>
      <c r="BP1097" s="13">
        <v>1738235</v>
      </c>
      <c r="BQ1097" s="13">
        <v>347647</v>
      </c>
      <c r="BR1097" s="11">
        <v>41473</v>
      </c>
      <c r="BS1097" s="11">
        <v>42094</v>
      </c>
      <c r="BT1097" s="13">
        <v>270302897</v>
      </c>
      <c r="BU1097" s="13">
        <v>2349518</v>
      </c>
      <c r="DZ1097" s="54">
        <v>270302897</v>
      </c>
      <c r="EA1097" s="55">
        <f>51650482+2349518</f>
        <v>54000000</v>
      </c>
    </row>
    <row r="1098" spans="1:131" s="18" customFormat="1" ht="33.75" customHeight="1" x14ac:dyDescent="0.25">
      <c r="A1098" s="18">
        <v>821</v>
      </c>
      <c r="B1098" s="17" t="s">
        <v>2282</v>
      </c>
      <c r="C1098" s="18" t="s">
        <v>2504</v>
      </c>
      <c r="D1098" s="19">
        <v>41893</v>
      </c>
      <c r="G1098" s="19"/>
      <c r="J1098" s="130"/>
      <c r="K1098" s="130"/>
      <c r="L1098" s="130"/>
      <c r="R1098" s="20"/>
      <c r="S1098" s="20"/>
      <c r="T1098" s="20"/>
      <c r="U1098" s="20"/>
      <c r="V1098" s="20"/>
      <c r="W1098" s="20"/>
      <c r="X1098" s="20"/>
      <c r="Y1098" s="20"/>
      <c r="Z1098" s="20"/>
      <c r="AA1098" s="20"/>
      <c r="AB1098" s="20"/>
      <c r="AC1098" s="20"/>
      <c r="AD1098" s="20"/>
      <c r="AE1098" s="20"/>
      <c r="AF1098" s="51">
        <f t="shared" si="16"/>
        <v>0</v>
      </c>
      <c r="AG1098" s="46"/>
      <c r="AH1098" s="19"/>
      <c r="AI1098" s="19"/>
      <c r="AJ1098" s="20"/>
      <c r="AK1098" s="20"/>
      <c r="AL1098" s="19"/>
      <c r="AM1098" s="19"/>
      <c r="AN1098" s="20"/>
      <c r="AO1098" s="20"/>
      <c r="AP1098" s="19"/>
      <c r="AQ1098" s="19"/>
      <c r="AR1098" s="20"/>
      <c r="AS1098" s="20"/>
      <c r="AT1098" s="19"/>
      <c r="AU1098" s="19"/>
      <c r="AV1098" s="20"/>
      <c r="AW1098" s="20"/>
      <c r="AX1098" s="19"/>
      <c r="AY1098" s="19"/>
      <c r="AZ1098" s="20"/>
      <c r="BA1098" s="20"/>
      <c r="BB1098" s="19"/>
      <c r="BC1098" s="19"/>
      <c r="BD1098" s="20"/>
      <c r="BE1098" s="20"/>
      <c r="BF1098" s="19"/>
      <c r="BG1098" s="19"/>
      <c r="BH1098" s="20"/>
      <c r="BI1098" s="20"/>
      <c r="BJ1098" s="19"/>
      <c r="BK1098" s="19"/>
      <c r="BL1098" s="20"/>
      <c r="BM1098" s="20"/>
      <c r="BN1098" s="19"/>
      <c r="BO1098" s="19"/>
      <c r="BP1098" s="20"/>
      <c r="BQ1098" s="20"/>
      <c r="BT1098" s="20"/>
      <c r="BU1098" s="20"/>
      <c r="BX1098" s="20"/>
      <c r="BY1098" s="20"/>
      <c r="CB1098" s="20"/>
      <c r="CC1098" s="20"/>
      <c r="CF1098" s="20"/>
      <c r="CG1098" s="20"/>
      <c r="CJ1098" s="20"/>
      <c r="CK1098" s="20"/>
      <c r="CN1098" s="20"/>
      <c r="CO1098" s="20"/>
      <c r="CP1098" s="19"/>
      <c r="CQ1098" s="19"/>
      <c r="CR1098" s="20"/>
      <c r="CS1098" s="20"/>
      <c r="CT1098" s="19"/>
      <c r="CU1098" s="19"/>
      <c r="CV1098" s="20"/>
      <c r="CW1098" s="20"/>
      <c r="CX1098" s="96"/>
      <c r="CY1098" s="96"/>
      <c r="CZ1098" s="20"/>
      <c r="DA1098" s="20"/>
      <c r="DB1098" s="96"/>
      <c r="DC1098" s="96"/>
      <c r="DD1098" s="20"/>
      <c r="DE1098" s="20"/>
      <c r="DF1098" s="96"/>
      <c r="DG1098" s="96"/>
      <c r="DH1098" s="20"/>
      <c r="DI1098" s="20"/>
      <c r="DJ1098" s="96"/>
      <c r="DK1098" s="96"/>
      <c r="DL1098" s="20"/>
      <c r="DM1098" s="20"/>
      <c r="DN1098" s="96"/>
      <c r="DO1098" s="96"/>
      <c r="DP1098" s="20"/>
      <c r="DQ1098" s="20"/>
      <c r="DR1098" s="96"/>
      <c r="DS1098" s="96"/>
      <c r="DT1098" s="20"/>
      <c r="DU1098" s="20"/>
      <c r="DV1098" s="96"/>
      <c r="DW1098" s="96"/>
      <c r="DX1098" s="20"/>
      <c r="DY1098" s="20"/>
      <c r="DZ1098" s="56"/>
      <c r="EA1098" s="57"/>
    </row>
    <row r="1099" spans="1:131" ht="19.5" customHeight="1" x14ac:dyDescent="0.25">
      <c r="A1099" s="9">
        <v>822</v>
      </c>
      <c r="B1099" s="10" t="s">
        <v>2284</v>
      </c>
      <c r="C1099" s="9" t="s">
        <v>2285</v>
      </c>
      <c r="E1099" s="9" t="s">
        <v>2286</v>
      </c>
      <c r="F1099" s="9" t="s">
        <v>136</v>
      </c>
      <c r="I1099" s="9" t="s">
        <v>97</v>
      </c>
      <c r="J1099" s="129">
        <v>41760</v>
      </c>
      <c r="K1099" s="129">
        <v>41730</v>
      </c>
      <c r="L1099" s="129">
        <v>41943</v>
      </c>
      <c r="O1099" s="9">
        <v>27</v>
      </c>
      <c r="Q1099" s="9" t="s">
        <v>54</v>
      </c>
      <c r="S1099" s="13">
        <v>3500000</v>
      </c>
      <c r="T1099" s="13">
        <v>3500000</v>
      </c>
      <c r="U1099" s="13">
        <v>700000</v>
      </c>
      <c r="AF1099" s="51">
        <f t="shared" si="16"/>
        <v>0</v>
      </c>
      <c r="AH1099" s="11">
        <v>41730</v>
      </c>
      <c r="AI1099" s="11">
        <v>41942</v>
      </c>
      <c r="AJ1099" s="13">
        <v>3440685</v>
      </c>
      <c r="AK1099" s="13">
        <v>688137</v>
      </c>
    </row>
    <row r="1100" spans="1:131" s="18" customFormat="1" ht="19.5" customHeight="1" x14ac:dyDescent="0.25">
      <c r="A1100" s="18">
        <v>822</v>
      </c>
      <c r="B1100" s="17" t="s">
        <v>2284</v>
      </c>
      <c r="C1100" s="18" t="s">
        <v>9756</v>
      </c>
      <c r="D1100" s="19">
        <v>44176</v>
      </c>
      <c r="G1100" s="19"/>
      <c r="J1100" s="130"/>
      <c r="K1100" s="130"/>
      <c r="L1100" s="130"/>
      <c r="R1100" s="20"/>
      <c r="S1100" s="20"/>
      <c r="T1100" s="20"/>
      <c r="U1100" s="20"/>
      <c r="V1100" s="20"/>
      <c r="W1100" s="20"/>
      <c r="X1100" s="20"/>
      <c r="Y1100" s="20"/>
      <c r="Z1100" s="20"/>
      <c r="AA1100" s="20"/>
      <c r="AB1100" s="20"/>
      <c r="AC1100" s="20"/>
      <c r="AD1100" s="20"/>
      <c r="AE1100" s="20"/>
      <c r="AF1100" s="80"/>
      <c r="AG1100" s="46"/>
      <c r="AH1100" s="19"/>
      <c r="AI1100" s="19"/>
      <c r="AJ1100" s="20"/>
      <c r="AK1100" s="20"/>
      <c r="AL1100" s="19"/>
      <c r="AM1100" s="19"/>
      <c r="AN1100" s="20"/>
      <c r="AO1100" s="20"/>
      <c r="AP1100" s="19"/>
      <c r="AQ1100" s="19"/>
      <c r="AR1100" s="20"/>
      <c r="AS1100" s="20"/>
      <c r="AT1100" s="19"/>
      <c r="AU1100" s="19"/>
      <c r="AV1100" s="20"/>
      <c r="AW1100" s="20"/>
      <c r="AX1100" s="19"/>
      <c r="AY1100" s="19"/>
      <c r="AZ1100" s="20"/>
      <c r="BA1100" s="20"/>
      <c r="BB1100" s="19"/>
      <c r="BC1100" s="19"/>
      <c r="BD1100" s="20"/>
      <c r="BE1100" s="20"/>
      <c r="BF1100" s="19"/>
      <c r="BG1100" s="19"/>
      <c r="BH1100" s="20"/>
      <c r="BI1100" s="20"/>
      <c r="BJ1100" s="19"/>
      <c r="BK1100" s="19"/>
      <c r="BL1100" s="20"/>
      <c r="BM1100" s="20"/>
      <c r="BN1100" s="19"/>
      <c r="BO1100" s="19"/>
      <c r="BP1100" s="20"/>
      <c r="BQ1100" s="20"/>
      <c r="BT1100" s="20"/>
      <c r="BU1100" s="20"/>
      <c r="BX1100" s="20"/>
      <c r="BY1100" s="20"/>
      <c r="CB1100" s="20"/>
      <c r="CC1100" s="20"/>
      <c r="CF1100" s="20"/>
      <c r="CG1100" s="20"/>
      <c r="CJ1100" s="20"/>
      <c r="CK1100" s="20"/>
      <c r="CN1100" s="20"/>
      <c r="CO1100" s="20"/>
      <c r="CP1100" s="19"/>
      <c r="CQ1100" s="19"/>
      <c r="CR1100" s="20"/>
      <c r="CS1100" s="20"/>
      <c r="CT1100" s="19"/>
      <c r="CU1100" s="19"/>
      <c r="CV1100" s="20"/>
      <c r="CW1100" s="20"/>
      <c r="CX1100" s="96"/>
      <c r="CY1100" s="96"/>
      <c r="CZ1100" s="20"/>
      <c r="DA1100" s="20"/>
      <c r="DB1100" s="96"/>
      <c r="DC1100" s="96"/>
      <c r="DD1100" s="20"/>
      <c r="DE1100" s="20"/>
      <c r="DF1100" s="96"/>
      <c r="DG1100" s="96"/>
      <c r="DH1100" s="20"/>
      <c r="DI1100" s="20"/>
      <c r="DJ1100" s="96"/>
      <c r="DK1100" s="96"/>
      <c r="DL1100" s="20"/>
      <c r="DM1100" s="20"/>
      <c r="DN1100" s="96"/>
      <c r="DO1100" s="96"/>
      <c r="DP1100" s="20"/>
      <c r="DQ1100" s="20"/>
      <c r="DR1100" s="96"/>
      <c r="DS1100" s="96"/>
      <c r="DT1100" s="20"/>
      <c r="DU1100" s="20"/>
      <c r="DV1100" s="96"/>
      <c r="DW1100" s="96"/>
      <c r="DX1100" s="20"/>
      <c r="DY1100" s="20"/>
      <c r="DZ1100" s="56"/>
      <c r="EA1100" s="57"/>
    </row>
    <row r="1101" spans="1:131" ht="19.5" customHeight="1" x14ac:dyDescent="0.25">
      <c r="A1101" s="9">
        <v>823</v>
      </c>
      <c r="B1101" s="70" t="s">
        <v>2290</v>
      </c>
      <c r="C1101" s="9" t="s">
        <v>2287</v>
      </c>
      <c r="E1101" s="9" t="s">
        <v>2286</v>
      </c>
      <c r="F1101" s="9" t="s">
        <v>2291</v>
      </c>
      <c r="I1101" s="9" t="s">
        <v>97</v>
      </c>
      <c r="J1101" s="129">
        <v>41760</v>
      </c>
      <c r="K1101" s="129">
        <v>41703</v>
      </c>
      <c r="L1101" s="129">
        <v>42004</v>
      </c>
      <c r="O1101" s="9">
        <v>27</v>
      </c>
      <c r="Q1101" s="9" t="s">
        <v>54</v>
      </c>
      <c r="S1101" s="13">
        <v>3000000</v>
      </c>
      <c r="T1101" s="13">
        <v>3000000</v>
      </c>
      <c r="U1101" s="13">
        <v>600000</v>
      </c>
      <c r="AF1101" s="51">
        <f t="shared" si="16"/>
        <v>0</v>
      </c>
      <c r="AH1101" s="11">
        <v>41703</v>
      </c>
      <c r="AI1101" s="11">
        <v>42004</v>
      </c>
      <c r="AJ1101" s="13">
        <v>2634000</v>
      </c>
      <c r="AK1101" s="13">
        <v>526800</v>
      </c>
    </row>
    <row r="1102" spans="1:131" ht="19.5" customHeight="1" x14ac:dyDescent="0.25">
      <c r="A1102" s="18">
        <v>823</v>
      </c>
      <c r="B1102" s="17" t="s">
        <v>2290</v>
      </c>
      <c r="C1102" s="18" t="s">
        <v>9757</v>
      </c>
      <c r="D1102" s="19">
        <v>44176</v>
      </c>
    </row>
    <row r="1103" spans="1:131" ht="19.5" customHeight="1" x14ac:dyDescent="0.25">
      <c r="A1103" s="9">
        <v>824</v>
      </c>
      <c r="B1103" s="10" t="s">
        <v>2292</v>
      </c>
      <c r="C1103" s="9" t="s">
        <v>2293</v>
      </c>
      <c r="E1103" s="9" t="s">
        <v>1287</v>
      </c>
      <c r="F1103" s="9" t="s">
        <v>493</v>
      </c>
      <c r="I1103" s="9" t="s">
        <v>35</v>
      </c>
      <c r="J1103" s="129">
        <v>41694</v>
      </c>
      <c r="K1103" s="129">
        <v>41508</v>
      </c>
      <c r="L1103" s="129">
        <v>42004</v>
      </c>
      <c r="O1103" s="9">
        <v>29</v>
      </c>
      <c r="Q1103" s="9" t="s">
        <v>61</v>
      </c>
      <c r="S1103" s="13">
        <v>314999640</v>
      </c>
      <c r="T1103" s="13">
        <v>314999640</v>
      </c>
      <c r="U1103" s="13">
        <v>62999928</v>
      </c>
      <c r="AF1103" s="51">
        <f t="shared" si="16"/>
        <v>0</v>
      </c>
      <c r="AH1103" s="11">
        <v>41508</v>
      </c>
      <c r="AI1103" s="11">
        <v>41729</v>
      </c>
      <c r="AJ1103" s="13">
        <v>259033579</v>
      </c>
      <c r="AK1103" s="13">
        <v>51806716</v>
      </c>
      <c r="AL1103" s="11">
        <v>41730</v>
      </c>
      <c r="AM1103" s="11">
        <v>41820</v>
      </c>
      <c r="AN1103" s="13">
        <v>28779207</v>
      </c>
      <c r="AO1103" s="13">
        <v>5755841</v>
      </c>
      <c r="AP1103" s="11">
        <v>41821</v>
      </c>
      <c r="AQ1103" s="11">
        <v>41912</v>
      </c>
      <c r="AR1103" s="13">
        <v>17272299</v>
      </c>
      <c r="AS1103" s="13">
        <v>3454460</v>
      </c>
      <c r="AT1103" s="11">
        <v>41913</v>
      </c>
      <c r="AU1103" s="11">
        <v>42004</v>
      </c>
      <c r="AV1103" s="13">
        <v>9505777</v>
      </c>
      <c r="AW1103" s="13">
        <v>1901155</v>
      </c>
      <c r="AX1103" s="11">
        <v>41508</v>
      </c>
      <c r="AY1103" s="11">
        <v>42004</v>
      </c>
      <c r="AZ1103" s="13">
        <v>332392865</v>
      </c>
      <c r="BA1103" s="13">
        <v>3560401</v>
      </c>
      <c r="DZ1103" s="54">
        <v>332392865</v>
      </c>
      <c r="EA1103" s="55">
        <f>62918172+3560401</f>
        <v>66478573</v>
      </c>
    </row>
    <row r="1104" spans="1:131" s="18" customFormat="1" ht="19.5" customHeight="1" x14ac:dyDescent="0.25">
      <c r="A1104" s="18">
        <v>824</v>
      </c>
      <c r="B1104" s="17" t="s">
        <v>2292</v>
      </c>
      <c r="C1104" s="18" t="s">
        <v>2293</v>
      </c>
      <c r="D1104" s="19">
        <v>42278</v>
      </c>
      <c r="G1104" s="19"/>
      <c r="J1104" s="130"/>
      <c r="K1104" s="130"/>
      <c r="L1104" s="130"/>
      <c r="R1104" s="20"/>
      <c r="S1104" s="20">
        <v>335900947</v>
      </c>
      <c r="T1104" s="20">
        <v>335900947</v>
      </c>
      <c r="U1104" s="20">
        <v>67180189</v>
      </c>
      <c r="V1104" s="20"/>
      <c r="W1104" s="20"/>
      <c r="X1104" s="20"/>
      <c r="Y1104" s="20"/>
      <c r="Z1104" s="20"/>
      <c r="AA1104" s="20"/>
      <c r="AB1104" s="20"/>
      <c r="AC1104" s="20"/>
      <c r="AD1104" s="20"/>
      <c r="AE1104" s="20"/>
      <c r="AF1104" s="51">
        <f t="shared" si="16"/>
        <v>0</v>
      </c>
      <c r="AG1104" s="46"/>
      <c r="AH1104" s="19"/>
      <c r="AI1104" s="19"/>
      <c r="AJ1104" s="20"/>
      <c r="AK1104" s="20"/>
      <c r="AL1104" s="19"/>
      <c r="AM1104" s="19"/>
      <c r="AN1104" s="20"/>
      <c r="AO1104" s="20"/>
      <c r="AP1104" s="19"/>
      <c r="AQ1104" s="19"/>
      <c r="AR1104" s="20"/>
      <c r="AS1104" s="20"/>
      <c r="AT1104" s="19"/>
      <c r="AU1104" s="19"/>
      <c r="AV1104" s="20"/>
      <c r="AW1104" s="20"/>
      <c r="AX1104" s="19"/>
      <c r="AY1104" s="19"/>
      <c r="AZ1104" s="20"/>
      <c r="BA1104" s="20"/>
      <c r="BB1104" s="19"/>
      <c r="BC1104" s="19"/>
      <c r="BD1104" s="20"/>
      <c r="BE1104" s="20"/>
      <c r="BF1104" s="19"/>
      <c r="BG1104" s="19"/>
      <c r="BH1104" s="20"/>
      <c r="BI1104" s="20"/>
      <c r="BJ1104" s="19"/>
      <c r="BK1104" s="19"/>
      <c r="BL1104" s="20"/>
      <c r="BM1104" s="20"/>
      <c r="BN1104" s="19"/>
      <c r="BO1104" s="19"/>
      <c r="BP1104" s="20"/>
      <c r="BQ1104" s="20"/>
      <c r="BT1104" s="20"/>
      <c r="BU1104" s="20"/>
      <c r="BX1104" s="20"/>
      <c r="BY1104" s="20"/>
      <c r="CB1104" s="20"/>
      <c r="CC1104" s="20"/>
      <c r="CF1104" s="20"/>
      <c r="CG1104" s="20"/>
      <c r="CJ1104" s="20"/>
      <c r="CK1104" s="20"/>
      <c r="CN1104" s="20"/>
      <c r="CO1104" s="20"/>
      <c r="CP1104" s="19"/>
      <c r="CQ1104" s="19"/>
      <c r="CR1104" s="20"/>
      <c r="CS1104" s="20"/>
      <c r="CT1104" s="19"/>
      <c r="CU1104" s="19"/>
      <c r="CV1104" s="20"/>
      <c r="CW1104" s="20"/>
      <c r="CX1104" s="96"/>
      <c r="CY1104" s="96"/>
      <c r="CZ1104" s="20"/>
      <c r="DA1104" s="20"/>
      <c r="DB1104" s="96"/>
      <c r="DC1104" s="96"/>
      <c r="DD1104" s="20"/>
      <c r="DE1104" s="20"/>
      <c r="DF1104" s="96"/>
      <c r="DG1104" s="96"/>
      <c r="DH1104" s="20"/>
      <c r="DI1104" s="20"/>
      <c r="DJ1104" s="96"/>
      <c r="DK1104" s="96"/>
      <c r="DL1104" s="20"/>
      <c r="DM1104" s="20"/>
      <c r="DN1104" s="96"/>
      <c r="DO1104" s="96"/>
      <c r="DP1104" s="20"/>
      <c r="DQ1104" s="20"/>
      <c r="DR1104" s="96"/>
      <c r="DS1104" s="96"/>
      <c r="DT1104" s="20"/>
      <c r="DU1104" s="20"/>
      <c r="DV1104" s="96"/>
      <c r="DW1104" s="96"/>
      <c r="DX1104" s="20"/>
      <c r="DY1104" s="20"/>
      <c r="DZ1104" s="56"/>
      <c r="EA1104" s="57"/>
    </row>
    <row r="1105" spans="1:131" ht="19.5" customHeight="1" x14ac:dyDescent="0.25">
      <c r="A1105" s="9">
        <v>825</v>
      </c>
      <c r="B1105" s="10" t="s">
        <v>2295</v>
      </c>
      <c r="C1105" s="9" t="s">
        <v>2296</v>
      </c>
      <c r="E1105" s="9" t="s">
        <v>463</v>
      </c>
      <c r="F1105" s="9" t="s">
        <v>2297</v>
      </c>
      <c r="I1105" s="9" t="s">
        <v>25</v>
      </c>
      <c r="J1105" s="129">
        <v>41813</v>
      </c>
      <c r="K1105" s="129">
        <v>41752</v>
      </c>
      <c r="L1105" s="129">
        <v>42048</v>
      </c>
      <c r="M1105" s="9" t="s">
        <v>20</v>
      </c>
      <c r="O1105" s="9">
        <v>30</v>
      </c>
      <c r="Q1105" s="9" t="s">
        <v>54</v>
      </c>
      <c r="S1105" s="13">
        <v>2400000</v>
      </c>
      <c r="T1105" s="13">
        <v>2400000</v>
      </c>
      <c r="U1105" s="13">
        <v>400000</v>
      </c>
      <c r="W1105" s="13">
        <v>1000000</v>
      </c>
      <c r="AF1105" s="51">
        <f t="shared" si="16"/>
        <v>1000000</v>
      </c>
    </row>
    <row r="1106" spans="1:131" s="18" customFormat="1" ht="19.5" customHeight="1" x14ac:dyDescent="0.25">
      <c r="A1106" s="18">
        <v>825</v>
      </c>
      <c r="B1106" s="17" t="s">
        <v>2295</v>
      </c>
      <c r="C1106" s="18" t="s">
        <v>2296</v>
      </c>
      <c r="D1106" s="19">
        <v>42187</v>
      </c>
      <c r="G1106" s="19"/>
      <c r="J1106" s="130"/>
      <c r="K1106" s="130"/>
      <c r="L1106" s="130"/>
      <c r="R1106" s="20"/>
      <c r="S1106" s="20"/>
      <c r="T1106" s="20">
        <v>1500000</v>
      </c>
      <c r="U1106" s="20">
        <v>400000</v>
      </c>
      <c r="V1106" s="20"/>
      <c r="W1106" s="20"/>
      <c r="X1106" s="20"/>
      <c r="Y1106" s="20"/>
      <c r="Z1106" s="20"/>
      <c r="AA1106" s="20"/>
      <c r="AB1106" s="20"/>
      <c r="AC1106" s="20"/>
      <c r="AD1106" s="20"/>
      <c r="AE1106" s="20"/>
      <c r="AF1106" s="51">
        <f t="shared" si="16"/>
        <v>0</v>
      </c>
      <c r="AG1106" s="46"/>
      <c r="AH1106" s="19"/>
      <c r="AI1106" s="19"/>
      <c r="AJ1106" s="20"/>
      <c r="AK1106" s="20"/>
      <c r="AL1106" s="19"/>
      <c r="AM1106" s="19"/>
      <c r="AN1106" s="20"/>
      <c r="AO1106" s="20"/>
      <c r="AP1106" s="19"/>
      <c r="AQ1106" s="19"/>
      <c r="AR1106" s="20"/>
      <c r="AS1106" s="20"/>
      <c r="AT1106" s="19"/>
      <c r="AU1106" s="19"/>
      <c r="AV1106" s="20"/>
      <c r="AW1106" s="20"/>
      <c r="AX1106" s="19"/>
      <c r="AY1106" s="19"/>
      <c r="AZ1106" s="20"/>
      <c r="BA1106" s="20"/>
      <c r="BB1106" s="19"/>
      <c r="BC1106" s="19"/>
      <c r="BD1106" s="20"/>
      <c r="BE1106" s="20"/>
      <c r="BF1106" s="19"/>
      <c r="BG1106" s="19"/>
      <c r="BH1106" s="20"/>
      <c r="BI1106" s="20"/>
      <c r="BJ1106" s="19"/>
      <c r="BK1106" s="19"/>
      <c r="BL1106" s="20"/>
      <c r="BM1106" s="20"/>
      <c r="BN1106" s="19"/>
      <c r="BO1106" s="19"/>
      <c r="BP1106" s="20"/>
      <c r="BQ1106" s="20"/>
      <c r="BT1106" s="20"/>
      <c r="BU1106" s="20"/>
      <c r="BX1106" s="20"/>
      <c r="BY1106" s="20"/>
      <c r="CB1106" s="20"/>
      <c r="CC1106" s="20"/>
      <c r="CF1106" s="20"/>
      <c r="CG1106" s="20"/>
      <c r="CJ1106" s="20"/>
      <c r="CK1106" s="20"/>
      <c r="CN1106" s="20"/>
      <c r="CO1106" s="20"/>
      <c r="CP1106" s="19"/>
      <c r="CQ1106" s="19"/>
      <c r="CR1106" s="20"/>
      <c r="CS1106" s="20"/>
      <c r="CT1106" s="19"/>
      <c r="CU1106" s="19"/>
      <c r="CV1106" s="20"/>
      <c r="CW1106" s="20"/>
      <c r="CX1106" s="96"/>
      <c r="CY1106" s="96"/>
      <c r="CZ1106" s="20"/>
      <c r="DA1106" s="20"/>
      <c r="DB1106" s="96"/>
      <c r="DC1106" s="96"/>
      <c r="DD1106" s="20"/>
      <c r="DE1106" s="20"/>
      <c r="DF1106" s="96"/>
      <c r="DG1106" s="96"/>
      <c r="DH1106" s="20"/>
      <c r="DI1106" s="20"/>
      <c r="DJ1106" s="96"/>
      <c r="DK1106" s="96"/>
      <c r="DL1106" s="20"/>
      <c r="DM1106" s="20"/>
      <c r="DN1106" s="96"/>
      <c r="DO1106" s="96"/>
      <c r="DP1106" s="20"/>
      <c r="DQ1106" s="20"/>
      <c r="DR1106" s="96"/>
      <c r="DS1106" s="96"/>
      <c r="DT1106" s="20"/>
      <c r="DU1106" s="20"/>
      <c r="DV1106" s="96"/>
      <c r="DW1106" s="96"/>
      <c r="DX1106" s="20"/>
      <c r="DY1106" s="20"/>
      <c r="DZ1106" s="56"/>
      <c r="EA1106" s="57"/>
    </row>
    <row r="1107" spans="1:131" s="18" customFormat="1" ht="19.5" customHeight="1" x14ac:dyDescent="0.25">
      <c r="A1107" s="18">
        <v>825</v>
      </c>
      <c r="B1107" s="17" t="s">
        <v>2295</v>
      </c>
      <c r="C1107" s="18" t="s">
        <v>3262</v>
      </c>
      <c r="D1107" s="19">
        <v>42214</v>
      </c>
      <c r="G1107" s="19"/>
      <c r="J1107" s="130"/>
      <c r="K1107" s="130"/>
      <c r="L1107" s="130"/>
      <c r="R1107" s="20"/>
      <c r="S1107" s="20"/>
      <c r="T1107" s="20"/>
      <c r="U1107" s="20">
        <v>460000</v>
      </c>
      <c r="V1107" s="20"/>
      <c r="W1107" s="20"/>
      <c r="X1107" s="20"/>
      <c r="Y1107" s="20"/>
      <c r="Z1107" s="20"/>
      <c r="AA1107" s="20"/>
      <c r="AB1107" s="20">
        <v>500000</v>
      </c>
      <c r="AC1107" s="20"/>
      <c r="AD1107" s="20"/>
      <c r="AE1107" s="20"/>
      <c r="AF1107" s="80">
        <v>1500000</v>
      </c>
      <c r="AG1107" s="46"/>
      <c r="AH1107" s="19"/>
      <c r="AI1107" s="19"/>
      <c r="AJ1107" s="20"/>
      <c r="AK1107" s="20"/>
      <c r="AL1107" s="19"/>
      <c r="AM1107" s="19"/>
      <c r="AN1107" s="20"/>
      <c r="AO1107" s="20"/>
      <c r="AP1107" s="19"/>
      <c r="AQ1107" s="19"/>
      <c r="AR1107" s="20"/>
      <c r="AS1107" s="20"/>
      <c r="AT1107" s="19"/>
      <c r="AU1107" s="19"/>
      <c r="AV1107" s="20"/>
      <c r="AW1107" s="20"/>
      <c r="AX1107" s="19"/>
      <c r="AY1107" s="19"/>
      <c r="AZ1107" s="20"/>
      <c r="BA1107" s="20"/>
      <c r="BB1107" s="19"/>
      <c r="BC1107" s="19"/>
      <c r="BD1107" s="20"/>
      <c r="BE1107" s="20"/>
      <c r="BF1107" s="19"/>
      <c r="BG1107" s="19"/>
      <c r="BH1107" s="20"/>
      <c r="BI1107" s="20"/>
      <c r="BJ1107" s="19"/>
      <c r="BK1107" s="19"/>
      <c r="BL1107" s="20"/>
      <c r="BM1107" s="20"/>
      <c r="BN1107" s="19"/>
      <c r="BO1107" s="19"/>
      <c r="BP1107" s="20"/>
      <c r="BQ1107" s="20"/>
      <c r="BT1107" s="20"/>
      <c r="BU1107" s="20"/>
      <c r="BX1107" s="20"/>
      <c r="BY1107" s="20"/>
      <c r="CB1107" s="20"/>
      <c r="CC1107" s="20"/>
      <c r="CF1107" s="20"/>
      <c r="CG1107" s="20"/>
      <c r="CJ1107" s="20"/>
      <c r="CK1107" s="20"/>
      <c r="CN1107" s="20"/>
      <c r="CO1107" s="20"/>
      <c r="CP1107" s="19"/>
      <c r="CQ1107" s="19"/>
      <c r="CR1107" s="20"/>
      <c r="CS1107" s="20"/>
      <c r="CT1107" s="19"/>
      <c r="CU1107" s="19"/>
      <c r="CV1107" s="20"/>
      <c r="CW1107" s="20"/>
      <c r="CX1107" s="96"/>
      <c r="CY1107" s="96"/>
      <c r="CZ1107" s="20"/>
      <c r="DA1107" s="20"/>
      <c r="DB1107" s="96"/>
      <c r="DC1107" s="96"/>
      <c r="DD1107" s="20"/>
      <c r="DE1107" s="20"/>
      <c r="DF1107" s="96"/>
      <c r="DG1107" s="96"/>
      <c r="DH1107" s="20"/>
      <c r="DI1107" s="20"/>
      <c r="DJ1107" s="96"/>
      <c r="DK1107" s="96"/>
      <c r="DL1107" s="20"/>
      <c r="DM1107" s="20"/>
      <c r="DN1107" s="96"/>
      <c r="DO1107" s="96"/>
      <c r="DP1107" s="20"/>
      <c r="DQ1107" s="20"/>
      <c r="DR1107" s="96"/>
      <c r="DS1107" s="96"/>
      <c r="DT1107" s="20"/>
      <c r="DU1107" s="20"/>
      <c r="DV1107" s="96"/>
      <c r="DW1107" s="96"/>
      <c r="DX1107" s="20"/>
      <c r="DY1107" s="20"/>
      <c r="DZ1107" s="56"/>
      <c r="EA1107" s="57"/>
    </row>
    <row r="1108" spans="1:131" ht="36.75" customHeight="1" x14ac:dyDescent="0.25">
      <c r="A1108" s="9">
        <v>826</v>
      </c>
      <c r="B1108" s="10" t="s">
        <v>2298</v>
      </c>
      <c r="C1108" s="9" t="s">
        <v>2299</v>
      </c>
      <c r="E1108" s="9" t="s">
        <v>2300</v>
      </c>
      <c r="F1108" s="9" t="s">
        <v>2301</v>
      </c>
      <c r="I1108" s="9" t="s">
        <v>97</v>
      </c>
      <c r="J1108" s="129">
        <v>41475</v>
      </c>
      <c r="K1108" s="129">
        <v>41470</v>
      </c>
      <c r="L1108" s="129">
        <v>41698</v>
      </c>
      <c r="O1108" s="9">
        <v>28</v>
      </c>
      <c r="Q1108" s="9" t="s">
        <v>54</v>
      </c>
      <c r="S1108" s="13">
        <v>9000000</v>
      </c>
      <c r="T1108" s="13">
        <v>9000000</v>
      </c>
      <c r="U1108" s="13">
        <v>1800000</v>
      </c>
      <c r="AF1108" s="51">
        <f t="shared" si="16"/>
        <v>0</v>
      </c>
      <c r="AH1108" s="11">
        <v>41470</v>
      </c>
      <c r="AI1108" s="11">
        <v>41698</v>
      </c>
      <c r="AJ1108" s="13">
        <v>8965907</v>
      </c>
      <c r="AK1108" s="13">
        <v>1793181</v>
      </c>
    </row>
    <row r="1109" spans="1:131" ht="19.5" customHeight="1" x14ac:dyDescent="0.25">
      <c r="A1109" s="9">
        <v>827</v>
      </c>
      <c r="B1109" s="10" t="s">
        <v>2302</v>
      </c>
      <c r="C1109" s="9" t="s">
        <v>2303</v>
      </c>
      <c r="E1109" s="9" t="s">
        <v>2304</v>
      </c>
      <c r="F1109" s="9" t="s">
        <v>2305</v>
      </c>
      <c r="I1109" s="9" t="s">
        <v>35</v>
      </c>
      <c r="J1109" s="129">
        <v>41729</v>
      </c>
      <c r="K1109" s="129">
        <v>41642</v>
      </c>
      <c r="L1109" s="129">
        <v>42185</v>
      </c>
      <c r="O1109" s="9">
        <v>23</v>
      </c>
      <c r="Q1109" s="9" t="s">
        <v>61</v>
      </c>
      <c r="S1109" s="13">
        <v>7316092667</v>
      </c>
      <c r="T1109" s="13">
        <v>7316092667</v>
      </c>
      <c r="U1109" s="13">
        <v>1463218534</v>
      </c>
      <c r="AF1109" s="51">
        <f t="shared" si="16"/>
        <v>0</v>
      </c>
      <c r="AH1109" s="11">
        <v>41642</v>
      </c>
      <c r="AI1109" s="11">
        <v>41729</v>
      </c>
      <c r="AJ1109" s="13">
        <v>745021570</v>
      </c>
      <c r="AK1109" s="13">
        <v>149004314</v>
      </c>
      <c r="AL1109" s="11">
        <v>41730</v>
      </c>
      <c r="AM1109" s="11">
        <v>41820</v>
      </c>
      <c r="AN1109" s="13">
        <v>4317974156</v>
      </c>
      <c r="AO1109" s="13">
        <v>863594831</v>
      </c>
      <c r="AP1109" s="11">
        <v>41821</v>
      </c>
      <c r="AQ1109" s="11">
        <v>41912</v>
      </c>
      <c r="AR1109" s="13">
        <v>517669841</v>
      </c>
      <c r="AS1109" s="13">
        <v>103533968</v>
      </c>
      <c r="AT1109" s="11">
        <v>41913</v>
      </c>
      <c r="AU1109" s="11">
        <v>42004</v>
      </c>
      <c r="AV1109" s="13">
        <v>85953023</v>
      </c>
      <c r="AW1109" s="13">
        <v>17190605</v>
      </c>
      <c r="AX1109" s="11">
        <v>41642</v>
      </c>
      <c r="AY1109" s="11">
        <v>42004</v>
      </c>
      <c r="AZ1109" s="13">
        <v>6603417350</v>
      </c>
      <c r="BA1109" s="13">
        <v>187359752</v>
      </c>
      <c r="DZ1109" s="54">
        <v>6603417350</v>
      </c>
      <c r="EA1109" s="55">
        <f>1133323718+187359752</f>
        <v>1320683470</v>
      </c>
    </row>
    <row r="1110" spans="1:131" ht="19.5" customHeight="1" x14ac:dyDescent="0.25">
      <c r="A1110" s="9">
        <v>828</v>
      </c>
      <c r="B1110" s="10" t="s">
        <v>2306</v>
      </c>
      <c r="C1110" s="9" t="s">
        <v>2307</v>
      </c>
      <c r="E1110" s="9" t="s">
        <v>2308</v>
      </c>
      <c r="F1110" s="9" t="s">
        <v>161</v>
      </c>
      <c r="I1110" s="9" t="s">
        <v>35</v>
      </c>
      <c r="J1110" s="129">
        <v>41673</v>
      </c>
      <c r="K1110" s="129">
        <v>41596</v>
      </c>
      <c r="L1110" s="129">
        <v>41912</v>
      </c>
      <c r="N1110" s="9" t="s">
        <v>900</v>
      </c>
      <c r="O1110" s="9">
        <v>26</v>
      </c>
      <c r="Q1110" s="9" t="s">
        <v>54</v>
      </c>
      <c r="S1110" s="13">
        <v>599999700</v>
      </c>
      <c r="T1110" s="13">
        <v>599999700</v>
      </c>
      <c r="U1110" s="13">
        <v>119999940</v>
      </c>
      <c r="AF1110" s="51">
        <f t="shared" si="16"/>
        <v>0</v>
      </c>
      <c r="AH1110" s="11">
        <v>41596</v>
      </c>
      <c r="AI1110" s="11">
        <v>41729</v>
      </c>
      <c r="AJ1110" s="13">
        <v>513155816</v>
      </c>
      <c r="AK1110" s="13">
        <v>102631163</v>
      </c>
      <c r="AL1110" s="11">
        <v>41730</v>
      </c>
      <c r="AM1110" s="11">
        <v>41912</v>
      </c>
      <c r="AN1110" s="13">
        <v>153137038</v>
      </c>
      <c r="AO1110" s="13">
        <v>30627408</v>
      </c>
      <c r="AP1110" s="11">
        <v>41596</v>
      </c>
      <c r="AQ1110" s="11">
        <v>41912</v>
      </c>
      <c r="AR1110" s="13">
        <v>676726854</v>
      </c>
      <c r="AS1110" s="13">
        <v>1741429</v>
      </c>
      <c r="DZ1110" s="54">
        <v>685261341</v>
      </c>
      <c r="EA1110" s="55">
        <v>135000000</v>
      </c>
    </row>
    <row r="1111" spans="1:131" s="18" customFormat="1" ht="19.5" customHeight="1" x14ac:dyDescent="0.25">
      <c r="A1111" s="18">
        <v>828</v>
      </c>
      <c r="B1111" s="17" t="s">
        <v>2306</v>
      </c>
      <c r="C1111" s="18" t="s">
        <v>2307</v>
      </c>
      <c r="D1111" s="19"/>
      <c r="G1111" s="19">
        <v>41928</v>
      </c>
      <c r="J1111" s="130"/>
      <c r="K1111" s="130"/>
      <c r="L1111" s="130"/>
      <c r="R1111" s="20"/>
      <c r="S1111" s="20">
        <v>675000000</v>
      </c>
      <c r="T1111" s="20">
        <v>675000000</v>
      </c>
      <c r="U1111" s="20">
        <v>135000000</v>
      </c>
      <c r="V1111" s="20"/>
      <c r="W1111" s="20"/>
      <c r="X1111" s="20"/>
      <c r="Y1111" s="20"/>
      <c r="Z1111" s="20"/>
      <c r="AA1111" s="20"/>
      <c r="AB1111" s="20"/>
      <c r="AC1111" s="20"/>
      <c r="AD1111" s="20"/>
      <c r="AE1111" s="20"/>
      <c r="AF1111" s="51">
        <f t="shared" si="16"/>
        <v>0</v>
      </c>
      <c r="AG1111" s="46"/>
      <c r="AH1111" s="19"/>
      <c r="AI1111" s="19"/>
      <c r="AJ1111" s="20"/>
      <c r="AK1111" s="20"/>
      <c r="AL1111" s="19"/>
      <c r="AM1111" s="19"/>
      <c r="AN1111" s="20"/>
      <c r="AO1111" s="20"/>
      <c r="AP1111" s="19"/>
      <c r="AQ1111" s="19"/>
      <c r="AR1111" s="20"/>
      <c r="AS1111" s="20"/>
      <c r="AT1111" s="19"/>
      <c r="AU1111" s="19"/>
      <c r="AV1111" s="20"/>
      <c r="AW1111" s="20"/>
      <c r="AX1111" s="19"/>
      <c r="AY1111" s="19"/>
      <c r="AZ1111" s="20"/>
      <c r="BA1111" s="20"/>
      <c r="BB1111" s="19"/>
      <c r="BC1111" s="19"/>
      <c r="BD1111" s="20"/>
      <c r="BE1111" s="20"/>
      <c r="BF1111" s="19"/>
      <c r="BG1111" s="19"/>
      <c r="BH1111" s="20"/>
      <c r="BI1111" s="20"/>
      <c r="BJ1111" s="19"/>
      <c r="BK1111" s="19"/>
      <c r="BL1111" s="20"/>
      <c r="BM1111" s="20"/>
      <c r="BN1111" s="19"/>
      <c r="BO1111" s="19"/>
      <c r="BP1111" s="20"/>
      <c r="BQ1111" s="20"/>
      <c r="BT1111" s="20"/>
      <c r="BU1111" s="20"/>
      <c r="BX1111" s="20"/>
      <c r="BY1111" s="20"/>
      <c r="CB1111" s="20"/>
      <c r="CC1111" s="20"/>
      <c r="CF1111" s="20"/>
      <c r="CG1111" s="20"/>
      <c r="CJ1111" s="20"/>
      <c r="CK1111" s="20"/>
      <c r="CN1111" s="20"/>
      <c r="CO1111" s="20"/>
      <c r="CP1111" s="19"/>
      <c r="CQ1111" s="19"/>
      <c r="CR1111" s="20"/>
      <c r="CS1111" s="20"/>
      <c r="CT1111" s="19"/>
      <c r="CU1111" s="19"/>
      <c r="CV1111" s="20"/>
      <c r="CW1111" s="20"/>
      <c r="CX1111" s="96"/>
      <c r="CY1111" s="96"/>
      <c r="CZ1111" s="20"/>
      <c r="DA1111" s="20"/>
      <c r="DB1111" s="96"/>
      <c r="DC1111" s="96"/>
      <c r="DD1111" s="20"/>
      <c r="DE1111" s="20"/>
      <c r="DF1111" s="96"/>
      <c r="DG1111" s="96"/>
      <c r="DH1111" s="20"/>
      <c r="DI1111" s="20"/>
      <c r="DJ1111" s="96"/>
      <c r="DK1111" s="96"/>
      <c r="DL1111" s="20"/>
      <c r="DM1111" s="20"/>
      <c r="DN1111" s="96"/>
      <c r="DO1111" s="96"/>
      <c r="DP1111" s="20"/>
      <c r="DQ1111" s="20"/>
      <c r="DR1111" s="96"/>
      <c r="DS1111" s="96"/>
      <c r="DT1111" s="20"/>
      <c r="DU1111" s="20"/>
      <c r="DV1111" s="96"/>
      <c r="DW1111" s="96"/>
      <c r="DX1111" s="20"/>
      <c r="DY1111" s="20"/>
      <c r="DZ1111" s="56"/>
      <c r="EA1111" s="57"/>
    </row>
    <row r="1112" spans="1:131" ht="19.5" customHeight="1" x14ac:dyDescent="0.25">
      <c r="A1112" s="9">
        <v>829</v>
      </c>
      <c r="B1112" s="10" t="s">
        <v>2309</v>
      </c>
      <c r="C1112" s="9" t="s">
        <v>2310</v>
      </c>
      <c r="E1112" s="9" t="s">
        <v>291</v>
      </c>
      <c r="F1112" s="9" t="s">
        <v>292</v>
      </c>
      <c r="I1112" s="9" t="s">
        <v>28</v>
      </c>
      <c r="J1112" s="129">
        <v>41876</v>
      </c>
      <c r="K1112" s="129">
        <v>41701</v>
      </c>
      <c r="L1112" s="129">
        <v>42004</v>
      </c>
      <c r="M1112" s="9" t="s">
        <v>20</v>
      </c>
      <c r="O1112" s="9">
        <v>28</v>
      </c>
      <c r="Q1112" s="9" t="s">
        <v>54</v>
      </c>
      <c r="S1112" s="13">
        <v>1229985</v>
      </c>
      <c r="T1112" s="13">
        <v>1229985</v>
      </c>
      <c r="U1112" s="13">
        <v>245997</v>
      </c>
      <c r="V1112" s="13">
        <v>557375</v>
      </c>
      <c r="AF1112" s="51">
        <f t="shared" si="16"/>
        <v>557375</v>
      </c>
    </row>
    <row r="1113" spans="1:131" s="18" customFormat="1" ht="19.5" customHeight="1" x14ac:dyDescent="0.25">
      <c r="A1113" s="18">
        <v>829</v>
      </c>
      <c r="B1113" s="17" t="s">
        <v>2309</v>
      </c>
      <c r="C1113" s="18" t="s">
        <v>2310</v>
      </c>
      <c r="D1113" s="19">
        <v>42023</v>
      </c>
      <c r="G1113" s="19"/>
      <c r="J1113" s="130"/>
      <c r="K1113" s="130"/>
      <c r="L1113" s="130"/>
      <c r="R1113" s="20"/>
      <c r="S1113" s="20">
        <v>1545082</v>
      </c>
      <c r="T1113" s="20">
        <v>1545082</v>
      </c>
      <c r="U1113" s="20">
        <v>309016</v>
      </c>
      <c r="V1113" s="20">
        <v>1113383</v>
      </c>
      <c r="W1113" s="20"/>
      <c r="X1113" s="20"/>
      <c r="Y1113" s="20"/>
      <c r="Z1113" s="20"/>
      <c r="AA1113" s="20"/>
      <c r="AB1113" s="20"/>
      <c r="AC1113" s="20"/>
      <c r="AD1113" s="20"/>
      <c r="AE1113" s="20"/>
      <c r="AF1113" s="80"/>
      <c r="AG1113" s="46"/>
      <c r="AH1113" s="19"/>
      <c r="AI1113" s="19"/>
      <c r="AJ1113" s="20"/>
      <c r="AK1113" s="20"/>
      <c r="AL1113" s="19"/>
      <c r="AM1113" s="19"/>
      <c r="AN1113" s="20"/>
      <c r="AO1113" s="20"/>
      <c r="AP1113" s="19"/>
      <c r="AQ1113" s="19"/>
      <c r="AR1113" s="20"/>
      <c r="AS1113" s="20"/>
      <c r="AT1113" s="19"/>
      <c r="AU1113" s="19"/>
      <c r="AV1113" s="20"/>
      <c r="AW1113" s="20"/>
      <c r="AX1113" s="19"/>
      <c r="AY1113" s="19"/>
      <c r="AZ1113" s="20"/>
      <c r="BA1113" s="20"/>
      <c r="BB1113" s="19"/>
      <c r="BC1113" s="19"/>
      <c r="BD1113" s="20"/>
      <c r="BE1113" s="20"/>
      <c r="BF1113" s="19"/>
      <c r="BG1113" s="19"/>
      <c r="BH1113" s="20"/>
      <c r="BI1113" s="20"/>
      <c r="BJ1113" s="19"/>
      <c r="BK1113" s="19"/>
      <c r="BL1113" s="20"/>
      <c r="BM1113" s="20"/>
      <c r="BN1113" s="19"/>
      <c r="BO1113" s="19"/>
      <c r="BP1113" s="20"/>
      <c r="BQ1113" s="20"/>
      <c r="BT1113" s="20"/>
      <c r="BU1113" s="20"/>
      <c r="BX1113" s="20"/>
      <c r="BY1113" s="20"/>
      <c r="CB1113" s="20"/>
      <c r="CC1113" s="20"/>
      <c r="CF1113" s="20"/>
      <c r="CG1113" s="20"/>
      <c r="CJ1113" s="20"/>
      <c r="CK1113" s="20"/>
      <c r="CN1113" s="20"/>
      <c r="CO1113" s="20"/>
      <c r="CP1113" s="19"/>
      <c r="CQ1113" s="19"/>
      <c r="CR1113" s="20"/>
      <c r="CS1113" s="20"/>
      <c r="CT1113" s="19"/>
      <c r="CU1113" s="19"/>
      <c r="CV1113" s="20"/>
      <c r="CW1113" s="20"/>
      <c r="CX1113" s="96"/>
      <c r="CY1113" s="96"/>
      <c r="CZ1113" s="20"/>
      <c r="DA1113" s="20"/>
      <c r="DB1113" s="96"/>
      <c r="DC1113" s="96"/>
      <c r="DD1113" s="20"/>
      <c r="DE1113" s="20"/>
      <c r="DF1113" s="96"/>
      <c r="DG1113" s="96"/>
      <c r="DH1113" s="20"/>
      <c r="DI1113" s="20"/>
      <c r="DJ1113" s="96"/>
      <c r="DK1113" s="96"/>
      <c r="DL1113" s="20"/>
      <c r="DM1113" s="20"/>
      <c r="DN1113" s="96"/>
      <c r="DO1113" s="96"/>
      <c r="DP1113" s="20"/>
      <c r="DQ1113" s="20"/>
      <c r="DR1113" s="96"/>
      <c r="DS1113" s="96"/>
      <c r="DT1113" s="20"/>
      <c r="DU1113" s="20"/>
      <c r="DV1113" s="96"/>
      <c r="DW1113" s="96"/>
      <c r="DX1113" s="20"/>
      <c r="DY1113" s="20"/>
      <c r="DZ1113" s="56"/>
      <c r="EA1113" s="57"/>
    </row>
    <row r="1114" spans="1:131" ht="19.5" customHeight="1" x14ac:dyDescent="0.25">
      <c r="A1114" s="9">
        <v>830</v>
      </c>
      <c r="B1114" s="10" t="s">
        <v>2311</v>
      </c>
      <c r="C1114" s="9" t="s">
        <v>2316</v>
      </c>
      <c r="E1114" s="9" t="s">
        <v>291</v>
      </c>
      <c r="F1114" s="9" t="s">
        <v>292</v>
      </c>
      <c r="I1114" s="9" t="s">
        <v>28</v>
      </c>
      <c r="J1114" s="129">
        <v>41869</v>
      </c>
      <c r="K1114" s="129">
        <v>41701</v>
      </c>
      <c r="L1114" s="129">
        <v>42004</v>
      </c>
      <c r="M1114" s="9" t="s">
        <v>20</v>
      </c>
      <c r="O1114" s="9">
        <v>28</v>
      </c>
      <c r="Q1114" s="9" t="s">
        <v>54</v>
      </c>
      <c r="S1114" s="13">
        <v>3320085</v>
      </c>
      <c r="T1114" s="13">
        <v>3320085</v>
      </c>
      <c r="U1114" s="13">
        <v>664017</v>
      </c>
      <c r="V1114" s="13">
        <v>1852225</v>
      </c>
      <c r="AF1114" s="51">
        <f t="shared" si="16"/>
        <v>1852225</v>
      </c>
    </row>
    <row r="1115" spans="1:131" s="18" customFormat="1" ht="19.5" customHeight="1" x14ac:dyDescent="0.25">
      <c r="A1115" s="18">
        <v>830</v>
      </c>
      <c r="B1115" s="17" t="s">
        <v>2311</v>
      </c>
      <c r="C1115" s="18" t="s">
        <v>2316</v>
      </c>
      <c r="D1115" s="19">
        <v>42388</v>
      </c>
      <c r="G1115" s="19"/>
      <c r="J1115" s="130"/>
      <c r="K1115" s="130"/>
      <c r="L1115" s="130"/>
      <c r="R1115" s="20"/>
      <c r="S1115" s="20">
        <v>3331250</v>
      </c>
      <c r="T1115" s="20">
        <v>3331250</v>
      </c>
      <c r="U1115" s="20">
        <v>666250</v>
      </c>
      <c r="V1115" s="20">
        <v>2293286</v>
      </c>
      <c r="W1115" s="20"/>
      <c r="X1115" s="20"/>
      <c r="Y1115" s="20"/>
      <c r="Z1115" s="20"/>
      <c r="AA1115" s="20"/>
      <c r="AB1115" s="20"/>
      <c r="AC1115" s="20"/>
      <c r="AD1115" s="20"/>
      <c r="AE1115" s="20"/>
      <c r="AF1115" s="80"/>
      <c r="AG1115" s="46"/>
      <c r="AH1115" s="19"/>
      <c r="AI1115" s="19"/>
      <c r="AJ1115" s="20"/>
      <c r="AK1115" s="20"/>
      <c r="AL1115" s="19"/>
      <c r="AM1115" s="19"/>
      <c r="AN1115" s="20"/>
      <c r="AO1115" s="20"/>
      <c r="AP1115" s="19"/>
      <c r="AQ1115" s="19"/>
      <c r="AR1115" s="20"/>
      <c r="AS1115" s="20"/>
      <c r="AT1115" s="19"/>
      <c r="AU1115" s="19"/>
      <c r="AV1115" s="20"/>
      <c r="AW1115" s="20"/>
      <c r="AX1115" s="19"/>
      <c r="AY1115" s="19"/>
      <c r="AZ1115" s="20"/>
      <c r="BA1115" s="20"/>
      <c r="BB1115" s="19"/>
      <c r="BC1115" s="19"/>
      <c r="BD1115" s="20"/>
      <c r="BE1115" s="20"/>
      <c r="BF1115" s="19"/>
      <c r="BG1115" s="19"/>
      <c r="BH1115" s="20"/>
      <c r="BI1115" s="20"/>
      <c r="BJ1115" s="19"/>
      <c r="BK1115" s="19"/>
      <c r="BL1115" s="20"/>
      <c r="BM1115" s="20"/>
      <c r="BN1115" s="19"/>
      <c r="BO1115" s="19"/>
      <c r="BP1115" s="20"/>
      <c r="BQ1115" s="20"/>
      <c r="BT1115" s="20"/>
      <c r="BU1115" s="20"/>
      <c r="BX1115" s="20"/>
      <c r="BY1115" s="20"/>
      <c r="CB1115" s="20"/>
      <c r="CC1115" s="20"/>
      <c r="CF1115" s="20"/>
      <c r="CG1115" s="20"/>
      <c r="CJ1115" s="20"/>
      <c r="CK1115" s="20"/>
      <c r="CN1115" s="20"/>
      <c r="CO1115" s="20"/>
      <c r="CP1115" s="19"/>
      <c r="CQ1115" s="19"/>
      <c r="CR1115" s="20"/>
      <c r="CS1115" s="20"/>
      <c r="CT1115" s="19"/>
      <c r="CU1115" s="19"/>
      <c r="CV1115" s="20"/>
      <c r="CW1115" s="20"/>
      <c r="CX1115" s="96"/>
      <c r="CY1115" s="96"/>
      <c r="CZ1115" s="20"/>
      <c r="DA1115" s="20"/>
      <c r="DB1115" s="96"/>
      <c r="DC1115" s="96"/>
      <c r="DD1115" s="20"/>
      <c r="DE1115" s="20"/>
      <c r="DF1115" s="96"/>
      <c r="DG1115" s="96"/>
      <c r="DH1115" s="20"/>
      <c r="DI1115" s="20"/>
      <c r="DJ1115" s="96"/>
      <c r="DK1115" s="96"/>
      <c r="DL1115" s="20"/>
      <c r="DM1115" s="20"/>
      <c r="DN1115" s="96"/>
      <c r="DO1115" s="96"/>
      <c r="DP1115" s="20"/>
      <c r="DQ1115" s="20"/>
      <c r="DR1115" s="96"/>
      <c r="DS1115" s="96"/>
      <c r="DT1115" s="20"/>
      <c r="DU1115" s="20"/>
      <c r="DV1115" s="96"/>
      <c r="DW1115" s="96"/>
      <c r="DX1115" s="20"/>
      <c r="DY1115" s="20"/>
      <c r="DZ1115" s="56"/>
      <c r="EA1115" s="57"/>
    </row>
    <row r="1116" spans="1:131" ht="19.5" customHeight="1" x14ac:dyDescent="0.25">
      <c r="A1116" s="9">
        <v>831</v>
      </c>
      <c r="B1116" s="10" t="s">
        <v>2312</v>
      </c>
      <c r="C1116" s="9" t="s">
        <v>2317</v>
      </c>
      <c r="E1116" s="9" t="s">
        <v>291</v>
      </c>
      <c r="F1116" s="9" t="s">
        <v>292</v>
      </c>
      <c r="I1116" s="9" t="s">
        <v>28</v>
      </c>
      <c r="J1116" s="129">
        <v>41879</v>
      </c>
      <c r="K1116" s="129">
        <v>41701</v>
      </c>
      <c r="L1116" s="129">
        <v>42004</v>
      </c>
      <c r="M1116" s="9" t="s">
        <v>20</v>
      </c>
      <c r="O1116" s="9">
        <v>28</v>
      </c>
      <c r="Q1116" s="9" t="s">
        <v>54</v>
      </c>
      <c r="S1116" s="13">
        <v>3406135</v>
      </c>
      <c r="T1116" s="13">
        <v>3406135</v>
      </c>
      <c r="U1116" s="13">
        <v>681227</v>
      </c>
      <c r="V1116" s="13">
        <v>1882825</v>
      </c>
      <c r="AF1116" s="51">
        <f t="shared" si="16"/>
        <v>1882825</v>
      </c>
    </row>
    <row r="1117" spans="1:131" s="18" customFormat="1" ht="19.5" customHeight="1" x14ac:dyDescent="0.25">
      <c r="A1117" s="18">
        <v>831</v>
      </c>
      <c r="B1117" s="17" t="s">
        <v>2312</v>
      </c>
      <c r="C1117" s="18" t="s">
        <v>2317</v>
      </c>
      <c r="D1117" s="19">
        <v>42388</v>
      </c>
      <c r="G1117" s="19"/>
      <c r="J1117" s="130"/>
      <c r="K1117" s="130"/>
      <c r="L1117" s="130"/>
      <c r="R1117" s="20"/>
      <c r="S1117" s="20">
        <v>16699</v>
      </c>
      <c r="T1117" s="20">
        <v>16699</v>
      </c>
      <c r="U1117" s="20">
        <v>0</v>
      </c>
      <c r="V1117" s="20"/>
      <c r="W1117" s="20"/>
      <c r="X1117" s="20"/>
      <c r="Y1117" s="20"/>
      <c r="Z1117" s="20"/>
      <c r="AA1117" s="20"/>
      <c r="AB1117" s="20"/>
      <c r="AC1117" s="20"/>
      <c r="AD1117" s="20"/>
      <c r="AE1117" s="20"/>
      <c r="AF1117" s="80"/>
      <c r="AG1117" s="46"/>
      <c r="AH1117" s="19"/>
      <c r="AI1117" s="19"/>
      <c r="AJ1117" s="20"/>
      <c r="AK1117" s="20"/>
      <c r="AL1117" s="19"/>
      <c r="AM1117" s="19"/>
      <c r="AN1117" s="20"/>
      <c r="AO1117" s="20"/>
      <c r="AP1117" s="19"/>
      <c r="AQ1117" s="19"/>
      <c r="AR1117" s="20"/>
      <c r="AS1117" s="20"/>
      <c r="AT1117" s="19"/>
      <c r="AU1117" s="19"/>
      <c r="AV1117" s="20"/>
      <c r="AW1117" s="20"/>
      <c r="AX1117" s="19"/>
      <c r="AY1117" s="19"/>
      <c r="AZ1117" s="20"/>
      <c r="BA1117" s="20"/>
      <c r="BB1117" s="19"/>
      <c r="BC1117" s="19"/>
      <c r="BD1117" s="20"/>
      <c r="BE1117" s="20"/>
      <c r="BF1117" s="19"/>
      <c r="BG1117" s="19"/>
      <c r="BH1117" s="20"/>
      <c r="BI1117" s="20"/>
      <c r="BJ1117" s="19"/>
      <c r="BK1117" s="19"/>
      <c r="BL1117" s="20"/>
      <c r="BM1117" s="20"/>
      <c r="BN1117" s="19"/>
      <c r="BO1117" s="19"/>
      <c r="BP1117" s="20"/>
      <c r="BQ1117" s="20"/>
      <c r="BT1117" s="20"/>
      <c r="BU1117" s="20"/>
      <c r="BX1117" s="20"/>
      <c r="BY1117" s="20"/>
      <c r="CB1117" s="20"/>
      <c r="CC1117" s="20"/>
      <c r="CF1117" s="20"/>
      <c r="CG1117" s="20"/>
      <c r="CJ1117" s="20"/>
      <c r="CK1117" s="20"/>
      <c r="CN1117" s="20"/>
      <c r="CO1117" s="20"/>
      <c r="CP1117" s="19"/>
      <c r="CQ1117" s="19"/>
      <c r="CR1117" s="20"/>
      <c r="CS1117" s="20"/>
      <c r="CT1117" s="19"/>
      <c r="CU1117" s="19"/>
      <c r="CV1117" s="20"/>
      <c r="CW1117" s="20"/>
      <c r="CX1117" s="96"/>
      <c r="CY1117" s="96"/>
      <c r="CZ1117" s="20"/>
      <c r="DA1117" s="20"/>
      <c r="DB1117" s="96"/>
      <c r="DC1117" s="96"/>
      <c r="DD1117" s="20"/>
      <c r="DE1117" s="20"/>
      <c r="DF1117" s="96"/>
      <c r="DG1117" s="96"/>
      <c r="DH1117" s="20"/>
      <c r="DI1117" s="20"/>
      <c r="DJ1117" s="96"/>
      <c r="DK1117" s="96"/>
      <c r="DL1117" s="20"/>
      <c r="DM1117" s="20"/>
      <c r="DN1117" s="96"/>
      <c r="DO1117" s="96"/>
      <c r="DP1117" s="20"/>
      <c r="DQ1117" s="20"/>
      <c r="DR1117" s="96"/>
      <c r="DS1117" s="96"/>
      <c r="DT1117" s="20"/>
      <c r="DU1117" s="20"/>
      <c r="DV1117" s="96"/>
      <c r="DW1117" s="96"/>
      <c r="DX1117" s="20"/>
      <c r="DY1117" s="20"/>
      <c r="DZ1117" s="56"/>
      <c r="EA1117" s="57"/>
    </row>
    <row r="1118" spans="1:131" ht="19.5" customHeight="1" x14ac:dyDescent="0.25">
      <c r="A1118" s="9">
        <v>832</v>
      </c>
      <c r="B1118" s="10" t="s">
        <v>2313</v>
      </c>
      <c r="C1118" s="9" t="s">
        <v>2318</v>
      </c>
      <c r="E1118" s="9" t="s">
        <v>291</v>
      </c>
      <c r="F1118" s="9" t="s">
        <v>292</v>
      </c>
      <c r="I1118" s="9" t="s">
        <v>28</v>
      </c>
      <c r="M1118" s="9" t="s">
        <v>20</v>
      </c>
      <c r="O1118" s="9">
        <v>28</v>
      </c>
      <c r="AF1118" s="51">
        <f t="shared" si="16"/>
        <v>0</v>
      </c>
    </row>
    <row r="1119" spans="1:131" ht="19.5" customHeight="1" x14ac:dyDescent="0.25">
      <c r="A1119" s="9">
        <v>833</v>
      </c>
      <c r="B1119" s="10" t="s">
        <v>2314</v>
      </c>
      <c r="C1119" s="9" t="s">
        <v>2319</v>
      </c>
      <c r="E1119" s="9" t="s">
        <v>291</v>
      </c>
      <c r="F1119" s="9" t="s">
        <v>292</v>
      </c>
      <c r="I1119" s="9" t="s">
        <v>28</v>
      </c>
      <c r="J1119" s="129">
        <v>41866</v>
      </c>
      <c r="K1119" s="129">
        <v>41701</v>
      </c>
      <c r="L1119" s="129">
        <v>42004</v>
      </c>
      <c r="M1119" s="9" t="s">
        <v>20</v>
      </c>
      <c r="O1119" s="9">
        <v>28</v>
      </c>
      <c r="Q1119" s="9" t="s">
        <v>54</v>
      </c>
      <c r="S1119" s="13">
        <v>3139435</v>
      </c>
      <c r="T1119" s="13">
        <v>3139435</v>
      </c>
      <c r="U1119" s="13">
        <v>627887</v>
      </c>
      <c r="V1119" s="13">
        <v>1872617</v>
      </c>
      <c r="AF1119" s="51">
        <f t="shared" si="16"/>
        <v>1872617</v>
      </c>
    </row>
    <row r="1120" spans="1:131" s="18" customFormat="1" ht="19.5" customHeight="1" x14ac:dyDescent="0.25">
      <c r="A1120" s="18">
        <v>833</v>
      </c>
      <c r="B1120" s="17" t="s">
        <v>2314</v>
      </c>
      <c r="C1120" s="18" t="s">
        <v>2319</v>
      </c>
      <c r="D1120" s="19">
        <v>42388</v>
      </c>
      <c r="G1120" s="19"/>
      <c r="J1120" s="130"/>
      <c r="K1120" s="130"/>
      <c r="L1120" s="130"/>
      <c r="R1120" s="20"/>
      <c r="S1120" s="20">
        <v>3095535</v>
      </c>
      <c r="T1120" s="20">
        <v>3095535</v>
      </c>
      <c r="U1120" s="20">
        <v>619107</v>
      </c>
      <c r="V1120" s="20">
        <v>1910850</v>
      </c>
      <c r="W1120" s="20"/>
      <c r="X1120" s="20"/>
      <c r="Y1120" s="20"/>
      <c r="Z1120" s="20"/>
      <c r="AA1120" s="20"/>
      <c r="AB1120" s="20"/>
      <c r="AC1120" s="20"/>
      <c r="AD1120" s="20"/>
      <c r="AE1120" s="20"/>
      <c r="AF1120" s="80">
        <f t="shared" si="16"/>
        <v>1910850</v>
      </c>
      <c r="AG1120" s="46"/>
      <c r="AH1120" s="19"/>
      <c r="AI1120" s="19"/>
      <c r="AJ1120" s="20"/>
      <c r="AK1120" s="20"/>
      <c r="AL1120" s="19"/>
      <c r="AM1120" s="19"/>
      <c r="AN1120" s="20"/>
      <c r="AO1120" s="20"/>
      <c r="AP1120" s="19"/>
      <c r="AQ1120" s="19"/>
      <c r="AR1120" s="20"/>
      <c r="AS1120" s="20"/>
      <c r="AT1120" s="19"/>
      <c r="AU1120" s="19"/>
      <c r="AV1120" s="20"/>
      <c r="AW1120" s="20"/>
      <c r="AX1120" s="19"/>
      <c r="AY1120" s="19"/>
      <c r="AZ1120" s="20"/>
      <c r="BA1120" s="20"/>
      <c r="BB1120" s="19"/>
      <c r="BC1120" s="19"/>
      <c r="BD1120" s="20"/>
      <c r="BE1120" s="20"/>
      <c r="BF1120" s="19"/>
      <c r="BG1120" s="19"/>
      <c r="BH1120" s="20"/>
      <c r="BI1120" s="20"/>
      <c r="BJ1120" s="19"/>
      <c r="BK1120" s="19"/>
      <c r="BL1120" s="20"/>
      <c r="BM1120" s="20"/>
      <c r="BN1120" s="19"/>
      <c r="BO1120" s="19"/>
      <c r="BP1120" s="20"/>
      <c r="BQ1120" s="20"/>
      <c r="BT1120" s="20"/>
      <c r="BU1120" s="20"/>
      <c r="BX1120" s="20"/>
      <c r="BY1120" s="20"/>
      <c r="CB1120" s="20"/>
      <c r="CC1120" s="20"/>
      <c r="CF1120" s="20"/>
      <c r="CG1120" s="20"/>
      <c r="CJ1120" s="20"/>
      <c r="CK1120" s="20"/>
      <c r="CN1120" s="20"/>
      <c r="CO1120" s="20"/>
      <c r="CP1120" s="19"/>
      <c r="CQ1120" s="19"/>
      <c r="CR1120" s="20"/>
      <c r="CS1120" s="20"/>
      <c r="CT1120" s="19"/>
      <c r="CU1120" s="19"/>
      <c r="CV1120" s="20"/>
      <c r="CW1120" s="20"/>
      <c r="CX1120" s="96"/>
      <c r="CY1120" s="96"/>
      <c r="CZ1120" s="20"/>
      <c r="DA1120" s="20"/>
      <c r="DB1120" s="96"/>
      <c r="DC1120" s="96"/>
      <c r="DD1120" s="20"/>
      <c r="DE1120" s="20"/>
      <c r="DF1120" s="96"/>
      <c r="DG1120" s="96"/>
      <c r="DH1120" s="20"/>
      <c r="DI1120" s="20"/>
      <c r="DJ1120" s="96"/>
      <c r="DK1120" s="96"/>
      <c r="DL1120" s="20"/>
      <c r="DM1120" s="20"/>
      <c r="DN1120" s="96"/>
      <c r="DO1120" s="96"/>
      <c r="DP1120" s="20"/>
      <c r="DQ1120" s="20"/>
      <c r="DR1120" s="96"/>
      <c r="DS1120" s="96"/>
      <c r="DT1120" s="20"/>
      <c r="DU1120" s="20"/>
      <c r="DV1120" s="96"/>
      <c r="DW1120" s="96"/>
      <c r="DX1120" s="20"/>
      <c r="DY1120" s="20"/>
      <c r="DZ1120" s="56"/>
      <c r="EA1120" s="57"/>
    </row>
    <row r="1121" spans="1:131" ht="19.5" customHeight="1" x14ac:dyDescent="0.25">
      <c r="A1121" s="9">
        <v>834</v>
      </c>
      <c r="B1121" s="10" t="s">
        <v>2315</v>
      </c>
      <c r="C1121" s="9" t="s">
        <v>2320</v>
      </c>
      <c r="E1121" s="9" t="s">
        <v>291</v>
      </c>
      <c r="F1121" s="9" t="s">
        <v>292</v>
      </c>
      <c r="I1121" s="9" t="s">
        <v>28</v>
      </c>
      <c r="M1121" s="9" t="s">
        <v>20</v>
      </c>
      <c r="O1121" s="9">
        <v>28</v>
      </c>
      <c r="AF1121" s="51">
        <f t="shared" si="16"/>
        <v>0</v>
      </c>
    </row>
    <row r="1122" spans="1:131" ht="19.5" customHeight="1" x14ac:dyDescent="0.25">
      <c r="A1122" s="9">
        <v>835</v>
      </c>
      <c r="B1122" s="10" t="s">
        <v>2321</v>
      </c>
      <c r="C1122" s="9" t="s">
        <v>3324</v>
      </c>
      <c r="E1122" s="9" t="s">
        <v>2322</v>
      </c>
      <c r="F1122" s="9" t="s">
        <v>2323</v>
      </c>
      <c r="I1122" s="9" t="s">
        <v>25</v>
      </c>
      <c r="J1122" s="129">
        <v>41791</v>
      </c>
      <c r="K1122" s="129">
        <v>41769</v>
      </c>
      <c r="L1122" s="129">
        <v>41988</v>
      </c>
      <c r="M1122" s="9" t="s">
        <v>20</v>
      </c>
      <c r="O1122" s="9">
        <v>26</v>
      </c>
      <c r="Q1122" s="9" t="s">
        <v>54</v>
      </c>
      <c r="S1122" s="13">
        <v>6300000</v>
      </c>
      <c r="T1122" s="13">
        <v>6300000</v>
      </c>
      <c r="U1122" s="13">
        <v>1000000</v>
      </c>
      <c r="W1122" s="13">
        <v>5000000</v>
      </c>
      <c r="AF1122" s="51">
        <f t="shared" si="16"/>
        <v>5000000</v>
      </c>
      <c r="AH1122" s="11">
        <v>41769</v>
      </c>
      <c r="AI1122" s="11">
        <v>41988</v>
      </c>
      <c r="AJ1122" s="13">
        <v>5576367</v>
      </c>
      <c r="AK1122" s="13">
        <v>1000000</v>
      </c>
    </row>
    <row r="1123" spans="1:131" ht="19.5" customHeight="1" x14ac:dyDescent="0.25">
      <c r="A1123" s="9">
        <v>836</v>
      </c>
      <c r="B1123" s="10" t="s">
        <v>2324</v>
      </c>
      <c r="C1123" s="9" t="s">
        <v>2325</v>
      </c>
      <c r="E1123" s="9" t="s">
        <v>2326</v>
      </c>
      <c r="F1123" s="9" t="s">
        <v>2327</v>
      </c>
      <c r="I1123" s="9" t="s">
        <v>25</v>
      </c>
      <c r="J1123" s="129">
        <v>40673</v>
      </c>
      <c r="K1123" s="129">
        <v>40544</v>
      </c>
      <c r="L1123" s="129">
        <v>41274</v>
      </c>
      <c r="Q1123" s="9" t="s">
        <v>54</v>
      </c>
      <c r="S1123" s="13">
        <v>18790000</v>
      </c>
      <c r="T1123" s="13">
        <v>18790000</v>
      </c>
      <c r="U1123" s="13">
        <v>3750000</v>
      </c>
      <c r="AF1123" s="51">
        <f t="shared" si="16"/>
        <v>0</v>
      </c>
      <c r="AH1123" s="11">
        <v>40544</v>
      </c>
      <c r="AI1123" s="11">
        <v>41274</v>
      </c>
      <c r="AJ1123" s="13">
        <v>26559249</v>
      </c>
      <c r="AK1123" s="13">
        <v>3750000</v>
      </c>
    </row>
    <row r="1124" spans="1:131" ht="19.5" customHeight="1" x14ac:dyDescent="0.25">
      <c r="A1124" s="9">
        <v>837</v>
      </c>
      <c r="B1124" s="10" t="s">
        <v>2328</v>
      </c>
      <c r="C1124" s="9" t="s">
        <v>2329</v>
      </c>
      <c r="E1124" s="9" t="s">
        <v>2330</v>
      </c>
      <c r="F1124" s="9" t="s">
        <v>2331</v>
      </c>
      <c r="I1124" s="9" t="s">
        <v>25</v>
      </c>
      <c r="M1124" s="9" t="s">
        <v>20</v>
      </c>
      <c r="O1124" s="9">
        <v>26</v>
      </c>
      <c r="AF1124" s="51">
        <f t="shared" si="16"/>
        <v>0</v>
      </c>
    </row>
    <row r="1125" spans="1:131" ht="41.25" customHeight="1" x14ac:dyDescent="0.25">
      <c r="A1125" s="9">
        <v>838</v>
      </c>
      <c r="B1125" s="10" t="s">
        <v>2333</v>
      </c>
      <c r="C1125" s="9" t="s">
        <v>2334</v>
      </c>
      <c r="E1125" s="9" t="s">
        <v>2335</v>
      </c>
      <c r="F1125" s="9" t="s">
        <v>2336</v>
      </c>
      <c r="I1125" s="9" t="s">
        <v>25</v>
      </c>
      <c r="J1125" s="129">
        <v>41932</v>
      </c>
      <c r="K1125" s="129">
        <v>41810</v>
      </c>
      <c r="L1125" s="129">
        <v>42094</v>
      </c>
      <c r="M1125" s="9" t="s">
        <v>20</v>
      </c>
      <c r="O1125" s="9">
        <v>28</v>
      </c>
      <c r="Q1125" s="9" t="s">
        <v>54</v>
      </c>
      <c r="S1125" s="13">
        <v>6500000</v>
      </c>
      <c r="T1125" s="13">
        <v>6500000</v>
      </c>
      <c r="U1125" s="13">
        <v>1300000</v>
      </c>
      <c r="AF1125" s="51">
        <f t="shared" si="16"/>
        <v>0</v>
      </c>
      <c r="AH1125" s="11">
        <v>41810</v>
      </c>
      <c r="AI1125" s="11">
        <v>42094</v>
      </c>
      <c r="AJ1125" s="13">
        <v>5786674</v>
      </c>
      <c r="AK1125" s="13">
        <v>1157335</v>
      </c>
    </row>
    <row r="1126" spans="1:131" ht="19.5" customHeight="1" x14ac:dyDescent="0.25">
      <c r="A1126" s="9">
        <v>839</v>
      </c>
      <c r="B1126" s="10" t="s">
        <v>2337</v>
      </c>
      <c r="C1126" s="9" t="s">
        <v>2338</v>
      </c>
      <c r="E1126" s="9" t="s">
        <v>2339</v>
      </c>
      <c r="F1126" s="9" t="s">
        <v>2340</v>
      </c>
      <c r="I1126" s="9" t="s">
        <v>78</v>
      </c>
      <c r="J1126" s="129">
        <v>41831</v>
      </c>
      <c r="K1126" s="129">
        <v>41733</v>
      </c>
      <c r="L1126" s="129">
        <v>41947</v>
      </c>
      <c r="M1126" s="9" t="s">
        <v>20</v>
      </c>
      <c r="O1126" s="9">
        <v>32</v>
      </c>
      <c r="Q1126" s="9" t="s">
        <v>54</v>
      </c>
      <c r="S1126" s="13">
        <v>9870000</v>
      </c>
      <c r="T1126" s="13">
        <v>9870000</v>
      </c>
      <c r="U1126" s="13">
        <v>1974000</v>
      </c>
      <c r="AF1126" s="51">
        <f t="shared" si="16"/>
        <v>0</v>
      </c>
      <c r="AH1126" s="11">
        <v>41733</v>
      </c>
      <c r="AI1126" s="11">
        <v>42185</v>
      </c>
      <c r="AJ1126" s="13">
        <v>9575107</v>
      </c>
      <c r="AK1126" s="13">
        <v>1915021</v>
      </c>
    </row>
    <row r="1127" spans="1:131" s="18" customFormat="1" ht="19.5" customHeight="1" x14ac:dyDescent="0.25">
      <c r="A1127" s="18">
        <v>839</v>
      </c>
      <c r="B1127" s="17" t="s">
        <v>2337</v>
      </c>
      <c r="C1127" s="18" t="s">
        <v>2338</v>
      </c>
      <c r="D1127" s="19">
        <v>42209</v>
      </c>
      <c r="G1127" s="19"/>
      <c r="J1127" s="130"/>
      <c r="K1127" s="130"/>
      <c r="L1127" s="130">
        <v>42185</v>
      </c>
      <c r="R1127" s="20"/>
      <c r="S1127" s="20"/>
      <c r="T1127" s="20"/>
      <c r="U1127" s="20"/>
      <c r="V1127" s="20"/>
      <c r="W1127" s="20"/>
      <c r="X1127" s="20"/>
      <c r="Y1127" s="20"/>
      <c r="Z1127" s="20"/>
      <c r="AA1127" s="20"/>
      <c r="AB1127" s="20"/>
      <c r="AC1127" s="20"/>
      <c r="AD1127" s="20"/>
      <c r="AE1127" s="20"/>
      <c r="AF1127" s="51">
        <f t="shared" si="16"/>
        <v>0</v>
      </c>
      <c r="AG1127" s="46"/>
      <c r="AH1127" s="19"/>
      <c r="AI1127" s="19"/>
      <c r="AJ1127" s="20"/>
      <c r="AK1127" s="20"/>
      <c r="AL1127" s="19"/>
      <c r="AM1127" s="19"/>
      <c r="AN1127" s="20"/>
      <c r="AO1127" s="20"/>
      <c r="AP1127" s="19"/>
      <c r="AQ1127" s="19"/>
      <c r="AR1127" s="20"/>
      <c r="AS1127" s="20"/>
      <c r="AT1127" s="19"/>
      <c r="AU1127" s="19"/>
      <c r="AV1127" s="20"/>
      <c r="AW1127" s="20"/>
      <c r="AX1127" s="19"/>
      <c r="AY1127" s="19"/>
      <c r="AZ1127" s="20"/>
      <c r="BA1127" s="20"/>
      <c r="BB1127" s="19"/>
      <c r="BC1127" s="19"/>
      <c r="BD1127" s="20"/>
      <c r="BE1127" s="20"/>
      <c r="BF1127" s="19"/>
      <c r="BG1127" s="19"/>
      <c r="BH1127" s="20"/>
      <c r="BI1127" s="20"/>
      <c r="BJ1127" s="19"/>
      <c r="BK1127" s="19"/>
      <c r="BL1127" s="20"/>
      <c r="BM1127" s="20"/>
      <c r="BN1127" s="19"/>
      <c r="BO1127" s="19"/>
      <c r="BP1127" s="20"/>
      <c r="BQ1127" s="20"/>
      <c r="BT1127" s="20"/>
      <c r="BU1127" s="20"/>
      <c r="BX1127" s="20"/>
      <c r="BY1127" s="20"/>
      <c r="CB1127" s="20"/>
      <c r="CC1127" s="20"/>
      <c r="CF1127" s="20"/>
      <c r="CG1127" s="20"/>
      <c r="CJ1127" s="20"/>
      <c r="CK1127" s="20"/>
      <c r="CN1127" s="20"/>
      <c r="CO1127" s="20"/>
      <c r="CP1127" s="19"/>
      <c r="CQ1127" s="19"/>
      <c r="CR1127" s="20"/>
      <c r="CS1127" s="20"/>
      <c r="CT1127" s="19"/>
      <c r="CU1127" s="19"/>
      <c r="CV1127" s="20"/>
      <c r="CW1127" s="20"/>
      <c r="CX1127" s="96"/>
      <c r="CY1127" s="96"/>
      <c r="CZ1127" s="20"/>
      <c r="DA1127" s="20"/>
      <c r="DB1127" s="96"/>
      <c r="DC1127" s="96"/>
      <c r="DD1127" s="20"/>
      <c r="DE1127" s="20"/>
      <c r="DF1127" s="96"/>
      <c r="DG1127" s="96"/>
      <c r="DH1127" s="20"/>
      <c r="DI1127" s="20"/>
      <c r="DJ1127" s="96"/>
      <c r="DK1127" s="96"/>
      <c r="DL1127" s="20"/>
      <c r="DM1127" s="20"/>
      <c r="DN1127" s="96"/>
      <c r="DO1127" s="96"/>
      <c r="DP1127" s="20"/>
      <c r="DQ1127" s="20"/>
      <c r="DR1127" s="96"/>
      <c r="DS1127" s="96"/>
      <c r="DT1127" s="20"/>
      <c r="DU1127" s="20"/>
      <c r="DV1127" s="96"/>
      <c r="DW1127" s="96"/>
      <c r="DX1127" s="20"/>
      <c r="DY1127" s="20"/>
      <c r="DZ1127" s="56"/>
      <c r="EA1127" s="57"/>
    </row>
    <row r="1128" spans="1:131" s="18" customFormat="1" ht="19.5" customHeight="1" x14ac:dyDescent="0.25">
      <c r="A1128" s="18">
        <v>839</v>
      </c>
      <c r="B1128" s="17" t="s">
        <v>2337</v>
      </c>
      <c r="C1128" s="18" t="s">
        <v>3619</v>
      </c>
      <c r="D1128" s="19">
        <v>42333</v>
      </c>
      <c r="G1128" s="19"/>
      <c r="J1128" s="130"/>
      <c r="K1128" s="130"/>
      <c r="L1128" s="130"/>
      <c r="R1128" s="20"/>
      <c r="S1128" s="20"/>
      <c r="T1128" s="20"/>
      <c r="U1128" s="20"/>
      <c r="V1128" s="20"/>
      <c r="W1128" s="20"/>
      <c r="X1128" s="20"/>
      <c r="Y1128" s="20"/>
      <c r="Z1128" s="20"/>
      <c r="AA1128" s="20"/>
      <c r="AB1128" s="20"/>
      <c r="AC1128" s="20"/>
      <c r="AD1128" s="20"/>
      <c r="AE1128" s="20"/>
      <c r="AF1128" s="80"/>
      <c r="AG1128" s="46"/>
      <c r="AH1128" s="19"/>
      <c r="AI1128" s="19"/>
      <c r="AJ1128" s="20"/>
      <c r="AK1128" s="20"/>
      <c r="AL1128" s="19"/>
      <c r="AM1128" s="19"/>
      <c r="AN1128" s="20"/>
      <c r="AO1128" s="20"/>
      <c r="AP1128" s="19"/>
      <c r="AQ1128" s="19"/>
      <c r="AR1128" s="20"/>
      <c r="AS1128" s="20"/>
      <c r="AT1128" s="19"/>
      <c r="AU1128" s="19"/>
      <c r="AV1128" s="20"/>
      <c r="AW1128" s="20"/>
      <c r="AX1128" s="19"/>
      <c r="AY1128" s="19"/>
      <c r="AZ1128" s="20"/>
      <c r="BA1128" s="20"/>
      <c r="BB1128" s="19"/>
      <c r="BC1128" s="19"/>
      <c r="BD1128" s="20"/>
      <c r="BE1128" s="20"/>
      <c r="BF1128" s="19"/>
      <c r="BG1128" s="19"/>
      <c r="BH1128" s="20"/>
      <c r="BI1128" s="20"/>
      <c r="BJ1128" s="19"/>
      <c r="BK1128" s="19"/>
      <c r="BL1128" s="20"/>
      <c r="BM1128" s="20"/>
      <c r="BN1128" s="19"/>
      <c r="BO1128" s="19"/>
      <c r="BP1128" s="20"/>
      <c r="BQ1128" s="20"/>
      <c r="BT1128" s="20"/>
      <c r="BU1128" s="20"/>
      <c r="BX1128" s="20"/>
      <c r="BY1128" s="20"/>
      <c r="CB1128" s="20"/>
      <c r="CC1128" s="20"/>
      <c r="CF1128" s="20"/>
      <c r="CG1128" s="20"/>
      <c r="CJ1128" s="20"/>
      <c r="CK1128" s="20"/>
      <c r="CN1128" s="20"/>
      <c r="CO1128" s="20"/>
      <c r="CP1128" s="19"/>
      <c r="CQ1128" s="19"/>
      <c r="CR1128" s="20"/>
      <c r="CS1128" s="20"/>
      <c r="CT1128" s="19"/>
      <c r="CU1128" s="19"/>
      <c r="CV1128" s="20"/>
      <c r="CW1128" s="20"/>
      <c r="CX1128" s="96"/>
      <c r="CY1128" s="96"/>
      <c r="CZ1128" s="20"/>
      <c r="DA1128" s="20"/>
      <c r="DB1128" s="96"/>
      <c r="DC1128" s="96"/>
      <c r="DD1128" s="20"/>
      <c r="DE1128" s="20"/>
      <c r="DF1128" s="96"/>
      <c r="DG1128" s="96"/>
      <c r="DH1128" s="20"/>
      <c r="DI1128" s="20"/>
      <c r="DJ1128" s="96"/>
      <c r="DK1128" s="96"/>
      <c r="DL1128" s="20"/>
      <c r="DM1128" s="20"/>
      <c r="DN1128" s="96"/>
      <c r="DO1128" s="96"/>
      <c r="DP1128" s="20"/>
      <c r="DQ1128" s="20"/>
      <c r="DR1128" s="96"/>
      <c r="DS1128" s="96"/>
      <c r="DT1128" s="20"/>
      <c r="DU1128" s="20"/>
      <c r="DV1128" s="96"/>
      <c r="DW1128" s="96"/>
      <c r="DX1128" s="20"/>
      <c r="DY1128" s="20"/>
      <c r="DZ1128" s="56"/>
      <c r="EA1128" s="57"/>
    </row>
    <row r="1129" spans="1:131" ht="19.5" customHeight="1" x14ac:dyDescent="0.25">
      <c r="A1129" s="9">
        <v>840</v>
      </c>
      <c r="B1129" s="10" t="s">
        <v>2341</v>
      </c>
      <c r="C1129" s="9" t="s">
        <v>2342</v>
      </c>
      <c r="E1129" s="9" t="s">
        <v>225</v>
      </c>
      <c r="F1129" s="9" t="s">
        <v>2343</v>
      </c>
      <c r="I1129" s="9" t="s">
        <v>25</v>
      </c>
      <c r="J1129" s="129">
        <v>41937</v>
      </c>
      <c r="K1129" s="129">
        <v>41792</v>
      </c>
      <c r="L1129" s="129">
        <v>42094</v>
      </c>
      <c r="M1129" s="9" t="s">
        <v>20</v>
      </c>
      <c r="O1129" s="9">
        <v>28</v>
      </c>
      <c r="Q1129" s="9" t="s">
        <v>54</v>
      </c>
      <c r="S1129" s="13">
        <v>8750000</v>
      </c>
      <c r="T1129" s="13">
        <v>8750000</v>
      </c>
      <c r="U1129" s="13">
        <v>1750000</v>
      </c>
      <c r="AF1129" s="51">
        <f t="shared" si="16"/>
        <v>0</v>
      </c>
      <c r="AH1129" s="11">
        <v>41792</v>
      </c>
      <c r="AI1129" s="11">
        <v>42094</v>
      </c>
      <c r="AJ1129" s="13">
        <v>7510965</v>
      </c>
      <c r="AK1129" s="13">
        <v>730060</v>
      </c>
    </row>
    <row r="1130" spans="1:131" s="18" customFormat="1" ht="19.5" customHeight="1" x14ac:dyDescent="0.25">
      <c r="A1130" s="18">
        <v>840</v>
      </c>
      <c r="B1130" s="17" t="s">
        <v>2341</v>
      </c>
      <c r="C1130" s="18" t="s">
        <v>2342</v>
      </c>
      <c r="D1130" s="19">
        <v>42384</v>
      </c>
      <c r="G1130" s="19"/>
      <c r="J1130" s="130"/>
      <c r="K1130" s="130"/>
      <c r="L1130" s="130"/>
      <c r="R1130" s="20"/>
      <c r="S1130" s="20">
        <v>7510965</v>
      </c>
      <c r="T1130" s="20">
        <v>7510965</v>
      </c>
      <c r="U1130" s="20">
        <v>730060</v>
      </c>
      <c r="V1130" s="20"/>
      <c r="W1130" s="20"/>
      <c r="X1130" s="20"/>
      <c r="Y1130" s="20"/>
      <c r="Z1130" s="20"/>
      <c r="AA1130" s="20"/>
      <c r="AB1130" s="20"/>
      <c r="AC1130" s="20"/>
      <c r="AD1130" s="20"/>
      <c r="AE1130" s="20"/>
      <c r="AF1130" s="80"/>
      <c r="AG1130" s="46"/>
      <c r="AH1130" s="19"/>
      <c r="AI1130" s="19"/>
      <c r="AJ1130" s="20"/>
      <c r="AK1130" s="20"/>
      <c r="AL1130" s="19"/>
      <c r="AM1130" s="19"/>
      <c r="AN1130" s="20"/>
      <c r="AO1130" s="20"/>
      <c r="AP1130" s="19"/>
      <c r="AQ1130" s="19"/>
      <c r="AR1130" s="20"/>
      <c r="AS1130" s="20"/>
      <c r="AT1130" s="19"/>
      <c r="AU1130" s="19"/>
      <c r="AV1130" s="20"/>
      <c r="AW1130" s="20"/>
      <c r="AX1130" s="19"/>
      <c r="AY1130" s="19"/>
      <c r="AZ1130" s="20"/>
      <c r="BA1130" s="20"/>
      <c r="BB1130" s="19"/>
      <c r="BC1130" s="19"/>
      <c r="BD1130" s="20"/>
      <c r="BE1130" s="20"/>
      <c r="BF1130" s="19"/>
      <c r="BG1130" s="19"/>
      <c r="BH1130" s="20"/>
      <c r="BI1130" s="20"/>
      <c r="BJ1130" s="19"/>
      <c r="BK1130" s="19"/>
      <c r="BL1130" s="20"/>
      <c r="BM1130" s="20"/>
      <c r="BN1130" s="19"/>
      <c r="BO1130" s="19"/>
      <c r="BP1130" s="20"/>
      <c r="BQ1130" s="20"/>
      <c r="BT1130" s="20"/>
      <c r="BU1130" s="20"/>
      <c r="BX1130" s="20"/>
      <c r="BY1130" s="20"/>
      <c r="CB1130" s="20"/>
      <c r="CC1130" s="20"/>
      <c r="CF1130" s="20"/>
      <c r="CG1130" s="20"/>
      <c r="CJ1130" s="20"/>
      <c r="CK1130" s="20"/>
      <c r="CN1130" s="20"/>
      <c r="CO1130" s="20"/>
      <c r="CP1130" s="19"/>
      <c r="CQ1130" s="19"/>
      <c r="CR1130" s="20"/>
      <c r="CS1130" s="20"/>
      <c r="CT1130" s="19"/>
      <c r="CU1130" s="19"/>
      <c r="CV1130" s="20"/>
      <c r="CW1130" s="20"/>
      <c r="CX1130" s="96"/>
      <c r="CY1130" s="96"/>
      <c r="CZ1130" s="20"/>
      <c r="DA1130" s="20"/>
      <c r="DB1130" s="96"/>
      <c r="DC1130" s="96"/>
      <c r="DD1130" s="20"/>
      <c r="DE1130" s="20"/>
      <c r="DF1130" s="96"/>
      <c r="DG1130" s="96"/>
      <c r="DH1130" s="20"/>
      <c r="DI1130" s="20"/>
      <c r="DJ1130" s="96"/>
      <c r="DK1130" s="96"/>
      <c r="DL1130" s="20"/>
      <c r="DM1130" s="20"/>
      <c r="DN1130" s="96"/>
      <c r="DO1130" s="96"/>
      <c r="DP1130" s="20"/>
      <c r="DQ1130" s="20"/>
      <c r="DR1130" s="96"/>
      <c r="DS1130" s="96"/>
      <c r="DT1130" s="20"/>
      <c r="DU1130" s="20"/>
      <c r="DV1130" s="96"/>
      <c r="DW1130" s="96"/>
      <c r="DX1130" s="20"/>
      <c r="DY1130" s="20"/>
      <c r="DZ1130" s="56"/>
      <c r="EA1130" s="57"/>
    </row>
    <row r="1131" spans="1:131" ht="19.5" customHeight="1" x14ac:dyDescent="0.25">
      <c r="A1131" s="9">
        <v>841</v>
      </c>
      <c r="B1131" s="10" t="s">
        <v>2344</v>
      </c>
      <c r="C1131" s="9" t="s">
        <v>2345</v>
      </c>
      <c r="E1131" s="9" t="s">
        <v>996</v>
      </c>
      <c r="F1131" s="9" t="s">
        <v>659</v>
      </c>
      <c r="I1131" s="9" t="s">
        <v>334</v>
      </c>
      <c r="J1131" s="129">
        <v>41800</v>
      </c>
      <c r="K1131" s="129">
        <v>41752</v>
      </c>
      <c r="L1131" s="129">
        <v>42200</v>
      </c>
      <c r="M1131" s="9" t="s">
        <v>20</v>
      </c>
      <c r="O1131" s="9">
        <v>32</v>
      </c>
      <c r="Q1131" s="9" t="s">
        <v>54</v>
      </c>
      <c r="S1131" s="13">
        <v>107500000</v>
      </c>
      <c r="T1131" s="13">
        <v>107500000</v>
      </c>
      <c r="U1131" s="13">
        <v>21500000</v>
      </c>
      <c r="AF1131" s="51">
        <f t="shared" si="16"/>
        <v>0</v>
      </c>
      <c r="AH1131" s="11">
        <v>41752</v>
      </c>
      <c r="AI1131" s="11">
        <v>42200</v>
      </c>
      <c r="AJ1131" s="13">
        <v>106500000</v>
      </c>
      <c r="AK1131" s="13">
        <v>21300000</v>
      </c>
    </row>
    <row r="1132" spans="1:131" s="18" customFormat="1" ht="19.5" customHeight="1" x14ac:dyDescent="0.25">
      <c r="A1132" s="18">
        <v>841</v>
      </c>
      <c r="B1132" s="17" t="s">
        <v>2344</v>
      </c>
      <c r="C1132" s="18" t="s">
        <v>2361</v>
      </c>
      <c r="D1132" s="19">
        <v>41834</v>
      </c>
      <c r="E1132" s="18" t="s">
        <v>996</v>
      </c>
      <c r="F1132" s="18" t="s">
        <v>659</v>
      </c>
      <c r="G1132" s="19"/>
      <c r="J1132" s="130"/>
      <c r="K1132" s="130"/>
      <c r="L1132" s="130"/>
      <c r="R1132" s="20"/>
      <c r="S1132" s="20"/>
      <c r="T1132" s="20"/>
      <c r="U1132" s="20"/>
      <c r="V1132" s="20"/>
      <c r="W1132" s="20"/>
      <c r="X1132" s="20"/>
      <c r="Y1132" s="20"/>
      <c r="Z1132" s="20"/>
      <c r="AA1132" s="20"/>
      <c r="AB1132" s="20"/>
      <c r="AC1132" s="20"/>
      <c r="AD1132" s="20"/>
      <c r="AE1132" s="20"/>
      <c r="AF1132" s="51">
        <f t="shared" si="16"/>
        <v>0</v>
      </c>
      <c r="AG1132" s="46"/>
      <c r="AH1132" s="19"/>
      <c r="AI1132" s="19"/>
      <c r="AJ1132" s="20"/>
      <c r="AK1132" s="20"/>
      <c r="AL1132" s="19"/>
      <c r="AM1132" s="19"/>
      <c r="AN1132" s="20"/>
      <c r="AO1132" s="20"/>
      <c r="AP1132" s="19"/>
      <c r="AQ1132" s="19"/>
      <c r="AR1132" s="20"/>
      <c r="AS1132" s="20"/>
      <c r="AT1132" s="19"/>
      <c r="AU1132" s="19"/>
      <c r="AV1132" s="20"/>
      <c r="AW1132" s="20"/>
      <c r="AX1132" s="19"/>
      <c r="AY1132" s="19"/>
      <c r="AZ1132" s="20"/>
      <c r="BA1132" s="20"/>
      <c r="BB1132" s="19"/>
      <c r="BC1132" s="19"/>
      <c r="BD1132" s="20"/>
      <c r="BE1132" s="20"/>
      <c r="BF1132" s="19"/>
      <c r="BG1132" s="19"/>
      <c r="BH1132" s="20"/>
      <c r="BI1132" s="20"/>
      <c r="BJ1132" s="19"/>
      <c r="BK1132" s="19"/>
      <c r="BL1132" s="20"/>
      <c r="BM1132" s="20"/>
      <c r="BN1132" s="19"/>
      <c r="BO1132" s="19"/>
      <c r="BP1132" s="20"/>
      <c r="BQ1132" s="20"/>
      <c r="BT1132" s="20"/>
      <c r="BU1132" s="20"/>
      <c r="BX1132" s="20"/>
      <c r="BY1132" s="20"/>
      <c r="CB1132" s="20"/>
      <c r="CC1132" s="20"/>
      <c r="CF1132" s="20"/>
      <c r="CG1132" s="20"/>
      <c r="CJ1132" s="20"/>
      <c r="CK1132" s="20"/>
      <c r="CN1132" s="20"/>
      <c r="CO1132" s="20"/>
      <c r="CP1132" s="19"/>
      <c r="CQ1132" s="19"/>
      <c r="CR1132" s="20"/>
      <c r="CS1132" s="20"/>
      <c r="CT1132" s="19"/>
      <c r="CU1132" s="19"/>
      <c r="CV1132" s="20"/>
      <c r="CW1132" s="20"/>
      <c r="CX1132" s="96"/>
      <c r="CY1132" s="96"/>
      <c r="CZ1132" s="20"/>
      <c r="DA1132" s="20"/>
      <c r="DB1132" s="96"/>
      <c r="DC1132" s="96"/>
      <c r="DD1132" s="20"/>
      <c r="DE1132" s="20"/>
      <c r="DF1132" s="96"/>
      <c r="DG1132" s="96"/>
      <c r="DH1132" s="20"/>
      <c r="DI1132" s="20"/>
      <c r="DJ1132" s="96"/>
      <c r="DK1132" s="96"/>
      <c r="DL1132" s="20"/>
      <c r="DM1132" s="20"/>
      <c r="DN1132" s="96"/>
      <c r="DO1132" s="96"/>
      <c r="DP1132" s="20"/>
      <c r="DQ1132" s="20"/>
      <c r="DR1132" s="96"/>
      <c r="DS1132" s="96"/>
      <c r="DT1132" s="20"/>
      <c r="DU1132" s="20"/>
      <c r="DV1132" s="96"/>
      <c r="DW1132" s="96"/>
      <c r="DX1132" s="20"/>
      <c r="DY1132" s="20"/>
      <c r="DZ1132" s="56"/>
      <c r="EA1132" s="57"/>
    </row>
    <row r="1133" spans="1:131" ht="19.5" customHeight="1" x14ac:dyDescent="0.25">
      <c r="A1133" s="9">
        <v>842</v>
      </c>
      <c r="B1133" s="10" t="s">
        <v>2346</v>
      </c>
      <c r="C1133" s="9" t="s">
        <v>2347</v>
      </c>
      <c r="E1133" s="9" t="s">
        <v>3741</v>
      </c>
      <c r="F1133" s="9" t="s">
        <v>52</v>
      </c>
      <c r="I1133" s="9" t="s">
        <v>35</v>
      </c>
      <c r="J1133" s="129">
        <v>42205</v>
      </c>
      <c r="K1133" s="129">
        <v>41699</v>
      </c>
      <c r="L1133" s="129">
        <v>42735</v>
      </c>
      <c r="M1133" s="9" t="s">
        <v>20</v>
      </c>
      <c r="O1133" s="9">
        <v>30</v>
      </c>
      <c r="Q1133" s="9" t="s">
        <v>54</v>
      </c>
      <c r="S1133" s="13">
        <v>443106663</v>
      </c>
      <c r="T1133" s="13">
        <v>443106663</v>
      </c>
      <c r="U1133" s="13">
        <v>110750000</v>
      </c>
      <c r="V1133" s="13">
        <v>326119552</v>
      </c>
      <c r="AF1133" s="51">
        <f t="shared" si="16"/>
        <v>326119552</v>
      </c>
      <c r="AH1133" s="11">
        <v>42217</v>
      </c>
      <c r="AI1133" s="11">
        <v>42247</v>
      </c>
      <c r="AJ1133" s="13">
        <v>188777897</v>
      </c>
      <c r="AK1133" s="13">
        <v>47194474</v>
      </c>
      <c r="AL1133" s="11">
        <v>42005</v>
      </c>
      <c r="AM1133" s="11">
        <v>42216</v>
      </c>
      <c r="AN1133" s="13">
        <v>76825236</v>
      </c>
      <c r="AO1133" s="13">
        <v>19206309</v>
      </c>
      <c r="AP1133" s="11">
        <v>41699</v>
      </c>
      <c r="AQ1133" s="11">
        <v>42068</v>
      </c>
      <c r="AR1133" s="13">
        <v>9311790</v>
      </c>
      <c r="AS1133" s="13">
        <v>2327947</v>
      </c>
      <c r="AT1133" s="11">
        <v>42248</v>
      </c>
      <c r="AU1133" s="11">
        <v>42277</v>
      </c>
      <c r="AV1133" s="13">
        <v>60941676</v>
      </c>
      <c r="AW1133" s="13">
        <v>15235419</v>
      </c>
      <c r="AX1133" s="11">
        <v>42339</v>
      </c>
      <c r="AY1133" s="11">
        <v>42369</v>
      </c>
      <c r="AZ1133" s="13">
        <v>7211370</v>
      </c>
      <c r="BA1133" s="13">
        <v>1802843</v>
      </c>
      <c r="BB1133" s="11">
        <v>42278</v>
      </c>
      <c r="BC1133" s="11">
        <v>42338</v>
      </c>
      <c r="BD1133" s="13">
        <v>18391115</v>
      </c>
      <c r="BE1133" s="13">
        <v>4597779</v>
      </c>
      <c r="BF1133" s="11">
        <v>42370</v>
      </c>
      <c r="BG1133" s="11">
        <v>42429</v>
      </c>
      <c r="BH1133" s="13">
        <v>17802838</v>
      </c>
      <c r="BI1133" s="13">
        <v>4450710</v>
      </c>
      <c r="BJ1133" s="11">
        <v>42430</v>
      </c>
      <c r="BK1133" s="11">
        <v>42490</v>
      </c>
      <c r="BL1133" s="13">
        <v>6238438</v>
      </c>
      <c r="BM1133" s="13">
        <v>1559610</v>
      </c>
      <c r="BN1133" s="11">
        <v>42491</v>
      </c>
      <c r="BO1133" s="11">
        <v>42521</v>
      </c>
      <c r="BP1133" s="13">
        <v>5083571</v>
      </c>
      <c r="BQ1133" s="13">
        <v>1270893</v>
      </c>
      <c r="BR1133" s="11">
        <v>42522</v>
      </c>
      <c r="BS1133" s="11">
        <v>42627</v>
      </c>
      <c r="BT1133" s="13">
        <v>10994687</v>
      </c>
      <c r="BU1133" s="13">
        <v>2748672</v>
      </c>
      <c r="BV1133" s="11">
        <v>41699</v>
      </c>
      <c r="BW1133" s="11">
        <v>42627</v>
      </c>
      <c r="BX1133" s="13">
        <v>447977201</v>
      </c>
      <c r="BY1133" s="13">
        <v>11599644</v>
      </c>
      <c r="DZ1133" s="54">
        <v>447977201</v>
      </c>
      <c r="EA1133" s="55">
        <v>111994300</v>
      </c>
    </row>
    <row r="1134" spans="1:131" s="18" customFormat="1" ht="19.5" customHeight="1" x14ac:dyDescent="0.25">
      <c r="A1134" s="18">
        <v>842</v>
      </c>
      <c r="B1134" s="17" t="s">
        <v>2346</v>
      </c>
      <c r="C1134" s="18" t="s">
        <v>2347</v>
      </c>
      <c r="D1134" s="19">
        <v>42734</v>
      </c>
      <c r="G1134" s="19"/>
      <c r="J1134" s="130"/>
      <c r="K1134" s="130"/>
      <c r="L1134" s="130"/>
      <c r="R1134" s="20"/>
      <c r="S1134" s="20">
        <v>455628639</v>
      </c>
      <c r="T1134" s="20">
        <v>455628639</v>
      </c>
      <c r="U1134" s="20">
        <v>113880500</v>
      </c>
      <c r="V1134" s="20"/>
      <c r="W1134" s="20"/>
      <c r="X1134" s="20"/>
      <c r="Y1134" s="20"/>
      <c r="Z1134" s="20"/>
      <c r="AA1134" s="20"/>
      <c r="AB1134" s="20"/>
      <c r="AC1134" s="20"/>
      <c r="AD1134" s="20"/>
      <c r="AE1134" s="20"/>
      <c r="AF1134" s="80"/>
      <c r="AG1134" s="46"/>
      <c r="AH1134" s="19"/>
      <c r="AI1134" s="19"/>
      <c r="AJ1134" s="20"/>
      <c r="AK1134" s="20"/>
      <c r="AL1134" s="19"/>
      <c r="AM1134" s="19"/>
      <c r="AN1134" s="20"/>
      <c r="AO1134" s="20"/>
      <c r="AP1134" s="19"/>
      <c r="AQ1134" s="19"/>
      <c r="AR1134" s="20"/>
      <c r="AS1134" s="20"/>
      <c r="AT1134" s="19"/>
      <c r="AU1134" s="19"/>
      <c r="AV1134" s="20"/>
      <c r="AW1134" s="20"/>
      <c r="AX1134" s="19"/>
      <c r="AY1134" s="19"/>
      <c r="AZ1134" s="20"/>
      <c r="BA1134" s="20"/>
      <c r="BB1134" s="19"/>
      <c r="BC1134" s="19"/>
      <c r="BD1134" s="20"/>
      <c r="BE1134" s="20"/>
      <c r="BF1134" s="19"/>
      <c r="BG1134" s="19"/>
      <c r="BH1134" s="20"/>
      <c r="BI1134" s="20"/>
      <c r="BJ1134" s="19"/>
      <c r="BK1134" s="19"/>
      <c r="BL1134" s="20"/>
      <c r="BM1134" s="20"/>
      <c r="BN1134" s="19"/>
      <c r="BO1134" s="19"/>
      <c r="BP1134" s="20"/>
      <c r="BQ1134" s="20"/>
      <c r="BT1134" s="20"/>
      <c r="BU1134" s="20"/>
      <c r="BX1134" s="20"/>
      <c r="BY1134" s="20"/>
      <c r="CB1134" s="20"/>
      <c r="CC1134" s="20"/>
      <c r="CF1134" s="20"/>
      <c r="CG1134" s="20"/>
      <c r="CJ1134" s="20"/>
      <c r="CK1134" s="20"/>
      <c r="CN1134" s="20"/>
      <c r="CO1134" s="20"/>
      <c r="CP1134" s="19"/>
      <c r="CQ1134" s="19"/>
      <c r="CR1134" s="20"/>
      <c r="CS1134" s="20"/>
      <c r="CT1134" s="19"/>
      <c r="CU1134" s="19"/>
      <c r="CV1134" s="20"/>
      <c r="CW1134" s="20"/>
      <c r="CX1134" s="96"/>
      <c r="CY1134" s="96"/>
      <c r="CZ1134" s="20"/>
      <c r="DA1134" s="20"/>
      <c r="DB1134" s="96"/>
      <c r="DC1134" s="96"/>
      <c r="DD1134" s="20"/>
      <c r="DE1134" s="20"/>
      <c r="DF1134" s="96"/>
      <c r="DG1134" s="96"/>
      <c r="DH1134" s="20"/>
      <c r="DI1134" s="20"/>
      <c r="DJ1134" s="96"/>
      <c r="DK1134" s="96"/>
      <c r="DL1134" s="20"/>
      <c r="DM1134" s="20"/>
      <c r="DN1134" s="96"/>
      <c r="DO1134" s="96"/>
      <c r="DP1134" s="20"/>
      <c r="DQ1134" s="20"/>
      <c r="DR1134" s="96"/>
      <c r="DS1134" s="96"/>
      <c r="DT1134" s="20"/>
      <c r="DU1134" s="20"/>
      <c r="DV1134" s="96"/>
      <c r="DW1134" s="96"/>
      <c r="DX1134" s="20"/>
      <c r="DY1134" s="20"/>
      <c r="DZ1134" s="56"/>
      <c r="EA1134" s="57"/>
    </row>
    <row r="1135" spans="1:131" ht="19.5" customHeight="1" x14ac:dyDescent="0.25">
      <c r="A1135" s="9">
        <v>843</v>
      </c>
      <c r="B1135" s="10" t="s">
        <v>2349</v>
      </c>
      <c r="C1135" s="9" t="s">
        <v>2348</v>
      </c>
      <c r="E1135" s="9" t="s">
        <v>447</v>
      </c>
      <c r="F1135" s="9" t="s">
        <v>2191</v>
      </c>
      <c r="I1135" s="9" t="s">
        <v>25</v>
      </c>
      <c r="J1135" s="129">
        <v>41797</v>
      </c>
      <c r="K1135" s="129">
        <v>41797</v>
      </c>
      <c r="L1135" s="129">
        <v>42004</v>
      </c>
      <c r="O1135" s="9">
        <v>24</v>
      </c>
      <c r="Q1135" s="9" t="s">
        <v>54</v>
      </c>
      <c r="S1135" s="13">
        <v>4460000</v>
      </c>
      <c r="T1135" s="13">
        <v>4460000</v>
      </c>
      <c r="U1135" s="13">
        <v>892000</v>
      </c>
      <c r="AF1135" s="51">
        <f t="shared" si="16"/>
        <v>0</v>
      </c>
      <c r="AH1135" s="11">
        <v>41797</v>
      </c>
      <c r="AI1135" s="11">
        <v>41921</v>
      </c>
      <c r="AJ1135" s="13">
        <v>4335000</v>
      </c>
      <c r="AK1135" s="13">
        <v>867000</v>
      </c>
    </row>
    <row r="1136" spans="1:131" ht="19.5" customHeight="1" x14ac:dyDescent="0.25">
      <c r="A1136" s="9">
        <v>844</v>
      </c>
      <c r="B1136" s="10" t="s">
        <v>2350</v>
      </c>
      <c r="C1136" s="9" t="s">
        <v>2351</v>
      </c>
      <c r="E1136" s="9" t="s">
        <v>447</v>
      </c>
      <c r="F1136" s="9" t="s">
        <v>2191</v>
      </c>
      <c r="I1136" s="9" t="s">
        <v>25</v>
      </c>
      <c r="J1136" s="129">
        <v>41797</v>
      </c>
      <c r="K1136" s="129">
        <v>41797</v>
      </c>
      <c r="L1136" s="129">
        <v>42004</v>
      </c>
      <c r="O1136" s="9">
        <v>24</v>
      </c>
      <c r="Q1136" s="9" t="s">
        <v>54</v>
      </c>
      <c r="S1136" s="13">
        <v>4495000</v>
      </c>
      <c r="T1136" s="13">
        <v>4495000</v>
      </c>
      <c r="U1136" s="13">
        <v>899000</v>
      </c>
      <c r="AF1136" s="51">
        <f t="shared" si="16"/>
        <v>0</v>
      </c>
      <c r="AH1136" s="11">
        <v>41797</v>
      </c>
      <c r="AI1136" s="11">
        <v>41921</v>
      </c>
      <c r="AJ1136" s="13">
        <v>4370000</v>
      </c>
      <c r="AK1136" s="13">
        <v>874000</v>
      </c>
    </row>
    <row r="1137" spans="1:131" ht="38.25" customHeight="1" x14ac:dyDescent="0.25">
      <c r="A1137" s="9">
        <v>845</v>
      </c>
      <c r="B1137" s="10" t="s">
        <v>2355</v>
      </c>
      <c r="C1137" s="9" t="s">
        <v>2356</v>
      </c>
      <c r="E1137" s="9" t="s">
        <v>2357</v>
      </c>
      <c r="F1137" s="9" t="s">
        <v>1206</v>
      </c>
      <c r="I1137" s="9" t="s">
        <v>25</v>
      </c>
      <c r="M1137" s="9" t="s">
        <v>20</v>
      </c>
      <c r="O1137" s="9">
        <v>27</v>
      </c>
      <c r="AF1137" s="51">
        <f t="shared" si="16"/>
        <v>0</v>
      </c>
    </row>
    <row r="1138" spans="1:131" ht="19.5" customHeight="1" x14ac:dyDescent="0.25">
      <c r="A1138" s="9">
        <v>846</v>
      </c>
      <c r="B1138" s="10" t="s">
        <v>2358</v>
      </c>
      <c r="C1138" s="9" t="s">
        <v>2359</v>
      </c>
      <c r="E1138" s="9" t="s">
        <v>2360</v>
      </c>
      <c r="F1138" s="9" t="s">
        <v>632</v>
      </c>
      <c r="I1138" s="9" t="s">
        <v>25</v>
      </c>
      <c r="J1138" s="129">
        <v>41771</v>
      </c>
      <c r="K1138" s="129">
        <v>41730</v>
      </c>
      <c r="L1138" s="129">
        <v>42004</v>
      </c>
      <c r="M1138" s="9" t="s">
        <v>20</v>
      </c>
      <c r="O1138" s="9">
        <v>30</v>
      </c>
      <c r="Q1138" s="9" t="s">
        <v>54</v>
      </c>
      <c r="S1138" s="13">
        <v>76000000</v>
      </c>
      <c r="T1138" s="13">
        <v>76000000</v>
      </c>
      <c r="U1138" s="13">
        <v>15200000</v>
      </c>
      <c r="AD1138" s="13">
        <v>30000000</v>
      </c>
      <c r="AF1138" s="51">
        <f t="shared" si="16"/>
        <v>30000000</v>
      </c>
      <c r="AH1138" s="11">
        <v>41730</v>
      </c>
      <c r="AI1138" s="11">
        <v>42004</v>
      </c>
      <c r="AJ1138" s="13">
        <v>40488171</v>
      </c>
      <c r="AK1138" s="13">
        <v>8097634</v>
      </c>
    </row>
    <row r="1139" spans="1:131" s="18" customFormat="1" ht="19.5" customHeight="1" x14ac:dyDescent="0.25">
      <c r="A1139" s="18">
        <v>846</v>
      </c>
      <c r="B1139" s="17" t="s">
        <v>2358</v>
      </c>
      <c r="C1139" s="18" t="s">
        <v>3205</v>
      </c>
      <c r="D1139" s="19">
        <v>42171</v>
      </c>
      <c r="G1139" s="19"/>
      <c r="J1139" s="130"/>
      <c r="K1139" s="130"/>
      <c r="L1139" s="130"/>
      <c r="R1139" s="20"/>
      <c r="S1139" s="20"/>
      <c r="T1139" s="20"/>
      <c r="U1139" s="20"/>
      <c r="V1139" s="20"/>
      <c r="W1139" s="20"/>
      <c r="X1139" s="20"/>
      <c r="Y1139" s="20"/>
      <c r="Z1139" s="20"/>
      <c r="AA1139" s="20"/>
      <c r="AB1139" s="20"/>
      <c r="AC1139" s="20"/>
      <c r="AD1139" s="20"/>
      <c r="AE1139" s="20"/>
      <c r="AF1139" s="51">
        <f t="shared" si="16"/>
        <v>0</v>
      </c>
      <c r="AG1139" s="46"/>
      <c r="AH1139" s="19"/>
      <c r="AI1139" s="19"/>
      <c r="AJ1139" s="20"/>
      <c r="AK1139" s="20"/>
      <c r="AL1139" s="19"/>
      <c r="AM1139" s="19"/>
      <c r="AN1139" s="20"/>
      <c r="AO1139" s="20"/>
      <c r="AP1139" s="19"/>
      <c r="AQ1139" s="19"/>
      <c r="AR1139" s="20"/>
      <c r="AS1139" s="20"/>
      <c r="AT1139" s="19"/>
      <c r="AU1139" s="19"/>
      <c r="AV1139" s="20"/>
      <c r="AW1139" s="20"/>
      <c r="AX1139" s="19"/>
      <c r="AY1139" s="19"/>
      <c r="AZ1139" s="20"/>
      <c r="BA1139" s="20"/>
      <c r="BB1139" s="19"/>
      <c r="BC1139" s="19"/>
      <c r="BD1139" s="20"/>
      <c r="BE1139" s="20"/>
      <c r="BF1139" s="19"/>
      <c r="BG1139" s="19"/>
      <c r="BH1139" s="20"/>
      <c r="BI1139" s="20"/>
      <c r="BJ1139" s="19"/>
      <c r="BK1139" s="19"/>
      <c r="BL1139" s="20"/>
      <c r="BM1139" s="20"/>
      <c r="BN1139" s="19"/>
      <c r="BO1139" s="19"/>
      <c r="BP1139" s="20"/>
      <c r="BQ1139" s="20"/>
      <c r="BT1139" s="20"/>
      <c r="BU1139" s="20"/>
      <c r="BX1139" s="20"/>
      <c r="BY1139" s="20"/>
      <c r="CB1139" s="20"/>
      <c r="CC1139" s="20"/>
      <c r="CF1139" s="20"/>
      <c r="CG1139" s="20"/>
      <c r="CJ1139" s="20"/>
      <c r="CK1139" s="20"/>
      <c r="CN1139" s="20"/>
      <c r="CO1139" s="20"/>
      <c r="CP1139" s="19"/>
      <c r="CQ1139" s="19"/>
      <c r="CR1139" s="20"/>
      <c r="CS1139" s="20"/>
      <c r="CT1139" s="19"/>
      <c r="CU1139" s="19"/>
      <c r="CV1139" s="20"/>
      <c r="CW1139" s="20"/>
      <c r="CX1139" s="96"/>
      <c r="CY1139" s="96"/>
      <c r="CZ1139" s="20"/>
      <c r="DA1139" s="20"/>
      <c r="DB1139" s="96"/>
      <c r="DC1139" s="96"/>
      <c r="DD1139" s="20"/>
      <c r="DE1139" s="20"/>
      <c r="DF1139" s="96"/>
      <c r="DG1139" s="96"/>
      <c r="DH1139" s="20"/>
      <c r="DI1139" s="20"/>
      <c r="DJ1139" s="96"/>
      <c r="DK1139" s="96"/>
      <c r="DL1139" s="20"/>
      <c r="DM1139" s="20"/>
      <c r="DN1139" s="96"/>
      <c r="DO1139" s="96"/>
      <c r="DP1139" s="20"/>
      <c r="DQ1139" s="20"/>
      <c r="DR1139" s="96"/>
      <c r="DS1139" s="96"/>
      <c r="DT1139" s="20"/>
      <c r="DU1139" s="20"/>
      <c r="DV1139" s="96"/>
      <c r="DW1139" s="96"/>
      <c r="DX1139" s="20"/>
      <c r="DY1139" s="20"/>
      <c r="DZ1139" s="56"/>
      <c r="EA1139" s="57"/>
    </row>
    <row r="1140" spans="1:131" ht="19.5" customHeight="1" x14ac:dyDescent="0.25">
      <c r="A1140" s="9">
        <v>847</v>
      </c>
      <c r="B1140" s="10" t="s">
        <v>2362</v>
      </c>
      <c r="C1140" s="9" t="s">
        <v>2363</v>
      </c>
      <c r="E1140" s="9" t="s">
        <v>2364</v>
      </c>
      <c r="F1140" s="9" t="s">
        <v>2365</v>
      </c>
      <c r="I1140" s="9" t="s">
        <v>25</v>
      </c>
      <c r="J1140" s="129">
        <v>41673</v>
      </c>
      <c r="K1140" s="129">
        <v>41645</v>
      </c>
      <c r="L1140" s="129">
        <v>41820</v>
      </c>
      <c r="O1140" s="9">
        <v>28</v>
      </c>
      <c r="Q1140" s="9" t="s">
        <v>54</v>
      </c>
      <c r="S1140" s="13">
        <v>7500000</v>
      </c>
      <c r="T1140" s="13">
        <v>7500000</v>
      </c>
      <c r="U1140" s="13">
        <v>1500000</v>
      </c>
      <c r="AF1140" s="51">
        <f t="shared" si="16"/>
        <v>0</v>
      </c>
      <c r="AH1140" s="11">
        <v>41508</v>
      </c>
      <c r="AI1140" s="11">
        <v>41820</v>
      </c>
      <c r="AJ1140" s="13">
        <v>5776560</v>
      </c>
      <c r="AK1140" s="13">
        <v>1155312</v>
      </c>
    </row>
    <row r="1141" spans="1:131" s="18" customFormat="1" ht="19.5" customHeight="1" x14ac:dyDescent="0.25">
      <c r="A1141" s="18">
        <v>847</v>
      </c>
      <c r="B1141" s="17" t="s">
        <v>2362</v>
      </c>
      <c r="C1141" s="18" t="s">
        <v>2363</v>
      </c>
      <c r="D1141" s="19"/>
      <c r="G1141" s="19">
        <v>41927</v>
      </c>
      <c r="J1141" s="130"/>
      <c r="K1141" s="130">
        <v>41508</v>
      </c>
      <c r="L1141" s="130"/>
      <c r="R1141" s="20"/>
      <c r="S1141" s="20"/>
      <c r="T1141" s="20"/>
      <c r="U1141" s="20"/>
      <c r="V1141" s="20"/>
      <c r="W1141" s="20"/>
      <c r="X1141" s="20"/>
      <c r="Y1141" s="20"/>
      <c r="Z1141" s="20"/>
      <c r="AA1141" s="20"/>
      <c r="AB1141" s="20"/>
      <c r="AC1141" s="20"/>
      <c r="AD1141" s="20"/>
      <c r="AE1141" s="20"/>
      <c r="AF1141" s="51">
        <f t="shared" si="16"/>
        <v>0</v>
      </c>
      <c r="AG1141" s="46"/>
      <c r="AH1141" s="19"/>
      <c r="AI1141" s="19"/>
      <c r="AJ1141" s="20"/>
      <c r="AK1141" s="20"/>
      <c r="AL1141" s="19"/>
      <c r="AM1141" s="19"/>
      <c r="AN1141" s="20"/>
      <c r="AO1141" s="20"/>
      <c r="AP1141" s="19"/>
      <c r="AQ1141" s="19"/>
      <c r="AR1141" s="20"/>
      <c r="AS1141" s="20"/>
      <c r="AT1141" s="19"/>
      <c r="AU1141" s="19"/>
      <c r="AV1141" s="20"/>
      <c r="AW1141" s="20"/>
      <c r="AX1141" s="19"/>
      <c r="AY1141" s="19"/>
      <c r="AZ1141" s="20"/>
      <c r="BA1141" s="20"/>
      <c r="BB1141" s="19"/>
      <c r="BC1141" s="19"/>
      <c r="BD1141" s="20"/>
      <c r="BE1141" s="20"/>
      <c r="BF1141" s="19"/>
      <c r="BG1141" s="19"/>
      <c r="BH1141" s="20"/>
      <c r="BI1141" s="20"/>
      <c r="BJ1141" s="19"/>
      <c r="BK1141" s="19"/>
      <c r="BL1141" s="20"/>
      <c r="BM1141" s="20"/>
      <c r="BN1141" s="19"/>
      <c r="BO1141" s="19"/>
      <c r="BP1141" s="20"/>
      <c r="BQ1141" s="20"/>
      <c r="BT1141" s="20"/>
      <c r="BU1141" s="20"/>
      <c r="BX1141" s="20"/>
      <c r="BY1141" s="20"/>
      <c r="CB1141" s="20"/>
      <c r="CC1141" s="20"/>
      <c r="CF1141" s="20"/>
      <c r="CG1141" s="20"/>
      <c r="CJ1141" s="20"/>
      <c r="CK1141" s="20"/>
      <c r="CN1141" s="20"/>
      <c r="CO1141" s="20"/>
      <c r="CP1141" s="19"/>
      <c r="CQ1141" s="19"/>
      <c r="CR1141" s="20"/>
      <c r="CS1141" s="20"/>
      <c r="CT1141" s="19"/>
      <c r="CU1141" s="19"/>
      <c r="CV1141" s="20"/>
      <c r="CW1141" s="20"/>
      <c r="CX1141" s="96"/>
      <c r="CY1141" s="96"/>
      <c r="CZ1141" s="20"/>
      <c r="DA1141" s="20"/>
      <c r="DB1141" s="96"/>
      <c r="DC1141" s="96"/>
      <c r="DD1141" s="20"/>
      <c r="DE1141" s="20"/>
      <c r="DF1141" s="96"/>
      <c r="DG1141" s="96"/>
      <c r="DH1141" s="20"/>
      <c r="DI1141" s="20"/>
      <c r="DJ1141" s="96"/>
      <c r="DK1141" s="96"/>
      <c r="DL1141" s="20"/>
      <c r="DM1141" s="20"/>
      <c r="DN1141" s="96"/>
      <c r="DO1141" s="96"/>
      <c r="DP1141" s="20"/>
      <c r="DQ1141" s="20"/>
      <c r="DR1141" s="96"/>
      <c r="DS1141" s="96"/>
      <c r="DT1141" s="20"/>
      <c r="DU1141" s="20"/>
      <c r="DV1141" s="96"/>
      <c r="DW1141" s="96"/>
      <c r="DX1141" s="20"/>
      <c r="DY1141" s="20"/>
      <c r="DZ1141" s="56"/>
      <c r="EA1141" s="57"/>
    </row>
    <row r="1142" spans="1:131" ht="19.5" customHeight="1" x14ac:dyDescent="0.25">
      <c r="A1142" s="9">
        <v>848</v>
      </c>
      <c r="B1142" s="10" t="s">
        <v>2366</v>
      </c>
      <c r="C1142" s="9" t="s">
        <v>2367</v>
      </c>
      <c r="E1142" s="9" t="s">
        <v>22</v>
      </c>
      <c r="F1142" s="9" t="s">
        <v>23</v>
      </c>
      <c r="I1142" s="9" t="s">
        <v>78</v>
      </c>
      <c r="J1142" s="129">
        <v>41744</v>
      </c>
      <c r="K1142" s="129">
        <v>41562</v>
      </c>
      <c r="L1142" s="129">
        <v>42369</v>
      </c>
      <c r="O1142" s="9">
        <v>23</v>
      </c>
      <c r="Q1142" s="9" t="s">
        <v>61</v>
      </c>
      <c r="S1142" s="13">
        <v>187584333</v>
      </c>
      <c r="T1142" s="13">
        <v>187584333</v>
      </c>
      <c r="U1142" s="13">
        <v>37516867</v>
      </c>
      <c r="AF1142" s="51">
        <f t="shared" si="16"/>
        <v>0</v>
      </c>
      <c r="AH1142" s="11">
        <v>41562</v>
      </c>
      <c r="AI1142" s="11">
        <v>42004</v>
      </c>
      <c r="AJ1142" s="13">
        <v>81575397</v>
      </c>
      <c r="AK1142" s="13">
        <v>16315079</v>
      </c>
      <c r="AL1142" s="11">
        <v>42005</v>
      </c>
      <c r="AM1142" s="11">
        <v>42094</v>
      </c>
      <c r="AN1142" s="13">
        <v>27052572</v>
      </c>
      <c r="AO1142" s="13">
        <v>5410514</v>
      </c>
      <c r="AP1142" s="11">
        <v>42095</v>
      </c>
      <c r="AQ1142" s="11">
        <v>42369</v>
      </c>
      <c r="AR1142" s="13">
        <v>48567810</v>
      </c>
      <c r="AS1142" s="13">
        <v>9713562</v>
      </c>
      <c r="AT1142" s="11">
        <v>41562</v>
      </c>
      <c r="AU1142" s="11">
        <v>42369</v>
      </c>
      <c r="AV1142" s="13">
        <v>158612507</v>
      </c>
      <c r="AW1142" s="13">
        <v>283346</v>
      </c>
      <c r="DZ1142" s="54">
        <v>158612507</v>
      </c>
      <c r="EA1142" s="55">
        <v>31722501</v>
      </c>
    </row>
    <row r="1143" spans="1:131" ht="35.25" customHeight="1" x14ac:dyDescent="0.25">
      <c r="A1143" s="9">
        <v>849</v>
      </c>
      <c r="B1143" s="10" t="s">
        <v>2368</v>
      </c>
      <c r="C1143" s="9" t="s">
        <v>2369</v>
      </c>
      <c r="E1143" s="9" t="s">
        <v>22</v>
      </c>
      <c r="F1143" s="9" t="s">
        <v>23</v>
      </c>
      <c r="I1143" s="9" t="s">
        <v>78</v>
      </c>
      <c r="J1143" s="129">
        <v>41800</v>
      </c>
      <c r="K1143" s="129">
        <v>41650</v>
      </c>
      <c r="L1143" s="129">
        <v>42079</v>
      </c>
      <c r="O1143" s="9">
        <v>31</v>
      </c>
      <c r="Q1143" s="9" t="s">
        <v>54</v>
      </c>
      <c r="S1143" s="13">
        <v>10965000</v>
      </c>
      <c r="T1143" s="13">
        <v>10965000</v>
      </c>
      <c r="U1143" s="13">
        <v>2193000</v>
      </c>
      <c r="AF1143" s="51">
        <f t="shared" si="16"/>
        <v>0</v>
      </c>
      <c r="AH1143" s="11">
        <v>41650</v>
      </c>
      <c r="AI1143" s="11">
        <v>42079</v>
      </c>
      <c r="AJ1143" s="13">
        <v>9951536</v>
      </c>
      <c r="AK1143" s="13">
        <v>1990307</v>
      </c>
    </row>
    <row r="1144" spans="1:131" ht="19.5" customHeight="1" x14ac:dyDescent="0.25">
      <c r="A1144" s="9">
        <v>850</v>
      </c>
      <c r="B1144" s="10" t="s">
        <v>2370</v>
      </c>
      <c r="C1144" s="9" t="s">
        <v>2371</v>
      </c>
      <c r="E1144" s="9" t="s">
        <v>681</v>
      </c>
      <c r="F1144" s="9" t="s">
        <v>682</v>
      </c>
      <c r="I1144" s="9" t="s">
        <v>1093</v>
      </c>
      <c r="J1144" s="129">
        <v>41760</v>
      </c>
      <c r="K1144" s="129">
        <v>41730</v>
      </c>
      <c r="L1144" s="129">
        <v>42094</v>
      </c>
      <c r="O1144" s="9">
        <v>30</v>
      </c>
      <c r="Q1144" s="9" t="s">
        <v>54</v>
      </c>
      <c r="S1144" s="13">
        <v>11250000</v>
      </c>
      <c r="T1144" s="13">
        <v>11250000</v>
      </c>
      <c r="U1144" s="13">
        <v>2250000</v>
      </c>
      <c r="AF1144" s="51">
        <f t="shared" si="16"/>
        <v>0</v>
      </c>
      <c r="AH1144" s="11">
        <v>41730</v>
      </c>
      <c r="AI1144" s="11">
        <v>42094</v>
      </c>
      <c r="AJ1144" s="13">
        <v>11250000</v>
      </c>
      <c r="AK1144" s="13">
        <v>2250000</v>
      </c>
    </row>
    <row r="1145" spans="1:131" ht="19.5" customHeight="1" x14ac:dyDescent="0.25">
      <c r="A1145" s="9">
        <v>851</v>
      </c>
      <c r="B1145" s="10" t="s">
        <v>2372</v>
      </c>
      <c r="C1145" s="9" t="s">
        <v>2373</v>
      </c>
      <c r="E1145" s="9" t="s">
        <v>681</v>
      </c>
      <c r="F1145" s="9" t="s">
        <v>682</v>
      </c>
      <c r="I1145" s="9" t="s">
        <v>25</v>
      </c>
      <c r="J1145" s="129">
        <v>41760</v>
      </c>
      <c r="K1145" s="129">
        <v>41730</v>
      </c>
      <c r="L1145" s="129">
        <v>42094</v>
      </c>
      <c r="O1145" s="9">
        <v>26</v>
      </c>
      <c r="Q1145" s="9" t="s">
        <v>54</v>
      </c>
      <c r="S1145" s="13">
        <v>11250000</v>
      </c>
      <c r="T1145" s="13">
        <v>11250000</v>
      </c>
      <c r="U1145" s="13">
        <v>2250000</v>
      </c>
      <c r="AF1145" s="51">
        <f t="shared" si="16"/>
        <v>0</v>
      </c>
      <c r="AH1145" s="11">
        <v>41730</v>
      </c>
      <c r="AI1145" s="11">
        <v>42094</v>
      </c>
      <c r="AJ1145" s="13">
        <v>11250031</v>
      </c>
      <c r="AK1145" s="13">
        <v>2250000</v>
      </c>
    </row>
    <row r="1146" spans="1:131" s="18" customFormat="1" ht="19.5" customHeight="1" x14ac:dyDescent="0.25">
      <c r="A1146" s="18">
        <v>852</v>
      </c>
      <c r="B1146" s="17" t="s">
        <v>2372</v>
      </c>
      <c r="C1146" s="18" t="s">
        <v>3202</v>
      </c>
      <c r="D1146" s="19">
        <v>42165</v>
      </c>
      <c r="G1146" s="19"/>
      <c r="J1146" s="130"/>
      <c r="K1146" s="130"/>
      <c r="L1146" s="130"/>
      <c r="R1146" s="20"/>
      <c r="S1146" s="20"/>
      <c r="T1146" s="20"/>
      <c r="U1146" s="20"/>
      <c r="V1146" s="20"/>
      <c r="W1146" s="20"/>
      <c r="X1146" s="20"/>
      <c r="Y1146" s="20"/>
      <c r="Z1146" s="20"/>
      <c r="AA1146" s="20"/>
      <c r="AB1146" s="20"/>
      <c r="AC1146" s="20"/>
      <c r="AD1146" s="20"/>
      <c r="AE1146" s="20"/>
      <c r="AF1146" s="51">
        <f t="shared" si="16"/>
        <v>0</v>
      </c>
      <c r="AG1146" s="46"/>
      <c r="AH1146" s="19"/>
      <c r="AI1146" s="19"/>
      <c r="AJ1146" s="20"/>
      <c r="AK1146" s="20"/>
      <c r="AL1146" s="19"/>
      <c r="AM1146" s="19"/>
      <c r="AN1146" s="20"/>
      <c r="AO1146" s="20"/>
      <c r="AP1146" s="19"/>
      <c r="AQ1146" s="19"/>
      <c r="AR1146" s="20"/>
      <c r="AS1146" s="20"/>
      <c r="AT1146" s="19"/>
      <c r="AU1146" s="19"/>
      <c r="AV1146" s="20"/>
      <c r="AW1146" s="20"/>
      <c r="AX1146" s="19"/>
      <c r="AY1146" s="19"/>
      <c r="AZ1146" s="20"/>
      <c r="BA1146" s="20"/>
      <c r="BB1146" s="19"/>
      <c r="BC1146" s="19"/>
      <c r="BD1146" s="20"/>
      <c r="BE1146" s="20"/>
      <c r="BF1146" s="19"/>
      <c r="BG1146" s="19"/>
      <c r="BH1146" s="20"/>
      <c r="BI1146" s="20"/>
      <c r="BJ1146" s="19"/>
      <c r="BK1146" s="19"/>
      <c r="BL1146" s="20"/>
      <c r="BM1146" s="20"/>
      <c r="BN1146" s="19"/>
      <c r="BO1146" s="19"/>
      <c r="BP1146" s="20"/>
      <c r="BQ1146" s="20"/>
      <c r="BT1146" s="20"/>
      <c r="BU1146" s="20"/>
      <c r="BX1146" s="20"/>
      <c r="BY1146" s="20"/>
      <c r="CB1146" s="20"/>
      <c r="CC1146" s="20"/>
      <c r="CF1146" s="20"/>
      <c r="CG1146" s="20"/>
      <c r="CJ1146" s="20"/>
      <c r="CK1146" s="20"/>
      <c r="CN1146" s="20"/>
      <c r="CO1146" s="20"/>
      <c r="CP1146" s="19"/>
      <c r="CQ1146" s="19"/>
      <c r="CR1146" s="20"/>
      <c r="CS1146" s="20"/>
      <c r="CT1146" s="19"/>
      <c r="CU1146" s="19"/>
      <c r="CV1146" s="20"/>
      <c r="CW1146" s="20"/>
      <c r="CX1146" s="96"/>
      <c r="CY1146" s="96"/>
      <c r="CZ1146" s="20"/>
      <c r="DA1146" s="20"/>
      <c r="DB1146" s="96"/>
      <c r="DC1146" s="96"/>
      <c r="DD1146" s="20"/>
      <c r="DE1146" s="20"/>
      <c r="DF1146" s="96"/>
      <c r="DG1146" s="96"/>
      <c r="DH1146" s="20"/>
      <c r="DI1146" s="20"/>
      <c r="DJ1146" s="96"/>
      <c r="DK1146" s="96"/>
      <c r="DL1146" s="20"/>
      <c r="DM1146" s="20"/>
      <c r="DN1146" s="96"/>
      <c r="DO1146" s="96"/>
      <c r="DP1146" s="20"/>
      <c r="DQ1146" s="20"/>
      <c r="DR1146" s="96"/>
      <c r="DS1146" s="96"/>
      <c r="DT1146" s="20"/>
      <c r="DU1146" s="20"/>
      <c r="DV1146" s="96"/>
      <c r="DW1146" s="96"/>
      <c r="DX1146" s="20"/>
      <c r="DY1146" s="20"/>
      <c r="DZ1146" s="56"/>
      <c r="EA1146" s="57"/>
    </row>
    <row r="1147" spans="1:131" ht="15.75" x14ac:dyDescent="0.25">
      <c r="A1147" s="9">
        <v>852</v>
      </c>
      <c r="B1147" s="10" t="s">
        <v>2374</v>
      </c>
      <c r="C1147" s="9" t="s">
        <v>2375</v>
      </c>
      <c r="E1147" s="9" t="s">
        <v>236</v>
      </c>
      <c r="F1147" s="9" t="s">
        <v>1351</v>
      </c>
      <c r="I1147" s="9" t="s">
        <v>78</v>
      </c>
      <c r="J1147" s="129">
        <v>41791</v>
      </c>
      <c r="K1147" s="129">
        <v>41791</v>
      </c>
      <c r="L1147" s="129">
        <v>42094</v>
      </c>
      <c r="O1147" s="9">
        <v>30</v>
      </c>
      <c r="Q1147" s="9" t="s">
        <v>54</v>
      </c>
      <c r="S1147" s="13">
        <v>25000000</v>
      </c>
      <c r="T1147" s="13">
        <v>25000000</v>
      </c>
      <c r="U1147" s="13">
        <v>5000000</v>
      </c>
      <c r="AF1147" s="51">
        <f t="shared" ref="AF1147:AF1217" si="17">SUM(V1147:AE1147)</f>
        <v>0</v>
      </c>
      <c r="AH1147" s="11">
        <v>41640</v>
      </c>
      <c r="AI1147" s="11">
        <v>42094</v>
      </c>
      <c r="AJ1147" s="13">
        <v>31784730</v>
      </c>
      <c r="AK1147" s="13">
        <v>6356946</v>
      </c>
    </row>
    <row r="1148" spans="1:131" s="18" customFormat="1" ht="15.75" x14ac:dyDescent="0.25">
      <c r="A1148" s="18">
        <v>852</v>
      </c>
      <c r="B1148" s="17" t="s">
        <v>2374</v>
      </c>
      <c r="C1148" s="18" t="s">
        <v>2375</v>
      </c>
      <c r="D1148" s="19">
        <v>42563</v>
      </c>
      <c r="G1148" s="19"/>
      <c r="J1148" s="130"/>
      <c r="K1148" s="130"/>
      <c r="L1148" s="130"/>
      <c r="R1148" s="20"/>
      <c r="S1148" s="20">
        <v>31940099</v>
      </c>
      <c r="T1148" s="20">
        <v>31940099</v>
      </c>
      <c r="U1148" s="20">
        <v>6380020</v>
      </c>
      <c r="V1148" s="20"/>
      <c r="W1148" s="20"/>
      <c r="X1148" s="20"/>
      <c r="Y1148" s="20"/>
      <c r="Z1148" s="20"/>
      <c r="AA1148" s="20"/>
      <c r="AB1148" s="20"/>
      <c r="AC1148" s="20"/>
      <c r="AD1148" s="20"/>
      <c r="AE1148" s="20"/>
      <c r="AF1148" s="80"/>
      <c r="AG1148" s="46"/>
      <c r="AH1148" s="19"/>
      <c r="AI1148" s="19"/>
      <c r="AJ1148" s="20"/>
      <c r="AK1148" s="20"/>
      <c r="AL1148" s="19"/>
      <c r="AM1148" s="19"/>
      <c r="AN1148" s="20"/>
      <c r="AO1148" s="20"/>
      <c r="AP1148" s="19"/>
      <c r="AQ1148" s="19"/>
      <c r="AR1148" s="20"/>
      <c r="AS1148" s="20"/>
      <c r="AT1148" s="19"/>
      <c r="AU1148" s="19"/>
      <c r="AV1148" s="20"/>
      <c r="AW1148" s="20"/>
      <c r="AX1148" s="19"/>
      <c r="AY1148" s="19"/>
      <c r="AZ1148" s="20"/>
      <c r="BA1148" s="20"/>
      <c r="BB1148" s="19"/>
      <c r="BC1148" s="19"/>
      <c r="BD1148" s="20"/>
      <c r="BE1148" s="20"/>
      <c r="BF1148" s="19"/>
      <c r="BG1148" s="19"/>
      <c r="BH1148" s="20"/>
      <c r="BI1148" s="20"/>
      <c r="BJ1148" s="19"/>
      <c r="BK1148" s="19"/>
      <c r="BL1148" s="20"/>
      <c r="BM1148" s="20"/>
      <c r="BN1148" s="19"/>
      <c r="BO1148" s="19"/>
      <c r="BP1148" s="20"/>
      <c r="BQ1148" s="20"/>
      <c r="BT1148" s="20"/>
      <c r="BU1148" s="20"/>
      <c r="BX1148" s="20"/>
      <c r="BY1148" s="20"/>
      <c r="CB1148" s="20"/>
      <c r="CC1148" s="20"/>
      <c r="CF1148" s="20"/>
      <c r="CG1148" s="20"/>
      <c r="CJ1148" s="20"/>
      <c r="CK1148" s="20"/>
      <c r="CN1148" s="20"/>
      <c r="CO1148" s="20"/>
      <c r="CP1148" s="19"/>
      <c r="CQ1148" s="19"/>
      <c r="CR1148" s="20"/>
      <c r="CS1148" s="20"/>
      <c r="CT1148" s="19"/>
      <c r="CU1148" s="19"/>
      <c r="CV1148" s="20"/>
      <c r="CW1148" s="20"/>
      <c r="CX1148" s="96"/>
      <c r="CY1148" s="96"/>
      <c r="CZ1148" s="20"/>
      <c r="DA1148" s="20"/>
      <c r="DB1148" s="96"/>
      <c r="DC1148" s="96"/>
      <c r="DD1148" s="20"/>
      <c r="DE1148" s="20"/>
      <c r="DF1148" s="96"/>
      <c r="DG1148" s="96"/>
      <c r="DH1148" s="20"/>
      <c r="DI1148" s="20"/>
      <c r="DJ1148" s="96"/>
      <c r="DK1148" s="96"/>
      <c r="DL1148" s="20"/>
      <c r="DM1148" s="20"/>
      <c r="DN1148" s="96"/>
      <c r="DO1148" s="96"/>
      <c r="DP1148" s="20"/>
      <c r="DQ1148" s="20"/>
      <c r="DR1148" s="96"/>
      <c r="DS1148" s="96"/>
      <c r="DT1148" s="20"/>
      <c r="DU1148" s="20"/>
      <c r="DV1148" s="96"/>
      <c r="DW1148" s="96"/>
      <c r="DX1148" s="20"/>
      <c r="DY1148" s="20"/>
      <c r="DZ1148" s="56"/>
      <c r="EA1148" s="57"/>
    </row>
    <row r="1149" spans="1:131" ht="19.5" customHeight="1" x14ac:dyDescent="0.25">
      <c r="A1149" s="9">
        <v>853</v>
      </c>
      <c r="B1149" s="10" t="s">
        <v>2376</v>
      </c>
      <c r="C1149" s="9" t="s">
        <v>2917</v>
      </c>
      <c r="E1149" s="9" t="s">
        <v>447</v>
      </c>
      <c r="F1149" s="9" t="s">
        <v>2191</v>
      </c>
      <c r="I1149" s="9" t="s">
        <v>25</v>
      </c>
      <c r="J1149" s="129">
        <v>41697</v>
      </c>
      <c r="K1149" s="129">
        <v>41697</v>
      </c>
      <c r="L1149" s="129">
        <v>42004</v>
      </c>
      <c r="O1149" s="9">
        <v>24</v>
      </c>
      <c r="Q1149" s="9" t="s">
        <v>54</v>
      </c>
      <c r="S1149" s="13">
        <v>7165000</v>
      </c>
      <c r="T1149" s="13">
        <v>7165000</v>
      </c>
      <c r="U1149" s="13">
        <v>1433000</v>
      </c>
      <c r="AF1149" s="51">
        <f t="shared" si="17"/>
        <v>0</v>
      </c>
      <c r="AH1149" s="11">
        <v>41697</v>
      </c>
      <c r="AI1149" s="11">
        <v>41779</v>
      </c>
      <c r="AJ1149" s="13">
        <v>6415681</v>
      </c>
      <c r="AK1149" s="13">
        <v>1283136</v>
      </c>
    </row>
    <row r="1150" spans="1:131" ht="19.5" customHeight="1" x14ac:dyDescent="0.25">
      <c r="A1150" s="9">
        <v>854</v>
      </c>
      <c r="B1150" s="10" t="s">
        <v>2377</v>
      </c>
      <c r="C1150" s="9" t="s">
        <v>2918</v>
      </c>
      <c r="E1150" s="9" t="s">
        <v>447</v>
      </c>
      <c r="F1150" s="9" t="s">
        <v>2191</v>
      </c>
      <c r="I1150" s="9" t="s">
        <v>25</v>
      </c>
      <c r="J1150" s="129">
        <v>41718</v>
      </c>
      <c r="K1150" s="129">
        <v>41718</v>
      </c>
      <c r="L1150" s="129">
        <v>42004</v>
      </c>
      <c r="O1150" s="9">
        <v>24</v>
      </c>
      <c r="Q1150" s="9" t="s">
        <v>54</v>
      </c>
      <c r="S1150" s="13">
        <v>6835000</v>
      </c>
      <c r="T1150" s="13">
        <v>6835000</v>
      </c>
      <c r="U1150" s="13">
        <v>1367000</v>
      </c>
      <c r="AF1150" s="51">
        <f t="shared" si="17"/>
        <v>0</v>
      </c>
      <c r="AH1150" s="11">
        <v>41718</v>
      </c>
      <c r="AI1150" s="11">
        <v>41806</v>
      </c>
      <c r="AJ1150" s="13">
        <v>6739504</v>
      </c>
      <c r="AK1150" s="13">
        <v>1347901</v>
      </c>
    </row>
    <row r="1151" spans="1:131" ht="19.5" customHeight="1" x14ac:dyDescent="0.25">
      <c r="A1151" s="9">
        <v>855</v>
      </c>
      <c r="B1151" s="10" t="s">
        <v>2378</v>
      </c>
      <c r="C1151" s="9" t="s">
        <v>2919</v>
      </c>
      <c r="E1151" s="9" t="s">
        <v>447</v>
      </c>
      <c r="F1151" s="9" t="s">
        <v>2191</v>
      </c>
      <c r="I1151" s="9" t="s">
        <v>25</v>
      </c>
      <c r="J1151" s="129">
        <v>41772</v>
      </c>
      <c r="K1151" s="129">
        <v>41772</v>
      </c>
      <c r="L1151" s="129">
        <v>42004</v>
      </c>
      <c r="O1151" s="9">
        <v>24</v>
      </c>
      <c r="Q1151" s="9" t="s">
        <v>54</v>
      </c>
      <c r="S1151" s="13">
        <v>7200000</v>
      </c>
      <c r="T1151" s="13">
        <v>7200000</v>
      </c>
      <c r="U1151" s="13">
        <v>1440000</v>
      </c>
      <c r="AF1151" s="51">
        <f t="shared" si="17"/>
        <v>0</v>
      </c>
      <c r="AH1151" s="11">
        <v>41772</v>
      </c>
      <c r="AI1151" s="11">
        <v>41913</v>
      </c>
      <c r="AJ1151" s="13">
        <v>6350000</v>
      </c>
      <c r="AK1151" s="13">
        <v>1270000</v>
      </c>
    </row>
    <row r="1152" spans="1:131" ht="19.5" customHeight="1" x14ac:dyDescent="0.25">
      <c r="A1152" s="9">
        <v>856</v>
      </c>
      <c r="B1152" s="10" t="s">
        <v>2379</v>
      </c>
      <c r="C1152" s="9" t="s">
        <v>2920</v>
      </c>
      <c r="E1152" s="9" t="s">
        <v>447</v>
      </c>
      <c r="F1152" s="9" t="s">
        <v>2191</v>
      </c>
      <c r="I1152" s="9" t="s">
        <v>25</v>
      </c>
      <c r="J1152" s="129">
        <v>41759</v>
      </c>
      <c r="K1152" s="129">
        <v>41759</v>
      </c>
      <c r="L1152" s="129">
        <v>42004</v>
      </c>
      <c r="O1152" s="9">
        <v>24</v>
      </c>
      <c r="Q1152" s="9" t="s">
        <v>54</v>
      </c>
      <c r="S1152" s="13">
        <v>4530000</v>
      </c>
      <c r="T1152" s="13">
        <v>4530000</v>
      </c>
      <c r="U1152" s="13">
        <v>906000</v>
      </c>
      <c r="AF1152" s="51">
        <f t="shared" si="17"/>
        <v>0</v>
      </c>
      <c r="AH1152" s="11">
        <v>41759</v>
      </c>
      <c r="AI1152" s="11">
        <v>41913</v>
      </c>
      <c r="AJ1152" s="13">
        <v>4405000</v>
      </c>
      <c r="AK1152" s="13">
        <v>881000</v>
      </c>
    </row>
    <row r="1153" spans="1:131" ht="19.5" customHeight="1" x14ac:dyDescent="0.25">
      <c r="A1153" s="9">
        <v>857</v>
      </c>
      <c r="B1153" s="10" t="s">
        <v>2380</v>
      </c>
      <c r="C1153" s="9" t="s">
        <v>2921</v>
      </c>
      <c r="E1153" s="9" t="s">
        <v>447</v>
      </c>
      <c r="F1153" s="9" t="s">
        <v>2191</v>
      </c>
      <c r="I1153" s="9" t="s">
        <v>25</v>
      </c>
      <c r="J1153" s="129">
        <v>41746</v>
      </c>
      <c r="K1153" s="129" t="s">
        <v>2381</v>
      </c>
      <c r="L1153" s="129">
        <v>42004</v>
      </c>
      <c r="O1153" s="9">
        <v>24</v>
      </c>
      <c r="Q1153" s="9" t="s">
        <v>54</v>
      </c>
      <c r="S1153" s="13">
        <v>6985000</v>
      </c>
      <c r="T1153" s="13">
        <v>6985000</v>
      </c>
      <c r="U1153" s="13">
        <v>1397000</v>
      </c>
      <c r="AF1153" s="51">
        <f t="shared" si="17"/>
        <v>0</v>
      </c>
      <c r="AH1153" s="11">
        <v>41746</v>
      </c>
      <c r="AI1153" s="11">
        <v>41814</v>
      </c>
      <c r="AJ1153" s="13">
        <v>6090000</v>
      </c>
      <c r="AK1153" s="13">
        <v>1218000</v>
      </c>
    </row>
    <row r="1154" spans="1:131" ht="19.5" customHeight="1" x14ac:dyDescent="0.25">
      <c r="A1154" s="9">
        <v>858</v>
      </c>
      <c r="B1154" s="10" t="s">
        <v>2382</v>
      </c>
      <c r="C1154" s="9" t="s">
        <v>2922</v>
      </c>
      <c r="E1154" s="9" t="s">
        <v>447</v>
      </c>
      <c r="F1154" s="9" t="s">
        <v>2191</v>
      </c>
      <c r="I1154" s="9" t="s">
        <v>25</v>
      </c>
      <c r="J1154" s="129">
        <v>41734</v>
      </c>
      <c r="K1154" s="129">
        <v>41734</v>
      </c>
      <c r="L1154" s="129">
        <v>42004</v>
      </c>
      <c r="O1154" s="9">
        <v>24</v>
      </c>
      <c r="Q1154" s="9" t="s">
        <v>54</v>
      </c>
      <c r="S1154" s="13">
        <v>6985000</v>
      </c>
      <c r="T1154" s="13">
        <v>6985000</v>
      </c>
      <c r="U1154" s="13">
        <v>1397000</v>
      </c>
      <c r="AF1154" s="51">
        <f t="shared" si="17"/>
        <v>0</v>
      </c>
      <c r="AH1154" s="11">
        <v>41734</v>
      </c>
      <c r="AI1154" s="11">
        <v>41810</v>
      </c>
      <c r="AJ1154" s="13">
        <v>5400000</v>
      </c>
      <c r="AK1154" s="13">
        <v>1080000</v>
      </c>
    </row>
    <row r="1155" spans="1:131" ht="19.5" customHeight="1" x14ac:dyDescent="0.25">
      <c r="A1155" s="9">
        <v>859</v>
      </c>
      <c r="B1155" s="10" t="s">
        <v>2383</v>
      </c>
      <c r="C1155" s="9" t="s">
        <v>2385</v>
      </c>
      <c r="E1155" s="9" t="s">
        <v>414</v>
      </c>
      <c r="F1155" s="9" t="s">
        <v>2386</v>
      </c>
      <c r="I1155" s="9" t="s">
        <v>28</v>
      </c>
      <c r="J1155" s="129">
        <v>41688</v>
      </c>
      <c r="K1155" s="129">
        <v>41589</v>
      </c>
      <c r="L1155" s="129">
        <v>41759</v>
      </c>
      <c r="O1155" s="9">
        <v>29</v>
      </c>
      <c r="Q1155" s="9" t="s">
        <v>54</v>
      </c>
      <c r="S1155" s="13">
        <v>9910000</v>
      </c>
      <c r="T1155" s="13">
        <v>9910000</v>
      </c>
      <c r="U1155" s="13">
        <v>1980000</v>
      </c>
      <c r="AF1155" s="51">
        <f t="shared" si="17"/>
        <v>0</v>
      </c>
      <c r="AH1155" s="11">
        <v>41579</v>
      </c>
      <c r="AI1155" s="11">
        <v>41759</v>
      </c>
      <c r="AJ1155" s="13">
        <v>9536205</v>
      </c>
      <c r="AK1155" s="13">
        <v>1907241</v>
      </c>
    </row>
    <row r="1156" spans="1:131" ht="19.5" customHeight="1" x14ac:dyDescent="0.25">
      <c r="A1156" s="9">
        <v>860</v>
      </c>
      <c r="B1156" s="10" t="s">
        <v>2387</v>
      </c>
      <c r="C1156" s="9" t="s">
        <v>2384</v>
      </c>
      <c r="E1156" s="9" t="s">
        <v>2391</v>
      </c>
      <c r="F1156" s="9" t="s">
        <v>2388</v>
      </c>
      <c r="I1156" s="9" t="s">
        <v>25</v>
      </c>
      <c r="J1156" s="129">
        <v>41703</v>
      </c>
      <c r="K1156" s="129">
        <v>41685</v>
      </c>
      <c r="L1156" s="129">
        <v>42003</v>
      </c>
      <c r="O1156" s="9">
        <v>25</v>
      </c>
      <c r="Q1156" s="9" t="s">
        <v>54</v>
      </c>
      <c r="S1156" s="13">
        <v>7000000</v>
      </c>
      <c r="T1156" s="13">
        <v>7000000</v>
      </c>
      <c r="U1156" s="13">
        <v>1400000</v>
      </c>
      <c r="AF1156" s="51">
        <f t="shared" si="17"/>
        <v>0</v>
      </c>
      <c r="AH1156" s="11">
        <v>41685</v>
      </c>
      <c r="AI1156" s="11">
        <v>42004</v>
      </c>
      <c r="AJ1156" s="13">
        <v>7004145</v>
      </c>
      <c r="AK1156" s="13">
        <v>1400000</v>
      </c>
    </row>
    <row r="1157" spans="1:131" s="18" customFormat="1" ht="19.5" customHeight="1" x14ac:dyDescent="0.25">
      <c r="A1157" s="18">
        <v>860</v>
      </c>
      <c r="B1157" s="17" t="s">
        <v>2387</v>
      </c>
      <c r="C1157" s="18" t="s">
        <v>2384</v>
      </c>
      <c r="D1157" s="19"/>
      <c r="G1157" s="19"/>
      <c r="J1157" s="130"/>
      <c r="K1157" s="130"/>
      <c r="L1157" s="130">
        <v>42004</v>
      </c>
      <c r="R1157" s="20"/>
      <c r="S1157" s="20"/>
      <c r="T1157" s="20"/>
      <c r="U1157" s="20"/>
      <c r="V1157" s="20"/>
      <c r="W1157" s="20"/>
      <c r="X1157" s="20"/>
      <c r="Y1157" s="20"/>
      <c r="Z1157" s="20"/>
      <c r="AA1157" s="20"/>
      <c r="AB1157" s="20"/>
      <c r="AC1157" s="20"/>
      <c r="AD1157" s="20"/>
      <c r="AE1157" s="20"/>
      <c r="AF1157" s="51">
        <f t="shared" si="17"/>
        <v>0</v>
      </c>
      <c r="AG1157" s="46"/>
      <c r="AH1157" s="19"/>
      <c r="AI1157" s="19"/>
      <c r="AJ1157" s="20"/>
      <c r="AK1157" s="20"/>
      <c r="AL1157" s="19"/>
      <c r="AM1157" s="19"/>
      <c r="AN1157" s="20"/>
      <c r="AO1157" s="20"/>
      <c r="AP1157" s="19"/>
      <c r="AQ1157" s="19"/>
      <c r="AR1157" s="20"/>
      <c r="AS1157" s="20"/>
      <c r="AT1157" s="19"/>
      <c r="AU1157" s="19"/>
      <c r="AV1157" s="20"/>
      <c r="AW1157" s="20"/>
      <c r="AX1157" s="19"/>
      <c r="AY1157" s="19"/>
      <c r="AZ1157" s="20"/>
      <c r="BA1157" s="20"/>
      <c r="BB1157" s="19"/>
      <c r="BC1157" s="19"/>
      <c r="BD1157" s="20"/>
      <c r="BE1157" s="20"/>
      <c r="BF1157" s="19"/>
      <c r="BG1157" s="19"/>
      <c r="BH1157" s="20"/>
      <c r="BI1157" s="20"/>
      <c r="BJ1157" s="19"/>
      <c r="BK1157" s="19"/>
      <c r="BL1157" s="20"/>
      <c r="BM1157" s="20"/>
      <c r="BN1157" s="19"/>
      <c r="BO1157" s="19"/>
      <c r="BP1157" s="20"/>
      <c r="BQ1157" s="20"/>
      <c r="BT1157" s="20"/>
      <c r="BU1157" s="20"/>
      <c r="BX1157" s="20"/>
      <c r="BY1157" s="20"/>
      <c r="CB1157" s="20"/>
      <c r="CC1157" s="20"/>
      <c r="CF1157" s="20"/>
      <c r="CG1157" s="20"/>
      <c r="CJ1157" s="20"/>
      <c r="CK1157" s="20"/>
      <c r="CN1157" s="20"/>
      <c r="CO1157" s="20"/>
      <c r="CP1157" s="19"/>
      <c r="CQ1157" s="19"/>
      <c r="CR1157" s="20"/>
      <c r="CS1157" s="20"/>
      <c r="CT1157" s="19"/>
      <c r="CU1157" s="19"/>
      <c r="CV1157" s="20"/>
      <c r="CW1157" s="20"/>
      <c r="CX1157" s="96"/>
      <c r="CY1157" s="96"/>
      <c r="CZ1157" s="20"/>
      <c r="DA1157" s="20"/>
      <c r="DB1157" s="96"/>
      <c r="DC1157" s="96"/>
      <c r="DD1157" s="20"/>
      <c r="DE1157" s="20"/>
      <c r="DF1157" s="96"/>
      <c r="DG1157" s="96"/>
      <c r="DH1157" s="20"/>
      <c r="DI1157" s="20"/>
      <c r="DJ1157" s="96"/>
      <c r="DK1157" s="96"/>
      <c r="DL1157" s="20"/>
      <c r="DM1157" s="20"/>
      <c r="DN1157" s="96"/>
      <c r="DO1157" s="96"/>
      <c r="DP1157" s="20"/>
      <c r="DQ1157" s="20"/>
      <c r="DR1157" s="96"/>
      <c r="DS1157" s="96"/>
      <c r="DT1157" s="20"/>
      <c r="DU1157" s="20"/>
      <c r="DV1157" s="96"/>
      <c r="DW1157" s="96"/>
      <c r="DX1157" s="20"/>
      <c r="DY1157" s="20"/>
      <c r="DZ1157" s="56"/>
      <c r="EA1157" s="57"/>
    </row>
    <row r="1158" spans="1:131" ht="19.5" customHeight="1" x14ac:dyDescent="0.25">
      <c r="A1158" s="9">
        <v>861</v>
      </c>
      <c r="B1158" s="10" t="s">
        <v>2389</v>
      </c>
      <c r="C1158" s="9" t="s">
        <v>2390</v>
      </c>
      <c r="E1158" s="9" t="s">
        <v>2391</v>
      </c>
      <c r="F1158" s="9" t="s">
        <v>2388</v>
      </c>
      <c r="I1158" s="9" t="s">
        <v>1093</v>
      </c>
      <c r="J1158" s="129">
        <v>41703</v>
      </c>
      <c r="K1158" s="129">
        <v>41685</v>
      </c>
      <c r="L1158" s="129">
        <v>42003</v>
      </c>
      <c r="O1158" s="9">
        <v>24</v>
      </c>
      <c r="Q1158" s="9" t="s">
        <v>54</v>
      </c>
      <c r="S1158" s="13">
        <v>6000000</v>
      </c>
      <c r="T1158" s="13">
        <v>6000000</v>
      </c>
      <c r="U1158" s="13">
        <v>1200000</v>
      </c>
      <c r="AF1158" s="51">
        <f t="shared" si="17"/>
        <v>0</v>
      </c>
      <c r="AH1158" s="11">
        <v>41685</v>
      </c>
      <c r="AI1158" s="11">
        <v>42185</v>
      </c>
      <c r="AJ1158" s="13">
        <v>6009834</v>
      </c>
      <c r="AK1158" s="13">
        <v>1200000</v>
      </c>
    </row>
    <row r="1159" spans="1:131" ht="19.5" customHeight="1" x14ac:dyDescent="0.25">
      <c r="A1159" s="9">
        <v>862</v>
      </c>
      <c r="B1159" s="10" t="s">
        <v>2392</v>
      </c>
      <c r="C1159" s="9" t="s">
        <v>2393</v>
      </c>
      <c r="E1159" s="9" t="s">
        <v>2394</v>
      </c>
      <c r="F1159" s="9" t="s">
        <v>2395</v>
      </c>
      <c r="I1159" s="9" t="s">
        <v>78</v>
      </c>
      <c r="J1159" s="129">
        <v>41426</v>
      </c>
      <c r="K1159" s="129">
        <v>41365</v>
      </c>
      <c r="L1159" s="129">
        <v>41516</v>
      </c>
      <c r="O1159" s="9">
        <v>28</v>
      </c>
      <c r="Q1159" s="9" t="s">
        <v>54</v>
      </c>
      <c r="S1159" s="13">
        <v>19000000</v>
      </c>
      <c r="T1159" s="13">
        <v>19000000</v>
      </c>
      <c r="U1159" s="13">
        <v>3800000</v>
      </c>
      <c r="AF1159" s="51">
        <f t="shared" si="17"/>
        <v>0</v>
      </c>
    </row>
    <row r="1160" spans="1:131" ht="19.5" customHeight="1" x14ac:dyDescent="0.25">
      <c r="A1160" s="9">
        <v>863</v>
      </c>
      <c r="B1160" s="10" t="s">
        <v>2396</v>
      </c>
      <c r="C1160" s="9" t="s">
        <v>5676</v>
      </c>
      <c r="E1160" s="9" t="s">
        <v>2394</v>
      </c>
      <c r="F1160" s="9" t="s">
        <v>2395</v>
      </c>
      <c r="I1160" s="9" t="s">
        <v>78</v>
      </c>
      <c r="J1160" s="129">
        <v>41744</v>
      </c>
      <c r="K1160" s="129">
        <v>41593</v>
      </c>
      <c r="L1160" s="129">
        <v>42155</v>
      </c>
      <c r="O1160" s="9">
        <v>32</v>
      </c>
      <c r="Q1160" s="9" t="s">
        <v>54</v>
      </c>
      <c r="S1160" s="13">
        <v>7500000</v>
      </c>
      <c r="T1160" s="13">
        <v>7500000</v>
      </c>
      <c r="U1160" s="13">
        <v>1500000</v>
      </c>
      <c r="AF1160" s="51">
        <f t="shared" si="17"/>
        <v>0</v>
      </c>
      <c r="AH1160" s="11">
        <v>41744</v>
      </c>
      <c r="AI1160" s="11">
        <v>42338</v>
      </c>
      <c r="AJ1160" s="13">
        <v>6900000</v>
      </c>
      <c r="AK1160" s="13">
        <v>1380000</v>
      </c>
    </row>
    <row r="1161" spans="1:131" s="18" customFormat="1" ht="19.5" customHeight="1" x14ac:dyDescent="0.25">
      <c r="A1161" s="18">
        <v>863</v>
      </c>
      <c r="B1161" s="17" t="s">
        <v>2396</v>
      </c>
      <c r="C1161" s="18" t="s">
        <v>2397</v>
      </c>
      <c r="D1161" s="19">
        <v>42170</v>
      </c>
      <c r="G1161" s="19"/>
      <c r="J1161" s="130"/>
      <c r="K1161" s="130"/>
      <c r="L1161" s="130">
        <v>42338</v>
      </c>
      <c r="R1161" s="20"/>
      <c r="S1161" s="20"/>
      <c r="T1161" s="20"/>
      <c r="U1161" s="20"/>
      <c r="V1161" s="20"/>
      <c r="W1161" s="20"/>
      <c r="X1161" s="20"/>
      <c r="Y1161" s="20"/>
      <c r="Z1161" s="20"/>
      <c r="AA1161" s="20"/>
      <c r="AB1161" s="20"/>
      <c r="AC1161" s="20"/>
      <c r="AD1161" s="20"/>
      <c r="AE1161" s="20"/>
      <c r="AF1161" s="51">
        <f t="shared" si="17"/>
        <v>0</v>
      </c>
      <c r="AG1161" s="46"/>
      <c r="AH1161" s="19"/>
      <c r="AI1161" s="19"/>
      <c r="AJ1161" s="20"/>
      <c r="AK1161" s="20"/>
      <c r="AL1161" s="19"/>
      <c r="AM1161" s="19"/>
      <c r="AN1161" s="20"/>
      <c r="AO1161" s="20"/>
      <c r="AP1161" s="19"/>
      <c r="AQ1161" s="19"/>
      <c r="AR1161" s="20"/>
      <c r="AS1161" s="20"/>
      <c r="AT1161" s="19"/>
      <c r="AU1161" s="19"/>
      <c r="AV1161" s="20"/>
      <c r="AW1161" s="20"/>
      <c r="AX1161" s="19"/>
      <c r="AY1161" s="19"/>
      <c r="AZ1161" s="20"/>
      <c r="BA1161" s="20"/>
      <c r="BB1161" s="19"/>
      <c r="BC1161" s="19"/>
      <c r="BD1161" s="20"/>
      <c r="BE1161" s="20"/>
      <c r="BF1161" s="19"/>
      <c r="BG1161" s="19"/>
      <c r="BH1161" s="20"/>
      <c r="BI1161" s="20"/>
      <c r="BJ1161" s="19"/>
      <c r="BK1161" s="19"/>
      <c r="BL1161" s="20"/>
      <c r="BM1161" s="20"/>
      <c r="BN1161" s="19"/>
      <c r="BO1161" s="19"/>
      <c r="BP1161" s="20"/>
      <c r="BQ1161" s="20"/>
      <c r="BT1161" s="20"/>
      <c r="BU1161" s="20"/>
      <c r="BX1161" s="20"/>
      <c r="BY1161" s="20"/>
      <c r="CB1161" s="20"/>
      <c r="CC1161" s="20"/>
      <c r="CF1161" s="20"/>
      <c r="CG1161" s="20"/>
      <c r="CJ1161" s="20"/>
      <c r="CK1161" s="20"/>
      <c r="CN1161" s="20"/>
      <c r="CO1161" s="20"/>
      <c r="CP1161" s="19"/>
      <c r="CQ1161" s="19"/>
      <c r="CR1161" s="20"/>
      <c r="CS1161" s="20"/>
      <c r="CT1161" s="19"/>
      <c r="CU1161" s="19"/>
      <c r="CV1161" s="20"/>
      <c r="CW1161" s="20"/>
      <c r="CX1161" s="96"/>
      <c r="CY1161" s="96"/>
      <c r="CZ1161" s="20"/>
      <c r="DA1161" s="20"/>
      <c r="DB1161" s="96"/>
      <c r="DC1161" s="96"/>
      <c r="DD1161" s="20"/>
      <c r="DE1161" s="20"/>
      <c r="DF1161" s="96"/>
      <c r="DG1161" s="96"/>
      <c r="DH1161" s="20"/>
      <c r="DI1161" s="20"/>
      <c r="DJ1161" s="96"/>
      <c r="DK1161" s="96"/>
      <c r="DL1161" s="20"/>
      <c r="DM1161" s="20"/>
      <c r="DN1161" s="96"/>
      <c r="DO1161" s="96"/>
      <c r="DP1161" s="20"/>
      <c r="DQ1161" s="20"/>
      <c r="DR1161" s="96"/>
      <c r="DS1161" s="96"/>
      <c r="DT1161" s="20"/>
      <c r="DU1161" s="20"/>
      <c r="DV1161" s="96"/>
      <c r="DW1161" s="96"/>
      <c r="DX1161" s="20"/>
      <c r="DY1161" s="20"/>
      <c r="DZ1161" s="56"/>
      <c r="EA1161" s="57"/>
    </row>
    <row r="1162" spans="1:131" ht="19.5" customHeight="1" x14ac:dyDescent="0.25">
      <c r="A1162" s="9">
        <v>864</v>
      </c>
      <c r="B1162" s="10" t="s">
        <v>2398</v>
      </c>
      <c r="C1162" s="9" t="s">
        <v>2399</v>
      </c>
      <c r="E1162" s="9" t="s">
        <v>18</v>
      </c>
      <c r="F1162" s="9" t="s">
        <v>19</v>
      </c>
      <c r="I1162" s="9" t="s">
        <v>25</v>
      </c>
      <c r="J1162" s="129">
        <v>41760</v>
      </c>
      <c r="K1162" s="129">
        <v>41726</v>
      </c>
      <c r="L1162" s="129">
        <v>42155</v>
      </c>
      <c r="O1162" s="9">
        <v>32</v>
      </c>
      <c r="Q1162" s="9" t="s">
        <v>54</v>
      </c>
      <c r="S1162" s="13">
        <v>10000000</v>
      </c>
      <c r="T1162" s="13">
        <v>10000000</v>
      </c>
      <c r="U1162" s="13">
        <v>2000000</v>
      </c>
      <c r="AF1162" s="51">
        <f t="shared" si="17"/>
        <v>0</v>
      </c>
      <c r="AH1162" s="11">
        <v>41726</v>
      </c>
      <c r="AI1162" s="11">
        <v>42155</v>
      </c>
      <c r="AJ1162" s="13">
        <v>10090195</v>
      </c>
      <c r="AK1162" s="13">
        <v>2000000</v>
      </c>
    </row>
    <row r="1163" spans="1:131" ht="19.5" customHeight="1" x14ac:dyDescent="0.25">
      <c r="A1163" s="9">
        <v>865</v>
      </c>
      <c r="B1163" s="10" t="s">
        <v>2400</v>
      </c>
      <c r="C1163" s="9" t="s">
        <v>2401</v>
      </c>
      <c r="E1163" s="9" t="s">
        <v>18</v>
      </c>
      <c r="F1163" s="9" t="s">
        <v>19</v>
      </c>
      <c r="I1163" s="9" t="s">
        <v>25</v>
      </c>
      <c r="J1163" s="129">
        <v>41730</v>
      </c>
      <c r="K1163" s="129">
        <v>41561</v>
      </c>
      <c r="L1163" s="129">
        <v>42063</v>
      </c>
      <c r="O1163" s="9">
        <v>31</v>
      </c>
      <c r="Q1163" s="9" t="s">
        <v>54</v>
      </c>
      <c r="S1163" s="13">
        <v>10000000</v>
      </c>
      <c r="T1163" s="13">
        <v>10000000</v>
      </c>
      <c r="U1163" s="13">
        <v>2000000</v>
      </c>
      <c r="AF1163" s="51">
        <f t="shared" si="17"/>
        <v>0</v>
      </c>
      <c r="AH1163" s="11">
        <v>41561</v>
      </c>
      <c r="AI1163" s="11">
        <v>42063</v>
      </c>
      <c r="AJ1163" s="13">
        <v>9925812</v>
      </c>
      <c r="AK1163" s="13">
        <v>1985162</v>
      </c>
    </row>
    <row r="1164" spans="1:131" ht="19.5" customHeight="1" x14ac:dyDescent="0.25">
      <c r="A1164" s="9">
        <v>866</v>
      </c>
      <c r="B1164" s="10" t="s">
        <v>2402</v>
      </c>
      <c r="C1164" s="9" t="s">
        <v>2403</v>
      </c>
      <c r="E1164" s="9" t="s">
        <v>2404</v>
      </c>
      <c r="F1164" s="9" t="s">
        <v>2405</v>
      </c>
      <c r="I1164" s="9" t="s">
        <v>35</v>
      </c>
      <c r="J1164" s="129">
        <v>41358</v>
      </c>
      <c r="K1164" s="129">
        <v>41358</v>
      </c>
      <c r="L1164" s="129">
        <v>41639</v>
      </c>
      <c r="O1164" s="9">
        <v>31</v>
      </c>
      <c r="Q1164" s="9" t="s">
        <v>54</v>
      </c>
      <c r="S1164" s="13">
        <v>17145000</v>
      </c>
      <c r="T1164" s="13">
        <v>17145000</v>
      </c>
      <c r="U1164" s="13">
        <v>3000000</v>
      </c>
      <c r="AF1164" s="51">
        <f t="shared" si="17"/>
        <v>0</v>
      </c>
      <c r="AH1164" s="11">
        <v>41358</v>
      </c>
      <c r="AI1164" s="11">
        <v>41670</v>
      </c>
      <c r="AJ1164" s="13">
        <v>16570630</v>
      </c>
      <c r="AK1164" s="13">
        <v>3000000</v>
      </c>
    </row>
    <row r="1165" spans="1:131" s="18" customFormat="1" ht="19.5" customHeight="1" x14ac:dyDescent="0.25">
      <c r="A1165" s="18">
        <v>866</v>
      </c>
      <c r="B1165" s="17" t="s">
        <v>2402</v>
      </c>
      <c r="C1165" s="18" t="s">
        <v>2403</v>
      </c>
      <c r="D1165" s="19">
        <v>41893</v>
      </c>
      <c r="G1165" s="19"/>
      <c r="J1165" s="130"/>
      <c r="K1165" s="130"/>
      <c r="L1165" s="130">
        <v>41670</v>
      </c>
      <c r="R1165" s="20"/>
      <c r="S1165" s="20"/>
      <c r="T1165" s="20"/>
      <c r="U1165" s="20"/>
      <c r="V1165" s="20"/>
      <c r="W1165" s="20"/>
      <c r="X1165" s="20"/>
      <c r="Y1165" s="20"/>
      <c r="Z1165" s="20"/>
      <c r="AA1165" s="20"/>
      <c r="AB1165" s="20"/>
      <c r="AC1165" s="20"/>
      <c r="AD1165" s="20"/>
      <c r="AE1165" s="20"/>
      <c r="AF1165" s="51">
        <f t="shared" si="17"/>
        <v>0</v>
      </c>
      <c r="AG1165" s="46"/>
      <c r="AH1165" s="19"/>
      <c r="AI1165" s="19"/>
      <c r="AJ1165" s="20"/>
      <c r="AK1165" s="20"/>
      <c r="AL1165" s="19"/>
      <c r="AM1165" s="19"/>
      <c r="AN1165" s="20"/>
      <c r="AO1165" s="20"/>
      <c r="AP1165" s="19"/>
      <c r="AQ1165" s="19"/>
      <c r="AR1165" s="20"/>
      <c r="AS1165" s="20"/>
      <c r="AT1165" s="19"/>
      <c r="AU1165" s="19"/>
      <c r="AV1165" s="20"/>
      <c r="AW1165" s="20"/>
      <c r="AX1165" s="19"/>
      <c r="AY1165" s="19"/>
      <c r="AZ1165" s="20"/>
      <c r="BA1165" s="20"/>
      <c r="BB1165" s="19"/>
      <c r="BC1165" s="19"/>
      <c r="BD1165" s="20"/>
      <c r="BE1165" s="20"/>
      <c r="BF1165" s="19"/>
      <c r="BG1165" s="19"/>
      <c r="BH1165" s="20"/>
      <c r="BI1165" s="20"/>
      <c r="BJ1165" s="19"/>
      <c r="BK1165" s="19"/>
      <c r="BL1165" s="20"/>
      <c r="BM1165" s="20"/>
      <c r="BN1165" s="19"/>
      <c r="BO1165" s="19"/>
      <c r="BP1165" s="20"/>
      <c r="BQ1165" s="20"/>
      <c r="BT1165" s="20"/>
      <c r="BU1165" s="20"/>
      <c r="BX1165" s="20"/>
      <c r="BY1165" s="20"/>
      <c r="CB1165" s="20"/>
      <c r="CC1165" s="20"/>
      <c r="CF1165" s="20"/>
      <c r="CG1165" s="20"/>
      <c r="CJ1165" s="20"/>
      <c r="CK1165" s="20"/>
      <c r="CN1165" s="20"/>
      <c r="CO1165" s="20"/>
      <c r="CP1165" s="19"/>
      <c r="CQ1165" s="19"/>
      <c r="CR1165" s="20"/>
      <c r="CS1165" s="20"/>
      <c r="CT1165" s="19"/>
      <c r="CU1165" s="19"/>
      <c r="CV1165" s="20"/>
      <c r="CW1165" s="20"/>
      <c r="CX1165" s="96"/>
      <c r="CY1165" s="96"/>
      <c r="CZ1165" s="20"/>
      <c r="DA1165" s="20"/>
      <c r="DB1165" s="96"/>
      <c r="DC1165" s="96"/>
      <c r="DD1165" s="20"/>
      <c r="DE1165" s="20"/>
      <c r="DF1165" s="96"/>
      <c r="DG1165" s="96"/>
      <c r="DH1165" s="20"/>
      <c r="DI1165" s="20"/>
      <c r="DJ1165" s="96"/>
      <c r="DK1165" s="96"/>
      <c r="DL1165" s="20"/>
      <c r="DM1165" s="20"/>
      <c r="DN1165" s="96"/>
      <c r="DO1165" s="96"/>
      <c r="DP1165" s="20"/>
      <c r="DQ1165" s="20"/>
      <c r="DR1165" s="96"/>
      <c r="DS1165" s="96"/>
      <c r="DT1165" s="20"/>
      <c r="DU1165" s="20"/>
      <c r="DV1165" s="96"/>
      <c r="DW1165" s="96"/>
      <c r="DX1165" s="20"/>
      <c r="DY1165" s="20"/>
      <c r="DZ1165" s="56"/>
      <c r="EA1165" s="57"/>
    </row>
    <row r="1166" spans="1:131" ht="19.5" customHeight="1" x14ac:dyDescent="0.25">
      <c r="A1166" s="9">
        <v>867</v>
      </c>
      <c r="B1166" s="10" t="s">
        <v>2406</v>
      </c>
      <c r="C1166" s="9" t="s">
        <v>2407</v>
      </c>
      <c r="E1166" s="9" t="s">
        <v>2404</v>
      </c>
      <c r="F1166" s="9" t="s">
        <v>2405</v>
      </c>
      <c r="I1166" s="9" t="s">
        <v>1093</v>
      </c>
      <c r="J1166" s="129">
        <v>41519</v>
      </c>
      <c r="K1166" s="129">
        <v>41519</v>
      </c>
      <c r="L1166" s="129">
        <v>41790</v>
      </c>
      <c r="O1166" s="9">
        <v>28</v>
      </c>
      <c r="Q1166" s="9" t="s">
        <v>54</v>
      </c>
      <c r="S1166" s="13">
        <v>14280000</v>
      </c>
      <c r="T1166" s="13">
        <v>14280000</v>
      </c>
      <c r="U1166" s="13">
        <v>2400000</v>
      </c>
      <c r="AF1166" s="51">
        <f t="shared" si="17"/>
        <v>0</v>
      </c>
      <c r="AH1166" s="11">
        <v>41519</v>
      </c>
      <c r="AI1166" s="11">
        <v>41790</v>
      </c>
      <c r="AJ1166" s="13">
        <v>15442034</v>
      </c>
      <c r="AK1166" s="13">
        <v>2400000</v>
      </c>
    </row>
    <row r="1167" spans="1:131" ht="19.5" customHeight="1" x14ac:dyDescent="0.25">
      <c r="A1167" s="9">
        <v>868</v>
      </c>
      <c r="B1167" s="10" t="s">
        <v>2408</v>
      </c>
      <c r="C1167" s="9" t="s">
        <v>2409</v>
      </c>
      <c r="E1167" s="9" t="s">
        <v>2404</v>
      </c>
      <c r="F1167" s="9" t="s">
        <v>2405</v>
      </c>
      <c r="I1167" s="9" t="s">
        <v>28</v>
      </c>
      <c r="J1167" s="129">
        <v>41426</v>
      </c>
      <c r="K1167" s="129">
        <v>41358</v>
      </c>
      <c r="L1167" s="129">
        <v>41670</v>
      </c>
      <c r="O1167" s="9">
        <v>28</v>
      </c>
      <c r="Q1167" s="9" t="s">
        <v>54</v>
      </c>
      <c r="S1167" s="13">
        <v>10140000</v>
      </c>
      <c r="T1167" s="13">
        <v>10140000</v>
      </c>
      <c r="U1167" s="13">
        <v>2000000</v>
      </c>
      <c r="AF1167" s="51">
        <f t="shared" si="17"/>
        <v>0</v>
      </c>
      <c r="AH1167" s="11">
        <v>41358</v>
      </c>
      <c r="AI1167" s="11">
        <v>41670</v>
      </c>
      <c r="AJ1167" s="13">
        <v>10106920</v>
      </c>
      <c r="AK1167" s="13">
        <v>2000000</v>
      </c>
    </row>
    <row r="1168" spans="1:131" s="18" customFormat="1" ht="19.5" customHeight="1" x14ac:dyDescent="0.25">
      <c r="A1168" s="18">
        <v>868</v>
      </c>
      <c r="B1168" s="17" t="s">
        <v>2408</v>
      </c>
      <c r="C1168" s="18" t="s">
        <v>2506</v>
      </c>
      <c r="D1168" s="19">
        <v>41893</v>
      </c>
      <c r="G1168" s="19"/>
      <c r="J1168" s="130"/>
      <c r="K1168" s="130"/>
      <c r="L1168" s="130"/>
      <c r="R1168" s="20"/>
      <c r="S1168" s="20"/>
      <c r="T1168" s="20"/>
      <c r="U1168" s="20"/>
      <c r="V1168" s="20"/>
      <c r="W1168" s="20"/>
      <c r="X1168" s="20"/>
      <c r="Y1168" s="20"/>
      <c r="Z1168" s="20"/>
      <c r="AA1168" s="20"/>
      <c r="AB1168" s="20"/>
      <c r="AC1168" s="20"/>
      <c r="AD1168" s="20"/>
      <c r="AE1168" s="20"/>
      <c r="AF1168" s="51">
        <f t="shared" si="17"/>
        <v>0</v>
      </c>
      <c r="AG1168" s="46"/>
      <c r="AH1168" s="19"/>
      <c r="AI1168" s="19"/>
      <c r="AJ1168" s="20"/>
      <c r="AK1168" s="20"/>
      <c r="AL1168" s="19"/>
      <c r="AM1168" s="19"/>
      <c r="AN1168" s="20"/>
      <c r="AO1168" s="20"/>
      <c r="AP1168" s="19"/>
      <c r="AQ1168" s="19"/>
      <c r="AR1168" s="20"/>
      <c r="AS1168" s="20"/>
      <c r="AT1168" s="19"/>
      <c r="AU1168" s="19"/>
      <c r="AV1168" s="20"/>
      <c r="AW1168" s="20"/>
      <c r="AX1168" s="19"/>
      <c r="AY1168" s="19"/>
      <c r="AZ1168" s="20"/>
      <c r="BA1168" s="20"/>
      <c r="BB1168" s="19"/>
      <c r="BC1168" s="19"/>
      <c r="BD1168" s="20"/>
      <c r="BE1168" s="20"/>
      <c r="BF1168" s="19"/>
      <c r="BG1168" s="19"/>
      <c r="BH1168" s="20"/>
      <c r="BI1168" s="20"/>
      <c r="BJ1168" s="19"/>
      <c r="BK1168" s="19"/>
      <c r="BL1168" s="20"/>
      <c r="BM1168" s="20"/>
      <c r="BN1168" s="19"/>
      <c r="BO1168" s="19"/>
      <c r="BP1168" s="20"/>
      <c r="BQ1168" s="20"/>
      <c r="BT1168" s="20"/>
      <c r="BU1168" s="20"/>
      <c r="BX1168" s="20"/>
      <c r="BY1168" s="20"/>
      <c r="CB1168" s="20"/>
      <c r="CC1168" s="20"/>
      <c r="CF1168" s="20"/>
      <c r="CG1168" s="20"/>
      <c r="CJ1168" s="20"/>
      <c r="CK1168" s="20"/>
      <c r="CN1168" s="20"/>
      <c r="CO1168" s="20"/>
      <c r="CP1168" s="19"/>
      <c r="CQ1168" s="19"/>
      <c r="CR1168" s="20"/>
      <c r="CS1168" s="20"/>
      <c r="CT1168" s="19"/>
      <c r="CU1168" s="19"/>
      <c r="CV1168" s="20"/>
      <c r="CW1168" s="20"/>
      <c r="CX1168" s="96"/>
      <c r="CY1168" s="96"/>
      <c r="CZ1168" s="20"/>
      <c r="DA1168" s="20"/>
      <c r="DB1168" s="96"/>
      <c r="DC1168" s="96"/>
      <c r="DD1168" s="20"/>
      <c r="DE1168" s="20"/>
      <c r="DF1168" s="96"/>
      <c r="DG1168" s="96"/>
      <c r="DH1168" s="20"/>
      <c r="DI1168" s="20"/>
      <c r="DJ1168" s="96"/>
      <c r="DK1168" s="96"/>
      <c r="DL1168" s="20"/>
      <c r="DM1168" s="20"/>
      <c r="DN1168" s="96"/>
      <c r="DO1168" s="96"/>
      <c r="DP1168" s="20"/>
      <c r="DQ1168" s="20"/>
      <c r="DR1168" s="96"/>
      <c r="DS1168" s="96"/>
      <c r="DT1168" s="20"/>
      <c r="DU1168" s="20"/>
      <c r="DV1168" s="96"/>
      <c r="DW1168" s="96"/>
      <c r="DX1168" s="20"/>
      <c r="DY1168" s="20"/>
      <c r="DZ1168" s="56"/>
      <c r="EA1168" s="57"/>
    </row>
    <row r="1169" spans="1:131" ht="19.5" customHeight="1" x14ac:dyDescent="0.25">
      <c r="A1169" s="9">
        <v>869</v>
      </c>
      <c r="B1169" s="10" t="s">
        <v>2410</v>
      </c>
      <c r="C1169" s="9" t="s">
        <v>2411</v>
      </c>
      <c r="E1169" s="9" t="s">
        <v>2404</v>
      </c>
      <c r="F1169" s="9" t="s">
        <v>2405</v>
      </c>
      <c r="I1169" s="9" t="s">
        <v>25</v>
      </c>
      <c r="J1169" s="129">
        <v>41320</v>
      </c>
      <c r="K1169" s="129">
        <v>41289</v>
      </c>
      <c r="L1169" s="129">
        <v>41623</v>
      </c>
      <c r="O1169" s="9">
        <v>26</v>
      </c>
      <c r="Q1169" s="9" t="s">
        <v>54</v>
      </c>
      <c r="S1169" s="13">
        <v>16000000</v>
      </c>
      <c r="T1169" s="13">
        <v>16000000</v>
      </c>
      <c r="U1169" s="13">
        <v>2400000</v>
      </c>
      <c r="W1169" s="13">
        <v>2000000</v>
      </c>
      <c r="AF1169" s="51">
        <f t="shared" si="17"/>
        <v>2000000</v>
      </c>
      <c r="AH1169" s="11">
        <v>41289</v>
      </c>
      <c r="AI1169" s="11">
        <v>41654</v>
      </c>
      <c r="AJ1169" s="13">
        <v>14349286</v>
      </c>
      <c r="AK1169" s="13">
        <v>2400000</v>
      </c>
    </row>
    <row r="1170" spans="1:131" s="18" customFormat="1" ht="19.5" customHeight="1" x14ac:dyDescent="0.25">
      <c r="A1170" s="18">
        <v>869</v>
      </c>
      <c r="B1170" s="17" t="s">
        <v>2410</v>
      </c>
      <c r="C1170" s="18" t="s">
        <v>2411</v>
      </c>
      <c r="D1170" s="19"/>
      <c r="G1170" s="19">
        <v>41893</v>
      </c>
      <c r="J1170" s="130"/>
      <c r="K1170" s="130"/>
      <c r="L1170" s="130">
        <v>41654</v>
      </c>
      <c r="R1170" s="20"/>
      <c r="S1170" s="20"/>
      <c r="T1170" s="20"/>
      <c r="U1170" s="20"/>
      <c r="V1170" s="20"/>
      <c r="W1170" s="20"/>
      <c r="X1170" s="20"/>
      <c r="Y1170" s="20"/>
      <c r="Z1170" s="20"/>
      <c r="AA1170" s="20"/>
      <c r="AB1170" s="20"/>
      <c r="AC1170" s="20"/>
      <c r="AD1170" s="20"/>
      <c r="AE1170" s="20"/>
      <c r="AF1170" s="51">
        <f t="shared" si="17"/>
        <v>0</v>
      </c>
      <c r="AG1170" s="46"/>
      <c r="AH1170" s="19"/>
      <c r="AI1170" s="19"/>
      <c r="AJ1170" s="20"/>
      <c r="AK1170" s="20"/>
      <c r="AL1170" s="19"/>
      <c r="AM1170" s="19"/>
      <c r="AN1170" s="20"/>
      <c r="AO1170" s="20"/>
      <c r="AP1170" s="19"/>
      <c r="AQ1170" s="19"/>
      <c r="AR1170" s="20"/>
      <c r="AS1170" s="20"/>
      <c r="AT1170" s="19"/>
      <c r="AU1170" s="19"/>
      <c r="AV1170" s="20"/>
      <c r="AW1170" s="20"/>
      <c r="AX1170" s="19"/>
      <c r="AY1170" s="19"/>
      <c r="AZ1170" s="20"/>
      <c r="BA1170" s="20"/>
      <c r="BB1170" s="19"/>
      <c r="BC1170" s="19"/>
      <c r="BD1170" s="20"/>
      <c r="BE1170" s="20"/>
      <c r="BF1170" s="19"/>
      <c r="BG1170" s="19"/>
      <c r="BH1170" s="20"/>
      <c r="BI1170" s="20"/>
      <c r="BJ1170" s="19"/>
      <c r="BK1170" s="19"/>
      <c r="BL1170" s="20"/>
      <c r="BM1170" s="20"/>
      <c r="BN1170" s="19"/>
      <c r="BO1170" s="19"/>
      <c r="BP1170" s="20"/>
      <c r="BQ1170" s="20"/>
      <c r="BT1170" s="20"/>
      <c r="BU1170" s="20"/>
      <c r="BX1170" s="20"/>
      <c r="BY1170" s="20"/>
      <c r="CB1170" s="20"/>
      <c r="CC1170" s="20"/>
      <c r="CF1170" s="20"/>
      <c r="CG1170" s="20"/>
      <c r="CJ1170" s="20"/>
      <c r="CK1170" s="20"/>
      <c r="CN1170" s="20"/>
      <c r="CO1170" s="20"/>
      <c r="CP1170" s="19"/>
      <c r="CQ1170" s="19"/>
      <c r="CR1170" s="20"/>
      <c r="CS1170" s="20"/>
      <c r="CT1170" s="19"/>
      <c r="CU1170" s="19"/>
      <c r="CV1170" s="20"/>
      <c r="CW1170" s="20"/>
      <c r="CX1170" s="96"/>
      <c r="CY1170" s="96"/>
      <c r="CZ1170" s="20"/>
      <c r="DA1170" s="20"/>
      <c r="DB1170" s="96"/>
      <c r="DC1170" s="96"/>
      <c r="DD1170" s="20"/>
      <c r="DE1170" s="20"/>
      <c r="DF1170" s="96"/>
      <c r="DG1170" s="96"/>
      <c r="DH1170" s="20"/>
      <c r="DI1170" s="20"/>
      <c r="DJ1170" s="96"/>
      <c r="DK1170" s="96"/>
      <c r="DL1170" s="20"/>
      <c r="DM1170" s="20"/>
      <c r="DN1170" s="96"/>
      <c r="DO1170" s="96"/>
      <c r="DP1170" s="20"/>
      <c r="DQ1170" s="20"/>
      <c r="DR1170" s="96"/>
      <c r="DS1170" s="96"/>
      <c r="DT1170" s="20"/>
      <c r="DU1170" s="20"/>
      <c r="DV1170" s="96"/>
      <c r="DW1170" s="96"/>
      <c r="DX1170" s="20"/>
      <c r="DY1170" s="20"/>
      <c r="DZ1170" s="56"/>
      <c r="EA1170" s="57"/>
    </row>
    <row r="1171" spans="1:131" ht="37.5" customHeight="1" x14ac:dyDescent="0.25">
      <c r="A1171" s="9">
        <v>870</v>
      </c>
      <c r="B1171" s="10" t="s">
        <v>2412</v>
      </c>
      <c r="C1171" s="9" t="s">
        <v>6300</v>
      </c>
      <c r="E1171" s="9" t="s">
        <v>2413</v>
      </c>
      <c r="F1171" s="9" t="s">
        <v>2414</v>
      </c>
      <c r="I1171" s="9" t="s">
        <v>35</v>
      </c>
      <c r="M1171" s="9" t="s">
        <v>335</v>
      </c>
      <c r="O1171" s="9">
        <v>31</v>
      </c>
      <c r="AF1171" s="51">
        <f t="shared" si="17"/>
        <v>0</v>
      </c>
    </row>
    <row r="1172" spans="1:131" s="18" customFormat="1" ht="37.5" customHeight="1" x14ac:dyDescent="0.25">
      <c r="A1172" s="18">
        <v>870</v>
      </c>
      <c r="B1172" s="17" t="s">
        <v>2412</v>
      </c>
      <c r="C1172" s="18" t="s">
        <v>6300</v>
      </c>
      <c r="D1172" s="19"/>
      <c r="E1172" s="18" t="s">
        <v>6299</v>
      </c>
      <c r="F1172" s="18" t="s">
        <v>4385</v>
      </c>
      <c r="G1172" s="19">
        <v>43173</v>
      </c>
      <c r="J1172" s="130"/>
      <c r="K1172" s="130"/>
      <c r="L1172" s="130"/>
      <c r="R1172" s="20"/>
      <c r="S1172" s="20"/>
      <c r="T1172" s="20"/>
      <c r="U1172" s="20"/>
      <c r="V1172" s="20"/>
      <c r="W1172" s="20"/>
      <c r="X1172" s="20"/>
      <c r="Y1172" s="20"/>
      <c r="Z1172" s="20"/>
      <c r="AA1172" s="20"/>
      <c r="AB1172" s="20"/>
      <c r="AC1172" s="20"/>
      <c r="AD1172" s="20"/>
      <c r="AE1172" s="20"/>
      <c r="AF1172" s="80"/>
      <c r="AG1172" s="46"/>
      <c r="AH1172" s="19"/>
      <c r="AI1172" s="19"/>
      <c r="AJ1172" s="20"/>
      <c r="AK1172" s="20"/>
      <c r="AL1172" s="19"/>
      <c r="AM1172" s="19"/>
      <c r="AN1172" s="20"/>
      <c r="AO1172" s="20"/>
      <c r="AP1172" s="19"/>
      <c r="AQ1172" s="19"/>
      <c r="AR1172" s="20"/>
      <c r="AS1172" s="20"/>
      <c r="AT1172" s="19"/>
      <c r="AU1172" s="19"/>
      <c r="AV1172" s="20"/>
      <c r="AW1172" s="20"/>
      <c r="AX1172" s="19"/>
      <c r="AY1172" s="19"/>
      <c r="AZ1172" s="20"/>
      <c r="BA1172" s="20"/>
      <c r="BB1172" s="19"/>
      <c r="BC1172" s="19"/>
      <c r="BD1172" s="20"/>
      <c r="BE1172" s="20"/>
      <c r="BF1172" s="19"/>
      <c r="BG1172" s="19"/>
      <c r="BH1172" s="20"/>
      <c r="BI1172" s="20"/>
      <c r="BJ1172" s="19"/>
      <c r="BK1172" s="19"/>
      <c r="BL1172" s="20"/>
      <c r="BM1172" s="20"/>
      <c r="BN1172" s="19"/>
      <c r="BO1172" s="19"/>
      <c r="BP1172" s="20"/>
      <c r="BQ1172" s="20"/>
      <c r="BT1172" s="20"/>
      <c r="BU1172" s="20"/>
      <c r="BX1172" s="20"/>
      <c r="BY1172" s="20"/>
      <c r="CB1172" s="20"/>
      <c r="CC1172" s="20"/>
      <c r="CF1172" s="20"/>
      <c r="CG1172" s="20"/>
      <c r="CJ1172" s="20"/>
      <c r="CK1172" s="20"/>
      <c r="CN1172" s="20"/>
      <c r="CO1172" s="20"/>
      <c r="CP1172" s="19"/>
      <c r="CQ1172" s="19"/>
      <c r="CR1172" s="20"/>
      <c r="CS1172" s="20"/>
      <c r="CT1172" s="19"/>
      <c r="CU1172" s="19"/>
      <c r="CV1172" s="20"/>
      <c r="CW1172" s="20"/>
      <c r="CX1172" s="96"/>
      <c r="CY1172" s="96"/>
      <c r="CZ1172" s="20"/>
      <c r="DA1172" s="20"/>
      <c r="DB1172" s="96"/>
      <c r="DC1172" s="96"/>
      <c r="DD1172" s="20"/>
      <c r="DE1172" s="20"/>
      <c r="DF1172" s="96"/>
      <c r="DG1172" s="96"/>
      <c r="DH1172" s="20"/>
      <c r="DI1172" s="20"/>
      <c r="DJ1172" s="96"/>
      <c r="DK1172" s="96"/>
      <c r="DL1172" s="20"/>
      <c r="DM1172" s="20"/>
      <c r="DN1172" s="96"/>
      <c r="DO1172" s="96"/>
      <c r="DP1172" s="20"/>
      <c r="DQ1172" s="20"/>
      <c r="DR1172" s="96"/>
      <c r="DS1172" s="96"/>
      <c r="DT1172" s="20"/>
      <c r="DU1172" s="20"/>
      <c r="DV1172" s="96"/>
      <c r="DW1172" s="96"/>
      <c r="DX1172" s="20"/>
      <c r="DY1172" s="20"/>
      <c r="DZ1172" s="56"/>
      <c r="EA1172" s="57"/>
    </row>
    <row r="1173" spans="1:131" ht="19.5" customHeight="1" x14ac:dyDescent="0.25">
      <c r="A1173" s="9">
        <v>871</v>
      </c>
      <c r="B1173" s="10" t="s">
        <v>2415</v>
      </c>
      <c r="C1173" s="9" t="s">
        <v>2416</v>
      </c>
      <c r="E1173" s="9" t="s">
        <v>732</v>
      </c>
      <c r="F1173" s="9" t="s">
        <v>733</v>
      </c>
      <c r="I1173" s="9" t="s">
        <v>25</v>
      </c>
      <c r="J1173" s="129">
        <v>41760</v>
      </c>
      <c r="K1173" s="129">
        <v>41744</v>
      </c>
      <c r="L1173" s="129">
        <v>42064</v>
      </c>
      <c r="O1173" s="9">
        <v>25</v>
      </c>
      <c r="Q1173" s="9" t="s">
        <v>54</v>
      </c>
      <c r="S1173" s="13">
        <v>10000000</v>
      </c>
      <c r="T1173" s="13">
        <v>10000000</v>
      </c>
      <c r="U1173" s="13">
        <v>2000000</v>
      </c>
      <c r="AF1173" s="51">
        <f t="shared" si="17"/>
        <v>0</v>
      </c>
      <c r="AH1173" s="11">
        <v>41744</v>
      </c>
      <c r="AI1173" s="11">
        <v>42368</v>
      </c>
      <c r="AJ1173" s="13">
        <v>9873241</v>
      </c>
      <c r="AK1173" s="13">
        <v>1974648</v>
      </c>
    </row>
    <row r="1174" spans="1:131" s="18" customFormat="1" ht="19.5" customHeight="1" x14ac:dyDescent="0.25">
      <c r="A1174" s="18">
        <v>871</v>
      </c>
      <c r="B1174" s="17" t="s">
        <v>2415</v>
      </c>
      <c r="C1174" s="18" t="s">
        <v>2416</v>
      </c>
      <c r="D1174" s="19">
        <v>42318</v>
      </c>
      <c r="G1174" s="19"/>
      <c r="J1174" s="130"/>
      <c r="K1174" s="130"/>
      <c r="L1174" s="130">
        <v>42368</v>
      </c>
      <c r="R1174" s="20"/>
      <c r="S1174" s="20"/>
      <c r="T1174" s="20"/>
      <c r="U1174" s="20"/>
      <c r="V1174" s="20"/>
      <c r="W1174" s="20"/>
      <c r="X1174" s="20"/>
      <c r="Y1174" s="20"/>
      <c r="Z1174" s="20"/>
      <c r="AA1174" s="20"/>
      <c r="AB1174" s="20"/>
      <c r="AC1174" s="20"/>
      <c r="AD1174" s="20"/>
      <c r="AE1174" s="20"/>
      <c r="AF1174" s="80"/>
      <c r="AG1174" s="46"/>
      <c r="AH1174" s="19"/>
      <c r="AI1174" s="19"/>
      <c r="AJ1174" s="20"/>
      <c r="AK1174" s="20"/>
      <c r="AL1174" s="19"/>
      <c r="AM1174" s="19"/>
      <c r="AN1174" s="20"/>
      <c r="AO1174" s="20"/>
      <c r="AP1174" s="19"/>
      <c r="AQ1174" s="19"/>
      <c r="AR1174" s="20"/>
      <c r="AS1174" s="20"/>
      <c r="AT1174" s="19"/>
      <c r="AU1174" s="19"/>
      <c r="AV1174" s="20"/>
      <c r="AW1174" s="20"/>
      <c r="AX1174" s="19"/>
      <c r="AY1174" s="19"/>
      <c r="AZ1174" s="20"/>
      <c r="BA1174" s="20"/>
      <c r="BB1174" s="19"/>
      <c r="BC1174" s="19"/>
      <c r="BD1174" s="20"/>
      <c r="BE1174" s="20"/>
      <c r="BF1174" s="19"/>
      <c r="BG1174" s="19"/>
      <c r="BH1174" s="20"/>
      <c r="BI1174" s="20"/>
      <c r="BJ1174" s="19"/>
      <c r="BK1174" s="19"/>
      <c r="BL1174" s="20"/>
      <c r="BM1174" s="20"/>
      <c r="BN1174" s="19"/>
      <c r="BO1174" s="19"/>
      <c r="BP1174" s="20"/>
      <c r="BQ1174" s="20"/>
      <c r="BT1174" s="20"/>
      <c r="BU1174" s="20"/>
      <c r="BX1174" s="20"/>
      <c r="BY1174" s="20"/>
      <c r="CB1174" s="20"/>
      <c r="CC1174" s="20"/>
      <c r="CF1174" s="20"/>
      <c r="CG1174" s="20"/>
      <c r="CJ1174" s="20"/>
      <c r="CK1174" s="20"/>
      <c r="CN1174" s="20"/>
      <c r="CO1174" s="20"/>
      <c r="CP1174" s="19"/>
      <c r="CQ1174" s="19"/>
      <c r="CR1174" s="20"/>
      <c r="CS1174" s="20"/>
      <c r="CT1174" s="19"/>
      <c r="CU1174" s="19"/>
      <c r="CV1174" s="20"/>
      <c r="CW1174" s="20"/>
      <c r="CX1174" s="96"/>
      <c r="CY1174" s="96"/>
      <c r="CZ1174" s="20"/>
      <c r="DA1174" s="20"/>
      <c r="DB1174" s="96"/>
      <c r="DC1174" s="96"/>
      <c r="DD1174" s="20"/>
      <c r="DE1174" s="20"/>
      <c r="DF1174" s="96"/>
      <c r="DG1174" s="96"/>
      <c r="DH1174" s="20"/>
      <c r="DI1174" s="20"/>
      <c r="DJ1174" s="96"/>
      <c r="DK1174" s="96"/>
      <c r="DL1174" s="20"/>
      <c r="DM1174" s="20"/>
      <c r="DN1174" s="96"/>
      <c r="DO1174" s="96"/>
      <c r="DP1174" s="20"/>
      <c r="DQ1174" s="20"/>
      <c r="DR1174" s="96"/>
      <c r="DS1174" s="96"/>
      <c r="DT1174" s="20"/>
      <c r="DU1174" s="20"/>
      <c r="DV1174" s="96"/>
      <c r="DW1174" s="96"/>
      <c r="DX1174" s="20"/>
      <c r="DY1174" s="20"/>
      <c r="DZ1174" s="56"/>
      <c r="EA1174" s="57"/>
    </row>
    <row r="1175" spans="1:131" ht="19.5" customHeight="1" x14ac:dyDescent="0.25">
      <c r="A1175" s="9">
        <v>872</v>
      </c>
      <c r="B1175" s="10" t="s">
        <v>2417</v>
      </c>
      <c r="C1175" s="9" t="s">
        <v>2420</v>
      </c>
      <c r="E1175" s="9" t="s">
        <v>2418</v>
      </c>
      <c r="F1175" s="9" t="s">
        <v>2419</v>
      </c>
      <c r="I1175" s="9" t="s">
        <v>35</v>
      </c>
      <c r="J1175" s="129">
        <v>41737</v>
      </c>
      <c r="K1175" s="129">
        <v>41737</v>
      </c>
      <c r="L1175" s="129">
        <v>41791</v>
      </c>
      <c r="O1175" s="9">
        <v>16</v>
      </c>
      <c r="Q1175" s="9" t="s">
        <v>61</v>
      </c>
      <c r="S1175" s="13">
        <v>26880000</v>
      </c>
      <c r="T1175" s="13">
        <v>26880000</v>
      </c>
      <c r="U1175" s="13">
        <v>5376000</v>
      </c>
      <c r="AF1175" s="51">
        <f t="shared" si="17"/>
        <v>0</v>
      </c>
      <c r="AH1175" s="11">
        <v>41737</v>
      </c>
      <c r="AI1175" s="11">
        <v>41791</v>
      </c>
      <c r="AJ1175" s="13">
        <v>25807280</v>
      </c>
      <c r="AK1175" s="13">
        <v>5161456</v>
      </c>
    </row>
    <row r="1176" spans="1:131" ht="19.5" customHeight="1" x14ac:dyDescent="0.25">
      <c r="A1176" s="9">
        <v>873</v>
      </c>
      <c r="B1176" s="10" t="s">
        <v>2421</v>
      </c>
      <c r="C1176" s="9" t="s">
        <v>2422</v>
      </c>
      <c r="E1176" s="9" t="s">
        <v>391</v>
      </c>
      <c r="F1176" s="9" t="s">
        <v>87</v>
      </c>
      <c r="I1176" s="9" t="s">
        <v>1093</v>
      </c>
      <c r="J1176" s="129">
        <v>41792</v>
      </c>
      <c r="K1176" s="129">
        <v>41718</v>
      </c>
      <c r="L1176" s="129">
        <v>41729</v>
      </c>
      <c r="O1176" s="9">
        <v>30</v>
      </c>
      <c r="Q1176" s="9" t="s">
        <v>54</v>
      </c>
      <c r="S1176" s="13">
        <v>12500000</v>
      </c>
      <c r="T1176" s="13">
        <v>12500000</v>
      </c>
      <c r="U1176" s="13">
        <v>2500000</v>
      </c>
      <c r="AF1176" s="51">
        <f t="shared" si="17"/>
        <v>0</v>
      </c>
      <c r="AH1176" s="11">
        <v>41718</v>
      </c>
      <c r="AI1176" s="11">
        <v>42094</v>
      </c>
      <c r="AJ1176" s="13">
        <v>12376918</v>
      </c>
      <c r="AK1176" s="13">
        <v>2475384</v>
      </c>
    </row>
    <row r="1177" spans="1:131" s="18" customFormat="1" ht="39" customHeight="1" x14ac:dyDescent="0.25">
      <c r="A1177" s="18">
        <v>873</v>
      </c>
      <c r="B1177" s="17" t="s">
        <v>2421</v>
      </c>
      <c r="C1177" s="18" t="s">
        <v>3228</v>
      </c>
      <c r="D1177" s="19">
        <v>42191</v>
      </c>
      <c r="G1177" s="19"/>
      <c r="J1177" s="130"/>
      <c r="K1177" s="130"/>
      <c r="L1177" s="130"/>
      <c r="R1177" s="20"/>
      <c r="S1177" s="20"/>
      <c r="T1177" s="20"/>
      <c r="U1177" s="20"/>
      <c r="V1177" s="20"/>
      <c r="W1177" s="20"/>
      <c r="X1177" s="20"/>
      <c r="Y1177" s="20"/>
      <c r="Z1177" s="20"/>
      <c r="AA1177" s="20"/>
      <c r="AB1177" s="20"/>
      <c r="AC1177" s="20"/>
      <c r="AD1177" s="20"/>
      <c r="AE1177" s="20"/>
      <c r="AF1177" s="51">
        <f t="shared" si="17"/>
        <v>0</v>
      </c>
      <c r="AG1177" s="46"/>
      <c r="AH1177" s="19"/>
      <c r="AI1177" s="19"/>
      <c r="AJ1177" s="20"/>
      <c r="AK1177" s="20"/>
      <c r="AL1177" s="19"/>
      <c r="AM1177" s="19"/>
      <c r="AN1177" s="20"/>
      <c r="AO1177" s="20"/>
      <c r="AP1177" s="19"/>
      <c r="AQ1177" s="19"/>
      <c r="AR1177" s="20"/>
      <c r="AS1177" s="20"/>
      <c r="AT1177" s="19"/>
      <c r="AU1177" s="19"/>
      <c r="AV1177" s="20"/>
      <c r="AW1177" s="20"/>
      <c r="AX1177" s="19"/>
      <c r="AY1177" s="19"/>
      <c r="AZ1177" s="20"/>
      <c r="BA1177" s="20"/>
      <c r="BB1177" s="19"/>
      <c r="BC1177" s="19"/>
      <c r="BD1177" s="20"/>
      <c r="BE1177" s="20"/>
      <c r="BF1177" s="19"/>
      <c r="BG1177" s="19"/>
      <c r="BH1177" s="20"/>
      <c r="BI1177" s="20"/>
      <c r="BJ1177" s="19"/>
      <c r="BK1177" s="19"/>
      <c r="BL1177" s="20"/>
      <c r="BM1177" s="20"/>
      <c r="BN1177" s="19"/>
      <c r="BO1177" s="19"/>
      <c r="BP1177" s="20"/>
      <c r="BQ1177" s="20"/>
      <c r="BT1177" s="20"/>
      <c r="BU1177" s="20"/>
      <c r="BX1177" s="20"/>
      <c r="BY1177" s="20"/>
      <c r="CB1177" s="20"/>
      <c r="CC1177" s="20"/>
      <c r="CF1177" s="20"/>
      <c r="CG1177" s="20"/>
      <c r="CJ1177" s="20"/>
      <c r="CK1177" s="20"/>
      <c r="CN1177" s="20"/>
      <c r="CO1177" s="20"/>
      <c r="CP1177" s="19"/>
      <c r="CQ1177" s="19"/>
      <c r="CR1177" s="20"/>
      <c r="CS1177" s="20"/>
      <c r="CT1177" s="19"/>
      <c r="CU1177" s="19"/>
      <c r="CV1177" s="20"/>
      <c r="CW1177" s="20"/>
      <c r="CX1177" s="96"/>
      <c r="CY1177" s="96"/>
      <c r="CZ1177" s="20"/>
      <c r="DA1177" s="20"/>
      <c r="DB1177" s="96"/>
      <c r="DC1177" s="96"/>
      <c r="DD1177" s="20"/>
      <c r="DE1177" s="20"/>
      <c r="DF1177" s="96"/>
      <c r="DG1177" s="96"/>
      <c r="DH1177" s="20"/>
      <c r="DI1177" s="20"/>
      <c r="DJ1177" s="96"/>
      <c r="DK1177" s="96"/>
      <c r="DL1177" s="20"/>
      <c r="DM1177" s="20"/>
      <c r="DN1177" s="96"/>
      <c r="DO1177" s="96"/>
      <c r="DP1177" s="20"/>
      <c r="DQ1177" s="20"/>
      <c r="DR1177" s="96"/>
      <c r="DS1177" s="96"/>
      <c r="DT1177" s="20"/>
      <c r="DU1177" s="20"/>
      <c r="DV1177" s="96"/>
      <c r="DW1177" s="96"/>
      <c r="DX1177" s="20"/>
      <c r="DY1177" s="20"/>
      <c r="DZ1177" s="56"/>
      <c r="EA1177" s="57"/>
    </row>
    <row r="1178" spans="1:131" ht="19.5" customHeight="1" x14ac:dyDescent="0.25">
      <c r="A1178" s="9">
        <v>874</v>
      </c>
      <c r="B1178" s="10" t="s">
        <v>2423</v>
      </c>
      <c r="C1178" s="9" t="s">
        <v>2424</v>
      </c>
      <c r="E1178" s="9" t="s">
        <v>598</v>
      </c>
      <c r="F1178" s="9" t="s">
        <v>396</v>
      </c>
      <c r="I1178" s="9" t="s">
        <v>28</v>
      </c>
      <c r="J1178" s="129">
        <v>41575</v>
      </c>
      <c r="K1178" s="129">
        <v>41334</v>
      </c>
      <c r="L1178" s="129">
        <v>41790</v>
      </c>
      <c r="O1178" s="9">
        <v>28</v>
      </c>
      <c r="Q1178" s="9" t="s">
        <v>54</v>
      </c>
      <c r="S1178" s="13">
        <v>15995000</v>
      </c>
      <c r="T1178" s="13">
        <v>15995000</v>
      </c>
      <c r="U1178" s="13">
        <v>2916000</v>
      </c>
      <c r="AF1178" s="51">
        <f t="shared" si="17"/>
        <v>0</v>
      </c>
      <c r="AH1178" s="11">
        <v>41334</v>
      </c>
      <c r="AI1178" s="11">
        <v>41790</v>
      </c>
      <c r="AJ1178" s="13">
        <v>16039995</v>
      </c>
      <c r="AK1178" s="13">
        <v>2916000</v>
      </c>
    </row>
    <row r="1179" spans="1:131" ht="19.5" customHeight="1" x14ac:dyDescent="0.25">
      <c r="A1179" s="9">
        <v>875</v>
      </c>
      <c r="B1179" s="10" t="s">
        <v>2425</v>
      </c>
      <c r="C1179" s="9" t="s">
        <v>2426</v>
      </c>
      <c r="E1179" s="9" t="s">
        <v>351</v>
      </c>
      <c r="F1179" s="9" t="s">
        <v>2427</v>
      </c>
      <c r="I1179" s="9" t="s">
        <v>78</v>
      </c>
      <c r="J1179" s="129">
        <v>41787</v>
      </c>
      <c r="K1179" s="129">
        <v>41641</v>
      </c>
      <c r="L1179" s="129">
        <v>42063</v>
      </c>
      <c r="O1179" s="9">
        <v>25</v>
      </c>
      <c r="Q1179" s="9" t="s">
        <v>54</v>
      </c>
      <c r="S1179" s="13">
        <v>15300000</v>
      </c>
      <c r="T1179" s="13">
        <v>15300000</v>
      </c>
      <c r="U1179" s="13">
        <v>3060000</v>
      </c>
      <c r="AF1179" s="51">
        <f t="shared" si="17"/>
        <v>0</v>
      </c>
      <c r="AH1179" s="11">
        <v>41641</v>
      </c>
      <c r="AI1179" s="11">
        <v>42063</v>
      </c>
      <c r="AJ1179" s="13">
        <v>15695976</v>
      </c>
      <c r="AK1179" s="13">
        <v>3060000</v>
      </c>
    </row>
    <row r="1180" spans="1:131" ht="19.5" customHeight="1" x14ac:dyDescent="0.25">
      <c r="A1180" s="9">
        <v>876</v>
      </c>
      <c r="B1180" s="10" t="s">
        <v>2428</v>
      </c>
      <c r="C1180" s="9" t="s">
        <v>2429</v>
      </c>
      <c r="E1180" s="9" t="s">
        <v>2430</v>
      </c>
      <c r="F1180" s="9" t="s">
        <v>1090</v>
      </c>
      <c r="I1180" s="9" t="s">
        <v>871</v>
      </c>
      <c r="J1180" s="129">
        <v>41730</v>
      </c>
      <c r="K1180" s="129">
        <v>41722</v>
      </c>
      <c r="L1180" s="129">
        <v>41800</v>
      </c>
      <c r="O1180" s="9">
        <v>27</v>
      </c>
      <c r="Q1180" s="9" t="s">
        <v>54</v>
      </c>
      <c r="S1180" s="13">
        <v>124701160</v>
      </c>
      <c r="T1180" s="13">
        <v>124701160</v>
      </c>
      <c r="U1180" s="13">
        <v>24940232</v>
      </c>
      <c r="AF1180" s="51">
        <f t="shared" si="17"/>
        <v>0</v>
      </c>
      <c r="AH1180" s="11">
        <v>41722</v>
      </c>
      <c r="AI1180" s="11">
        <v>41800</v>
      </c>
      <c r="AJ1180" s="13">
        <v>124172261</v>
      </c>
      <c r="AK1180" s="13">
        <v>24834452</v>
      </c>
    </row>
    <row r="1181" spans="1:131" s="18" customFormat="1" ht="19.5" customHeight="1" x14ac:dyDescent="0.25">
      <c r="A1181" s="18">
        <v>876</v>
      </c>
      <c r="B1181" s="17" t="s">
        <v>2428</v>
      </c>
      <c r="C1181" s="18" t="s">
        <v>2429</v>
      </c>
      <c r="D1181" s="19">
        <v>42023</v>
      </c>
      <c r="E1181" s="18" t="s">
        <v>2801</v>
      </c>
      <c r="F1181" s="18" t="s">
        <v>1233</v>
      </c>
      <c r="G1181" s="19"/>
      <c r="J1181" s="130"/>
      <c r="K1181" s="130"/>
      <c r="L1181" s="130"/>
      <c r="R1181" s="20"/>
      <c r="S1181" s="20"/>
      <c r="T1181" s="20"/>
      <c r="U1181" s="20"/>
      <c r="V1181" s="20"/>
      <c r="W1181" s="20"/>
      <c r="X1181" s="20"/>
      <c r="Y1181" s="20"/>
      <c r="Z1181" s="20"/>
      <c r="AA1181" s="20"/>
      <c r="AB1181" s="20"/>
      <c r="AC1181" s="20"/>
      <c r="AD1181" s="20"/>
      <c r="AE1181" s="20"/>
      <c r="AF1181" s="51">
        <f t="shared" si="17"/>
        <v>0</v>
      </c>
      <c r="AG1181" s="46"/>
      <c r="AH1181" s="19"/>
      <c r="AI1181" s="19"/>
      <c r="AJ1181" s="20"/>
      <c r="AK1181" s="20"/>
      <c r="AL1181" s="19"/>
      <c r="AM1181" s="19"/>
      <c r="AN1181" s="20"/>
      <c r="AO1181" s="20"/>
      <c r="AP1181" s="19"/>
      <c r="AQ1181" s="19"/>
      <c r="AR1181" s="20"/>
      <c r="AS1181" s="20"/>
      <c r="AT1181" s="19"/>
      <c r="AU1181" s="19"/>
      <c r="AV1181" s="20"/>
      <c r="AW1181" s="20"/>
      <c r="AX1181" s="19"/>
      <c r="AY1181" s="19"/>
      <c r="AZ1181" s="20"/>
      <c r="BA1181" s="20"/>
      <c r="BB1181" s="19"/>
      <c r="BC1181" s="19"/>
      <c r="BD1181" s="20"/>
      <c r="BE1181" s="20"/>
      <c r="BF1181" s="19"/>
      <c r="BG1181" s="19"/>
      <c r="BH1181" s="20"/>
      <c r="BI1181" s="20"/>
      <c r="BJ1181" s="19"/>
      <c r="BK1181" s="19"/>
      <c r="BL1181" s="20"/>
      <c r="BM1181" s="20"/>
      <c r="BN1181" s="19"/>
      <c r="BO1181" s="19"/>
      <c r="BP1181" s="20"/>
      <c r="BQ1181" s="20"/>
      <c r="BT1181" s="20"/>
      <c r="BU1181" s="20"/>
      <c r="BX1181" s="20"/>
      <c r="BY1181" s="20"/>
      <c r="CB1181" s="20"/>
      <c r="CC1181" s="20"/>
      <c r="CF1181" s="20"/>
      <c r="CG1181" s="20"/>
      <c r="CJ1181" s="20"/>
      <c r="CK1181" s="20"/>
      <c r="CN1181" s="20"/>
      <c r="CO1181" s="20"/>
      <c r="CP1181" s="19"/>
      <c r="CQ1181" s="19"/>
      <c r="CR1181" s="20"/>
      <c r="CS1181" s="20"/>
      <c r="CT1181" s="19"/>
      <c r="CU1181" s="19"/>
      <c r="CV1181" s="20"/>
      <c r="CW1181" s="20"/>
      <c r="CX1181" s="96"/>
      <c r="CY1181" s="96"/>
      <c r="CZ1181" s="20"/>
      <c r="DA1181" s="20"/>
      <c r="DB1181" s="96"/>
      <c r="DC1181" s="96"/>
      <c r="DD1181" s="20"/>
      <c r="DE1181" s="20"/>
      <c r="DF1181" s="96"/>
      <c r="DG1181" s="96"/>
      <c r="DH1181" s="20"/>
      <c r="DI1181" s="20"/>
      <c r="DJ1181" s="96"/>
      <c r="DK1181" s="96"/>
      <c r="DL1181" s="20"/>
      <c r="DM1181" s="20"/>
      <c r="DN1181" s="96"/>
      <c r="DO1181" s="96"/>
      <c r="DP1181" s="20"/>
      <c r="DQ1181" s="20"/>
      <c r="DR1181" s="96"/>
      <c r="DS1181" s="96"/>
      <c r="DT1181" s="20"/>
      <c r="DU1181" s="20"/>
      <c r="DV1181" s="96"/>
      <c r="DW1181" s="96"/>
      <c r="DX1181" s="20"/>
      <c r="DY1181" s="20"/>
      <c r="DZ1181" s="56"/>
      <c r="EA1181" s="57"/>
    </row>
    <row r="1182" spans="1:131" ht="19.5" customHeight="1" x14ac:dyDescent="0.25">
      <c r="A1182" s="9">
        <v>877</v>
      </c>
      <c r="B1182" s="10" t="s">
        <v>2431</v>
      </c>
      <c r="C1182" s="9" t="s">
        <v>2432</v>
      </c>
      <c r="E1182" s="9" t="s">
        <v>2433</v>
      </c>
      <c r="F1182" s="9" t="s">
        <v>2434</v>
      </c>
      <c r="I1182" s="9" t="s">
        <v>25</v>
      </c>
      <c r="J1182" s="129">
        <v>41795</v>
      </c>
      <c r="K1182" s="129">
        <v>41645</v>
      </c>
      <c r="L1182" s="129">
        <v>41881</v>
      </c>
      <c r="O1182" s="9">
        <v>30</v>
      </c>
      <c r="Q1182" s="9" t="s">
        <v>54</v>
      </c>
      <c r="S1182" s="13">
        <v>9793000</v>
      </c>
      <c r="T1182" s="13">
        <v>9793000</v>
      </c>
      <c r="U1182" s="13">
        <v>1958600</v>
      </c>
      <c r="AF1182" s="51">
        <f t="shared" si="17"/>
        <v>0</v>
      </c>
    </row>
    <row r="1183" spans="1:131" s="18" customFormat="1" ht="19.5" customHeight="1" x14ac:dyDescent="0.25">
      <c r="A1183" s="18">
        <v>877</v>
      </c>
      <c r="B1183" s="17" t="s">
        <v>2431</v>
      </c>
      <c r="C1183" s="18" t="s">
        <v>2432</v>
      </c>
      <c r="D1183" s="19">
        <v>41927</v>
      </c>
      <c r="G1183" s="19"/>
      <c r="J1183" s="130"/>
      <c r="K1183" s="130"/>
      <c r="L1183" s="130">
        <v>41927</v>
      </c>
      <c r="R1183" s="20"/>
      <c r="S1183" s="20"/>
      <c r="T1183" s="20"/>
      <c r="U1183" s="20"/>
      <c r="V1183" s="20"/>
      <c r="W1183" s="20"/>
      <c r="X1183" s="20"/>
      <c r="Y1183" s="20"/>
      <c r="Z1183" s="20"/>
      <c r="AA1183" s="20"/>
      <c r="AB1183" s="20"/>
      <c r="AC1183" s="20"/>
      <c r="AD1183" s="20"/>
      <c r="AE1183" s="20"/>
      <c r="AF1183" s="51">
        <f t="shared" si="17"/>
        <v>0</v>
      </c>
      <c r="AG1183" s="46"/>
      <c r="AH1183" s="19"/>
      <c r="AI1183" s="19"/>
      <c r="AJ1183" s="20"/>
      <c r="AK1183" s="20"/>
      <c r="AL1183" s="19"/>
      <c r="AM1183" s="19"/>
      <c r="AN1183" s="20"/>
      <c r="AO1183" s="20"/>
      <c r="AP1183" s="19"/>
      <c r="AQ1183" s="19"/>
      <c r="AR1183" s="20"/>
      <c r="AS1183" s="20"/>
      <c r="AT1183" s="19"/>
      <c r="AU1183" s="19"/>
      <c r="AV1183" s="20"/>
      <c r="AW1183" s="20"/>
      <c r="AX1183" s="19"/>
      <c r="AY1183" s="19"/>
      <c r="AZ1183" s="20"/>
      <c r="BA1183" s="20"/>
      <c r="BB1183" s="19"/>
      <c r="BC1183" s="19"/>
      <c r="BD1183" s="20"/>
      <c r="BE1183" s="20"/>
      <c r="BF1183" s="19"/>
      <c r="BG1183" s="19"/>
      <c r="BH1183" s="20"/>
      <c r="BI1183" s="20"/>
      <c r="BJ1183" s="19"/>
      <c r="BK1183" s="19"/>
      <c r="BL1183" s="20"/>
      <c r="BM1183" s="20"/>
      <c r="BN1183" s="19"/>
      <c r="BO1183" s="19"/>
      <c r="BP1183" s="20"/>
      <c r="BQ1183" s="20"/>
      <c r="BT1183" s="20"/>
      <c r="BU1183" s="20"/>
      <c r="BX1183" s="20"/>
      <c r="BY1183" s="20"/>
      <c r="CB1183" s="20"/>
      <c r="CC1183" s="20"/>
      <c r="CF1183" s="20"/>
      <c r="CG1183" s="20"/>
      <c r="CJ1183" s="20"/>
      <c r="CK1183" s="20"/>
      <c r="CN1183" s="20"/>
      <c r="CO1183" s="20"/>
      <c r="CP1183" s="19"/>
      <c r="CQ1183" s="19"/>
      <c r="CR1183" s="20"/>
      <c r="CS1183" s="20"/>
      <c r="CT1183" s="19"/>
      <c r="CU1183" s="19"/>
      <c r="CV1183" s="20"/>
      <c r="CW1183" s="20"/>
      <c r="CX1183" s="96"/>
      <c r="CY1183" s="96"/>
      <c r="CZ1183" s="20"/>
      <c r="DA1183" s="20"/>
      <c r="DB1183" s="96"/>
      <c r="DC1183" s="96"/>
      <c r="DD1183" s="20"/>
      <c r="DE1183" s="20"/>
      <c r="DF1183" s="96"/>
      <c r="DG1183" s="96"/>
      <c r="DH1183" s="20"/>
      <c r="DI1183" s="20"/>
      <c r="DJ1183" s="96"/>
      <c r="DK1183" s="96"/>
      <c r="DL1183" s="20"/>
      <c r="DM1183" s="20"/>
      <c r="DN1183" s="96"/>
      <c r="DO1183" s="96"/>
      <c r="DP1183" s="20"/>
      <c r="DQ1183" s="20"/>
      <c r="DR1183" s="96"/>
      <c r="DS1183" s="96"/>
      <c r="DT1183" s="20"/>
      <c r="DU1183" s="20"/>
      <c r="DV1183" s="96"/>
      <c r="DW1183" s="96"/>
      <c r="DX1183" s="20"/>
      <c r="DY1183" s="20"/>
      <c r="DZ1183" s="56"/>
      <c r="EA1183" s="57"/>
    </row>
    <row r="1184" spans="1:131" ht="19.5" customHeight="1" x14ac:dyDescent="0.25">
      <c r="A1184" s="9">
        <v>878</v>
      </c>
      <c r="B1184" s="10" t="s">
        <v>2435</v>
      </c>
      <c r="C1184" s="9" t="s">
        <v>2436</v>
      </c>
      <c r="E1184" s="9" t="s">
        <v>2437</v>
      </c>
      <c r="F1184" s="9" t="s">
        <v>105</v>
      </c>
      <c r="I1184" s="9" t="s">
        <v>78</v>
      </c>
      <c r="J1184" s="129">
        <v>41740</v>
      </c>
      <c r="K1184" s="129">
        <v>41740</v>
      </c>
      <c r="L1184" s="129">
        <v>42094</v>
      </c>
      <c r="O1184" s="9">
        <v>28</v>
      </c>
      <c r="Q1184" s="9" t="s">
        <v>61</v>
      </c>
      <c r="S1184" s="13">
        <v>31295114</v>
      </c>
      <c r="T1184" s="13">
        <v>31295114</v>
      </c>
      <c r="U1184" s="13">
        <v>6259023</v>
      </c>
      <c r="AF1184" s="51">
        <f t="shared" si="17"/>
        <v>0</v>
      </c>
      <c r="AH1184" s="11">
        <v>41740</v>
      </c>
      <c r="AI1184" s="11">
        <v>41820</v>
      </c>
      <c r="AJ1184" s="13">
        <v>12316424</v>
      </c>
      <c r="AK1184" s="13">
        <v>2463285</v>
      </c>
      <c r="AL1184" s="11">
        <v>41821</v>
      </c>
      <c r="AM1184" s="11">
        <v>41912</v>
      </c>
      <c r="AN1184" s="13">
        <v>6604203</v>
      </c>
      <c r="AO1184" s="13">
        <v>1320841</v>
      </c>
      <c r="AP1184" s="11">
        <v>41913</v>
      </c>
      <c r="AQ1184" s="11">
        <v>42004</v>
      </c>
      <c r="AR1184" s="13">
        <v>6008604</v>
      </c>
      <c r="AS1184" s="13">
        <v>1201721</v>
      </c>
      <c r="AT1184" s="11">
        <v>42005</v>
      </c>
      <c r="AU1184" s="11">
        <v>42094</v>
      </c>
      <c r="AV1184" s="13">
        <v>5779604</v>
      </c>
      <c r="AW1184" s="13">
        <v>1155921</v>
      </c>
      <c r="AX1184" s="11">
        <v>41740</v>
      </c>
      <c r="AY1184" s="11">
        <v>42094</v>
      </c>
      <c r="AZ1184" s="13">
        <v>30747555</v>
      </c>
      <c r="BA1184" s="13">
        <v>7744</v>
      </c>
      <c r="DZ1184" s="54">
        <v>30747555</v>
      </c>
      <c r="EA1184" s="55">
        <f>6141768+7744</f>
        <v>6149512</v>
      </c>
    </row>
    <row r="1185" spans="1:131" ht="19.5" customHeight="1" x14ac:dyDescent="0.25">
      <c r="A1185" s="9">
        <v>879</v>
      </c>
      <c r="B1185" s="10" t="s">
        <v>2438</v>
      </c>
      <c r="C1185" s="9" t="s">
        <v>2439</v>
      </c>
      <c r="E1185" s="9" t="s">
        <v>1223</v>
      </c>
      <c r="F1185" s="9" t="s">
        <v>102</v>
      </c>
      <c r="I1185" s="9" t="s">
        <v>78</v>
      </c>
      <c r="J1185" s="129">
        <v>41754</v>
      </c>
      <c r="K1185" s="129">
        <v>41670</v>
      </c>
      <c r="L1185" s="129">
        <v>41870</v>
      </c>
      <c r="O1185" s="9">
        <v>25</v>
      </c>
      <c r="Q1185" s="9" t="s">
        <v>61</v>
      </c>
      <c r="S1185" s="13">
        <v>498593530</v>
      </c>
      <c r="T1185" s="13">
        <v>498593530</v>
      </c>
      <c r="U1185" s="13">
        <v>99718706</v>
      </c>
      <c r="AF1185" s="51">
        <f t="shared" si="17"/>
        <v>0</v>
      </c>
      <c r="AH1185" s="11">
        <v>41670</v>
      </c>
      <c r="AI1185" s="11">
        <v>41729</v>
      </c>
      <c r="AJ1185" s="13">
        <v>148474543</v>
      </c>
      <c r="AK1185" s="13">
        <v>29694909</v>
      </c>
      <c r="AL1185" s="11">
        <v>41730</v>
      </c>
      <c r="AM1185" s="11">
        <v>41820</v>
      </c>
      <c r="AN1185" s="13">
        <v>260430419</v>
      </c>
      <c r="AO1185" s="13">
        <v>52086084</v>
      </c>
      <c r="AP1185" s="11">
        <v>41821</v>
      </c>
      <c r="AQ1185" s="11">
        <v>41881</v>
      </c>
      <c r="AR1185" s="13">
        <v>94325103</v>
      </c>
      <c r="AS1185" s="13">
        <v>17744704</v>
      </c>
    </row>
    <row r="1186" spans="1:131" s="18" customFormat="1" ht="19.5" customHeight="1" x14ac:dyDescent="0.25">
      <c r="A1186" s="18">
        <v>879</v>
      </c>
      <c r="B1186" s="17" t="s">
        <v>2438</v>
      </c>
      <c r="C1186" s="18" t="s">
        <v>2439</v>
      </c>
      <c r="D1186" s="19">
        <v>41927</v>
      </c>
      <c r="G1186" s="19">
        <v>41927</v>
      </c>
      <c r="J1186" s="130"/>
      <c r="K1186" s="130"/>
      <c r="L1186" s="130">
        <v>41882</v>
      </c>
      <c r="R1186" s="20"/>
      <c r="S1186" s="20"/>
      <c r="T1186" s="20"/>
      <c r="U1186" s="20"/>
      <c r="V1186" s="20"/>
      <c r="W1186" s="20"/>
      <c r="X1186" s="20"/>
      <c r="Y1186" s="20"/>
      <c r="Z1186" s="20"/>
      <c r="AA1186" s="20"/>
      <c r="AB1186" s="20"/>
      <c r="AC1186" s="20"/>
      <c r="AD1186" s="20"/>
      <c r="AE1186" s="20"/>
      <c r="AF1186" s="51">
        <f t="shared" si="17"/>
        <v>0</v>
      </c>
      <c r="AG1186" s="46"/>
      <c r="AH1186" s="19"/>
      <c r="AI1186" s="19"/>
      <c r="AJ1186" s="20"/>
      <c r="AK1186" s="20"/>
      <c r="AL1186" s="19"/>
      <c r="AM1186" s="19"/>
      <c r="AN1186" s="20"/>
      <c r="AO1186" s="20"/>
      <c r="AP1186" s="19"/>
      <c r="AQ1186" s="19"/>
      <c r="AR1186" s="20"/>
      <c r="AS1186" s="20"/>
      <c r="AT1186" s="19"/>
      <c r="AU1186" s="19"/>
      <c r="AV1186" s="20"/>
      <c r="AW1186" s="20"/>
      <c r="AX1186" s="19"/>
      <c r="AY1186" s="19"/>
      <c r="AZ1186" s="20"/>
      <c r="BA1186" s="20"/>
      <c r="BB1186" s="19"/>
      <c r="BC1186" s="19"/>
      <c r="BD1186" s="20"/>
      <c r="BE1186" s="20"/>
      <c r="BF1186" s="19"/>
      <c r="BG1186" s="19"/>
      <c r="BH1186" s="20"/>
      <c r="BI1186" s="20"/>
      <c r="BJ1186" s="19"/>
      <c r="BK1186" s="19"/>
      <c r="BL1186" s="20"/>
      <c r="BM1186" s="20"/>
      <c r="BN1186" s="19"/>
      <c r="BO1186" s="19"/>
      <c r="BP1186" s="20"/>
      <c r="BQ1186" s="20"/>
      <c r="BT1186" s="20"/>
      <c r="BU1186" s="20"/>
      <c r="BX1186" s="20"/>
      <c r="BY1186" s="20"/>
      <c r="CB1186" s="20"/>
      <c r="CC1186" s="20"/>
      <c r="CF1186" s="20"/>
      <c r="CG1186" s="20"/>
      <c r="CJ1186" s="20"/>
      <c r="CK1186" s="20"/>
      <c r="CN1186" s="20"/>
      <c r="CO1186" s="20"/>
      <c r="CP1186" s="19"/>
      <c r="CQ1186" s="19"/>
      <c r="CR1186" s="20"/>
      <c r="CS1186" s="20"/>
      <c r="CT1186" s="19"/>
      <c r="CU1186" s="19"/>
      <c r="CV1186" s="20"/>
      <c r="CW1186" s="20"/>
      <c r="CX1186" s="96"/>
      <c r="CY1186" s="96"/>
      <c r="CZ1186" s="20"/>
      <c r="DA1186" s="20"/>
      <c r="DB1186" s="96"/>
      <c r="DC1186" s="96"/>
      <c r="DD1186" s="20"/>
      <c r="DE1186" s="20"/>
      <c r="DF1186" s="96"/>
      <c r="DG1186" s="96"/>
      <c r="DH1186" s="20"/>
      <c r="DI1186" s="20"/>
      <c r="DJ1186" s="96"/>
      <c r="DK1186" s="96"/>
      <c r="DL1186" s="20"/>
      <c r="DM1186" s="20"/>
      <c r="DN1186" s="96"/>
      <c r="DO1186" s="96"/>
      <c r="DP1186" s="20"/>
      <c r="DQ1186" s="20"/>
      <c r="DR1186" s="96"/>
      <c r="DS1186" s="96"/>
      <c r="DT1186" s="20"/>
      <c r="DU1186" s="20"/>
      <c r="DV1186" s="96"/>
      <c r="DW1186" s="96"/>
      <c r="DX1186" s="20"/>
      <c r="DY1186" s="20"/>
      <c r="DZ1186" s="56"/>
      <c r="EA1186" s="57"/>
    </row>
    <row r="1187" spans="1:131" s="18" customFormat="1" ht="19.5" customHeight="1" x14ac:dyDescent="0.25">
      <c r="A1187" s="18">
        <v>879</v>
      </c>
      <c r="B1187" s="17" t="s">
        <v>2438</v>
      </c>
      <c r="C1187" s="18" t="s">
        <v>2439</v>
      </c>
      <c r="D1187" s="19">
        <v>41962</v>
      </c>
      <c r="G1187" s="19"/>
      <c r="J1187" s="130"/>
      <c r="K1187" s="130"/>
      <c r="L1187" s="130"/>
      <c r="R1187" s="20"/>
      <c r="S1187" s="20"/>
      <c r="T1187" s="20"/>
      <c r="U1187" s="20"/>
      <c r="V1187" s="20"/>
      <c r="W1187" s="20"/>
      <c r="X1187" s="20"/>
      <c r="Y1187" s="20"/>
      <c r="Z1187" s="20"/>
      <c r="AA1187" s="20"/>
      <c r="AB1187" s="20"/>
      <c r="AC1187" s="20"/>
      <c r="AD1187" s="20"/>
      <c r="AE1187" s="20"/>
      <c r="AF1187" s="51">
        <f t="shared" si="17"/>
        <v>0</v>
      </c>
      <c r="AG1187" s="46"/>
      <c r="AH1187" s="19"/>
      <c r="AI1187" s="19"/>
      <c r="AJ1187" s="20"/>
      <c r="AK1187" s="20"/>
      <c r="AL1187" s="19">
        <v>41730</v>
      </c>
      <c r="AM1187" s="19">
        <v>41820</v>
      </c>
      <c r="AN1187" s="20">
        <v>261395463</v>
      </c>
      <c r="AO1187" s="20">
        <v>52279093</v>
      </c>
      <c r="AP1187" s="19"/>
      <c r="AQ1187" s="19"/>
      <c r="AR1187" s="20"/>
      <c r="AS1187" s="20"/>
      <c r="AT1187" s="19"/>
      <c r="AU1187" s="19"/>
      <c r="AV1187" s="20"/>
      <c r="AW1187" s="20"/>
      <c r="AX1187" s="19"/>
      <c r="AY1187" s="19"/>
      <c r="AZ1187" s="20"/>
      <c r="BA1187" s="20"/>
      <c r="BB1187" s="19"/>
      <c r="BC1187" s="19"/>
      <c r="BD1187" s="20"/>
      <c r="BE1187" s="20"/>
      <c r="BF1187" s="19"/>
      <c r="BG1187" s="19"/>
      <c r="BH1187" s="20"/>
      <c r="BI1187" s="20"/>
      <c r="BJ1187" s="19"/>
      <c r="BK1187" s="19"/>
      <c r="BL1187" s="20"/>
      <c r="BM1187" s="20"/>
      <c r="BN1187" s="19"/>
      <c r="BO1187" s="19"/>
      <c r="BP1187" s="20"/>
      <c r="BQ1187" s="20"/>
      <c r="BT1187" s="20"/>
      <c r="BU1187" s="20"/>
      <c r="BX1187" s="20"/>
      <c r="BY1187" s="20"/>
      <c r="CB1187" s="20"/>
      <c r="CC1187" s="20"/>
      <c r="CF1187" s="20"/>
      <c r="CG1187" s="20"/>
      <c r="CJ1187" s="20"/>
      <c r="CK1187" s="20"/>
      <c r="CN1187" s="20"/>
      <c r="CO1187" s="20"/>
      <c r="CP1187" s="19"/>
      <c r="CQ1187" s="19"/>
      <c r="CR1187" s="20"/>
      <c r="CS1187" s="20"/>
      <c r="CT1187" s="19"/>
      <c r="CU1187" s="19"/>
      <c r="CV1187" s="20"/>
      <c r="CW1187" s="20"/>
      <c r="CX1187" s="96"/>
      <c r="CY1187" s="96"/>
      <c r="CZ1187" s="20"/>
      <c r="DA1187" s="20"/>
      <c r="DB1187" s="96"/>
      <c r="DC1187" s="96"/>
      <c r="DD1187" s="20"/>
      <c r="DE1187" s="20"/>
      <c r="DF1187" s="96"/>
      <c r="DG1187" s="96"/>
      <c r="DH1187" s="20"/>
      <c r="DI1187" s="20"/>
      <c r="DJ1187" s="96"/>
      <c r="DK1187" s="96"/>
      <c r="DL1187" s="20"/>
      <c r="DM1187" s="20"/>
      <c r="DN1187" s="96"/>
      <c r="DO1187" s="96"/>
      <c r="DP1187" s="20"/>
      <c r="DQ1187" s="20"/>
      <c r="DR1187" s="96"/>
      <c r="DS1187" s="96"/>
      <c r="DT1187" s="20"/>
      <c r="DU1187" s="20"/>
      <c r="DV1187" s="96"/>
      <c r="DW1187" s="96"/>
      <c r="DX1187" s="20"/>
      <c r="DY1187" s="20"/>
      <c r="DZ1187" s="56"/>
      <c r="EA1187" s="57"/>
    </row>
    <row r="1188" spans="1:131" ht="19.5" customHeight="1" x14ac:dyDescent="0.25">
      <c r="A1188" s="9">
        <v>880</v>
      </c>
      <c r="B1188" s="10" t="s">
        <v>2440</v>
      </c>
      <c r="C1188" s="9" t="s">
        <v>3988</v>
      </c>
      <c r="E1188" s="9" t="s">
        <v>83</v>
      </c>
      <c r="F1188" s="9" t="s">
        <v>84</v>
      </c>
      <c r="I1188" s="9" t="s">
        <v>28</v>
      </c>
      <c r="J1188" s="129">
        <v>41718</v>
      </c>
      <c r="K1188" s="129">
        <v>41718</v>
      </c>
      <c r="L1188" s="129">
        <v>41810</v>
      </c>
      <c r="O1188" s="9">
        <v>25</v>
      </c>
      <c r="Q1188" s="9" t="s">
        <v>54</v>
      </c>
      <c r="S1188" s="13">
        <v>10000000</v>
      </c>
      <c r="T1188" s="13">
        <v>10000000</v>
      </c>
      <c r="U1188" s="13">
        <v>2000000</v>
      </c>
      <c r="AF1188" s="51">
        <f t="shared" si="17"/>
        <v>0</v>
      </c>
      <c r="AH1188" s="11">
        <v>41811</v>
      </c>
      <c r="AI1188" s="11">
        <v>41851</v>
      </c>
      <c r="AJ1188" s="13">
        <v>8402257</v>
      </c>
      <c r="AK1188" s="13">
        <v>1680451</v>
      </c>
    </row>
    <row r="1189" spans="1:131" ht="19.5" customHeight="1" x14ac:dyDescent="0.25">
      <c r="A1189" s="9">
        <v>881</v>
      </c>
      <c r="B1189" s="10" t="s">
        <v>2441</v>
      </c>
      <c r="C1189" s="9" t="s">
        <v>2442</v>
      </c>
      <c r="E1189" s="9" t="s">
        <v>104</v>
      </c>
      <c r="F1189" s="9" t="s">
        <v>105</v>
      </c>
      <c r="I1189" s="9" t="s">
        <v>153</v>
      </c>
      <c r="J1189" s="129">
        <v>41731</v>
      </c>
      <c r="K1189" s="129">
        <v>41717</v>
      </c>
      <c r="L1189" s="129">
        <v>41882</v>
      </c>
      <c r="O1189" s="9">
        <v>24</v>
      </c>
      <c r="Q1189" s="9" t="s">
        <v>61</v>
      </c>
      <c r="S1189" s="13">
        <v>15274190</v>
      </c>
      <c r="T1189" s="13">
        <v>15274190</v>
      </c>
      <c r="U1189" s="13">
        <v>3054838</v>
      </c>
      <c r="AF1189" s="51">
        <f t="shared" si="17"/>
        <v>0</v>
      </c>
      <c r="AH1189" s="11">
        <v>41717</v>
      </c>
      <c r="AI1189" s="11">
        <v>41912</v>
      </c>
      <c r="AJ1189" s="13">
        <v>24199217</v>
      </c>
      <c r="AK1189" s="13">
        <v>4839843</v>
      </c>
    </row>
    <row r="1190" spans="1:131" s="18" customFormat="1" ht="19.5" customHeight="1" x14ac:dyDescent="0.25">
      <c r="A1190" s="18">
        <v>881</v>
      </c>
      <c r="B1190" s="17" t="s">
        <v>2441</v>
      </c>
      <c r="C1190" s="18" t="s">
        <v>2442</v>
      </c>
      <c r="D1190" s="19">
        <v>41914</v>
      </c>
      <c r="G1190" s="19"/>
      <c r="J1190" s="130"/>
      <c r="K1190" s="130"/>
      <c r="L1190" s="130"/>
      <c r="R1190" s="20"/>
      <c r="S1190" s="20">
        <v>30888912</v>
      </c>
      <c r="T1190" s="20">
        <v>30888912</v>
      </c>
      <c r="U1190" s="20">
        <v>6177782</v>
      </c>
      <c r="V1190" s="20"/>
      <c r="W1190" s="20"/>
      <c r="X1190" s="20"/>
      <c r="Y1190" s="20"/>
      <c r="Z1190" s="20"/>
      <c r="AA1190" s="20"/>
      <c r="AB1190" s="20"/>
      <c r="AC1190" s="20"/>
      <c r="AD1190" s="20"/>
      <c r="AE1190" s="20"/>
      <c r="AF1190" s="51">
        <f t="shared" si="17"/>
        <v>0</v>
      </c>
      <c r="AG1190" s="46"/>
      <c r="AH1190" s="19"/>
      <c r="AI1190" s="19"/>
      <c r="AJ1190" s="20"/>
      <c r="AK1190" s="20"/>
      <c r="AL1190" s="19"/>
      <c r="AM1190" s="19"/>
      <c r="AN1190" s="20"/>
      <c r="AO1190" s="20"/>
      <c r="AP1190" s="19"/>
      <c r="AQ1190" s="19"/>
      <c r="AR1190" s="20"/>
      <c r="AS1190" s="20"/>
      <c r="AT1190" s="19"/>
      <c r="AU1190" s="19"/>
      <c r="AV1190" s="20"/>
      <c r="AW1190" s="20"/>
      <c r="AX1190" s="19"/>
      <c r="AY1190" s="19"/>
      <c r="AZ1190" s="20"/>
      <c r="BA1190" s="20"/>
      <c r="BB1190" s="19"/>
      <c r="BC1190" s="19"/>
      <c r="BD1190" s="20"/>
      <c r="BE1190" s="20"/>
      <c r="BF1190" s="19"/>
      <c r="BG1190" s="19"/>
      <c r="BH1190" s="20"/>
      <c r="BI1190" s="20"/>
      <c r="BJ1190" s="19"/>
      <c r="BK1190" s="19"/>
      <c r="BL1190" s="20"/>
      <c r="BM1190" s="20"/>
      <c r="BN1190" s="19"/>
      <c r="BO1190" s="19"/>
      <c r="BP1190" s="20"/>
      <c r="BQ1190" s="20"/>
      <c r="BT1190" s="20"/>
      <c r="BU1190" s="20"/>
      <c r="BX1190" s="20"/>
      <c r="BY1190" s="20"/>
      <c r="CB1190" s="20"/>
      <c r="CC1190" s="20"/>
      <c r="CF1190" s="20"/>
      <c r="CG1190" s="20"/>
      <c r="CJ1190" s="20"/>
      <c r="CK1190" s="20"/>
      <c r="CN1190" s="20"/>
      <c r="CO1190" s="20"/>
      <c r="CP1190" s="19"/>
      <c r="CQ1190" s="19"/>
      <c r="CR1190" s="20"/>
      <c r="CS1190" s="20"/>
      <c r="CT1190" s="19"/>
      <c r="CU1190" s="19"/>
      <c r="CV1190" s="20"/>
      <c r="CW1190" s="20"/>
      <c r="CX1190" s="96"/>
      <c r="CY1190" s="96"/>
      <c r="CZ1190" s="20"/>
      <c r="DA1190" s="20"/>
      <c r="DB1190" s="96"/>
      <c r="DC1190" s="96"/>
      <c r="DD1190" s="20"/>
      <c r="DE1190" s="20"/>
      <c r="DF1190" s="96"/>
      <c r="DG1190" s="96"/>
      <c r="DH1190" s="20"/>
      <c r="DI1190" s="20"/>
      <c r="DJ1190" s="96"/>
      <c r="DK1190" s="96"/>
      <c r="DL1190" s="20"/>
      <c r="DM1190" s="20"/>
      <c r="DN1190" s="96"/>
      <c r="DO1190" s="96"/>
      <c r="DP1190" s="20"/>
      <c r="DQ1190" s="20"/>
      <c r="DR1190" s="96"/>
      <c r="DS1190" s="96"/>
      <c r="DT1190" s="20"/>
      <c r="DU1190" s="20"/>
      <c r="DV1190" s="96"/>
      <c r="DW1190" s="96"/>
      <c r="DX1190" s="20"/>
      <c r="DY1190" s="20"/>
      <c r="DZ1190" s="56"/>
      <c r="EA1190" s="57"/>
    </row>
    <row r="1191" spans="1:131" ht="19.5" customHeight="1" x14ac:dyDescent="0.25">
      <c r="A1191" s="9">
        <v>882</v>
      </c>
      <c r="B1191" s="10" t="s">
        <v>2443</v>
      </c>
      <c r="C1191" s="9" t="s">
        <v>2444</v>
      </c>
      <c r="E1191" s="9" t="s">
        <v>212</v>
      </c>
      <c r="F1191" s="9" t="s">
        <v>746</v>
      </c>
      <c r="I1191" s="9" t="s">
        <v>25</v>
      </c>
      <c r="J1191" s="129">
        <v>41761</v>
      </c>
      <c r="K1191" s="129">
        <v>41703</v>
      </c>
      <c r="L1191" s="129">
        <v>42155</v>
      </c>
      <c r="O1191" s="9">
        <v>29</v>
      </c>
      <c r="Q1191" s="9" t="s">
        <v>54</v>
      </c>
      <c r="S1191" s="13">
        <v>15000000</v>
      </c>
      <c r="T1191" s="13">
        <v>15000000</v>
      </c>
      <c r="U1191" s="13">
        <v>3000000</v>
      </c>
      <c r="AF1191" s="51">
        <f t="shared" si="17"/>
        <v>0</v>
      </c>
      <c r="AH1191" s="11">
        <v>41703</v>
      </c>
      <c r="AI1191" s="11">
        <v>41943</v>
      </c>
      <c r="AJ1191" s="13">
        <v>14936390</v>
      </c>
      <c r="AK1191" s="13">
        <v>2987278</v>
      </c>
    </row>
    <row r="1192" spans="1:131" ht="19.5" customHeight="1" x14ac:dyDescent="0.25">
      <c r="A1192" s="9">
        <v>883</v>
      </c>
      <c r="B1192" s="10" t="s">
        <v>2446</v>
      </c>
      <c r="C1192" s="9" t="s">
        <v>2447</v>
      </c>
      <c r="E1192" s="9" t="s">
        <v>2448</v>
      </c>
      <c r="F1192" s="9" t="s">
        <v>2449</v>
      </c>
      <c r="I1192" s="9" t="s">
        <v>35</v>
      </c>
      <c r="J1192" s="129">
        <v>41743</v>
      </c>
      <c r="K1192" s="129">
        <v>41668</v>
      </c>
      <c r="L1192" s="129">
        <v>41789</v>
      </c>
      <c r="O1192" s="9">
        <v>28</v>
      </c>
      <c r="Q1192" s="9" t="s">
        <v>61</v>
      </c>
      <c r="S1192" s="13">
        <v>112434217</v>
      </c>
      <c r="T1192" s="13">
        <v>112434217</v>
      </c>
      <c r="U1192" s="13">
        <v>22486844</v>
      </c>
      <c r="AF1192" s="51">
        <f t="shared" si="17"/>
        <v>0</v>
      </c>
      <c r="AH1192" s="11">
        <v>41668</v>
      </c>
      <c r="AI1192" s="11">
        <v>41789</v>
      </c>
      <c r="AJ1192" s="13">
        <v>104837032</v>
      </c>
      <c r="AK1192" s="13">
        <v>20967406</v>
      </c>
    </row>
    <row r="1193" spans="1:131" ht="19.5" customHeight="1" x14ac:dyDescent="0.25">
      <c r="A1193" s="9">
        <v>884</v>
      </c>
      <c r="B1193" s="10" t="s">
        <v>2450</v>
      </c>
      <c r="C1193" s="9" t="s">
        <v>2451</v>
      </c>
      <c r="E1193" s="9" t="s">
        <v>1354</v>
      </c>
      <c r="F1193" s="9" t="s">
        <v>217</v>
      </c>
      <c r="I1193" s="9" t="s">
        <v>25</v>
      </c>
      <c r="J1193" s="129">
        <v>41810</v>
      </c>
      <c r="K1193" s="129">
        <v>41699</v>
      </c>
      <c r="L1193" s="129">
        <v>42139</v>
      </c>
      <c r="O1193" s="9">
        <v>28</v>
      </c>
      <c r="Q1193" s="9" t="s">
        <v>54</v>
      </c>
      <c r="S1193" s="13">
        <v>12500000</v>
      </c>
      <c r="T1193" s="13">
        <v>12500000</v>
      </c>
      <c r="U1193" s="13">
        <v>2500000</v>
      </c>
      <c r="AF1193" s="51">
        <f t="shared" si="17"/>
        <v>0</v>
      </c>
      <c r="AH1193" s="11">
        <v>41699</v>
      </c>
      <c r="AI1193" s="11">
        <v>42139</v>
      </c>
      <c r="AJ1193" s="13">
        <v>12248043</v>
      </c>
      <c r="AK1193" s="13">
        <v>2449609</v>
      </c>
    </row>
    <row r="1194" spans="1:131" ht="19.5" customHeight="1" x14ac:dyDescent="0.25">
      <c r="A1194" s="9">
        <v>885</v>
      </c>
      <c r="B1194" s="10" t="s">
        <v>2452</v>
      </c>
      <c r="C1194" s="9" t="s">
        <v>2453</v>
      </c>
      <c r="E1194" s="9" t="s">
        <v>183</v>
      </c>
      <c r="F1194" s="9" t="s">
        <v>184</v>
      </c>
      <c r="I1194" s="9" t="s">
        <v>28</v>
      </c>
      <c r="J1194" s="129">
        <v>41700</v>
      </c>
      <c r="K1194" s="129">
        <v>41685</v>
      </c>
      <c r="L1194" s="129">
        <v>41805</v>
      </c>
      <c r="O1194" s="9">
        <v>29</v>
      </c>
      <c r="Q1194" s="9" t="s">
        <v>54</v>
      </c>
      <c r="S1194" s="13">
        <v>5000000</v>
      </c>
      <c r="T1194" s="13">
        <v>5000000</v>
      </c>
      <c r="U1194" s="13">
        <v>1000000</v>
      </c>
      <c r="AF1194" s="51">
        <f t="shared" si="17"/>
        <v>0</v>
      </c>
      <c r="AH1194" s="11">
        <v>41685</v>
      </c>
      <c r="AI1194" s="11">
        <v>41805</v>
      </c>
      <c r="AJ1194" s="13">
        <v>5002567</v>
      </c>
      <c r="AK1194" s="13">
        <v>1000000</v>
      </c>
    </row>
    <row r="1195" spans="1:131" ht="19.5" customHeight="1" x14ac:dyDescent="0.25">
      <c r="A1195" s="9">
        <v>886</v>
      </c>
      <c r="B1195" s="10" t="s">
        <v>2454</v>
      </c>
      <c r="C1195" s="9" t="s">
        <v>2455</v>
      </c>
      <c r="E1195" s="9" t="s">
        <v>574</v>
      </c>
      <c r="F1195" s="9" t="s">
        <v>1090</v>
      </c>
      <c r="I1195" s="9" t="s">
        <v>25</v>
      </c>
      <c r="J1195" s="129">
        <v>41714</v>
      </c>
      <c r="K1195" s="129">
        <v>41675</v>
      </c>
      <c r="L1195" s="129">
        <v>42063</v>
      </c>
      <c r="O1195" s="9">
        <v>28</v>
      </c>
      <c r="Q1195" s="9" t="s">
        <v>61</v>
      </c>
      <c r="S1195" s="13">
        <v>14350000</v>
      </c>
      <c r="T1195" s="13">
        <v>14350000</v>
      </c>
      <c r="U1195" s="13">
        <v>2870000</v>
      </c>
      <c r="AF1195" s="51">
        <f t="shared" si="17"/>
        <v>0</v>
      </c>
      <c r="AH1195" s="11">
        <v>41675</v>
      </c>
      <c r="AI1195" s="11">
        <v>41841</v>
      </c>
      <c r="AJ1195" s="13">
        <v>14350000</v>
      </c>
      <c r="AK1195" s="13">
        <v>2870000</v>
      </c>
    </row>
    <row r="1196" spans="1:131" s="18" customFormat="1" ht="19.5" customHeight="1" x14ac:dyDescent="0.25">
      <c r="A1196" s="18">
        <v>886</v>
      </c>
      <c r="B1196" s="17" t="s">
        <v>2454</v>
      </c>
      <c r="C1196" s="18" t="s">
        <v>2455</v>
      </c>
      <c r="D1196" s="19">
        <v>41893</v>
      </c>
      <c r="G1196" s="19"/>
      <c r="J1196" s="130"/>
      <c r="K1196" s="130"/>
      <c r="L1196" s="130">
        <v>41841</v>
      </c>
      <c r="R1196" s="20"/>
      <c r="S1196" s="20"/>
      <c r="T1196" s="20"/>
      <c r="U1196" s="20"/>
      <c r="V1196" s="20"/>
      <c r="W1196" s="20"/>
      <c r="X1196" s="20"/>
      <c r="Y1196" s="20"/>
      <c r="Z1196" s="20"/>
      <c r="AA1196" s="20"/>
      <c r="AB1196" s="20"/>
      <c r="AC1196" s="20"/>
      <c r="AD1196" s="20"/>
      <c r="AE1196" s="20"/>
      <c r="AF1196" s="51">
        <f t="shared" si="17"/>
        <v>0</v>
      </c>
      <c r="AG1196" s="46"/>
      <c r="AH1196" s="19"/>
      <c r="AI1196" s="19"/>
      <c r="AJ1196" s="20"/>
      <c r="AK1196" s="20"/>
      <c r="AL1196" s="19"/>
      <c r="AM1196" s="19"/>
      <c r="AN1196" s="20"/>
      <c r="AO1196" s="20"/>
      <c r="AP1196" s="19"/>
      <c r="AQ1196" s="19"/>
      <c r="AR1196" s="20"/>
      <c r="AS1196" s="20"/>
      <c r="AT1196" s="19"/>
      <c r="AU1196" s="19"/>
      <c r="AV1196" s="20"/>
      <c r="AW1196" s="20"/>
      <c r="AX1196" s="19"/>
      <c r="AY1196" s="19"/>
      <c r="AZ1196" s="20"/>
      <c r="BA1196" s="20"/>
      <c r="BB1196" s="19"/>
      <c r="BC1196" s="19"/>
      <c r="BD1196" s="20"/>
      <c r="BE1196" s="20"/>
      <c r="BF1196" s="19"/>
      <c r="BG1196" s="19"/>
      <c r="BH1196" s="20"/>
      <c r="BI1196" s="20"/>
      <c r="BJ1196" s="19"/>
      <c r="BK1196" s="19"/>
      <c r="BL1196" s="20"/>
      <c r="BM1196" s="20"/>
      <c r="BN1196" s="19"/>
      <c r="BO1196" s="19"/>
      <c r="BP1196" s="20"/>
      <c r="BQ1196" s="20"/>
      <c r="BT1196" s="20"/>
      <c r="BU1196" s="20"/>
      <c r="BX1196" s="20"/>
      <c r="BY1196" s="20"/>
      <c r="CB1196" s="20"/>
      <c r="CC1196" s="20"/>
      <c r="CF1196" s="20"/>
      <c r="CG1196" s="20"/>
      <c r="CJ1196" s="20"/>
      <c r="CK1196" s="20"/>
      <c r="CN1196" s="20"/>
      <c r="CO1196" s="20"/>
      <c r="CP1196" s="19"/>
      <c r="CQ1196" s="19"/>
      <c r="CR1196" s="20"/>
      <c r="CS1196" s="20"/>
      <c r="CT1196" s="19"/>
      <c r="CU1196" s="19"/>
      <c r="CV1196" s="20"/>
      <c r="CW1196" s="20"/>
      <c r="CX1196" s="96"/>
      <c r="CY1196" s="96"/>
      <c r="CZ1196" s="20"/>
      <c r="DA1196" s="20"/>
      <c r="DB1196" s="96"/>
      <c r="DC1196" s="96"/>
      <c r="DD1196" s="20"/>
      <c r="DE1196" s="20"/>
      <c r="DF1196" s="96"/>
      <c r="DG1196" s="96"/>
      <c r="DH1196" s="20"/>
      <c r="DI1196" s="20"/>
      <c r="DJ1196" s="96"/>
      <c r="DK1196" s="96"/>
      <c r="DL1196" s="20"/>
      <c r="DM1196" s="20"/>
      <c r="DN1196" s="96"/>
      <c r="DO1196" s="96"/>
      <c r="DP1196" s="20"/>
      <c r="DQ1196" s="20"/>
      <c r="DR1196" s="96"/>
      <c r="DS1196" s="96"/>
      <c r="DT1196" s="20"/>
      <c r="DU1196" s="20"/>
      <c r="DV1196" s="96"/>
      <c r="DW1196" s="96"/>
      <c r="DX1196" s="20"/>
      <c r="DY1196" s="20"/>
      <c r="DZ1196" s="56"/>
      <c r="EA1196" s="57"/>
    </row>
    <row r="1197" spans="1:131" ht="19.5" customHeight="1" x14ac:dyDescent="0.25">
      <c r="A1197" s="9">
        <v>887</v>
      </c>
      <c r="B1197" s="10" t="s">
        <v>2456</v>
      </c>
      <c r="C1197" s="9" t="s">
        <v>2457</v>
      </c>
      <c r="E1197" s="9" t="s">
        <v>2458</v>
      </c>
      <c r="F1197" s="9" t="s">
        <v>2459</v>
      </c>
      <c r="I1197" s="9" t="s">
        <v>25</v>
      </c>
      <c r="J1197" s="129">
        <v>41553</v>
      </c>
      <c r="K1197" s="129">
        <v>41487</v>
      </c>
      <c r="L1197" s="129">
        <v>41760</v>
      </c>
      <c r="O1197" s="9">
        <v>25</v>
      </c>
      <c r="Q1197" s="9" t="s">
        <v>54</v>
      </c>
      <c r="S1197" s="13">
        <v>5010000</v>
      </c>
      <c r="T1197" s="13">
        <v>5010000</v>
      </c>
      <c r="U1197" s="13">
        <v>1002000</v>
      </c>
      <c r="AF1197" s="51">
        <f t="shared" si="17"/>
        <v>0</v>
      </c>
      <c r="AH1197" s="11">
        <v>41487</v>
      </c>
      <c r="AI1197" s="11">
        <v>41850</v>
      </c>
      <c r="AJ1197" s="13">
        <v>5051000</v>
      </c>
      <c r="AK1197" s="13">
        <v>1002000</v>
      </c>
    </row>
    <row r="1198" spans="1:131" s="18" customFormat="1" ht="19.5" customHeight="1" x14ac:dyDescent="0.25">
      <c r="A1198" s="18">
        <v>887</v>
      </c>
      <c r="B1198" s="17" t="s">
        <v>2456</v>
      </c>
      <c r="C1198" s="18" t="s">
        <v>2457</v>
      </c>
      <c r="D1198" s="19">
        <v>41893</v>
      </c>
      <c r="G1198" s="19"/>
      <c r="J1198" s="130"/>
      <c r="K1198" s="130"/>
      <c r="L1198" s="130">
        <v>41850</v>
      </c>
      <c r="R1198" s="20"/>
      <c r="S1198" s="20"/>
      <c r="T1198" s="20"/>
      <c r="U1198" s="20"/>
      <c r="V1198" s="20"/>
      <c r="W1198" s="20"/>
      <c r="X1198" s="20"/>
      <c r="Y1198" s="20"/>
      <c r="Z1198" s="20"/>
      <c r="AA1198" s="20"/>
      <c r="AB1198" s="20"/>
      <c r="AC1198" s="20"/>
      <c r="AD1198" s="20"/>
      <c r="AE1198" s="20"/>
      <c r="AF1198" s="51">
        <f t="shared" si="17"/>
        <v>0</v>
      </c>
      <c r="AG1198" s="46"/>
      <c r="AH1198" s="19"/>
      <c r="AI1198" s="19"/>
      <c r="AJ1198" s="20"/>
      <c r="AK1198" s="20"/>
      <c r="AL1198" s="19"/>
      <c r="AM1198" s="19"/>
      <c r="AN1198" s="20"/>
      <c r="AO1198" s="20"/>
      <c r="AP1198" s="19"/>
      <c r="AQ1198" s="19"/>
      <c r="AR1198" s="20"/>
      <c r="AS1198" s="20"/>
      <c r="AT1198" s="19"/>
      <c r="AU1198" s="19"/>
      <c r="AV1198" s="20"/>
      <c r="AW1198" s="20"/>
      <c r="AX1198" s="19"/>
      <c r="AY1198" s="19"/>
      <c r="AZ1198" s="20"/>
      <c r="BA1198" s="20"/>
      <c r="BB1198" s="19"/>
      <c r="BC1198" s="19"/>
      <c r="BD1198" s="20"/>
      <c r="BE1198" s="20"/>
      <c r="BF1198" s="19"/>
      <c r="BG1198" s="19"/>
      <c r="BH1198" s="20"/>
      <c r="BI1198" s="20"/>
      <c r="BJ1198" s="19"/>
      <c r="BK1198" s="19"/>
      <c r="BL1198" s="20"/>
      <c r="BM1198" s="20"/>
      <c r="BN1198" s="19"/>
      <c r="BO1198" s="19"/>
      <c r="BP1198" s="20"/>
      <c r="BQ1198" s="20"/>
      <c r="BT1198" s="20"/>
      <c r="BU1198" s="20"/>
      <c r="BX1198" s="20"/>
      <c r="BY1198" s="20"/>
      <c r="CB1198" s="20"/>
      <c r="CC1198" s="20"/>
      <c r="CF1198" s="20"/>
      <c r="CG1198" s="20"/>
      <c r="CJ1198" s="20"/>
      <c r="CK1198" s="20"/>
      <c r="CN1198" s="20"/>
      <c r="CO1198" s="20"/>
      <c r="CP1198" s="19"/>
      <c r="CQ1198" s="19"/>
      <c r="CR1198" s="20"/>
      <c r="CS1198" s="20"/>
      <c r="CT1198" s="19"/>
      <c r="CU1198" s="19"/>
      <c r="CV1198" s="20"/>
      <c r="CW1198" s="20"/>
      <c r="CX1198" s="96"/>
      <c r="CY1198" s="96"/>
      <c r="CZ1198" s="20"/>
      <c r="DA1198" s="20"/>
      <c r="DB1198" s="96"/>
      <c r="DC1198" s="96"/>
      <c r="DD1198" s="20"/>
      <c r="DE1198" s="20"/>
      <c r="DF1198" s="96"/>
      <c r="DG1198" s="96"/>
      <c r="DH1198" s="20"/>
      <c r="DI1198" s="20"/>
      <c r="DJ1198" s="96"/>
      <c r="DK1198" s="96"/>
      <c r="DL1198" s="20"/>
      <c r="DM1198" s="20"/>
      <c r="DN1198" s="96"/>
      <c r="DO1198" s="96"/>
      <c r="DP1198" s="20"/>
      <c r="DQ1198" s="20"/>
      <c r="DR1198" s="96"/>
      <c r="DS1198" s="96"/>
      <c r="DT1198" s="20"/>
      <c r="DU1198" s="20"/>
      <c r="DV1198" s="96"/>
      <c r="DW1198" s="96"/>
      <c r="DX1198" s="20"/>
      <c r="DY1198" s="20"/>
      <c r="DZ1198" s="56"/>
      <c r="EA1198" s="57"/>
    </row>
    <row r="1199" spans="1:131" ht="19.5" customHeight="1" x14ac:dyDescent="0.25">
      <c r="A1199" s="9">
        <v>888</v>
      </c>
      <c r="B1199" s="10" t="s">
        <v>2460</v>
      </c>
      <c r="C1199" s="9" t="s">
        <v>2461</v>
      </c>
      <c r="E1199" s="9" t="s">
        <v>89</v>
      </c>
      <c r="F1199" s="9" t="s">
        <v>2462</v>
      </c>
      <c r="I1199" s="9" t="s">
        <v>25</v>
      </c>
      <c r="J1199" s="129">
        <v>41623</v>
      </c>
      <c r="K1199" s="129">
        <v>40544</v>
      </c>
      <c r="L1199" s="129">
        <v>42004</v>
      </c>
      <c r="O1199" s="9">
        <v>22</v>
      </c>
      <c r="Q1199" s="9" t="s">
        <v>54</v>
      </c>
      <c r="S1199" s="13">
        <v>15000000</v>
      </c>
      <c r="T1199" s="13">
        <v>15000000</v>
      </c>
      <c r="U1199" s="13">
        <v>3000000</v>
      </c>
      <c r="AF1199" s="51">
        <f t="shared" si="17"/>
        <v>0</v>
      </c>
    </row>
    <row r="1200" spans="1:131" ht="19.5" customHeight="1" x14ac:dyDescent="0.25">
      <c r="A1200" s="9">
        <v>889</v>
      </c>
      <c r="B1200" s="10" t="s">
        <v>2468</v>
      </c>
      <c r="C1200" s="9" t="s">
        <v>2469</v>
      </c>
      <c r="E1200" s="9" t="s">
        <v>2470</v>
      </c>
      <c r="F1200" s="9" t="s">
        <v>2471</v>
      </c>
      <c r="I1200" s="9" t="s">
        <v>25</v>
      </c>
      <c r="M1200" s="9" t="s">
        <v>20</v>
      </c>
      <c r="O1200" s="9">
        <v>29</v>
      </c>
      <c r="AF1200" s="51">
        <f t="shared" si="17"/>
        <v>0</v>
      </c>
    </row>
    <row r="1201" spans="1:131" ht="19.5" customHeight="1" x14ac:dyDescent="0.25">
      <c r="A1201" s="9">
        <v>890</v>
      </c>
      <c r="B1201" s="10" t="s">
        <v>2472</v>
      </c>
      <c r="C1201" s="9" t="s">
        <v>2475</v>
      </c>
      <c r="E1201" s="9" t="s">
        <v>2473</v>
      </c>
      <c r="F1201" s="9" t="s">
        <v>2474</v>
      </c>
      <c r="I1201" s="9" t="s">
        <v>1093</v>
      </c>
      <c r="J1201" s="129">
        <v>41850</v>
      </c>
      <c r="K1201" s="129">
        <v>41769</v>
      </c>
      <c r="L1201" s="129">
        <v>42093</v>
      </c>
      <c r="M1201" s="9" t="s">
        <v>20</v>
      </c>
      <c r="O1201" s="9">
        <v>27</v>
      </c>
      <c r="Q1201" s="9" t="s">
        <v>54</v>
      </c>
      <c r="S1201" s="13">
        <v>6800000</v>
      </c>
      <c r="T1201" s="13">
        <v>6800000</v>
      </c>
      <c r="U1201" s="13">
        <v>1360000</v>
      </c>
      <c r="AF1201" s="51">
        <f t="shared" si="17"/>
        <v>0</v>
      </c>
      <c r="AH1201" s="11">
        <v>41769</v>
      </c>
      <c r="AI1201" s="11">
        <v>42277</v>
      </c>
      <c r="AJ1201" s="13">
        <v>6752004</v>
      </c>
      <c r="AK1201" s="13">
        <v>1350401</v>
      </c>
    </row>
    <row r="1202" spans="1:131" s="18" customFormat="1" ht="19.5" customHeight="1" x14ac:dyDescent="0.25">
      <c r="A1202" s="18">
        <v>890</v>
      </c>
      <c r="B1202" s="17" t="s">
        <v>2472</v>
      </c>
      <c r="C1202" s="18" t="s">
        <v>2475</v>
      </c>
      <c r="D1202" s="19"/>
      <c r="G1202" s="19">
        <v>42209</v>
      </c>
      <c r="J1202" s="130"/>
      <c r="K1202" s="130"/>
      <c r="L1202" s="130">
        <v>42231</v>
      </c>
      <c r="R1202" s="20"/>
      <c r="S1202" s="20"/>
      <c r="T1202" s="20"/>
      <c r="U1202" s="20"/>
      <c r="V1202" s="20"/>
      <c r="W1202" s="20"/>
      <c r="X1202" s="20"/>
      <c r="Y1202" s="20"/>
      <c r="Z1202" s="20"/>
      <c r="AA1202" s="20"/>
      <c r="AB1202" s="20"/>
      <c r="AC1202" s="20"/>
      <c r="AD1202" s="20"/>
      <c r="AE1202" s="20"/>
      <c r="AF1202" s="51">
        <f t="shared" si="17"/>
        <v>0</v>
      </c>
      <c r="AG1202" s="46"/>
      <c r="AH1202" s="19"/>
      <c r="AI1202" s="19"/>
      <c r="AJ1202" s="20"/>
      <c r="AK1202" s="20"/>
      <c r="AL1202" s="19"/>
      <c r="AM1202" s="19"/>
      <c r="AN1202" s="20"/>
      <c r="AO1202" s="20"/>
      <c r="AP1202" s="19"/>
      <c r="AQ1202" s="19"/>
      <c r="AR1202" s="20"/>
      <c r="AS1202" s="20"/>
      <c r="AT1202" s="19"/>
      <c r="AU1202" s="19"/>
      <c r="AV1202" s="20"/>
      <c r="AW1202" s="20"/>
      <c r="AX1202" s="19"/>
      <c r="AY1202" s="19"/>
      <c r="AZ1202" s="20"/>
      <c r="BA1202" s="20"/>
      <c r="BB1202" s="19"/>
      <c r="BC1202" s="19"/>
      <c r="BD1202" s="20"/>
      <c r="BE1202" s="20"/>
      <c r="BF1202" s="19"/>
      <c r="BG1202" s="19"/>
      <c r="BH1202" s="20"/>
      <c r="BI1202" s="20"/>
      <c r="BJ1202" s="19"/>
      <c r="BK1202" s="19"/>
      <c r="BL1202" s="20"/>
      <c r="BM1202" s="20"/>
      <c r="BN1202" s="19"/>
      <c r="BO1202" s="19"/>
      <c r="BP1202" s="20"/>
      <c r="BQ1202" s="20"/>
      <c r="BT1202" s="20"/>
      <c r="BU1202" s="20"/>
      <c r="BX1202" s="20"/>
      <c r="BY1202" s="20"/>
      <c r="CB1202" s="20"/>
      <c r="CC1202" s="20"/>
      <c r="CF1202" s="20"/>
      <c r="CG1202" s="20"/>
      <c r="CJ1202" s="20"/>
      <c r="CK1202" s="20"/>
      <c r="CN1202" s="20"/>
      <c r="CO1202" s="20"/>
      <c r="CP1202" s="19"/>
      <c r="CQ1202" s="19"/>
      <c r="CR1202" s="20"/>
      <c r="CS1202" s="20"/>
      <c r="CT1202" s="19"/>
      <c r="CU1202" s="19"/>
      <c r="CV1202" s="20"/>
      <c r="CW1202" s="20"/>
      <c r="CX1202" s="96"/>
      <c r="CY1202" s="96"/>
      <c r="CZ1202" s="20"/>
      <c r="DA1202" s="20"/>
      <c r="DB1202" s="96"/>
      <c r="DC1202" s="96"/>
      <c r="DD1202" s="20"/>
      <c r="DE1202" s="20"/>
      <c r="DF1202" s="96"/>
      <c r="DG1202" s="96"/>
      <c r="DH1202" s="20"/>
      <c r="DI1202" s="20"/>
      <c r="DJ1202" s="96"/>
      <c r="DK1202" s="96"/>
      <c r="DL1202" s="20"/>
      <c r="DM1202" s="20"/>
      <c r="DN1202" s="96"/>
      <c r="DO1202" s="96"/>
      <c r="DP1202" s="20"/>
      <c r="DQ1202" s="20"/>
      <c r="DR1202" s="96"/>
      <c r="DS1202" s="96"/>
      <c r="DT1202" s="20"/>
      <c r="DU1202" s="20"/>
      <c r="DV1202" s="96"/>
      <c r="DW1202" s="96"/>
      <c r="DX1202" s="20"/>
      <c r="DY1202" s="20"/>
      <c r="DZ1202" s="56"/>
      <c r="EA1202" s="57"/>
    </row>
    <row r="1203" spans="1:131" s="18" customFormat="1" ht="19.5" customHeight="1" x14ac:dyDescent="0.25">
      <c r="A1203" s="18">
        <v>890</v>
      </c>
      <c r="B1203" s="17" t="s">
        <v>2472</v>
      </c>
      <c r="C1203" s="18" t="s">
        <v>2475</v>
      </c>
      <c r="D1203" s="19">
        <v>42318</v>
      </c>
      <c r="G1203" s="19"/>
      <c r="H1203" s="19"/>
      <c r="J1203" s="130"/>
      <c r="K1203" s="130"/>
      <c r="L1203" s="130">
        <v>42277</v>
      </c>
      <c r="R1203" s="20"/>
      <c r="S1203" s="20"/>
      <c r="T1203" s="20"/>
      <c r="U1203" s="20"/>
      <c r="V1203" s="20"/>
      <c r="W1203" s="20"/>
      <c r="X1203" s="20"/>
      <c r="Y1203" s="20"/>
      <c r="Z1203" s="20"/>
      <c r="AA1203" s="20"/>
      <c r="AB1203" s="20"/>
      <c r="AC1203" s="20"/>
      <c r="AD1203" s="20"/>
      <c r="AE1203" s="20"/>
      <c r="AF1203" s="51"/>
      <c r="AG1203" s="46"/>
      <c r="AH1203" s="19"/>
      <c r="AI1203" s="19"/>
      <c r="AJ1203" s="20"/>
      <c r="AK1203" s="20"/>
      <c r="AL1203" s="19"/>
      <c r="AM1203" s="19"/>
      <c r="AN1203" s="20"/>
      <c r="AO1203" s="20"/>
      <c r="AP1203" s="19"/>
      <c r="AQ1203" s="19"/>
      <c r="AR1203" s="20"/>
      <c r="AS1203" s="20"/>
      <c r="AT1203" s="19"/>
      <c r="AU1203" s="19"/>
      <c r="AV1203" s="20"/>
      <c r="AW1203" s="20"/>
      <c r="AX1203" s="19"/>
      <c r="AY1203" s="19"/>
      <c r="AZ1203" s="20"/>
      <c r="BA1203" s="20"/>
      <c r="BB1203" s="19"/>
      <c r="BC1203" s="19"/>
      <c r="BD1203" s="20"/>
      <c r="BE1203" s="20"/>
      <c r="BF1203" s="19"/>
      <c r="BG1203" s="19"/>
      <c r="BH1203" s="20"/>
      <c r="BI1203" s="20"/>
      <c r="BJ1203" s="19"/>
      <c r="BK1203" s="19"/>
      <c r="BL1203" s="20"/>
      <c r="BM1203" s="20"/>
      <c r="BN1203" s="19"/>
      <c r="BO1203" s="19"/>
      <c r="BP1203" s="20"/>
      <c r="BQ1203" s="20"/>
      <c r="BT1203" s="20"/>
      <c r="BU1203" s="20"/>
      <c r="BX1203" s="20"/>
      <c r="BY1203" s="20"/>
      <c r="CB1203" s="20"/>
      <c r="CC1203" s="20"/>
      <c r="CF1203" s="20"/>
      <c r="CG1203" s="20"/>
      <c r="CJ1203" s="20"/>
      <c r="CK1203" s="20"/>
      <c r="CN1203" s="20"/>
      <c r="CO1203" s="20"/>
      <c r="CP1203" s="19"/>
      <c r="CQ1203" s="19"/>
      <c r="CR1203" s="20"/>
      <c r="CS1203" s="20"/>
      <c r="CT1203" s="19"/>
      <c r="CU1203" s="19"/>
      <c r="CV1203" s="20"/>
      <c r="CW1203" s="20"/>
      <c r="CX1203" s="96"/>
      <c r="CY1203" s="96"/>
      <c r="CZ1203" s="20"/>
      <c r="DA1203" s="20"/>
      <c r="DB1203" s="96"/>
      <c r="DC1203" s="96"/>
      <c r="DD1203" s="20"/>
      <c r="DE1203" s="20"/>
      <c r="DF1203" s="96"/>
      <c r="DG1203" s="96"/>
      <c r="DH1203" s="20"/>
      <c r="DI1203" s="20"/>
      <c r="DJ1203" s="96"/>
      <c r="DK1203" s="96"/>
      <c r="DL1203" s="20"/>
      <c r="DM1203" s="20"/>
      <c r="DN1203" s="96"/>
      <c r="DO1203" s="96"/>
      <c r="DP1203" s="20"/>
      <c r="DQ1203" s="20"/>
      <c r="DR1203" s="96"/>
      <c r="DS1203" s="96"/>
      <c r="DT1203" s="20"/>
      <c r="DU1203" s="20"/>
      <c r="DV1203" s="96"/>
      <c r="DW1203" s="96"/>
      <c r="DX1203" s="20"/>
      <c r="DY1203" s="20"/>
      <c r="DZ1203" s="56"/>
      <c r="EA1203" s="57"/>
    </row>
    <row r="1204" spans="1:131" s="18" customFormat="1" ht="19.5" customHeight="1" x14ac:dyDescent="0.25">
      <c r="A1204" s="18">
        <v>890</v>
      </c>
      <c r="B1204" s="17" t="s">
        <v>2472</v>
      </c>
      <c r="C1204" s="18" t="s">
        <v>4341</v>
      </c>
      <c r="D1204" s="19">
        <v>42401</v>
      </c>
      <c r="G1204" s="19"/>
      <c r="H1204" s="19"/>
      <c r="J1204" s="130"/>
      <c r="K1204" s="130"/>
      <c r="L1204" s="130"/>
      <c r="R1204" s="20"/>
      <c r="S1204" s="20"/>
      <c r="T1204" s="20"/>
      <c r="U1204" s="20"/>
      <c r="V1204" s="20"/>
      <c r="W1204" s="20"/>
      <c r="X1204" s="20"/>
      <c r="Y1204" s="20"/>
      <c r="Z1204" s="20"/>
      <c r="AA1204" s="20"/>
      <c r="AB1204" s="20"/>
      <c r="AC1204" s="20"/>
      <c r="AD1204" s="20"/>
      <c r="AE1204" s="20"/>
      <c r="AF1204" s="51"/>
      <c r="AG1204" s="46"/>
      <c r="AH1204" s="19"/>
      <c r="AI1204" s="19"/>
      <c r="AJ1204" s="20"/>
      <c r="AK1204" s="20"/>
      <c r="AL1204" s="19"/>
      <c r="AM1204" s="19"/>
      <c r="AN1204" s="20"/>
      <c r="AO1204" s="20"/>
      <c r="AP1204" s="19"/>
      <c r="AQ1204" s="19"/>
      <c r="AR1204" s="20"/>
      <c r="AS1204" s="20"/>
      <c r="AT1204" s="19"/>
      <c r="AU1204" s="19"/>
      <c r="AV1204" s="20"/>
      <c r="AW1204" s="20"/>
      <c r="AX1204" s="19"/>
      <c r="AY1204" s="19"/>
      <c r="AZ1204" s="20"/>
      <c r="BA1204" s="20"/>
      <c r="BB1204" s="19"/>
      <c r="BC1204" s="19"/>
      <c r="BD1204" s="20"/>
      <c r="BE1204" s="20"/>
      <c r="BF1204" s="19"/>
      <c r="BG1204" s="19"/>
      <c r="BH1204" s="20"/>
      <c r="BI1204" s="20"/>
      <c r="BJ1204" s="19"/>
      <c r="BK1204" s="19"/>
      <c r="BL1204" s="20"/>
      <c r="BM1204" s="20"/>
      <c r="BN1204" s="19"/>
      <c r="BO1204" s="19"/>
      <c r="BP1204" s="20"/>
      <c r="BQ1204" s="20"/>
      <c r="BT1204" s="20"/>
      <c r="BU1204" s="20"/>
      <c r="BX1204" s="20"/>
      <c r="BY1204" s="20"/>
      <c r="CB1204" s="20"/>
      <c r="CC1204" s="20"/>
      <c r="CF1204" s="20"/>
      <c r="CG1204" s="20"/>
      <c r="CJ1204" s="20"/>
      <c r="CK1204" s="20"/>
      <c r="CN1204" s="20"/>
      <c r="CO1204" s="20"/>
      <c r="CP1204" s="19"/>
      <c r="CQ1204" s="19"/>
      <c r="CR1204" s="20"/>
      <c r="CS1204" s="20"/>
      <c r="CT1204" s="19"/>
      <c r="CU1204" s="19"/>
      <c r="CV1204" s="20"/>
      <c r="CW1204" s="20"/>
      <c r="CX1204" s="96"/>
      <c r="CY1204" s="96"/>
      <c r="CZ1204" s="20"/>
      <c r="DA1204" s="20"/>
      <c r="DB1204" s="96"/>
      <c r="DC1204" s="96"/>
      <c r="DD1204" s="20"/>
      <c r="DE1204" s="20"/>
      <c r="DF1204" s="96"/>
      <c r="DG1204" s="96"/>
      <c r="DH1204" s="20"/>
      <c r="DI1204" s="20"/>
      <c r="DJ1204" s="96"/>
      <c r="DK1204" s="96"/>
      <c r="DL1204" s="20"/>
      <c r="DM1204" s="20"/>
      <c r="DN1204" s="96"/>
      <c r="DO1204" s="96"/>
      <c r="DP1204" s="20"/>
      <c r="DQ1204" s="20"/>
      <c r="DR1204" s="96"/>
      <c r="DS1204" s="96"/>
      <c r="DT1204" s="20"/>
      <c r="DU1204" s="20"/>
      <c r="DV1204" s="96"/>
      <c r="DW1204" s="96"/>
      <c r="DX1204" s="20"/>
      <c r="DY1204" s="20"/>
      <c r="DZ1204" s="56"/>
      <c r="EA1204" s="57"/>
    </row>
    <row r="1205" spans="1:131" ht="19.5" customHeight="1" x14ac:dyDescent="0.25">
      <c r="A1205" s="9">
        <v>891</v>
      </c>
      <c r="B1205" s="10" t="s">
        <v>2476</v>
      </c>
      <c r="C1205" s="9" t="s">
        <v>2477</v>
      </c>
      <c r="E1205" s="9" t="s">
        <v>168</v>
      </c>
      <c r="F1205" s="9" t="s">
        <v>1145</v>
      </c>
      <c r="I1205" s="9" t="s">
        <v>1093</v>
      </c>
      <c r="J1205" s="129">
        <v>41873</v>
      </c>
      <c r="K1205" s="129">
        <v>41779</v>
      </c>
      <c r="L1205" s="129">
        <v>42109</v>
      </c>
      <c r="M1205" s="9" t="s">
        <v>20</v>
      </c>
      <c r="O1205" s="9">
        <v>27</v>
      </c>
      <c r="Q1205" s="9" t="s">
        <v>54</v>
      </c>
      <c r="S1205" s="13">
        <v>7800000</v>
      </c>
      <c r="T1205" s="13">
        <v>7800000</v>
      </c>
      <c r="U1205" s="13">
        <v>1560000</v>
      </c>
      <c r="AF1205" s="51">
        <f t="shared" si="17"/>
        <v>0</v>
      </c>
      <c r="AH1205" s="11">
        <v>41779</v>
      </c>
      <c r="AI1205" s="11">
        <v>42292</v>
      </c>
      <c r="AJ1205" s="13">
        <v>7751940</v>
      </c>
      <c r="AK1205" s="13">
        <v>1550388</v>
      </c>
    </row>
    <row r="1206" spans="1:131" s="18" customFormat="1" ht="19.5" customHeight="1" x14ac:dyDescent="0.25">
      <c r="A1206" s="18">
        <v>891</v>
      </c>
      <c r="B1206" s="17" t="s">
        <v>2476</v>
      </c>
      <c r="C1206" s="18" t="s">
        <v>2477</v>
      </c>
      <c r="D1206" s="19">
        <v>42121</v>
      </c>
      <c r="G1206" s="19">
        <v>42121</v>
      </c>
      <c r="J1206" s="130"/>
      <c r="K1206" s="130"/>
      <c r="L1206" s="130">
        <v>42185</v>
      </c>
      <c r="R1206" s="20"/>
      <c r="S1206" s="20"/>
      <c r="T1206" s="20"/>
      <c r="U1206" s="20"/>
      <c r="V1206" s="20"/>
      <c r="W1206" s="20"/>
      <c r="X1206" s="20"/>
      <c r="Y1206" s="20"/>
      <c r="Z1206" s="20"/>
      <c r="AA1206" s="20"/>
      <c r="AB1206" s="20"/>
      <c r="AC1206" s="20"/>
      <c r="AD1206" s="20"/>
      <c r="AE1206" s="20"/>
      <c r="AF1206" s="51">
        <f t="shared" si="17"/>
        <v>0</v>
      </c>
      <c r="AG1206" s="46"/>
      <c r="AH1206" s="19"/>
      <c r="AI1206" s="19"/>
      <c r="AJ1206" s="20"/>
      <c r="AK1206" s="20"/>
      <c r="AL1206" s="19"/>
      <c r="AM1206" s="19"/>
      <c r="AN1206" s="20"/>
      <c r="AO1206" s="20"/>
      <c r="AP1206" s="19"/>
      <c r="AQ1206" s="19"/>
      <c r="AR1206" s="20"/>
      <c r="AS1206" s="20"/>
      <c r="AT1206" s="19"/>
      <c r="AU1206" s="19"/>
      <c r="AV1206" s="20"/>
      <c r="AW1206" s="20"/>
      <c r="AX1206" s="19"/>
      <c r="AY1206" s="19"/>
      <c r="AZ1206" s="20"/>
      <c r="BA1206" s="20"/>
      <c r="BB1206" s="19"/>
      <c r="BC1206" s="19"/>
      <c r="BD1206" s="20"/>
      <c r="BE1206" s="20"/>
      <c r="BF1206" s="19"/>
      <c r="BG1206" s="19"/>
      <c r="BH1206" s="20"/>
      <c r="BI1206" s="20"/>
      <c r="BJ1206" s="19"/>
      <c r="BK1206" s="19"/>
      <c r="BL1206" s="20"/>
      <c r="BM1206" s="20"/>
      <c r="BN1206" s="19"/>
      <c r="BO1206" s="19"/>
      <c r="BP1206" s="20"/>
      <c r="BQ1206" s="20"/>
      <c r="BT1206" s="20"/>
      <c r="BU1206" s="20"/>
      <c r="BX1206" s="20"/>
      <c r="BY1206" s="20"/>
      <c r="CB1206" s="20"/>
      <c r="CC1206" s="20"/>
      <c r="CF1206" s="20"/>
      <c r="CG1206" s="20"/>
      <c r="CJ1206" s="20"/>
      <c r="CK1206" s="20"/>
      <c r="CN1206" s="20"/>
      <c r="CO1206" s="20"/>
      <c r="CP1206" s="19"/>
      <c r="CQ1206" s="19"/>
      <c r="CR1206" s="20"/>
      <c r="CS1206" s="20"/>
      <c r="CT1206" s="19"/>
      <c r="CU1206" s="19"/>
      <c r="CV1206" s="20"/>
      <c r="CW1206" s="20"/>
      <c r="CX1206" s="96"/>
      <c r="CY1206" s="96"/>
      <c r="CZ1206" s="20"/>
      <c r="DA1206" s="20"/>
      <c r="DB1206" s="96"/>
      <c r="DC1206" s="96"/>
      <c r="DD1206" s="20"/>
      <c r="DE1206" s="20"/>
      <c r="DF1206" s="96"/>
      <c r="DG1206" s="96"/>
      <c r="DH1206" s="20"/>
      <c r="DI1206" s="20"/>
      <c r="DJ1206" s="96"/>
      <c r="DK1206" s="96"/>
      <c r="DL1206" s="20"/>
      <c r="DM1206" s="20"/>
      <c r="DN1206" s="96"/>
      <c r="DO1206" s="96"/>
      <c r="DP1206" s="20"/>
      <c r="DQ1206" s="20"/>
      <c r="DR1206" s="96"/>
      <c r="DS1206" s="96"/>
      <c r="DT1206" s="20"/>
      <c r="DU1206" s="20"/>
      <c r="DV1206" s="96"/>
      <c r="DW1206" s="96"/>
      <c r="DX1206" s="20"/>
      <c r="DY1206" s="20"/>
      <c r="DZ1206" s="56"/>
      <c r="EA1206" s="57"/>
    </row>
    <row r="1207" spans="1:131" s="18" customFormat="1" ht="19.5" customHeight="1" x14ac:dyDescent="0.25">
      <c r="A1207" s="18">
        <v>891</v>
      </c>
      <c r="B1207" s="17" t="s">
        <v>2476</v>
      </c>
      <c r="C1207" s="18" t="s">
        <v>2477</v>
      </c>
      <c r="D1207" s="19">
        <v>42209</v>
      </c>
      <c r="G1207" s="19"/>
      <c r="H1207" s="19"/>
      <c r="J1207" s="130"/>
      <c r="K1207" s="130"/>
      <c r="L1207" s="130">
        <v>42231</v>
      </c>
      <c r="R1207" s="20"/>
      <c r="S1207" s="20"/>
      <c r="T1207" s="20"/>
      <c r="U1207" s="20"/>
      <c r="V1207" s="20"/>
      <c r="W1207" s="20"/>
      <c r="X1207" s="20"/>
      <c r="Y1207" s="20"/>
      <c r="Z1207" s="20"/>
      <c r="AA1207" s="20"/>
      <c r="AB1207" s="20"/>
      <c r="AC1207" s="20"/>
      <c r="AD1207" s="20"/>
      <c r="AE1207" s="20"/>
      <c r="AF1207" s="51">
        <f t="shared" si="17"/>
        <v>0</v>
      </c>
      <c r="AG1207" s="46"/>
      <c r="AH1207" s="19"/>
      <c r="AI1207" s="19"/>
      <c r="AJ1207" s="20"/>
      <c r="AK1207" s="20"/>
      <c r="AL1207" s="19"/>
      <c r="AM1207" s="19"/>
      <c r="AN1207" s="20"/>
      <c r="AO1207" s="20"/>
      <c r="AP1207" s="19"/>
      <c r="AQ1207" s="19"/>
      <c r="AR1207" s="20"/>
      <c r="AS1207" s="20"/>
      <c r="AT1207" s="19"/>
      <c r="AU1207" s="19"/>
      <c r="AV1207" s="20"/>
      <c r="AW1207" s="20"/>
      <c r="AX1207" s="19"/>
      <c r="AY1207" s="19"/>
      <c r="AZ1207" s="20"/>
      <c r="BA1207" s="20"/>
      <c r="BB1207" s="19"/>
      <c r="BC1207" s="19"/>
      <c r="BD1207" s="20"/>
      <c r="BE1207" s="20"/>
      <c r="BF1207" s="19"/>
      <c r="BG1207" s="19"/>
      <c r="BH1207" s="20"/>
      <c r="BI1207" s="20"/>
      <c r="BJ1207" s="19"/>
      <c r="BK1207" s="19"/>
      <c r="BL1207" s="20"/>
      <c r="BM1207" s="20"/>
      <c r="BN1207" s="19"/>
      <c r="BO1207" s="19"/>
      <c r="BP1207" s="20"/>
      <c r="BQ1207" s="20"/>
      <c r="BT1207" s="20"/>
      <c r="BU1207" s="20"/>
      <c r="BX1207" s="20"/>
      <c r="BY1207" s="20"/>
      <c r="CB1207" s="20"/>
      <c r="CC1207" s="20"/>
      <c r="CF1207" s="20"/>
      <c r="CG1207" s="20"/>
      <c r="CJ1207" s="20"/>
      <c r="CK1207" s="20"/>
      <c r="CN1207" s="20"/>
      <c r="CO1207" s="20"/>
      <c r="CP1207" s="19"/>
      <c r="CQ1207" s="19"/>
      <c r="CR1207" s="20"/>
      <c r="CS1207" s="20"/>
      <c r="CT1207" s="19"/>
      <c r="CU1207" s="19"/>
      <c r="CV1207" s="20"/>
      <c r="CW1207" s="20"/>
      <c r="CX1207" s="96"/>
      <c r="CY1207" s="96"/>
      <c r="CZ1207" s="20"/>
      <c r="DA1207" s="20"/>
      <c r="DB1207" s="96"/>
      <c r="DC1207" s="96"/>
      <c r="DD1207" s="20"/>
      <c r="DE1207" s="20"/>
      <c r="DF1207" s="96"/>
      <c r="DG1207" s="96"/>
      <c r="DH1207" s="20"/>
      <c r="DI1207" s="20"/>
      <c r="DJ1207" s="96"/>
      <c r="DK1207" s="96"/>
      <c r="DL1207" s="20"/>
      <c r="DM1207" s="20"/>
      <c r="DN1207" s="96"/>
      <c r="DO1207" s="96"/>
      <c r="DP1207" s="20"/>
      <c r="DQ1207" s="20"/>
      <c r="DR1207" s="96"/>
      <c r="DS1207" s="96"/>
      <c r="DT1207" s="20"/>
      <c r="DU1207" s="20"/>
      <c r="DV1207" s="96"/>
      <c r="DW1207" s="96"/>
      <c r="DX1207" s="20"/>
      <c r="DY1207" s="20"/>
      <c r="DZ1207" s="56"/>
      <c r="EA1207" s="57"/>
    </row>
    <row r="1208" spans="1:131" s="18" customFormat="1" ht="19.5" customHeight="1" x14ac:dyDescent="0.25">
      <c r="A1208" s="18">
        <v>891</v>
      </c>
      <c r="B1208" s="17" t="s">
        <v>2476</v>
      </c>
      <c r="C1208" s="18" t="s">
        <v>2477</v>
      </c>
      <c r="D1208" s="19">
        <v>42318</v>
      </c>
      <c r="G1208" s="19"/>
      <c r="H1208" s="19"/>
      <c r="J1208" s="130"/>
      <c r="K1208" s="130"/>
      <c r="L1208" s="130">
        <v>42292</v>
      </c>
      <c r="R1208" s="20"/>
      <c r="S1208" s="20"/>
      <c r="T1208" s="20"/>
      <c r="U1208" s="20"/>
      <c r="V1208" s="20"/>
      <c r="W1208" s="20"/>
      <c r="X1208" s="20"/>
      <c r="Y1208" s="20"/>
      <c r="Z1208" s="20"/>
      <c r="AA1208" s="20"/>
      <c r="AB1208" s="20"/>
      <c r="AC1208" s="20"/>
      <c r="AD1208" s="20"/>
      <c r="AE1208" s="20"/>
      <c r="AF1208" s="51"/>
      <c r="AG1208" s="46"/>
      <c r="AH1208" s="19"/>
      <c r="AI1208" s="19"/>
      <c r="AJ1208" s="20"/>
      <c r="AK1208" s="20"/>
      <c r="AL1208" s="19"/>
      <c r="AM1208" s="19"/>
      <c r="AN1208" s="20"/>
      <c r="AO1208" s="20"/>
      <c r="AP1208" s="19"/>
      <c r="AQ1208" s="19"/>
      <c r="AR1208" s="20"/>
      <c r="AS1208" s="20"/>
      <c r="AT1208" s="19"/>
      <c r="AU1208" s="19"/>
      <c r="AV1208" s="20"/>
      <c r="AW1208" s="20"/>
      <c r="AX1208" s="19"/>
      <c r="AY1208" s="19"/>
      <c r="AZ1208" s="20"/>
      <c r="BA1208" s="20"/>
      <c r="BB1208" s="19"/>
      <c r="BC1208" s="19"/>
      <c r="BD1208" s="20"/>
      <c r="BE1208" s="20"/>
      <c r="BF1208" s="19"/>
      <c r="BG1208" s="19"/>
      <c r="BH1208" s="20"/>
      <c r="BI1208" s="20"/>
      <c r="BJ1208" s="19"/>
      <c r="BK1208" s="19"/>
      <c r="BL1208" s="20"/>
      <c r="BM1208" s="20"/>
      <c r="BN1208" s="19"/>
      <c r="BO1208" s="19"/>
      <c r="BP1208" s="20"/>
      <c r="BQ1208" s="20"/>
      <c r="BT1208" s="20"/>
      <c r="BU1208" s="20"/>
      <c r="BX1208" s="20"/>
      <c r="BY1208" s="20"/>
      <c r="CB1208" s="20"/>
      <c r="CC1208" s="20"/>
      <c r="CF1208" s="20"/>
      <c r="CG1208" s="20"/>
      <c r="CJ1208" s="20"/>
      <c r="CK1208" s="20"/>
      <c r="CN1208" s="20"/>
      <c r="CO1208" s="20"/>
      <c r="CP1208" s="19"/>
      <c r="CQ1208" s="19"/>
      <c r="CR1208" s="20"/>
      <c r="CS1208" s="20"/>
      <c r="CT1208" s="19"/>
      <c r="CU1208" s="19"/>
      <c r="CV1208" s="20"/>
      <c r="CW1208" s="20"/>
      <c r="CX1208" s="96"/>
      <c r="CY1208" s="96"/>
      <c r="CZ1208" s="20"/>
      <c r="DA1208" s="20"/>
      <c r="DB1208" s="96"/>
      <c r="DC1208" s="96"/>
      <c r="DD1208" s="20"/>
      <c r="DE1208" s="20"/>
      <c r="DF1208" s="96"/>
      <c r="DG1208" s="96"/>
      <c r="DH1208" s="20"/>
      <c r="DI1208" s="20"/>
      <c r="DJ1208" s="96"/>
      <c r="DK1208" s="96"/>
      <c r="DL1208" s="20"/>
      <c r="DM1208" s="20"/>
      <c r="DN1208" s="96"/>
      <c r="DO1208" s="96"/>
      <c r="DP1208" s="20"/>
      <c r="DQ1208" s="20"/>
      <c r="DR1208" s="96"/>
      <c r="DS1208" s="96"/>
      <c r="DT1208" s="20"/>
      <c r="DU1208" s="20"/>
      <c r="DV1208" s="96"/>
      <c r="DW1208" s="96"/>
      <c r="DX1208" s="20"/>
      <c r="DY1208" s="20"/>
      <c r="DZ1208" s="56"/>
      <c r="EA1208" s="57"/>
    </row>
    <row r="1209" spans="1:131" ht="19.5" customHeight="1" x14ac:dyDescent="0.25">
      <c r="A1209" s="9">
        <v>892</v>
      </c>
      <c r="B1209" s="10" t="s">
        <v>2478</v>
      </c>
      <c r="C1209" s="9" t="s">
        <v>2479</v>
      </c>
      <c r="E1209" s="9" t="s">
        <v>168</v>
      </c>
      <c r="F1209" s="9" t="s">
        <v>1145</v>
      </c>
      <c r="I1209" s="9" t="s">
        <v>25</v>
      </c>
      <c r="J1209" s="129">
        <v>41831</v>
      </c>
      <c r="K1209" s="129">
        <v>41769</v>
      </c>
      <c r="L1209" s="129">
        <v>42063</v>
      </c>
      <c r="M1209" s="9" t="s">
        <v>20</v>
      </c>
      <c r="O1209" s="9">
        <v>28</v>
      </c>
      <c r="Q1209" s="9" t="s">
        <v>54</v>
      </c>
      <c r="S1209" s="13">
        <v>10400000</v>
      </c>
      <c r="T1209" s="13">
        <v>10400000</v>
      </c>
      <c r="U1209" s="13">
        <v>2080000</v>
      </c>
      <c r="AF1209" s="51">
        <f t="shared" si="17"/>
        <v>0</v>
      </c>
      <c r="AH1209" s="11">
        <v>41769</v>
      </c>
      <c r="AI1209" s="11">
        <v>42063</v>
      </c>
      <c r="AJ1209" s="13">
        <v>10139343</v>
      </c>
      <c r="AK1209" s="13">
        <v>2027869</v>
      </c>
    </row>
    <row r="1210" spans="1:131" ht="19.5" customHeight="1" x14ac:dyDescent="0.25">
      <c r="A1210" s="9">
        <v>893</v>
      </c>
      <c r="B1210" s="10" t="s">
        <v>2480</v>
      </c>
      <c r="C1210" s="9" t="s">
        <v>2481</v>
      </c>
      <c r="E1210" s="9" t="s">
        <v>2482</v>
      </c>
      <c r="F1210" s="9" t="s">
        <v>2483</v>
      </c>
      <c r="I1210" s="9" t="s">
        <v>25</v>
      </c>
      <c r="J1210" s="129">
        <v>41869</v>
      </c>
      <c r="K1210" s="129">
        <v>41699</v>
      </c>
      <c r="L1210" s="129">
        <v>42093</v>
      </c>
      <c r="M1210" s="9" t="s">
        <v>20</v>
      </c>
      <c r="O1210" s="9">
        <v>32</v>
      </c>
      <c r="Q1210" s="9" t="s">
        <v>61</v>
      </c>
      <c r="S1210" s="13">
        <v>34000000</v>
      </c>
      <c r="T1210" s="13">
        <v>34000000</v>
      </c>
      <c r="U1210" s="13">
        <v>8500000</v>
      </c>
      <c r="AF1210" s="51">
        <f t="shared" si="17"/>
        <v>0</v>
      </c>
      <c r="AH1210" s="11">
        <v>41699</v>
      </c>
      <c r="AI1210" s="11">
        <v>42093</v>
      </c>
      <c r="AJ1210" s="13">
        <v>34000000</v>
      </c>
      <c r="AK1210" s="13">
        <v>8500000</v>
      </c>
    </row>
    <row r="1211" spans="1:131" ht="19.5" customHeight="1" x14ac:dyDescent="0.25">
      <c r="A1211" s="9">
        <v>894</v>
      </c>
      <c r="B1211" s="10" t="s">
        <v>2484</v>
      </c>
      <c r="C1211" s="9" t="s">
        <v>2485</v>
      </c>
      <c r="E1211" s="9" t="s">
        <v>199</v>
      </c>
      <c r="F1211" s="9" t="s">
        <v>1075</v>
      </c>
      <c r="I1211" s="9" t="s">
        <v>78</v>
      </c>
      <c r="J1211" s="129">
        <v>41855</v>
      </c>
      <c r="K1211" s="129">
        <v>41855</v>
      </c>
      <c r="L1211" s="129">
        <v>41974</v>
      </c>
      <c r="M1211" s="9" t="s">
        <v>20</v>
      </c>
      <c r="O1211" s="9">
        <v>28</v>
      </c>
      <c r="Q1211" s="9" t="s">
        <v>54</v>
      </c>
      <c r="S1211" s="13">
        <v>6900000</v>
      </c>
      <c r="T1211" s="13">
        <v>6900000</v>
      </c>
      <c r="U1211" s="13">
        <v>1380000</v>
      </c>
      <c r="AF1211" s="51">
        <f t="shared" si="17"/>
        <v>0</v>
      </c>
      <c r="AH1211" s="11">
        <v>41975</v>
      </c>
      <c r="AI1211" s="11">
        <v>42063</v>
      </c>
      <c r="AJ1211" s="13">
        <v>4494758</v>
      </c>
      <c r="AK1211" s="13">
        <v>898952</v>
      </c>
    </row>
    <row r="1212" spans="1:131" ht="19.5" customHeight="1" x14ac:dyDescent="0.25">
      <c r="A1212" s="9">
        <v>895</v>
      </c>
      <c r="B1212" s="10" t="s">
        <v>2486</v>
      </c>
      <c r="C1212" s="9" t="s">
        <v>2487</v>
      </c>
      <c r="E1212" s="9" t="s">
        <v>2488</v>
      </c>
      <c r="F1212" s="9" t="s">
        <v>2489</v>
      </c>
      <c r="I1212" s="9" t="s">
        <v>25</v>
      </c>
      <c r="J1212" s="129">
        <v>41855</v>
      </c>
      <c r="K1212" s="129">
        <v>41774</v>
      </c>
      <c r="L1212" s="129">
        <v>41917</v>
      </c>
      <c r="M1212" s="9" t="s">
        <v>20</v>
      </c>
      <c r="O1212" s="9">
        <v>27</v>
      </c>
      <c r="Q1212" s="9" t="s">
        <v>54</v>
      </c>
      <c r="S1212" s="13">
        <v>30892090</v>
      </c>
      <c r="T1212" s="13">
        <v>30892090</v>
      </c>
      <c r="U1212" s="13">
        <v>6178418</v>
      </c>
      <c r="AD1212" s="13">
        <v>24603000</v>
      </c>
      <c r="AF1212" s="51">
        <f t="shared" si="17"/>
        <v>24603000</v>
      </c>
      <c r="AH1212" s="11">
        <v>41774</v>
      </c>
      <c r="AI1212" s="11">
        <v>41917</v>
      </c>
      <c r="AJ1212" s="13">
        <v>29850615</v>
      </c>
      <c r="AK1212" s="13">
        <v>5564899</v>
      </c>
    </row>
    <row r="1213" spans="1:131" ht="34.5" customHeight="1" x14ac:dyDescent="0.25">
      <c r="A1213" s="9">
        <v>896</v>
      </c>
      <c r="B1213" s="10" t="s">
        <v>2490</v>
      </c>
      <c r="C1213" s="9" t="s">
        <v>2491</v>
      </c>
      <c r="E1213" s="9" t="s">
        <v>667</v>
      </c>
      <c r="F1213" s="9" t="s">
        <v>2492</v>
      </c>
      <c r="I1213" s="9" t="s">
        <v>35</v>
      </c>
      <c r="O1213" s="9">
        <v>27</v>
      </c>
      <c r="AF1213" s="51">
        <f t="shared" si="17"/>
        <v>0</v>
      </c>
    </row>
    <row r="1214" spans="1:131" ht="19.5" customHeight="1" x14ac:dyDescent="0.25">
      <c r="A1214" s="9">
        <v>897</v>
      </c>
      <c r="B1214" s="10" t="s">
        <v>2493</v>
      </c>
      <c r="C1214" s="9" t="s">
        <v>2494</v>
      </c>
      <c r="E1214" s="9" t="s">
        <v>2496</v>
      </c>
      <c r="F1214" s="9" t="s">
        <v>2495</v>
      </c>
      <c r="I1214" s="9" t="s">
        <v>35</v>
      </c>
      <c r="M1214" s="9" t="s">
        <v>20</v>
      </c>
      <c r="O1214" s="9">
        <v>31</v>
      </c>
      <c r="AF1214" s="51">
        <f t="shared" si="17"/>
        <v>0</v>
      </c>
    </row>
    <row r="1215" spans="1:131" s="18" customFormat="1" ht="19.5" customHeight="1" x14ac:dyDescent="0.25">
      <c r="A1215" s="18">
        <v>897</v>
      </c>
      <c r="B1215" s="17" t="s">
        <v>2493</v>
      </c>
      <c r="C1215" s="18" t="s">
        <v>8143</v>
      </c>
      <c r="D1215" s="19">
        <v>43860</v>
      </c>
      <c r="G1215" s="19"/>
      <c r="J1215" s="130"/>
      <c r="K1215" s="130"/>
      <c r="L1215" s="130"/>
      <c r="R1215" s="20"/>
      <c r="S1215" s="20"/>
      <c r="T1215" s="20"/>
      <c r="U1215" s="20"/>
      <c r="V1215" s="20"/>
      <c r="W1215" s="20"/>
      <c r="X1215" s="20"/>
      <c r="Y1215" s="20"/>
      <c r="Z1215" s="20"/>
      <c r="AA1215" s="20"/>
      <c r="AB1215" s="20"/>
      <c r="AC1215" s="20"/>
      <c r="AD1215" s="20"/>
      <c r="AE1215" s="20"/>
      <c r="AF1215" s="80"/>
      <c r="AG1215" s="46"/>
      <c r="AH1215" s="19"/>
      <c r="AI1215" s="19"/>
      <c r="AJ1215" s="20"/>
      <c r="AK1215" s="20"/>
      <c r="AL1215" s="19"/>
      <c r="AM1215" s="19"/>
      <c r="AN1215" s="20"/>
      <c r="AO1215" s="20"/>
      <c r="AP1215" s="19"/>
      <c r="AQ1215" s="19"/>
      <c r="AR1215" s="20"/>
      <c r="AS1215" s="20"/>
      <c r="AT1215" s="19"/>
      <c r="AU1215" s="19"/>
      <c r="AV1215" s="20"/>
      <c r="AW1215" s="20"/>
      <c r="AX1215" s="19"/>
      <c r="AY1215" s="19"/>
      <c r="AZ1215" s="20"/>
      <c r="BA1215" s="20"/>
      <c r="BB1215" s="19"/>
      <c r="BC1215" s="19"/>
      <c r="BD1215" s="20"/>
      <c r="BE1215" s="20"/>
      <c r="BF1215" s="19"/>
      <c r="BG1215" s="19"/>
      <c r="BH1215" s="20"/>
      <c r="BI1215" s="20"/>
      <c r="BJ1215" s="19"/>
      <c r="BK1215" s="19"/>
      <c r="BL1215" s="20"/>
      <c r="BM1215" s="20"/>
      <c r="BN1215" s="19"/>
      <c r="BO1215" s="19"/>
      <c r="BP1215" s="20"/>
      <c r="BQ1215" s="20"/>
      <c r="BT1215" s="20"/>
      <c r="BU1215" s="20"/>
      <c r="BX1215" s="20"/>
      <c r="BY1215" s="20"/>
      <c r="CB1215" s="20"/>
      <c r="CC1215" s="20"/>
      <c r="CF1215" s="20"/>
      <c r="CG1215" s="20"/>
      <c r="CJ1215" s="20"/>
      <c r="CK1215" s="20"/>
      <c r="CN1215" s="20"/>
      <c r="CO1215" s="20"/>
      <c r="CP1215" s="19"/>
      <c r="CQ1215" s="19"/>
      <c r="CR1215" s="20"/>
      <c r="CS1215" s="20"/>
      <c r="CT1215" s="19"/>
      <c r="CU1215" s="19"/>
      <c r="CV1215" s="20"/>
      <c r="CW1215" s="20"/>
      <c r="CX1215" s="96"/>
      <c r="CY1215" s="96"/>
      <c r="CZ1215" s="20"/>
      <c r="DA1215" s="20"/>
      <c r="DB1215" s="96"/>
      <c r="DC1215" s="96"/>
      <c r="DD1215" s="20"/>
      <c r="DE1215" s="20"/>
      <c r="DF1215" s="96"/>
      <c r="DG1215" s="96"/>
      <c r="DH1215" s="20"/>
      <c r="DI1215" s="20"/>
      <c r="DJ1215" s="96"/>
      <c r="DK1215" s="96"/>
      <c r="DL1215" s="20"/>
      <c r="DM1215" s="20"/>
      <c r="DN1215" s="96"/>
      <c r="DO1215" s="96"/>
      <c r="DP1215" s="20"/>
      <c r="DQ1215" s="20"/>
      <c r="DR1215" s="96"/>
      <c r="DS1215" s="96"/>
      <c r="DT1215" s="20"/>
      <c r="DU1215" s="20"/>
      <c r="DV1215" s="96"/>
      <c r="DW1215" s="96"/>
      <c r="DX1215" s="20"/>
      <c r="DY1215" s="20"/>
      <c r="DZ1215" s="56"/>
      <c r="EA1215" s="57"/>
    </row>
    <row r="1216" spans="1:131" ht="19.5" customHeight="1" x14ac:dyDescent="0.25">
      <c r="A1216" s="9">
        <v>898</v>
      </c>
      <c r="B1216" s="10" t="s">
        <v>2497</v>
      </c>
      <c r="C1216" s="9" t="s">
        <v>2498</v>
      </c>
      <c r="E1216" s="9" t="s">
        <v>692</v>
      </c>
      <c r="F1216" s="9" t="s">
        <v>2499</v>
      </c>
      <c r="I1216" s="9" t="s">
        <v>78</v>
      </c>
      <c r="M1216" s="9" t="s">
        <v>20</v>
      </c>
      <c r="O1216" s="9">
        <v>31</v>
      </c>
      <c r="AF1216" s="51">
        <f t="shared" si="17"/>
        <v>0</v>
      </c>
    </row>
    <row r="1217" spans="1:131" ht="19.5" customHeight="1" x14ac:dyDescent="0.25">
      <c r="A1217" s="9">
        <v>899</v>
      </c>
      <c r="B1217" s="10" t="s">
        <v>2500</v>
      </c>
      <c r="C1217" s="9" t="s">
        <v>2501</v>
      </c>
      <c r="E1217" s="9" t="s">
        <v>291</v>
      </c>
      <c r="F1217" s="9" t="s">
        <v>292</v>
      </c>
      <c r="I1217" s="9" t="s">
        <v>28</v>
      </c>
      <c r="J1217" s="129">
        <v>41788</v>
      </c>
      <c r="K1217" s="129">
        <v>41654</v>
      </c>
      <c r="L1217" s="129">
        <v>42004</v>
      </c>
      <c r="Q1217" s="9" t="s">
        <v>2502</v>
      </c>
      <c r="S1217" s="13">
        <v>4510243</v>
      </c>
      <c r="T1217" s="13">
        <v>4510243</v>
      </c>
      <c r="U1217" s="13">
        <v>660000</v>
      </c>
      <c r="V1217" s="13">
        <v>3850243</v>
      </c>
      <c r="AF1217" s="51">
        <f t="shared" si="17"/>
        <v>3850243</v>
      </c>
    </row>
    <row r="1218" spans="1:131" ht="19.5" customHeight="1" x14ac:dyDescent="0.25">
      <c r="A1218" s="9">
        <v>900</v>
      </c>
      <c r="B1218" s="10" t="s">
        <v>2509</v>
      </c>
      <c r="C1218" s="9" t="s">
        <v>2510</v>
      </c>
      <c r="E1218" s="9" t="s">
        <v>2511</v>
      </c>
      <c r="F1218" s="9" t="s">
        <v>525</v>
      </c>
      <c r="I1218" s="9" t="s">
        <v>78</v>
      </c>
      <c r="J1218" s="129">
        <v>41755</v>
      </c>
      <c r="K1218" s="129">
        <v>41548</v>
      </c>
      <c r="L1218" s="129">
        <v>41912</v>
      </c>
      <c r="O1218" s="9">
        <v>29</v>
      </c>
      <c r="Q1218" s="9" t="s">
        <v>2502</v>
      </c>
      <c r="S1218" s="13">
        <v>28283485</v>
      </c>
      <c r="T1218" s="13">
        <v>28283485</v>
      </c>
      <c r="U1218" s="13">
        <v>5656697</v>
      </c>
      <c r="AF1218" s="51">
        <f t="shared" ref="AF1218:AF1293" si="18">SUM(V1218:AE1218)</f>
        <v>0</v>
      </c>
      <c r="AH1218" s="11">
        <v>41548</v>
      </c>
      <c r="AI1218" s="11">
        <v>41912</v>
      </c>
      <c r="AJ1218" s="13">
        <v>25597495</v>
      </c>
      <c r="AK1218" s="13">
        <v>5119499</v>
      </c>
    </row>
    <row r="1219" spans="1:131" ht="19.5" customHeight="1" x14ac:dyDescent="0.25">
      <c r="A1219" s="9">
        <v>901</v>
      </c>
      <c r="B1219" s="10" t="s">
        <v>2512</v>
      </c>
      <c r="C1219" s="9" t="s">
        <v>2513</v>
      </c>
      <c r="E1219" s="9" t="s">
        <v>2511</v>
      </c>
      <c r="F1219" s="9" t="s">
        <v>525</v>
      </c>
      <c r="I1219" s="9" t="s">
        <v>78</v>
      </c>
      <c r="J1219" s="129">
        <v>41805</v>
      </c>
      <c r="K1219" s="129">
        <v>41699</v>
      </c>
      <c r="L1219" s="129">
        <v>41912</v>
      </c>
      <c r="O1219" s="9">
        <v>29</v>
      </c>
      <c r="Q1219" s="9" t="s">
        <v>2502</v>
      </c>
      <c r="S1219" s="13">
        <v>35000000</v>
      </c>
      <c r="T1219" s="13">
        <v>35000000</v>
      </c>
      <c r="U1219" s="13">
        <v>6300000</v>
      </c>
      <c r="AF1219" s="51">
        <f t="shared" si="18"/>
        <v>0</v>
      </c>
      <c r="AH1219" s="11">
        <v>41699</v>
      </c>
      <c r="AI1219" s="11">
        <v>41912</v>
      </c>
      <c r="AJ1219" s="13">
        <v>31580663</v>
      </c>
      <c r="AK1219" s="13">
        <v>6300000</v>
      </c>
    </row>
    <row r="1220" spans="1:131" ht="19.5" customHeight="1" x14ac:dyDescent="0.25">
      <c r="A1220" s="9">
        <v>902</v>
      </c>
      <c r="B1220" s="10" t="s">
        <v>2514</v>
      </c>
      <c r="C1220" s="9" t="s">
        <v>2515</v>
      </c>
      <c r="E1220" s="9" t="s">
        <v>2511</v>
      </c>
      <c r="F1220" s="9" t="s">
        <v>525</v>
      </c>
      <c r="I1220" s="9" t="s">
        <v>1093</v>
      </c>
      <c r="J1220" s="129">
        <v>41804</v>
      </c>
      <c r="K1220" s="129">
        <v>41771</v>
      </c>
      <c r="L1220" s="129">
        <v>41913</v>
      </c>
      <c r="O1220" s="9">
        <v>32</v>
      </c>
      <c r="Q1220" s="9" t="s">
        <v>61</v>
      </c>
      <c r="S1220" s="13">
        <v>29120000</v>
      </c>
      <c r="T1220" s="13">
        <v>29120000</v>
      </c>
      <c r="U1220" s="13">
        <v>5824000</v>
      </c>
      <c r="AF1220" s="51">
        <f t="shared" si="18"/>
        <v>0</v>
      </c>
      <c r="AH1220" s="11">
        <v>41771</v>
      </c>
      <c r="AI1220" s="11">
        <v>41913</v>
      </c>
      <c r="AJ1220" s="13">
        <v>36627420</v>
      </c>
      <c r="AK1220" s="13">
        <v>7325484</v>
      </c>
    </row>
    <row r="1221" spans="1:131" s="18" customFormat="1" ht="19.5" customHeight="1" x14ac:dyDescent="0.25">
      <c r="A1221" s="18">
        <v>902</v>
      </c>
      <c r="B1221" s="17" t="s">
        <v>2514</v>
      </c>
      <c r="C1221" s="18" t="s">
        <v>2515</v>
      </c>
      <c r="D1221" s="19">
        <v>42095</v>
      </c>
      <c r="G1221" s="19"/>
      <c r="J1221" s="130"/>
      <c r="K1221" s="130"/>
      <c r="L1221" s="130"/>
      <c r="R1221" s="20"/>
      <c r="S1221" s="20">
        <v>37000000</v>
      </c>
      <c r="T1221" s="20">
        <v>37000000</v>
      </c>
      <c r="U1221" s="20">
        <v>7400000</v>
      </c>
      <c r="V1221" s="20"/>
      <c r="W1221" s="20"/>
      <c r="X1221" s="20"/>
      <c r="Y1221" s="20"/>
      <c r="Z1221" s="20"/>
      <c r="AA1221" s="20"/>
      <c r="AB1221" s="20"/>
      <c r="AC1221" s="20"/>
      <c r="AD1221" s="20"/>
      <c r="AE1221" s="20"/>
      <c r="AF1221" s="51">
        <f t="shared" si="18"/>
        <v>0</v>
      </c>
      <c r="AG1221" s="46"/>
      <c r="AH1221" s="19"/>
      <c r="AI1221" s="19"/>
      <c r="AJ1221" s="20"/>
      <c r="AK1221" s="20"/>
      <c r="AL1221" s="19"/>
      <c r="AM1221" s="19"/>
      <c r="AN1221" s="20"/>
      <c r="AO1221" s="20"/>
      <c r="AP1221" s="19"/>
      <c r="AQ1221" s="19"/>
      <c r="AR1221" s="20"/>
      <c r="AS1221" s="20"/>
      <c r="AT1221" s="19"/>
      <c r="AU1221" s="19"/>
      <c r="AV1221" s="20"/>
      <c r="AW1221" s="20"/>
      <c r="AX1221" s="19"/>
      <c r="AY1221" s="19"/>
      <c r="AZ1221" s="20"/>
      <c r="BA1221" s="20"/>
      <c r="BB1221" s="19"/>
      <c r="BC1221" s="19"/>
      <c r="BD1221" s="20"/>
      <c r="BE1221" s="20"/>
      <c r="BF1221" s="19"/>
      <c r="BG1221" s="19"/>
      <c r="BH1221" s="20"/>
      <c r="BI1221" s="20"/>
      <c r="BJ1221" s="19"/>
      <c r="BK1221" s="19"/>
      <c r="BL1221" s="20"/>
      <c r="BM1221" s="20"/>
      <c r="BN1221" s="19"/>
      <c r="BO1221" s="19"/>
      <c r="BP1221" s="20"/>
      <c r="BQ1221" s="20"/>
      <c r="BT1221" s="20"/>
      <c r="BU1221" s="20"/>
      <c r="BX1221" s="20"/>
      <c r="BY1221" s="20"/>
      <c r="CB1221" s="20"/>
      <c r="CC1221" s="20"/>
      <c r="CF1221" s="20"/>
      <c r="CG1221" s="20"/>
      <c r="CJ1221" s="20"/>
      <c r="CK1221" s="20"/>
      <c r="CN1221" s="20"/>
      <c r="CO1221" s="20"/>
      <c r="CP1221" s="19"/>
      <c r="CQ1221" s="19"/>
      <c r="CR1221" s="20"/>
      <c r="CS1221" s="20"/>
      <c r="CT1221" s="19"/>
      <c r="CU1221" s="19"/>
      <c r="CV1221" s="20"/>
      <c r="CW1221" s="20"/>
      <c r="CX1221" s="96"/>
      <c r="CY1221" s="96"/>
      <c r="CZ1221" s="20"/>
      <c r="DA1221" s="20"/>
      <c r="DB1221" s="96"/>
      <c r="DC1221" s="96"/>
      <c r="DD1221" s="20"/>
      <c r="DE1221" s="20"/>
      <c r="DF1221" s="96"/>
      <c r="DG1221" s="96"/>
      <c r="DH1221" s="20"/>
      <c r="DI1221" s="20"/>
      <c r="DJ1221" s="96"/>
      <c r="DK1221" s="96"/>
      <c r="DL1221" s="20"/>
      <c r="DM1221" s="20"/>
      <c r="DN1221" s="96"/>
      <c r="DO1221" s="96"/>
      <c r="DP1221" s="20"/>
      <c r="DQ1221" s="20"/>
      <c r="DR1221" s="96"/>
      <c r="DS1221" s="96"/>
      <c r="DT1221" s="20"/>
      <c r="DU1221" s="20"/>
      <c r="DV1221" s="96"/>
      <c r="DW1221" s="96"/>
      <c r="DX1221" s="20"/>
      <c r="DY1221" s="20"/>
      <c r="DZ1221" s="56"/>
      <c r="EA1221" s="57"/>
    </row>
    <row r="1222" spans="1:131" ht="19.5" customHeight="1" x14ac:dyDescent="0.25">
      <c r="A1222" s="9">
        <v>903</v>
      </c>
      <c r="B1222" s="10" t="s">
        <v>2516</v>
      </c>
      <c r="C1222" s="9" t="s">
        <v>2517</v>
      </c>
      <c r="E1222" s="9" t="s">
        <v>2518</v>
      </c>
      <c r="F1222" s="9" t="s">
        <v>257</v>
      </c>
      <c r="I1222" s="9" t="s">
        <v>1093</v>
      </c>
      <c r="J1222" s="129">
        <v>41765</v>
      </c>
      <c r="K1222" s="129">
        <v>41765</v>
      </c>
      <c r="L1222" s="129">
        <v>42004</v>
      </c>
      <c r="O1222" s="9">
        <v>31</v>
      </c>
      <c r="Q1222" s="9" t="s">
        <v>2502</v>
      </c>
      <c r="S1222" s="13">
        <v>12350000</v>
      </c>
      <c r="T1222" s="13">
        <v>12350000</v>
      </c>
      <c r="U1222" s="13">
        <v>2470000</v>
      </c>
      <c r="AF1222" s="51">
        <f t="shared" si="18"/>
        <v>0</v>
      </c>
      <c r="AH1222" s="11">
        <v>41765</v>
      </c>
      <c r="AI1222" s="11">
        <v>42004</v>
      </c>
      <c r="AJ1222" s="13">
        <v>11813296</v>
      </c>
      <c r="AK1222" s="13">
        <v>2362659</v>
      </c>
    </row>
    <row r="1223" spans="1:131" ht="19.5" customHeight="1" x14ac:dyDescent="0.25">
      <c r="A1223" s="9">
        <v>904</v>
      </c>
      <c r="B1223" s="10" t="s">
        <v>2519</v>
      </c>
      <c r="C1223" s="9" t="s">
        <v>2520</v>
      </c>
      <c r="E1223" s="9" t="s">
        <v>2518</v>
      </c>
      <c r="F1223" s="9" t="s">
        <v>257</v>
      </c>
      <c r="I1223" s="9" t="s">
        <v>1093</v>
      </c>
      <c r="J1223" s="129">
        <v>41800</v>
      </c>
      <c r="K1223" s="129">
        <v>41769</v>
      </c>
      <c r="L1223" s="129">
        <v>42094</v>
      </c>
      <c r="O1223" s="9">
        <v>24</v>
      </c>
      <c r="Q1223" s="9" t="s">
        <v>2502</v>
      </c>
      <c r="S1223" s="13">
        <v>11250000</v>
      </c>
      <c r="T1223" s="13">
        <v>11250000</v>
      </c>
      <c r="U1223" s="13">
        <v>2250000</v>
      </c>
      <c r="AF1223" s="51">
        <f t="shared" si="18"/>
        <v>0</v>
      </c>
      <c r="AH1223" s="11">
        <v>41769</v>
      </c>
      <c r="AI1223" s="11">
        <v>42185</v>
      </c>
      <c r="AJ1223" s="13">
        <v>11179080</v>
      </c>
      <c r="AK1223" s="13">
        <v>2250000</v>
      </c>
    </row>
    <row r="1224" spans="1:131" s="18" customFormat="1" ht="19.5" customHeight="1" x14ac:dyDescent="0.25">
      <c r="A1224" s="18">
        <v>904</v>
      </c>
      <c r="B1224" s="17" t="s">
        <v>2519</v>
      </c>
      <c r="C1224" s="18" t="s">
        <v>2520</v>
      </c>
      <c r="D1224" s="19">
        <v>42744</v>
      </c>
      <c r="G1224" s="19"/>
      <c r="J1224" s="130"/>
      <c r="K1224" s="130"/>
      <c r="L1224" s="130">
        <v>42185</v>
      </c>
      <c r="R1224" s="20"/>
      <c r="S1224" s="20"/>
      <c r="T1224" s="20"/>
      <c r="U1224" s="20"/>
      <c r="V1224" s="20"/>
      <c r="W1224" s="20"/>
      <c r="X1224" s="20"/>
      <c r="Y1224" s="20"/>
      <c r="Z1224" s="20"/>
      <c r="AA1224" s="20"/>
      <c r="AB1224" s="20"/>
      <c r="AC1224" s="20"/>
      <c r="AD1224" s="20"/>
      <c r="AE1224" s="20"/>
      <c r="AF1224" s="80"/>
      <c r="AG1224" s="46"/>
      <c r="AH1224" s="19"/>
      <c r="AI1224" s="19"/>
      <c r="AJ1224" s="20"/>
      <c r="AK1224" s="20"/>
      <c r="AL1224" s="19"/>
      <c r="AM1224" s="19"/>
      <c r="AN1224" s="20"/>
      <c r="AO1224" s="20"/>
      <c r="AP1224" s="19"/>
      <c r="AQ1224" s="19"/>
      <c r="AR1224" s="20"/>
      <c r="AS1224" s="20"/>
      <c r="AT1224" s="19"/>
      <c r="AU1224" s="19"/>
      <c r="AV1224" s="20"/>
      <c r="AW1224" s="20"/>
      <c r="AX1224" s="19"/>
      <c r="AY1224" s="19"/>
      <c r="AZ1224" s="20"/>
      <c r="BA1224" s="20"/>
      <c r="BB1224" s="19"/>
      <c r="BC1224" s="19"/>
      <c r="BD1224" s="20"/>
      <c r="BE1224" s="20"/>
      <c r="BF1224" s="19"/>
      <c r="BG1224" s="19"/>
      <c r="BH1224" s="20"/>
      <c r="BI1224" s="20"/>
      <c r="BJ1224" s="19"/>
      <c r="BK1224" s="19"/>
      <c r="BL1224" s="20"/>
      <c r="BM1224" s="20"/>
      <c r="BN1224" s="19"/>
      <c r="BO1224" s="19"/>
      <c r="BP1224" s="20"/>
      <c r="BQ1224" s="20"/>
      <c r="BT1224" s="20"/>
      <c r="BU1224" s="20"/>
      <c r="BX1224" s="20"/>
      <c r="BY1224" s="20"/>
      <c r="CB1224" s="20"/>
      <c r="CC1224" s="20"/>
      <c r="CF1224" s="20"/>
      <c r="CG1224" s="20"/>
      <c r="CJ1224" s="20"/>
      <c r="CK1224" s="20"/>
      <c r="CN1224" s="20"/>
      <c r="CO1224" s="20"/>
      <c r="CP1224" s="19"/>
      <c r="CQ1224" s="19"/>
      <c r="CR1224" s="20"/>
      <c r="CS1224" s="20"/>
      <c r="CT1224" s="19"/>
      <c r="CU1224" s="19"/>
      <c r="CV1224" s="20"/>
      <c r="CW1224" s="20"/>
      <c r="CX1224" s="96"/>
      <c r="CY1224" s="96"/>
      <c r="CZ1224" s="20"/>
      <c r="DA1224" s="20"/>
      <c r="DB1224" s="96"/>
      <c r="DC1224" s="96"/>
      <c r="DD1224" s="20"/>
      <c r="DE1224" s="20"/>
      <c r="DF1224" s="96"/>
      <c r="DG1224" s="96"/>
      <c r="DH1224" s="20"/>
      <c r="DI1224" s="20"/>
      <c r="DJ1224" s="96"/>
      <c r="DK1224" s="96"/>
      <c r="DL1224" s="20"/>
      <c r="DM1224" s="20"/>
      <c r="DN1224" s="96"/>
      <c r="DO1224" s="96"/>
      <c r="DP1224" s="20"/>
      <c r="DQ1224" s="20"/>
      <c r="DR1224" s="96"/>
      <c r="DS1224" s="96"/>
      <c r="DT1224" s="20"/>
      <c r="DU1224" s="20"/>
      <c r="DV1224" s="96"/>
      <c r="DW1224" s="96"/>
      <c r="DX1224" s="20"/>
      <c r="DY1224" s="20"/>
      <c r="DZ1224" s="56"/>
      <c r="EA1224" s="57"/>
    </row>
    <row r="1225" spans="1:131" ht="19.5" customHeight="1" x14ac:dyDescent="0.25">
      <c r="A1225" s="9">
        <v>905</v>
      </c>
      <c r="B1225" s="10" t="s">
        <v>2521</v>
      </c>
      <c r="C1225" s="9" t="s">
        <v>2522</v>
      </c>
      <c r="E1225" s="9" t="s">
        <v>2518</v>
      </c>
      <c r="F1225" s="9" t="s">
        <v>257</v>
      </c>
      <c r="I1225" s="9" t="s">
        <v>1093</v>
      </c>
      <c r="J1225" s="129">
        <v>41765</v>
      </c>
      <c r="K1225" s="129">
        <v>41765</v>
      </c>
      <c r="L1225" s="129">
        <v>41942</v>
      </c>
      <c r="O1225" s="9">
        <v>29</v>
      </c>
      <c r="Q1225" s="9" t="s">
        <v>2502</v>
      </c>
      <c r="S1225" s="13">
        <v>11000000</v>
      </c>
      <c r="T1225" s="13">
        <v>11000000</v>
      </c>
      <c r="U1225" s="13">
        <v>2200000</v>
      </c>
      <c r="AF1225" s="51">
        <f t="shared" si="18"/>
        <v>0</v>
      </c>
      <c r="AH1225" s="11">
        <v>41765</v>
      </c>
      <c r="AI1225" s="11">
        <v>41942</v>
      </c>
      <c r="AJ1225" s="13">
        <v>10199951</v>
      </c>
      <c r="AK1225" s="13">
        <v>2039990</v>
      </c>
    </row>
    <row r="1226" spans="1:131" ht="19.5" customHeight="1" x14ac:dyDescent="0.25">
      <c r="A1226" s="9">
        <v>906</v>
      </c>
      <c r="B1226" s="10" t="s">
        <v>2523</v>
      </c>
      <c r="C1226" s="9" t="s">
        <v>2524</v>
      </c>
      <c r="E1226" s="9" t="s">
        <v>2525</v>
      </c>
      <c r="F1226" s="9" t="s">
        <v>547</v>
      </c>
      <c r="I1226" s="9" t="s">
        <v>25</v>
      </c>
      <c r="J1226" s="129">
        <v>41189</v>
      </c>
      <c r="K1226" s="129">
        <v>40983</v>
      </c>
      <c r="L1226" s="129">
        <v>41705</v>
      </c>
      <c r="Q1226" s="9" t="s">
        <v>2502</v>
      </c>
      <c r="S1226" s="13">
        <v>12500000</v>
      </c>
      <c r="T1226" s="13">
        <v>12500000</v>
      </c>
      <c r="U1226" s="13">
        <v>2500000</v>
      </c>
      <c r="AF1226" s="51">
        <f t="shared" si="18"/>
        <v>0</v>
      </c>
      <c r="AH1226" s="11">
        <v>40983</v>
      </c>
      <c r="AI1226" s="11">
        <v>41705</v>
      </c>
      <c r="AJ1226" s="13">
        <v>9618596</v>
      </c>
      <c r="AK1226" s="13">
        <v>1923719</v>
      </c>
    </row>
    <row r="1227" spans="1:131" ht="19.5" customHeight="1" x14ac:dyDescent="0.25">
      <c r="A1227" s="9">
        <v>907</v>
      </c>
      <c r="B1227" s="10" t="s">
        <v>2526</v>
      </c>
      <c r="C1227" s="9" t="s">
        <v>672</v>
      </c>
      <c r="E1227" s="9" t="s">
        <v>2525</v>
      </c>
      <c r="F1227" s="9" t="s">
        <v>547</v>
      </c>
      <c r="I1227" s="9" t="s">
        <v>25</v>
      </c>
      <c r="J1227" s="129">
        <v>41289</v>
      </c>
      <c r="K1227" s="129">
        <v>41244</v>
      </c>
      <c r="L1227" s="129">
        <v>41774</v>
      </c>
      <c r="M1227" s="9" t="s">
        <v>20</v>
      </c>
      <c r="O1227" s="9">
        <v>29</v>
      </c>
      <c r="Q1227" s="9" t="s">
        <v>2502</v>
      </c>
      <c r="S1227" s="13">
        <v>12500000</v>
      </c>
      <c r="T1227" s="13">
        <v>12500000</v>
      </c>
      <c r="U1227" s="13">
        <v>2500000</v>
      </c>
      <c r="AF1227" s="51">
        <f t="shared" si="18"/>
        <v>0</v>
      </c>
    </row>
    <row r="1228" spans="1:131" ht="19.5" customHeight="1" x14ac:dyDescent="0.25">
      <c r="A1228" s="9">
        <v>908</v>
      </c>
      <c r="B1228" s="10" t="s">
        <v>2527</v>
      </c>
      <c r="C1228" s="9" t="s">
        <v>2528</v>
      </c>
      <c r="E1228" s="9" t="s">
        <v>2529</v>
      </c>
      <c r="F1228" s="9" t="s">
        <v>2530</v>
      </c>
      <c r="I1228" s="9" t="s">
        <v>25</v>
      </c>
      <c r="J1228" s="129">
        <v>41841</v>
      </c>
      <c r="K1228" s="129">
        <v>41784</v>
      </c>
      <c r="L1228" s="129">
        <v>42185</v>
      </c>
      <c r="O1228" s="9">
        <v>29</v>
      </c>
      <c r="Q1228" s="9" t="s">
        <v>2502</v>
      </c>
      <c r="S1228" s="13">
        <v>8750000</v>
      </c>
      <c r="T1228" s="13">
        <v>8750000</v>
      </c>
      <c r="U1228" s="13">
        <v>1750000</v>
      </c>
      <c r="AF1228" s="51">
        <f t="shared" si="18"/>
        <v>0</v>
      </c>
      <c r="AH1228" s="11">
        <v>41784</v>
      </c>
      <c r="AI1228" s="11">
        <v>42185</v>
      </c>
      <c r="AJ1228" s="13">
        <v>7937500</v>
      </c>
      <c r="AK1228" s="13">
        <v>1587500</v>
      </c>
    </row>
    <row r="1229" spans="1:131" s="18" customFormat="1" ht="19.5" customHeight="1" x14ac:dyDescent="0.25">
      <c r="A1229" s="18">
        <v>908</v>
      </c>
      <c r="B1229" s="17" t="s">
        <v>2527</v>
      </c>
      <c r="C1229" s="18" t="s">
        <v>3627</v>
      </c>
      <c r="D1229" s="19">
        <v>42342</v>
      </c>
      <c r="G1229" s="19"/>
      <c r="J1229" s="130"/>
      <c r="K1229" s="130"/>
      <c r="L1229" s="130"/>
      <c r="R1229" s="20"/>
      <c r="S1229" s="20"/>
      <c r="T1229" s="20"/>
      <c r="U1229" s="20"/>
      <c r="V1229" s="20"/>
      <c r="W1229" s="20"/>
      <c r="X1229" s="20"/>
      <c r="Y1229" s="20"/>
      <c r="Z1229" s="20"/>
      <c r="AA1229" s="20"/>
      <c r="AB1229" s="20"/>
      <c r="AC1229" s="20"/>
      <c r="AD1229" s="20"/>
      <c r="AE1229" s="20"/>
      <c r="AF1229" s="80"/>
      <c r="AG1229" s="46"/>
      <c r="AH1229" s="19"/>
      <c r="AI1229" s="19"/>
      <c r="AJ1229" s="20"/>
      <c r="AK1229" s="20"/>
      <c r="AL1229" s="19"/>
      <c r="AM1229" s="19"/>
      <c r="AN1229" s="20"/>
      <c r="AO1229" s="20"/>
      <c r="AP1229" s="19"/>
      <c r="AQ1229" s="19"/>
      <c r="AR1229" s="20"/>
      <c r="AS1229" s="20"/>
      <c r="AT1229" s="19"/>
      <c r="AU1229" s="19"/>
      <c r="AV1229" s="20"/>
      <c r="AW1229" s="20"/>
      <c r="AX1229" s="19"/>
      <c r="AY1229" s="19"/>
      <c r="AZ1229" s="20"/>
      <c r="BA1229" s="20"/>
      <c r="BB1229" s="19"/>
      <c r="BC1229" s="19"/>
      <c r="BD1229" s="20"/>
      <c r="BE1229" s="20"/>
      <c r="BF1229" s="19"/>
      <c r="BG1229" s="19"/>
      <c r="BH1229" s="20"/>
      <c r="BI1229" s="20"/>
      <c r="BJ1229" s="19"/>
      <c r="BK1229" s="19"/>
      <c r="BL1229" s="20"/>
      <c r="BM1229" s="20"/>
      <c r="BN1229" s="19"/>
      <c r="BO1229" s="19"/>
      <c r="BP1229" s="20"/>
      <c r="BQ1229" s="20"/>
      <c r="BT1229" s="20"/>
      <c r="BU1229" s="20"/>
      <c r="BX1229" s="20"/>
      <c r="BY1229" s="20"/>
      <c r="CB1229" s="20"/>
      <c r="CC1229" s="20"/>
      <c r="CF1229" s="20"/>
      <c r="CG1229" s="20"/>
      <c r="CJ1229" s="20"/>
      <c r="CK1229" s="20"/>
      <c r="CN1229" s="20"/>
      <c r="CO1229" s="20"/>
      <c r="CP1229" s="19"/>
      <c r="CQ1229" s="19"/>
      <c r="CR1229" s="20"/>
      <c r="CS1229" s="20"/>
      <c r="CT1229" s="19"/>
      <c r="CU1229" s="19"/>
      <c r="CV1229" s="20"/>
      <c r="CW1229" s="20"/>
      <c r="CX1229" s="96"/>
      <c r="CY1229" s="96"/>
      <c r="CZ1229" s="20"/>
      <c r="DA1229" s="20"/>
      <c r="DB1229" s="96"/>
      <c r="DC1229" s="96"/>
      <c r="DD1229" s="20"/>
      <c r="DE1229" s="20"/>
      <c r="DF1229" s="96"/>
      <c r="DG1229" s="96"/>
      <c r="DH1229" s="20"/>
      <c r="DI1229" s="20"/>
      <c r="DJ1229" s="96"/>
      <c r="DK1229" s="96"/>
      <c r="DL1229" s="20"/>
      <c r="DM1229" s="20"/>
      <c r="DN1229" s="96"/>
      <c r="DO1229" s="96"/>
      <c r="DP1229" s="20"/>
      <c r="DQ1229" s="20"/>
      <c r="DR1229" s="96"/>
      <c r="DS1229" s="96"/>
      <c r="DT1229" s="20"/>
      <c r="DU1229" s="20"/>
      <c r="DV1229" s="96"/>
      <c r="DW1229" s="96"/>
      <c r="DX1229" s="20"/>
      <c r="DY1229" s="20"/>
      <c r="DZ1229" s="56"/>
      <c r="EA1229" s="57"/>
    </row>
    <row r="1230" spans="1:131" ht="19.5" customHeight="1" x14ac:dyDescent="0.25">
      <c r="A1230" s="9">
        <v>909</v>
      </c>
      <c r="B1230" s="10" t="s">
        <v>2531</v>
      </c>
      <c r="C1230" s="9" t="s">
        <v>2532</v>
      </c>
      <c r="E1230" s="9" t="s">
        <v>2529</v>
      </c>
      <c r="F1230" s="9" t="s">
        <v>2530</v>
      </c>
      <c r="I1230" s="9" t="s">
        <v>25</v>
      </c>
      <c r="J1230" s="129">
        <v>41866</v>
      </c>
      <c r="K1230" s="129">
        <v>41805</v>
      </c>
      <c r="L1230" s="129">
        <v>42124</v>
      </c>
      <c r="O1230" s="9">
        <v>29</v>
      </c>
      <c r="Q1230" s="9" t="s">
        <v>2502</v>
      </c>
      <c r="S1230" s="13">
        <v>11250000</v>
      </c>
      <c r="T1230" s="13">
        <v>11250000</v>
      </c>
      <c r="U1230" s="13">
        <v>2250000</v>
      </c>
      <c r="AF1230" s="51">
        <f t="shared" si="18"/>
        <v>0</v>
      </c>
      <c r="AH1230" s="11">
        <v>41805</v>
      </c>
      <c r="AI1230" s="11">
        <v>42124</v>
      </c>
      <c r="AJ1230" s="13">
        <v>11254072</v>
      </c>
      <c r="AK1230" s="13">
        <v>2250000</v>
      </c>
    </row>
    <row r="1231" spans="1:131" s="18" customFormat="1" ht="19.5" customHeight="1" x14ac:dyDescent="0.25">
      <c r="A1231" s="18">
        <v>909</v>
      </c>
      <c r="B1231" s="17" t="s">
        <v>2531</v>
      </c>
      <c r="C1231" s="18" t="s">
        <v>3476</v>
      </c>
      <c r="D1231" s="19">
        <v>42264</v>
      </c>
      <c r="G1231" s="19"/>
      <c r="J1231" s="130"/>
      <c r="K1231" s="130"/>
      <c r="L1231" s="130"/>
      <c r="R1231" s="20"/>
      <c r="S1231" s="20"/>
      <c r="T1231" s="20"/>
      <c r="U1231" s="20"/>
      <c r="V1231" s="20"/>
      <c r="W1231" s="20"/>
      <c r="X1231" s="20"/>
      <c r="Y1231" s="20"/>
      <c r="Z1231" s="20"/>
      <c r="AA1231" s="20"/>
      <c r="AB1231" s="20"/>
      <c r="AC1231" s="20"/>
      <c r="AD1231" s="20"/>
      <c r="AE1231" s="20"/>
      <c r="AF1231" s="51">
        <f t="shared" si="18"/>
        <v>0</v>
      </c>
      <c r="AG1231" s="46"/>
      <c r="AH1231" s="19"/>
      <c r="AI1231" s="19"/>
      <c r="AJ1231" s="20"/>
      <c r="AK1231" s="20"/>
      <c r="AL1231" s="19"/>
      <c r="AM1231" s="19"/>
      <c r="AN1231" s="20"/>
      <c r="AO1231" s="20"/>
      <c r="AP1231" s="19"/>
      <c r="AQ1231" s="19"/>
      <c r="AR1231" s="20"/>
      <c r="AS1231" s="20"/>
      <c r="AT1231" s="19"/>
      <c r="AU1231" s="19"/>
      <c r="AV1231" s="20"/>
      <c r="AW1231" s="20"/>
      <c r="AX1231" s="19"/>
      <c r="AY1231" s="19"/>
      <c r="AZ1231" s="20"/>
      <c r="BA1231" s="20"/>
      <c r="BB1231" s="19"/>
      <c r="BC1231" s="19"/>
      <c r="BD1231" s="20"/>
      <c r="BE1231" s="20"/>
      <c r="BF1231" s="19"/>
      <c r="BG1231" s="19"/>
      <c r="BH1231" s="20"/>
      <c r="BI1231" s="20"/>
      <c r="BJ1231" s="19"/>
      <c r="BK1231" s="19"/>
      <c r="BL1231" s="20"/>
      <c r="BM1231" s="20"/>
      <c r="BN1231" s="19"/>
      <c r="BO1231" s="19"/>
      <c r="BP1231" s="20"/>
      <c r="BQ1231" s="20"/>
      <c r="BT1231" s="20"/>
      <c r="BU1231" s="20"/>
      <c r="BX1231" s="20"/>
      <c r="BY1231" s="20"/>
      <c r="CB1231" s="20"/>
      <c r="CC1231" s="20"/>
      <c r="CF1231" s="20"/>
      <c r="CG1231" s="20"/>
      <c r="CJ1231" s="20"/>
      <c r="CK1231" s="20"/>
      <c r="CN1231" s="20"/>
      <c r="CO1231" s="20"/>
      <c r="CP1231" s="19"/>
      <c r="CQ1231" s="19"/>
      <c r="CR1231" s="20"/>
      <c r="CS1231" s="20"/>
      <c r="CT1231" s="19"/>
      <c r="CU1231" s="19"/>
      <c r="CV1231" s="20"/>
      <c r="CW1231" s="20"/>
      <c r="CX1231" s="96"/>
      <c r="CY1231" s="96"/>
      <c r="CZ1231" s="20"/>
      <c r="DA1231" s="20"/>
      <c r="DB1231" s="96"/>
      <c r="DC1231" s="96"/>
      <c r="DD1231" s="20"/>
      <c r="DE1231" s="20"/>
      <c r="DF1231" s="96"/>
      <c r="DG1231" s="96"/>
      <c r="DH1231" s="20"/>
      <c r="DI1231" s="20"/>
      <c r="DJ1231" s="96"/>
      <c r="DK1231" s="96"/>
      <c r="DL1231" s="20"/>
      <c r="DM1231" s="20"/>
      <c r="DN1231" s="96"/>
      <c r="DO1231" s="96"/>
      <c r="DP1231" s="20"/>
      <c r="DQ1231" s="20"/>
      <c r="DR1231" s="96"/>
      <c r="DS1231" s="96"/>
      <c r="DT1231" s="20"/>
      <c r="DU1231" s="20"/>
      <c r="DV1231" s="96"/>
      <c r="DW1231" s="96"/>
      <c r="DX1231" s="20"/>
      <c r="DY1231" s="20"/>
      <c r="DZ1231" s="56"/>
      <c r="EA1231" s="57"/>
    </row>
    <row r="1232" spans="1:131" ht="19.5" customHeight="1" x14ac:dyDescent="0.25">
      <c r="A1232" s="9">
        <v>910</v>
      </c>
      <c r="B1232" s="10" t="s">
        <v>2533</v>
      </c>
      <c r="C1232" s="9" t="s">
        <v>2534</v>
      </c>
      <c r="E1232" s="9" t="s">
        <v>527</v>
      </c>
      <c r="F1232" s="9" t="s">
        <v>52</v>
      </c>
      <c r="I1232" s="9" t="s">
        <v>35</v>
      </c>
      <c r="J1232" s="129">
        <v>41642</v>
      </c>
      <c r="K1232" s="129">
        <v>41456</v>
      </c>
      <c r="L1232" s="129">
        <v>41943</v>
      </c>
      <c r="O1232" s="9">
        <v>30</v>
      </c>
      <c r="Q1232" s="9" t="s">
        <v>2502</v>
      </c>
      <c r="S1232" s="13">
        <v>113200000</v>
      </c>
      <c r="T1232" s="13">
        <v>113200000</v>
      </c>
      <c r="U1232" s="13">
        <v>22000000</v>
      </c>
      <c r="AF1232" s="51">
        <f t="shared" si="18"/>
        <v>0</v>
      </c>
      <c r="AH1232" s="11">
        <v>41456</v>
      </c>
      <c r="AI1232" s="11">
        <v>41943</v>
      </c>
      <c r="AJ1232" s="13">
        <v>108927393</v>
      </c>
      <c r="AK1232" s="13">
        <v>21785479</v>
      </c>
    </row>
    <row r="1233" spans="1:131" ht="19.5" customHeight="1" x14ac:dyDescent="0.25">
      <c r="A1233" s="9">
        <v>911</v>
      </c>
      <c r="B1233" s="10" t="s">
        <v>2536</v>
      </c>
      <c r="C1233" s="9" t="s">
        <v>2537</v>
      </c>
      <c r="E1233" s="9" t="s">
        <v>2538</v>
      </c>
      <c r="F1233" s="9" t="s">
        <v>1119</v>
      </c>
      <c r="I1233" s="9" t="s">
        <v>78</v>
      </c>
      <c r="J1233" s="129">
        <v>41792</v>
      </c>
      <c r="K1233" s="129">
        <v>41751</v>
      </c>
      <c r="L1233" s="129">
        <v>41971</v>
      </c>
      <c r="O1233" s="9">
        <v>30</v>
      </c>
      <c r="Q1233" s="9" t="s">
        <v>2502</v>
      </c>
      <c r="S1233" s="13">
        <v>12000000</v>
      </c>
      <c r="T1233" s="13">
        <v>12000000</v>
      </c>
      <c r="U1233" s="13">
        <v>2400000</v>
      </c>
      <c r="AF1233" s="51">
        <f t="shared" si="18"/>
        <v>0</v>
      </c>
      <c r="AH1233" s="11">
        <v>41751</v>
      </c>
      <c r="AI1233" s="11">
        <v>41971</v>
      </c>
      <c r="AJ1233" s="13">
        <v>11700002</v>
      </c>
      <c r="AK1233" s="13">
        <v>2340000</v>
      </c>
    </row>
    <row r="1234" spans="1:131" ht="19.5" customHeight="1" x14ac:dyDescent="0.25">
      <c r="A1234" s="9">
        <v>912</v>
      </c>
      <c r="B1234" s="10" t="s">
        <v>2539</v>
      </c>
      <c r="C1234" s="9" t="s">
        <v>2541</v>
      </c>
      <c r="E1234" s="9" t="s">
        <v>2433</v>
      </c>
      <c r="F1234" s="9" t="s">
        <v>2434</v>
      </c>
      <c r="I1234" s="9" t="s">
        <v>25</v>
      </c>
      <c r="J1234" s="129">
        <v>41808</v>
      </c>
      <c r="K1234" s="129">
        <v>41746</v>
      </c>
      <c r="L1234" s="129">
        <v>41881</v>
      </c>
      <c r="O1234" s="9">
        <v>29</v>
      </c>
      <c r="Q1234" s="9" t="s">
        <v>2502</v>
      </c>
      <c r="S1234" s="13">
        <v>8872000</v>
      </c>
      <c r="T1234" s="13">
        <v>8872000</v>
      </c>
      <c r="U1234" s="13">
        <v>1774000</v>
      </c>
      <c r="AF1234" s="51">
        <f t="shared" si="18"/>
        <v>0</v>
      </c>
    </row>
    <row r="1235" spans="1:131" ht="19.5" customHeight="1" x14ac:dyDescent="0.25">
      <c r="A1235" s="9">
        <v>913</v>
      </c>
      <c r="B1235" s="10" t="s">
        <v>2542</v>
      </c>
      <c r="C1235" s="9" t="s">
        <v>2543</v>
      </c>
      <c r="E1235" s="9" t="s">
        <v>2544</v>
      </c>
      <c r="F1235" s="9" t="s">
        <v>139</v>
      </c>
      <c r="I1235" s="9" t="s">
        <v>35</v>
      </c>
      <c r="J1235" s="129">
        <v>42289</v>
      </c>
      <c r="K1235" s="129">
        <v>41791</v>
      </c>
      <c r="L1235" s="129">
        <v>42551</v>
      </c>
      <c r="M1235" s="9" t="s">
        <v>20</v>
      </c>
      <c r="O1235" s="9">
        <v>30</v>
      </c>
      <c r="Q1235" s="9" t="s">
        <v>2502</v>
      </c>
      <c r="R1235" s="13">
        <v>787924733</v>
      </c>
      <c r="S1235" s="13">
        <v>787924733</v>
      </c>
      <c r="T1235" s="13">
        <v>787924733</v>
      </c>
      <c r="U1235" s="13">
        <v>196536604</v>
      </c>
      <c r="V1235" s="13">
        <v>591388129</v>
      </c>
      <c r="AF1235" s="51">
        <f t="shared" si="18"/>
        <v>591388129</v>
      </c>
      <c r="AH1235" s="11">
        <v>42018</v>
      </c>
      <c r="AI1235" s="11">
        <v>42338</v>
      </c>
      <c r="AJ1235" s="13">
        <v>417340707</v>
      </c>
      <c r="AK1235" s="13">
        <v>104335177</v>
      </c>
      <c r="AL1235" s="11">
        <v>42370</v>
      </c>
      <c r="AM1235" s="11">
        <v>42429</v>
      </c>
      <c r="AN1235" s="13">
        <v>34358454</v>
      </c>
      <c r="AO1235" s="13">
        <v>8589614</v>
      </c>
      <c r="AP1235" s="11">
        <v>42430</v>
      </c>
      <c r="AQ1235" s="11">
        <v>42490</v>
      </c>
      <c r="AR1235" s="13">
        <v>20212643</v>
      </c>
      <c r="AS1235" s="13">
        <v>5053161</v>
      </c>
      <c r="AT1235" s="11">
        <v>42491</v>
      </c>
      <c r="AU1235" s="11">
        <v>42674</v>
      </c>
      <c r="AV1235" s="13">
        <v>37188026</v>
      </c>
      <c r="AW1235" s="13">
        <v>9297006</v>
      </c>
      <c r="AX1235" s="11">
        <v>42675</v>
      </c>
      <c r="AY1235" s="11">
        <v>42735</v>
      </c>
      <c r="AZ1235" s="13">
        <v>2306961</v>
      </c>
      <c r="BA1235" s="13">
        <v>576740</v>
      </c>
      <c r="BB1235" s="11">
        <v>42736</v>
      </c>
      <c r="BC1235" s="11">
        <v>42766</v>
      </c>
      <c r="BD1235" s="13">
        <v>34284024</v>
      </c>
      <c r="BE1235" s="13">
        <v>8571006</v>
      </c>
      <c r="BF1235" s="11">
        <v>42018</v>
      </c>
      <c r="BG1235" s="11">
        <v>42766</v>
      </c>
      <c r="BH1235" s="13">
        <v>758106443</v>
      </c>
      <c r="BI1235" s="13">
        <v>6325312</v>
      </c>
      <c r="DZ1235" s="54">
        <v>758106443</v>
      </c>
      <c r="EA1235" s="55">
        <v>189526611</v>
      </c>
    </row>
    <row r="1236" spans="1:131" s="18" customFormat="1" ht="19.5" customHeight="1" x14ac:dyDescent="0.25">
      <c r="A1236" s="18">
        <v>913</v>
      </c>
      <c r="B1236" s="17" t="s">
        <v>2542</v>
      </c>
      <c r="C1236" s="18" t="s">
        <v>2543</v>
      </c>
      <c r="D1236" s="19">
        <v>42264</v>
      </c>
      <c r="E1236" s="18" t="s">
        <v>3477</v>
      </c>
      <c r="F1236" s="18" t="s">
        <v>139</v>
      </c>
      <c r="G1236" s="19"/>
      <c r="J1236" s="130"/>
      <c r="K1236" s="130"/>
      <c r="L1236" s="130"/>
      <c r="R1236" s="20"/>
      <c r="S1236" s="20"/>
      <c r="T1236" s="20"/>
      <c r="U1236" s="20"/>
      <c r="V1236" s="20"/>
      <c r="W1236" s="20"/>
      <c r="X1236" s="20"/>
      <c r="Y1236" s="20"/>
      <c r="Z1236" s="20"/>
      <c r="AA1236" s="20"/>
      <c r="AB1236" s="20"/>
      <c r="AC1236" s="20"/>
      <c r="AD1236" s="20"/>
      <c r="AE1236" s="20"/>
      <c r="AF1236" s="51">
        <f t="shared" si="18"/>
        <v>0</v>
      </c>
      <c r="AG1236" s="46"/>
      <c r="AH1236" s="19"/>
      <c r="AI1236" s="19"/>
      <c r="AJ1236" s="20"/>
      <c r="AK1236" s="20"/>
      <c r="AL1236" s="19"/>
      <c r="AM1236" s="19"/>
      <c r="AN1236" s="20"/>
      <c r="AO1236" s="20"/>
      <c r="AP1236" s="19"/>
      <c r="AQ1236" s="19"/>
      <c r="AR1236" s="20"/>
      <c r="AS1236" s="20"/>
      <c r="AT1236" s="19"/>
      <c r="AU1236" s="19"/>
      <c r="AV1236" s="20"/>
      <c r="AW1236" s="20"/>
      <c r="AX1236" s="19"/>
      <c r="AY1236" s="19"/>
      <c r="AZ1236" s="20"/>
      <c r="BA1236" s="20"/>
      <c r="BB1236" s="19"/>
      <c r="BC1236" s="19"/>
      <c r="BD1236" s="20"/>
      <c r="BE1236" s="20"/>
      <c r="BF1236" s="19"/>
      <c r="BG1236" s="19"/>
      <c r="BH1236" s="20"/>
      <c r="BI1236" s="20"/>
      <c r="BJ1236" s="19"/>
      <c r="BK1236" s="19"/>
      <c r="BL1236" s="20"/>
      <c r="BM1236" s="20"/>
      <c r="BN1236" s="19"/>
      <c r="BO1236" s="19"/>
      <c r="BP1236" s="20"/>
      <c r="BQ1236" s="20"/>
      <c r="BT1236" s="20"/>
      <c r="BU1236" s="20"/>
      <c r="BX1236" s="20"/>
      <c r="BY1236" s="20"/>
      <c r="CB1236" s="20"/>
      <c r="CC1236" s="20"/>
      <c r="CF1236" s="20"/>
      <c r="CG1236" s="20"/>
      <c r="CJ1236" s="20"/>
      <c r="CK1236" s="20"/>
      <c r="CN1236" s="20"/>
      <c r="CO1236" s="20"/>
      <c r="CP1236" s="19"/>
      <c r="CQ1236" s="19"/>
      <c r="CR1236" s="20"/>
      <c r="CS1236" s="20"/>
      <c r="CT1236" s="19"/>
      <c r="CU1236" s="19"/>
      <c r="CV1236" s="20"/>
      <c r="CW1236" s="20"/>
      <c r="CX1236" s="96"/>
      <c r="CY1236" s="96"/>
      <c r="CZ1236" s="20"/>
      <c r="DA1236" s="20"/>
      <c r="DB1236" s="96"/>
      <c r="DC1236" s="96"/>
      <c r="DD1236" s="20"/>
      <c r="DE1236" s="20"/>
      <c r="DF1236" s="96"/>
      <c r="DG1236" s="96"/>
      <c r="DH1236" s="20"/>
      <c r="DI1236" s="20"/>
      <c r="DJ1236" s="96"/>
      <c r="DK1236" s="96"/>
      <c r="DL1236" s="20"/>
      <c r="DM1236" s="20"/>
      <c r="DN1236" s="96"/>
      <c r="DO1236" s="96"/>
      <c r="DP1236" s="20"/>
      <c r="DQ1236" s="20"/>
      <c r="DR1236" s="96"/>
      <c r="DS1236" s="96"/>
      <c r="DT1236" s="20"/>
      <c r="DU1236" s="20"/>
      <c r="DV1236" s="96"/>
      <c r="DW1236" s="96"/>
      <c r="DX1236" s="20"/>
      <c r="DY1236" s="20"/>
      <c r="DZ1236" s="56"/>
      <c r="EA1236" s="57"/>
    </row>
    <row r="1237" spans="1:131" s="18" customFormat="1" ht="19.5" customHeight="1" x14ac:dyDescent="0.25">
      <c r="A1237" s="18">
        <v>913</v>
      </c>
      <c r="B1237" s="17" t="s">
        <v>2542</v>
      </c>
      <c r="C1237" s="18" t="s">
        <v>2543</v>
      </c>
      <c r="D1237" s="19">
        <v>42709</v>
      </c>
      <c r="G1237" s="19"/>
      <c r="J1237" s="130"/>
      <c r="K1237" s="130"/>
      <c r="L1237" s="130">
        <v>42766</v>
      </c>
      <c r="R1237" s="20"/>
      <c r="S1237" s="20"/>
      <c r="T1237" s="20"/>
      <c r="U1237" s="20"/>
      <c r="V1237" s="20"/>
      <c r="W1237" s="20"/>
      <c r="X1237" s="20"/>
      <c r="Y1237" s="20"/>
      <c r="Z1237" s="20"/>
      <c r="AA1237" s="20"/>
      <c r="AB1237" s="20"/>
      <c r="AC1237" s="20"/>
      <c r="AD1237" s="20"/>
      <c r="AE1237" s="20"/>
      <c r="AF1237" s="51"/>
      <c r="AG1237" s="46"/>
      <c r="AH1237" s="19"/>
      <c r="AI1237" s="19"/>
      <c r="AJ1237" s="20"/>
      <c r="AK1237" s="20"/>
      <c r="AL1237" s="19"/>
      <c r="AM1237" s="19"/>
      <c r="AN1237" s="20"/>
      <c r="AO1237" s="20"/>
      <c r="AP1237" s="19"/>
      <c r="AQ1237" s="19"/>
      <c r="AR1237" s="20"/>
      <c r="AS1237" s="20"/>
      <c r="AT1237" s="19"/>
      <c r="AU1237" s="19"/>
      <c r="AV1237" s="20"/>
      <c r="AW1237" s="20"/>
      <c r="AX1237" s="19"/>
      <c r="AY1237" s="19"/>
      <c r="AZ1237" s="20"/>
      <c r="BA1237" s="20"/>
      <c r="BB1237" s="19"/>
      <c r="BC1237" s="19"/>
      <c r="BD1237" s="20"/>
      <c r="BE1237" s="20"/>
      <c r="BF1237" s="19"/>
      <c r="BG1237" s="19"/>
      <c r="BH1237" s="20"/>
      <c r="BI1237" s="20"/>
      <c r="BJ1237" s="19"/>
      <c r="BK1237" s="19"/>
      <c r="BL1237" s="20"/>
      <c r="BM1237" s="20"/>
      <c r="BN1237" s="19"/>
      <c r="BO1237" s="19"/>
      <c r="BP1237" s="20"/>
      <c r="BQ1237" s="20"/>
      <c r="BT1237" s="20"/>
      <c r="BU1237" s="20"/>
      <c r="BX1237" s="20"/>
      <c r="BY1237" s="20"/>
      <c r="CB1237" s="20"/>
      <c r="CC1237" s="20"/>
      <c r="CF1237" s="20"/>
      <c r="CG1237" s="20"/>
      <c r="CJ1237" s="20"/>
      <c r="CK1237" s="20"/>
      <c r="CN1237" s="20"/>
      <c r="CO1237" s="20"/>
      <c r="CP1237" s="19"/>
      <c r="CQ1237" s="19"/>
      <c r="CR1237" s="20"/>
      <c r="CS1237" s="20"/>
      <c r="CT1237" s="19"/>
      <c r="CU1237" s="19"/>
      <c r="CV1237" s="20"/>
      <c r="CW1237" s="20"/>
      <c r="CX1237" s="96"/>
      <c r="CY1237" s="96"/>
      <c r="CZ1237" s="20"/>
      <c r="DA1237" s="20"/>
      <c r="DB1237" s="96"/>
      <c r="DC1237" s="96"/>
      <c r="DD1237" s="20"/>
      <c r="DE1237" s="20"/>
      <c r="DF1237" s="96"/>
      <c r="DG1237" s="96"/>
      <c r="DH1237" s="20"/>
      <c r="DI1237" s="20"/>
      <c r="DJ1237" s="96"/>
      <c r="DK1237" s="96"/>
      <c r="DL1237" s="20"/>
      <c r="DM1237" s="20"/>
      <c r="DN1237" s="96"/>
      <c r="DO1237" s="96"/>
      <c r="DP1237" s="20"/>
      <c r="DQ1237" s="20"/>
      <c r="DR1237" s="96"/>
      <c r="DS1237" s="96"/>
      <c r="DT1237" s="20"/>
      <c r="DU1237" s="20"/>
      <c r="DV1237" s="96"/>
      <c r="DW1237" s="96"/>
      <c r="DX1237" s="20"/>
      <c r="DY1237" s="20"/>
      <c r="DZ1237" s="56"/>
      <c r="EA1237" s="57"/>
    </row>
    <row r="1238" spans="1:131" s="18" customFormat="1" ht="19.5" customHeight="1" x14ac:dyDescent="0.25">
      <c r="A1238" s="18">
        <v>913</v>
      </c>
      <c r="B1238" s="17" t="s">
        <v>2542</v>
      </c>
      <c r="C1238" s="18" t="s">
        <v>2543</v>
      </c>
      <c r="D1238" s="19">
        <v>43182</v>
      </c>
      <c r="G1238" s="19"/>
      <c r="J1238" s="130"/>
      <c r="K1238" s="130"/>
      <c r="L1238" s="130"/>
      <c r="R1238" s="20">
        <v>761957530</v>
      </c>
      <c r="S1238" s="20">
        <v>758106443</v>
      </c>
      <c r="T1238" s="20">
        <v>758106443</v>
      </c>
      <c r="U1238" s="20">
        <v>189526611</v>
      </c>
      <c r="V1238" s="20">
        <v>563410288</v>
      </c>
      <c r="W1238" s="20"/>
      <c r="X1238" s="20"/>
      <c r="Y1238" s="20"/>
      <c r="Z1238" s="20"/>
      <c r="AA1238" s="20"/>
      <c r="AB1238" s="20"/>
      <c r="AC1238" s="20"/>
      <c r="AD1238" s="20"/>
      <c r="AE1238" s="20"/>
      <c r="AF1238" s="20">
        <v>563410288</v>
      </c>
      <c r="AG1238" s="46"/>
      <c r="AH1238" s="19"/>
      <c r="AI1238" s="19"/>
      <c r="AJ1238" s="20"/>
      <c r="AK1238" s="20"/>
      <c r="AL1238" s="19"/>
      <c r="AM1238" s="19"/>
      <c r="AN1238" s="20"/>
      <c r="AO1238" s="20"/>
      <c r="AP1238" s="19"/>
      <c r="AQ1238" s="19"/>
      <c r="AR1238" s="20"/>
      <c r="AS1238" s="20"/>
      <c r="AT1238" s="19"/>
      <c r="AU1238" s="19"/>
      <c r="AV1238" s="20"/>
      <c r="AW1238" s="20"/>
      <c r="AX1238" s="19"/>
      <c r="AY1238" s="19"/>
      <c r="AZ1238" s="20"/>
      <c r="BA1238" s="20"/>
      <c r="BB1238" s="19"/>
      <c r="BC1238" s="19"/>
      <c r="BD1238" s="20"/>
      <c r="BE1238" s="20"/>
      <c r="BF1238" s="19"/>
      <c r="BG1238" s="19"/>
      <c r="BH1238" s="20"/>
      <c r="BI1238" s="20"/>
      <c r="BJ1238" s="19"/>
      <c r="BK1238" s="19"/>
      <c r="BL1238" s="20"/>
      <c r="BM1238" s="20"/>
      <c r="BN1238" s="19"/>
      <c r="BO1238" s="19"/>
      <c r="BP1238" s="20"/>
      <c r="BQ1238" s="20"/>
      <c r="BT1238" s="20"/>
      <c r="BU1238" s="20"/>
      <c r="BX1238" s="20"/>
      <c r="BY1238" s="20"/>
      <c r="CB1238" s="20"/>
      <c r="CC1238" s="20"/>
      <c r="CF1238" s="20"/>
      <c r="CG1238" s="20"/>
      <c r="CJ1238" s="20"/>
      <c r="CK1238" s="20"/>
      <c r="CN1238" s="20"/>
      <c r="CO1238" s="20"/>
      <c r="CP1238" s="19"/>
      <c r="CQ1238" s="19"/>
      <c r="CR1238" s="20"/>
      <c r="CS1238" s="20"/>
      <c r="CT1238" s="19"/>
      <c r="CU1238" s="19"/>
      <c r="CV1238" s="20"/>
      <c r="CW1238" s="20"/>
      <c r="CX1238" s="96"/>
      <c r="CY1238" s="96"/>
      <c r="CZ1238" s="20"/>
      <c r="DA1238" s="20"/>
      <c r="DB1238" s="96"/>
      <c r="DC1238" s="96"/>
      <c r="DD1238" s="20"/>
      <c r="DE1238" s="20"/>
      <c r="DF1238" s="96"/>
      <c r="DG1238" s="96"/>
      <c r="DH1238" s="20"/>
      <c r="DI1238" s="20"/>
      <c r="DJ1238" s="96"/>
      <c r="DK1238" s="96"/>
      <c r="DL1238" s="20"/>
      <c r="DM1238" s="20"/>
      <c r="DN1238" s="96"/>
      <c r="DO1238" s="96"/>
      <c r="DP1238" s="20"/>
      <c r="DQ1238" s="20"/>
      <c r="DR1238" s="96"/>
      <c r="DS1238" s="96"/>
      <c r="DT1238" s="20"/>
      <c r="DU1238" s="20"/>
      <c r="DV1238" s="96"/>
      <c r="DW1238" s="96"/>
      <c r="DX1238" s="20"/>
      <c r="DY1238" s="20"/>
      <c r="DZ1238" s="56"/>
      <c r="EA1238" s="57"/>
    </row>
    <row r="1239" spans="1:131" ht="19.5" customHeight="1" x14ac:dyDescent="0.25">
      <c r="A1239" s="9">
        <v>914</v>
      </c>
      <c r="B1239" s="10" t="s">
        <v>2545</v>
      </c>
      <c r="C1239" s="9" t="s">
        <v>2546</v>
      </c>
      <c r="E1239" s="9" t="s">
        <v>2211</v>
      </c>
      <c r="F1239" s="9" t="s">
        <v>1226</v>
      </c>
      <c r="I1239" s="9" t="s">
        <v>25</v>
      </c>
      <c r="J1239" s="129">
        <v>41922</v>
      </c>
      <c r="K1239" s="129">
        <v>41645</v>
      </c>
      <c r="L1239" s="129">
        <v>42124</v>
      </c>
      <c r="M1239" s="9" t="s">
        <v>20</v>
      </c>
      <c r="O1239" s="9">
        <v>30</v>
      </c>
      <c r="Q1239" s="9" t="s">
        <v>54</v>
      </c>
      <c r="S1239" s="13">
        <v>12170000</v>
      </c>
      <c r="T1239" s="13">
        <v>12170000</v>
      </c>
      <c r="U1239" s="13">
        <v>2060000</v>
      </c>
      <c r="AF1239" s="51">
        <f t="shared" si="18"/>
        <v>0</v>
      </c>
      <c r="AH1239" s="11">
        <v>41645</v>
      </c>
      <c r="AI1239" s="11">
        <v>42124</v>
      </c>
      <c r="AJ1239" s="13">
        <v>11681412</v>
      </c>
      <c r="AK1239" s="13">
        <v>2060000</v>
      </c>
    </row>
    <row r="1240" spans="1:131" s="18" customFormat="1" ht="19.5" customHeight="1" x14ac:dyDescent="0.25">
      <c r="A1240" s="18">
        <v>914</v>
      </c>
      <c r="B1240" s="17" t="s">
        <v>2545</v>
      </c>
      <c r="C1240" s="18" t="s">
        <v>3077</v>
      </c>
      <c r="D1240" s="19">
        <v>42114</v>
      </c>
      <c r="G1240" s="19"/>
      <c r="J1240" s="130"/>
      <c r="K1240" s="130"/>
      <c r="L1240" s="130"/>
      <c r="R1240" s="20"/>
      <c r="S1240" s="20"/>
      <c r="T1240" s="20"/>
      <c r="U1240" s="20"/>
      <c r="V1240" s="20"/>
      <c r="W1240" s="20"/>
      <c r="X1240" s="20"/>
      <c r="Y1240" s="20"/>
      <c r="Z1240" s="20"/>
      <c r="AA1240" s="20"/>
      <c r="AB1240" s="20"/>
      <c r="AC1240" s="20"/>
      <c r="AD1240" s="20"/>
      <c r="AE1240" s="20"/>
      <c r="AF1240" s="51">
        <f t="shared" si="18"/>
        <v>0</v>
      </c>
      <c r="AG1240" s="46"/>
      <c r="AH1240" s="19"/>
      <c r="AI1240" s="19"/>
      <c r="AJ1240" s="20"/>
      <c r="AK1240" s="20"/>
      <c r="AL1240" s="19"/>
      <c r="AM1240" s="19"/>
      <c r="AN1240" s="20"/>
      <c r="AO1240" s="20"/>
      <c r="AP1240" s="19"/>
      <c r="AQ1240" s="19"/>
      <c r="AR1240" s="20"/>
      <c r="AS1240" s="20"/>
      <c r="AT1240" s="19"/>
      <c r="AU1240" s="19"/>
      <c r="AV1240" s="20"/>
      <c r="AW1240" s="20"/>
      <c r="AX1240" s="19"/>
      <c r="AY1240" s="19"/>
      <c r="AZ1240" s="20"/>
      <c r="BA1240" s="20"/>
      <c r="BB1240" s="19"/>
      <c r="BC1240" s="19"/>
      <c r="BD1240" s="20"/>
      <c r="BE1240" s="20"/>
      <c r="BF1240" s="19"/>
      <c r="BG1240" s="19"/>
      <c r="BH1240" s="20"/>
      <c r="BI1240" s="20"/>
      <c r="BJ1240" s="19"/>
      <c r="BK1240" s="19"/>
      <c r="BL1240" s="20"/>
      <c r="BM1240" s="20"/>
      <c r="BN1240" s="19"/>
      <c r="BO1240" s="19"/>
      <c r="BP1240" s="20"/>
      <c r="BQ1240" s="20"/>
      <c r="BT1240" s="20"/>
      <c r="BU1240" s="20"/>
      <c r="BX1240" s="20"/>
      <c r="BY1240" s="20"/>
      <c r="CB1240" s="20"/>
      <c r="CC1240" s="20"/>
      <c r="CF1240" s="20"/>
      <c r="CG1240" s="20"/>
      <c r="CJ1240" s="20"/>
      <c r="CK1240" s="20"/>
      <c r="CN1240" s="20"/>
      <c r="CO1240" s="20"/>
      <c r="CP1240" s="19"/>
      <c r="CQ1240" s="19"/>
      <c r="CR1240" s="20"/>
      <c r="CS1240" s="20"/>
      <c r="CT1240" s="19"/>
      <c r="CU1240" s="19"/>
      <c r="CV1240" s="20"/>
      <c r="CW1240" s="20"/>
      <c r="CX1240" s="96"/>
      <c r="CY1240" s="96"/>
      <c r="CZ1240" s="20"/>
      <c r="DA1240" s="20"/>
      <c r="DB1240" s="96"/>
      <c r="DC1240" s="96"/>
      <c r="DD1240" s="20"/>
      <c r="DE1240" s="20"/>
      <c r="DF1240" s="96"/>
      <c r="DG1240" s="96"/>
      <c r="DH1240" s="20"/>
      <c r="DI1240" s="20"/>
      <c r="DJ1240" s="96"/>
      <c r="DK1240" s="96"/>
      <c r="DL1240" s="20"/>
      <c r="DM1240" s="20"/>
      <c r="DN1240" s="96"/>
      <c r="DO1240" s="96"/>
      <c r="DP1240" s="20"/>
      <c r="DQ1240" s="20"/>
      <c r="DR1240" s="96"/>
      <c r="DS1240" s="96"/>
      <c r="DT1240" s="20"/>
      <c r="DU1240" s="20"/>
      <c r="DV1240" s="96"/>
      <c r="DW1240" s="96"/>
      <c r="DX1240" s="20"/>
      <c r="DY1240" s="20"/>
      <c r="DZ1240" s="56"/>
      <c r="EA1240" s="57"/>
    </row>
    <row r="1241" spans="1:131" ht="19.5" customHeight="1" x14ac:dyDescent="0.25">
      <c r="A1241" s="9">
        <v>915</v>
      </c>
      <c r="B1241" s="10" t="s">
        <v>2547</v>
      </c>
      <c r="C1241" s="9" t="s">
        <v>2548</v>
      </c>
      <c r="E1241" s="9" t="s">
        <v>2549</v>
      </c>
      <c r="F1241" s="9" t="s">
        <v>2550</v>
      </c>
      <c r="I1241" s="9" t="s">
        <v>28</v>
      </c>
      <c r="M1241" s="9" t="s">
        <v>20</v>
      </c>
      <c r="O1241" s="9">
        <v>31</v>
      </c>
      <c r="AF1241" s="51">
        <f t="shared" si="18"/>
        <v>0</v>
      </c>
    </row>
    <row r="1242" spans="1:131" ht="19.5" customHeight="1" x14ac:dyDescent="0.25">
      <c r="A1242" s="9">
        <v>916</v>
      </c>
      <c r="B1242" s="10" t="s">
        <v>2551</v>
      </c>
      <c r="C1242" s="9" t="s">
        <v>2552</v>
      </c>
      <c r="E1242" s="9" t="s">
        <v>109</v>
      </c>
      <c r="F1242" s="9" t="s">
        <v>2553</v>
      </c>
      <c r="I1242" s="9" t="s">
        <v>28</v>
      </c>
      <c r="J1242" s="129">
        <v>43246</v>
      </c>
      <c r="K1242" s="129">
        <v>43192</v>
      </c>
      <c r="L1242" s="129">
        <v>43281</v>
      </c>
      <c r="M1242" s="9" t="s">
        <v>20</v>
      </c>
      <c r="O1242" s="9">
        <v>24</v>
      </c>
      <c r="Q1242" s="9" t="s">
        <v>54</v>
      </c>
      <c r="S1242" s="13">
        <v>10055800</v>
      </c>
      <c r="T1242" s="13">
        <v>10055800</v>
      </c>
      <c r="U1242" s="13">
        <v>2055800</v>
      </c>
      <c r="AF1242" s="51">
        <f t="shared" si="18"/>
        <v>0</v>
      </c>
      <c r="AG1242" s="45">
        <v>8000000</v>
      </c>
    </row>
    <row r="1243" spans="1:131" ht="19.5" customHeight="1" x14ac:dyDescent="0.25">
      <c r="A1243" s="9">
        <v>917</v>
      </c>
      <c r="B1243" s="10" t="s">
        <v>2554</v>
      </c>
      <c r="C1243" s="9" t="s">
        <v>2555</v>
      </c>
      <c r="E1243" s="9" t="s">
        <v>2556</v>
      </c>
      <c r="F1243" s="9" t="s">
        <v>2557</v>
      </c>
      <c r="I1243" s="9" t="s">
        <v>35</v>
      </c>
      <c r="J1243" s="129">
        <v>41848</v>
      </c>
      <c r="K1243" s="129">
        <v>41759</v>
      </c>
      <c r="L1243" s="129">
        <v>42094</v>
      </c>
      <c r="O1243" s="9">
        <v>28</v>
      </c>
      <c r="Q1243" s="9" t="s">
        <v>54</v>
      </c>
      <c r="S1243" s="13">
        <v>667406795</v>
      </c>
      <c r="T1243" s="13">
        <v>667406795</v>
      </c>
      <c r="U1243" s="13">
        <v>133481359</v>
      </c>
      <c r="AF1243" s="51">
        <f t="shared" si="18"/>
        <v>0</v>
      </c>
      <c r="AH1243" s="11">
        <v>41759</v>
      </c>
      <c r="AI1243" s="11">
        <v>41790</v>
      </c>
      <c r="AJ1243" s="13">
        <v>12305983</v>
      </c>
      <c r="AK1243" s="13">
        <v>2461197</v>
      </c>
      <c r="AL1243" s="11">
        <v>41791</v>
      </c>
      <c r="AM1243" s="11">
        <v>41820</v>
      </c>
      <c r="AN1243" s="13">
        <v>42076407</v>
      </c>
      <c r="AO1243" s="13">
        <v>8415281</v>
      </c>
      <c r="AP1243" s="11">
        <v>41821</v>
      </c>
      <c r="AQ1243" s="11">
        <v>41851</v>
      </c>
      <c r="AR1243" s="13">
        <v>132290608</v>
      </c>
      <c r="AS1243" s="13">
        <v>26458122</v>
      </c>
      <c r="AT1243" s="11">
        <v>41883</v>
      </c>
      <c r="AU1243" s="11">
        <v>41912</v>
      </c>
      <c r="AV1243" s="13">
        <v>70485634</v>
      </c>
      <c r="AW1243" s="13">
        <v>14097127</v>
      </c>
      <c r="AX1243" s="11">
        <v>41852</v>
      </c>
      <c r="AY1243" s="11">
        <v>41882</v>
      </c>
      <c r="AZ1243" s="13">
        <v>279720871</v>
      </c>
      <c r="BA1243" s="13">
        <v>55944174</v>
      </c>
      <c r="BB1243" s="11">
        <v>41913</v>
      </c>
      <c r="BC1243" s="11">
        <v>41943</v>
      </c>
      <c r="BD1243" s="13">
        <v>2191864</v>
      </c>
      <c r="BE1243" s="13">
        <v>438373</v>
      </c>
      <c r="BF1243" s="11">
        <v>41944</v>
      </c>
      <c r="BG1243" s="11">
        <v>41973</v>
      </c>
      <c r="BH1243" s="13">
        <v>9379612</v>
      </c>
      <c r="BI1243" s="13">
        <v>1875922</v>
      </c>
      <c r="BJ1243" s="11">
        <v>41759</v>
      </c>
      <c r="BK1243" s="11">
        <v>41973</v>
      </c>
      <c r="BL1243" s="13">
        <v>646377484</v>
      </c>
      <c r="BM1243" s="13">
        <v>126947752</v>
      </c>
      <c r="DZ1243" s="54">
        <v>634738761</v>
      </c>
      <c r="EA1243" s="55">
        <v>126947752</v>
      </c>
    </row>
    <row r="1244" spans="1:131" ht="30.75" customHeight="1" x14ac:dyDescent="0.25">
      <c r="A1244" s="9">
        <v>918</v>
      </c>
      <c r="B1244" s="10" t="s">
        <v>2558</v>
      </c>
      <c r="C1244" s="9" t="s">
        <v>3007</v>
      </c>
      <c r="E1244" s="9" t="s">
        <v>1044</v>
      </c>
      <c r="F1244" s="9" t="s">
        <v>2559</v>
      </c>
      <c r="I1244" s="9" t="s">
        <v>25</v>
      </c>
      <c r="J1244" s="129">
        <v>41858</v>
      </c>
      <c r="K1244" s="129">
        <v>41732</v>
      </c>
      <c r="L1244" s="129">
        <v>42050</v>
      </c>
      <c r="M1244" s="9" t="s">
        <v>20</v>
      </c>
      <c r="O1244" s="9">
        <v>29</v>
      </c>
      <c r="Q1244" s="9" t="s">
        <v>54</v>
      </c>
      <c r="S1244" s="13">
        <v>9840000</v>
      </c>
      <c r="T1244" s="13">
        <v>9840000</v>
      </c>
      <c r="U1244" s="13">
        <v>1840000</v>
      </c>
      <c r="AD1244" s="13">
        <v>8000000</v>
      </c>
      <c r="AF1244" s="51">
        <f t="shared" si="18"/>
        <v>8000000</v>
      </c>
      <c r="AH1244" s="11">
        <v>41732</v>
      </c>
      <c r="AI1244" s="11">
        <v>42050</v>
      </c>
      <c r="AJ1244" s="13">
        <v>9306064</v>
      </c>
      <c r="AK1244" s="13">
        <v>1840000</v>
      </c>
    </row>
    <row r="1245" spans="1:131" s="18" customFormat="1" ht="30.75" customHeight="1" x14ac:dyDescent="0.25">
      <c r="A1245" s="18">
        <v>918</v>
      </c>
      <c r="B1245" s="17" t="s">
        <v>2558</v>
      </c>
      <c r="C1245" s="18" t="s">
        <v>3169</v>
      </c>
      <c r="D1245" s="19">
        <v>42159</v>
      </c>
      <c r="G1245" s="19"/>
      <c r="J1245" s="130"/>
      <c r="K1245" s="130"/>
      <c r="L1245" s="130"/>
      <c r="R1245" s="20"/>
      <c r="S1245" s="20"/>
      <c r="T1245" s="20"/>
      <c r="U1245" s="20"/>
      <c r="V1245" s="20"/>
      <c r="W1245" s="20"/>
      <c r="X1245" s="20"/>
      <c r="Y1245" s="20"/>
      <c r="Z1245" s="20"/>
      <c r="AA1245" s="20"/>
      <c r="AB1245" s="20"/>
      <c r="AC1245" s="20"/>
      <c r="AD1245" s="20"/>
      <c r="AE1245" s="20"/>
      <c r="AF1245" s="51">
        <f t="shared" si="18"/>
        <v>0</v>
      </c>
      <c r="AG1245" s="46"/>
      <c r="AH1245" s="19"/>
      <c r="AI1245" s="19"/>
      <c r="AJ1245" s="20"/>
      <c r="AK1245" s="20"/>
      <c r="AL1245" s="19"/>
      <c r="AM1245" s="19"/>
      <c r="AN1245" s="20"/>
      <c r="AO1245" s="20"/>
      <c r="AP1245" s="19"/>
      <c r="AQ1245" s="19"/>
      <c r="AR1245" s="20"/>
      <c r="AS1245" s="20"/>
      <c r="AT1245" s="19"/>
      <c r="AU1245" s="19"/>
      <c r="AV1245" s="20"/>
      <c r="AW1245" s="20"/>
      <c r="AX1245" s="19"/>
      <c r="AY1245" s="19"/>
      <c r="AZ1245" s="20"/>
      <c r="BA1245" s="20"/>
      <c r="BB1245" s="19"/>
      <c r="BC1245" s="19"/>
      <c r="BD1245" s="20"/>
      <c r="BE1245" s="20"/>
      <c r="BF1245" s="19"/>
      <c r="BG1245" s="19"/>
      <c r="BH1245" s="20"/>
      <c r="BI1245" s="20"/>
      <c r="BJ1245" s="19"/>
      <c r="BK1245" s="19"/>
      <c r="BL1245" s="20"/>
      <c r="BM1245" s="20"/>
      <c r="BN1245" s="19"/>
      <c r="BO1245" s="19"/>
      <c r="BP1245" s="20"/>
      <c r="BQ1245" s="20"/>
      <c r="BT1245" s="20"/>
      <c r="BU1245" s="20"/>
      <c r="BX1245" s="20"/>
      <c r="BY1245" s="20"/>
      <c r="CB1245" s="20"/>
      <c r="CC1245" s="20"/>
      <c r="CF1245" s="20"/>
      <c r="CG1245" s="20"/>
      <c r="CJ1245" s="20"/>
      <c r="CK1245" s="20"/>
      <c r="CN1245" s="20"/>
      <c r="CO1245" s="20"/>
      <c r="CP1245" s="19"/>
      <c r="CQ1245" s="19"/>
      <c r="CR1245" s="20"/>
      <c r="CS1245" s="20"/>
      <c r="CT1245" s="19"/>
      <c r="CU1245" s="19"/>
      <c r="CV1245" s="20"/>
      <c r="CW1245" s="20"/>
      <c r="CX1245" s="96"/>
      <c r="CY1245" s="96"/>
      <c r="CZ1245" s="20"/>
      <c r="DA1245" s="20"/>
      <c r="DB1245" s="96"/>
      <c r="DC1245" s="96"/>
      <c r="DD1245" s="20"/>
      <c r="DE1245" s="20"/>
      <c r="DF1245" s="96"/>
      <c r="DG1245" s="96"/>
      <c r="DH1245" s="20"/>
      <c r="DI1245" s="20"/>
      <c r="DJ1245" s="96"/>
      <c r="DK1245" s="96"/>
      <c r="DL1245" s="20"/>
      <c r="DM1245" s="20"/>
      <c r="DN1245" s="96"/>
      <c r="DO1245" s="96"/>
      <c r="DP1245" s="20"/>
      <c r="DQ1245" s="20"/>
      <c r="DR1245" s="96"/>
      <c r="DS1245" s="96"/>
      <c r="DT1245" s="20"/>
      <c r="DU1245" s="20"/>
      <c r="DV1245" s="96"/>
      <c r="DW1245" s="96"/>
      <c r="DX1245" s="20"/>
      <c r="DY1245" s="20"/>
      <c r="DZ1245" s="56"/>
      <c r="EA1245" s="57"/>
    </row>
    <row r="1246" spans="1:131" ht="34.5" customHeight="1" x14ac:dyDescent="0.25">
      <c r="A1246" s="9">
        <v>919</v>
      </c>
      <c r="B1246" s="10" t="s">
        <v>2560</v>
      </c>
      <c r="C1246" s="9" t="s">
        <v>2561</v>
      </c>
      <c r="E1246" s="9" t="s">
        <v>2562</v>
      </c>
      <c r="F1246" s="9" t="s">
        <v>2557</v>
      </c>
      <c r="I1246" s="9" t="s">
        <v>35</v>
      </c>
      <c r="M1246" s="9" t="s">
        <v>335</v>
      </c>
      <c r="N1246" s="9" t="s">
        <v>900</v>
      </c>
      <c r="O1246" s="9">
        <v>30</v>
      </c>
      <c r="AF1246" s="51">
        <f t="shared" si="18"/>
        <v>0</v>
      </c>
    </row>
    <row r="1247" spans="1:131" ht="19.5" customHeight="1" x14ac:dyDescent="0.25">
      <c r="A1247" s="9">
        <v>920</v>
      </c>
      <c r="B1247" s="10" t="s">
        <v>2563</v>
      </c>
      <c r="C1247" s="9" t="s">
        <v>2566</v>
      </c>
      <c r="E1247" s="9" t="s">
        <v>83</v>
      </c>
      <c r="F1247" s="9" t="s">
        <v>84</v>
      </c>
      <c r="I1247" s="9" t="s">
        <v>1093</v>
      </c>
      <c r="J1247" s="129">
        <v>41820</v>
      </c>
      <c r="K1247" s="129">
        <v>41789</v>
      </c>
      <c r="L1247" s="129">
        <v>42170</v>
      </c>
      <c r="O1247" s="9">
        <v>25</v>
      </c>
      <c r="Q1247" s="9" t="s">
        <v>54</v>
      </c>
      <c r="S1247" s="13">
        <v>10625000</v>
      </c>
      <c r="T1247" s="13">
        <v>10625000</v>
      </c>
      <c r="U1247" s="13">
        <v>2125000</v>
      </c>
      <c r="AF1247" s="51">
        <f t="shared" si="18"/>
        <v>0</v>
      </c>
      <c r="AH1247" s="11">
        <v>41789</v>
      </c>
      <c r="AI1247" s="11">
        <v>42170</v>
      </c>
      <c r="AJ1247" s="13">
        <v>10462199</v>
      </c>
      <c r="AK1247" s="13">
        <v>2092440</v>
      </c>
    </row>
    <row r="1248" spans="1:131" s="18" customFormat="1" ht="19.5" customHeight="1" x14ac:dyDescent="0.25">
      <c r="A1248" s="18">
        <v>920</v>
      </c>
      <c r="B1248" s="17" t="s">
        <v>2563</v>
      </c>
      <c r="C1248" s="18" t="s">
        <v>4382</v>
      </c>
      <c r="D1248" s="19">
        <v>42515</v>
      </c>
      <c r="G1248" s="19"/>
      <c r="J1248" s="130"/>
      <c r="K1248" s="130"/>
      <c r="L1248" s="130"/>
      <c r="R1248" s="20"/>
      <c r="S1248" s="20"/>
      <c r="T1248" s="20"/>
      <c r="U1248" s="20"/>
      <c r="V1248" s="20"/>
      <c r="W1248" s="20"/>
      <c r="X1248" s="20"/>
      <c r="Y1248" s="20"/>
      <c r="Z1248" s="20"/>
      <c r="AA1248" s="20"/>
      <c r="AB1248" s="20"/>
      <c r="AC1248" s="20"/>
      <c r="AD1248" s="20"/>
      <c r="AE1248" s="20"/>
      <c r="AF1248" s="80"/>
      <c r="AG1248" s="46"/>
      <c r="AH1248" s="19"/>
      <c r="AI1248" s="19"/>
      <c r="AJ1248" s="20"/>
      <c r="AK1248" s="20"/>
      <c r="AL1248" s="19"/>
      <c r="AM1248" s="19"/>
      <c r="AN1248" s="20"/>
      <c r="AO1248" s="20"/>
      <c r="AP1248" s="19"/>
      <c r="AQ1248" s="19"/>
      <c r="AR1248" s="20"/>
      <c r="AS1248" s="20"/>
      <c r="AT1248" s="19"/>
      <c r="AU1248" s="19"/>
      <c r="AV1248" s="20"/>
      <c r="AW1248" s="20"/>
      <c r="AX1248" s="19"/>
      <c r="AY1248" s="19"/>
      <c r="AZ1248" s="20"/>
      <c r="BA1248" s="20"/>
      <c r="BB1248" s="19"/>
      <c r="BC1248" s="19"/>
      <c r="BD1248" s="20"/>
      <c r="BE1248" s="20"/>
      <c r="BF1248" s="19"/>
      <c r="BG1248" s="19"/>
      <c r="BH1248" s="20"/>
      <c r="BI1248" s="20"/>
      <c r="BJ1248" s="19"/>
      <c r="BK1248" s="19"/>
      <c r="BL1248" s="20"/>
      <c r="BM1248" s="20"/>
      <c r="BN1248" s="19"/>
      <c r="BO1248" s="19"/>
      <c r="BP1248" s="20"/>
      <c r="BQ1248" s="20"/>
      <c r="BT1248" s="20"/>
      <c r="BU1248" s="20"/>
      <c r="BX1248" s="20"/>
      <c r="BY1248" s="20"/>
      <c r="CB1248" s="20"/>
      <c r="CC1248" s="20"/>
      <c r="CF1248" s="20"/>
      <c r="CG1248" s="20"/>
      <c r="CJ1248" s="20"/>
      <c r="CK1248" s="20"/>
      <c r="CN1248" s="20"/>
      <c r="CO1248" s="20"/>
      <c r="CP1248" s="19"/>
      <c r="CQ1248" s="19"/>
      <c r="CR1248" s="20"/>
      <c r="CS1248" s="20"/>
      <c r="CT1248" s="19"/>
      <c r="CU1248" s="19"/>
      <c r="CV1248" s="20"/>
      <c r="CW1248" s="20"/>
      <c r="CX1248" s="96"/>
      <c r="CY1248" s="96"/>
      <c r="CZ1248" s="20"/>
      <c r="DA1248" s="20"/>
      <c r="DB1248" s="96"/>
      <c r="DC1248" s="96"/>
      <c r="DD1248" s="20"/>
      <c r="DE1248" s="20"/>
      <c r="DF1248" s="96"/>
      <c r="DG1248" s="96"/>
      <c r="DH1248" s="20"/>
      <c r="DI1248" s="20"/>
      <c r="DJ1248" s="96"/>
      <c r="DK1248" s="96"/>
      <c r="DL1248" s="20"/>
      <c r="DM1248" s="20"/>
      <c r="DN1248" s="96"/>
      <c r="DO1248" s="96"/>
      <c r="DP1248" s="20"/>
      <c r="DQ1248" s="20"/>
      <c r="DR1248" s="96"/>
      <c r="DS1248" s="96"/>
      <c r="DT1248" s="20"/>
      <c r="DU1248" s="20"/>
      <c r="DV1248" s="96"/>
      <c r="DW1248" s="96"/>
      <c r="DX1248" s="20"/>
      <c r="DY1248" s="20"/>
      <c r="DZ1248" s="56"/>
      <c r="EA1248" s="57"/>
    </row>
    <row r="1249" spans="1:131" ht="19.5" customHeight="1" x14ac:dyDescent="0.25">
      <c r="A1249" s="9">
        <v>921</v>
      </c>
      <c r="B1249" s="10" t="s">
        <v>2564</v>
      </c>
      <c r="C1249" s="9" t="s">
        <v>2567</v>
      </c>
      <c r="E1249" s="9" t="s">
        <v>83</v>
      </c>
      <c r="F1249" s="9" t="s">
        <v>84</v>
      </c>
      <c r="I1249" s="9" t="s">
        <v>1093</v>
      </c>
      <c r="J1249" s="129">
        <v>41789</v>
      </c>
      <c r="K1249" s="129">
        <v>41789</v>
      </c>
      <c r="L1249" s="129">
        <v>41988</v>
      </c>
      <c r="O1249" s="9">
        <v>30</v>
      </c>
      <c r="Q1249" s="9" t="s">
        <v>54</v>
      </c>
      <c r="S1249" s="13">
        <v>12500000</v>
      </c>
      <c r="T1249" s="13">
        <v>12500000</v>
      </c>
      <c r="U1249" s="13">
        <v>2500000</v>
      </c>
      <c r="AF1249" s="51">
        <f t="shared" si="18"/>
        <v>0</v>
      </c>
      <c r="AH1249" s="11">
        <v>41789</v>
      </c>
      <c r="AI1249" s="11">
        <v>41988</v>
      </c>
      <c r="AJ1249" s="13">
        <v>12259295</v>
      </c>
      <c r="AK1249" s="13">
        <v>2451859</v>
      </c>
    </row>
    <row r="1250" spans="1:131" s="18" customFormat="1" ht="19.5" customHeight="1" x14ac:dyDescent="0.25">
      <c r="A1250" s="18">
        <v>921</v>
      </c>
      <c r="B1250" s="17" t="s">
        <v>2564</v>
      </c>
      <c r="C1250" s="18" t="s">
        <v>3617</v>
      </c>
      <c r="D1250" s="19">
        <v>42333</v>
      </c>
      <c r="G1250" s="19"/>
      <c r="J1250" s="130"/>
      <c r="K1250" s="130"/>
      <c r="L1250" s="130"/>
      <c r="R1250" s="20"/>
      <c r="S1250" s="20"/>
      <c r="T1250" s="20"/>
      <c r="U1250" s="20"/>
      <c r="V1250" s="20"/>
      <c r="W1250" s="20"/>
      <c r="X1250" s="20"/>
      <c r="Y1250" s="20"/>
      <c r="Z1250" s="20"/>
      <c r="AA1250" s="20"/>
      <c r="AB1250" s="20"/>
      <c r="AC1250" s="20"/>
      <c r="AD1250" s="20"/>
      <c r="AE1250" s="20"/>
      <c r="AF1250" s="80"/>
      <c r="AG1250" s="46"/>
      <c r="AH1250" s="19"/>
      <c r="AI1250" s="19"/>
      <c r="AJ1250" s="20"/>
      <c r="AK1250" s="20"/>
      <c r="AL1250" s="19"/>
      <c r="AM1250" s="19"/>
      <c r="AN1250" s="20"/>
      <c r="AO1250" s="20"/>
      <c r="AP1250" s="19"/>
      <c r="AQ1250" s="19"/>
      <c r="AR1250" s="20"/>
      <c r="AS1250" s="20"/>
      <c r="AT1250" s="19"/>
      <c r="AU1250" s="19"/>
      <c r="AV1250" s="20"/>
      <c r="AW1250" s="20"/>
      <c r="AX1250" s="19"/>
      <c r="AY1250" s="19"/>
      <c r="AZ1250" s="20"/>
      <c r="BA1250" s="20"/>
      <c r="BB1250" s="19"/>
      <c r="BC1250" s="19"/>
      <c r="BD1250" s="20"/>
      <c r="BE1250" s="20"/>
      <c r="BF1250" s="19"/>
      <c r="BG1250" s="19"/>
      <c r="BH1250" s="20"/>
      <c r="BI1250" s="20"/>
      <c r="BJ1250" s="19"/>
      <c r="BK1250" s="19"/>
      <c r="BL1250" s="20"/>
      <c r="BM1250" s="20"/>
      <c r="BN1250" s="19"/>
      <c r="BO1250" s="19"/>
      <c r="BP1250" s="20"/>
      <c r="BQ1250" s="20"/>
      <c r="BT1250" s="20"/>
      <c r="BU1250" s="20"/>
      <c r="BX1250" s="20"/>
      <c r="BY1250" s="20"/>
      <c r="CB1250" s="20"/>
      <c r="CC1250" s="20"/>
      <c r="CF1250" s="20"/>
      <c r="CG1250" s="20"/>
      <c r="CJ1250" s="20"/>
      <c r="CK1250" s="20"/>
      <c r="CN1250" s="20"/>
      <c r="CO1250" s="20"/>
      <c r="CP1250" s="19"/>
      <c r="CQ1250" s="19"/>
      <c r="CR1250" s="20"/>
      <c r="CS1250" s="20"/>
      <c r="CT1250" s="19"/>
      <c r="CU1250" s="19"/>
      <c r="CV1250" s="20"/>
      <c r="CW1250" s="20"/>
      <c r="CX1250" s="96"/>
      <c r="CY1250" s="96"/>
      <c r="CZ1250" s="20"/>
      <c r="DA1250" s="20"/>
      <c r="DB1250" s="96"/>
      <c r="DC1250" s="96"/>
      <c r="DD1250" s="20"/>
      <c r="DE1250" s="20"/>
      <c r="DF1250" s="96"/>
      <c r="DG1250" s="96"/>
      <c r="DH1250" s="20"/>
      <c r="DI1250" s="20"/>
      <c r="DJ1250" s="96"/>
      <c r="DK1250" s="96"/>
      <c r="DL1250" s="20"/>
      <c r="DM1250" s="20"/>
      <c r="DN1250" s="96"/>
      <c r="DO1250" s="96"/>
      <c r="DP1250" s="20"/>
      <c r="DQ1250" s="20"/>
      <c r="DR1250" s="96"/>
      <c r="DS1250" s="96"/>
      <c r="DT1250" s="20"/>
      <c r="DU1250" s="20"/>
      <c r="DV1250" s="96"/>
      <c r="DW1250" s="96"/>
      <c r="DX1250" s="20"/>
      <c r="DY1250" s="20"/>
      <c r="DZ1250" s="56"/>
      <c r="EA1250" s="57"/>
    </row>
    <row r="1251" spans="1:131" ht="19.5" customHeight="1" x14ac:dyDescent="0.25">
      <c r="A1251" s="9">
        <v>922</v>
      </c>
      <c r="B1251" s="10" t="s">
        <v>2565</v>
      </c>
      <c r="C1251" s="9" t="s">
        <v>2568</v>
      </c>
      <c r="E1251" s="9" t="s">
        <v>83</v>
      </c>
      <c r="F1251" s="9" t="s">
        <v>84</v>
      </c>
      <c r="I1251" s="9" t="s">
        <v>1093</v>
      </c>
      <c r="J1251" s="129">
        <v>41835</v>
      </c>
      <c r="K1251" s="129">
        <v>41805</v>
      </c>
      <c r="L1251" s="129">
        <v>42051</v>
      </c>
      <c r="O1251" s="9">
        <v>29</v>
      </c>
      <c r="Q1251" s="9" t="s">
        <v>54</v>
      </c>
      <c r="S1251" s="13">
        <v>10000000</v>
      </c>
      <c r="T1251" s="13">
        <v>10000000</v>
      </c>
      <c r="U1251" s="13">
        <v>2000000</v>
      </c>
      <c r="AF1251" s="51">
        <f t="shared" si="18"/>
        <v>0</v>
      </c>
      <c r="AH1251" s="11">
        <v>41805</v>
      </c>
      <c r="AI1251" s="11">
        <v>42051</v>
      </c>
      <c r="AJ1251" s="13">
        <v>10163326</v>
      </c>
      <c r="AK1251" s="13">
        <v>2000000</v>
      </c>
    </row>
    <row r="1252" spans="1:131" s="18" customFormat="1" ht="19.5" customHeight="1" x14ac:dyDescent="0.25">
      <c r="A1252" s="18">
        <v>922</v>
      </c>
      <c r="B1252" s="17" t="s">
        <v>2565</v>
      </c>
      <c r="C1252" s="18" t="s">
        <v>4694</v>
      </c>
      <c r="D1252" s="19">
        <v>42572</v>
      </c>
      <c r="G1252" s="19"/>
      <c r="J1252" s="130"/>
      <c r="K1252" s="130"/>
      <c r="L1252" s="130"/>
      <c r="R1252" s="20"/>
      <c r="S1252" s="20"/>
      <c r="T1252" s="20"/>
      <c r="U1252" s="20"/>
      <c r="V1252" s="20"/>
      <c r="W1252" s="20"/>
      <c r="X1252" s="20"/>
      <c r="Y1252" s="20"/>
      <c r="Z1252" s="20"/>
      <c r="AA1252" s="20"/>
      <c r="AB1252" s="20"/>
      <c r="AC1252" s="20"/>
      <c r="AD1252" s="20"/>
      <c r="AE1252" s="20"/>
      <c r="AF1252" s="80"/>
      <c r="AG1252" s="46"/>
      <c r="AH1252" s="19"/>
      <c r="AI1252" s="19"/>
      <c r="AJ1252" s="20"/>
      <c r="AK1252" s="20"/>
      <c r="AL1252" s="19"/>
      <c r="AM1252" s="19"/>
      <c r="AN1252" s="20"/>
      <c r="AO1252" s="20"/>
      <c r="AP1252" s="19"/>
      <c r="AQ1252" s="19"/>
      <c r="AR1252" s="20"/>
      <c r="AS1252" s="20"/>
      <c r="AT1252" s="19"/>
      <c r="AU1252" s="19"/>
      <c r="AV1252" s="20"/>
      <c r="AW1252" s="20"/>
      <c r="AX1252" s="19"/>
      <c r="AY1252" s="19"/>
      <c r="AZ1252" s="20"/>
      <c r="BA1252" s="20"/>
      <c r="BB1252" s="19"/>
      <c r="BC1252" s="19"/>
      <c r="BD1252" s="20"/>
      <c r="BE1252" s="20"/>
      <c r="BF1252" s="19"/>
      <c r="BG1252" s="19"/>
      <c r="BH1252" s="20"/>
      <c r="BI1252" s="20"/>
      <c r="BJ1252" s="19"/>
      <c r="BK1252" s="19"/>
      <c r="BL1252" s="20"/>
      <c r="BM1252" s="20"/>
      <c r="BN1252" s="19"/>
      <c r="BO1252" s="19"/>
      <c r="BP1252" s="20"/>
      <c r="BQ1252" s="20"/>
      <c r="BT1252" s="20"/>
      <c r="BU1252" s="20"/>
      <c r="BX1252" s="20"/>
      <c r="BY1252" s="20"/>
      <c r="CB1252" s="20"/>
      <c r="CC1252" s="20"/>
      <c r="CF1252" s="20"/>
      <c r="CG1252" s="20"/>
      <c r="CJ1252" s="20"/>
      <c r="CK1252" s="20"/>
      <c r="CN1252" s="20"/>
      <c r="CO1252" s="20"/>
      <c r="CP1252" s="19"/>
      <c r="CQ1252" s="19"/>
      <c r="CR1252" s="20"/>
      <c r="CS1252" s="20"/>
      <c r="CT1252" s="19"/>
      <c r="CU1252" s="19"/>
      <c r="CV1252" s="20"/>
      <c r="CW1252" s="20"/>
      <c r="CX1252" s="96"/>
      <c r="CY1252" s="96"/>
      <c r="CZ1252" s="20"/>
      <c r="DA1252" s="20"/>
      <c r="DB1252" s="96"/>
      <c r="DC1252" s="96"/>
      <c r="DD1252" s="20"/>
      <c r="DE1252" s="20"/>
      <c r="DF1252" s="96"/>
      <c r="DG1252" s="96"/>
      <c r="DH1252" s="20"/>
      <c r="DI1252" s="20"/>
      <c r="DJ1252" s="96"/>
      <c r="DK1252" s="96"/>
      <c r="DL1252" s="20"/>
      <c r="DM1252" s="20"/>
      <c r="DN1252" s="96"/>
      <c r="DO1252" s="96"/>
      <c r="DP1252" s="20"/>
      <c r="DQ1252" s="20"/>
      <c r="DR1252" s="96"/>
      <c r="DS1252" s="96"/>
      <c r="DT1252" s="20"/>
      <c r="DU1252" s="20"/>
      <c r="DV1252" s="96"/>
      <c r="DW1252" s="96"/>
      <c r="DX1252" s="20"/>
      <c r="DY1252" s="20"/>
      <c r="DZ1252" s="56"/>
      <c r="EA1252" s="57"/>
    </row>
    <row r="1253" spans="1:131" ht="19.5" customHeight="1" x14ac:dyDescent="0.25">
      <c r="A1253" s="9">
        <v>923</v>
      </c>
      <c r="B1253" s="10" t="s">
        <v>2570</v>
      </c>
      <c r="C1253" s="9" t="s">
        <v>2571</v>
      </c>
      <c r="E1253" s="9" t="s">
        <v>2572</v>
      </c>
      <c r="F1253" s="9" t="s">
        <v>2573</v>
      </c>
      <c r="I1253" s="9" t="s">
        <v>28</v>
      </c>
      <c r="J1253" s="129">
        <v>41743</v>
      </c>
      <c r="K1253" s="129">
        <v>41654</v>
      </c>
      <c r="L1253" s="129">
        <v>41820</v>
      </c>
      <c r="O1253" s="9">
        <v>28</v>
      </c>
      <c r="Q1253" s="9" t="s">
        <v>54</v>
      </c>
      <c r="S1253" s="13">
        <v>8500000</v>
      </c>
      <c r="T1253" s="13">
        <v>8500000</v>
      </c>
      <c r="U1253" s="13">
        <v>1700000</v>
      </c>
      <c r="AF1253" s="51">
        <f t="shared" si="18"/>
        <v>0</v>
      </c>
      <c r="AH1253" s="11">
        <v>41654</v>
      </c>
      <c r="AI1253" s="11">
        <v>41820</v>
      </c>
      <c r="AJ1253" s="13">
        <v>6446497</v>
      </c>
      <c r="AK1253" s="13">
        <v>1289299</v>
      </c>
    </row>
    <row r="1254" spans="1:131" ht="19.5" customHeight="1" x14ac:dyDescent="0.25">
      <c r="A1254" s="9">
        <v>924</v>
      </c>
      <c r="B1254" s="10" t="s">
        <v>2574</v>
      </c>
      <c r="C1254" s="9" t="s">
        <v>4217</v>
      </c>
      <c r="E1254" s="9" t="s">
        <v>1126</v>
      </c>
      <c r="F1254" s="9" t="s">
        <v>2575</v>
      </c>
      <c r="I1254" s="9" t="s">
        <v>1093</v>
      </c>
      <c r="J1254" s="129">
        <v>41820</v>
      </c>
      <c r="K1254" s="129">
        <v>41789</v>
      </c>
      <c r="L1254" s="129">
        <v>42185</v>
      </c>
      <c r="O1254" s="9">
        <v>28</v>
      </c>
      <c r="Q1254" s="9" t="s">
        <v>54</v>
      </c>
      <c r="S1254" s="13">
        <v>7500000</v>
      </c>
      <c r="T1254" s="13">
        <v>7500000</v>
      </c>
      <c r="U1254" s="13">
        <v>1500000</v>
      </c>
      <c r="AF1254" s="51">
        <f t="shared" si="18"/>
        <v>0</v>
      </c>
      <c r="AH1254" s="11">
        <v>41789</v>
      </c>
      <c r="AI1254" s="11">
        <v>42428</v>
      </c>
      <c r="AJ1254" s="13">
        <v>7452333</v>
      </c>
      <c r="AK1254" s="13">
        <v>1490467</v>
      </c>
    </row>
    <row r="1255" spans="1:131" ht="19.5" customHeight="1" x14ac:dyDescent="0.25">
      <c r="A1255" s="9">
        <v>925</v>
      </c>
      <c r="B1255" s="10" t="s">
        <v>2576</v>
      </c>
      <c r="C1255" s="9" t="s">
        <v>2577</v>
      </c>
      <c r="E1255" s="9" t="s">
        <v>83</v>
      </c>
      <c r="F1255" s="9" t="s">
        <v>84</v>
      </c>
      <c r="I1255" s="9" t="s">
        <v>25</v>
      </c>
      <c r="J1255" s="129">
        <v>41789</v>
      </c>
      <c r="K1255" s="129">
        <v>41789</v>
      </c>
      <c r="L1255" s="129">
        <v>41866</v>
      </c>
      <c r="O1255" s="9">
        <v>30</v>
      </c>
      <c r="Q1255" s="9" t="s">
        <v>54</v>
      </c>
      <c r="S1255" s="13">
        <v>11250000</v>
      </c>
      <c r="T1255" s="13">
        <v>11250000</v>
      </c>
      <c r="U1255" s="13">
        <v>2250000</v>
      </c>
      <c r="AF1255" s="51">
        <f t="shared" si="18"/>
        <v>0</v>
      </c>
      <c r="AH1255" s="11">
        <v>41789</v>
      </c>
      <c r="AI1255" s="11">
        <v>41866</v>
      </c>
      <c r="AJ1255" s="13">
        <v>5623937</v>
      </c>
      <c r="AK1255" s="13">
        <v>1124787</v>
      </c>
    </row>
    <row r="1256" spans="1:131" s="18" customFormat="1" ht="19.5" customHeight="1" x14ac:dyDescent="0.25">
      <c r="A1256" s="18">
        <v>925</v>
      </c>
      <c r="B1256" s="17" t="s">
        <v>2576</v>
      </c>
      <c r="C1256" s="18" t="s">
        <v>3614</v>
      </c>
      <c r="D1256" s="19">
        <v>42328</v>
      </c>
      <c r="G1256" s="19"/>
      <c r="J1256" s="130"/>
      <c r="K1256" s="130"/>
      <c r="L1256" s="130"/>
      <c r="R1256" s="20"/>
      <c r="S1256" s="20"/>
      <c r="T1256" s="20"/>
      <c r="U1256" s="20"/>
      <c r="V1256" s="20"/>
      <c r="W1256" s="20"/>
      <c r="X1256" s="20"/>
      <c r="Y1256" s="20"/>
      <c r="Z1256" s="20"/>
      <c r="AA1256" s="20"/>
      <c r="AB1256" s="20"/>
      <c r="AC1256" s="20"/>
      <c r="AD1256" s="20"/>
      <c r="AE1256" s="20"/>
      <c r="AF1256" s="80"/>
      <c r="AG1256" s="46"/>
      <c r="AH1256" s="19"/>
      <c r="AI1256" s="19"/>
      <c r="AJ1256" s="20"/>
      <c r="AK1256" s="20"/>
      <c r="AL1256" s="19"/>
      <c r="AM1256" s="19"/>
      <c r="AN1256" s="20"/>
      <c r="AO1256" s="20"/>
      <c r="AP1256" s="19"/>
      <c r="AQ1256" s="19"/>
      <c r="AR1256" s="20"/>
      <c r="AS1256" s="20"/>
      <c r="AT1256" s="19"/>
      <c r="AU1256" s="19"/>
      <c r="AV1256" s="20"/>
      <c r="AW1256" s="20"/>
      <c r="AX1256" s="19"/>
      <c r="AY1256" s="19"/>
      <c r="AZ1256" s="20"/>
      <c r="BA1256" s="20"/>
      <c r="BB1256" s="19"/>
      <c r="BC1256" s="19"/>
      <c r="BD1256" s="20"/>
      <c r="BE1256" s="20"/>
      <c r="BF1256" s="19"/>
      <c r="BG1256" s="19"/>
      <c r="BH1256" s="20"/>
      <c r="BI1256" s="20"/>
      <c r="BJ1256" s="19"/>
      <c r="BK1256" s="19"/>
      <c r="BL1256" s="20"/>
      <c r="BM1256" s="20"/>
      <c r="BN1256" s="19"/>
      <c r="BO1256" s="19"/>
      <c r="BP1256" s="20"/>
      <c r="BQ1256" s="20"/>
      <c r="BT1256" s="20"/>
      <c r="BU1256" s="20"/>
      <c r="BX1256" s="20"/>
      <c r="BY1256" s="20"/>
      <c r="CB1256" s="20"/>
      <c r="CC1256" s="20"/>
      <c r="CF1256" s="20"/>
      <c r="CG1256" s="20"/>
      <c r="CJ1256" s="20"/>
      <c r="CK1256" s="20"/>
      <c r="CN1256" s="20"/>
      <c r="CO1256" s="20"/>
      <c r="CP1256" s="19"/>
      <c r="CQ1256" s="19"/>
      <c r="CR1256" s="20"/>
      <c r="CS1256" s="20"/>
      <c r="CT1256" s="19"/>
      <c r="CU1256" s="19"/>
      <c r="CV1256" s="20"/>
      <c r="CW1256" s="20"/>
      <c r="CX1256" s="96"/>
      <c r="CY1256" s="96"/>
      <c r="CZ1256" s="20"/>
      <c r="DA1256" s="20"/>
      <c r="DB1256" s="96"/>
      <c r="DC1256" s="96"/>
      <c r="DD1256" s="20"/>
      <c r="DE1256" s="20"/>
      <c r="DF1256" s="96"/>
      <c r="DG1256" s="96"/>
      <c r="DH1256" s="20"/>
      <c r="DI1256" s="20"/>
      <c r="DJ1256" s="96"/>
      <c r="DK1256" s="96"/>
      <c r="DL1256" s="20"/>
      <c r="DM1256" s="20"/>
      <c r="DN1256" s="96"/>
      <c r="DO1256" s="96"/>
      <c r="DP1256" s="20"/>
      <c r="DQ1256" s="20"/>
      <c r="DR1256" s="96"/>
      <c r="DS1256" s="96"/>
      <c r="DT1256" s="20"/>
      <c r="DU1256" s="20"/>
      <c r="DV1256" s="96"/>
      <c r="DW1256" s="96"/>
      <c r="DX1256" s="20"/>
      <c r="DY1256" s="20"/>
      <c r="DZ1256" s="56"/>
      <c r="EA1256" s="57"/>
    </row>
    <row r="1257" spans="1:131" ht="19.5" customHeight="1" x14ac:dyDescent="0.25">
      <c r="A1257" s="9">
        <v>926</v>
      </c>
      <c r="B1257" s="10" t="s">
        <v>2578</v>
      </c>
      <c r="C1257" s="9" t="s">
        <v>2579</v>
      </c>
      <c r="E1257" s="9" t="s">
        <v>1236</v>
      </c>
      <c r="F1257" s="9" t="s">
        <v>2580</v>
      </c>
      <c r="I1257" s="9" t="s">
        <v>1093</v>
      </c>
      <c r="J1257" s="129">
        <v>41821</v>
      </c>
      <c r="K1257" s="129">
        <v>41791</v>
      </c>
      <c r="L1257" s="129">
        <v>42185</v>
      </c>
      <c r="O1257" s="9">
        <v>29</v>
      </c>
      <c r="Q1257" s="9" t="s">
        <v>54</v>
      </c>
      <c r="S1257" s="13">
        <v>10000000</v>
      </c>
      <c r="T1257" s="13">
        <v>10000000</v>
      </c>
      <c r="U1257" s="13">
        <v>2000000</v>
      </c>
      <c r="AF1257" s="51">
        <f t="shared" si="18"/>
        <v>0</v>
      </c>
      <c r="AH1257" s="11">
        <v>41791</v>
      </c>
      <c r="AI1257" s="11">
        <v>42185</v>
      </c>
      <c r="AJ1257" s="13">
        <v>10000000</v>
      </c>
      <c r="AK1257" s="13">
        <v>2000000</v>
      </c>
    </row>
    <row r="1258" spans="1:131" ht="19.5" customHeight="1" x14ac:dyDescent="0.25">
      <c r="A1258" s="9">
        <v>927</v>
      </c>
      <c r="B1258" s="10" t="s">
        <v>2581</v>
      </c>
      <c r="C1258" s="9" t="s">
        <v>2582</v>
      </c>
      <c r="E1258" s="9" t="s">
        <v>268</v>
      </c>
      <c r="F1258" s="9" t="s">
        <v>2583</v>
      </c>
      <c r="I1258" s="9" t="s">
        <v>25</v>
      </c>
      <c r="J1258" s="129">
        <v>41791</v>
      </c>
      <c r="K1258" s="129">
        <v>41730</v>
      </c>
      <c r="L1258" s="129">
        <v>42094</v>
      </c>
      <c r="O1258" s="9">
        <v>27</v>
      </c>
      <c r="Q1258" s="9" t="s">
        <v>54</v>
      </c>
      <c r="S1258" s="13">
        <v>12305000</v>
      </c>
      <c r="T1258" s="13">
        <v>12305000</v>
      </c>
      <c r="U1258" s="13">
        <v>2461000</v>
      </c>
      <c r="AF1258" s="51">
        <f t="shared" si="18"/>
        <v>0</v>
      </c>
      <c r="AH1258" s="11">
        <v>41730</v>
      </c>
      <c r="AI1258" s="11">
        <v>42292</v>
      </c>
      <c r="AJ1258" s="13">
        <v>12291203</v>
      </c>
      <c r="AK1258" s="13">
        <v>2458241</v>
      </c>
    </row>
    <row r="1259" spans="1:131" s="18" customFormat="1" ht="19.5" customHeight="1" x14ac:dyDescent="0.25">
      <c r="A1259" s="18">
        <v>927</v>
      </c>
      <c r="B1259" s="17" t="s">
        <v>2581</v>
      </c>
      <c r="C1259" s="18" t="s">
        <v>2582</v>
      </c>
      <c r="D1259" s="19">
        <v>42318</v>
      </c>
      <c r="G1259" s="19"/>
      <c r="J1259" s="130"/>
      <c r="K1259" s="130"/>
      <c r="L1259" s="130">
        <v>42200</v>
      </c>
      <c r="R1259" s="20"/>
      <c r="S1259" s="20"/>
      <c r="T1259" s="20"/>
      <c r="U1259" s="20"/>
      <c r="V1259" s="20"/>
      <c r="W1259" s="20"/>
      <c r="X1259" s="20"/>
      <c r="Y1259" s="20"/>
      <c r="Z1259" s="20"/>
      <c r="AA1259" s="20"/>
      <c r="AB1259" s="20"/>
      <c r="AC1259" s="20"/>
      <c r="AD1259" s="20"/>
      <c r="AE1259" s="20"/>
      <c r="AF1259" s="80"/>
      <c r="AG1259" s="46"/>
      <c r="AH1259" s="19"/>
      <c r="AI1259" s="19"/>
      <c r="AJ1259" s="20"/>
      <c r="AK1259" s="20"/>
      <c r="AL1259" s="19"/>
      <c r="AM1259" s="19"/>
      <c r="AN1259" s="20"/>
      <c r="AO1259" s="20"/>
      <c r="AP1259" s="19"/>
      <c r="AQ1259" s="19"/>
      <c r="AR1259" s="20"/>
      <c r="AS1259" s="20"/>
      <c r="AT1259" s="19"/>
      <c r="AU1259" s="19"/>
      <c r="AV1259" s="20"/>
      <c r="AW1259" s="20"/>
      <c r="AX1259" s="19"/>
      <c r="AY1259" s="19"/>
      <c r="AZ1259" s="20"/>
      <c r="BA1259" s="20"/>
      <c r="BB1259" s="19"/>
      <c r="BC1259" s="19"/>
      <c r="BD1259" s="20"/>
      <c r="BE1259" s="20"/>
      <c r="BF1259" s="19"/>
      <c r="BG1259" s="19"/>
      <c r="BH1259" s="20"/>
      <c r="BI1259" s="20"/>
      <c r="BJ1259" s="19"/>
      <c r="BK1259" s="19"/>
      <c r="BL1259" s="20"/>
      <c r="BM1259" s="20"/>
      <c r="BN1259" s="19"/>
      <c r="BO1259" s="19"/>
      <c r="BP1259" s="20"/>
      <c r="BQ1259" s="20"/>
      <c r="BT1259" s="20"/>
      <c r="BU1259" s="20"/>
      <c r="BX1259" s="20"/>
      <c r="BY1259" s="20"/>
      <c r="CB1259" s="20"/>
      <c r="CC1259" s="20"/>
      <c r="CF1259" s="20"/>
      <c r="CG1259" s="20"/>
      <c r="CJ1259" s="20"/>
      <c r="CK1259" s="20"/>
      <c r="CN1259" s="20"/>
      <c r="CO1259" s="20"/>
      <c r="CP1259" s="19"/>
      <c r="CQ1259" s="19"/>
      <c r="CR1259" s="20"/>
      <c r="CS1259" s="20"/>
      <c r="CT1259" s="19"/>
      <c r="CU1259" s="19"/>
      <c r="CV1259" s="20"/>
      <c r="CW1259" s="20"/>
      <c r="CX1259" s="96"/>
      <c r="CY1259" s="96"/>
      <c r="CZ1259" s="20"/>
      <c r="DA1259" s="20"/>
      <c r="DB1259" s="96"/>
      <c r="DC1259" s="96"/>
      <c r="DD1259" s="20"/>
      <c r="DE1259" s="20"/>
      <c r="DF1259" s="96"/>
      <c r="DG1259" s="96"/>
      <c r="DH1259" s="20"/>
      <c r="DI1259" s="20"/>
      <c r="DJ1259" s="96"/>
      <c r="DK1259" s="96"/>
      <c r="DL1259" s="20"/>
      <c r="DM1259" s="20"/>
      <c r="DN1259" s="96"/>
      <c r="DO1259" s="96"/>
      <c r="DP1259" s="20"/>
      <c r="DQ1259" s="20"/>
      <c r="DR1259" s="96"/>
      <c r="DS1259" s="96"/>
      <c r="DT1259" s="20"/>
      <c r="DU1259" s="20"/>
      <c r="DV1259" s="96"/>
      <c r="DW1259" s="96"/>
      <c r="DX1259" s="20"/>
      <c r="DY1259" s="20"/>
      <c r="DZ1259" s="56"/>
      <c r="EA1259" s="57"/>
    </row>
    <row r="1260" spans="1:131" s="18" customFormat="1" ht="19.5" customHeight="1" x14ac:dyDescent="0.25">
      <c r="A1260" s="18">
        <v>927</v>
      </c>
      <c r="B1260" s="17" t="s">
        <v>2581</v>
      </c>
      <c r="C1260" s="18" t="s">
        <v>2582</v>
      </c>
      <c r="D1260" s="19">
        <v>42210</v>
      </c>
      <c r="G1260" s="19"/>
      <c r="J1260" s="130"/>
      <c r="K1260" s="130"/>
      <c r="L1260" s="130">
        <v>42292</v>
      </c>
      <c r="R1260" s="20"/>
      <c r="S1260" s="20"/>
      <c r="T1260" s="20"/>
      <c r="U1260" s="20"/>
      <c r="V1260" s="20"/>
      <c r="W1260" s="20"/>
      <c r="X1260" s="20"/>
      <c r="Y1260" s="20"/>
      <c r="Z1260" s="20"/>
      <c r="AA1260" s="20"/>
      <c r="AB1260" s="20"/>
      <c r="AC1260" s="20"/>
      <c r="AD1260" s="20"/>
      <c r="AE1260" s="20"/>
      <c r="AF1260" s="80"/>
      <c r="AG1260" s="46"/>
      <c r="AH1260" s="19"/>
      <c r="AI1260" s="19"/>
      <c r="AJ1260" s="20"/>
      <c r="AK1260" s="20"/>
      <c r="AL1260" s="19"/>
      <c r="AM1260" s="19"/>
      <c r="AN1260" s="20"/>
      <c r="AO1260" s="20"/>
      <c r="AP1260" s="19"/>
      <c r="AQ1260" s="19"/>
      <c r="AR1260" s="20"/>
      <c r="AS1260" s="20"/>
      <c r="AT1260" s="19"/>
      <c r="AU1260" s="19"/>
      <c r="AV1260" s="20"/>
      <c r="AW1260" s="20"/>
      <c r="AX1260" s="19"/>
      <c r="AY1260" s="19"/>
      <c r="AZ1260" s="20"/>
      <c r="BA1260" s="20"/>
      <c r="BB1260" s="19"/>
      <c r="BC1260" s="19"/>
      <c r="BD1260" s="20"/>
      <c r="BE1260" s="20"/>
      <c r="BF1260" s="19"/>
      <c r="BG1260" s="19"/>
      <c r="BH1260" s="20"/>
      <c r="BI1260" s="20"/>
      <c r="BJ1260" s="19"/>
      <c r="BK1260" s="19"/>
      <c r="BL1260" s="20"/>
      <c r="BM1260" s="20"/>
      <c r="BN1260" s="19"/>
      <c r="BO1260" s="19"/>
      <c r="BP1260" s="20"/>
      <c r="BQ1260" s="20"/>
      <c r="BT1260" s="20"/>
      <c r="BU1260" s="20"/>
      <c r="BX1260" s="20"/>
      <c r="BY1260" s="20"/>
      <c r="CB1260" s="20"/>
      <c r="CC1260" s="20"/>
      <c r="CF1260" s="20"/>
      <c r="CG1260" s="20"/>
      <c r="CJ1260" s="20"/>
      <c r="CK1260" s="20"/>
      <c r="CN1260" s="20"/>
      <c r="CO1260" s="20"/>
      <c r="CP1260" s="19"/>
      <c r="CQ1260" s="19"/>
      <c r="CR1260" s="20"/>
      <c r="CS1260" s="20"/>
      <c r="CT1260" s="19"/>
      <c r="CU1260" s="19"/>
      <c r="CV1260" s="20"/>
      <c r="CW1260" s="20"/>
      <c r="CX1260" s="96"/>
      <c r="CY1260" s="96"/>
      <c r="CZ1260" s="20"/>
      <c r="DA1260" s="20"/>
      <c r="DB1260" s="96"/>
      <c r="DC1260" s="96"/>
      <c r="DD1260" s="20"/>
      <c r="DE1260" s="20"/>
      <c r="DF1260" s="96"/>
      <c r="DG1260" s="96"/>
      <c r="DH1260" s="20"/>
      <c r="DI1260" s="20"/>
      <c r="DJ1260" s="96"/>
      <c r="DK1260" s="96"/>
      <c r="DL1260" s="20"/>
      <c r="DM1260" s="20"/>
      <c r="DN1260" s="96"/>
      <c r="DO1260" s="96"/>
      <c r="DP1260" s="20"/>
      <c r="DQ1260" s="20"/>
      <c r="DR1260" s="96"/>
      <c r="DS1260" s="96"/>
      <c r="DT1260" s="20"/>
      <c r="DU1260" s="20"/>
      <c r="DV1260" s="96"/>
      <c r="DW1260" s="96"/>
      <c r="DX1260" s="20"/>
      <c r="DY1260" s="20"/>
      <c r="DZ1260" s="56"/>
      <c r="EA1260" s="57"/>
    </row>
    <row r="1261" spans="1:131" ht="20.25" customHeight="1" x14ac:dyDescent="0.25">
      <c r="A1261" s="9">
        <v>928</v>
      </c>
      <c r="B1261" s="10" t="s">
        <v>2584</v>
      </c>
      <c r="C1261" s="9" t="s">
        <v>2585</v>
      </c>
      <c r="E1261" s="9" t="s">
        <v>2586</v>
      </c>
      <c r="F1261" s="9" t="s">
        <v>2587</v>
      </c>
      <c r="I1261" s="9" t="s">
        <v>35</v>
      </c>
      <c r="M1261" s="9" t="s">
        <v>20</v>
      </c>
      <c r="O1261" s="9">
        <v>30</v>
      </c>
      <c r="AF1261" s="51">
        <f t="shared" si="18"/>
        <v>0</v>
      </c>
    </row>
    <row r="1262" spans="1:131" ht="19.5" customHeight="1" x14ac:dyDescent="0.25">
      <c r="A1262" s="9">
        <v>929</v>
      </c>
      <c r="B1262" s="10" t="s">
        <v>2588</v>
      </c>
      <c r="C1262" s="9" t="s">
        <v>2589</v>
      </c>
      <c r="E1262" s="9" t="s">
        <v>2458</v>
      </c>
      <c r="F1262" s="9" t="s">
        <v>2459</v>
      </c>
      <c r="I1262" s="9" t="s">
        <v>25</v>
      </c>
      <c r="M1262" s="9" t="s">
        <v>20</v>
      </c>
      <c r="AF1262" s="51">
        <f t="shared" si="18"/>
        <v>0</v>
      </c>
    </row>
    <row r="1263" spans="1:131" ht="44.25" customHeight="1" x14ac:dyDescent="0.25">
      <c r="A1263" s="9">
        <v>930</v>
      </c>
      <c r="B1263" s="10" t="s">
        <v>2590</v>
      </c>
      <c r="C1263" s="9" t="s">
        <v>2591</v>
      </c>
      <c r="E1263" s="9" t="s">
        <v>2592</v>
      </c>
      <c r="F1263" s="9" t="s">
        <v>2593</v>
      </c>
      <c r="I1263" s="9" t="s">
        <v>2594</v>
      </c>
      <c r="M1263" s="9" t="s">
        <v>20</v>
      </c>
      <c r="O1263" s="9">
        <v>24</v>
      </c>
      <c r="AF1263" s="51">
        <f t="shared" si="18"/>
        <v>0</v>
      </c>
    </row>
    <row r="1264" spans="1:131" ht="19.5" customHeight="1" x14ac:dyDescent="0.25">
      <c r="A1264" s="9">
        <v>931</v>
      </c>
      <c r="B1264" s="10" t="s">
        <v>2596</v>
      </c>
      <c r="C1264" s="9" t="s">
        <v>2597</v>
      </c>
      <c r="E1264" s="9" t="s">
        <v>1236</v>
      </c>
      <c r="F1264" s="9" t="s">
        <v>925</v>
      </c>
      <c r="I1264" s="9" t="s">
        <v>25</v>
      </c>
      <c r="J1264" s="129">
        <v>41821</v>
      </c>
      <c r="K1264" s="129">
        <v>41791</v>
      </c>
      <c r="L1264" s="129">
        <v>42124</v>
      </c>
      <c r="O1264" s="9">
        <v>23</v>
      </c>
      <c r="Q1264" s="9" t="s">
        <v>54</v>
      </c>
      <c r="S1264" s="13">
        <v>10750000</v>
      </c>
      <c r="T1264" s="13">
        <v>10750000</v>
      </c>
      <c r="U1264" s="13">
        <v>2150000</v>
      </c>
      <c r="AF1264" s="51">
        <f t="shared" si="18"/>
        <v>0</v>
      </c>
      <c r="AH1264" s="11">
        <v>41791</v>
      </c>
      <c r="AI1264" s="11">
        <v>42124</v>
      </c>
      <c r="AJ1264" s="13">
        <v>10750038</v>
      </c>
      <c r="AK1264" s="13">
        <v>2150000</v>
      </c>
    </row>
    <row r="1265" spans="1:131" s="18" customFormat="1" ht="19.5" customHeight="1" x14ac:dyDescent="0.25">
      <c r="A1265" s="18">
        <v>932</v>
      </c>
      <c r="B1265" s="17" t="s">
        <v>3203</v>
      </c>
      <c r="C1265" s="18" t="s">
        <v>3204</v>
      </c>
      <c r="D1265" s="19">
        <v>42171</v>
      </c>
      <c r="G1265" s="19"/>
      <c r="J1265" s="130"/>
      <c r="K1265" s="130"/>
      <c r="L1265" s="130"/>
      <c r="R1265" s="20"/>
      <c r="S1265" s="20"/>
      <c r="T1265" s="20"/>
      <c r="U1265" s="20"/>
      <c r="V1265" s="20"/>
      <c r="W1265" s="20"/>
      <c r="X1265" s="20"/>
      <c r="Y1265" s="20"/>
      <c r="Z1265" s="20"/>
      <c r="AA1265" s="20"/>
      <c r="AB1265" s="20"/>
      <c r="AC1265" s="20"/>
      <c r="AD1265" s="20"/>
      <c r="AE1265" s="20"/>
      <c r="AF1265" s="51">
        <f t="shared" si="18"/>
        <v>0</v>
      </c>
      <c r="AG1265" s="46"/>
      <c r="AH1265" s="19"/>
      <c r="AI1265" s="19"/>
      <c r="AJ1265" s="20"/>
      <c r="AK1265" s="20"/>
      <c r="AL1265" s="19"/>
      <c r="AM1265" s="19"/>
      <c r="AN1265" s="20"/>
      <c r="AO1265" s="20"/>
      <c r="AP1265" s="19"/>
      <c r="AQ1265" s="19"/>
      <c r="AR1265" s="20"/>
      <c r="AS1265" s="20"/>
      <c r="AT1265" s="19"/>
      <c r="AU1265" s="19"/>
      <c r="AV1265" s="20"/>
      <c r="AW1265" s="20"/>
      <c r="AX1265" s="19"/>
      <c r="AY1265" s="19"/>
      <c r="AZ1265" s="20"/>
      <c r="BA1265" s="20"/>
      <c r="BB1265" s="19"/>
      <c r="BC1265" s="19"/>
      <c r="BD1265" s="20"/>
      <c r="BE1265" s="20"/>
      <c r="BF1265" s="19"/>
      <c r="BG1265" s="19"/>
      <c r="BH1265" s="20"/>
      <c r="BI1265" s="20"/>
      <c r="BJ1265" s="19"/>
      <c r="BK1265" s="19"/>
      <c r="BL1265" s="20"/>
      <c r="BM1265" s="20"/>
      <c r="BN1265" s="19"/>
      <c r="BO1265" s="19"/>
      <c r="BP1265" s="20"/>
      <c r="BQ1265" s="20"/>
      <c r="BT1265" s="20"/>
      <c r="BU1265" s="20"/>
      <c r="BX1265" s="20"/>
      <c r="BY1265" s="20"/>
      <c r="CB1265" s="20"/>
      <c r="CC1265" s="20"/>
      <c r="CF1265" s="20"/>
      <c r="CG1265" s="20"/>
      <c r="CJ1265" s="20"/>
      <c r="CK1265" s="20"/>
      <c r="CN1265" s="20"/>
      <c r="CO1265" s="20"/>
      <c r="CP1265" s="19"/>
      <c r="CQ1265" s="19"/>
      <c r="CR1265" s="20"/>
      <c r="CS1265" s="20"/>
      <c r="CT1265" s="19"/>
      <c r="CU1265" s="19"/>
      <c r="CV1265" s="20"/>
      <c r="CW1265" s="20"/>
      <c r="CX1265" s="96"/>
      <c r="CY1265" s="96"/>
      <c r="CZ1265" s="20"/>
      <c r="DA1265" s="20"/>
      <c r="DB1265" s="96"/>
      <c r="DC1265" s="96"/>
      <c r="DD1265" s="20"/>
      <c r="DE1265" s="20"/>
      <c r="DF1265" s="96"/>
      <c r="DG1265" s="96"/>
      <c r="DH1265" s="20"/>
      <c r="DI1265" s="20"/>
      <c r="DJ1265" s="96"/>
      <c r="DK1265" s="96"/>
      <c r="DL1265" s="20"/>
      <c r="DM1265" s="20"/>
      <c r="DN1265" s="96"/>
      <c r="DO1265" s="96"/>
      <c r="DP1265" s="20"/>
      <c r="DQ1265" s="20"/>
      <c r="DR1265" s="96"/>
      <c r="DS1265" s="96"/>
      <c r="DT1265" s="20"/>
      <c r="DU1265" s="20"/>
      <c r="DV1265" s="96"/>
      <c r="DW1265" s="96"/>
      <c r="DX1265" s="20"/>
      <c r="DY1265" s="20"/>
      <c r="DZ1265" s="56"/>
      <c r="EA1265" s="57"/>
    </row>
    <row r="1266" spans="1:131" ht="19.5" customHeight="1" x14ac:dyDescent="0.25">
      <c r="A1266" s="9">
        <v>932</v>
      </c>
      <c r="B1266" s="10" t="s">
        <v>2598</v>
      </c>
      <c r="C1266" s="9" t="s">
        <v>2599</v>
      </c>
      <c r="E1266" s="9" t="s">
        <v>391</v>
      </c>
      <c r="F1266" s="9" t="s">
        <v>87</v>
      </c>
      <c r="I1266" s="9" t="s">
        <v>1093</v>
      </c>
      <c r="J1266" s="129">
        <v>41821</v>
      </c>
      <c r="K1266" s="129">
        <v>41785</v>
      </c>
      <c r="L1266" s="129">
        <v>42094</v>
      </c>
      <c r="O1266" s="9">
        <v>30</v>
      </c>
      <c r="Q1266" s="9" t="s">
        <v>54</v>
      </c>
      <c r="S1266" s="13">
        <v>12500000</v>
      </c>
      <c r="T1266" s="13">
        <v>12500000</v>
      </c>
      <c r="U1266" s="13">
        <v>2500000</v>
      </c>
      <c r="AF1266" s="51">
        <f t="shared" si="18"/>
        <v>0</v>
      </c>
      <c r="AH1266" s="11">
        <v>41785</v>
      </c>
      <c r="AI1266" s="11">
        <v>42094</v>
      </c>
      <c r="AJ1266" s="13">
        <v>12400958</v>
      </c>
      <c r="AK1266" s="13">
        <v>2480192</v>
      </c>
    </row>
    <row r="1267" spans="1:131" s="18" customFormat="1" ht="31.5" customHeight="1" x14ac:dyDescent="0.25">
      <c r="A1267" s="18">
        <v>932</v>
      </c>
      <c r="B1267" s="17" t="s">
        <v>2598</v>
      </c>
      <c r="C1267" s="18" t="s">
        <v>3375</v>
      </c>
      <c r="D1267" s="19">
        <v>42227</v>
      </c>
      <c r="G1267" s="19"/>
      <c r="J1267" s="130"/>
      <c r="K1267" s="130"/>
      <c r="L1267" s="130"/>
      <c r="R1267" s="20"/>
      <c r="S1267" s="20"/>
      <c r="T1267" s="20"/>
      <c r="U1267" s="20"/>
      <c r="V1267" s="20"/>
      <c r="W1267" s="20"/>
      <c r="X1267" s="20"/>
      <c r="Y1267" s="20"/>
      <c r="Z1267" s="20"/>
      <c r="AA1267" s="20"/>
      <c r="AB1267" s="20"/>
      <c r="AC1267" s="20"/>
      <c r="AD1267" s="20"/>
      <c r="AE1267" s="20"/>
      <c r="AF1267" s="51">
        <f t="shared" si="18"/>
        <v>0</v>
      </c>
      <c r="AG1267" s="46"/>
      <c r="AH1267" s="19"/>
      <c r="AI1267" s="19"/>
      <c r="AJ1267" s="20"/>
      <c r="AK1267" s="20"/>
      <c r="AL1267" s="19"/>
      <c r="AM1267" s="19"/>
      <c r="AN1267" s="20"/>
      <c r="AO1267" s="20"/>
      <c r="AP1267" s="19"/>
      <c r="AQ1267" s="19"/>
      <c r="AR1267" s="20"/>
      <c r="AS1267" s="20"/>
      <c r="AT1267" s="19"/>
      <c r="AU1267" s="19"/>
      <c r="AV1267" s="20"/>
      <c r="AW1267" s="20"/>
      <c r="AX1267" s="19"/>
      <c r="AY1267" s="19"/>
      <c r="AZ1267" s="20"/>
      <c r="BA1267" s="20"/>
      <c r="BB1267" s="19"/>
      <c r="BC1267" s="19"/>
      <c r="BD1267" s="20"/>
      <c r="BE1267" s="20"/>
      <c r="BF1267" s="19"/>
      <c r="BG1267" s="19"/>
      <c r="BH1267" s="20"/>
      <c r="BI1267" s="20"/>
      <c r="BJ1267" s="19"/>
      <c r="BK1267" s="19"/>
      <c r="BL1267" s="20"/>
      <c r="BM1267" s="20"/>
      <c r="BN1267" s="19"/>
      <c r="BO1267" s="19"/>
      <c r="BP1267" s="20"/>
      <c r="BQ1267" s="20"/>
      <c r="BT1267" s="20"/>
      <c r="BU1267" s="20"/>
      <c r="BX1267" s="20"/>
      <c r="BY1267" s="20"/>
      <c r="CB1267" s="20"/>
      <c r="CC1267" s="20"/>
      <c r="CF1267" s="20"/>
      <c r="CG1267" s="20"/>
      <c r="CJ1267" s="20"/>
      <c r="CK1267" s="20"/>
      <c r="CN1267" s="20"/>
      <c r="CO1267" s="20"/>
      <c r="CP1267" s="19"/>
      <c r="CQ1267" s="19"/>
      <c r="CR1267" s="20"/>
      <c r="CS1267" s="20"/>
      <c r="CT1267" s="19"/>
      <c r="CU1267" s="19"/>
      <c r="CV1267" s="20"/>
      <c r="CW1267" s="20"/>
      <c r="CX1267" s="96"/>
      <c r="CY1267" s="96"/>
      <c r="CZ1267" s="20"/>
      <c r="DA1267" s="20"/>
      <c r="DB1267" s="96"/>
      <c r="DC1267" s="96"/>
      <c r="DD1267" s="20"/>
      <c r="DE1267" s="20"/>
      <c r="DF1267" s="96"/>
      <c r="DG1267" s="96"/>
      <c r="DH1267" s="20"/>
      <c r="DI1267" s="20"/>
      <c r="DJ1267" s="96"/>
      <c r="DK1267" s="96"/>
      <c r="DL1267" s="20"/>
      <c r="DM1267" s="20"/>
      <c r="DN1267" s="96"/>
      <c r="DO1267" s="96"/>
      <c r="DP1267" s="20"/>
      <c r="DQ1267" s="20"/>
      <c r="DR1267" s="96"/>
      <c r="DS1267" s="96"/>
      <c r="DT1267" s="20"/>
      <c r="DU1267" s="20"/>
      <c r="DV1267" s="96"/>
      <c r="DW1267" s="96"/>
      <c r="DX1267" s="20"/>
      <c r="DY1267" s="20"/>
      <c r="DZ1267" s="56"/>
      <c r="EA1267" s="57"/>
    </row>
    <row r="1268" spans="1:131" ht="19.5" customHeight="1" x14ac:dyDescent="0.25">
      <c r="A1268" s="9">
        <v>933</v>
      </c>
      <c r="B1268" s="10" t="s">
        <v>2600</v>
      </c>
      <c r="C1268" s="9" t="s">
        <v>2601</v>
      </c>
      <c r="E1268" s="9" t="s">
        <v>2602</v>
      </c>
      <c r="F1268" s="9" t="s">
        <v>2603</v>
      </c>
      <c r="I1268" s="9" t="s">
        <v>28</v>
      </c>
      <c r="J1268" s="129">
        <v>41784</v>
      </c>
      <c r="K1268" s="129">
        <v>41784</v>
      </c>
      <c r="L1268" s="129">
        <v>41820</v>
      </c>
      <c r="O1268" s="9">
        <v>29</v>
      </c>
      <c r="Q1268" s="9" t="s">
        <v>54</v>
      </c>
      <c r="S1268" s="13">
        <v>7850000</v>
      </c>
      <c r="T1268" s="13">
        <v>7850000</v>
      </c>
      <c r="U1268" s="13">
        <v>1570000</v>
      </c>
      <c r="AF1268" s="51">
        <f t="shared" si="18"/>
        <v>0</v>
      </c>
      <c r="AH1268" s="11">
        <v>41699</v>
      </c>
      <c r="AI1268" s="11">
        <v>41820</v>
      </c>
      <c r="AJ1268" s="13">
        <v>7398303</v>
      </c>
      <c r="AK1268" s="13">
        <v>1479661</v>
      </c>
    </row>
    <row r="1269" spans="1:131" s="18" customFormat="1" ht="19.5" customHeight="1" x14ac:dyDescent="0.25">
      <c r="A1269" s="18">
        <v>933</v>
      </c>
      <c r="B1269" s="17" t="s">
        <v>2600</v>
      </c>
      <c r="C1269" s="18" t="s">
        <v>2601</v>
      </c>
      <c r="D1269" s="19">
        <v>41927</v>
      </c>
      <c r="G1269" s="19"/>
      <c r="J1269" s="130"/>
      <c r="K1269" s="130">
        <v>41699</v>
      </c>
      <c r="L1269" s="130"/>
      <c r="R1269" s="20"/>
      <c r="S1269" s="20"/>
      <c r="T1269" s="20"/>
      <c r="U1269" s="20"/>
      <c r="V1269" s="20"/>
      <c r="W1269" s="20"/>
      <c r="X1269" s="20"/>
      <c r="Y1269" s="20"/>
      <c r="Z1269" s="20"/>
      <c r="AA1269" s="20"/>
      <c r="AB1269" s="20"/>
      <c r="AC1269" s="20"/>
      <c r="AD1269" s="20"/>
      <c r="AE1269" s="20"/>
      <c r="AF1269" s="51">
        <f t="shared" si="18"/>
        <v>0</v>
      </c>
      <c r="AG1269" s="46"/>
      <c r="AH1269" s="19"/>
      <c r="AI1269" s="19"/>
      <c r="AJ1269" s="20"/>
      <c r="AK1269" s="20"/>
      <c r="AL1269" s="19"/>
      <c r="AM1269" s="19"/>
      <c r="AN1269" s="20"/>
      <c r="AO1269" s="20"/>
      <c r="AP1269" s="19"/>
      <c r="AQ1269" s="19"/>
      <c r="AR1269" s="20"/>
      <c r="AS1269" s="20"/>
      <c r="AT1269" s="19"/>
      <c r="AU1269" s="19"/>
      <c r="AV1269" s="20"/>
      <c r="AW1269" s="20"/>
      <c r="AX1269" s="19"/>
      <c r="AY1269" s="19"/>
      <c r="AZ1269" s="20"/>
      <c r="BA1269" s="20"/>
      <c r="BB1269" s="19"/>
      <c r="BC1269" s="19"/>
      <c r="BD1269" s="20"/>
      <c r="BE1269" s="20"/>
      <c r="BF1269" s="19"/>
      <c r="BG1269" s="19"/>
      <c r="BH1269" s="20"/>
      <c r="BI1269" s="20"/>
      <c r="BJ1269" s="19"/>
      <c r="BK1269" s="19"/>
      <c r="BL1269" s="20"/>
      <c r="BM1269" s="20"/>
      <c r="BN1269" s="19"/>
      <c r="BO1269" s="19"/>
      <c r="BP1269" s="20"/>
      <c r="BQ1269" s="20"/>
      <c r="BT1269" s="20"/>
      <c r="BU1269" s="20"/>
      <c r="BX1269" s="20"/>
      <c r="BY1269" s="20"/>
      <c r="CB1269" s="20"/>
      <c r="CC1269" s="20"/>
      <c r="CF1269" s="20"/>
      <c r="CG1269" s="20"/>
      <c r="CJ1269" s="20"/>
      <c r="CK1269" s="20"/>
      <c r="CN1269" s="20"/>
      <c r="CO1269" s="20"/>
      <c r="CP1269" s="19"/>
      <c r="CQ1269" s="19"/>
      <c r="CR1269" s="20"/>
      <c r="CS1269" s="20"/>
      <c r="CT1269" s="19"/>
      <c r="CU1269" s="19"/>
      <c r="CV1269" s="20"/>
      <c r="CW1269" s="20"/>
      <c r="CX1269" s="96"/>
      <c r="CY1269" s="96"/>
      <c r="CZ1269" s="20"/>
      <c r="DA1269" s="20"/>
      <c r="DB1269" s="96"/>
      <c r="DC1269" s="96"/>
      <c r="DD1269" s="20"/>
      <c r="DE1269" s="20"/>
      <c r="DF1269" s="96"/>
      <c r="DG1269" s="96"/>
      <c r="DH1269" s="20"/>
      <c r="DI1269" s="20"/>
      <c r="DJ1269" s="96"/>
      <c r="DK1269" s="96"/>
      <c r="DL1269" s="20"/>
      <c r="DM1269" s="20"/>
      <c r="DN1269" s="96"/>
      <c r="DO1269" s="96"/>
      <c r="DP1269" s="20"/>
      <c r="DQ1269" s="20"/>
      <c r="DR1269" s="96"/>
      <c r="DS1269" s="96"/>
      <c r="DT1269" s="20"/>
      <c r="DU1269" s="20"/>
      <c r="DV1269" s="96"/>
      <c r="DW1269" s="96"/>
      <c r="DX1269" s="20"/>
      <c r="DY1269" s="20"/>
      <c r="DZ1269" s="56"/>
      <c r="EA1269" s="57"/>
    </row>
    <row r="1270" spans="1:131" ht="19.5" customHeight="1" x14ac:dyDescent="0.25">
      <c r="A1270" s="9">
        <v>934</v>
      </c>
      <c r="B1270" s="10" t="s">
        <v>2604</v>
      </c>
      <c r="C1270" s="9" t="s">
        <v>2605</v>
      </c>
      <c r="E1270" s="9" t="s">
        <v>2606</v>
      </c>
      <c r="F1270" s="9" t="s">
        <v>2607</v>
      </c>
      <c r="I1270" s="9" t="s">
        <v>25</v>
      </c>
      <c r="J1270" s="129">
        <v>41816</v>
      </c>
      <c r="K1270" s="129">
        <v>41715</v>
      </c>
      <c r="L1270" s="129">
        <v>42154</v>
      </c>
      <c r="O1270" s="9">
        <v>26</v>
      </c>
      <c r="Q1270" s="9" t="s">
        <v>54</v>
      </c>
      <c r="S1270" s="13">
        <v>11250000</v>
      </c>
      <c r="T1270" s="13">
        <v>11250000</v>
      </c>
      <c r="U1270" s="13">
        <v>2250000</v>
      </c>
      <c r="AF1270" s="51">
        <f t="shared" si="18"/>
        <v>0</v>
      </c>
      <c r="AH1270" s="11">
        <v>41715</v>
      </c>
      <c r="AI1270" s="11">
        <v>42154</v>
      </c>
      <c r="AJ1270" s="13">
        <v>10128951</v>
      </c>
      <c r="AK1270" s="13">
        <v>2025790</v>
      </c>
    </row>
    <row r="1271" spans="1:131" ht="19.5" customHeight="1" x14ac:dyDescent="0.25">
      <c r="A1271" s="9">
        <v>935</v>
      </c>
      <c r="B1271" s="10" t="s">
        <v>2608</v>
      </c>
      <c r="C1271" s="9" t="s">
        <v>2609</v>
      </c>
      <c r="E1271" s="9" t="s">
        <v>183</v>
      </c>
      <c r="F1271" s="9" t="s">
        <v>184</v>
      </c>
      <c r="I1271" s="9" t="s">
        <v>28</v>
      </c>
      <c r="J1271" s="129">
        <v>41762</v>
      </c>
      <c r="K1271" s="129">
        <v>41749</v>
      </c>
      <c r="L1271" s="129">
        <v>41805</v>
      </c>
      <c r="O1271" s="9">
        <v>31</v>
      </c>
      <c r="Q1271" s="9" t="s">
        <v>54</v>
      </c>
      <c r="S1271" s="13">
        <v>5200000</v>
      </c>
      <c r="T1271" s="13">
        <v>5200000</v>
      </c>
      <c r="U1271" s="13">
        <v>1040000</v>
      </c>
      <c r="AF1271" s="51">
        <f t="shared" si="18"/>
        <v>0</v>
      </c>
      <c r="AH1271" s="11">
        <v>41749</v>
      </c>
      <c r="AI1271" s="11">
        <v>41805</v>
      </c>
      <c r="AJ1271" s="13">
        <v>5207999</v>
      </c>
      <c r="AK1271" s="13">
        <v>1000000</v>
      </c>
    </row>
    <row r="1272" spans="1:131" ht="19.5" customHeight="1" x14ac:dyDescent="0.25">
      <c r="A1272" s="9">
        <v>936</v>
      </c>
      <c r="B1272" s="10" t="s">
        <v>2610</v>
      </c>
      <c r="C1272" s="9" t="s">
        <v>2611</v>
      </c>
      <c r="E1272" s="9" t="s">
        <v>1287</v>
      </c>
      <c r="F1272" s="9" t="s">
        <v>493</v>
      </c>
      <c r="I1272" s="9" t="s">
        <v>35</v>
      </c>
      <c r="J1272" s="129">
        <v>41771</v>
      </c>
      <c r="K1272" s="129">
        <v>41671</v>
      </c>
      <c r="L1272" s="129">
        <v>42185</v>
      </c>
      <c r="O1272" s="9">
        <v>31</v>
      </c>
      <c r="Q1272" s="9" t="s">
        <v>61</v>
      </c>
      <c r="S1272" s="13">
        <v>339218738</v>
      </c>
      <c r="T1272" s="13">
        <v>339218738</v>
      </c>
      <c r="U1272" s="13">
        <v>67843748</v>
      </c>
      <c r="AF1272" s="51">
        <f t="shared" si="18"/>
        <v>0</v>
      </c>
      <c r="AH1272" s="11">
        <v>41671</v>
      </c>
      <c r="AI1272" s="11">
        <v>41820</v>
      </c>
      <c r="AJ1272" s="13">
        <v>275810000</v>
      </c>
      <c r="AK1272" s="13">
        <v>55162000</v>
      </c>
      <c r="AL1272" s="11">
        <v>41821</v>
      </c>
      <c r="AM1272" s="11">
        <v>41912</v>
      </c>
      <c r="AN1272" s="13">
        <v>8737636</v>
      </c>
      <c r="AO1272" s="13">
        <v>1747527</v>
      </c>
      <c r="AP1272" s="11">
        <v>41913</v>
      </c>
      <c r="AQ1272" s="11">
        <v>42004</v>
      </c>
      <c r="AR1272" s="13">
        <v>1786766</v>
      </c>
      <c r="AS1272" s="13">
        <v>357353</v>
      </c>
      <c r="AT1272" s="11">
        <v>41671</v>
      </c>
      <c r="AU1272" s="11">
        <v>42004</v>
      </c>
      <c r="AV1272" s="13">
        <v>317035065</v>
      </c>
      <c r="AW1272" s="13">
        <v>6140133</v>
      </c>
      <c r="DZ1272" s="54">
        <v>317035065</v>
      </c>
      <c r="EA1272" s="55">
        <f>57266880+6140133</f>
        <v>63407013</v>
      </c>
    </row>
    <row r="1273" spans="1:131" ht="19.5" customHeight="1" x14ac:dyDescent="0.25">
      <c r="A1273" s="9">
        <v>937</v>
      </c>
      <c r="B1273" s="10" t="s">
        <v>2612</v>
      </c>
      <c r="C1273" s="9" t="s">
        <v>2613</v>
      </c>
      <c r="E1273" s="9" t="s">
        <v>2283</v>
      </c>
      <c r="F1273" s="9" t="s">
        <v>111</v>
      </c>
      <c r="I1273" s="9" t="s">
        <v>871</v>
      </c>
      <c r="J1273" s="129">
        <v>41834</v>
      </c>
      <c r="K1273" s="129">
        <v>41764</v>
      </c>
      <c r="L1273" s="129">
        <v>42155</v>
      </c>
      <c r="O1273" s="9">
        <v>30</v>
      </c>
      <c r="Q1273" s="9" t="s">
        <v>54</v>
      </c>
      <c r="S1273" s="13">
        <v>378600000</v>
      </c>
      <c r="T1273" s="13">
        <v>378600000</v>
      </c>
      <c r="U1273" s="13">
        <v>75720000</v>
      </c>
      <c r="AF1273" s="51">
        <f t="shared" si="18"/>
        <v>0</v>
      </c>
      <c r="AH1273" s="11">
        <v>41760</v>
      </c>
      <c r="AI1273" s="11">
        <v>41820</v>
      </c>
      <c r="AJ1273" s="13">
        <v>5376849</v>
      </c>
      <c r="AK1273" s="13">
        <v>1075370</v>
      </c>
      <c r="AL1273" s="11">
        <v>41821</v>
      </c>
      <c r="AM1273" s="11">
        <v>41851</v>
      </c>
      <c r="AN1273" s="13">
        <v>40276517</v>
      </c>
      <c r="AO1273" s="13">
        <v>8055303</v>
      </c>
      <c r="AP1273" s="11">
        <v>41852</v>
      </c>
      <c r="AQ1273" s="11">
        <v>41973</v>
      </c>
      <c r="AR1273" s="13">
        <v>247023734</v>
      </c>
      <c r="AS1273" s="13">
        <v>49404747</v>
      </c>
      <c r="AT1273" s="11">
        <v>41974</v>
      </c>
      <c r="AU1273" s="11">
        <v>42035</v>
      </c>
      <c r="AV1273" s="13">
        <v>37094664</v>
      </c>
      <c r="AW1273" s="13">
        <v>7418933</v>
      </c>
      <c r="AX1273" s="11">
        <v>42036</v>
      </c>
      <c r="AY1273" s="11">
        <v>42063</v>
      </c>
      <c r="AZ1273" s="13">
        <v>1902686</v>
      </c>
      <c r="BA1273" s="13">
        <v>380537</v>
      </c>
      <c r="BB1273" s="11">
        <v>42064</v>
      </c>
      <c r="BC1273" s="11">
        <v>42124</v>
      </c>
      <c r="BD1273" s="13">
        <v>15470254</v>
      </c>
      <c r="BE1273" s="13">
        <v>3094051</v>
      </c>
      <c r="BF1273" s="11">
        <v>42125</v>
      </c>
      <c r="BG1273" s="11">
        <v>42155</v>
      </c>
      <c r="BH1273" s="13">
        <v>18813283</v>
      </c>
      <c r="BI1273" s="13">
        <v>3762657</v>
      </c>
      <c r="BJ1273" s="11">
        <v>41764</v>
      </c>
      <c r="BK1273" s="11">
        <v>42155</v>
      </c>
      <c r="BL1273" s="13">
        <v>370830855</v>
      </c>
      <c r="BM1273" s="13" t="s">
        <v>3930</v>
      </c>
      <c r="DZ1273" s="54">
        <v>370830855</v>
      </c>
      <c r="EA1273" s="55">
        <v>74166171</v>
      </c>
    </row>
    <row r="1274" spans="1:131" ht="19.5" customHeight="1" x14ac:dyDescent="0.25">
      <c r="A1274" s="9">
        <v>938</v>
      </c>
      <c r="B1274" s="10" t="s">
        <v>2616</v>
      </c>
      <c r="C1274" s="9" t="s">
        <v>2617</v>
      </c>
      <c r="E1274" s="9" t="s">
        <v>2618</v>
      </c>
      <c r="F1274" s="9" t="s">
        <v>965</v>
      </c>
      <c r="I1274" s="9" t="s">
        <v>78</v>
      </c>
      <c r="J1274" s="129">
        <v>41827</v>
      </c>
      <c r="K1274" s="129">
        <v>41714</v>
      </c>
      <c r="L1274" s="129">
        <v>41973</v>
      </c>
      <c r="O1274" s="9">
        <v>30</v>
      </c>
      <c r="Q1274" s="9" t="s">
        <v>54</v>
      </c>
      <c r="S1274" s="13">
        <v>8800000</v>
      </c>
      <c r="T1274" s="13">
        <v>8800000</v>
      </c>
      <c r="U1274" s="13">
        <v>1760000</v>
      </c>
      <c r="AF1274" s="51">
        <f t="shared" si="18"/>
        <v>0</v>
      </c>
      <c r="AH1274" s="11">
        <v>41714</v>
      </c>
      <c r="AI1274" s="11">
        <v>41882</v>
      </c>
      <c r="AJ1274" s="13">
        <v>8712000</v>
      </c>
      <c r="AK1274" s="13">
        <v>1742400</v>
      </c>
    </row>
    <row r="1275" spans="1:131" s="18" customFormat="1" ht="19.5" customHeight="1" x14ac:dyDescent="0.25">
      <c r="A1275" s="18">
        <v>938</v>
      </c>
      <c r="B1275" s="17" t="s">
        <v>2616</v>
      </c>
      <c r="C1275" s="18" t="s">
        <v>2617</v>
      </c>
      <c r="D1275" s="19">
        <v>42123</v>
      </c>
      <c r="G1275" s="19"/>
      <c r="J1275" s="130"/>
      <c r="K1275" s="130"/>
      <c r="L1275" s="130">
        <v>41882</v>
      </c>
      <c r="R1275" s="20"/>
      <c r="S1275" s="20"/>
      <c r="T1275" s="20"/>
      <c r="U1275" s="20"/>
      <c r="V1275" s="20"/>
      <c r="W1275" s="20"/>
      <c r="X1275" s="20"/>
      <c r="Y1275" s="20"/>
      <c r="Z1275" s="20"/>
      <c r="AA1275" s="20"/>
      <c r="AB1275" s="20"/>
      <c r="AC1275" s="20"/>
      <c r="AD1275" s="20"/>
      <c r="AE1275" s="20"/>
      <c r="AF1275" s="51">
        <f t="shared" si="18"/>
        <v>0</v>
      </c>
      <c r="AG1275" s="46"/>
      <c r="AH1275" s="19"/>
      <c r="AI1275" s="19"/>
      <c r="AJ1275" s="20"/>
      <c r="AK1275" s="20"/>
      <c r="AL1275" s="19"/>
      <c r="AM1275" s="19"/>
      <c r="AN1275" s="20"/>
      <c r="AO1275" s="20"/>
      <c r="AP1275" s="19"/>
      <c r="AQ1275" s="19"/>
      <c r="AR1275" s="20"/>
      <c r="AS1275" s="20"/>
      <c r="AT1275" s="19"/>
      <c r="AU1275" s="19"/>
      <c r="AV1275" s="20"/>
      <c r="AW1275" s="20"/>
      <c r="AX1275" s="19"/>
      <c r="AY1275" s="19"/>
      <c r="AZ1275" s="20"/>
      <c r="BA1275" s="20"/>
      <c r="BB1275" s="19"/>
      <c r="BC1275" s="19"/>
      <c r="BD1275" s="20"/>
      <c r="BE1275" s="20"/>
      <c r="BF1275" s="19"/>
      <c r="BG1275" s="19"/>
      <c r="BH1275" s="20"/>
      <c r="BI1275" s="20"/>
      <c r="BJ1275" s="19"/>
      <c r="BK1275" s="19"/>
      <c r="BL1275" s="20"/>
      <c r="BM1275" s="20"/>
      <c r="BN1275" s="19"/>
      <c r="BO1275" s="19"/>
      <c r="BP1275" s="20"/>
      <c r="BQ1275" s="20"/>
      <c r="BT1275" s="20"/>
      <c r="BU1275" s="20"/>
      <c r="BX1275" s="20"/>
      <c r="BY1275" s="20"/>
      <c r="CB1275" s="20"/>
      <c r="CC1275" s="20"/>
      <c r="CF1275" s="20"/>
      <c r="CG1275" s="20"/>
      <c r="CJ1275" s="20"/>
      <c r="CK1275" s="20"/>
      <c r="CN1275" s="20"/>
      <c r="CO1275" s="20"/>
      <c r="CP1275" s="19"/>
      <c r="CQ1275" s="19"/>
      <c r="CR1275" s="20"/>
      <c r="CS1275" s="20"/>
      <c r="CT1275" s="19"/>
      <c r="CU1275" s="19"/>
      <c r="CV1275" s="20"/>
      <c r="CW1275" s="20"/>
      <c r="CX1275" s="96"/>
      <c r="CY1275" s="96"/>
      <c r="CZ1275" s="20"/>
      <c r="DA1275" s="20"/>
      <c r="DB1275" s="96"/>
      <c r="DC1275" s="96"/>
      <c r="DD1275" s="20"/>
      <c r="DE1275" s="20"/>
      <c r="DF1275" s="96"/>
      <c r="DG1275" s="96"/>
      <c r="DH1275" s="20"/>
      <c r="DI1275" s="20"/>
      <c r="DJ1275" s="96"/>
      <c r="DK1275" s="96"/>
      <c r="DL1275" s="20"/>
      <c r="DM1275" s="20"/>
      <c r="DN1275" s="96"/>
      <c r="DO1275" s="96"/>
      <c r="DP1275" s="20"/>
      <c r="DQ1275" s="20"/>
      <c r="DR1275" s="96"/>
      <c r="DS1275" s="96"/>
      <c r="DT1275" s="20"/>
      <c r="DU1275" s="20"/>
      <c r="DV1275" s="96"/>
      <c r="DW1275" s="96"/>
      <c r="DX1275" s="20"/>
      <c r="DY1275" s="20"/>
      <c r="DZ1275" s="56"/>
      <c r="EA1275" s="57"/>
    </row>
    <row r="1276" spans="1:131" ht="19.5" customHeight="1" x14ac:dyDescent="0.25">
      <c r="A1276" s="9">
        <v>939</v>
      </c>
      <c r="B1276" s="10" t="s">
        <v>2619</v>
      </c>
      <c r="C1276" s="9" t="s">
        <v>2620</v>
      </c>
      <c r="E1276" s="9" t="s">
        <v>2283</v>
      </c>
      <c r="F1276" s="9" t="s">
        <v>111</v>
      </c>
      <c r="I1276" s="9" t="s">
        <v>871</v>
      </c>
      <c r="J1276" s="129">
        <v>41807</v>
      </c>
      <c r="K1276" s="129">
        <v>41745</v>
      </c>
      <c r="L1276" s="129">
        <v>42124</v>
      </c>
      <c r="O1276" s="9">
        <v>29</v>
      </c>
      <c r="Q1276" s="9" t="s">
        <v>54</v>
      </c>
      <c r="S1276" s="13">
        <v>259200000</v>
      </c>
      <c r="T1276" s="13">
        <v>259200000</v>
      </c>
      <c r="U1276" s="13">
        <v>51840000</v>
      </c>
      <c r="AF1276" s="51">
        <f t="shared" si="18"/>
        <v>0</v>
      </c>
      <c r="AH1276" s="11">
        <v>41760</v>
      </c>
      <c r="AI1276" s="11">
        <v>41820</v>
      </c>
      <c r="AJ1276" s="13">
        <v>57732566</v>
      </c>
      <c r="AK1276" s="13">
        <v>11546513</v>
      </c>
      <c r="AL1276" s="11">
        <v>41821</v>
      </c>
      <c r="AM1276" s="11">
        <v>41851</v>
      </c>
      <c r="AN1276" s="13">
        <v>60014774</v>
      </c>
      <c r="AO1276" s="13">
        <v>12002955</v>
      </c>
      <c r="AP1276" s="11">
        <v>41852</v>
      </c>
      <c r="AQ1276" s="11">
        <v>41973</v>
      </c>
      <c r="AR1276" s="13">
        <v>89425026</v>
      </c>
      <c r="AS1276" s="13">
        <v>17885005</v>
      </c>
      <c r="AT1276" s="11">
        <v>41974</v>
      </c>
      <c r="AU1276" s="11">
        <v>42035</v>
      </c>
      <c r="AV1276" s="13">
        <v>22398919</v>
      </c>
      <c r="AW1276" s="13">
        <v>4479784</v>
      </c>
      <c r="AX1276" s="11">
        <v>42036</v>
      </c>
      <c r="AY1276" s="11">
        <v>42063</v>
      </c>
      <c r="AZ1276" s="13">
        <v>2860993</v>
      </c>
      <c r="BA1276" s="13">
        <v>572199</v>
      </c>
      <c r="BB1276" s="11">
        <v>42064</v>
      </c>
      <c r="BC1276" s="11">
        <v>42069</v>
      </c>
      <c r="BD1276" s="13">
        <v>11932948</v>
      </c>
      <c r="BE1276" s="13">
        <v>2386590</v>
      </c>
      <c r="BF1276" s="11">
        <v>41760</v>
      </c>
      <c r="BG1276" s="11">
        <v>42069</v>
      </c>
      <c r="BH1276" s="13">
        <v>250569234</v>
      </c>
      <c r="BI1276" s="13">
        <v>1240801</v>
      </c>
      <c r="DZ1276" s="54">
        <v>250569234</v>
      </c>
      <c r="EA1276" s="55">
        <f>48873046+1240801</f>
        <v>50113847</v>
      </c>
    </row>
    <row r="1277" spans="1:131" s="18" customFormat="1" ht="19.5" customHeight="1" x14ac:dyDescent="0.25">
      <c r="A1277" s="18">
        <v>939</v>
      </c>
      <c r="B1277" s="17" t="s">
        <v>2619</v>
      </c>
      <c r="C1277" s="18" t="s">
        <v>2620</v>
      </c>
      <c r="D1277" s="19">
        <v>42209</v>
      </c>
      <c r="G1277" s="19"/>
      <c r="J1277" s="130"/>
      <c r="K1277" s="130"/>
      <c r="L1277" s="130">
        <v>42069</v>
      </c>
      <c r="R1277" s="20"/>
      <c r="S1277" s="20"/>
      <c r="T1277" s="20"/>
      <c r="U1277" s="20"/>
      <c r="V1277" s="20"/>
      <c r="W1277" s="20"/>
      <c r="X1277" s="20"/>
      <c r="Y1277" s="20"/>
      <c r="Z1277" s="20"/>
      <c r="AA1277" s="20"/>
      <c r="AB1277" s="20"/>
      <c r="AC1277" s="20"/>
      <c r="AD1277" s="20"/>
      <c r="AE1277" s="20"/>
      <c r="AF1277" s="51">
        <f t="shared" si="18"/>
        <v>0</v>
      </c>
      <c r="AG1277" s="46"/>
      <c r="AH1277" s="19"/>
      <c r="AI1277" s="19"/>
      <c r="AJ1277" s="20"/>
      <c r="AK1277" s="20"/>
      <c r="AL1277" s="19"/>
      <c r="AM1277" s="19"/>
      <c r="AN1277" s="20"/>
      <c r="AO1277" s="20"/>
      <c r="AP1277" s="19"/>
      <c r="AQ1277" s="19"/>
      <c r="AR1277" s="20"/>
      <c r="AS1277" s="20"/>
      <c r="AT1277" s="19"/>
      <c r="AU1277" s="19"/>
      <c r="AV1277" s="20"/>
      <c r="AW1277" s="20"/>
      <c r="AX1277" s="19"/>
      <c r="AY1277" s="19"/>
      <c r="AZ1277" s="20"/>
      <c r="BA1277" s="20"/>
      <c r="BB1277" s="19"/>
      <c r="BC1277" s="19"/>
      <c r="BD1277" s="20"/>
      <c r="BE1277" s="20"/>
      <c r="BF1277" s="19"/>
      <c r="BG1277" s="19"/>
      <c r="BH1277" s="20"/>
      <c r="BI1277" s="20"/>
      <c r="BJ1277" s="19"/>
      <c r="BK1277" s="19"/>
      <c r="BL1277" s="20"/>
      <c r="BM1277" s="20"/>
      <c r="BN1277" s="19"/>
      <c r="BO1277" s="19"/>
      <c r="BP1277" s="20"/>
      <c r="BQ1277" s="20"/>
      <c r="BT1277" s="20"/>
      <c r="BU1277" s="20"/>
      <c r="BX1277" s="20"/>
      <c r="BY1277" s="20"/>
      <c r="CB1277" s="20"/>
      <c r="CC1277" s="20"/>
      <c r="CF1277" s="20"/>
      <c r="CG1277" s="20"/>
      <c r="CJ1277" s="20"/>
      <c r="CK1277" s="20"/>
      <c r="CN1277" s="20"/>
      <c r="CO1277" s="20"/>
      <c r="CP1277" s="19"/>
      <c r="CQ1277" s="19"/>
      <c r="CR1277" s="20"/>
      <c r="CS1277" s="20"/>
      <c r="CT1277" s="19"/>
      <c r="CU1277" s="19"/>
      <c r="CV1277" s="20"/>
      <c r="CW1277" s="20"/>
      <c r="CX1277" s="96"/>
      <c r="CY1277" s="96"/>
      <c r="CZ1277" s="20"/>
      <c r="DA1277" s="20"/>
      <c r="DB1277" s="96"/>
      <c r="DC1277" s="96"/>
      <c r="DD1277" s="20"/>
      <c r="DE1277" s="20"/>
      <c r="DF1277" s="96"/>
      <c r="DG1277" s="96"/>
      <c r="DH1277" s="20"/>
      <c r="DI1277" s="20"/>
      <c r="DJ1277" s="96"/>
      <c r="DK1277" s="96"/>
      <c r="DL1277" s="20"/>
      <c r="DM1277" s="20"/>
      <c r="DN1277" s="96"/>
      <c r="DO1277" s="96"/>
      <c r="DP1277" s="20"/>
      <c r="DQ1277" s="20"/>
      <c r="DR1277" s="96"/>
      <c r="DS1277" s="96"/>
      <c r="DT1277" s="20"/>
      <c r="DU1277" s="20"/>
      <c r="DV1277" s="96"/>
      <c r="DW1277" s="96"/>
      <c r="DX1277" s="20"/>
      <c r="DY1277" s="20"/>
      <c r="DZ1277" s="56"/>
      <c r="EA1277" s="57"/>
    </row>
    <row r="1278" spans="1:131" ht="19.5" customHeight="1" x14ac:dyDescent="0.25">
      <c r="A1278" s="9">
        <v>940</v>
      </c>
      <c r="B1278" s="10" t="s">
        <v>2621</v>
      </c>
      <c r="C1278" s="9" t="s">
        <v>2622</v>
      </c>
      <c r="E1278" s="9" t="s">
        <v>104</v>
      </c>
      <c r="F1278" s="9" t="s">
        <v>105</v>
      </c>
      <c r="I1278" s="9" t="s">
        <v>25</v>
      </c>
      <c r="J1278" s="129">
        <v>41799</v>
      </c>
      <c r="K1278" s="129">
        <v>41792</v>
      </c>
      <c r="L1278" s="129">
        <v>41912</v>
      </c>
      <c r="O1278" s="9">
        <v>27</v>
      </c>
      <c r="Q1278" s="9" t="s">
        <v>61</v>
      </c>
      <c r="S1278" s="13">
        <v>2391250</v>
      </c>
      <c r="T1278" s="13">
        <v>2391250</v>
      </c>
      <c r="U1278" s="13">
        <v>478250</v>
      </c>
      <c r="AF1278" s="51">
        <f t="shared" si="18"/>
        <v>0</v>
      </c>
      <c r="AH1278" s="11">
        <v>41792</v>
      </c>
      <c r="AI1278" s="11">
        <v>41912</v>
      </c>
      <c r="AJ1278" s="13">
        <v>3025693</v>
      </c>
      <c r="AK1278" s="13">
        <v>605139</v>
      </c>
    </row>
    <row r="1279" spans="1:131" s="18" customFormat="1" ht="19.5" customHeight="1" x14ac:dyDescent="0.25">
      <c r="A1279" s="18">
        <v>940</v>
      </c>
      <c r="B1279" s="17" t="s">
        <v>2621</v>
      </c>
      <c r="C1279" s="18" t="s">
        <v>2622</v>
      </c>
      <c r="D1279" s="19">
        <v>41914</v>
      </c>
      <c r="G1279" s="19"/>
      <c r="J1279" s="130"/>
      <c r="K1279" s="130"/>
      <c r="L1279" s="130"/>
      <c r="R1279" s="20"/>
      <c r="S1279" s="20">
        <v>3736175</v>
      </c>
      <c r="T1279" s="20">
        <v>3736175</v>
      </c>
      <c r="U1279" s="20">
        <v>747235</v>
      </c>
      <c r="V1279" s="20"/>
      <c r="W1279" s="20"/>
      <c r="X1279" s="20"/>
      <c r="Y1279" s="20"/>
      <c r="Z1279" s="20"/>
      <c r="AA1279" s="20"/>
      <c r="AB1279" s="20"/>
      <c r="AC1279" s="20"/>
      <c r="AD1279" s="20"/>
      <c r="AE1279" s="20"/>
      <c r="AF1279" s="51">
        <f t="shared" si="18"/>
        <v>0</v>
      </c>
      <c r="AG1279" s="46"/>
      <c r="AH1279" s="19"/>
      <c r="AI1279" s="19"/>
      <c r="AJ1279" s="20"/>
      <c r="AK1279" s="20"/>
      <c r="AL1279" s="19"/>
      <c r="AM1279" s="19"/>
      <c r="AN1279" s="20"/>
      <c r="AO1279" s="20"/>
      <c r="AP1279" s="19"/>
      <c r="AQ1279" s="19"/>
      <c r="AR1279" s="20"/>
      <c r="AS1279" s="20"/>
      <c r="AT1279" s="19"/>
      <c r="AU1279" s="19"/>
      <c r="AV1279" s="20"/>
      <c r="AW1279" s="20"/>
      <c r="AX1279" s="19"/>
      <c r="AY1279" s="19"/>
      <c r="AZ1279" s="20"/>
      <c r="BA1279" s="20"/>
      <c r="BB1279" s="19"/>
      <c r="BC1279" s="19"/>
      <c r="BD1279" s="20"/>
      <c r="BE1279" s="20"/>
      <c r="BF1279" s="19"/>
      <c r="BG1279" s="19"/>
      <c r="BH1279" s="20"/>
      <c r="BI1279" s="20"/>
      <c r="BJ1279" s="19"/>
      <c r="BK1279" s="19"/>
      <c r="BL1279" s="20"/>
      <c r="BM1279" s="20"/>
      <c r="BN1279" s="19"/>
      <c r="BO1279" s="19"/>
      <c r="BP1279" s="20"/>
      <c r="BQ1279" s="20"/>
      <c r="BT1279" s="20"/>
      <c r="BU1279" s="20"/>
      <c r="BX1279" s="20"/>
      <c r="BY1279" s="20"/>
      <c r="CB1279" s="20"/>
      <c r="CC1279" s="20"/>
      <c r="CF1279" s="20"/>
      <c r="CG1279" s="20"/>
      <c r="CJ1279" s="20"/>
      <c r="CK1279" s="20"/>
      <c r="CN1279" s="20"/>
      <c r="CO1279" s="20"/>
      <c r="CP1279" s="19"/>
      <c r="CQ1279" s="19"/>
      <c r="CR1279" s="20"/>
      <c r="CS1279" s="20"/>
      <c r="CT1279" s="19"/>
      <c r="CU1279" s="19"/>
      <c r="CV1279" s="20"/>
      <c r="CW1279" s="20"/>
      <c r="CX1279" s="96"/>
      <c r="CY1279" s="96"/>
      <c r="CZ1279" s="20"/>
      <c r="DA1279" s="20"/>
      <c r="DB1279" s="96"/>
      <c r="DC1279" s="96"/>
      <c r="DD1279" s="20"/>
      <c r="DE1279" s="20"/>
      <c r="DF1279" s="96"/>
      <c r="DG1279" s="96"/>
      <c r="DH1279" s="20"/>
      <c r="DI1279" s="20"/>
      <c r="DJ1279" s="96"/>
      <c r="DK1279" s="96"/>
      <c r="DL1279" s="20"/>
      <c r="DM1279" s="20"/>
      <c r="DN1279" s="96"/>
      <c r="DO1279" s="96"/>
      <c r="DP1279" s="20"/>
      <c r="DQ1279" s="20"/>
      <c r="DR1279" s="96"/>
      <c r="DS1279" s="96"/>
      <c r="DT1279" s="20"/>
      <c r="DU1279" s="20"/>
      <c r="DV1279" s="96"/>
      <c r="DW1279" s="96"/>
      <c r="DX1279" s="20"/>
      <c r="DY1279" s="20"/>
      <c r="DZ1279" s="56"/>
      <c r="EA1279" s="57"/>
    </row>
    <row r="1280" spans="1:131" ht="19.5" customHeight="1" x14ac:dyDescent="0.25">
      <c r="A1280" s="9">
        <v>941</v>
      </c>
      <c r="B1280" s="10" t="s">
        <v>2623</v>
      </c>
      <c r="C1280" s="9" t="s">
        <v>2624</v>
      </c>
      <c r="E1280" s="9" t="s">
        <v>2625</v>
      </c>
      <c r="F1280" s="9" t="s">
        <v>1090</v>
      </c>
      <c r="I1280" s="9" t="s">
        <v>871</v>
      </c>
      <c r="J1280" s="129">
        <v>41836</v>
      </c>
      <c r="K1280" s="129">
        <v>41806</v>
      </c>
      <c r="L1280" s="129">
        <v>41931</v>
      </c>
      <c r="O1280" s="9">
        <v>27</v>
      </c>
      <c r="Q1280" s="9" t="s">
        <v>61</v>
      </c>
      <c r="S1280" s="13">
        <v>203950000</v>
      </c>
      <c r="T1280" s="13">
        <v>203950000</v>
      </c>
      <c r="U1280" s="13">
        <v>40790000</v>
      </c>
      <c r="AF1280" s="51">
        <f t="shared" si="18"/>
        <v>0</v>
      </c>
      <c r="AH1280" s="11">
        <v>41806</v>
      </c>
      <c r="AI1280" s="11">
        <v>41931</v>
      </c>
      <c r="AJ1280" s="13">
        <v>203950000</v>
      </c>
      <c r="AK1280" s="13">
        <v>40790000</v>
      </c>
    </row>
    <row r="1281" spans="1:131" ht="19.5" customHeight="1" x14ac:dyDescent="0.25">
      <c r="A1281" s="9">
        <v>942</v>
      </c>
      <c r="B1281" s="10" t="s">
        <v>2626</v>
      </c>
      <c r="C1281" s="9" t="s">
        <v>2627</v>
      </c>
      <c r="E1281" s="9" t="s">
        <v>2628</v>
      </c>
      <c r="F1281" s="9" t="s">
        <v>217</v>
      </c>
      <c r="I1281" s="9" t="s">
        <v>1093</v>
      </c>
      <c r="J1281" s="129">
        <v>41841</v>
      </c>
      <c r="K1281" s="129">
        <v>41791</v>
      </c>
      <c r="L1281" s="129">
        <v>42185</v>
      </c>
      <c r="O1281" s="9">
        <v>29</v>
      </c>
      <c r="Q1281" s="9" t="s">
        <v>54</v>
      </c>
      <c r="S1281" s="13">
        <v>7500000</v>
      </c>
      <c r="T1281" s="13">
        <v>7500000</v>
      </c>
      <c r="U1281" s="13">
        <v>1500000</v>
      </c>
      <c r="AF1281" s="51">
        <f t="shared" si="18"/>
        <v>0</v>
      </c>
      <c r="AH1281" s="11">
        <v>41912</v>
      </c>
      <c r="AI1281" s="11">
        <v>42185</v>
      </c>
      <c r="AJ1281" s="13">
        <v>7499191</v>
      </c>
      <c r="AK1281" s="13">
        <v>1499838</v>
      </c>
    </row>
    <row r="1282" spans="1:131" ht="19.5" customHeight="1" x14ac:dyDescent="0.25">
      <c r="A1282" s="9">
        <v>943</v>
      </c>
      <c r="B1282" s="10" t="s">
        <v>2630</v>
      </c>
      <c r="C1282" s="9" t="s">
        <v>2631</v>
      </c>
      <c r="E1282" s="9" t="s">
        <v>2632</v>
      </c>
      <c r="F1282" s="9" t="s">
        <v>671</v>
      </c>
      <c r="I1282" s="9" t="s">
        <v>35</v>
      </c>
      <c r="J1282" s="129">
        <v>41771</v>
      </c>
      <c r="K1282" s="129">
        <v>41743</v>
      </c>
      <c r="L1282" s="129">
        <v>41912</v>
      </c>
      <c r="O1282" s="9">
        <v>30</v>
      </c>
      <c r="Q1282" s="9" t="s">
        <v>61</v>
      </c>
      <c r="S1282" s="13">
        <v>143972770</v>
      </c>
      <c r="T1282" s="13">
        <v>143972770</v>
      </c>
      <c r="U1282" s="13">
        <v>28794554</v>
      </c>
      <c r="AF1282" s="51">
        <f t="shared" si="18"/>
        <v>0</v>
      </c>
      <c r="AH1282" s="11">
        <v>41743</v>
      </c>
      <c r="AI1282" s="11">
        <v>41912</v>
      </c>
      <c r="AJ1282" s="13">
        <v>131715438</v>
      </c>
      <c r="AK1282" s="13">
        <v>26343088</v>
      </c>
    </row>
    <row r="1283" spans="1:131" ht="19.5" customHeight="1" x14ac:dyDescent="0.25">
      <c r="A1283" s="9">
        <v>944</v>
      </c>
      <c r="B1283" s="10" t="s">
        <v>2633</v>
      </c>
      <c r="C1283" s="9" t="s">
        <v>2634</v>
      </c>
      <c r="E1283" s="9" t="s">
        <v>2635</v>
      </c>
      <c r="F1283" s="9" t="s">
        <v>2636</v>
      </c>
      <c r="I1283" s="9" t="s">
        <v>25</v>
      </c>
      <c r="J1283" s="129">
        <v>41883</v>
      </c>
      <c r="K1283" s="129">
        <v>41821</v>
      </c>
      <c r="L1283" s="129">
        <v>42004</v>
      </c>
      <c r="O1283" s="9">
        <v>27</v>
      </c>
      <c r="Q1283" s="9" t="s">
        <v>54</v>
      </c>
      <c r="S1283" s="13">
        <v>8750000</v>
      </c>
      <c r="T1283" s="13">
        <v>8750000</v>
      </c>
      <c r="U1283" s="13">
        <v>1750000</v>
      </c>
      <c r="AF1283" s="51">
        <f t="shared" si="18"/>
        <v>0</v>
      </c>
      <c r="AH1283" s="11">
        <v>41821</v>
      </c>
      <c r="AI1283" s="11">
        <v>42004</v>
      </c>
      <c r="AJ1283" s="13">
        <v>5643299</v>
      </c>
      <c r="AK1283" s="13">
        <v>1128660</v>
      </c>
    </row>
    <row r="1284" spans="1:131" ht="19.5" customHeight="1" x14ac:dyDescent="0.25">
      <c r="A1284" s="18">
        <v>944</v>
      </c>
      <c r="B1284" s="17" t="s">
        <v>2633</v>
      </c>
      <c r="C1284" s="18" t="s">
        <v>3932</v>
      </c>
    </row>
    <row r="1285" spans="1:131" ht="19.5" customHeight="1" x14ac:dyDescent="0.25">
      <c r="A1285" s="9">
        <v>945</v>
      </c>
      <c r="B1285" s="10" t="s">
        <v>2637</v>
      </c>
      <c r="C1285" s="9" t="s">
        <v>2638</v>
      </c>
      <c r="E1285" s="9" t="s">
        <v>2549</v>
      </c>
      <c r="F1285" s="9" t="s">
        <v>2550</v>
      </c>
      <c r="I1285" s="9" t="s">
        <v>28</v>
      </c>
      <c r="M1285" s="9" t="s">
        <v>20</v>
      </c>
      <c r="O1285" s="9">
        <v>30</v>
      </c>
      <c r="AF1285" s="51">
        <f t="shared" si="18"/>
        <v>0</v>
      </c>
    </row>
    <row r="1286" spans="1:131" ht="19.5" customHeight="1" x14ac:dyDescent="0.25">
      <c r="A1286" s="9">
        <v>946</v>
      </c>
      <c r="B1286" s="10" t="s">
        <v>2639</v>
      </c>
      <c r="C1286" s="9" t="s">
        <v>2640</v>
      </c>
      <c r="E1286" s="9" t="s">
        <v>2549</v>
      </c>
      <c r="F1286" s="9" t="s">
        <v>2550</v>
      </c>
      <c r="I1286" s="9" t="s">
        <v>28</v>
      </c>
      <c r="M1286" s="9" t="s">
        <v>20</v>
      </c>
      <c r="O1286" s="9">
        <v>31</v>
      </c>
      <c r="AF1286" s="51">
        <f t="shared" si="18"/>
        <v>0</v>
      </c>
    </row>
    <row r="1287" spans="1:131" ht="19.5" customHeight="1" x14ac:dyDescent="0.25">
      <c r="A1287" s="9">
        <v>947</v>
      </c>
      <c r="B1287" s="10" t="s">
        <v>2641</v>
      </c>
      <c r="C1287" s="9" t="s">
        <v>2762</v>
      </c>
      <c r="E1287" s="9" t="s">
        <v>199</v>
      </c>
      <c r="F1287" s="9" t="s">
        <v>1075</v>
      </c>
      <c r="I1287" s="9" t="s">
        <v>78</v>
      </c>
      <c r="J1287" s="129">
        <v>41888</v>
      </c>
      <c r="K1287" s="129">
        <v>41865</v>
      </c>
      <c r="L1287" s="129">
        <v>42369</v>
      </c>
      <c r="M1287" s="9" t="s">
        <v>20</v>
      </c>
      <c r="O1287" s="9">
        <v>28</v>
      </c>
      <c r="Q1287" s="9" t="s">
        <v>54</v>
      </c>
      <c r="S1287" s="13">
        <v>71500000</v>
      </c>
      <c r="T1287" s="13">
        <v>71500000</v>
      </c>
      <c r="U1287" s="13">
        <v>14300000</v>
      </c>
      <c r="AF1287" s="51">
        <f t="shared" si="18"/>
        <v>0</v>
      </c>
      <c r="AH1287" s="11">
        <v>41865</v>
      </c>
      <c r="AI1287" s="11">
        <v>42277</v>
      </c>
      <c r="AJ1287" s="13">
        <v>45199705</v>
      </c>
      <c r="AK1287" s="13">
        <v>9039941</v>
      </c>
      <c r="AL1287" s="11">
        <v>42278</v>
      </c>
      <c r="AM1287" s="11">
        <v>42490</v>
      </c>
      <c r="AN1287" s="13">
        <v>22453165</v>
      </c>
      <c r="AO1287" s="13">
        <v>4490633</v>
      </c>
    </row>
    <row r="1288" spans="1:131" s="18" customFormat="1" ht="19.5" customHeight="1" x14ac:dyDescent="0.25">
      <c r="A1288" s="18">
        <v>947</v>
      </c>
      <c r="B1288" s="17" t="s">
        <v>2641</v>
      </c>
      <c r="C1288" s="18" t="s">
        <v>2762</v>
      </c>
      <c r="D1288" s="19">
        <v>42576</v>
      </c>
      <c r="G1288" s="19"/>
      <c r="J1288" s="130"/>
      <c r="K1288" s="130"/>
      <c r="L1288" s="130">
        <v>42490</v>
      </c>
      <c r="R1288" s="20"/>
      <c r="S1288" s="20"/>
      <c r="T1288" s="20"/>
      <c r="U1288" s="20"/>
      <c r="V1288" s="20"/>
      <c r="W1288" s="20"/>
      <c r="X1288" s="20"/>
      <c r="Y1288" s="20"/>
      <c r="Z1288" s="20"/>
      <c r="AA1288" s="20"/>
      <c r="AB1288" s="20"/>
      <c r="AC1288" s="20"/>
      <c r="AD1288" s="20"/>
      <c r="AE1288" s="20"/>
      <c r="AF1288" s="80"/>
      <c r="AG1288" s="46"/>
      <c r="AH1288" s="19"/>
      <c r="AI1288" s="19"/>
      <c r="AJ1288" s="20"/>
      <c r="AK1288" s="20"/>
      <c r="AL1288" s="19"/>
      <c r="AM1288" s="19"/>
      <c r="AN1288" s="20"/>
      <c r="AO1288" s="20"/>
      <c r="AP1288" s="19"/>
      <c r="AQ1288" s="19"/>
      <c r="AR1288" s="20"/>
      <c r="AS1288" s="20"/>
      <c r="AT1288" s="19"/>
      <c r="AU1288" s="19"/>
      <c r="AV1288" s="20"/>
      <c r="AW1288" s="20"/>
      <c r="AX1288" s="19"/>
      <c r="AY1288" s="19"/>
      <c r="AZ1288" s="20"/>
      <c r="BA1288" s="20"/>
      <c r="BB1288" s="19"/>
      <c r="BC1288" s="19"/>
      <c r="BD1288" s="20"/>
      <c r="BE1288" s="20"/>
      <c r="BF1288" s="19"/>
      <c r="BG1288" s="19"/>
      <c r="BH1288" s="20"/>
      <c r="BI1288" s="20"/>
      <c r="BJ1288" s="19"/>
      <c r="BK1288" s="19"/>
      <c r="BL1288" s="20"/>
      <c r="BM1288" s="20"/>
      <c r="BN1288" s="19"/>
      <c r="BO1288" s="19"/>
      <c r="BP1288" s="20"/>
      <c r="BQ1288" s="20"/>
      <c r="BT1288" s="20"/>
      <c r="BU1288" s="20"/>
      <c r="BX1288" s="20"/>
      <c r="BY1288" s="20"/>
      <c r="CB1288" s="20"/>
      <c r="CC1288" s="20"/>
      <c r="CF1288" s="20"/>
      <c r="CG1288" s="20"/>
      <c r="CJ1288" s="20"/>
      <c r="CK1288" s="20"/>
      <c r="CN1288" s="20"/>
      <c r="CO1288" s="20"/>
      <c r="CP1288" s="19"/>
      <c r="CQ1288" s="19"/>
      <c r="CR1288" s="20"/>
      <c r="CS1288" s="20"/>
      <c r="CT1288" s="19"/>
      <c r="CU1288" s="19"/>
      <c r="CV1288" s="20"/>
      <c r="CW1288" s="20"/>
      <c r="CX1288" s="96"/>
      <c r="CY1288" s="96"/>
      <c r="CZ1288" s="20"/>
      <c r="DA1288" s="20"/>
      <c r="DB1288" s="96"/>
      <c r="DC1288" s="96"/>
      <c r="DD1288" s="20"/>
      <c r="DE1288" s="20"/>
      <c r="DF1288" s="96"/>
      <c r="DG1288" s="96"/>
      <c r="DH1288" s="20"/>
      <c r="DI1288" s="20"/>
      <c r="DJ1288" s="96"/>
      <c r="DK1288" s="96"/>
      <c r="DL1288" s="20"/>
      <c r="DM1288" s="20"/>
      <c r="DN1288" s="96"/>
      <c r="DO1288" s="96"/>
      <c r="DP1288" s="20"/>
      <c r="DQ1288" s="20"/>
      <c r="DR1288" s="96"/>
      <c r="DS1288" s="96"/>
      <c r="DT1288" s="20"/>
      <c r="DU1288" s="20"/>
      <c r="DV1288" s="96"/>
      <c r="DW1288" s="96"/>
      <c r="DX1288" s="20"/>
      <c r="DY1288" s="20"/>
      <c r="DZ1288" s="56"/>
      <c r="EA1288" s="57"/>
    </row>
    <row r="1289" spans="1:131" ht="39" customHeight="1" x14ac:dyDescent="0.25">
      <c r="A1289" s="9">
        <v>948</v>
      </c>
      <c r="B1289" s="10" t="s">
        <v>2642</v>
      </c>
      <c r="C1289" s="9" t="s">
        <v>2643</v>
      </c>
      <c r="E1289" s="9" t="s">
        <v>2644</v>
      </c>
      <c r="F1289" s="9" t="s">
        <v>2645</v>
      </c>
      <c r="I1289" s="9" t="s">
        <v>35</v>
      </c>
      <c r="M1289" s="9" t="s">
        <v>335</v>
      </c>
      <c r="O1289" s="9">
        <v>27</v>
      </c>
      <c r="AF1289" s="51">
        <f t="shared" si="18"/>
        <v>0</v>
      </c>
    </row>
    <row r="1290" spans="1:131" ht="19.5" customHeight="1" x14ac:dyDescent="0.25">
      <c r="A1290" s="9">
        <v>949</v>
      </c>
      <c r="B1290" s="10" t="s">
        <v>2646</v>
      </c>
      <c r="C1290" s="9" t="s">
        <v>2647</v>
      </c>
      <c r="E1290" s="9" t="s">
        <v>2648</v>
      </c>
      <c r="F1290" s="9" t="s">
        <v>161</v>
      </c>
      <c r="I1290" s="9" t="s">
        <v>25</v>
      </c>
      <c r="AF1290" s="51">
        <f t="shared" si="18"/>
        <v>0</v>
      </c>
    </row>
    <row r="1291" spans="1:131" ht="19.5" customHeight="1" x14ac:dyDescent="0.25">
      <c r="A1291" s="9">
        <v>950</v>
      </c>
      <c r="B1291" s="10" t="s">
        <v>2649</v>
      </c>
      <c r="C1291" s="9" t="s">
        <v>2650</v>
      </c>
      <c r="E1291" s="9" t="s">
        <v>2651</v>
      </c>
      <c r="F1291" s="9" t="s">
        <v>1032</v>
      </c>
      <c r="I1291" s="9" t="s">
        <v>25</v>
      </c>
      <c r="M1291" s="9" t="s">
        <v>20</v>
      </c>
      <c r="O1291" s="9">
        <v>30</v>
      </c>
      <c r="AF1291" s="51">
        <f t="shared" si="18"/>
        <v>0</v>
      </c>
    </row>
    <row r="1292" spans="1:131" ht="19.5" customHeight="1" x14ac:dyDescent="0.25">
      <c r="A1292" s="9">
        <v>951</v>
      </c>
      <c r="B1292" s="10" t="s">
        <v>2652</v>
      </c>
      <c r="C1292" s="9" t="s">
        <v>2653</v>
      </c>
      <c r="E1292" s="9" t="s">
        <v>18</v>
      </c>
      <c r="F1292" s="9" t="s">
        <v>19</v>
      </c>
      <c r="I1292" s="9" t="s">
        <v>25</v>
      </c>
      <c r="M1292" s="9" t="s">
        <v>20</v>
      </c>
      <c r="O1292" s="9">
        <v>29</v>
      </c>
      <c r="AF1292" s="51">
        <f t="shared" si="18"/>
        <v>0</v>
      </c>
    </row>
    <row r="1293" spans="1:131" ht="19.5" customHeight="1" x14ac:dyDescent="0.25">
      <c r="A1293" s="9">
        <v>952</v>
      </c>
      <c r="B1293" s="10" t="s">
        <v>2655</v>
      </c>
      <c r="C1293" s="9" t="s">
        <v>2654</v>
      </c>
      <c r="E1293" s="9" t="s">
        <v>414</v>
      </c>
      <c r="F1293" s="9" t="s">
        <v>1169</v>
      </c>
      <c r="I1293" s="9" t="s">
        <v>28</v>
      </c>
      <c r="J1293" s="129">
        <v>41806</v>
      </c>
      <c r="K1293" s="129">
        <v>41739</v>
      </c>
      <c r="L1293" s="129">
        <v>41882</v>
      </c>
      <c r="O1293" s="9">
        <v>29</v>
      </c>
      <c r="Q1293" s="9" t="s">
        <v>54</v>
      </c>
      <c r="S1293" s="13">
        <v>9980000</v>
      </c>
      <c r="T1293" s="13">
        <v>9980000</v>
      </c>
      <c r="U1293" s="13">
        <v>1995000</v>
      </c>
      <c r="AF1293" s="51">
        <f t="shared" si="18"/>
        <v>0</v>
      </c>
      <c r="AH1293" s="11">
        <v>41739</v>
      </c>
      <c r="AI1293" s="11">
        <v>41881</v>
      </c>
      <c r="AJ1293" s="13">
        <v>9653067</v>
      </c>
      <c r="AK1293" s="13">
        <v>1930613</v>
      </c>
    </row>
    <row r="1294" spans="1:131" ht="19.5" customHeight="1" x14ac:dyDescent="0.25">
      <c r="A1294" s="9">
        <v>953</v>
      </c>
      <c r="B1294" s="10" t="s">
        <v>2656</v>
      </c>
      <c r="C1294" s="9" t="s">
        <v>2657</v>
      </c>
      <c r="E1294" s="9" t="s">
        <v>1400</v>
      </c>
      <c r="F1294" s="9" t="s">
        <v>111</v>
      </c>
      <c r="I1294" s="9" t="s">
        <v>35</v>
      </c>
      <c r="J1294" s="129">
        <v>41863</v>
      </c>
      <c r="K1294" s="129">
        <v>41670</v>
      </c>
      <c r="L1294" s="129">
        <v>42216</v>
      </c>
      <c r="O1294" s="9">
        <v>30</v>
      </c>
      <c r="Q1294" s="9" t="s">
        <v>54</v>
      </c>
      <c r="S1294" s="13">
        <v>150000000</v>
      </c>
      <c r="T1294" s="13">
        <v>150000000</v>
      </c>
      <c r="U1294" s="13">
        <v>30000000</v>
      </c>
      <c r="AF1294" s="51">
        <f t="shared" ref="AF1294:AF1367" si="19">SUM(V1294:AE1294)</f>
        <v>0</v>
      </c>
      <c r="AH1294" s="11">
        <v>41671</v>
      </c>
      <c r="AI1294" s="11">
        <v>41882</v>
      </c>
      <c r="AJ1294" s="13">
        <v>75165989</v>
      </c>
      <c r="AK1294" s="13">
        <v>15033198</v>
      </c>
      <c r="AL1294" s="11">
        <v>41883</v>
      </c>
      <c r="AM1294" s="11">
        <v>41973</v>
      </c>
      <c r="AN1294" s="13">
        <v>46254326</v>
      </c>
      <c r="AO1294" s="13">
        <v>9250865</v>
      </c>
      <c r="AP1294" s="11">
        <v>41974</v>
      </c>
      <c r="AQ1294" s="11">
        <v>41983</v>
      </c>
      <c r="AR1294" s="13">
        <v>28226888</v>
      </c>
      <c r="AS1294" s="13">
        <v>5645378</v>
      </c>
      <c r="AT1294" s="11">
        <v>41671</v>
      </c>
      <c r="AU1294" s="11">
        <v>41983</v>
      </c>
      <c r="AV1294" s="13">
        <v>153356254</v>
      </c>
      <c r="AW1294" s="13">
        <v>70559</v>
      </c>
      <c r="DZ1294" s="54">
        <v>153356254</v>
      </c>
      <c r="EA1294" s="55">
        <f>29929441+70559</f>
        <v>30000000</v>
      </c>
    </row>
    <row r="1295" spans="1:131" s="18" customFormat="1" ht="19.5" customHeight="1" x14ac:dyDescent="0.25">
      <c r="A1295" s="18">
        <v>953</v>
      </c>
      <c r="B1295" s="17" t="s">
        <v>2656</v>
      </c>
      <c r="C1295" s="18" t="s">
        <v>2657</v>
      </c>
      <c r="D1295" s="19">
        <v>42213</v>
      </c>
      <c r="G1295" s="19"/>
      <c r="J1295" s="130"/>
      <c r="K1295" s="130"/>
      <c r="L1295" s="130">
        <v>41983</v>
      </c>
      <c r="R1295" s="20"/>
      <c r="S1295" s="20"/>
      <c r="T1295" s="20"/>
      <c r="U1295" s="20"/>
      <c r="V1295" s="20"/>
      <c r="W1295" s="20"/>
      <c r="X1295" s="20"/>
      <c r="Y1295" s="20"/>
      <c r="Z1295" s="20"/>
      <c r="AA1295" s="20"/>
      <c r="AB1295" s="20"/>
      <c r="AC1295" s="20"/>
      <c r="AD1295" s="20"/>
      <c r="AE1295" s="20"/>
      <c r="AF1295" s="51">
        <f t="shared" si="19"/>
        <v>0</v>
      </c>
      <c r="AG1295" s="46"/>
      <c r="AH1295" s="19"/>
      <c r="AI1295" s="19"/>
      <c r="AJ1295" s="20"/>
      <c r="AK1295" s="20"/>
      <c r="AL1295" s="19"/>
      <c r="AM1295" s="19"/>
      <c r="AN1295" s="20"/>
      <c r="AO1295" s="20"/>
      <c r="AP1295" s="19"/>
      <c r="AQ1295" s="19"/>
      <c r="AR1295" s="20"/>
      <c r="AS1295" s="20"/>
      <c r="AT1295" s="19"/>
      <c r="AU1295" s="19"/>
      <c r="AV1295" s="20"/>
      <c r="AW1295" s="20"/>
      <c r="AX1295" s="19"/>
      <c r="AY1295" s="19"/>
      <c r="AZ1295" s="20"/>
      <c r="BA1295" s="20"/>
      <c r="BB1295" s="19"/>
      <c r="BC1295" s="19"/>
      <c r="BD1295" s="20"/>
      <c r="BE1295" s="20"/>
      <c r="BF1295" s="19"/>
      <c r="BG1295" s="19"/>
      <c r="BH1295" s="20"/>
      <c r="BI1295" s="20"/>
      <c r="BJ1295" s="19"/>
      <c r="BK1295" s="19"/>
      <c r="BL1295" s="20"/>
      <c r="BM1295" s="20"/>
      <c r="BN1295" s="19"/>
      <c r="BO1295" s="19"/>
      <c r="BP1295" s="20"/>
      <c r="BQ1295" s="20"/>
      <c r="BT1295" s="20"/>
      <c r="BU1295" s="20"/>
      <c r="BX1295" s="20"/>
      <c r="BY1295" s="20"/>
      <c r="CB1295" s="20"/>
      <c r="CC1295" s="20"/>
      <c r="CF1295" s="20"/>
      <c r="CG1295" s="20"/>
      <c r="CJ1295" s="20"/>
      <c r="CK1295" s="20"/>
      <c r="CN1295" s="20"/>
      <c r="CO1295" s="20"/>
      <c r="CP1295" s="19"/>
      <c r="CQ1295" s="19"/>
      <c r="CR1295" s="20"/>
      <c r="CS1295" s="20"/>
      <c r="CT1295" s="19"/>
      <c r="CU1295" s="19"/>
      <c r="CV1295" s="20"/>
      <c r="CW1295" s="20"/>
      <c r="CX1295" s="96"/>
      <c r="CY1295" s="96"/>
      <c r="CZ1295" s="20"/>
      <c r="DA1295" s="20"/>
      <c r="DB1295" s="96"/>
      <c r="DC1295" s="96"/>
      <c r="DD1295" s="20"/>
      <c r="DE1295" s="20"/>
      <c r="DF1295" s="96"/>
      <c r="DG1295" s="96"/>
      <c r="DH1295" s="20"/>
      <c r="DI1295" s="20"/>
      <c r="DJ1295" s="96"/>
      <c r="DK1295" s="96"/>
      <c r="DL1295" s="20"/>
      <c r="DM1295" s="20"/>
      <c r="DN1295" s="96"/>
      <c r="DO1295" s="96"/>
      <c r="DP1295" s="20"/>
      <c r="DQ1295" s="20"/>
      <c r="DR1295" s="96"/>
      <c r="DS1295" s="96"/>
      <c r="DT1295" s="20"/>
      <c r="DU1295" s="20"/>
      <c r="DV1295" s="96"/>
      <c r="DW1295" s="96"/>
      <c r="DX1295" s="20"/>
      <c r="DY1295" s="20"/>
      <c r="DZ1295" s="56"/>
      <c r="EA1295" s="57"/>
    </row>
    <row r="1296" spans="1:131" ht="19.5" customHeight="1" x14ac:dyDescent="0.25">
      <c r="A1296" s="9">
        <v>954</v>
      </c>
      <c r="B1296" s="10" t="s">
        <v>2658</v>
      </c>
      <c r="C1296" s="9" t="s">
        <v>2659</v>
      </c>
      <c r="E1296" s="9" t="s">
        <v>2660</v>
      </c>
      <c r="F1296" s="9" t="s">
        <v>2661</v>
      </c>
      <c r="I1296" s="9" t="s">
        <v>25</v>
      </c>
      <c r="J1296" s="129">
        <v>41717</v>
      </c>
      <c r="K1296" s="129">
        <v>40575</v>
      </c>
      <c r="L1296" s="129">
        <v>42034</v>
      </c>
      <c r="Q1296" s="9" t="s">
        <v>54</v>
      </c>
      <c r="S1296" s="13">
        <v>48528900</v>
      </c>
      <c r="T1296" s="13">
        <v>48528900</v>
      </c>
      <c r="U1296" s="13">
        <v>9350500</v>
      </c>
      <c r="V1296" s="13">
        <v>34000000</v>
      </c>
      <c r="AF1296" s="51">
        <f t="shared" si="19"/>
        <v>34000000</v>
      </c>
      <c r="AH1296" s="11">
        <v>41091</v>
      </c>
      <c r="AI1296" s="11">
        <v>41912</v>
      </c>
      <c r="AJ1296" s="13">
        <v>27804875</v>
      </c>
      <c r="AK1296" s="13">
        <v>5560975</v>
      </c>
      <c r="AL1296" s="11">
        <v>41913</v>
      </c>
      <c r="AM1296" s="11">
        <v>42004</v>
      </c>
      <c r="AN1296" s="13">
        <v>9687154</v>
      </c>
      <c r="AO1296" s="13">
        <v>1937431</v>
      </c>
      <c r="AP1296" s="11">
        <v>42005</v>
      </c>
      <c r="AQ1296" s="11">
        <v>42083</v>
      </c>
      <c r="AR1296" s="13">
        <v>7244650</v>
      </c>
      <c r="AS1296" s="13">
        <v>1448930</v>
      </c>
    </row>
    <row r="1297" spans="1:131" ht="19.5" customHeight="1" x14ac:dyDescent="0.25">
      <c r="A1297" s="18">
        <v>954</v>
      </c>
      <c r="B1297" s="17" t="s">
        <v>2658</v>
      </c>
      <c r="C1297" s="18" t="s">
        <v>2978</v>
      </c>
      <c r="D1297" s="19">
        <v>42090</v>
      </c>
      <c r="AF1297" s="51">
        <f t="shared" si="19"/>
        <v>0</v>
      </c>
    </row>
    <row r="1298" spans="1:131" ht="19.5" customHeight="1" x14ac:dyDescent="0.25">
      <c r="A1298" s="9">
        <v>955</v>
      </c>
      <c r="B1298" s="10" t="s">
        <v>2662</v>
      </c>
      <c r="C1298" s="9" t="s">
        <v>2663</v>
      </c>
      <c r="E1298" s="9" t="s">
        <v>849</v>
      </c>
      <c r="F1298" s="9" t="s">
        <v>850</v>
      </c>
      <c r="I1298" s="9" t="s">
        <v>25</v>
      </c>
      <c r="J1298" s="129">
        <v>41922</v>
      </c>
      <c r="K1298" s="129">
        <v>41900</v>
      </c>
      <c r="L1298" s="129">
        <v>42035</v>
      </c>
      <c r="M1298" s="9" t="s">
        <v>20</v>
      </c>
      <c r="O1298" s="9">
        <v>25</v>
      </c>
      <c r="Q1298" s="9" t="s">
        <v>54</v>
      </c>
      <c r="S1298" s="13">
        <v>2750000</v>
      </c>
      <c r="T1298" s="13">
        <v>2750000</v>
      </c>
      <c r="U1298" s="13">
        <v>550000</v>
      </c>
      <c r="W1298" s="13">
        <v>2200000</v>
      </c>
      <c r="AF1298" s="51">
        <f t="shared" si="19"/>
        <v>2200000</v>
      </c>
      <c r="AH1298" s="11">
        <v>41900</v>
      </c>
      <c r="AI1298" s="11">
        <v>42035</v>
      </c>
      <c r="AJ1298" s="13">
        <v>2750000</v>
      </c>
      <c r="AK1298" s="13">
        <v>550000</v>
      </c>
    </row>
    <row r="1299" spans="1:131" ht="41.25" customHeight="1" x14ac:dyDescent="0.25">
      <c r="A1299" s="9">
        <v>956</v>
      </c>
      <c r="B1299" s="10" t="s">
        <v>2664</v>
      </c>
      <c r="C1299" s="9" t="s">
        <v>2798</v>
      </c>
      <c r="E1299" s="9" t="s">
        <v>2665</v>
      </c>
      <c r="F1299" s="9" t="s">
        <v>2666</v>
      </c>
      <c r="I1299" s="9" t="s">
        <v>25</v>
      </c>
      <c r="M1299" s="9" t="s">
        <v>20</v>
      </c>
      <c r="O1299" s="9">
        <v>26</v>
      </c>
      <c r="AF1299" s="51">
        <f t="shared" si="19"/>
        <v>0</v>
      </c>
    </row>
    <row r="1300" spans="1:131" ht="41.25" customHeight="1" x14ac:dyDescent="0.25">
      <c r="A1300" s="18">
        <v>956</v>
      </c>
      <c r="B1300" s="17" t="s">
        <v>2664</v>
      </c>
      <c r="C1300" s="18" t="s">
        <v>2797</v>
      </c>
      <c r="D1300" s="19">
        <v>42023</v>
      </c>
      <c r="AF1300" s="51">
        <f t="shared" si="19"/>
        <v>0</v>
      </c>
    </row>
    <row r="1301" spans="1:131" ht="19.5" customHeight="1" x14ac:dyDescent="0.25">
      <c r="A1301" s="9">
        <v>957</v>
      </c>
      <c r="B1301" s="10" t="s">
        <v>2667</v>
      </c>
      <c r="C1301" s="9" t="s">
        <v>2668</v>
      </c>
      <c r="E1301" s="9" t="s">
        <v>1096</v>
      </c>
      <c r="F1301" s="9" t="s">
        <v>1097</v>
      </c>
      <c r="I1301" s="9" t="s">
        <v>25</v>
      </c>
      <c r="M1301" s="9" t="s">
        <v>20</v>
      </c>
      <c r="O1301" s="9">
        <v>30</v>
      </c>
      <c r="AF1301" s="51">
        <f t="shared" si="19"/>
        <v>0</v>
      </c>
    </row>
    <row r="1302" spans="1:131" ht="31.5" customHeight="1" x14ac:dyDescent="0.25">
      <c r="A1302" s="9">
        <v>958</v>
      </c>
      <c r="B1302" s="10" t="s">
        <v>2669</v>
      </c>
      <c r="C1302" s="9" t="s">
        <v>2670</v>
      </c>
      <c r="E1302" s="9" t="s">
        <v>2671</v>
      </c>
      <c r="F1302" s="9" t="s">
        <v>2672</v>
      </c>
      <c r="I1302" s="9" t="s">
        <v>2673</v>
      </c>
      <c r="M1302" s="9" t="s">
        <v>20</v>
      </c>
      <c r="O1302" s="9">
        <v>29</v>
      </c>
      <c r="AF1302" s="51">
        <f t="shared" si="19"/>
        <v>0</v>
      </c>
    </row>
    <row r="1303" spans="1:131" ht="19.5" customHeight="1" x14ac:dyDescent="0.25">
      <c r="A1303" s="9">
        <v>959</v>
      </c>
      <c r="B1303" s="10" t="s">
        <v>2674</v>
      </c>
      <c r="C1303" s="9" t="s">
        <v>2675</v>
      </c>
      <c r="E1303" s="9" t="s">
        <v>748</v>
      </c>
      <c r="F1303" s="9" t="s">
        <v>2676</v>
      </c>
      <c r="I1303" s="9" t="s">
        <v>25</v>
      </c>
      <c r="J1303" s="129">
        <v>41963</v>
      </c>
      <c r="K1303" s="129">
        <v>41873</v>
      </c>
      <c r="L1303" s="129">
        <v>42155</v>
      </c>
      <c r="M1303" s="9" t="s">
        <v>20</v>
      </c>
      <c r="O1303" s="9">
        <v>31</v>
      </c>
      <c r="Q1303" s="9" t="s">
        <v>54</v>
      </c>
      <c r="S1303" s="13">
        <v>11340000</v>
      </c>
      <c r="T1303" s="13">
        <v>11340000</v>
      </c>
      <c r="U1303" s="13">
        <v>1840000</v>
      </c>
      <c r="AF1303" s="51">
        <f t="shared" si="19"/>
        <v>0</v>
      </c>
      <c r="AG1303" s="45">
        <v>9000000</v>
      </c>
      <c r="AH1303" s="11">
        <v>41873</v>
      </c>
      <c r="AI1303" s="11">
        <v>42124</v>
      </c>
      <c r="AJ1303" s="13">
        <v>16247587</v>
      </c>
      <c r="AK1303" s="13">
        <v>4061897</v>
      </c>
    </row>
    <row r="1304" spans="1:131" s="18" customFormat="1" ht="19.5" customHeight="1" x14ac:dyDescent="0.25">
      <c r="A1304" s="18">
        <v>959</v>
      </c>
      <c r="B1304" s="17" t="s">
        <v>2674</v>
      </c>
      <c r="C1304" s="18" t="s">
        <v>3576</v>
      </c>
      <c r="D1304" s="19">
        <v>42318</v>
      </c>
      <c r="G1304" s="19"/>
      <c r="J1304" s="130"/>
      <c r="K1304" s="130"/>
      <c r="L1304" s="130"/>
      <c r="R1304" s="20"/>
      <c r="S1304" s="20"/>
      <c r="T1304" s="20"/>
      <c r="U1304" s="20"/>
      <c r="V1304" s="20"/>
      <c r="W1304" s="20"/>
      <c r="X1304" s="20"/>
      <c r="Y1304" s="20"/>
      <c r="Z1304" s="20"/>
      <c r="AA1304" s="20"/>
      <c r="AB1304" s="20"/>
      <c r="AC1304" s="20"/>
      <c r="AD1304" s="20"/>
      <c r="AE1304" s="20"/>
      <c r="AF1304" s="80"/>
      <c r="AG1304" s="46"/>
      <c r="AH1304" s="19"/>
      <c r="AI1304" s="19"/>
      <c r="AJ1304" s="20"/>
      <c r="AK1304" s="20"/>
      <c r="AL1304" s="19"/>
      <c r="AM1304" s="19"/>
      <c r="AN1304" s="20"/>
      <c r="AO1304" s="20"/>
      <c r="AP1304" s="19"/>
      <c r="AQ1304" s="19"/>
      <c r="AR1304" s="20"/>
      <c r="AS1304" s="20"/>
      <c r="AT1304" s="19"/>
      <c r="AU1304" s="19"/>
      <c r="AV1304" s="20"/>
      <c r="AW1304" s="20"/>
      <c r="AX1304" s="19"/>
      <c r="AY1304" s="19"/>
      <c r="AZ1304" s="20"/>
      <c r="BA1304" s="20"/>
      <c r="BB1304" s="19"/>
      <c r="BC1304" s="19"/>
      <c r="BD1304" s="20"/>
      <c r="BE1304" s="20"/>
      <c r="BF1304" s="19"/>
      <c r="BG1304" s="19"/>
      <c r="BH1304" s="20"/>
      <c r="BI1304" s="20"/>
      <c r="BJ1304" s="19"/>
      <c r="BK1304" s="19"/>
      <c r="BL1304" s="20"/>
      <c r="BM1304" s="20"/>
      <c r="BN1304" s="19"/>
      <c r="BO1304" s="19"/>
      <c r="BP1304" s="20"/>
      <c r="BQ1304" s="20"/>
      <c r="BT1304" s="20"/>
      <c r="BU1304" s="20"/>
      <c r="BX1304" s="20"/>
      <c r="BY1304" s="20"/>
      <c r="CB1304" s="20"/>
      <c r="CC1304" s="20"/>
      <c r="CF1304" s="20"/>
      <c r="CG1304" s="20"/>
      <c r="CJ1304" s="20"/>
      <c r="CK1304" s="20"/>
      <c r="CN1304" s="20"/>
      <c r="CO1304" s="20"/>
      <c r="CP1304" s="19"/>
      <c r="CQ1304" s="19"/>
      <c r="CR1304" s="20"/>
      <c r="CS1304" s="20"/>
      <c r="CT1304" s="19"/>
      <c r="CU1304" s="19"/>
      <c r="CV1304" s="20"/>
      <c r="CW1304" s="20"/>
      <c r="CX1304" s="96"/>
      <c r="CY1304" s="96"/>
      <c r="CZ1304" s="20"/>
      <c r="DA1304" s="20"/>
      <c r="DB1304" s="96"/>
      <c r="DC1304" s="96"/>
      <c r="DD1304" s="20"/>
      <c r="DE1304" s="20"/>
      <c r="DF1304" s="96"/>
      <c r="DG1304" s="96"/>
      <c r="DH1304" s="20"/>
      <c r="DI1304" s="20"/>
      <c r="DJ1304" s="96"/>
      <c r="DK1304" s="96"/>
      <c r="DL1304" s="20"/>
      <c r="DM1304" s="20"/>
      <c r="DN1304" s="96"/>
      <c r="DO1304" s="96"/>
      <c r="DP1304" s="20"/>
      <c r="DQ1304" s="20"/>
      <c r="DR1304" s="96"/>
      <c r="DS1304" s="96"/>
      <c r="DT1304" s="20"/>
      <c r="DU1304" s="20"/>
      <c r="DV1304" s="96"/>
      <c r="DW1304" s="96"/>
      <c r="DX1304" s="20"/>
      <c r="DY1304" s="20"/>
      <c r="DZ1304" s="56"/>
      <c r="EA1304" s="57"/>
    </row>
    <row r="1305" spans="1:131" s="18" customFormat="1" ht="19.5" customHeight="1" x14ac:dyDescent="0.25">
      <c r="A1305" s="18">
        <v>959</v>
      </c>
      <c r="B1305" s="17" t="s">
        <v>2674</v>
      </c>
      <c r="C1305" s="18" t="s">
        <v>3576</v>
      </c>
      <c r="D1305" s="19">
        <v>42419</v>
      </c>
      <c r="G1305" s="19"/>
      <c r="J1305" s="130"/>
      <c r="K1305" s="130"/>
      <c r="L1305" s="130"/>
      <c r="R1305" s="20"/>
      <c r="S1305" s="20">
        <v>17154013</v>
      </c>
      <c r="T1305" s="20">
        <v>17154013</v>
      </c>
      <c r="U1305" s="20">
        <v>4288503</v>
      </c>
      <c r="V1305" s="20"/>
      <c r="W1305" s="20"/>
      <c r="X1305" s="20"/>
      <c r="Y1305" s="20"/>
      <c r="Z1305" s="20"/>
      <c r="AA1305" s="20"/>
      <c r="AB1305" s="20"/>
      <c r="AC1305" s="20"/>
      <c r="AD1305" s="20"/>
      <c r="AE1305" s="20"/>
      <c r="AF1305" s="80"/>
      <c r="AG1305" s="46"/>
      <c r="AH1305" s="19"/>
      <c r="AI1305" s="19"/>
      <c r="AJ1305" s="20"/>
      <c r="AK1305" s="20"/>
      <c r="AL1305" s="19"/>
      <c r="AM1305" s="19"/>
      <c r="AN1305" s="20"/>
      <c r="AO1305" s="20"/>
      <c r="AP1305" s="19"/>
      <c r="AQ1305" s="19"/>
      <c r="AR1305" s="20"/>
      <c r="AS1305" s="20"/>
      <c r="AT1305" s="19"/>
      <c r="AU1305" s="19"/>
      <c r="AV1305" s="20"/>
      <c r="AW1305" s="20"/>
      <c r="AX1305" s="19"/>
      <c r="AY1305" s="19"/>
      <c r="AZ1305" s="20"/>
      <c r="BA1305" s="20"/>
      <c r="BB1305" s="19"/>
      <c r="BC1305" s="19"/>
      <c r="BD1305" s="20"/>
      <c r="BE1305" s="20"/>
      <c r="BF1305" s="19"/>
      <c r="BG1305" s="19"/>
      <c r="BH1305" s="20"/>
      <c r="BI1305" s="20"/>
      <c r="BJ1305" s="19"/>
      <c r="BK1305" s="19"/>
      <c r="BL1305" s="20"/>
      <c r="BM1305" s="20"/>
      <c r="BN1305" s="19"/>
      <c r="BO1305" s="19"/>
      <c r="BP1305" s="20"/>
      <c r="BQ1305" s="20"/>
      <c r="BT1305" s="20"/>
      <c r="BU1305" s="20"/>
      <c r="BX1305" s="20"/>
      <c r="BY1305" s="20"/>
      <c r="CB1305" s="20"/>
      <c r="CC1305" s="20"/>
      <c r="CF1305" s="20"/>
      <c r="CG1305" s="20"/>
      <c r="CJ1305" s="20"/>
      <c r="CK1305" s="20"/>
      <c r="CN1305" s="20"/>
      <c r="CO1305" s="20"/>
      <c r="CP1305" s="19"/>
      <c r="CQ1305" s="19"/>
      <c r="CR1305" s="20"/>
      <c r="CS1305" s="20"/>
      <c r="CT1305" s="19"/>
      <c r="CU1305" s="19"/>
      <c r="CV1305" s="20"/>
      <c r="CW1305" s="20"/>
      <c r="CX1305" s="96"/>
      <c r="CY1305" s="96"/>
      <c r="CZ1305" s="20"/>
      <c r="DA1305" s="20"/>
      <c r="DB1305" s="96"/>
      <c r="DC1305" s="96"/>
      <c r="DD1305" s="20"/>
      <c r="DE1305" s="20"/>
      <c r="DF1305" s="96"/>
      <c r="DG1305" s="96"/>
      <c r="DH1305" s="20"/>
      <c r="DI1305" s="20"/>
      <c r="DJ1305" s="96"/>
      <c r="DK1305" s="96"/>
      <c r="DL1305" s="20"/>
      <c r="DM1305" s="20"/>
      <c r="DN1305" s="96"/>
      <c r="DO1305" s="96"/>
      <c r="DP1305" s="20"/>
      <c r="DQ1305" s="20"/>
      <c r="DR1305" s="96"/>
      <c r="DS1305" s="96"/>
      <c r="DT1305" s="20"/>
      <c r="DU1305" s="20"/>
      <c r="DV1305" s="96"/>
      <c r="DW1305" s="96"/>
      <c r="DX1305" s="20"/>
      <c r="DY1305" s="20"/>
      <c r="DZ1305" s="56"/>
      <c r="EA1305" s="57"/>
    </row>
    <row r="1306" spans="1:131" ht="19.5" customHeight="1" x14ac:dyDescent="0.25">
      <c r="A1306" s="9">
        <v>960</v>
      </c>
      <c r="B1306" s="10" t="s">
        <v>2677</v>
      </c>
      <c r="C1306" s="9" t="s">
        <v>3437</v>
      </c>
      <c r="E1306" s="9" t="s">
        <v>2678</v>
      </c>
      <c r="F1306" s="9" t="s">
        <v>2305</v>
      </c>
      <c r="I1306" s="9" t="s">
        <v>35</v>
      </c>
      <c r="J1306" s="129">
        <v>42122</v>
      </c>
      <c r="K1306" s="129">
        <v>41913</v>
      </c>
      <c r="L1306" s="129">
        <v>42643</v>
      </c>
      <c r="O1306" s="9">
        <v>22</v>
      </c>
      <c r="Q1306" s="9" t="s">
        <v>61</v>
      </c>
      <c r="S1306" s="13">
        <v>11190211914</v>
      </c>
      <c r="T1306" s="13">
        <v>11190211914</v>
      </c>
      <c r="U1306" s="13">
        <v>2797552979</v>
      </c>
      <c r="AF1306" s="51">
        <f t="shared" si="19"/>
        <v>0</v>
      </c>
      <c r="AH1306" s="11">
        <v>42005</v>
      </c>
      <c r="AI1306" s="11">
        <v>42094</v>
      </c>
      <c r="AJ1306" s="13">
        <v>233857597</v>
      </c>
      <c r="AK1306" s="13">
        <v>58464399</v>
      </c>
      <c r="AL1306" s="11">
        <v>42095</v>
      </c>
      <c r="AM1306" s="11">
        <v>42185</v>
      </c>
      <c r="AN1306" s="13">
        <v>3355683017</v>
      </c>
      <c r="AO1306" s="13">
        <v>838920754</v>
      </c>
      <c r="AP1306" s="11">
        <v>42186</v>
      </c>
      <c r="AQ1306" s="11">
        <v>42277</v>
      </c>
      <c r="AR1306" s="13">
        <v>3783157430</v>
      </c>
      <c r="AS1306" s="13">
        <v>945789358</v>
      </c>
      <c r="AT1306" s="11">
        <v>42278</v>
      </c>
      <c r="AU1306" s="11">
        <v>42369</v>
      </c>
      <c r="AV1306" s="13">
        <v>220906902</v>
      </c>
      <c r="AW1306" s="13">
        <v>55226726</v>
      </c>
      <c r="AX1306" s="11">
        <v>42370</v>
      </c>
      <c r="AY1306" s="11">
        <v>42460</v>
      </c>
      <c r="AZ1306" s="13">
        <v>697891639</v>
      </c>
      <c r="BA1306" s="13">
        <v>174472910</v>
      </c>
      <c r="BB1306" s="11">
        <v>42005</v>
      </c>
      <c r="BC1306" s="11">
        <v>42460</v>
      </c>
      <c r="BD1306" s="13">
        <v>9632057333</v>
      </c>
      <c r="BE1306" s="13">
        <v>335140186</v>
      </c>
      <c r="DZ1306" s="54">
        <v>9632057333</v>
      </c>
      <c r="EA1306" s="55">
        <v>2408014333</v>
      </c>
    </row>
    <row r="1307" spans="1:131" ht="19.5" customHeight="1" x14ac:dyDescent="0.25">
      <c r="A1307" s="9">
        <v>961</v>
      </c>
      <c r="B1307" s="10" t="s">
        <v>2679</v>
      </c>
      <c r="C1307" s="9" t="s">
        <v>2680</v>
      </c>
      <c r="E1307" s="9" t="s">
        <v>915</v>
      </c>
      <c r="F1307" s="9" t="s">
        <v>2573</v>
      </c>
      <c r="I1307" s="9" t="s">
        <v>28</v>
      </c>
      <c r="J1307" s="129">
        <v>42113</v>
      </c>
      <c r="K1307" s="129">
        <v>41974</v>
      </c>
      <c r="L1307" s="129">
        <v>42153</v>
      </c>
      <c r="M1307" s="9" t="s">
        <v>20</v>
      </c>
      <c r="O1307" s="9">
        <v>31</v>
      </c>
      <c r="Q1307" s="9" t="s">
        <v>54</v>
      </c>
      <c r="S1307" s="13">
        <v>16100000</v>
      </c>
      <c r="T1307" s="13">
        <v>16100000</v>
      </c>
      <c r="U1307" s="13">
        <v>4025000</v>
      </c>
      <c r="AF1307" s="51">
        <f t="shared" si="19"/>
        <v>0</v>
      </c>
      <c r="AH1307" s="11">
        <v>41974</v>
      </c>
      <c r="AI1307" s="11">
        <v>42153</v>
      </c>
      <c r="AJ1307" s="13">
        <v>13008674</v>
      </c>
      <c r="AK1307" s="13">
        <v>3252169</v>
      </c>
    </row>
    <row r="1308" spans="1:131" s="18" customFormat="1" ht="19.5" customHeight="1" x14ac:dyDescent="0.25">
      <c r="A1308" s="18">
        <v>961</v>
      </c>
      <c r="B1308" s="17" t="s">
        <v>2679</v>
      </c>
      <c r="C1308" s="18" t="s">
        <v>4433</v>
      </c>
      <c r="D1308" s="19">
        <v>42522</v>
      </c>
      <c r="G1308" s="19"/>
      <c r="J1308" s="130"/>
      <c r="K1308" s="130"/>
      <c r="L1308" s="130"/>
      <c r="R1308" s="20"/>
      <c r="S1308" s="20"/>
      <c r="T1308" s="20"/>
      <c r="U1308" s="20"/>
      <c r="V1308" s="20"/>
      <c r="W1308" s="20"/>
      <c r="X1308" s="20"/>
      <c r="Y1308" s="20"/>
      <c r="Z1308" s="20"/>
      <c r="AA1308" s="20"/>
      <c r="AB1308" s="20"/>
      <c r="AC1308" s="20"/>
      <c r="AD1308" s="20"/>
      <c r="AE1308" s="20"/>
      <c r="AF1308" s="80"/>
      <c r="AG1308" s="46"/>
      <c r="AH1308" s="19"/>
      <c r="AI1308" s="19"/>
      <c r="AJ1308" s="20"/>
      <c r="AK1308" s="20"/>
      <c r="AL1308" s="19"/>
      <c r="AM1308" s="19"/>
      <c r="AN1308" s="20"/>
      <c r="AO1308" s="20"/>
      <c r="AP1308" s="19"/>
      <c r="AQ1308" s="19"/>
      <c r="AR1308" s="20"/>
      <c r="AS1308" s="20"/>
      <c r="AT1308" s="19"/>
      <c r="AU1308" s="19"/>
      <c r="AV1308" s="20"/>
      <c r="AW1308" s="20"/>
      <c r="AX1308" s="19"/>
      <c r="AY1308" s="19"/>
      <c r="AZ1308" s="20"/>
      <c r="BA1308" s="20"/>
      <c r="BB1308" s="19"/>
      <c r="BC1308" s="19"/>
      <c r="BD1308" s="20"/>
      <c r="BE1308" s="20"/>
      <c r="BF1308" s="19"/>
      <c r="BG1308" s="19"/>
      <c r="BH1308" s="20"/>
      <c r="BI1308" s="20"/>
      <c r="BJ1308" s="19"/>
      <c r="BK1308" s="19"/>
      <c r="BL1308" s="20"/>
      <c r="BM1308" s="20"/>
      <c r="BN1308" s="19"/>
      <c r="BO1308" s="19"/>
      <c r="BP1308" s="20"/>
      <c r="BQ1308" s="20"/>
      <c r="BT1308" s="20"/>
      <c r="BU1308" s="20"/>
      <c r="BX1308" s="20"/>
      <c r="BY1308" s="20"/>
      <c r="CB1308" s="20"/>
      <c r="CC1308" s="20"/>
      <c r="CF1308" s="20"/>
      <c r="CG1308" s="20"/>
      <c r="CJ1308" s="20"/>
      <c r="CK1308" s="20"/>
      <c r="CN1308" s="20"/>
      <c r="CO1308" s="20"/>
      <c r="CP1308" s="19"/>
      <c r="CQ1308" s="19"/>
      <c r="CR1308" s="20"/>
      <c r="CS1308" s="20"/>
      <c r="CT1308" s="19"/>
      <c r="CU1308" s="19"/>
      <c r="CV1308" s="20"/>
      <c r="CW1308" s="20"/>
      <c r="CX1308" s="96"/>
      <c r="CY1308" s="96"/>
      <c r="CZ1308" s="20"/>
      <c r="DA1308" s="20"/>
      <c r="DB1308" s="96"/>
      <c r="DC1308" s="96"/>
      <c r="DD1308" s="20"/>
      <c r="DE1308" s="20"/>
      <c r="DF1308" s="96"/>
      <c r="DG1308" s="96"/>
      <c r="DH1308" s="20"/>
      <c r="DI1308" s="20"/>
      <c r="DJ1308" s="96"/>
      <c r="DK1308" s="96"/>
      <c r="DL1308" s="20"/>
      <c r="DM1308" s="20"/>
      <c r="DN1308" s="96"/>
      <c r="DO1308" s="96"/>
      <c r="DP1308" s="20"/>
      <c r="DQ1308" s="20"/>
      <c r="DR1308" s="96"/>
      <c r="DS1308" s="96"/>
      <c r="DT1308" s="20"/>
      <c r="DU1308" s="20"/>
      <c r="DV1308" s="96"/>
      <c r="DW1308" s="96"/>
      <c r="DX1308" s="20"/>
      <c r="DY1308" s="20"/>
      <c r="DZ1308" s="56"/>
      <c r="EA1308" s="57"/>
    </row>
    <row r="1309" spans="1:131" ht="19.5" customHeight="1" x14ac:dyDescent="0.25">
      <c r="A1309" s="9">
        <v>962</v>
      </c>
      <c r="B1309" s="10" t="s">
        <v>2681</v>
      </c>
      <c r="C1309" s="9" t="s">
        <v>3026</v>
      </c>
      <c r="E1309" s="9" t="s">
        <v>654</v>
      </c>
      <c r="F1309" s="9" t="s">
        <v>655</v>
      </c>
      <c r="I1309" s="9" t="s">
        <v>25</v>
      </c>
      <c r="J1309" s="129">
        <v>41639</v>
      </c>
      <c r="K1309" s="129">
        <v>41548</v>
      </c>
      <c r="L1309" s="129">
        <v>42093</v>
      </c>
      <c r="M1309" s="9" t="s">
        <v>20</v>
      </c>
      <c r="O1309" s="9">
        <v>31</v>
      </c>
      <c r="Q1309" s="9" t="s">
        <v>54</v>
      </c>
      <c r="S1309" s="13">
        <v>9995000</v>
      </c>
      <c r="T1309" s="13">
        <v>9995000</v>
      </c>
      <c r="U1309" s="13">
        <v>2498750</v>
      </c>
      <c r="AF1309" s="51">
        <f t="shared" si="19"/>
        <v>0</v>
      </c>
      <c r="AH1309" s="11">
        <v>41548</v>
      </c>
      <c r="AI1309" s="11">
        <v>42003</v>
      </c>
      <c r="AJ1309" s="13">
        <v>9794960</v>
      </c>
      <c r="AK1309" s="13">
        <v>2448740</v>
      </c>
    </row>
    <row r="1310" spans="1:131" s="18" customFormat="1" ht="19.5" customHeight="1" x14ac:dyDescent="0.25">
      <c r="A1310" s="18">
        <v>962</v>
      </c>
      <c r="B1310" s="17" t="s">
        <v>2681</v>
      </c>
      <c r="C1310" s="18" t="s">
        <v>3026</v>
      </c>
      <c r="D1310" s="19">
        <v>42208</v>
      </c>
      <c r="G1310" s="19"/>
      <c r="J1310" s="130"/>
      <c r="K1310" s="130"/>
      <c r="L1310" s="130">
        <v>42003</v>
      </c>
      <c r="R1310" s="20"/>
      <c r="S1310" s="20"/>
      <c r="T1310" s="20"/>
      <c r="U1310" s="20"/>
      <c r="V1310" s="20"/>
      <c r="W1310" s="20"/>
      <c r="X1310" s="20"/>
      <c r="Y1310" s="20"/>
      <c r="Z1310" s="20"/>
      <c r="AA1310" s="20"/>
      <c r="AB1310" s="20"/>
      <c r="AC1310" s="20"/>
      <c r="AD1310" s="20"/>
      <c r="AE1310" s="20"/>
      <c r="AF1310" s="51">
        <f t="shared" si="19"/>
        <v>0</v>
      </c>
      <c r="AG1310" s="46"/>
      <c r="AH1310" s="19"/>
      <c r="AI1310" s="19"/>
      <c r="AJ1310" s="20"/>
      <c r="AK1310" s="20"/>
      <c r="AL1310" s="19"/>
      <c r="AM1310" s="19"/>
      <c r="AN1310" s="20"/>
      <c r="AO1310" s="20"/>
      <c r="AP1310" s="19"/>
      <c r="AQ1310" s="19"/>
      <c r="AR1310" s="20"/>
      <c r="AS1310" s="20"/>
      <c r="AT1310" s="19"/>
      <c r="AU1310" s="19"/>
      <c r="AV1310" s="20"/>
      <c r="AW1310" s="20"/>
      <c r="AX1310" s="19"/>
      <c r="AY1310" s="19"/>
      <c r="AZ1310" s="20"/>
      <c r="BA1310" s="20"/>
      <c r="BB1310" s="19"/>
      <c r="BC1310" s="19"/>
      <c r="BD1310" s="20"/>
      <c r="BE1310" s="20"/>
      <c r="BF1310" s="19"/>
      <c r="BG1310" s="19"/>
      <c r="BH1310" s="20"/>
      <c r="BI1310" s="20"/>
      <c r="BJ1310" s="19"/>
      <c r="BK1310" s="19"/>
      <c r="BL1310" s="20"/>
      <c r="BM1310" s="20"/>
      <c r="BN1310" s="19"/>
      <c r="BO1310" s="19"/>
      <c r="BP1310" s="20"/>
      <c r="BQ1310" s="20"/>
      <c r="BT1310" s="20"/>
      <c r="BU1310" s="20"/>
      <c r="BX1310" s="20"/>
      <c r="BY1310" s="20"/>
      <c r="CB1310" s="20"/>
      <c r="CC1310" s="20"/>
      <c r="CF1310" s="20"/>
      <c r="CG1310" s="20"/>
      <c r="CJ1310" s="20"/>
      <c r="CK1310" s="20"/>
      <c r="CN1310" s="20"/>
      <c r="CO1310" s="20"/>
      <c r="CP1310" s="19"/>
      <c r="CQ1310" s="19"/>
      <c r="CR1310" s="20"/>
      <c r="CS1310" s="20"/>
      <c r="CT1310" s="19"/>
      <c r="CU1310" s="19"/>
      <c r="CV1310" s="20"/>
      <c r="CW1310" s="20"/>
      <c r="CX1310" s="96"/>
      <c r="CY1310" s="96"/>
      <c r="CZ1310" s="20"/>
      <c r="DA1310" s="20"/>
      <c r="DB1310" s="96"/>
      <c r="DC1310" s="96"/>
      <c r="DD1310" s="20"/>
      <c r="DE1310" s="20"/>
      <c r="DF1310" s="96"/>
      <c r="DG1310" s="96"/>
      <c r="DH1310" s="20"/>
      <c r="DI1310" s="20"/>
      <c r="DJ1310" s="96"/>
      <c r="DK1310" s="96"/>
      <c r="DL1310" s="20"/>
      <c r="DM1310" s="20"/>
      <c r="DN1310" s="96"/>
      <c r="DO1310" s="96"/>
      <c r="DP1310" s="20"/>
      <c r="DQ1310" s="20"/>
      <c r="DR1310" s="96"/>
      <c r="DS1310" s="96"/>
      <c r="DT1310" s="20"/>
      <c r="DU1310" s="20"/>
      <c r="DV1310" s="96"/>
      <c r="DW1310" s="96"/>
      <c r="DX1310" s="20"/>
      <c r="DY1310" s="20"/>
      <c r="DZ1310" s="56"/>
      <c r="EA1310" s="57"/>
    </row>
    <row r="1311" spans="1:131" ht="19.5" customHeight="1" x14ac:dyDescent="0.25">
      <c r="A1311" s="9">
        <v>963</v>
      </c>
      <c r="B1311" s="10" t="s">
        <v>2684</v>
      </c>
      <c r="C1311" s="9" t="s">
        <v>2685</v>
      </c>
      <c r="E1311" s="9" t="s">
        <v>447</v>
      </c>
      <c r="F1311" s="9" t="s">
        <v>2191</v>
      </c>
      <c r="I1311" s="9" t="s">
        <v>25</v>
      </c>
      <c r="J1311" s="129">
        <v>41608</v>
      </c>
      <c r="K1311" s="129">
        <v>41608</v>
      </c>
      <c r="L1311" s="129">
        <v>42004</v>
      </c>
      <c r="O1311" s="9">
        <v>24</v>
      </c>
      <c r="S1311" s="13">
        <v>7130000</v>
      </c>
      <c r="T1311" s="13">
        <v>7130000</v>
      </c>
      <c r="U1311" s="13">
        <v>1426000</v>
      </c>
      <c r="AF1311" s="51">
        <f t="shared" si="19"/>
        <v>0</v>
      </c>
    </row>
    <row r="1312" spans="1:131" ht="19.5" customHeight="1" x14ac:dyDescent="0.25">
      <c r="A1312" s="9">
        <v>964</v>
      </c>
      <c r="B1312" s="10" t="s">
        <v>2686</v>
      </c>
      <c r="C1312" s="9" t="s">
        <v>2687</v>
      </c>
      <c r="E1312" s="9" t="s">
        <v>36</v>
      </c>
      <c r="F1312" s="9" t="s">
        <v>1413</v>
      </c>
      <c r="I1312" s="9" t="s">
        <v>25</v>
      </c>
      <c r="O1312" s="9">
        <v>29</v>
      </c>
      <c r="AF1312" s="51">
        <f t="shared" si="19"/>
        <v>0</v>
      </c>
    </row>
    <row r="1313" spans="1:131" ht="19.5" customHeight="1" x14ac:dyDescent="0.25">
      <c r="A1313" s="9">
        <v>965</v>
      </c>
      <c r="B1313" s="10" t="s">
        <v>2688</v>
      </c>
      <c r="C1313" s="9" t="s">
        <v>2689</v>
      </c>
      <c r="E1313" s="9" t="s">
        <v>658</v>
      </c>
      <c r="F1313" s="9" t="s">
        <v>659</v>
      </c>
      <c r="I1313" s="9" t="s">
        <v>35</v>
      </c>
      <c r="J1313" s="129">
        <v>41967</v>
      </c>
      <c r="K1313" s="129">
        <v>41752</v>
      </c>
      <c r="L1313" s="129">
        <v>42200</v>
      </c>
      <c r="M1313" s="9" t="s">
        <v>20</v>
      </c>
      <c r="O1313" s="9">
        <v>32</v>
      </c>
      <c r="Q1313" s="9" t="s">
        <v>54</v>
      </c>
      <c r="S1313" s="13">
        <v>150000000</v>
      </c>
      <c r="T1313" s="13">
        <v>150000000</v>
      </c>
      <c r="U1313" s="13">
        <v>30000000</v>
      </c>
      <c r="AF1313" s="51">
        <f t="shared" si="19"/>
        <v>0</v>
      </c>
      <c r="AH1313" s="11">
        <v>41752</v>
      </c>
      <c r="AI1313" s="11">
        <v>42200</v>
      </c>
      <c r="AJ1313" s="13">
        <v>148500000</v>
      </c>
      <c r="AK1313" s="13">
        <v>29700000</v>
      </c>
    </row>
    <row r="1314" spans="1:131" ht="19.5" customHeight="1" x14ac:dyDescent="0.25">
      <c r="A1314" s="9">
        <v>966</v>
      </c>
      <c r="B1314" s="10" t="s">
        <v>2691</v>
      </c>
      <c r="C1314" s="9" t="s">
        <v>2693</v>
      </c>
      <c r="E1314" s="9" t="s">
        <v>447</v>
      </c>
      <c r="F1314" s="9" t="s">
        <v>2191</v>
      </c>
      <c r="I1314" s="9" t="s">
        <v>25</v>
      </c>
      <c r="J1314" s="129">
        <v>41952</v>
      </c>
      <c r="K1314" s="129">
        <v>41952</v>
      </c>
      <c r="L1314" s="129">
        <v>42369</v>
      </c>
      <c r="O1314" s="9">
        <v>24</v>
      </c>
      <c r="Q1314" s="9" t="s">
        <v>54</v>
      </c>
      <c r="S1314" s="13">
        <v>4600000</v>
      </c>
      <c r="T1314" s="13">
        <v>4600000</v>
      </c>
      <c r="U1314" s="13">
        <v>1150000</v>
      </c>
      <c r="AF1314" s="51">
        <f t="shared" si="19"/>
        <v>0</v>
      </c>
      <c r="AH1314" s="11">
        <v>41738</v>
      </c>
      <c r="AI1314" s="11">
        <v>42004</v>
      </c>
      <c r="AJ1314" s="13">
        <v>4475000</v>
      </c>
      <c r="AK1314" s="13">
        <v>1118750</v>
      </c>
    </row>
    <row r="1315" spans="1:131" ht="19.5" customHeight="1" x14ac:dyDescent="0.25">
      <c r="A1315" s="18">
        <v>966</v>
      </c>
      <c r="B1315" s="17" t="s">
        <v>2691</v>
      </c>
      <c r="C1315" s="18" t="s">
        <v>2693</v>
      </c>
      <c r="D1315" s="19">
        <v>42026</v>
      </c>
      <c r="L1315" s="130">
        <v>42004</v>
      </c>
      <c r="AF1315" s="51">
        <f t="shared" si="19"/>
        <v>0</v>
      </c>
    </row>
    <row r="1316" spans="1:131" ht="19.5" customHeight="1" x14ac:dyDescent="0.25">
      <c r="A1316" s="9">
        <v>967</v>
      </c>
      <c r="B1316" s="10" t="s">
        <v>2692</v>
      </c>
      <c r="C1316" s="9" t="s">
        <v>2696</v>
      </c>
      <c r="E1316" s="9" t="s">
        <v>447</v>
      </c>
      <c r="F1316" s="9" t="s">
        <v>2191</v>
      </c>
      <c r="I1316" s="9" t="s">
        <v>25</v>
      </c>
      <c r="J1316" s="129">
        <v>41952</v>
      </c>
      <c r="K1316" s="129">
        <v>41952</v>
      </c>
      <c r="L1316" s="129">
        <v>42369</v>
      </c>
      <c r="O1316" s="9">
        <v>24</v>
      </c>
      <c r="Q1316" s="9" t="s">
        <v>54</v>
      </c>
      <c r="S1316" s="13">
        <v>4495000</v>
      </c>
      <c r="T1316" s="13">
        <v>4495000</v>
      </c>
      <c r="U1316" s="13">
        <v>1123750</v>
      </c>
      <c r="AF1316" s="51">
        <f t="shared" si="19"/>
        <v>0</v>
      </c>
      <c r="AH1316" s="11">
        <v>41952</v>
      </c>
      <c r="AI1316" s="11">
        <v>42004</v>
      </c>
      <c r="AJ1316" s="13">
        <v>4370000</v>
      </c>
      <c r="AK1316" s="13">
        <v>1092500</v>
      </c>
    </row>
    <row r="1317" spans="1:131" ht="19.5" customHeight="1" x14ac:dyDescent="0.25">
      <c r="A1317" s="18">
        <v>967</v>
      </c>
      <c r="B1317" s="17" t="s">
        <v>2692</v>
      </c>
      <c r="C1317" s="18" t="s">
        <v>2696</v>
      </c>
      <c r="D1317" s="19">
        <v>42026</v>
      </c>
      <c r="L1317" s="130">
        <v>42004</v>
      </c>
      <c r="AF1317" s="51">
        <f t="shared" si="19"/>
        <v>0</v>
      </c>
    </row>
    <row r="1318" spans="1:131" ht="19.5" customHeight="1" x14ac:dyDescent="0.25">
      <c r="A1318" s="9">
        <v>968</v>
      </c>
      <c r="B1318" s="10" t="s">
        <v>2694</v>
      </c>
      <c r="C1318" s="9" t="s">
        <v>2690</v>
      </c>
      <c r="E1318" s="9" t="s">
        <v>447</v>
      </c>
      <c r="F1318" s="9" t="s">
        <v>2191</v>
      </c>
      <c r="I1318" s="9" t="s">
        <v>25</v>
      </c>
      <c r="J1318" s="129">
        <v>41952</v>
      </c>
      <c r="K1318" s="129">
        <v>41952</v>
      </c>
      <c r="L1318" s="129">
        <v>42369</v>
      </c>
      <c r="O1318" s="9">
        <v>24</v>
      </c>
      <c r="Q1318" s="9" t="s">
        <v>54</v>
      </c>
      <c r="S1318" s="13">
        <v>4530000</v>
      </c>
      <c r="T1318" s="13">
        <v>4530000</v>
      </c>
      <c r="U1318" s="13">
        <v>1132500</v>
      </c>
      <c r="AF1318" s="51">
        <f t="shared" si="19"/>
        <v>0</v>
      </c>
      <c r="AH1318" s="11">
        <v>41952</v>
      </c>
      <c r="AI1318" s="11">
        <v>42004</v>
      </c>
      <c r="AJ1318" s="13">
        <v>3115000</v>
      </c>
      <c r="AK1318" s="13">
        <v>778750</v>
      </c>
    </row>
    <row r="1319" spans="1:131" ht="19.5" customHeight="1" x14ac:dyDescent="0.25">
      <c r="A1319" s="18">
        <v>968</v>
      </c>
      <c r="B1319" s="17" t="s">
        <v>2694</v>
      </c>
      <c r="C1319" s="18" t="s">
        <v>2690</v>
      </c>
      <c r="D1319" s="19">
        <v>42026</v>
      </c>
      <c r="L1319" s="130">
        <v>42004</v>
      </c>
      <c r="AF1319" s="51">
        <f t="shared" si="19"/>
        <v>0</v>
      </c>
    </row>
    <row r="1320" spans="1:131" ht="19.5" customHeight="1" x14ac:dyDescent="0.25">
      <c r="A1320" s="9">
        <v>969</v>
      </c>
      <c r="B1320" s="10" t="s">
        <v>2695</v>
      </c>
      <c r="C1320" s="9" t="s">
        <v>2821</v>
      </c>
      <c r="E1320" s="9" t="s">
        <v>447</v>
      </c>
      <c r="F1320" s="9" t="s">
        <v>2191</v>
      </c>
      <c r="I1320" s="9" t="s">
        <v>25</v>
      </c>
      <c r="J1320" s="129">
        <v>41951</v>
      </c>
      <c r="K1320" s="129">
        <v>41951</v>
      </c>
      <c r="L1320" s="129">
        <v>42369</v>
      </c>
      <c r="O1320" s="9">
        <v>24</v>
      </c>
      <c r="Q1320" s="9" t="s">
        <v>54</v>
      </c>
      <c r="S1320" s="13">
        <v>7235000</v>
      </c>
      <c r="T1320" s="13">
        <v>7235000</v>
      </c>
      <c r="U1320" s="13">
        <v>1808750</v>
      </c>
      <c r="AF1320" s="51">
        <f t="shared" si="19"/>
        <v>0</v>
      </c>
      <c r="AH1320" s="11">
        <v>41951</v>
      </c>
      <c r="AI1320" s="11">
        <v>42004</v>
      </c>
      <c r="AJ1320" s="13">
        <v>4280000</v>
      </c>
      <c r="AK1320" s="13">
        <v>1070000</v>
      </c>
    </row>
    <row r="1321" spans="1:131" ht="19.5" customHeight="1" x14ac:dyDescent="0.25">
      <c r="A1321" s="18">
        <v>969</v>
      </c>
      <c r="B1321" s="17" t="s">
        <v>2695</v>
      </c>
      <c r="C1321" s="18" t="s">
        <v>2821</v>
      </c>
      <c r="D1321" s="19">
        <v>42026</v>
      </c>
      <c r="L1321" s="130">
        <v>42004</v>
      </c>
      <c r="AF1321" s="51">
        <f t="shared" si="19"/>
        <v>0</v>
      </c>
    </row>
    <row r="1322" spans="1:131" ht="19.5" customHeight="1" x14ac:dyDescent="0.25">
      <c r="A1322" s="9">
        <v>970</v>
      </c>
      <c r="B1322" s="10" t="s">
        <v>2697</v>
      </c>
      <c r="C1322" s="9" t="s">
        <v>2820</v>
      </c>
      <c r="E1322" s="9" t="s">
        <v>447</v>
      </c>
      <c r="F1322" s="9" t="s">
        <v>2191</v>
      </c>
      <c r="I1322" s="9" t="s">
        <v>25</v>
      </c>
      <c r="J1322" s="129">
        <v>41962</v>
      </c>
      <c r="K1322" s="129">
        <v>41962</v>
      </c>
      <c r="L1322" s="129">
        <v>42369</v>
      </c>
      <c r="O1322" s="9">
        <v>24</v>
      </c>
      <c r="Q1322" s="9" t="s">
        <v>54</v>
      </c>
      <c r="S1322" s="13">
        <v>7200000</v>
      </c>
      <c r="T1322" s="13">
        <v>7200000</v>
      </c>
      <c r="U1322" s="13">
        <v>1800000</v>
      </c>
      <c r="AF1322" s="51">
        <f t="shared" si="19"/>
        <v>0</v>
      </c>
      <c r="AH1322" s="11">
        <v>41962</v>
      </c>
      <c r="AI1322" s="11">
        <v>42009</v>
      </c>
      <c r="AJ1322" s="13">
        <v>2795000</v>
      </c>
      <c r="AK1322" s="13">
        <v>698750</v>
      </c>
    </row>
    <row r="1323" spans="1:131" ht="19.5" customHeight="1" x14ac:dyDescent="0.25">
      <c r="A1323" s="18">
        <v>970</v>
      </c>
      <c r="B1323" s="17" t="s">
        <v>2697</v>
      </c>
      <c r="C1323" s="18" t="s">
        <v>2820</v>
      </c>
      <c r="D1323" s="19">
        <v>42026</v>
      </c>
      <c r="L1323" s="130">
        <v>42004</v>
      </c>
      <c r="AF1323" s="51">
        <f t="shared" si="19"/>
        <v>0</v>
      </c>
    </row>
    <row r="1324" spans="1:131" ht="19.5" customHeight="1" x14ac:dyDescent="0.25">
      <c r="A1324" s="9">
        <v>971</v>
      </c>
      <c r="B1324" s="10" t="s">
        <v>2700</v>
      </c>
      <c r="C1324" s="9" t="s">
        <v>2701</v>
      </c>
      <c r="E1324" s="9" t="s">
        <v>447</v>
      </c>
      <c r="F1324" s="9" t="s">
        <v>2191</v>
      </c>
      <c r="I1324" s="9" t="s">
        <v>25</v>
      </c>
      <c r="J1324" s="129">
        <v>41918</v>
      </c>
      <c r="K1324" s="129">
        <v>41918</v>
      </c>
      <c r="L1324" s="129">
        <v>42369</v>
      </c>
      <c r="O1324" s="9">
        <v>24</v>
      </c>
      <c r="Q1324" s="9" t="s">
        <v>54</v>
      </c>
      <c r="S1324" s="13">
        <v>4600000</v>
      </c>
      <c r="T1324" s="13">
        <v>4600000</v>
      </c>
      <c r="U1324" s="13">
        <v>1150000</v>
      </c>
      <c r="AF1324" s="51">
        <f t="shared" si="19"/>
        <v>0</v>
      </c>
      <c r="AH1324" s="11">
        <v>41918</v>
      </c>
      <c r="AI1324" s="11">
        <v>41939</v>
      </c>
      <c r="AJ1324" s="13">
        <v>4475000</v>
      </c>
      <c r="AK1324" s="13">
        <v>1118750</v>
      </c>
    </row>
    <row r="1325" spans="1:131" ht="19.5" customHeight="1" x14ac:dyDescent="0.25">
      <c r="A1325" s="9">
        <v>972</v>
      </c>
      <c r="B1325" s="10" t="s">
        <v>2702</v>
      </c>
      <c r="C1325" s="9" t="s">
        <v>2703</v>
      </c>
      <c r="E1325" s="9" t="s">
        <v>447</v>
      </c>
      <c r="F1325" s="9" t="s">
        <v>2191</v>
      </c>
      <c r="I1325" s="9" t="s">
        <v>25</v>
      </c>
      <c r="J1325" s="129">
        <v>41918</v>
      </c>
      <c r="K1325" s="129">
        <v>41918</v>
      </c>
      <c r="L1325" s="129">
        <v>42369</v>
      </c>
      <c r="O1325" s="9">
        <v>24</v>
      </c>
      <c r="Q1325" s="9" t="s">
        <v>54</v>
      </c>
      <c r="S1325" s="13">
        <v>4565000</v>
      </c>
      <c r="T1325" s="13">
        <v>4565000</v>
      </c>
      <c r="U1325" s="13">
        <v>1141250</v>
      </c>
      <c r="AF1325" s="51">
        <f t="shared" si="19"/>
        <v>0</v>
      </c>
      <c r="AH1325" s="11">
        <v>41918</v>
      </c>
      <c r="AI1325" s="11">
        <v>41939</v>
      </c>
      <c r="AJ1325" s="13">
        <v>4400000</v>
      </c>
      <c r="AK1325" s="13">
        <v>1100000</v>
      </c>
    </row>
    <row r="1326" spans="1:131" ht="19.5" customHeight="1" x14ac:dyDescent="0.25">
      <c r="A1326" s="9">
        <v>973</v>
      </c>
      <c r="B1326" s="10" t="s">
        <v>2704</v>
      </c>
      <c r="C1326" s="9" t="s">
        <v>2705</v>
      </c>
      <c r="E1326" s="9" t="s">
        <v>2706</v>
      </c>
      <c r="F1326" s="9" t="s">
        <v>1169</v>
      </c>
      <c r="I1326" s="9" t="s">
        <v>25</v>
      </c>
      <c r="J1326" s="129">
        <v>41888</v>
      </c>
      <c r="K1326" s="129">
        <v>41837</v>
      </c>
      <c r="L1326" s="129">
        <v>41942</v>
      </c>
      <c r="O1326" s="9">
        <v>30</v>
      </c>
      <c r="Q1326" s="9" t="s">
        <v>54</v>
      </c>
      <c r="S1326" s="13">
        <v>8039000</v>
      </c>
      <c r="T1326" s="13">
        <v>8039000</v>
      </c>
      <c r="U1326" s="13">
        <v>2009750</v>
      </c>
      <c r="AF1326" s="51">
        <f t="shared" si="19"/>
        <v>0</v>
      </c>
      <c r="AH1326" s="11">
        <v>41837</v>
      </c>
      <c r="AI1326" s="11">
        <v>41942</v>
      </c>
      <c r="AJ1326" s="13">
        <v>7853015</v>
      </c>
      <c r="AK1326" s="13">
        <v>1963253</v>
      </c>
    </row>
    <row r="1327" spans="1:131" ht="19.5" customHeight="1" x14ac:dyDescent="0.25">
      <c r="A1327" s="9">
        <v>974</v>
      </c>
      <c r="B1327" s="10" t="s">
        <v>2707</v>
      </c>
      <c r="C1327" s="9" t="s">
        <v>3113</v>
      </c>
      <c r="E1327" s="9" t="s">
        <v>2708</v>
      </c>
      <c r="F1327" s="9" t="s">
        <v>105</v>
      </c>
      <c r="I1327" s="9" t="s">
        <v>2709</v>
      </c>
      <c r="J1327" s="129">
        <v>41840</v>
      </c>
      <c r="K1327" s="129">
        <v>41780</v>
      </c>
      <c r="L1327" s="129">
        <v>42185</v>
      </c>
      <c r="N1327" s="9" t="s">
        <v>900</v>
      </c>
      <c r="O1327" s="9">
        <v>28</v>
      </c>
      <c r="Q1327" s="9" t="s">
        <v>54</v>
      </c>
      <c r="S1327" s="13">
        <v>2073150002</v>
      </c>
      <c r="T1327" s="13">
        <v>2073150002</v>
      </c>
      <c r="U1327" s="13">
        <v>414630000</v>
      </c>
      <c r="AF1327" s="51">
        <f t="shared" si="19"/>
        <v>0</v>
      </c>
      <c r="AH1327" s="11">
        <v>41780</v>
      </c>
      <c r="AI1327" s="11">
        <v>41820</v>
      </c>
      <c r="AJ1327" s="13">
        <v>5572962</v>
      </c>
      <c r="AK1327" s="13">
        <v>1114592</v>
      </c>
      <c r="AL1327" s="11">
        <v>41852</v>
      </c>
      <c r="AM1327" s="11">
        <v>41882</v>
      </c>
      <c r="AN1327" s="13">
        <v>364139612</v>
      </c>
      <c r="AO1327" s="13">
        <v>72827922</v>
      </c>
      <c r="AP1327" s="11">
        <v>41821</v>
      </c>
      <c r="AQ1327" s="11">
        <v>41851</v>
      </c>
      <c r="AR1327" s="13">
        <v>109508391</v>
      </c>
      <c r="AS1327" s="13">
        <v>21901678</v>
      </c>
      <c r="AT1327" s="11">
        <v>41883</v>
      </c>
      <c r="AU1327" s="11">
        <v>41912</v>
      </c>
      <c r="AV1327" s="13">
        <v>581449825</v>
      </c>
      <c r="AW1327" s="13">
        <v>116289965</v>
      </c>
      <c r="AX1327" s="11">
        <v>41913</v>
      </c>
      <c r="AY1327" s="11">
        <v>41943</v>
      </c>
      <c r="AZ1327" s="13">
        <v>413389533</v>
      </c>
      <c r="BA1327" s="13">
        <v>82677907</v>
      </c>
      <c r="BB1327" s="11">
        <v>41944</v>
      </c>
      <c r="BC1327" s="11">
        <v>41973</v>
      </c>
      <c r="BD1327" s="13">
        <v>478962845</v>
      </c>
      <c r="BE1327" s="13">
        <v>95792569</v>
      </c>
      <c r="BF1327" s="11">
        <v>41974</v>
      </c>
      <c r="BG1327" s="11">
        <v>42004</v>
      </c>
      <c r="BH1327" s="13">
        <v>22718373</v>
      </c>
      <c r="BI1327" s="13">
        <v>4543675</v>
      </c>
      <c r="BJ1327" s="11">
        <v>42005</v>
      </c>
      <c r="BK1327" s="11">
        <v>42035</v>
      </c>
      <c r="BL1327" s="13">
        <v>16808422</v>
      </c>
      <c r="BM1327" s="13">
        <v>3361684</v>
      </c>
      <c r="BN1327" s="11">
        <v>42036</v>
      </c>
      <c r="BO1327" s="11">
        <v>42063</v>
      </c>
      <c r="BP1327" s="13">
        <v>3977178</v>
      </c>
      <c r="BQ1327" s="13">
        <v>795436</v>
      </c>
      <c r="BR1327" s="11">
        <v>42064</v>
      </c>
      <c r="BS1327" s="11">
        <v>42094</v>
      </c>
      <c r="BT1327" s="13">
        <v>3082706</v>
      </c>
      <c r="BU1327" s="13">
        <v>616541</v>
      </c>
      <c r="BV1327" s="11">
        <v>42095</v>
      </c>
      <c r="BW1327" s="11">
        <v>42185</v>
      </c>
      <c r="BX1327" s="13">
        <v>6626123</v>
      </c>
      <c r="BY1327" s="13">
        <v>1325225</v>
      </c>
      <c r="BZ1327" s="11">
        <v>41780</v>
      </c>
      <c r="CA1327" s="11">
        <v>42185</v>
      </c>
      <c r="CB1327" s="13">
        <v>2029518256</v>
      </c>
      <c r="CC1327" s="13">
        <v>4656457</v>
      </c>
      <c r="DZ1327" s="54">
        <v>2029518256</v>
      </c>
      <c r="EA1327" s="55">
        <v>405903651</v>
      </c>
    </row>
    <row r="1328" spans="1:131" ht="19.5" customHeight="1" x14ac:dyDescent="0.25">
      <c r="A1328" s="9">
        <v>975</v>
      </c>
      <c r="B1328" s="10" t="s">
        <v>2710</v>
      </c>
      <c r="C1328" s="9" t="s">
        <v>2711</v>
      </c>
      <c r="E1328" s="9" t="s">
        <v>2712</v>
      </c>
      <c r="F1328" s="9" t="s">
        <v>2713</v>
      </c>
      <c r="I1328" s="9" t="s">
        <v>122</v>
      </c>
      <c r="J1328" s="129">
        <v>42071</v>
      </c>
      <c r="K1328" s="129">
        <v>41932</v>
      </c>
      <c r="L1328" s="129">
        <v>42154</v>
      </c>
      <c r="M1328" s="9" t="s">
        <v>20</v>
      </c>
      <c r="O1328" s="9">
        <v>24</v>
      </c>
      <c r="Q1328" s="9" t="s">
        <v>54</v>
      </c>
      <c r="S1328" s="13">
        <v>10000000</v>
      </c>
      <c r="T1328" s="13">
        <v>10000000</v>
      </c>
      <c r="U1328" s="13">
        <v>2000000</v>
      </c>
      <c r="AF1328" s="51">
        <f t="shared" si="19"/>
        <v>0</v>
      </c>
    </row>
    <row r="1329" spans="1:131" ht="19.5" customHeight="1" x14ac:dyDescent="0.25">
      <c r="A1329" s="9">
        <v>976</v>
      </c>
      <c r="B1329" s="10" t="s">
        <v>2714</v>
      </c>
      <c r="C1329" s="9" t="s">
        <v>2715</v>
      </c>
      <c r="E1329" s="9" t="s">
        <v>2712</v>
      </c>
      <c r="F1329" s="9" t="s">
        <v>2713</v>
      </c>
      <c r="M1329" s="9" t="s">
        <v>20</v>
      </c>
      <c r="AF1329" s="51">
        <f t="shared" si="19"/>
        <v>0</v>
      </c>
    </row>
    <row r="1330" spans="1:131" s="18" customFormat="1" ht="19.5" customHeight="1" x14ac:dyDescent="0.25">
      <c r="A1330" s="18">
        <v>976</v>
      </c>
      <c r="B1330" s="17" t="s">
        <v>2714</v>
      </c>
      <c r="C1330" s="18" t="s">
        <v>3209</v>
      </c>
      <c r="D1330" s="19">
        <v>42180</v>
      </c>
      <c r="G1330" s="19"/>
      <c r="J1330" s="130"/>
      <c r="K1330" s="130"/>
      <c r="L1330" s="130"/>
      <c r="R1330" s="20"/>
      <c r="S1330" s="20"/>
      <c r="T1330" s="20"/>
      <c r="U1330" s="20"/>
      <c r="V1330" s="20"/>
      <c r="W1330" s="20"/>
      <c r="X1330" s="20"/>
      <c r="Y1330" s="20"/>
      <c r="Z1330" s="20"/>
      <c r="AA1330" s="20"/>
      <c r="AB1330" s="20"/>
      <c r="AC1330" s="20"/>
      <c r="AD1330" s="20"/>
      <c r="AE1330" s="20"/>
      <c r="AF1330" s="51">
        <f t="shared" si="19"/>
        <v>0</v>
      </c>
      <c r="AG1330" s="46"/>
      <c r="AH1330" s="19"/>
      <c r="AI1330" s="19"/>
      <c r="AJ1330" s="20"/>
      <c r="AK1330" s="20"/>
      <c r="AL1330" s="19"/>
      <c r="AM1330" s="19"/>
      <c r="AN1330" s="20"/>
      <c r="AO1330" s="20"/>
      <c r="AP1330" s="19"/>
      <c r="AQ1330" s="19"/>
      <c r="AR1330" s="20"/>
      <c r="AS1330" s="20"/>
      <c r="AT1330" s="19"/>
      <c r="AU1330" s="19"/>
      <c r="AV1330" s="20"/>
      <c r="AW1330" s="20"/>
      <c r="AX1330" s="19"/>
      <c r="AY1330" s="19"/>
      <c r="AZ1330" s="20"/>
      <c r="BA1330" s="20"/>
      <c r="BB1330" s="19"/>
      <c r="BC1330" s="19"/>
      <c r="BD1330" s="20"/>
      <c r="BE1330" s="20"/>
      <c r="BF1330" s="19"/>
      <c r="BG1330" s="19"/>
      <c r="BH1330" s="20"/>
      <c r="BI1330" s="20"/>
      <c r="BJ1330" s="19"/>
      <c r="BK1330" s="19"/>
      <c r="BL1330" s="20"/>
      <c r="BM1330" s="20"/>
      <c r="BN1330" s="19"/>
      <c r="BO1330" s="19"/>
      <c r="BP1330" s="20"/>
      <c r="BQ1330" s="20"/>
      <c r="BT1330" s="20"/>
      <c r="BU1330" s="20"/>
      <c r="BX1330" s="20"/>
      <c r="BY1330" s="20"/>
      <c r="CB1330" s="20"/>
      <c r="CC1330" s="20"/>
      <c r="CF1330" s="20"/>
      <c r="CG1330" s="20"/>
      <c r="CJ1330" s="20"/>
      <c r="CK1330" s="20"/>
      <c r="CN1330" s="20"/>
      <c r="CO1330" s="20"/>
      <c r="CP1330" s="19"/>
      <c r="CQ1330" s="19"/>
      <c r="CR1330" s="20"/>
      <c r="CS1330" s="20"/>
      <c r="CT1330" s="19"/>
      <c r="CU1330" s="19"/>
      <c r="CV1330" s="20"/>
      <c r="CW1330" s="20"/>
      <c r="CX1330" s="96"/>
      <c r="CY1330" s="96"/>
      <c r="CZ1330" s="20"/>
      <c r="DA1330" s="20"/>
      <c r="DB1330" s="96"/>
      <c r="DC1330" s="96"/>
      <c r="DD1330" s="20"/>
      <c r="DE1330" s="20"/>
      <c r="DF1330" s="96"/>
      <c r="DG1330" s="96"/>
      <c r="DH1330" s="20"/>
      <c r="DI1330" s="20"/>
      <c r="DJ1330" s="96"/>
      <c r="DK1330" s="96"/>
      <c r="DL1330" s="20"/>
      <c r="DM1330" s="20"/>
      <c r="DN1330" s="96"/>
      <c r="DO1330" s="96"/>
      <c r="DP1330" s="20"/>
      <c r="DQ1330" s="20"/>
      <c r="DR1330" s="96"/>
      <c r="DS1330" s="96"/>
      <c r="DT1330" s="20"/>
      <c r="DU1330" s="20"/>
      <c r="DV1330" s="96"/>
      <c r="DW1330" s="96"/>
      <c r="DX1330" s="20"/>
      <c r="DY1330" s="20"/>
      <c r="DZ1330" s="56"/>
      <c r="EA1330" s="57"/>
    </row>
    <row r="1331" spans="1:131" ht="19.5" customHeight="1" x14ac:dyDescent="0.25">
      <c r="A1331" s="9">
        <v>977</v>
      </c>
      <c r="B1331" s="10" t="s">
        <v>2716</v>
      </c>
      <c r="C1331" s="9" t="s">
        <v>3626</v>
      </c>
      <c r="E1331" s="9" t="s">
        <v>3525</v>
      </c>
      <c r="F1331" s="9" t="s">
        <v>396</v>
      </c>
      <c r="H1331" s="9" t="s">
        <v>202</v>
      </c>
      <c r="I1331" s="9" t="s">
        <v>35</v>
      </c>
      <c r="J1331" s="129">
        <v>42108</v>
      </c>
      <c r="K1331" s="129">
        <v>41991</v>
      </c>
      <c r="L1331" s="129">
        <v>42356</v>
      </c>
      <c r="M1331" s="9" t="s">
        <v>20</v>
      </c>
      <c r="O1331" s="9">
        <v>30</v>
      </c>
      <c r="Q1331" s="9" t="s">
        <v>54</v>
      </c>
      <c r="S1331" s="13">
        <v>421889760</v>
      </c>
      <c r="T1331" s="13">
        <v>421889760</v>
      </c>
      <c r="U1331" s="13">
        <v>310439760</v>
      </c>
      <c r="AF1331" s="51">
        <f t="shared" si="19"/>
        <v>0</v>
      </c>
      <c r="AH1331" s="11">
        <v>42011</v>
      </c>
      <c r="AI1331" s="11">
        <v>42094</v>
      </c>
      <c r="AJ1331" s="13">
        <v>16931776</v>
      </c>
      <c r="AK1331" s="13">
        <v>4232944</v>
      </c>
      <c r="AL1331" s="11">
        <v>42095</v>
      </c>
      <c r="AM1331" s="11">
        <v>42277</v>
      </c>
      <c r="AN1331" s="13">
        <v>319833856</v>
      </c>
      <c r="AO1331" s="13">
        <v>79958464</v>
      </c>
      <c r="AP1331" s="11">
        <v>41699</v>
      </c>
      <c r="AQ1331" s="11">
        <v>42058</v>
      </c>
      <c r="AR1331" s="13">
        <v>4731283</v>
      </c>
      <c r="AS1331" s="13">
        <v>1182821</v>
      </c>
      <c r="AT1331" s="11">
        <v>42278</v>
      </c>
      <c r="AU1331" s="11">
        <v>42705</v>
      </c>
      <c r="AV1331" s="13">
        <v>73540045</v>
      </c>
      <c r="AW1331" s="13">
        <v>18385011</v>
      </c>
    </row>
    <row r="1332" spans="1:131" s="18" customFormat="1" ht="19.5" customHeight="1" x14ac:dyDescent="0.25">
      <c r="A1332" s="18">
        <v>977</v>
      </c>
      <c r="B1332" s="17" t="s">
        <v>2716</v>
      </c>
      <c r="C1332" s="18" t="s">
        <v>3626</v>
      </c>
      <c r="D1332" s="19">
        <v>42625</v>
      </c>
      <c r="G1332" s="19"/>
      <c r="J1332" s="130"/>
      <c r="K1332" s="130"/>
      <c r="L1332" s="130">
        <v>42551</v>
      </c>
      <c r="R1332" s="20"/>
      <c r="S1332" s="20"/>
      <c r="T1332" s="20"/>
      <c r="U1332" s="20"/>
      <c r="V1332" s="20"/>
      <c r="W1332" s="20"/>
      <c r="X1332" s="20"/>
      <c r="Y1332" s="20"/>
      <c r="Z1332" s="20"/>
      <c r="AA1332" s="20"/>
      <c r="AB1332" s="20"/>
      <c r="AC1332" s="20"/>
      <c r="AD1332" s="20"/>
      <c r="AE1332" s="20"/>
      <c r="AF1332" s="80"/>
      <c r="AG1332" s="46"/>
      <c r="AH1332" s="19"/>
      <c r="AI1332" s="19"/>
      <c r="AJ1332" s="20"/>
      <c r="AK1332" s="20"/>
      <c r="AL1332" s="19"/>
      <c r="AM1332" s="19"/>
      <c r="AN1332" s="20"/>
      <c r="AO1332" s="20"/>
      <c r="AP1332" s="19"/>
      <c r="AQ1332" s="19"/>
      <c r="AR1332" s="20"/>
      <c r="AS1332" s="20"/>
      <c r="AT1332" s="19"/>
      <c r="AU1332" s="19"/>
      <c r="AV1332" s="20"/>
      <c r="AW1332" s="20"/>
      <c r="AX1332" s="19"/>
      <c r="AY1332" s="19"/>
      <c r="AZ1332" s="20"/>
      <c r="BA1332" s="20"/>
      <c r="BB1332" s="19"/>
      <c r="BC1332" s="19"/>
      <c r="BD1332" s="20"/>
      <c r="BE1332" s="20"/>
      <c r="BF1332" s="19"/>
      <c r="BG1332" s="19"/>
      <c r="BH1332" s="20"/>
      <c r="BI1332" s="20"/>
      <c r="BJ1332" s="19"/>
      <c r="BK1332" s="19"/>
      <c r="BL1332" s="20"/>
      <c r="BM1332" s="20"/>
      <c r="BN1332" s="19"/>
      <c r="BO1332" s="19"/>
      <c r="BP1332" s="20"/>
      <c r="BQ1332" s="20"/>
      <c r="BT1332" s="20"/>
      <c r="BU1332" s="20"/>
      <c r="BX1332" s="20"/>
      <c r="BY1332" s="20"/>
      <c r="CB1332" s="20"/>
      <c r="CC1332" s="20"/>
      <c r="CF1332" s="20"/>
      <c r="CG1332" s="20"/>
      <c r="CJ1332" s="20"/>
      <c r="CK1332" s="20"/>
      <c r="CN1332" s="20"/>
      <c r="CO1332" s="20"/>
      <c r="CP1332" s="19"/>
      <c r="CQ1332" s="19"/>
      <c r="CR1332" s="20"/>
      <c r="CS1332" s="20"/>
      <c r="CT1332" s="19"/>
      <c r="CU1332" s="19"/>
      <c r="CV1332" s="20"/>
      <c r="CW1332" s="20"/>
      <c r="CX1332" s="96"/>
      <c r="CY1332" s="96"/>
      <c r="CZ1332" s="20"/>
      <c r="DA1332" s="20"/>
      <c r="DB1332" s="96"/>
      <c r="DC1332" s="96"/>
      <c r="DD1332" s="20"/>
      <c r="DE1332" s="20"/>
      <c r="DF1332" s="96"/>
      <c r="DG1332" s="96"/>
      <c r="DH1332" s="20"/>
      <c r="DI1332" s="20"/>
      <c r="DJ1332" s="96"/>
      <c r="DK1332" s="96"/>
      <c r="DL1332" s="20"/>
      <c r="DM1332" s="20"/>
      <c r="DN1332" s="96"/>
      <c r="DO1332" s="96"/>
      <c r="DP1332" s="20"/>
      <c r="DQ1332" s="20"/>
      <c r="DR1332" s="96"/>
      <c r="DS1332" s="96"/>
      <c r="DT1332" s="20"/>
      <c r="DU1332" s="20"/>
      <c r="DV1332" s="96"/>
      <c r="DW1332" s="96"/>
      <c r="DX1332" s="20"/>
      <c r="DY1332" s="20"/>
      <c r="DZ1332" s="56"/>
      <c r="EA1332" s="57"/>
    </row>
    <row r="1333" spans="1:131" s="18" customFormat="1" ht="19.5" customHeight="1" x14ac:dyDescent="0.25">
      <c r="A1333" s="18">
        <v>977</v>
      </c>
      <c r="B1333" s="17" t="s">
        <v>2716</v>
      </c>
      <c r="C1333" s="18" t="s">
        <v>3626</v>
      </c>
      <c r="D1333" s="19">
        <v>42822</v>
      </c>
      <c r="G1333" s="19"/>
      <c r="J1333" s="130"/>
      <c r="K1333" s="130">
        <v>41699</v>
      </c>
      <c r="L1333" s="130">
        <v>42705</v>
      </c>
      <c r="R1333" s="20"/>
      <c r="S1333" s="20"/>
      <c r="T1333" s="20"/>
      <c r="U1333" s="20"/>
      <c r="V1333" s="20"/>
      <c r="W1333" s="20"/>
      <c r="X1333" s="20"/>
      <c r="Y1333" s="20"/>
      <c r="Z1333" s="20"/>
      <c r="AA1333" s="20"/>
      <c r="AB1333" s="20"/>
      <c r="AC1333" s="20"/>
      <c r="AD1333" s="20"/>
      <c r="AE1333" s="20"/>
      <c r="AF1333" s="80"/>
      <c r="AG1333" s="46"/>
      <c r="AH1333" s="19"/>
      <c r="AI1333" s="19"/>
      <c r="AJ1333" s="20"/>
      <c r="AK1333" s="20"/>
      <c r="AL1333" s="19"/>
      <c r="AM1333" s="19"/>
      <c r="AN1333" s="20"/>
      <c r="AO1333" s="20"/>
      <c r="AP1333" s="19"/>
      <c r="AQ1333" s="19"/>
      <c r="AR1333" s="20"/>
      <c r="AS1333" s="20"/>
      <c r="AT1333" s="19"/>
      <c r="AU1333" s="19"/>
      <c r="AV1333" s="20"/>
      <c r="AW1333" s="20"/>
      <c r="AX1333" s="19"/>
      <c r="AY1333" s="19"/>
      <c r="AZ1333" s="20"/>
      <c r="BA1333" s="20"/>
      <c r="BB1333" s="19"/>
      <c r="BC1333" s="19"/>
      <c r="BD1333" s="20"/>
      <c r="BE1333" s="20"/>
      <c r="BF1333" s="19"/>
      <c r="BG1333" s="19"/>
      <c r="BH1333" s="20"/>
      <c r="BI1333" s="20"/>
      <c r="BJ1333" s="19"/>
      <c r="BK1333" s="19"/>
      <c r="BL1333" s="20"/>
      <c r="BM1333" s="20"/>
      <c r="BN1333" s="19"/>
      <c r="BO1333" s="19"/>
      <c r="BP1333" s="20"/>
      <c r="BQ1333" s="20"/>
      <c r="BT1333" s="20"/>
      <c r="BU1333" s="20"/>
      <c r="BX1333" s="20"/>
      <c r="BY1333" s="20"/>
      <c r="CB1333" s="20"/>
      <c r="CC1333" s="20"/>
      <c r="CF1333" s="20"/>
      <c r="CG1333" s="20"/>
      <c r="CJ1333" s="20"/>
      <c r="CK1333" s="20"/>
      <c r="CN1333" s="20"/>
      <c r="CO1333" s="20"/>
      <c r="CP1333" s="19"/>
      <c r="CQ1333" s="19"/>
      <c r="CR1333" s="20"/>
      <c r="CS1333" s="20"/>
      <c r="CT1333" s="19"/>
      <c r="CU1333" s="19"/>
      <c r="CV1333" s="20"/>
      <c r="CW1333" s="20"/>
      <c r="CX1333" s="96"/>
      <c r="CY1333" s="96"/>
      <c r="CZ1333" s="20"/>
      <c r="DA1333" s="20"/>
      <c r="DB1333" s="96"/>
      <c r="DC1333" s="96"/>
      <c r="DD1333" s="20"/>
      <c r="DE1333" s="20"/>
      <c r="DF1333" s="96"/>
      <c r="DG1333" s="96"/>
      <c r="DH1333" s="20"/>
      <c r="DI1333" s="20"/>
      <c r="DJ1333" s="96"/>
      <c r="DK1333" s="96"/>
      <c r="DL1333" s="20"/>
      <c r="DM1333" s="20"/>
      <c r="DN1333" s="96"/>
      <c r="DO1333" s="96"/>
      <c r="DP1333" s="20"/>
      <c r="DQ1333" s="20"/>
      <c r="DR1333" s="96"/>
      <c r="DS1333" s="96"/>
      <c r="DT1333" s="20"/>
      <c r="DU1333" s="20"/>
      <c r="DV1333" s="96"/>
      <c r="DW1333" s="96"/>
      <c r="DX1333" s="20"/>
      <c r="DY1333" s="20"/>
      <c r="DZ1333" s="56"/>
      <c r="EA1333" s="57"/>
    </row>
    <row r="1334" spans="1:131" ht="30" customHeight="1" x14ac:dyDescent="0.25">
      <c r="A1334" s="9">
        <v>978</v>
      </c>
      <c r="B1334" s="10" t="s">
        <v>2718</v>
      </c>
      <c r="C1334" s="9" t="s">
        <v>4218</v>
      </c>
      <c r="E1334" s="9" t="s">
        <v>4221</v>
      </c>
      <c r="F1334" s="9" t="s">
        <v>87</v>
      </c>
      <c r="I1334" s="9" t="s">
        <v>35</v>
      </c>
      <c r="J1334" s="129">
        <v>42394</v>
      </c>
      <c r="K1334" s="129">
        <v>41859</v>
      </c>
      <c r="L1334" s="129">
        <v>42793</v>
      </c>
      <c r="M1334" s="9" t="s">
        <v>20</v>
      </c>
      <c r="O1334" s="9">
        <v>31</v>
      </c>
      <c r="Q1334" s="9" t="s">
        <v>54</v>
      </c>
      <c r="S1334" s="13">
        <v>698000000</v>
      </c>
      <c r="T1334" s="13">
        <v>698000000</v>
      </c>
      <c r="U1334" s="13">
        <v>174500000</v>
      </c>
      <c r="V1334" s="13">
        <v>523500000</v>
      </c>
      <c r="AF1334" s="51">
        <f t="shared" si="19"/>
        <v>523500000</v>
      </c>
      <c r="AH1334" s="11">
        <v>42174</v>
      </c>
      <c r="AI1334" s="11">
        <v>42369</v>
      </c>
      <c r="AJ1334" s="13">
        <v>102070947</v>
      </c>
      <c r="AK1334" s="13">
        <v>25517737</v>
      </c>
      <c r="AL1334" s="11">
        <v>42370</v>
      </c>
      <c r="AM1334" s="11">
        <v>42460</v>
      </c>
      <c r="AN1334" s="13">
        <v>365881729</v>
      </c>
      <c r="AO1334" s="13">
        <v>91470432</v>
      </c>
      <c r="AP1334" s="11">
        <v>42461</v>
      </c>
      <c r="AQ1334" s="11">
        <v>42643</v>
      </c>
      <c r="AR1334" s="13">
        <v>111787127</v>
      </c>
      <c r="AS1334" s="13">
        <v>27946782</v>
      </c>
      <c r="AT1334" s="11">
        <v>41859</v>
      </c>
      <c r="AU1334" s="11">
        <v>42188</v>
      </c>
      <c r="AV1334" s="13">
        <v>5724305</v>
      </c>
      <c r="AW1334" s="13">
        <v>1431076</v>
      </c>
      <c r="AX1334" s="11">
        <v>42644</v>
      </c>
      <c r="AY1334" s="11">
        <v>42735</v>
      </c>
      <c r="AZ1334" s="13">
        <v>38730374</v>
      </c>
      <c r="BA1334" s="13">
        <v>9682594</v>
      </c>
      <c r="BB1334" s="11">
        <v>42736</v>
      </c>
      <c r="BC1334" s="11">
        <v>42928</v>
      </c>
      <c r="BD1334" s="13">
        <v>59231888</v>
      </c>
      <c r="BE1334" s="13">
        <v>14807972</v>
      </c>
      <c r="BF1334" s="11">
        <v>41859</v>
      </c>
      <c r="BG1334" s="11">
        <v>42928</v>
      </c>
      <c r="BH1334" s="13">
        <v>695477594</v>
      </c>
      <c r="BI1334" s="13">
        <v>3012806</v>
      </c>
      <c r="DZ1334" s="54">
        <v>695477594</v>
      </c>
      <c r="EA1334" s="55">
        <v>173869399</v>
      </c>
    </row>
    <row r="1335" spans="1:131" s="18" customFormat="1" ht="30" customHeight="1" x14ac:dyDescent="0.25">
      <c r="A1335" s="18">
        <v>978</v>
      </c>
      <c r="B1335" s="17" t="s">
        <v>2718</v>
      </c>
      <c r="C1335" s="18" t="s">
        <v>4218</v>
      </c>
      <c r="D1335" s="19">
        <v>42810</v>
      </c>
      <c r="G1335" s="19"/>
      <c r="J1335" s="130"/>
      <c r="K1335" s="130"/>
      <c r="L1335" s="130">
        <v>42886</v>
      </c>
      <c r="R1335" s="20"/>
      <c r="S1335" s="20"/>
      <c r="T1335" s="20"/>
      <c r="U1335" s="20"/>
      <c r="V1335" s="20"/>
      <c r="W1335" s="20"/>
      <c r="X1335" s="20"/>
      <c r="Y1335" s="20"/>
      <c r="Z1335" s="20"/>
      <c r="AA1335" s="20"/>
      <c r="AB1335" s="20"/>
      <c r="AC1335" s="20"/>
      <c r="AD1335" s="20"/>
      <c r="AE1335" s="20"/>
      <c r="AF1335" s="80"/>
      <c r="AG1335" s="46"/>
      <c r="AH1335" s="19"/>
      <c r="AI1335" s="19"/>
      <c r="AJ1335" s="20"/>
      <c r="AK1335" s="20"/>
      <c r="AL1335" s="19"/>
      <c r="AM1335" s="19"/>
      <c r="AN1335" s="20"/>
      <c r="AO1335" s="20"/>
      <c r="AP1335" s="19"/>
      <c r="AQ1335" s="19"/>
      <c r="AR1335" s="20"/>
      <c r="AS1335" s="20"/>
      <c r="AT1335" s="19"/>
      <c r="AU1335" s="19"/>
      <c r="AV1335" s="20"/>
      <c r="AW1335" s="20"/>
      <c r="AX1335" s="19"/>
      <c r="AY1335" s="19"/>
      <c r="AZ1335" s="20"/>
      <c r="BA1335" s="20"/>
      <c r="BB1335" s="19"/>
      <c r="BC1335" s="19"/>
      <c r="BD1335" s="20"/>
      <c r="BE1335" s="20"/>
      <c r="BF1335" s="19"/>
      <c r="BG1335" s="19"/>
      <c r="BH1335" s="20"/>
      <c r="BI1335" s="20"/>
      <c r="BJ1335" s="19"/>
      <c r="BK1335" s="19"/>
      <c r="BL1335" s="20"/>
      <c r="BM1335" s="20"/>
      <c r="BN1335" s="19"/>
      <c r="BO1335" s="19"/>
      <c r="BP1335" s="20"/>
      <c r="BQ1335" s="20"/>
      <c r="BT1335" s="20"/>
      <c r="BU1335" s="20"/>
      <c r="BX1335" s="20"/>
      <c r="BY1335" s="20"/>
      <c r="CB1335" s="20"/>
      <c r="CC1335" s="20"/>
      <c r="CF1335" s="20"/>
      <c r="CG1335" s="20"/>
      <c r="CJ1335" s="20"/>
      <c r="CK1335" s="20"/>
      <c r="CN1335" s="20"/>
      <c r="CO1335" s="20"/>
      <c r="CP1335" s="19"/>
      <c r="CQ1335" s="19"/>
      <c r="CR1335" s="20"/>
      <c r="CS1335" s="20"/>
      <c r="CT1335" s="19"/>
      <c r="CU1335" s="19"/>
      <c r="CV1335" s="20"/>
      <c r="CW1335" s="20"/>
      <c r="CX1335" s="96"/>
      <c r="CY1335" s="96"/>
      <c r="CZ1335" s="20"/>
      <c r="DA1335" s="20"/>
      <c r="DB1335" s="96"/>
      <c r="DC1335" s="96"/>
      <c r="DD1335" s="20"/>
      <c r="DE1335" s="20"/>
      <c r="DF1335" s="96"/>
      <c r="DG1335" s="96"/>
      <c r="DH1335" s="20"/>
      <c r="DI1335" s="20"/>
      <c r="DJ1335" s="96"/>
      <c r="DK1335" s="96"/>
      <c r="DL1335" s="20"/>
      <c r="DM1335" s="20"/>
      <c r="DN1335" s="96"/>
      <c r="DO1335" s="96"/>
      <c r="DP1335" s="20"/>
      <c r="DQ1335" s="20"/>
      <c r="DR1335" s="96"/>
      <c r="DS1335" s="96"/>
      <c r="DT1335" s="20"/>
      <c r="DU1335" s="20"/>
      <c r="DV1335" s="96"/>
      <c r="DW1335" s="96"/>
      <c r="DX1335" s="20"/>
      <c r="DY1335" s="20"/>
      <c r="DZ1335" s="56"/>
      <c r="EA1335" s="57"/>
    </row>
    <row r="1336" spans="1:131" s="18" customFormat="1" ht="30" customHeight="1" x14ac:dyDescent="0.25">
      <c r="A1336" s="18">
        <v>978</v>
      </c>
      <c r="B1336" s="17" t="s">
        <v>2718</v>
      </c>
      <c r="C1336" s="18" t="s">
        <v>5577</v>
      </c>
      <c r="D1336" s="19">
        <v>42983</v>
      </c>
      <c r="G1336" s="19"/>
      <c r="J1336" s="130"/>
      <c r="K1336" s="130"/>
      <c r="L1336" s="130"/>
      <c r="R1336" s="20"/>
      <c r="S1336" s="20"/>
      <c r="T1336" s="20"/>
      <c r="U1336" s="20"/>
      <c r="V1336" s="20"/>
      <c r="W1336" s="20"/>
      <c r="X1336" s="20"/>
      <c r="Y1336" s="20"/>
      <c r="Z1336" s="20"/>
      <c r="AA1336" s="20"/>
      <c r="AB1336" s="20"/>
      <c r="AC1336" s="20"/>
      <c r="AD1336" s="20"/>
      <c r="AE1336" s="20"/>
      <c r="AF1336" s="80"/>
      <c r="AG1336" s="46"/>
      <c r="AH1336" s="19"/>
      <c r="AI1336" s="19"/>
      <c r="AJ1336" s="20"/>
      <c r="AK1336" s="20"/>
      <c r="AL1336" s="19"/>
      <c r="AM1336" s="19"/>
      <c r="AN1336" s="20"/>
      <c r="AO1336" s="20"/>
      <c r="AP1336" s="19"/>
      <c r="AQ1336" s="19"/>
      <c r="AR1336" s="20"/>
      <c r="AS1336" s="20"/>
      <c r="AT1336" s="19"/>
      <c r="AU1336" s="19"/>
      <c r="AV1336" s="20"/>
      <c r="AW1336" s="20"/>
      <c r="AX1336" s="19"/>
      <c r="AY1336" s="19"/>
      <c r="AZ1336" s="20"/>
      <c r="BA1336" s="20"/>
      <c r="BB1336" s="19"/>
      <c r="BC1336" s="19"/>
      <c r="BD1336" s="20"/>
      <c r="BE1336" s="20"/>
      <c r="BF1336" s="19"/>
      <c r="BG1336" s="19"/>
      <c r="BH1336" s="20"/>
      <c r="BI1336" s="20"/>
      <c r="BJ1336" s="19"/>
      <c r="BK1336" s="19"/>
      <c r="BL1336" s="20"/>
      <c r="BM1336" s="20"/>
      <c r="BN1336" s="19"/>
      <c r="BO1336" s="19"/>
      <c r="BP1336" s="20"/>
      <c r="BQ1336" s="20"/>
      <c r="BT1336" s="20"/>
      <c r="BU1336" s="20"/>
      <c r="BX1336" s="20"/>
      <c r="BY1336" s="20"/>
      <c r="CB1336" s="20"/>
      <c r="CC1336" s="20"/>
      <c r="CF1336" s="20"/>
      <c r="CG1336" s="20"/>
      <c r="CJ1336" s="20"/>
      <c r="CK1336" s="20"/>
      <c r="CN1336" s="20"/>
      <c r="CO1336" s="20"/>
      <c r="CP1336" s="19"/>
      <c r="CQ1336" s="19"/>
      <c r="CR1336" s="20"/>
      <c r="CS1336" s="20"/>
      <c r="CT1336" s="19"/>
      <c r="CU1336" s="19"/>
      <c r="CV1336" s="20"/>
      <c r="CW1336" s="20"/>
      <c r="CX1336" s="96"/>
      <c r="CY1336" s="96"/>
      <c r="CZ1336" s="20"/>
      <c r="DA1336" s="20"/>
      <c r="DB1336" s="96"/>
      <c r="DC1336" s="96"/>
      <c r="DD1336" s="20"/>
      <c r="DE1336" s="20"/>
      <c r="DF1336" s="96"/>
      <c r="DG1336" s="96"/>
      <c r="DH1336" s="20"/>
      <c r="DI1336" s="20"/>
      <c r="DJ1336" s="96"/>
      <c r="DK1336" s="96"/>
      <c r="DL1336" s="20"/>
      <c r="DM1336" s="20"/>
      <c r="DN1336" s="96"/>
      <c r="DO1336" s="96"/>
      <c r="DP1336" s="20"/>
      <c r="DQ1336" s="20"/>
      <c r="DR1336" s="96"/>
      <c r="DS1336" s="96"/>
      <c r="DT1336" s="20"/>
      <c r="DU1336" s="20"/>
      <c r="DV1336" s="96"/>
      <c r="DW1336" s="96"/>
      <c r="DX1336" s="20"/>
      <c r="DY1336" s="20"/>
      <c r="DZ1336" s="56"/>
      <c r="EA1336" s="57"/>
    </row>
    <row r="1337" spans="1:131" s="18" customFormat="1" ht="30" customHeight="1" x14ac:dyDescent="0.25">
      <c r="A1337" s="18">
        <v>978</v>
      </c>
      <c r="B1337" s="17" t="s">
        <v>2718</v>
      </c>
      <c r="C1337" s="18" t="s">
        <v>5577</v>
      </c>
      <c r="D1337" s="19">
        <v>43033</v>
      </c>
      <c r="G1337" s="19"/>
      <c r="J1337" s="130"/>
      <c r="K1337" s="130"/>
      <c r="L1337" s="130">
        <v>42928</v>
      </c>
      <c r="R1337" s="20"/>
      <c r="S1337" s="20"/>
      <c r="T1337" s="20"/>
      <c r="U1337" s="20"/>
      <c r="V1337" s="20"/>
      <c r="W1337" s="20"/>
      <c r="X1337" s="20"/>
      <c r="Y1337" s="20"/>
      <c r="Z1337" s="20"/>
      <c r="AA1337" s="20"/>
      <c r="AB1337" s="20"/>
      <c r="AC1337" s="20"/>
      <c r="AD1337" s="20"/>
      <c r="AE1337" s="20"/>
      <c r="AF1337" s="80"/>
      <c r="AG1337" s="46"/>
      <c r="AH1337" s="19"/>
      <c r="AI1337" s="19"/>
      <c r="AJ1337" s="20"/>
      <c r="AK1337" s="20"/>
      <c r="AL1337" s="19"/>
      <c r="AM1337" s="19"/>
      <c r="AN1337" s="20"/>
      <c r="AO1337" s="20"/>
      <c r="AP1337" s="19"/>
      <c r="AQ1337" s="19"/>
      <c r="AR1337" s="20"/>
      <c r="AS1337" s="20"/>
      <c r="AT1337" s="19"/>
      <c r="AU1337" s="19"/>
      <c r="AV1337" s="20"/>
      <c r="AW1337" s="20"/>
      <c r="AX1337" s="19"/>
      <c r="AY1337" s="19"/>
      <c r="AZ1337" s="20"/>
      <c r="BA1337" s="20"/>
      <c r="BB1337" s="19"/>
      <c r="BC1337" s="19"/>
      <c r="BD1337" s="20"/>
      <c r="BE1337" s="20"/>
      <c r="BF1337" s="19"/>
      <c r="BG1337" s="19"/>
      <c r="BH1337" s="20"/>
      <c r="BI1337" s="20"/>
      <c r="BJ1337" s="19"/>
      <c r="BK1337" s="19"/>
      <c r="BL1337" s="20"/>
      <c r="BM1337" s="20"/>
      <c r="BN1337" s="19"/>
      <c r="BO1337" s="19"/>
      <c r="BP1337" s="20"/>
      <c r="BQ1337" s="20"/>
      <c r="BT1337" s="20"/>
      <c r="BU1337" s="20"/>
      <c r="BX1337" s="20"/>
      <c r="BY1337" s="20"/>
      <c r="CB1337" s="20"/>
      <c r="CC1337" s="20"/>
      <c r="CF1337" s="20"/>
      <c r="CG1337" s="20"/>
      <c r="CJ1337" s="20"/>
      <c r="CK1337" s="20"/>
      <c r="CN1337" s="20"/>
      <c r="CO1337" s="20"/>
      <c r="CP1337" s="19"/>
      <c r="CQ1337" s="19"/>
      <c r="CR1337" s="20"/>
      <c r="CS1337" s="20"/>
      <c r="CT1337" s="19"/>
      <c r="CU1337" s="19"/>
      <c r="CV1337" s="20"/>
      <c r="CW1337" s="20"/>
      <c r="CX1337" s="96"/>
      <c r="CY1337" s="96"/>
      <c r="CZ1337" s="20"/>
      <c r="DA1337" s="20"/>
      <c r="DB1337" s="96"/>
      <c r="DC1337" s="96"/>
      <c r="DD1337" s="20"/>
      <c r="DE1337" s="20"/>
      <c r="DF1337" s="96"/>
      <c r="DG1337" s="96"/>
      <c r="DH1337" s="20"/>
      <c r="DI1337" s="20"/>
      <c r="DJ1337" s="96"/>
      <c r="DK1337" s="96"/>
      <c r="DL1337" s="20"/>
      <c r="DM1337" s="20"/>
      <c r="DN1337" s="96"/>
      <c r="DO1337" s="96"/>
      <c r="DP1337" s="20"/>
      <c r="DQ1337" s="20"/>
      <c r="DR1337" s="96"/>
      <c r="DS1337" s="96"/>
      <c r="DT1337" s="20"/>
      <c r="DU1337" s="20"/>
      <c r="DV1337" s="96"/>
      <c r="DW1337" s="96"/>
      <c r="DX1337" s="20"/>
      <c r="DY1337" s="20"/>
      <c r="DZ1337" s="56"/>
      <c r="EA1337" s="57"/>
    </row>
    <row r="1338" spans="1:131" ht="19.5" customHeight="1" x14ac:dyDescent="0.25">
      <c r="A1338" s="9">
        <v>979</v>
      </c>
      <c r="B1338" s="10" t="s">
        <v>2719</v>
      </c>
      <c r="C1338" s="9" t="s">
        <v>2720</v>
      </c>
      <c r="E1338" s="9" t="s">
        <v>2721</v>
      </c>
      <c r="F1338" s="9" t="s">
        <v>2722</v>
      </c>
      <c r="I1338" s="9" t="s">
        <v>35</v>
      </c>
      <c r="J1338" s="129">
        <v>41888</v>
      </c>
      <c r="K1338" s="129">
        <v>41730</v>
      </c>
      <c r="L1338" s="129">
        <v>42180</v>
      </c>
      <c r="O1338" s="9">
        <v>31</v>
      </c>
      <c r="Q1338" s="9" t="s">
        <v>54</v>
      </c>
      <c r="S1338" s="13">
        <v>101067000</v>
      </c>
      <c r="T1338" s="13">
        <v>101067000</v>
      </c>
      <c r="U1338" s="13">
        <v>20213400</v>
      </c>
      <c r="AF1338" s="51">
        <f t="shared" si="19"/>
        <v>0</v>
      </c>
      <c r="AH1338" s="11">
        <v>41730</v>
      </c>
      <c r="AI1338" s="11">
        <v>41912</v>
      </c>
      <c r="AJ1338" s="13">
        <v>56810574</v>
      </c>
      <c r="AK1338" s="13">
        <v>11362115</v>
      </c>
      <c r="AL1338" s="11">
        <v>42005</v>
      </c>
      <c r="AM1338" s="11">
        <v>42094</v>
      </c>
      <c r="AN1338" s="13">
        <v>43316540</v>
      </c>
      <c r="AO1338" s="13">
        <v>8663308</v>
      </c>
    </row>
    <row r="1339" spans="1:131" ht="19.5" customHeight="1" x14ac:dyDescent="0.25">
      <c r="A1339" s="9">
        <v>980</v>
      </c>
      <c r="B1339" s="10" t="s">
        <v>2723</v>
      </c>
      <c r="C1339" s="9" t="s">
        <v>2724</v>
      </c>
      <c r="E1339" s="9" t="s">
        <v>2725</v>
      </c>
      <c r="F1339" s="9" t="s">
        <v>2405</v>
      </c>
      <c r="I1339" s="9" t="s">
        <v>25</v>
      </c>
      <c r="J1339" s="129">
        <v>41897</v>
      </c>
      <c r="K1339" s="129">
        <v>41821</v>
      </c>
      <c r="L1339" s="129">
        <v>42004</v>
      </c>
      <c r="O1339" s="9">
        <v>28</v>
      </c>
      <c r="Q1339" s="9" t="s">
        <v>54</v>
      </c>
      <c r="S1339" s="13">
        <v>9600000</v>
      </c>
      <c r="T1339" s="13">
        <v>9600000</v>
      </c>
      <c r="U1339" s="13">
        <v>1800000</v>
      </c>
      <c r="AF1339" s="51">
        <f t="shared" si="19"/>
        <v>0</v>
      </c>
      <c r="AH1339" s="11">
        <v>41821</v>
      </c>
      <c r="AI1339" s="11">
        <v>42154</v>
      </c>
      <c r="AJ1339" s="13">
        <v>9035116</v>
      </c>
      <c r="AK1339" s="13">
        <v>1800000</v>
      </c>
    </row>
    <row r="1340" spans="1:131" s="18" customFormat="1" ht="19.5" customHeight="1" x14ac:dyDescent="0.25">
      <c r="A1340" s="18">
        <v>980</v>
      </c>
      <c r="B1340" s="17" t="s">
        <v>2723</v>
      </c>
      <c r="C1340" s="18" t="s">
        <v>2724</v>
      </c>
      <c r="D1340" s="19">
        <v>42340</v>
      </c>
      <c r="G1340" s="19"/>
      <c r="J1340" s="130"/>
      <c r="K1340" s="130"/>
      <c r="L1340" s="130">
        <v>42155</v>
      </c>
      <c r="R1340" s="20"/>
      <c r="S1340" s="20"/>
      <c r="T1340" s="20"/>
      <c r="U1340" s="20"/>
      <c r="V1340" s="20"/>
      <c r="W1340" s="20"/>
      <c r="X1340" s="20"/>
      <c r="Y1340" s="20"/>
      <c r="Z1340" s="20"/>
      <c r="AA1340" s="20"/>
      <c r="AB1340" s="20"/>
      <c r="AC1340" s="20"/>
      <c r="AD1340" s="20"/>
      <c r="AE1340" s="20"/>
      <c r="AF1340" s="80"/>
      <c r="AG1340" s="46"/>
      <c r="AH1340" s="19"/>
      <c r="AI1340" s="19"/>
      <c r="AJ1340" s="20"/>
      <c r="AK1340" s="20"/>
      <c r="AL1340" s="19"/>
      <c r="AM1340" s="19"/>
      <c r="AN1340" s="20"/>
      <c r="AO1340" s="20"/>
      <c r="AP1340" s="19"/>
      <c r="AQ1340" s="19"/>
      <c r="AR1340" s="20"/>
      <c r="AS1340" s="20"/>
      <c r="AT1340" s="19"/>
      <c r="AU1340" s="19"/>
      <c r="AV1340" s="20"/>
      <c r="AW1340" s="20"/>
      <c r="AX1340" s="19"/>
      <c r="AY1340" s="19"/>
      <c r="AZ1340" s="20"/>
      <c r="BA1340" s="20"/>
      <c r="BB1340" s="19"/>
      <c r="BC1340" s="19"/>
      <c r="BD1340" s="20"/>
      <c r="BE1340" s="20"/>
      <c r="BF1340" s="19"/>
      <c r="BG1340" s="19"/>
      <c r="BH1340" s="20"/>
      <c r="BI1340" s="20"/>
      <c r="BJ1340" s="19"/>
      <c r="BK1340" s="19"/>
      <c r="BL1340" s="20"/>
      <c r="BM1340" s="20"/>
      <c r="BN1340" s="19"/>
      <c r="BO1340" s="19"/>
      <c r="BP1340" s="20"/>
      <c r="BQ1340" s="20"/>
      <c r="BT1340" s="20"/>
      <c r="BU1340" s="20"/>
      <c r="BX1340" s="20"/>
      <c r="BY1340" s="20"/>
      <c r="CB1340" s="20"/>
      <c r="CC1340" s="20"/>
      <c r="CF1340" s="20"/>
      <c r="CG1340" s="20"/>
      <c r="CJ1340" s="20"/>
      <c r="CK1340" s="20"/>
      <c r="CN1340" s="20"/>
      <c r="CO1340" s="20"/>
      <c r="CP1340" s="19"/>
      <c r="CQ1340" s="19"/>
      <c r="CR1340" s="20"/>
      <c r="CS1340" s="20"/>
      <c r="CT1340" s="19"/>
      <c r="CU1340" s="19"/>
      <c r="CV1340" s="20"/>
      <c r="CW1340" s="20"/>
      <c r="CX1340" s="96"/>
      <c r="CY1340" s="96"/>
      <c r="CZ1340" s="20"/>
      <c r="DA1340" s="20"/>
      <c r="DB1340" s="96"/>
      <c r="DC1340" s="96"/>
      <c r="DD1340" s="20"/>
      <c r="DE1340" s="20"/>
      <c r="DF1340" s="96"/>
      <c r="DG1340" s="96"/>
      <c r="DH1340" s="20"/>
      <c r="DI1340" s="20"/>
      <c r="DJ1340" s="96"/>
      <c r="DK1340" s="96"/>
      <c r="DL1340" s="20"/>
      <c r="DM1340" s="20"/>
      <c r="DN1340" s="96"/>
      <c r="DO1340" s="96"/>
      <c r="DP1340" s="20"/>
      <c r="DQ1340" s="20"/>
      <c r="DR1340" s="96"/>
      <c r="DS1340" s="96"/>
      <c r="DT1340" s="20"/>
      <c r="DU1340" s="20"/>
      <c r="DV1340" s="96"/>
      <c r="DW1340" s="96"/>
      <c r="DX1340" s="20"/>
      <c r="DY1340" s="20"/>
      <c r="DZ1340" s="56"/>
      <c r="EA1340" s="57"/>
    </row>
    <row r="1341" spans="1:131" ht="19.5" customHeight="1" x14ac:dyDescent="0.25">
      <c r="A1341" s="9">
        <v>981</v>
      </c>
      <c r="B1341" s="10" t="s">
        <v>2726</v>
      </c>
      <c r="C1341" s="9" t="s">
        <v>2727</v>
      </c>
      <c r="E1341" s="9" t="s">
        <v>2725</v>
      </c>
      <c r="F1341" s="9" t="s">
        <v>2405</v>
      </c>
      <c r="I1341" s="9" t="s">
        <v>258</v>
      </c>
      <c r="J1341" s="129">
        <v>41897</v>
      </c>
      <c r="K1341" s="129">
        <v>41821</v>
      </c>
      <c r="L1341" s="129">
        <v>42004</v>
      </c>
      <c r="O1341" s="9">
        <v>28</v>
      </c>
      <c r="Q1341" s="9" t="s">
        <v>54</v>
      </c>
      <c r="S1341" s="13">
        <v>9150000</v>
      </c>
      <c r="T1341" s="13">
        <v>9150000</v>
      </c>
      <c r="U1341" s="13">
        <v>1800000</v>
      </c>
      <c r="AF1341" s="51">
        <f t="shared" si="19"/>
        <v>0</v>
      </c>
      <c r="AH1341" s="11">
        <v>41821</v>
      </c>
      <c r="AI1341" s="11">
        <v>42185</v>
      </c>
      <c r="AJ1341" s="13">
        <v>9676713</v>
      </c>
      <c r="AK1341" s="13">
        <v>1800000</v>
      </c>
    </row>
    <row r="1342" spans="1:131" s="18" customFormat="1" ht="19.5" customHeight="1" x14ac:dyDescent="0.25">
      <c r="A1342" s="18">
        <v>981</v>
      </c>
      <c r="B1342" s="17" t="s">
        <v>2726</v>
      </c>
      <c r="C1342" s="18" t="s">
        <v>2727</v>
      </c>
      <c r="D1342" s="19">
        <v>42341</v>
      </c>
      <c r="G1342" s="19"/>
      <c r="J1342" s="130"/>
      <c r="K1342" s="130"/>
      <c r="L1342" s="130">
        <v>42185</v>
      </c>
      <c r="R1342" s="20"/>
      <c r="S1342" s="20"/>
      <c r="T1342" s="20"/>
      <c r="U1342" s="20"/>
      <c r="V1342" s="20"/>
      <c r="W1342" s="20"/>
      <c r="X1342" s="20"/>
      <c r="Y1342" s="20"/>
      <c r="Z1342" s="20"/>
      <c r="AA1342" s="20"/>
      <c r="AB1342" s="20"/>
      <c r="AC1342" s="20"/>
      <c r="AD1342" s="20"/>
      <c r="AE1342" s="20"/>
      <c r="AF1342" s="80"/>
      <c r="AG1342" s="46"/>
      <c r="AH1342" s="19"/>
      <c r="AI1342" s="19"/>
      <c r="AJ1342" s="20"/>
      <c r="AK1342" s="20"/>
      <c r="AL1342" s="19"/>
      <c r="AM1342" s="19"/>
      <c r="AN1342" s="20"/>
      <c r="AO1342" s="20"/>
      <c r="AP1342" s="19"/>
      <c r="AQ1342" s="19"/>
      <c r="AR1342" s="20"/>
      <c r="AS1342" s="20"/>
      <c r="AT1342" s="19"/>
      <c r="AU1342" s="19"/>
      <c r="AV1342" s="20"/>
      <c r="AW1342" s="20"/>
      <c r="AX1342" s="19"/>
      <c r="AY1342" s="19"/>
      <c r="AZ1342" s="20"/>
      <c r="BA1342" s="20"/>
      <c r="BB1342" s="19"/>
      <c r="BC1342" s="19"/>
      <c r="BD1342" s="20"/>
      <c r="BE1342" s="20"/>
      <c r="BF1342" s="19"/>
      <c r="BG1342" s="19"/>
      <c r="BH1342" s="20"/>
      <c r="BI1342" s="20"/>
      <c r="BJ1342" s="19"/>
      <c r="BK1342" s="19"/>
      <c r="BL1342" s="20"/>
      <c r="BM1342" s="20"/>
      <c r="BN1342" s="19"/>
      <c r="BO1342" s="19"/>
      <c r="BP1342" s="20"/>
      <c r="BQ1342" s="20"/>
      <c r="BT1342" s="20"/>
      <c r="BU1342" s="20"/>
      <c r="BX1342" s="20"/>
      <c r="BY1342" s="20"/>
      <c r="CB1342" s="20"/>
      <c r="CC1342" s="20"/>
      <c r="CF1342" s="20"/>
      <c r="CG1342" s="20"/>
      <c r="CJ1342" s="20"/>
      <c r="CK1342" s="20"/>
      <c r="CN1342" s="20"/>
      <c r="CO1342" s="20"/>
      <c r="CP1342" s="19"/>
      <c r="CQ1342" s="19"/>
      <c r="CR1342" s="20"/>
      <c r="CS1342" s="20"/>
      <c r="CT1342" s="19"/>
      <c r="CU1342" s="19"/>
      <c r="CV1342" s="20"/>
      <c r="CW1342" s="20"/>
      <c r="CX1342" s="96"/>
      <c r="CY1342" s="96"/>
      <c r="CZ1342" s="20"/>
      <c r="DA1342" s="20"/>
      <c r="DB1342" s="96"/>
      <c r="DC1342" s="96"/>
      <c r="DD1342" s="20"/>
      <c r="DE1342" s="20"/>
      <c r="DF1342" s="96"/>
      <c r="DG1342" s="96"/>
      <c r="DH1342" s="20"/>
      <c r="DI1342" s="20"/>
      <c r="DJ1342" s="96"/>
      <c r="DK1342" s="96"/>
      <c r="DL1342" s="20"/>
      <c r="DM1342" s="20"/>
      <c r="DN1342" s="96"/>
      <c r="DO1342" s="96"/>
      <c r="DP1342" s="20"/>
      <c r="DQ1342" s="20"/>
      <c r="DR1342" s="96"/>
      <c r="DS1342" s="96"/>
      <c r="DT1342" s="20"/>
      <c r="DU1342" s="20"/>
      <c r="DV1342" s="96"/>
      <c r="DW1342" s="96"/>
      <c r="DX1342" s="20"/>
      <c r="DY1342" s="20"/>
      <c r="DZ1342" s="56"/>
      <c r="EA1342" s="57"/>
    </row>
    <row r="1343" spans="1:131" ht="19.5" customHeight="1" x14ac:dyDescent="0.25">
      <c r="A1343" s="9">
        <v>982</v>
      </c>
      <c r="B1343" s="10" t="s">
        <v>2728</v>
      </c>
      <c r="C1343" s="9" t="s">
        <v>2729</v>
      </c>
      <c r="E1343" s="9" t="s">
        <v>2404</v>
      </c>
      <c r="F1343" s="9" t="s">
        <v>2405</v>
      </c>
      <c r="I1343" s="9" t="s">
        <v>35</v>
      </c>
      <c r="J1343" s="129">
        <v>41894</v>
      </c>
      <c r="K1343" s="129">
        <v>41785</v>
      </c>
      <c r="L1343" s="129">
        <v>42004</v>
      </c>
      <c r="O1343" s="9">
        <v>31</v>
      </c>
      <c r="Q1343" s="9" t="s">
        <v>54</v>
      </c>
      <c r="S1343" s="13">
        <v>11000000</v>
      </c>
      <c r="T1343" s="13">
        <v>11000000</v>
      </c>
      <c r="U1343" s="13">
        <v>2000000</v>
      </c>
      <c r="AF1343" s="51">
        <f t="shared" si="19"/>
        <v>0</v>
      </c>
      <c r="AH1343" s="11">
        <v>41785</v>
      </c>
      <c r="AI1343" s="11">
        <v>42124</v>
      </c>
      <c r="AJ1343" s="13">
        <v>9980073</v>
      </c>
      <c r="AK1343" s="13">
        <v>1996015</v>
      </c>
    </row>
    <row r="1344" spans="1:131" ht="19.5" customHeight="1" x14ac:dyDescent="0.25">
      <c r="A1344" s="9">
        <v>983</v>
      </c>
      <c r="B1344" s="10" t="s">
        <v>2730</v>
      </c>
      <c r="C1344" s="9" t="s">
        <v>2731</v>
      </c>
      <c r="E1344" s="9" t="s">
        <v>2404</v>
      </c>
      <c r="F1344" s="9" t="s">
        <v>2405</v>
      </c>
      <c r="I1344" s="9" t="s">
        <v>25</v>
      </c>
      <c r="J1344" s="129">
        <v>41902</v>
      </c>
      <c r="K1344" s="129">
        <v>41759</v>
      </c>
      <c r="L1344" s="129">
        <v>42004</v>
      </c>
      <c r="O1344" s="9">
        <v>29</v>
      </c>
      <c r="Q1344" s="9" t="s">
        <v>54</v>
      </c>
      <c r="S1344" s="13">
        <v>9980000</v>
      </c>
      <c r="T1344" s="13">
        <v>9980000</v>
      </c>
      <c r="U1344" s="13">
        <v>1800000</v>
      </c>
      <c r="AF1344" s="51">
        <f t="shared" si="19"/>
        <v>0</v>
      </c>
      <c r="AH1344" s="11">
        <v>41759</v>
      </c>
      <c r="AI1344" s="11">
        <v>42004</v>
      </c>
      <c r="AJ1344" s="13">
        <v>10381555</v>
      </c>
      <c r="AK1344" s="13">
        <v>1800000</v>
      </c>
    </row>
    <row r="1345" spans="1:131" ht="19.5" customHeight="1" x14ac:dyDescent="0.25">
      <c r="A1345" s="9">
        <v>984</v>
      </c>
      <c r="B1345" s="10" t="s">
        <v>2732</v>
      </c>
      <c r="C1345" s="9" t="s">
        <v>4692</v>
      </c>
      <c r="E1345" s="9" t="s">
        <v>83</v>
      </c>
      <c r="F1345" s="9" t="s">
        <v>84</v>
      </c>
      <c r="I1345" s="9" t="s">
        <v>28</v>
      </c>
      <c r="J1345" s="129">
        <v>41915</v>
      </c>
      <c r="K1345" s="129">
        <v>41883</v>
      </c>
      <c r="L1345" s="129">
        <v>42124</v>
      </c>
      <c r="O1345" s="9">
        <v>28</v>
      </c>
      <c r="Q1345" s="9" t="s">
        <v>54</v>
      </c>
      <c r="S1345" s="13">
        <v>10000000</v>
      </c>
      <c r="T1345" s="13">
        <v>10000000</v>
      </c>
      <c r="U1345" s="13">
        <v>2000000</v>
      </c>
      <c r="AF1345" s="51">
        <f t="shared" si="19"/>
        <v>0</v>
      </c>
      <c r="AH1345" s="11">
        <v>41915</v>
      </c>
      <c r="AI1345" s="11">
        <v>42124</v>
      </c>
      <c r="AJ1345" s="13">
        <v>10150735</v>
      </c>
      <c r="AK1345" s="13">
        <v>2000000</v>
      </c>
    </row>
    <row r="1346" spans="1:131" s="18" customFormat="1" ht="19.5" customHeight="1" x14ac:dyDescent="0.25">
      <c r="A1346" s="18">
        <v>984</v>
      </c>
      <c r="B1346" s="17" t="s">
        <v>2732</v>
      </c>
      <c r="C1346" s="18" t="s">
        <v>4693</v>
      </c>
      <c r="D1346" s="19">
        <v>42571</v>
      </c>
      <c r="G1346" s="19"/>
      <c r="J1346" s="130"/>
      <c r="K1346" s="130"/>
      <c r="L1346" s="130"/>
      <c r="R1346" s="20"/>
      <c r="S1346" s="20"/>
      <c r="T1346" s="20"/>
      <c r="U1346" s="20"/>
      <c r="V1346" s="20"/>
      <c r="W1346" s="20"/>
      <c r="X1346" s="20"/>
      <c r="Y1346" s="20"/>
      <c r="Z1346" s="20"/>
      <c r="AA1346" s="20"/>
      <c r="AB1346" s="20"/>
      <c r="AC1346" s="20"/>
      <c r="AD1346" s="20"/>
      <c r="AE1346" s="20"/>
      <c r="AF1346" s="80"/>
      <c r="AG1346" s="46"/>
      <c r="AH1346" s="19"/>
      <c r="AI1346" s="19"/>
      <c r="AJ1346" s="20"/>
      <c r="AK1346" s="20"/>
      <c r="AL1346" s="19"/>
      <c r="AM1346" s="19"/>
      <c r="AN1346" s="20"/>
      <c r="AO1346" s="20"/>
      <c r="AP1346" s="19"/>
      <c r="AQ1346" s="19"/>
      <c r="AR1346" s="20"/>
      <c r="AS1346" s="20"/>
      <c r="AT1346" s="19"/>
      <c r="AU1346" s="19"/>
      <c r="AV1346" s="20"/>
      <c r="AW1346" s="20"/>
      <c r="AX1346" s="19"/>
      <c r="AY1346" s="19"/>
      <c r="AZ1346" s="20"/>
      <c r="BA1346" s="20"/>
      <c r="BB1346" s="19"/>
      <c r="BC1346" s="19"/>
      <c r="BD1346" s="20"/>
      <c r="BE1346" s="20"/>
      <c r="BF1346" s="19"/>
      <c r="BG1346" s="19"/>
      <c r="BH1346" s="20"/>
      <c r="BI1346" s="20"/>
      <c r="BJ1346" s="19"/>
      <c r="BK1346" s="19"/>
      <c r="BL1346" s="20"/>
      <c r="BM1346" s="20"/>
      <c r="BN1346" s="19"/>
      <c r="BO1346" s="19"/>
      <c r="BP1346" s="20"/>
      <c r="BQ1346" s="20"/>
      <c r="BT1346" s="20"/>
      <c r="BU1346" s="20"/>
      <c r="BX1346" s="20"/>
      <c r="BY1346" s="20"/>
      <c r="CB1346" s="20"/>
      <c r="CC1346" s="20"/>
      <c r="CF1346" s="20"/>
      <c r="CG1346" s="20"/>
      <c r="CJ1346" s="20"/>
      <c r="CK1346" s="20"/>
      <c r="CN1346" s="20"/>
      <c r="CO1346" s="20"/>
      <c r="CP1346" s="19"/>
      <c r="CQ1346" s="19"/>
      <c r="CR1346" s="20"/>
      <c r="CS1346" s="20"/>
      <c r="CT1346" s="19"/>
      <c r="CU1346" s="19"/>
      <c r="CV1346" s="20"/>
      <c r="CW1346" s="20"/>
      <c r="CX1346" s="96"/>
      <c r="CY1346" s="96"/>
      <c r="CZ1346" s="20"/>
      <c r="DA1346" s="20"/>
      <c r="DB1346" s="96"/>
      <c r="DC1346" s="96"/>
      <c r="DD1346" s="20"/>
      <c r="DE1346" s="20"/>
      <c r="DF1346" s="96"/>
      <c r="DG1346" s="96"/>
      <c r="DH1346" s="20"/>
      <c r="DI1346" s="20"/>
      <c r="DJ1346" s="96"/>
      <c r="DK1346" s="96"/>
      <c r="DL1346" s="20"/>
      <c r="DM1346" s="20"/>
      <c r="DN1346" s="96"/>
      <c r="DO1346" s="96"/>
      <c r="DP1346" s="20"/>
      <c r="DQ1346" s="20"/>
      <c r="DR1346" s="96"/>
      <c r="DS1346" s="96"/>
      <c r="DT1346" s="20"/>
      <c r="DU1346" s="20"/>
      <c r="DV1346" s="96"/>
      <c r="DW1346" s="96"/>
      <c r="DX1346" s="20"/>
      <c r="DY1346" s="20"/>
      <c r="DZ1346" s="56"/>
      <c r="EA1346" s="57"/>
    </row>
    <row r="1347" spans="1:131" ht="19.5" customHeight="1" x14ac:dyDescent="0.25">
      <c r="A1347" s="9">
        <v>985</v>
      </c>
      <c r="B1347" s="10" t="s">
        <v>2733</v>
      </c>
      <c r="C1347" s="9" t="s">
        <v>2734</v>
      </c>
      <c r="E1347" s="9" t="s">
        <v>83</v>
      </c>
      <c r="F1347" s="9" t="s">
        <v>84</v>
      </c>
      <c r="I1347" s="9" t="s">
        <v>28</v>
      </c>
      <c r="J1347" s="129">
        <v>41917</v>
      </c>
      <c r="K1347" s="129">
        <v>41883</v>
      </c>
      <c r="L1347" s="129">
        <v>42125</v>
      </c>
      <c r="O1347" s="9">
        <v>26</v>
      </c>
      <c r="Q1347" s="9" t="s">
        <v>54</v>
      </c>
      <c r="S1347" s="13">
        <v>10000000</v>
      </c>
      <c r="T1347" s="13">
        <v>10000000</v>
      </c>
      <c r="U1347" s="13">
        <v>2000000</v>
      </c>
      <c r="AF1347" s="51">
        <f t="shared" si="19"/>
        <v>0</v>
      </c>
      <c r="AH1347" s="11">
        <v>41917</v>
      </c>
      <c r="AI1347" s="11">
        <v>42125</v>
      </c>
      <c r="AJ1347" s="13">
        <v>10595147</v>
      </c>
      <c r="AK1347" s="13">
        <v>2000000</v>
      </c>
    </row>
    <row r="1348" spans="1:131" ht="19.5" customHeight="1" x14ac:dyDescent="0.25">
      <c r="A1348" s="9">
        <v>986</v>
      </c>
      <c r="B1348" s="10" t="s">
        <v>2736</v>
      </c>
      <c r="C1348" s="9" t="s">
        <v>2746</v>
      </c>
      <c r="E1348" s="9" t="s">
        <v>447</v>
      </c>
      <c r="F1348" s="9" t="s">
        <v>2191</v>
      </c>
      <c r="I1348" s="9" t="s">
        <v>25</v>
      </c>
      <c r="J1348" s="129">
        <v>41930</v>
      </c>
      <c r="K1348" s="129">
        <v>41930</v>
      </c>
      <c r="L1348" s="129">
        <v>42369</v>
      </c>
      <c r="O1348" s="9">
        <v>24</v>
      </c>
      <c r="Q1348" s="9" t="s">
        <v>54</v>
      </c>
      <c r="S1348" s="13">
        <v>4565000</v>
      </c>
      <c r="T1348" s="13">
        <v>4565000</v>
      </c>
      <c r="U1348" s="13">
        <v>1141250</v>
      </c>
      <c r="AF1348" s="51">
        <f t="shared" si="19"/>
        <v>0</v>
      </c>
      <c r="AH1348" s="11">
        <v>41930</v>
      </c>
      <c r="AI1348" s="11">
        <v>42004</v>
      </c>
      <c r="AJ1348" s="13">
        <v>4440000</v>
      </c>
      <c r="AK1348" s="13">
        <v>1110000</v>
      </c>
    </row>
    <row r="1349" spans="1:131" s="18" customFormat="1" ht="19.5" customHeight="1" x14ac:dyDescent="0.25">
      <c r="A1349" s="18">
        <v>986</v>
      </c>
      <c r="B1349" s="17" t="s">
        <v>2736</v>
      </c>
      <c r="C1349" s="18" t="s">
        <v>2746</v>
      </c>
      <c r="D1349" s="19">
        <v>42121</v>
      </c>
      <c r="G1349" s="19"/>
      <c r="J1349" s="130"/>
      <c r="K1349" s="130"/>
      <c r="L1349" s="130">
        <v>42004</v>
      </c>
      <c r="R1349" s="20"/>
      <c r="S1349" s="20"/>
      <c r="T1349" s="20"/>
      <c r="U1349" s="20"/>
      <c r="V1349" s="20"/>
      <c r="W1349" s="20"/>
      <c r="X1349" s="20"/>
      <c r="Y1349" s="20"/>
      <c r="Z1349" s="20"/>
      <c r="AA1349" s="20"/>
      <c r="AB1349" s="20"/>
      <c r="AC1349" s="20"/>
      <c r="AD1349" s="20"/>
      <c r="AE1349" s="20"/>
      <c r="AF1349" s="51">
        <f t="shared" si="19"/>
        <v>0</v>
      </c>
      <c r="AG1349" s="46"/>
      <c r="AH1349" s="19"/>
      <c r="AI1349" s="19"/>
      <c r="AJ1349" s="20"/>
      <c r="AK1349" s="20"/>
      <c r="AL1349" s="19"/>
      <c r="AM1349" s="19"/>
      <c r="AN1349" s="20"/>
      <c r="AO1349" s="20"/>
      <c r="AP1349" s="19"/>
      <c r="AQ1349" s="19"/>
      <c r="AR1349" s="20"/>
      <c r="AS1349" s="20"/>
      <c r="AT1349" s="19"/>
      <c r="AU1349" s="19"/>
      <c r="AV1349" s="20"/>
      <c r="AW1349" s="20"/>
      <c r="AX1349" s="19"/>
      <c r="AY1349" s="19"/>
      <c r="AZ1349" s="20"/>
      <c r="BA1349" s="20"/>
      <c r="BB1349" s="19"/>
      <c r="BC1349" s="19"/>
      <c r="BD1349" s="20"/>
      <c r="BE1349" s="20"/>
      <c r="BF1349" s="19"/>
      <c r="BG1349" s="19"/>
      <c r="BH1349" s="20"/>
      <c r="BI1349" s="20"/>
      <c r="BJ1349" s="19"/>
      <c r="BK1349" s="19"/>
      <c r="BL1349" s="20"/>
      <c r="BM1349" s="20"/>
      <c r="BN1349" s="19"/>
      <c r="BO1349" s="19"/>
      <c r="BP1349" s="20"/>
      <c r="BQ1349" s="20"/>
      <c r="BT1349" s="20"/>
      <c r="BU1349" s="20"/>
      <c r="BX1349" s="20"/>
      <c r="BY1349" s="20"/>
      <c r="CB1349" s="20"/>
      <c r="CC1349" s="20"/>
      <c r="CF1349" s="20"/>
      <c r="CG1349" s="20"/>
      <c r="CJ1349" s="20"/>
      <c r="CK1349" s="20"/>
      <c r="CN1349" s="20"/>
      <c r="CO1349" s="20"/>
      <c r="CP1349" s="19"/>
      <c r="CQ1349" s="19"/>
      <c r="CR1349" s="20"/>
      <c r="CS1349" s="20"/>
      <c r="CT1349" s="19"/>
      <c r="CU1349" s="19"/>
      <c r="CV1349" s="20"/>
      <c r="CW1349" s="20"/>
      <c r="CX1349" s="96"/>
      <c r="CY1349" s="96"/>
      <c r="CZ1349" s="20"/>
      <c r="DA1349" s="20"/>
      <c r="DB1349" s="96"/>
      <c r="DC1349" s="96"/>
      <c r="DD1349" s="20"/>
      <c r="DE1349" s="20"/>
      <c r="DF1349" s="96"/>
      <c r="DG1349" s="96"/>
      <c r="DH1349" s="20"/>
      <c r="DI1349" s="20"/>
      <c r="DJ1349" s="96"/>
      <c r="DK1349" s="96"/>
      <c r="DL1349" s="20"/>
      <c r="DM1349" s="20"/>
      <c r="DN1349" s="96"/>
      <c r="DO1349" s="96"/>
      <c r="DP1349" s="20"/>
      <c r="DQ1349" s="20"/>
      <c r="DR1349" s="96"/>
      <c r="DS1349" s="96"/>
      <c r="DT1349" s="20"/>
      <c r="DU1349" s="20"/>
      <c r="DV1349" s="96"/>
      <c r="DW1349" s="96"/>
      <c r="DX1349" s="20"/>
      <c r="DY1349" s="20"/>
      <c r="DZ1349" s="56"/>
      <c r="EA1349" s="57"/>
    </row>
    <row r="1350" spans="1:131" ht="19.5" customHeight="1" x14ac:dyDescent="0.25">
      <c r="A1350" s="9">
        <v>987</v>
      </c>
      <c r="B1350" s="10" t="s">
        <v>2747</v>
      </c>
      <c r="C1350" s="9" t="s">
        <v>2748</v>
      </c>
      <c r="E1350" s="9" t="s">
        <v>447</v>
      </c>
      <c r="F1350" s="9" t="s">
        <v>2191</v>
      </c>
      <c r="I1350" s="9" t="s">
        <v>25</v>
      </c>
      <c r="J1350" s="129">
        <v>41930</v>
      </c>
      <c r="K1350" s="129">
        <v>41930</v>
      </c>
      <c r="L1350" s="129">
        <v>42369</v>
      </c>
      <c r="O1350" s="9">
        <v>24</v>
      </c>
      <c r="Q1350" s="9" t="s">
        <v>54</v>
      </c>
      <c r="S1350" s="13">
        <v>4565000</v>
      </c>
      <c r="T1350" s="13">
        <v>4565000</v>
      </c>
      <c r="U1350" s="13">
        <v>1141250</v>
      </c>
      <c r="AF1350" s="51">
        <f t="shared" si="19"/>
        <v>0</v>
      </c>
      <c r="AH1350" s="11">
        <v>41930</v>
      </c>
      <c r="AI1350" s="11">
        <v>42004</v>
      </c>
      <c r="AJ1350" s="13">
        <v>4440000</v>
      </c>
      <c r="AK1350" s="13">
        <v>1110000</v>
      </c>
    </row>
    <row r="1351" spans="1:131" s="18" customFormat="1" ht="19.5" customHeight="1" x14ac:dyDescent="0.25">
      <c r="A1351" s="18">
        <v>987</v>
      </c>
      <c r="B1351" s="17" t="s">
        <v>2747</v>
      </c>
      <c r="C1351" s="18" t="s">
        <v>2748</v>
      </c>
      <c r="D1351" s="19">
        <v>42121</v>
      </c>
      <c r="G1351" s="19"/>
      <c r="J1351" s="130"/>
      <c r="K1351" s="130"/>
      <c r="L1351" s="130">
        <v>42004</v>
      </c>
      <c r="R1351" s="20"/>
      <c r="S1351" s="20"/>
      <c r="T1351" s="20"/>
      <c r="U1351" s="20"/>
      <c r="V1351" s="20"/>
      <c r="W1351" s="20"/>
      <c r="X1351" s="20"/>
      <c r="Y1351" s="20"/>
      <c r="Z1351" s="20"/>
      <c r="AA1351" s="20"/>
      <c r="AB1351" s="20"/>
      <c r="AC1351" s="20"/>
      <c r="AD1351" s="20"/>
      <c r="AE1351" s="20"/>
      <c r="AF1351" s="51">
        <f t="shared" si="19"/>
        <v>0</v>
      </c>
      <c r="AG1351" s="46"/>
      <c r="AH1351" s="19"/>
      <c r="AI1351" s="19"/>
      <c r="AJ1351" s="20"/>
      <c r="AK1351" s="20"/>
      <c r="AL1351" s="19"/>
      <c r="AM1351" s="19"/>
      <c r="AN1351" s="20"/>
      <c r="AO1351" s="20"/>
      <c r="AP1351" s="19"/>
      <c r="AQ1351" s="19"/>
      <c r="AR1351" s="20"/>
      <c r="AS1351" s="20"/>
      <c r="AT1351" s="19"/>
      <c r="AU1351" s="19"/>
      <c r="AV1351" s="20"/>
      <c r="AW1351" s="20"/>
      <c r="AX1351" s="19"/>
      <c r="AY1351" s="19"/>
      <c r="AZ1351" s="20"/>
      <c r="BA1351" s="20"/>
      <c r="BB1351" s="19"/>
      <c r="BC1351" s="19"/>
      <c r="BD1351" s="20"/>
      <c r="BE1351" s="20"/>
      <c r="BF1351" s="19"/>
      <c r="BG1351" s="19"/>
      <c r="BH1351" s="20"/>
      <c r="BI1351" s="20"/>
      <c r="BJ1351" s="19"/>
      <c r="BK1351" s="19"/>
      <c r="BL1351" s="20"/>
      <c r="BM1351" s="20"/>
      <c r="BN1351" s="19"/>
      <c r="BO1351" s="19"/>
      <c r="BP1351" s="20"/>
      <c r="BQ1351" s="20"/>
      <c r="BT1351" s="20"/>
      <c r="BU1351" s="20"/>
      <c r="BX1351" s="20"/>
      <c r="BY1351" s="20"/>
      <c r="CB1351" s="20"/>
      <c r="CC1351" s="20"/>
      <c r="CF1351" s="20"/>
      <c r="CG1351" s="20"/>
      <c r="CJ1351" s="20"/>
      <c r="CK1351" s="20"/>
      <c r="CN1351" s="20"/>
      <c r="CO1351" s="20"/>
      <c r="CP1351" s="19"/>
      <c r="CQ1351" s="19"/>
      <c r="CR1351" s="20"/>
      <c r="CS1351" s="20"/>
      <c r="CT1351" s="19"/>
      <c r="CU1351" s="19"/>
      <c r="CV1351" s="20"/>
      <c r="CW1351" s="20"/>
      <c r="CX1351" s="96"/>
      <c r="CY1351" s="96"/>
      <c r="CZ1351" s="20"/>
      <c r="DA1351" s="20"/>
      <c r="DB1351" s="96"/>
      <c r="DC1351" s="96"/>
      <c r="DD1351" s="20"/>
      <c r="DE1351" s="20"/>
      <c r="DF1351" s="96"/>
      <c r="DG1351" s="96"/>
      <c r="DH1351" s="20"/>
      <c r="DI1351" s="20"/>
      <c r="DJ1351" s="96"/>
      <c r="DK1351" s="96"/>
      <c r="DL1351" s="20"/>
      <c r="DM1351" s="20"/>
      <c r="DN1351" s="96"/>
      <c r="DO1351" s="96"/>
      <c r="DP1351" s="20"/>
      <c r="DQ1351" s="20"/>
      <c r="DR1351" s="96"/>
      <c r="DS1351" s="96"/>
      <c r="DT1351" s="20"/>
      <c r="DU1351" s="20"/>
      <c r="DV1351" s="96"/>
      <c r="DW1351" s="96"/>
      <c r="DX1351" s="20"/>
      <c r="DY1351" s="20"/>
      <c r="DZ1351" s="56"/>
      <c r="EA1351" s="57"/>
    </row>
    <row r="1352" spans="1:131" ht="19.5" customHeight="1" x14ac:dyDescent="0.25">
      <c r="A1352" s="9">
        <v>988</v>
      </c>
      <c r="B1352" s="10" t="s">
        <v>2749</v>
      </c>
      <c r="C1352" s="9" t="s">
        <v>2750</v>
      </c>
      <c r="E1352" s="9" t="s">
        <v>2751</v>
      </c>
      <c r="F1352" s="9" t="s">
        <v>2752</v>
      </c>
      <c r="I1352" s="9" t="s">
        <v>35</v>
      </c>
      <c r="J1352" s="129">
        <v>41869</v>
      </c>
      <c r="K1352" s="129">
        <v>41815</v>
      </c>
      <c r="L1352" s="129">
        <v>42185</v>
      </c>
      <c r="O1352" s="9">
        <v>32</v>
      </c>
      <c r="Q1352" s="9" t="s">
        <v>61</v>
      </c>
      <c r="S1352" s="13">
        <v>1531944200</v>
      </c>
      <c r="T1352" s="13">
        <v>1531944200</v>
      </c>
      <c r="U1352" s="13">
        <v>382986050</v>
      </c>
      <c r="AF1352" s="51">
        <f t="shared" si="19"/>
        <v>0</v>
      </c>
      <c r="AH1352" s="11">
        <v>41815</v>
      </c>
      <c r="AI1352" s="11">
        <v>41912</v>
      </c>
      <c r="AJ1352" s="13">
        <v>791077823</v>
      </c>
      <c r="AK1352" s="13">
        <v>158215565</v>
      </c>
      <c r="AL1352" s="11">
        <v>41913</v>
      </c>
      <c r="AM1352" s="11">
        <v>42004</v>
      </c>
      <c r="AN1352" s="13">
        <v>485019763</v>
      </c>
      <c r="AO1352" s="13">
        <v>121254941</v>
      </c>
      <c r="AP1352" s="11">
        <v>42005</v>
      </c>
      <c r="AQ1352" s="11">
        <v>42094</v>
      </c>
      <c r="AR1352" s="13">
        <v>7475939</v>
      </c>
      <c r="AS1352" s="13">
        <v>1868985</v>
      </c>
      <c r="AT1352" s="11">
        <v>41815</v>
      </c>
      <c r="AU1352" s="11">
        <v>42094</v>
      </c>
      <c r="AV1352" s="13">
        <v>1368191241</v>
      </c>
      <c r="AW1352" s="13">
        <v>60708319</v>
      </c>
      <c r="DZ1352" s="54">
        <v>1368191241</v>
      </c>
      <c r="EA1352" s="55">
        <f>281339491+60708319</f>
        <v>342047810</v>
      </c>
    </row>
    <row r="1353" spans="1:131" s="18" customFormat="1" ht="19.5" customHeight="1" x14ac:dyDescent="0.25">
      <c r="A1353" s="18">
        <v>988</v>
      </c>
      <c r="B1353" s="17" t="s">
        <v>2749</v>
      </c>
      <c r="C1353" s="18" t="s">
        <v>2750</v>
      </c>
      <c r="D1353" s="19">
        <v>42165</v>
      </c>
      <c r="G1353" s="19"/>
      <c r="J1353" s="130"/>
      <c r="K1353" s="130"/>
      <c r="L1353" s="130">
        <v>42094</v>
      </c>
      <c r="R1353" s="20"/>
      <c r="S1353" s="20">
        <v>16999841519</v>
      </c>
      <c r="T1353" s="20">
        <v>16999841519</v>
      </c>
      <c r="U1353" s="20">
        <v>4249960380</v>
      </c>
      <c r="V1353" s="20"/>
      <c r="W1353" s="20"/>
      <c r="X1353" s="20"/>
      <c r="Y1353" s="20"/>
      <c r="Z1353" s="20"/>
      <c r="AA1353" s="20"/>
      <c r="AB1353" s="20"/>
      <c r="AC1353" s="20"/>
      <c r="AD1353" s="20"/>
      <c r="AE1353" s="20"/>
      <c r="AF1353" s="51">
        <f t="shared" si="19"/>
        <v>0</v>
      </c>
      <c r="AG1353" s="46"/>
      <c r="AH1353" s="19"/>
      <c r="AI1353" s="19"/>
      <c r="AJ1353" s="20"/>
      <c r="AK1353" s="20"/>
      <c r="AL1353" s="19"/>
      <c r="AM1353" s="19"/>
      <c r="AN1353" s="20"/>
      <c r="AO1353" s="20"/>
      <c r="AP1353" s="19"/>
      <c r="AQ1353" s="19"/>
      <c r="AR1353" s="20"/>
      <c r="AS1353" s="20"/>
      <c r="AT1353" s="19"/>
      <c r="AU1353" s="19"/>
      <c r="AV1353" s="20"/>
      <c r="AW1353" s="20"/>
      <c r="AX1353" s="19"/>
      <c r="AY1353" s="19"/>
      <c r="AZ1353" s="20"/>
      <c r="BA1353" s="20"/>
      <c r="BB1353" s="19"/>
      <c r="BC1353" s="19"/>
      <c r="BD1353" s="20"/>
      <c r="BE1353" s="20"/>
      <c r="BF1353" s="19"/>
      <c r="BG1353" s="19"/>
      <c r="BH1353" s="20"/>
      <c r="BI1353" s="20"/>
      <c r="BJ1353" s="19"/>
      <c r="BK1353" s="19"/>
      <c r="BL1353" s="20"/>
      <c r="BM1353" s="20"/>
      <c r="BN1353" s="19"/>
      <c r="BO1353" s="19"/>
      <c r="BP1353" s="20"/>
      <c r="BQ1353" s="20"/>
      <c r="BT1353" s="20"/>
      <c r="BU1353" s="20"/>
      <c r="BX1353" s="20"/>
      <c r="BY1353" s="20"/>
      <c r="CB1353" s="20"/>
      <c r="CC1353" s="20"/>
      <c r="CF1353" s="20"/>
      <c r="CG1353" s="20"/>
      <c r="CJ1353" s="20"/>
      <c r="CK1353" s="20"/>
      <c r="CN1353" s="20"/>
      <c r="CO1353" s="20"/>
      <c r="CP1353" s="19"/>
      <c r="CQ1353" s="19"/>
      <c r="CR1353" s="20"/>
      <c r="CS1353" s="20"/>
      <c r="CT1353" s="19"/>
      <c r="CU1353" s="19"/>
      <c r="CV1353" s="20"/>
      <c r="CW1353" s="20"/>
      <c r="CX1353" s="96"/>
      <c r="CY1353" s="96"/>
      <c r="CZ1353" s="20"/>
      <c r="DA1353" s="20"/>
      <c r="DB1353" s="96"/>
      <c r="DC1353" s="96"/>
      <c r="DD1353" s="20"/>
      <c r="DE1353" s="20"/>
      <c r="DF1353" s="96"/>
      <c r="DG1353" s="96"/>
      <c r="DH1353" s="20"/>
      <c r="DI1353" s="20"/>
      <c r="DJ1353" s="96"/>
      <c r="DK1353" s="96"/>
      <c r="DL1353" s="20"/>
      <c r="DM1353" s="20"/>
      <c r="DN1353" s="96"/>
      <c r="DO1353" s="96"/>
      <c r="DP1353" s="20"/>
      <c r="DQ1353" s="20"/>
      <c r="DR1353" s="96"/>
      <c r="DS1353" s="96"/>
      <c r="DT1353" s="20"/>
      <c r="DU1353" s="20"/>
      <c r="DV1353" s="96"/>
      <c r="DW1353" s="96"/>
      <c r="DX1353" s="20"/>
      <c r="DY1353" s="20"/>
      <c r="DZ1353" s="56"/>
      <c r="EA1353" s="57"/>
    </row>
    <row r="1354" spans="1:131" ht="19.5" customHeight="1" x14ac:dyDescent="0.25">
      <c r="A1354" s="9">
        <v>989</v>
      </c>
      <c r="B1354" s="10" t="s">
        <v>2753</v>
      </c>
      <c r="C1354" s="9" t="s">
        <v>2754</v>
      </c>
      <c r="E1354" s="9" t="s">
        <v>2757</v>
      </c>
      <c r="F1354" s="9" t="s">
        <v>2755</v>
      </c>
      <c r="I1354" s="9" t="s">
        <v>35</v>
      </c>
      <c r="J1354" s="129">
        <v>41983</v>
      </c>
      <c r="K1354" s="129" t="s">
        <v>2756</v>
      </c>
      <c r="L1354" s="129">
        <v>42185</v>
      </c>
      <c r="O1354" s="9">
        <v>27</v>
      </c>
      <c r="Q1354" s="9" t="s">
        <v>54</v>
      </c>
      <c r="S1354" s="13">
        <v>4400000</v>
      </c>
      <c r="T1354" s="13">
        <v>4400000</v>
      </c>
      <c r="U1354" s="13">
        <v>880000</v>
      </c>
      <c r="AF1354" s="51">
        <f t="shared" si="19"/>
        <v>0</v>
      </c>
      <c r="AH1354" s="11">
        <v>41948</v>
      </c>
      <c r="AI1354" s="11">
        <v>42185</v>
      </c>
      <c r="AJ1354" s="13">
        <v>4417238</v>
      </c>
      <c r="AK1354" s="13">
        <v>880000</v>
      </c>
    </row>
    <row r="1355" spans="1:131" ht="19.5" customHeight="1" x14ac:dyDescent="0.25">
      <c r="A1355" s="9">
        <v>990</v>
      </c>
      <c r="B1355" s="10" t="s">
        <v>2758</v>
      </c>
      <c r="C1355" s="9" t="s">
        <v>2759</v>
      </c>
      <c r="E1355" s="9" t="s">
        <v>2201</v>
      </c>
      <c r="F1355" s="9" t="s">
        <v>2761</v>
      </c>
      <c r="I1355" s="9" t="s">
        <v>1093</v>
      </c>
      <c r="J1355" s="129">
        <v>41842</v>
      </c>
      <c r="K1355" s="129">
        <v>41804</v>
      </c>
      <c r="L1355" s="129">
        <v>42034</v>
      </c>
      <c r="O1355" s="9">
        <v>30</v>
      </c>
      <c r="Q1355" s="9" t="s">
        <v>61</v>
      </c>
      <c r="S1355" s="13">
        <v>18800000</v>
      </c>
      <c r="T1355" s="13">
        <v>18800000</v>
      </c>
      <c r="U1355" s="13">
        <v>3760000</v>
      </c>
      <c r="AF1355" s="51">
        <f t="shared" si="19"/>
        <v>0</v>
      </c>
      <c r="AH1355" s="11">
        <v>41804</v>
      </c>
      <c r="AI1355" s="11">
        <v>42034</v>
      </c>
      <c r="AJ1355" s="13">
        <v>18800000</v>
      </c>
      <c r="AK1355" s="13">
        <v>3760000</v>
      </c>
    </row>
    <row r="1356" spans="1:131" s="18" customFormat="1" ht="40.5" customHeight="1" x14ac:dyDescent="0.25">
      <c r="A1356" s="18">
        <v>991</v>
      </c>
      <c r="B1356" s="17" t="s">
        <v>3726</v>
      </c>
      <c r="C1356" s="18" t="s">
        <v>2762</v>
      </c>
      <c r="D1356" s="19"/>
      <c r="E1356" s="18" t="s">
        <v>199</v>
      </c>
      <c r="F1356" s="18" t="s">
        <v>1075</v>
      </c>
      <c r="G1356" s="19"/>
      <c r="I1356" s="18" t="s">
        <v>78</v>
      </c>
      <c r="J1356" s="130">
        <v>41888</v>
      </c>
      <c r="K1356" s="130">
        <v>41865</v>
      </c>
      <c r="L1356" s="130">
        <v>42369</v>
      </c>
      <c r="O1356" s="18">
        <v>28</v>
      </c>
      <c r="Q1356" s="18" t="s">
        <v>54</v>
      </c>
      <c r="R1356" s="20"/>
      <c r="S1356" s="20">
        <v>71500000</v>
      </c>
      <c r="T1356" s="20">
        <v>71500000</v>
      </c>
      <c r="U1356" s="20">
        <v>14300000</v>
      </c>
      <c r="V1356" s="20"/>
      <c r="W1356" s="20"/>
      <c r="X1356" s="20"/>
      <c r="Y1356" s="20"/>
      <c r="Z1356" s="20"/>
      <c r="AA1356" s="20"/>
      <c r="AB1356" s="20"/>
      <c r="AC1356" s="20"/>
      <c r="AD1356" s="20"/>
      <c r="AE1356" s="20"/>
      <c r="AF1356" s="80">
        <f t="shared" si="19"/>
        <v>0</v>
      </c>
      <c r="AG1356" s="46"/>
      <c r="AH1356" s="19"/>
      <c r="AI1356" s="19"/>
      <c r="AJ1356" s="20"/>
      <c r="AK1356" s="20"/>
      <c r="AL1356" s="19"/>
      <c r="AM1356" s="19"/>
      <c r="AN1356" s="20"/>
      <c r="AO1356" s="20"/>
      <c r="AP1356" s="19"/>
      <c r="AQ1356" s="19"/>
      <c r="AR1356" s="20"/>
      <c r="AS1356" s="20"/>
      <c r="AT1356" s="19"/>
      <c r="AU1356" s="19"/>
      <c r="AV1356" s="20"/>
      <c r="AW1356" s="20"/>
      <c r="AX1356" s="19"/>
      <c r="AY1356" s="19"/>
      <c r="AZ1356" s="20"/>
      <c r="BA1356" s="20"/>
      <c r="BB1356" s="19"/>
      <c r="BC1356" s="19"/>
      <c r="BD1356" s="20"/>
      <c r="BE1356" s="20"/>
      <c r="BF1356" s="19"/>
      <c r="BG1356" s="19"/>
      <c r="BH1356" s="20"/>
      <c r="BI1356" s="20"/>
      <c r="BJ1356" s="19"/>
      <c r="BK1356" s="19"/>
      <c r="BL1356" s="20"/>
      <c r="BM1356" s="20"/>
      <c r="BN1356" s="19"/>
      <c r="BO1356" s="19"/>
      <c r="BP1356" s="20"/>
      <c r="BQ1356" s="20"/>
      <c r="BT1356" s="20"/>
      <c r="BU1356" s="20"/>
      <c r="BX1356" s="20"/>
      <c r="BY1356" s="20"/>
      <c r="CB1356" s="20"/>
      <c r="CC1356" s="20"/>
      <c r="CF1356" s="20"/>
      <c r="CG1356" s="20"/>
      <c r="CJ1356" s="20"/>
      <c r="CK1356" s="20"/>
      <c r="CN1356" s="20"/>
      <c r="CO1356" s="20"/>
      <c r="CP1356" s="19"/>
      <c r="CQ1356" s="19"/>
      <c r="CR1356" s="20"/>
      <c r="CS1356" s="20"/>
      <c r="CT1356" s="19"/>
      <c r="CU1356" s="19"/>
      <c r="CV1356" s="20"/>
      <c r="CW1356" s="20"/>
      <c r="CX1356" s="96"/>
      <c r="CY1356" s="96"/>
      <c r="CZ1356" s="20"/>
      <c r="DA1356" s="20"/>
      <c r="DB1356" s="96"/>
      <c r="DC1356" s="96"/>
      <c r="DD1356" s="20"/>
      <c r="DE1356" s="20"/>
      <c r="DF1356" s="96"/>
      <c r="DG1356" s="96"/>
      <c r="DH1356" s="20"/>
      <c r="DI1356" s="20"/>
      <c r="DJ1356" s="96"/>
      <c r="DK1356" s="96"/>
      <c r="DL1356" s="20"/>
      <c r="DM1356" s="20"/>
      <c r="DN1356" s="96"/>
      <c r="DO1356" s="96"/>
      <c r="DP1356" s="20"/>
      <c r="DQ1356" s="20"/>
      <c r="DR1356" s="96"/>
      <c r="DS1356" s="96"/>
      <c r="DT1356" s="20"/>
      <c r="DU1356" s="20"/>
      <c r="DV1356" s="96"/>
      <c r="DW1356" s="96"/>
      <c r="DX1356" s="20"/>
      <c r="DY1356" s="20"/>
      <c r="DZ1356" s="56"/>
      <c r="EA1356" s="57"/>
    </row>
    <row r="1357" spans="1:131" s="18" customFormat="1" ht="34.5" customHeight="1" x14ac:dyDescent="0.25">
      <c r="A1357" s="18">
        <v>992</v>
      </c>
      <c r="B1357" s="17" t="s">
        <v>3725</v>
      </c>
      <c r="C1357" s="18" t="s">
        <v>750</v>
      </c>
      <c r="D1357" s="19"/>
      <c r="E1357" s="18" t="s">
        <v>2763</v>
      </c>
      <c r="F1357" s="18" t="s">
        <v>1169</v>
      </c>
      <c r="G1357" s="19"/>
      <c r="I1357" s="18" t="s">
        <v>25</v>
      </c>
      <c r="J1357" s="130">
        <v>41512</v>
      </c>
      <c r="K1357" s="130">
        <v>41253</v>
      </c>
      <c r="L1357" s="130">
        <v>41922</v>
      </c>
      <c r="O1357" s="18">
        <v>29</v>
      </c>
      <c r="Q1357" s="18" t="s">
        <v>54</v>
      </c>
      <c r="R1357" s="20"/>
      <c r="S1357" s="20">
        <v>19215000</v>
      </c>
      <c r="T1357" s="20">
        <v>19215000</v>
      </c>
      <c r="U1357" s="20">
        <v>3840000</v>
      </c>
      <c r="V1357" s="20"/>
      <c r="W1357" s="20"/>
      <c r="X1357" s="20"/>
      <c r="Y1357" s="20"/>
      <c r="Z1357" s="20"/>
      <c r="AA1357" s="20"/>
      <c r="AB1357" s="20"/>
      <c r="AC1357" s="20"/>
      <c r="AD1357" s="20"/>
      <c r="AE1357" s="20"/>
      <c r="AF1357" s="80">
        <f t="shared" si="19"/>
        <v>0</v>
      </c>
      <c r="AG1357" s="46"/>
      <c r="AH1357" s="19"/>
      <c r="AI1357" s="19"/>
      <c r="AJ1357" s="20"/>
      <c r="AK1357" s="20"/>
      <c r="AL1357" s="19"/>
      <c r="AM1357" s="19"/>
      <c r="AN1357" s="20"/>
      <c r="AO1357" s="20"/>
      <c r="AP1357" s="19"/>
      <c r="AQ1357" s="19"/>
      <c r="AR1357" s="20"/>
      <c r="AS1357" s="20"/>
      <c r="AT1357" s="19"/>
      <c r="AU1357" s="19"/>
      <c r="AV1357" s="20"/>
      <c r="AW1357" s="20"/>
      <c r="AX1357" s="19"/>
      <c r="AY1357" s="19"/>
      <c r="AZ1357" s="20"/>
      <c r="BA1357" s="20"/>
      <c r="BB1357" s="19"/>
      <c r="BC1357" s="19"/>
      <c r="BD1357" s="20"/>
      <c r="BE1357" s="20"/>
      <c r="BF1357" s="19"/>
      <c r="BG1357" s="19"/>
      <c r="BH1357" s="20"/>
      <c r="BI1357" s="20"/>
      <c r="BJ1357" s="19"/>
      <c r="BK1357" s="19"/>
      <c r="BL1357" s="20"/>
      <c r="BM1357" s="20"/>
      <c r="BN1357" s="19"/>
      <c r="BO1357" s="19"/>
      <c r="BP1357" s="20"/>
      <c r="BQ1357" s="20"/>
      <c r="BT1357" s="20"/>
      <c r="BU1357" s="20"/>
      <c r="BX1357" s="20"/>
      <c r="BY1357" s="20"/>
      <c r="CB1357" s="20"/>
      <c r="CC1357" s="20"/>
      <c r="CF1357" s="20"/>
      <c r="CG1357" s="20"/>
      <c r="CJ1357" s="20"/>
      <c r="CK1357" s="20"/>
      <c r="CN1357" s="20"/>
      <c r="CO1357" s="20"/>
      <c r="CP1357" s="19"/>
      <c r="CQ1357" s="19"/>
      <c r="CR1357" s="20"/>
      <c r="CS1357" s="20"/>
      <c r="CT1357" s="19"/>
      <c r="CU1357" s="19"/>
      <c r="CV1357" s="20"/>
      <c r="CW1357" s="20"/>
      <c r="CX1357" s="96"/>
      <c r="CY1357" s="96"/>
      <c r="CZ1357" s="20"/>
      <c r="DA1357" s="20"/>
      <c r="DB1357" s="96"/>
      <c r="DC1357" s="96"/>
      <c r="DD1357" s="20"/>
      <c r="DE1357" s="20"/>
      <c r="DF1357" s="96"/>
      <c r="DG1357" s="96"/>
      <c r="DH1357" s="20"/>
      <c r="DI1357" s="20"/>
      <c r="DJ1357" s="96"/>
      <c r="DK1357" s="96"/>
      <c r="DL1357" s="20"/>
      <c r="DM1357" s="20"/>
      <c r="DN1357" s="96"/>
      <c r="DO1357" s="96"/>
      <c r="DP1357" s="20"/>
      <c r="DQ1357" s="20"/>
      <c r="DR1357" s="96"/>
      <c r="DS1357" s="96"/>
      <c r="DT1357" s="20"/>
      <c r="DU1357" s="20"/>
      <c r="DV1357" s="96"/>
      <c r="DW1357" s="96"/>
      <c r="DX1357" s="20"/>
      <c r="DY1357" s="20"/>
      <c r="DZ1357" s="56"/>
      <c r="EA1357" s="57"/>
    </row>
    <row r="1358" spans="1:131" ht="19.5" customHeight="1" x14ac:dyDescent="0.25">
      <c r="A1358" s="9">
        <v>993</v>
      </c>
      <c r="B1358" s="10" t="s">
        <v>2764</v>
      </c>
      <c r="C1358" s="9" t="s">
        <v>2765</v>
      </c>
      <c r="E1358" s="9" t="s">
        <v>201</v>
      </c>
      <c r="F1358" s="9" t="s">
        <v>2427</v>
      </c>
      <c r="I1358" s="9" t="s">
        <v>78</v>
      </c>
      <c r="J1358" s="129">
        <v>41837</v>
      </c>
      <c r="K1358" s="129">
        <v>41768</v>
      </c>
      <c r="L1358" s="129">
        <v>42035</v>
      </c>
      <c r="O1358" s="9">
        <v>32</v>
      </c>
      <c r="Q1358" s="9" t="s">
        <v>54</v>
      </c>
      <c r="S1358" s="13">
        <v>19000000</v>
      </c>
      <c r="T1358" s="13">
        <v>19000000</v>
      </c>
      <c r="U1358" s="13">
        <v>3800000</v>
      </c>
      <c r="AF1358" s="51">
        <f t="shared" si="19"/>
        <v>0</v>
      </c>
    </row>
    <row r="1359" spans="1:131" ht="19.5" customHeight="1" x14ac:dyDescent="0.25">
      <c r="A1359" s="9">
        <v>994</v>
      </c>
      <c r="B1359" s="10" t="s">
        <v>2766</v>
      </c>
      <c r="C1359" s="9" t="s">
        <v>2767</v>
      </c>
      <c r="E1359" s="9" t="s">
        <v>2768</v>
      </c>
      <c r="F1359" s="9" t="s">
        <v>2769</v>
      </c>
      <c r="I1359" s="9" t="s">
        <v>25</v>
      </c>
      <c r="J1359" s="129">
        <v>41900</v>
      </c>
      <c r="K1359" s="129">
        <v>41857</v>
      </c>
      <c r="L1359" s="129">
        <v>42124</v>
      </c>
      <c r="O1359" s="9">
        <v>29</v>
      </c>
      <c r="Q1359" s="9" t="s">
        <v>54</v>
      </c>
      <c r="S1359" s="13">
        <v>11400000</v>
      </c>
      <c r="T1359" s="13">
        <v>11400000</v>
      </c>
      <c r="U1359" s="13">
        <v>2280000</v>
      </c>
      <c r="AF1359" s="51">
        <f t="shared" si="19"/>
        <v>0</v>
      </c>
    </row>
    <row r="1360" spans="1:131" ht="35.25" customHeight="1" x14ac:dyDescent="0.25">
      <c r="A1360" s="9">
        <v>995</v>
      </c>
      <c r="B1360" s="10" t="s">
        <v>2770</v>
      </c>
      <c r="C1360" s="9" t="s">
        <v>2771</v>
      </c>
      <c r="E1360" s="9" t="s">
        <v>240</v>
      </c>
      <c r="F1360" s="9" t="s">
        <v>241</v>
      </c>
      <c r="I1360" s="9" t="s">
        <v>1093</v>
      </c>
      <c r="J1360" s="129">
        <v>41765</v>
      </c>
      <c r="K1360" s="129">
        <v>41765</v>
      </c>
      <c r="L1360" s="129">
        <v>41942</v>
      </c>
      <c r="O1360" s="9">
        <v>29</v>
      </c>
      <c r="Q1360" s="9" t="s">
        <v>54</v>
      </c>
      <c r="S1360" s="13">
        <v>6381000</v>
      </c>
      <c r="T1360" s="13">
        <v>6381000</v>
      </c>
      <c r="U1360" s="13">
        <v>992000</v>
      </c>
      <c r="AF1360" s="51">
        <f t="shared" si="19"/>
        <v>0</v>
      </c>
    </row>
    <row r="1361" spans="1:131" ht="19.5" customHeight="1" x14ac:dyDescent="0.25">
      <c r="A1361" s="9">
        <v>996</v>
      </c>
      <c r="B1361" s="10" t="s">
        <v>2772</v>
      </c>
      <c r="C1361" s="9" t="s">
        <v>2773</v>
      </c>
      <c r="E1361" s="9" t="s">
        <v>3481</v>
      </c>
      <c r="F1361" s="9" t="s">
        <v>746</v>
      </c>
      <c r="I1361" s="9" t="s">
        <v>28</v>
      </c>
      <c r="J1361" s="129">
        <v>41982</v>
      </c>
      <c r="K1361" s="129">
        <v>41852</v>
      </c>
      <c r="L1361" s="129">
        <v>42154</v>
      </c>
      <c r="O1361" s="9">
        <v>28</v>
      </c>
      <c r="Q1361" s="9" t="s">
        <v>54</v>
      </c>
      <c r="S1361" s="13">
        <v>7500000</v>
      </c>
      <c r="T1361" s="13">
        <v>7500000</v>
      </c>
      <c r="U1361" s="13">
        <v>1500000</v>
      </c>
      <c r="AF1361" s="51">
        <f t="shared" si="19"/>
        <v>0</v>
      </c>
      <c r="AH1361" s="11">
        <v>41852</v>
      </c>
      <c r="AI1361" s="11">
        <v>42154</v>
      </c>
      <c r="AJ1361" s="13">
        <v>7269958</v>
      </c>
      <c r="AK1361" s="13">
        <v>1453992</v>
      </c>
    </row>
    <row r="1362" spans="1:131" ht="19.5" customHeight="1" x14ac:dyDescent="0.25">
      <c r="A1362" s="9">
        <v>997</v>
      </c>
      <c r="B1362" s="10" t="s">
        <v>2774</v>
      </c>
      <c r="C1362" s="9" t="s">
        <v>2775</v>
      </c>
      <c r="E1362" s="9" t="s">
        <v>212</v>
      </c>
      <c r="F1362" s="9" t="s">
        <v>746</v>
      </c>
      <c r="I1362" s="9" t="s">
        <v>28</v>
      </c>
      <c r="J1362" s="129">
        <v>41883</v>
      </c>
      <c r="K1362" s="129">
        <v>41852</v>
      </c>
      <c r="L1362" s="129">
        <v>42154</v>
      </c>
      <c r="O1362" s="9">
        <v>26</v>
      </c>
      <c r="Q1362" s="9" t="s">
        <v>54</v>
      </c>
      <c r="S1362" s="13">
        <v>6250000</v>
      </c>
      <c r="T1362" s="13">
        <v>6250000</v>
      </c>
      <c r="U1362" s="13">
        <v>1250000</v>
      </c>
      <c r="AF1362" s="51">
        <f t="shared" si="19"/>
        <v>0</v>
      </c>
      <c r="AH1362" s="11">
        <v>41852</v>
      </c>
      <c r="AI1362" s="11">
        <v>42154</v>
      </c>
      <c r="AJ1362" s="13">
        <v>6274947</v>
      </c>
      <c r="AK1362" s="13">
        <v>1250000</v>
      </c>
    </row>
    <row r="1363" spans="1:131" s="18" customFormat="1" ht="41.25" customHeight="1" x14ac:dyDescent="0.25">
      <c r="A1363" s="18">
        <v>998</v>
      </c>
      <c r="B1363" s="17" t="s">
        <v>3625</v>
      </c>
      <c r="C1363" s="18" t="s">
        <v>1020</v>
      </c>
      <c r="D1363" s="19"/>
      <c r="E1363" s="18" t="s">
        <v>2776</v>
      </c>
      <c r="F1363" s="18" t="s">
        <v>2777</v>
      </c>
      <c r="G1363" s="19"/>
      <c r="I1363" s="18" t="s">
        <v>1093</v>
      </c>
      <c r="J1363" s="130">
        <v>41428</v>
      </c>
      <c r="K1363" s="130">
        <v>41428</v>
      </c>
      <c r="L1363" s="130">
        <v>41578</v>
      </c>
      <c r="Q1363" s="18" t="s">
        <v>54</v>
      </c>
      <c r="R1363" s="20"/>
      <c r="S1363" s="20">
        <v>16600000</v>
      </c>
      <c r="T1363" s="20">
        <v>16600000</v>
      </c>
      <c r="U1363" s="20">
        <v>3320000</v>
      </c>
      <c r="V1363" s="20"/>
      <c r="W1363" s="20">
        <v>3500000</v>
      </c>
      <c r="X1363" s="20"/>
      <c r="Y1363" s="20"/>
      <c r="Z1363" s="20"/>
      <c r="AA1363" s="20"/>
      <c r="AB1363" s="20"/>
      <c r="AC1363" s="20"/>
      <c r="AD1363" s="20"/>
      <c r="AE1363" s="20"/>
      <c r="AF1363" s="80">
        <f t="shared" si="19"/>
        <v>3500000</v>
      </c>
      <c r="AG1363" s="46"/>
      <c r="AH1363" s="19"/>
      <c r="AI1363" s="19"/>
      <c r="AJ1363" s="20"/>
      <c r="AK1363" s="20"/>
      <c r="AL1363" s="19"/>
      <c r="AM1363" s="19"/>
      <c r="AN1363" s="20"/>
      <c r="AO1363" s="20"/>
      <c r="AP1363" s="19"/>
      <c r="AQ1363" s="19"/>
      <c r="AR1363" s="20"/>
      <c r="AS1363" s="20"/>
      <c r="AT1363" s="19"/>
      <c r="AU1363" s="19"/>
      <c r="AV1363" s="20"/>
      <c r="AW1363" s="20"/>
      <c r="AX1363" s="19"/>
      <c r="AY1363" s="19"/>
      <c r="AZ1363" s="20"/>
      <c r="BA1363" s="20"/>
      <c r="BB1363" s="19"/>
      <c r="BC1363" s="19"/>
      <c r="BD1363" s="20"/>
      <c r="BE1363" s="20"/>
      <c r="BF1363" s="19"/>
      <c r="BG1363" s="19"/>
      <c r="BH1363" s="20"/>
      <c r="BI1363" s="20"/>
      <c r="BJ1363" s="19"/>
      <c r="BK1363" s="19"/>
      <c r="BL1363" s="20"/>
      <c r="BM1363" s="20"/>
      <c r="BN1363" s="19"/>
      <c r="BO1363" s="19"/>
      <c r="BP1363" s="20"/>
      <c r="BQ1363" s="20"/>
      <c r="BT1363" s="20"/>
      <c r="BU1363" s="20"/>
      <c r="BX1363" s="20"/>
      <c r="BY1363" s="20"/>
      <c r="CB1363" s="20"/>
      <c r="CC1363" s="20"/>
      <c r="CF1363" s="20"/>
      <c r="CG1363" s="20"/>
      <c r="CJ1363" s="20"/>
      <c r="CK1363" s="20"/>
      <c r="CN1363" s="20"/>
      <c r="CO1363" s="20"/>
      <c r="CP1363" s="19"/>
      <c r="CQ1363" s="19"/>
      <c r="CR1363" s="20"/>
      <c r="CS1363" s="20"/>
      <c r="CT1363" s="19"/>
      <c r="CU1363" s="19"/>
      <c r="CV1363" s="20"/>
      <c r="CW1363" s="20"/>
      <c r="CX1363" s="96"/>
      <c r="CY1363" s="96"/>
      <c r="CZ1363" s="20"/>
      <c r="DA1363" s="20"/>
      <c r="DB1363" s="96"/>
      <c r="DC1363" s="96"/>
      <c r="DD1363" s="20"/>
      <c r="DE1363" s="20"/>
      <c r="DF1363" s="96"/>
      <c r="DG1363" s="96"/>
      <c r="DH1363" s="20"/>
      <c r="DI1363" s="20"/>
      <c r="DJ1363" s="96"/>
      <c r="DK1363" s="96"/>
      <c r="DL1363" s="20"/>
      <c r="DM1363" s="20"/>
      <c r="DN1363" s="96"/>
      <c r="DO1363" s="96"/>
      <c r="DP1363" s="20"/>
      <c r="DQ1363" s="20"/>
      <c r="DR1363" s="96"/>
      <c r="DS1363" s="96"/>
      <c r="DT1363" s="20"/>
      <c r="DU1363" s="20"/>
      <c r="DV1363" s="96"/>
      <c r="DW1363" s="96"/>
      <c r="DX1363" s="20"/>
      <c r="DY1363" s="20"/>
      <c r="DZ1363" s="56"/>
      <c r="EA1363" s="57"/>
    </row>
    <row r="1364" spans="1:131" ht="19.5" customHeight="1" x14ac:dyDescent="0.25">
      <c r="A1364" s="9">
        <v>999</v>
      </c>
      <c r="B1364" s="10" t="s">
        <v>2778</v>
      </c>
      <c r="C1364" s="9" t="s">
        <v>2779</v>
      </c>
      <c r="E1364" s="9" t="s">
        <v>2511</v>
      </c>
      <c r="F1364" s="9" t="s">
        <v>525</v>
      </c>
      <c r="I1364" s="9" t="s">
        <v>1093</v>
      </c>
      <c r="J1364" s="129">
        <v>41874</v>
      </c>
      <c r="K1364" s="129">
        <v>41837</v>
      </c>
      <c r="L1364" s="129">
        <v>41902</v>
      </c>
      <c r="O1364" s="9">
        <v>31</v>
      </c>
      <c r="Q1364" s="9" t="s">
        <v>61</v>
      </c>
      <c r="S1364" s="13">
        <v>2898000</v>
      </c>
      <c r="T1364" s="13">
        <v>2898000</v>
      </c>
      <c r="U1364" s="13">
        <v>579600</v>
      </c>
      <c r="AF1364" s="51">
        <f t="shared" si="19"/>
        <v>0</v>
      </c>
      <c r="AH1364" s="11">
        <v>41837</v>
      </c>
      <c r="AI1364" s="11">
        <v>41902</v>
      </c>
      <c r="AJ1364" s="13">
        <v>2791799</v>
      </c>
      <c r="AK1364" s="13">
        <v>558360</v>
      </c>
    </row>
    <row r="1365" spans="1:131" ht="19.5" customHeight="1" x14ac:dyDescent="0.25">
      <c r="A1365" s="9">
        <v>1000</v>
      </c>
      <c r="B1365" s="10" t="s">
        <v>2780</v>
      </c>
      <c r="C1365" s="9" t="s">
        <v>2781</v>
      </c>
      <c r="E1365" s="9" t="s">
        <v>2782</v>
      </c>
      <c r="F1365" s="9" t="s">
        <v>1180</v>
      </c>
      <c r="I1365" s="9" t="s">
        <v>1093</v>
      </c>
      <c r="J1365" s="129">
        <v>41843</v>
      </c>
      <c r="K1365" s="129">
        <v>41804</v>
      </c>
      <c r="L1365" s="129">
        <v>42050</v>
      </c>
      <c r="O1365" s="9">
        <v>30</v>
      </c>
      <c r="Q1365" s="9" t="s">
        <v>61</v>
      </c>
      <c r="S1365" s="13">
        <v>18250000</v>
      </c>
      <c r="T1365" s="13">
        <v>18250000</v>
      </c>
      <c r="U1365" s="13">
        <v>3650000</v>
      </c>
      <c r="AF1365" s="51">
        <f t="shared" si="19"/>
        <v>0</v>
      </c>
      <c r="AH1365" s="11">
        <v>41804</v>
      </c>
      <c r="AI1365" s="11">
        <v>42029</v>
      </c>
      <c r="AJ1365" s="13">
        <v>18250000</v>
      </c>
      <c r="AK1365" s="13">
        <v>3650000</v>
      </c>
    </row>
    <row r="1366" spans="1:131" ht="19.5" customHeight="1" x14ac:dyDescent="0.25">
      <c r="A1366" s="9">
        <v>1001</v>
      </c>
      <c r="B1366" s="10" t="s">
        <v>2783</v>
      </c>
      <c r="C1366" s="9" t="s">
        <v>2784</v>
      </c>
      <c r="E1366" s="9" t="s">
        <v>1123</v>
      </c>
      <c r="F1366" s="9" t="s">
        <v>1124</v>
      </c>
      <c r="I1366" s="9" t="s">
        <v>1093</v>
      </c>
      <c r="J1366" s="129">
        <v>41850</v>
      </c>
      <c r="K1366" s="129">
        <v>41816</v>
      </c>
      <c r="L1366" s="129">
        <v>42003</v>
      </c>
      <c r="O1366" s="9">
        <v>30</v>
      </c>
      <c r="Q1366" s="9" t="s">
        <v>61</v>
      </c>
      <c r="S1366" s="13">
        <v>12500000</v>
      </c>
      <c r="T1366" s="13">
        <v>12500000</v>
      </c>
      <c r="U1366" s="13">
        <v>2500000</v>
      </c>
      <c r="AF1366" s="51">
        <f t="shared" si="19"/>
        <v>0</v>
      </c>
      <c r="AH1366" s="11">
        <v>41816</v>
      </c>
      <c r="AI1366" s="11">
        <v>41983</v>
      </c>
      <c r="AJ1366" s="13">
        <v>12500000</v>
      </c>
      <c r="AK1366" s="13">
        <v>2500000</v>
      </c>
    </row>
    <row r="1367" spans="1:131" s="18" customFormat="1" ht="19.5" customHeight="1" x14ac:dyDescent="0.25">
      <c r="A1367" s="18">
        <v>1001</v>
      </c>
      <c r="B1367" s="17" t="s">
        <v>2783</v>
      </c>
      <c r="C1367" s="18" t="s">
        <v>2784</v>
      </c>
      <c r="D1367" s="19">
        <v>42123</v>
      </c>
      <c r="G1367" s="19"/>
      <c r="J1367" s="130"/>
      <c r="K1367" s="130"/>
      <c r="L1367" s="130">
        <v>41983</v>
      </c>
      <c r="R1367" s="20"/>
      <c r="S1367" s="20"/>
      <c r="T1367" s="20"/>
      <c r="U1367" s="20"/>
      <c r="V1367" s="20"/>
      <c r="W1367" s="20"/>
      <c r="X1367" s="20"/>
      <c r="Y1367" s="20"/>
      <c r="Z1367" s="20"/>
      <c r="AA1367" s="20"/>
      <c r="AB1367" s="20"/>
      <c r="AC1367" s="20"/>
      <c r="AD1367" s="20"/>
      <c r="AE1367" s="20"/>
      <c r="AF1367" s="51">
        <f t="shared" si="19"/>
        <v>0</v>
      </c>
      <c r="AG1367" s="46"/>
      <c r="AH1367" s="19"/>
      <c r="AI1367" s="19"/>
      <c r="AJ1367" s="20"/>
      <c r="AK1367" s="20"/>
      <c r="AL1367" s="19"/>
      <c r="AM1367" s="19"/>
      <c r="AN1367" s="20"/>
      <c r="AO1367" s="20"/>
      <c r="AP1367" s="19"/>
      <c r="AQ1367" s="19"/>
      <c r="AR1367" s="20"/>
      <c r="AS1367" s="20"/>
      <c r="AT1367" s="19"/>
      <c r="AU1367" s="19"/>
      <c r="AV1367" s="20"/>
      <c r="AW1367" s="20"/>
      <c r="AX1367" s="19"/>
      <c r="AY1367" s="19"/>
      <c r="AZ1367" s="20"/>
      <c r="BA1367" s="20"/>
      <c r="BB1367" s="19"/>
      <c r="BC1367" s="19"/>
      <c r="BD1367" s="20"/>
      <c r="BE1367" s="20"/>
      <c r="BF1367" s="19"/>
      <c r="BG1367" s="19"/>
      <c r="BH1367" s="20"/>
      <c r="BI1367" s="20"/>
      <c r="BJ1367" s="19"/>
      <c r="BK1367" s="19"/>
      <c r="BL1367" s="20"/>
      <c r="BM1367" s="20"/>
      <c r="BN1367" s="19"/>
      <c r="BO1367" s="19"/>
      <c r="BP1367" s="20"/>
      <c r="BQ1367" s="20"/>
      <c r="BT1367" s="20"/>
      <c r="BU1367" s="20"/>
      <c r="BX1367" s="20"/>
      <c r="BY1367" s="20"/>
      <c r="CB1367" s="20"/>
      <c r="CC1367" s="20"/>
      <c r="CF1367" s="20"/>
      <c r="CG1367" s="20"/>
      <c r="CJ1367" s="20"/>
      <c r="CK1367" s="20"/>
      <c r="CN1367" s="20"/>
      <c r="CO1367" s="20"/>
      <c r="CP1367" s="19"/>
      <c r="CQ1367" s="19"/>
      <c r="CR1367" s="20"/>
      <c r="CS1367" s="20"/>
      <c r="CT1367" s="19"/>
      <c r="CU1367" s="19"/>
      <c r="CV1367" s="20"/>
      <c r="CW1367" s="20"/>
      <c r="CX1367" s="96"/>
      <c r="CY1367" s="96"/>
      <c r="CZ1367" s="20"/>
      <c r="DA1367" s="20"/>
      <c r="DB1367" s="96"/>
      <c r="DC1367" s="96"/>
      <c r="DD1367" s="20"/>
      <c r="DE1367" s="20"/>
      <c r="DF1367" s="96"/>
      <c r="DG1367" s="96"/>
      <c r="DH1367" s="20"/>
      <c r="DI1367" s="20"/>
      <c r="DJ1367" s="96"/>
      <c r="DK1367" s="96"/>
      <c r="DL1367" s="20"/>
      <c r="DM1367" s="20"/>
      <c r="DN1367" s="96"/>
      <c r="DO1367" s="96"/>
      <c r="DP1367" s="20"/>
      <c r="DQ1367" s="20"/>
      <c r="DR1367" s="96"/>
      <c r="DS1367" s="96"/>
      <c r="DT1367" s="20"/>
      <c r="DU1367" s="20"/>
      <c r="DV1367" s="96"/>
      <c r="DW1367" s="96"/>
      <c r="DX1367" s="20"/>
      <c r="DY1367" s="20"/>
      <c r="DZ1367" s="56"/>
      <c r="EA1367" s="57"/>
    </row>
    <row r="1368" spans="1:131" ht="19.5" customHeight="1" x14ac:dyDescent="0.25">
      <c r="A1368" s="9">
        <v>1002</v>
      </c>
      <c r="B1368" s="10" t="s">
        <v>2785</v>
      </c>
      <c r="C1368" s="9" t="s">
        <v>2787</v>
      </c>
      <c r="E1368" s="9" t="s">
        <v>2760</v>
      </c>
      <c r="F1368" s="9" t="s">
        <v>2786</v>
      </c>
      <c r="I1368" s="9" t="s">
        <v>1093</v>
      </c>
      <c r="J1368" s="129">
        <v>41840</v>
      </c>
      <c r="K1368" s="129">
        <v>41805</v>
      </c>
      <c r="L1368" s="129">
        <v>42093</v>
      </c>
      <c r="O1368" s="9">
        <v>30</v>
      </c>
      <c r="Q1368" s="9" t="s">
        <v>61</v>
      </c>
      <c r="S1368" s="13">
        <v>18025000</v>
      </c>
      <c r="T1368" s="13">
        <v>18025000</v>
      </c>
      <c r="U1368" s="13">
        <v>3605000</v>
      </c>
      <c r="AF1368" s="51">
        <f t="shared" ref="AF1368:AF1446" si="20">SUM(V1368:AE1368)</f>
        <v>0</v>
      </c>
      <c r="AH1368" s="11">
        <v>41804</v>
      </c>
      <c r="AI1368" s="11">
        <v>42179</v>
      </c>
      <c r="AJ1368" s="13">
        <v>18025000</v>
      </c>
      <c r="AK1368" s="13">
        <v>3605000</v>
      </c>
    </row>
    <row r="1369" spans="1:131" s="18" customFormat="1" ht="19.5" customHeight="1" x14ac:dyDescent="0.25">
      <c r="A1369" s="18">
        <v>1002</v>
      </c>
      <c r="B1369" s="17" t="s">
        <v>2785</v>
      </c>
      <c r="C1369" s="18" t="s">
        <v>2787</v>
      </c>
      <c r="D1369" s="19">
        <v>42121</v>
      </c>
      <c r="G1369" s="19"/>
      <c r="J1369" s="130"/>
      <c r="K1369" s="130"/>
      <c r="L1369" s="130">
        <v>42368</v>
      </c>
      <c r="R1369" s="20"/>
      <c r="S1369" s="20"/>
      <c r="T1369" s="20"/>
      <c r="U1369" s="20"/>
      <c r="V1369" s="20"/>
      <c r="W1369" s="20"/>
      <c r="X1369" s="20"/>
      <c r="Y1369" s="20"/>
      <c r="Z1369" s="20"/>
      <c r="AA1369" s="20"/>
      <c r="AB1369" s="20"/>
      <c r="AC1369" s="20"/>
      <c r="AD1369" s="20"/>
      <c r="AE1369" s="20"/>
      <c r="AF1369" s="51">
        <f t="shared" si="20"/>
        <v>0</v>
      </c>
      <c r="AG1369" s="46"/>
      <c r="AH1369" s="19"/>
      <c r="AI1369" s="19"/>
      <c r="AJ1369" s="20"/>
      <c r="AK1369" s="20"/>
      <c r="AL1369" s="19"/>
      <c r="AM1369" s="19"/>
      <c r="AN1369" s="20"/>
      <c r="AO1369" s="20"/>
      <c r="AP1369" s="19"/>
      <c r="AQ1369" s="19"/>
      <c r="AR1369" s="20"/>
      <c r="AS1369" s="20"/>
      <c r="AT1369" s="19"/>
      <c r="AU1369" s="19"/>
      <c r="AV1369" s="20"/>
      <c r="AW1369" s="20"/>
      <c r="AX1369" s="19"/>
      <c r="AY1369" s="19"/>
      <c r="AZ1369" s="20"/>
      <c r="BA1369" s="20"/>
      <c r="BB1369" s="19"/>
      <c r="BC1369" s="19"/>
      <c r="BD1369" s="20"/>
      <c r="BE1369" s="20"/>
      <c r="BF1369" s="19"/>
      <c r="BG1369" s="19"/>
      <c r="BH1369" s="20"/>
      <c r="BI1369" s="20"/>
      <c r="BJ1369" s="19"/>
      <c r="BK1369" s="19"/>
      <c r="BL1369" s="20"/>
      <c r="BM1369" s="20"/>
      <c r="BN1369" s="19"/>
      <c r="BO1369" s="19"/>
      <c r="BP1369" s="20"/>
      <c r="BQ1369" s="20"/>
      <c r="BT1369" s="20"/>
      <c r="BU1369" s="20"/>
      <c r="BX1369" s="20"/>
      <c r="BY1369" s="20"/>
      <c r="CB1369" s="20"/>
      <c r="CC1369" s="20"/>
      <c r="CF1369" s="20"/>
      <c r="CG1369" s="20"/>
      <c r="CJ1369" s="20"/>
      <c r="CK1369" s="20"/>
      <c r="CN1369" s="20"/>
      <c r="CO1369" s="20"/>
      <c r="CP1369" s="19"/>
      <c r="CQ1369" s="19"/>
      <c r="CR1369" s="20"/>
      <c r="CS1369" s="20"/>
      <c r="CT1369" s="19"/>
      <c r="CU1369" s="19"/>
      <c r="CV1369" s="20"/>
      <c r="CW1369" s="20"/>
      <c r="CX1369" s="96"/>
      <c r="CY1369" s="96"/>
      <c r="CZ1369" s="20"/>
      <c r="DA1369" s="20"/>
      <c r="DB1369" s="96"/>
      <c r="DC1369" s="96"/>
      <c r="DD1369" s="20"/>
      <c r="DE1369" s="20"/>
      <c r="DF1369" s="96"/>
      <c r="DG1369" s="96"/>
      <c r="DH1369" s="20"/>
      <c r="DI1369" s="20"/>
      <c r="DJ1369" s="96"/>
      <c r="DK1369" s="96"/>
      <c r="DL1369" s="20"/>
      <c r="DM1369" s="20"/>
      <c r="DN1369" s="96"/>
      <c r="DO1369" s="96"/>
      <c r="DP1369" s="20"/>
      <c r="DQ1369" s="20"/>
      <c r="DR1369" s="96"/>
      <c r="DS1369" s="96"/>
      <c r="DT1369" s="20"/>
      <c r="DU1369" s="20"/>
      <c r="DV1369" s="96"/>
      <c r="DW1369" s="96"/>
      <c r="DX1369" s="20"/>
      <c r="DY1369" s="20"/>
      <c r="DZ1369" s="56"/>
      <c r="EA1369" s="57"/>
    </row>
    <row r="1370" spans="1:131" s="18" customFormat="1" ht="19.5" customHeight="1" x14ac:dyDescent="0.25">
      <c r="A1370" s="18">
        <v>1002</v>
      </c>
      <c r="B1370" s="17" t="s">
        <v>2785</v>
      </c>
      <c r="C1370" s="18" t="s">
        <v>2787</v>
      </c>
      <c r="D1370" s="19">
        <v>42209</v>
      </c>
      <c r="G1370" s="19"/>
      <c r="J1370" s="130"/>
      <c r="K1370" s="130"/>
      <c r="L1370" s="130">
        <v>42179</v>
      </c>
      <c r="R1370" s="20"/>
      <c r="S1370" s="20"/>
      <c r="T1370" s="20"/>
      <c r="U1370" s="20"/>
      <c r="V1370" s="20"/>
      <c r="W1370" s="20"/>
      <c r="X1370" s="20"/>
      <c r="Y1370" s="20"/>
      <c r="Z1370" s="20"/>
      <c r="AA1370" s="20"/>
      <c r="AB1370" s="20"/>
      <c r="AC1370" s="20"/>
      <c r="AD1370" s="20"/>
      <c r="AE1370" s="20"/>
      <c r="AF1370" s="51">
        <f t="shared" si="20"/>
        <v>0</v>
      </c>
      <c r="AG1370" s="46"/>
      <c r="AH1370" s="19"/>
      <c r="AI1370" s="19"/>
      <c r="AJ1370" s="20"/>
      <c r="AK1370" s="20"/>
      <c r="AL1370" s="19"/>
      <c r="AM1370" s="19"/>
      <c r="AN1370" s="20"/>
      <c r="AO1370" s="20"/>
      <c r="AP1370" s="19"/>
      <c r="AQ1370" s="19"/>
      <c r="AR1370" s="20"/>
      <c r="AS1370" s="20"/>
      <c r="AT1370" s="19"/>
      <c r="AU1370" s="19"/>
      <c r="AV1370" s="20"/>
      <c r="AW1370" s="20"/>
      <c r="AX1370" s="19"/>
      <c r="AY1370" s="19"/>
      <c r="AZ1370" s="20"/>
      <c r="BA1370" s="20"/>
      <c r="BB1370" s="19"/>
      <c r="BC1370" s="19"/>
      <c r="BD1370" s="20"/>
      <c r="BE1370" s="20"/>
      <c r="BF1370" s="19"/>
      <c r="BG1370" s="19"/>
      <c r="BH1370" s="20"/>
      <c r="BI1370" s="20"/>
      <c r="BJ1370" s="19"/>
      <c r="BK1370" s="19"/>
      <c r="BL1370" s="20"/>
      <c r="BM1370" s="20"/>
      <c r="BN1370" s="19"/>
      <c r="BO1370" s="19"/>
      <c r="BP1370" s="20"/>
      <c r="BQ1370" s="20"/>
      <c r="BT1370" s="20"/>
      <c r="BU1370" s="20"/>
      <c r="BX1370" s="20"/>
      <c r="BY1370" s="20"/>
      <c r="CB1370" s="20"/>
      <c r="CC1370" s="20"/>
      <c r="CF1370" s="20"/>
      <c r="CG1370" s="20"/>
      <c r="CJ1370" s="20"/>
      <c r="CK1370" s="20"/>
      <c r="CN1370" s="20"/>
      <c r="CO1370" s="20"/>
      <c r="CP1370" s="19"/>
      <c r="CQ1370" s="19"/>
      <c r="CR1370" s="20"/>
      <c r="CS1370" s="20"/>
      <c r="CT1370" s="19"/>
      <c r="CU1370" s="19"/>
      <c r="CV1370" s="20"/>
      <c r="CW1370" s="20"/>
      <c r="CX1370" s="96"/>
      <c r="CY1370" s="96"/>
      <c r="CZ1370" s="20"/>
      <c r="DA1370" s="20"/>
      <c r="DB1370" s="96"/>
      <c r="DC1370" s="96"/>
      <c r="DD1370" s="20"/>
      <c r="DE1370" s="20"/>
      <c r="DF1370" s="96"/>
      <c r="DG1370" s="96"/>
      <c r="DH1370" s="20"/>
      <c r="DI1370" s="20"/>
      <c r="DJ1370" s="96"/>
      <c r="DK1370" s="96"/>
      <c r="DL1370" s="20"/>
      <c r="DM1370" s="20"/>
      <c r="DN1370" s="96"/>
      <c r="DO1370" s="96"/>
      <c r="DP1370" s="20"/>
      <c r="DQ1370" s="20"/>
      <c r="DR1370" s="96"/>
      <c r="DS1370" s="96"/>
      <c r="DT1370" s="20"/>
      <c r="DU1370" s="20"/>
      <c r="DV1370" s="96"/>
      <c r="DW1370" s="96"/>
      <c r="DX1370" s="20"/>
      <c r="DY1370" s="20"/>
      <c r="DZ1370" s="56"/>
      <c r="EA1370" s="57"/>
    </row>
    <row r="1371" spans="1:131" ht="19.5" customHeight="1" x14ac:dyDescent="0.25">
      <c r="A1371" s="9">
        <v>1003</v>
      </c>
      <c r="B1371" s="10" t="s">
        <v>2788</v>
      </c>
      <c r="C1371" s="9" t="s">
        <v>2789</v>
      </c>
      <c r="E1371" s="9" t="s">
        <v>1113</v>
      </c>
      <c r="F1371" s="9" t="s">
        <v>1114</v>
      </c>
      <c r="I1371" s="9" t="s">
        <v>1093</v>
      </c>
      <c r="J1371" s="129">
        <v>41850</v>
      </c>
      <c r="K1371" s="129">
        <v>41811</v>
      </c>
      <c r="L1371" s="129">
        <v>42124</v>
      </c>
      <c r="O1371" s="9">
        <v>27</v>
      </c>
      <c r="Q1371" s="9" t="s">
        <v>61</v>
      </c>
      <c r="S1371" s="13">
        <v>19600000</v>
      </c>
      <c r="T1371" s="13">
        <v>19600000</v>
      </c>
      <c r="U1371" s="13">
        <v>3920000</v>
      </c>
      <c r="AF1371" s="51">
        <f t="shared" si="20"/>
        <v>0</v>
      </c>
      <c r="AH1371" s="11">
        <v>41811</v>
      </c>
      <c r="AI1371" s="11">
        <v>42014</v>
      </c>
      <c r="AJ1371" s="13">
        <v>19600000</v>
      </c>
      <c r="AK1371" s="13">
        <v>3920000</v>
      </c>
    </row>
    <row r="1372" spans="1:131" s="18" customFormat="1" ht="19.5" customHeight="1" x14ac:dyDescent="0.25">
      <c r="A1372" s="18">
        <v>1003</v>
      </c>
      <c r="B1372" s="17" t="s">
        <v>2788</v>
      </c>
      <c r="C1372" s="18" t="s">
        <v>2789</v>
      </c>
      <c r="D1372" s="19"/>
      <c r="G1372" s="19">
        <v>42123</v>
      </c>
      <c r="J1372" s="130"/>
      <c r="K1372" s="130"/>
      <c r="L1372" s="130">
        <v>42014</v>
      </c>
      <c r="R1372" s="20"/>
      <c r="S1372" s="20"/>
      <c r="T1372" s="20"/>
      <c r="U1372" s="20"/>
      <c r="V1372" s="20"/>
      <c r="W1372" s="20"/>
      <c r="X1372" s="20"/>
      <c r="Y1372" s="20"/>
      <c r="Z1372" s="20"/>
      <c r="AA1372" s="20"/>
      <c r="AB1372" s="20"/>
      <c r="AC1372" s="20"/>
      <c r="AD1372" s="20"/>
      <c r="AE1372" s="20"/>
      <c r="AF1372" s="51">
        <f t="shared" si="20"/>
        <v>0</v>
      </c>
      <c r="AG1372" s="46"/>
      <c r="AH1372" s="19"/>
      <c r="AI1372" s="19"/>
      <c r="AJ1372" s="20"/>
      <c r="AK1372" s="20"/>
      <c r="AL1372" s="19"/>
      <c r="AM1372" s="19"/>
      <c r="AN1372" s="20"/>
      <c r="AO1372" s="20"/>
      <c r="AP1372" s="19"/>
      <c r="AQ1372" s="19"/>
      <c r="AR1372" s="20"/>
      <c r="AS1372" s="20"/>
      <c r="AT1372" s="19"/>
      <c r="AU1372" s="19"/>
      <c r="AV1372" s="20"/>
      <c r="AW1372" s="20"/>
      <c r="AX1372" s="19"/>
      <c r="AY1372" s="19"/>
      <c r="AZ1372" s="20"/>
      <c r="BA1372" s="20"/>
      <c r="BB1372" s="19"/>
      <c r="BC1372" s="19"/>
      <c r="BD1372" s="20"/>
      <c r="BE1372" s="20"/>
      <c r="BF1372" s="19"/>
      <c r="BG1372" s="19"/>
      <c r="BH1372" s="20"/>
      <c r="BI1372" s="20"/>
      <c r="BJ1372" s="19"/>
      <c r="BK1372" s="19"/>
      <c r="BL1372" s="20"/>
      <c r="BM1372" s="20"/>
      <c r="BN1372" s="19"/>
      <c r="BO1372" s="19"/>
      <c r="BP1372" s="20"/>
      <c r="BQ1372" s="20"/>
      <c r="BT1372" s="20"/>
      <c r="BU1372" s="20"/>
      <c r="BX1372" s="20"/>
      <c r="BY1372" s="20"/>
      <c r="CB1372" s="20"/>
      <c r="CC1372" s="20"/>
      <c r="CF1372" s="20"/>
      <c r="CG1372" s="20"/>
      <c r="CJ1372" s="20"/>
      <c r="CK1372" s="20"/>
      <c r="CN1372" s="20"/>
      <c r="CO1372" s="20"/>
      <c r="CP1372" s="19"/>
      <c r="CQ1372" s="19"/>
      <c r="CR1372" s="20"/>
      <c r="CS1372" s="20"/>
      <c r="CT1372" s="19"/>
      <c r="CU1372" s="19"/>
      <c r="CV1372" s="20"/>
      <c r="CW1372" s="20"/>
      <c r="CX1372" s="96"/>
      <c r="CY1372" s="96"/>
      <c r="CZ1372" s="20"/>
      <c r="DA1372" s="20"/>
      <c r="DB1372" s="96"/>
      <c r="DC1372" s="96"/>
      <c r="DD1372" s="20"/>
      <c r="DE1372" s="20"/>
      <c r="DF1372" s="96"/>
      <c r="DG1372" s="96"/>
      <c r="DH1372" s="20"/>
      <c r="DI1372" s="20"/>
      <c r="DJ1372" s="96"/>
      <c r="DK1372" s="96"/>
      <c r="DL1372" s="20"/>
      <c r="DM1372" s="20"/>
      <c r="DN1372" s="96"/>
      <c r="DO1372" s="96"/>
      <c r="DP1372" s="20"/>
      <c r="DQ1372" s="20"/>
      <c r="DR1372" s="96"/>
      <c r="DS1372" s="96"/>
      <c r="DT1372" s="20"/>
      <c r="DU1372" s="20"/>
      <c r="DV1372" s="96"/>
      <c r="DW1372" s="96"/>
      <c r="DX1372" s="20"/>
      <c r="DY1372" s="20"/>
      <c r="DZ1372" s="56"/>
      <c r="EA1372" s="57"/>
    </row>
    <row r="1373" spans="1:131" ht="19.5" customHeight="1" x14ac:dyDescent="0.25">
      <c r="A1373" s="9">
        <v>1004</v>
      </c>
      <c r="B1373" s="10" t="s">
        <v>2790</v>
      </c>
      <c r="C1373" s="9" t="s">
        <v>2791</v>
      </c>
      <c r="E1373" s="9" t="s">
        <v>2792</v>
      </c>
      <c r="F1373" s="9" t="s">
        <v>1114</v>
      </c>
      <c r="I1373" s="9" t="s">
        <v>1093</v>
      </c>
      <c r="J1373" s="129">
        <v>41855</v>
      </c>
      <c r="K1373" s="129">
        <v>41813</v>
      </c>
      <c r="L1373" s="129">
        <v>42036</v>
      </c>
      <c r="O1373" s="9">
        <v>29</v>
      </c>
      <c r="Q1373" s="9" t="s">
        <v>61</v>
      </c>
      <c r="S1373" s="13">
        <v>18050000</v>
      </c>
      <c r="T1373" s="13">
        <v>18050000</v>
      </c>
      <c r="U1373" s="13">
        <v>3610000</v>
      </c>
      <c r="AF1373" s="51">
        <f t="shared" si="20"/>
        <v>0</v>
      </c>
      <c r="AH1373" s="11">
        <v>41813</v>
      </c>
      <c r="AI1373" s="11">
        <v>41983</v>
      </c>
      <c r="AJ1373" s="13">
        <v>18050000</v>
      </c>
      <c r="AK1373" s="13">
        <v>3610000</v>
      </c>
      <c r="AL1373" s="11">
        <v>41813</v>
      </c>
      <c r="AM1373" s="11">
        <v>41983</v>
      </c>
      <c r="AN1373" s="13">
        <v>18050000</v>
      </c>
      <c r="AO1373" s="13">
        <v>3610000</v>
      </c>
    </row>
    <row r="1374" spans="1:131" s="18" customFormat="1" ht="19.5" customHeight="1" x14ac:dyDescent="0.25">
      <c r="A1374" s="18">
        <v>1004</v>
      </c>
      <c r="B1374" s="17" t="s">
        <v>2790</v>
      </c>
      <c r="C1374" s="18" t="s">
        <v>2791</v>
      </c>
      <c r="D1374" s="19">
        <v>42123</v>
      </c>
      <c r="G1374" s="19"/>
      <c r="J1374" s="130"/>
      <c r="K1374" s="130"/>
      <c r="L1374" s="130">
        <v>41983</v>
      </c>
      <c r="R1374" s="20"/>
      <c r="S1374" s="20"/>
      <c r="T1374" s="20"/>
      <c r="U1374" s="20"/>
      <c r="V1374" s="20"/>
      <c r="W1374" s="20"/>
      <c r="X1374" s="20"/>
      <c r="Y1374" s="20"/>
      <c r="Z1374" s="20"/>
      <c r="AA1374" s="20"/>
      <c r="AB1374" s="20"/>
      <c r="AC1374" s="20"/>
      <c r="AD1374" s="20"/>
      <c r="AE1374" s="20"/>
      <c r="AF1374" s="51">
        <f t="shared" si="20"/>
        <v>0</v>
      </c>
      <c r="AG1374" s="46"/>
      <c r="AH1374" s="19"/>
      <c r="AI1374" s="19"/>
      <c r="AJ1374" s="20"/>
      <c r="AK1374" s="20"/>
      <c r="AL1374" s="19"/>
      <c r="AM1374" s="19"/>
      <c r="AN1374" s="20"/>
      <c r="AO1374" s="20"/>
      <c r="AP1374" s="19"/>
      <c r="AQ1374" s="19"/>
      <c r="AR1374" s="20"/>
      <c r="AS1374" s="20"/>
      <c r="AT1374" s="19"/>
      <c r="AU1374" s="19"/>
      <c r="AV1374" s="20"/>
      <c r="AW1374" s="20"/>
      <c r="AX1374" s="19"/>
      <c r="AY1374" s="19"/>
      <c r="AZ1374" s="20"/>
      <c r="BA1374" s="20"/>
      <c r="BB1374" s="19"/>
      <c r="BC1374" s="19"/>
      <c r="BD1374" s="20"/>
      <c r="BE1374" s="20"/>
      <c r="BF1374" s="19"/>
      <c r="BG1374" s="19"/>
      <c r="BH1374" s="20"/>
      <c r="BI1374" s="20"/>
      <c r="BJ1374" s="19"/>
      <c r="BK1374" s="19"/>
      <c r="BL1374" s="20"/>
      <c r="BM1374" s="20"/>
      <c r="BN1374" s="19"/>
      <c r="BO1374" s="19"/>
      <c r="BP1374" s="20"/>
      <c r="BQ1374" s="20"/>
      <c r="BT1374" s="20"/>
      <c r="BU1374" s="20"/>
      <c r="BX1374" s="20"/>
      <c r="BY1374" s="20"/>
      <c r="CB1374" s="20"/>
      <c r="CC1374" s="20"/>
      <c r="CF1374" s="20"/>
      <c r="CG1374" s="20"/>
      <c r="CJ1374" s="20"/>
      <c r="CK1374" s="20"/>
      <c r="CN1374" s="20"/>
      <c r="CO1374" s="20"/>
      <c r="CP1374" s="19"/>
      <c r="CQ1374" s="19"/>
      <c r="CR1374" s="20"/>
      <c r="CS1374" s="20"/>
      <c r="CT1374" s="19"/>
      <c r="CU1374" s="19"/>
      <c r="CV1374" s="20"/>
      <c r="CW1374" s="20"/>
      <c r="CX1374" s="96"/>
      <c r="CY1374" s="96"/>
      <c r="CZ1374" s="20"/>
      <c r="DA1374" s="20"/>
      <c r="DB1374" s="96"/>
      <c r="DC1374" s="96"/>
      <c r="DD1374" s="20"/>
      <c r="DE1374" s="20"/>
      <c r="DF1374" s="96"/>
      <c r="DG1374" s="96"/>
      <c r="DH1374" s="20"/>
      <c r="DI1374" s="20"/>
      <c r="DJ1374" s="96"/>
      <c r="DK1374" s="96"/>
      <c r="DL1374" s="20"/>
      <c r="DM1374" s="20"/>
      <c r="DN1374" s="96"/>
      <c r="DO1374" s="96"/>
      <c r="DP1374" s="20"/>
      <c r="DQ1374" s="20"/>
      <c r="DR1374" s="96"/>
      <c r="DS1374" s="96"/>
      <c r="DT1374" s="20"/>
      <c r="DU1374" s="20"/>
      <c r="DV1374" s="96"/>
      <c r="DW1374" s="96"/>
      <c r="DX1374" s="20"/>
      <c r="DY1374" s="20"/>
      <c r="DZ1374" s="56"/>
      <c r="EA1374" s="57"/>
    </row>
    <row r="1375" spans="1:131" ht="19.5" customHeight="1" x14ac:dyDescent="0.25">
      <c r="A1375" s="9">
        <v>1005</v>
      </c>
      <c r="B1375" s="10" t="s">
        <v>2793</v>
      </c>
      <c r="C1375" s="9" t="s">
        <v>2794</v>
      </c>
      <c r="E1375" s="9" t="s">
        <v>574</v>
      </c>
      <c r="F1375" s="9" t="s">
        <v>1090</v>
      </c>
      <c r="I1375" s="9" t="s">
        <v>1093</v>
      </c>
      <c r="J1375" s="129">
        <v>41862</v>
      </c>
      <c r="K1375" s="129">
        <v>41825</v>
      </c>
      <c r="L1375" s="129">
        <v>42050</v>
      </c>
      <c r="O1375" s="9">
        <v>31</v>
      </c>
      <c r="Q1375" s="9" t="s">
        <v>61</v>
      </c>
      <c r="S1375" s="13">
        <v>15000000</v>
      </c>
      <c r="T1375" s="13">
        <v>15000000</v>
      </c>
      <c r="U1375" s="13">
        <v>3000000</v>
      </c>
      <c r="AF1375" s="51">
        <f t="shared" si="20"/>
        <v>0</v>
      </c>
      <c r="AH1375" s="11">
        <v>41825</v>
      </c>
      <c r="AI1375" s="11">
        <v>42073</v>
      </c>
      <c r="AJ1375" s="13">
        <v>18000000</v>
      </c>
      <c r="AK1375" s="13">
        <v>4500000</v>
      </c>
    </row>
    <row r="1376" spans="1:131" s="18" customFormat="1" ht="19.5" customHeight="1" x14ac:dyDescent="0.25">
      <c r="A1376" s="18">
        <v>1005</v>
      </c>
      <c r="B1376" s="17" t="s">
        <v>2793</v>
      </c>
      <c r="C1376" s="18" t="s">
        <v>2794</v>
      </c>
      <c r="D1376" s="19">
        <v>42121</v>
      </c>
      <c r="G1376" s="19"/>
      <c r="J1376" s="130"/>
      <c r="K1376" s="130"/>
      <c r="L1376" s="130">
        <v>42094</v>
      </c>
      <c r="R1376" s="20"/>
      <c r="S1376" s="20"/>
      <c r="T1376" s="20"/>
      <c r="U1376" s="20"/>
      <c r="V1376" s="20"/>
      <c r="W1376" s="20"/>
      <c r="X1376" s="20"/>
      <c r="Y1376" s="20"/>
      <c r="Z1376" s="20"/>
      <c r="AA1376" s="20"/>
      <c r="AB1376" s="20"/>
      <c r="AC1376" s="20"/>
      <c r="AD1376" s="20"/>
      <c r="AE1376" s="20"/>
      <c r="AF1376" s="51">
        <f t="shared" si="20"/>
        <v>0</v>
      </c>
      <c r="AG1376" s="46"/>
      <c r="AH1376" s="19"/>
      <c r="AI1376" s="19"/>
      <c r="AJ1376" s="20"/>
      <c r="AK1376" s="20"/>
      <c r="AL1376" s="19"/>
      <c r="AM1376" s="19"/>
      <c r="AN1376" s="20"/>
      <c r="AO1376" s="20"/>
      <c r="AP1376" s="19"/>
      <c r="AQ1376" s="19"/>
      <c r="AR1376" s="20"/>
      <c r="AS1376" s="20"/>
      <c r="AT1376" s="19"/>
      <c r="AU1376" s="19"/>
      <c r="AV1376" s="20"/>
      <c r="AW1376" s="20"/>
      <c r="AX1376" s="19"/>
      <c r="AY1376" s="19"/>
      <c r="AZ1376" s="20"/>
      <c r="BA1376" s="20"/>
      <c r="BB1376" s="19"/>
      <c r="BC1376" s="19"/>
      <c r="BD1376" s="20"/>
      <c r="BE1376" s="20"/>
      <c r="BF1376" s="19"/>
      <c r="BG1376" s="19"/>
      <c r="BH1376" s="20"/>
      <c r="BI1376" s="20"/>
      <c r="BJ1376" s="19"/>
      <c r="BK1376" s="19"/>
      <c r="BL1376" s="20"/>
      <c r="BM1376" s="20"/>
      <c r="BN1376" s="19"/>
      <c r="BO1376" s="19"/>
      <c r="BP1376" s="20"/>
      <c r="BQ1376" s="20"/>
      <c r="BT1376" s="20"/>
      <c r="BU1376" s="20"/>
      <c r="BX1376" s="20"/>
      <c r="BY1376" s="20"/>
      <c r="CB1376" s="20"/>
      <c r="CC1376" s="20"/>
      <c r="CF1376" s="20"/>
      <c r="CG1376" s="20"/>
      <c r="CJ1376" s="20"/>
      <c r="CK1376" s="20"/>
      <c r="CN1376" s="20"/>
      <c r="CO1376" s="20"/>
      <c r="CP1376" s="19"/>
      <c r="CQ1376" s="19"/>
      <c r="CR1376" s="20"/>
      <c r="CS1376" s="20"/>
      <c r="CT1376" s="19"/>
      <c r="CU1376" s="19"/>
      <c r="CV1376" s="20"/>
      <c r="CW1376" s="20"/>
      <c r="CX1376" s="96"/>
      <c r="CY1376" s="96"/>
      <c r="CZ1376" s="20"/>
      <c r="DA1376" s="20"/>
      <c r="DB1376" s="96"/>
      <c r="DC1376" s="96"/>
      <c r="DD1376" s="20"/>
      <c r="DE1376" s="20"/>
      <c r="DF1376" s="96"/>
      <c r="DG1376" s="96"/>
      <c r="DH1376" s="20"/>
      <c r="DI1376" s="20"/>
      <c r="DJ1376" s="96"/>
      <c r="DK1376" s="96"/>
      <c r="DL1376" s="20"/>
      <c r="DM1376" s="20"/>
      <c r="DN1376" s="96"/>
      <c r="DO1376" s="96"/>
      <c r="DP1376" s="20"/>
      <c r="DQ1376" s="20"/>
      <c r="DR1376" s="96"/>
      <c r="DS1376" s="96"/>
      <c r="DT1376" s="20"/>
      <c r="DU1376" s="20"/>
      <c r="DV1376" s="96"/>
      <c r="DW1376" s="96"/>
      <c r="DX1376" s="20"/>
      <c r="DY1376" s="20"/>
      <c r="DZ1376" s="56"/>
      <c r="EA1376" s="57"/>
    </row>
    <row r="1377" spans="1:131" s="18" customFormat="1" ht="19.5" customHeight="1" x14ac:dyDescent="0.25">
      <c r="A1377" s="18">
        <v>1005</v>
      </c>
      <c r="B1377" s="17" t="s">
        <v>2793</v>
      </c>
      <c r="C1377" s="18" t="s">
        <v>2794</v>
      </c>
      <c r="D1377" s="19">
        <v>42229</v>
      </c>
      <c r="G1377" s="19"/>
      <c r="J1377" s="130"/>
      <c r="K1377" s="130"/>
      <c r="L1377" s="130">
        <v>42073</v>
      </c>
      <c r="R1377" s="20"/>
      <c r="S1377" s="20"/>
      <c r="T1377" s="20"/>
      <c r="U1377" s="20"/>
      <c r="V1377" s="20"/>
      <c r="W1377" s="20"/>
      <c r="X1377" s="20"/>
      <c r="Y1377" s="20"/>
      <c r="Z1377" s="20"/>
      <c r="AA1377" s="20"/>
      <c r="AB1377" s="20"/>
      <c r="AC1377" s="20"/>
      <c r="AD1377" s="20"/>
      <c r="AE1377" s="20"/>
      <c r="AF1377" s="51">
        <f t="shared" si="20"/>
        <v>0</v>
      </c>
      <c r="AG1377" s="46"/>
      <c r="AH1377" s="19"/>
      <c r="AI1377" s="19"/>
      <c r="AJ1377" s="20"/>
      <c r="AK1377" s="20"/>
      <c r="AL1377" s="19"/>
      <c r="AM1377" s="19"/>
      <c r="AN1377" s="20"/>
      <c r="AO1377" s="20"/>
      <c r="AP1377" s="19"/>
      <c r="AQ1377" s="19"/>
      <c r="AR1377" s="20"/>
      <c r="AS1377" s="20"/>
      <c r="AT1377" s="19"/>
      <c r="AU1377" s="19"/>
      <c r="AV1377" s="20"/>
      <c r="AW1377" s="20"/>
      <c r="AX1377" s="19"/>
      <c r="AY1377" s="19"/>
      <c r="AZ1377" s="20"/>
      <c r="BA1377" s="20"/>
      <c r="BB1377" s="19"/>
      <c r="BC1377" s="19"/>
      <c r="BD1377" s="20"/>
      <c r="BE1377" s="20"/>
      <c r="BF1377" s="19"/>
      <c r="BG1377" s="19"/>
      <c r="BH1377" s="20"/>
      <c r="BI1377" s="20"/>
      <c r="BJ1377" s="19"/>
      <c r="BK1377" s="19"/>
      <c r="BL1377" s="20"/>
      <c r="BM1377" s="20"/>
      <c r="BN1377" s="19"/>
      <c r="BO1377" s="19"/>
      <c r="BP1377" s="20"/>
      <c r="BQ1377" s="20"/>
      <c r="BT1377" s="20"/>
      <c r="BU1377" s="20"/>
      <c r="BX1377" s="20"/>
      <c r="BY1377" s="20"/>
      <c r="CB1377" s="20"/>
      <c r="CC1377" s="20"/>
      <c r="CF1377" s="20"/>
      <c r="CG1377" s="20"/>
      <c r="CJ1377" s="20"/>
      <c r="CK1377" s="20"/>
      <c r="CN1377" s="20"/>
      <c r="CO1377" s="20"/>
      <c r="CP1377" s="19"/>
      <c r="CQ1377" s="19"/>
      <c r="CR1377" s="20"/>
      <c r="CS1377" s="20"/>
      <c r="CT1377" s="19"/>
      <c r="CU1377" s="19"/>
      <c r="CV1377" s="20"/>
      <c r="CW1377" s="20"/>
      <c r="CX1377" s="96"/>
      <c r="CY1377" s="96"/>
      <c r="CZ1377" s="20"/>
      <c r="DA1377" s="20"/>
      <c r="DB1377" s="96"/>
      <c r="DC1377" s="96"/>
      <c r="DD1377" s="20"/>
      <c r="DE1377" s="20"/>
      <c r="DF1377" s="96"/>
      <c r="DG1377" s="96"/>
      <c r="DH1377" s="20"/>
      <c r="DI1377" s="20"/>
      <c r="DJ1377" s="96"/>
      <c r="DK1377" s="96"/>
      <c r="DL1377" s="20"/>
      <c r="DM1377" s="20"/>
      <c r="DN1377" s="96"/>
      <c r="DO1377" s="96"/>
      <c r="DP1377" s="20"/>
      <c r="DQ1377" s="20"/>
      <c r="DR1377" s="96"/>
      <c r="DS1377" s="96"/>
      <c r="DT1377" s="20"/>
      <c r="DU1377" s="20"/>
      <c r="DV1377" s="96"/>
      <c r="DW1377" s="96"/>
      <c r="DX1377" s="20"/>
      <c r="DY1377" s="20"/>
      <c r="DZ1377" s="56"/>
      <c r="EA1377" s="57"/>
    </row>
    <row r="1378" spans="1:131" s="18" customFormat="1" ht="19.5" customHeight="1" x14ac:dyDescent="0.25">
      <c r="A1378" s="18">
        <v>1005</v>
      </c>
      <c r="B1378" s="17" t="s">
        <v>2793</v>
      </c>
      <c r="C1378" s="18" t="s">
        <v>2794</v>
      </c>
      <c r="D1378" s="19">
        <v>42278</v>
      </c>
      <c r="G1378" s="19"/>
      <c r="J1378" s="130"/>
      <c r="K1378" s="130"/>
      <c r="L1378" s="130"/>
      <c r="R1378" s="20"/>
      <c r="S1378" s="20">
        <v>18000000</v>
      </c>
      <c r="T1378" s="20">
        <v>18000000</v>
      </c>
      <c r="U1378" s="20">
        <v>4500000</v>
      </c>
      <c r="V1378" s="20"/>
      <c r="W1378" s="20"/>
      <c r="X1378" s="20"/>
      <c r="Y1378" s="20"/>
      <c r="Z1378" s="20"/>
      <c r="AA1378" s="20"/>
      <c r="AB1378" s="20"/>
      <c r="AC1378" s="20"/>
      <c r="AD1378" s="20"/>
      <c r="AE1378" s="20"/>
      <c r="AF1378" s="51">
        <f t="shared" si="20"/>
        <v>0</v>
      </c>
      <c r="AG1378" s="46"/>
      <c r="AH1378" s="19"/>
      <c r="AI1378" s="19"/>
      <c r="AJ1378" s="20"/>
      <c r="AK1378" s="20"/>
      <c r="AL1378" s="19"/>
      <c r="AM1378" s="19"/>
      <c r="AN1378" s="20"/>
      <c r="AO1378" s="20"/>
      <c r="AP1378" s="19"/>
      <c r="AQ1378" s="19"/>
      <c r="AR1378" s="20"/>
      <c r="AS1378" s="20"/>
      <c r="AT1378" s="19"/>
      <c r="AU1378" s="19"/>
      <c r="AV1378" s="20"/>
      <c r="AW1378" s="20"/>
      <c r="AX1378" s="19"/>
      <c r="AY1378" s="19"/>
      <c r="AZ1378" s="20"/>
      <c r="BA1378" s="20"/>
      <c r="BB1378" s="19"/>
      <c r="BC1378" s="19"/>
      <c r="BD1378" s="20"/>
      <c r="BE1378" s="20"/>
      <c r="BF1378" s="19"/>
      <c r="BG1378" s="19"/>
      <c r="BH1378" s="20"/>
      <c r="BI1378" s="20"/>
      <c r="BJ1378" s="19"/>
      <c r="BK1378" s="19"/>
      <c r="BL1378" s="20"/>
      <c r="BM1378" s="20"/>
      <c r="BN1378" s="19"/>
      <c r="BO1378" s="19"/>
      <c r="BP1378" s="20"/>
      <c r="BQ1378" s="20"/>
      <c r="BT1378" s="20"/>
      <c r="BU1378" s="20"/>
      <c r="BX1378" s="20"/>
      <c r="BY1378" s="20"/>
      <c r="CB1378" s="20"/>
      <c r="CC1378" s="20"/>
      <c r="CF1378" s="20"/>
      <c r="CG1378" s="20"/>
      <c r="CJ1378" s="20"/>
      <c r="CK1378" s="20"/>
      <c r="CN1378" s="20"/>
      <c r="CO1378" s="20"/>
      <c r="CP1378" s="19"/>
      <c r="CQ1378" s="19"/>
      <c r="CR1378" s="20"/>
      <c r="CS1378" s="20"/>
      <c r="CT1378" s="19"/>
      <c r="CU1378" s="19"/>
      <c r="CV1378" s="20"/>
      <c r="CW1378" s="20"/>
      <c r="CX1378" s="96"/>
      <c r="CY1378" s="96"/>
      <c r="CZ1378" s="20"/>
      <c r="DA1378" s="20"/>
      <c r="DB1378" s="96"/>
      <c r="DC1378" s="96"/>
      <c r="DD1378" s="20"/>
      <c r="DE1378" s="20"/>
      <c r="DF1378" s="96"/>
      <c r="DG1378" s="96"/>
      <c r="DH1378" s="20"/>
      <c r="DI1378" s="20"/>
      <c r="DJ1378" s="96"/>
      <c r="DK1378" s="96"/>
      <c r="DL1378" s="20"/>
      <c r="DM1378" s="20"/>
      <c r="DN1378" s="96"/>
      <c r="DO1378" s="96"/>
      <c r="DP1378" s="20"/>
      <c r="DQ1378" s="20"/>
      <c r="DR1378" s="96"/>
      <c r="DS1378" s="96"/>
      <c r="DT1378" s="20"/>
      <c r="DU1378" s="20"/>
      <c r="DV1378" s="96"/>
      <c r="DW1378" s="96"/>
      <c r="DX1378" s="20"/>
      <c r="DY1378" s="20"/>
      <c r="DZ1378" s="56"/>
      <c r="EA1378" s="57"/>
    </row>
    <row r="1379" spans="1:131" ht="19.5" customHeight="1" x14ac:dyDescent="0.25">
      <c r="A1379" s="9">
        <v>1006</v>
      </c>
      <c r="B1379" s="10" t="s">
        <v>2795</v>
      </c>
      <c r="C1379" s="9" t="s">
        <v>2796</v>
      </c>
      <c r="E1379" s="9" t="s">
        <v>1223</v>
      </c>
      <c r="F1379" s="9" t="s">
        <v>102</v>
      </c>
      <c r="I1379" s="9" t="s">
        <v>78</v>
      </c>
      <c r="J1379" s="129">
        <v>41883</v>
      </c>
      <c r="K1379" s="129">
        <v>41841</v>
      </c>
      <c r="L1379" s="129">
        <v>41919</v>
      </c>
      <c r="O1379" s="9">
        <v>24</v>
      </c>
      <c r="Q1379" s="9" t="s">
        <v>61</v>
      </c>
      <c r="S1379" s="13">
        <v>74927926</v>
      </c>
      <c r="T1379" s="13">
        <v>74927926</v>
      </c>
      <c r="U1379" s="13">
        <v>18731982</v>
      </c>
      <c r="AF1379" s="51">
        <f t="shared" si="20"/>
        <v>0</v>
      </c>
      <c r="AH1379" s="11">
        <v>41841</v>
      </c>
      <c r="AI1379" s="11">
        <v>41919</v>
      </c>
      <c r="AJ1379" s="13">
        <v>78154787</v>
      </c>
      <c r="AK1379" s="13">
        <v>18731982</v>
      </c>
    </row>
    <row r="1380" spans="1:131" ht="19.5" customHeight="1" x14ac:dyDescent="0.25">
      <c r="A1380" s="9">
        <v>1007</v>
      </c>
      <c r="B1380" s="10" t="s">
        <v>2802</v>
      </c>
      <c r="C1380" s="9" t="s">
        <v>2803</v>
      </c>
      <c r="E1380" s="9" t="s">
        <v>2804</v>
      </c>
      <c r="F1380" s="9" t="s">
        <v>2805</v>
      </c>
      <c r="I1380" s="9" t="s">
        <v>881</v>
      </c>
      <c r="M1380" s="9" t="s">
        <v>20</v>
      </c>
      <c r="O1380" s="9">
        <v>19</v>
      </c>
      <c r="AF1380" s="51">
        <f t="shared" si="20"/>
        <v>0</v>
      </c>
    </row>
    <row r="1381" spans="1:131" ht="19.5" customHeight="1" x14ac:dyDescent="0.25">
      <c r="A1381" s="9">
        <v>1008</v>
      </c>
      <c r="B1381" s="10" t="s">
        <v>2806</v>
      </c>
      <c r="C1381" s="9" t="s">
        <v>2807</v>
      </c>
      <c r="E1381" s="9" t="s">
        <v>2549</v>
      </c>
      <c r="F1381" s="9" t="s">
        <v>2550</v>
      </c>
      <c r="I1381" s="9" t="s">
        <v>28</v>
      </c>
      <c r="M1381" s="9" t="s">
        <v>20</v>
      </c>
      <c r="O1381" s="9">
        <v>31</v>
      </c>
      <c r="AF1381" s="51">
        <f t="shared" si="20"/>
        <v>0</v>
      </c>
    </row>
    <row r="1382" spans="1:131" ht="19.5" customHeight="1" x14ac:dyDescent="0.25">
      <c r="A1382" s="9">
        <v>1009</v>
      </c>
      <c r="B1382" s="10" t="s">
        <v>2808</v>
      </c>
      <c r="C1382" s="9" t="s">
        <v>2809</v>
      </c>
      <c r="E1382" s="9" t="s">
        <v>2810</v>
      </c>
      <c r="F1382" s="9" t="s">
        <v>2811</v>
      </c>
      <c r="I1382" s="9" t="s">
        <v>25</v>
      </c>
      <c r="O1382" s="9">
        <v>22</v>
      </c>
      <c r="AF1382" s="51">
        <f t="shared" si="20"/>
        <v>0</v>
      </c>
    </row>
    <row r="1383" spans="1:131" ht="19.5" customHeight="1" x14ac:dyDescent="0.25">
      <c r="A1383" s="9">
        <v>1010</v>
      </c>
      <c r="B1383" s="10" t="s">
        <v>2812</v>
      </c>
      <c r="C1383" s="9" t="s">
        <v>2813</v>
      </c>
      <c r="E1383" s="9" t="s">
        <v>33</v>
      </c>
      <c r="F1383" s="9" t="s">
        <v>34</v>
      </c>
      <c r="I1383" s="9" t="s">
        <v>35</v>
      </c>
      <c r="J1383" s="129">
        <v>42247</v>
      </c>
      <c r="K1383" s="129">
        <v>41387</v>
      </c>
      <c r="L1383" s="129">
        <v>42735</v>
      </c>
      <c r="M1383" s="9" t="s">
        <v>20</v>
      </c>
      <c r="O1383" s="9">
        <v>32</v>
      </c>
      <c r="Q1383" s="9" t="s">
        <v>61</v>
      </c>
      <c r="S1383" s="13">
        <v>673015769</v>
      </c>
      <c r="T1383" s="13">
        <v>673015769</v>
      </c>
      <c r="U1383" s="13">
        <v>168253942</v>
      </c>
      <c r="V1383" s="13">
        <v>503321827</v>
      </c>
      <c r="AF1383" s="51">
        <f t="shared" si="20"/>
        <v>503321827</v>
      </c>
      <c r="AH1383" s="11">
        <v>42144</v>
      </c>
      <c r="AI1383" s="11">
        <v>42277</v>
      </c>
      <c r="AJ1383" s="13">
        <v>225702253</v>
      </c>
      <c r="AK1383" s="13">
        <v>56425563</v>
      </c>
      <c r="AL1383" s="11">
        <v>42278</v>
      </c>
      <c r="AM1383" s="11">
        <v>42308</v>
      </c>
      <c r="AN1383" s="13">
        <v>130199145</v>
      </c>
      <c r="AO1383" s="13">
        <v>32549786</v>
      </c>
      <c r="AP1383" s="11">
        <v>42309</v>
      </c>
      <c r="AQ1383" s="11">
        <v>42338</v>
      </c>
      <c r="AR1383" s="13">
        <v>31632058</v>
      </c>
      <c r="AS1383" s="13">
        <v>7908015</v>
      </c>
      <c r="AT1383" s="11">
        <v>42339</v>
      </c>
      <c r="AU1383" s="11">
        <v>42369</v>
      </c>
      <c r="AV1383" s="13">
        <v>120656646</v>
      </c>
      <c r="AW1383" s="13">
        <v>30164162</v>
      </c>
      <c r="AX1383" s="11">
        <v>42370</v>
      </c>
      <c r="AY1383" s="11">
        <v>42429</v>
      </c>
      <c r="AZ1383" s="13">
        <v>19694690</v>
      </c>
      <c r="BA1383" s="13">
        <v>4923673</v>
      </c>
      <c r="BB1383" s="11">
        <v>42430</v>
      </c>
      <c r="BC1383" s="11">
        <v>42613</v>
      </c>
      <c r="BD1383" s="13">
        <v>82429377</v>
      </c>
      <c r="BE1383" s="13">
        <v>20607344</v>
      </c>
      <c r="BF1383" s="11">
        <v>42614</v>
      </c>
      <c r="BG1383" s="11">
        <v>42674</v>
      </c>
      <c r="BH1383" s="13">
        <v>11761847</v>
      </c>
      <c r="BI1383" s="13">
        <v>2940462</v>
      </c>
      <c r="BJ1383" s="11">
        <v>42675</v>
      </c>
      <c r="BK1383" s="11">
        <v>42735</v>
      </c>
      <c r="BL1383" s="13">
        <v>37703931</v>
      </c>
      <c r="BM1383" s="13">
        <v>9425983</v>
      </c>
      <c r="BN1383" s="11">
        <v>42125</v>
      </c>
      <c r="BO1383" s="11">
        <v>42180</v>
      </c>
      <c r="BP1383" s="13">
        <v>3896668</v>
      </c>
      <c r="BQ1383" s="13">
        <v>974167</v>
      </c>
      <c r="BR1383" s="11">
        <v>42125</v>
      </c>
      <c r="BS1383" s="11">
        <v>42735</v>
      </c>
      <c r="BT1383" s="13">
        <v>668707721</v>
      </c>
      <c r="BU1383" s="13">
        <v>1257775</v>
      </c>
      <c r="DZ1383" s="54">
        <v>668707721</v>
      </c>
      <c r="EA1383" s="55">
        <v>167176930</v>
      </c>
    </row>
    <row r="1384" spans="1:131" s="18" customFormat="1" ht="19.5" customHeight="1" x14ac:dyDescent="0.25">
      <c r="A1384" s="18">
        <v>1010</v>
      </c>
      <c r="B1384" s="17" t="s">
        <v>2812</v>
      </c>
      <c r="C1384" s="18" t="s">
        <v>2813</v>
      </c>
      <c r="D1384" s="19">
        <v>42278</v>
      </c>
      <c r="E1384" s="18" t="s">
        <v>3510</v>
      </c>
      <c r="F1384" s="18" t="s">
        <v>3511</v>
      </c>
      <c r="G1384" s="19"/>
      <c r="J1384" s="130"/>
      <c r="K1384" s="130"/>
      <c r="L1384" s="130"/>
      <c r="R1384" s="20"/>
      <c r="S1384" s="20"/>
      <c r="T1384" s="20"/>
      <c r="U1384" s="20"/>
      <c r="V1384" s="20"/>
      <c r="W1384" s="20"/>
      <c r="X1384" s="20"/>
      <c r="Y1384" s="20"/>
      <c r="Z1384" s="20"/>
      <c r="AA1384" s="20"/>
      <c r="AB1384" s="20"/>
      <c r="AC1384" s="20"/>
      <c r="AD1384" s="20"/>
      <c r="AE1384" s="20"/>
      <c r="AF1384" s="51">
        <f t="shared" si="20"/>
        <v>0</v>
      </c>
      <c r="AG1384" s="46"/>
      <c r="AH1384" s="19"/>
      <c r="AI1384" s="19"/>
      <c r="AJ1384" s="20"/>
      <c r="AK1384" s="20"/>
      <c r="AL1384" s="19"/>
      <c r="AM1384" s="19"/>
      <c r="AN1384" s="20"/>
      <c r="AO1384" s="20"/>
      <c r="AP1384" s="19"/>
      <c r="AQ1384" s="19"/>
      <c r="AR1384" s="20"/>
      <c r="AS1384" s="20"/>
      <c r="AT1384" s="19"/>
      <c r="AU1384" s="19"/>
      <c r="AV1384" s="20"/>
      <c r="AW1384" s="20"/>
      <c r="AX1384" s="19"/>
      <c r="AY1384" s="19"/>
      <c r="AZ1384" s="20"/>
      <c r="BA1384" s="20"/>
      <c r="BB1384" s="19"/>
      <c r="BC1384" s="19"/>
      <c r="BD1384" s="20"/>
      <c r="BE1384" s="20"/>
      <c r="BF1384" s="19"/>
      <c r="BG1384" s="19"/>
      <c r="BH1384" s="20"/>
      <c r="BI1384" s="20"/>
      <c r="BJ1384" s="19"/>
      <c r="BK1384" s="19"/>
      <c r="BL1384" s="20"/>
      <c r="BM1384" s="20"/>
      <c r="BN1384" s="19"/>
      <c r="BO1384" s="19"/>
      <c r="BP1384" s="20"/>
      <c r="BQ1384" s="20"/>
      <c r="BT1384" s="20"/>
      <c r="BU1384" s="20"/>
      <c r="BX1384" s="20"/>
      <c r="BY1384" s="20"/>
      <c r="CB1384" s="20"/>
      <c r="CC1384" s="20"/>
      <c r="CF1384" s="20"/>
      <c r="CG1384" s="20"/>
      <c r="CJ1384" s="20"/>
      <c r="CK1384" s="20"/>
      <c r="CN1384" s="20"/>
      <c r="CO1384" s="20"/>
      <c r="CP1384" s="19"/>
      <c r="CQ1384" s="19"/>
      <c r="CR1384" s="20"/>
      <c r="CS1384" s="20"/>
      <c r="CT1384" s="19"/>
      <c r="CU1384" s="19"/>
      <c r="CV1384" s="20"/>
      <c r="CW1384" s="20"/>
      <c r="CX1384" s="96"/>
      <c r="CY1384" s="96"/>
      <c r="CZ1384" s="20"/>
      <c r="DA1384" s="20"/>
      <c r="DB1384" s="96"/>
      <c r="DC1384" s="96"/>
      <c r="DD1384" s="20"/>
      <c r="DE1384" s="20"/>
      <c r="DF1384" s="96"/>
      <c r="DG1384" s="96"/>
      <c r="DH1384" s="20"/>
      <c r="DI1384" s="20"/>
      <c r="DJ1384" s="96"/>
      <c r="DK1384" s="96"/>
      <c r="DL1384" s="20"/>
      <c r="DM1384" s="20"/>
      <c r="DN1384" s="96"/>
      <c r="DO1384" s="96"/>
      <c r="DP1384" s="20"/>
      <c r="DQ1384" s="20"/>
      <c r="DR1384" s="96"/>
      <c r="DS1384" s="96"/>
      <c r="DT1384" s="20"/>
      <c r="DU1384" s="20"/>
      <c r="DV1384" s="96"/>
      <c r="DW1384" s="96"/>
      <c r="DX1384" s="20"/>
      <c r="DY1384" s="20"/>
      <c r="DZ1384" s="56"/>
      <c r="EA1384" s="57"/>
    </row>
    <row r="1385" spans="1:131" ht="19.5" customHeight="1" x14ac:dyDescent="0.25">
      <c r="A1385" s="9">
        <v>1011</v>
      </c>
      <c r="B1385" s="10" t="s">
        <v>2814</v>
      </c>
      <c r="C1385" s="9" t="s">
        <v>2815</v>
      </c>
      <c r="E1385" s="9" t="s">
        <v>2816</v>
      </c>
      <c r="F1385" s="9" t="s">
        <v>2817</v>
      </c>
      <c r="I1385" s="9" t="s">
        <v>122</v>
      </c>
      <c r="M1385" s="9" t="s">
        <v>20</v>
      </c>
      <c r="O1385" s="9">
        <v>28</v>
      </c>
      <c r="AF1385" s="51">
        <f t="shared" si="20"/>
        <v>0</v>
      </c>
    </row>
    <row r="1386" spans="1:131" ht="19.5" customHeight="1" x14ac:dyDescent="0.25">
      <c r="A1386" s="9">
        <v>1012</v>
      </c>
      <c r="B1386" s="10" t="s">
        <v>2818</v>
      </c>
      <c r="C1386" s="9" t="s">
        <v>2819</v>
      </c>
      <c r="E1386" s="9" t="s">
        <v>1273</v>
      </c>
      <c r="F1386" s="9" t="s">
        <v>1274</v>
      </c>
      <c r="I1386" s="9" t="s">
        <v>28</v>
      </c>
      <c r="J1386" s="129">
        <v>41554</v>
      </c>
      <c r="K1386" s="129">
        <v>41290</v>
      </c>
      <c r="L1386" s="129">
        <v>42154</v>
      </c>
      <c r="O1386" s="9">
        <v>28</v>
      </c>
      <c r="Q1386" s="9" t="s">
        <v>54</v>
      </c>
      <c r="S1386" s="13">
        <v>25000000</v>
      </c>
      <c r="T1386" s="13">
        <v>25000000</v>
      </c>
      <c r="U1386" s="13">
        <v>5000000</v>
      </c>
      <c r="AF1386" s="51">
        <f t="shared" si="20"/>
        <v>0</v>
      </c>
      <c r="AH1386" s="11">
        <v>41290</v>
      </c>
      <c r="AI1386" s="11">
        <v>41851</v>
      </c>
      <c r="AJ1386" s="13">
        <v>25300868</v>
      </c>
      <c r="AK1386" s="13">
        <v>5000000</v>
      </c>
    </row>
    <row r="1387" spans="1:131" s="18" customFormat="1" ht="19.5" customHeight="1" x14ac:dyDescent="0.25">
      <c r="A1387" s="18">
        <v>1012</v>
      </c>
      <c r="B1387" s="17" t="s">
        <v>2818</v>
      </c>
      <c r="C1387" s="18" t="s">
        <v>2819</v>
      </c>
      <c r="D1387" s="19">
        <v>42123</v>
      </c>
      <c r="G1387" s="19"/>
      <c r="J1387" s="130"/>
      <c r="K1387" s="130"/>
      <c r="L1387" s="130">
        <v>41851</v>
      </c>
      <c r="R1387" s="20"/>
      <c r="S1387" s="20"/>
      <c r="T1387" s="20"/>
      <c r="U1387" s="20"/>
      <c r="V1387" s="20"/>
      <c r="W1387" s="20"/>
      <c r="X1387" s="20"/>
      <c r="Y1387" s="20"/>
      <c r="Z1387" s="20"/>
      <c r="AA1387" s="20"/>
      <c r="AB1387" s="20"/>
      <c r="AC1387" s="20"/>
      <c r="AD1387" s="20"/>
      <c r="AE1387" s="20"/>
      <c r="AF1387" s="51">
        <f t="shared" si="20"/>
        <v>0</v>
      </c>
      <c r="AG1387" s="46"/>
      <c r="AH1387" s="19"/>
      <c r="AI1387" s="19"/>
      <c r="AJ1387" s="20"/>
      <c r="AK1387" s="20"/>
      <c r="AL1387" s="19"/>
      <c r="AM1387" s="19"/>
      <c r="AN1387" s="20"/>
      <c r="AO1387" s="20"/>
      <c r="AP1387" s="19"/>
      <c r="AQ1387" s="19"/>
      <c r="AR1387" s="20"/>
      <c r="AS1387" s="20"/>
      <c r="AT1387" s="19"/>
      <c r="AU1387" s="19"/>
      <c r="AV1387" s="20"/>
      <c r="AW1387" s="20"/>
      <c r="AX1387" s="19"/>
      <c r="AY1387" s="19"/>
      <c r="AZ1387" s="20"/>
      <c r="BA1387" s="20"/>
      <c r="BB1387" s="19"/>
      <c r="BC1387" s="19"/>
      <c r="BD1387" s="20"/>
      <c r="BE1387" s="20"/>
      <c r="BF1387" s="19"/>
      <c r="BG1387" s="19"/>
      <c r="BH1387" s="20"/>
      <c r="BI1387" s="20"/>
      <c r="BJ1387" s="19"/>
      <c r="BK1387" s="19"/>
      <c r="BL1387" s="20"/>
      <c r="BM1387" s="20"/>
      <c r="BN1387" s="19"/>
      <c r="BO1387" s="19"/>
      <c r="BP1387" s="20"/>
      <c r="BQ1387" s="20"/>
      <c r="BT1387" s="20"/>
      <c r="BU1387" s="20"/>
      <c r="BX1387" s="20"/>
      <c r="BY1387" s="20"/>
      <c r="CB1387" s="20"/>
      <c r="CC1387" s="20"/>
      <c r="CF1387" s="20"/>
      <c r="CG1387" s="20"/>
      <c r="CJ1387" s="20"/>
      <c r="CK1387" s="20"/>
      <c r="CN1387" s="20"/>
      <c r="CO1387" s="20"/>
      <c r="CP1387" s="19"/>
      <c r="CQ1387" s="19"/>
      <c r="CR1387" s="20"/>
      <c r="CS1387" s="20"/>
      <c r="CT1387" s="19"/>
      <c r="CU1387" s="19"/>
      <c r="CV1387" s="20"/>
      <c r="CW1387" s="20"/>
      <c r="CX1387" s="96"/>
      <c r="CY1387" s="96"/>
      <c r="CZ1387" s="20"/>
      <c r="DA1387" s="20"/>
      <c r="DB1387" s="96"/>
      <c r="DC1387" s="96"/>
      <c r="DD1387" s="20"/>
      <c r="DE1387" s="20"/>
      <c r="DF1387" s="96"/>
      <c r="DG1387" s="96"/>
      <c r="DH1387" s="20"/>
      <c r="DI1387" s="20"/>
      <c r="DJ1387" s="96"/>
      <c r="DK1387" s="96"/>
      <c r="DL1387" s="20"/>
      <c r="DM1387" s="20"/>
      <c r="DN1387" s="96"/>
      <c r="DO1387" s="96"/>
      <c r="DP1387" s="20"/>
      <c r="DQ1387" s="20"/>
      <c r="DR1387" s="96"/>
      <c r="DS1387" s="96"/>
      <c r="DT1387" s="20"/>
      <c r="DU1387" s="20"/>
      <c r="DV1387" s="96"/>
      <c r="DW1387" s="96"/>
      <c r="DX1387" s="20"/>
      <c r="DY1387" s="20"/>
      <c r="DZ1387" s="56"/>
      <c r="EA1387" s="57"/>
    </row>
    <row r="1388" spans="1:131" ht="19.5" customHeight="1" x14ac:dyDescent="0.25">
      <c r="A1388" s="9">
        <v>1013</v>
      </c>
      <c r="B1388" s="10" t="s">
        <v>2822</v>
      </c>
      <c r="C1388" s="9" t="s">
        <v>2823</v>
      </c>
      <c r="E1388" s="9" t="s">
        <v>447</v>
      </c>
      <c r="F1388" s="9" t="s">
        <v>2191</v>
      </c>
      <c r="I1388" s="9" t="s">
        <v>25</v>
      </c>
      <c r="J1388" s="129">
        <v>41979</v>
      </c>
      <c r="K1388" s="129">
        <v>41979</v>
      </c>
      <c r="L1388" s="129">
        <v>42369</v>
      </c>
      <c r="O1388" s="9">
        <v>24</v>
      </c>
      <c r="Q1388" s="9" t="s">
        <v>54</v>
      </c>
      <c r="S1388" s="13">
        <v>7130000</v>
      </c>
      <c r="T1388" s="13">
        <v>7130000</v>
      </c>
      <c r="U1388" s="13">
        <v>1782500</v>
      </c>
      <c r="AF1388" s="51">
        <f t="shared" si="20"/>
        <v>0</v>
      </c>
      <c r="AH1388" s="11">
        <v>41979</v>
      </c>
      <c r="AI1388" s="11" t="s">
        <v>2963</v>
      </c>
      <c r="AJ1388" s="13">
        <v>4900000</v>
      </c>
      <c r="AK1388" s="13">
        <v>1225000</v>
      </c>
    </row>
    <row r="1389" spans="1:131" ht="19.5" customHeight="1" x14ac:dyDescent="0.25">
      <c r="A1389" s="18">
        <v>1013</v>
      </c>
      <c r="B1389" s="17" t="s">
        <v>2822</v>
      </c>
      <c r="C1389" s="18" t="s">
        <v>2823</v>
      </c>
      <c r="D1389" s="19">
        <v>42026</v>
      </c>
      <c r="L1389" s="130">
        <v>42009</v>
      </c>
      <c r="AF1389" s="51">
        <f t="shared" si="20"/>
        <v>0</v>
      </c>
    </row>
    <row r="1390" spans="1:131" ht="19.5" customHeight="1" x14ac:dyDescent="0.25">
      <c r="A1390" s="9">
        <v>1014</v>
      </c>
      <c r="B1390" s="10" t="s">
        <v>2824</v>
      </c>
      <c r="C1390" s="9" t="s">
        <v>2825</v>
      </c>
      <c r="E1390" s="9" t="s">
        <v>1287</v>
      </c>
      <c r="F1390" s="9" t="s">
        <v>2826</v>
      </c>
      <c r="I1390" s="9" t="s">
        <v>35</v>
      </c>
      <c r="J1390" s="129">
        <v>41974</v>
      </c>
      <c r="K1390" s="129">
        <v>41760</v>
      </c>
      <c r="L1390" s="129">
        <v>42369</v>
      </c>
      <c r="O1390" s="9">
        <v>30</v>
      </c>
      <c r="Q1390" s="9" t="s">
        <v>61</v>
      </c>
      <c r="S1390" s="13">
        <v>156734395</v>
      </c>
      <c r="T1390" s="13">
        <v>156734395</v>
      </c>
      <c r="U1390" s="13">
        <v>39183599</v>
      </c>
      <c r="AF1390" s="51">
        <f t="shared" si="20"/>
        <v>0</v>
      </c>
      <c r="AH1390" s="11">
        <v>41760</v>
      </c>
      <c r="AI1390" s="11">
        <v>41912</v>
      </c>
      <c r="AJ1390" s="13">
        <v>62297843</v>
      </c>
      <c r="AK1390" s="13">
        <v>12459569</v>
      </c>
      <c r="AL1390" s="11">
        <v>41913</v>
      </c>
      <c r="AM1390" s="11">
        <v>42094</v>
      </c>
      <c r="AN1390" s="13">
        <v>67518503</v>
      </c>
      <c r="AO1390" s="13">
        <v>16879626</v>
      </c>
      <c r="AP1390" s="11">
        <v>42095</v>
      </c>
      <c r="AQ1390" s="11">
        <v>42277</v>
      </c>
      <c r="AR1390" s="13">
        <v>24488862</v>
      </c>
      <c r="AS1390" s="13">
        <v>6122215</v>
      </c>
      <c r="AT1390" s="11">
        <v>41760</v>
      </c>
      <c r="AU1390" s="11">
        <v>42277</v>
      </c>
      <c r="AV1390" s="13">
        <v>154535565</v>
      </c>
      <c r="AW1390" s="13">
        <v>3172481</v>
      </c>
      <c r="DZ1390" s="54">
        <v>154535565</v>
      </c>
      <c r="EA1390" s="55">
        <v>38633891</v>
      </c>
    </row>
    <row r="1391" spans="1:131" ht="19.5" customHeight="1" x14ac:dyDescent="0.25">
      <c r="A1391" s="9">
        <v>1015</v>
      </c>
      <c r="B1391" s="10" t="s">
        <v>2832</v>
      </c>
      <c r="C1391" s="9" t="s">
        <v>2827</v>
      </c>
      <c r="E1391" s="9" t="s">
        <v>2828</v>
      </c>
      <c r="F1391" s="9" t="s">
        <v>2305</v>
      </c>
      <c r="I1391" s="9" t="s">
        <v>35</v>
      </c>
      <c r="J1391" s="129">
        <v>41960</v>
      </c>
      <c r="K1391" s="129">
        <v>41821</v>
      </c>
      <c r="L1391" s="129">
        <v>42368</v>
      </c>
      <c r="O1391" s="9">
        <v>28</v>
      </c>
      <c r="Q1391" s="9" t="s">
        <v>54</v>
      </c>
      <c r="S1391" s="13">
        <v>4587000000</v>
      </c>
      <c r="T1391" s="13">
        <v>4587000000</v>
      </c>
      <c r="U1391" s="13">
        <v>1146750000</v>
      </c>
      <c r="AF1391" s="51">
        <f t="shared" si="20"/>
        <v>0</v>
      </c>
      <c r="AH1391" s="11">
        <v>41821</v>
      </c>
      <c r="AI1391" s="11">
        <v>41912</v>
      </c>
      <c r="AJ1391" s="13">
        <v>36232048</v>
      </c>
      <c r="AK1391" s="13">
        <v>7246410</v>
      </c>
      <c r="AL1391" s="11">
        <v>41913</v>
      </c>
      <c r="AM1391" s="11">
        <v>42004</v>
      </c>
      <c r="AN1391" s="13">
        <v>1182229935</v>
      </c>
      <c r="AO1391" s="13">
        <v>295557484</v>
      </c>
      <c r="AP1391" s="11">
        <v>42005</v>
      </c>
      <c r="AQ1391" s="11">
        <v>42094</v>
      </c>
      <c r="AR1391" s="13">
        <v>1149627310</v>
      </c>
      <c r="AS1391" s="13">
        <v>287406828</v>
      </c>
      <c r="AT1391" s="11">
        <v>42095</v>
      </c>
      <c r="AU1391" s="11">
        <v>42185</v>
      </c>
      <c r="AV1391" s="13">
        <v>1573865866</v>
      </c>
      <c r="AW1391" s="13">
        <v>393466467</v>
      </c>
      <c r="AX1391" s="11">
        <v>42186</v>
      </c>
      <c r="AY1391" s="11">
        <v>42277</v>
      </c>
      <c r="AZ1391" s="13">
        <v>313068601</v>
      </c>
      <c r="BA1391" s="13">
        <v>78267150</v>
      </c>
      <c r="BB1391" s="11">
        <v>42278</v>
      </c>
      <c r="BC1391" s="11">
        <v>42369</v>
      </c>
      <c r="BD1391" s="13">
        <v>68728632</v>
      </c>
      <c r="BE1391" s="13">
        <v>17182158</v>
      </c>
      <c r="BF1391" s="11">
        <v>41821</v>
      </c>
      <c r="BG1391" s="11">
        <v>42369</v>
      </c>
      <c r="BH1391" s="13">
        <v>4911337876</v>
      </c>
      <c r="BI1391" s="13">
        <v>142873503</v>
      </c>
      <c r="DZ1391" s="54">
        <v>4911337876</v>
      </c>
      <c r="EA1391" s="55">
        <v>1222000000</v>
      </c>
    </row>
    <row r="1392" spans="1:131" s="18" customFormat="1" ht="19.5" customHeight="1" x14ac:dyDescent="0.25">
      <c r="A1392" s="18">
        <v>1015</v>
      </c>
      <c r="B1392" s="17" t="s">
        <v>2832</v>
      </c>
      <c r="C1392" s="18" t="s">
        <v>2827</v>
      </c>
      <c r="D1392" s="19">
        <v>42460</v>
      </c>
      <c r="G1392" s="19"/>
      <c r="J1392" s="130"/>
      <c r="K1392" s="130"/>
      <c r="L1392" s="130"/>
      <c r="R1392" s="20"/>
      <c r="S1392" s="20">
        <v>4888000000</v>
      </c>
      <c r="T1392" s="20">
        <v>4888000000</v>
      </c>
      <c r="U1392" s="20">
        <v>1222000000</v>
      </c>
      <c r="V1392" s="20"/>
      <c r="W1392" s="20"/>
      <c r="X1392" s="20"/>
      <c r="Y1392" s="20"/>
      <c r="Z1392" s="20"/>
      <c r="AA1392" s="20"/>
      <c r="AB1392" s="20"/>
      <c r="AC1392" s="20"/>
      <c r="AD1392" s="20"/>
      <c r="AE1392" s="20"/>
      <c r="AF1392" s="80"/>
      <c r="AG1392" s="46"/>
      <c r="AH1392" s="19"/>
      <c r="AI1392" s="19"/>
      <c r="AJ1392" s="20"/>
      <c r="AK1392" s="20"/>
      <c r="AL1392" s="19"/>
      <c r="AM1392" s="19"/>
      <c r="AN1392" s="20"/>
      <c r="AO1392" s="20"/>
      <c r="AP1392" s="19"/>
      <c r="AQ1392" s="19"/>
      <c r="AR1392" s="20"/>
      <c r="AS1392" s="20"/>
      <c r="AT1392" s="19"/>
      <c r="AU1392" s="19"/>
      <c r="AV1392" s="20"/>
      <c r="AW1392" s="20"/>
      <c r="AX1392" s="19"/>
      <c r="AY1392" s="19"/>
      <c r="AZ1392" s="20"/>
      <c r="BA1392" s="20"/>
      <c r="BB1392" s="19"/>
      <c r="BC1392" s="19"/>
      <c r="BD1392" s="20"/>
      <c r="BE1392" s="20"/>
      <c r="BF1392" s="19"/>
      <c r="BG1392" s="19"/>
      <c r="BH1392" s="20"/>
      <c r="BI1392" s="20"/>
      <c r="BJ1392" s="19"/>
      <c r="BK1392" s="19"/>
      <c r="BL1392" s="20"/>
      <c r="BM1392" s="20"/>
      <c r="BN1392" s="19"/>
      <c r="BO1392" s="19"/>
      <c r="BP1392" s="20"/>
      <c r="BQ1392" s="20"/>
      <c r="BT1392" s="20"/>
      <c r="BU1392" s="20"/>
      <c r="BX1392" s="20"/>
      <c r="BY1392" s="20"/>
      <c r="CB1392" s="20"/>
      <c r="CC1392" s="20"/>
      <c r="CF1392" s="20"/>
      <c r="CG1392" s="20"/>
      <c r="CJ1392" s="20"/>
      <c r="CK1392" s="20"/>
      <c r="CN1392" s="20"/>
      <c r="CO1392" s="20"/>
      <c r="CP1392" s="19"/>
      <c r="CQ1392" s="19"/>
      <c r="CR1392" s="20"/>
      <c r="CS1392" s="20"/>
      <c r="CT1392" s="19"/>
      <c r="CU1392" s="19"/>
      <c r="CV1392" s="20"/>
      <c r="CW1392" s="20"/>
      <c r="CX1392" s="96"/>
      <c r="CY1392" s="96"/>
      <c r="CZ1392" s="20"/>
      <c r="DA1392" s="20"/>
      <c r="DB1392" s="96"/>
      <c r="DC1392" s="96"/>
      <c r="DD1392" s="20"/>
      <c r="DE1392" s="20"/>
      <c r="DF1392" s="96"/>
      <c r="DG1392" s="96"/>
      <c r="DH1392" s="20"/>
      <c r="DI1392" s="20"/>
      <c r="DJ1392" s="96"/>
      <c r="DK1392" s="96"/>
      <c r="DL1392" s="20"/>
      <c r="DM1392" s="20"/>
      <c r="DN1392" s="96"/>
      <c r="DO1392" s="96"/>
      <c r="DP1392" s="20"/>
      <c r="DQ1392" s="20"/>
      <c r="DR1392" s="96"/>
      <c r="DS1392" s="96"/>
      <c r="DT1392" s="20"/>
      <c r="DU1392" s="20"/>
      <c r="DV1392" s="96"/>
      <c r="DW1392" s="96"/>
      <c r="DX1392" s="20"/>
      <c r="DY1392" s="20"/>
      <c r="DZ1392" s="56"/>
      <c r="EA1392" s="57"/>
    </row>
    <row r="1393" spans="1:131" ht="19.5" customHeight="1" x14ac:dyDescent="0.25">
      <c r="A1393" s="9">
        <v>1016</v>
      </c>
      <c r="B1393" s="10" t="s">
        <v>2829</v>
      </c>
      <c r="C1393" s="9" t="s">
        <v>2830</v>
      </c>
      <c r="E1393" s="9" t="s">
        <v>2831</v>
      </c>
      <c r="F1393" s="9" t="s">
        <v>2305</v>
      </c>
      <c r="I1393" s="9" t="s">
        <v>35</v>
      </c>
      <c r="J1393" s="129">
        <v>41951</v>
      </c>
      <c r="K1393" s="129">
        <v>41852</v>
      </c>
      <c r="L1393" s="129">
        <v>42460</v>
      </c>
      <c r="O1393" s="9">
        <v>25</v>
      </c>
      <c r="Q1393" s="9" t="s">
        <v>61</v>
      </c>
      <c r="S1393" s="13">
        <v>11800000000</v>
      </c>
      <c r="T1393" s="13">
        <v>11800000000</v>
      </c>
      <c r="U1393" s="13">
        <v>2950000</v>
      </c>
      <c r="AF1393" s="51">
        <f t="shared" si="20"/>
        <v>0</v>
      </c>
      <c r="AH1393" s="11">
        <v>41852</v>
      </c>
      <c r="AI1393" s="11">
        <v>41912</v>
      </c>
      <c r="AJ1393" s="13">
        <v>248759343</v>
      </c>
      <c r="AK1393" s="13">
        <v>49751869</v>
      </c>
      <c r="AL1393" s="11">
        <v>41913</v>
      </c>
      <c r="AM1393" s="11">
        <v>42004</v>
      </c>
      <c r="AN1393" s="13">
        <v>2534215086</v>
      </c>
      <c r="AO1393" s="13">
        <v>633553771</v>
      </c>
      <c r="AP1393" s="11">
        <v>42005</v>
      </c>
      <c r="AQ1393" s="11">
        <v>42094</v>
      </c>
      <c r="AR1393" s="13">
        <v>4322399453</v>
      </c>
      <c r="AS1393" s="13">
        <v>1080599863</v>
      </c>
      <c r="AT1393" s="11">
        <v>42095</v>
      </c>
      <c r="AU1393" s="11">
        <v>42185</v>
      </c>
      <c r="AV1393" s="13">
        <v>419976570</v>
      </c>
      <c r="AW1393" s="13">
        <v>104994143</v>
      </c>
      <c r="AX1393" s="11">
        <v>42186</v>
      </c>
      <c r="AY1393" s="11">
        <v>42277</v>
      </c>
      <c r="AZ1393" s="13">
        <v>530815864</v>
      </c>
      <c r="BA1393" s="13">
        <v>132703966</v>
      </c>
      <c r="BB1393" s="11">
        <v>42278</v>
      </c>
      <c r="BC1393" s="11">
        <v>42369</v>
      </c>
      <c r="BD1393" s="13">
        <v>459109948</v>
      </c>
      <c r="BE1393" s="13">
        <v>114777487</v>
      </c>
      <c r="BF1393" s="11">
        <v>41852</v>
      </c>
      <c r="BG1393" s="11">
        <v>42369</v>
      </c>
      <c r="BH1393" s="13">
        <v>8973212128</v>
      </c>
      <c r="BI1393" s="13">
        <v>126921933</v>
      </c>
      <c r="DZ1393" s="54">
        <v>8973212128</v>
      </c>
      <c r="EA1393" s="55">
        <v>2243303032</v>
      </c>
    </row>
    <row r="1394" spans="1:131" ht="19.5" customHeight="1" x14ac:dyDescent="0.25">
      <c r="A1394" s="18">
        <v>1016</v>
      </c>
      <c r="B1394" s="17" t="s">
        <v>2829</v>
      </c>
      <c r="C1394" s="18" t="s">
        <v>2830</v>
      </c>
      <c r="D1394" s="19">
        <v>42026</v>
      </c>
      <c r="U1394" s="20">
        <v>2950000000</v>
      </c>
      <c r="AF1394" s="51">
        <f t="shared" si="20"/>
        <v>0</v>
      </c>
    </row>
    <row r="1395" spans="1:131" ht="19.5" customHeight="1" x14ac:dyDescent="0.25">
      <c r="A1395" s="18">
        <v>1016</v>
      </c>
      <c r="B1395" s="17" t="s">
        <v>2829</v>
      </c>
      <c r="C1395" s="18" t="s">
        <v>3841</v>
      </c>
      <c r="D1395" s="19">
        <v>42395</v>
      </c>
      <c r="U1395" s="20"/>
    </row>
    <row r="1396" spans="1:131" ht="19.5" customHeight="1" x14ac:dyDescent="0.25">
      <c r="A1396" s="9">
        <v>1017</v>
      </c>
      <c r="B1396" s="10" t="s">
        <v>2833</v>
      </c>
      <c r="C1396" s="9" t="s">
        <v>2834</v>
      </c>
      <c r="E1396" s="9" t="s">
        <v>447</v>
      </c>
      <c r="F1396" s="9" t="s">
        <v>2191</v>
      </c>
      <c r="I1396" s="9" t="s">
        <v>25</v>
      </c>
      <c r="J1396" s="129">
        <v>41979</v>
      </c>
      <c r="K1396" s="129">
        <v>41979</v>
      </c>
      <c r="L1396" s="129">
        <v>42009</v>
      </c>
      <c r="O1396" s="9">
        <v>24</v>
      </c>
      <c r="Q1396" s="9" t="s">
        <v>54</v>
      </c>
      <c r="S1396" s="13">
        <v>5515000</v>
      </c>
      <c r="T1396" s="13">
        <v>5515000</v>
      </c>
      <c r="U1396" s="13">
        <v>1378750</v>
      </c>
      <c r="AF1396" s="51">
        <f t="shared" si="20"/>
        <v>0</v>
      </c>
      <c r="AH1396" s="11">
        <v>41979</v>
      </c>
      <c r="AI1396" s="11">
        <v>42009</v>
      </c>
      <c r="AJ1396" s="13">
        <v>4905000</v>
      </c>
      <c r="AK1396" s="13">
        <v>1226250</v>
      </c>
    </row>
    <row r="1397" spans="1:131" ht="19.5" customHeight="1" x14ac:dyDescent="0.25">
      <c r="A1397" s="9">
        <v>1018</v>
      </c>
      <c r="B1397" s="10" t="s">
        <v>2836</v>
      </c>
      <c r="C1397" s="9" t="s">
        <v>2835</v>
      </c>
      <c r="E1397" s="9" t="s">
        <v>447</v>
      </c>
      <c r="F1397" s="9" t="s">
        <v>2191</v>
      </c>
      <c r="I1397" s="9" t="s">
        <v>25</v>
      </c>
      <c r="J1397" s="129">
        <v>41979</v>
      </c>
      <c r="K1397" s="129">
        <v>41979</v>
      </c>
      <c r="L1397" s="129">
        <v>42009</v>
      </c>
      <c r="O1397" s="9">
        <v>24</v>
      </c>
      <c r="Q1397" s="9" t="s">
        <v>54</v>
      </c>
      <c r="S1397" s="13">
        <v>5515000</v>
      </c>
      <c r="T1397" s="13">
        <v>5515000</v>
      </c>
      <c r="U1397" s="13">
        <v>1378750</v>
      </c>
      <c r="AF1397" s="51">
        <f t="shared" si="20"/>
        <v>0</v>
      </c>
      <c r="AH1397" s="11">
        <v>41979</v>
      </c>
      <c r="AI1397" s="11">
        <v>42009</v>
      </c>
      <c r="AJ1397" s="13">
        <v>5370000</v>
      </c>
      <c r="AK1397" s="13">
        <v>1342500</v>
      </c>
    </row>
    <row r="1398" spans="1:131" ht="19.5" customHeight="1" x14ac:dyDescent="0.25">
      <c r="A1398" s="9">
        <v>1019</v>
      </c>
      <c r="B1398" s="10" t="s">
        <v>2837</v>
      </c>
      <c r="C1398" s="9" t="s">
        <v>2838</v>
      </c>
      <c r="E1398" s="9" t="s">
        <v>447</v>
      </c>
      <c r="F1398" s="9" t="s">
        <v>2191</v>
      </c>
      <c r="I1398" s="9" t="s">
        <v>25</v>
      </c>
      <c r="J1398" s="129">
        <v>42000</v>
      </c>
      <c r="K1398" s="129">
        <v>42000</v>
      </c>
      <c r="L1398" s="129">
        <v>42014</v>
      </c>
      <c r="O1398" s="9">
        <v>24</v>
      </c>
      <c r="Q1398" s="9" t="s">
        <v>54</v>
      </c>
      <c r="S1398" s="13">
        <v>4600000</v>
      </c>
      <c r="T1398" s="13">
        <v>4600000</v>
      </c>
      <c r="U1398" s="13">
        <v>1150000</v>
      </c>
      <c r="AF1398" s="51">
        <f t="shared" si="20"/>
        <v>0</v>
      </c>
      <c r="AH1398" s="11">
        <v>42000</v>
      </c>
      <c r="AI1398" s="11">
        <v>42014</v>
      </c>
      <c r="AJ1398" s="13">
        <v>4475000</v>
      </c>
      <c r="AK1398" s="13">
        <v>1118750</v>
      </c>
    </row>
    <row r="1399" spans="1:131" ht="33" customHeight="1" x14ac:dyDescent="0.25">
      <c r="A1399" s="9">
        <v>1020</v>
      </c>
      <c r="B1399" s="10" t="s">
        <v>2839</v>
      </c>
      <c r="C1399" s="9" t="s">
        <v>2840</v>
      </c>
      <c r="E1399" s="9" t="s">
        <v>2841</v>
      </c>
      <c r="F1399" s="9" t="s">
        <v>2842</v>
      </c>
      <c r="I1399" s="9" t="s">
        <v>25</v>
      </c>
      <c r="O1399" s="9">
        <v>30</v>
      </c>
      <c r="AF1399" s="51">
        <f t="shared" si="20"/>
        <v>0</v>
      </c>
    </row>
    <row r="1400" spans="1:131" ht="41.25" customHeight="1" x14ac:dyDescent="0.25">
      <c r="A1400" s="9">
        <v>1021</v>
      </c>
      <c r="B1400" s="10" t="s">
        <v>2843</v>
      </c>
      <c r="C1400" s="9" t="s">
        <v>2844</v>
      </c>
      <c r="E1400" s="9" t="s">
        <v>391</v>
      </c>
      <c r="F1400" s="9" t="s">
        <v>87</v>
      </c>
      <c r="I1400" s="9" t="s">
        <v>25</v>
      </c>
      <c r="J1400" s="129">
        <v>41862</v>
      </c>
      <c r="K1400" s="129">
        <v>41824</v>
      </c>
      <c r="L1400" s="129">
        <v>42124</v>
      </c>
      <c r="M1400" s="9" t="s">
        <v>20</v>
      </c>
      <c r="O1400" s="9">
        <v>30</v>
      </c>
      <c r="Q1400" s="9" t="s">
        <v>61</v>
      </c>
      <c r="S1400" s="13">
        <v>79500000</v>
      </c>
      <c r="T1400" s="13">
        <v>79500000</v>
      </c>
      <c r="U1400" s="13">
        <v>19870000</v>
      </c>
      <c r="AF1400" s="51">
        <f t="shared" si="20"/>
        <v>0</v>
      </c>
      <c r="AH1400" s="11">
        <v>41824</v>
      </c>
      <c r="AI1400" s="11">
        <v>42004</v>
      </c>
      <c r="AJ1400" s="13">
        <v>17162810</v>
      </c>
      <c r="AK1400" s="13">
        <v>3432562</v>
      </c>
      <c r="AL1400" s="11">
        <v>42005</v>
      </c>
      <c r="AM1400" s="11">
        <v>42094</v>
      </c>
      <c r="AN1400" s="13">
        <v>7266483</v>
      </c>
      <c r="AO1400" s="13">
        <v>1453297</v>
      </c>
      <c r="AP1400" s="11">
        <v>41824</v>
      </c>
      <c r="AQ1400" s="11">
        <v>42153</v>
      </c>
      <c r="AR1400" s="13">
        <v>57786459</v>
      </c>
      <c r="AS1400" s="13">
        <v>3084757</v>
      </c>
      <c r="DZ1400" s="54">
        <v>57786459</v>
      </c>
      <c r="EA1400" s="55">
        <v>14446615</v>
      </c>
    </row>
    <row r="1401" spans="1:131" s="18" customFormat="1" ht="41.25" customHeight="1" x14ac:dyDescent="0.25">
      <c r="A1401" s="18">
        <v>1021</v>
      </c>
      <c r="B1401" s="17" t="s">
        <v>2843</v>
      </c>
      <c r="C1401" s="18" t="s">
        <v>2844</v>
      </c>
      <c r="D1401" s="19">
        <v>42121</v>
      </c>
      <c r="G1401" s="19"/>
      <c r="J1401" s="130"/>
      <c r="K1401" s="130"/>
      <c r="L1401" s="130">
        <v>42153</v>
      </c>
      <c r="R1401" s="20"/>
      <c r="S1401" s="20"/>
      <c r="T1401" s="20"/>
      <c r="U1401" s="20"/>
      <c r="V1401" s="20"/>
      <c r="W1401" s="20"/>
      <c r="X1401" s="20"/>
      <c r="Y1401" s="20"/>
      <c r="Z1401" s="20"/>
      <c r="AA1401" s="20"/>
      <c r="AB1401" s="20"/>
      <c r="AC1401" s="20"/>
      <c r="AD1401" s="20"/>
      <c r="AE1401" s="20"/>
      <c r="AF1401" s="51">
        <f t="shared" si="20"/>
        <v>0</v>
      </c>
      <c r="AG1401" s="46"/>
      <c r="AH1401" s="19"/>
      <c r="AI1401" s="19"/>
      <c r="AJ1401" s="20"/>
      <c r="AK1401" s="20"/>
      <c r="AL1401" s="19"/>
      <c r="AM1401" s="19"/>
      <c r="AN1401" s="20"/>
      <c r="AO1401" s="20"/>
      <c r="AP1401" s="19"/>
      <c r="AQ1401" s="19"/>
      <c r="AR1401" s="20"/>
      <c r="AS1401" s="20"/>
      <c r="AT1401" s="19"/>
      <c r="AU1401" s="19"/>
      <c r="AV1401" s="20"/>
      <c r="AW1401" s="20"/>
      <c r="AX1401" s="19"/>
      <c r="AY1401" s="19"/>
      <c r="AZ1401" s="20"/>
      <c r="BA1401" s="20"/>
      <c r="BB1401" s="19"/>
      <c r="BC1401" s="19"/>
      <c r="BD1401" s="20"/>
      <c r="BE1401" s="20"/>
      <c r="BF1401" s="19"/>
      <c r="BG1401" s="19"/>
      <c r="BH1401" s="20"/>
      <c r="BI1401" s="20"/>
      <c r="BJ1401" s="19"/>
      <c r="BK1401" s="19"/>
      <c r="BL1401" s="20"/>
      <c r="BM1401" s="20"/>
      <c r="BN1401" s="19"/>
      <c r="BO1401" s="19"/>
      <c r="BP1401" s="20"/>
      <c r="BQ1401" s="20"/>
      <c r="BT1401" s="20"/>
      <c r="BU1401" s="20"/>
      <c r="BX1401" s="20"/>
      <c r="BY1401" s="20"/>
      <c r="CB1401" s="20"/>
      <c r="CC1401" s="20"/>
      <c r="CF1401" s="20"/>
      <c r="CG1401" s="20"/>
      <c r="CJ1401" s="20"/>
      <c r="CK1401" s="20"/>
      <c r="CN1401" s="20"/>
      <c r="CO1401" s="20"/>
      <c r="CP1401" s="19"/>
      <c r="CQ1401" s="19"/>
      <c r="CR1401" s="20"/>
      <c r="CS1401" s="20"/>
      <c r="CT1401" s="19"/>
      <c r="CU1401" s="19"/>
      <c r="CV1401" s="20"/>
      <c r="CW1401" s="20"/>
      <c r="CX1401" s="96"/>
      <c r="CY1401" s="96"/>
      <c r="CZ1401" s="20"/>
      <c r="DA1401" s="20"/>
      <c r="DB1401" s="96"/>
      <c r="DC1401" s="96"/>
      <c r="DD1401" s="20"/>
      <c r="DE1401" s="20"/>
      <c r="DF1401" s="96"/>
      <c r="DG1401" s="96"/>
      <c r="DH1401" s="20"/>
      <c r="DI1401" s="20"/>
      <c r="DJ1401" s="96"/>
      <c r="DK1401" s="96"/>
      <c r="DL1401" s="20"/>
      <c r="DM1401" s="20"/>
      <c r="DN1401" s="96"/>
      <c r="DO1401" s="96"/>
      <c r="DP1401" s="20"/>
      <c r="DQ1401" s="20"/>
      <c r="DR1401" s="96"/>
      <c r="DS1401" s="96"/>
      <c r="DT1401" s="20"/>
      <c r="DU1401" s="20"/>
      <c r="DV1401" s="96"/>
      <c r="DW1401" s="96"/>
      <c r="DX1401" s="20"/>
      <c r="DY1401" s="20"/>
      <c r="DZ1401" s="56"/>
      <c r="EA1401" s="57"/>
    </row>
    <row r="1402" spans="1:131" ht="19.5" customHeight="1" x14ac:dyDescent="0.25">
      <c r="A1402" s="9">
        <v>1022</v>
      </c>
      <c r="B1402" s="10" t="s">
        <v>2845</v>
      </c>
      <c r="C1402" s="9" t="s">
        <v>2846</v>
      </c>
      <c r="E1402" s="9" t="s">
        <v>168</v>
      </c>
      <c r="F1402" s="9" t="s">
        <v>1145</v>
      </c>
      <c r="I1402" s="9" t="s">
        <v>25</v>
      </c>
      <c r="J1402" s="129">
        <v>41865</v>
      </c>
      <c r="K1402" s="129">
        <v>41810</v>
      </c>
      <c r="L1402" s="129">
        <v>41942</v>
      </c>
      <c r="O1402" s="9">
        <v>28</v>
      </c>
      <c r="Q1402" s="9" t="s">
        <v>61</v>
      </c>
      <c r="S1402" s="13">
        <v>4830000</v>
      </c>
      <c r="T1402" s="13">
        <v>4830000</v>
      </c>
      <c r="U1402" s="13">
        <v>960000</v>
      </c>
      <c r="AF1402" s="51">
        <f t="shared" si="20"/>
        <v>0</v>
      </c>
      <c r="AH1402" s="11">
        <v>41810</v>
      </c>
      <c r="AI1402" s="11">
        <v>41942</v>
      </c>
      <c r="AJ1402" s="13">
        <v>4692736</v>
      </c>
      <c r="AK1402" s="13">
        <v>938547</v>
      </c>
    </row>
    <row r="1403" spans="1:131" ht="19.5" customHeight="1" x14ac:dyDescent="0.25">
      <c r="A1403" s="9">
        <v>1022</v>
      </c>
      <c r="B1403" s="17" t="s">
        <v>2845</v>
      </c>
      <c r="C1403" s="18" t="s">
        <v>2847</v>
      </c>
      <c r="D1403" s="19">
        <v>42044</v>
      </c>
      <c r="E1403" s="9" t="s">
        <v>168</v>
      </c>
      <c r="F1403" s="9" t="s">
        <v>1145</v>
      </c>
      <c r="AF1403" s="51">
        <f t="shared" si="20"/>
        <v>0</v>
      </c>
    </row>
    <row r="1404" spans="1:131" ht="49.5" customHeight="1" x14ac:dyDescent="0.25">
      <c r="A1404" s="9">
        <v>1023</v>
      </c>
      <c r="B1404" s="10" t="s">
        <v>2848</v>
      </c>
      <c r="C1404" s="9" t="s">
        <v>2849</v>
      </c>
      <c r="E1404" s="9" t="s">
        <v>104</v>
      </c>
      <c r="F1404" s="9" t="s">
        <v>2850</v>
      </c>
      <c r="I1404" s="9" t="s">
        <v>25</v>
      </c>
      <c r="J1404" s="129">
        <v>41935</v>
      </c>
      <c r="K1404" s="129">
        <v>41934</v>
      </c>
      <c r="L1404" s="129">
        <v>42035</v>
      </c>
      <c r="O1404" s="9">
        <v>27</v>
      </c>
      <c r="Q1404" s="9" t="s">
        <v>61</v>
      </c>
      <c r="S1404" s="13">
        <v>3066800</v>
      </c>
      <c r="T1404" s="13">
        <v>3066800</v>
      </c>
      <c r="U1404" s="13">
        <v>766700</v>
      </c>
      <c r="AF1404" s="51">
        <f t="shared" si="20"/>
        <v>0</v>
      </c>
      <c r="AH1404" s="11">
        <v>41934</v>
      </c>
      <c r="AI1404" s="11">
        <v>42035</v>
      </c>
      <c r="AJ1404" s="13">
        <v>2980644</v>
      </c>
      <c r="AK1404" s="13">
        <v>745161</v>
      </c>
    </row>
    <row r="1405" spans="1:131" ht="19.5" customHeight="1" x14ac:dyDescent="0.25">
      <c r="A1405" s="9">
        <v>1024</v>
      </c>
      <c r="B1405" s="10" t="s">
        <v>2851</v>
      </c>
      <c r="C1405" s="9" t="s">
        <v>2852</v>
      </c>
      <c r="E1405" s="9" t="s">
        <v>2853</v>
      </c>
      <c r="F1405" s="9" t="s">
        <v>360</v>
      </c>
      <c r="I1405" s="9" t="s">
        <v>35</v>
      </c>
      <c r="J1405" s="129">
        <v>41954</v>
      </c>
      <c r="K1405" s="129">
        <v>41920</v>
      </c>
      <c r="L1405" s="129">
        <v>42277</v>
      </c>
      <c r="O1405" s="9">
        <v>25</v>
      </c>
      <c r="Q1405" s="9" t="s">
        <v>61</v>
      </c>
      <c r="S1405" s="13">
        <v>1287770103</v>
      </c>
      <c r="T1405" s="13">
        <v>1287770103</v>
      </c>
      <c r="U1405" s="13">
        <v>321942526</v>
      </c>
      <c r="AF1405" s="51">
        <f t="shared" si="20"/>
        <v>0</v>
      </c>
      <c r="AH1405" s="11">
        <v>41920</v>
      </c>
      <c r="AI1405" s="11">
        <v>41943</v>
      </c>
      <c r="AJ1405" s="13">
        <v>6593867</v>
      </c>
      <c r="AK1405" s="13">
        <v>1648467</v>
      </c>
      <c r="AL1405" s="11">
        <v>41944</v>
      </c>
      <c r="AM1405" s="11">
        <v>41973</v>
      </c>
      <c r="AN1405" s="13">
        <v>22886452</v>
      </c>
      <c r="AO1405" s="13">
        <v>5721613</v>
      </c>
      <c r="AP1405" s="11">
        <v>41974</v>
      </c>
      <c r="AQ1405" s="11">
        <v>42004</v>
      </c>
      <c r="AR1405" s="13">
        <v>63185877</v>
      </c>
      <c r="AS1405" s="13">
        <v>15796469</v>
      </c>
      <c r="AT1405" s="11">
        <v>42005</v>
      </c>
      <c r="AU1405" s="11">
        <v>42035</v>
      </c>
      <c r="AV1405" s="13">
        <v>345511378</v>
      </c>
      <c r="AW1405" s="13">
        <v>86377844</v>
      </c>
      <c r="AX1405" s="11">
        <v>42036</v>
      </c>
      <c r="AY1405" s="11">
        <v>42063</v>
      </c>
      <c r="AZ1405" s="13">
        <v>313867254</v>
      </c>
      <c r="BA1405" s="13">
        <v>78466814</v>
      </c>
      <c r="BB1405" s="11">
        <v>42064</v>
      </c>
      <c r="BC1405" s="11">
        <v>42094</v>
      </c>
      <c r="BD1405" s="13">
        <v>20869696</v>
      </c>
      <c r="BE1405" s="13">
        <v>5217424</v>
      </c>
      <c r="BF1405" s="11">
        <v>42125</v>
      </c>
      <c r="BG1405" s="11">
        <v>42216</v>
      </c>
      <c r="BH1405" s="13">
        <v>79527990</v>
      </c>
      <c r="BI1405" s="13">
        <v>19881998</v>
      </c>
      <c r="BJ1405" s="11">
        <v>42095</v>
      </c>
      <c r="BK1405" s="11">
        <v>42124</v>
      </c>
      <c r="BL1405" s="13">
        <v>27040478</v>
      </c>
      <c r="BM1405" s="13">
        <v>6760120</v>
      </c>
      <c r="BN1405" s="11">
        <v>42217</v>
      </c>
      <c r="BO1405" s="11">
        <v>42277</v>
      </c>
      <c r="BP1405" s="13">
        <v>19873471</v>
      </c>
      <c r="BQ1405" s="13">
        <v>4968368</v>
      </c>
      <c r="BR1405" s="11">
        <v>41920</v>
      </c>
      <c r="BS1405" s="11">
        <v>42277</v>
      </c>
      <c r="BT1405" s="13">
        <v>1141551955</v>
      </c>
      <c r="BU1405" s="13">
        <v>60548872</v>
      </c>
      <c r="DZ1405" s="54">
        <v>1141551955</v>
      </c>
      <c r="EA1405" s="55">
        <v>285387989</v>
      </c>
    </row>
    <row r="1406" spans="1:131" ht="19.5" customHeight="1" x14ac:dyDescent="0.25">
      <c r="A1406" s="9">
        <v>1025</v>
      </c>
      <c r="B1406" s="10" t="s">
        <v>2854</v>
      </c>
      <c r="C1406" s="9" t="s">
        <v>2855</v>
      </c>
      <c r="E1406" s="9" t="s">
        <v>18</v>
      </c>
      <c r="F1406" s="9" t="s">
        <v>19</v>
      </c>
      <c r="I1406" s="9" t="s">
        <v>25</v>
      </c>
      <c r="J1406" s="129">
        <v>41948</v>
      </c>
      <c r="K1406" s="129">
        <v>41918</v>
      </c>
      <c r="L1406" s="129">
        <v>42063</v>
      </c>
      <c r="O1406" s="9">
        <v>31</v>
      </c>
      <c r="Q1406" s="9" t="s">
        <v>61</v>
      </c>
      <c r="S1406" s="13">
        <v>2349500</v>
      </c>
      <c r="T1406" s="13">
        <v>2349500</v>
      </c>
      <c r="U1406" s="13">
        <v>587375</v>
      </c>
      <c r="AF1406" s="51">
        <f t="shared" si="20"/>
        <v>0</v>
      </c>
      <c r="AH1406" s="11">
        <v>41920</v>
      </c>
      <c r="AI1406" s="11">
        <v>41976</v>
      </c>
      <c r="AJ1406" s="13">
        <v>2198599</v>
      </c>
      <c r="AK1406" s="13">
        <v>439720</v>
      </c>
    </row>
    <row r="1407" spans="1:131" ht="19.5" customHeight="1" x14ac:dyDescent="0.25">
      <c r="A1407" s="9">
        <v>1026</v>
      </c>
      <c r="B1407" s="10" t="s">
        <v>2856</v>
      </c>
      <c r="C1407" s="9" t="s">
        <v>2857</v>
      </c>
      <c r="E1407" s="9" t="s">
        <v>2858</v>
      </c>
      <c r="F1407" s="9" t="s">
        <v>2859</v>
      </c>
      <c r="I1407" s="9" t="s">
        <v>35</v>
      </c>
      <c r="O1407" s="9">
        <v>26</v>
      </c>
      <c r="AF1407" s="51">
        <f t="shared" si="20"/>
        <v>0</v>
      </c>
    </row>
    <row r="1408" spans="1:131" ht="19.5" customHeight="1" x14ac:dyDescent="0.25">
      <c r="A1408" s="9">
        <v>1027</v>
      </c>
      <c r="B1408" s="10" t="s">
        <v>2860</v>
      </c>
      <c r="C1408" s="9" t="s">
        <v>2861</v>
      </c>
      <c r="E1408" s="9" t="s">
        <v>2858</v>
      </c>
      <c r="F1408" s="9" t="s">
        <v>2859</v>
      </c>
      <c r="I1408" s="9" t="s">
        <v>35</v>
      </c>
      <c r="O1408" s="9">
        <v>26</v>
      </c>
      <c r="AF1408" s="51">
        <f t="shared" si="20"/>
        <v>0</v>
      </c>
    </row>
    <row r="1409" spans="1:131" ht="19.5" customHeight="1" x14ac:dyDescent="0.25">
      <c r="A1409" s="9">
        <v>1028</v>
      </c>
      <c r="B1409" s="10" t="s">
        <v>2862</v>
      </c>
      <c r="C1409" s="9" t="s">
        <v>2863</v>
      </c>
      <c r="E1409" s="9" t="s">
        <v>2864</v>
      </c>
      <c r="F1409" s="9" t="s">
        <v>645</v>
      </c>
      <c r="I1409" s="9" t="s">
        <v>28</v>
      </c>
      <c r="J1409" s="129">
        <v>42233</v>
      </c>
      <c r="K1409" s="129">
        <v>41883</v>
      </c>
      <c r="L1409" s="129">
        <v>42460</v>
      </c>
      <c r="M1409" s="9" t="s">
        <v>20</v>
      </c>
      <c r="O1409" s="9">
        <v>31</v>
      </c>
      <c r="Q1409" s="9" t="s">
        <v>54</v>
      </c>
      <c r="R1409" s="13">
        <v>8870000</v>
      </c>
      <c r="S1409" s="13">
        <v>8040000</v>
      </c>
      <c r="T1409" s="13">
        <v>8040000</v>
      </c>
      <c r="U1409" s="13">
        <v>2010000</v>
      </c>
      <c r="V1409" s="13">
        <v>5820000</v>
      </c>
      <c r="AF1409" s="51">
        <f t="shared" si="20"/>
        <v>5820000</v>
      </c>
      <c r="AH1409" s="11">
        <v>41883</v>
      </c>
      <c r="AI1409" s="11">
        <v>42460</v>
      </c>
      <c r="AJ1409" s="13">
        <v>6084311</v>
      </c>
      <c r="AK1409" s="13">
        <v>1521078</v>
      </c>
    </row>
    <row r="1410" spans="1:131" s="18" customFormat="1" ht="19.5" customHeight="1" x14ac:dyDescent="0.25">
      <c r="A1410" s="18">
        <v>1028</v>
      </c>
      <c r="B1410" s="17" t="s">
        <v>2862</v>
      </c>
      <c r="C1410" s="18" t="s">
        <v>2863</v>
      </c>
      <c r="E1410" s="18" t="s">
        <v>4868</v>
      </c>
      <c r="F1410" s="18" t="s">
        <v>1073</v>
      </c>
      <c r="G1410" s="19">
        <v>42682</v>
      </c>
      <c r="J1410" s="130"/>
      <c r="K1410" s="130"/>
      <c r="L1410" s="130"/>
      <c r="R1410" s="20"/>
      <c r="S1410" s="20"/>
      <c r="T1410" s="20"/>
      <c r="U1410" s="20"/>
      <c r="V1410" s="20"/>
      <c r="W1410" s="20"/>
      <c r="X1410" s="20"/>
      <c r="Y1410" s="20"/>
      <c r="Z1410" s="20"/>
      <c r="AA1410" s="20"/>
      <c r="AB1410" s="20"/>
      <c r="AC1410" s="20"/>
      <c r="AD1410" s="20"/>
      <c r="AE1410" s="20"/>
      <c r="AF1410" s="80"/>
      <c r="AG1410" s="46"/>
      <c r="AH1410" s="19"/>
      <c r="AI1410" s="19"/>
      <c r="AJ1410" s="20"/>
      <c r="AK1410" s="20"/>
      <c r="AL1410" s="19"/>
      <c r="AM1410" s="19"/>
      <c r="AN1410" s="20"/>
      <c r="AO1410" s="20"/>
      <c r="AP1410" s="19"/>
      <c r="AQ1410" s="19"/>
      <c r="AR1410" s="20"/>
      <c r="AS1410" s="20"/>
      <c r="AT1410" s="19"/>
      <c r="AU1410" s="19"/>
      <c r="AV1410" s="20"/>
      <c r="AW1410" s="20"/>
      <c r="AX1410" s="19"/>
      <c r="AY1410" s="19"/>
      <c r="AZ1410" s="20"/>
      <c r="BA1410" s="20"/>
      <c r="BB1410" s="19"/>
      <c r="BC1410" s="19"/>
      <c r="BD1410" s="20"/>
      <c r="BE1410" s="20"/>
      <c r="BF1410" s="19"/>
      <c r="BG1410" s="19"/>
      <c r="BH1410" s="20"/>
      <c r="BI1410" s="20"/>
      <c r="BJ1410" s="19"/>
      <c r="BK1410" s="19"/>
      <c r="BL1410" s="20"/>
      <c r="BM1410" s="20"/>
      <c r="BN1410" s="19"/>
      <c r="BO1410" s="19"/>
      <c r="BP1410" s="20"/>
      <c r="BQ1410" s="20"/>
      <c r="BT1410" s="20"/>
      <c r="BU1410" s="20"/>
      <c r="BX1410" s="20"/>
      <c r="BY1410" s="20"/>
      <c r="CB1410" s="20"/>
      <c r="CC1410" s="20"/>
      <c r="CF1410" s="20"/>
      <c r="CG1410" s="20"/>
      <c r="CJ1410" s="20"/>
      <c r="CK1410" s="20"/>
      <c r="CN1410" s="20"/>
      <c r="CO1410" s="20"/>
      <c r="CP1410" s="19"/>
      <c r="CQ1410" s="19"/>
      <c r="CR1410" s="20"/>
      <c r="CS1410" s="20"/>
      <c r="CT1410" s="19"/>
      <c r="CU1410" s="19"/>
      <c r="CV1410" s="20"/>
      <c r="CW1410" s="20"/>
      <c r="CX1410" s="96"/>
      <c r="CY1410" s="96"/>
      <c r="CZ1410" s="20"/>
      <c r="DA1410" s="20"/>
      <c r="DB1410" s="96"/>
      <c r="DC1410" s="96"/>
      <c r="DD1410" s="20"/>
      <c r="DE1410" s="20"/>
      <c r="DF1410" s="96"/>
      <c r="DG1410" s="96"/>
      <c r="DH1410" s="20"/>
      <c r="DI1410" s="20"/>
      <c r="DJ1410" s="96"/>
      <c r="DK1410" s="96"/>
      <c r="DL1410" s="20"/>
      <c r="DM1410" s="20"/>
      <c r="DN1410" s="96"/>
      <c r="DO1410" s="96"/>
      <c r="DP1410" s="20"/>
      <c r="DQ1410" s="20"/>
      <c r="DR1410" s="96"/>
      <c r="DS1410" s="96"/>
      <c r="DT1410" s="20"/>
      <c r="DU1410" s="20"/>
      <c r="DV1410" s="96"/>
      <c r="DW1410" s="96"/>
      <c r="DX1410" s="20"/>
      <c r="DY1410" s="20"/>
      <c r="DZ1410" s="56"/>
      <c r="EA1410" s="57"/>
    </row>
    <row r="1411" spans="1:131" ht="19.5" customHeight="1" x14ac:dyDescent="0.25">
      <c r="A1411" s="9">
        <v>1029</v>
      </c>
      <c r="B1411" s="10" t="s">
        <v>2865</v>
      </c>
      <c r="C1411" s="9" t="s">
        <v>2866</v>
      </c>
      <c r="E1411" s="9" t="s">
        <v>2864</v>
      </c>
      <c r="F1411" s="9" t="s">
        <v>645</v>
      </c>
      <c r="I1411" s="9" t="s">
        <v>28</v>
      </c>
      <c r="J1411" s="129">
        <v>42217</v>
      </c>
      <c r="K1411" s="129">
        <v>42107</v>
      </c>
      <c r="L1411" s="129">
        <v>42460</v>
      </c>
      <c r="M1411" s="9" t="s">
        <v>20</v>
      </c>
      <c r="O1411" s="9">
        <v>31</v>
      </c>
      <c r="Q1411" s="9" t="s">
        <v>54</v>
      </c>
      <c r="R1411" s="13">
        <v>9270000</v>
      </c>
      <c r="S1411" s="13">
        <v>8400000</v>
      </c>
      <c r="T1411" s="13">
        <v>8400000</v>
      </c>
      <c r="U1411" s="13">
        <v>2100000</v>
      </c>
      <c r="V1411" s="13">
        <v>6062500</v>
      </c>
      <c r="AF1411" s="51">
        <f t="shared" si="20"/>
        <v>6062500</v>
      </c>
      <c r="AH1411" s="11">
        <v>42107</v>
      </c>
      <c r="AI1411" s="11">
        <v>42460</v>
      </c>
      <c r="AJ1411" s="13">
        <v>6688573</v>
      </c>
      <c r="AK1411" s="13">
        <v>1672143</v>
      </c>
    </row>
    <row r="1412" spans="1:131" s="18" customFormat="1" ht="19.5" customHeight="1" x14ac:dyDescent="0.25">
      <c r="A1412" s="18">
        <v>1029</v>
      </c>
      <c r="B1412" s="17" t="s">
        <v>2865</v>
      </c>
      <c r="C1412" s="18" t="s">
        <v>2866</v>
      </c>
      <c r="E1412" s="18" t="s">
        <v>4868</v>
      </c>
      <c r="F1412" s="18" t="s">
        <v>1073</v>
      </c>
      <c r="G1412" s="19">
        <v>42689</v>
      </c>
      <c r="J1412" s="130"/>
      <c r="K1412" s="130"/>
      <c r="L1412" s="130"/>
      <c r="R1412" s="20"/>
      <c r="S1412" s="20"/>
      <c r="T1412" s="20"/>
      <c r="U1412" s="20"/>
      <c r="V1412" s="20"/>
      <c r="W1412" s="20"/>
      <c r="X1412" s="20"/>
      <c r="Y1412" s="20"/>
      <c r="Z1412" s="20"/>
      <c r="AA1412" s="20"/>
      <c r="AB1412" s="20"/>
      <c r="AC1412" s="20"/>
      <c r="AD1412" s="20"/>
      <c r="AE1412" s="20"/>
      <c r="AF1412" s="80"/>
      <c r="AG1412" s="46"/>
      <c r="AH1412" s="19"/>
      <c r="AI1412" s="19"/>
      <c r="AJ1412" s="20"/>
      <c r="AK1412" s="20"/>
      <c r="AL1412" s="19"/>
      <c r="AM1412" s="19"/>
      <c r="AN1412" s="20"/>
      <c r="AO1412" s="20"/>
      <c r="AP1412" s="19"/>
      <c r="AQ1412" s="19"/>
      <c r="AR1412" s="20"/>
      <c r="AS1412" s="20"/>
      <c r="AT1412" s="19"/>
      <c r="AU1412" s="19"/>
      <c r="AV1412" s="20"/>
      <c r="AW1412" s="20"/>
      <c r="AX1412" s="19"/>
      <c r="AY1412" s="19"/>
      <c r="AZ1412" s="20"/>
      <c r="BA1412" s="20"/>
      <c r="BB1412" s="19"/>
      <c r="BC1412" s="19"/>
      <c r="BD1412" s="20"/>
      <c r="BE1412" s="20"/>
      <c r="BF1412" s="19"/>
      <c r="BG1412" s="19"/>
      <c r="BH1412" s="20"/>
      <c r="BI1412" s="20"/>
      <c r="BJ1412" s="19"/>
      <c r="BK1412" s="19"/>
      <c r="BL1412" s="20"/>
      <c r="BM1412" s="20"/>
      <c r="BN1412" s="19"/>
      <c r="BO1412" s="19"/>
      <c r="BP1412" s="20"/>
      <c r="BQ1412" s="20"/>
      <c r="BT1412" s="20"/>
      <c r="BU1412" s="20"/>
      <c r="BX1412" s="20"/>
      <c r="BY1412" s="20"/>
      <c r="CB1412" s="20"/>
      <c r="CC1412" s="20"/>
      <c r="CF1412" s="20"/>
      <c r="CG1412" s="20"/>
      <c r="CJ1412" s="20"/>
      <c r="CK1412" s="20"/>
      <c r="CN1412" s="20"/>
      <c r="CO1412" s="20"/>
      <c r="CP1412" s="19"/>
      <c r="CQ1412" s="19"/>
      <c r="CR1412" s="20"/>
      <c r="CS1412" s="20"/>
      <c r="CT1412" s="19"/>
      <c r="CU1412" s="19"/>
      <c r="CV1412" s="20"/>
      <c r="CW1412" s="20"/>
      <c r="CX1412" s="96"/>
      <c r="CY1412" s="96"/>
      <c r="CZ1412" s="20"/>
      <c r="DA1412" s="20"/>
      <c r="DB1412" s="96"/>
      <c r="DC1412" s="96"/>
      <c r="DD1412" s="20"/>
      <c r="DE1412" s="20"/>
      <c r="DF1412" s="96"/>
      <c r="DG1412" s="96"/>
      <c r="DH1412" s="20"/>
      <c r="DI1412" s="20"/>
      <c r="DJ1412" s="96"/>
      <c r="DK1412" s="96"/>
      <c r="DL1412" s="20"/>
      <c r="DM1412" s="20"/>
      <c r="DN1412" s="96"/>
      <c r="DO1412" s="96"/>
      <c r="DP1412" s="20"/>
      <c r="DQ1412" s="20"/>
      <c r="DR1412" s="96"/>
      <c r="DS1412" s="96"/>
      <c r="DT1412" s="20"/>
      <c r="DU1412" s="20"/>
      <c r="DV1412" s="96"/>
      <c r="DW1412" s="96"/>
      <c r="DX1412" s="20"/>
      <c r="DY1412" s="20"/>
      <c r="DZ1412" s="56"/>
      <c r="EA1412" s="57"/>
    </row>
    <row r="1413" spans="1:131" ht="19.5" customHeight="1" x14ac:dyDescent="0.25">
      <c r="A1413" s="9">
        <v>1030</v>
      </c>
      <c r="B1413" s="10" t="s">
        <v>2867</v>
      </c>
      <c r="C1413" s="9" t="s">
        <v>2868</v>
      </c>
      <c r="E1413" s="9" t="s">
        <v>2864</v>
      </c>
      <c r="F1413" s="9" t="s">
        <v>645</v>
      </c>
      <c r="I1413" s="9" t="s">
        <v>28</v>
      </c>
      <c r="J1413" s="129">
        <v>42226</v>
      </c>
      <c r="K1413" s="129">
        <v>41883</v>
      </c>
      <c r="L1413" s="129">
        <v>42460</v>
      </c>
      <c r="M1413" s="9" t="s">
        <v>20</v>
      </c>
      <c r="O1413" s="9">
        <v>31</v>
      </c>
      <c r="Q1413" s="9" t="s">
        <v>54</v>
      </c>
      <c r="S1413" s="13">
        <v>8110000</v>
      </c>
      <c r="T1413" s="13">
        <v>8110000</v>
      </c>
      <c r="U1413" s="13">
        <v>2010000</v>
      </c>
      <c r="V1413" s="13">
        <v>6100000</v>
      </c>
      <c r="AF1413" s="51">
        <f t="shared" si="20"/>
        <v>6100000</v>
      </c>
      <c r="AH1413" s="11">
        <v>41883</v>
      </c>
      <c r="AI1413" s="11">
        <v>42460</v>
      </c>
      <c r="AJ1413" s="13">
        <v>6390270</v>
      </c>
      <c r="AK1413" s="13">
        <v>1597568</v>
      </c>
    </row>
    <row r="1414" spans="1:131" s="18" customFormat="1" ht="19.5" customHeight="1" x14ac:dyDescent="0.25">
      <c r="A1414" s="18">
        <v>1030</v>
      </c>
      <c r="B1414" s="17" t="s">
        <v>2867</v>
      </c>
      <c r="C1414" s="18" t="s">
        <v>2868</v>
      </c>
      <c r="E1414" s="18" t="s">
        <v>4868</v>
      </c>
      <c r="F1414" s="18" t="s">
        <v>1073</v>
      </c>
      <c r="G1414" s="19">
        <v>42682</v>
      </c>
      <c r="J1414" s="130"/>
      <c r="K1414" s="130"/>
      <c r="L1414" s="130"/>
      <c r="R1414" s="20"/>
      <c r="S1414" s="20"/>
      <c r="T1414" s="20"/>
      <c r="U1414" s="20"/>
      <c r="V1414" s="20"/>
      <c r="W1414" s="20"/>
      <c r="X1414" s="20"/>
      <c r="Y1414" s="20"/>
      <c r="Z1414" s="20"/>
      <c r="AA1414" s="20"/>
      <c r="AB1414" s="20"/>
      <c r="AC1414" s="20"/>
      <c r="AD1414" s="20"/>
      <c r="AE1414" s="20"/>
      <c r="AF1414" s="80"/>
      <c r="AG1414" s="46"/>
      <c r="AH1414" s="19"/>
      <c r="AI1414" s="19"/>
      <c r="AJ1414" s="20"/>
      <c r="AK1414" s="20"/>
      <c r="AL1414" s="19"/>
      <c r="AM1414" s="19"/>
      <c r="AN1414" s="20"/>
      <c r="AO1414" s="20"/>
      <c r="AP1414" s="19"/>
      <c r="AQ1414" s="19"/>
      <c r="AR1414" s="20"/>
      <c r="AS1414" s="20"/>
      <c r="AT1414" s="19"/>
      <c r="AU1414" s="19"/>
      <c r="AV1414" s="20"/>
      <c r="AW1414" s="20"/>
      <c r="AX1414" s="19"/>
      <c r="AY1414" s="19"/>
      <c r="AZ1414" s="20"/>
      <c r="BA1414" s="20"/>
      <c r="BB1414" s="19"/>
      <c r="BC1414" s="19"/>
      <c r="BD1414" s="20"/>
      <c r="BE1414" s="20"/>
      <c r="BF1414" s="19"/>
      <c r="BG1414" s="19"/>
      <c r="BH1414" s="20"/>
      <c r="BI1414" s="20"/>
      <c r="BJ1414" s="19"/>
      <c r="BK1414" s="19"/>
      <c r="BL1414" s="20"/>
      <c r="BM1414" s="20"/>
      <c r="BN1414" s="19"/>
      <c r="BO1414" s="19"/>
      <c r="BP1414" s="20"/>
      <c r="BQ1414" s="20"/>
      <c r="BT1414" s="20"/>
      <c r="BU1414" s="20"/>
      <c r="BX1414" s="20"/>
      <c r="BY1414" s="20"/>
      <c r="CB1414" s="20"/>
      <c r="CC1414" s="20"/>
      <c r="CF1414" s="20"/>
      <c r="CG1414" s="20"/>
      <c r="CJ1414" s="20"/>
      <c r="CK1414" s="20"/>
      <c r="CN1414" s="20"/>
      <c r="CO1414" s="20"/>
      <c r="CP1414" s="19"/>
      <c r="CQ1414" s="19"/>
      <c r="CR1414" s="20"/>
      <c r="CS1414" s="20"/>
      <c r="CT1414" s="19"/>
      <c r="CU1414" s="19"/>
      <c r="CV1414" s="20"/>
      <c r="CW1414" s="20"/>
      <c r="CX1414" s="96"/>
      <c r="CY1414" s="96"/>
      <c r="CZ1414" s="20"/>
      <c r="DA1414" s="20"/>
      <c r="DB1414" s="96"/>
      <c r="DC1414" s="96"/>
      <c r="DD1414" s="20"/>
      <c r="DE1414" s="20"/>
      <c r="DF1414" s="96"/>
      <c r="DG1414" s="96"/>
      <c r="DH1414" s="20"/>
      <c r="DI1414" s="20"/>
      <c r="DJ1414" s="96"/>
      <c r="DK1414" s="96"/>
      <c r="DL1414" s="20"/>
      <c r="DM1414" s="20"/>
      <c r="DN1414" s="96"/>
      <c r="DO1414" s="96"/>
      <c r="DP1414" s="20"/>
      <c r="DQ1414" s="20"/>
      <c r="DR1414" s="96"/>
      <c r="DS1414" s="96"/>
      <c r="DT1414" s="20"/>
      <c r="DU1414" s="20"/>
      <c r="DV1414" s="96"/>
      <c r="DW1414" s="96"/>
      <c r="DX1414" s="20"/>
      <c r="DY1414" s="20"/>
      <c r="DZ1414" s="56"/>
      <c r="EA1414" s="57"/>
    </row>
    <row r="1415" spans="1:131" ht="19.5" customHeight="1" x14ac:dyDescent="0.25">
      <c r="A1415" s="9">
        <v>1031</v>
      </c>
      <c r="B1415" s="10" t="s">
        <v>2869</v>
      </c>
      <c r="C1415" s="9" t="s">
        <v>2870</v>
      </c>
      <c r="E1415" s="9" t="s">
        <v>2864</v>
      </c>
      <c r="F1415" s="9" t="s">
        <v>645</v>
      </c>
      <c r="I1415" s="9" t="s">
        <v>28</v>
      </c>
      <c r="J1415" s="129">
        <v>42223</v>
      </c>
      <c r="K1415" s="129">
        <v>41883</v>
      </c>
      <c r="L1415" s="129">
        <v>42460</v>
      </c>
      <c r="M1415" s="9" t="s">
        <v>20</v>
      </c>
      <c r="O1415" s="9">
        <v>31</v>
      </c>
      <c r="Q1415" s="9" t="s">
        <v>54</v>
      </c>
      <c r="R1415" s="13">
        <v>9060000</v>
      </c>
      <c r="S1415" s="13">
        <v>8210000</v>
      </c>
      <c r="T1415" s="13">
        <v>8210000</v>
      </c>
      <c r="U1415" s="13">
        <v>2052500</v>
      </c>
      <c r="V1415" s="13">
        <v>5970000</v>
      </c>
      <c r="AF1415" s="51">
        <f t="shared" si="20"/>
        <v>5970000</v>
      </c>
      <c r="AH1415" s="11">
        <v>41883</v>
      </c>
      <c r="AI1415" s="11">
        <v>42460</v>
      </c>
      <c r="AJ1415" s="13">
        <v>6412147</v>
      </c>
      <c r="AK1415" s="13">
        <v>1603037</v>
      </c>
    </row>
    <row r="1416" spans="1:131" s="18" customFormat="1" ht="19.5" customHeight="1" x14ac:dyDescent="0.25">
      <c r="A1416" s="18">
        <v>1031</v>
      </c>
      <c r="B1416" s="17" t="s">
        <v>2869</v>
      </c>
      <c r="C1416" s="18" t="s">
        <v>4888</v>
      </c>
      <c r="D1416" s="19">
        <v>42250</v>
      </c>
      <c r="G1416" s="19"/>
      <c r="J1416" s="130"/>
      <c r="K1416" s="130"/>
      <c r="L1416" s="130"/>
      <c r="R1416" s="20"/>
      <c r="S1416" s="20"/>
      <c r="T1416" s="20"/>
      <c r="U1416" s="20"/>
      <c r="V1416" s="20"/>
      <c r="W1416" s="20"/>
      <c r="X1416" s="20"/>
      <c r="Y1416" s="20"/>
      <c r="Z1416" s="20"/>
      <c r="AA1416" s="20"/>
      <c r="AB1416" s="20"/>
      <c r="AC1416" s="20"/>
      <c r="AD1416" s="20"/>
      <c r="AE1416" s="20"/>
      <c r="AF1416" s="80"/>
      <c r="AG1416" s="46"/>
      <c r="AH1416" s="19"/>
      <c r="AI1416" s="19"/>
      <c r="AJ1416" s="20"/>
      <c r="AK1416" s="20"/>
      <c r="AL1416" s="19"/>
      <c r="AM1416" s="19"/>
      <c r="AN1416" s="20"/>
      <c r="AO1416" s="20"/>
      <c r="AP1416" s="19"/>
      <c r="AQ1416" s="19"/>
      <c r="AR1416" s="20"/>
      <c r="AS1416" s="20"/>
      <c r="AT1416" s="19"/>
      <c r="AU1416" s="19"/>
      <c r="AV1416" s="20"/>
      <c r="AW1416" s="20"/>
      <c r="AX1416" s="19"/>
      <c r="AY1416" s="19"/>
      <c r="AZ1416" s="20"/>
      <c r="BA1416" s="20"/>
      <c r="BB1416" s="19"/>
      <c r="BC1416" s="19"/>
      <c r="BD1416" s="20"/>
      <c r="BE1416" s="20"/>
      <c r="BF1416" s="19"/>
      <c r="BG1416" s="19"/>
      <c r="BH1416" s="20"/>
      <c r="BI1416" s="20"/>
      <c r="BJ1416" s="19"/>
      <c r="BK1416" s="19"/>
      <c r="BL1416" s="20"/>
      <c r="BM1416" s="20"/>
      <c r="BN1416" s="19"/>
      <c r="BO1416" s="19"/>
      <c r="BP1416" s="20"/>
      <c r="BQ1416" s="20"/>
      <c r="BT1416" s="20"/>
      <c r="BU1416" s="20"/>
      <c r="BX1416" s="20"/>
      <c r="BY1416" s="20"/>
      <c r="CB1416" s="20"/>
      <c r="CC1416" s="20"/>
      <c r="CF1416" s="20"/>
      <c r="CG1416" s="20"/>
      <c r="CJ1416" s="20"/>
      <c r="CK1416" s="20"/>
      <c r="CN1416" s="20"/>
      <c r="CO1416" s="20"/>
      <c r="CP1416" s="19"/>
      <c r="CQ1416" s="19"/>
      <c r="CR1416" s="20"/>
      <c r="CS1416" s="20"/>
      <c r="CT1416" s="19"/>
      <c r="CU1416" s="19"/>
      <c r="CV1416" s="20"/>
      <c r="CW1416" s="20"/>
      <c r="CX1416" s="96"/>
      <c r="CY1416" s="96"/>
      <c r="CZ1416" s="20"/>
      <c r="DA1416" s="20"/>
      <c r="DB1416" s="96"/>
      <c r="DC1416" s="96"/>
      <c r="DD1416" s="20"/>
      <c r="DE1416" s="20"/>
      <c r="DF1416" s="96"/>
      <c r="DG1416" s="96"/>
      <c r="DH1416" s="20"/>
      <c r="DI1416" s="20"/>
      <c r="DJ1416" s="96"/>
      <c r="DK1416" s="96"/>
      <c r="DL1416" s="20"/>
      <c r="DM1416" s="20"/>
      <c r="DN1416" s="96"/>
      <c r="DO1416" s="96"/>
      <c r="DP1416" s="20"/>
      <c r="DQ1416" s="20"/>
      <c r="DR1416" s="96"/>
      <c r="DS1416" s="96"/>
      <c r="DT1416" s="20"/>
      <c r="DU1416" s="20"/>
      <c r="DV1416" s="96"/>
      <c r="DW1416" s="96"/>
      <c r="DX1416" s="20"/>
      <c r="DY1416" s="20"/>
      <c r="DZ1416" s="56"/>
      <c r="EA1416" s="57"/>
    </row>
    <row r="1417" spans="1:131" s="18" customFormat="1" ht="19.5" customHeight="1" x14ac:dyDescent="0.25">
      <c r="A1417" s="18">
        <v>1031</v>
      </c>
      <c r="B1417" s="17" t="s">
        <v>2869</v>
      </c>
      <c r="C1417" s="18" t="s">
        <v>4888</v>
      </c>
      <c r="E1417" s="18" t="s">
        <v>4868</v>
      </c>
      <c r="F1417" s="18" t="s">
        <v>1073</v>
      </c>
      <c r="G1417" s="19">
        <v>42689</v>
      </c>
      <c r="J1417" s="130"/>
      <c r="K1417" s="130"/>
      <c r="L1417" s="130"/>
      <c r="R1417" s="20"/>
      <c r="S1417" s="20"/>
      <c r="T1417" s="20"/>
      <c r="U1417" s="20"/>
      <c r="V1417" s="20"/>
      <c r="W1417" s="20"/>
      <c r="X1417" s="20"/>
      <c r="Y1417" s="20"/>
      <c r="Z1417" s="20"/>
      <c r="AA1417" s="20"/>
      <c r="AB1417" s="20"/>
      <c r="AC1417" s="20"/>
      <c r="AD1417" s="20"/>
      <c r="AE1417" s="20"/>
      <c r="AF1417" s="80"/>
      <c r="AG1417" s="46"/>
      <c r="AH1417" s="19"/>
      <c r="AI1417" s="19"/>
      <c r="AJ1417" s="20"/>
      <c r="AK1417" s="20"/>
      <c r="AL1417" s="19"/>
      <c r="AM1417" s="19"/>
      <c r="AN1417" s="20"/>
      <c r="AO1417" s="20"/>
      <c r="AP1417" s="19"/>
      <c r="AQ1417" s="19"/>
      <c r="AR1417" s="20"/>
      <c r="AS1417" s="20"/>
      <c r="AT1417" s="19"/>
      <c r="AU1417" s="19"/>
      <c r="AV1417" s="20"/>
      <c r="AW1417" s="20"/>
      <c r="AX1417" s="19"/>
      <c r="AY1417" s="19"/>
      <c r="AZ1417" s="20"/>
      <c r="BA1417" s="20"/>
      <c r="BB1417" s="19"/>
      <c r="BC1417" s="19"/>
      <c r="BD1417" s="20"/>
      <c r="BE1417" s="20"/>
      <c r="BF1417" s="19"/>
      <c r="BG1417" s="19"/>
      <c r="BH1417" s="20"/>
      <c r="BI1417" s="20"/>
      <c r="BJ1417" s="19"/>
      <c r="BK1417" s="19"/>
      <c r="BL1417" s="20"/>
      <c r="BM1417" s="20"/>
      <c r="BN1417" s="19"/>
      <c r="BO1417" s="19"/>
      <c r="BP1417" s="20"/>
      <c r="BQ1417" s="20"/>
      <c r="BT1417" s="20"/>
      <c r="BU1417" s="20"/>
      <c r="BX1417" s="20"/>
      <c r="BY1417" s="20"/>
      <c r="CB1417" s="20"/>
      <c r="CC1417" s="20"/>
      <c r="CF1417" s="20"/>
      <c r="CG1417" s="20"/>
      <c r="CJ1417" s="20"/>
      <c r="CK1417" s="20"/>
      <c r="CN1417" s="20"/>
      <c r="CO1417" s="20"/>
      <c r="CP1417" s="19"/>
      <c r="CQ1417" s="19"/>
      <c r="CR1417" s="20"/>
      <c r="CS1417" s="20"/>
      <c r="CT1417" s="19"/>
      <c r="CU1417" s="19"/>
      <c r="CV1417" s="20"/>
      <c r="CW1417" s="20"/>
      <c r="CX1417" s="96"/>
      <c r="CY1417" s="96"/>
      <c r="CZ1417" s="20"/>
      <c r="DA1417" s="20"/>
      <c r="DB1417" s="96"/>
      <c r="DC1417" s="96"/>
      <c r="DD1417" s="20"/>
      <c r="DE1417" s="20"/>
      <c r="DF1417" s="96"/>
      <c r="DG1417" s="96"/>
      <c r="DH1417" s="20"/>
      <c r="DI1417" s="20"/>
      <c r="DJ1417" s="96"/>
      <c r="DK1417" s="96"/>
      <c r="DL1417" s="20"/>
      <c r="DM1417" s="20"/>
      <c r="DN1417" s="96"/>
      <c r="DO1417" s="96"/>
      <c r="DP1417" s="20"/>
      <c r="DQ1417" s="20"/>
      <c r="DR1417" s="96"/>
      <c r="DS1417" s="96"/>
      <c r="DT1417" s="20"/>
      <c r="DU1417" s="20"/>
      <c r="DV1417" s="96"/>
      <c r="DW1417" s="96"/>
      <c r="DX1417" s="20"/>
      <c r="DY1417" s="20"/>
      <c r="DZ1417" s="56"/>
      <c r="EA1417" s="57"/>
    </row>
    <row r="1418" spans="1:131" ht="19.5" customHeight="1" x14ac:dyDescent="0.25">
      <c r="A1418" s="9">
        <v>1032</v>
      </c>
      <c r="B1418" s="10" t="s">
        <v>2871</v>
      </c>
      <c r="C1418" s="9" t="s">
        <v>2872</v>
      </c>
      <c r="E1418" s="9" t="s">
        <v>2864</v>
      </c>
      <c r="F1418" s="9" t="s">
        <v>645</v>
      </c>
      <c r="I1418" s="9" t="s">
        <v>28</v>
      </c>
      <c r="J1418" s="131">
        <v>42240</v>
      </c>
      <c r="K1418" s="131">
        <v>41883</v>
      </c>
      <c r="L1418" s="131">
        <v>42460</v>
      </c>
      <c r="M1418" s="9" t="s">
        <v>20</v>
      </c>
      <c r="O1418" s="9">
        <v>31</v>
      </c>
      <c r="Q1418" s="9" t="s">
        <v>54</v>
      </c>
      <c r="R1418" s="13">
        <v>8500000</v>
      </c>
      <c r="S1418" s="13">
        <v>7710000</v>
      </c>
      <c r="T1418" s="13">
        <v>7710000</v>
      </c>
      <c r="U1418" s="13">
        <v>1927500</v>
      </c>
      <c r="V1418" s="13">
        <v>5347500</v>
      </c>
      <c r="AF1418" s="51">
        <f t="shared" si="20"/>
        <v>5347500</v>
      </c>
      <c r="AH1418" s="11">
        <v>41883</v>
      </c>
      <c r="AI1418" s="11">
        <v>42460</v>
      </c>
      <c r="AJ1418" s="13">
        <v>6150205</v>
      </c>
      <c r="AK1418" s="13">
        <v>1537551</v>
      </c>
    </row>
    <row r="1419" spans="1:131" s="18" customFormat="1" ht="19.5" customHeight="1" x14ac:dyDescent="0.25">
      <c r="A1419" s="18">
        <v>1032</v>
      </c>
      <c r="B1419" s="17" t="s">
        <v>2871</v>
      </c>
      <c r="C1419" s="18" t="s">
        <v>4745</v>
      </c>
      <c r="D1419" s="19">
        <v>42251</v>
      </c>
      <c r="E1419" s="18" t="s">
        <v>4868</v>
      </c>
      <c r="F1419" s="18" t="s">
        <v>1073</v>
      </c>
      <c r="G1419" s="19">
        <v>42682</v>
      </c>
      <c r="J1419" s="130"/>
      <c r="K1419" s="130"/>
      <c r="L1419" s="130"/>
      <c r="R1419" s="20"/>
      <c r="S1419" s="20"/>
      <c r="T1419" s="20"/>
      <c r="U1419" s="20"/>
      <c r="V1419" s="20"/>
      <c r="W1419" s="20"/>
      <c r="X1419" s="20"/>
      <c r="Y1419" s="20"/>
      <c r="Z1419" s="20"/>
      <c r="AA1419" s="20"/>
      <c r="AB1419" s="20"/>
      <c r="AC1419" s="20"/>
      <c r="AD1419" s="20"/>
      <c r="AE1419" s="20"/>
      <c r="AF1419" s="80"/>
      <c r="AG1419" s="46"/>
      <c r="AH1419" s="19"/>
      <c r="AI1419" s="19"/>
      <c r="AJ1419" s="20"/>
      <c r="AK1419" s="20"/>
      <c r="AL1419" s="19"/>
      <c r="AM1419" s="19"/>
      <c r="AN1419" s="20"/>
      <c r="AO1419" s="20"/>
      <c r="AP1419" s="19"/>
      <c r="AQ1419" s="19"/>
      <c r="AR1419" s="20"/>
      <c r="AS1419" s="20"/>
      <c r="AT1419" s="19"/>
      <c r="AU1419" s="19"/>
      <c r="AV1419" s="20"/>
      <c r="AW1419" s="20"/>
      <c r="AX1419" s="19"/>
      <c r="AY1419" s="19"/>
      <c r="AZ1419" s="20"/>
      <c r="BA1419" s="20"/>
      <c r="BB1419" s="19"/>
      <c r="BC1419" s="19"/>
      <c r="BD1419" s="20"/>
      <c r="BE1419" s="20"/>
      <c r="BF1419" s="19"/>
      <c r="BG1419" s="19"/>
      <c r="BH1419" s="20"/>
      <c r="BI1419" s="20"/>
      <c r="BJ1419" s="19"/>
      <c r="BK1419" s="19"/>
      <c r="BL1419" s="20"/>
      <c r="BM1419" s="20"/>
      <c r="BN1419" s="19"/>
      <c r="BO1419" s="19"/>
      <c r="BP1419" s="20"/>
      <c r="BQ1419" s="20"/>
      <c r="BT1419" s="20"/>
      <c r="BU1419" s="20"/>
      <c r="BX1419" s="20"/>
      <c r="BY1419" s="20"/>
      <c r="CB1419" s="20"/>
      <c r="CC1419" s="20"/>
      <c r="CF1419" s="20"/>
      <c r="CG1419" s="20"/>
      <c r="CJ1419" s="20"/>
      <c r="CK1419" s="20"/>
      <c r="CN1419" s="20"/>
      <c r="CO1419" s="20"/>
      <c r="CP1419" s="19"/>
      <c r="CQ1419" s="19"/>
      <c r="CR1419" s="20"/>
      <c r="CS1419" s="20"/>
      <c r="CT1419" s="19"/>
      <c r="CU1419" s="19"/>
      <c r="CV1419" s="20"/>
      <c r="CW1419" s="20"/>
      <c r="CX1419" s="96"/>
      <c r="CY1419" s="96"/>
      <c r="CZ1419" s="20"/>
      <c r="DA1419" s="20"/>
      <c r="DB1419" s="96"/>
      <c r="DC1419" s="96"/>
      <c r="DD1419" s="20"/>
      <c r="DE1419" s="20"/>
      <c r="DF1419" s="96"/>
      <c r="DG1419" s="96"/>
      <c r="DH1419" s="20"/>
      <c r="DI1419" s="20"/>
      <c r="DJ1419" s="96"/>
      <c r="DK1419" s="96"/>
      <c r="DL1419" s="20"/>
      <c r="DM1419" s="20"/>
      <c r="DN1419" s="96"/>
      <c r="DO1419" s="96"/>
      <c r="DP1419" s="20"/>
      <c r="DQ1419" s="20"/>
      <c r="DR1419" s="96"/>
      <c r="DS1419" s="96"/>
      <c r="DT1419" s="20"/>
      <c r="DU1419" s="20"/>
      <c r="DV1419" s="96"/>
      <c r="DW1419" s="96"/>
      <c r="DX1419" s="20"/>
      <c r="DY1419" s="20"/>
      <c r="DZ1419" s="56"/>
      <c r="EA1419" s="57"/>
    </row>
    <row r="1420" spans="1:131" ht="19.5" customHeight="1" x14ac:dyDescent="0.25">
      <c r="A1420" s="9">
        <v>1033</v>
      </c>
      <c r="B1420" s="10" t="s">
        <v>2873</v>
      </c>
      <c r="C1420" s="9" t="s">
        <v>2210</v>
      </c>
      <c r="E1420" s="9" t="s">
        <v>2864</v>
      </c>
      <c r="F1420" s="9" t="s">
        <v>645</v>
      </c>
      <c r="I1420" s="9" t="s">
        <v>28</v>
      </c>
      <c r="J1420" s="129">
        <v>42217</v>
      </c>
      <c r="K1420" s="129">
        <v>41883</v>
      </c>
      <c r="L1420" s="129">
        <v>42460</v>
      </c>
      <c r="M1420" s="9" t="s">
        <v>20</v>
      </c>
      <c r="O1420" s="9">
        <v>31</v>
      </c>
      <c r="Q1420" s="9" t="s">
        <v>54</v>
      </c>
      <c r="R1420" s="13">
        <v>8650000</v>
      </c>
      <c r="S1420" s="13">
        <v>7830000</v>
      </c>
      <c r="T1420" s="13">
        <v>7830000</v>
      </c>
      <c r="U1420" s="13">
        <v>1957500</v>
      </c>
      <c r="V1420" s="13">
        <v>5700000</v>
      </c>
      <c r="AF1420" s="51">
        <f t="shared" si="20"/>
        <v>5700000</v>
      </c>
      <c r="AH1420" s="11">
        <v>41883</v>
      </c>
      <c r="AI1420" s="11">
        <v>42460</v>
      </c>
      <c r="AJ1420" s="13">
        <v>6095468</v>
      </c>
      <c r="AK1420" s="13">
        <v>1523867</v>
      </c>
    </row>
    <row r="1421" spans="1:131" s="18" customFormat="1" ht="19.5" customHeight="1" x14ac:dyDescent="0.25">
      <c r="A1421" s="18">
        <v>1033</v>
      </c>
      <c r="B1421" s="17" t="s">
        <v>2873</v>
      </c>
      <c r="C1421" s="18" t="s">
        <v>4887</v>
      </c>
      <c r="D1421" s="19">
        <v>42250</v>
      </c>
      <c r="G1421" s="19"/>
      <c r="J1421" s="130"/>
      <c r="K1421" s="130"/>
      <c r="L1421" s="130"/>
      <c r="R1421" s="20"/>
      <c r="S1421" s="20"/>
      <c r="T1421" s="20"/>
      <c r="U1421" s="20"/>
      <c r="V1421" s="20"/>
      <c r="W1421" s="20"/>
      <c r="X1421" s="20"/>
      <c r="Y1421" s="20"/>
      <c r="Z1421" s="20"/>
      <c r="AA1421" s="20"/>
      <c r="AB1421" s="20"/>
      <c r="AC1421" s="20"/>
      <c r="AD1421" s="20"/>
      <c r="AE1421" s="20"/>
      <c r="AF1421" s="80"/>
      <c r="AG1421" s="46"/>
      <c r="AH1421" s="19"/>
      <c r="AI1421" s="19"/>
      <c r="AJ1421" s="20"/>
      <c r="AK1421" s="20"/>
      <c r="AL1421" s="19"/>
      <c r="AM1421" s="19"/>
      <c r="AN1421" s="20"/>
      <c r="AO1421" s="20"/>
      <c r="AP1421" s="19"/>
      <c r="AQ1421" s="19"/>
      <c r="AR1421" s="20"/>
      <c r="AS1421" s="20"/>
      <c r="AT1421" s="19"/>
      <c r="AU1421" s="19"/>
      <c r="AV1421" s="20"/>
      <c r="AW1421" s="20"/>
      <c r="AX1421" s="19"/>
      <c r="AY1421" s="19"/>
      <c r="AZ1421" s="20"/>
      <c r="BA1421" s="20"/>
      <c r="BB1421" s="19"/>
      <c r="BC1421" s="19"/>
      <c r="BD1421" s="20"/>
      <c r="BE1421" s="20"/>
      <c r="BF1421" s="19"/>
      <c r="BG1421" s="19"/>
      <c r="BH1421" s="20"/>
      <c r="BI1421" s="20"/>
      <c r="BJ1421" s="19"/>
      <c r="BK1421" s="19"/>
      <c r="BL1421" s="20"/>
      <c r="BM1421" s="20"/>
      <c r="BN1421" s="19"/>
      <c r="BO1421" s="19"/>
      <c r="BP1421" s="20"/>
      <c r="BQ1421" s="20"/>
      <c r="BT1421" s="20"/>
      <c r="BU1421" s="20"/>
      <c r="BX1421" s="20"/>
      <c r="BY1421" s="20"/>
      <c r="CB1421" s="20"/>
      <c r="CC1421" s="20"/>
      <c r="CF1421" s="20"/>
      <c r="CG1421" s="20"/>
      <c r="CJ1421" s="20"/>
      <c r="CK1421" s="20"/>
      <c r="CN1421" s="20"/>
      <c r="CO1421" s="20"/>
      <c r="CP1421" s="19"/>
      <c r="CQ1421" s="19"/>
      <c r="CR1421" s="20"/>
      <c r="CS1421" s="20"/>
      <c r="CT1421" s="19"/>
      <c r="CU1421" s="19"/>
      <c r="CV1421" s="20"/>
      <c r="CW1421" s="20"/>
      <c r="CX1421" s="96"/>
      <c r="CY1421" s="96"/>
      <c r="CZ1421" s="20"/>
      <c r="DA1421" s="20"/>
      <c r="DB1421" s="96"/>
      <c r="DC1421" s="96"/>
      <c r="DD1421" s="20"/>
      <c r="DE1421" s="20"/>
      <c r="DF1421" s="96"/>
      <c r="DG1421" s="96"/>
      <c r="DH1421" s="20"/>
      <c r="DI1421" s="20"/>
      <c r="DJ1421" s="96"/>
      <c r="DK1421" s="96"/>
      <c r="DL1421" s="20"/>
      <c r="DM1421" s="20"/>
      <c r="DN1421" s="96"/>
      <c r="DO1421" s="96"/>
      <c r="DP1421" s="20"/>
      <c r="DQ1421" s="20"/>
      <c r="DR1421" s="96"/>
      <c r="DS1421" s="96"/>
      <c r="DT1421" s="20"/>
      <c r="DU1421" s="20"/>
      <c r="DV1421" s="96"/>
      <c r="DW1421" s="96"/>
      <c r="DX1421" s="20"/>
      <c r="DY1421" s="20"/>
      <c r="DZ1421" s="56"/>
      <c r="EA1421" s="57"/>
    </row>
    <row r="1422" spans="1:131" s="18" customFormat="1" ht="19.5" customHeight="1" x14ac:dyDescent="0.25">
      <c r="A1422" s="18">
        <v>1033</v>
      </c>
      <c r="B1422" s="17" t="s">
        <v>2873</v>
      </c>
      <c r="C1422" s="18" t="s">
        <v>4887</v>
      </c>
      <c r="D1422" s="19"/>
      <c r="E1422" s="18" t="s">
        <v>4868</v>
      </c>
      <c r="F1422" s="18" t="s">
        <v>1073</v>
      </c>
      <c r="G1422" s="19">
        <v>42689</v>
      </c>
      <c r="J1422" s="130"/>
      <c r="K1422" s="130"/>
      <c r="L1422" s="130"/>
      <c r="R1422" s="20"/>
      <c r="S1422" s="20"/>
      <c r="T1422" s="20"/>
      <c r="U1422" s="20"/>
      <c r="V1422" s="20"/>
      <c r="W1422" s="20"/>
      <c r="X1422" s="20"/>
      <c r="Y1422" s="20"/>
      <c r="Z1422" s="20"/>
      <c r="AA1422" s="20"/>
      <c r="AB1422" s="20"/>
      <c r="AC1422" s="20"/>
      <c r="AD1422" s="20"/>
      <c r="AE1422" s="20"/>
      <c r="AF1422" s="80"/>
      <c r="AG1422" s="46"/>
      <c r="AH1422" s="19"/>
      <c r="AI1422" s="19"/>
      <c r="AJ1422" s="20"/>
      <c r="AK1422" s="20"/>
      <c r="AL1422" s="19"/>
      <c r="AM1422" s="19"/>
      <c r="AN1422" s="20"/>
      <c r="AO1422" s="20"/>
      <c r="AP1422" s="19"/>
      <c r="AQ1422" s="19"/>
      <c r="AR1422" s="20"/>
      <c r="AS1422" s="20"/>
      <c r="AT1422" s="19"/>
      <c r="AU1422" s="19"/>
      <c r="AV1422" s="20"/>
      <c r="AW1422" s="20"/>
      <c r="AX1422" s="19"/>
      <c r="AY1422" s="19"/>
      <c r="AZ1422" s="20"/>
      <c r="BA1422" s="20"/>
      <c r="BB1422" s="19"/>
      <c r="BC1422" s="19"/>
      <c r="BD1422" s="20"/>
      <c r="BE1422" s="20"/>
      <c r="BF1422" s="19"/>
      <c r="BG1422" s="19"/>
      <c r="BH1422" s="20"/>
      <c r="BI1422" s="20"/>
      <c r="BJ1422" s="19"/>
      <c r="BK1422" s="19"/>
      <c r="BL1422" s="20"/>
      <c r="BM1422" s="20"/>
      <c r="BN1422" s="19"/>
      <c r="BO1422" s="19"/>
      <c r="BP1422" s="20"/>
      <c r="BQ1422" s="20"/>
      <c r="BT1422" s="20"/>
      <c r="BU1422" s="20"/>
      <c r="BX1422" s="20"/>
      <c r="BY1422" s="20"/>
      <c r="CB1422" s="20"/>
      <c r="CC1422" s="20"/>
      <c r="CF1422" s="20"/>
      <c r="CG1422" s="20"/>
      <c r="CJ1422" s="20"/>
      <c r="CK1422" s="20"/>
      <c r="CN1422" s="20"/>
      <c r="CO1422" s="20"/>
      <c r="CP1422" s="19"/>
      <c r="CQ1422" s="19"/>
      <c r="CR1422" s="20"/>
      <c r="CS1422" s="20"/>
      <c r="CT1422" s="19"/>
      <c r="CU1422" s="19"/>
      <c r="CV1422" s="20"/>
      <c r="CW1422" s="20"/>
      <c r="CX1422" s="96"/>
      <c r="CY1422" s="96"/>
      <c r="CZ1422" s="20"/>
      <c r="DA1422" s="20"/>
      <c r="DB1422" s="96"/>
      <c r="DC1422" s="96"/>
      <c r="DD1422" s="20"/>
      <c r="DE1422" s="20"/>
      <c r="DF1422" s="96"/>
      <c r="DG1422" s="96"/>
      <c r="DH1422" s="20"/>
      <c r="DI1422" s="20"/>
      <c r="DJ1422" s="96"/>
      <c r="DK1422" s="96"/>
      <c r="DL1422" s="20"/>
      <c r="DM1422" s="20"/>
      <c r="DN1422" s="96"/>
      <c r="DO1422" s="96"/>
      <c r="DP1422" s="20"/>
      <c r="DQ1422" s="20"/>
      <c r="DR1422" s="96"/>
      <c r="DS1422" s="96"/>
      <c r="DT1422" s="20"/>
      <c r="DU1422" s="20"/>
      <c r="DV1422" s="96"/>
      <c r="DW1422" s="96"/>
      <c r="DX1422" s="20"/>
      <c r="DY1422" s="20"/>
      <c r="DZ1422" s="56"/>
      <c r="EA1422" s="57"/>
    </row>
    <row r="1423" spans="1:131" ht="19.5" customHeight="1" x14ac:dyDescent="0.25">
      <c r="A1423" s="9">
        <v>1034</v>
      </c>
      <c r="B1423" s="10" t="s">
        <v>2874</v>
      </c>
      <c r="C1423" s="9" t="s">
        <v>2875</v>
      </c>
      <c r="E1423" s="9" t="s">
        <v>2876</v>
      </c>
      <c r="F1423" s="9" t="s">
        <v>136</v>
      </c>
      <c r="I1423" s="9" t="s">
        <v>25</v>
      </c>
      <c r="J1423" s="129">
        <v>42005</v>
      </c>
      <c r="K1423" s="129">
        <v>41883</v>
      </c>
      <c r="L1423" s="129">
        <v>42369</v>
      </c>
      <c r="O1423" s="9">
        <v>29</v>
      </c>
      <c r="Q1423" s="9" t="s">
        <v>54</v>
      </c>
      <c r="S1423" s="13">
        <v>11875000</v>
      </c>
      <c r="T1423" s="13">
        <v>11875000</v>
      </c>
      <c r="U1423" s="13">
        <v>2375000</v>
      </c>
      <c r="AF1423" s="51">
        <f t="shared" si="20"/>
        <v>0</v>
      </c>
      <c r="AH1423" s="11">
        <v>42005</v>
      </c>
      <c r="AI1423" s="11">
        <v>42643</v>
      </c>
      <c r="AJ1423" s="13">
        <v>11875000</v>
      </c>
      <c r="AK1423" s="13">
        <v>2375000</v>
      </c>
    </row>
    <row r="1424" spans="1:131" s="18" customFormat="1" ht="19.5" customHeight="1" x14ac:dyDescent="0.25">
      <c r="A1424" s="18">
        <v>1034</v>
      </c>
      <c r="B1424" s="17" t="s">
        <v>2874</v>
      </c>
      <c r="C1424" s="18" t="s">
        <v>5011</v>
      </c>
      <c r="D1424" s="19">
        <v>42772</v>
      </c>
      <c r="G1424" s="19"/>
      <c r="J1424" s="130"/>
      <c r="K1424" s="130"/>
      <c r="L1424" s="130">
        <v>42643</v>
      </c>
      <c r="R1424" s="20"/>
      <c r="S1424" s="20"/>
      <c r="T1424" s="20"/>
      <c r="U1424" s="20"/>
      <c r="V1424" s="20"/>
      <c r="W1424" s="20"/>
      <c r="X1424" s="20"/>
      <c r="Y1424" s="20"/>
      <c r="Z1424" s="20"/>
      <c r="AA1424" s="20"/>
      <c r="AB1424" s="20"/>
      <c r="AC1424" s="20"/>
      <c r="AD1424" s="20"/>
      <c r="AE1424" s="20"/>
      <c r="AF1424" s="80"/>
      <c r="AG1424" s="46"/>
      <c r="AH1424" s="19"/>
      <c r="AI1424" s="19"/>
      <c r="AJ1424" s="20"/>
      <c r="AK1424" s="20"/>
      <c r="AL1424" s="19"/>
      <c r="AM1424" s="19"/>
      <c r="AN1424" s="20"/>
      <c r="AO1424" s="20"/>
      <c r="AP1424" s="19"/>
      <c r="AQ1424" s="19"/>
      <c r="AR1424" s="20"/>
      <c r="AS1424" s="20"/>
      <c r="AT1424" s="19"/>
      <c r="AU1424" s="19"/>
      <c r="AV1424" s="20"/>
      <c r="AW1424" s="20"/>
      <c r="AX1424" s="19"/>
      <c r="AY1424" s="19"/>
      <c r="AZ1424" s="20"/>
      <c r="BA1424" s="20"/>
      <c r="BB1424" s="19"/>
      <c r="BC1424" s="19"/>
      <c r="BD1424" s="20"/>
      <c r="BE1424" s="20"/>
      <c r="BF1424" s="19"/>
      <c r="BG1424" s="19"/>
      <c r="BH1424" s="20"/>
      <c r="BI1424" s="20"/>
      <c r="BJ1424" s="19"/>
      <c r="BK1424" s="19"/>
      <c r="BL1424" s="20"/>
      <c r="BM1424" s="20"/>
      <c r="BN1424" s="19"/>
      <c r="BO1424" s="19"/>
      <c r="BP1424" s="20"/>
      <c r="BQ1424" s="20"/>
      <c r="BT1424" s="20"/>
      <c r="BU1424" s="20"/>
      <c r="BX1424" s="20"/>
      <c r="BY1424" s="20"/>
      <c r="CB1424" s="20"/>
      <c r="CC1424" s="20"/>
      <c r="CF1424" s="20"/>
      <c r="CG1424" s="20"/>
      <c r="CJ1424" s="20"/>
      <c r="CK1424" s="20"/>
      <c r="CN1424" s="20"/>
      <c r="CO1424" s="20"/>
      <c r="CP1424" s="19"/>
      <c r="CQ1424" s="19"/>
      <c r="CR1424" s="20"/>
      <c r="CS1424" s="20"/>
      <c r="CT1424" s="19"/>
      <c r="CU1424" s="19"/>
      <c r="CV1424" s="20"/>
      <c r="CW1424" s="20"/>
      <c r="CX1424" s="96"/>
      <c r="CY1424" s="96"/>
      <c r="CZ1424" s="20"/>
      <c r="DA1424" s="20"/>
      <c r="DB1424" s="96"/>
      <c r="DC1424" s="96"/>
      <c r="DD1424" s="20"/>
      <c r="DE1424" s="20"/>
      <c r="DF1424" s="96"/>
      <c r="DG1424" s="96"/>
      <c r="DH1424" s="20"/>
      <c r="DI1424" s="20"/>
      <c r="DJ1424" s="96"/>
      <c r="DK1424" s="96"/>
      <c r="DL1424" s="20"/>
      <c r="DM1424" s="20"/>
      <c r="DN1424" s="96"/>
      <c r="DO1424" s="96"/>
      <c r="DP1424" s="20"/>
      <c r="DQ1424" s="20"/>
      <c r="DR1424" s="96"/>
      <c r="DS1424" s="96"/>
      <c r="DT1424" s="20"/>
      <c r="DU1424" s="20"/>
      <c r="DV1424" s="96"/>
      <c r="DW1424" s="96"/>
      <c r="DX1424" s="20"/>
      <c r="DY1424" s="20"/>
      <c r="DZ1424" s="56"/>
      <c r="EA1424" s="57"/>
    </row>
    <row r="1425" spans="1:131" ht="19.5" customHeight="1" x14ac:dyDescent="0.25">
      <c r="A1425" s="9">
        <v>1035</v>
      </c>
      <c r="B1425" s="10" t="s">
        <v>2877</v>
      </c>
      <c r="C1425" s="9" t="s">
        <v>2878</v>
      </c>
      <c r="E1425" s="9" t="s">
        <v>2876</v>
      </c>
      <c r="F1425" s="9" t="s">
        <v>136</v>
      </c>
      <c r="I1425" s="9" t="s">
        <v>25</v>
      </c>
      <c r="J1425" s="129">
        <v>42019</v>
      </c>
      <c r="K1425" s="129">
        <v>42005</v>
      </c>
      <c r="L1425" s="129">
        <v>42400</v>
      </c>
      <c r="O1425" s="9">
        <v>29</v>
      </c>
      <c r="Q1425" s="9" t="s">
        <v>54</v>
      </c>
      <c r="S1425" s="13">
        <v>6800000</v>
      </c>
      <c r="T1425" s="13">
        <v>6800000</v>
      </c>
      <c r="U1425" s="13">
        <v>1700000</v>
      </c>
      <c r="AF1425" s="51">
        <f t="shared" si="20"/>
        <v>0</v>
      </c>
      <c r="AH1425" s="11">
        <v>42005</v>
      </c>
      <c r="AI1425" s="11">
        <v>42195</v>
      </c>
      <c r="AJ1425" s="13">
        <v>6811000</v>
      </c>
      <c r="AK1425" s="13">
        <v>1700000</v>
      </c>
    </row>
    <row r="1426" spans="1:131" ht="33" customHeight="1" x14ac:dyDescent="0.25">
      <c r="A1426" s="9">
        <v>1036</v>
      </c>
      <c r="B1426" s="10" t="s">
        <v>6996</v>
      </c>
      <c r="C1426" s="9" t="s">
        <v>2879</v>
      </c>
      <c r="E1426" s="9" t="s">
        <v>2880</v>
      </c>
      <c r="F1426" s="9" t="s">
        <v>2881</v>
      </c>
      <c r="I1426" s="9" t="s">
        <v>25</v>
      </c>
      <c r="M1426" s="9" t="s">
        <v>20</v>
      </c>
      <c r="O1426" s="9">
        <v>29</v>
      </c>
      <c r="AF1426" s="51">
        <f t="shared" si="20"/>
        <v>0</v>
      </c>
    </row>
    <row r="1427" spans="1:131" ht="19.5" customHeight="1" x14ac:dyDescent="0.25">
      <c r="A1427" s="9">
        <v>1037</v>
      </c>
      <c r="B1427" s="10" t="s">
        <v>2882</v>
      </c>
      <c r="C1427" s="9" t="s">
        <v>2883</v>
      </c>
      <c r="E1427" s="9" t="s">
        <v>447</v>
      </c>
      <c r="F1427" s="9" t="s">
        <v>2884</v>
      </c>
      <c r="I1427" s="9" t="s">
        <v>25</v>
      </c>
      <c r="J1427" s="129">
        <v>42019</v>
      </c>
      <c r="K1427" s="129">
        <v>42019</v>
      </c>
      <c r="L1427" s="129">
        <v>42124</v>
      </c>
      <c r="O1427" s="9">
        <v>24</v>
      </c>
      <c r="Q1427" s="9" t="s">
        <v>54</v>
      </c>
      <c r="S1427" s="13">
        <v>7130000</v>
      </c>
      <c r="T1427" s="13">
        <v>7130000</v>
      </c>
      <c r="U1427" s="13">
        <v>1782500</v>
      </c>
      <c r="AF1427" s="51">
        <f t="shared" si="20"/>
        <v>0</v>
      </c>
      <c r="AH1427" s="11">
        <v>42019</v>
      </c>
      <c r="AI1427" s="11">
        <v>42124</v>
      </c>
      <c r="AJ1427" s="13">
        <v>690000</v>
      </c>
      <c r="AK1427" s="13">
        <v>172500</v>
      </c>
    </row>
    <row r="1428" spans="1:131" ht="19.5" customHeight="1" x14ac:dyDescent="0.25">
      <c r="A1428" s="9">
        <v>1038</v>
      </c>
      <c r="B1428" s="10" t="s">
        <v>2885</v>
      </c>
      <c r="C1428" s="9" t="s">
        <v>2886</v>
      </c>
      <c r="E1428" s="9" t="s">
        <v>2887</v>
      </c>
      <c r="F1428" s="9" t="s">
        <v>2888</v>
      </c>
      <c r="I1428" s="9" t="s">
        <v>78</v>
      </c>
      <c r="J1428" s="129">
        <v>42035</v>
      </c>
      <c r="K1428" s="129">
        <v>42035</v>
      </c>
      <c r="L1428" s="129">
        <v>42400</v>
      </c>
      <c r="M1428" s="9" t="s">
        <v>20</v>
      </c>
      <c r="O1428" s="9">
        <v>30</v>
      </c>
      <c r="Q1428" s="9" t="s">
        <v>54</v>
      </c>
      <c r="S1428" s="13">
        <v>7990000</v>
      </c>
      <c r="T1428" s="13">
        <v>7990000</v>
      </c>
      <c r="U1428" s="13">
        <v>1600000</v>
      </c>
      <c r="AF1428" s="51">
        <f t="shared" si="20"/>
        <v>0</v>
      </c>
      <c r="AH1428" s="11">
        <v>42035</v>
      </c>
      <c r="AI1428" s="11">
        <v>42400</v>
      </c>
      <c r="AJ1428" s="13">
        <v>7834200</v>
      </c>
      <c r="AK1428" s="13">
        <v>1566840</v>
      </c>
    </row>
    <row r="1429" spans="1:131" ht="31.5" x14ac:dyDescent="0.25">
      <c r="A1429" s="9">
        <v>1039</v>
      </c>
      <c r="B1429" s="10" t="s">
        <v>2889</v>
      </c>
      <c r="C1429" s="9" t="s">
        <v>2890</v>
      </c>
      <c r="E1429" s="9" t="s">
        <v>2891</v>
      </c>
      <c r="F1429" s="9" t="s">
        <v>2892</v>
      </c>
      <c r="O1429" s="9">
        <v>30</v>
      </c>
      <c r="AF1429" s="51">
        <f t="shared" si="20"/>
        <v>0</v>
      </c>
    </row>
    <row r="1430" spans="1:131" ht="19.5" customHeight="1" x14ac:dyDescent="0.25">
      <c r="A1430" s="9">
        <v>1040</v>
      </c>
      <c r="B1430" s="10" t="s">
        <v>2893</v>
      </c>
      <c r="C1430" s="9" t="s">
        <v>2894</v>
      </c>
      <c r="E1430" s="9" t="s">
        <v>2895</v>
      </c>
      <c r="F1430" s="9" t="s">
        <v>1038</v>
      </c>
      <c r="I1430" s="9" t="s">
        <v>35</v>
      </c>
      <c r="J1430" s="129">
        <v>42240</v>
      </c>
      <c r="K1430" s="129">
        <v>40636</v>
      </c>
      <c r="L1430" s="129">
        <v>42978</v>
      </c>
      <c r="M1430" s="9" t="s">
        <v>20</v>
      </c>
      <c r="O1430" s="9">
        <v>30</v>
      </c>
      <c r="Q1430" s="9" t="s">
        <v>54</v>
      </c>
      <c r="R1430" s="13">
        <v>800000000</v>
      </c>
      <c r="S1430" s="13">
        <v>800000000</v>
      </c>
      <c r="T1430" s="13">
        <v>800000000</v>
      </c>
      <c r="U1430" s="13">
        <v>200000000</v>
      </c>
      <c r="V1430" s="13">
        <v>599625000</v>
      </c>
      <c r="AF1430" s="51">
        <f t="shared" si="20"/>
        <v>599625000</v>
      </c>
      <c r="AH1430" s="11">
        <v>42116</v>
      </c>
      <c r="AI1430" s="11">
        <v>42277</v>
      </c>
      <c r="AJ1430" s="13">
        <v>285297645</v>
      </c>
      <c r="AK1430" s="13">
        <v>71324411</v>
      </c>
      <c r="AL1430" s="11">
        <v>42278</v>
      </c>
      <c r="AM1430" s="11">
        <v>42369</v>
      </c>
      <c r="AN1430" s="13">
        <v>324846150</v>
      </c>
      <c r="AO1430" s="13">
        <v>81211538</v>
      </c>
      <c r="AP1430" s="11">
        <v>42370</v>
      </c>
      <c r="AQ1430" s="11">
        <v>42460</v>
      </c>
      <c r="AR1430" s="13">
        <v>36809884</v>
      </c>
      <c r="AS1430" s="13">
        <v>9202471</v>
      </c>
      <c r="AT1430" s="11">
        <v>42461</v>
      </c>
      <c r="AU1430" s="11">
        <v>42613</v>
      </c>
      <c r="AV1430" s="13">
        <v>34395270</v>
      </c>
      <c r="AW1430" s="13">
        <v>8598818</v>
      </c>
      <c r="AX1430" s="11">
        <v>42614</v>
      </c>
      <c r="AY1430" s="11">
        <v>42735</v>
      </c>
      <c r="AZ1430" s="13">
        <v>34448240</v>
      </c>
      <c r="BA1430" s="13">
        <v>8612060</v>
      </c>
      <c r="BB1430" s="11">
        <v>42736</v>
      </c>
      <c r="BC1430" s="11">
        <v>42825</v>
      </c>
      <c r="BD1430" s="13">
        <v>9878491</v>
      </c>
      <c r="BE1430" s="13">
        <v>2469623</v>
      </c>
      <c r="BF1430" s="11">
        <v>42826</v>
      </c>
      <c r="BG1430" s="11">
        <v>42916</v>
      </c>
      <c r="BH1430" s="13">
        <v>10411096</v>
      </c>
      <c r="BI1430" s="13">
        <v>2602774</v>
      </c>
      <c r="BJ1430" s="11">
        <v>42917</v>
      </c>
      <c r="BK1430" s="11">
        <v>43007</v>
      </c>
      <c r="BL1430" s="13">
        <v>50980985</v>
      </c>
      <c r="BM1430" s="13">
        <v>12745246</v>
      </c>
      <c r="BN1430" s="11">
        <v>42116</v>
      </c>
      <c r="BO1430" s="11">
        <v>43007</v>
      </c>
      <c r="BP1430" s="13">
        <v>795219797</v>
      </c>
      <c r="BQ1430" s="13">
        <v>2038008</v>
      </c>
      <c r="DZ1430" s="54">
        <v>795219797</v>
      </c>
      <c r="EA1430" s="55">
        <v>198804949</v>
      </c>
    </row>
    <row r="1431" spans="1:131" s="18" customFormat="1" ht="19.5" customHeight="1" x14ac:dyDescent="0.25">
      <c r="A1431" s="18">
        <v>1040</v>
      </c>
      <c r="B1431" s="17" t="s">
        <v>2893</v>
      </c>
      <c r="C1431" s="18" t="s">
        <v>2894</v>
      </c>
      <c r="D1431" s="19"/>
      <c r="E1431" s="18" t="s">
        <v>3170</v>
      </c>
      <c r="F1431" s="18" t="s">
        <v>19</v>
      </c>
      <c r="G1431" s="19">
        <v>42159</v>
      </c>
      <c r="J1431" s="130"/>
      <c r="K1431" s="130"/>
      <c r="L1431" s="130"/>
      <c r="R1431" s="20"/>
      <c r="S1431" s="13"/>
      <c r="T1431" s="20"/>
      <c r="U1431" s="20"/>
      <c r="V1431" s="20"/>
      <c r="W1431" s="20"/>
      <c r="X1431" s="20"/>
      <c r="Y1431" s="20"/>
      <c r="Z1431" s="20"/>
      <c r="AA1431" s="20"/>
      <c r="AB1431" s="20"/>
      <c r="AC1431" s="20"/>
      <c r="AD1431" s="20"/>
      <c r="AE1431" s="20"/>
      <c r="AF1431" s="51">
        <f t="shared" si="20"/>
        <v>0</v>
      </c>
      <c r="AG1431" s="46"/>
      <c r="AH1431" s="19"/>
      <c r="AI1431" s="19"/>
      <c r="AJ1431" s="20"/>
      <c r="AK1431" s="20"/>
      <c r="AL1431" s="19"/>
      <c r="AM1431" s="19"/>
      <c r="AN1431" s="20"/>
      <c r="AO1431" s="20"/>
      <c r="AP1431" s="19"/>
      <c r="AQ1431" s="19"/>
      <c r="AR1431" s="20"/>
      <c r="AS1431" s="20"/>
      <c r="AT1431" s="19"/>
      <c r="AU1431" s="19"/>
      <c r="AV1431" s="20"/>
      <c r="AW1431" s="20"/>
      <c r="AX1431" s="19"/>
      <c r="AY1431" s="19"/>
      <c r="AZ1431" s="20"/>
      <c r="BA1431" s="20"/>
      <c r="BB1431" s="19"/>
      <c r="BC1431" s="19"/>
      <c r="BD1431" s="20"/>
      <c r="BE1431" s="20"/>
      <c r="BF1431" s="19"/>
      <c r="BG1431" s="19"/>
      <c r="BH1431" s="20"/>
      <c r="BI1431" s="20"/>
      <c r="BJ1431" s="19"/>
      <c r="BK1431" s="19"/>
      <c r="BL1431" s="20"/>
      <c r="BM1431" s="20"/>
      <c r="BN1431" s="19"/>
      <c r="BO1431" s="19"/>
      <c r="BP1431" s="20"/>
      <c r="BQ1431" s="20"/>
      <c r="BT1431" s="20"/>
      <c r="BU1431" s="20"/>
      <c r="BX1431" s="20"/>
      <c r="BY1431" s="20"/>
      <c r="CB1431" s="20"/>
      <c r="CC1431" s="20"/>
      <c r="CF1431" s="20"/>
      <c r="CG1431" s="20"/>
      <c r="CJ1431" s="20"/>
      <c r="CK1431" s="20"/>
      <c r="CN1431" s="20"/>
      <c r="CO1431" s="20"/>
      <c r="CP1431" s="19"/>
      <c r="CQ1431" s="19"/>
      <c r="CR1431" s="20"/>
      <c r="CS1431" s="20"/>
      <c r="CT1431" s="19"/>
      <c r="CU1431" s="19"/>
      <c r="CV1431" s="20"/>
      <c r="CW1431" s="20"/>
      <c r="CX1431" s="96"/>
      <c r="CY1431" s="96"/>
      <c r="CZ1431" s="20"/>
      <c r="DA1431" s="20"/>
      <c r="DB1431" s="96"/>
      <c r="DC1431" s="96"/>
      <c r="DD1431" s="20"/>
      <c r="DE1431" s="20"/>
      <c r="DF1431" s="96"/>
      <c r="DG1431" s="96"/>
      <c r="DH1431" s="20"/>
      <c r="DI1431" s="20"/>
      <c r="DJ1431" s="96"/>
      <c r="DK1431" s="96"/>
      <c r="DL1431" s="20"/>
      <c r="DM1431" s="20"/>
      <c r="DN1431" s="96"/>
      <c r="DO1431" s="96"/>
      <c r="DP1431" s="20"/>
      <c r="DQ1431" s="20"/>
      <c r="DR1431" s="96"/>
      <c r="DS1431" s="96"/>
      <c r="DT1431" s="20"/>
      <c r="DU1431" s="20"/>
      <c r="DV1431" s="96"/>
      <c r="DW1431" s="96"/>
      <c r="DX1431" s="20"/>
      <c r="DY1431" s="20"/>
      <c r="DZ1431" s="56"/>
      <c r="EA1431" s="57"/>
    </row>
    <row r="1432" spans="1:131" s="18" customFormat="1" ht="19.5" customHeight="1" x14ac:dyDescent="0.25">
      <c r="A1432" s="18">
        <v>1040</v>
      </c>
      <c r="B1432" s="17" t="s">
        <v>2893</v>
      </c>
      <c r="C1432" s="18" t="s">
        <v>2894</v>
      </c>
      <c r="D1432" s="19">
        <v>42977</v>
      </c>
      <c r="G1432" s="19"/>
      <c r="J1432" s="130"/>
      <c r="K1432" s="130"/>
      <c r="L1432" s="130">
        <v>43008</v>
      </c>
      <c r="R1432" s="20"/>
      <c r="S1432" s="20"/>
      <c r="T1432" s="20"/>
      <c r="U1432" s="20"/>
      <c r="V1432" s="20"/>
      <c r="W1432" s="20"/>
      <c r="X1432" s="20"/>
      <c r="Y1432" s="20"/>
      <c r="Z1432" s="20"/>
      <c r="AA1432" s="20"/>
      <c r="AB1432" s="20"/>
      <c r="AC1432" s="20"/>
      <c r="AD1432" s="20"/>
      <c r="AE1432" s="20"/>
      <c r="AF1432" s="51"/>
      <c r="AG1432" s="46"/>
      <c r="AH1432" s="19"/>
      <c r="AI1432" s="19"/>
      <c r="AJ1432" s="20"/>
      <c r="AK1432" s="20"/>
      <c r="AL1432" s="19"/>
      <c r="AM1432" s="19"/>
      <c r="AN1432" s="20"/>
      <c r="AO1432" s="20"/>
      <c r="AP1432" s="19"/>
      <c r="AQ1432" s="19"/>
      <c r="AR1432" s="20"/>
      <c r="AS1432" s="20"/>
      <c r="AT1432" s="19"/>
      <c r="AU1432" s="19"/>
      <c r="AV1432" s="20"/>
      <c r="AW1432" s="20"/>
      <c r="AX1432" s="19"/>
      <c r="AY1432" s="19"/>
      <c r="AZ1432" s="20"/>
      <c r="BA1432" s="20"/>
      <c r="BB1432" s="19"/>
      <c r="BC1432" s="19"/>
      <c r="BD1432" s="20"/>
      <c r="BE1432" s="20"/>
      <c r="BF1432" s="19"/>
      <c r="BG1432" s="19"/>
      <c r="BH1432" s="20"/>
      <c r="BI1432" s="20"/>
      <c r="BJ1432" s="19"/>
      <c r="BK1432" s="19"/>
      <c r="BL1432" s="20"/>
      <c r="BM1432" s="20"/>
      <c r="BN1432" s="19"/>
      <c r="BO1432" s="19"/>
      <c r="BP1432" s="20"/>
      <c r="BQ1432" s="20"/>
      <c r="BT1432" s="20"/>
      <c r="BU1432" s="20"/>
      <c r="BX1432" s="20"/>
      <c r="BY1432" s="20"/>
      <c r="CB1432" s="20"/>
      <c r="CC1432" s="20"/>
      <c r="CF1432" s="20"/>
      <c r="CG1432" s="20"/>
      <c r="CJ1432" s="20"/>
      <c r="CK1432" s="20"/>
      <c r="CN1432" s="20"/>
      <c r="CO1432" s="20"/>
      <c r="CP1432" s="19"/>
      <c r="CQ1432" s="19"/>
      <c r="CR1432" s="20"/>
      <c r="CS1432" s="20"/>
      <c r="CT1432" s="19"/>
      <c r="CU1432" s="19"/>
      <c r="CV1432" s="20"/>
      <c r="CW1432" s="20"/>
      <c r="CX1432" s="96"/>
      <c r="CY1432" s="96"/>
      <c r="CZ1432" s="20"/>
      <c r="DA1432" s="20"/>
      <c r="DB1432" s="96"/>
      <c r="DC1432" s="96"/>
      <c r="DD1432" s="20"/>
      <c r="DE1432" s="20"/>
      <c r="DF1432" s="96"/>
      <c r="DG1432" s="96"/>
      <c r="DH1432" s="20"/>
      <c r="DI1432" s="20"/>
      <c r="DJ1432" s="96"/>
      <c r="DK1432" s="96"/>
      <c r="DL1432" s="20"/>
      <c r="DM1432" s="20"/>
      <c r="DN1432" s="96"/>
      <c r="DO1432" s="96"/>
      <c r="DP1432" s="20"/>
      <c r="DQ1432" s="20"/>
      <c r="DR1432" s="96"/>
      <c r="DS1432" s="96"/>
      <c r="DT1432" s="20"/>
      <c r="DU1432" s="20"/>
      <c r="DV1432" s="96"/>
      <c r="DW1432" s="96"/>
      <c r="DX1432" s="20"/>
      <c r="DY1432" s="20"/>
      <c r="DZ1432" s="56"/>
      <c r="EA1432" s="57"/>
    </row>
    <row r="1433" spans="1:131" s="18" customFormat="1" ht="19.5" customHeight="1" x14ac:dyDescent="0.25">
      <c r="A1433" s="18">
        <v>1040</v>
      </c>
      <c r="B1433" s="17" t="s">
        <v>2893</v>
      </c>
      <c r="C1433" s="18" t="s">
        <v>2894</v>
      </c>
      <c r="D1433" s="19">
        <v>43033</v>
      </c>
      <c r="G1433" s="19"/>
      <c r="J1433" s="130"/>
      <c r="K1433" s="130"/>
      <c r="L1433" s="130">
        <v>43007</v>
      </c>
      <c r="R1433" s="20"/>
      <c r="S1433" s="20"/>
      <c r="T1433" s="20"/>
      <c r="U1433" s="20"/>
      <c r="V1433" s="20"/>
      <c r="W1433" s="20"/>
      <c r="X1433" s="20"/>
      <c r="Y1433" s="20"/>
      <c r="Z1433" s="20"/>
      <c r="AA1433" s="20"/>
      <c r="AB1433" s="20"/>
      <c r="AC1433" s="20"/>
      <c r="AD1433" s="20"/>
      <c r="AE1433" s="20"/>
      <c r="AF1433" s="51"/>
      <c r="AG1433" s="46"/>
      <c r="AH1433" s="19"/>
      <c r="AI1433" s="19"/>
      <c r="AJ1433" s="20"/>
      <c r="AK1433" s="20"/>
      <c r="AL1433" s="19"/>
      <c r="AM1433" s="19"/>
      <c r="AN1433" s="20"/>
      <c r="AO1433" s="20"/>
      <c r="AP1433" s="19"/>
      <c r="AQ1433" s="19"/>
      <c r="AR1433" s="20"/>
      <c r="AS1433" s="20"/>
      <c r="AT1433" s="19"/>
      <c r="AU1433" s="19"/>
      <c r="AV1433" s="20"/>
      <c r="AW1433" s="20"/>
      <c r="AX1433" s="19"/>
      <c r="AY1433" s="19"/>
      <c r="AZ1433" s="20"/>
      <c r="BA1433" s="20"/>
      <c r="BB1433" s="19"/>
      <c r="BC1433" s="19"/>
      <c r="BD1433" s="20"/>
      <c r="BE1433" s="20"/>
      <c r="BF1433" s="19"/>
      <c r="BG1433" s="19"/>
      <c r="BH1433" s="20"/>
      <c r="BI1433" s="20"/>
      <c r="BJ1433" s="19"/>
      <c r="BK1433" s="19"/>
      <c r="BL1433" s="20"/>
      <c r="BM1433" s="20"/>
      <c r="BN1433" s="19"/>
      <c r="BO1433" s="19"/>
      <c r="BP1433" s="20"/>
      <c r="BQ1433" s="20"/>
      <c r="BT1433" s="20"/>
      <c r="BU1433" s="20"/>
      <c r="BX1433" s="20"/>
      <c r="BY1433" s="20"/>
      <c r="CB1433" s="20"/>
      <c r="CC1433" s="20"/>
      <c r="CF1433" s="20"/>
      <c r="CG1433" s="20"/>
      <c r="CJ1433" s="20"/>
      <c r="CK1433" s="20"/>
      <c r="CN1433" s="20"/>
      <c r="CO1433" s="20"/>
      <c r="CP1433" s="19"/>
      <c r="CQ1433" s="19"/>
      <c r="CR1433" s="20"/>
      <c r="CS1433" s="20"/>
      <c r="CT1433" s="19"/>
      <c r="CU1433" s="19"/>
      <c r="CV1433" s="20"/>
      <c r="CW1433" s="20"/>
      <c r="CX1433" s="96"/>
      <c r="CY1433" s="96"/>
      <c r="CZ1433" s="20"/>
      <c r="DA1433" s="20"/>
      <c r="DB1433" s="96"/>
      <c r="DC1433" s="96"/>
      <c r="DD1433" s="20"/>
      <c r="DE1433" s="20"/>
      <c r="DF1433" s="96"/>
      <c r="DG1433" s="96"/>
      <c r="DH1433" s="20"/>
      <c r="DI1433" s="20"/>
      <c r="DJ1433" s="96"/>
      <c r="DK1433" s="96"/>
      <c r="DL1433" s="20"/>
      <c r="DM1433" s="20"/>
      <c r="DN1433" s="96"/>
      <c r="DO1433" s="96"/>
      <c r="DP1433" s="20"/>
      <c r="DQ1433" s="20"/>
      <c r="DR1433" s="96"/>
      <c r="DS1433" s="96"/>
      <c r="DT1433" s="20"/>
      <c r="DU1433" s="20"/>
      <c r="DV1433" s="96"/>
      <c r="DW1433" s="96"/>
      <c r="DX1433" s="20"/>
      <c r="DY1433" s="20"/>
      <c r="DZ1433" s="56"/>
      <c r="EA1433" s="57"/>
    </row>
    <row r="1434" spans="1:131" s="18" customFormat="1" ht="19.5" customHeight="1" x14ac:dyDescent="0.25">
      <c r="A1434" s="18">
        <v>1040</v>
      </c>
      <c r="B1434" s="17" t="s">
        <v>2893</v>
      </c>
      <c r="C1434" s="18" t="s">
        <v>2894</v>
      </c>
      <c r="D1434" s="19">
        <v>43264</v>
      </c>
      <c r="G1434" s="19"/>
      <c r="J1434" s="130"/>
      <c r="K1434" s="130"/>
      <c r="L1434" s="130">
        <v>43008</v>
      </c>
      <c r="R1434" s="20">
        <v>797051162</v>
      </c>
      <c r="S1434" s="20">
        <v>795219797</v>
      </c>
      <c r="T1434" s="20">
        <v>795219797</v>
      </c>
      <c r="U1434" s="20">
        <v>198804949</v>
      </c>
      <c r="V1434" s="20">
        <v>592141184</v>
      </c>
      <c r="W1434" s="20"/>
      <c r="X1434" s="20"/>
      <c r="Y1434" s="20"/>
      <c r="Z1434" s="20"/>
      <c r="AA1434" s="20"/>
      <c r="AB1434" s="20"/>
      <c r="AC1434" s="20"/>
      <c r="AD1434" s="20"/>
      <c r="AE1434" s="20"/>
      <c r="AF1434" s="80"/>
      <c r="AG1434" s="46"/>
      <c r="AH1434" s="19"/>
      <c r="AI1434" s="19"/>
      <c r="AJ1434" s="20"/>
      <c r="AK1434" s="20"/>
      <c r="AL1434" s="19"/>
      <c r="AM1434" s="19"/>
      <c r="AN1434" s="20"/>
      <c r="AO1434" s="20"/>
      <c r="AP1434" s="19"/>
      <c r="AQ1434" s="19"/>
      <c r="AR1434" s="20"/>
      <c r="AS1434" s="20"/>
      <c r="AT1434" s="19"/>
      <c r="AU1434" s="19"/>
      <c r="AV1434" s="20"/>
      <c r="AW1434" s="20"/>
      <c r="AX1434" s="19"/>
      <c r="AY1434" s="19"/>
      <c r="AZ1434" s="20"/>
      <c r="BA1434" s="20"/>
      <c r="BB1434" s="19"/>
      <c r="BC1434" s="19"/>
      <c r="BD1434" s="20"/>
      <c r="BE1434" s="20"/>
      <c r="BF1434" s="19"/>
      <c r="BG1434" s="19"/>
      <c r="BH1434" s="20"/>
      <c r="BI1434" s="20"/>
      <c r="BJ1434" s="19"/>
      <c r="BK1434" s="19"/>
      <c r="BL1434" s="20"/>
      <c r="BM1434" s="20"/>
      <c r="BN1434" s="19"/>
      <c r="BO1434" s="19"/>
      <c r="BP1434" s="20"/>
      <c r="BQ1434" s="20"/>
      <c r="BT1434" s="20"/>
      <c r="BU1434" s="20"/>
      <c r="BX1434" s="20"/>
      <c r="BY1434" s="20"/>
      <c r="CB1434" s="20"/>
      <c r="CC1434" s="20"/>
      <c r="CF1434" s="20"/>
      <c r="CG1434" s="20"/>
      <c r="CJ1434" s="20"/>
      <c r="CK1434" s="20"/>
      <c r="CN1434" s="20"/>
      <c r="CO1434" s="20"/>
      <c r="CP1434" s="19"/>
      <c r="CQ1434" s="19"/>
      <c r="CR1434" s="20"/>
      <c r="CS1434" s="20"/>
      <c r="CT1434" s="19"/>
      <c r="CU1434" s="19"/>
      <c r="CV1434" s="20"/>
      <c r="CW1434" s="20"/>
      <c r="CX1434" s="96"/>
      <c r="CY1434" s="96"/>
      <c r="CZ1434" s="20"/>
      <c r="DA1434" s="20"/>
      <c r="DB1434" s="96"/>
      <c r="DC1434" s="96"/>
      <c r="DD1434" s="20"/>
      <c r="DE1434" s="20"/>
      <c r="DF1434" s="96"/>
      <c r="DG1434" s="96"/>
      <c r="DH1434" s="20"/>
      <c r="DI1434" s="20"/>
      <c r="DJ1434" s="96"/>
      <c r="DK1434" s="96"/>
      <c r="DL1434" s="20"/>
      <c r="DM1434" s="20"/>
      <c r="DN1434" s="96"/>
      <c r="DO1434" s="96"/>
      <c r="DP1434" s="20"/>
      <c r="DQ1434" s="20"/>
      <c r="DR1434" s="96"/>
      <c r="DS1434" s="96"/>
      <c r="DT1434" s="20"/>
      <c r="DU1434" s="20"/>
      <c r="DV1434" s="96"/>
      <c r="DW1434" s="96"/>
      <c r="DX1434" s="20"/>
      <c r="DY1434" s="20"/>
      <c r="DZ1434" s="56"/>
      <c r="EA1434" s="57"/>
    </row>
    <row r="1435" spans="1:131" ht="19.5" customHeight="1" x14ac:dyDescent="0.25">
      <c r="A1435" s="9">
        <v>1041</v>
      </c>
      <c r="B1435" s="10" t="s">
        <v>2896</v>
      </c>
      <c r="C1435" s="9" t="s">
        <v>2897</v>
      </c>
      <c r="E1435" s="9" t="s">
        <v>2898</v>
      </c>
      <c r="F1435" s="9" t="s">
        <v>370</v>
      </c>
      <c r="I1435" s="9" t="s">
        <v>97</v>
      </c>
      <c r="J1435" s="129">
        <v>42000</v>
      </c>
      <c r="K1435" s="129">
        <v>41978</v>
      </c>
      <c r="L1435" s="129">
        <v>42307</v>
      </c>
      <c r="M1435" s="9" t="s">
        <v>20</v>
      </c>
      <c r="O1435" s="9">
        <v>29</v>
      </c>
      <c r="Q1435" s="9" t="s">
        <v>54</v>
      </c>
      <c r="S1435" s="13">
        <v>19680000</v>
      </c>
      <c r="T1435" s="13">
        <v>19680000</v>
      </c>
      <c r="U1435" s="13">
        <v>4920000</v>
      </c>
      <c r="AF1435" s="51">
        <f t="shared" si="20"/>
        <v>0</v>
      </c>
      <c r="AH1435" s="11">
        <v>41978</v>
      </c>
      <c r="AI1435" s="11">
        <v>42307</v>
      </c>
      <c r="AJ1435" s="13">
        <v>19577600</v>
      </c>
      <c r="AK1435" s="13">
        <v>4894400</v>
      </c>
    </row>
    <row r="1436" spans="1:131" ht="19.5" customHeight="1" x14ac:dyDescent="0.25">
      <c r="A1436" s="9">
        <v>1042</v>
      </c>
      <c r="B1436" s="10" t="s">
        <v>2899</v>
      </c>
      <c r="C1436" s="9" t="s">
        <v>2900</v>
      </c>
      <c r="E1436" s="9" t="s">
        <v>2213</v>
      </c>
      <c r="F1436" s="9" t="s">
        <v>2214</v>
      </c>
      <c r="I1436" s="9" t="s">
        <v>25</v>
      </c>
      <c r="M1436" s="9" t="s">
        <v>20</v>
      </c>
      <c r="O1436" s="9">
        <v>21</v>
      </c>
      <c r="AF1436" s="51">
        <f t="shared" si="20"/>
        <v>0</v>
      </c>
    </row>
    <row r="1437" spans="1:131" ht="19.5" customHeight="1" x14ac:dyDescent="0.25">
      <c r="A1437" s="9">
        <v>1043</v>
      </c>
      <c r="B1437" s="10" t="s">
        <v>2901</v>
      </c>
      <c r="C1437" s="9" t="s">
        <v>2902</v>
      </c>
      <c r="E1437" s="9" t="s">
        <v>2903</v>
      </c>
      <c r="F1437" s="9" t="s">
        <v>2214</v>
      </c>
      <c r="I1437" s="9" t="s">
        <v>25</v>
      </c>
      <c r="M1437" s="9" t="s">
        <v>20</v>
      </c>
      <c r="O1437" s="9">
        <v>23</v>
      </c>
      <c r="AF1437" s="51">
        <f t="shared" si="20"/>
        <v>0</v>
      </c>
    </row>
    <row r="1438" spans="1:131" ht="19.5" customHeight="1" x14ac:dyDescent="0.25">
      <c r="A1438" s="9">
        <v>1044</v>
      </c>
      <c r="B1438" s="10" t="s">
        <v>2904</v>
      </c>
      <c r="C1438" s="9" t="s">
        <v>2905</v>
      </c>
      <c r="E1438" s="9" t="s">
        <v>453</v>
      </c>
      <c r="F1438" s="9" t="s">
        <v>454</v>
      </c>
      <c r="I1438" s="9" t="s">
        <v>97</v>
      </c>
      <c r="M1438" s="9" t="s">
        <v>20</v>
      </c>
      <c r="O1438" s="9">
        <v>29</v>
      </c>
      <c r="AF1438" s="51">
        <f t="shared" si="20"/>
        <v>0</v>
      </c>
    </row>
    <row r="1439" spans="1:131" ht="19.5" customHeight="1" x14ac:dyDescent="0.25">
      <c r="A1439" s="9">
        <v>1045</v>
      </c>
      <c r="B1439" s="10" t="s">
        <v>2924</v>
      </c>
      <c r="C1439" s="9" t="s">
        <v>2925</v>
      </c>
      <c r="E1439" s="9" t="s">
        <v>1236</v>
      </c>
      <c r="F1439" s="9" t="s">
        <v>925</v>
      </c>
      <c r="I1439" s="9" t="s">
        <v>25</v>
      </c>
      <c r="J1439" s="129">
        <v>42005</v>
      </c>
      <c r="K1439" s="129">
        <v>41883</v>
      </c>
      <c r="L1439" s="129">
        <v>42369</v>
      </c>
      <c r="O1439" s="9">
        <v>29</v>
      </c>
      <c r="Q1439" s="9" t="s">
        <v>54</v>
      </c>
      <c r="S1439" s="13">
        <v>11875000</v>
      </c>
      <c r="T1439" s="13">
        <v>11875000</v>
      </c>
      <c r="U1439" s="13">
        <v>2375000</v>
      </c>
      <c r="AF1439" s="51">
        <f t="shared" si="20"/>
        <v>0</v>
      </c>
      <c r="AH1439" s="11">
        <v>42005</v>
      </c>
      <c r="AI1439" s="11">
        <v>42689</v>
      </c>
      <c r="AJ1439" s="13">
        <v>11854615</v>
      </c>
      <c r="AK1439" s="13">
        <v>2370923</v>
      </c>
    </row>
    <row r="1440" spans="1:131" ht="19.5" customHeight="1" x14ac:dyDescent="0.25">
      <c r="A1440" s="18">
        <v>1045</v>
      </c>
      <c r="B1440" s="17" t="s">
        <v>2924</v>
      </c>
      <c r="C1440" s="18" t="s">
        <v>2925</v>
      </c>
      <c r="L1440" s="130">
        <v>42704</v>
      </c>
      <c r="AF1440" s="51">
        <f t="shared" si="20"/>
        <v>0</v>
      </c>
    </row>
    <row r="1441" spans="1:131" ht="19.5" customHeight="1" x14ac:dyDescent="0.25">
      <c r="A1441" s="9">
        <v>1046</v>
      </c>
      <c r="B1441" s="10" t="s">
        <v>2926</v>
      </c>
      <c r="C1441" s="9" t="s">
        <v>2927</v>
      </c>
      <c r="E1441" s="9" t="s">
        <v>2928</v>
      </c>
      <c r="F1441" s="9" t="s">
        <v>925</v>
      </c>
      <c r="I1441" s="9" t="s">
        <v>78</v>
      </c>
      <c r="J1441" s="129">
        <v>42005</v>
      </c>
      <c r="K1441" s="129">
        <v>41883</v>
      </c>
      <c r="L1441" s="129">
        <v>42369</v>
      </c>
      <c r="O1441" s="9">
        <v>30</v>
      </c>
      <c r="Q1441" s="9" t="s">
        <v>54</v>
      </c>
      <c r="S1441" s="13">
        <v>8750000</v>
      </c>
      <c r="T1441" s="13">
        <v>8750000</v>
      </c>
      <c r="U1441" s="13">
        <v>1750000</v>
      </c>
      <c r="AF1441" s="51">
        <f t="shared" si="20"/>
        <v>0</v>
      </c>
      <c r="AH1441" s="11">
        <v>42005</v>
      </c>
      <c r="AI1441" s="11">
        <v>42460</v>
      </c>
      <c r="AJ1441" s="13">
        <v>8749996</v>
      </c>
      <c r="AK1441" s="13">
        <v>1749999</v>
      </c>
    </row>
    <row r="1442" spans="1:131" ht="19.5" customHeight="1" x14ac:dyDescent="0.25">
      <c r="A1442" s="9">
        <v>1047</v>
      </c>
      <c r="B1442" s="10" t="s">
        <v>2929</v>
      </c>
      <c r="C1442" s="9" t="s">
        <v>2930</v>
      </c>
      <c r="E1442" s="9" t="s">
        <v>2931</v>
      </c>
      <c r="F1442" s="9" t="s">
        <v>2932</v>
      </c>
      <c r="M1442" s="9" t="s">
        <v>20</v>
      </c>
      <c r="AF1442" s="51">
        <f t="shared" si="20"/>
        <v>0</v>
      </c>
    </row>
    <row r="1443" spans="1:131" ht="19.5" customHeight="1" x14ac:dyDescent="0.25">
      <c r="A1443" s="9">
        <v>1048</v>
      </c>
      <c r="B1443" s="10" t="s">
        <v>2933</v>
      </c>
      <c r="C1443" s="9" t="s">
        <v>2934</v>
      </c>
      <c r="E1443" s="9" t="s">
        <v>598</v>
      </c>
      <c r="F1443" s="9" t="s">
        <v>396</v>
      </c>
      <c r="J1443" s="129">
        <v>42170</v>
      </c>
      <c r="K1443" s="129">
        <v>42037</v>
      </c>
      <c r="L1443" s="129">
        <v>42460</v>
      </c>
      <c r="M1443" s="9" t="s">
        <v>20</v>
      </c>
      <c r="O1443" s="9">
        <v>30</v>
      </c>
      <c r="Q1443" s="9" t="s">
        <v>54</v>
      </c>
      <c r="S1443" s="13">
        <v>20000000</v>
      </c>
      <c r="T1443" s="13">
        <v>20000000</v>
      </c>
      <c r="U1443" s="13">
        <v>5000000</v>
      </c>
      <c r="V1443" s="13">
        <v>15000000</v>
      </c>
      <c r="AF1443" s="51">
        <f t="shared" si="20"/>
        <v>15000000</v>
      </c>
      <c r="AH1443" s="11">
        <v>42061</v>
      </c>
      <c r="AI1443" s="11">
        <v>42400</v>
      </c>
      <c r="AJ1443" s="13">
        <v>20000179</v>
      </c>
      <c r="AK1443" s="13">
        <v>5000000</v>
      </c>
    </row>
    <row r="1444" spans="1:131" s="18" customFormat="1" ht="19.5" customHeight="1" x14ac:dyDescent="0.25">
      <c r="A1444" s="18">
        <v>1048</v>
      </c>
      <c r="B1444" s="17" t="s">
        <v>2933</v>
      </c>
      <c r="C1444" s="18" t="s">
        <v>2934</v>
      </c>
      <c r="D1444" s="19" t="s">
        <v>3909</v>
      </c>
      <c r="E1444" s="9" t="s">
        <v>598</v>
      </c>
      <c r="F1444" s="9" t="s">
        <v>396</v>
      </c>
      <c r="I1444" s="9"/>
      <c r="J1444" s="130"/>
      <c r="K1444" s="130"/>
      <c r="L1444" s="130">
        <v>42400</v>
      </c>
      <c r="R1444" s="20"/>
      <c r="S1444" s="20"/>
      <c r="T1444" s="20"/>
      <c r="U1444" s="20"/>
      <c r="V1444" s="20"/>
      <c r="W1444" s="20"/>
      <c r="X1444" s="20"/>
      <c r="Y1444" s="20"/>
      <c r="Z1444" s="20"/>
      <c r="AA1444" s="20"/>
      <c r="AB1444" s="20"/>
      <c r="AC1444" s="20"/>
      <c r="AD1444" s="20"/>
      <c r="AE1444" s="20"/>
      <c r="AF1444" s="80"/>
      <c r="AG1444" s="46"/>
      <c r="AH1444" s="19"/>
      <c r="AI1444" s="19"/>
      <c r="AJ1444" s="20"/>
      <c r="AK1444" s="20"/>
      <c r="AL1444" s="19"/>
      <c r="AM1444" s="19"/>
      <c r="AN1444" s="20"/>
      <c r="AO1444" s="20"/>
      <c r="AP1444" s="19"/>
      <c r="AQ1444" s="19"/>
      <c r="AR1444" s="20"/>
      <c r="AS1444" s="20"/>
      <c r="AT1444" s="19"/>
      <c r="AU1444" s="19"/>
      <c r="AV1444" s="20"/>
      <c r="AW1444" s="20"/>
      <c r="AX1444" s="19"/>
      <c r="AY1444" s="19"/>
      <c r="AZ1444" s="20"/>
      <c r="BA1444" s="20"/>
      <c r="BB1444" s="19"/>
      <c r="BC1444" s="19"/>
      <c r="BD1444" s="20"/>
      <c r="BE1444" s="20"/>
      <c r="BF1444" s="19"/>
      <c r="BG1444" s="19"/>
      <c r="BH1444" s="20"/>
      <c r="BI1444" s="20"/>
      <c r="BJ1444" s="19"/>
      <c r="BK1444" s="19"/>
      <c r="BL1444" s="20"/>
      <c r="BM1444" s="20"/>
      <c r="BN1444" s="19"/>
      <c r="BO1444" s="19"/>
      <c r="BP1444" s="20"/>
      <c r="BQ1444" s="20"/>
      <c r="BT1444" s="20"/>
      <c r="BU1444" s="20"/>
      <c r="BX1444" s="20"/>
      <c r="BY1444" s="20"/>
      <c r="CB1444" s="20"/>
      <c r="CC1444" s="20"/>
      <c r="CF1444" s="20"/>
      <c r="CG1444" s="20"/>
      <c r="CJ1444" s="20"/>
      <c r="CK1444" s="20"/>
      <c r="CN1444" s="20"/>
      <c r="CO1444" s="20"/>
      <c r="CP1444" s="19"/>
      <c r="CQ1444" s="19"/>
      <c r="CR1444" s="20"/>
      <c r="CS1444" s="20"/>
      <c r="CT1444" s="19"/>
      <c r="CU1444" s="19"/>
      <c r="CV1444" s="20"/>
      <c r="CW1444" s="20"/>
      <c r="CX1444" s="96"/>
      <c r="CY1444" s="96"/>
      <c r="CZ1444" s="20"/>
      <c r="DA1444" s="20"/>
      <c r="DB1444" s="96"/>
      <c r="DC1444" s="96"/>
      <c r="DD1444" s="20"/>
      <c r="DE1444" s="20"/>
      <c r="DF1444" s="96"/>
      <c r="DG1444" s="96"/>
      <c r="DH1444" s="20"/>
      <c r="DI1444" s="20"/>
      <c r="DJ1444" s="96"/>
      <c r="DK1444" s="96"/>
      <c r="DL1444" s="20"/>
      <c r="DM1444" s="20"/>
      <c r="DN1444" s="96"/>
      <c r="DO1444" s="96"/>
      <c r="DP1444" s="20"/>
      <c r="DQ1444" s="20"/>
      <c r="DR1444" s="96"/>
      <c r="DS1444" s="96"/>
      <c r="DT1444" s="20"/>
      <c r="DU1444" s="20"/>
      <c r="DV1444" s="96"/>
      <c r="DW1444" s="96"/>
      <c r="DX1444" s="20"/>
      <c r="DY1444" s="20"/>
      <c r="DZ1444" s="56"/>
      <c r="EA1444" s="57"/>
    </row>
    <row r="1445" spans="1:131" ht="19.5" customHeight="1" x14ac:dyDescent="0.25">
      <c r="A1445" s="9">
        <v>1049</v>
      </c>
      <c r="B1445" s="10" t="s">
        <v>2935</v>
      </c>
      <c r="C1445" s="9" t="s">
        <v>2936</v>
      </c>
      <c r="E1445" s="9" t="s">
        <v>300</v>
      </c>
      <c r="F1445" s="9" t="s">
        <v>2937</v>
      </c>
      <c r="I1445" s="9" t="s">
        <v>78</v>
      </c>
      <c r="J1445" s="129">
        <v>42086</v>
      </c>
      <c r="K1445" s="129">
        <v>42064</v>
      </c>
      <c r="L1445" s="129">
        <v>42308</v>
      </c>
      <c r="M1445" s="9" t="s">
        <v>20</v>
      </c>
      <c r="O1445" s="9">
        <v>25</v>
      </c>
      <c r="Q1445" s="9" t="s">
        <v>54</v>
      </c>
      <c r="S1445" s="13">
        <v>4647292</v>
      </c>
      <c r="T1445" s="13">
        <v>4647292</v>
      </c>
      <c r="U1445" s="13">
        <v>1161823</v>
      </c>
      <c r="V1445" s="13">
        <v>3118077</v>
      </c>
      <c r="AF1445" s="51">
        <f t="shared" si="20"/>
        <v>3118077</v>
      </c>
    </row>
    <row r="1446" spans="1:131" ht="19.5" customHeight="1" x14ac:dyDescent="0.25">
      <c r="A1446" s="9">
        <v>1050</v>
      </c>
      <c r="B1446" s="10" t="s">
        <v>2938</v>
      </c>
      <c r="C1446" s="9" t="s">
        <v>2939</v>
      </c>
      <c r="E1446" s="9" t="s">
        <v>300</v>
      </c>
      <c r="F1446" s="9" t="s">
        <v>2937</v>
      </c>
      <c r="I1446" s="9" t="s">
        <v>78</v>
      </c>
      <c r="J1446" s="129">
        <v>42086</v>
      </c>
      <c r="K1446" s="129">
        <v>42064</v>
      </c>
      <c r="L1446" s="129">
        <v>42308</v>
      </c>
      <c r="M1446" s="9" t="s">
        <v>20</v>
      </c>
      <c r="O1446" s="9">
        <v>30</v>
      </c>
      <c r="Q1446" s="9" t="s">
        <v>54</v>
      </c>
      <c r="S1446" s="13">
        <v>5086204</v>
      </c>
      <c r="T1446" s="13">
        <v>5086204</v>
      </c>
      <c r="U1446" s="13">
        <v>1271551</v>
      </c>
      <c r="V1446" s="13">
        <v>3414749</v>
      </c>
      <c r="AF1446" s="51">
        <f t="shared" si="20"/>
        <v>3414749</v>
      </c>
    </row>
    <row r="1447" spans="1:131" ht="19.5" customHeight="1" x14ac:dyDescent="0.25">
      <c r="A1447" s="9">
        <v>1051</v>
      </c>
      <c r="B1447" s="10" t="s">
        <v>2940</v>
      </c>
      <c r="C1447" s="9" t="s">
        <v>2941</v>
      </c>
      <c r="E1447" s="9" t="s">
        <v>300</v>
      </c>
      <c r="F1447" s="9" t="s">
        <v>2937</v>
      </c>
      <c r="I1447" s="9" t="s">
        <v>78</v>
      </c>
      <c r="J1447" s="129">
        <v>42086</v>
      </c>
      <c r="K1447" s="129">
        <v>42064</v>
      </c>
      <c r="L1447" s="129">
        <v>42308</v>
      </c>
      <c r="M1447" s="9" t="s">
        <v>20</v>
      </c>
      <c r="O1447" s="9">
        <v>29</v>
      </c>
      <c r="Q1447" s="9" t="s">
        <v>54</v>
      </c>
      <c r="S1447" s="13">
        <v>3618592</v>
      </c>
      <c r="T1447" s="13">
        <v>3618592</v>
      </c>
      <c r="U1447" s="13">
        <v>904648</v>
      </c>
      <c r="V1447" s="13">
        <v>2422752</v>
      </c>
      <c r="AF1447" s="51">
        <f t="shared" ref="AF1447:AF1456" si="21">SUM(V1447:AE1447)</f>
        <v>2422752</v>
      </c>
    </row>
    <row r="1448" spans="1:131" ht="19.5" customHeight="1" x14ac:dyDescent="0.25">
      <c r="A1448" s="9">
        <v>1052</v>
      </c>
      <c r="B1448" s="10" t="s">
        <v>2942</v>
      </c>
      <c r="C1448" s="9" t="s">
        <v>2943</v>
      </c>
      <c r="E1448" s="9" t="s">
        <v>300</v>
      </c>
      <c r="F1448" s="9" t="s">
        <v>2937</v>
      </c>
      <c r="I1448" s="9" t="s">
        <v>78</v>
      </c>
      <c r="J1448" s="129">
        <v>42086</v>
      </c>
      <c r="K1448" s="129">
        <v>42064</v>
      </c>
      <c r="L1448" s="129">
        <v>42308</v>
      </c>
      <c r="M1448" s="9" t="s">
        <v>20</v>
      </c>
      <c r="O1448" s="9">
        <v>29</v>
      </c>
      <c r="Q1448" s="9" t="s">
        <v>54</v>
      </c>
      <c r="S1448" s="13">
        <v>5045056</v>
      </c>
      <c r="T1448" s="13">
        <v>5045056</v>
      </c>
      <c r="U1448" s="13">
        <v>1261264</v>
      </c>
      <c r="V1448" s="13">
        <v>3386936</v>
      </c>
      <c r="AF1448" s="51">
        <f t="shared" si="21"/>
        <v>3386936</v>
      </c>
    </row>
    <row r="1449" spans="1:131" ht="19.5" customHeight="1" x14ac:dyDescent="0.25">
      <c r="A1449" s="9">
        <v>1053</v>
      </c>
      <c r="B1449" s="10" t="s">
        <v>2944</v>
      </c>
      <c r="C1449" s="9" t="s">
        <v>2945</v>
      </c>
      <c r="E1449" s="9" t="s">
        <v>300</v>
      </c>
      <c r="F1449" s="9" t="s">
        <v>2937</v>
      </c>
      <c r="I1449" s="9" t="s">
        <v>78</v>
      </c>
      <c r="J1449" s="129">
        <v>42086</v>
      </c>
      <c r="K1449" s="129">
        <v>42064</v>
      </c>
      <c r="L1449" s="129">
        <v>42308</v>
      </c>
      <c r="M1449" s="9" t="s">
        <v>20</v>
      </c>
      <c r="O1449" s="9">
        <v>31</v>
      </c>
      <c r="Q1449" s="9" t="s">
        <v>54</v>
      </c>
      <c r="S1449" s="13">
        <v>8866635</v>
      </c>
      <c r="T1449" s="13">
        <v>8866635</v>
      </c>
      <c r="U1449" s="13">
        <v>2216659</v>
      </c>
      <c r="V1449" s="13">
        <v>5970040</v>
      </c>
      <c r="AF1449" s="51">
        <f t="shared" si="21"/>
        <v>5970040</v>
      </c>
    </row>
    <row r="1450" spans="1:131" ht="19.5" customHeight="1" x14ac:dyDescent="0.25">
      <c r="A1450" s="9">
        <v>1054</v>
      </c>
      <c r="B1450" s="10" t="s">
        <v>2946</v>
      </c>
      <c r="C1450" s="9" t="s">
        <v>2947</v>
      </c>
      <c r="E1450" s="9" t="s">
        <v>300</v>
      </c>
      <c r="F1450" s="9" t="s">
        <v>2937</v>
      </c>
      <c r="I1450" s="9" t="s">
        <v>78</v>
      </c>
      <c r="J1450" s="129">
        <v>42086</v>
      </c>
      <c r="K1450" s="129">
        <v>42064</v>
      </c>
      <c r="L1450" s="129">
        <v>42308</v>
      </c>
      <c r="M1450" s="9" t="s">
        <v>20</v>
      </c>
      <c r="O1450" s="9">
        <v>28</v>
      </c>
      <c r="Q1450" s="9" t="s">
        <v>54</v>
      </c>
      <c r="S1450" s="13">
        <v>4537564</v>
      </c>
      <c r="T1450" s="13">
        <v>4537564</v>
      </c>
      <c r="U1450" s="13">
        <v>1134391</v>
      </c>
      <c r="V1450" s="13">
        <v>3043909</v>
      </c>
      <c r="AF1450" s="51">
        <f t="shared" si="21"/>
        <v>3043909</v>
      </c>
    </row>
    <row r="1451" spans="1:131" ht="19.5" customHeight="1" x14ac:dyDescent="0.25">
      <c r="A1451" s="9">
        <v>1055</v>
      </c>
      <c r="B1451" s="10" t="s">
        <v>2948</v>
      </c>
      <c r="C1451" s="9" t="s">
        <v>2949</v>
      </c>
      <c r="E1451" s="9" t="s">
        <v>300</v>
      </c>
      <c r="F1451" s="9" t="s">
        <v>2937</v>
      </c>
      <c r="I1451" s="9" t="s">
        <v>78</v>
      </c>
      <c r="J1451" s="129">
        <v>42086</v>
      </c>
      <c r="K1451" s="129">
        <v>42064</v>
      </c>
      <c r="L1451" s="129">
        <v>42308</v>
      </c>
      <c r="M1451" s="9" t="s">
        <v>20</v>
      </c>
      <c r="O1451" s="9">
        <v>29</v>
      </c>
      <c r="Q1451" s="9" t="s">
        <v>54</v>
      </c>
      <c r="S1451" s="13">
        <v>4654150</v>
      </c>
      <c r="T1451" s="13">
        <v>4654150</v>
      </c>
      <c r="U1451" s="13">
        <v>1163537</v>
      </c>
      <c r="V1451" s="13">
        <v>3122713</v>
      </c>
      <c r="AF1451" s="51">
        <f t="shared" si="21"/>
        <v>3122713</v>
      </c>
    </row>
    <row r="1452" spans="1:131" ht="19.5" customHeight="1" x14ac:dyDescent="0.25">
      <c r="A1452" s="9">
        <v>1056</v>
      </c>
      <c r="B1452" s="10" t="s">
        <v>2950</v>
      </c>
      <c r="C1452" s="9" t="s">
        <v>2951</v>
      </c>
      <c r="E1452" s="9" t="s">
        <v>300</v>
      </c>
      <c r="F1452" s="9" t="s">
        <v>2937</v>
      </c>
      <c r="I1452" s="9" t="s">
        <v>78</v>
      </c>
      <c r="J1452" s="129">
        <v>42086</v>
      </c>
      <c r="K1452" s="129">
        <v>42064</v>
      </c>
      <c r="L1452" s="129">
        <v>42308</v>
      </c>
      <c r="M1452" s="9" t="s">
        <v>20</v>
      </c>
      <c r="O1452" s="9">
        <v>29</v>
      </c>
      <c r="Q1452" s="9" t="s">
        <v>54</v>
      </c>
      <c r="S1452" s="13">
        <v>5335550</v>
      </c>
      <c r="T1452" s="13">
        <v>5335550</v>
      </c>
      <c r="U1452" s="13">
        <v>1333887</v>
      </c>
      <c r="V1452" s="13">
        <v>3583303</v>
      </c>
      <c r="AF1452" s="51">
        <f t="shared" si="21"/>
        <v>3583303</v>
      </c>
    </row>
    <row r="1453" spans="1:131" ht="19.5" customHeight="1" x14ac:dyDescent="0.25">
      <c r="A1453" s="9">
        <v>1057</v>
      </c>
      <c r="B1453" s="10" t="s">
        <v>2952</v>
      </c>
      <c r="C1453" s="9" t="s">
        <v>2953</v>
      </c>
      <c r="E1453" s="9" t="s">
        <v>300</v>
      </c>
      <c r="F1453" s="9" t="s">
        <v>2937</v>
      </c>
      <c r="I1453" s="9" t="s">
        <v>122</v>
      </c>
      <c r="J1453" s="129">
        <v>42095</v>
      </c>
      <c r="K1453" s="129">
        <v>42064</v>
      </c>
      <c r="L1453" s="129">
        <v>42308</v>
      </c>
      <c r="M1453" s="9" t="s">
        <v>20</v>
      </c>
      <c r="O1453" s="9">
        <v>29</v>
      </c>
      <c r="Q1453" s="9" t="s">
        <v>54</v>
      </c>
      <c r="S1453" s="13">
        <v>1854714</v>
      </c>
      <c r="T1453" s="13">
        <v>1854714</v>
      </c>
      <c r="U1453" s="13">
        <v>463678</v>
      </c>
      <c r="V1453" s="13">
        <v>1230502</v>
      </c>
      <c r="AF1453" s="51">
        <f t="shared" si="21"/>
        <v>1230502</v>
      </c>
    </row>
    <row r="1454" spans="1:131" ht="19.5" customHeight="1" x14ac:dyDescent="0.25">
      <c r="A1454" s="9">
        <v>1058</v>
      </c>
      <c r="B1454" s="10" t="s">
        <v>2954</v>
      </c>
      <c r="C1454" s="9" t="s">
        <v>2955</v>
      </c>
      <c r="E1454" s="9" t="s">
        <v>300</v>
      </c>
      <c r="F1454" s="9" t="s">
        <v>2937</v>
      </c>
      <c r="I1454" s="9" t="s">
        <v>28</v>
      </c>
      <c r="J1454" s="129">
        <v>42095</v>
      </c>
      <c r="K1454" s="129">
        <v>42064</v>
      </c>
      <c r="L1454" s="129">
        <v>42308</v>
      </c>
      <c r="M1454" s="9" t="s">
        <v>20</v>
      </c>
      <c r="O1454" s="9">
        <v>32</v>
      </c>
      <c r="Q1454" s="9" t="s">
        <v>54</v>
      </c>
      <c r="S1454" s="13">
        <v>2784659</v>
      </c>
      <c r="T1454" s="13">
        <v>2784659</v>
      </c>
      <c r="U1454" s="13">
        <v>696165</v>
      </c>
      <c r="V1454" s="13">
        <v>1859075</v>
      </c>
      <c r="AF1454" s="51">
        <f t="shared" si="21"/>
        <v>1859075</v>
      </c>
    </row>
    <row r="1455" spans="1:131" ht="19.5" customHeight="1" x14ac:dyDescent="0.25">
      <c r="A1455" s="9">
        <v>1059</v>
      </c>
      <c r="B1455" s="10" t="s">
        <v>2956</v>
      </c>
      <c r="C1455" s="9" t="s">
        <v>2957</v>
      </c>
      <c r="E1455" s="9" t="s">
        <v>300</v>
      </c>
      <c r="F1455" s="9" t="s">
        <v>2937</v>
      </c>
      <c r="I1455" s="9" t="s">
        <v>28</v>
      </c>
      <c r="J1455" s="129">
        <v>42095</v>
      </c>
      <c r="K1455" s="129">
        <v>42064</v>
      </c>
      <c r="L1455" s="129">
        <v>42308</v>
      </c>
      <c r="M1455" s="9" t="s">
        <v>20</v>
      </c>
      <c r="O1455" s="9">
        <v>32</v>
      </c>
      <c r="Q1455" s="9" t="s">
        <v>54</v>
      </c>
      <c r="S1455" s="13">
        <v>3086411</v>
      </c>
      <c r="T1455" s="13">
        <v>3086411</v>
      </c>
      <c r="U1455" s="13">
        <v>771603</v>
      </c>
      <c r="V1455" s="13">
        <v>2063037</v>
      </c>
      <c r="AF1455" s="51">
        <f t="shared" si="21"/>
        <v>2063037</v>
      </c>
    </row>
    <row r="1456" spans="1:131" ht="19.5" customHeight="1" x14ac:dyDescent="0.25">
      <c r="A1456" s="9">
        <v>1060</v>
      </c>
      <c r="B1456" s="10" t="s">
        <v>2958</v>
      </c>
      <c r="C1456" s="9" t="s">
        <v>2959</v>
      </c>
      <c r="E1456" s="9" t="s">
        <v>300</v>
      </c>
      <c r="F1456" s="9" t="s">
        <v>2937</v>
      </c>
      <c r="I1456" s="9" t="s">
        <v>28</v>
      </c>
      <c r="J1456" s="129">
        <v>42095</v>
      </c>
      <c r="K1456" s="129">
        <v>42064</v>
      </c>
      <c r="L1456" s="129">
        <v>42308</v>
      </c>
      <c r="M1456" s="9" t="s">
        <v>20</v>
      </c>
      <c r="O1456" s="9">
        <v>32</v>
      </c>
      <c r="Q1456" s="9" t="s">
        <v>54</v>
      </c>
      <c r="S1456" s="13">
        <v>2674931</v>
      </c>
      <c r="T1456" s="13">
        <v>2674931</v>
      </c>
      <c r="U1456" s="13">
        <v>668733</v>
      </c>
      <c r="V1456" s="13">
        <v>1784907</v>
      </c>
      <c r="AF1456" s="51">
        <f t="shared" si="21"/>
        <v>1784907</v>
      </c>
    </row>
    <row r="1457" spans="1:131" ht="51.75" customHeight="1" x14ac:dyDescent="0.25">
      <c r="A1457" s="9">
        <v>1061</v>
      </c>
      <c r="B1457" s="10" t="s">
        <v>2964</v>
      </c>
      <c r="C1457" s="9" t="s">
        <v>2965</v>
      </c>
      <c r="E1457" s="9" t="s">
        <v>2665</v>
      </c>
      <c r="F1457" s="9" t="s">
        <v>2666</v>
      </c>
      <c r="I1457" s="9" t="s">
        <v>25</v>
      </c>
      <c r="J1457" s="129">
        <v>41153</v>
      </c>
      <c r="K1457" s="129">
        <v>40909</v>
      </c>
      <c r="L1457" s="129">
        <v>42093</v>
      </c>
      <c r="Q1457" s="9" t="s">
        <v>54</v>
      </c>
      <c r="S1457" s="13">
        <v>13068000</v>
      </c>
      <c r="T1457" s="13">
        <v>13068000</v>
      </c>
      <c r="U1457" s="13">
        <v>1268000</v>
      </c>
      <c r="V1457" s="13">
        <v>3000000</v>
      </c>
      <c r="W1457" s="13">
        <v>8000000</v>
      </c>
      <c r="AB1457" s="13">
        <v>800000</v>
      </c>
      <c r="AF1457" s="51">
        <f t="shared" ref="AF1457:AF1496" si="22">SUM(V1457:AE1457)</f>
        <v>11800000</v>
      </c>
      <c r="AH1457" s="11">
        <v>40909</v>
      </c>
      <c r="AI1457" s="11">
        <v>42093</v>
      </c>
      <c r="AJ1457" s="13">
        <v>13517791</v>
      </c>
      <c r="AK1457" s="13">
        <v>1268000</v>
      </c>
    </row>
    <row r="1458" spans="1:131" ht="19.5" customHeight="1" x14ac:dyDescent="0.25">
      <c r="A1458" s="9">
        <v>1062</v>
      </c>
      <c r="B1458" s="10" t="s">
        <v>2966</v>
      </c>
      <c r="C1458" s="9" t="s">
        <v>2968</v>
      </c>
      <c r="E1458" s="9" t="s">
        <v>2967</v>
      </c>
      <c r="F1458" s="9" t="s">
        <v>139</v>
      </c>
      <c r="I1458" s="9" t="s">
        <v>35</v>
      </c>
      <c r="J1458" s="129">
        <v>42037</v>
      </c>
      <c r="K1458" s="129">
        <v>41830</v>
      </c>
      <c r="L1458" s="129">
        <v>42400</v>
      </c>
      <c r="O1458" s="9">
        <v>30</v>
      </c>
      <c r="Q1458" s="9" t="s">
        <v>54</v>
      </c>
      <c r="S1458" s="13">
        <v>638822213</v>
      </c>
      <c r="T1458" s="13">
        <v>638822213</v>
      </c>
      <c r="U1458" s="13">
        <v>159705553</v>
      </c>
      <c r="AF1458" s="51">
        <f t="shared" si="22"/>
        <v>0</v>
      </c>
      <c r="AH1458" s="11">
        <v>41830</v>
      </c>
      <c r="AI1458" s="11">
        <v>42063</v>
      </c>
      <c r="AJ1458" s="13">
        <v>321000655</v>
      </c>
      <c r="AK1458" s="13">
        <v>80250164</v>
      </c>
      <c r="AL1458" s="11">
        <v>42064</v>
      </c>
      <c r="AM1458" s="11">
        <v>42124</v>
      </c>
      <c r="AN1458" s="13">
        <v>125024323</v>
      </c>
      <c r="AO1458" s="13">
        <v>31256081</v>
      </c>
      <c r="AP1458" s="11">
        <v>42125</v>
      </c>
      <c r="AQ1458" s="11">
        <v>42247</v>
      </c>
      <c r="AR1458" s="13">
        <v>65948481</v>
      </c>
      <c r="AS1458" s="13">
        <v>16487120</v>
      </c>
      <c r="AT1458" s="11">
        <v>42248</v>
      </c>
      <c r="AU1458" s="11">
        <v>42338</v>
      </c>
      <c r="AV1458" s="13">
        <v>2970550</v>
      </c>
      <c r="AW1458" s="13">
        <v>742638</v>
      </c>
      <c r="AX1458" s="11">
        <v>41830</v>
      </c>
      <c r="AY1458" s="11">
        <v>42338</v>
      </c>
      <c r="AZ1458" s="13">
        <v>616542016</v>
      </c>
      <c r="BA1458" s="13">
        <v>25399501</v>
      </c>
      <c r="DZ1458" s="54">
        <v>616542016</v>
      </c>
      <c r="EA1458" s="55">
        <v>154135504</v>
      </c>
    </row>
    <row r="1459" spans="1:131" ht="19.5" customHeight="1" x14ac:dyDescent="0.25">
      <c r="A1459" s="9">
        <v>1063</v>
      </c>
      <c r="B1459" s="10" t="s">
        <v>2969</v>
      </c>
      <c r="C1459" s="9" t="s">
        <v>2970</v>
      </c>
      <c r="E1459" s="9" t="s">
        <v>4036</v>
      </c>
      <c r="F1459" s="9" t="s">
        <v>2971</v>
      </c>
      <c r="I1459" s="9" t="s">
        <v>35</v>
      </c>
      <c r="J1459" s="129">
        <v>42072</v>
      </c>
      <c r="K1459" s="129">
        <v>41977</v>
      </c>
      <c r="L1459" s="129">
        <v>42551</v>
      </c>
      <c r="O1459" s="9">
        <v>21</v>
      </c>
      <c r="Q1459" s="9" t="s">
        <v>61</v>
      </c>
      <c r="S1459" s="13">
        <v>7060634648</v>
      </c>
      <c r="T1459" s="13">
        <v>7060634648</v>
      </c>
      <c r="U1459" s="13">
        <v>1765158662</v>
      </c>
      <c r="AF1459" s="51">
        <f t="shared" si="22"/>
        <v>0</v>
      </c>
      <c r="AH1459" s="11">
        <v>42005</v>
      </c>
      <c r="AI1459" s="11">
        <v>42094</v>
      </c>
      <c r="AJ1459" s="13">
        <v>1001661339</v>
      </c>
      <c r="AK1459" s="13">
        <v>250415335</v>
      </c>
      <c r="AL1459" s="11">
        <v>42095</v>
      </c>
      <c r="AM1459" s="11">
        <v>42185</v>
      </c>
      <c r="AN1459" s="13">
        <v>2362934876</v>
      </c>
      <c r="AO1459" s="13">
        <v>590733719</v>
      </c>
      <c r="AP1459" s="11">
        <v>42186</v>
      </c>
      <c r="AQ1459" s="11">
        <v>42277</v>
      </c>
      <c r="AR1459" s="13">
        <v>1432928631</v>
      </c>
      <c r="AS1459" s="13">
        <v>358232158</v>
      </c>
      <c r="AT1459" s="11">
        <v>42278</v>
      </c>
      <c r="AU1459" s="11">
        <v>42369</v>
      </c>
      <c r="AV1459" s="13">
        <v>224470733</v>
      </c>
      <c r="AW1459" s="13">
        <v>56117683</v>
      </c>
      <c r="AX1459" s="11">
        <v>42005</v>
      </c>
      <c r="AY1459" s="11">
        <v>42369</v>
      </c>
      <c r="AZ1459" s="13">
        <v>5771999012</v>
      </c>
      <c r="BA1459" s="13">
        <v>187500858</v>
      </c>
      <c r="DZ1459" s="54">
        <v>5771999012</v>
      </c>
      <c r="EA1459" s="55">
        <v>1442999753</v>
      </c>
    </row>
    <row r="1460" spans="1:131" ht="19.5" customHeight="1" x14ac:dyDescent="0.25">
      <c r="A1460" s="9">
        <v>1064</v>
      </c>
      <c r="B1460" s="10" t="s">
        <v>2972</v>
      </c>
      <c r="C1460" s="9" t="s">
        <v>2973</v>
      </c>
      <c r="E1460" s="9" t="s">
        <v>1369</v>
      </c>
      <c r="F1460" s="9" t="s">
        <v>2974</v>
      </c>
      <c r="I1460" s="9" t="s">
        <v>25</v>
      </c>
      <c r="J1460" s="129">
        <v>41103</v>
      </c>
      <c r="K1460" s="129">
        <v>40940</v>
      </c>
      <c r="L1460" s="129">
        <v>42004</v>
      </c>
      <c r="O1460" s="9">
        <v>27</v>
      </c>
      <c r="Q1460" s="9" t="s">
        <v>54</v>
      </c>
      <c r="S1460" s="13">
        <v>6666665</v>
      </c>
      <c r="T1460" s="13">
        <v>6666665</v>
      </c>
      <c r="U1460" s="13">
        <v>1666665</v>
      </c>
      <c r="W1460" s="13">
        <v>5000000</v>
      </c>
      <c r="AF1460" s="51">
        <f t="shared" si="22"/>
        <v>5000000</v>
      </c>
      <c r="AH1460" s="11">
        <v>40940</v>
      </c>
      <c r="AI1460" s="11">
        <v>42004</v>
      </c>
      <c r="AJ1460" s="13">
        <v>6667173</v>
      </c>
      <c r="AK1460" s="13">
        <v>1666666</v>
      </c>
    </row>
    <row r="1461" spans="1:131" ht="19.5" customHeight="1" x14ac:dyDescent="0.25">
      <c r="A1461" s="9">
        <v>1065</v>
      </c>
      <c r="B1461" s="10" t="s">
        <v>2975</v>
      </c>
      <c r="C1461" s="9" t="s">
        <v>2976</v>
      </c>
      <c r="E1461" s="9" t="s">
        <v>2977</v>
      </c>
      <c r="F1461" s="9" t="s">
        <v>161</v>
      </c>
      <c r="I1461" s="9" t="s">
        <v>35</v>
      </c>
      <c r="J1461" s="129">
        <v>41876</v>
      </c>
      <c r="K1461" s="129">
        <v>41275</v>
      </c>
      <c r="L1461" s="129">
        <v>42186</v>
      </c>
      <c r="M1461" s="9" t="s">
        <v>20</v>
      </c>
      <c r="O1461" s="9">
        <v>29</v>
      </c>
      <c r="Q1461" s="9" t="s">
        <v>54</v>
      </c>
      <c r="S1461" s="13">
        <v>424212000</v>
      </c>
      <c r="T1461" s="13">
        <v>424212000</v>
      </c>
      <c r="U1461" s="13">
        <v>105488400</v>
      </c>
      <c r="V1461" s="13">
        <v>306211600</v>
      </c>
      <c r="AF1461" s="51">
        <f t="shared" si="22"/>
        <v>306211600</v>
      </c>
      <c r="AH1461" s="11">
        <v>41275</v>
      </c>
      <c r="AI1461" s="11">
        <v>42004</v>
      </c>
      <c r="AJ1461" s="13">
        <v>301170569</v>
      </c>
      <c r="AK1461" s="13">
        <v>75292642</v>
      </c>
      <c r="AL1461" s="11">
        <v>42005</v>
      </c>
      <c r="AM1461" s="11">
        <v>42094</v>
      </c>
      <c r="AN1461" s="13">
        <v>11775149</v>
      </c>
      <c r="AO1461" s="13">
        <v>2943787</v>
      </c>
      <c r="AP1461" s="11">
        <v>40909</v>
      </c>
      <c r="AQ1461" s="11">
        <v>41364</v>
      </c>
      <c r="AR1461" s="13">
        <v>3965765</v>
      </c>
      <c r="AS1461" s="13">
        <v>991441</v>
      </c>
      <c r="AT1461" s="11">
        <v>42095</v>
      </c>
      <c r="AU1461" s="11">
        <v>42277</v>
      </c>
      <c r="AV1461" s="13">
        <v>22918753</v>
      </c>
      <c r="AW1461" s="13">
        <v>5729688</v>
      </c>
      <c r="AX1461" s="11">
        <v>42278</v>
      </c>
      <c r="AY1461" s="11">
        <v>42369</v>
      </c>
      <c r="AZ1461" s="13">
        <v>8003339</v>
      </c>
      <c r="BA1461" s="13">
        <v>2000835</v>
      </c>
      <c r="BB1461" s="11">
        <v>42370</v>
      </c>
      <c r="BC1461" s="11">
        <v>42460</v>
      </c>
      <c r="BD1461" s="13">
        <v>41303275</v>
      </c>
      <c r="BE1461" s="13">
        <v>10325819</v>
      </c>
      <c r="BF1461" s="11">
        <v>40909</v>
      </c>
      <c r="BG1461" s="11">
        <v>42460</v>
      </c>
      <c r="BH1461" s="13">
        <v>423710442</v>
      </c>
      <c r="BI1461" s="13">
        <v>8204188</v>
      </c>
      <c r="DZ1461" s="54">
        <v>423710442</v>
      </c>
      <c r="EA1461" s="55">
        <v>105488400</v>
      </c>
    </row>
    <row r="1462" spans="1:131" s="18" customFormat="1" ht="19.5" customHeight="1" x14ac:dyDescent="0.25">
      <c r="A1462" s="18">
        <v>1065</v>
      </c>
      <c r="B1462" s="17" t="s">
        <v>2975</v>
      </c>
      <c r="C1462" s="18" t="s">
        <v>2976</v>
      </c>
      <c r="D1462" s="19">
        <v>42480</v>
      </c>
      <c r="G1462" s="19"/>
      <c r="J1462" s="130"/>
      <c r="K1462" s="130"/>
      <c r="L1462" s="130">
        <v>42460</v>
      </c>
      <c r="R1462" s="20"/>
      <c r="S1462" s="20"/>
      <c r="T1462" s="20"/>
      <c r="U1462" s="20"/>
      <c r="V1462" s="20"/>
      <c r="W1462" s="20"/>
      <c r="X1462" s="20"/>
      <c r="Y1462" s="20"/>
      <c r="Z1462" s="20"/>
      <c r="AA1462" s="20"/>
      <c r="AB1462" s="20"/>
      <c r="AC1462" s="20"/>
      <c r="AD1462" s="20"/>
      <c r="AE1462" s="20"/>
      <c r="AF1462" s="80"/>
      <c r="AG1462" s="46"/>
      <c r="AH1462" s="19"/>
      <c r="AI1462" s="19"/>
      <c r="AJ1462" s="20"/>
      <c r="AK1462" s="20"/>
      <c r="AL1462" s="19"/>
      <c r="AM1462" s="19"/>
      <c r="AN1462" s="20"/>
      <c r="AO1462" s="20"/>
      <c r="AP1462" s="19"/>
      <c r="AQ1462" s="19"/>
      <c r="AR1462" s="20"/>
      <c r="AS1462" s="20"/>
      <c r="AT1462" s="19"/>
      <c r="AU1462" s="19"/>
      <c r="AV1462" s="20"/>
      <c r="AW1462" s="20"/>
      <c r="AX1462" s="19"/>
      <c r="AY1462" s="19"/>
      <c r="AZ1462" s="20"/>
      <c r="BA1462" s="20"/>
      <c r="BB1462" s="19"/>
      <c r="BC1462" s="19"/>
      <c r="BD1462" s="20"/>
      <c r="BE1462" s="20"/>
      <c r="BF1462" s="19"/>
      <c r="BG1462" s="19"/>
      <c r="BH1462" s="20"/>
      <c r="BI1462" s="20"/>
      <c r="BJ1462" s="19"/>
      <c r="BK1462" s="19"/>
      <c r="BL1462" s="20"/>
      <c r="BM1462" s="20"/>
      <c r="BN1462" s="19"/>
      <c r="BO1462" s="19"/>
      <c r="BP1462" s="20"/>
      <c r="BQ1462" s="20"/>
      <c r="BT1462" s="20"/>
      <c r="BU1462" s="20"/>
      <c r="BX1462" s="20"/>
      <c r="BY1462" s="20"/>
      <c r="CB1462" s="20"/>
      <c r="CC1462" s="20"/>
      <c r="CF1462" s="20"/>
      <c r="CG1462" s="20"/>
      <c r="CJ1462" s="20"/>
      <c r="CK1462" s="20"/>
      <c r="CN1462" s="20"/>
      <c r="CO1462" s="20"/>
      <c r="CP1462" s="19"/>
      <c r="CQ1462" s="19"/>
      <c r="CR1462" s="20"/>
      <c r="CS1462" s="20"/>
      <c r="CT1462" s="19"/>
      <c r="CU1462" s="19"/>
      <c r="CV1462" s="20"/>
      <c r="CW1462" s="20"/>
      <c r="CX1462" s="96"/>
      <c r="CY1462" s="96"/>
      <c r="CZ1462" s="20"/>
      <c r="DA1462" s="20"/>
      <c r="DB1462" s="96"/>
      <c r="DC1462" s="96"/>
      <c r="DD1462" s="20"/>
      <c r="DE1462" s="20"/>
      <c r="DF1462" s="96"/>
      <c r="DG1462" s="96"/>
      <c r="DH1462" s="20"/>
      <c r="DI1462" s="20"/>
      <c r="DJ1462" s="96"/>
      <c r="DK1462" s="96"/>
      <c r="DL1462" s="20"/>
      <c r="DM1462" s="20"/>
      <c r="DN1462" s="96"/>
      <c r="DO1462" s="96"/>
      <c r="DP1462" s="20"/>
      <c r="DQ1462" s="20"/>
      <c r="DR1462" s="96"/>
      <c r="DS1462" s="96"/>
      <c r="DT1462" s="20"/>
      <c r="DU1462" s="20"/>
      <c r="DV1462" s="96"/>
      <c r="DW1462" s="96"/>
      <c r="DX1462" s="20"/>
      <c r="DY1462" s="20"/>
      <c r="DZ1462" s="56"/>
      <c r="EA1462" s="57"/>
    </row>
    <row r="1463" spans="1:131" s="18" customFormat="1" ht="19.5" customHeight="1" x14ac:dyDescent="0.25">
      <c r="A1463" s="18">
        <v>1065</v>
      </c>
      <c r="B1463" s="17" t="s">
        <v>2975</v>
      </c>
      <c r="C1463" s="18" t="s">
        <v>2976</v>
      </c>
      <c r="D1463" s="19">
        <v>42523</v>
      </c>
      <c r="G1463" s="19"/>
      <c r="J1463" s="130"/>
      <c r="K1463" s="130">
        <v>40909</v>
      </c>
      <c r="L1463" s="130"/>
      <c r="R1463" s="20"/>
      <c r="S1463" s="20"/>
      <c r="T1463" s="20"/>
      <c r="U1463" s="20"/>
      <c r="V1463" s="20"/>
      <c r="W1463" s="20"/>
      <c r="X1463" s="20"/>
      <c r="Y1463" s="20"/>
      <c r="Z1463" s="20"/>
      <c r="AA1463" s="20"/>
      <c r="AB1463" s="20"/>
      <c r="AC1463" s="20"/>
      <c r="AD1463" s="20"/>
      <c r="AE1463" s="20"/>
      <c r="AF1463" s="80"/>
      <c r="AG1463" s="46"/>
      <c r="AH1463" s="19"/>
      <c r="AI1463" s="19"/>
      <c r="AJ1463" s="20"/>
      <c r="AK1463" s="20"/>
      <c r="AL1463" s="19"/>
      <c r="AM1463" s="19"/>
      <c r="AN1463" s="20"/>
      <c r="AO1463" s="20"/>
      <c r="AP1463" s="19"/>
      <c r="AQ1463" s="19"/>
      <c r="AR1463" s="20"/>
      <c r="AS1463" s="20"/>
      <c r="AT1463" s="19"/>
      <c r="AU1463" s="19"/>
      <c r="AV1463" s="20"/>
      <c r="AW1463" s="20"/>
      <c r="AX1463" s="19"/>
      <c r="AY1463" s="19"/>
      <c r="AZ1463" s="20"/>
      <c r="BA1463" s="20"/>
      <c r="BB1463" s="19"/>
      <c r="BC1463" s="19"/>
      <c r="BD1463" s="20"/>
      <c r="BE1463" s="20"/>
      <c r="BF1463" s="19"/>
      <c r="BG1463" s="19"/>
      <c r="BH1463" s="20"/>
      <c r="BI1463" s="20"/>
      <c r="BJ1463" s="19"/>
      <c r="BK1463" s="19"/>
      <c r="BL1463" s="20"/>
      <c r="BM1463" s="20"/>
      <c r="BN1463" s="19"/>
      <c r="BO1463" s="19"/>
      <c r="BP1463" s="20"/>
      <c r="BQ1463" s="20"/>
      <c r="BT1463" s="20"/>
      <c r="BU1463" s="20"/>
      <c r="BX1463" s="20"/>
      <c r="BY1463" s="20"/>
      <c r="CB1463" s="20"/>
      <c r="CC1463" s="20"/>
      <c r="CF1463" s="20"/>
      <c r="CG1463" s="20"/>
      <c r="CJ1463" s="20"/>
      <c r="CK1463" s="20"/>
      <c r="CN1463" s="20"/>
      <c r="CO1463" s="20"/>
      <c r="CP1463" s="19"/>
      <c r="CQ1463" s="19"/>
      <c r="CR1463" s="20"/>
      <c r="CS1463" s="20"/>
      <c r="CT1463" s="19"/>
      <c r="CU1463" s="19"/>
      <c r="CV1463" s="20"/>
      <c r="CW1463" s="20"/>
      <c r="CX1463" s="96"/>
      <c r="CY1463" s="96"/>
      <c r="CZ1463" s="20"/>
      <c r="DA1463" s="20"/>
      <c r="DB1463" s="96"/>
      <c r="DC1463" s="96"/>
      <c r="DD1463" s="20"/>
      <c r="DE1463" s="20"/>
      <c r="DF1463" s="96"/>
      <c r="DG1463" s="96"/>
      <c r="DH1463" s="20"/>
      <c r="DI1463" s="20"/>
      <c r="DJ1463" s="96"/>
      <c r="DK1463" s="96"/>
      <c r="DL1463" s="20"/>
      <c r="DM1463" s="20"/>
      <c r="DN1463" s="96"/>
      <c r="DO1463" s="96"/>
      <c r="DP1463" s="20"/>
      <c r="DQ1463" s="20"/>
      <c r="DR1463" s="96"/>
      <c r="DS1463" s="96"/>
      <c r="DT1463" s="20"/>
      <c r="DU1463" s="20"/>
      <c r="DV1463" s="96"/>
      <c r="DW1463" s="96"/>
      <c r="DX1463" s="20"/>
      <c r="DY1463" s="20"/>
      <c r="DZ1463" s="56"/>
      <c r="EA1463" s="57"/>
    </row>
    <row r="1464" spans="1:131" ht="19.5" customHeight="1" x14ac:dyDescent="0.25">
      <c r="A1464" s="9">
        <v>1066</v>
      </c>
      <c r="B1464" s="10" t="s">
        <v>2980</v>
      </c>
      <c r="C1464" s="9" t="s">
        <v>2979</v>
      </c>
      <c r="E1464" s="9" t="s">
        <v>447</v>
      </c>
      <c r="F1464" s="9" t="s">
        <v>2191</v>
      </c>
      <c r="I1464" s="9" t="s">
        <v>25</v>
      </c>
      <c r="J1464" s="129">
        <v>42051</v>
      </c>
      <c r="K1464" s="129">
        <v>42051</v>
      </c>
      <c r="L1464" s="129">
        <v>42144</v>
      </c>
      <c r="O1464" s="9">
        <v>24</v>
      </c>
      <c r="Q1464" s="9" t="s">
        <v>54</v>
      </c>
      <c r="S1464" s="13">
        <v>4565000</v>
      </c>
      <c r="T1464" s="13">
        <v>4565000</v>
      </c>
      <c r="U1464" s="13">
        <v>1141250</v>
      </c>
      <c r="AF1464" s="51">
        <f t="shared" si="22"/>
        <v>0</v>
      </c>
      <c r="AH1464" s="11">
        <v>42051</v>
      </c>
      <c r="AI1464" s="11">
        <v>42144</v>
      </c>
      <c r="AJ1464" s="13">
        <v>4453299</v>
      </c>
      <c r="AK1464" s="13">
        <v>1113325</v>
      </c>
    </row>
    <row r="1465" spans="1:131" ht="19.5" customHeight="1" x14ac:dyDescent="0.25">
      <c r="A1465" s="9">
        <v>1067</v>
      </c>
      <c r="B1465" s="10" t="s">
        <v>2983</v>
      </c>
      <c r="C1465" s="9" t="s">
        <v>2981</v>
      </c>
      <c r="E1465" s="9" t="s">
        <v>447</v>
      </c>
      <c r="F1465" s="9" t="s">
        <v>2191</v>
      </c>
      <c r="I1465" s="9" t="s">
        <v>25</v>
      </c>
      <c r="J1465" s="129">
        <v>42051</v>
      </c>
      <c r="K1465" s="129">
        <v>42051</v>
      </c>
      <c r="L1465" s="129">
        <v>42144</v>
      </c>
      <c r="O1465" s="9">
        <v>24</v>
      </c>
      <c r="Q1465" s="9" t="s">
        <v>54</v>
      </c>
      <c r="S1465" s="13">
        <v>4495000</v>
      </c>
      <c r="T1465" s="13">
        <v>4495000</v>
      </c>
      <c r="U1465" s="13">
        <v>1123750</v>
      </c>
      <c r="AF1465" s="51">
        <f t="shared" si="22"/>
        <v>0</v>
      </c>
      <c r="AH1465" s="11">
        <v>42051</v>
      </c>
      <c r="AI1465" s="11">
        <v>42144</v>
      </c>
      <c r="AJ1465" s="13">
        <v>4429574</v>
      </c>
      <c r="AK1465" s="13">
        <v>1107394</v>
      </c>
    </row>
    <row r="1466" spans="1:131" ht="19.5" customHeight="1" x14ac:dyDescent="0.25">
      <c r="A1466" s="9">
        <v>1068</v>
      </c>
      <c r="B1466" s="10" t="s">
        <v>2984</v>
      </c>
      <c r="C1466" s="9" t="s">
        <v>2982</v>
      </c>
      <c r="E1466" s="9" t="s">
        <v>447</v>
      </c>
      <c r="F1466" s="9" t="s">
        <v>2191</v>
      </c>
      <c r="I1466" s="9" t="s">
        <v>25</v>
      </c>
      <c r="J1466" s="129">
        <v>42051</v>
      </c>
      <c r="K1466" s="129">
        <v>42051</v>
      </c>
      <c r="L1466" s="129">
        <v>42144</v>
      </c>
      <c r="O1466" s="9">
        <v>24</v>
      </c>
      <c r="Q1466" s="9" t="s">
        <v>54</v>
      </c>
      <c r="S1466" s="13">
        <v>4460000</v>
      </c>
      <c r="T1466" s="13">
        <v>4460000</v>
      </c>
      <c r="U1466" s="13">
        <v>1115000</v>
      </c>
      <c r="AF1466" s="51">
        <f t="shared" si="22"/>
        <v>0</v>
      </c>
      <c r="AH1466" s="11">
        <v>42051</v>
      </c>
      <c r="AI1466" s="11">
        <v>42144</v>
      </c>
      <c r="AJ1466" s="13">
        <v>4381590</v>
      </c>
      <c r="AK1466" s="13">
        <v>1095398</v>
      </c>
    </row>
    <row r="1467" spans="1:131" ht="19.5" customHeight="1" x14ac:dyDescent="0.25">
      <c r="A1467" s="9">
        <v>1069</v>
      </c>
      <c r="B1467" s="10" t="s">
        <v>2985</v>
      </c>
      <c r="C1467" s="9" t="s">
        <v>2986</v>
      </c>
      <c r="E1467" s="9" t="s">
        <v>667</v>
      </c>
      <c r="F1467" s="9" t="s">
        <v>2987</v>
      </c>
      <c r="I1467" s="9" t="s">
        <v>35</v>
      </c>
      <c r="O1467" s="9">
        <v>26</v>
      </c>
      <c r="AF1467" s="51">
        <f t="shared" si="22"/>
        <v>0</v>
      </c>
    </row>
    <row r="1468" spans="1:131" ht="19.5" customHeight="1" x14ac:dyDescent="0.25">
      <c r="A1468" s="9">
        <v>1070</v>
      </c>
      <c r="B1468" s="10" t="s">
        <v>2988</v>
      </c>
      <c r="C1468" s="9" t="s">
        <v>2989</v>
      </c>
      <c r="E1468" s="9" t="s">
        <v>2990</v>
      </c>
      <c r="F1468" s="9" t="s">
        <v>2991</v>
      </c>
      <c r="I1468" s="9" t="s">
        <v>35</v>
      </c>
      <c r="O1468" s="9">
        <v>31</v>
      </c>
      <c r="AF1468" s="51">
        <f t="shared" si="22"/>
        <v>0</v>
      </c>
    </row>
    <row r="1469" spans="1:131" ht="19.5" customHeight="1" x14ac:dyDescent="0.25">
      <c r="A1469" s="9">
        <v>1071</v>
      </c>
      <c r="B1469" s="10" t="s">
        <v>2992</v>
      </c>
      <c r="C1469" s="9" t="s">
        <v>2993</v>
      </c>
      <c r="E1469" s="9" t="s">
        <v>2994</v>
      </c>
      <c r="F1469" s="9" t="s">
        <v>2995</v>
      </c>
      <c r="H1469" s="9" t="s">
        <v>202</v>
      </c>
      <c r="I1469" s="9" t="s">
        <v>97</v>
      </c>
      <c r="J1469" s="129">
        <v>42998</v>
      </c>
      <c r="K1469" s="129">
        <v>42522</v>
      </c>
      <c r="L1469" s="129">
        <v>43890</v>
      </c>
      <c r="M1469" s="9" t="s">
        <v>20</v>
      </c>
      <c r="O1469" s="9">
        <v>29</v>
      </c>
      <c r="Q1469" s="9" t="s">
        <v>54</v>
      </c>
      <c r="S1469" s="13">
        <v>235000000</v>
      </c>
      <c r="T1469" s="13">
        <v>235000000</v>
      </c>
      <c r="U1469" s="13">
        <v>45800000</v>
      </c>
      <c r="V1469" s="13">
        <v>112000000</v>
      </c>
      <c r="AF1469" s="51">
        <f t="shared" si="22"/>
        <v>112000000</v>
      </c>
      <c r="AH1469" s="11">
        <v>42531</v>
      </c>
      <c r="AI1469" s="11">
        <v>42735</v>
      </c>
      <c r="AJ1469" s="13">
        <v>2000080</v>
      </c>
      <c r="AK1469" s="13">
        <v>500020</v>
      </c>
      <c r="AL1469" s="11">
        <v>42921</v>
      </c>
      <c r="AM1469" s="11">
        <v>43008</v>
      </c>
      <c r="AN1469" s="13">
        <v>10012330</v>
      </c>
      <c r="AO1469" s="13">
        <v>2503083</v>
      </c>
      <c r="AP1469" s="11">
        <v>43009</v>
      </c>
      <c r="AQ1469" s="11">
        <v>43100</v>
      </c>
      <c r="AR1469" s="13">
        <v>10270934</v>
      </c>
      <c r="AS1469" s="13">
        <v>2567733</v>
      </c>
      <c r="AT1469" s="11">
        <v>43101</v>
      </c>
      <c r="AU1469" s="11">
        <v>43465</v>
      </c>
      <c r="AV1469" s="13">
        <v>42702726</v>
      </c>
      <c r="AW1469" s="13">
        <v>10675682</v>
      </c>
      <c r="AX1469" s="11">
        <v>43466</v>
      </c>
      <c r="AY1469" s="11">
        <v>43830</v>
      </c>
      <c r="AZ1469" s="13">
        <v>41940314</v>
      </c>
      <c r="BA1469" s="13">
        <v>10485078</v>
      </c>
      <c r="BB1469" s="11">
        <v>43922</v>
      </c>
      <c r="BC1469" s="11">
        <v>44012</v>
      </c>
      <c r="BD1469" s="13">
        <v>11001714</v>
      </c>
      <c r="BE1469" s="13">
        <v>2750429</v>
      </c>
      <c r="BF1469" s="11">
        <v>43831</v>
      </c>
      <c r="BG1469" s="11">
        <v>43921</v>
      </c>
      <c r="BH1469" s="13">
        <v>8229074</v>
      </c>
      <c r="BI1469" s="13">
        <v>2057268</v>
      </c>
      <c r="BJ1469" s="11">
        <v>44013</v>
      </c>
      <c r="BK1469" s="11">
        <v>44104</v>
      </c>
      <c r="BL1469" s="13">
        <v>24805888</v>
      </c>
      <c r="BM1469" s="13">
        <v>6201472</v>
      </c>
      <c r="BN1469" s="11">
        <v>44105</v>
      </c>
      <c r="BO1469" s="11">
        <v>44166</v>
      </c>
      <c r="BP1469" s="13">
        <v>45934433</v>
      </c>
      <c r="BQ1469" s="13">
        <v>9663235</v>
      </c>
    </row>
    <row r="1470" spans="1:131" s="18" customFormat="1" ht="19.5" customHeight="1" x14ac:dyDescent="0.25">
      <c r="A1470" s="18">
        <v>1071</v>
      </c>
      <c r="B1470" s="17" t="s">
        <v>2992</v>
      </c>
      <c r="C1470" s="18" t="s">
        <v>5348</v>
      </c>
      <c r="D1470" s="19">
        <v>42887</v>
      </c>
      <c r="G1470" s="19"/>
      <c r="I1470" s="18" t="s">
        <v>25</v>
      </c>
      <c r="J1470" s="130"/>
      <c r="K1470" s="130"/>
      <c r="L1470" s="130"/>
      <c r="R1470" s="20"/>
      <c r="S1470" s="20"/>
      <c r="T1470" s="20"/>
      <c r="U1470" s="20"/>
      <c r="V1470" s="20"/>
      <c r="W1470" s="20"/>
      <c r="X1470" s="20"/>
      <c r="Y1470" s="20"/>
      <c r="Z1470" s="20"/>
      <c r="AA1470" s="20"/>
      <c r="AB1470" s="20"/>
      <c r="AC1470" s="20"/>
      <c r="AD1470" s="20"/>
      <c r="AE1470" s="20"/>
      <c r="AF1470" s="80"/>
      <c r="AG1470" s="46"/>
      <c r="AH1470" s="19"/>
      <c r="AI1470" s="19"/>
      <c r="AJ1470" s="20"/>
      <c r="AK1470" s="20"/>
      <c r="AL1470" s="19"/>
      <c r="AM1470" s="19"/>
      <c r="AN1470" s="20"/>
      <c r="AO1470" s="20"/>
      <c r="AP1470" s="19"/>
      <c r="AQ1470" s="19"/>
      <c r="AR1470" s="20"/>
      <c r="AS1470" s="20"/>
      <c r="AT1470" s="19"/>
      <c r="AU1470" s="19"/>
      <c r="AV1470" s="20"/>
      <c r="AW1470" s="20"/>
      <c r="AX1470" s="19"/>
      <c r="AY1470" s="19"/>
      <c r="AZ1470" s="20"/>
      <c r="BA1470" s="20"/>
      <c r="BB1470" s="19"/>
      <c r="BC1470" s="19"/>
      <c r="BD1470" s="20"/>
      <c r="BE1470" s="20"/>
      <c r="BF1470" s="19"/>
      <c r="BG1470" s="19"/>
      <c r="BH1470" s="20"/>
      <c r="BI1470" s="20"/>
      <c r="BJ1470" s="19"/>
      <c r="BK1470" s="19"/>
      <c r="BL1470" s="20"/>
      <c r="BM1470" s="20"/>
      <c r="BN1470" s="19"/>
      <c r="BO1470" s="19"/>
      <c r="BP1470" s="20"/>
      <c r="BQ1470" s="20"/>
      <c r="BT1470" s="20"/>
      <c r="BU1470" s="20"/>
      <c r="BX1470" s="20"/>
      <c r="BY1470" s="20"/>
      <c r="CB1470" s="20"/>
      <c r="CC1470" s="20"/>
      <c r="CF1470" s="20"/>
      <c r="CG1470" s="20"/>
      <c r="CJ1470" s="20"/>
      <c r="CK1470" s="20"/>
      <c r="CN1470" s="20"/>
      <c r="CO1470" s="20"/>
      <c r="CP1470" s="19"/>
      <c r="CQ1470" s="19"/>
      <c r="CR1470" s="20"/>
      <c r="CS1470" s="20"/>
      <c r="CT1470" s="19"/>
      <c r="CU1470" s="19"/>
      <c r="CV1470" s="20"/>
      <c r="CW1470" s="20"/>
      <c r="CX1470" s="96"/>
      <c r="CY1470" s="96"/>
      <c r="CZ1470" s="20"/>
      <c r="DA1470" s="20"/>
      <c r="DB1470" s="96"/>
      <c r="DC1470" s="96"/>
      <c r="DD1470" s="20"/>
      <c r="DE1470" s="20"/>
      <c r="DF1470" s="96"/>
      <c r="DG1470" s="96"/>
      <c r="DH1470" s="20"/>
      <c r="DI1470" s="20"/>
      <c r="DJ1470" s="96"/>
      <c r="DK1470" s="96"/>
      <c r="DL1470" s="20"/>
      <c r="DM1470" s="20"/>
      <c r="DN1470" s="96"/>
      <c r="DO1470" s="96"/>
      <c r="DP1470" s="20"/>
      <c r="DQ1470" s="20"/>
      <c r="DR1470" s="96"/>
      <c r="DS1470" s="96"/>
      <c r="DT1470" s="20"/>
      <c r="DU1470" s="20"/>
      <c r="DV1470" s="96"/>
      <c r="DW1470" s="96"/>
      <c r="DX1470" s="20"/>
      <c r="DY1470" s="20"/>
      <c r="DZ1470" s="56"/>
      <c r="EA1470" s="57"/>
    </row>
    <row r="1471" spans="1:131" s="18" customFormat="1" ht="19.5" customHeight="1" x14ac:dyDescent="0.25">
      <c r="A1471" s="18">
        <v>1071</v>
      </c>
      <c r="B1471" s="17" t="s">
        <v>2992</v>
      </c>
      <c r="C1471" s="18" t="s">
        <v>5348</v>
      </c>
      <c r="D1471" s="19">
        <v>42954</v>
      </c>
      <c r="E1471" s="18" t="s">
        <v>5501</v>
      </c>
      <c r="F1471" s="18" t="s">
        <v>5502</v>
      </c>
      <c r="G1471" s="19"/>
      <c r="J1471" s="130"/>
      <c r="K1471" s="130"/>
      <c r="L1471" s="130"/>
      <c r="R1471" s="20"/>
      <c r="S1471" s="20"/>
      <c r="T1471" s="20"/>
      <c r="U1471" s="20"/>
      <c r="V1471" s="20"/>
      <c r="W1471" s="20"/>
      <c r="X1471" s="20"/>
      <c r="Y1471" s="20"/>
      <c r="Z1471" s="20"/>
      <c r="AA1471" s="20"/>
      <c r="AB1471" s="20"/>
      <c r="AC1471" s="20"/>
      <c r="AD1471" s="20"/>
      <c r="AE1471" s="20"/>
      <c r="AF1471" s="80"/>
      <c r="AG1471" s="46"/>
      <c r="AH1471" s="19"/>
      <c r="AI1471" s="19"/>
      <c r="AJ1471" s="20"/>
      <c r="AK1471" s="20"/>
      <c r="AL1471" s="19"/>
      <c r="AM1471" s="19"/>
      <c r="AN1471" s="20"/>
      <c r="AO1471" s="20"/>
      <c r="AP1471" s="19"/>
      <c r="AQ1471" s="19"/>
      <c r="AR1471" s="20"/>
      <c r="AS1471" s="20"/>
      <c r="AT1471" s="19"/>
      <c r="AU1471" s="19"/>
      <c r="AV1471" s="20"/>
      <c r="AW1471" s="20"/>
      <c r="AX1471" s="19"/>
      <c r="AY1471" s="19"/>
      <c r="AZ1471" s="20"/>
      <c r="BA1471" s="20"/>
      <c r="BB1471" s="19"/>
      <c r="BC1471" s="19"/>
      <c r="BD1471" s="20"/>
      <c r="BE1471" s="20"/>
      <c r="BF1471" s="19"/>
      <c r="BG1471" s="19"/>
      <c r="BH1471" s="20"/>
      <c r="BI1471" s="20"/>
      <c r="BJ1471" s="19"/>
      <c r="BK1471" s="19"/>
      <c r="BL1471" s="20"/>
      <c r="BM1471" s="20"/>
      <c r="BN1471" s="19"/>
      <c r="BO1471" s="19"/>
      <c r="BP1471" s="20"/>
      <c r="BQ1471" s="20"/>
      <c r="BT1471" s="20"/>
      <c r="BU1471" s="20"/>
      <c r="BX1471" s="20"/>
      <c r="BY1471" s="20"/>
      <c r="CB1471" s="20"/>
      <c r="CC1471" s="20"/>
      <c r="CF1471" s="20"/>
      <c r="CG1471" s="20"/>
      <c r="CJ1471" s="20"/>
      <c r="CK1471" s="20"/>
      <c r="CN1471" s="20"/>
      <c r="CO1471" s="20"/>
      <c r="CP1471" s="19"/>
      <c r="CQ1471" s="19"/>
      <c r="CR1471" s="20"/>
      <c r="CS1471" s="20"/>
      <c r="CT1471" s="19"/>
      <c r="CU1471" s="19"/>
      <c r="CV1471" s="20"/>
      <c r="CW1471" s="20"/>
      <c r="CX1471" s="96"/>
      <c r="CY1471" s="96"/>
      <c r="CZ1471" s="20"/>
      <c r="DA1471" s="20"/>
      <c r="DB1471" s="96"/>
      <c r="DC1471" s="96"/>
      <c r="DD1471" s="20"/>
      <c r="DE1471" s="20"/>
      <c r="DF1471" s="96"/>
      <c r="DG1471" s="96"/>
      <c r="DH1471" s="20"/>
      <c r="DI1471" s="20"/>
      <c r="DJ1471" s="96"/>
      <c r="DK1471" s="96"/>
      <c r="DL1471" s="20"/>
      <c r="DM1471" s="20"/>
      <c r="DN1471" s="96"/>
      <c r="DO1471" s="96"/>
      <c r="DP1471" s="20"/>
      <c r="DQ1471" s="20"/>
      <c r="DR1471" s="96"/>
      <c r="DS1471" s="96"/>
      <c r="DT1471" s="20"/>
      <c r="DU1471" s="20"/>
      <c r="DV1471" s="96"/>
      <c r="DW1471" s="96"/>
      <c r="DX1471" s="20"/>
      <c r="DY1471" s="20"/>
      <c r="DZ1471" s="56"/>
      <c r="EA1471" s="57"/>
    </row>
    <row r="1472" spans="1:131" s="18" customFormat="1" ht="19.5" customHeight="1" x14ac:dyDescent="0.25">
      <c r="A1472" s="18">
        <v>1071</v>
      </c>
      <c r="B1472" s="17" t="s">
        <v>2992</v>
      </c>
      <c r="C1472" s="18" t="s">
        <v>5348</v>
      </c>
      <c r="D1472" s="19">
        <v>44021</v>
      </c>
      <c r="G1472" s="19"/>
      <c r="J1472" s="130"/>
      <c r="K1472" s="130"/>
      <c r="L1472" s="130">
        <v>44166</v>
      </c>
      <c r="R1472" s="20"/>
      <c r="S1472" s="20"/>
      <c r="T1472" s="20"/>
      <c r="U1472" s="20"/>
      <c r="V1472" s="20"/>
      <c r="W1472" s="20"/>
      <c r="X1472" s="20"/>
      <c r="Y1472" s="20"/>
      <c r="Z1472" s="20"/>
      <c r="AA1472" s="20"/>
      <c r="AB1472" s="20"/>
      <c r="AC1472" s="20"/>
      <c r="AD1472" s="20"/>
      <c r="AE1472" s="20"/>
      <c r="AF1472" s="80"/>
      <c r="AG1472" s="46"/>
      <c r="AH1472" s="19"/>
      <c r="AI1472" s="19"/>
      <c r="AJ1472" s="20"/>
      <c r="AK1472" s="20"/>
      <c r="AL1472" s="19"/>
      <c r="AM1472" s="19"/>
      <c r="AN1472" s="20"/>
      <c r="AO1472" s="20"/>
      <c r="AP1472" s="19"/>
      <c r="AQ1472" s="19"/>
      <c r="AR1472" s="20"/>
      <c r="AS1472" s="20"/>
      <c r="AT1472" s="19"/>
      <c r="AU1472" s="19"/>
      <c r="AV1472" s="20"/>
      <c r="AW1472" s="20"/>
      <c r="AX1472" s="19"/>
      <c r="AY1472" s="19"/>
      <c r="AZ1472" s="20"/>
      <c r="BA1472" s="20"/>
      <c r="BB1472" s="19"/>
      <c r="BC1472" s="19"/>
      <c r="BD1472" s="20"/>
      <c r="BE1472" s="20"/>
      <c r="BF1472" s="19"/>
      <c r="BG1472" s="19"/>
      <c r="BH1472" s="20"/>
      <c r="BI1472" s="20"/>
      <c r="BJ1472" s="19"/>
      <c r="BK1472" s="19"/>
      <c r="BL1472" s="20"/>
      <c r="BM1472" s="20"/>
      <c r="BN1472" s="19"/>
      <c r="BO1472" s="19"/>
      <c r="BP1472" s="20"/>
      <c r="BQ1472" s="20"/>
      <c r="BT1472" s="20"/>
      <c r="BU1472" s="20"/>
      <c r="BX1472" s="20"/>
      <c r="BY1472" s="20"/>
      <c r="CB1472" s="20"/>
      <c r="CC1472" s="20"/>
      <c r="CF1472" s="20"/>
      <c r="CG1472" s="20"/>
      <c r="CJ1472" s="20"/>
      <c r="CK1472" s="20"/>
      <c r="CN1472" s="20"/>
      <c r="CO1472" s="20"/>
      <c r="CP1472" s="19"/>
      <c r="CQ1472" s="19"/>
      <c r="CR1472" s="20"/>
      <c r="CS1472" s="20"/>
      <c r="CT1472" s="19"/>
      <c r="CU1472" s="19"/>
      <c r="CV1472" s="20"/>
      <c r="CW1472" s="20"/>
      <c r="CX1472" s="96"/>
      <c r="CY1472" s="96"/>
      <c r="CZ1472" s="20"/>
      <c r="DA1472" s="20"/>
      <c r="DB1472" s="96"/>
      <c r="DC1472" s="96"/>
      <c r="DD1472" s="20"/>
      <c r="DE1472" s="20"/>
      <c r="DF1472" s="96"/>
      <c r="DG1472" s="96"/>
      <c r="DH1472" s="20"/>
      <c r="DI1472" s="20"/>
      <c r="DJ1472" s="96"/>
      <c r="DK1472" s="96"/>
      <c r="DL1472" s="20"/>
      <c r="DM1472" s="20"/>
      <c r="DN1472" s="96"/>
      <c r="DO1472" s="96"/>
      <c r="DP1472" s="20"/>
      <c r="DQ1472" s="20"/>
      <c r="DR1472" s="96"/>
      <c r="DS1472" s="96"/>
      <c r="DT1472" s="20"/>
      <c r="DU1472" s="20"/>
      <c r="DV1472" s="96"/>
      <c r="DW1472" s="96"/>
      <c r="DX1472" s="20"/>
      <c r="DY1472" s="20"/>
      <c r="DZ1472" s="56"/>
      <c r="EA1472" s="57"/>
    </row>
    <row r="1473" spans="1:131" s="18" customFormat="1" ht="19.5" customHeight="1" x14ac:dyDescent="0.25">
      <c r="A1473" s="18">
        <v>1071</v>
      </c>
      <c r="B1473" s="17" t="s">
        <v>2992</v>
      </c>
      <c r="C1473" s="18" t="s">
        <v>5348</v>
      </c>
      <c r="D1473" s="19">
        <v>44246</v>
      </c>
      <c r="G1473" s="19"/>
      <c r="J1473" s="130"/>
      <c r="K1473" s="130"/>
      <c r="L1473" s="130"/>
      <c r="R1473" s="20"/>
      <c r="S1473" s="20">
        <v>251604000</v>
      </c>
      <c r="T1473" s="20">
        <v>251604000</v>
      </c>
      <c r="U1473" s="20">
        <v>47404000</v>
      </c>
      <c r="V1473" s="20">
        <v>127000000</v>
      </c>
      <c r="W1473" s="20"/>
      <c r="X1473" s="20"/>
      <c r="Y1473" s="20"/>
      <c r="Z1473" s="20"/>
      <c r="AA1473" s="20"/>
      <c r="AB1473" s="20"/>
      <c r="AC1473" s="20"/>
      <c r="AD1473" s="20"/>
      <c r="AE1473" s="20"/>
      <c r="AF1473" s="80">
        <v>127000000</v>
      </c>
      <c r="AG1473" s="46"/>
      <c r="AH1473" s="19"/>
      <c r="AI1473" s="19"/>
      <c r="AJ1473" s="20"/>
      <c r="AK1473" s="20"/>
      <c r="AL1473" s="19"/>
      <c r="AM1473" s="19"/>
      <c r="AN1473" s="20"/>
      <c r="AO1473" s="20"/>
      <c r="AP1473" s="19"/>
      <c r="AQ1473" s="19"/>
      <c r="AR1473" s="20"/>
      <c r="AS1473" s="20"/>
      <c r="AT1473" s="19"/>
      <c r="AU1473" s="19"/>
      <c r="AV1473" s="20"/>
      <c r="AW1473" s="20"/>
      <c r="AX1473" s="19"/>
      <c r="AY1473" s="19"/>
      <c r="AZ1473" s="20"/>
      <c r="BA1473" s="20"/>
      <c r="BB1473" s="19"/>
      <c r="BC1473" s="19"/>
      <c r="BD1473" s="20"/>
      <c r="BE1473" s="20"/>
      <c r="BF1473" s="19"/>
      <c r="BG1473" s="19"/>
      <c r="BH1473" s="20"/>
      <c r="BI1473" s="20"/>
      <c r="BJ1473" s="19"/>
      <c r="BK1473" s="19"/>
      <c r="BL1473" s="20"/>
      <c r="BM1473" s="20"/>
      <c r="BN1473" s="19"/>
      <c r="BO1473" s="19"/>
      <c r="BP1473" s="20"/>
      <c r="BQ1473" s="20"/>
      <c r="BT1473" s="20"/>
      <c r="BU1473" s="20"/>
      <c r="BX1473" s="20"/>
      <c r="BY1473" s="20"/>
      <c r="CB1473" s="20"/>
      <c r="CC1473" s="20"/>
      <c r="CF1473" s="20"/>
      <c r="CG1473" s="20"/>
      <c r="CJ1473" s="20"/>
      <c r="CK1473" s="20"/>
      <c r="CN1473" s="20"/>
      <c r="CO1473" s="20"/>
      <c r="CP1473" s="19"/>
      <c r="CQ1473" s="19"/>
      <c r="CR1473" s="20"/>
      <c r="CS1473" s="20"/>
      <c r="CT1473" s="19"/>
      <c r="CU1473" s="19"/>
      <c r="CV1473" s="20"/>
      <c r="CW1473" s="20"/>
      <c r="CX1473" s="96"/>
      <c r="CY1473" s="96"/>
      <c r="CZ1473" s="20"/>
      <c r="DA1473" s="20"/>
      <c r="DB1473" s="96"/>
      <c r="DC1473" s="96"/>
      <c r="DD1473" s="20"/>
      <c r="DE1473" s="20"/>
      <c r="DF1473" s="96"/>
      <c r="DG1473" s="96"/>
      <c r="DH1473" s="20"/>
      <c r="DI1473" s="20"/>
      <c r="DJ1473" s="96"/>
      <c r="DK1473" s="96"/>
      <c r="DL1473" s="20"/>
      <c r="DM1473" s="20"/>
      <c r="DN1473" s="96"/>
      <c r="DO1473" s="96"/>
      <c r="DP1473" s="20"/>
      <c r="DQ1473" s="20"/>
      <c r="DR1473" s="96"/>
      <c r="DS1473" s="96"/>
      <c r="DT1473" s="20"/>
      <c r="DU1473" s="20"/>
      <c r="DV1473" s="96"/>
      <c r="DW1473" s="96"/>
      <c r="DX1473" s="20"/>
      <c r="DY1473" s="20"/>
      <c r="DZ1473" s="56"/>
      <c r="EA1473" s="57"/>
    </row>
    <row r="1474" spans="1:131" ht="19.5" customHeight="1" x14ac:dyDescent="0.25">
      <c r="A1474" s="9">
        <v>1072</v>
      </c>
      <c r="B1474" s="10" t="s">
        <v>2996</v>
      </c>
      <c r="C1474" s="9" t="s">
        <v>2997</v>
      </c>
      <c r="E1474" s="9" t="s">
        <v>2998</v>
      </c>
      <c r="F1474" s="9" t="s">
        <v>2999</v>
      </c>
      <c r="I1474" s="9" t="s">
        <v>25</v>
      </c>
      <c r="M1474" s="9" t="s">
        <v>20</v>
      </c>
      <c r="O1474" s="9">
        <v>26</v>
      </c>
      <c r="AF1474" s="51">
        <f t="shared" si="22"/>
        <v>0</v>
      </c>
    </row>
    <row r="1475" spans="1:131" ht="19.5" customHeight="1" x14ac:dyDescent="0.25">
      <c r="A1475" s="9">
        <v>1073</v>
      </c>
      <c r="B1475" s="10" t="s">
        <v>3000</v>
      </c>
      <c r="C1475" s="9" t="s">
        <v>3001</v>
      </c>
      <c r="E1475" s="9" t="s">
        <v>3002</v>
      </c>
      <c r="F1475" s="9" t="s">
        <v>2987</v>
      </c>
      <c r="I1475" s="9" t="s">
        <v>25</v>
      </c>
      <c r="J1475" s="129">
        <v>42095</v>
      </c>
      <c r="K1475" s="129">
        <v>42045</v>
      </c>
      <c r="L1475" s="129">
        <v>42551</v>
      </c>
      <c r="M1475" s="9" t="s">
        <v>20</v>
      </c>
      <c r="O1475" s="9">
        <v>31</v>
      </c>
      <c r="Q1475" s="9" t="s">
        <v>54</v>
      </c>
      <c r="S1475" s="13">
        <v>10600000</v>
      </c>
      <c r="T1475" s="13">
        <v>10600000</v>
      </c>
      <c r="U1475" s="13">
        <v>2650000</v>
      </c>
      <c r="AF1475" s="51">
        <f t="shared" si="22"/>
        <v>0</v>
      </c>
      <c r="AH1475" s="11">
        <v>42045</v>
      </c>
      <c r="AI1475" s="11">
        <v>42485</v>
      </c>
      <c r="AJ1475" s="13">
        <v>10739861</v>
      </c>
      <c r="AK1475" s="13">
        <v>2650000</v>
      </c>
    </row>
    <row r="1476" spans="1:131" s="18" customFormat="1" ht="19.5" customHeight="1" x14ac:dyDescent="0.25">
      <c r="A1476" s="18">
        <v>1073</v>
      </c>
      <c r="B1476" s="17" t="s">
        <v>3000</v>
      </c>
      <c r="C1476" s="18" t="s">
        <v>4322</v>
      </c>
      <c r="D1476" s="19">
        <v>42527</v>
      </c>
      <c r="G1476" s="19"/>
      <c r="J1476" s="130"/>
      <c r="K1476" s="130"/>
      <c r="L1476" s="130">
        <v>42485</v>
      </c>
      <c r="R1476" s="20"/>
      <c r="S1476" s="20"/>
      <c r="T1476" s="20"/>
      <c r="U1476" s="20"/>
      <c r="V1476" s="20"/>
      <c r="W1476" s="20"/>
      <c r="X1476" s="20"/>
      <c r="Y1476" s="20"/>
      <c r="Z1476" s="20"/>
      <c r="AA1476" s="20"/>
      <c r="AB1476" s="20"/>
      <c r="AC1476" s="20"/>
      <c r="AD1476" s="20"/>
      <c r="AE1476" s="20"/>
      <c r="AF1476" s="80"/>
      <c r="AG1476" s="46"/>
      <c r="AH1476" s="19"/>
      <c r="AI1476" s="19"/>
      <c r="AJ1476" s="20"/>
      <c r="AK1476" s="20"/>
      <c r="AL1476" s="19"/>
      <c r="AM1476" s="19"/>
      <c r="AN1476" s="20"/>
      <c r="AO1476" s="20"/>
      <c r="AP1476" s="19"/>
      <c r="AQ1476" s="19"/>
      <c r="AR1476" s="20"/>
      <c r="AS1476" s="20"/>
      <c r="AT1476" s="19"/>
      <c r="AU1476" s="19"/>
      <c r="AV1476" s="20"/>
      <c r="AW1476" s="20"/>
      <c r="AX1476" s="19"/>
      <c r="AY1476" s="19"/>
      <c r="AZ1476" s="20"/>
      <c r="BA1476" s="20"/>
      <c r="BB1476" s="19"/>
      <c r="BC1476" s="19"/>
      <c r="BD1476" s="20"/>
      <c r="BE1476" s="20"/>
      <c r="BF1476" s="19"/>
      <c r="BG1476" s="19"/>
      <c r="BH1476" s="20"/>
      <c r="BI1476" s="20"/>
      <c r="BJ1476" s="19"/>
      <c r="BK1476" s="19"/>
      <c r="BL1476" s="20"/>
      <c r="BM1476" s="20"/>
      <c r="BN1476" s="19"/>
      <c r="BO1476" s="19"/>
      <c r="BP1476" s="20"/>
      <c r="BQ1476" s="20"/>
      <c r="BT1476" s="20"/>
      <c r="BU1476" s="20"/>
      <c r="BX1476" s="20"/>
      <c r="BY1476" s="20"/>
      <c r="CB1476" s="20"/>
      <c r="CC1476" s="20"/>
      <c r="CF1476" s="20"/>
      <c r="CG1476" s="20"/>
      <c r="CJ1476" s="20"/>
      <c r="CK1476" s="20"/>
      <c r="CN1476" s="20"/>
      <c r="CO1476" s="20"/>
      <c r="CP1476" s="19"/>
      <c r="CQ1476" s="19"/>
      <c r="CR1476" s="20"/>
      <c r="CS1476" s="20"/>
      <c r="CT1476" s="19"/>
      <c r="CU1476" s="19"/>
      <c r="CV1476" s="20"/>
      <c r="CW1476" s="20"/>
      <c r="CX1476" s="96"/>
      <c r="CY1476" s="96"/>
      <c r="CZ1476" s="20"/>
      <c r="DA1476" s="20"/>
      <c r="DB1476" s="96"/>
      <c r="DC1476" s="96"/>
      <c r="DD1476" s="20"/>
      <c r="DE1476" s="20"/>
      <c r="DF1476" s="96"/>
      <c r="DG1476" s="96"/>
      <c r="DH1476" s="20"/>
      <c r="DI1476" s="20"/>
      <c r="DJ1476" s="96"/>
      <c r="DK1476" s="96"/>
      <c r="DL1476" s="20"/>
      <c r="DM1476" s="20"/>
      <c r="DN1476" s="96"/>
      <c r="DO1476" s="96"/>
      <c r="DP1476" s="20"/>
      <c r="DQ1476" s="20"/>
      <c r="DR1476" s="96"/>
      <c r="DS1476" s="96"/>
      <c r="DT1476" s="20"/>
      <c r="DU1476" s="20"/>
      <c r="DV1476" s="96"/>
      <c r="DW1476" s="96"/>
      <c r="DX1476" s="20"/>
      <c r="DY1476" s="20"/>
      <c r="DZ1476" s="56"/>
      <c r="EA1476" s="57"/>
    </row>
    <row r="1477" spans="1:131" ht="19.5" customHeight="1" x14ac:dyDescent="0.25">
      <c r="A1477" s="9">
        <v>1074</v>
      </c>
      <c r="B1477" s="10" t="s">
        <v>3003</v>
      </c>
      <c r="C1477" s="9" t="s">
        <v>3004</v>
      </c>
      <c r="E1477" s="9" t="s">
        <v>3005</v>
      </c>
      <c r="F1477" s="9" t="s">
        <v>3006</v>
      </c>
      <c r="I1477" s="9" t="s">
        <v>25</v>
      </c>
      <c r="J1477" s="129">
        <v>41922</v>
      </c>
      <c r="K1477" s="129">
        <v>41852</v>
      </c>
      <c r="L1477" s="129">
        <v>42003</v>
      </c>
      <c r="O1477" s="9">
        <v>30</v>
      </c>
      <c r="Q1477" s="9" t="s">
        <v>54</v>
      </c>
      <c r="S1477" s="13">
        <v>98901170</v>
      </c>
      <c r="T1477" s="13">
        <v>98901170</v>
      </c>
      <c r="U1477" s="13">
        <v>24725000</v>
      </c>
      <c r="AF1477" s="51">
        <f t="shared" si="22"/>
        <v>0</v>
      </c>
      <c r="AH1477" s="11">
        <v>41852</v>
      </c>
      <c r="AI1477" s="11">
        <v>42003</v>
      </c>
      <c r="AJ1477" s="13">
        <v>98873868</v>
      </c>
      <c r="AK1477" s="13">
        <v>24718467</v>
      </c>
    </row>
    <row r="1478" spans="1:131" ht="19.5" customHeight="1" x14ac:dyDescent="0.25">
      <c r="A1478" s="9">
        <v>1075</v>
      </c>
      <c r="B1478" s="10" t="s">
        <v>3008</v>
      </c>
      <c r="C1478" s="9" t="s">
        <v>3009</v>
      </c>
      <c r="E1478" s="9" t="s">
        <v>1354</v>
      </c>
      <c r="F1478" s="9" t="s">
        <v>217</v>
      </c>
      <c r="I1478" s="9" t="s">
        <v>25</v>
      </c>
      <c r="J1478" s="129">
        <v>42079</v>
      </c>
      <c r="K1478" s="129">
        <v>41944</v>
      </c>
      <c r="L1478" s="129">
        <v>42369</v>
      </c>
      <c r="O1478" s="9">
        <v>28</v>
      </c>
      <c r="Q1478" s="9" t="s">
        <v>54</v>
      </c>
      <c r="S1478" s="13">
        <v>11250000</v>
      </c>
      <c r="T1478" s="13">
        <v>11250000</v>
      </c>
      <c r="U1478" s="13">
        <v>2250000</v>
      </c>
      <c r="AF1478" s="51">
        <f t="shared" si="22"/>
        <v>0</v>
      </c>
      <c r="AH1478" s="11">
        <v>41944</v>
      </c>
      <c r="AI1478" s="11">
        <v>42369</v>
      </c>
      <c r="AJ1478" s="13">
        <v>11095080</v>
      </c>
      <c r="AK1478" s="13">
        <v>2219016</v>
      </c>
    </row>
    <row r="1479" spans="1:131" ht="19.5" customHeight="1" x14ac:dyDescent="0.25">
      <c r="A1479" s="9">
        <v>1076</v>
      </c>
      <c r="B1479" s="10" t="s">
        <v>3010</v>
      </c>
      <c r="C1479" s="9" t="s">
        <v>3011</v>
      </c>
      <c r="E1479" s="9" t="s">
        <v>1354</v>
      </c>
      <c r="F1479" s="9" t="s">
        <v>217</v>
      </c>
      <c r="I1479" s="9" t="s">
        <v>97</v>
      </c>
      <c r="J1479" s="129">
        <v>42019</v>
      </c>
      <c r="K1479" s="129">
        <v>41967</v>
      </c>
      <c r="L1479" s="129">
        <v>42369</v>
      </c>
      <c r="O1479" s="9">
        <v>30</v>
      </c>
      <c r="Q1479" s="9" t="s">
        <v>54</v>
      </c>
      <c r="S1479" s="13">
        <v>10000000</v>
      </c>
      <c r="T1479" s="13">
        <v>10000000</v>
      </c>
      <c r="U1479" s="13">
        <v>2000000</v>
      </c>
      <c r="AF1479" s="51">
        <f t="shared" si="22"/>
        <v>0</v>
      </c>
      <c r="AH1479" s="11">
        <v>42096</v>
      </c>
      <c r="AI1479" s="11">
        <v>42643</v>
      </c>
      <c r="AJ1479" s="13">
        <v>10136745</v>
      </c>
      <c r="AK1479" s="13">
        <v>2000000</v>
      </c>
    </row>
    <row r="1480" spans="1:131" s="18" customFormat="1" ht="19.5" customHeight="1" x14ac:dyDescent="0.25">
      <c r="A1480" s="18">
        <v>1076</v>
      </c>
      <c r="B1480" s="17" t="s">
        <v>3010</v>
      </c>
      <c r="C1480" s="18" t="s">
        <v>3011</v>
      </c>
      <c r="D1480" s="19">
        <v>42576</v>
      </c>
      <c r="G1480" s="19"/>
      <c r="J1480" s="130"/>
      <c r="K1480" s="130"/>
      <c r="L1480" s="130">
        <v>42551</v>
      </c>
      <c r="R1480" s="20"/>
      <c r="S1480" s="20"/>
      <c r="T1480" s="20"/>
      <c r="U1480" s="20"/>
      <c r="V1480" s="20"/>
      <c r="W1480" s="20"/>
      <c r="X1480" s="20"/>
      <c r="Y1480" s="20"/>
      <c r="Z1480" s="20"/>
      <c r="AA1480" s="20"/>
      <c r="AB1480" s="20"/>
      <c r="AC1480" s="20"/>
      <c r="AD1480" s="20"/>
      <c r="AE1480" s="20"/>
      <c r="AF1480" s="80"/>
      <c r="AG1480" s="46"/>
      <c r="AH1480" s="19"/>
      <c r="AI1480" s="19"/>
      <c r="AJ1480" s="20"/>
      <c r="AK1480" s="20"/>
      <c r="AL1480" s="19"/>
      <c r="AM1480" s="19"/>
      <c r="AN1480" s="20"/>
      <c r="AO1480" s="20"/>
      <c r="AP1480" s="19"/>
      <c r="AQ1480" s="19"/>
      <c r="AR1480" s="20"/>
      <c r="AS1480" s="20"/>
      <c r="AT1480" s="19"/>
      <c r="AU1480" s="19"/>
      <c r="AV1480" s="20"/>
      <c r="AW1480" s="20"/>
      <c r="AX1480" s="19"/>
      <c r="AY1480" s="19"/>
      <c r="AZ1480" s="20"/>
      <c r="BA1480" s="20"/>
      <c r="BB1480" s="19"/>
      <c r="BC1480" s="19"/>
      <c r="BD1480" s="20"/>
      <c r="BE1480" s="20"/>
      <c r="BF1480" s="19"/>
      <c r="BG1480" s="19"/>
      <c r="BH1480" s="20"/>
      <c r="BI1480" s="20"/>
      <c r="BJ1480" s="19"/>
      <c r="BK1480" s="19"/>
      <c r="BL1480" s="20"/>
      <c r="BM1480" s="20"/>
      <c r="BN1480" s="19"/>
      <c r="BO1480" s="19"/>
      <c r="BP1480" s="20"/>
      <c r="BQ1480" s="20"/>
      <c r="BT1480" s="20"/>
      <c r="BU1480" s="20"/>
      <c r="BX1480" s="20"/>
      <c r="BY1480" s="20"/>
      <c r="CB1480" s="20"/>
      <c r="CC1480" s="20"/>
      <c r="CF1480" s="20"/>
      <c r="CG1480" s="20"/>
      <c r="CJ1480" s="20"/>
      <c r="CK1480" s="20"/>
      <c r="CN1480" s="20"/>
      <c r="CO1480" s="20"/>
      <c r="CP1480" s="19"/>
      <c r="CQ1480" s="19"/>
      <c r="CR1480" s="20"/>
      <c r="CS1480" s="20"/>
      <c r="CT1480" s="19"/>
      <c r="CU1480" s="19"/>
      <c r="CV1480" s="20"/>
      <c r="CW1480" s="20"/>
      <c r="CX1480" s="96"/>
      <c r="CY1480" s="96"/>
      <c r="CZ1480" s="20"/>
      <c r="DA1480" s="20"/>
      <c r="DB1480" s="96"/>
      <c r="DC1480" s="96"/>
      <c r="DD1480" s="20"/>
      <c r="DE1480" s="20"/>
      <c r="DF1480" s="96"/>
      <c r="DG1480" s="96"/>
      <c r="DH1480" s="20"/>
      <c r="DI1480" s="20"/>
      <c r="DJ1480" s="96"/>
      <c r="DK1480" s="96"/>
      <c r="DL1480" s="20"/>
      <c r="DM1480" s="20"/>
      <c r="DN1480" s="96"/>
      <c r="DO1480" s="96"/>
      <c r="DP1480" s="20"/>
      <c r="DQ1480" s="20"/>
      <c r="DR1480" s="96"/>
      <c r="DS1480" s="96"/>
      <c r="DT1480" s="20"/>
      <c r="DU1480" s="20"/>
      <c r="DV1480" s="96"/>
      <c r="DW1480" s="96"/>
      <c r="DX1480" s="20"/>
      <c r="DY1480" s="20"/>
      <c r="DZ1480" s="56"/>
      <c r="EA1480" s="57"/>
    </row>
    <row r="1481" spans="1:131" s="18" customFormat="1" ht="19.5" customHeight="1" x14ac:dyDescent="0.25">
      <c r="A1481" s="18">
        <v>1076</v>
      </c>
      <c r="B1481" s="17" t="s">
        <v>3010</v>
      </c>
      <c r="C1481" s="18" t="s">
        <v>3011</v>
      </c>
      <c r="D1481" s="19">
        <v>42689</v>
      </c>
      <c r="G1481" s="19"/>
      <c r="J1481" s="130"/>
      <c r="K1481" s="130"/>
      <c r="L1481" s="130">
        <v>42643</v>
      </c>
      <c r="R1481" s="20"/>
      <c r="S1481" s="20"/>
      <c r="T1481" s="20"/>
      <c r="U1481" s="20"/>
      <c r="V1481" s="20"/>
      <c r="W1481" s="20"/>
      <c r="X1481" s="20"/>
      <c r="Y1481" s="20"/>
      <c r="Z1481" s="20"/>
      <c r="AA1481" s="20"/>
      <c r="AB1481" s="20"/>
      <c r="AC1481" s="20"/>
      <c r="AD1481" s="20"/>
      <c r="AE1481" s="20"/>
      <c r="AF1481" s="80"/>
      <c r="AG1481" s="46"/>
      <c r="AH1481" s="19"/>
      <c r="AI1481" s="19"/>
      <c r="AJ1481" s="20"/>
      <c r="AK1481" s="20"/>
      <c r="AL1481" s="19"/>
      <c r="AM1481" s="19"/>
      <c r="AN1481" s="20"/>
      <c r="AO1481" s="20"/>
      <c r="AP1481" s="19"/>
      <c r="AQ1481" s="19"/>
      <c r="AR1481" s="20"/>
      <c r="AS1481" s="20"/>
      <c r="AT1481" s="19"/>
      <c r="AU1481" s="19"/>
      <c r="AV1481" s="20"/>
      <c r="AW1481" s="20"/>
      <c r="AX1481" s="19"/>
      <c r="AY1481" s="19"/>
      <c r="AZ1481" s="20"/>
      <c r="BA1481" s="20"/>
      <c r="BB1481" s="19"/>
      <c r="BC1481" s="19"/>
      <c r="BD1481" s="20"/>
      <c r="BE1481" s="20"/>
      <c r="BF1481" s="19"/>
      <c r="BG1481" s="19"/>
      <c r="BH1481" s="20"/>
      <c r="BI1481" s="20"/>
      <c r="BJ1481" s="19"/>
      <c r="BK1481" s="19"/>
      <c r="BL1481" s="20"/>
      <c r="BM1481" s="20"/>
      <c r="BN1481" s="19"/>
      <c r="BO1481" s="19"/>
      <c r="BP1481" s="20"/>
      <c r="BQ1481" s="20"/>
      <c r="BT1481" s="20"/>
      <c r="BU1481" s="20"/>
      <c r="BX1481" s="20"/>
      <c r="BY1481" s="20"/>
      <c r="CB1481" s="20"/>
      <c r="CC1481" s="20"/>
      <c r="CF1481" s="20"/>
      <c r="CG1481" s="20"/>
      <c r="CJ1481" s="20"/>
      <c r="CK1481" s="20"/>
      <c r="CN1481" s="20"/>
      <c r="CO1481" s="20"/>
      <c r="CP1481" s="19"/>
      <c r="CQ1481" s="19"/>
      <c r="CR1481" s="20"/>
      <c r="CS1481" s="20"/>
      <c r="CT1481" s="19"/>
      <c r="CU1481" s="19"/>
      <c r="CV1481" s="20"/>
      <c r="CW1481" s="20"/>
      <c r="CX1481" s="96"/>
      <c r="CY1481" s="96"/>
      <c r="CZ1481" s="20"/>
      <c r="DA1481" s="20"/>
      <c r="DB1481" s="96"/>
      <c r="DC1481" s="96"/>
      <c r="DD1481" s="20"/>
      <c r="DE1481" s="20"/>
      <c r="DF1481" s="96"/>
      <c r="DG1481" s="96"/>
      <c r="DH1481" s="20"/>
      <c r="DI1481" s="20"/>
      <c r="DJ1481" s="96"/>
      <c r="DK1481" s="96"/>
      <c r="DL1481" s="20"/>
      <c r="DM1481" s="20"/>
      <c r="DN1481" s="96"/>
      <c r="DO1481" s="96"/>
      <c r="DP1481" s="20"/>
      <c r="DQ1481" s="20"/>
      <c r="DR1481" s="96"/>
      <c r="DS1481" s="96"/>
      <c r="DT1481" s="20"/>
      <c r="DU1481" s="20"/>
      <c r="DV1481" s="96"/>
      <c r="DW1481" s="96"/>
      <c r="DX1481" s="20"/>
      <c r="DY1481" s="20"/>
      <c r="DZ1481" s="56"/>
      <c r="EA1481" s="57"/>
    </row>
    <row r="1482" spans="1:131" ht="19.5" customHeight="1" x14ac:dyDescent="0.25">
      <c r="A1482" s="9">
        <v>1077</v>
      </c>
      <c r="B1482" s="10" t="s">
        <v>3012</v>
      </c>
      <c r="C1482" s="9" t="s">
        <v>3013</v>
      </c>
      <c r="E1482" s="9" t="s">
        <v>3014</v>
      </c>
      <c r="F1482" s="9" t="s">
        <v>427</v>
      </c>
      <c r="I1482" s="9" t="s">
        <v>35</v>
      </c>
      <c r="J1482" s="129">
        <v>41904</v>
      </c>
      <c r="K1482" s="129">
        <v>41854</v>
      </c>
      <c r="L1482" s="129">
        <v>42003</v>
      </c>
      <c r="O1482" s="9">
        <v>27</v>
      </c>
      <c r="Q1482" s="9" t="s">
        <v>61</v>
      </c>
      <c r="S1482" s="13">
        <v>26250000</v>
      </c>
      <c r="T1482" s="13">
        <v>26250000</v>
      </c>
      <c r="U1482" s="13">
        <v>6562500</v>
      </c>
      <c r="AF1482" s="51">
        <f t="shared" si="22"/>
        <v>0</v>
      </c>
      <c r="AH1482" s="11">
        <v>41854</v>
      </c>
      <c r="AI1482" s="11">
        <v>42094</v>
      </c>
      <c r="AJ1482" s="13">
        <v>27345188</v>
      </c>
      <c r="AK1482" s="13">
        <v>6562500</v>
      </c>
    </row>
    <row r="1483" spans="1:131" s="18" customFormat="1" ht="19.5" customHeight="1" x14ac:dyDescent="0.25">
      <c r="A1483" s="18">
        <v>1077</v>
      </c>
      <c r="B1483" s="17" t="s">
        <v>3012</v>
      </c>
      <c r="C1483" s="18" t="s">
        <v>3013</v>
      </c>
      <c r="D1483" s="19">
        <v>42123</v>
      </c>
      <c r="G1483" s="19"/>
      <c r="J1483" s="130"/>
      <c r="K1483" s="130"/>
      <c r="L1483" s="130">
        <v>42094</v>
      </c>
      <c r="R1483" s="20"/>
      <c r="S1483" s="20"/>
      <c r="T1483" s="20"/>
      <c r="U1483" s="20"/>
      <c r="V1483" s="20"/>
      <c r="W1483" s="20"/>
      <c r="X1483" s="20"/>
      <c r="Y1483" s="20"/>
      <c r="Z1483" s="20"/>
      <c r="AA1483" s="20"/>
      <c r="AB1483" s="20"/>
      <c r="AC1483" s="20"/>
      <c r="AD1483" s="20"/>
      <c r="AE1483" s="20"/>
      <c r="AF1483" s="51">
        <f t="shared" si="22"/>
        <v>0</v>
      </c>
      <c r="AG1483" s="46"/>
      <c r="AH1483" s="19"/>
      <c r="AI1483" s="19"/>
      <c r="AJ1483" s="20"/>
      <c r="AK1483" s="20"/>
      <c r="AL1483" s="19"/>
      <c r="AM1483" s="19"/>
      <c r="AN1483" s="20"/>
      <c r="AO1483" s="20"/>
      <c r="AP1483" s="19"/>
      <c r="AQ1483" s="19"/>
      <c r="AR1483" s="20"/>
      <c r="AS1483" s="20"/>
      <c r="AT1483" s="19"/>
      <c r="AU1483" s="19"/>
      <c r="AV1483" s="20"/>
      <c r="AW1483" s="20"/>
      <c r="AX1483" s="19"/>
      <c r="AY1483" s="19"/>
      <c r="AZ1483" s="20"/>
      <c r="BA1483" s="20"/>
      <c r="BB1483" s="19"/>
      <c r="BC1483" s="19"/>
      <c r="BD1483" s="20"/>
      <c r="BE1483" s="20"/>
      <c r="BF1483" s="19"/>
      <c r="BG1483" s="19"/>
      <c r="BH1483" s="20"/>
      <c r="BI1483" s="20"/>
      <c r="BJ1483" s="19"/>
      <c r="BK1483" s="19"/>
      <c r="BL1483" s="20"/>
      <c r="BM1483" s="20"/>
      <c r="BN1483" s="19"/>
      <c r="BO1483" s="19"/>
      <c r="BP1483" s="20"/>
      <c r="BQ1483" s="20"/>
      <c r="BT1483" s="20"/>
      <c r="BU1483" s="20"/>
      <c r="BX1483" s="20"/>
      <c r="BY1483" s="20"/>
      <c r="CB1483" s="20"/>
      <c r="CC1483" s="20"/>
      <c r="CF1483" s="20"/>
      <c r="CG1483" s="20"/>
      <c r="CJ1483" s="20"/>
      <c r="CK1483" s="20"/>
      <c r="CN1483" s="20"/>
      <c r="CO1483" s="20"/>
      <c r="CP1483" s="19"/>
      <c r="CQ1483" s="19"/>
      <c r="CR1483" s="20"/>
      <c r="CS1483" s="20"/>
      <c r="CT1483" s="19"/>
      <c r="CU1483" s="19"/>
      <c r="CV1483" s="20"/>
      <c r="CW1483" s="20"/>
      <c r="CX1483" s="96"/>
      <c r="CY1483" s="96"/>
      <c r="CZ1483" s="20"/>
      <c r="DA1483" s="20"/>
      <c r="DB1483" s="96"/>
      <c r="DC1483" s="96"/>
      <c r="DD1483" s="20"/>
      <c r="DE1483" s="20"/>
      <c r="DF1483" s="96"/>
      <c r="DG1483" s="96"/>
      <c r="DH1483" s="20"/>
      <c r="DI1483" s="20"/>
      <c r="DJ1483" s="96"/>
      <c r="DK1483" s="96"/>
      <c r="DL1483" s="20"/>
      <c r="DM1483" s="20"/>
      <c r="DN1483" s="96"/>
      <c r="DO1483" s="96"/>
      <c r="DP1483" s="20"/>
      <c r="DQ1483" s="20"/>
      <c r="DR1483" s="96"/>
      <c r="DS1483" s="96"/>
      <c r="DT1483" s="20"/>
      <c r="DU1483" s="20"/>
      <c r="DV1483" s="96"/>
      <c r="DW1483" s="96"/>
      <c r="DX1483" s="20"/>
      <c r="DY1483" s="20"/>
      <c r="DZ1483" s="56"/>
      <c r="EA1483" s="57"/>
    </row>
    <row r="1484" spans="1:131" ht="19.5" customHeight="1" x14ac:dyDescent="0.25">
      <c r="A1484" s="9">
        <v>1078</v>
      </c>
      <c r="B1484" s="10" t="s">
        <v>3015</v>
      </c>
      <c r="C1484" s="9" t="s">
        <v>3016</v>
      </c>
      <c r="E1484" s="9" t="s">
        <v>681</v>
      </c>
      <c r="F1484" s="9" t="s">
        <v>682</v>
      </c>
      <c r="I1484" s="9" t="s">
        <v>97</v>
      </c>
      <c r="J1484" s="129">
        <v>42005</v>
      </c>
      <c r="K1484" s="129">
        <v>41883</v>
      </c>
      <c r="L1484" s="129">
        <v>42369</v>
      </c>
      <c r="O1484" s="9">
        <v>29</v>
      </c>
      <c r="Q1484" s="9" t="s">
        <v>54</v>
      </c>
      <c r="S1484" s="13">
        <v>11875000</v>
      </c>
      <c r="T1484" s="13">
        <v>11875000</v>
      </c>
      <c r="U1484" s="13">
        <v>2375000</v>
      </c>
      <c r="AF1484" s="51">
        <f t="shared" si="22"/>
        <v>0</v>
      </c>
      <c r="AH1484" s="11">
        <v>42005</v>
      </c>
      <c r="AI1484" s="11">
        <v>42369</v>
      </c>
      <c r="AJ1484" s="13">
        <v>11874986</v>
      </c>
      <c r="AK1484" s="13">
        <v>2374997</v>
      </c>
    </row>
    <row r="1485" spans="1:131" ht="19.5" customHeight="1" x14ac:dyDescent="0.25">
      <c r="A1485" s="9">
        <v>1079</v>
      </c>
      <c r="B1485" s="10" t="s">
        <v>3017</v>
      </c>
      <c r="C1485" s="9" t="s">
        <v>3018</v>
      </c>
      <c r="E1485" s="9" t="s">
        <v>36</v>
      </c>
      <c r="F1485" s="9" t="s">
        <v>3019</v>
      </c>
      <c r="I1485" s="9" t="s">
        <v>25</v>
      </c>
      <c r="J1485" s="129">
        <v>41722</v>
      </c>
      <c r="K1485" s="129">
        <v>41691</v>
      </c>
      <c r="L1485" s="129">
        <v>41759</v>
      </c>
      <c r="O1485" s="9">
        <v>29</v>
      </c>
      <c r="Q1485" s="9" t="s">
        <v>61</v>
      </c>
      <c r="S1485" s="13">
        <v>2904000</v>
      </c>
      <c r="T1485" s="13">
        <v>2904000</v>
      </c>
      <c r="U1485" s="13">
        <v>484000</v>
      </c>
      <c r="AF1485" s="51">
        <f t="shared" si="22"/>
        <v>0</v>
      </c>
    </row>
    <row r="1486" spans="1:131" ht="19.5" customHeight="1" x14ac:dyDescent="0.25">
      <c r="A1486" s="9">
        <v>1080</v>
      </c>
      <c r="B1486" s="10" t="s">
        <v>3020</v>
      </c>
      <c r="C1486" s="9" t="s">
        <v>3021</v>
      </c>
      <c r="E1486" s="9" t="s">
        <v>662</v>
      </c>
      <c r="F1486" s="9" t="s">
        <v>102</v>
      </c>
      <c r="I1486" s="9" t="s">
        <v>78</v>
      </c>
      <c r="J1486" s="129">
        <v>41898</v>
      </c>
      <c r="K1486" s="129">
        <v>41834</v>
      </c>
      <c r="L1486" s="129">
        <v>42038</v>
      </c>
      <c r="O1486" s="9">
        <v>24</v>
      </c>
      <c r="Q1486" s="9" t="s">
        <v>61</v>
      </c>
      <c r="S1486" s="13">
        <v>167544584</v>
      </c>
      <c r="T1486" s="13">
        <v>167544584</v>
      </c>
      <c r="U1486" s="13">
        <v>41886146</v>
      </c>
      <c r="AF1486" s="51">
        <f t="shared" si="22"/>
        <v>0</v>
      </c>
      <c r="AH1486" s="11">
        <v>41834</v>
      </c>
      <c r="AI1486" s="11">
        <v>42004</v>
      </c>
      <c r="AJ1486" s="13">
        <v>165159866</v>
      </c>
      <c r="AK1486" s="13">
        <v>41289967</v>
      </c>
    </row>
    <row r="1487" spans="1:131" ht="19.5" customHeight="1" x14ac:dyDescent="0.25">
      <c r="A1487" s="9">
        <v>1081</v>
      </c>
      <c r="B1487" s="10" t="s">
        <v>3022</v>
      </c>
      <c r="C1487" s="9" t="s">
        <v>3023</v>
      </c>
      <c r="E1487" s="9" t="s">
        <v>662</v>
      </c>
      <c r="F1487" s="9" t="s">
        <v>102</v>
      </c>
      <c r="I1487" s="9" t="s">
        <v>78</v>
      </c>
      <c r="J1487" s="129">
        <v>41946</v>
      </c>
      <c r="K1487" s="129">
        <v>41890</v>
      </c>
      <c r="L1487" s="129">
        <v>42066</v>
      </c>
      <c r="O1487" s="9">
        <v>24</v>
      </c>
      <c r="Q1487" s="9" t="s">
        <v>61</v>
      </c>
      <c r="S1487" s="13">
        <v>204044463</v>
      </c>
      <c r="T1487" s="13">
        <v>204044463</v>
      </c>
      <c r="U1487" s="13">
        <v>51011116</v>
      </c>
      <c r="AF1487" s="51">
        <f t="shared" si="22"/>
        <v>0</v>
      </c>
      <c r="AH1487" s="11">
        <v>41890</v>
      </c>
      <c r="AI1487" s="11">
        <v>42066</v>
      </c>
      <c r="AJ1487" s="13">
        <v>218453001</v>
      </c>
      <c r="AK1487" s="13">
        <v>51011116</v>
      </c>
    </row>
    <row r="1488" spans="1:131" ht="19.5" customHeight="1" x14ac:dyDescent="0.25">
      <c r="A1488" s="9">
        <v>1082</v>
      </c>
      <c r="B1488" s="10" t="s">
        <v>3024</v>
      </c>
      <c r="C1488" s="9" t="s">
        <v>3025</v>
      </c>
      <c r="E1488" s="9" t="s">
        <v>75</v>
      </c>
      <c r="F1488" s="9" t="s">
        <v>73</v>
      </c>
      <c r="I1488" s="9" t="s">
        <v>35</v>
      </c>
      <c r="J1488" s="129">
        <v>41883</v>
      </c>
      <c r="K1488" s="129">
        <v>41739</v>
      </c>
      <c r="L1488" s="129">
        <v>42064</v>
      </c>
      <c r="O1488" s="9">
        <v>29</v>
      </c>
      <c r="Q1488" s="9" t="s">
        <v>54</v>
      </c>
      <c r="S1488" s="13">
        <v>38070000</v>
      </c>
      <c r="T1488" s="13">
        <v>38070000</v>
      </c>
      <c r="U1488" s="13">
        <v>9500000</v>
      </c>
      <c r="AF1488" s="51">
        <f t="shared" si="22"/>
        <v>0</v>
      </c>
      <c r="AH1488" s="11">
        <v>41739</v>
      </c>
      <c r="AI1488" s="11">
        <v>42064</v>
      </c>
      <c r="AJ1488" s="13">
        <v>36353045</v>
      </c>
      <c r="AK1488" s="13">
        <v>9088261</v>
      </c>
    </row>
    <row r="1489" spans="1:131" ht="19.5" customHeight="1" x14ac:dyDescent="0.25">
      <c r="A1489" s="9">
        <v>1083</v>
      </c>
      <c r="B1489" s="10" t="s">
        <v>3027</v>
      </c>
      <c r="C1489" s="9" t="s">
        <v>3028</v>
      </c>
      <c r="E1489" s="9" t="s">
        <v>22</v>
      </c>
      <c r="F1489" s="9" t="s">
        <v>3029</v>
      </c>
      <c r="I1489" s="9" t="s">
        <v>78</v>
      </c>
      <c r="J1489" s="129">
        <v>41978</v>
      </c>
      <c r="K1489" s="129">
        <v>40330</v>
      </c>
      <c r="L1489" s="129">
        <v>42094</v>
      </c>
      <c r="O1489" s="9">
        <v>29</v>
      </c>
      <c r="Q1489" s="9" t="s">
        <v>54</v>
      </c>
      <c r="S1489" s="13">
        <v>9254000</v>
      </c>
      <c r="T1489" s="13">
        <v>9254000</v>
      </c>
      <c r="U1489" s="13">
        <v>2000000</v>
      </c>
      <c r="W1489" s="13">
        <v>2000000</v>
      </c>
      <c r="AF1489" s="51">
        <f t="shared" si="22"/>
        <v>2000000</v>
      </c>
      <c r="AH1489" s="11">
        <v>40330</v>
      </c>
      <c r="AI1489" s="11">
        <v>42094</v>
      </c>
      <c r="AJ1489" s="13">
        <v>8607786</v>
      </c>
      <c r="AK1489" s="13">
        <v>2151947</v>
      </c>
    </row>
    <row r="1490" spans="1:131" ht="19.5" customHeight="1" x14ac:dyDescent="0.25">
      <c r="A1490" s="9">
        <v>1084</v>
      </c>
      <c r="B1490" s="10" t="s">
        <v>3030</v>
      </c>
      <c r="C1490" s="9" t="s">
        <v>3033</v>
      </c>
      <c r="E1490" s="9" t="s">
        <v>22</v>
      </c>
      <c r="F1490" s="9" t="s">
        <v>3029</v>
      </c>
      <c r="I1490" s="9" t="s">
        <v>78</v>
      </c>
      <c r="J1490" s="129">
        <v>42006</v>
      </c>
      <c r="K1490" s="129">
        <v>41722</v>
      </c>
      <c r="L1490" s="129">
        <v>42216</v>
      </c>
      <c r="O1490" s="9">
        <v>29</v>
      </c>
      <c r="Q1490" s="9" t="s">
        <v>54</v>
      </c>
      <c r="S1490" s="13">
        <v>9650000</v>
      </c>
      <c r="T1490" s="13">
        <v>9650000</v>
      </c>
      <c r="U1490" s="13">
        <v>1930000</v>
      </c>
      <c r="AF1490" s="51">
        <f t="shared" si="22"/>
        <v>0</v>
      </c>
      <c r="AH1490" s="11">
        <v>41722</v>
      </c>
      <c r="AI1490" s="11">
        <v>42216</v>
      </c>
      <c r="AJ1490" s="13">
        <v>8409385</v>
      </c>
      <c r="AK1490" s="13">
        <v>1681877</v>
      </c>
    </row>
    <row r="1491" spans="1:131" ht="19.5" customHeight="1" x14ac:dyDescent="0.25">
      <c r="A1491" s="9">
        <v>1085</v>
      </c>
      <c r="B1491" s="10" t="s">
        <v>3032</v>
      </c>
      <c r="C1491" s="9" t="s">
        <v>3034</v>
      </c>
      <c r="E1491" s="9" t="s">
        <v>22</v>
      </c>
      <c r="F1491" s="9" t="s">
        <v>3029</v>
      </c>
      <c r="I1491" s="9" t="s">
        <v>78</v>
      </c>
      <c r="J1491" s="129">
        <v>42064</v>
      </c>
      <c r="K1491" s="129">
        <v>41778</v>
      </c>
      <c r="L1491" s="129">
        <v>42460</v>
      </c>
      <c r="O1491" s="9">
        <v>29</v>
      </c>
      <c r="Q1491" s="9" t="s">
        <v>54</v>
      </c>
      <c r="S1491" s="13">
        <v>42800000</v>
      </c>
      <c r="T1491" s="13">
        <v>42800000</v>
      </c>
      <c r="U1491" s="13">
        <v>8560000</v>
      </c>
      <c r="AF1491" s="51">
        <f t="shared" si="22"/>
        <v>0</v>
      </c>
      <c r="AH1491" s="11">
        <v>41778</v>
      </c>
      <c r="AI1491" s="11">
        <v>42460</v>
      </c>
      <c r="AJ1491" s="13">
        <v>37755689</v>
      </c>
      <c r="AK1491" s="13">
        <v>9438922</v>
      </c>
    </row>
    <row r="1492" spans="1:131" s="18" customFormat="1" ht="19.5" customHeight="1" x14ac:dyDescent="0.25">
      <c r="A1492" s="18">
        <v>1085</v>
      </c>
      <c r="B1492" s="17" t="s">
        <v>3032</v>
      </c>
      <c r="C1492" s="18" t="s">
        <v>3034</v>
      </c>
      <c r="D1492" s="19">
        <v>42347</v>
      </c>
      <c r="G1492" s="19"/>
      <c r="J1492" s="130"/>
      <c r="K1492" s="130"/>
      <c r="L1492" s="130"/>
      <c r="R1492" s="20"/>
      <c r="S1492" s="20"/>
      <c r="T1492" s="20"/>
      <c r="U1492" s="20">
        <v>10700000</v>
      </c>
      <c r="V1492" s="20"/>
      <c r="W1492" s="20"/>
      <c r="X1492" s="20"/>
      <c r="Y1492" s="20"/>
      <c r="Z1492" s="20"/>
      <c r="AA1492" s="20"/>
      <c r="AB1492" s="20"/>
      <c r="AC1492" s="20"/>
      <c r="AD1492" s="20"/>
      <c r="AE1492" s="20"/>
      <c r="AF1492" s="80"/>
      <c r="AG1492" s="46"/>
      <c r="AH1492" s="19"/>
      <c r="AI1492" s="19"/>
      <c r="AJ1492" s="20"/>
      <c r="AK1492" s="20"/>
      <c r="AL1492" s="19"/>
      <c r="AM1492" s="19"/>
      <c r="AN1492" s="20"/>
      <c r="AO1492" s="20"/>
      <c r="AP1492" s="19"/>
      <c r="AQ1492" s="19"/>
      <c r="AR1492" s="20"/>
      <c r="AS1492" s="20"/>
      <c r="AT1492" s="19"/>
      <c r="AU1492" s="19"/>
      <c r="AV1492" s="20"/>
      <c r="AW1492" s="20"/>
      <c r="AX1492" s="19"/>
      <c r="AY1492" s="19"/>
      <c r="AZ1492" s="20"/>
      <c r="BA1492" s="20"/>
      <c r="BB1492" s="19"/>
      <c r="BC1492" s="19"/>
      <c r="BD1492" s="20"/>
      <c r="BE1492" s="20"/>
      <c r="BF1492" s="19"/>
      <c r="BG1492" s="19"/>
      <c r="BH1492" s="20"/>
      <c r="BI1492" s="20"/>
      <c r="BJ1492" s="19"/>
      <c r="BK1492" s="19"/>
      <c r="BL1492" s="20"/>
      <c r="BM1492" s="20"/>
      <c r="BN1492" s="19"/>
      <c r="BO1492" s="19"/>
      <c r="BP1492" s="20"/>
      <c r="BQ1492" s="20"/>
      <c r="BT1492" s="20"/>
      <c r="BU1492" s="20"/>
      <c r="BX1492" s="20"/>
      <c r="BY1492" s="20"/>
      <c r="CB1492" s="20"/>
      <c r="CC1492" s="20"/>
      <c r="CF1492" s="20"/>
      <c r="CG1492" s="20"/>
      <c r="CJ1492" s="20"/>
      <c r="CK1492" s="20"/>
      <c r="CN1492" s="20"/>
      <c r="CO1492" s="20"/>
      <c r="CP1492" s="19"/>
      <c r="CQ1492" s="19"/>
      <c r="CR1492" s="20"/>
      <c r="CS1492" s="20"/>
      <c r="CT1492" s="19"/>
      <c r="CU1492" s="19"/>
      <c r="CV1492" s="20"/>
      <c r="CW1492" s="20"/>
      <c r="CX1492" s="96"/>
      <c r="CY1492" s="96"/>
      <c r="CZ1492" s="20"/>
      <c r="DA1492" s="20"/>
      <c r="DB1492" s="96"/>
      <c r="DC1492" s="96"/>
      <c r="DD1492" s="20"/>
      <c r="DE1492" s="20"/>
      <c r="DF1492" s="96"/>
      <c r="DG1492" s="96"/>
      <c r="DH1492" s="20"/>
      <c r="DI1492" s="20"/>
      <c r="DJ1492" s="96"/>
      <c r="DK1492" s="96"/>
      <c r="DL1492" s="20"/>
      <c r="DM1492" s="20"/>
      <c r="DN1492" s="96"/>
      <c r="DO1492" s="96"/>
      <c r="DP1492" s="20"/>
      <c r="DQ1492" s="20"/>
      <c r="DR1492" s="96"/>
      <c r="DS1492" s="96"/>
      <c r="DT1492" s="20"/>
      <c r="DU1492" s="20"/>
      <c r="DV1492" s="96"/>
      <c r="DW1492" s="96"/>
      <c r="DX1492" s="20"/>
      <c r="DY1492" s="20"/>
      <c r="DZ1492" s="56"/>
      <c r="EA1492" s="57"/>
    </row>
    <row r="1493" spans="1:131" ht="19.5" customHeight="1" x14ac:dyDescent="0.25">
      <c r="A1493" s="9">
        <v>1086</v>
      </c>
      <c r="B1493" s="10" t="s">
        <v>3035</v>
      </c>
      <c r="C1493" s="9" t="s">
        <v>3036</v>
      </c>
      <c r="E1493" s="9" t="s">
        <v>22</v>
      </c>
      <c r="F1493" s="9" t="s">
        <v>3029</v>
      </c>
      <c r="I1493" s="9" t="s">
        <v>78</v>
      </c>
      <c r="J1493" s="129">
        <v>41988</v>
      </c>
      <c r="K1493" s="129">
        <v>41673</v>
      </c>
      <c r="L1493" s="129">
        <v>42216</v>
      </c>
      <c r="O1493" s="9">
        <v>29</v>
      </c>
      <c r="Q1493" s="9" t="s">
        <v>54</v>
      </c>
      <c r="S1493" s="13">
        <v>11250000</v>
      </c>
      <c r="T1493" s="13">
        <v>11250000</v>
      </c>
      <c r="U1493" s="13">
        <v>2250000</v>
      </c>
      <c r="AF1493" s="51">
        <f t="shared" si="22"/>
        <v>0</v>
      </c>
      <c r="AH1493" s="11">
        <v>41673</v>
      </c>
      <c r="AI1493" s="11">
        <v>42216</v>
      </c>
      <c r="AJ1493" s="13">
        <v>9784124</v>
      </c>
      <c r="AK1493" s="13">
        <v>1956825</v>
      </c>
    </row>
    <row r="1494" spans="1:131" ht="19.5" customHeight="1" x14ac:dyDescent="0.25">
      <c r="A1494" s="9">
        <v>1087</v>
      </c>
      <c r="B1494" s="10" t="s">
        <v>3037</v>
      </c>
      <c r="C1494" s="9" t="s">
        <v>3038</v>
      </c>
      <c r="E1494" s="9" t="s">
        <v>473</v>
      </c>
      <c r="F1494" s="9" t="s">
        <v>474</v>
      </c>
      <c r="I1494" s="9" t="s">
        <v>122</v>
      </c>
      <c r="J1494" s="129">
        <v>41789</v>
      </c>
      <c r="K1494" s="129">
        <v>41752</v>
      </c>
      <c r="L1494" s="129">
        <v>42368</v>
      </c>
      <c r="O1494" s="9">
        <v>29</v>
      </c>
      <c r="Q1494" s="9" t="s">
        <v>54</v>
      </c>
      <c r="S1494" s="13">
        <v>6250000</v>
      </c>
      <c r="T1494" s="13">
        <v>6250000</v>
      </c>
      <c r="U1494" s="13">
        <v>1250000</v>
      </c>
      <c r="AF1494" s="51">
        <f t="shared" si="22"/>
        <v>0</v>
      </c>
      <c r="AH1494" s="11">
        <v>41752</v>
      </c>
      <c r="AI1494" s="11">
        <v>42038</v>
      </c>
      <c r="AJ1494" s="13">
        <v>5415341</v>
      </c>
      <c r="AK1494" s="13">
        <v>1083068</v>
      </c>
    </row>
    <row r="1495" spans="1:131" s="18" customFormat="1" ht="19.5" customHeight="1" x14ac:dyDescent="0.25">
      <c r="A1495" s="18">
        <v>1087</v>
      </c>
      <c r="B1495" s="17" t="s">
        <v>3037</v>
      </c>
      <c r="C1495" s="18" t="s">
        <v>3038</v>
      </c>
      <c r="D1495" s="19">
        <v>42152</v>
      </c>
      <c r="G1495" s="19"/>
      <c r="J1495" s="130"/>
      <c r="K1495" s="130"/>
      <c r="L1495" s="130">
        <v>42038</v>
      </c>
      <c r="R1495" s="20"/>
      <c r="S1495" s="20"/>
      <c r="T1495" s="20"/>
      <c r="U1495" s="20"/>
      <c r="V1495" s="20"/>
      <c r="W1495" s="20"/>
      <c r="X1495" s="20"/>
      <c r="Y1495" s="20"/>
      <c r="Z1495" s="20"/>
      <c r="AA1495" s="20"/>
      <c r="AB1495" s="20"/>
      <c r="AC1495" s="20"/>
      <c r="AD1495" s="20"/>
      <c r="AE1495" s="20"/>
      <c r="AF1495" s="51">
        <f t="shared" si="22"/>
        <v>0</v>
      </c>
      <c r="AG1495" s="46"/>
      <c r="AH1495" s="19"/>
      <c r="AI1495" s="19"/>
      <c r="AJ1495" s="20"/>
      <c r="AK1495" s="20"/>
      <c r="AL1495" s="19"/>
      <c r="AM1495" s="19"/>
      <c r="AN1495" s="20"/>
      <c r="AO1495" s="20"/>
      <c r="AP1495" s="19"/>
      <c r="AQ1495" s="19"/>
      <c r="AR1495" s="20"/>
      <c r="AS1495" s="20"/>
      <c r="AT1495" s="19"/>
      <c r="AU1495" s="19"/>
      <c r="AV1495" s="20"/>
      <c r="AW1495" s="20"/>
      <c r="AX1495" s="19"/>
      <c r="AY1495" s="19"/>
      <c r="AZ1495" s="20"/>
      <c r="BA1495" s="20"/>
      <c r="BB1495" s="19"/>
      <c r="BC1495" s="19"/>
      <c r="BD1495" s="20"/>
      <c r="BE1495" s="20"/>
      <c r="BF1495" s="19"/>
      <c r="BG1495" s="19"/>
      <c r="BH1495" s="20"/>
      <c r="BI1495" s="20"/>
      <c r="BJ1495" s="19"/>
      <c r="BK1495" s="19"/>
      <c r="BL1495" s="20"/>
      <c r="BM1495" s="20"/>
      <c r="BN1495" s="19"/>
      <c r="BO1495" s="19"/>
      <c r="BP1495" s="20"/>
      <c r="BQ1495" s="20"/>
      <c r="BT1495" s="20"/>
      <c r="BU1495" s="20"/>
      <c r="BX1495" s="20"/>
      <c r="BY1495" s="20"/>
      <c r="CB1495" s="20"/>
      <c r="CC1495" s="20"/>
      <c r="CF1495" s="20"/>
      <c r="CG1495" s="20"/>
      <c r="CJ1495" s="20"/>
      <c r="CK1495" s="20"/>
      <c r="CN1495" s="20"/>
      <c r="CO1495" s="20"/>
      <c r="CP1495" s="19"/>
      <c r="CQ1495" s="19"/>
      <c r="CR1495" s="20"/>
      <c r="CS1495" s="20"/>
      <c r="CT1495" s="19"/>
      <c r="CU1495" s="19"/>
      <c r="CV1495" s="20"/>
      <c r="CW1495" s="20"/>
      <c r="CX1495" s="96"/>
      <c r="CY1495" s="96"/>
      <c r="CZ1495" s="20"/>
      <c r="DA1495" s="20"/>
      <c r="DB1495" s="96"/>
      <c r="DC1495" s="96"/>
      <c r="DD1495" s="20"/>
      <c r="DE1495" s="20"/>
      <c r="DF1495" s="96"/>
      <c r="DG1495" s="96"/>
      <c r="DH1495" s="20"/>
      <c r="DI1495" s="20"/>
      <c r="DJ1495" s="96"/>
      <c r="DK1495" s="96"/>
      <c r="DL1495" s="20"/>
      <c r="DM1495" s="20"/>
      <c r="DN1495" s="96"/>
      <c r="DO1495" s="96"/>
      <c r="DP1495" s="20"/>
      <c r="DQ1495" s="20"/>
      <c r="DR1495" s="96"/>
      <c r="DS1495" s="96"/>
      <c r="DT1495" s="20"/>
      <c r="DU1495" s="20"/>
      <c r="DV1495" s="96"/>
      <c r="DW1495" s="96"/>
      <c r="DX1495" s="20"/>
      <c r="DY1495" s="20"/>
      <c r="DZ1495" s="56"/>
      <c r="EA1495" s="57"/>
    </row>
    <row r="1496" spans="1:131" ht="19.5" customHeight="1" x14ac:dyDescent="0.25">
      <c r="A1496" s="9">
        <v>1088</v>
      </c>
      <c r="B1496" s="10" t="s">
        <v>3039</v>
      </c>
      <c r="C1496" s="9" t="s">
        <v>3040</v>
      </c>
      <c r="E1496" s="9" t="s">
        <v>2511</v>
      </c>
      <c r="F1496" s="9" t="s">
        <v>525</v>
      </c>
      <c r="I1496" s="9" t="s">
        <v>78</v>
      </c>
      <c r="J1496" s="129">
        <v>41944</v>
      </c>
      <c r="K1496" s="129">
        <v>41883</v>
      </c>
      <c r="L1496" s="129">
        <v>42035</v>
      </c>
      <c r="O1496" s="9">
        <v>28</v>
      </c>
      <c r="Q1496" s="9" t="s">
        <v>54</v>
      </c>
      <c r="S1496" s="13">
        <v>13080000</v>
      </c>
      <c r="T1496" s="13">
        <v>13080000</v>
      </c>
      <c r="U1496" s="13">
        <v>3270000</v>
      </c>
      <c r="AF1496" s="51">
        <f t="shared" si="22"/>
        <v>0</v>
      </c>
      <c r="AH1496" s="11">
        <v>41944</v>
      </c>
      <c r="AI1496" s="11">
        <v>42035</v>
      </c>
      <c r="AJ1496" s="13">
        <v>13080000</v>
      </c>
      <c r="AK1496" s="13">
        <v>3270000</v>
      </c>
    </row>
    <row r="1497" spans="1:131" ht="19.5" customHeight="1" x14ac:dyDescent="0.25">
      <c r="A1497" s="9">
        <v>1089</v>
      </c>
      <c r="B1497" s="10" t="s">
        <v>3041</v>
      </c>
      <c r="C1497" s="9" t="s">
        <v>3042</v>
      </c>
      <c r="E1497" s="9" t="s">
        <v>2394</v>
      </c>
      <c r="F1497" s="9" t="s">
        <v>3043</v>
      </c>
      <c r="I1497" s="9" t="s">
        <v>78</v>
      </c>
      <c r="J1497" s="129">
        <v>41942</v>
      </c>
      <c r="K1497" s="129">
        <v>41701</v>
      </c>
      <c r="L1497" s="129">
        <v>42415</v>
      </c>
      <c r="O1497" s="9">
        <v>30</v>
      </c>
      <c r="Q1497" s="9" t="s">
        <v>54</v>
      </c>
      <c r="S1497" s="13">
        <v>11400000</v>
      </c>
      <c r="T1497" s="13">
        <v>11400000</v>
      </c>
      <c r="U1497" s="13">
        <v>2280000</v>
      </c>
      <c r="AF1497" s="51">
        <f t="shared" ref="AF1497:AF1580" si="23">SUM(V1497:AE1497)</f>
        <v>0</v>
      </c>
      <c r="AH1497" s="11">
        <v>41852</v>
      </c>
      <c r="AI1497" s="11">
        <v>42369</v>
      </c>
      <c r="AJ1497" s="13">
        <v>10800000</v>
      </c>
      <c r="AK1497" s="13">
        <v>2160000</v>
      </c>
    </row>
    <row r="1498" spans="1:131" ht="19.5" customHeight="1" x14ac:dyDescent="0.25">
      <c r="A1498" s="9">
        <v>1090</v>
      </c>
      <c r="B1498" s="10" t="s">
        <v>3044</v>
      </c>
      <c r="C1498" s="9" t="s">
        <v>3045</v>
      </c>
      <c r="E1498" s="9" t="s">
        <v>414</v>
      </c>
      <c r="F1498" s="9" t="s">
        <v>2386</v>
      </c>
      <c r="I1498" s="9" t="s">
        <v>28</v>
      </c>
      <c r="J1498" s="129">
        <v>41951</v>
      </c>
      <c r="K1498" s="129">
        <v>41902</v>
      </c>
      <c r="L1498" s="129">
        <v>42035</v>
      </c>
      <c r="O1498" s="9">
        <v>29</v>
      </c>
      <c r="Q1498" s="9" t="s">
        <v>54</v>
      </c>
      <c r="S1498" s="13">
        <v>9954000</v>
      </c>
      <c r="T1498" s="13">
        <v>9954000</v>
      </c>
      <c r="U1498" s="13">
        <v>2488000</v>
      </c>
      <c r="AF1498" s="51">
        <f t="shared" si="23"/>
        <v>0</v>
      </c>
      <c r="AH1498" s="11">
        <v>41902</v>
      </c>
      <c r="AI1498" s="11">
        <v>42035</v>
      </c>
      <c r="AJ1498" s="13">
        <v>9799748</v>
      </c>
      <c r="AK1498" s="13">
        <v>2449937</v>
      </c>
    </row>
    <row r="1499" spans="1:131" ht="19.5" customHeight="1" x14ac:dyDescent="0.25">
      <c r="A1499" s="9">
        <v>1091</v>
      </c>
      <c r="B1499" s="10" t="s">
        <v>3046</v>
      </c>
      <c r="C1499" s="9" t="s">
        <v>3047</v>
      </c>
      <c r="E1499" s="9" t="s">
        <v>1273</v>
      </c>
      <c r="F1499" s="9" t="s">
        <v>1274</v>
      </c>
      <c r="I1499" s="9" t="s">
        <v>78</v>
      </c>
      <c r="J1499" s="129">
        <v>41760</v>
      </c>
      <c r="K1499" s="129">
        <v>41640</v>
      </c>
      <c r="L1499" s="129">
        <v>42368</v>
      </c>
      <c r="O1499" s="9">
        <v>29</v>
      </c>
      <c r="Q1499" s="9" t="s">
        <v>54</v>
      </c>
      <c r="S1499" s="13">
        <v>12000000</v>
      </c>
      <c r="T1499" s="13">
        <v>12000000</v>
      </c>
      <c r="U1499" s="13">
        <v>2400000</v>
      </c>
      <c r="AF1499" s="51">
        <f t="shared" si="23"/>
        <v>0</v>
      </c>
      <c r="AH1499" s="11">
        <v>41640</v>
      </c>
      <c r="AI1499" s="11">
        <v>42170</v>
      </c>
      <c r="AJ1499" s="13">
        <v>10649954</v>
      </c>
      <c r="AK1499" s="13">
        <v>2129991</v>
      </c>
    </row>
    <row r="1500" spans="1:131" s="18" customFormat="1" ht="19.5" customHeight="1" x14ac:dyDescent="0.25">
      <c r="A1500" s="18">
        <v>1091</v>
      </c>
      <c r="B1500" s="17" t="s">
        <v>3046</v>
      </c>
      <c r="C1500" s="18" t="s">
        <v>3615</v>
      </c>
      <c r="D1500" s="19">
        <v>42333</v>
      </c>
      <c r="G1500" s="19"/>
      <c r="J1500" s="130"/>
      <c r="K1500" s="130"/>
      <c r="L1500" s="130" t="s">
        <v>3616</v>
      </c>
      <c r="R1500" s="20"/>
      <c r="S1500" s="20"/>
      <c r="T1500" s="20"/>
      <c r="U1500" s="20"/>
      <c r="V1500" s="20"/>
      <c r="W1500" s="20"/>
      <c r="X1500" s="20"/>
      <c r="Y1500" s="20"/>
      <c r="Z1500" s="20"/>
      <c r="AA1500" s="20"/>
      <c r="AB1500" s="20"/>
      <c r="AC1500" s="20"/>
      <c r="AD1500" s="20"/>
      <c r="AE1500" s="20"/>
      <c r="AF1500" s="80"/>
      <c r="AG1500" s="46"/>
      <c r="AH1500" s="19"/>
      <c r="AI1500" s="19"/>
      <c r="AJ1500" s="20"/>
      <c r="AK1500" s="20"/>
      <c r="AL1500" s="19"/>
      <c r="AM1500" s="19"/>
      <c r="AN1500" s="20"/>
      <c r="AO1500" s="20"/>
      <c r="AP1500" s="19"/>
      <c r="AQ1500" s="19"/>
      <c r="AR1500" s="20"/>
      <c r="AS1500" s="20"/>
      <c r="AT1500" s="19"/>
      <c r="AU1500" s="19"/>
      <c r="AV1500" s="20"/>
      <c r="AW1500" s="20"/>
      <c r="AX1500" s="19"/>
      <c r="AY1500" s="19"/>
      <c r="AZ1500" s="20"/>
      <c r="BA1500" s="20"/>
      <c r="BB1500" s="19"/>
      <c r="BC1500" s="19"/>
      <c r="BD1500" s="20"/>
      <c r="BE1500" s="20"/>
      <c r="BF1500" s="19"/>
      <c r="BG1500" s="19"/>
      <c r="BH1500" s="20"/>
      <c r="BI1500" s="20"/>
      <c r="BJ1500" s="19"/>
      <c r="BK1500" s="19"/>
      <c r="BL1500" s="20"/>
      <c r="BM1500" s="20"/>
      <c r="BN1500" s="19"/>
      <c r="BO1500" s="19"/>
      <c r="BP1500" s="20"/>
      <c r="BQ1500" s="20"/>
      <c r="BT1500" s="20"/>
      <c r="BU1500" s="20"/>
      <c r="BX1500" s="20"/>
      <c r="BY1500" s="20"/>
      <c r="CB1500" s="20"/>
      <c r="CC1500" s="20"/>
      <c r="CF1500" s="20"/>
      <c r="CG1500" s="20"/>
      <c r="CJ1500" s="20"/>
      <c r="CK1500" s="20"/>
      <c r="CN1500" s="20"/>
      <c r="CO1500" s="20"/>
      <c r="CP1500" s="19"/>
      <c r="CQ1500" s="19"/>
      <c r="CR1500" s="20"/>
      <c r="CS1500" s="20"/>
      <c r="CT1500" s="19"/>
      <c r="CU1500" s="19"/>
      <c r="CV1500" s="20"/>
      <c r="CW1500" s="20"/>
      <c r="CX1500" s="96"/>
      <c r="CY1500" s="96"/>
      <c r="CZ1500" s="20"/>
      <c r="DA1500" s="20"/>
      <c r="DB1500" s="96"/>
      <c r="DC1500" s="96"/>
      <c r="DD1500" s="20"/>
      <c r="DE1500" s="20"/>
      <c r="DF1500" s="96"/>
      <c r="DG1500" s="96"/>
      <c r="DH1500" s="20"/>
      <c r="DI1500" s="20"/>
      <c r="DJ1500" s="96"/>
      <c r="DK1500" s="96"/>
      <c r="DL1500" s="20"/>
      <c r="DM1500" s="20"/>
      <c r="DN1500" s="96"/>
      <c r="DO1500" s="96"/>
      <c r="DP1500" s="20"/>
      <c r="DQ1500" s="20"/>
      <c r="DR1500" s="96"/>
      <c r="DS1500" s="96"/>
      <c r="DT1500" s="20"/>
      <c r="DU1500" s="20"/>
      <c r="DV1500" s="96"/>
      <c r="DW1500" s="96"/>
      <c r="DX1500" s="20"/>
      <c r="DY1500" s="20"/>
      <c r="DZ1500" s="56"/>
      <c r="EA1500" s="57"/>
    </row>
    <row r="1501" spans="1:131" ht="19.5" customHeight="1" x14ac:dyDescent="0.25">
      <c r="A1501" s="9">
        <v>1092</v>
      </c>
      <c r="B1501" s="10" t="s">
        <v>3048</v>
      </c>
      <c r="C1501" s="9" t="s">
        <v>3049</v>
      </c>
      <c r="E1501" s="9" t="s">
        <v>3050</v>
      </c>
      <c r="F1501" s="9" t="s">
        <v>215</v>
      </c>
      <c r="I1501" s="9" t="s">
        <v>78</v>
      </c>
      <c r="J1501" s="129">
        <v>42005</v>
      </c>
      <c r="K1501" s="129">
        <v>41883</v>
      </c>
      <c r="L1501" s="129">
        <v>42369</v>
      </c>
      <c r="O1501" s="9">
        <v>29</v>
      </c>
      <c r="Q1501" s="9" t="s">
        <v>54</v>
      </c>
      <c r="S1501" s="13">
        <v>9325000</v>
      </c>
      <c r="T1501" s="13">
        <v>9325000</v>
      </c>
      <c r="U1501" s="13">
        <v>1865000</v>
      </c>
      <c r="AF1501" s="51">
        <f t="shared" si="23"/>
        <v>0</v>
      </c>
      <c r="AH1501" s="11">
        <v>42005</v>
      </c>
      <c r="AI1501" s="11">
        <v>42369</v>
      </c>
      <c r="AJ1501" s="13">
        <v>9325000</v>
      </c>
      <c r="AK1501" s="13">
        <v>1865000</v>
      </c>
    </row>
    <row r="1502" spans="1:131" ht="19.5" customHeight="1" x14ac:dyDescent="0.25">
      <c r="A1502" s="9">
        <v>1093</v>
      </c>
      <c r="B1502" s="10" t="s">
        <v>3051</v>
      </c>
      <c r="C1502" s="9" t="s">
        <v>3052</v>
      </c>
      <c r="E1502" s="9" t="s">
        <v>3053</v>
      </c>
      <c r="F1502" s="9" t="s">
        <v>3054</v>
      </c>
      <c r="I1502" s="9" t="s">
        <v>25</v>
      </c>
      <c r="J1502" s="129">
        <v>41981</v>
      </c>
      <c r="K1502" s="129">
        <v>41953</v>
      </c>
      <c r="L1502" s="129">
        <v>42246</v>
      </c>
      <c r="O1502" s="9">
        <v>28</v>
      </c>
      <c r="Q1502" s="9" t="s">
        <v>54</v>
      </c>
      <c r="S1502" s="13">
        <v>8750000</v>
      </c>
      <c r="T1502" s="13">
        <v>8750000</v>
      </c>
      <c r="U1502" s="13">
        <v>1750000</v>
      </c>
      <c r="AF1502" s="51">
        <f t="shared" si="23"/>
        <v>0</v>
      </c>
      <c r="AH1502" s="11">
        <v>41971</v>
      </c>
      <c r="AI1502" s="11">
        <v>42246</v>
      </c>
      <c r="AJ1502" s="13">
        <v>9112968</v>
      </c>
      <c r="AK1502" s="13">
        <v>1750000</v>
      </c>
    </row>
    <row r="1503" spans="1:131" ht="19.5" customHeight="1" x14ac:dyDescent="0.25">
      <c r="A1503" s="9">
        <v>1094</v>
      </c>
      <c r="B1503" s="10" t="s">
        <v>3055</v>
      </c>
      <c r="C1503" s="9" t="s">
        <v>3056</v>
      </c>
      <c r="E1503" s="9" t="s">
        <v>1287</v>
      </c>
      <c r="F1503" s="9" t="s">
        <v>493</v>
      </c>
      <c r="I1503" s="9" t="s">
        <v>35</v>
      </c>
      <c r="J1503" s="129">
        <v>41911</v>
      </c>
      <c r="K1503" s="129">
        <v>41730</v>
      </c>
      <c r="L1503" s="129">
        <v>42185</v>
      </c>
      <c r="O1503" s="9">
        <v>30</v>
      </c>
      <c r="Q1503" s="9" t="s">
        <v>61</v>
      </c>
      <c r="S1503" s="13">
        <v>400000000</v>
      </c>
      <c r="T1503" s="13">
        <v>400000000</v>
      </c>
      <c r="U1503" s="13">
        <v>100000000</v>
      </c>
      <c r="AF1503" s="51">
        <f t="shared" si="23"/>
        <v>0</v>
      </c>
      <c r="AH1503" s="11">
        <v>41730</v>
      </c>
      <c r="AI1503" s="11">
        <v>42004</v>
      </c>
      <c r="AJ1503" s="13">
        <v>299012058</v>
      </c>
      <c r="AK1503" s="13">
        <v>74753015</v>
      </c>
      <c r="AL1503" s="11">
        <v>42005</v>
      </c>
      <c r="AM1503" s="11">
        <v>42094</v>
      </c>
      <c r="AN1503" s="13">
        <v>2913068</v>
      </c>
      <c r="AO1503" s="13">
        <v>728267</v>
      </c>
      <c r="AP1503" s="11">
        <v>42095</v>
      </c>
      <c r="AQ1503" s="11">
        <v>42185</v>
      </c>
      <c r="AR1503" s="13">
        <v>2432841</v>
      </c>
      <c r="AS1503" s="13">
        <v>608210</v>
      </c>
    </row>
    <row r="1504" spans="1:131" ht="19.5" customHeight="1" x14ac:dyDescent="0.25">
      <c r="A1504" s="9">
        <v>1095</v>
      </c>
      <c r="B1504" s="10" t="s">
        <v>3057</v>
      </c>
      <c r="C1504" s="9" t="s">
        <v>3058</v>
      </c>
      <c r="E1504" s="9" t="s">
        <v>639</v>
      </c>
      <c r="F1504" s="9" t="s">
        <v>3059</v>
      </c>
      <c r="I1504" s="9" t="s">
        <v>35</v>
      </c>
      <c r="J1504" s="129">
        <v>41939</v>
      </c>
      <c r="K1504" s="129">
        <v>41869</v>
      </c>
      <c r="L1504" s="129">
        <v>42035</v>
      </c>
      <c r="O1504" s="9">
        <v>26</v>
      </c>
      <c r="Q1504" s="9" t="s">
        <v>61</v>
      </c>
      <c r="S1504" s="13">
        <v>294124106</v>
      </c>
      <c r="T1504" s="13">
        <v>294124106</v>
      </c>
      <c r="U1504" s="13">
        <v>73531027</v>
      </c>
      <c r="AF1504" s="51">
        <f t="shared" si="23"/>
        <v>0</v>
      </c>
      <c r="AH1504" s="11">
        <v>41869</v>
      </c>
      <c r="AI1504" s="11">
        <v>42035</v>
      </c>
      <c r="AJ1504" s="13">
        <v>226615376</v>
      </c>
      <c r="AK1504" s="13">
        <v>56653844</v>
      </c>
    </row>
    <row r="1505" spans="1:139" ht="19.5" customHeight="1" x14ac:dyDescent="0.25">
      <c r="A1505" s="9">
        <v>1096</v>
      </c>
      <c r="B1505" s="10" t="s">
        <v>3060</v>
      </c>
      <c r="C1505" s="9" t="s">
        <v>3061</v>
      </c>
      <c r="E1505" s="9" t="s">
        <v>3062</v>
      </c>
      <c r="F1505" s="9" t="s">
        <v>3063</v>
      </c>
      <c r="I1505" s="9" t="s">
        <v>97</v>
      </c>
      <c r="J1505" s="129">
        <v>42014</v>
      </c>
      <c r="K1505" s="129">
        <v>41913</v>
      </c>
      <c r="L1505" s="129">
        <v>42185</v>
      </c>
      <c r="O1505" s="9">
        <v>30</v>
      </c>
      <c r="Q1505" s="9" t="s">
        <v>54</v>
      </c>
      <c r="S1505" s="13">
        <v>11250000</v>
      </c>
      <c r="T1505" s="13">
        <v>11250000</v>
      </c>
      <c r="U1505" s="13">
        <v>2250000</v>
      </c>
      <c r="AF1505" s="51">
        <f t="shared" si="23"/>
        <v>0</v>
      </c>
      <c r="AH1505" s="11">
        <v>41913</v>
      </c>
      <c r="AI1505" s="11">
        <v>42185</v>
      </c>
      <c r="AJ1505" s="13">
        <v>6469749</v>
      </c>
      <c r="AK1505" s="13">
        <v>1293950</v>
      </c>
    </row>
    <row r="1506" spans="1:139" ht="19.5" customHeight="1" x14ac:dyDescent="0.25">
      <c r="A1506" s="9">
        <v>1097</v>
      </c>
      <c r="B1506" s="10" t="s">
        <v>3064</v>
      </c>
      <c r="C1506" s="9" t="s">
        <v>3065</v>
      </c>
      <c r="E1506" s="9" t="s">
        <v>3066</v>
      </c>
      <c r="F1506" s="9" t="s">
        <v>1256</v>
      </c>
      <c r="I1506" s="9" t="s">
        <v>97</v>
      </c>
      <c r="J1506" s="129">
        <v>41994</v>
      </c>
      <c r="K1506" s="129">
        <v>41913</v>
      </c>
      <c r="L1506" s="129">
        <v>42369</v>
      </c>
      <c r="O1506" s="9">
        <v>26</v>
      </c>
      <c r="Q1506" s="9" t="s">
        <v>54</v>
      </c>
      <c r="S1506" s="13">
        <v>10000000</v>
      </c>
      <c r="T1506" s="13">
        <v>10000000</v>
      </c>
      <c r="U1506" s="13">
        <v>2000000</v>
      </c>
      <c r="AF1506" s="51">
        <f t="shared" si="23"/>
        <v>0</v>
      </c>
      <c r="AH1506" s="11">
        <v>41913</v>
      </c>
      <c r="AI1506" s="11">
        <v>42369</v>
      </c>
      <c r="AJ1506" s="13">
        <v>10000581</v>
      </c>
      <c r="AK1506" s="13">
        <v>2000000</v>
      </c>
    </row>
    <row r="1507" spans="1:139" ht="19.5" customHeight="1" x14ac:dyDescent="0.25">
      <c r="A1507" s="9">
        <v>1098</v>
      </c>
      <c r="B1507" s="10" t="s">
        <v>3067</v>
      </c>
      <c r="C1507" s="9" t="s">
        <v>3068</v>
      </c>
      <c r="E1507" s="9" t="s">
        <v>3069</v>
      </c>
      <c r="F1507" s="9" t="s">
        <v>3070</v>
      </c>
      <c r="I1507" s="9" t="s">
        <v>25</v>
      </c>
      <c r="J1507" s="129">
        <v>41958</v>
      </c>
      <c r="K1507" s="129">
        <v>41927</v>
      </c>
      <c r="L1507" s="129">
        <v>42292</v>
      </c>
      <c r="O1507" s="9">
        <v>26</v>
      </c>
      <c r="Q1507" s="9" t="s">
        <v>54</v>
      </c>
      <c r="S1507" s="13">
        <v>6448000</v>
      </c>
      <c r="T1507" s="13">
        <v>6448000</v>
      </c>
      <c r="U1507" s="13">
        <v>1612000</v>
      </c>
      <c r="AF1507" s="51">
        <f t="shared" si="23"/>
        <v>0</v>
      </c>
      <c r="AH1507" s="11">
        <v>41927</v>
      </c>
      <c r="AI1507" s="11">
        <v>42292</v>
      </c>
      <c r="AJ1507" s="13">
        <v>5884400</v>
      </c>
      <c r="AK1507" s="13">
        <v>1471100</v>
      </c>
    </row>
    <row r="1508" spans="1:139" ht="19.5" customHeight="1" x14ac:dyDescent="0.25">
      <c r="A1508" s="9">
        <v>1099</v>
      </c>
      <c r="B1508" s="10" t="s">
        <v>3071</v>
      </c>
      <c r="C1508" s="9" t="s">
        <v>3072</v>
      </c>
      <c r="E1508" s="9" t="s">
        <v>598</v>
      </c>
      <c r="F1508" s="9" t="s">
        <v>396</v>
      </c>
      <c r="I1508" s="9" t="s">
        <v>78</v>
      </c>
      <c r="J1508" s="129">
        <v>41944</v>
      </c>
      <c r="K1508" s="129">
        <v>41791</v>
      </c>
      <c r="L1508" s="129">
        <v>42124</v>
      </c>
      <c r="O1508" s="9">
        <v>30</v>
      </c>
      <c r="Q1508" s="9" t="s">
        <v>54</v>
      </c>
      <c r="S1508" s="13">
        <v>11000000</v>
      </c>
      <c r="T1508" s="13">
        <v>11000000</v>
      </c>
      <c r="U1508" s="13">
        <v>2200000</v>
      </c>
      <c r="AF1508" s="51">
        <f t="shared" si="23"/>
        <v>0</v>
      </c>
    </row>
    <row r="1509" spans="1:139" ht="19.5" customHeight="1" x14ac:dyDescent="0.25">
      <c r="A1509" s="9">
        <v>1100</v>
      </c>
      <c r="B1509" s="10" t="s">
        <v>3078</v>
      </c>
      <c r="C1509" s="9" t="s">
        <v>3079</v>
      </c>
      <c r="E1509" s="9" t="s">
        <v>148</v>
      </c>
      <c r="F1509" s="9" t="s">
        <v>823</v>
      </c>
      <c r="I1509" s="9" t="s">
        <v>25</v>
      </c>
      <c r="J1509" s="129">
        <v>42075</v>
      </c>
      <c r="K1509" s="129">
        <v>42005</v>
      </c>
      <c r="L1509" s="129">
        <v>42369</v>
      </c>
      <c r="M1509" s="9" t="s">
        <v>20</v>
      </c>
      <c r="O1509" s="9">
        <v>29</v>
      </c>
      <c r="Q1509" s="9" t="s">
        <v>54</v>
      </c>
      <c r="S1509" s="13">
        <v>12500000</v>
      </c>
      <c r="T1509" s="13">
        <v>12500000</v>
      </c>
      <c r="U1509" s="13">
        <v>2000000</v>
      </c>
      <c r="AF1509" s="51">
        <f t="shared" si="23"/>
        <v>0</v>
      </c>
      <c r="AH1509" s="11">
        <v>42034</v>
      </c>
      <c r="AI1509" s="11">
        <v>42551</v>
      </c>
      <c r="AJ1509" s="13">
        <v>11258521</v>
      </c>
      <c r="AK1509" s="13">
        <v>2000000</v>
      </c>
    </row>
    <row r="1510" spans="1:139" ht="19.5" customHeight="1" x14ac:dyDescent="0.25">
      <c r="A1510" s="9">
        <v>1101</v>
      </c>
      <c r="B1510" s="10" t="s">
        <v>3080</v>
      </c>
      <c r="C1510" s="9" t="s">
        <v>3081</v>
      </c>
      <c r="E1510" s="9" t="s">
        <v>148</v>
      </c>
      <c r="F1510" s="9" t="s">
        <v>823</v>
      </c>
      <c r="I1510" s="9" t="s">
        <v>25</v>
      </c>
      <c r="J1510" s="129">
        <v>42068</v>
      </c>
      <c r="K1510" s="129">
        <v>42005</v>
      </c>
      <c r="L1510" s="129">
        <v>42154</v>
      </c>
      <c r="M1510" s="9" t="s">
        <v>20</v>
      </c>
      <c r="O1510" s="9">
        <v>29</v>
      </c>
      <c r="Q1510" s="9" t="s">
        <v>54</v>
      </c>
      <c r="S1510" s="13">
        <v>10000000</v>
      </c>
      <c r="T1510" s="13">
        <v>10000000</v>
      </c>
      <c r="U1510" s="13">
        <v>2000000</v>
      </c>
      <c r="AF1510" s="51">
        <f t="shared" si="23"/>
        <v>0</v>
      </c>
      <c r="AH1510" s="11">
        <v>42005</v>
      </c>
      <c r="AI1510" s="11">
        <v>42307</v>
      </c>
      <c r="AJ1510" s="13">
        <v>8594180</v>
      </c>
      <c r="AK1510" s="13">
        <v>1718836</v>
      </c>
    </row>
    <row r="1511" spans="1:139" s="18" customFormat="1" ht="19.5" customHeight="1" x14ac:dyDescent="0.25">
      <c r="A1511" s="18">
        <v>1101</v>
      </c>
      <c r="B1511" s="17" t="s">
        <v>3080</v>
      </c>
      <c r="C1511" s="18" t="s">
        <v>3081</v>
      </c>
      <c r="D1511" s="19">
        <v>42319</v>
      </c>
      <c r="G1511" s="19"/>
      <c r="J1511" s="130"/>
      <c r="K1511" s="130"/>
      <c r="L1511" s="130">
        <v>42307</v>
      </c>
      <c r="R1511" s="20"/>
      <c r="S1511" s="20"/>
      <c r="T1511" s="20"/>
      <c r="U1511" s="20"/>
      <c r="V1511" s="20"/>
      <c r="W1511" s="20"/>
      <c r="X1511" s="20"/>
      <c r="Y1511" s="20"/>
      <c r="Z1511" s="20"/>
      <c r="AA1511" s="20"/>
      <c r="AB1511" s="20"/>
      <c r="AC1511" s="20"/>
      <c r="AD1511" s="20"/>
      <c r="AE1511" s="20"/>
      <c r="AF1511" s="80"/>
      <c r="AG1511" s="46"/>
      <c r="AH1511" s="19"/>
      <c r="AI1511" s="19"/>
      <c r="AJ1511" s="20"/>
      <c r="AK1511" s="20"/>
      <c r="AL1511" s="19"/>
      <c r="AM1511" s="19"/>
      <c r="AN1511" s="20"/>
      <c r="AO1511" s="20"/>
      <c r="AP1511" s="19"/>
      <c r="AQ1511" s="19"/>
      <c r="AR1511" s="20"/>
      <c r="AS1511" s="20"/>
      <c r="AT1511" s="19"/>
      <c r="AU1511" s="19"/>
      <c r="AV1511" s="20"/>
      <c r="AW1511" s="20"/>
      <c r="AX1511" s="19"/>
      <c r="AY1511" s="19"/>
      <c r="AZ1511" s="20"/>
      <c r="BA1511" s="20"/>
      <c r="BB1511" s="19"/>
      <c r="BC1511" s="19"/>
      <c r="BD1511" s="20"/>
      <c r="BE1511" s="20"/>
      <c r="BF1511" s="19"/>
      <c r="BG1511" s="19"/>
      <c r="BH1511" s="20"/>
      <c r="BI1511" s="20"/>
      <c r="BJ1511" s="19"/>
      <c r="BK1511" s="19"/>
      <c r="BL1511" s="20"/>
      <c r="BM1511" s="20"/>
      <c r="BN1511" s="19"/>
      <c r="BO1511" s="19"/>
      <c r="BP1511" s="20"/>
      <c r="BQ1511" s="20"/>
      <c r="BT1511" s="20"/>
      <c r="BU1511" s="20"/>
      <c r="BX1511" s="20"/>
      <c r="BY1511" s="20"/>
      <c r="CB1511" s="20"/>
      <c r="CC1511" s="20"/>
      <c r="CF1511" s="20"/>
      <c r="CG1511" s="20"/>
      <c r="CJ1511" s="20"/>
      <c r="CK1511" s="20"/>
      <c r="CN1511" s="20"/>
      <c r="CO1511" s="20"/>
      <c r="CP1511" s="19"/>
      <c r="CQ1511" s="19"/>
      <c r="CR1511" s="20"/>
      <c r="CS1511" s="20"/>
      <c r="CT1511" s="19"/>
      <c r="CU1511" s="19"/>
      <c r="CV1511" s="20"/>
      <c r="CW1511" s="20"/>
      <c r="CX1511" s="96"/>
      <c r="CY1511" s="96"/>
      <c r="CZ1511" s="20"/>
      <c r="DA1511" s="20"/>
      <c r="DB1511" s="96"/>
      <c r="DC1511" s="96"/>
      <c r="DD1511" s="20"/>
      <c r="DE1511" s="20"/>
      <c r="DF1511" s="96"/>
      <c r="DG1511" s="96"/>
      <c r="DH1511" s="20"/>
      <c r="DI1511" s="20"/>
      <c r="DJ1511" s="96"/>
      <c r="DK1511" s="96"/>
      <c r="DL1511" s="20"/>
      <c r="DM1511" s="20"/>
      <c r="DN1511" s="96"/>
      <c r="DO1511" s="96"/>
      <c r="DP1511" s="20"/>
      <c r="DQ1511" s="20"/>
      <c r="DR1511" s="96"/>
      <c r="DS1511" s="96"/>
      <c r="DT1511" s="20"/>
      <c r="DU1511" s="20"/>
      <c r="DV1511" s="96"/>
      <c r="DW1511" s="96"/>
      <c r="DX1511" s="20"/>
      <c r="DY1511" s="20"/>
      <c r="DZ1511" s="56"/>
      <c r="EA1511" s="57"/>
    </row>
    <row r="1512" spans="1:139" ht="19.5" customHeight="1" x14ac:dyDescent="0.25">
      <c r="A1512" s="9">
        <v>1102</v>
      </c>
      <c r="B1512" s="10" t="s">
        <v>3082</v>
      </c>
      <c r="C1512" s="9" t="s">
        <v>3083</v>
      </c>
      <c r="E1512" s="9" t="s">
        <v>3084</v>
      </c>
      <c r="F1512" s="9" t="s">
        <v>3085</v>
      </c>
      <c r="I1512" s="9" t="s">
        <v>25</v>
      </c>
      <c r="J1512" s="129">
        <v>42267</v>
      </c>
      <c r="K1512" s="129">
        <v>42205</v>
      </c>
      <c r="L1512" s="129">
        <v>42613</v>
      </c>
      <c r="M1512" s="9" t="s">
        <v>20</v>
      </c>
      <c r="O1512" s="9">
        <v>28</v>
      </c>
      <c r="Q1512" s="9" t="s">
        <v>54</v>
      </c>
      <c r="S1512" s="13">
        <v>14000000</v>
      </c>
      <c r="T1512" s="13">
        <v>14000000</v>
      </c>
      <c r="U1512" s="13">
        <v>3500000</v>
      </c>
      <c r="AF1512" s="51">
        <f t="shared" si="23"/>
        <v>0</v>
      </c>
      <c r="AH1512" s="11">
        <v>42236</v>
      </c>
      <c r="AI1512" s="11">
        <v>42613</v>
      </c>
      <c r="AJ1512" s="13">
        <v>13999635</v>
      </c>
      <c r="AK1512" s="13">
        <v>3499909</v>
      </c>
    </row>
    <row r="1513" spans="1:139" s="18" customFormat="1" ht="19.5" customHeight="1" x14ac:dyDescent="0.25">
      <c r="A1513" s="18">
        <v>1102</v>
      </c>
      <c r="B1513" s="17" t="s">
        <v>3082</v>
      </c>
      <c r="C1513" s="18" t="s">
        <v>3083</v>
      </c>
      <c r="D1513" s="19">
        <v>42229</v>
      </c>
      <c r="E1513" s="18" t="s">
        <v>915</v>
      </c>
      <c r="F1513" s="18" t="s">
        <v>916</v>
      </c>
      <c r="G1513" s="19"/>
      <c r="J1513" s="130"/>
      <c r="K1513" s="130"/>
      <c r="L1513" s="130"/>
      <c r="R1513" s="20"/>
      <c r="S1513" s="20"/>
      <c r="T1513" s="20"/>
      <c r="U1513" s="20"/>
      <c r="V1513" s="20"/>
      <c r="W1513" s="20"/>
      <c r="X1513" s="20"/>
      <c r="Y1513" s="20"/>
      <c r="Z1513" s="20"/>
      <c r="AA1513" s="20"/>
      <c r="AB1513" s="20"/>
      <c r="AC1513" s="20"/>
      <c r="AD1513" s="20"/>
      <c r="AE1513" s="20"/>
      <c r="AF1513" s="51">
        <f t="shared" si="23"/>
        <v>0</v>
      </c>
      <c r="AG1513" s="46"/>
      <c r="AH1513" s="19"/>
      <c r="AI1513" s="19"/>
      <c r="AJ1513" s="20"/>
      <c r="AK1513" s="20"/>
      <c r="AL1513" s="19"/>
      <c r="AM1513" s="19"/>
      <c r="AN1513" s="20"/>
      <c r="AO1513" s="20"/>
      <c r="AP1513" s="19"/>
      <c r="AQ1513" s="19"/>
      <c r="AR1513" s="20"/>
      <c r="AS1513" s="20"/>
      <c r="AT1513" s="19"/>
      <c r="AU1513" s="19"/>
      <c r="AV1513" s="20"/>
      <c r="AW1513" s="20"/>
      <c r="AX1513" s="19"/>
      <c r="AY1513" s="19"/>
      <c r="AZ1513" s="20"/>
      <c r="BA1513" s="20"/>
      <c r="BB1513" s="19"/>
      <c r="BC1513" s="19"/>
      <c r="BD1513" s="20"/>
      <c r="BE1513" s="20"/>
      <c r="BF1513" s="19"/>
      <c r="BG1513" s="19"/>
      <c r="BH1513" s="20"/>
      <c r="BI1513" s="20"/>
      <c r="BJ1513" s="19"/>
      <c r="BK1513" s="19"/>
      <c r="BL1513" s="20"/>
      <c r="BM1513" s="20"/>
      <c r="BN1513" s="19"/>
      <c r="BO1513" s="19"/>
      <c r="BP1513" s="20"/>
      <c r="BQ1513" s="20"/>
      <c r="BT1513" s="20"/>
      <c r="BU1513" s="20"/>
      <c r="BX1513" s="20"/>
      <c r="BY1513" s="20"/>
      <c r="CB1513" s="20"/>
      <c r="CC1513" s="20"/>
      <c r="CF1513" s="20"/>
      <c r="CG1513" s="20"/>
      <c r="CJ1513" s="20"/>
      <c r="CK1513" s="20"/>
      <c r="CN1513" s="20"/>
      <c r="CO1513" s="20"/>
      <c r="CP1513" s="19"/>
      <c r="CQ1513" s="19"/>
      <c r="CR1513" s="20"/>
      <c r="CS1513" s="20"/>
      <c r="CT1513" s="19"/>
      <c r="CU1513" s="19"/>
      <c r="CV1513" s="20"/>
      <c r="CW1513" s="20"/>
      <c r="CX1513" s="96"/>
      <c r="CY1513" s="96"/>
      <c r="CZ1513" s="20"/>
      <c r="DA1513" s="20"/>
      <c r="DB1513" s="96"/>
      <c r="DC1513" s="96"/>
      <c r="DD1513" s="20"/>
      <c r="DE1513" s="20"/>
      <c r="DF1513" s="96"/>
      <c r="DG1513" s="96"/>
      <c r="DH1513" s="20"/>
      <c r="DI1513" s="20"/>
      <c r="DJ1513" s="96"/>
      <c r="DK1513" s="96"/>
      <c r="DL1513" s="20"/>
      <c r="DM1513" s="20"/>
      <c r="DN1513" s="96"/>
      <c r="DO1513" s="96"/>
      <c r="DP1513" s="20"/>
      <c r="DQ1513" s="20"/>
      <c r="DR1513" s="96"/>
      <c r="DS1513" s="96"/>
      <c r="DT1513" s="20"/>
      <c r="DU1513" s="20"/>
      <c r="DV1513" s="96"/>
      <c r="DW1513" s="96"/>
      <c r="DX1513" s="20"/>
      <c r="DY1513" s="20"/>
      <c r="DZ1513" s="56"/>
      <c r="EA1513" s="57"/>
    </row>
    <row r="1514" spans="1:139" ht="19.5" customHeight="1" x14ac:dyDescent="0.25">
      <c r="A1514" s="9">
        <v>1103</v>
      </c>
      <c r="B1514" s="10" t="s">
        <v>3086</v>
      </c>
      <c r="C1514" s="9" t="s">
        <v>3087</v>
      </c>
      <c r="E1514" s="9" t="s">
        <v>3088</v>
      </c>
      <c r="F1514" s="9" t="s">
        <v>3089</v>
      </c>
      <c r="I1514" s="9" t="s">
        <v>28</v>
      </c>
      <c r="M1514" s="9" t="s">
        <v>20</v>
      </c>
      <c r="O1514" s="9">
        <v>30</v>
      </c>
      <c r="AF1514" s="51">
        <f t="shared" si="23"/>
        <v>0</v>
      </c>
    </row>
    <row r="1515" spans="1:139" ht="19.5" customHeight="1" x14ac:dyDescent="0.25">
      <c r="A1515" s="9">
        <v>1104</v>
      </c>
      <c r="B1515" s="10" t="s">
        <v>3090</v>
      </c>
      <c r="C1515" s="9" t="s">
        <v>3091</v>
      </c>
      <c r="E1515" s="9" t="s">
        <v>3092</v>
      </c>
      <c r="F1515" s="9" t="s">
        <v>2248</v>
      </c>
      <c r="I1515" s="9" t="s">
        <v>25</v>
      </c>
      <c r="M1515" s="9" t="s">
        <v>20</v>
      </c>
      <c r="O1515" s="9">
        <v>26</v>
      </c>
      <c r="AF1515" s="51">
        <f t="shared" si="23"/>
        <v>0</v>
      </c>
    </row>
    <row r="1516" spans="1:139" ht="19.5" customHeight="1" x14ac:dyDescent="0.25">
      <c r="A1516" s="9">
        <v>1105</v>
      </c>
      <c r="B1516" s="10" t="s">
        <v>3093</v>
      </c>
      <c r="C1516" s="9" t="s">
        <v>3094</v>
      </c>
      <c r="E1516" s="9" t="s">
        <v>3095</v>
      </c>
      <c r="F1516" s="9" t="s">
        <v>3096</v>
      </c>
      <c r="I1516" s="9" t="s">
        <v>25</v>
      </c>
      <c r="M1516" s="9" t="s">
        <v>20</v>
      </c>
      <c r="O1516" s="9">
        <v>27</v>
      </c>
      <c r="AF1516" s="51">
        <f t="shared" si="23"/>
        <v>0</v>
      </c>
    </row>
    <row r="1517" spans="1:139" s="85" customFormat="1" ht="19.5" customHeight="1" x14ac:dyDescent="0.25">
      <c r="A1517" s="85">
        <v>1106</v>
      </c>
      <c r="B1517" s="86" t="s">
        <v>3097</v>
      </c>
      <c r="C1517" s="85" t="s">
        <v>3098</v>
      </c>
      <c r="D1517" s="87"/>
      <c r="E1517" s="85" t="s">
        <v>3099</v>
      </c>
      <c r="F1517" s="85" t="s">
        <v>746</v>
      </c>
      <c r="G1517" s="87"/>
      <c r="I1517" s="85" t="s">
        <v>35</v>
      </c>
      <c r="J1517" s="135"/>
      <c r="K1517" s="135"/>
      <c r="L1517" s="135"/>
      <c r="M1517" s="85" t="s">
        <v>20</v>
      </c>
      <c r="O1517" s="85">
        <v>28</v>
      </c>
      <c r="R1517" s="88"/>
      <c r="S1517" s="88"/>
      <c r="T1517" s="88"/>
      <c r="U1517" s="88"/>
      <c r="V1517" s="88"/>
      <c r="W1517" s="88"/>
      <c r="X1517" s="88"/>
      <c r="Y1517" s="88"/>
      <c r="Z1517" s="88"/>
      <c r="AA1517" s="88"/>
      <c r="AB1517" s="88"/>
      <c r="AC1517" s="88"/>
      <c r="AD1517" s="88"/>
      <c r="AE1517" s="88"/>
      <c r="AF1517" s="89">
        <f t="shared" si="23"/>
        <v>0</v>
      </c>
      <c r="AG1517" s="90"/>
      <c r="AH1517" s="87"/>
      <c r="AI1517" s="87"/>
      <c r="AJ1517" s="88"/>
      <c r="AK1517" s="88"/>
      <c r="AL1517" s="87"/>
      <c r="AM1517" s="87"/>
      <c r="AN1517" s="88"/>
      <c r="AO1517" s="88"/>
      <c r="AP1517" s="87"/>
      <c r="AQ1517" s="87"/>
      <c r="AR1517" s="88"/>
      <c r="AS1517" s="88"/>
      <c r="AT1517" s="87"/>
      <c r="AU1517" s="87"/>
      <c r="AV1517" s="88"/>
      <c r="AW1517" s="88"/>
      <c r="AX1517" s="87"/>
      <c r="AY1517" s="87"/>
      <c r="AZ1517" s="88"/>
      <c r="BA1517" s="88"/>
      <c r="BB1517" s="87"/>
      <c r="BC1517" s="87"/>
      <c r="BD1517" s="88"/>
      <c r="BE1517" s="88"/>
      <c r="BF1517" s="87"/>
      <c r="BG1517" s="87"/>
      <c r="BH1517" s="88"/>
      <c r="BI1517" s="88"/>
      <c r="BJ1517" s="87"/>
      <c r="BK1517" s="87"/>
      <c r="BL1517" s="88"/>
      <c r="BM1517" s="88"/>
      <c r="BN1517" s="87"/>
      <c r="BO1517" s="87"/>
      <c r="BP1517" s="88"/>
      <c r="BQ1517" s="88"/>
      <c r="BT1517" s="88"/>
      <c r="BU1517" s="88"/>
      <c r="BX1517" s="88"/>
      <c r="BY1517" s="88"/>
      <c r="CB1517" s="88"/>
      <c r="CC1517" s="88"/>
      <c r="CF1517" s="88"/>
      <c r="CG1517" s="88"/>
      <c r="CJ1517" s="88"/>
      <c r="CK1517" s="88"/>
      <c r="CN1517" s="88"/>
      <c r="CO1517" s="88"/>
      <c r="CP1517" s="87"/>
      <c r="CQ1517" s="87"/>
      <c r="CR1517" s="88"/>
      <c r="CS1517" s="88"/>
      <c r="CT1517" s="87"/>
      <c r="CU1517" s="87"/>
      <c r="CV1517" s="88"/>
      <c r="CW1517" s="88"/>
      <c r="CX1517" s="102"/>
      <c r="CY1517" s="102"/>
      <c r="CZ1517" s="88"/>
      <c r="DA1517" s="88"/>
      <c r="DB1517" s="102"/>
      <c r="DC1517" s="102"/>
      <c r="DD1517" s="88"/>
      <c r="DE1517" s="88"/>
      <c r="DF1517" s="102"/>
      <c r="DG1517" s="102"/>
      <c r="DH1517" s="88"/>
      <c r="DI1517" s="88"/>
      <c r="DJ1517" s="102"/>
      <c r="DK1517" s="102"/>
      <c r="DL1517" s="88"/>
      <c r="DM1517" s="88"/>
      <c r="DN1517" s="102"/>
      <c r="DO1517" s="102"/>
      <c r="DP1517" s="88"/>
      <c r="DQ1517" s="88"/>
      <c r="DR1517" s="102"/>
      <c r="DS1517" s="102"/>
      <c r="DT1517" s="88"/>
      <c r="DU1517" s="88"/>
      <c r="DV1517" s="102"/>
      <c r="DW1517" s="102"/>
      <c r="DX1517" s="88"/>
      <c r="DY1517" s="88"/>
      <c r="DZ1517" s="91"/>
      <c r="EA1517" s="92"/>
    </row>
    <row r="1518" spans="1:139" ht="66" customHeight="1" x14ac:dyDescent="0.25">
      <c r="A1518" s="9">
        <v>1107</v>
      </c>
      <c r="B1518" s="10" t="s">
        <v>3100</v>
      </c>
      <c r="C1518" s="9" t="s">
        <v>3101</v>
      </c>
      <c r="E1518" s="9" t="s">
        <v>3102</v>
      </c>
      <c r="F1518" s="9" t="s">
        <v>3103</v>
      </c>
      <c r="I1518" s="9" t="s">
        <v>35</v>
      </c>
      <c r="M1518" s="9" t="s">
        <v>335</v>
      </c>
      <c r="O1518" s="9">
        <v>27</v>
      </c>
      <c r="AF1518" s="51">
        <f t="shared" si="23"/>
        <v>0</v>
      </c>
    </row>
    <row r="1519" spans="1:139" ht="19.5" customHeight="1" x14ac:dyDescent="0.25">
      <c r="A1519" s="9">
        <v>1108</v>
      </c>
      <c r="B1519" s="10" t="s">
        <v>3104</v>
      </c>
      <c r="C1519" s="9" t="s">
        <v>3411</v>
      </c>
      <c r="E1519" s="9" t="s">
        <v>539</v>
      </c>
      <c r="F1519" s="9" t="s">
        <v>3412</v>
      </c>
      <c r="G1519" s="9"/>
      <c r="H1519" s="11"/>
      <c r="I1519" s="9" t="s">
        <v>35</v>
      </c>
      <c r="J1519" s="129">
        <v>42096</v>
      </c>
      <c r="K1519" s="129">
        <v>42051</v>
      </c>
      <c r="L1519" s="129">
        <v>42369</v>
      </c>
      <c r="O1519" s="12">
        <v>20</v>
      </c>
      <c r="P1519" s="11"/>
      <c r="Q1519" s="9" t="s">
        <v>61</v>
      </c>
      <c r="S1519" s="13">
        <v>102694291</v>
      </c>
      <c r="T1519" s="13">
        <v>102694291</v>
      </c>
      <c r="U1519" s="13">
        <v>25673573</v>
      </c>
      <c r="V1519" s="9"/>
      <c r="W1519" s="9"/>
      <c r="X1519" s="9"/>
      <c r="Y1519" s="9"/>
      <c r="Z1519" s="9"/>
      <c r="AA1519" s="9"/>
      <c r="AB1519" s="9"/>
      <c r="AF1519" s="51">
        <f t="shared" si="23"/>
        <v>0</v>
      </c>
      <c r="AG1519" s="81"/>
      <c r="AH1519" s="84">
        <v>42051</v>
      </c>
      <c r="AI1519" s="84">
        <v>42305</v>
      </c>
      <c r="AJ1519" s="13">
        <v>100277076</v>
      </c>
      <c r="AK1519" s="13">
        <v>25069269</v>
      </c>
      <c r="AL1519" s="13"/>
      <c r="AM1519" s="13"/>
      <c r="AN1519" s="106"/>
      <c r="AO1519" s="27"/>
      <c r="BR1519" s="11"/>
      <c r="BS1519" s="11"/>
      <c r="BV1519" s="11"/>
      <c r="BW1519" s="11"/>
      <c r="DZ1519" s="12"/>
      <c r="EA1519" s="12"/>
      <c r="EB1519" s="16"/>
      <c r="EC1519" s="16"/>
      <c r="EF1519" s="16"/>
      <c r="EG1519" s="16"/>
      <c r="EH1519" s="54"/>
      <c r="EI1519" s="55"/>
    </row>
    <row r="1520" spans="1:139" ht="19.5" customHeight="1" x14ac:dyDescent="0.25">
      <c r="A1520" s="9">
        <v>1109</v>
      </c>
      <c r="B1520" s="10" t="s">
        <v>3121</v>
      </c>
      <c r="C1520" s="9" t="s">
        <v>3168</v>
      </c>
      <c r="E1520" s="9" t="s">
        <v>3179</v>
      </c>
      <c r="F1520" s="9" t="s">
        <v>3122</v>
      </c>
      <c r="I1520" s="9" t="s">
        <v>35</v>
      </c>
      <c r="J1520" s="129">
        <v>41934</v>
      </c>
      <c r="K1520" s="129">
        <v>41840</v>
      </c>
      <c r="L1520" s="129">
        <v>42004</v>
      </c>
      <c r="O1520" s="9">
        <v>28</v>
      </c>
      <c r="Q1520" s="9" t="s">
        <v>54</v>
      </c>
      <c r="S1520" s="13">
        <v>27900000</v>
      </c>
      <c r="T1520" s="13">
        <v>27900000</v>
      </c>
      <c r="U1520" s="13">
        <v>6975000</v>
      </c>
      <c r="AF1520" s="51">
        <f t="shared" si="23"/>
        <v>0</v>
      </c>
      <c r="AH1520" s="11">
        <v>41840</v>
      </c>
      <c r="AI1520" s="11">
        <v>42004</v>
      </c>
      <c r="AJ1520" s="13">
        <v>22891915</v>
      </c>
      <c r="AK1520" s="13">
        <v>5675000</v>
      </c>
    </row>
    <row r="1521" spans="1:131" ht="19.5" customHeight="1" x14ac:dyDescent="0.25">
      <c r="A1521" s="9">
        <v>1110</v>
      </c>
      <c r="B1521" s="10" t="s">
        <v>3123</v>
      </c>
      <c r="C1521" s="9" t="s">
        <v>3124</v>
      </c>
      <c r="E1521" s="9" t="s">
        <v>4698</v>
      </c>
      <c r="F1521" s="9" t="s">
        <v>34</v>
      </c>
      <c r="I1521" s="9" t="s">
        <v>35</v>
      </c>
      <c r="J1521" s="129">
        <v>42240</v>
      </c>
      <c r="K1521" s="129">
        <v>41613</v>
      </c>
      <c r="L1521" s="129">
        <v>42735</v>
      </c>
      <c r="M1521" s="9" t="s">
        <v>20</v>
      </c>
      <c r="O1521" s="9">
        <v>31</v>
      </c>
      <c r="Q1521" s="9" t="s">
        <v>54</v>
      </c>
      <c r="S1521" s="13">
        <v>709762538</v>
      </c>
      <c r="T1521" s="13">
        <v>709762538</v>
      </c>
      <c r="U1521" s="13">
        <v>177440636</v>
      </c>
      <c r="V1521" s="13">
        <v>531312902</v>
      </c>
      <c r="AF1521" s="51">
        <f t="shared" si="23"/>
        <v>531312902</v>
      </c>
      <c r="AH1521" s="11">
        <v>42136</v>
      </c>
      <c r="AI1521" s="11">
        <v>42247</v>
      </c>
      <c r="AJ1521" s="13">
        <v>174555495</v>
      </c>
      <c r="AK1521" s="13">
        <v>43638874</v>
      </c>
      <c r="AL1521" s="11">
        <v>42248</v>
      </c>
      <c r="AM1521" s="11">
        <v>42277</v>
      </c>
      <c r="AN1521" s="13">
        <v>173224891</v>
      </c>
      <c r="AO1521" s="13">
        <v>43306223</v>
      </c>
      <c r="AP1521" s="11">
        <v>42278</v>
      </c>
      <c r="AQ1521" s="11">
        <v>42308</v>
      </c>
      <c r="AR1521" s="13">
        <v>32085030</v>
      </c>
      <c r="AS1521" s="13">
        <v>8021258</v>
      </c>
      <c r="AT1521" s="11">
        <v>42309</v>
      </c>
      <c r="AU1521" s="11">
        <v>42338</v>
      </c>
      <c r="AV1521" s="13">
        <v>110406915</v>
      </c>
      <c r="AW1521" s="13">
        <v>27601729</v>
      </c>
      <c r="AX1521" s="11">
        <v>42339</v>
      </c>
      <c r="AY1521" s="11">
        <v>42400</v>
      </c>
      <c r="AZ1521" s="13">
        <v>75915685</v>
      </c>
      <c r="BA1521" s="13">
        <v>18978921</v>
      </c>
      <c r="BB1521" s="11">
        <v>42401</v>
      </c>
      <c r="BC1521" s="11">
        <v>42613</v>
      </c>
      <c r="BD1521" s="13">
        <v>54955960</v>
      </c>
      <c r="BE1521" s="13">
        <v>13738990</v>
      </c>
      <c r="BF1521" s="11">
        <v>42614</v>
      </c>
      <c r="BG1521" s="11">
        <v>42643</v>
      </c>
      <c r="BH1521" s="13">
        <v>70413127</v>
      </c>
      <c r="BI1521" s="13">
        <v>17603282</v>
      </c>
      <c r="BJ1521" s="11">
        <v>41640</v>
      </c>
      <c r="BK1521" s="11">
        <v>42155</v>
      </c>
      <c r="BL1521" s="13">
        <v>4746250</v>
      </c>
      <c r="BM1521" s="13">
        <v>1186563</v>
      </c>
    </row>
    <row r="1522" spans="1:131" s="18" customFormat="1" ht="19.5" customHeight="1" x14ac:dyDescent="0.25">
      <c r="A1522" s="18">
        <v>1110</v>
      </c>
      <c r="B1522" s="17" t="s">
        <v>3123</v>
      </c>
      <c r="C1522" s="18" t="s">
        <v>3124</v>
      </c>
      <c r="D1522" s="19">
        <v>42278</v>
      </c>
      <c r="E1522" s="18" t="s">
        <v>3512</v>
      </c>
      <c r="F1522" s="18" t="s">
        <v>3513</v>
      </c>
      <c r="G1522" s="19"/>
      <c r="J1522" s="130"/>
      <c r="K1522" s="130"/>
      <c r="L1522" s="130"/>
      <c r="R1522" s="20"/>
      <c r="S1522" s="20"/>
      <c r="T1522" s="20"/>
      <c r="U1522" s="20"/>
      <c r="V1522" s="20"/>
      <c r="W1522" s="20"/>
      <c r="X1522" s="20"/>
      <c r="Y1522" s="20"/>
      <c r="Z1522" s="20"/>
      <c r="AA1522" s="20"/>
      <c r="AB1522" s="20"/>
      <c r="AC1522" s="20"/>
      <c r="AD1522" s="20"/>
      <c r="AE1522" s="20"/>
      <c r="AF1522" s="51">
        <f t="shared" si="23"/>
        <v>0</v>
      </c>
      <c r="AG1522" s="46"/>
      <c r="AH1522" s="19"/>
      <c r="AI1522" s="19"/>
      <c r="AJ1522" s="20"/>
      <c r="AK1522" s="20"/>
      <c r="AL1522" s="19"/>
      <c r="AM1522" s="19"/>
      <c r="AN1522" s="20"/>
      <c r="AO1522" s="20"/>
      <c r="AP1522" s="19"/>
      <c r="AQ1522" s="19"/>
      <c r="AR1522" s="20"/>
      <c r="AS1522" s="20"/>
      <c r="AT1522" s="19"/>
      <c r="AU1522" s="19"/>
      <c r="AV1522" s="20"/>
      <c r="AW1522" s="20"/>
      <c r="AX1522" s="19"/>
      <c r="AY1522" s="19"/>
      <c r="AZ1522" s="20"/>
      <c r="BA1522" s="20"/>
      <c r="BB1522" s="19"/>
      <c r="BC1522" s="19"/>
      <c r="BD1522" s="20"/>
      <c r="BE1522" s="20"/>
      <c r="BF1522" s="19"/>
      <c r="BG1522" s="19"/>
      <c r="BH1522" s="20"/>
      <c r="BI1522" s="20"/>
      <c r="BJ1522" s="19"/>
      <c r="BK1522" s="19"/>
      <c r="BL1522" s="20"/>
      <c r="BM1522" s="20"/>
      <c r="BN1522" s="19"/>
      <c r="BO1522" s="19"/>
      <c r="BP1522" s="20"/>
      <c r="BQ1522" s="20"/>
      <c r="BT1522" s="20"/>
      <c r="BU1522" s="20"/>
      <c r="BX1522" s="20"/>
      <c r="BY1522" s="20"/>
      <c r="CB1522" s="20"/>
      <c r="CC1522" s="20"/>
      <c r="CF1522" s="20"/>
      <c r="CG1522" s="20"/>
      <c r="CJ1522" s="20"/>
      <c r="CK1522" s="20"/>
      <c r="CN1522" s="20"/>
      <c r="CO1522" s="20"/>
      <c r="CP1522" s="19"/>
      <c r="CQ1522" s="19"/>
      <c r="CR1522" s="20"/>
      <c r="CS1522" s="20"/>
      <c r="CT1522" s="19"/>
      <c r="CU1522" s="19"/>
      <c r="CV1522" s="20"/>
      <c r="CW1522" s="20"/>
      <c r="CX1522" s="96"/>
      <c r="CY1522" s="96"/>
      <c r="CZ1522" s="20"/>
      <c r="DA1522" s="20"/>
      <c r="DB1522" s="96"/>
      <c r="DC1522" s="96"/>
      <c r="DD1522" s="20"/>
      <c r="DE1522" s="20"/>
      <c r="DF1522" s="96"/>
      <c r="DG1522" s="96"/>
      <c r="DH1522" s="20"/>
      <c r="DI1522" s="20"/>
      <c r="DJ1522" s="96"/>
      <c r="DK1522" s="96"/>
      <c r="DL1522" s="20"/>
      <c r="DM1522" s="20"/>
      <c r="DN1522" s="96"/>
      <c r="DO1522" s="96"/>
      <c r="DP1522" s="20"/>
      <c r="DQ1522" s="20"/>
      <c r="DR1522" s="96"/>
      <c r="DS1522" s="96"/>
      <c r="DT1522" s="20"/>
      <c r="DU1522" s="20"/>
      <c r="DV1522" s="96"/>
      <c r="DW1522" s="96"/>
      <c r="DX1522" s="20"/>
      <c r="DY1522" s="20"/>
      <c r="DZ1522" s="56"/>
      <c r="EA1522" s="57"/>
    </row>
    <row r="1523" spans="1:131" s="18" customFormat="1" ht="19.5" customHeight="1" x14ac:dyDescent="0.25">
      <c r="A1523" s="18">
        <v>1110</v>
      </c>
      <c r="B1523" s="17" t="s">
        <v>3123</v>
      </c>
      <c r="C1523" s="18" t="s">
        <v>3124</v>
      </c>
      <c r="D1523" s="19"/>
      <c r="G1523" s="19"/>
      <c r="J1523" s="130"/>
      <c r="K1523" s="130"/>
      <c r="L1523" s="130"/>
      <c r="R1523" s="20"/>
      <c r="S1523" s="20"/>
      <c r="T1523" s="20"/>
      <c r="U1523" s="20"/>
      <c r="V1523" s="20">
        <v>531321902</v>
      </c>
      <c r="W1523" s="20"/>
      <c r="X1523" s="20"/>
      <c r="Y1523" s="20"/>
      <c r="Z1523" s="20"/>
      <c r="AA1523" s="20"/>
      <c r="AB1523" s="20"/>
      <c r="AC1523" s="20"/>
      <c r="AD1523" s="20"/>
      <c r="AE1523" s="20"/>
      <c r="AF1523" s="51"/>
      <c r="AG1523" s="46"/>
      <c r="AH1523" s="19"/>
      <c r="AI1523" s="19"/>
      <c r="AJ1523" s="20"/>
      <c r="AK1523" s="20"/>
      <c r="AL1523" s="19"/>
      <c r="AM1523" s="19"/>
      <c r="AN1523" s="20"/>
      <c r="AO1523" s="20"/>
      <c r="AP1523" s="19"/>
      <c r="AQ1523" s="19"/>
      <c r="AR1523" s="20"/>
      <c r="AS1523" s="20"/>
      <c r="AT1523" s="19"/>
      <c r="AU1523" s="19"/>
      <c r="AV1523" s="20"/>
      <c r="AW1523" s="20"/>
      <c r="AX1523" s="19"/>
      <c r="AY1523" s="19"/>
      <c r="AZ1523" s="20"/>
      <c r="BA1523" s="20"/>
      <c r="BB1523" s="19"/>
      <c r="BC1523" s="19"/>
      <c r="BD1523" s="20"/>
      <c r="BE1523" s="20"/>
      <c r="BF1523" s="19"/>
      <c r="BG1523" s="19"/>
      <c r="BH1523" s="20"/>
      <c r="BI1523" s="20"/>
      <c r="BJ1523" s="19"/>
      <c r="BK1523" s="19"/>
      <c r="BL1523" s="20"/>
      <c r="BM1523" s="20"/>
      <c r="BN1523" s="19"/>
      <c r="BO1523" s="19"/>
      <c r="BP1523" s="20"/>
      <c r="BQ1523" s="20"/>
      <c r="BT1523" s="20"/>
      <c r="BU1523" s="20"/>
      <c r="BX1523" s="20"/>
      <c r="BY1523" s="20"/>
      <c r="CB1523" s="20"/>
      <c r="CC1523" s="20"/>
      <c r="CF1523" s="20"/>
      <c r="CG1523" s="20"/>
      <c r="CJ1523" s="20"/>
      <c r="CK1523" s="20"/>
      <c r="CN1523" s="20"/>
      <c r="CO1523" s="20"/>
      <c r="CP1523" s="19"/>
      <c r="CQ1523" s="19"/>
      <c r="CR1523" s="20"/>
      <c r="CS1523" s="20"/>
      <c r="CT1523" s="19"/>
      <c r="CU1523" s="19"/>
      <c r="CV1523" s="20"/>
      <c r="CW1523" s="20"/>
      <c r="CX1523" s="96"/>
      <c r="CY1523" s="96"/>
      <c r="CZ1523" s="20"/>
      <c r="DA1523" s="20"/>
      <c r="DB1523" s="96"/>
      <c r="DC1523" s="96"/>
      <c r="DD1523" s="20"/>
      <c r="DE1523" s="20"/>
      <c r="DF1523" s="96"/>
      <c r="DG1523" s="96"/>
      <c r="DH1523" s="20"/>
      <c r="DI1523" s="20"/>
      <c r="DJ1523" s="96"/>
      <c r="DK1523" s="96"/>
      <c r="DL1523" s="20"/>
      <c r="DM1523" s="20"/>
      <c r="DN1523" s="96"/>
      <c r="DO1523" s="96"/>
      <c r="DP1523" s="20"/>
      <c r="DQ1523" s="20"/>
      <c r="DR1523" s="96"/>
      <c r="DS1523" s="96"/>
      <c r="DT1523" s="20"/>
      <c r="DU1523" s="20"/>
      <c r="DV1523" s="96"/>
      <c r="DW1523" s="96"/>
      <c r="DX1523" s="20"/>
      <c r="DY1523" s="20"/>
      <c r="DZ1523" s="56"/>
      <c r="EA1523" s="57"/>
    </row>
    <row r="1524" spans="1:131" ht="19.5" customHeight="1" x14ac:dyDescent="0.25">
      <c r="A1524" s="9">
        <v>1111</v>
      </c>
      <c r="B1524" s="10" t="s">
        <v>3125</v>
      </c>
      <c r="C1524" s="9" t="s">
        <v>3126</v>
      </c>
      <c r="E1524" s="9" t="s">
        <v>4515</v>
      </c>
      <c r="F1524" s="9" t="s">
        <v>34</v>
      </c>
      <c r="I1524" s="9" t="s">
        <v>35</v>
      </c>
      <c r="J1524" s="129">
        <v>42528</v>
      </c>
      <c r="K1524" s="129">
        <v>41701</v>
      </c>
      <c r="L1524" s="129">
        <v>43008</v>
      </c>
      <c r="M1524" s="9" t="s">
        <v>20</v>
      </c>
      <c r="O1524" s="9">
        <v>31</v>
      </c>
      <c r="Q1524" s="9" t="s">
        <v>54</v>
      </c>
      <c r="R1524" s="13">
        <v>364000000</v>
      </c>
      <c r="S1524" s="13">
        <v>364000000</v>
      </c>
      <c r="T1524" s="13">
        <v>364000000</v>
      </c>
      <c r="U1524" s="13">
        <v>91000000</v>
      </c>
      <c r="V1524" s="13">
        <v>272375000</v>
      </c>
      <c r="AF1524" s="51">
        <f t="shared" si="23"/>
        <v>272375000</v>
      </c>
      <c r="AH1524" s="11">
        <v>42272</v>
      </c>
      <c r="AI1524" s="11">
        <v>42551</v>
      </c>
      <c r="AJ1524" s="13">
        <v>84958878</v>
      </c>
      <c r="AK1524" s="13">
        <v>21239720</v>
      </c>
      <c r="AL1524" s="11">
        <v>42552</v>
      </c>
      <c r="AM1524" s="11">
        <v>42582</v>
      </c>
      <c r="AN1524" s="13">
        <v>138971672</v>
      </c>
      <c r="AO1524" s="13">
        <v>34742918</v>
      </c>
      <c r="AP1524" s="11">
        <v>42583</v>
      </c>
      <c r="AQ1524" s="11">
        <v>42643</v>
      </c>
      <c r="AR1524" s="13">
        <v>29898718</v>
      </c>
      <c r="AS1524" s="13">
        <v>7474680</v>
      </c>
      <c r="AT1524" s="11">
        <v>42917</v>
      </c>
      <c r="AU1524" s="11">
        <v>42978</v>
      </c>
      <c r="AV1524" s="13">
        <v>24525808</v>
      </c>
      <c r="AW1524" s="13">
        <v>6131451</v>
      </c>
      <c r="AX1524" s="11">
        <v>41816</v>
      </c>
      <c r="AY1524" s="11">
        <v>42010</v>
      </c>
      <c r="AZ1524" s="13">
        <v>3125230</v>
      </c>
      <c r="BA1524" s="13">
        <v>781308</v>
      </c>
      <c r="BB1524" s="11">
        <v>42979</v>
      </c>
      <c r="BC1524" s="11">
        <v>43008</v>
      </c>
      <c r="BD1524" s="13">
        <v>13645949</v>
      </c>
      <c r="BE1524" s="13">
        <v>3411487</v>
      </c>
      <c r="BF1524" s="11">
        <v>41816</v>
      </c>
      <c r="BG1524" s="11">
        <v>43008</v>
      </c>
      <c r="BH1524" s="13">
        <v>368138310</v>
      </c>
      <c r="BI1524" s="13">
        <v>770821</v>
      </c>
      <c r="DZ1524" s="54">
        <v>368138310</v>
      </c>
      <c r="EA1524" s="55">
        <v>92034578</v>
      </c>
    </row>
    <row r="1525" spans="1:131" s="18" customFormat="1" ht="19.5" customHeight="1" x14ac:dyDescent="0.25">
      <c r="A1525" s="18">
        <v>1111</v>
      </c>
      <c r="B1525" s="17" t="s">
        <v>3125</v>
      </c>
      <c r="C1525" s="18" t="s">
        <v>3126</v>
      </c>
      <c r="D1525" s="19">
        <v>42767</v>
      </c>
      <c r="G1525" s="19"/>
      <c r="J1525" s="130"/>
      <c r="K1525" s="130"/>
      <c r="L1525" s="130"/>
      <c r="R1525" s="20">
        <v>377072917</v>
      </c>
      <c r="S1525" s="20">
        <v>377072917</v>
      </c>
      <c r="T1525" s="20">
        <v>377072917</v>
      </c>
      <c r="U1525" s="20">
        <v>94072917</v>
      </c>
      <c r="V1525" s="20">
        <v>282375000</v>
      </c>
      <c r="W1525" s="20"/>
      <c r="X1525" s="20"/>
      <c r="Y1525" s="20"/>
      <c r="Z1525" s="20"/>
      <c r="AA1525" s="20"/>
      <c r="AB1525" s="20"/>
      <c r="AC1525" s="20"/>
      <c r="AD1525" s="20"/>
      <c r="AE1525" s="20"/>
      <c r="AF1525" s="80">
        <f t="shared" si="23"/>
        <v>282375000</v>
      </c>
      <c r="AG1525" s="46"/>
      <c r="AH1525" s="19"/>
      <c r="AI1525" s="19"/>
      <c r="AJ1525" s="20"/>
      <c r="AK1525" s="20"/>
      <c r="AL1525" s="19"/>
      <c r="AM1525" s="19"/>
      <c r="AN1525" s="20"/>
      <c r="AO1525" s="20"/>
      <c r="AP1525" s="19"/>
      <c r="AQ1525" s="19"/>
      <c r="AR1525" s="20"/>
      <c r="AS1525" s="20"/>
      <c r="AT1525" s="19"/>
      <c r="AU1525" s="19"/>
      <c r="AV1525" s="20"/>
      <c r="AW1525" s="20"/>
      <c r="AX1525" s="19"/>
      <c r="AY1525" s="19"/>
      <c r="AZ1525" s="20"/>
      <c r="BA1525" s="20"/>
      <c r="BB1525" s="19"/>
      <c r="BC1525" s="19"/>
      <c r="BD1525" s="20"/>
      <c r="BE1525" s="20"/>
      <c r="BF1525" s="19"/>
      <c r="BG1525" s="19"/>
      <c r="BH1525" s="20"/>
      <c r="BI1525" s="20"/>
      <c r="BJ1525" s="19"/>
      <c r="BK1525" s="19"/>
      <c r="BL1525" s="20"/>
      <c r="BM1525" s="20"/>
      <c r="BN1525" s="19"/>
      <c r="BO1525" s="19"/>
      <c r="BP1525" s="20"/>
      <c r="BQ1525" s="20"/>
      <c r="BT1525" s="20"/>
      <c r="BU1525" s="20"/>
      <c r="BX1525" s="20"/>
      <c r="BY1525" s="20"/>
      <c r="CB1525" s="20"/>
      <c r="CC1525" s="20"/>
      <c r="CF1525" s="20"/>
      <c r="CG1525" s="20"/>
      <c r="CJ1525" s="20"/>
      <c r="CK1525" s="20"/>
      <c r="CN1525" s="20"/>
      <c r="CO1525" s="20"/>
      <c r="CP1525" s="19"/>
      <c r="CQ1525" s="19"/>
      <c r="CR1525" s="20"/>
      <c r="CS1525" s="20"/>
      <c r="CT1525" s="19"/>
      <c r="CU1525" s="19"/>
      <c r="CV1525" s="20"/>
      <c r="CW1525" s="20"/>
      <c r="CX1525" s="96"/>
      <c r="CY1525" s="96"/>
      <c r="CZ1525" s="20"/>
      <c r="DA1525" s="20"/>
      <c r="DB1525" s="96"/>
      <c r="DC1525" s="96"/>
      <c r="DD1525" s="20"/>
      <c r="DE1525" s="20"/>
      <c r="DF1525" s="96"/>
      <c r="DG1525" s="96"/>
      <c r="DH1525" s="20"/>
      <c r="DI1525" s="20"/>
      <c r="DJ1525" s="96"/>
      <c r="DK1525" s="96"/>
      <c r="DL1525" s="20"/>
      <c r="DM1525" s="20"/>
      <c r="DN1525" s="96"/>
      <c r="DO1525" s="96"/>
      <c r="DP1525" s="20"/>
      <c r="DQ1525" s="20"/>
      <c r="DR1525" s="96"/>
      <c r="DS1525" s="96"/>
      <c r="DT1525" s="20"/>
      <c r="DU1525" s="20"/>
      <c r="DV1525" s="96"/>
      <c r="DW1525" s="96"/>
      <c r="DX1525" s="20"/>
      <c r="DY1525" s="20"/>
      <c r="DZ1525" s="56"/>
      <c r="EA1525" s="57"/>
    </row>
    <row r="1526" spans="1:131" ht="19.5" customHeight="1" x14ac:dyDescent="0.25">
      <c r="A1526" s="9">
        <v>1112</v>
      </c>
      <c r="B1526" s="10" t="s">
        <v>3127</v>
      </c>
      <c r="C1526" s="9" t="s">
        <v>3128</v>
      </c>
      <c r="E1526" s="9" t="s">
        <v>3129</v>
      </c>
      <c r="F1526" s="9" t="s">
        <v>3130</v>
      </c>
      <c r="I1526" s="9" t="s">
        <v>25</v>
      </c>
      <c r="M1526" s="9" t="s">
        <v>20</v>
      </c>
      <c r="O1526" s="9">
        <v>31</v>
      </c>
      <c r="AF1526" s="51">
        <f t="shared" si="23"/>
        <v>0</v>
      </c>
    </row>
    <row r="1527" spans="1:131" ht="19.5" customHeight="1" x14ac:dyDescent="0.25">
      <c r="A1527" s="9">
        <v>1113</v>
      </c>
      <c r="B1527" s="10" t="s">
        <v>3131</v>
      </c>
      <c r="C1527" s="9" t="s">
        <v>3132</v>
      </c>
      <c r="E1527" s="9" t="s">
        <v>3133</v>
      </c>
      <c r="F1527" s="9" t="s">
        <v>3134</v>
      </c>
      <c r="I1527" s="9" t="s">
        <v>78</v>
      </c>
      <c r="J1527" s="129">
        <v>42104</v>
      </c>
      <c r="K1527" s="129">
        <v>42104</v>
      </c>
      <c r="L1527" s="129">
        <v>42338</v>
      </c>
      <c r="M1527" s="9" t="s">
        <v>20</v>
      </c>
      <c r="O1527" s="9">
        <v>23</v>
      </c>
      <c r="Q1527" s="9" t="s">
        <v>54</v>
      </c>
      <c r="S1527" s="13">
        <v>8250000</v>
      </c>
      <c r="T1527" s="13">
        <v>8250000</v>
      </c>
      <c r="U1527" s="13">
        <v>1650000</v>
      </c>
      <c r="AF1527" s="51">
        <f t="shared" si="23"/>
        <v>0</v>
      </c>
      <c r="AH1527" s="11">
        <v>42104</v>
      </c>
      <c r="AI1527" s="11">
        <v>42459</v>
      </c>
      <c r="AJ1527" s="13">
        <v>7649603</v>
      </c>
      <c r="AK1527" s="13">
        <v>1529921</v>
      </c>
    </row>
    <row r="1528" spans="1:131" s="18" customFormat="1" ht="19.5" customHeight="1" x14ac:dyDescent="0.25">
      <c r="A1528" s="18">
        <v>1113</v>
      </c>
      <c r="B1528" s="17" t="s">
        <v>3131</v>
      </c>
      <c r="C1528" s="18" t="s">
        <v>3132</v>
      </c>
      <c r="D1528" s="19">
        <v>42576</v>
      </c>
      <c r="G1528" s="19"/>
      <c r="J1528" s="130"/>
      <c r="K1528" s="130"/>
      <c r="L1528" s="130">
        <v>42459</v>
      </c>
      <c r="R1528" s="20"/>
      <c r="S1528" s="20"/>
      <c r="T1528" s="20"/>
      <c r="U1528" s="20"/>
      <c r="V1528" s="20"/>
      <c r="W1528" s="20"/>
      <c r="X1528" s="20"/>
      <c r="Y1528" s="20"/>
      <c r="Z1528" s="20"/>
      <c r="AA1528" s="20"/>
      <c r="AB1528" s="20"/>
      <c r="AC1528" s="20"/>
      <c r="AD1528" s="20"/>
      <c r="AE1528" s="20"/>
      <c r="AF1528" s="80"/>
      <c r="AG1528" s="46"/>
      <c r="AH1528" s="19"/>
      <c r="AI1528" s="19"/>
      <c r="AJ1528" s="20"/>
      <c r="AK1528" s="20"/>
      <c r="AL1528" s="19"/>
      <c r="AM1528" s="19"/>
      <c r="AN1528" s="20"/>
      <c r="AO1528" s="20"/>
      <c r="AP1528" s="19"/>
      <c r="AQ1528" s="19"/>
      <c r="AR1528" s="20"/>
      <c r="AS1528" s="20"/>
      <c r="AT1528" s="19"/>
      <c r="AU1528" s="19"/>
      <c r="AV1528" s="20"/>
      <c r="AW1528" s="20"/>
      <c r="AX1528" s="19"/>
      <c r="AY1528" s="19"/>
      <c r="AZ1528" s="20"/>
      <c r="BA1528" s="20"/>
      <c r="BB1528" s="19"/>
      <c r="BC1528" s="19"/>
      <c r="BD1528" s="20"/>
      <c r="BE1528" s="20"/>
      <c r="BF1528" s="19"/>
      <c r="BG1528" s="19"/>
      <c r="BH1528" s="20"/>
      <c r="BI1528" s="20"/>
      <c r="BJ1528" s="19"/>
      <c r="BK1528" s="19"/>
      <c r="BL1528" s="20"/>
      <c r="BM1528" s="20"/>
      <c r="BN1528" s="19"/>
      <c r="BO1528" s="19"/>
      <c r="BP1528" s="20"/>
      <c r="BQ1528" s="20"/>
      <c r="BT1528" s="20"/>
      <c r="BU1528" s="20"/>
      <c r="BX1528" s="20"/>
      <c r="BY1528" s="20"/>
      <c r="CB1528" s="20"/>
      <c r="CC1528" s="20"/>
      <c r="CF1528" s="20"/>
      <c r="CG1528" s="20"/>
      <c r="CJ1528" s="20"/>
      <c r="CK1528" s="20"/>
      <c r="CN1528" s="20"/>
      <c r="CO1528" s="20"/>
      <c r="CP1528" s="19"/>
      <c r="CQ1528" s="19"/>
      <c r="CR1528" s="20"/>
      <c r="CS1528" s="20"/>
      <c r="CT1528" s="19"/>
      <c r="CU1528" s="19"/>
      <c r="CV1528" s="20"/>
      <c r="CW1528" s="20"/>
      <c r="CX1528" s="96"/>
      <c r="CY1528" s="96"/>
      <c r="CZ1528" s="20"/>
      <c r="DA1528" s="20"/>
      <c r="DB1528" s="96"/>
      <c r="DC1528" s="96"/>
      <c r="DD1528" s="20"/>
      <c r="DE1528" s="20"/>
      <c r="DF1528" s="96"/>
      <c r="DG1528" s="96"/>
      <c r="DH1528" s="20"/>
      <c r="DI1528" s="20"/>
      <c r="DJ1528" s="96"/>
      <c r="DK1528" s="96"/>
      <c r="DL1528" s="20"/>
      <c r="DM1528" s="20"/>
      <c r="DN1528" s="96"/>
      <c r="DO1528" s="96"/>
      <c r="DP1528" s="20"/>
      <c r="DQ1528" s="20"/>
      <c r="DR1528" s="96"/>
      <c r="DS1528" s="96"/>
      <c r="DT1528" s="20"/>
      <c r="DU1528" s="20"/>
      <c r="DV1528" s="96"/>
      <c r="DW1528" s="96"/>
      <c r="DX1528" s="20"/>
      <c r="DY1528" s="20"/>
      <c r="DZ1528" s="56"/>
      <c r="EA1528" s="57"/>
    </row>
    <row r="1529" spans="1:131" ht="19.5" customHeight="1" x14ac:dyDescent="0.25">
      <c r="A1529" s="9">
        <v>1114</v>
      </c>
      <c r="B1529" s="10" t="s">
        <v>3135</v>
      </c>
      <c r="C1529" s="9" t="s">
        <v>6382</v>
      </c>
      <c r="E1529" s="9" t="s">
        <v>4630</v>
      </c>
      <c r="F1529" s="9" t="s">
        <v>52</v>
      </c>
      <c r="I1529" s="9" t="s">
        <v>35</v>
      </c>
      <c r="J1529" s="129">
        <v>42569</v>
      </c>
      <c r="K1529" s="129">
        <v>41275</v>
      </c>
      <c r="L1529" s="129">
        <v>42887</v>
      </c>
      <c r="M1529" s="9" t="s">
        <v>20</v>
      </c>
      <c r="O1529" s="9">
        <v>29</v>
      </c>
      <c r="Q1529" s="9" t="s">
        <v>54</v>
      </c>
      <c r="S1529" s="13">
        <v>451489953</v>
      </c>
      <c r="T1529" s="13">
        <v>451489953</v>
      </c>
      <c r="U1529" s="13">
        <v>112872488</v>
      </c>
      <c r="V1529" s="13">
        <v>334460000</v>
      </c>
      <c r="AF1529" s="51">
        <f t="shared" si="23"/>
        <v>334460000</v>
      </c>
      <c r="AH1529" s="11">
        <v>42370</v>
      </c>
      <c r="AI1529" s="11">
        <v>42582</v>
      </c>
      <c r="AJ1529" s="13">
        <v>82529070</v>
      </c>
      <c r="AK1529" s="13">
        <v>20632268</v>
      </c>
      <c r="AL1529" s="11">
        <v>42583</v>
      </c>
      <c r="AM1529" s="11">
        <v>42613</v>
      </c>
      <c r="AN1529" s="13">
        <v>162811060</v>
      </c>
      <c r="AO1529" s="13">
        <v>40702765</v>
      </c>
      <c r="AP1529" s="11">
        <v>41275</v>
      </c>
      <c r="AQ1529" s="11">
        <v>42268</v>
      </c>
      <c r="AR1529" s="13">
        <v>8484075</v>
      </c>
      <c r="AS1529" s="13">
        <v>2121019</v>
      </c>
      <c r="AT1529" s="11">
        <v>42614</v>
      </c>
      <c r="AU1529" s="11">
        <v>42735</v>
      </c>
      <c r="AV1529" s="13">
        <v>138015727</v>
      </c>
      <c r="AW1529" s="13">
        <v>34503932</v>
      </c>
      <c r="AX1529" s="11">
        <v>42736</v>
      </c>
      <c r="AY1529" s="11">
        <v>42916</v>
      </c>
      <c r="AZ1529" s="13">
        <v>27893148</v>
      </c>
      <c r="BA1529" s="13">
        <v>6973287</v>
      </c>
      <c r="BB1529" s="11">
        <v>42917</v>
      </c>
      <c r="BC1529" s="11">
        <v>43100</v>
      </c>
      <c r="BD1529" s="13">
        <v>7360403</v>
      </c>
      <c r="BE1529" s="13">
        <v>1840101</v>
      </c>
      <c r="BF1529" s="11">
        <v>43101</v>
      </c>
      <c r="BG1529" s="11">
        <v>43181</v>
      </c>
      <c r="BH1529" s="13">
        <v>36393691</v>
      </c>
      <c r="BI1529" s="13">
        <v>9098423</v>
      </c>
      <c r="BJ1529" s="11">
        <v>41275</v>
      </c>
      <c r="BK1529" s="11">
        <v>43181</v>
      </c>
      <c r="BL1529" s="13">
        <v>484278964</v>
      </c>
      <c r="BM1529" s="13">
        <v>5145138</v>
      </c>
      <c r="DZ1529" s="54">
        <v>484278964</v>
      </c>
      <c r="EA1529" s="55">
        <v>121016933</v>
      </c>
    </row>
    <row r="1530" spans="1:131" s="18" customFormat="1" ht="19.5" customHeight="1" x14ac:dyDescent="0.25">
      <c r="A1530" s="18">
        <v>1114</v>
      </c>
      <c r="B1530" s="17" t="s">
        <v>3135</v>
      </c>
      <c r="C1530" s="18" t="s">
        <v>6382</v>
      </c>
      <c r="D1530" s="19">
        <v>42942</v>
      </c>
      <c r="G1530" s="19"/>
      <c r="J1530" s="130"/>
      <c r="K1530" s="130"/>
      <c r="L1530" s="130">
        <v>43008</v>
      </c>
      <c r="R1530" s="20"/>
      <c r="S1530" s="20"/>
      <c r="T1530" s="20"/>
      <c r="U1530" s="20"/>
      <c r="V1530" s="20"/>
      <c r="W1530" s="20"/>
      <c r="X1530" s="20"/>
      <c r="Y1530" s="20"/>
      <c r="Z1530" s="20"/>
      <c r="AA1530" s="20"/>
      <c r="AB1530" s="20"/>
      <c r="AC1530" s="20"/>
      <c r="AD1530" s="20"/>
      <c r="AE1530" s="20"/>
      <c r="AF1530" s="80"/>
      <c r="AG1530" s="46"/>
      <c r="AH1530" s="19"/>
      <c r="AI1530" s="19"/>
      <c r="AJ1530" s="20"/>
      <c r="AK1530" s="20"/>
      <c r="AL1530" s="19"/>
      <c r="AM1530" s="19"/>
      <c r="AN1530" s="20"/>
      <c r="AO1530" s="20"/>
      <c r="AP1530" s="19"/>
      <c r="AQ1530" s="19"/>
      <c r="AR1530" s="20"/>
      <c r="AS1530" s="20"/>
      <c r="AT1530" s="19"/>
      <c r="AU1530" s="19"/>
      <c r="AV1530" s="20"/>
      <c r="AW1530" s="20"/>
      <c r="AX1530" s="19"/>
      <c r="AY1530" s="19"/>
      <c r="AZ1530" s="20"/>
      <c r="BA1530" s="20"/>
      <c r="BB1530" s="19"/>
      <c r="BC1530" s="19"/>
      <c r="BD1530" s="20"/>
      <c r="BE1530" s="20"/>
      <c r="BF1530" s="19"/>
      <c r="BG1530" s="19"/>
      <c r="BH1530" s="20"/>
      <c r="BI1530" s="20"/>
      <c r="BJ1530" s="19"/>
      <c r="BK1530" s="19"/>
      <c r="BL1530" s="20"/>
      <c r="BM1530" s="20"/>
      <c r="BN1530" s="19"/>
      <c r="BO1530" s="19"/>
      <c r="BP1530" s="20"/>
      <c r="BQ1530" s="20"/>
      <c r="BT1530" s="20"/>
      <c r="BU1530" s="20"/>
      <c r="BX1530" s="20"/>
      <c r="BY1530" s="20"/>
      <c r="CB1530" s="20"/>
      <c r="CC1530" s="20"/>
      <c r="CF1530" s="20"/>
      <c r="CG1530" s="20"/>
      <c r="CJ1530" s="20"/>
      <c r="CK1530" s="20"/>
      <c r="CN1530" s="20"/>
      <c r="CO1530" s="20"/>
      <c r="CP1530" s="19"/>
      <c r="CQ1530" s="19"/>
      <c r="CR1530" s="20"/>
      <c r="CS1530" s="20"/>
      <c r="CT1530" s="19"/>
      <c r="CU1530" s="19"/>
      <c r="CV1530" s="20"/>
      <c r="CW1530" s="20"/>
      <c r="CX1530" s="96"/>
      <c r="CY1530" s="96"/>
      <c r="CZ1530" s="20"/>
      <c r="DA1530" s="20"/>
      <c r="DB1530" s="96"/>
      <c r="DC1530" s="96"/>
      <c r="DD1530" s="20"/>
      <c r="DE1530" s="20"/>
      <c r="DF1530" s="96"/>
      <c r="DG1530" s="96"/>
      <c r="DH1530" s="20"/>
      <c r="DI1530" s="20"/>
      <c r="DJ1530" s="96"/>
      <c r="DK1530" s="96"/>
      <c r="DL1530" s="20"/>
      <c r="DM1530" s="20"/>
      <c r="DN1530" s="96"/>
      <c r="DO1530" s="96"/>
      <c r="DP1530" s="20"/>
      <c r="DQ1530" s="20"/>
      <c r="DR1530" s="96"/>
      <c r="DS1530" s="96"/>
      <c r="DT1530" s="20"/>
      <c r="DU1530" s="20"/>
      <c r="DV1530" s="96"/>
      <c r="DW1530" s="96"/>
      <c r="DX1530" s="20"/>
      <c r="DY1530" s="20"/>
      <c r="DZ1530" s="56"/>
      <c r="EA1530" s="57"/>
    </row>
    <row r="1531" spans="1:131" s="18" customFormat="1" ht="19.5" customHeight="1" x14ac:dyDescent="0.25">
      <c r="A1531" s="18">
        <v>1114</v>
      </c>
      <c r="B1531" s="17" t="s">
        <v>3135</v>
      </c>
      <c r="C1531" s="18" t="s">
        <v>6382</v>
      </c>
      <c r="D1531" s="19">
        <v>43199</v>
      </c>
      <c r="G1531" s="19"/>
      <c r="J1531" s="130"/>
      <c r="K1531" s="130"/>
      <c r="L1531" s="130">
        <v>43159</v>
      </c>
      <c r="R1531" s="20"/>
      <c r="S1531" s="20">
        <v>484067730</v>
      </c>
      <c r="T1531" s="20">
        <v>484067730</v>
      </c>
      <c r="U1531" s="20">
        <v>121016933</v>
      </c>
      <c r="V1531" s="20">
        <v>346460000</v>
      </c>
      <c r="W1531" s="20"/>
      <c r="X1531" s="20"/>
      <c r="Y1531" s="20"/>
      <c r="Z1531" s="20"/>
      <c r="AA1531" s="20"/>
      <c r="AB1531" s="20"/>
      <c r="AC1531" s="20"/>
      <c r="AD1531" s="20"/>
      <c r="AE1531" s="20"/>
      <c r="AF1531" s="80">
        <v>346460000</v>
      </c>
      <c r="AG1531" s="46"/>
      <c r="AH1531" s="19"/>
      <c r="AI1531" s="19"/>
      <c r="AJ1531" s="20"/>
      <c r="AK1531" s="20"/>
      <c r="AL1531" s="19"/>
      <c r="AM1531" s="19"/>
      <c r="AN1531" s="20"/>
      <c r="AO1531" s="20"/>
      <c r="AP1531" s="19"/>
      <c r="AQ1531" s="19"/>
      <c r="AR1531" s="20"/>
      <c r="AS1531" s="20"/>
      <c r="AT1531" s="19"/>
      <c r="AU1531" s="19"/>
      <c r="AV1531" s="20"/>
      <c r="AW1531" s="20"/>
      <c r="AX1531" s="19"/>
      <c r="AY1531" s="19"/>
      <c r="AZ1531" s="20"/>
      <c r="BA1531" s="20"/>
      <c r="BB1531" s="19"/>
      <c r="BC1531" s="19"/>
      <c r="BD1531" s="20"/>
      <c r="BE1531" s="20"/>
      <c r="BF1531" s="19"/>
      <c r="BG1531" s="19"/>
      <c r="BH1531" s="20"/>
      <c r="BI1531" s="20"/>
      <c r="BJ1531" s="19"/>
      <c r="BK1531" s="19"/>
      <c r="BL1531" s="20"/>
      <c r="BM1531" s="20"/>
      <c r="BN1531" s="19"/>
      <c r="BO1531" s="19"/>
      <c r="BP1531" s="20"/>
      <c r="BQ1531" s="20"/>
      <c r="BT1531" s="20"/>
      <c r="BU1531" s="20"/>
      <c r="BX1531" s="20"/>
      <c r="BY1531" s="20"/>
      <c r="CB1531" s="20"/>
      <c r="CC1531" s="20"/>
      <c r="CF1531" s="20"/>
      <c r="CG1531" s="20"/>
      <c r="CJ1531" s="20"/>
      <c r="CK1531" s="20"/>
      <c r="CN1531" s="20"/>
      <c r="CO1531" s="20"/>
      <c r="CP1531" s="19"/>
      <c r="CQ1531" s="19"/>
      <c r="CR1531" s="20"/>
      <c r="CS1531" s="20"/>
      <c r="CT1531" s="19"/>
      <c r="CU1531" s="19"/>
      <c r="CV1531" s="20"/>
      <c r="CW1531" s="20"/>
      <c r="CX1531" s="96"/>
      <c r="CY1531" s="96"/>
      <c r="CZ1531" s="20"/>
      <c r="DA1531" s="20"/>
      <c r="DB1531" s="96"/>
      <c r="DC1531" s="96"/>
      <c r="DD1531" s="20"/>
      <c r="DE1531" s="20"/>
      <c r="DF1531" s="96"/>
      <c r="DG1531" s="96"/>
      <c r="DH1531" s="20"/>
      <c r="DI1531" s="20"/>
      <c r="DJ1531" s="96"/>
      <c r="DK1531" s="96"/>
      <c r="DL1531" s="20"/>
      <c r="DM1531" s="20"/>
      <c r="DN1531" s="96"/>
      <c r="DO1531" s="96"/>
      <c r="DP1531" s="20"/>
      <c r="DQ1531" s="20"/>
      <c r="DR1531" s="96"/>
      <c r="DS1531" s="96"/>
      <c r="DT1531" s="20"/>
      <c r="DU1531" s="20"/>
      <c r="DV1531" s="96"/>
      <c r="DW1531" s="96"/>
      <c r="DX1531" s="20"/>
      <c r="DY1531" s="20"/>
      <c r="DZ1531" s="56"/>
      <c r="EA1531" s="57"/>
    </row>
    <row r="1532" spans="1:131" ht="19.5" customHeight="1" x14ac:dyDescent="0.25">
      <c r="A1532" s="9">
        <v>1115</v>
      </c>
      <c r="B1532" s="10" t="s">
        <v>3138</v>
      </c>
      <c r="C1532" s="9" t="s">
        <v>3140</v>
      </c>
      <c r="E1532" s="9" t="s">
        <v>196</v>
      </c>
      <c r="F1532" s="9" t="s">
        <v>197</v>
      </c>
      <c r="I1532" s="9" t="s">
        <v>78</v>
      </c>
      <c r="J1532" s="129">
        <v>42059</v>
      </c>
      <c r="K1532" s="129">
        <v>41641</v>
      </c>
      <c r="L1532" s="129">
        <v>42078</v>
      </c>
      <c r="Q1532" s="9" t="s">
        <v>54</v>
      </c>
      <c r="S1532" s="13">
        <v>17800000</v>
      </c>
      <c r="T1532" s="13">
        <v>17800000</v>
      </c>
      <c r="U1532" s="13">
        <v>3560000</v>
      </c>
      <c r="AF1532" s="51">
        <f t="shared" si="23"/>
        <v>0</v>
      </c>
      <c r="AH1532" s="11">
        <v>41714</v>
      </c>
      <c r="AI1532" s="11">
        <v>42094</v>
      </c>
      <c r="AJ1532" s="13">
        <v>17805365</v>
      </c>
      <c r="AK1532" s="13">
        <v>3560000</v>
      </c>
    </row>
    <row r="1533" spans="1:131" ht="19.5" customHeight="1" x14ac:dyDescent="0.25">
      <c r="A1533" s="9">
        <v>1116</v>
      </c>
      <c r="B1533" s="10" t="s">
        <v>3141</v>
      </c>
      <c r="C1533" s="9" t="s">
        <v>3139</v>
      </c>
      <c r="E1533" s="9" t="s">
        <v>196</v>
      </c>
      <c r="F1533" s="9" t="s">
        <v>197</v>
      </c>
      <c r="I1533" s="9" t="s">
        <v>78</v>
      </c>
      <c r="J1533" s="129">
        <v>42065</v>
      </c>
      <c r="K1533" s="129">
        <v>41913</v>
      </c>
      <c r="L1533" s="129">
        <v>42124</v>
      </c>
      <c r="Q1533" s="9" t="s">
        <v>54</v>
      </c>
      <c r="S1533" s="13">
        <v>17800000</v>
      </c>
      <c r="T1533" s="13">
        <v>17800000</v>
      </c>
      <c r="U1533" s="13">
        <v>3560000</v>
      </c>
      <c r="AF1533" s="51">
        <f t="shared" si="23"/>
        <v>0</v>
      </c>
      <c r="AH1533" s="11">
        <v>41913</v>
      </c>
      <c r="AI1533" s="11">
        <v>42124</v>
      </c>
      <c r="AJ1533" s="13">
        <v>14220698</v>
      </c>
      <c r="AK1533" s="13">
        <v>2844140</v>
      </c>
    </row>
    <row r="1534" spans="1:131" ht="19.5" customHeight="1" x14ac:dyDescent="0.25">
      <c r="A1534" s="9">
        <v>1117</v>
      </c>
      <c r="B1534" s="10" t="s">
        <v>3146</v>
      </c>
      <c r="C1534" s="9" t="s">
        <v>3147</v>
      </c>
      <c r="E1534" s="9" t="s">
        <v>3148</v>
      </c>
      <c r="F1534" s="9" t="s">
        <v>3149</v>
      </c>
      <c r="O1534" s="9">
        <v>28</v>
      </c>
      <c r="AF1534" s="51">
        <f t="shared" si="23"/>
        <v>0</v>
      </c>
    </row>
    <row r="1535" spans="1:131" ht="19.5" customHeight="1" x14ac:dyDescent="0.25">
      <c r="A1535" s="9">
        <v>1118</v>
      </c>
      <c r="B1535" s="10" t="s">
        <v>3150</v>
      </c>
      <c r="C1535" s="9" t="s">
        <v>3151</v>
      </c>
      <c r="E1535" s="9" t="s">
        <v>3148</v>
      </c>
      <c r="F1535" s="9" t="s">
        <v>3149</v>
      </c>
      <c r="I1535" s="9" t="s">
        <v>28</v>
      </c>
      <c r="M1535" s="9" t="s">
        <v>20</v>
      </c>
      <c r="O1535" s="9">
        <v>32</v>
      </c>
      <c r="AF1535" s="51">
        <f t="shared" si="23"/>
        <v>0</v>
      </c>
    </row>
    <row r="1536" spans="1:131" ht="36.75" customHeight="1" x14ac:dyDescent="0.25">
      <c r="A1536" s="9">
        <v>1119</v>
      </c>
      <c r="B1536" s="10" t="s">
        <v>3152</v>
      </c>
      <c r="C1536" s="9" t="s">
        <v>3153</v>
      </c>
      <c r="E1536" s="9" t="s">
        <v>2535</v>
      </c>
      <c r="F1536" s="9" t="s">
        <v>52</v>
      </c>
      <c r="I1536" s="9" t="s">
        <v>35</v>
      </c>
      <c r="J1536" s="129">
        <v>42527</v>
      </c>
      <c r="K1536" s="129">
        <v>40969</v>
      </c>
      <c r="L1536" s="129">
        <v>42855</v>
      </c>
      <c r="M1536" s="9" t="s">
        <v>20</v>
      </c>
      <c r="N1536" s="9" t="s">
        <v>900</v>
      </c>
      <c r="O1536" s="9">
        <v>29</v>
      </c>
      <c r="Q1536" s="9" t="s">
        <v>54</v>
      </c>
      <c r="R1536" s="13">
        <v>962538389</v>
      </c>
      <c r="S1536" s="13">
        <v>474765404</v>
      </c>
      <c r="T1536" s="13">
        <v>474765404</v>
      </c>
      <c r="U1536" s="13">
        <v>118691351</v>
      </c>
      <c r="V1536" s="13">
        <v>630000000</v>
      </c>
      <c r="AF1536" s="51">
        <f t="shared" si="23"/>
        <v>630000000</v>
      </c>
      <c r="AH1536" s="11">
        <v>42114</v>
      </c>
      <c r="AI1536" s="11">
        <v>42369</v>
      </c>
      <c r="AJ1536" s="13">
        <v>10212109</v>
      </c>
      <c r="AK1536" s="13">
        <v>2553027</v>
      </c>
      <c r="AL1536" s="11">
        <v>42370</v>
      </c>
      <c r="AM1536" s="11">
        <v>42521</v>
      </c>
      <c r="AN1536" s="13">
        <v>19315274</v>
      </c>
      <c r="AO1536" s="13">
        <v>4828819</v>
      </c>
      <c r="AP1536" s="11">
        <v>42522</v>
      </c>
      <c r="AQ1536" s="11">
        <v>42735</v>
      </c>
      <c r="AR1536" s="13">
        <v>309490178</v>
      </c>
      <c r="AS1536" s="13">
        <v>77372544</v>
      </c>
      <c r="AT1536" s="11">
        <v>42736</v>
      </c>
      <c r="AU1536" s="11">
        <v>42886</v>
      </c>
      <c r="AV1536" s="13">
        <v>78287403</v>
      </c>
      <c r="AW1536" s="13">
        <v>19571851</v>
      </c>
      <c r="AX1536" s="11">
        <v>42887</v>
      </c>
      <c r="AY1536" s="11">
        <v>43100</v>
      </c>
      <c r="AZ1536" s="13">
        <v>19291630</v>
      </c>
      <c r="BA1536" s="13">
        <v>4822908</v>
      </c>
      <c r="BB1536" s="11">
        <v>43101</v>
      </c>
      <c r="BC1536" s="11">
        <v>43131</v>
      </c>
      <c r="BD1536" s="13">
        <v>47031377</v>
      </c>
      <c r="BE1536" s="13">
        <v>5042203</v>
      </c>
    </row>
    <row r="1537" spans="1:131" ht="19.5" customHeight="1" x14ac:dyDescent="0.25">
      <c r="A1537" s="18">
        <v>1119</v>
      </c>
      <c r="B1537" s="17" t="s">
        <v>3152</v>
      </c>
      <c r="C1537" s="18" t="s">
        <v>4454</v>
      </c>
      <c r="D1537" s="19">
        <v>42551</v>
      </c>
      <c r="E1537" s="18" t="s">
        <v>4455</v>
      </c>
      <c r="F1537" s="18" t="s">
        <v>52</v>
      </c>
      <c r="G1537" s="19">
        <v>42551</v>
      </c>
    </row>
    <row r="1538" spans="1:131" s="18" customFormat="1" ht="19.5" customHeight="1" x14ac:dyDescent="0.25">
      <c r="A1538" s="18">
        <v>1119</v>
      </c>
      <c r="B1538" s="17" t="s">
        <v>3152</v>
      </c>
      <c r="C1538" s="18" t="s">
        <v>4454</v>
      </c>
      <c r="D1538" s="19">
        <v>42822</v>
      </c>
      <c r="G1538" s="19"/>
      <c r="J1538" s="130"/>
      <c r="K1538" s="130"/>
      <c r="L1538" s="130">
        <v>42946</v>
      </c>
      <c r="R1538" s="20"/>
      <c r="S1538" s="20"/>
      <c r="T1538" s="20"/>
      <c r="U1538" s="20"/>
      <c r="V1538" s="20"/>
      <c r="W1538" s="20"/>
      <c r="X1538" s="20"/>
      <c r="Y1538" s="20"/>
      <c r="Z1538" s="20"/>
      <c r="AA1538" s="20"/>
      <c r="AB1538" s="20"/>
      <c r="AC1538" s="20"/>
      <c r="AD1538" s="20"/>
      <c r="AE1538" s="20"/>
      <c r="AF1538" s="80"/>
      <c r="AG1538" s="46"/>
      <c r="AH1538" s="19"/>
      <c r="AI1538" s="19"/>
      <c r="AJ1538" s="20"/>
      <c r="AK1538" s="20"/>
      <c r="AL1538" s="19"/>
      <c r="AM1538" s="19"/>
      <c r="AN1538" s="20"/>
      <c r="AO1538" s="20"/>
      <c r="AP1538" s="19"/>
      <c r="AQ1538" s="19"/>
      <c r="AR1538" s="20"/>
      <c r="AS1538" s="20"/>
      <c r="AT1538" s="19"/>
      <c r="AU1538" s="19"/>
      <c r="AV1538" s="20"/>
      <c r="AW1538" s="20"/>
      <c r="AX1538" s="19"/>
      <c r="AY1538" s="19"/>
      <c r="AZ1538" s="20"/>
      <c r="BA1538" s="20"/>
      <c r="BB1538" s="19"/>
      <c r="BC1538" s="19"/>
      <c r="BD1538" s="20"/>
      <c r="BE1538" s="20"/>
      <c r="BF1538" s="19"/>
      <c r="BG1538" s="19"/>
      <c r="BH1538" s="20"/>
      <c r="BI1538" s="20"/>
      <c r="BJ1538" s="19"/>
      <c r="BK1538" s="19"/>
      <c r="BL1538" s="20"/>
      <c r="BM1538" s="20"/>
      <c r="BN1538" s="19"/>
      <c r="BO1538" s="19"/>
      <c r="BP1538" s="20"/>
      <c r="BQ1538" s="20"/>
      <c r="BT1538" s="20"/>
      <c r="BU1538" s="20"/>
      <c r="BX1538" s="20"/>
      <c r="BY1538" s="20"/>
      <c r="CB1538" s="20"/>
      <c r="CC1538" s="20"/>
      <c r="CF1538" s="20"/>
      <c r="CG1538" s="20"/>
      <c r="CJ1538" s="20"/>
      <c r="CK1538" s="20"/>
      <c r="CN1538" s="20"/>
      <c r="CO1538" s="20"/>
      <c r="CP1538" s="19"/>
      <c r="CQ1538" s="19"/>
      <c r="CR1538" s="20"/>
      <c r="CS1538" s="20"/>
      <c r="CT1538" s="19"/>
      <c r="CU1538" s="19"/>
      <c r="CV1538" s="20"/>
      <c r="CW1538" s="20"/>
      <c r="CX1538" s="96"/>
      <c r="CY1538" s="96"/>
      <c r="CZ1538" s="20"/>
      <c r="DA1538" s="20"/>
      <c r="DB1538" s="96"/>
      <c r="DC1538" s="96"/>
      <c r="DD1538" s="20"/>
      <c r="DE1538" s="20"/>
      <c r="DF1538" s="96"/>
      <c r="DG1538" s="96"/>
      <c r="DH1538" s="20"/>
      <c r="DI1538" s="20"/>
      <c r="DJ1538" s="96"/>
      <c r="DK1538" s="96"/>
      <c r="DL1538" s="20"/>
      <c r="DM1538" s="20"/>
      <c r="DN1538" s="96"/>
      <c r="DO1538" s="96"/>
      <c r="DP1538" s="20"/>
      <c r="DQ1538" s="20"/>
      <c r="DR1538" s="96"/>
      <c r="DS1538" s="96"/>
      <c r="DT1538" s="20"/>
      <c r="DU1538" s="20"/>
      <c r="DV1538" s="96"/>
      <c r="DW1538" s="96"/>
      <c r="DX1538" s="20"/>
      <c r="DY1538" s="20"/>
      <c r="DZ1538" s="56"/>
      <c r="EA1538" s="57"/>
    </row>
    <row r="1539" spans="1:131" s="18" customFormat="1" ht="19.5" customHeight="1" x14ac:dyDescent="0.25">
      <c r="A1539" s="18">
        <v>1119</v>
      </c>
      <c r="B1539" s="17" t="s">
        <v>3152</v>
      </c>
      <c r="C1539" s="18" t="s">
        <v>4454</v>
      </c>
      <c r="D1539" s="19">
        <v>43010</v>
      </c>
      <c r="G1539" s="19"/>
      <c r="J1539" s="130"/>
      <c r="K1539" s="130"/>
      <c r="L1539" s="130">
        <v>43131</v>
      </c>
      <c r="R1539" s="20"/>
      <c r="S1539" s="20"/>
      <c r="T1539" s="20"/>
      <c r="U1539" s="20"/>
      <c r="V1539" s="20"/>
      <c r="W1539" s="20"/>
      <c r="X1539" s="20"/>
      <c r="Y1539" s="20"/>
      <c r="Z1539" s="20"/>
      <c r="AA1539" s="20"/>
      <c r="AB1539" s="20"/>
      <c r="AC1539" s="20"/>
      <c r="AD1539" s="20"/>
      <c r="AE1539" s="20"/>
      <c r="AF1539" s="80"/>
      <c r="AG1539" s="46"/>
      <c r="AH1539" s="19"/>
      <c r="AI1539" s="19"/>
      <c r="AJ1539" s="20"/>
      <c r="AK1539" s="20"/>
      <c r="AL1539" s="19"/>
      <c r="AM1539" s="19"/>
      <c r="AN1539" s="20"/>
      <c r="AO1539" s="20"/>
      <c r="AP1539" s="19"/>
      <c r="AQ1539" s="19"/>
      <c r="AR1539" s="20"/>
      <c r="AS1539" s="20"/>
      <c r="AT1539" s="19"/>
      <c r="AU1539" s="19"/>
      <c r="AV1539" s="20"/>
      <c r="AW1539" s="20"/>
      <c r="AX1539" s="19"/>
      <c r="AY1539" s="19"/>
      <c r="AZ1539" s="20"/>
      <c r="BA1539" s="20"/>
      <c r="BB1539" s="19"/>
      <c r="BC1539" s="19"/>
      <c r="BD1539" s="20"/>
      <c r="BE1539" s="20"/>
      <c r="BF1539" s="19"/>
      <c r="BG1539" s="19"/>
      <c r="BH1539" s="20"/>
      <c r="BI1539" s="20"/>
      <c r="BJ1539" s="19"/>
      <c r="BK1539" s="19"/>
      <c r="BL1539" s="20"/>
      <c r="BM1539" s="20"/>
      <c r="BN1539" s="19"/>
      <c r="BO1539" s="19"/>
      <c r="BP1539" s="20"/>
      <c r="BQ1539" s="20"/>
      <c r="BT1539" s="20"/>
      <c r="BU1539" s="20"/>
      <c r="BX1539" s="20"/>
      <c r="BY1539" s="20"/>
      <c r="CB1539" s="20"/>
      <c r="CC1539" s="20"/>
      <c r="CF1539" s="20"/>
      <c r="CG1539" s="20"/>
      <c r="CJ1539" s="20"/>
      <c r="CK1539" s="20"/>
      <c r="CN1539" s="20"/>
      <c r="CO1539" s="20"/>
      <c r="CP1539" s="19"/>
      <c r="CQ1539" s="19"/>
      <c r="CR1539" s="20"/>
      <c r="CS1539" s="20"/>
      <c r="CT1539" s="19"/>
      <c r="CU1539" s="19"/>
      <c r="CV1539" s="20"/>
      <c r="CW1539" s="20"/>
      <c r="CX1539" s="96"/>
      <c r="CY1539" s="96"/>
      <c r="CZ1539" s="20"/>
      <c r="DA1539" s="20"/>
      <c r="DB1539" s="96"/>
      <c r="DC1539" s="96"/>
      <c r="DD1539" s="20"/>
      <c r="DE1539" s="20"/>
      <c r="DF1539" s="96"/>
      <c r="DG1539" s="96"/>
      <c r="DH1539" s="20"/>
      <c r="DI1539" s="20"/>
      <c r="DJ1539" s="96"/>
      <c r="DK1539" s="96"/>
      <c r="DL1539" s="20"/>
      <c r="DM1539" s="20"/>
      <c r="DN1539" s="96"/>
      <c r="DO1539" s="96"/>
      <c r="DP1539" s="20"/>
      <c r="DQ1539" s="20"/>
      <c r="DR1539" s="96"/>
      <c r="DS1539" s="96"/>
      <c r="DT1539" s="20"/>
      <c r="DU1539" s="20"/>
      <c r="DV1539" s="96"/>
      <c r="DW1539" s="96"/>
      <c r="DX1539" s="20"/>
      <c r="DY1539" s="20"/>
      <c r="DZ1539" s="56"/>
      <c r="EA1539" s="57"/>
    </row>
    <row r="1540" spans="1:131" s="18" customFormat="1" ht="19.5" customHeight="1" x14ac:dyDescent="0.25">
      <c r="A1540" s="18">
        <v>1119</v>
      </c>
      <c r="B1540" s="17" t="s">
        <v>3152</v>
      </c>
      <c r="C1540" s="18" t="s">
        <v>4454</v>
      </c>
      <c r="D1540" s="19">
        <v>43556</v>
      </c>
      <c r="G1540" s="19"/>
      <c r="J1540" s="130"/>
      <c r="K1540" s="130"/>
      <c r="L1540" s="130">
        <v>43130</v>
      </c>
      <c r="R1540" s="20">
        <v>965130848</v>
      </c>
      <c r="S1540" s="20"/>
      <c r="T1540" s="20"/>
      <c r="U1540" s="20"/>
      <c r="V1540" s="20">
        <v>650909109</v>
      </c>
      <c r="W1540" s="20"/>
      <c r="X1540" s="20"/>
      <c r="Y1540" s="20"/>
      <c r="Z1540" s="20"/>
      <c r="AA1540" s="20"/>
      <c r="AB1540" s="20"/>
      <c r="AC1540" s="20"/>
      <c r="AD1540" s="20"/>
      <c r="AE1540" s="20"/>
      <c r="AF1540" s="20">
        <v>650909109</v>
      </c>
      <c r="AG1540" s="46"/>
      <c r="AH1540" s="19"/>
      <c r="AI1540" s="19"/>
      <c r="AJ1540" s="20"/>
      <c r="AK1540" s="20"/>
      <c r="AL1540" s="19"/>
      <c r="AM1540" s="19"/>
      <c r="AN1540" s="20"/>
      <c r="AO1540" s="20"/>
      <c r="AP1540" s="19"/>
      <c r="AQ1540" s="19"/>
      <c r="AR1540" s="20"/>
      <c r="AS1540" s="20"/>
      <c r="AT1540" s="19"/>
      <c r="AU1540" s="19"/>
      <c r="AV1540" s="20"/>
      <c r="AW1540" s="20"/>
      <c r="AX1540" s="19"/>
      <c r="AY1540" s="19"/>
      <c r="AZ1540" s="20"/>
      <c r="BA1540" s="20"/>
      <c r="BB1540" s="19"/>
      <c r="BC1540" s="19"/>
      <c r="BD1540" s="20"/>
      <c r="BE1540" s="20"/>
      <c r="BF1540" s="19"/>
      <c r="BG1540" s="19"/>
      <c r="BH1540" s="20"/>
      <c r="BI1540" s="20"/>
      <c r="BJ1540" s="19"/>
      <c r="BK1540" s="19"/>
      <c r="BL1540" s="20"/>
      <c r="BM1540" s="20"/>
      <c r="BN1540" s="19"/>
      <c r="BO1540" s="19"/>
      <c r="BP1540" s="20"/>
      <c r="BQ1540" s="20"/>
      <c r="BT1540" s="20"/>
      <c r="BU1540" s="20"/>
      <c r="BX1540" s="20"/>
      <c r="BY1540" s="20"/>
      <c r="CB1540" s="20"/>
      <c r="CC1540" s="20"/>
      <c r="CF1540" s="20"/>
      <c r="CG1540" s="20"/>
      <c r="CJ1540" s="20"/>
      <c r="CK1540" s="20"/>
      <c r="CN1540" s="20"/>
      <c r="CO1540" s="20"/>
      <c r="CP1540" s="19"/>
      <c r="CQ1540" s="19"/>
      <c r="CR1540" s="20"/>
      <c r="CS1540" s="20"/>
      <c r="CT1540" s="19"/>
      <c r="CU1540" s="19"/>
      <c r="CV1540" s="20"/>
      <c r="CW1540" s="20"/>
      <c r="CX1540" s="96"/>
      <c r="CY1540" s="96"/>
      <c r="CZ1540" s="20"/>
      <c r="DA1540" s="20"/>
      <c r="DB1540" s="96"/>
      <c r="DC1540" s="96"/>
      <c r="DD1540" s="20"/>
      <c r="DE1540" s="20"/>
      <c r="DF1540" s="96"/>
      <c r="DG1540" s="96"/>
      <c r="DH1540" s="20"/>
      <c r="DI1540" s="20"/>
      <c r="DJ1540" s="96"/>
      <c r="DK1540" s="96"/>
      <c r="DL1540" s="20"/>
      <c r="DM1540" s="20"/>
      <c r="DN1540" s="96"/>
      <c r="DO1540" s="96"/>
      <c r="DP1540" s="20"/>
      <c r="DQ1540" s="20"/>
      <c r="DR1540" s="96"/>
      <c r="DS1540" s="96"/>
      <c r="DT1540" s="20"/>
      <c r="DU1540" s="20"/>
      <c r="DV1540" s="96"/>
      <c r="DW1540" s="96"/>
      <c r="DX1540" s="20"/>
      <c r="DY1540" s="20"/>
      <c r="DZ1540" s="56"/>
      <c r="EA1540" s="57"/>
    </row>
    <row r="1541" spans="1:131" s="18" customFormat="1" ht="19.5" customHeight="1" x14ac:dyDescent="0.25">
      <c r="A1541" s="18">
        <v>1119</v>
      </c>
      <c r="B1541" s="17" t="s">
        <v>3152</v>
      </c>
      <c r="C1541" s="18" t="s">
        <v>4454</v>
      </c>
      <c r="D1541" s="19">
        <v>43704</v>
      </c>
      <c r="G1541" s="19"/>
      <c r="J1541" s="130"/>
      <c r="K1541" s="130"/>
      <c r="L1541" s="130">
        <v>43400</v>
      </c>
      <c r="R1541" s="20"/>
      <c r="S1541" s="20"/>
      <c r="T1541" s="20"/>
      <c r="U1541" s="20"/>
      <c r="V1541" s="20"/>
      <c r="W1541" s="20"/>
      <c r="X1541" s="20"/>
      <c r="Y1541" s="20"/>
      <c r="Z1541" s="20"/>
      <c r="AA1541" s="20"/>
      <c r="AB1541" s="20"/>
      <c r="AC1541" s="20"/>
      <c r="AD1541" s="20"/>
      <c r="AE1541" s="20"/>
      <c r="AF1541" s="20"/>
      <c r="AG1541" s="46"/>
      <c r="AH1541" s="19"/>
      <c r="AI1541" s="19"/>
      <c r="AJ1541" s="20"/>
      <c r="AK1541" s="20"/>
      <c r="AL1541" s="19"/>
      <c r="AM1541" s="19"/>
      <c r="AN1541" s="20"/>
      <c r="AO1541" s="20"/>
      <c r="AP1541" s="19"/>
      <c r="AQ1541" s="19"/>
      <c r="AR1541" s="20"/>
      <c r="AS1541" s="20"/>
      <c r="AT1541" s="19"/>
      <c r="AU1541" s="19"/>
      <c r="AV1541" s="20"/>
      <c r="AW1541" s="20"/>
      <c r="AX1541" s="19"/>
      <c r="AY1541" s="19"/>
      <c r="AZ1541" s="20"/>
      <c r="BA1541" s="20"/>
      <c r="BB1541" s="19"/>
      <c r="BC1541" s="19"/>
      <c r="BD1541" s="20"/>
      <c r="BE1541" s="20"/>
      <c r="BF1541" s="19"/>
      <c r="BG1541" s="19"/>
      <c r="BH1541" s="20"/>
      <c r="BI1541" s="20"/>
      <c r="BJ1541" s="19"/>
      <c r="BK1541" s="19"/>
      <c r="BL1541" s="20"/>
      <c r="BM1541" s="20"/>
      <c r="BN1541" s="19"/>
      <c r="BO1541" s="19"/>
      <c r="BP1541" s="20"/>
      <c r="BQ1541" s="20"/>
      <c r="BT1541" s="20"/>
      <c r="BU1541" s="20"/>
      <c r="BX1541" s="20"/>
      <c r="BY1541" s="20"/>
      <c r="CB1541" s="20"/>
      <c r="CC1541" s="20"/>
      <c r="CF1541" s="20"/>
      <c r="CG1541" s="20"/>
      <c r="CJ1541" s="20"/>
      <c r="CK1541" s="20"/>
      <c r="CN1541" s="20"/>
      <c r="CO1541" s="20"/>
      <c r="CP1541" s="19"/>
      <c r="CQ1541" s="19"/>
      <c r="CR1541" s="20"/>
      <c r="CS1541" s="20"/>
      <c r="CT1541" s="19"/>
      <c r="CU1541" s="19"/>
      <c r="CV1541" s="20"/>
      <c r="CW1541" s="20"/>
      <c r="CX1541" s="96"/>
      <c r="CY1541" s="96"/>
      <c r="CZ1541" s="20"/>
      <c r="DA1541" s="20"/>
      <c r="DB1541" s="96"/>
      <c r="DC1541" s="96"/>
      <c r="DD1541" s="20"/>
      <c r="DE1541" s="20"/>
      <c r="DF1541" s="96"/>
      <c r="DG1541" s="96"/>
      <c r="DH1541" s="20"/>
      <c r="DI1541" s="20"/>
      <c r="DJ1541" s="96"/>
      <c r="DK1541" s="96"/>
      <c r="DL1541" s="20"/>
      <c r="DM1541" s="20"/>
      <c r="DN1541" s="96"/>
      <c r="DO1541" s="96"/>
      <c r="DP1541" s="20"/>
      <c r="DQ1541" s="20"/>
      <c r="DR1541" s="96"/>
      <c r="DS1541" s="96"/>
      <c r="DT1541" s="20"/>
      <c r="DU1541" s="20"/>
      <c r="DV1541" s="96"/>
      <c r="DW1541" s="96"/>
      <c r="DX1541" s="20"/>
      <c r="DY1541" s="20"/>
      <c r="DZ1541" s="56"/>
      <c r="EA1541" s="57"/>
    </row>
    <row r="1542" spans="1:131" ht="19.5" customHeight="1" x14ac:dyDescent="0.25">
      <c r="A1542" s="9">
        <v>1120</v>
      </c>
      <c r="B1542" s="10" t="s">
        <v>3154</v>
      </c>
      <c r="C1542" s="9" t="s">
        <v>3155</v>
      </c>
      <c r="E1542" s="9" t="s">
        <v>3156</v>
      </c>
      <c r="F1542" s="9" t="s">
        <v>3157</v>
      </c>
      <c r="I1542" s="9" t="s">
        <v>1093</v>
      </c>
      <c r="J1542" s="129">
        <v>42125</v>
      </c>
      <c r="K1542" s="129">
        <v>42095</v>
      </c>
      <c r="L1542" s="129">
        <v>42674</v>
      </c>
      <c r="M1542" s="9" t="s">
        <v>20</v>
      </c>
      <c r="O1542" s="9">
        <v>30</v>
      </c>
      <c r="Q1542" s="9" t="s">
        <v>54</v>
      </c>
      <c r="S1542" s="13">
        <v>12000000</v>
      </c>
      <c r="T1542" s="13">
        <v>12000000</v>
      </c>
      <c r="U1542" s="13">
        <v>3000000</v>
      </c>
      <c r="AF1542" s="51">
        <f t="shared" si="23"/>
        <v>0</v>
      </c>
      <c r="AH1542" s="11">
        <v>42095</v>
      </c>
      <c r="AI1542" s="11">
        <v>42674</v>
      </c>
      <c r="AJ1542" s="13">
        <v>10896291</v>
      </c>
      <c r="AK1542" s="13">
        <v>2724073</v>
      </c>
    </row>
    <row r="1543" spans="1:131" ht="19.5" customHeight="1" x14ac:dyDescent="0.25">
      <c r="A1543" s="9">
        <v>1121</v>
      </c>
      <c r="B1543" s="10" t="s">
        <v>3158</v>
      </c>
      <c r="C1543" s="9" t="s">
        <v>3159</v>
      </c>
      <c r="E1543" s="9" t="s">
        <v>2721</v>
      </c>
      <c r="F1543" s="9" t="s">
        <v>2722</v>
      </c>
      <c r="I1543" s="9" t="s">
        <v>25</v>
      </c>
      <c r="M1543" s="9" t="s">
        <v>20</v>
      </c>
      <c r="O1543" s="9">
        <v>26</v>
      </c>
      <c r="AF1543" s="51">
        <f t="shared" si="23"/>
        <v>0</v>
      </c>
    </row>
    <row r="1544" spans="1:131" ht="19.5" customHeight="1" x14ac:dyDescent="0.25">
      <c r="A1544" s="9">
        <v>1122</v>
      </c>
      <c r="B1544" s="10" t="s">
        <v>3160</v>
      </c>
      <c r="C1544" s="9" t="s">
        <v>3161</v>
      </c>
      <c r="E1544" s="9" t="s">
        <v>358</v>
      </c>
      <c r="F1544" s="9" t="s">
        <v>3162</v>
      </c>
      <c r="I1544" s="9" t="s">
        <v>28</v>
      </c>
      <c r="O1544" s="9">
        <v>28</v>
      </c>
      <c r="AF1544" s="51">
        <f t="shared" si="23"/>
        <v>0</v>
      </c>
    </row>
    <row r="1545" spans="1:131" ht="19.5" customHeight="1" x14ac:dyDescent="0.25">
      <c r="A1545" s="9">
        <v>1123</v>
      </c>
      <c r="B1545" s="10" t="s">
        <v>3164</v>
      </c>
      <c r="C1545" s="9" t="s">
        <v>3165</v>
      </c>
      <c r="E1545" s="9" t="s">
        <v>168</v>
      </c>
      <c r="F1545" s="9" t="s">
        <v>1145</v>
      </c>
      <c r="I1545" s="9" t="s">
        <v>1093</v>
      </c>
      <c r="J1545" s="129">
        <v>42003</v>
      </c>
      <c r="K1545" s="129">
        <v>41867</v>
      </c>
      <c r="L1545" s="129">
        <v>42139</v>
      </c>
      <c r="O1545" s="9">
        <v>26</v>
      </c>
      <c r="Q1545" s="9" t="s">
        <v>54</v>
      </c>
      <c r="S1545" s="13">
        <v>7200000</v>
      </c>
      <c r="T1545" s="13">
        <v>7200000</v>
      </c>
      <c r="U1545" s="13">
        <v>1440000</v>
      </c>
      <c r="AF1545" s="51">
        <f t="shared" si="23"/>
        <v>0</v>
      </c>
      <c r="AH1545" s="11">
        <v>41867</v>
      </c>
      <c r="AI1545" s="11">
        <v>42416</v>
      </c>
      <c r="AJ1545" s="13">
        <v>6836011</v>
      </c>
      <c r="AK1545" s="13">
        <v>1367202</v>
      </c>
    </row>
    <row r="1546" spans="1:131" ht="19.5" customHeight="1" x14ac:dyDescent="0.25">
      <c r="A1546" s="18">
        <v>1123</v>
      </c>
      <c r="B1546" s="17" t="s">
        <v>3164</v>
      </c>
      <c r="C1546" s="18" t="s">
        <v>4434</v>
      </c>
      <c r="D1546" s="19">
        <v>42472</v>
      </c>
      <c r="L1546" s="130">
        <v>42416</v>
      </c>
    </row>
    <row r="1547" spans="1:131" ht="19.5" customHeight="1" x14ac:dyDescent="0.25">
      <c r="A1547" s="9">
        <v>1124</v>
      </c>
      <c r="B1547" s="10" t="s">
        <v>3166</v>
      </c>
      <c r="C1547" s="9" t="s">
        <v>3167</v>
      </c>
      <c r="E1547" s="9" t="s">
        <v>348</v>
      </c>
      <c r="F1547" s="9" t="s">
        <v>349</v>
      </c>
      <c r="I1547" s="9" t="s">
        <v>25</v>
      </c>
      <c r="J1547" s="129">
        <v>41994</v>
      </c>
      <c r="K1547" s="129">
        <v>41602</v>
      </c>
      <c r="L1547" s="129">
        <v>42521</v>
      </c>
      <c r="O1547" s="9">
        <v>24</v>
      </c>
      <c r="Q1547" s="9" t="s">
        <v>54</v>
      </c>
      <c r="S1547" s="13">
        <v>27499324</v>
      </c>
      <c r="T1547" s="13">
        <v>27499324</v>
      </c>
      <c r="U1547" s="13">
        <v>6874831</v>
      </c>
      <c r="AF1547" s="51">
        <f t="shared" si="23"/>
        <v>0</v>
      </c>
      <c r="AH1547" s="11">
        <v>41602</v>
      </c>
      <c r="AI1547" s="11">
        <v>42521</v>
      </c>
      <c r="AJ1547" s="13">
        <v>26207500</v>
      </c>
      <c r="AK1547" s="13">
        <v>6551875</v>
      </c>
    </row>
    <row r="1548" spans="1:131" ht="19.5" customHeight="1" x14ac:dyDescent="0.25">
      <c r="A1548" s="9">
        <v>1125</v>
      </c>
      <c r="B1548" s="10" t="s">
        <v>3171</v>
      </c>
      <c r="C1548" s="9" t="s">
        <v>3172</v>
      </c>
      <c r="E1548" s="9" t="s">
        <v>2535</v>
      </c>
      <c r="F1548" s="9" t="s">
        <v>52</v>
      </c>
      <c r="I1548" s="9" t="s">
        <v>35</v>
      </c>
      <c r="M1548" s="9" t="s">
        <v>20</v>
      </c>
      <c r="O1548" s="9">
        <v>24</v>
      </c>
      <c r="AF1548" s="51">
        <f t="shared" si="23"/>
        <v>0</v>
      </c>
      <c r="CL1548" s="11"/>
    </row>
    <row r="1549" spans="1:131" ht="19.5" customHeight="1" x14ac:dyDescent="0.25">
      <c r="A1549" s="9">
        <v>1126</v>
      </c>
      <c r="B1549" s="10" t="s">
        <v>3173</v>
      </c>
      <c r="C1549" s="9" t="s">
        <v>3174</v>
      </c>
      <c r="E1549" s="9" t="s">
        <v>3175</v>
      </c>
      <c r="F1549" s="9" t="s">
        <v>3176</v>
      </c>
      <c r="I1549" s="9" t="s">
        <v>25</v>
      </c>
      <c r="M1549" s="9" t="s">
        <v>20</v>
      </c>
      <c r="O1549" s="9">
        <v>27</v>
      </c>
      <c r="AF1549" s="51">
        <f t="shared" si="23"/>
        <v>0</v>
      </c>
    </row>
    <row r="1550" spans="1:131" ht="19.5" customHeight="1" x14ac:dyDescent="0.25">
      <c r="A1550" s="9">
        <v>1127</v>
      </c>
      <c r="B1550" s="10" t="s">
        <v>3177</v>
      </c>
      <c r="C1550" s="9" t="s">
        <v>3178</v>
      </c>
      <c r="E1550" s="9" t="s">
        <v>36</v>
      </c>
      <c r="F1550" s="9" t="s">
        <v>671</v>
      </c>
      <c r="I1550" s="9" t="s">
        <v>25</v>
      </c>
      <c r="J1550" s="129">
        <v>42026</v>
      </c>
      <c r="K1550" s="129">
        <v>41935</v>
      </c>
      <c r="L1550" s="129">
        <v>42216</v>
      </c>
      <c r="M1550" s="9" t="s">
        <v>20</v>
      </c>
      <c r="O1550" s="9">
        <v>29</v>
      </c>
      <c r="Q1550" s="9" t="s">
        <v>61</v>
      </c>
      <c r="S1550" s="13">
        <v>53330300</v>
      </c>
      <c r="T1550" s="13">
        <v>53330300</v>
      </c>
      <c r="U1550" s="13">
        <v>13330300</v>
      </c>
      <c r="AF1550" s="51">
        <f t="shared" si="23"/>
        <v>0</v>
      </c>
      <c r="AH1550" s="11">
        <v>41935</v>
      </c>
      <c r="AI1550" s="11">
        <v>42216</v>
      </c>
      <c r="AJ1550" s="13">
        <v>34018508</v>
      </c>
      <c r="AK1550" s="13">
        <v>8504627</v>
      </c>
    </row>
    <row r="1551" spans="1:131" ht="19.5" customHeight="1" x14ac:dyDescent="0.25">
      <c r="A1551" s="9">
        <v>1128</v>
      </c>
      <c r="B1551" s="10" t="s">
        <v>3180</v>
      </c>
      <c r="C1551" s="9" t="s">
        <v>3183</v>
      </c>
      <c r="E1551" s="9" t="s">
        <v>3181</v>
      </c>
      <c r="F1551" s="9" t="s">
        <v>360</v>
      </c>
      <c r="I1551" s="9" t="s">
        <v>3182</v>
      </c>
      <c r="J1551" s="129">
        <v>42101</v>
      </c>
      <c r="K1551" s="129">
        <v>42032</v>
      </c>
      <c r="L1551" s="129">
        <v>42429</v>
      </c>
      <c r="O1551" s="9">
        <v>29</v>
      </c>
      <c r="Q1551" s="9" t="s">
        <v>61</v>
      </c>
      <c r="S1551" s="13">
        <v>1111945147</v>
      </c>
      <c r="T1551" s="13">
        <v>1111945147</v>
      </c>
      <c r="U1551" s="13">
        <v>277986287</v>
      </c>
      <c r="AF1551" s="51">
        <f t="shared" si="23"/>
        <v>0</v>
      </c>
      <c r="AH1551" s="11">
        <v>42032</v>
      </c>
      <c r="AI1551" s="11">
        <v>42063</v>
      </c>
      <c r="AJ1551" s="13">
        <v>22310944</v>
      </c>
      <c r="AK1551" s="13">
        <v>5577736</v>
      </c>
      <c r="AL1551" s="11">
        <v>42064</v>
      </c>
      <c r="AM1551" s="11">
        <v>42094</v>
      </c>
      <c r="AN1551" s="13">
        <v>107578967</v>
      </c>
      <c r="AO1551" s="13">
        <v>26894742</v>
      </c>
      <c r="AP1551" s="11">
        <v>42156</v>
      </c>
      <c r="AQ1551" s="11">
        <v>42247</v>
      </c>
      <c r="AR1551" s="13">
        <v>43884715</v>
      </c>
      <c r="AS1551" s="13">
        <v>10971179</v>
      </c>
      <c r="AT1551" s="11">
        <v>42095</v>
      </c>
      <c r="AU1551" s="11">
        <v>42155</v>
      </c>
      <c r="AV1551" s="13">
        <v>759676375</v>
      </c>
      <c r="AW1551" s="13">
        <v>189919084</v>
      </c>
      <c r="AX1551" s="11">
        <v>42032</v>
      </c>
      <c r="AY1551" s="11">
        <v>42247</v>
      </c>
      <c r="AZ1551" s="13">
        <v>1046531623</v>
      </c>
      <c r="BA1551" s="13">
        <v>28270155</v>
      </c>
      <c r="DZ1551" s="54">
        <v>1046531623</v>
      </c>
      <c r="EA1551" s="55">
        <v>261632906</v>
      </c>
    </row>
    <row r="1552" spans="1:131" ht="19.5" customHeight="1" x14ac:dyDescent="0.25">
      <c r="A1552" s="9">
        <v>1129</v>
      </c>
      <c r="B1552" s="10" t="s">
        <v>3184</v>
      </c>
      <c r="C1552" s="9" t="s">
        <v>3185</v>
      </c>
      <c r="E1552" s="9" t="s">
        <v>574</v>
      </c>
      <c r="F1552" s="9" t="s">
        <v>1233</v>
      </c>
      <c r="I1552" s="9" t="s">
        <v>1093</v>
      </c>
      <c r="J1552" s="129">
        <v>42134</v>
      </c>
      <c r="K1552" s="129">
        <v>42103</v>
      </c>
      <c r="L1552" s="129">
        <v>42551</v>
      </c>
      <c r="O1552" s="9">
        <v>31</v>
      </c>
      <c r="Q1552" s="9" t="s">
        <v>61</v>
      </c>
      <c r="S1552" s="13">
        <v>19500000</v>
      </c>
      <c r="T1552" s="13">
        <v>19500000</v>
      </c>
      <c r="U1552" s="13">
        <v>4875000</v>
      </c>
      <c r="AF1552" s="51">
        <f t="shared" si="23"/>
        <v>0</v>
      </c>
    </row>
    <row r="1553" spans="1:131" s="18" customFormat="1" ht="19.5" customHeight="1" x14ac:dyDescent="0.25">
      <c r="A1553" s="18">
        <v>1129</v>
      </c>
      <c r="B1553" s="17" t="s">
        <v>3184</v>
      </c>
      <c r="C1553" s="18" t="s">
        <v>3185</v>
      </c>
      <c r="D1553" s="19">
        <v>42493</v>
      </c>
      <c r="G1553" s="19"/>
      <c r="J1553" s="130"/>
      <c r="K1553" s="130"/>
      <c r="L1553" s="130">
        <v>42734</v>
      </c>
      <c r="R1553" s="20"/>
      <c r="S1553" s="20"/>
      <c r="T1553" s="20"/>
      <c r="U1553" s="20"/>
      <c r="V1553" s="20"/>
      <c r="W1553" s="20"/>
      <c r="X1553" s="20"/>
      <c r="Y1553" s="20"/>
      <c r="Z1553" s="20"/>
      <c r="AA1553" s="20"/>
      <c r="AB1553" s="20"/>
      <c r="AC1553" s="20"/>
      <c r="AD1553" s="20"/>
      <c r="AE1553" s="20"/>
      <c r="AF1553" s="80"/>
      <c r="AG1553" s="46"/>
      <c r="AH1553" s="19"/>
      <c r="AI1553" s="19"/>
      <c r="AJ1553" s="20"/>
      <c r="AK1553" s="20"/>
      <c r="AL1553" s="19"/>
      <c r="AM1553" s="19"/>
      <c r="AN1553" s="20"/>
      <c r="AO1553" s="20"/>
      <c r="AP1553" s="19"/>
      <c r="AQ1553" s="19"/>
      <c r="AR1553" s="20"/>
      <c r="AS1553" s="20"/>
      <c r="AT1553" s="19"/>
      <c r="AU1553" s="19"/>
      <c r="AV1553" s="20"/>
      <c r="AW1553" s="20"/>
      <c r="AX1553" s="19"/>
      <c r="AY1553" s="19"/>
      <c r="AZ1553" s="20"/>
      <c r="BA1553" s="20"/>
      <c r="BB1553" s="19"/>
      <c r="BC1553" s="19"/>
      <c r="BD1553" s="20"/>
      <c r="BE1553" s="20"/>
      <c r="BF1553" s="19"/>
      <c r="BG1553" s="19"/>
      <c r="BH1553" s="20"/>
      <c r="BI1553" s="20"/>
      <c r="BJ1553" s="19"/>
      <c r="BK1553" s="19"/>
      <c r="BL1553" s="20"/>
      <c r="BM1553" s="20"/>
      <c r="BN1553" s="19"/>
      <c r="BO1553" s="19"/>
      <c r="BP1553" s="20"/>
      <c r="BQ1553" s="20"/>
      <c r="BT1553" s="20"/>
      <c r="BU1553" s="20"/>
      <c r="BX1553" s="20"/>
      <c r="BY1553" s="20"/>
      <c r="CB1553" s="20"/>
      <c r="CC1553" s="20"/>
      <c r="CF1553" s="20"/>
      <c r="CG1553" s="20"/>
      <c r="CJ1553" s="20"/>
      <c r="CK1553" s="20"/>
      <c r="CN1553" s="20"/>
      <c r="CO1553" s="20"/>
      <c r="CP1553" s="19"/>
      <c r="CQ1553" s="19"/>
      <c r="CR1553" s="20"/>
      <c r="CS1553" s="20"/>
      <c r="CT1553" s="19"/>
      <c r="CU1553" s="19"/>
      <c r="CV1553" s="20"/>
      <c r="CW1553" s="20"/>
      <c r="CX1553" s="96"/>
      <c r="CY1553" s="96"/>
      <c r="CZ1553" s="20"/>
      <c r="DA1553" s="20"/>
      <c r="DB1553" s="96"/>
      <c r="DC1553" s="96"/>
      <c r="DD1553" s="20"/>
      <c r="DE1553" s="20"/>
      <c r="DF1553" s="96"/>
      <c r="DG1553" s="96"/>
      <c r="DH1553" s="20"/>
      <c r="DI1553" s="20"/>
      <c r="DJ1553" s="96"/>
      <c r="DK1553" s="96"/>
      <c r="DL1553" s="20"/>
      <c r="DM1553" s="20"/>
      <c r="DN1553" s="96"/>
      <c r="DO1553" s="96"/>
      <c r="DP1553" s="20"/>
      <c r="DQ1553" s="20"/>
      <c r="DR1553" s="96"/>
      <c r="DS1553" s="96"/>
      <c r="DT1553" s="20"/>
      <c r="DU1553" s="20"/>
      <c r="DV1553" s="96"/>
      <c r="DW1553" s="96"/>
      <c r="DX1553" s="20"/>
      <c r="DY1553" s="20"/>
      <c r="DZ1553" s="56"/>
      <c r="EA1553" s="57"/>
    </row>
    <row r="1554" spans="1:131" ht="19.5" customHeight="1" x14ac:dyDescent="0.25">
      <c r="A1554" s="9">
        <v>1130</v>
      </c>
      <c r="B1554" s="10" t="s">
        <v>3186</v>
      </c>
      <c r="C1554" s="9" t="s">
        <v>3187</v>
      </c>
      <c r="E1554" s="9" t="s">
        <v>343</v>
      </c>
      <c r="F1554" s="9" t="s">
        <v>1384</v>
      </c>
      <c r="I1554" s="9" t="s">
        <v>25</v>
      </c>
      <c r="J1554" s="129">
        <v>41883</v>
      </c>
      <c r="K1554" s="129">
        <v>41852</v>
      </c>
      <c r="L1554" s="129">
        <v>42003</v>
      </c>
      <c r="O1554" s="9">
        <v>27</v>
      </c>
      <c r="Q1554" s="9" t="s">
        <v>54</v>
      </c>
      <c r="S1554" s="13">
        <v>44570700</v>
      </c>
      <c r="T1554" s="13">
        <v>44570700</v>
      </c>
      <c r="U1554" s="13">
        <v>11142675</v>
      </c>
      <c r="AF1554" s="51">
        <f t="shared" si="23"/>
        <v>0</v>
      </c>
      <c r="AH1554" s="11">
        <v>41852</v>
      </c>
      <c r="AI1554" s="11">
        <v>42004</v>
      </c>
      <c r="AJ1554" s="13">
        <v>31116122</v>
      </c>
      <c r="AK1554" s="13">
        <v>7779031</v>
      </c>
    </row>
    <row r="1555" spans="1:131" s="18" customFormat="1" ht="19.5" customHeight="1" x14ac:dyDescent="0.25">
      <c r="A1555" s="18">
        <v>1130</v>
      </c>
      <c r="B1555" s="17" t="s">
        <v>3186</v>
      </c>
      <c r="C1555" s="18" t="s">
        <v>3187</v>
      </c>
      <c r="D1555" s="19"/>
      <c r="G1555" s="19"/>
      <c r="J1555" s="130"/>
      <c r="K1555" s="130"/>
      <c r="L1555" s="130">
        <v>42004</v>
      </c>
      <c r="R1555" s="20"/>
      <c r="S1555" s="20"/>
      <c r="T1555" s="20"/>
      <c r="U1555" s="20"/>
      <c r="V1555" s="20"/>
      <c r="W1555" s="20"/>
      <c r="X1555" s="20"/>
      <c r="Y1555" s="20"/>
      <c r="Z1555" s="20"/>
      <c r="AA1555" s="20"/>
      <c r="AB1555" s="20"/>
      <c r="AC1555" s="20"/>
      <c r="AD1555" s="20"/>
      <c r="AE1555" s="20"/>
      <c r="AF1555" s="51">
        <f t="shared" si="23"/>
        <v>0</v>
      </c>
      <c r="AG1555" s="46"/>
      <c r="AH1555" s="19"/>
      <c r="AI1555" s="19"/>
      <c r="AJ1555" s="20"/>
      <c r="AK1555" s="20"/>
      <c r="AL1555" s="19"/>
      <c r="AM1555" s="19"/>
      <c r="AN1555" s="20"/>
      <c r="AO1555" s="20"/>
      <c r="AP1555" s="19"/>
      <c r="AQ1555" s="19"/>
      <c r="AR1555" s="20"/>
      <c r="AS1555" s="20"/>
      <c r="AT1555" s="19"/>
      <c r="AU1555" s="19"/>
      <c r="AV1555" s="20"/>
      <c r="AW1555" s="20"/>
      <c r="AX1555" s="19"/>
      <c r="AY1555" s="19"/>
      <c r="AZ1555" s="20"/>
      <c r="BA1555" s="20"/>
      <c r="BB1555" s="19"/>
      <c r="BC1555" s="19"/>
      <c r="BD1555" s="20"/>
      <c r="BE1555" s="20"/>
      <c r="BF1555" s="19"/>
      <c r="BG1555" s="19"/>
      <c r="BH1555" s="20"/>
      <c r="BI1555" s="20"/>
      <c r="BJ1555" s="19"/>
      <c r="BK1555" s="19"/>
      <c r="BL1555" s="20"/>
      <c r="BM1555" s="20"/>
      <c r="BN1555" s="19"/>
      <c r="BO1555" s="19"/>
      <c r="BP1555" s="20"/>
      <c r="BQ1555" s="20"/>
      <c r="BT1555" s="20"/>
      <c r="BU1555" s="20"/>
      <c r="BX1555" s="20"/>
      <c r="BY1555" s="20"/>
      <c r="CB1555" s="20"/>
      <c r="CC1555" s="20"/>
      <c r="CF1555" s="20"/>
      <c r="CG1555" s="20"/>
      <c r="CJ1555" s="20"/>
      <c r="CK1555" s="20"/>
      <c r="CN1555" s="20"/>
      <c r="CO1555" s="20"/>
      <c r="CP1555" s="19"/>
      <c r="CQ1555" s="19"/>
      <c r="CR1555" s="20"/>
      <c r="CS1555" s="20"/>
      <c r="CT1555" s="19"/>
      <c r="CU1555" s="19"/>
      <c r="CV1555" s="20"/>
      <c r="CW1555" s="20"/>
      <c r="CX1555" s="96"/>
      <c r="CY1555" s="96"/>
      <c r="CZ1555" s="20"/>
      <c r="DA1555" s="20"/>
      <c r="DB1555" s="96"/>
      <c r="DC1555" s="96"/>
      <c r="DD1555" s="20"/>
      <c r="DE1555" s="20"/>
      <c r="DF1555" s="96"/>
      <c r="DG1555" s="96"/>
      <c r="DH1555" s="20"/>
      <c r="DI1555" s="20"/>
      <c r="DJ1555" s="96"/>
      <c r="DK1555" s="96"/>
      <c r="DL1555" s="20"/>
      <c r="DM1555" s="20"/>
      <c r="DN1555" s="96"/>
      <c r="DO1555" s="96"/>
      <c r="DP1555" s="20"/>
      <c r="DQ1555" s="20"/>
      <c r="DR1555" s="96"/>
      <c r="DS1555" s="96"/>
      <c r="DT1555" s="20"/>
      <c r="DU1555" s="20"/>
      <c r="DV1555" s="96"/>
      <c r="DW1555" s="96"/>
      <c r="DX1555" s="20"/>
      <c r="DY1555" s="20"/>
      <c r="DZ1555" s="56"/>
      <c r="EA1555" s="57"/>
    </row>
    <row r="1556" spans="1:131" ht="19.5" customHeight="1" x14ac:dyDescent="0.25">
      <c r="A1556" s="9">
        <v>1131</v>
      </c>
      <c r="B1556" s="10" t="s">
        <v>3188</v>
      </c>
      <c r="C1556" s="9" t="s">
        <v>3189</v>
      </c>
      <c r="E1556" s="9" t="s">
        <v>3190</v>
      </c>
      <c r="F1556" s="9" t="s">
        <v>3191</v>
      </c>
      <c r="I1556" s="9" t="s">
        <v>3192</v>
      </c>
      <c r="M1556" s="9" t="s">
        <v>20</v>
      </c>
      <c r="O1556" s="9">
        <v>29</v>
      </c>
      <c r="AF1556" s="51">
        <f t="shared" si="23"/>
        <v>0</v>
      </c>
    </row>
    <row r="1557" spans="1:131" ht="19.5" customHeight="1" x14ac:dyDescent="0.25">
      <c r="A1557" s="9">
        <v>1132</v>
      </c>
      <c r="B1557" s="10" t="s">
        <v>3193</v>
      </c>
      <c r="C1557" s="9" t="s">
        <v>3194</v>
      </c>
      <c r="E1557" s="9" t="s">
        <v>3196</v>
      </c>
      <c r="F1557" s="9" t="s">
        <v>1207</v>
      </c>
      <c r="I1557" s="9" t="s">
        <v>3195</v>
      </c>
      <c r="M1557" s="9" t="s">
        <v>20</v>
      </c>
      <c r="O1557" s="9">
        <v>31</v>
      </c>
      <c r="AF1557" s="51">
        <f t="shared" si="23"/>
        <v>0</v>
      </c>
    </row>
    <row r="1558" spans="1:131" ht="19.5" customHeight="1" x14ac:dyDescent="0.25">
      <c r="A1558" s="9">
        <v>1133</v>
      </c>
      <c r="B1558" s="10" t="s">
        <v>3197</v>
      </c>
      <c r="C1558" s="9" t="s">
        <v>3839</v>
      </c>
      <c r="E1558" s="9" t="s">
        <v>3198</v>
      </c>
      <c r="F1558" s="9" t="s">
        <v>111</v>
      </c>
      <c r="I1558" s="9" t="s">
        <v>35</v>
      </c>
      <c r="J1558" s="129">
        <v>42199</v>
      </c>
      <c r="K1558" s="129">
        <v>41480</v>
      </c>
      <c r="L1558" s="129">
        <v>42735</v>
      </c>
      <c r="M1558" s="9" t="s">
        <v>20</v>
      </c>
      <c r="O1558" s="9">
        <v>31</v>
      </c>
      <c r="Q1558" s="9" t="s">
        <v>54</v>
      </c>
      <c r="S1558" s="13">
        <v>440000000</v>
      </c>
      <c r="T1558" s="13">
        <v>440000000</v>
      </c>
      <c r="U1558" s="13">
        <v>110000000</v>
      </c>
      <c r="V1558" s="13">
        <v>328000000</v>
      </c>
      <c r="AF1558" s="51">
        <f>SUM(V1558:AE1558)</f>
        <v>328000000</v>
      </c>
      <c r="AG1558" s="46"/>
      <c r="AH1558" s="11">
        <v>42125</v>
      </c>
      <c r="AI1558" s="11">
        <v>42185</v>
      </c>
      <c r="AJ1558" s="13">
        <v>54193693</v>
      </c>
      <c r="AK1558" s="13">
        <v>13548423</v>
      </c>
      <c r="AL1558" s="14">
        <v>41470</v>
      </c>
      <c r="AM1558" s="14">
        <v>42179</v>
      </c>
      <c r="AN1558" s="15">
        <v>8595200</v>
      </c>
      <c r="AO1558" s="15">
        <v>2148800</v>
      </c>
      <c r="AP1558" s="14">
        <v>42186</v>
      </c>
      <c r="AQ1558" s="14">
        <v>42216</v>
      </c>
      <c r="AR1558" s="15">
        <v>80583493</v>
      </c>
      <c r="AS1558" s="15">
        <v>20145873</v>
      </c>
      <c r="AT1558" s="14">
        <v>42217</v>
      </c>
      <c r="AU1558" s="14">
        <v>42247</v>
      </c>
      <c r="AV1558" s="15">
        <v>83850594</v>
      </c>
      <c r="AW1558" s="15">
        <v>20962649</v>
      </c>
      <c r="AX1558" s="11">
        <v>42278</v>
      </c>
      <c r="AY1558" s="11">
        <v>42308</v>
      </c>
      <c r="AZ1558" s="13">
        <v>9237576</v>
      </c>
      <c r="BA1558" s="13">
        <v>2309394</v>
      </c>
      <c r="BB1558" s="11">
        <v>42309</v>
      </c>
      <c r="BC1558" s="11">
        <v>42400</v>
      </c>
      <c r="BD1558" s="13">
        <v>30957138</v>
      </c>
      <c r="BE1558" s="13">
        <v>7739285</v>
      </c>
      <c r="BF1558" s="11">
        <v>42248</v>
      </c>
      <c r="BG1558" s="11">
        <v>42277</v>
      </c>
      <c r="BH1558" s="13">
        <v>78887119</v>
      </c>
      <c r="BI1558" s="13">
        <v>19721780</v>
      </c>
      <c r="BJ1558" s="11">
        <v>42401</v>
      </c>
      <c r="BK1558" s="11">
        <v>42429</v>
      </c>
      <c r="BL1558" s="13">
        <v>5766782</v>
      </c>
      <c r="BM1558" s="13">
        <v>1441696</v>
      </c>
      <c r="BN1558" s="11">
        <v>42430</v>
      </c>
      <c r="BO1558" s="11">
        <v>42460</v>
      </c>
      <c r="BP1558" s="13">
        <v>3625558</v>
      </c>
      <c r="BQ1558" s="13">
        <v>906390</v>
      </c>
      <c r="BR1558" s="11">
        <v>42461</v>
      </c>
      <c r="BS1558" s="11">
        <v>42490</v>
      </c>
      <c r="BT1558" s="13">
        <v>14301518</v>
      </c>
      <c r="BU1558" s="13">
        <v>3575380</v>
      </c>
      <c r="BV1558" s="11">
        <v>42491</v>
      </c>
      <c r="BW1558" s="11">
        <v>42551</v>
      </c>
      <c r="BX1558" s="13">
        <v>5682644</v>
      </c>
      <c r="BY1558" s="13">
        <v>1420661</v>
      </c>
      <c r="BZ1558" s="11">
        <v>42552</v>
      </c>
      <c r="CA1558" s="11">
        <v>42582</v>
      </c>
      <c r="CB1558" s="13">
        <v>12609723</v>
      </c>
      <c r="CC1558" s="13">
        <v>3152431</v>
      </c>
      <c r="CD1558" s="11">
        <v>42583</v>
      </c>
      <c r="CE1558" s="11">
        <v>42613</v>
      </c>
      <c r="CF1558" s="13">
        <v>5440897</v>
      </c>
      <c r="CG1558" s="13">
        <v>1360224</v>
      </c>
      <c r="CH1558" s="11">
        <v>42614</v>
      </c>
      <c r="CI1558" s="11">
        <v>42643</v>
      </c>
      <c r="CJ1558" s="13">
        <v>6526366</v>
      </c>
      <c r="CK1558" s="13">
        <v>1631592</v>
      </c>
      <c r="CL1558" s="11">
        <v>42644</v>
      </c>
      <c r="CM1558" s="11">
        <v>42735</v>
      </c>
      <c r="CN1558" s="13">
        <v>19160424</v>
      </c>
      <c r="CO1558" s="13">
        <v>4790106</v>
      </c>
      <c r="CP1558" s="11">
        <v>42736</v>
      </c>
      <c r="CQ1558" s="11">
        <v>42767</v>
      </c>
      <c r="CR1558" s="13">
        <v>6816985</v>
      </c>
      <c r="CS1558" s="13">
        <v>1704246</v>
      </c>
      <c r="CT1558" s="11">
        <v>41480</v>
      </c>
      <c r="CU1558" s="11">
        <v>42767</v>
      </c>
      <c r="CV1558" s="13">
        <v>440315047</v>
      </c>
      <c r="CW1558" s="13">
        <v>3308632</v>
      </c>
      <c r="DZ1558" s="54">
        <v>440315047</v>
      </c>
      <c r="EA1558" s="55">
        <v>109867562</v>
      </c>
    </row>
    <row r="1559" spans="1:131" s="18" customFormat="1" ht="19.5" customHeight="1" x14ac:dyDescent="0.25">
      <c r="A1559" s="18">
        <v>1133</v>
      </c>
      <c r="B1559" s="17" t="s">
        <v>3197</v>
      </c>
      <c r="C1559" s="18" t="s">
        <v>3839</v>
      </c>
      <c r="D1559" s="19"/>
      <c r="E1559" s="18" t="s">
        <v>3838</v>
      </c>
      <c r="F1559" s="9" t="s">
        <v>111</v>
      </c>
      <c r="G1559" s="11"/>
      <c r="H1559" s="9"/>
      <c r="I1559" s="9" t="s">
        <v>35</v>
      </c>
      <c r="J1559" s="130"/>
      <c r="K1559" s="130"/>
      <c r="L1559" s="130"/>
      <c r="R1559" s="21"/>
      <c r="AG1559" s="82"/>
      <c r="AJ1559" s="96"/>
      <c r="AK1559" s="96"/>
      <c r="AN1559" s="96"/>
      <c r="AO1559" s="96"/>
      <c r="AR1559" s="96"/>
      <c r="AS1559" s="96"/>
      <c r="AV1559" s="96"/>
      <c r="AW1559" s="96"/>
      <c r="AZ1559" s="96"/>
      <c r="BA1559" s="96"/>
      <c r="BF1559" s="19"/>
      <c r="BG1559" s="19"/>
      <c r="BH1559" s="20"/>
      <c r="BI1559" s="20"/>
      <c r="BJ1559" s="19"/>
      <c r="BK1559" s="19"/>
      <c r="BL1559" s="20"/>
      <c r="BM1559" s="20"/>
      <c r="BN1559" s="19"/>
      <c r="BO1559" s="19"/>
      <c r="BP1559" s="20"/>
      <c r="BQ1559" s="20"/>
      <c r="BT1559" s="20"/>
      <c r="BU1559" s="20"/>
      <c r="BX1559" s="20"/>
      <c r="BY1559" s="20"/>
      <c r="CB1559" s="20"/>
      <c r="CC1559" s="20"/>
      <c r="CF1559" s="20"/>
      <c r="CG1559" s="20"/>
      <c r="CJ1559" s="20"/>
      <c r="CK1559" s="20"/>
      <c r="CN1559" s="20"/>
      <c r="CO1559" s="20"/>
      <c r="CP1559" s="19"/>
      <c r="CQ1559" s="19"/>
      <c r="CR1559" s="20"/>
      <c r="CS1559" s="20"/>
      <c r="CT1559" s="19"/>
      <c r="CU1559" s="19"/>
      <c r="CV1559" s="20"/>
      <c r="CW1559" s="20"/>
      <c r="CX1559" s="96"/>
      <c r="CY1559" s="96"/>
      <c r="CZ1559" s="20"/>
      <c r="DA1559" s="20"/>
      <c r="DB1559" s="96"/>
      <c r="DC1559" s="96"/>
      <c r="DD1559" s="20"/>
      <c r="DE1559" s="20"/>
      <c r="DF1559" s="96"/>
      <c r="DG1559" s="96"/>
      <c r="DH1559" s="20"/>
      <c r="DI1559" s="20"/>
      <c r="DJ1559" s="96"/>
      <c r="DK1559" s="96"/>
      <c r="DL1559" s="20"/>
      <c r="DM1559" s="20"/>
      <c r="DN1559" s="96"/>
      <c r="DO1559" s="96"/>
      <c r="DP1559" s="20"/>
      <c r="DQ1559" s="20"/>
      <c r="DR1559" s="96"/>
      <c r="DS1559" s="96"/>
      <c r="DT1559" s="20"/>
      <c r="DU1559" s="20"/>
      <c r="DV1559" s="96"/>
      <c r="DW1559" s="96"/>
      <c r="DX1559" s="20"/>
      <c r="DY1559" s="20"/>
      <c r="DZ1559" s="56"/>
      <c r="EA1559" s="57"/>
    </row>
    <row r="1560" spans="1:131" s="18" customFormat="1" ht="19.5" customHeight="1" x14ac:dyDescent="0.25">
      <c r="A1560" s="18">
        <v>1133</v>
      </c>
      <c r="B1560" s="17" t="s">
        <v>3197</v>
      </c>
      <c r="C1560" s="18" t="s">
        <v>3839</v>
      </c>
      <c r="D1560" s="19">
        <v>42787</v>
      </c>
      <c r="F1560" s="9"/>
      <c r="G1560" s="11"/>
      <c r="H1560" s="9"/>
      <c r="I1560" s="9"/>
      <c r="J1560" s="130"/>
      <c r="K1560" s="130"/>
      <c r="L1560" s="130">
        <v>42767</v>
      </c>
      <c r="R1560" s="21"/>
      <c r="AG1560" s="81"/>
      <c r="AJ1560" s="96"/>
      <c r="AK1560" s="96"/>
      <c r="AN1560" s="96"/>
      <c r="AO1560" s="96"/>
      <c r="AR1560" s="96"/>
      <c r="AS1560" s="96"/>
      <c r="AV1560" s="96"/>
      <c r="AW1560" s="96"/>
      <c r="AZ1560" s="96"/>
      <c r="BA1560" s="96"/>
      <c r="BF1560" s="19"/>
      <c r="BG1560" s="19"/>
      <c r="BH1560" s="20"/>
      <c r="BI1560" s="20"/>
      <c r="BJ1560" s="19"/>
      <c r="BK1560" s="19"/>
      <c r="BL1560" s="20"/>
      <c r="BM1560" s="20"/>
      <c r="BN1560" s="19"/>
      <c r="BO1560" s="19"/>
      <c r="BP1560" s="20"/>
      <c r="BQ1560" s="20"/>
      <c r="BT1560" s="20"/>
      <c r="BU1560" s="20"/>
      <c r="BX1560" s="20"/>
      <c r="BY1560" s="20"/>
      <c r="CB1560" s="20"/>
      <c r="CC1560" s="20"/>
      <c r="CF1560" s="20"/>
      <c r="CG1560" s="20"/>
      <c r="CJ1560" s="20"/>
      <c r="CK1560" s="20"/>
      <c r="CN1560" s="20"/>
      <c r="CO1560" s="20"/>
      <c r="CP1560" s="19"/>
      <c r="CQ1560" s="19"/>
      <c r="CR1560" s="20"/>
      <c r="CS1560" s="20"/>
      <c r="CT1560" s="19"/>
      <c r="CU1560" s="19"/>
      <c r="CV1560" s="20"/>
      <c r="CW1560" s="20"/>
      <c r="CX1560" s="96"/>
      <c r="CY1560" s="96"/>
      <c r="CZ1560" s="20"/>
      <c r="DA1560" s="20"/>
      <c r="DB1560" s="96"/>
      <c r="DC1560" s="96"/>
      <c r="DD1560" s="20"/>
      <c r="DE1560" s="20"/>
      <c r="DF1560" s="96"/>
      <c r="DG1560" s="96"/>
      <c r="DH1560" s="20"/>
      <c r="DI1560" s="20"/>
      <c r="DJ1560" s="96"/>
      <c r="DK1560" s="96"/>
      <c r="DL1560" s="20"/>
      <c r="DM1560" s="20"/>
      <c r="DN1560" s="96"/>
      <c r="DO1560" s="96"/>
      <c r="DP1560" s="20"/>
      <c r="DQ1560" s="20"/>
      <c r="DR1560" s="96"/>
      <c r="DS1560" s="96"/>
      <c r="DT1560" s="20"/>
      <c r="DU1560" s="20"/>
      <c r="DV1560" s="96"/>
      <c r="DW1560" s="96"/>
      <c r="DX1560" s="20"/>
      <c r="DY1560" s="20"/>
      <c r="DZ1560" s="56"/>
      <c r="EA1560" s="57"/>
    </row>
    <row r="1561" spans="1:131" ht="37.5" customHeight="1" x14ac:dyDescent="0.25">
      <c r="A1561" s="9">
        <v>1134</v>
      </c>
      <c r="B1561" s="10" t="s">
        <v>3199</v>
      </c>
      <c r="C1561" s="9" t="s">
        <v>3200</v>
      </c>
      <c r="E1561" s="9" t="s">
        <v>3201</v>
      </c>
      <c r="F1561" s="9" t="s">
        <v>2197</v>
      </c>
      <c r="I1561" s="9" t="s">
        <v>35</v>
      </c>
      <c r="M1561" s="9" t="s">
        <v>335</v>
      </c>
      <c r="O1561" s="9">
        <v>30</v>
      </c>
      <c r="AF1561" s="51">
        <f t="shared" si="23"/>
        <v>0</v>
      </c>
    </row>
    <row r="1562" spans="1:131" ht="37.5" customHeight="1" x14ac:dyDescent="0.25">
      <c r="A1562" s="9">
        <v>1134</v>
      </c>
      <c r="B1562" s="10" t="s">
        <v>3199</v>
      </c>
      <c r="C1562" s="9" t="s">
        <v>3200</v>
      </c>
      <c r="D1562" s="19">
        <v>42411</v>
      </c>
      <c r="E1562" s="18" t="s">
        <v>3945</v>
      </c>
      <c r="F1562" s="22" t="s">
        <v>3946</v>
      </c>
      <c r="M1562" s="18" t="s">
        <v>20</v>
      </c>
    </row>
    <row r="1563" spans="1:131" ht="19.5" customHeight="1" x14ac:dyDescent="0.25">
      <c r="A1563" s="9">
        <v>1135</v>
      </c>
      <c r="B1563" s="10" t="s">
        <v>3210</v>
      </c>
      <c r="C1563" s="9" t="s">
        <v>3211</v>
      </c>
      <c r="E1563" s="9" t="s">
        <v>3212</v>
      </c>
      <c r="F1563" s="9" t="s">
        <v>3213</v>
      </c>
      <c r="I1563" s="9" t="s">
        <v>3214</v>
      </c>
      <c r="J1563" s="129">
        <v>41944</v>
      </c>
      <c r="K1563" s="129">
        <v>41733</v>
      </c>
      <c r="L1563" s="129">
        <v>42124</v>
      </c>
      <c r="O1563" s="9">
        <v>32</v>
      </c>
      <c r="Q1563" s="9" t="s">
        <v>54</v>
      </c>
      <c r="S1563" s="13">
        <v>103467500</v>
      </c>
      <c r="T1563" s="13">
        <v>103467500</v>
      </c>
      <c r="U1563" s="13">
        <v>25866875</v>
      </c>
      <c r="AF1563" s="51">
        <f t="shared" si="23"/>
        <v>0</v>
      </c>
      <c r="AH1563" s="11">
        <v>41733</v>
      </c>
      <c r="AI1563" s="11">
        <v>42003</v>
      </c>
      <c r="AJ1563" s="13">
        <v>103460155</v>
      </c>
      <c r="AK1563" s="13">
        <v>25865039</v>
      </c>
    </row>
    <row r="1564" spans="1:131" s="18" customFormat="1" ht="19.5" customHeight="1" x14ac:dyDescent="0.25">
      <c r="A1564" s="18">
        <v>1135</v>
      </c>
      <c r="B1564" s="17" t="s">
        <v>3210</v>
      </c>
      <c r="C1564" s="18" t="s">
        <v>3211</v>
      </c>
      <c r="D1564" s="19">
        <v>42208</v>
      </c>
      <c r="G1564" s="19"/>
      <c r="J1564" s="130"/>
      <c r="K1564" s="130"/>
      <c r="L1564" s="130">
        <v>42003</v>
      </c>
      <c r="R1564" s="20"/>
      <c r="S1564" s="20"/>
      <c r="T1564" s="20"/>
      <c r="U1564" s="20"/>
      <c r="V1564" s="20"/>
      <c r="W1564" s="20"/>
      <c r="X1564" s="20"/>
      <c r="Y1564" s="20"/>
      <c r="Z1564" s="20"/>
      <c r="AA1564" s="20"/>
      <c r="AB1564" s="20"/>
      <c r="AC1564" s="20"/>
      <c r="AD1564" s="20"/>
      <c r="AE1564" s="20"/>
      <c r="AF1564" s="51">
        <f t="shared" si="23"/>
        <v>0</v>
      </c>
      <c r="AG1564" s="46"/>
      <c r="AH1564" s="19"/>
      <c r="AI1564" s="19"/>
      <c r="AJ1564" s="20"/>
      <c r="AK1564" s="20"/>
      <c r="AL1564" s="19"/>
      <c r="AM1564" s="19"/>
      <c r="AN1564" s="20"/>
      <c r="AO1564" s="20"/>
      <c r="AP1564" s="19"/>
      <c r="AQ1564" s="19"/>
      <c r="AR1564" s="20"/>
      <c r="AS1564" s="20"/>
      <c r="AT1564" s="19"/>
      <c r="AU1564" s="19"/>
      <c r="AV1564" s="20"/>
      <c r="AW1564" s="20"/>
      <c r="AX1564" s="19"/>
      <c r="AY1564" s="19"/>
      <c r="AZ1564" s="20"/>
      <c r="BA1564" s="20"/>
      <c r="BB1564" s="19"/>
      <c r="BC1564" s="19"/>
      <c r="BD1564" s="20"/>
      <c r="BE1564" s="20"/>
      <c r="BF1564" s="19"/>
      <c r="BG1564" s="19"/>
      <c r="BH1564" s="20"/>
      <c r="BI1564" s="20"/>
      <c r="BJ1564" s="19"/>
      <c r="BK1564" s="19"/>
      <c r="BL1564" s="20"/>
      <c r="BM1564" s="20"/>
      <c r="BN1564" s="19"/>
      <c r="BO1564" s="19"/>
      <c r="BP1564" s="20"/>
      <c r="BQ1564" s="20"/>
      <c r="BT1564" s="20"/>
      <c r="BU1564" s="20"/>
      <c r="BX1564" s="20"/>
      <c r="BY1564" s="20"/>
      <c r="CB1564" s="20"/>
      <c r="CC1564" s="20"/>
      <c r="CF1564" s="20"/>
      <c r="CG1564" s="20"/>
      <c r="CJ1564" s="20"/>
      <c r="CK1564" s="20"/>
      <c r="CN1564" s="20"/>
      <c r="CO1564" s="20"/>
      <c r="CP1564" s="19"/>
      <c r="CQ1564" s="19"/>
      <c r="CR1564" s="20"/>
      <c r="CS1564" s="20"/>
      <c r="CT1564" s="19"/>
      <c r="CU1564" s="19"/>
      <c r="CV1564" s="20"/>
      <c r="CW1564" s="20"/>
      <c r="CX1564" s="96"/>
      <c r="CY1564" s="96"/>
      <c r="CZ1564" s="20"/>
      <c r="DA1564" s="20"/>
      <c r="DB1564" s="96"/>
      <c r="DC1564" s="96"/>
      <c r="DD1564" s="20"/>
      <c r="DE1564" s="20"/>
      <c r="DF1564" s="96"/>
      <c r="DG1564" s="96"/>
      <c r="DH1564" s="20"/>
      <c r="DI1564" s="20"/>
      <c r="DJ1564" s="96"/>
      <c r="DK1564" s="96"/>
      <c r="DL1564" s="20"/>
      <c r="DM1564" s="20"/>
      <c r="DN1564" s="96"/>
      <c r="DO1564" s="96"/>
      <c r="DP1564" s="20"/>
      <c r="DQ1564" s="20"/>
      <c r="DR1564" s="96"/>
      <c r="DS1564" s="96"/>
      <c r="DT1564" s="20"/>
      <c r="DU1564" s="20"/>
      <c r="DV1564" s="96"/>
      <c r="DW1564" s="96"/>
      <c r="DX1564" s="20"/>
      <c r="DY1564" s="20"/>
      <c r="DZ1564" s="56"/>
      <c r="EA1564" s="57"/>
    </row>
    <row r="1565" spans="1:131" ht="19.5" customHeight="1" x14ac:dyDescent="0.25">
      <c r="A1565" s="9">
        <v>1136</v>
      </c>
      <c r="B1565" s="10" t="s">
        <v>3215</v>
      </c>
      <c r="C1565" s="9" t="s">
        <v>3216</v>
      </c>
      <c r="E1565" s="9" t="s">
        <v>3217</v>
      </c>
      <c r="F1565" s="9" t="s">
        <v>2826</v>
      </c>
      <c r="I1565" s="9" t="s">
        <v>25</v>
      </c>
      <c r="J1565" s="129">
        <v>41589</v>
      </c>
      <c r="K1565" s="129">
        <v>41420</v>
      </c>
      <c r="L1565" s="129">
        <v>42004</v>
      </c>
      <c r="N1565" s="9" t="s">
        <v>900</v>
      </c>
      <c r="O1565" s="9">
        <v>27</v>
      </c>
      <c r="Q1565" s="9" t="s">
        <v>54</v>
      </c>
      <c r="S1565" s="13">
        <v>80600000</v>
      </c>
      <c r="T1565" s="13">
        <v>80600000</v>
      </c>
      <c r="U1565" s="13">
        <v>16120000</v>
      </c>
      <c r="AF1565" s="51">
        <f t="shared" si="23"/>
        <v>0</v>
      </c>
      <c r="AH1565" s="11">
        <v>41420</v>
      </c>
      <c r="AI1565" s="11">
        <v>42004</v>
      </c>
      <c r="AJ1565" s="13">
        <v>74656618</v>
      </c>
      <c r="AK1565" s="13">
        <v>14931324</v>
      </c>
    </row>
    <row r="1566" spans="1:131" s="18" customFormat="1" ht="19.5" customHeight="1" x14ac:dyDescent="0.25">
      <c r="A1566" s="18">
        <v>1136</v>
      </c>
      <c r="B1566" s="17" t="s">
        <v>3215</v>
      </c>
      <c r="C1566" s="18" t="s">
        <v>3526</v>
      </c>
      <c r="D1566" s="19"/>
      <c r="G1566" s="19"/>
      <c r="J1566" s="130"/>
      <c r="K1566" s="130"/>
      <c r="L1566" s="130"/>
      <c r="R1566" s="20"/>
      <c r="S1566" s="20"/>
      <c r="T1566" s="20"/>
      <c r="U1566" s="20"/>
      <c r="V1566" s="20"/>
      <c r="W1566" s="20"/>
      <c r="X1566" s="20"/>
      <c r="Y1566" s="20"/>
      <c r="Z1566" s="20"/>
      <c r="AA1566" s="20"/>
      <c r="AB1566" s="20"/>
      <c r="AC1566" s="20"/>
      <c r="AD1566" s="20"/>
      <c r="AE1566" s="20"/>
      <c r="AF1566" s="51">
        <f t="shared" si="23"/>
        <v>0</v>
      </c>
      <c r="AG1566" s="46"/>
      <c r="AH1566" s="19"/>
      <c r="AI1566" s="19"/>
      <c r="AJ1566" s="20"/>
      <c r="AK1566" s="20"/>
      <c r="AL1566" s="19"/>
      <c r="AM1566" s="19"/>
      <c r="AN1566" s="20"/>
      <c r="AO1566" s="20"/>
      <c r="AP1566" s="19"/>
      <c r="AQ1566" s="19"/>
      <c r="AR1566" s="20"/>
      <c r="AS1566" s="20"/>
      <c r="AT1566" s="19"/>
      <c r="AU1566" s="19"/>
      <c r="AV1566" s="20"/>
      <c r="AW1566" s="20"/>
      <c r="AX1566" s="19"/>
      <c r="AY1566" s="19"/>
      <c r="AZ1566" s="20"/>
      <c r="BA1566" s="20"/>
      <c r="BB1566" s="19"/>
      <c r="BC1566" s="19"/>
      <c r="BD1566" s="20"/>
      <c r="BE1566" s="20"/>
      <c r="BF1566" s="19"/>
      <c r="BG1566" s="19"/>
      <c r="BH1566" s="20"/>
      <c r="BI1566" s="20"/>
      <c r="BJ1566" s="19"/>
      <c r="BK1566" s="19"/>
      <c r="BL1566" s="20"/>
      <c r="BM1566" s="20"/>
      <c r="BN1566" s="19"/>
      <c r="BO1566" s="19"/>
      <c r="BP1566" s="20"/>
      <c r="BQ1566" s="20"/>
      <c r="BT1566" s="20"/>
      <c r="BU1566" s="20"/>
      <c r="BX1566" s="20"/>
      <c r="BY1566" s="20"/>
      <c r="CB1566" s="20"/>
      <c r="CC1566" s="20"/>
      <c r="CF1566" s="20"/>
      <c r="CG1566" s="20"/>
      <c r="CJ1566" s="20"/>
      <c r="CK1566" s="20"/>
      <c r="CN1566" s="20"/>
      <c r="CO1566" s="20"/>
      <c r="CP1566" s="19"/>
      <c r="CQ1566" s="19"/>
      <c r="CR1566" s="20"/>
      <c r="CS1566" s="20"/>
      <c r="CT1566" s="19"/>
      <c r="CU1566" s="19"/>
      <c r="CV1566" s="20"/>
      <c r="CW1566" s="20"/>
      <c r="CX1566" s="96"/>
      <c r="CY1566" s="96"/>
      <c r="CZ1566" s="20"/>
      <c r="DA1566" s="20"/>
      <c r="DB1566" s="96"/>
      <c r="DC1566" s="96"/>
      <c r="DD1566" s="20"/>
      <c r="DE1566" s="20"/>
      <c r="DF1566" s="96"/>
      <c r="DG1566" s="96"/>
      <c r="DH1566" s="20"/>
      <c r="DI1566" s="20"/>
      <c r="DJ1566" s="96"/>
      <c r="DK1566" s="96"/>
      <c r="DL1566" s="20"/>
      <c r="DM1566" s="20"/>
      <c r="DN1566" s="96"/>
      <c r="DO1566" s="96"/>
      <c r="DP1566" s="20"/>
      <c r="DQ1566" s="20"/>
      <c r="DR1566" s="96"/>
      <c r="DS1566" s="96"/>
      <c r="DT1566" s="20"/>
      <c r="DU1566" s="20"/>
      <c r="DV1566" s="96"/>
      <c r="DW1566" s="96"/>
      <c r="DX1566" s="20"/>
      <c r="DY1566" s="20"/>
      <c r="DZ1566" s="56"/>
      <c r="EA1566" s="57"/>
    </row>
    <row r="1567" spans="1:131" ht="19.5" customHeight="1" x14ac:dyDescent="0.25">
      <c r="A1567" s="9">
        <v>1137</v>
      </c>
      <c r="B1567" s="10" t="s">
        <v>3219</v>
      </c>
      <c r="C1567" s="9" t="s">
        <v>3218</v>
      </c>
      <c r="E1567" s="9" t="s">
        <v>3220</v>
      </c>
      <c r="F1567" s="9" t="s">
        <v>197</v>
      </c>
      <c r="I1567" s="9" t="s">
        <v>78</v>
      </c>
      <c r="J1567" s="129">
        <v>42139</v>
      </c>
      <c r="K1567" s="129">
        <v>41974</v>
      </c>
      <c r="L1567" s="129">
        <v>42185</v>
      </c>
      <c r="Q1567" s="9" t="s">
        <v>54</v>
      </c>
      <c r="S1567" s="13">
        <v>17800000</v>
      </c>
      <c r="T1567" s="13">
        <v>17800000</v>
      </c>
      <c r="U1567" s="13">
        <v>3560000</v>
      </c>
      <c r="AF1567" s="51">
        <f t="shared" si="23"/>
        <v>0</v>
      </c>
      <c r="AH1567" s="11">
        <v>41974</v>
      </c>
      <c r="AI1567" s="11">
        <v>42185</v>
      </c>
      <c r="AJ1567" s="13">
        <v>12988124</v>
      </c>
      <c r="AK1567" s="13">
        <v>2597625</v>
      </c>
    </row>
    <row r="1568" spans="1:131" ht="19.5" customHeight="1" x14ac:dyDescent="0.25">
      <c r="A1568" s="9">
        <v>1138</v>
      </c>
      <c r="B1568" s="10" t="s">
        <v>3221</v>
      </c>
      <c r="C1568" s="9" t="s">
        <v>3222</v>
      </c>
      <c r="E1568" s="9" t="s">
        <v>3220</v>
      </c>
      <c r="F1568" s="9" t="s">
        <v>197</v>
      </c>
      <c r="I1568" s="9" t="s">
        <v>78</v>
      </c>
      <c r="J1568" s="129">
        <v>42059</v>
      </c>
      <c r="K1568" s="129">
        <v>41641</v>
      </c>
      <c r="L1568" s="129">
        <v>42078</v>
      </c>
      <c r="O1568" s="9">
        <v>26</v>
      </c>
      <c r="Q1568" s="9" t="s">
        <v>54</v>
      </c>
      <c r="S1568" s="13">
        <v>9800000</v>
      </c>
      <c r="T1568" s="13">
        <v>9800000</v>
      </c>
      <c r="U1568" s="13">
        <v>1960000</v>
      </c>
      <c r="AF1568" s="51">
        <f t="shared" si="23"/>
        <v>0</v>
      </c>
      <c r="AH1568" s="11">
        <v>41641</v>
      </c>
      <c r="AI1568" s="11">
        <v>42078</v>
      </c>
      <c r="AJ1568" s="13">
        <v>9789872</v>
      </c>
      <c r="AK1568" s="13">
        <v>1957974</v>
      </c>
    </row>
    <row r="1569" spans="1:131" ht="19.5" customHeight="1" x14ac:dyDescent="0.25">
      <c r="A1569" s="9">
        <v>1139</v>
      </c>
      <c r="B1569" s="10" t="s">
        <v>3224</v>
      </c>
      <c r="C1569" s="9" t="s">
        <v>3225</v>
      </c>
      <c r="E1569" s="9" t="s">
        <v>3226</v>
      </c>
      <c r="F1569" s="9" t="s">
        <v>3227</v>
      </c>
      <c r="I1569" s="9" t="s">
        <v>25</v>
      </c>
      <c r="J1569" s="129">
        <v>41879</v>
      </c>
      <c r="K1569" s="129">
        <v>41791</v>
      </c>
      <c r="L1569" s="129">
        <v>42124</v>
      </c>
      <c r="O1569" s="9">
        <v>26</v>
      </c>
      <c r="Q1569" s="9" t="s">
        <v>54</v>
      </c>
      <c r="S1569" s="13">
        <v>8750000</v>
      </c>
      <c r="T1569" s="13">
        <v>8750000</v>
      </c>
      <c r="U1569" s="13">
        <v>1750000</v>
      </c>
      <c r="AF1569" s="51">
        <f t="shared" si="23"/>
        <v>0</v>
      </c>
      <c r="AH1569" s="11">
        <v>41791</v>
      </c>
      <c r="AI1569" s="11">
        <v>42124</v>
      </c>
      <c r="AJ1569" s="13">
        <v>6459908</v>
      </c>
      <c r="AK1569" s="13">
        <v>1260059</v>
      </c>
    </row>
    <row r="1570" spans="1:131" ht="36.75" customHeight="1" x14ac:dyDescent="0.25">
      <c r="A1570" s="9">
        <v>1140</v>
      </c>
      <c r="B1570" s="10" t="s">
        <v>3230</v>
      </c>
      <c r="C1570" s="9" t="s">
        <v>3231</v>
      </c>
      <c r="E1570" s="9" t="s">
        <v>2232</v>
      </c>
      <c r="F1570" s="9" t="s">
        <v>3232</v>
      </c>
      <c r="I1570" s="9" t="s">
        <v>25</v>
      </c>
      <c r="M1570" s="9" t="s">
        <v>20</v>
      </c>
      <c r="O1570" s="9">
        <v>29</v>
      </c>
      <c r="AF1570" s="51">
        <f t="shared" si="23"/>
        <v>0</v>
      </c>
    </row>
    <row r="1571" spans="1:131" ht="34.5" customHeight="1" x14ac:dyDescent="0.25">
      <c r="A1571" s="9">
        <v>1141</v>
      </c>
      <c r="B1571" s="10" t="s">
        <v>3233</v>
      </c>
      <c r="C1571" s="9" t="s">
        <v>3234</v>
      </c>
      <c r="E1571" s="9" t="s">
        <v>2232</v>
      </c>
      <c r="F1571" s="9" t="s">
        <v>3232</v>
      </c>
      <c r="I1571" s="9" t="s">
        <v>25</v>
      </c>
      <c r="M1571" s="9" t="s">
        <v>20</v>
      </c>
      <c r="O1571" s="9">
        <v>27</v>
      </c>
      <c r="AF1571" s="51">
        <f t="shared" si="23"/>
        <v>0</v>
      </c>
    </row>
    <row r="1572" spans="1:131" ht="19.5" customHeight="1" x14ac:dyDescent="0.25">
      <c r="A1572" s="9">
        <v>1142</v>
      </c>
      <c r="B1572" s="10" t="s">
        <v>3235</v>
      </c>
      <c r="C1572" s="9" t="s">
        <v>3236</v>
      </c>
      <c r="E1572" s="9" t="s">
        <v>903</v>
      </c>
      <c r="F1572" s="9" t="s">
        <v>904</v>
      </c>
      <c r="I1572" s="9" t="s">
        <v>78</v>
      </c>
      <c r="O1572" s="9">
        <v>23</v>
      </c>
      <c r="AF1572" s="51">
        <f t="shared" si="23"/>
        <v>0</v>
      </c>
    </row>
    <row r="1573" spans="1:131" ht="19.5" customHeight="1" x14ac:dyDescent="0.25">
      <c r="A1573" s="9">
        <v>1143</v>
      </c>
      <c r="B1573" s="10" t="s">
        <v>3237</v>
      </c>
      <c r="C1573" s="9" t="s">
        <v>3238</v>
      </c>
      <c r="E1573" s="9" t="s">
        <v>903</v>
      </c>
      <c r="F1573" s="9" t="s">
        <v>904</v>
      </c>
      <c r="I1573" s="9" t="s">
        <v>78</v>
      </c>
      <c r="O1573" s="9">
        <v>23</v>
      </c>
      <c r="AF1573" s="51">
        <f t="shared" si="23"/>
        <v>0</v>
      </c>
    </row>
    <row r="1574" spans="1:131" ht="19.5" customHeight="1" x14ac:dyDescent="0.25">
      <c r="A1574" s="9">
        <v>1144</v>
      </c>
      <c r="B1574" s="10" t="s">
        <v>3239</v>
      </c>
      <c r="C1574" s="9" t="s">
        <v>3240</v>
      </c>
      <c r="E1574" s="9" t="s">
        <v>168</v>
      </c>
      <c r="F1574" s="9" t="s">
        <v>1145</v>
      </c>
      <c r="I1574" s="9" t="s">
        <v>25</v>
      </c>
      <c r="M1574" s="9" t="s">
        <v>20</v>
      </c>
      <c r="O1574" s="9">
        <v>28</v>
      </c>
      <c r="AF1574" s="51">
        <f t="shared" si="23"/>
        <v>0</v>
      </c>
    </row>
    <row r="1575" spans="1:131" s="18" customFormat="1" ht="19.5" customHeight="1" x14ac:dyDescent="0.25">
      <c r="A1575" s="18">
        <v>1144</v>
      </c>
      <c r="B1575" s="17" t="s">
        <v>3239</v>
      </c>
      <c r="C1575" s="18" t="s">
        <v>3240</v>
      </c>
      <c r="D1575" s="19"/>
      <c r="E1575" s="18" t="s">
        <v>177</v>
      </c>
      <c r="F1575" s="18" t="s">
        <v>5897</v>
      </c>
      <c r="G1575" s="19">
        <v>43073</v>
      </c>
      <c r="J1575" s="130"/>
      <c r="K1575" s="130"/>
      <c r="L1575" s="130"/>
      <c r="R1575" s="20"/>
      <c r="S1575" s="20"/>
      <c r="T1575" s="20"/>
      <c r="U1575" s="20"/>
      <c r="V1575" s="20"/>
      <c r="W1575" s="20"/>
      <c r="X1575" s="20"/>
      <c r="Y1575" s="20"/>
      <c r="Z1575" s="20"/>
      <c r="AA1575" s="20"/>
      <c r="AB1575" s="20"/>
      <c r="AC1575" s="20"/>
      <c r="AD1575" s="20"/>
      <c r="AE1575" s="20"/>
      <c r="AF1575" s="80"/>
      <c r="AG1575" s="46"/>
      <c r="AH1575" s="19"/>
      <c r="AI1575" s="19"/>
      <c r="AJ1575" s="20"/>
      <c r="AK1575" s="20"/>
      <c r="AL1575" s="19"/>
      <c r="AM1575" s="19"/>
      <c r="AN1575" s="20"/>
      <c r="AO1575" s="20"/>
      <c r="AP1575" s="19"/>
      <c r="AQ1575" s="19"/>
      <c r="AR1575" s="20"/>
      <c r="AS1575" s="20"/>
      <c r="AT1575" s="19"/>
      <c r="AU1575" s="19"/>
      <c r="AV1575" s="20"/>
      <c r="AW1575" s="20"/>
      <c r="AX1575" s="19"/>
      <c r="AY1575" s="19"/>
      <c r="AZ1575" s="20"/>
      <c r="BA1575" s="20"/>
      <c r="BB1575" s="19"/>
      <c r="BC1575" s="19"/>
      <c r="BD1575" s="20"/>
      <c r="BE1575" s="20"/>
      <c r="BF1575" s="19"/>
      <c r="BG1575" s="19"/>
      <c r="BH1575" s="20"/>
      <c r="BI1575" s="20"/>
      <c r="BJ1575" s="19"/>
      <c r="BK1575" s="19"/>
      <c r="BL1575" s="20"/>
      <c r="BM1575" s="20"/>
      <c r="BN1575" s="19"/>
      <c r="BO1575" s="19"/>
      <c r="BP1575" s="20"/>
      <c r="BQ1575" s="20"/>
      <c r="BT1575" s="20"/>
      <c r="BU1575" s="20"/>
      <c r="BX1575" s="20"/>
      <c r="BY1575" s="20"/>
      <c r="CB1575" s="20"/>
      <c r="CC1575" s="20"/>
      <c r="CF1575" s="20"/>
      <c r="CG1575" s="20"/>
      <c r="CJ1575" s="20"/>
      <c r="CK1575" s="20"/>
      <c r="CN1575" s="20"/>
      <c r="CO1575" s="20"/>
      <c r="CP1575" s="19"/>
      <c r="CQ1575" s="19"/>
      <c r="CR1575" s="20"/>
      <c r="CS1575" s="20"/>
      <c r="CT1575" s="19"/>
      <c r="CU1575" s="19"/>
      <c r="CV1575" s="20"/>
      <c r="CW1575" s="20"/>
      <c r="CX1575" s="96"/>
      <c r="CY1575" s="96"/>
      <c r="CZ1575" s="20"/>
      <c r="DA1575" s="20"/>
      <c r="DB1575" s="96"/>
      <c r="DC1575" s="96"/>
      <c r="DD1575" s="20"/>
      <c r="DE1575" s="20"/>
      <c r="DF1575" s="96"/>
      <c r="DG1575" s="96"/>
      <c r="DH1575" s="20"/>
      <c r="DI1575" s="20"/>
      <c r="DJ1575" s="96"/>
      <c r="DK1575" s="96"/>
      <c r="DL1575" s="20"/>
      <c r="DM1575" s="20"/>
      <c r="DN1575" s="96"/>
      <c r="DO1575" s="96"/>
      <c r="DP1575" s="20"/>
      <c r="DQ1575" s="20"/>
      <c r="DR1575" s="96"/>
      <c r="DS1575" s="96"/>
      <c r="DT1575" s="20"/>
      <c r="DU1575" s="20"/>
      <c r="DV1575" s="96"/>
      <c r="DW1575" s="96"/>
      <c r="DX1575" s="20"/>
      <c r="DY1575" s="20"/>
      <c r="DZ1575" s="56"/>
      <c r="EA1575" s="57"/>
    </row>
    <row r="1576" spans="1:131" ht="19.5" customHeight="1" x14ac:dyDescent="0.25">
      <c r="A1576" s="9">
        <v>1145</v>
      </c>
      <c r="B1576" s="10" t="s">
        <v>3241</v>
      </c>
      <c r="C1576" s="9" t="s">
        <v>3242</v>
      </c>
      <c r="E1576" s="9" t="s">
        <v>168</v>
      </c>
      <c r="F1576" s="9" t="s">
        <v>1145</v>
      </c>
      <c r="I1576" s="9" t="s">
        <v>25</v>
      </c>
      <c r="J1576" s="129">
        <v>42186</v>
      </c>
      <c r="K1576" s="129">
        <v>42109</v>
      </c>
      <c r="L1576" s="129">
        <v>42460</v>
      </c>
      <c r="O1576" s="9">
        <v>27</v>
      </c>
      <c r="Q1576" s="9" t="s">
        <v>54</v>
      </c>
      <c r="S1576" s="13">
        <v>7200000</v>
      </c>
      <c r="T1576" s="13">
        <v>7200000</v>
      </c>
      <c r="U1576" s="13">
        <v>1440000</v>
      </c>
      <c r="AF1576" s="51">
        <f t="shared" si="23"/>
        <v>0</v>
      </c>
      <c r="AH1576" s="11">
        <v>42136</v>
      </c>
      <c r="AI1576" s="11">
        <v>42825</v>
      </c>
      <c r="AJ1576" s="13">
        <v>7136442</v>
      </c>
      <c r="AK1576" s="13">
        <v>1427288</v>
      </c>
    </row>
    <row r="1577" spans="1:131" s="18" customFormat="1" ht="19.5" customHeight="1" x14ac:dyDescent="0.25">
      <c r="A1577" s="18">
        <v>1145</v>
      </c>
      <c r="B1577" s="17" t="s">
        <v>3241</v>
      </c>
      <c r="C1577" s="18" t="s">
        <v>3242</v>
      </c>
      <c r="D1577" s="19">
        <v>42493</v>
      </c>
      <c r="G1577" s="19"/>
      <c r="J1577" s="130"/>
      <c r="K1577" s="130"/>
      <c r="L1577" s="130">
        <v>42704</v>
      </c>
      <c r="R1577" s="20"/>
      <c r="S1577" s="20"/>
      <c r="T1577" s="20"/>
      <c r="U1577" s="20"/>
      <c r="V1577" s="20"/>
      <c r="W1577" s="20"/>
      <c r="X1577" s="20"/>
      <c r="Y1577" s="20"/>
      <c r="Z1577" s="20"/>
      <c r="AA1577" s="20"/>
      <c r="AB1577" s="20"/>
      <c r="AC1577" s="20"/>
      <c r="AD1577" s="20"/>
      <c r="AE1577" s="20"/>
      <c r="AF1577" s="80"/>
      <c r="AG1577" s="46"/>
      <c r="AH1577" s="19"/>
      <c r="AI1577" s="19"/>
      <c r="AJ1577" s="20"/>
      <c r="AK1577" s="20"/>
      <c r="AL1577" s="19"/>
      <c r="AM1577" s="19"/>
      <c r="AN1577" s="20"/>
      <c r="AO1577" s="20"/>
      <c r="AP1577" s="19"/>
      <c r="AQ1577" s="19"/>
      <c r="AR1577" s="20"/>
      <c r="AS1577" s="20"/>
      <c r="AT1577" s="19"/>
      <c r="AU1577" s="19"/>
      <c r="AV1577" s="20"/>
      <c r="AW1577" s="20"/>
      <c r="AX1577" s="19"/>
      <c r="AY1577" s="19"/>
      <c r="AZ1577" s="20"/>
      <c r="BA1577" s="20"/>
      <c r="BB1577" s="19"/>
      <c r="BC1577" s="19"/>
      <c r="BD1577" s="20"/>
      <c r="BE1577" s="20"/>
      <c r="BF1577" s="19"/>
      <c r="BG1577" s="19"/>
      <c r="BH1577" s="20"/>
      <c r="BI1577" s="20"/>
      <c r="BJ1577" s="19"/>
      <c r="BK1577" s="19"/>
      <c r="BL1577" s="20"/>
      <c r="BM1577" s="20"/>
      <c r="BN1577" s="19"/>
      <c r="BO1577" s="19"/>
      <c r="BP1577" s="20"/>
      <c r="BQ1577" s="20"/>
      <c r="BT1577" s="20"/>
      <c r="BU1577" s="20"/>
      <c r="BX1577" s="20"/>
      <c r="BY1577" s="20"/>
      <c r="CB1577" s="20"/>
      <c r="CC1577" s="20"/>
      <c r="CF1577" s="20"/>
      <c r="CG1577" s="20"/>
      <c r="CJ1577" s="20"/>
      <c r="CK1577" s="20"/>
      <c r="CN1577" s="20"/>
      <c r="CO1577" s="20"/>
      <c r="CP1577" s="19"/>
      <c r="CQ1577" s="19"/>
      <c r="CR1577" s="20"/>
      <c r="CS1577" s="20"/>
      <c r="CT1577" s="19"/>
      <c r="CU1577" s="19"/>
      <c r="CV1577" s="20"/>
      <c r="CW1577" s="20"/>
      <c r="CX1577" s="96"/>
      <c r="CY1577" s="96"/>
      <c r="CZ1577" s="20"/>
      <c r="DA1577" s="20"/>
      <c r="DB1577" s="96"/>
      <c r="DC1577" s="96"/>
      <c r="DD1577" s="20"/>
      <c r="DE1577" s="20"/>
      <c r="DF1577" s="96"/>
      <c r="DG1577" s="96"/>
      <c r="DH1577" s="20"/>
      <c r="DI1577" s="20"/>
      <c r="DJ1577" s="96"/>
      <c r="DK1577" s="96"/>
      <c r="DL1577" s="20"/>
      <c r="DM1577" s="20"/>
      <c r="DN1577" s="96"/>
      <c r="DO1577" s="96"/>
      <c r="DP1577" s="20"/>
      <c r="DQ1577" s="20"/>
      <c r="DR1577" s="96"/>
      <c r="DS1577" s="96"/>
      <c r="DT1577" s="20"/>
      <c r="DU1577" s="20"/>
      <c r="DV1577" s="96"/>
      <c r="DW1577" s="96"/>
      <c r="DX1577" s="20"/>
      <c r="DY1577" s="20"/>
      <c r="DZ1577" s="56"/>
      <c r="EA1577" s="57"/>
    </row>
    <row r="1578" spans="1:131" s="18" customFormat="1" ht="19.5" customHeight="1" x14ac:dyDescent="0.25">
      <c r="A1578" s="18">
        <v>1145</v>
      </c>
      <c r="B1578" s="17" t="s">
        <v>3241</v>
      </c>
      <c r="C1578" s="18" t="s">
        <v>3242</v>
      </c>
      <c r="D1578" s="19">
        <v>42800</v>
      </c>
      <c r="G1578" s="19"/>
      <c r="J1578" s="130"/>
      <c r="K1578" s="130"/>
      <c r="L1578" s="130">
        <v>42825</v>
      </c>
      <c r="R1578" s="20"/>
      <c r="S1578" s="20"/>
      <c r="T1578" s="20"/>
      <c r="U1578" s="20"/>
      <c r="V1578" s="20"/>
      <c r="W1578" s="20"/>
      <c r="X1578" s="20"/>
      <c r="Y1578" s="20"/>
      <c r="Z1578" s="20"/>
      <c r="AA1578" s="20"/>
      <c r="AB1578" s="20"/>
      <c r="AC1578" s="20"/>
      <c r="AD1578" s="20"/>
      <c r="AE1578" s="20"/>
      <c r="AF1578" s="80"/>
      <c r="AG1578" s="46"/>
      <c r="AH1578" s="19"/>
      <c r="AI1578" s="19"/>
      <c r="AJ1578" s="20"/>
      <c r="AK1578" s="20"/>
      <c r="AL1578" s="19"/>
      <c r="AM1578" s="19"/>
      <c r="AN1578" s="20"/>
      <c r="AO1578" s="20"/>
      <c r="AP1578" s="19"/>
      <c r="AQ1578" s="19"/>
      <c r="AR1578" s="20"/>
      <c r="AS1578" s="20"/>
      <c r="AT1578" s="19"/>
      <c r="AU1578" s="19"/>
      <c r="AV1578" s="20"/>
      <c r="AW1578" s="20"/>
      <c r="AX1578" s="19"/>
      <c r="AY1578" s="19"/>
      <c r="AZ1578" s="20"/>
      <c r="BA1578" s="20"/>
      <c r="BB1578" s="19"/>
      <c r="BC1578" s="19"/>
      <c r="BD1578" s="20"/>
      <c r="BE1578" s="20"/>
      <c r="BF1578" s="19"/>
      <c r="BG1578" s="19"/>
      <c r="BH1578" s="20"/>
      <c r="BI1578" s="20"/>
      <c r="BJ1578" s="19"/>
      <c r="BK1578" s="19"/>
      <c r="BL1578" s="20"/>
      <c r="BM1578" s="20"/>
      <c r="BN1578" s="19"/>
      <c r="BO1578" s="19"/>
      <c r="BP1578" s="20"/>
      <c r="BQ1578" s="20"/>
      <c r="BT1578" s="20"/>
      <c r="BU1578" s="20"/>
      <c r="BX1578" s="20"/>
      <c r="BY1578" s="20"/>
      <c r="CB1578" s="20"/>
      <c r="CC1578" s="20"/>
      <c r="CF1578" s="20"/>
      <c r="CG1578" s="20"/>
      <c r="CJ1578" s="20"/>
      <c r="CK1578" s="20"/>
      <c r="CN1578" s="20"/>
      <c r="CO1578" s="20"/>
      <c r="CP1578" s="19"/>
      <c r="CQ1578" s="19"/>
      <c r="CR1578" s="20"/>
      <c r="CS1578" s="20"/>
      <c r="CT1578" s="19"/>
      <c r="CU1578" s="19"/>
      <c r="CV1578" s="20"/>
      <c r="CW1578" s="20"/>
      <c r="CX1578" s="96"/>
      <c r="CY1578" s="96"/>
      <c r="CZ1578" s="20"/>
      <c r="DA1578" s="20"/>
      <c r="DB1578" s="96"/>
      <c r="DC1578" s="96"/>
      <c r="DD1578" s="20"/>
      <c r="DE1578" s="20"/>
      <c r="DF1578" s="96"/>
      <c r="DG1578" s="96"/>
      <c r="DH1578" s="20"/>
      <c r="DI1578" s="20"/>
      <c r="DJ1578" s="96"/>
      <c r="DK1578" s="96"/>
      <c r="DL1578" s="20"/>
      <c r="DM1578" s="20"/>
      <c r="DN1578" s="96"/>
      <c r="DO1578" s="96"/>
      <c r="DP1578" s="20"/>
      <c r="DQ1578" s="20"/>
      <c r="DR1578" s="96"/>
      <c r="DS1578" s="96"/>
      <c r="DT1578" s="20"/>
      <c r="DU1578" s="20"/>
      <c r="DV1578" s="96"/>
      <c r="DW1578" s="96"/>
      <c r="DX1578" s="20"/>
      <c r="DY1578" s="20"/>
      <c r="DZ1578" s="56"/>
      <c r="EA1578" s="57"/>
    </row>
    <row r="1579" spans="1:131" ht="19.5" customHeight="1" x14ac:dyDescent="0.25">
      <c r="A1579" s="9">
        <v>1146</v>
      </c>
      <c r="B1579" s="10" t="s">
        <v>3243</v>
      </c>
      <c r="C1579" s="9" t="s">
        <v>3244</v>
      </c>
      <c r="E1579" s="9" t="s">
        <v>2928</v>
      </c>
      <c r="F1579" s="9" t="s">
        <v>925</v>
      </c>
      <c r="I1579" s="9" t="s">
        <v>25</v>
      </c>
      <c r="J1579" s="129">
        <v>42064</v>
      </c>
      <c r="K1579" s="129">
        <v>41974</v>
      </c>
      <c r="L1579" s="129">
        <v>42460</v>
      </c>
      <c r="O1579" s="9">
        <v>29</v>
      </c>
      <c r="Q1579" s="9" t="s">
        <v>54</v>
      </c>
      <c r="S1579" s="13">
        <v>11500000</v>
      </c>
      <c r="T1579" s="13">
        <v>11500000</v>
      </c>
      <c r="U1579" s="13">
        <v>2300000</v>
      </c>
      <c r="AF1579" s="51">
        <f t="shared" si="23"/>
        <v>0</v>
      </c>
      <c r="AH1579" s="11">
        <v>42064</v>
      </c>
      <c r="AI1579" s="11">
        <v>42424</v>
      </c>
      <c r="AJ1579" s="13">
        <v>11410897</v>
      </c>
      <c r="AK1579" s="13">
        <v>2282179</v>
      </c>
    </row>
    <row r="1580" spans="1:131" ht="19.5" customHeight="1" x14ac:dyDescent="0.25">
      <c r="A1580" s="9">
        <v>1147</v>
      </c>
      <c r="B1580" s="10" t="s">
        <v>3245</v>
      </c>
      <c r="C1580" s="9" t="s">
        <v>3246</v>
      </c>
      <c r="E1580" s="9" t="s">
        <v>2928</v>
      </c>
      <c r="F1580" s="9" t="s">
        <v>925</v>
      </c>
      <c r="I1580" s="9" t="s">
        <v>25</v>
      </c>
      <c r="O1580" s="9">
        <v>29</v>
      </c>
      <c r="AF1580" s="51">
        <f t="shared" si="23"/>
        <v>0</v>
      </c>
    </row>
    <row r="1581" spans="1:131" ht="19.5" customHeight="1" x14ac:dyDescent="0.25">
      <c r="A1581" s="9">
        <v>1148</v>
      </c>
      <c r="B1581" s="10" t="s">
        <v>3247</v>
      </c>
      <c r="C1581" s="9" t="s">
        <v>3248</v>
      </c>
      <c r="E1581" s="9" t="s">
        <v>2725</v>
      </c>
      <c r="F1581" s="9" t="s">
        <v>272</v>
      </c>
      <c r="M1581" s="9" t="s">
        <v>20</v>
      </c>
      <c r="O1581" s="9">
        <v>27</v>
      </c>
      <c r="AF1581" s="51">
        <f t="shared" ref="AF1581:AF1672" si="24">SUM(V1581:AE1581)</f>
        <v>0</v>
      </c>
    </row>
    <row r="1582" spans="1:131" ht="19.5" customHeight="1" x14ac:dyDescent="0.25">
      <c r="A1582" s="9">
        <v>1149</v>
      </c>
      <c r="B1582" s="10" t="s">
        <v>3249</v>
      </c>
      <c r="C1582" s="9" t="s">
        <v>3250</v>
      </c>
      <c r="E1582" s="9" t="s">
        <v>2404</v>
      </c>
      <c r="F1582" s="9" t="s">
        <v>2405</v>
      </c>
      <c r="I1582" s="9" t="s">
        <v>97</v>
      </c>
      <c r="J1582" s="129">
        <v>42100</v>
      </c>
      <c r="K1582" s="129">
        <v>42086</v>
      </c>
      <c r="L1582" s="129">
        <v>42338</v>
      </c>
      <c r="O1582" s="9">
        <v>28</v>
      </c>
      <c r="Q1582" s="9" t="s">
        <v>54</v>
      </c>
      <c r="S1582" s="13">
        <v>9250000</v>
      </c>
      <c r="T1582" s="13">
        <v>9250000</v>
      </c>
      <c r="U1582" s="13">
        <v>1800000</v>
      </c>
      <c r="AF1582" s="51">
        <f t="shared" si="24"/>
        <v>0</v>
      </c>
      <c r="AH1582" s="11">
        <v>42086</v>
      </c>
      <c r="AI1582" s="11">
        <v>42338</v>
      </c>
      <c r="AJ1582" s="13">
        <v>9833400</v>
      </c>
      <c r="AK1582" s="13">
        <v>1800000</v>
      </c>
    </row>
    <row r="1583" spans="1:131" ht="19.5" customHeight="1" x14ac:dyDescent="0.25">
      <c r="A1583" s="9">
        <v>1150</v>
      </c>
      <c r="B1583" s="10" t="s">
        <v>3251</v>
      </c>
      <c r="C1583" s="9" t="s">
        <v>3252</v>
      </c>
      <c r="E1583" s="9" t="s">
        <v>2404</v>
      </c>
      <c r="F1583" s="9" t="s">
        <v>2405</v>
      </c>
      <c r="I1583" s="9" t="s">
        <v>25</v>
      </c>
      <c r="J1583" s="129">
        <v>42114</v>
      </c>
      <c r="K1583" s="129">
        <v>42100</v>
      </c>
      <c r="L1583" s="129">
        <v>42369</v>
      </c>
      <c r="O1583" s="9">
        <v>30</v>
      </c>
      <c r="Q1583" s="9" t="s">
        <v>54</v>
      </c>
      <c r="S1583" s="13">
        <v>9250000</v>
      </c>
      <c r="T1583" s="13">
        <v>9250000</v>
      </c>
      <c r="U1583" s="13">
        <v>1800000</v>
      </c>
      <c r="AF1583" s="51">
        <f t="shared" si="24"/>
        <v>0</v>
      </c>
      <c r="AH1583" s="11">
        <v>42100</v>
      </c>
      <c r="AI1583" s="11">
        <v>42369</v>
      </c>
      <c r="AJ1583" s="13">
        <v>9977938</v>
      </c>
      <c r="AK1583" s="13">
        <v>1800000</v>
      </c>
    </row>
    <row r="1584" spans="1:131" ht="19.5" customHeight="1" x14ac:dyDescent="0.25">
      <c r="A1584" s="9">
        <v>1151</v>
      </c>
      <c r="B1584" s="10" t="s">
        <v>3254</v>
      </c>
      <c r="C1584" s="9" t="s">
        <v>3253</v>
      </c>
      <c r="E1584" s="9" t="s">
        <v>447</v>
      </c>
      <c r="F1584" s="9" t="s">
        <v>2191</v>
      </c>
      <c r="I1584" s="9" t="s">
        <v>25</v>
      </c>
      <c r="J1584" s="129">
        <v>42107</v>
      </c>
      <c r="K1584" s="129">
        <v>42107</v>
      </c>
      <c r="L1584" s="129">
        <v>42217</v>
      </c>
      <c r="O1584" s="9">
        <v>24</v>
      </c>
      <c r="Q1584" s="9" t="s">
        <v>54</v>
      </c>
      <c r="S1584" s="13">
        <v>6835000</v>
      </c>
      <c r="T1584" s="13">
        <v>6835000</v>
      </c>
      <c r="U1584" s="13">
        <v>1708750</v>
      </c>
      <c r="AF1584" s="51">
        <f t="shared" si="24"/>
        <v>0</v>
      </c>
      <c r="AH1584" s="11">
        <v>42107</v>
      </c>
      <c r="AI1584" s="11">
        <v>42217</v>
      </c>
      <c r="AJ1584" s="13">
        <v>5330000</v>
      </c>
      <c r="AK1584" s="13">
        <v>1332500</v>
      </c>
    </row>
    <row r="1585" spans="1:131" ht="19.5" customHeight="1" x14ac:dyDescent="0.25">
      <c r="A1585" s="9">
        <v>1152</v>
      </c>
      <c r="B1585" s="10" t="s">
        <v>3257</v>
      </c>
      <c r="C1585" s="9" t="s">
        <v>3256</v>
      </c>
      <c r="E1585" s="9" t="s">
        <v>447</v>
      </c>
      <c r="F1585" s="9" t="s">
        <v>3255</v>
      </c>
      <c r="I1585" s="9" t="s">
        <v>25</v>
      </c>
      <c r="J1585" s="129">
        <v>42079</v>
      </c>
      <c r="K1585" s="129">
        <v>42079</v>
      </c>
      <c r="L1585" s="129" t="s">
        <v>3258</v>
      </c>
      <c r="O1585" s="9">
        <v>24</v>
      </c>
      <c r="Q1585" s="9" t="s">
        <v>54</v>
      </c>
      <c r="S1585" s="13">
        <v>14270000</v>
      </c>
      <c r="T1585" s="13">
        <v>14270000</v>
      </c>
      <c r="U1585" s="13">
        <v>3567500</v>
      </c>
      <c r="AF1585" s="51">
        <f t="shared" si="24"/>
        <v>0</v>
      </c>
      <c r="AH1585" s="11">
        <v>42079</v>
      </c>
      <c r="AI1585" s="11">
        <v>42217</v>
      </c>
      <c r="AJ1585" s="13">
        <v>3450000</v>
      </c>
      <c r="AK1585" s="13">
        <v>862500</v>
      </c>
    </row>
    <row r="1586" spans="1:131" ht="35.25" customHeight="1" x14ac:dyDescent="0.25">
      <c r="A1586" s="9">
        <v>1153</v>
      </c>
      <c r="B1586" s="10" t="s">
        <v>3259</v>
      </c>
      <c r="C1586" s="9" t="s">
        <v>3260</v>
      </c>
      <c r="E1586" s="9" t="s">
        <v>3483</v>
      </c>
      <c r="F1586" s="9" t="s">
        <v>3484</v>
      </c>
      <c r="I1586" s="9" t="s">
        <v>3261</v>
      </c>
      <c r="J1586" s="129">
        <v>42107</v>
      </c>
      <c r="K1586" s="129">
        <v>41893</v>
      </c>
      <c r="L1586" s="129">
        <v>42369</v>
      </c>
      <c r="O1586" s="9">
        <v>28</v>
      </c>
      <c r="Q1586" s="9" t="s">
        <v>54</v>
      </c>
      <c r="S1586" s="13">
        <v>908432639</v>
      </c>
      <c r="T1586" s="13">
        <v>908432639</v>
      </c>
      <c r="U1586" s="13">
        <v>227108160</v>
      </c>
      <c r="AF1586" s="51">
        <f t="shared" si="24"/>
        <v>0</v>
      </c>
      <c r="AH1586" s="11">
        <v>42005</v>
      </c>
      <c r="AI1586" s="11">
        <v>42094</v>
      </c>
      <c r="AJ1586" s="13">
        <v>40113182</v>
      </c>
      <c r="AK1586" s="13">
        <v>10028295</v>
      </c>
      <c r="AL1586" s="11">
        <v>41893</v>
      </c>
      <c r="AM1586" s="11">
        <v>42004</v>
      </c>
      <c r="AN1586" s="13">
        <v>3996701</v>
      </c>
      <c r="AO1586" s="13">
        <v>999175</v>
      </c>
      <c r="AP1586" s="11">
        <v>42095</v>
      </c>
      <c r="AQ1586" s="11">
        <v>42185</v>
      </c>
      <c r="AR1586" s="13">
        <v>476214835</v>
      </c>
      <c r="AS1586" s="13">
        <v>119053709</v>
      </c>
      <c r="AT1586" s="11">
        <v>42186</v>
      </c>
      <c r="AU1586" s="11">
        <v>42277</v>
      </c>
      <c r="AV1586" s="13">
        <v>315265374</v>
      </c>
      <c r="AW1586" s="13">
        <v>78816344</v>
      </c>
      <c r="AX1586" s="11">
        <v>42278</v>
      </c>
      <c r="AY1586" s="11">
        <v>42369</v>
      </c>
      <c r="AZ1586" s="13">
        <v>41482391</v>
      </c>
      <c r="BA1586" s="13">
        <v>10370598</v>
      </c>
      <c r="BB1586" s="11">
        <v>41893</v>
      </c>
      <c r="BC1586" s="11">
        <v>42369</v>
      </c>
      <c r="BD1586" s="13">
        <v>889069076</v>
      </c>
      <c r="BE1586" s="13">
        <v>2999148</v>
      </c>
      <c r="DZ1586" s="54">
        <v>889069076</v>
      </c>
      <c r="EA1586" s="55">
        <v>222267269</v>
      </c>
    </row>
    <row r="1587" spans="1:131" ht="19.5" customHeight="1" x14ac:dyDescent="0.25">
      <c r="A1587" s="9">
        <v>1154</v>
      </c>
      <c r="B1587" s="10" t="s">
        <v>3263</v>
      </c>
      <c r="C1587" s="9" t="s">
        <v>3264</v>
      </c>
      <c r="E1587" s="9" t="s">
        <v>36</v>
      </c>
      <c r="F1587" s="9" t="s">
        <v>671</v>
      </c>
      <c r="I1587" s="9" t="s">
        <v>25</v>
      </c>
      <c r="J1587" s="129">
        <v>42026</v>
      </c>
      <c r="K1587" s="129">
        <v>41935</v>
      </c>
      <c r="L1587" s="129">
        <v>42216</v>
      </c>
      <c r="M1587" s="9" t="s">
        <v>20</v>
      </c>
      <c r="O1587" s="9">
        <v>29</v>
      </c>
      <c r="Q1587" s="9" t="s">
        <v>61</v>
      </c>
      <c r="S1587" s="13">
        <v>73385825</v>
      </c>
      <c r="T1587" s="13">
        <v>73385825</v>
      </c>
      <c r="U1587" s="13">
        <v>18346455</v>
      </c>
      <c r="AF1587" s="51">
        <f t="shared" si="24"/>
        <v>0</v>
      </c>
      <c r="AH1587" s="11">
        <v>41935</v>
      </c>
      <c r="AI1587" s="11">
        <v>42216</v>
      </c>
      <c r="AJ1587" s="13">
        <v>50479859</v>
      </c>
      <c r="AK1587" s="13">
        <v>12619965</v>
      </c>
    </row>
    <row r="1588" spans="1:131" ht="36" customHeight="1" x14ac:dyDescent="0.25">
      <c r="A1588" s="9">
        <v>1155</v>
      </c>
      <c r="B1588" s="10" t="s">
        <v>3265</v>
      </c>
      <c r="C1588" s="9" t="s">
        <v>3266</v>
      </c>
      <c r="E1588" s="9" t="s">
        <v>3267</v>
      </c>
      <c r="F1588" s="9" t="s">
        <v>3268</v>
      </c>
      <c r="H1588" s="9" t="s">
        <v>202</v>
      </c>
      <c r="I1588" s="9" t="s">
        <v>25</v>
      </c>
      <c r="J1588" s="129">
        <v>42154</v>
      </c>
      <c r="K1588" s="129">
        <v>41789</v>
      </c>
      <c r="L1588" s="129">
        <v>43159</v>
      </c>
      <c r="M1588" s="9" t="s">
        <v>20</v>
      </c>
      <c r="O1588" s="9">
        <v>28</v>
      </c>
      <c r="Q1588" s="9" t="s">
        <v>54</v>
      </c>
      <c r="R1588" s="13">
        <v>8200000</v>
      </c>
      <c r="S1588" s="13">
        <v>8200000</v>
      </c>
      <c r="T1588" s="13">
        <v>8200000</v>
      </c>
      <c r="U1588" s="13">
        <v>2050000</v>
      </c>
      <c r="AF1588" s="51">
        <f t="shared" si="24"/>
        <v>0</v>
      </c>
    </row>
    <row r="1589" spans="1:131" s="18" customFormat="1" ht="36" customHeight="1" x14ac:dyDescent="0.25">
      <c r="A1589" s="18">
        <v>1155</v>
      </c>
      <c r="B1589" s="17" t="s">
        <v>3265</v>
      </c>
      <c r="C1589" s="18" t="s">
        <v>3266</v>
      </c>
      <c r="D1589" s="19">
        <v>43104</v>
      </c>
      <c r="G1589" s="19"/>
      <c r="J1589" s="130"/>
      <c r="K1589" s="130"/>
      <c r="L1589" s="130">
        <v>43465</v>
      </c>
      <c r="R1589" s="20"/>
      <c r="S1589" s="20"/>
      <c r="T1589" s="20"/>
      <c r="U1589" s="20"/>
      <c r="V1589" s="20"/>
      <c r="W1589" s="20"/>
      <c r="X1589" s="20"/>
      <c r="Y1589" s="20"/>
      <c r="Z1589" s="20"/>
      <c r="AA1589" s="20"/>
      <c r="AB1589" s="20"/>
      <c r="AC1589" s="20"/>
      <c r="AD1589" s="20"/>
      <c r="AE1589" s="20"/>
      <c r="AF1589" s="80"/>
      <c r="AG1589" s="46"/>
      <c r="AH1589" s="19"/>
      <c r="AI1589" s="19"/>
      <c r="AJ1589" s="20"/>
      <c r="AK1589" s="20"/>
      <c r="AL1589" s="19"/>
      <c r="AM1589" s="19"/>
      <c r="AN1589" s="20"/>
      <c r="AO1589" s="20"/>
      <c r="AP1589" s="19"/>
      <c r="AQ1589" s="19"/>
      <c r="AR1589" s="20"/>
      <c r="AS1589" s="20"/>
      <c r="AT1589" s="19"/>
      <c r="AU1589" s="19"/>
      <c r="AV1589" s="20"/>
      <c r="AW1589" s="20"/>
      <c r="AX1589" s="19"/>
      <c r="AY1589" s="19"/>
      <c r="AZ1589" s="20"/>
      <c r="BA1589" s="20"/>
      <c r="BB1589" s="19"/>
      <c r="BC1589" s="19"/>
      <c r="BD1589" s="20"/>
      <c r="BE1589" s="20"/>
      <c r="BF1589" s="19"/>
      <c r="BG1589" s="19"/>
      <c r="BH1589" s="20"/>
      <c r="BI1589" s="20"/>
      <c r="BJ1589" s="19"/>
      <c r="BK1589" s="19"/>
      <c r="BL1589" s="20"/>
      <c r="BM1589" s="20"/>
      <c r="BN1589" s="19"/>
      <c r="BO1589" s="19"/>
      <c r="BP1589" s="20"/>
      <c r="BQ1589" s="20"/>
      <c r="BT1589" s="20"/>
      <c r="BU1589" s="20"/>
      <c r="BX1589" s="20"/>
      <c r="BY1589" s="20"/>
      <c r="CB1589" s="20"/>
      <c r="CC1589" s="20"/>
      <c r="CF1589" s="20"/>
      <c r="CG1589" s="20"/>
      <c r="CJ1589" s="20"/>
      <c r="CK1589" s="20"/>
      <c r="CN1589" s="20"/>
      <c r="CO1589" s="20"/>
      <c r="CP1589" s="19"/>
      <c r="CQ1589" s="19"/>
      <c r="CR1589" s="20"/>
      <c r="CS1589" s="20"/>
      <c r="CT1589" s="19"/>
      <c r="CU1589" s="19"/>
      <c r="CV1589" s="20"/>
      <c r="CW1589" s="20"/>
      <c r="CX1589" s="96"/>
      <c r="CY1589" s="96"/>
      <c r="CZ1589" s="20"/>
      <c r="DA1589" s="20"/>
      <c r="DB1589" s="96"/>
      <c r="DC1589" s="96"/>
      <c r="DD1589" s="20"/>
      <c r="DE1589" s="20"/>
      <c r="DF1589" s="96"/>
      <c r="DG1589" s="96"/>
      <c r="DH1589" s="20"/>
      <c r="DI1589" s="20"/>
      <c r="DJ1589" s="96"/>
      <c r="DK1589" s="96"/>
      <c r="DL1589" s="20"/>
      <c r="DM1589" s="20"/>
      <c r="DN1589" s="96"/>
      <c r="DO1589" s="96"/>
      <c r="DP1589" s="20"/>
      <c r="DQ1589" s="20"/>
      <c r="DR1589" s="96"/>
      <c r="DS1589" s="96"/>
      <c r="DT1589" s="20"/>
      <c r="DU1589" s="20"/>
      <c r="DV1589" s="96"/>
      <c r="DW1589" s="96"/>
      <c r="DX1589" s="20"/>
      <c r="DY1589" s="20"/>
      <c r="DZ1589" s="56"/>
      <c r="EA1589" s="57"/>
    </row>
    <row r="1590" spans="1:131" s="18" customFormat="1" ht="36" customHeight="1" x14ac:dyDescent="0.25">
      <c r="A1590" s="18">
        <v>1155</v>
      </c>
      <c r="B1590" s="17" t="s">
        <v>3265</v>
      </c>
      <c r="C1590" s="18" t="s">
        <v>3266</v>
      </c>
      <c r="D1590" s="19">
        <v>43467</v>
      </c>
      <c r="G1590" s="19"/>
      <c r="J1590" s="130"/>
      <c r="K1590" s="130"/>
      <c r="L1590" s="130">
        <v>43830</v>
      </c>
      <c r="R1590" s="20"/>
      <c r="S1590" s="20"/>
      <c r="T1590" s="20"/>
      <c r="U1590" s="20"/>
      <c r="V1590" s="20"/>
      <c r="W1590" s="20"/>
      <c r="X1590" s="20"/>
      <c r="Y1590" s="20"/>
      <c r="Z1590" s="20"/>
      <c r="AA1590" s="20"/>
      <c r="AB1590" s="20"/>
      <c r="AC1590" s="20"/>
      <c r="AD1590" s="20"/>
      <c r="AE1590" s="20"/>
      <c r="AF1590" s="80"/>
      <c r="AG1590" s="46"/>
      <c r="AH1590" s="19"/>
      <c r="AI1590" s="19"/>
      <c r="AJ1590" s="20"/>
      <c r="AK1590" s="20"/>
      <c r="AL1590" s="19"/>
      <c r="AM1590" s="19"/>
      <c r="AN1590" s="20"/>
      <c r="AO1590" s="20"/>
      <c r="AP1590" s="19"/>
      <c r="AQ1590" s="19"/>
      <c r="AR1590" s="20"/>
      <c r="AS1590" s="20"/>
      <c r="AT1590" s="19"/>
      <c r="AU1590" s="19"/>
      <c r="AV1590" s="20"/>
      <c r="AW1590" s="20"/>
      <c r="AX1590" s="19"/>
      <c r="AY1590" s="19"/>
      <c r="AZ1590" s="20"/>
      <c r="BA1590" s="20"/>
      <c r="BB1590" s="19"/>
      <c r="BC1590" s="19"/>
      <c r="BD1590" s="20"/>
      <c r="BE1590" s="20"/>
      <c r="BF1590" s="19"/>
      <c r="BG1590" s="19"/>
      <c r="BH1590" s="20"/>
      <c r="BI1590" s="20"/>
      <c r="BJ1590" s="19"/>
      <c r="BK1590" s="19"/>
      <c r="BL1590" s="20"/>
      <c r="BM1590" s="20"/>
      <c r="BN1590" s="19"/>
      <c r="BO1590" s="19"/>
      <c r="BP1590" s="20"/>
      <c r="BQ1590" s="20"/>
      <c r="BT1590" s="20"/>
      <c r="BU1590" s="20"/>
      <c r="BX1590" s="20"/>
      <c r="BY1590" s="20"/>
      <c r="CB1590" s="20"/>
      <c r="CC1590" s="20"/>
      <c r="CF1590" s="20"/>
      <c r="CG1590" s="20"/>
      <c r="CJ1590" s="20"/>
      <c r="CK1590" s="20"/>
      <c r="CN1590" s="20"/>
      <c r="CO1590" s="20"/>
      <c r="CP1590" s="19"/>
      <c r="CQ1590" s="19"/>
      <c r="CR1590" s="20"/>
      <c r="CS1590" s="20"/>
      <c r="CT1590" s="19"/>
      <c r="CU1590" s="19"/>
      <c r="CV1590" s="20"/>
      <c r="CW1590" s="20"/>
      <c r="CX1590" s="96"/>
      <c r="CY1590" s="96"/>
      <c r="CZ1590" s="20"/>
      <c r="DA1590" s="20"/>
      <c r="DB1590" s="96"/>
      <c r="DC1590" s="96"/>
      <c r="DD1590" s="20"/>
      <c r="DE1590" s="20"/>
      <c r="DF1590" s="96"/>
      <c r="DG1590" s="96"/>
      <c r="DH1590" s="20"/>
      <c r="DI1590" s="20"/>
      <c r="DJ1590" s="96"/>
      <c r="DK1590" s="96"/>
      <c r="DL1590" s="20"/>
      <c r="DM1590" s="20"/>
      <c r="DN1590" s="96"/>
      <c r="DO1590" s="96"/>
      <c r="DP1590" s="20"/>
      <c r="DQ1590" s="20"/>
      <c r="DR1590" s="96"/>
      <c r="DS1590" s="96"/>
      <c r="DT1590" s="20"/>
      <c r="DU1590" s="20"/>
      <c r="DV1590" s="96"/>
      <c r="DW1590" s="96"/>
      <c r="DX1590" s="20"/>
      <c r="DY1590" s="20"/>
      <c r="DZ1590" s="56"/>
      <c r="EA1590" s="57"/>
    </row>
    <row r="1591" spans="1:131" s="18" customFormat="1" ht="36" customHeight="1" x14ac:dyDescent="0.25">
      <c r="A1591" s="18">
        <v>1155</v>
      </c>
      <c r="B1591" s="17" t="s">
        <v>3265</v>
      </c>
      <c r="C1591" s="18" t="s">
        <v>3266</v>
      </c>
      <c r="D1591" s="19">
        <v>44202</v>
      </c>
      <c r="G1591" s="19"/>
      <c r="J1591" s="130"/>
      <c r="K1591" s="130"/>
      <c r="L1591" s="130">
        <v>44561</v>
      </c>
      <c r="R1591" s="20"/>
      <c r="S1591" s="20"/>
      <c r="T1591" s="20"/>
      <c r="U1591" s="20"/>
      <c r="V1591" s="20"/>
      <c r="W1591" s="20"/>
      <c r="X1591" s="20"/>
      <c r="Y1591" s="20"/>
      <c r="Z1591" s="20"/>
      <c r="AA1591" s="20"/>
      <c r="AB1591" s="20"/>
      <c r="AC1591" s="20"/>
      <c r="AD1591" s="20"/>
      <c r="AE1591" s="20"/>
      <c r="AF1591" s="80"/>
      <c r="AG1591" s="46"/>
      <c r="AH1591" s="19"/>
      <c r="AI1591" s="19"/>
      <c r="AJ1591" s="20"/>
      <c r="AK1591" s="20"/>
      <c r="AL1591" s="19"/>
      <c r="AM1591" s="19"/>
      <c r="AN1591" s="20"/>
      <c r="AO1591" s="20"/>
      <c r="AP1591" s="19"/>
      <c r="AQ1591" s="19"/>
      <c r="AR1591" s="20"/>
      <c r="AS1591" s="20"/>
      <c r="AT1591" s="19"/>
      <c r="AU1591" s="19"/>
      <c r="AV1591" s="20"/>
      <c r="AW1591" s="20"/>
      <c r="AX1591" s="19"/>
      <c r="AY1591" s="19"/>
      <c r="AZ1591" s="20"/>
      <c r="BA1591" s="20"/>
      <c r="BB1591" s="19"/>
      <c r="BC1591" s="19"/>
      <c r="BD1591" s="20"/>
      <c r="BE1591" s="20"/>
      <c r="BF1591" s="19"/>
      <c r="BG1591" s="19"/>
      <c r="BH1591" s="20"/>
      <c r="BI1591" s="20"/>
      <c r="BJ1591" s="19"/>
      <c r="BK1591" s="19"/>
      <c r="BL1591" s="20"/>
      <c r="BM1591" s="20"/>
      <c r="BN1591" s="19"/>
      <c r="BO1591" s="19"/>
      <c r="BP1591" s="20"/>
      <c r="BQ1591" s="20"/>
      <c r="BT1591" s="20"/>
      <c r="BU1591" s="20"/>
      <c r="BX1591" s="20"/>
      <c r="BY1591" s="20"/>
      <c r="CB1591" s="20"/>
      <c r="CC1591" s="20"/>
      <c r="CF1591" s="20"/>
      <c r="CG1591" s="20"/>
      <c r="CJ1591" s="20"/>
      <c r="CK1591" s="20"/>
      <c r="CN1591" s="20"/>
      <c r="CO1591" s="20"/>
      <c r="CP1591" s="19"/>
      <c r="CQ1591" s="19"/>
      <c r="CR1591" s="20"/>
      <c r="CS1591" s="20"/>
      <c r="CT1591" s="19"/>
      <c r="CU1591" s="19"/>
      <c r="CV1591" s="20"/>
      <c r="CW1591" s="20"/>
      <c r="CX1591" s="96"/>
      <c r="CY1591" s="96"/>
      <c r="CZ1591" s="20"/>
      <c r="DA1591" s="20"/>
      <c r="DB1591" s="96"/>
      <c r="DC1591" s="96"/>
      <c r="DD1591" s="20"/>
      <c r="DE1591" s="20"/>
      <c r="DF1591" s="96"/>
      <c r="DG1591" s="96"/>
      <c r="DH1591" s="20"/>
      <c r="DI1591" s="20"/>
      <c r="DJ1591" s="96"/>
      <c r="DK1591" s="96"/>
      <c r="DL1591" s="20"/>
      <c r="DM1591" s="20"/>
      <c r="DN1591" s="96"/>
      <c r="DO1591" s="96"/>
      <c r="DP1591" s="20"/>
      <c r="DQ1591" s="20"/>
      <c r="DR1591" s="96"/>
      <c r="DS1591" s="96"/>
      <c r="DT1591" s="20"/>
      <c r="DU1591" s="20"/>
      <c r="DV1591" s="96"/>
      <c r="DW1591" s="96"/>
      <c r="DX1591" s="20"/>
      <c r="DY1591" s="20"/>
      <c r="DZ1591" s="56"/>
      <c r="EA1591" s="57"/>
    </row>
    <row r="1592" spans="1:131" ht="19.5" customHeight="1" x14ac:dyDescent="0.25">
      <c r="A1592" s="9">
        <v>1156</v>
      </c>
      <c r="B1592" s="10" t="s">
        <v>3269</v>
      </c>
      <c r="C1592" s="9" t="s">
        <v>3270</v>
      </c>
      <c r="E1592" s="9" t="s">
        <v>2473</v>
      </c>
      <c r="F1592" s="9" t="s">
        <v>2474</v>
      </c>
      <c r="I1592" s="9" t="s">
        <v>1093</v>
      </c>
      <c r="M1592" s="9" t="s">
        <v>20</v>
      </c>
      <c r="O1592" s="9">
        <v>29</v>
      </c>
      <c r="AF1592" s="51">
        <f t="shared" si="24"/>
        <v>0</v>
      </c>
    </row>
    <row r="1593" spans="1:131" ht="19.5" customHeight="1" x14ac:dyDescent="0.25">
      <c r="A1593" s="9">
        <v>1157</v>
      </c>
      <c r="B1593" s="10" t="s">
        <v>3271</v>
      </c>
      <c r="C1593" s="9" t="s">
        <v>3272</v>
      </c>
      <c r="E1593" s="9" t="s">
        <v>3274</v>
      </c>
      <c r="F1593" s="9" t="s">
        <v>3273</v>
      </c>
      <c r="M1593" s="9" t="s">
        <v>20</v>
      </c>
      <c r="O1593" s="9">
        <v>30</v>
      </c>
      <c r="AF1593" s="51">
        <f t="shared" si="24"/>
        <v>0</v>
      </c>
    </row>
    <row r="1594" spans="1:131" ht="19.5" customHeight="1" x14ac:dyDescent="0.25">
      <c r="A1594" s="9">
        <v>1158</v>
      </c>
      <c r="B1594" s="10" t="s">
        <v>3275</v>
      </c>
      <c r="C1594" s="9" t="s">
        <v>5245</v>
      </c>
      <c r="E1594" s="9" t="s">
        <v>3276</v>
      </c>
      <c r="F1594" s="9" t="s">
        <v>3277</v>
      </c>
      <c r="H1594" s="9" t="s">
        <v>202</v>
      </c>
      <c r="I1594" s="9" t="s">
        <v>78</v>
      </c>
      <c r="J1594" s="129">
        <v>42323</v>
      </c>
      <c r="K1594" s="129">
        <v>40004</v>
      </c>
      <c r="L1594" s="129">
        <v>43131</v>
      </c>
      <c r="M1594" s="9" t="s">
        <v>20</v>
      </c>
      <c r="O1594" s="9">
        <v>29</v>
      </c>
      <c r="Q1594" s="9" t="s">
        <v>54</v>
      </c>
      <c r="R1594" s="13">
        <v>44266650</v>
      </c>
      <c r="S1594" s="13">
        <v>44266650</v>
      </c>
      <c r="T1594" s="13">
        <v>44266650</v>
      </c>
      <c r="U1594" s="13">
        <v>11066650</v>
      </c>
      <c r="W1594" s="13">
        <v>8600000</v>
      </c>
      <c r="Z1594" s="13">
        <v>2000000</v>
      </c>
      <c r="AB1594" s="13">
        <v>2500000</v>
      </c>
      <c r="AF1594" s="51">
        <f t="shared" si="24"/>
        <v>13100000</v>
      </c>
      <c r="AG1594" s="45">
        <v>20000000</v>
      </c>
      <c r="AH1594" s="11">
        <v>42248</v>
      </c>
      <c r="AI1594" s="11">
        <v>43312</v>
      </c>
      <c r="AJ1594" s="13">
        <v>45900000</v>
      </c>
      <c r="AK1594" s="13">
        <v>11475000</v>
      </c>
    </row>
    <row r="1595" spans="1:131" s="18" customFormat="1" ht="19.5" customHeight="1" x14ac:dyDescent="0.25">
      <c r="A1595" s="18">
        <v>1158</v>
      </c>
      <c r="B1595" s="17" t="s">
        <v>3275</v>
      </c>
      <c r="C1595" s="18" t="s">
        <v>5245</v>
      </c>
      <c r="D1595" s="19">
        <v>43188</v>
      </c>
      <c r="G1595" s="19"/>
      <c r="J1595" s="130"/>
      <c r="K1595" s="130"/>
      <c r="L1595" s="130">
        <v>43312</v>
      </c>
      <c r="R1595" s="20"/>
      <c r="S1595" s="20"/>
      <c r="T1595" s="20"/>
      <c r="U1595" s="20"/>
      <c r="V1595" s="20"/>
      <c r="W1595" s="20"/>
      <c r="X1595" s="20"/>
      <c r="Y1595" s="20"/>
      <c r="Z1595" s="20"/>
      <c r="AA1595" s="20"/>
      <c r="AB1595" s="20"/>
      <c r="AC1595" s="20"/>
      <c r="AD1595" s="20"/>
      <c r="AE1595" s="20"/>
      <c r="AF1595" s="80"/>
      <c r="AG1595" s="46"/>
      <c r="AH1595" s="19"/>
      <c r="AI1595" s="19"/>
      <c r="AJ1595" s="20"/>
      <c r="AK1595" s="20"/>
      <c r="AL1595" s="19"/>
      <c r="AM1595" s="19"/>
      <c r="AN1595" s="20"/>
      <c r="AO1595" s="20"/>
      <c r="AP1595" s="19"/>
      <c r="AQ1595" s="19"/>
      <c r="AR1595" s="20"/>
      <c r="AS1595" s="20"/>
      <c r="AT1595" s="19"/>
      <c r="AU1595" s="19"/>
      <c r="AV1595" s="20"/>
      <c r="AW1595" s="20"/>
      <c r="AX1595" s="19"/>
      <c r="AY1595" s="19"/>
      <c r="AZ1595" s="20"/>
      <c r="BA1595" s="20"/>
      <c r="BB1595" s="19"/>
      <c r="BC1595" s="19"/>
      <c r="BD1595" s="20"/>
      <c r="BE1595" s="20"/>
      <c r="BF1595" s="19"/>
      <c r="BG1595" s="19"/>
      <c r="BH1595" s="20"/>
      <c r="BI1595" s="20"/>
      <c r="BJ1595" s="19"/>
      <c r="BK1595" s="19"/>
      <c r="BL1595" s="20"/>
      <c r="BM1595" s="20"/>
      <c r="BN1595" s="19"/>
      <c r="BO1595" s="19"/>
      <c r="BP1595" s="20"/>
      <c r="BQ1595" s="20"/>
      <c r="BT1595" s="20"/>
      <c r="BU1595" s="20"/>
      <c r="BX1595" s="20"/>
      <c r="BY1595" s="20"/>
      <c r="CB1595" s="20"/>
      <c r="CC1595" s="20"/>
      <c r="CF1595" s="20"/>
      <c r="CG1595" s="20"/>
      <c r="CJ1595" s="20"/>
      <c r="CK1595" s="20"/>
      <c r="CN1595" s="20"/>
      <c r="CO1595" s="20"/>
      <c r="CP1595" s="19"/>
      <c r="CQ1595" s="19"/>
      <c r="CR1595" s="20"/>
      <c r="CS1595" s="20"/>
      <c r="CT1595" s="19"/>
      <c r="CU1595" s="19"/>
      <c r="CV1595" s="20"/>
      <c r="CW1595" s="20"/>
      <c r="CX1595" s="96"/>
      <c r="CY1595" s="96"/>
      <c r="CZ1595" s="20"/>
      <c r="DA1595" s="20"/>
      <c r="DB1595" s="96"/>
      <c r="DC1595" s="96"/>
      <c r="DD1595" s="20"/>
      <c r="DE1595" s="20"/>
      <c r="DF1595" s="96"/>
      <c r="DG1595" s="96"/>
      <c r="DH1595" s="20"/>
      <c r="DI1595" s="20"/>
      <c r="DJ1595" s="96"/>
      <c r="DK1595" s="96"/>
      <c r="DL1595" s="20"/>
      <c r="DM1595" s="20"/>
      <c r="DN1595" s="96"/>
      <c r="DO1595" s="96"/>
      <c r="DP1595" s="20"/>
      <c r="DQ1595" s="20"/>
      <c r="DR1595" s="96"/>
      <c r="DS1595" s="96"/>
      <c r="DT1595" s="20"/>
      <c r="DU1595" s="20"/>
      <c r="DV1595" s="96"/>
      <c r="DW1595" s="96"/>
      <c r="DX1595" s="20"/>
      <c r="DY1595" s="20"/>
      <c r="DZ1595" s="56"/>
      <c r="EA1595" s="57"/>
    </row>
    <row r="1596" spans="1:131" s="18" customFormat="1" ht="19.5" customHeight="1" x14ac:dyDescent="0.25">
      <c r="A1596" s="18">
        <v>1158</v>
      </c>
      <c r="B1596" s="17" t="s">
        <v>3275</v>
      </c>
      <c r="C1596" s="18" t="s">
        <v>5245</v>
      </c>
      <c r="D1596" s="19">
        <v>43181</v>
      </c>
      <c r="G1596" s="19"/>
      <c r="J1596" s="130"/>
      <c r="K1596" s="130"/>
      <c r="L1596" s="130"/>
      <c r="R1596" s="20">
        <v>46600000</v>
      </c>
      <c r="S1596" s="20">
        <v>46600000</v>
      </c>
      <c r="T1596" s="20">
        <v>46600000</v>
      </c>
      <c r="U1596" s="20">
        <v>11650000</v>
      </c>
      <c r="V1596" s="20"/>
      <c r="W1596" s="20"/>
      <c r="X1596" s="20"/>
      <c r="Y1596" s="20"/>
      <c r="Z1596" s="20"/>
      <c r="AA1596" s="20"/>
      <c r="AB1596" s="20">
        <v>1750000</v>
      </c>
      <c r="AC1596" s="20"/>
      <c r="AD1596" s="20"/>
      <c r="AE1596" s="20"/>
      <c r="AF1596" s="80">
        <v>1750000</v>
      </c>
      <c r="AG1596" s="46"/>
      <c r="AH1596" s="19"/>
      <c r="AI1596" s="19"/>
      <c r="AJ1596" s="20"/>
      <c r="AK1596" s="20"/>
      <c r="AL1596" s="19"/>
      <c r="AM1596" s="19"/>
      <c r="AN1596" s="20"/>
      <c r="AO1596" s="20"/>
      <c r="AP1596" s="19"/>
      <c r="AQ1596" s="19"/>
      <c r="AR1596" s="20"/>
      <c r="AS1596" s="20"/>
      <c r="AT1596" s="19"/>
      <c r="AU1596" s="19"/>
      <c r="AV1596" s="20"/>
      <c r="AW1596" s="20"/>
      <c r="AX1596" s="19"/>
      <c r="AY1596" s="19"/>
      <c r="AZ1596" s="20"/>
      <c r="BA1596" s="20"/>
      <c r="BB1596" s="19"/>
      <c r="BC1596" s="19"/>
      <c r="BD1596" s="20"/>
      <c r="BE1596" s="20"/>
      <c r="BF1596" s="19"/>
      <c r="BG1596" s="19"/>
      <c r="BH1596" s="20"/>
      <c r="BI1596" s="20"/>
      <c r="BJ1596" s="19"/>
      <c r="BK1596" s="19"/>
      <c r="BL1596" s="20"/>
      <c r="BM1596" s="20"/>
      <c r="BN1596" s="19"/>
      <c r="BO1596" s="19"/>
      <c r="BP1596" s="20"/>
      <c r="BQ1596" s="20"/>
      <c r="BT1596" s="20"/>
      <c r="BU1596" s="20"/>
      <c r="BX1596" s="20"/>
      <c r="BY1596" s="20"/>
      <c r="CB1596" s="20"/>
      <c r="CC1596" s="20"/>
      <c r="CF1596" s="20"/>
      <c r="CG1596" s="20"/>
      <c r="CJ1596" s="20"/>
      <c r="CK1596" s="20"/>
      <c r="CN1596" s="20"/>
      <c r="CO1596" s="20"/>
      <c r="CP1596" s="19"/>
      <c r="CQ1596" s="19"/>
      <c r="CR1596" s="20"/>
      <c r="CS1596" s="20"/>
      <c r="CT1596" s="19"/>
      <c r="CU1596" s="19"/>
      <c r="CV1596" s="20"/>
      <c r="CW1596" s="20"/>
      <c r="CX1596" s="96"/>
      <c r="CY1596" s="96"/>
      <c r="CZ1596" s="20"/>
      <c r="DA1596" s="20"/>
      <c r="DB1596" s="96"/>
      <c r="DC1596" s="96"/>
      <c r="DD1596" s="20"/>
      <c r="DE1596" s="20"/>
      <c r="DF1596" s="96"/>
      <c r="DG1596" s="96"/>
      <c r="DH1596" s="20"/>
      <c r="DI1596" s="20"/>
      <c r="DJ1596" s="96"/>
      <c r="DK1596" s="96"/>
      <c r="DL1596" s="20"/>
      <c r="DM1596" s="20"/>
      <c r="DN1596" s="96"/>
      <c r="DO1596" s="96"/>
      <c r="DP1596" s="20"/>
      <c r="DQ1596" s="20"/>
      <c r="DR1596" s="96"/>
      <c r="DS1596" s="96"/>
      <c r="DT1596" s="20"/>
      <c r="DU1596" s="20"/>
      <c r="DV1596" s="96"/>
      <c r="DW1596" s="96"/>
      <c r="DX1596" s="20"/>
      <c r="DY1596" s="20"/>
      <c r="DZ1596" s="56"/>
      <c r="EA1596" s="57"/>
    </row>
    <row r="1597" spans="1:131" ht="19.5" customHeight="1" x14ac:dyDescent="0.25">
      <c r="A1597" s="9">
        <v>1159</v>
      </c>
      <c r="B1597" s="10" t="s">
        <v>3278</v>
      </c>
      <c r="C1597" s="9" t="s">
        <v>3279</v>
      </c>
      <c r="E1597" s="9" t="s">
        <v>915</v>
      </c>
      <c r="F1597" s="9" t="s">
        <v>916</v>
      </c>
      <c r="I1597" s="9" t="s">
        <v>28</v>
      </c>
      <c r="J1597" s="129">
        <v>42214</v>
      </c>
      <c r="K1597" s="129">
        <v>42095</v>
      </c>
      <c r="L1597" s="129">
        <v>42338</v>
      </c>
      <c r="M1597" s="9" t="s">
        <v>20</v>
      </c>
      <c r="O1597" s="9">
        <v>29</v>
      </c>
      <c r="Q1597" s="9" t="s">
        <v>54</v>
      </c>
      <c r="S1597" s="13">
        <v>8000000</v>
      </c>
      <c r="T1597" s="13">
        <v>8000000</v>
      </c>
      <c r="U1597" s="13">
        <v>2000000</v>
      </c>
      <c r="AF1597" s="51">
        <f t="shared" si="24"/>
        <v>0</v>
      </c>
      <c r="AH1597" s="11">
        <v>42095</v>
      </c>
      <c r="AI1597" s="11">
        <v>42338</v>
      </c>
      <c r="AJ1597" s="13">
        <v>7604766</v>
      </c>
      <c r="AK1597" s="13">
        <v>1901192</v>
      </c>
    </row>
    <row r="1598" spans="1:131" ht="19.5" customHeight="1" x14ac:dyDescent="0.25">
      <c r="A1598" s="9">
        <v>1160</v>
      </c>
      <c r="B1598" s="10" t="s">
        <v>3281</v>
      </c>
      <c r="C1598" s="9" t="s">
        <v>3280</v>
      </c>
      <c r="E1598" s="9" t="s">
        <v>2529</v>
      </c>
      <c r="F1598" s="9" t="s">
        <v>2530</v>
      </c>
      <c r="I1598" s="9" t="s">
        <v>1093</v>
      </c>
      <c r="J1598" s="129">
        <v>42109</v>
      </c>
      <c r="K1598" s="129">
        <v>42061</v>
      </c>
      <c r="L1598" s="129">
        <v>42505</v>
      </c>
      <c r="O1598" s="9">
        <v>28</v>
      </c>
      <c r="Q1598" s="9" t="s">
        <v>54</v>
      </c>
      <c r="S1598" s="13">
        <v>12500000</v>
      </c>
      <c r="T1598" s="13">
        <v>12500000</v>
      </c>
      <c r="U1598" s="13">
        <v>2500000</v>
      </c>
      <c r="AF1598" s="51">
        <f t="shared" si="24"/>
        <v>0</v>
      </c>
      <c r="AH1598" s="11">
        <v>42087</v>
      </c>
      <c r="AI1598" s="11">
        <v>42503</v>
      </c>
      <c r="AJ1598" s="13">
        <v>12502932</v>
      </c>
      <c r="AK1598" s="13">
        <v>2500000</v>
      </c>
    </row>
    <row r="1599" spans="1:131" ht="19.5" customHeight="1" x14ac:dyDescent="0.25">
      <c r="A1599" s="9">
        <v>1161</v>
      </c>
      <c r="B1599" s="10" t="s">
        <v>3282</v>
      </c>
      <c r="C1599" s="9" t="s">
        <v>3283</v>
      </c>
      <c r="E1599" s="9" t="s">
        <v>2529</v>
      </c>
      <c r="F1599" s="9" t="s">
        <v>2530</v>
      </c>
      <c r="I1599" s="9" t="s">
        <v>25</v>
      </c>
      <c r="J1599" s="129">
        <v>42128</v>
      </c>
      <c r="K1599" s="129">
        <v>42030</v>
      </c>
      <c r="L1599" s="129">
        <v>42505</v>
      </c>
      <c r="O1599" s="9">
        <v>30</v>
      </c>
      <c r="Q1599" s="9" t="s">
        <v>54</v>
      </c>
      <c r="S1599" s="13">
        <v>12500000</v>
      </c>
      <c r="T1599" s="13">
        <v>12500000</v>
      </c>
      <c r="U1599" s="13">
        <v>2500000</v>
      </c>
      <c r="AF1599" s="51">
        <f t="shared" si="24"/>
        <v>0</v>
      </c>
      <c r="AH1599" s="11">
        <v>42116</v>
      </c>
      <c r="AI1599" s="11">
        <v>42582</v>
      </c>
      <c r="AJ1599" s="13">
        <v>12588179</v>
      </c>
      <c r="AK1599" s="13">
        <v>2500000</v>
      </c>
    </row>
    <row r="1600" spans="1:131" s="18" customFormat="1" ht="19.5" customHeight="1" x14ac:dyDescent="0.25">
      <c r="A1600" s="18">
        <v>1161</v>
      </c>
      <c r="B1600" s="17" t="s">
        <v>3282</v>
      </c>
      <c r="C1600" s="18" t="s">
        <v>3283</v>
      </c>
      <c r="D1600" s="19">
        <v>42689</v>
      </c>
      <c r="G1600" s="19"/>
      <c r="J1600" s="130"/>
      <c r="K1600" s="130"/>
      <c r="L1600" s="130">
        <v>42582</v>
      </c>
      <c r="R1600" s="20"/>
      <c r="S1600" s="20"/>
      <c r="T1600" s="20"/>
      <c r="U1600" s="20"/>
      <c r="V1600" s="20"/>
      <c r="W1600" s="20"/>
      <c r="X1600" s="20"/>
      <c r="Y1600" s="20"/>
      <c r="Z1600" s="20"/>
      <c r="AA1600" s="20"/>
      <c r="AB1600" s="20"/>
      <c r="AC1600" s="20"/>
      <c r="AD1600" s="20"/>
      <c r="AE1600" s="20"/>
      <c r="AF1600" s="80"/>
      <c r="AG1600" s="46"/>
      <c r="AH1600" s="19"/>
      <c r="AI1600" s="19"/>
      <c r="AJ1600" s="20"/>
      <c r="AK1600" s="20"/>
      <c r="AL1600" s="19"/>
      <c r="AM1600" s="19"/>
      <c r="AN1600" s="20"/>
      <c r="AO1600" s="20"/>
      <c r="AP1600" s="19"/>
      <c r="AQ1600" s="19"/>
      <c r="AR1600" s="20"/>
      <c r="AS1600" s="20"/>
      <c r="AT1600" s="19"/>
      <c r="AU1600" s="19"/>
      <c r="AV1600" s="20"/>
      <c r="AW1600" s="20"/>
      <c r="AX1600" s="19"/>
      <c r="AY1600" s="19"/>
      <c r="AZ1600" s="20"/>
      <c r="BA1600" s="20"/>
      <c r="BB1600" s="19"/>
      <c r="BC1600" s="19"/>
      <c r="BD1600" s="20"/>
      <c r="BE1600" s="20"/>
      <c r="BF1600" s="19"/>
      <c r="BG1600" s="19"/>
      <c r="BH1600" s="20"/>
      <c r="BI1600" s="20"/>
      <c r="BJ1600" s="19"/>
      <c r="BK1600" s="19"/>
      <c r="BL1600" s="20"/>
      <c r="BM1600" s="20"/>
      <c r="BN1600" s="19"/>
      <c r="BO1600" s="19"/>
      <c r="BP1600" s="20"/>
      <c r="BQ1600" s="20"/>
      <c r="BT1600" s="20"/>
      <c r="BU1600" s="20"/>
      <c r="BX1600" s="20"/>
      <c r="BY1600" s="20"/>
      <c r="CB1600" s="20"/>
      <c r="CC1600" s="20"/>
      <c r="CF1600" s="20"/>
      <c r="CG1600" s="20"/>
      <c r="CJ1600" s="20"/>
      <c r="CK1600" s="20"/>
      <c r="CN1600" s="20"/>
      <c r="CO1600" s="20"/>
      <c r="CP1600" s="19"/>
      <c r="CQ1600" s="19"/>
      <c r="CR1600" s="20"/>
      <c r="CS1600" s="20"/>
      <c r="CT1600" s="19"/>
      <c r="CU1600" s="19"/>
      <c r="CV1600" s="20"/>
      <c r="CW1600" s="20"/>
      <c r="CX1600" s="96"/>
      <c r="CY1600" s="96"/>
      <c r="CZ1600" s="20"/>
      <c r="DA1600" s="20"/>
      <c r="DB1600" s="96"/>
      <c r="DC1600" s="96"/>
      <c r="DD1600" s="20"/>
      <c r="DE1600" s="20"/>
      <c r="DF1600" s="96"/>
      <c r="DG1600" s="96"/>
      <c r="DH1600" s="20"/>
      <c r="DI1600" s="20"/>
      <c r="DJ1600" s="96"/>
      <c r="DK1600" s="96"/>
      <c r="DL1600" s="20"/>
      <c r="DM1600" s="20"/>
      <c r="DN1600" s="96"/>
      <c r="DO1600" s="96"/>
      <c r="DP1600" s="20"/>
      <c r="DQ1600" s="20"/>
      <c r="DR1600" s="96"/>
      <c r="DS1600" s="96"/>
      <c r="DT1600" s="20"/>
      <c r="DU1600" s="20"/>
      <c r="DV1600" s="96"/>
      <c r="DW1600" s="96"/>
      <c r="DX1600" s="20"/>
      <c r="DY1600" s="20"/>
      <c r="DZ1600" s="56"/>
      <c r="EA1600" s="57"/>
    </row>
    <row r="1601" spans="1:131" ht="19.5" customHeight="1" x14ac:dyDescent="0.25">
      <c r="A1601" s="9">
        <v>1162</v>
      </c>
      <c r="B1601" s="10" t="s">
        <v>3284</v>
      </c>
      <c r="C1601" s="9" t="s">
        <v>3285</v>
      </c>
      <c r="E1601" s="9" t="s">
        <v>3286</v>
      </c>
      <c r="F1601" s="9" t="s">
        <v>3287</v>
      </c>
      <c r="I1601" s="9" t="s">
        <v>25</v>
      </c>
      <c r="J1601" s="129">
        <v>42055</v>
      </c>
      <c r="K1601" s="129">
        <v>41974</v>
      </c>
      <c r="L1601" s="129">
        <v>42460</v>
      </c>
      <c r="O1601" s="9">
        <v>28</v>
      </c>
      <c r="Q1601" s="9" t="s">
        <v>54</v>
      </c>
      <c r="S1601" s="13">
        <v>7805000</v>
      </c>
      <c r="T1601" s="13">
        <v>7805000</v>
      </c>
      <c r="U1601" s="13">
        <v>1805000</v>
      </c>
      <c r="AF1601" s="51">
        <f t="shared" si="24"/>
        <v>0</v>
      </c>
      <c r="AH1601" s="11">
        <v>42009</v>
      </c>
      <c r="AI1601" s="11">
        <v>42704</v>
      </c>
      <c r="AJ1601" s="13">
        <v>7326919</v>
      </c>
      <c r="AK1601" s="13">
        <v>1465384</v>
      </c>
    </row>
    <row r="1602" spans="1:131" s="18" customFormat="1" ht="19.5" customHeight="1" x14ac:dyDescent="0.25">
      <c r="A1602" s="18">
        <v>1162</v>
      </c>
      <c r="B1602" s="17" t="s">
        <v>3284</v>
      </c>
      <c r="C1602" s="18" t="s">
        <v>3285</v>
      </c>
      <c r="D1602" s="19">
        <v>42514</v>
      </c>
      <c r="G1602" s="19"/>
      <c r="J1602" s="130"/>
      <c r="K1602" s="130"/>
      <c r="L1602" s="130">
        <v>42704</v>
      </c>
      <c r="R1602" s="20"/>
      <c r="S1602" s="20"/>
      <c r="T1602" s="20"/>
      <c r="U1602" s="20"/>
      <c r="V1602" s="20"/>
      <c r="W1602" s="20"/>
      <c r="X1602" s="20"/>
      <c r="Y1602" s="20"/>
      <c r="Z1602" s="20"/>
      <c r="AA1602" s="20"/>
      <c r="AB1602" s="20"/>
      <c r="AC1602" s="20"/>
      <c r="AD1602" s="20"/>
      <c r="AE1602" s="20"/>
      <c r="AF1602" s="80"/>
      <c r="AG1602" s="46"/>
      <c r="AH1602" s="19"/>
      <c r="AI1602" s="19"/>
      <c r="AJ1602" s="20"/>
      <c r="AK1602" s="20"/>
      <c r="AL1602" s="19"/>
      <c r="AM1602" s="19"/>
      <c r="AN1602" s="20"/>
      <c r="AO1602" s="20"/>
      <c r="AP1602" s="19"/>
      <c r="AQ1602" s="19"/>
      <c r="AR1602" s="20"/>
      <c r="AS1602" s="20"/>
      <c r="AT1602" s="19"/>
      <c r="AU1602" s="19"/>
      <c r="AV1602" s="20"/>
      <c r="AW1602" s="20"/>
      <c r="AX1602" s="19"/>
      <c r="AY1602" s="19"/>
      <c r="AZ1602" s="20"/>
      <c r="BA1602" s="20"/>
      <c r="BB1602" s="19"/>
      <c r="BC1602" s="19"/>
      <c r="BD1602" s="20"/>
      <c r="BE1602" s="20"/>
      <c r="BF1602" s="19"/>
      <c r="BG1602" s="19"/>
      <c r="BH1602" s="20"/>
      <c r="BI1602" s="20"/>
      <c r="BJ1602" s="19"/>
      <c r="BK1602" s="19"/>
      <c r="BL1602" s="20"/>
      <c r="BM1602" s="20"/>
      <c r="BN1602" s="19"/>
      <c r="BO1602" s="19"/>
      <c r="BP1602" s="20"/>
      <c r="BQ1602" s="20"/>
      <c r="BT1602" s="20"/>
      <c r="BU1602" s="20"/>
      <c r="BX1602" s="20"/>
      <c r="BY1602" s="20"/>
      <c r="CB1602" s="20"/>
      <c r="CC1602" s="20"/>
      <c r="CF1602" s="20"/>
      <c r="CG1602" s="20"/>
      <c r="CJ1602" s="20"/>
      <c r="CK1602" s="20"/>
      <c r="CN1602" s="20"/>
      <c r="CO1602" s="20"/>
      <c r="CP1602" s="19"/>
      <c r="CQ1602" s="19"/>
      <c r="CR1602" s="20"/>
      <c r="CS1602" s="20"/>
      <c r="CT1602" s="19"/>
      <c r="CU1602" s="19"/>
      <c r="CV1602" s="20"/>
      <c r="CW1602" s="20"/>
      <c r="CX1602" s="96"/>
      <c r="CY1602" s="96"/>
      <c r="CZ1602" s="20"/>
      <c r="DA1602" s="20"/>
      <c r="DB1602" s="96"/>
      <c r="DC1602" s="96"/>
      <c r="DD1602" s="20"/>
      <c r="DE1602" s="20"/>
      <c r="DF1602" s="96"/>
      <c r="DG1602" s="96"/>
      <c r="DH1602" s="20"/>
      <c r="DI1602" s="20"/>
      <c r="DJ1602" s="96"/>
      <c r="DK1602" s="96"/>
      <c r="DL1602" s="20"/>
      <c r="DM1602" s="20"/>
      <c r="DN1602" s="96"/>
      <c r="DO1602" s="96"/>
      <c r="DP1602" s="20"/>
      <c r="DQ1602" s="20"/>
      <c r="DR1602" s="96"/>
      <c r="DS1602" s="96"/>
      <c r="DT1602" s="20"/>
      <c r="DU1602" s="20"/>
      <c r="DV1602" s="96"/>
      <c r="DW1602" s="96"/>
      <c r="DX1602" s="20"/>
      <c r="DY1602" s="20"/>
      <c r="DZ1602" s="56"/>
      <c r="EA1602" s="57"/>
    </row>
    <row r="1603" spans="1:131" ht="19.5" customHeight="1" x14ac:dyDescent="0.25">
      <c r="A1603" s="9">
        <v>1163</v>
      </c>
      <c r="B1603" s="10" t="s">
        <v>3288</v>
      </c>
      <c r="C1603" s="9" t="s">
        <v>3289</v>
      </c>
      <c r="E1603" s="9" t="s">
        <v>268</v>
      </c>
      <c r="F1603" s="9" t="s">
        <v>2583</v>
      </c>
      <c r="I1603" s="9" t="s">
        <v>78</v>
      </c>
      <c r="J1603" s="129">
        <v>42156</v>
      </c>
      <c r="K1603" s="129">
        <v>42037</v>
      </c>
      <c r="L1603" s="129">
        <v>42490</v>
      </c>
      <c r="O1603" s="9">
        <v>29</v>
      </c>
      <c r="Q1603" s="9" t="s">
        <v>54</v>
      </c>
      <c r="S1603" s="13">
        <v>6000000</v>
      </c>
      <c r="T1603" s="13">
        <v>6000000</v>
      </c>
      <c r="U1603" s="13">
        <v>1200000</v>
      </c>
      <c r="AF1603" s="51">
        <f t="shared" si="24"/>
        <v>0</v>
      </c>
      <c r="AH1603" s="11">
        <v>42037</v>
      </c>
      <c r="AI1603" s="11">
        <v>42490</v>
      </c>
      <c r="AJ1603" s="13">
        <v>5984008</v>
      </c>
      <c r="AK1603" s="13">
        <v>1196802</v>
      </c>
    </row>
    <row r="1604" spans="1:131" ht="19.5" customHeight="1" x14ac:dyDescent="0.25">
      <c r="A1604" s="9">
        <v>1164</v>
      </c>
      <c r="B1604" s="10" t="s">
        <v>3290</v>
      </c>
      <c r="C1604" s="9" t="s">
        <v>548</v>
      </c>
      <c r="E1604" s="9" t="s">
        <v>1354</v>
      </c>
      <c r="F1604" s="9" t="s">
        <v>217</v>
      </c>
      <c r="I1604" s="9" t="s">
        <v>25</v>
      </c>
      <c r="J1604" s="129">
        <v>42093</v>
      </c>
      <c r="K1604" s="129">
        <v>42058</v>
      </c>
      <c r="L1604" s="129">
        <v>42505</v>
      </c>
      <c r="O1604" s="9">
        <v>30</v>
      </c>
      <c r="Q1604" s="9" t="s">
        <v>54</v>
      </c>
      <c r="S1604" s="13">
        <v>10000000</v>
      </c>
      <c r="T1604" s="13">
        <v>10000000</v>
      </c>
      <c r="U1604" s="13">
        <v>2000000</v>
      </c>
      <c r="AF1604" s="51">
        <f t="shared" si="24"/>
        <v>0</v>
      </c>
      <c r="AH1604" s="11">
        <v>42153</v>
      </c>
      <c r="AI1604" s="11">
        <v>42825</v>
      </c>
      <c r="AJ1604" s="13">
        <v>10018542</v>
      </c>
      <c r="AK1604" s="13">
        <v>2000000</v>
      </c>
    </row>
    <row r="1605" spans="1:131" s="18" customFormat="1" ht="19.5" customHeight="1" x14ac:dyDescent="0.25">
      <c r="A1605" s="18">
        <v>1164</v>
      </c>
      <c r="B1605" s="17" t="s">
        <v>3290</v>
      </c>
      <c r="C1605" s="18" t="s">
        <v>548</v>
      </c>
      <c r="D1605" s="19">
        <v>42549</v>
      </c>
      <c r="G1605" s="19"/>
      <c r="J1605" s="130"/>
      <c r="K1605" s="130"/>
      <c r="L1605" s="130">
        <v>42825</v>
      </c>
      <c r="R1605" s="20"/>
      <c r="S1605" s="20"/>
      <c r="T1605" s="20"/>
      <c r="U1605" s="20"/>
      <c r="V1605" s="20"/>
      <c r="W1605" s="20"/>
      <c r="X1605" s="20"/>
      <c r="Y1605" s="20"/>
      <c r="Z1605" s="20"/>
      <c r="AA1605" s="20"/>
      <c r="AB1605" s="20"/>
      <c r="AC1605" s="20"/>
      <c r="AD1605" s="20"/>
      <c r="AE1605" s="20"/>
      <c r="AF1605" s="80"/>
      <c r="AG1605" s="46"/>
      <c r="AH1605" s="19"/>
      <c r="AI1605" s="19"/>
      <c r="AJ1605" s="20"/>
      <c r="AK1605" s="20"/>
      <c r="AL1605" s="19"/>
      <c r="AM1605" s="19"/>
      <c r="AN1605" s="20"/>
      <c r="AO1605" s="20"/>
      <c r="AP1605" s="19"/>
      <c r="AQ1605" s="19"/>
      <c r="AR1605" s="20"/>
      <c r="AS1605" s="20"/>
      <c r="AT1605" s="19"/>
      <c r="AU1605" s="19"/>
      <c r="AV1605" s="20"/>
      <c r="AW1605" s="20"/>
      <c r="AX1605" s="19"/>
      <c r="AY1605" s="19"/>
      <c r="AZ1605" s="20"/>
      <c r="BA1605" s="20"/>
      <c r="BB1605" s="19"/>
      <c r="BC1605" s="19"/>
      <c r="BD1605" s="20"/>
      <c r="BE1605" s="20"/>
      <c r="BF1605" s="19"/>
      <c r="BG1605" s="19"/>
      <c r="BH1605" s="20"/>
      <c r="BI1605" s="20"/>
      <c r="BJ1605" s="19"/>
      <c r="BK1605" s="19"/>
      <c r="BL1605" s="20"/>
      <c r="BM1605" s="20"/>
      <c r="BN1605" s="19"/>
      <c r="BO1605" s="19"/>
      <c r="BP1605" s="20"/>
      <c r="BQ1605" s="20"/>
      <c r="BT1605" s="20"/>
      <c r="BU1605" s="20"/>
      <c r="BX1605" s="20"/>
      <c r="BY1605" s="20"/>
      <c r="CB1605" s="20"/>
      <c r="CC1605" s="20"/>
      <c r="CF1605" s="20"/>
      <c r="CG1605" s="20"/>
      <c r="CJ1605" s="20"/>
      <c r="CK1605" s="20"/>
      <c r="CN1605" s="20"/>
      <c r="CO1605" s="20"/>
      <c r="CP1605" s="19"/>
      <c r="CQ1605" s="19"/>
      <c r="CR1605" s="20"/>
      <c r="CS1605" s="20"/>
      <c r="CT1605" s="19"/>
      <c r="CU1605" s="19"/>
      <c r="CV1605" s="20"/>
      <c r="CW1605" s="20"/>
      <c r="CX1605" s="96"/>
      <c r="CY1605" s="96"/>
      <c r="CZ1605" s="20"/>
      <c r="DA1605" s="20"/>
      <c r="DB1605" s="96"/>
      <c r="DC1605" s="96"/>
      <c r="DD1605" s="20"/>
      <c r="DE1605" s="20"/>
      <c r="DF1605" s="96"/>
      <c r="DG1605" s="96"/>
      <c r="DH1605" s="20"/>
      <c r="DI1605" s="20"/>
      <c r="DJ1605" s="96"/>
      <c r="DK1605" s="96"/>
      <c r="DL1605" s="20"/>
      <c r="DM1605" s="20"/>
      <c r="DN1605" s="96"/>
      <c r="DO1605" s="96"/>
      <c r="DP1605" s="20"/>
      <c r="DQ1605" s="20"/>
      <c r="DR1605" s="96"/>
      <c r="DS1605" s="96"/>
      <c r="DT1605" s="20"/>
      <c r="DU1605" s="20"/>
      <c r="DV1605" s="96"/>
      <c r="DW1605" s="96"/>
      <c r="DX1605" s="20"/>
      <c r="DY1605" s="20"/>
      <c r="DZ1605" s="56"/>
      <c r="EA1605" s="57"/>
    </row>
    <row r="1606" spans="1:131" ht="19.5" customHeight="1" x14ac:dyDescent="0.25">
      <c r="A1606" s="9">
        <v>1165</v>
      </c>
      <c r="B1606" s="10" t="s">
        <v>3291</v>
      </c>
      <c r="C1606" s="9" t="s">
        <v>3292</v>
      </c>
      <c r="E1606" s="9" t="s">
        <v>3220</v>
      </c>
      <c r="F1606" s="9" t="s">
        <v>197</v>
      </c>
      <c r="I1606" s="9" t="s">
        <v>78</v>
      </c>
      <c r="J1606" s="129">
        <v>42139</v>
      </c>
      <c r="K1606" s="129">
        <v>41974</v>
      </c>
      <c r="L1606" s="129">
        <v>42185</v>
      </c>
      <c r="O1606" s="9">
        <v>28</v>
      </c>
      <c r="Q1606" s="9" t="s">
        <v>54</v>
      </c>
      <c r="S1606" s="13">
        <v>17800000</v>
      </c>
      <c r="T1606" s="13">
        <v>17800000</v>
      </c>
      <c r="U1606" s="13">
        <v>3560000</v>
      </c>
      <c r="AF1606" s="51">
        <f t="shared" si="24"/>
        <v>0</v>
      </c>
      <c r="AH1606" s="11">
        <v>42005</v>
      </c>
      <c r="AI1606" s="11">
        <v>42185</v>
      </c>
      <c r="AJ1606" s="13">
        <v>17803876</v>
      </c>
      <c r="AK1606" s="13">
        <v>3560000</v>
      </c>
    </row>
    <row r="1607" spans="1:131" ht="19.5" customHeight="1" x14ac:dyDescent="0.25">
      <c r="A1607" s="9">
        <v>1166</v>
      </c>
      <c r="B1607" s="10" t="s">
        <v>3293</v>
      </c>
      <c r="C1607" s="9" t="s">
        <v>6190</v>
      </c>
      <c r="E1607" s="9" t="s">
        <v>2511</v>
      </c>
      <c r="F1607" s="9" t="s">
        <v>525</v>
      </c>
      <c r="I1607" s="9" t="s">
        <v>205</v>
      </c>
      <c r="J1607" s="129">
        <v>42084</v>
      </c>
      <c r="K1607" s="129">
        <v>42037</v>
      </c>
      <c r="L1607" s="129">
        <v>42373</v>
      </c>
      <c r="O1607" s="9">
        <v>29</v>
      </c>
      <c r="Q1607" s="9" t="s">
        <v>54</v>
      </c>
      <c r="S1607" s="13">
        <v>21000000</v>
      </c>
      <c r="T1607" s="13">
        <v>21000000</v>
      </c>
      <c r="U1607" s="13">
        <v>5250000</v>
      </c>
      <c r="AF1607" s="51">
        <f t="shared" si="24"/>
        <v>0</v>
      </c>
      <c r="AH1607" s="11">
        <v>42037</v>
      </c>
      <c r="AI1607" s="11">
        <v>42369</v>
      </c>
      <c r="AJ1607" s="13">
        <v>21000000</v>
      </c>
      <c r="AK1607" s="13">
        <v>5250000</v>
      </c>
      <c r="AL1607" s="11">
        <v>42604</v>
      </c>
      <c r="AM1607" s="11">
        <v>42886</v>
      </c>
      <c r="AN1607" s="13">
        <v>20657119</v>
      </c>
      <c r="AO1607" s="13">
        <v>5164280</v>
      </c>
    </row>
    <row r="1608" spans="1:131" ht="19.5" customHeight="1" x14ac:dyDescent="0.25">
      <c r="A1608" s="9">
        <v>1167</v>
      </c>
      <c r="B1608" s="10" t="s">
        <v>3294</v>
      </c>
      <c r="C1608" s="9" t="s">
        <v>3295</v>
      </c>
      <c r="E1608" s="9" t="s">
        <v>3296</v>
      </c>
      <c r="F1608" s="9" t="s">
        <v>3297</v>
      </c>
      <c r="I1608" s="9" t="s">
        <v>78</v>
      </c>
      <c r="J1608" s="129">
        <v>42058</v>
      </c>
      <c r="K1608" s="129">
        <v>41883</v>
      </c>
      <c r="L1608" s="129">
        <v>42551</v>
      </c>
      <c r="O1608" s="9">
        <v>30</v>
      </c>
      <c r="Q1608" s="9" t="s">
        <v>54</v>
      </c>
      <c r="S1608" s="13">
        <v>77500000</v>
      </c>
      <c r="T1608" s="13">
        <v>77500000</v>
      </c>
      <c r="U1608" s="13">
        <v>15500000</v>
      </c>
      <c r="AF1608" s="51">
        <f t="shared" si="24"/>
        <v>0</v>
      </c>
      <c r="AH1608" s="11">
        <v>41883</v>
      </c>
      <c r="AI1608" s="11">
        <v>42551</v>
      </c>
      <c r="AJ1608" s="13">
        <v>77500000</v>
      </c>
      <c r="AK1608" s="13">
        <v>15500000</v>
      </c>
    </row>
    <row r="1609" spans="1:131" ht="19.5" customHeight="1" x14ac:dyDescent="0.25">
      <c r="A1609" s="9">
        <v>1168</v>
      </c>
      <c r="B1609" s="10" t="s">
        <v>3298</v>
      </c>
      <c r="C1609" s="9" t="s">
        <v>3299</v>
      </c>
      <c r="E1609" s="9" t="s">
        <v>662</v>
      </c>
      <c r="F1609" s="9" t="s">
        <v>3300</v>
      </c>
      <c r="I1609" s="9" t="s">
        <v>78</v>
      </c>
      <c r="J1609" s="129">
        <v>42051</v>
      </c>
      <c r="K1609" s="129">
        <v>41988</v>
      </c>
      <c r="L1609" s="129">
        <v>42200</v>
      </c>
      <c r="O1609" s="9">
        <v>24</v>
      </c>
      <c r="Q1609" s="9" t="s">
        <v>61</v>
      </c>
      <c r="S1609" s="13">
        <v>330991494</v>
      </c>
      <c r="T1609" s="13">
        <v>330991494</v>
      </c>
      <c r="U1609" s="13">
        <v>82747874</v>
      </c>
      <c r="AF1609" s="51">
        <f t="shared" si="24"/>
        <v>0</v>
      </c>
      <c r="AH1609" s="11">
        <v>41988</v>
      </c>
      <c r="AI1609" s="11">
        <v>42200</v>
      </c>
      <c r="AJ1609" s="13">
        <v>374351462</v>
      </c>
      <c r="AK1609" s="13">
        <v>82747874</v>
      </c>
    </row>
    <row r="1610" spans="1:131" ht="19.5" customHeight="1" x14ac:dyDescent="0.25">
      <c r="A1610" s="9">
        <v>1169</v>
      </c>
      <c r="B1610" s="10" t="s">
        <v>3301</v>
      </c>
      <c r="C1610" s="9" t="s">
        <v>3302</v>
      </c>
      <c r="E1610" s="9" t="s">
        <v>2644</v>
      </c>
      <c r="F1610" s="9" t="s">
        <v>145</v>
      </c>
      <c r="I1610" s="9" t="s">
        <v>28</v>
      </c>
      <c r="J1610" s="129">
        <v>42065</v>
      </c>
      <c r="K1610" s="129">
        <v>41934</v>
      </c>
      <c r="L1610" s="129">
        <v>42247</v>
      </c>
      <c r="O1610" s="9">
        <v>30</v>
      </c>
      <c r="Q1610" s="9" t="s">
        <v>54</v>
      </c>
      <c r="S1610" s="13">
        <v>4000000</v>
      </c>
      <c r="T1610" s="13">
        <v>4000000</v>
      </c>
      <c r="U1610" s="13">
        <v>800000</v>
      </c>
      <c r="AF1610" s="51">
        <f t="shared" si="24"/>
        <v>0</v>
      </c>
      <c r="AH1610" s="11">
        <v>41934</v>
      </c>
      <c r="AI1610" s="11">
        <v>42368</v>
      </c>
      <c r="AJ1610" s="13">
        <v>4829010</v>
      </c>
      <c r="AK1610" s="13">
        <v>1150000</v>
      </c>
    </row>
    <row r="1611" spans="1:131" s="18" customFormat="1" ht="19.5" customHeight="1" x14ac:dyDescent="0.25">
      <c r="A1611" s="18">
        <v>1169</v>
      </c>
      <c r="B1611" s="17" t="s">
        <v>3301</v>
      </c>
      <c r="C1611" s="18" t="s">
        <v>3302</v>
      </c>
      <c r="D1611" s="19">
        <v>42388</v>
      </c>
      <c r="G1611" s="19"/>
      <c r="J1611" s="130"/>
      <c r="K1611" s="130"/>
      <c r="L1611" s="130"/>
      <c r="R1611" s="20"/>
      <c r="S1611" s="20">
        <v>4600000</v>
      </c>
      <c r="T1611" s="20">
        <v>4600000</v>
      </c>
      <c r="U1611" s="20">
        <v>1150000</v>
      </c>
      <c r="V1611" s="20"/>
      <c r="W1611" s="20"/>
      <c r="X1611" s="20"/>
      <c r="Y1611" s="20"/>
      <c r="Z1611" s="20"/>
      <c r="AA1611" s="20"/>
      <c r="AB1611" s="20"/>
      <c r="AC1611" s="20"/>
      <c r="AD1611" s="20"/>
      <c r="AE1611" s="20"/>
      <c r="AF1611" s="80"/>
      <c r="AG1611" s="46"/>
      <c r="AH1611" s="19"/>
      <c r="AI1611" s="19"/>
      <c r="AJ1611" s="20"/>
      <c r="AK1611" s="20"/>
      <c r="AL1611" s="19"/>
      <c r="AM1611" s="19"/>
      <c r="AN1611" s="20"/>
      <c r="AO1611" s="20"/>
      <c r="AP1611" s="19"/>
      <c r="AQ1611" s="19"/>
      <c r="AR1611" s="20"/>
      <c r="AS1611" s="20"/>
      <c r="AT1611" s="19"/>
      <c r="AU1611" s="19"/>
      <c r="AV1611" s="20"/>
      <c r="AW1611" s="20"/>
      <c r="AX1611" s="19"/>
      <c r="AY1611" s="19"/>
      <c r="AZ1611" s="20"/>
      <c r="BA1611" s="20"/>
      <c r="BB1611" s="19"/>
      <c r="BC1611" s="19"/>
      <c r="BD1611" s="20"/>
      <c r="BE1611" s="20"/>
      <c r="BF1611" s="19"/>
      <c r="BG1611" s="19"/>
      <c r="BH1611" s="20"/>
      <c r="BI1611" s="20"/>
      <c r="BJ1611" s="19"/>
      <c r="BK1611" s="19"/>
      <c r="BL1611" s="20"/>
      <c r="BM1611" s="20"/>
      <c r="BN1611" s="19"/>
      <c r="BO1611" s="19"/>
      <c r="BP1611" s="20"/>
      <c r="BQ1611" s="20"/>
      <c r="BT1611" s="20"/>
      <c r="BU1611" s="20"/>
      <c r="BX1611" s="20"/>
      <c r="BY1611" s="20"/>
      <c r="CB1611" s="20"/>
      <c r="CC1611" s="20"/>
      <c r="CF1611" s="20"/>
      <c r="CG1611" s="20"/>
      <c r="CJ1611" s="20"/>
      <c r="CK1611" s="20"/>
      <c r="CN1611" s="20"/>
      <c r="CO1611" s="20"/>
      <c r="CP1611" s="19"/>
      <c r="CQ1611" s="19"/>
      <c r="CR1611" s="20"/>
      <c r="CS1611" s="20"/>
      <c r="CT1611" s="19"/>
      <c r="CU1611" s="19"/>
      <c r="CV1611" s="20"/>
      <c r="CW1611" s="20"/>
      <c r="CX1611" s="96"/>
      <c r="CY1611" s="96"/>
      <c r="CZ1611" s="20"/>
      <c r="DA1611" s="20"/>
      <c r="DB1611" s="96"/>
      <c r="DC1611" s="96"/>
      <c r="DD1611" s="20"/>
      <c r="DE1611" s="20"/>
      <c r="DF1611" s="96"/>
      <c r="DG1611" s="96"/>
      <c r="DH1611" s="20"/>
      <c r="DI1611" s="20"/>
      <c r="DJ1611" s="96"/>
      <c r="DK1611" s="96"/>
      <c r="DL1611" s="20"/>
      <c r="DM1611" s="20"/>
      <c r="DN1611" s="96"/>
      <c r="DO1611" s="96"/>
      <c r="DP1611" s="20"/>
      <c r="DQ1611" s="20"/>
      <c r="DR1611" s="96"/>
      <c r="DS1611" s="96"/>
      <c r="DT1611" s="20"/>
      <c r="DU1611" s="20"/>
      <c r="DV1611" s="96"/>
      <c r="DW1611" s="96"/>
      <c r="DX1611" s="20"/>
      <c r="DY1611" s="20"/>
      <c r="DZ1611" s="56"/>
      <c r="EA1611" s="57"/>
    </row>
    <row r="1612" spans="1:131" s="18" customFormat="1" ht="19.5" customHeight="1" x14ac:dyDescent="0.25">
      <c r="A1612" s="18">
        <v>1169</v>
      </c>
      <c r="B1612" s="17" t="s">
        <v>3301</v>
      </c>
      <c r="C1612" s="18" t="s">
        <v>4416</v>
      </c>
      <c r="D1612" s="19">
        <v>42503</v>
      </c>
      <c r="G1612" s="19"/>
      <c r="J1612" s="130"/>
      <c r="K1612" s="130"/>
      <c r="L1612" s="130"/>
      <c r="R1612" s="20"/>
      <c r="S1612" s="20"/>
      <c r="T1612" s="20"/>
      <c r="U1612" s="20"/>
      <c r="V1612" s="20"/>
      <c r="W1612" s="20"/>
      <c r="X1612" s="20"/>
      <c r="Y1612" s="20"/>
      <c r="Z1612" s="20"/>
      <c r="AA1612" s="20"/>
      <c r="AB1612" s="20"/>
      <c r="AC1612" s="20"/>
      <c r="AD1612" s="20"/>
      <c r="AE1612" s="20"/>
      <c r="AF1612" s="80"/>
      <c r="AG1612" s="46"/>
      <c r="AH1612" s="19"/>
      <c r="AI1612" s="19"/>
      <c r="AJ1612" s="20"/>
      <c r="AK1612" s="20"/>
      <c r="AL1612" s="19"/>
      <c r="AM1612" s="19"/>
      <c r="AN1612" s="20"/>
      <c r="AO1612" s="20"/>
      <c r="AP1612" s="19"/>
      <c r="AQ1612" s="19"/>
      <c r="AR1612" s="20"/>
      <c r="AS1612" s="20"/>
      <c r="AT1612" s="19"/>
      <c r="AU1612" s="19"/>
      <c r="AV1612" s="20"/>
      <c r="AW1612" s="20"/>
      <c r="AX1612" s="19"/>
      <c r="AY1612" s="19"/>
      <c r="AZ1612" s="20"/>
      <c r="BA1612" s="20"/>
      <c r="BB1612" s="19"/>
      <c r="BC1612" s="19"/>
      <c r="BD1612" s="20"/>
      <c r="BE1612" s="20"/>
      <c r="BF1612" s="19"/>
      <c r="BG1612" s="19"/>
      <c r="BH1612" s="20"/>
      <c r="BI1612" s="20"/>
      <c r="BJ1612" s="19"/>
      <c r="BK1612" s="19"/>
      <c r="BL1612" s="20"/>
      <c r="BM1612" s="20"/>
      <c r="BN1612" s="19"/>
      <c r="BO1612" s="19"/>
      <c r="BP1612" s="20"/>
      <c r="BQ1612" s="20"/>
      <c r="BT1612" s="20"/>
      <c r="BU1612" s="20"/>
      <c r="BX1612" s="20"/>
      <c r="BY1612" s="20"/>
      <c r="CB1612" s="20"/>
      <c r="CC1612" s="20"/>
      <c r="CF1612" s="20"/>
      <c r="CG1612" s="20"/>
      <c r="CJ1612" s="20"/>
      <c r="CK1612" s="20"/>
      <c r="CN1612" s="20"/>
      <c r="CO1612" s="20"/>
      <c r="CP1612" s="19"/>
      <c r="CQ1612" s="19"/>
      <c r="CR1612" s="20"/>
      <c r="CS1612" s="20"/>
      <c r="CT1612" s="19"/>
      <c r="CU1612" s="19"/>
      <c r="CV1612" s="20"/>
      <c r="CW1612" s="20"/>
      <c r="CX1612" s="96"/>
      <c r="CY1612" s="96"/>
      <c r="CZ1612" s="20"/>
      <c r="DA1612" s="20"/>
      <c r="DB1612" s="96"/>
      <c r="DC1612" s="96"/>
      <c r="DD1612" s="20"/>
      <c r="DE1612" s="20"/>
      <c r="DF1612" s="96"/>
      <c r="DG1612" s="96"/>
      <c r="DH1612" s="20"/>
      <c r="DI1612" s="20"/>
      <c r="DJ1612" s="96"/>
      <c r="DK1612" s="96"/>
      <c r="DL1612" s="20"/>
      <c r="DM1612" s="20"/>
      <c r="DN1612" s="96"/>
      <c r="DO1612" s="96"/>
      <c r="DP1612" s="20"/>
      <c r="DQ1612" s="20"/>
      <c r="DR1612" s="96"/>
      <c r="DS1612" s="96"/>
      <c r="DT1612" s="20"/>
      <c r="DU1612" s="20"/>
      <c r="DV1612" s="96"/>
      <c r="DW1612" s="96"/>
      <c r="DX1612" s="20"/>
      <c r="DY1612" s="20"/>
      <c r="DZ1612" s="56"/>
      <c r="EA1612" s="57"/>
    </row>
    <row r="1613" spans="1:131" ht="19.5" customHeight="1" x14ac:dyDescent="0.25">
      <c r="A1613" s="9">
        <v>1170</v>
      </c>
      <c r="B1613" s="10" t="s">
        <v>3303</v>
      </c>
      <c r="C1613" s="9" t="s">
        <v>3304</v>
      </c>
      <c r="E1613" s="9" t="s">
        <v>3305</v>
      </c>
      <c r="F1613" s="9" t="s">
        <v>2713</v>
      </c>
      <c r="I1613" s="9" t="s">
        <v>25</v>
      </c>
      <c r="J1613" s="129">
        <v>41983</v>
      </c>
      <c r="K1613" s="129">
        <v>41705</v>
      </c>
      <c r="L1613" s="129">
        <v>42070</v>
      </c>
      <c r="O1613" s="9">
        <v>27</v>
      </c>
      <c r="Q1613" s="9" t="s">
        <v>54</v>
      </c>
      <c r="S1613" s="13">
        <v>5200000</v>
      </c>
      <c r="T1613" s="13">
        <v>5200000</v>
      </c>
      <c r="U1613" s="13">
        <v>1040000</v>
      </c>
      <c r="AF1613" s="51">
        <f t="shared" si="24"/>
        <v>0</v>
      </c>
    </row>
    <row r="1614" spans="1:131" ht="19.5" customHeight="1" x14ac:dyDescent="0.25">
      <c r="A1614" s="9">
        <v>1171</v>
      </c>
      <c r="B1614" s="10" t="s">
        <v>3306</v>
      </c>
      <c r="C1614" s="9" t="s">
        <v>3307</v>
      </c>
      <c r="E1614" s="9" t="s">
        <v>1009</v>
      </c>
      <c r="F1614" s="9" t="s">
        <v>1289</v>
      </c>
      <c r="I1614" s="9" t="s">
        <v>1093</v>
      </c>
      <c r="J1614" s="129">
        <v>41960</v>
      </c>
      <c r="K1614" s="129">
        <v>41782</v>
      </c>
      <c r="L1614" s="129">
        <v>42094</v>
      </c>
      <c r="O1614" s="9">
        <v>29</v>
      </c>
      <c r="Q1614" s="9" t="s">
        <v>54</v>
      </c>
      <c r="S1614" s="13">
        <v>16200000</v>
      </c>
      <c r="T1614" s="13">
        <v>16200000</v>
      </c>
      <c r="U1614" s="13">
        <v>3240000</v>
      </c>
      <c r="AF1614" s="51">
        <f t="shared" si="24"/>
        <v>0</v>
      </c>
      <c r="AH1614" s="11">
        <v>41782</v>
      </c>
      <c r="AI1614" s="11">
        <v>42428</v>
      </c>
      <c r="AJ1614" s="13">
        <v>15195423</v>
      </c>
      <c r="AK1614" s="13">
        <v>3039085</v>
      </c>
    </row>
    <row r="1615" spans="1:131" s="18" customFormat="1" ht="19.5" customHeight="1" x14ac:dyDescent="0.25">
      <c r="A1615" s="18">
        <v>1171</v>
      </c>
      <c r="B1615" s="17" t="s">
        <v>3306</v>
      </c>
      <c r="C1615" s="18" t="s">
        <v>3307</v>
      </c>
      <c r="D1615" s="19">
        <v>42502</v>
      </c>
      <c r="G1615" s="19"/>
      <c r="J1615" s="130"/>
      <c r="K1615" s="130"/>
      <c r="L1615" s="130">
        <v>42428</v>
      </c>
      <c r="R1615" s="20"/>
      <c r="S1615" s="20"/>
      <c r="T1615" s="20"/>
      <c r="U1615" s="20"/>
      <c r="V1615" s="20"/>
      <c r="W1615" s="20"/>
      <c r="X1615" s="20"/>
      <c r="Y1615" s="20"/>
      <c r="Z1615" s="20"/>
      <c r="AA1615" s="20"/>
      <c r="AB1615" s="20"/>
      <c r="AC1615" s="20"/>
      <c r="AD1615" s="20"/>
      <c r="AE1615" s="20"/>
      <c r="AF1615" s="80"/>
      <c r="AG1615" s="46"/>
      <c r="AH1615" s="19"/>
      <c r="AI1615" s="19"/>
      <c r="AJ1615" s="20"/>
      <c r="AK1615" s="20"/>
      <c r="AL1615" s="19"/>
      <c r="AM1615" s="19"/>
      <c r="AN1615" s="20"/>
      <c r="AO1615" s="20"/>
      <c r="AP1615" s="19"/>
      <c r="AQ1615" s="19"/>
      <c r="AR1615" s="20"/>
      <c r="AS1615" s="20"/>
      <c r="AT1615" s="19"/>
      <c r="AU1615" s="19"/>
      <c r="AV1615" s="20"/>
      <c r="AW1615" s="20"/>
      <c r="AX1615" s="19"/>
      <c r="AY1615" s="19"/>
      <c r="AZ1615" s="20"/>
      <c r="BA1615" s="20"/>
      <c r="BB1615" s="19"/>
      <c r="BC1615" s="19"/>
      <c r="BD1615" s="20"/>
      <c r="BE1615" s="20"/>
      <c r="BF1615" s="19"/>
      <c r="BG1615" s="19"/>
      <c r="BH1615" s="20"/>
      <c r="BI1615" s="20"/>
      <c r="BJ1615" s="19"/>
      <c r="BK1615" s="19"/>
      <c r="BL1615" s="20"/>
      <c r="BM1615" s="20"/>
      <c r="BN1615" s="19"/>
      <c r="BO1615" s="19"/>
      <c r="BP1615" s="20"/>
      <c r="BQ1615" s="20"/>
      <c r="BT1615" s="20"/>
      <c r="BU1615" s="20"/>
      <c r="BX1615" s="20"/>
      <c r="BY1615" s="20"/>
      <c r="CB1615" s="20"/>
      <c r="CC1615" s="20"/>
      <c r="CF1615" s="20"/>
      <c r="CG1615" s="20"/>
      <c r="CJ1615" s="20"/>
      <c r="CK1615" s="20"/>
      <c r="CN1615" s="20"/>
      <c r="CO1615" s="20"/>
      <c r="CP1615" s="19"/>
      <c r="CQ1615" s="19"/>
      <c r="CR1615" s="20"/>
      <c r="CS1615" s="20"/>
      <c r="CT1615" s="19"/>
      <c r="CU1615" s="19"/>
      <c r="CV1615" s="20"/>
      <c r="CW1615" s="20"/>
      <c r="CX1615" s="96"/>
      <c r="CY1615" s="96"/>
      <c r="CZ1615" s="20"/>
      <c r="DA1615" s="20"/>
      <c r="DB1615" s="96"/>
      <c r="DC1615" s="96"/>
      <c r="DD1615" s="20"/>
      <c r="DE1615" s="20"/>
      <c r="DF1615" s="96"/>
      <c r="DG1615" s="96"/>
      <c r="DH1615" s="20"/>
      <c r="DI1615" s="20"/>
      <c r="DJ1615" s="96"/>
      <c r="DK1615" s="96"/>
      <c r="DL1615" s="20"/>
      <c r="DM1615" s="20"/>
      <c r="DN1615" s="96"/>
      <c r="DO1615" s="96"/>
      <c r="DP1615" s="20"/>
      <c r="DQ1615" s="20"/>
      <c r="DR1615" s="96"/>
      <c r="DS1615" s="96"/>
      <c r="DT1615" s="20"/>
      <c r="DU1615" s="20"/>
      <c r="DV1615" s="96"/>
      <c r="DW1615" s="96"/>
      <c r="DX1615" s="20"/>
      <c r="DY1615" s="20"/>
      <c r="DZ1615" s="56"/>
      <c r="EA1615" s="57"/>
    </row>
    <row r="1616" spans="1:131" ht="19.5" customHeight="1" x14ac:dyDescent="0.25">
      <c r="A1616" s="9">
        <v>1172</v>
      </c>
      <c r="B1616" s="10" t="s">
        <v>3308</v>
      </c>
      <c r="C1616" s="9" t="s">
        <v>3309</v>
      </c>
      <c r="E1616" s="9" t="s">
        <v>372</v>
      </c>
      <c r="F1616" s="9" t="s">
        <v>1377</v>
      </c>
      <c r="I1616" s="9" t="s">
        <v>28</v>
      </c>
      <c r="O1616" s="9">
        <v>28</v>
      </c>
      <c r="AF1616" s="51">
        <f t="shared" si="24"/>
        <v>0</v>
      </c>
    </row>
    <row r="1617" spans="1:131" ht="19.5" customHeight="1" x14ac:dyDescent="0.25">
      <c r="A1617" s="9">
        <v>1173</v>
      </c>
      <c r="B1617" s="10" t="s">
        <v>3310</v>
      </c>
      <c r="C1617" s="9" t="s">
        <v>3311</v>
      </c>
      <c r="E1617" s="9" t="s">
        <v>3312</v>
      </c>
      <c r="F1617" s="9" t="s">
        <v>3313</v>
      </c>
      <c r="M1617" s="9" t="s">
        <v>20</v>
      </c>
      <c r="O1617" s="9">
        <v>24</v>
      </c>
      <c r="AF1617" s="51">
        <f t="shared" si="24"/>
        <v>0</v>
      </c>
    </row>
    <row r="1618" spans="1:131" ht="19.5" customHeight="1" x14ac:dyDescent="0.25">
      <c r="A1618" s="9">
        <v>1174</v>
      </c>
      <c r="B1618" s="10" t="s">
        <v>3314</v>
      </c>
      <c r="C1618" s="9" t="s">
        <v>3315</v>
      </c>
      <c r="E1618" s="9" t="s">
        <v>3316</v>
      </c>
      <c r="F1618" s="9" t="s">
        <v>3317</v>
      </c>
      <c r="I1618" s="9" t="s">
        <v>28</v>
      </c>
      <c r="J1618" s="129">
        <v>42165</v>
      </c>
      <c r="K1618" s="129">
        <v>42126</v>
      </c>
      <c r="L1618" s="129">
        <v>42307</v>
      </c>
      <c r="M1618" s="9" t="s">
        <v>20</v>
      </c>
      <c r="O1618" s="9">
        <v>31</v>
      </c>
      <c r="Q1618" s="9" t="s">
        <v>54</v>
      </c>
      <c r="R1618" s="13">
        <v>8000000</v>
      </c>
      <c r="S1618" s="13">
        <v>8000000</v>
      </c>
      <c r="T1618" s="13">
        <v>8000000</v>
      </c>
      <c r="U1618" s="13">
        <v>2000000</v>
      </c>
      <c r="AF1618" s="51">
        <f t="shared" si="24"/>
        <v>0</v>
      </c>
      <c r="AG1618" s="45">
        <v>6000000</v>
      </c>
      <c r="AH1618" s="11">
        <v>42126</v>
      </c>
      <c r="AI1618" s="11">
        <v>42303</v>
      </c>
      <c r="AJ1618" s="13">
        <v>8000000</v>
      </c>
      <c r="AK1618" s="13">
        <v>2000000</v>
      </c>
    </row>
    <row r="1619" spans="1:131" ht="19.5" customHeight="1" x14ac:dyDescent="0.25">
      <c r="A1619" s="9">
        <v>1175</v>
      </c>
      <c r="B1619" s="10" t="s">
        <v>3318</v>
      </c>
      <c r="C1619" s="9" t="s">
        <v>3319</v>
      </c>
      <c r="E1619" s="9" t="s">
        <v>3320</v>
      </c>
      <c r="F1619" s="9" t="s">
        <v>3321</v>
      </c>
      <c r="O1619" s="9">
        <v>32</v>
      </c>
      <c r="AF1619" s="51">
        <f t="shared" si="24"/>
        <v>0</v>
      </c>
    </row>
    <row r="1620" spans="1:131" ht="19.5" customHeight="1" x14ac:dyDescent="0.25">
      <c r="A1620" s="9">
        <v>1176</v>
      </c>
      <c r="B1620" s="10" t="s">
        <v>3322</v>
      </c>
      <c r="C1620" s="9" t="s">
        <v>3323</v>
      </c>
      <c r="E1620" s="9" t="s">
        <v>3014</v>
      </c>
      <c r="F1620" s="9" t="s">
        <v>427</v>
      </c>
      <c r="I1620" s="9" t="s">
        <v>28</v>
      </c>
      <c r="J1620" s="129">
        <v>42028</v>
      </c>
      <c r="K1620" s="129">
        <v>42022</v>
      </c>
      <c r="L1620" s="129">
        <v>42247</v>
      </c>
      <c r="O1620" s="9">
        <v>30</v>
      </c>
      <c r="Q1620" s="9" t="s">
        <v>54</v>
      </c>
      <c r="S1620" s="13">
        <v>14000000</v>
      </c>
      <c r="T1620" s="13">
        <v>14000000</v>
      </c>
      <c r="U1620" s="13">
        <v>3500000</v>
      </c>
      <c r="AF1620" s="51">
        <f t="shared" si="24"/>
        <v>0</v>
      </c>
      <c r="AH1620" s="11">
        <v>42022</v>
      </c>
      <c r="AI1620" s="11">
        <v>42247</v>
      </c>
      <c r="AJ1620" s="13">
        <v>15785161</v>
      </c>
      <c r="AK1620" s="13">
        <v>3946290</v>
      </c>
    </row>
    <row r="1621" spans="1:131" s="18" customFormat="1" ht="19.5" customHeight="1" x14ac:dyDescent="0.25">
      <c r="A1621" s="18">
        <v>1176</v>
      </c>
      <c r="B1621" s="17" t="s">
        <v>3322</v>
      </c>
      <c r="C1621" s="18" t="s">
        <v>3323</v>
      </c>
      <c r="D1621" s="19">
        <v>42388</v>
      </c>
      <c r="G1621" s="19"/>
      <c r="J1621" s="130"/>
      <c r="K1621" s="130"/>
      <c r="L1621" s="130"/>
      <c r="R1621" s="20"/>
      <c r="S1621" s="20">
        <v>15785161</v>
      </c>
      <c r="T1621" s="20">
        <v>15785161</v>
      </c>
      <c r="U1621" s="20">
        <v>3946290</v>
      </c>
      <c r="V1621" s="20"/>
      <c r="W1621" s="20"/>
      <c r="X1621" s="20"/>
      <c r="Y1621" s="20"/>
      <c r="Z1621" s="20"/>
      <c r="AA1621" s="20"/>
      <c r="AB1621" s="20"/>
      <c r="AC1621" s="20"/>
      <c r="AD1621" s="20"/>
      <c r="AE1621" s="20"/>
      <c r="AF1621" s="80"/>
      <c r="AG1621" s="46"/>
      <c r="AH1621" s="19"/>
      <c r="AI1621" s="19"/>
      <c r="AJ1621" s="20"/>
      <c r="AK1621" s="20"/>
      <c r="AL1621" s="19"/>
      <c r="AM1621" s="19"/>
      <c r="AN1621" s="20"/>
      <c r="AO1621" s="20"/>
      <c r="AP1621" s="19"/>
      <c r="AQ1621" s="19"/>
      <c r="AR1621" s="20"/>
      <c r="AS1621" s="20"/>
      <c r="AT1621" s="19"/>
      <c r="AU1621" s="19"/>
      <c r="AV1621" s="20"/>
      <c r="AW1621" s="20"/>
      <c r="AX1621" s="19"/>
      <c r="AY1621" s="19"/>
      <c r="AZ1621" s="20"/>
      <c r="BA1621" s="20"/>
      <c r="BB1621" s="19"/>
      <c r="BC1621" s="19"/>
      <c r="BD1621" s="20"/>
      <c r="BE1621" s="20"/>
      <c r="BF1621" s="19"/>
      <c r="BG1621" s="19"/>
      <c r="BH1621" s="20"/>
      <c r="BI1621" s="20"/>
      <c r="BJ1621" s="19"/>
      <c r="BK1621" s="19"/>
      <c r="BL1621" s="20"/>
      <c r="BM1621" s="20"/>
      <c r="BN1621" s="19"/>
      <c r="BO1621" s="19"/>
      <c r="BP1621" s="20"/>
      <c r="BQ1621" s="20"/>
      <c r="BT1621" s="20"/>
      <c r="BU1621" s="20"/>
      <c r="BX1621" s="20"/>
      <c r="BY1621" s="20"/>
      <c r="CB1621" s="20"/>
      <c r="CC1621" s="20"/>
      <c r="CF1621" s="20"/>
      <c r="CG1621" s="20"/>
      <c r="CJ1621" s="20"/>
      <c r="CK1621" s="20"/>
      <c r="CN1621" s="20"/>
      <c r="CO1621" s="20"/>
      <c r="CP1621" s="19"/>
      <c r="CQ1621" s="19"/>
      <c r="CR1621" s="20"/>
      <c r="CS1621" s="20"/>
      <c r="CT1621" s="19"/>
      <c r="CU1621" s="19"/>
      <c r="CV1621" s="20"/>
      <c r="CW1621" s="20"/>
      <c r="CX1621" s="96"/>
      <c r="CY1621" s="96"/>
      <c r="CZ1621" s="20"/>
      <c r="DA1621" s="20"/>
      <c r="DB1621" s="96"/>
      <c r="DC1621" s="96"/>
      <c r="DD1621" s="20"/>
      <c r="DE1621" s="20"/>
      <c r="DF1621" s="96"/>
      <c r="DG1621" s="96"/>
      <c r="DH1621" s="20"/>
      <c r="DI1621" s="20"/>
      <c r="DJ1621" s="96"/>
      <c r="DK1621" s="96"/>
      <c r="DL1621" s="20"/>
      <c r="DM1621" s="20"/>
      <c r="DN1621" s="96"/>
      <c r="DO1621" s="96"/>
      <c r="DP1621" s="20"/>
      <c r="DQ1621" s="20"/>
      <c r="DR1621" s="96"/>
      <c r="DS1621" s="96"/>
      <c r="DT1621" s="20"/>
      <c r="DU1621" s="20"/>
      <c r="DV1621" s="96"/>
      <c r="DW1621" s="96"/>
      <c r="DX1621" s="20"/>
      <c r="DY1621" s="20"/>
      <c r="DZ1621" s="56"/>
      <c r="EA1621" s="57"/>
    </row>
    <row r="1622" spans="1:131" ht="19.5" customHeight="1" x14ac:dyDescent="0.25">
      <c r="A1622" s="9">
        <v>1177</v>
      </c>
      <c r="B1622" s="10" t="s">
        <v>3325</v>
      </c>
      <c r="C1622" s="9" t="s">
        <v>3326</v>
      </c>
      <c r="E1622" s="9" t="s">
        <v>83</v>
      </c>
      <c r="F1622" s="9" t="s">
        <v>84</v>
      </c>
      <c r="I1622" s="9" t="s">
        <v>1093</v>
      </c>
      <c r="J1622" s="129">
        <v>42076</v>
      </c>
      <c r="K1622" s="129">
        <v>42076</v>
      </c>
      <c r="L1622" s="129">
        <v>42505</v>
      </c>
      <c r="O1622" s="9">
        <v>25</v>
      </c>
      <c r="Q1622" s="9" t="s">
        <v>54</v>
      </c>
      <c r="S1622" s="13">
        <v>10000000</v>
      </c>
      <c r="T1622" s="13">
        <v>10000000</v>
      </c>
      <c r="U1622" s="13">
        <v>2000000</v>
      </c>
      <c r="AF1622" s="51">
        <f t="shared" si="24"/>
        <v>0</v>
      </c>
      <c r="AH1622" s="11">
        <v>42076</v>
      </c>
      <c r="AI1622" s="11">
        <v>42505</v>
      </c>
      <c r="AJ1622" s="13">
        <v>10088676</v>
      </c>
      <c r="AK1622" s="13">
        <v>2000000</v>
      </c>
    </row>
    <row r="1623" spans="1:131" ht="19.5" customHeight="1" x14ac:dyDescent="0.25">
      <c r="A1623" s="9">
        <v>1178</v>
      </c>
      <c r="B1623" s="10" t="s">
        <v>3327</v>
      </c>
      <c r="C1623" s="9" t="s">
        <v>3328</v>
      </c>
      <c r="E1623" s="9" t="s">
        <v>3296</v>
      </c>
      <c r="F1623" s="9" t="s">
        <v>3297</v>
      </c>
      <c r="I1623" s="9" t="s">
        <v>78</v>
      </c>
      <c r="J1623" s="129">
        <v>42009</v>
      </c>
      <c r="K1623" s="129">
        <v>41730</v>
      </c>
      <c r="L1623" s="129">
        <v>42155</v>
      </c>
      <c r="O1623" s="9">
        <v>30</v>
      </c>
      <c r="Q1623" s="9" t="s">
        <v>54</v>
      </c>
      <c r="S1623" s="13">
        <v>15625000</v>
      </c>
      <c r="T1623" s="13">
        <v>15625000</v>
      </c>
      <c r="U1623" s="13">
        <v>3125000</v>
      </c>
      <c r="AF1623" s="51">
        <f t="shared" si="24"/>
        <v>0</v>
      </c>
      <c r="AH1623" s="11">
        <v>41730</v>
      </c>
      <c r="AI1623" s="11">
        <v>42155</v>
      </c>
      <c r="AJ1623" s="13">
        <v>15062312</v>
      </c>
      <c r="AK1623" s="13">
        <v>3012462</v>
      </c>
    </row>
    <row r="1624" spans="1:131" ht="19.5" customHeight="1" x14ac:dyDescent="0.25">
      <c r="A1624" s="9">
        <v>1179</v>
      </c>
      <c r="B1624" s="10" t="s">
        <v>3329</v>
      </c>
      <c r="C1624" s="9" t="s">
        <v>3330</v>
      </c>
      <c r="E1624" s="9" t="s">
        <v>3331</v>
      </c>
      <c r="F1624" s="9" t="s">
        <v>3332</v>
      </c>
      <c r="I1624" s="9" t="s">
        <v>78</v>
      </c>
      <c r="J1624" s="129">
        <v>42051</v>
      </c>
      <c r="K1624" s="129">
        <v>42023</v>
      </c>
      <c r="L1624" s="129">
        <v>42369</v>
      </c>
      <c r="O1624" s="9">
        <v>28</v>
      </c>
      <c r="Q1624" s="9" t="s">
        <v>54</v>
      </c>
      <c r="S1624" s="13">
        <v>11250000</v>
      </c>
      <c r="T1624" s="13">
        <v>11250000</v>
      </c>
      <c r="U1624" s="13">
        <v>2250000</v>
      </c>
      <c r="AF1624" s="51">
        <f t="shared" si="24"/>
        <v>0</v>
      </c>
      <c r="AH1624" s="11">
        <v>42023</v>
      </c>
      <c r="AI1624" s="11">
        <v>42369</v>
      </c>
      <c r="AJ1624" s="13">
        <v>10896270</v>
      </c>
      <c r="AK1624" s="13">
        <v>2179254</v>
      </c>
    </row>
    <row r="1625" spans="1:131" ht="19.5" customHeight="1" x14ac:dyDescent="0.25">
      <c r="A1625" s="9">
        <v>1180</v>
      </c>
      <c r="B1625" s="10" t="s">
        <v>3333</v>
      </c>
      <c r="C1625" s="9" t="s">
        <v>3334</v>
      </c>
      <c r="E1625" s="9" t="s">
        <v>83</v>
      </c>
      <c r="F1625" s="9" t="s">
        <v>84</v>
      </c>
      <c r="I1625" s="9" t="s">
        <v>1093</v>
      </c>
      <c r="J1625" s="129">
        <v>42076</v>
      </c>
      <c r="K1625" s="129">
        <v>42076</v>
      </c>
      <c r="L1625" s="129">
        <v>42369</v>
      </c>
      <c r="O1625" s="9">
        <v>25</v>
      </c>
      <c r="Q1625" s="9" t="s">
        <v>54</v>
      </c>
      <c r="S1625" s="13">
        <v>12500000</v>
      </c>
      <c r="T1625" s="13">
        <v>12500000</v>
      </c>
      <c r="U1625" s="13">
        <v>2500000</v>
      </c>
      <c r="AF1625" s="51">
        <f t="shared" si="24"/>
        <v>0</v>
      </c>
      <c r="AH1625" s="11">
        <v>42076</v>
      </c>
      <c r="AI1625" s="11">
        <v>42369</v>
      </c>
      <c r="AJ1625" s="13">
        <v>11192833</v>
      </c>
      <c r="AK1625" s="13">
        <v>2238567</v>
      </c>
    </row>
    <row r="1626" spans="1:131" ht="19.5" customHeight="1" x14ac:dyDescent="0.25">
      <c r="A1626" s="9">
        <v>1181</v>
      </c>
      <c r="B1626" s="10" t="s">
        <v>3335</v>
      </c>
      <c r="C1626" s="9" t="s">
        <v>3336</v>
      </c>
      <c r="E1626" s="9" t="s">
        <v>236</v>
      </c>
      <c r="F1626" s="9" t="s">
        <v>498</v>
      </c>
      <c r="I1626" s="9" t="s">
        <v>78</v>
      </c>
      <c r="J1626" s="129">
        <v>42081</v>
      </c>
      <c r="K1626" s="129">
        <v>42081</v>
      </c>
      <c r="L1626" s="129">
        <v>42400</v>
      </c>
      <c r="O1626" s="9">
        <v>29</v>
      </c>
      <c r="Q1626" s="9" t="s">
        <v>54</v>
      </c>
      <c r="S1626" s="13">
        <v>11500000</v>
      </c>
      <c r="T1626" s="13">
        <v>11500000</v>
      </c>
      <c r="U1626" s="13">
        <v>2500000</v>
      </c>
      <c r="AF1626" s="51">
        <f t="shared" si="24"/>
        <v>0</v>
      </c>
      <c r="AH1626" s="11">
        <v>42081</v>
      </c>
      <c r="AI1626" s="11">
        <v>42460</v>
      </c>
      <c r="AJ1626" s="13">
        <v>12120680</v>
      </c>
      <c r="AK1626" s="13">
        <v>2500000</v>
      </c>
    </row>
    <row r="1627" spans="1:131" s="18" customFormat="1" ht="19.5" customHeight="1" x14ac:dyDescent="0.25">
      <c r="A1627" s="18">
        <v>1181</v>
      </c>
      <c r="B1627" s="17" t="s">
        <v>3335</v>
      </c>
      <c r="C1627" s="18" t="s">
        <v>3336</v>
      </c>
      <c r="D1627" s="19">
        <v>42516</v>
      </c>
      <c r="G1627" s="19"/>
      <c r="J1627" s="130"/>
      <c r="K1627" s="130"/>
      <c r="L1627" s="130">
        <v>42460</v>
      </c>
      <c r="R1627" s="20"/>
      <c r="S1627" s="20"/>
      <c r="T1627" s="20"/>
      <c r="U1627" s="20"/>
      <c r="V1627" s="20"/>
      <c r="W1627" s="20"/>
      <c r="X1627" s="20"/>
      <c r="Y1627" s="20"/>
      <c r="Z1627" s="20"/>
      <c r="AA1627" s="20"/>
      <c r="AB1627" s="20"/>
      <c r="AC1627" s="20"/>
      <c r="AD1627" s="20"/>
      <c r="AE1627" s="20"/>
      <c r="AF1627" s="80"/>
      <c r="AG1627" s="46"/>
      <c r="AH1627" s="19"/>
      <c r="AI1627" s="19"/>
      <c r="AJ1627" s="20"/>
      <c r="AK1627" s="20"/>
      <c r="AL1627" s="19"/>
      <c r="AM1627" s="19"/>
      <c r="AN1627" s="20"/>
      <c r="AO1627" s="20"/>
      <c r="AP1627" s="19"/>
      <c r="AQ1627" s="19"/>
      <c r="AR1627" s="20"/>
      <c r="AS1627" s="20"/>
      <c r="AT1627" s="19"/>
      <c r="AU1627" s="19"/>
      <c r="AV1627" s="20"/>
      <c r="AW1627" s="20"/>
      <c r="AX1627" s="19"/>
      <c r="AY1627" s="19"/>
      <c r="AZ1627" s="20"/>
      <c r="BA1627" s="20"/>
      <c r="BB1627" s="19"/>
      <c r="BC1627" s="19"/>
      <c r="BD1627" s="20"/>
      <c r="BE1627" s="20"/>
      <c r="BF1627" s="19"/>
      <c r="BG1627" s="19"/>
      <c r="BH1627" s="20"/>
      <c r="BI1627" s="20"/>
      <c r="BJ1627" s="19"/>
      <c r="BK1627" s="19"/>
      <c r="BL1627" s="20"/>
      <c r="BM1627" s="20"/>
      <c r="BN1627" s="19"/>
      <c r="BO1627" s="19"/>
      <c r="BP1627" s="20"/>
      <c r="BQ1627" s="20"/>
      <c r="BT1627" s="20"/>
      <c r="BU1627" s="20"/>
      <c r="BX1627" s="20"/>
      <c r="BY1627" s="20"/>
      <c r="CB1627" s="20"/>
      <c r="CC1627" s="20"/>
      <c r="CF1627" s="20"/>
      <c r="CG1627" s="20"/>
      <c r="CJ1627" s="20"/>
      <c r="CK1627" s="20"/>
      <c r="CN1627" s="20"/>
      <c r="CO1627" s="20"/>
      <c r="CP1627" s="19"/>
      <c r="CQ1627" s="19"/>
      <c r="CR1627" s="20"/>
      <c r="CS1627" s="20"/>
      <c r="CT1627" s="19"/>
      <c r="CU1627" s="19"/>
      <c r="CV1627" s="20"/>
      <c r="CW1627" s="20"/>
      <c r="CX1627" s="96"/>
      <c r="CY1627" s="96"/>
      <c r="CZ1627" s="20"/>
      <c r="DA1627" s="20"/>
      <c r="DB1627" s="96"/>
      <c r="DC1627" s="96"/>
      <c r="DD1627" s="20"/>
      <c r="DE1627" s="20"/>
      <c r="DF1627" s="96"/>
      <c r="DG1627" s="96"/>
      <c r="DH1627" s="20"/>
      <c r="DI1627" s="20"/>
      <c r="DJ1627" s="96"/>
      <c r="DK1627" s="96"/>
      <c r="DL1627" s="20"/>
      <c r="DM1627" s="20"/>
      <c r="DN1627" s="96"/>
      <c r="DO1627" s="96"/>
      <c r="DP1627" s="20"/>
      <c r="DQ1627" s="20"/>
      <c r="DR1627" s="96"/>
      <c r="DS1627" s="96"/>
      <c r="DT1627" s="20"/>
      <c r="DU1627" s="20"/>
      <c r="DV1627" s="96"/>
      <c r="DW1627" s="96"/>
      <c r="DX1627" s="20"/>
      <c r="DY1627" s="20"/>
      <c r="DZ1627" s="56"/>
      <c r="EA1627" s="57"/>
    </row>
    <row r="1628" spans="1:131" ht="19.5" customHeight="1" x14ac:dyDescent="0.25">
      <c r="A1628" s="9">
        <v>1182</v>
      </c>
      <c r="B1628" s="10" t="s">
        <v>3337</v>
      </c>
      <c r="C1628" s="9" t="s">
        <v>3338</v>
      </c>
      <c r="E1628" s="9" t="s">
        <v>2433</v>
      </c>
      <c r="F1628" s="9" t="s">
        <v>2434</v>
      </c>
      <c r="I1628" s="9" t="s">
        <v>205</v>
      </c>
      <c r="J1628" s="129">
        <v>42079</v>
      </c>
      <c r="K1628" s="129">
        <v>41964</v>
      </c>
      <c r="L1628" s="129">
        <v>42185</v>
      </c>
      <c r="O1628" s="9">
        <v>30</v>
      </c>
      <c r="Q1628" s="9" t="s">
        <v>54</v>
      </c>
      <c r="S1628" s="13">
        <v>6879340</v>
      </c>
      <c r="T1628" s="13">
        <v>6879340</v>
      </c>
      <c r="U1628" s="13">
        <v>1719835</v>
      </c>
      <c r="AF1628" s="51">
        <f t="shared" si="24"/>
        <v>0</v>
      </c>
    </row>
    <row r="1629" spans="1:131" ht="19.5" customHeight="1" x14ac:dyDescent="0.25">
      <c r="A1629" s="9">
        <v>1183</v>
      </c>
      <c r="B1629" s="10" t="s">
        <v>3339</v>
      </c>
      <c r="C1629" s="9" t="s">
        <v>3340</v>
      </c>
      <c r="E1629" s="9" t="s">
        <v>3050</v>
      </c>
      <c r="F1629" s="9" t="s">
        <v>215</v>
      </c>
      <c r="I1629" s="9" t="s">
        <v>78</v>
      </c>
      <c r="J1629" s="129">
        <v>42064</v>
      </c>
      <c r="K1629" s="129">
        <v>41974</v>
      </c>
      <c r="L1629" s="129">
        <v>42429</v>
      </c>
      <c r="O1629" s="9">
        <v>30</v>
      </c>
      <c r="Q1629" s="9" t="s">
        <v>54</v>
      </c>
      <c r="S1629" s="13">
        <v>10750000</v>
      </c>
      <c r="T1629" s="13">
        <v>10750000</v>
      </c>
      <c r="U1629" s="13">
        <v>2150000</v>
      </c>
      <c r="AF1629" s="51">
        <f t="shared" si="24"/>
        <v>0</v>
      </c>
      <c r="AH1629" s="11">
        <v>42064</v>
      </c>
      <c r="AI1629" s="11">
        <v>42581</v>
      </c>
      <c r="AJ1629" s="13">
        <v>10750044</v>
      </c>
      <c r="AK1629" s="13">
        <v>2150000</v>
      </c>
    </row>
    <row r="1630" spans="1:131" s="18" customFormat="1" ht="19.5" customHeight="1" x14ac:dyDescent="0.25">
      <c r="A1630" s="18">
        <v>1183</v>
      </c>
      <c r="B1630" s="17" t="s">
        <v>3339</v>
      </c>
      <c r="C1630" s="18" t="s">
        <v>3340</v>
      </c>
      <c r="D1630" s="19">
        <v>42598</v>
      </c>
      <c r="G1630" s="19"/>
      <c r="J1630" s="130"/>
      <c r="K1630" s="130"/>
      <c r="L1630" s="130">
        <v>42581</v>
      </c>
      <c r="R1630" s="20"/>
      <c r="S1630" s="20"/>
      <c r="T1630" s="20"/>
      <c r="U1630" s="20"/>
      <c r="V1630" s="20"/>
      <c r="W1630" s="20"/>
      <c r="X1630" s="20"/>
      <c r="Y1630" s="20"/>
      <c r="Z1630" s="20"/>
      <c r="AA1630" s="20"/>
      <c r="AB1630" s="20"/>
      <c r="AC1630" s="20"/>
      <c r="AD1630" s="20"/>
      <c r="AE1630" s="20"/>
      <c r="AF1630" s="80"/>
      <c r="AG1630" s="46"/>
      <c r="AH1630" s="19"/>
      <c r="AI1630" s="19"/>
      <c r="AJ1630" s="20"/>
      <c r="AK1630" s="20"/>
      <c r="AL1630" s="19"/>
      <c r="AM1630" s="19"/>
      <c r="AN1630" s="20"/>
      <c r="AO1630" s="20"/>
      <c r="AP1630" s="19"/>
      <c r="AQ1630" s="19"/>
      <c r="AR1630" s="20"/>
      <c r="AS1630" s="20"/>
      <c r="AT1630" s="19"/>
      <c r="AU1630" s="19"/>
      <c r="AV1630" s="20"/>
      <c r="AW1630" s="20"/>
      <c r="AX1630" s="19"/>
      <c r="AY1630" s="19"/>
      <c r="AZ1630" s="20"/>
      <c r="BA1630" s="20"/>
      <c r="BB1630" s="19"/>
      <c r="BC1630" s="19"/>
      <c r="BD1630" s="20"/>
      <c r="BE1630" s="20"/>
      <c r="BF1630" s="19"/>
      <c r="BG1630" s="19"/>
      <c r="BH1630" s="20"/>
      <c r="BI1630" s="20"/>
      <c r="BJ1630" s="19"/>
      <c r="BK1630" s="19"/>
      <c r="BL1630" s="20"/>
      <c r="BM1630" s="20"/>
      <c r="BN1630" s="19"/>
      <c r="BO1630" s="19"/>
      <c r="BP1630" s="20"/>
      <c r="BQ1630" s="20"/>
      <c r="BT1630" s="20"/>
      <c r="BU1630" s="20"/>
      <c r="BX1630" s="20"/>
      <c r="BY1630" s="20"/>
      <c r="CB1630" s="20"/>
      <c r="CC1630" s="20"/>
      <c r="CF1630" s="20"/>
      <c r="CG1630" s="20"/>
      <c r="CJ1630" s="20"/>
      <c r="CK1630" s="20"/>
      <c r="CN1630" s="20"/>
      <c r="CO1630" s="20"/>
      <c r="CP1630" s="19"/>
      <c r="CQ1630" s="19"/>
      <c r="CR1630" s="20"/>
      <c r="CS1630" s="20"/>
      <c r="CT1630" s="19"/>
      <c r="CU1630" s="19"/>
      <c r="CV1630" s="20"/>
      <c r="CW1630" s="20"/>
      <c r="CX1630" s="96"/>
      <c r="CY1630" s="96"/>
      <c r="CZ1630" s="20"/>
      <c r="DA1630" s="20"/>
      <c r="DB1630" s="96"/>
      <c r="DC1630" s="96"/>
      <c r="DD1630" s="20"/>
      <c r="DE1630" s="20"/>
      <c r="DF1630" s="96"/>
      <c r="DG1630" s="96"/>
      <c r="DH1630" s="20"/>
      <c r="DI1630" s="20"/>
      <c r="DJ1630" s="96"/>
      <c r="DK1630" s="96"/>
      <c r="DL1630" s="20"/>
      <c r="DM1630" s="20"/>
      <c r="DN1630" s="96"/>
      <c r="DO1630" s="96"/>
      <c r="DP1630" s="20"/>
      <c r="DQ1630" s="20"/>
      <c r="DR1630" s="96"/>
      <c r="DS1630" s="96"/>
      <c r="DT1630" s="20"/>
      <c r="DU1630" s="20"/>
      <c r="DV1630" s="96"/>
      <c r="DW1630" s="96"/>
      <c r="DX1630" s="20"/>
      <c r="DY1630" s="20"/>
      <c r="DZ1630" s="56"/>
      <c r="EA1630" s="57"/>
    </row>
    <row r="1631" spans="1:131" ht="19.5" customHeight="1" x14ac:dyDescent="0.25">
      <c r="A1631" s="9">
        <v>1184</v>
      </c>
      <c r="B1631" s="10" t="s">
        <v>3341</v>
      </c>
      <c r="C1631" s="9" t="s">
        <v>3342</v>
      </c>
      <c r="E1631" s="9" t="s">
        <v>2437</v>
      </c>
      <c r="F1631" s="9" t="s">
        <v>360</v>
      </c>
      <c r="I1631" s="9" t="s">
        <v>78</v>
      </c>
      <c r="J1631" s="129">
        <v>42095</v>
      </c>
      <c r="K1631" s="129">
        <v>42095</v>
      </c>
      <c r="L1631" s="129">
        <v>42460</v>
      </c>
      <c r="O1631" s="9">
        <v>28</v>
      </c>
      <c r="Q1631" s="9" t="s">
        <v>61</v>
      </c>
      <c r="S1631" s="13">
        <v>30923793</v>
      </c>
      <c r="T1631" s="13">
        <v>30923793</v>
      </c>
      <c r="U1631" s="13">
        <v>7730948</v>
      </c>
      <c r="AF1631" s="51">
        <f t="shared" si="24"/>
        <v>0</v>
      </c>
      <c r="AH1631" s="11">
        <v>42095</v>
      </c>
      <c r="AI1631" s="11">
        <v>42185</v>
      </c>
      <c r="AJ1631" s="13">
        <v>6947694</v>
      </c>
      <c r="AK1631" s="13">
        <v>1736924</v>
      </c>
      <c r="AL1631" s="11">
        <v>42186</v>
      </c>
      <c r="AM1631" s="11">
        <v>42277</v>
      </c>
      <c r="AN1631" s="13">
        <v>6213166</v>
      </c>
      <c r="AO1631" s="13">
        <v>1553292</v>
      </c>
      <c r="AP1631" s="11">
        <v>42370</v>
      </c>
      <c r="AQ1631" s="11">
        <v>42460</v>
      </c>
      <c r="AR1631" s="13">
        <v>7761664</v>
      </c>
      <c r="AS1631" s="13">
        <v>1940416</v>
      </c>
    </row>
    <row r="1632" spans="1:131" ht="19.5" customHeight="1" x14ac:dyDescent="0.25">
      <c r="A1632" s="9">
        <v>1185</v>
      </c>
      <c r="B1632" s="10" t="s">
        <v>3343</v>
      </c>
      <c r="C1632" s="9" t="s">
        <v>3344</v>
      </c>
      <c r="E1632" s="9" t="s">
        <v>2792</v>
      </c>
      <c r="F1632" s="9" t="s">
        <v>1114</v>
      </c>
      <c r="I1632" s="9" t="s">
        <v>1093</v>
      </c>
      <c r="J1632" s="129">
        <v>42067</v>
      </c>
      <c r="K1632" s="129">
        <v>42018</v>
      </c>
      <c r="L1632" s="129">
        <v>42734</v>
      </c>
      <c r="O1632" s="9">
        <v>29</v>
      </c>
      <c r="Q1632" s="9" t="s">
        <v>61</v>
      </c>
      <c r="S1632" s="13">
        <v>18540000</v>
      </c>
      <c r="T1632" s="13">
        <v>18540000</v>
      </c>
      <c r="U1632" s="13">
        <v>4635000</v>
      </c>
      <c r="AF1632" s="51">
        <f t="shared" si="24"/>
        <v>0</v>
      </c>
      <c r="AH1632" s="11">
        <v>42018</v>
      </c>
      <c r="AI1632" s="11">
        <v>42165</v>
      </c>
      <c r="AJ1632" s="13">
        <v>18540000</v>
      </c>
      <c r="AK1632" s="13">
        <v>4635000</v>
      </c>
    </row>
    <row r="1633" spans="1:131" s="18" customFormat="1" ht="19.5" customHeight="1" x14ac:dyDescent="0.25">
      <c r="A1633" s="18">
        <v>1185</v>
      </c>
      <c r="B1633" s="17" t="s">
        <v>3343</v>
      </c>
      <c r="C1633" s="18" t="s">
        <v>3344</v>
      </c>
      <c r="D1633" s="19"/>
      <c r="G1633" s="19"/>
      <c r="J1633" s="130"/>
      <c r="K1633" s="130"/>
      <c r="L1633" s="130">
        <v>42165</v>
      </c>
      <c r="R1633" s="20"/>
      <c r="S1633" s="20"/>
      <c r="T1633" s="20"/>
      <c r="U1633" s="20"/>
      <c r="V1633" s="20"/>
      <c r="W1633" s="20"/>
      <c r="X1633" s="20"/>
      <c r="Y1633" s="20"/>
      <c r="Z1633" s="20"/>
      <c r="AA1633" s="20"/>
      <c r="AB1633" s="20"/>
      <c r="AC1633" s="20"/>
      <c r="AD1633" s="20"/>
      <c r="AE1633" s="20"/>
      <c r="AF1633" s="80"/>
      <c r="AG1633" s="46"/>
      <c r="AH1633" s="19"/>
      <c r="AI1633" s="19"/>
      <c r="AJ1633" s="20"/>
      <c r="AK1633" s="20"/>
      <c r="AL1633" s="19"/>
      <c r="AM1633" s="19"/>
      <c r="AN1633" s="20"/>
      <c r="AO1633" s="20"/>
      <c r="AP1633" s="19"/>
      <c r="AQ1633" s="19"/>
      <c r="AR1633" s="20"/>
      <c r="AS1633" s="20"/>
      <c r="AT1633" s="19"/>
      <c r="AU1633" s="19"/>
      <c r="AV1633" s="20"/>
      <c r="AW1633" s="20"/>
      <c r="AX1633" s="19"/>
      <c r="AY1633" s="19"/>
      <c r="AZ1633" s="20"/>
      <c r="BA1633" s="20"/>
      <c r="BB1633" s="19"/>
      <c r="BC1633" s="19"/>
      <c r="BD1633" s="20"/>
      <c r="BE1633" s="20"/>
      <c r="BF1633" s="19"/>
      <c r="BG1633" s="19"/>
      <c r="BH1633" s="20"/>
      <c r="BI1633" s="20"/>
      <c r="BJ1633" s="19"/>
      <c r="BK1633" s="19"/>
      <c r="BL1633" s="20"/>
      <c r="BM1633" s="20"/>
      <c r="BN1633" s="19"/>
      <c r="BO1633" s="19"/>
      <c r="BP1633" s="20"/>
      <c r="BQ1633" s="20"/>
      <c r="BT1633" s="20"/>
      <c r="BU1633" s="20"/>
      <c r="BX1633" s="20"/>
      <c r="BY1633" s="20"/>
      <c r="CB1633" s="20"/>
      <c r="CC1633" s="20"/>
      <c r="CF1633" s="20"/>
      <c r="CG1633" s="20"/>
      <c r="CJ1633" s="20"/>
      <c r="CK1633" s="20"/>
      <c r="CN1633" s="20"/>
      <c r="CO1633" s="20"/>
      <c r="CP1633" s="19"/>
      <c r="CQ1633" s="19"/>
      <c r="CR1633" s="20"/>
      <c r="CS1633" s="20"/>
      <c r="CT1633" s="19"/>
      <c r="CU1633" s="19"/>
      <c r="CV1633" s="20"/>
      <c r="CW1633" s="20"/>
      <c r="CX1633" s="96"/>
      <c r="CY1633" s="96"/>
      <c r="CZ1633" s="20"/>
      <c r="DA1633" s="20"/>
      <c r="DB1633" s="96"/>
      <c r="DC1633" s="96"/>
      <c r="DD1633" s="20"/>
      <c r="DE1633" s="20"/>
      <c r="DF1633" s="96"/>
      <c r="DG1633" s="96"/>
      <c r="DH1633" s="20"/>
      <c r="DI1633" s="20"/>
      <c r="DJ1633" s="96"/>
      <c r="DK1633" s="96"/>
      <c r="DL1633" s="20"/>
      <c r="DM1633" s="20"/>
      <c r="DN1633" s="96"/>
      <c r="DO1633" s="96"/>
      <c r="DP1633" s="20"/>
      <c r="DQ1633" s="20"/>
      <c r="DR1633" s="96"/>
      <c r="DS1633" s="96"/>
      <c r="DT1633" s="20"/>
      <c r="DU1633" s="20"/>
      <c r="DV1633" s="96"/>
      <c r="DW1633" s="96"/>
      <c r="DX1633" s="20"/>
      <c r="DY1633" s="20"/>
      <c r="DZ1633" s="56"/>
      <c r="EA1633" s="57"/>
    </row>
    <row r="1634" spans="1:131" ht="19.5" customHeight="1" x14ac:dyDescent="0.25">
      <c r="A1634" s="9">
        <v>1186</v>
      </c>
      <c r="B1634" s="10" t="s">
        <v>3345</v>
      </c>
      <c r="C1634" s="9" t="s">
        <v>3346</v>
      </c>
      <c r="E1634" s="9" t="s">
        <v>391</v>
      </c>
      <c r="F1634" s="9" t="s">
        <v>87</v>
      </c>
      <c r="I1634" s="9" t="s">
        <v>25</v>
      </c>
      <c r="J1634" s="129">
        <v>42163</v>
      </c>
      <c r="K1634" s="129">
        <v>42062</v>
      </c>
      <c r="L1634" s="129">
        <v>42551</v>
      </c>
      <c r="O1634" s="9">
        <v>30</v>
      </c>
      <c r="Q1634" s="9" t="s">
        <v>54</v>
      </c>
      <c r="S1634" s="13">
        <v>14000000</v>
      </c>
      <c r="T1634" s="13">
        <v>14000000</v>
      </c>
      <c r="U1634" s="13">
        <v>3500000</v>
      </c>
      <c r="AF1634" s="51">
        <f t="shared" si="24"/>
        <v>0</v>
      </c>
      <c r="AH1634" s="11">
        <v>42062</v>
      </c>
      <c r="AI1634" s="11">
        <v>42460</v>
      </c>
      <c r="AJ1634" s="13">
        <v>14026581</v>
      </c>
      <c r="AK1634" s="13">
        <v>3500000</v>
      </c>
    </row>
    <row r="1635" spans="1:131" s="18" customFormat="1" ht="19.5" customHeight="1" x14ac:dyDescent="0.25">
      <c r="A1635" s="18">
        <v>1186</v>
      </c>
      <c r="B1635" s="17" t="s">
        <v>3345</v>
      </c>
      <c r="C1635" s="18" t="s">
        <v>3897</v>
      </c>
      <c r="D1635" s="19">
        <v>42425</v>
      </c>
      <c r="G1635" s="19"/>
      <c r="J1635" s="130"/>
      <c r="K1635" s="130"/>
      <c r="L1635" s="130"/>
      <c r="R1635" s="20"/>
      <c r="S1635" s="20"/>
      <c r="T1635" s="20"/>
      <c r="U1635" s="20"/>
      <c r="V1635" s="20"/>
      <c r="W1635" s="20"/>
      <c r="X1635" s="20"/>
      <c r="Y1635" s="20"/>
      <c r="Z1635" s="20"/>
      <c r="AA1635" s="20"/>
      <c r="AB1635" s="20"/>
      <c r="AC1635" s="20"/>
      <c r="AD1635" s="20"/>
      <c r="AE1635" s="20"/>
      <c r="AF1635" s="80"/>
      <c r="AG1635" s="46"/>
      <c r="AH1635" s="19"/>
      <c r="AI1635" s="19"/>
      <c r="AJ1635" s="20"/>
      <c r="AK1635" s="20"/>
      <c r="AL1635" s="19"/>
      <c r="AM1635" s="19"/>
      <c r="AN1635" s="20"/>
      <c r="AO1635" s="20"/>
      <c r="AP1635" s="19"/>
      <c r="AQ1635" s="19"/>
      <c r="AR1635" s="20"/>
      <c r="AS1635" s="20"/>
      <c r="AT1635" s="19"/>
      <c r="AU1635" s="19"/>
      <c r="AV1635" s="20"/>
      <c r="AW1635" s="20"/>
      <c r="AX1635" s="19"/>
      <c r="AY1635" s="19"/>
      <c r="AZ1635" s="20"/>
      <c r="BA1635" s="20"/>
      <c r="BB1635" s="19"/>
      <c r="BC1635" s="19"/>
      <c r="BD1635" s="20"/>
      <c r="BE1635" s="20"/>
      <c r="BF1635" s="19"/>
      <c r="BG1635" s="19"/>
      <c r="BH1635" s="20"/>
      <c r="BI1635" s="20"/>
      <c r="BJ1635" s="19"/>
      <c r="BK1635" s="19"/>
      <c r="BL1635" s="20"/>
      <c r="BM1635" s="20"/>
      <c r="BN1635" s="19"/>
      <c r="BO1635" s="19"/>
      <c r="BP1635" s="20"/>
      <c r="BQ1635" s="20"/>
      <c r="BT1635" s="20"/>
      <c r="BU1635" s="20"/>
      <c r="BX1635" s="20"/>
      <c r="BY1635" s="20"/>
      <c r="CB1635" s="20"/>
      <c r="CC1635" s="20"/>
      <c r="CF1635" s="20"/>
      <c r="CG1635" s="20"/>
      <c r="CJ1635" s="20"/>
      <c r="CK1635" s="20"/>
      <c r="CN1635" s="20"/>
      <c r="CO1635" s="20"/>
      <c r="CP1635" s="19"/>
      <c r="CQ1635" s="19"/>
      <c r="CR1635" s="20"/>
      <c r="CS1635" s="20"/>
      <c r="CT1635" s="19"/>
      <c r="CU1635" s="19"/>
      <c r="CV1635" s="20"/>
      <c r="CW1635" s="20"/>
      <c r="CX1635" s="96"/>
      <c r="CY1635" s="96"/>
      <c r="CZ1635" s="20"/>
      <c r="DA1635" s="20"/>
      <c r="DB1635" s="96"/>
      <c r="DC1635" s="96"/>
      <c r="DD1635" s="20"/>
      <c r="DE1635" s="20"/>
      <c r="DF1635" s="96"/>
      <c r="DG1635" s="96"/>
      <c r="DH1635" s="20"/>
      <c r="DI1635" s="20"/>
      <c r="DJ1635" s="96"/>
      <c r="DK1635" s="96"/>
      <c r="DL1635" s="20"/>
      <c r="DM1635" s="20"/>
      <c r="DN1635" s="96"/>
      <c r="DO1635" s="96"/>
      <c r="DP1635" s="20"/>
      <c r="DQ1635" s="20"/>
      <c r="DR1635" s="96"/>
      <c r="DS1635" s="96"/>
      <c r="DT1635" s="20"/>
      <c r="DU1635" s="20"/>
      <c r="DV1635" s="96"/>
      <c r="DW1635" s="96"/>
      <c r="DX1635" s="20"/>
      <c r="DY1635" s="20"/>
      <c r="DZ1635" s="56"/>
      <c r="EA1635" s="57"/>
    </row>
    <row r="1636" spans="1:131" ht="19.5" customHeight="1" x14ac:dyDescent="0.25">
      <c r="A1636" s="9">
        <v>1187</v>
      </c>
      <c r="B1636" s="10" t="s">
        <v>3347</v>
      </c>
      <c r="C1636" s="9" t="s">
        <v>3348</v>
      </c>
      <c r="E1636" s="9" t="s">
        <v>1126</v>
      </c>
      <c r="F1636" s="9" t="s">
        <v>2575</v>
      </c>
      <c r="I1636" s="9" t="s">
        <v>1093</v>
      </c>
      <c r="J1636" s="129">
        <v>42093</v>
      </c>
      <c r="K1636" s="129">
        <v>42093</v>
      </c>
      <c r="L1636" s="129">
        <v>42505</v>
      </c>
      <c r="O1636" s="9">
        <v>29</v>
      </c>
      <c r="Q1636" s="9" t="s">
        <v>54</v>
      </c>
      <c r="S1636" s="13">
        <v>12500000</v>
      </c>
      <c r="T1636" s="13">
        <v>12500000</v>
      </c>
      <c r="U1636" s="13">
        <v>2500000</v>
      </c>
      <c r="AF1636" s="51">
        <f t="shared" si="24"/>
        <v>0</v>
      </c>
      <c r="AH1636" s="11">
        <v>42093</v>
      </c>
      <c r="AI1636" s="11">
        <v>42704</v>
      </c>
      <c r="AJ1636" s="13">
        <v>12500000</v>
      </c>
      <c r="AK1636" s="13">
        <v>2500000</v>
      </c>
    </row>
    <row r="1637" spans="1:131" s="18" customFormat="1" ht="19.5" customHeight="1" x14ac:dyDescent="0.25">
      <c r="A1637" s="18">
        <v>1187</v>
      </c>
      <c r="B1637" s="17" t="s">
        <v>3347</v>
      </c>
      <c r="C1637" s="18" t="s">
        <v>3348</v>
      </c>
      <c r="D1637" s="19">
        <v>42578</v>
      </c>
      <c r="G1637" s="19"/>
      <c r="J1637" s="130"/>
      <c r="K1637" s="130"/>
      <c r="L1637" s="130">
        <v>42704</v>
      </c>
      <c r="R1637" s="20"/>
      <c r="S1637" s="20"/>
      <c r="T1637" s="20"/>
      <c r="U1637" s="20"/>
      <c r="V1637" s="20"/>
      <c r="W1637" s="20"/>
      <c r="X1637" s="20"/>
      <c r="Y1637" s="20"/>
      <c r="Z1637" s="20"/>
      <c r="AA1637" s="20"/>
      <c r="AB1637" s="20"/>
      <c r="AC1637" s="20"/>
      <c r="AD1637" s="20"/>
      <c r="AE1637" s="20"/>
      <c r="AF1637" s="80"/>
      <c r="AG1637" s="46"/>
      <c r="AH1637" s="19"/>
      <c r="AI1637" s="19"/>
      <c r="AJ1637" s="20"/>
      <c r="AK1637" s="20"/>
      <c r="AL1637" s="19"/>
      <c r="AM1637" s="19"/>
      <c r="AN1637" s="20"/>
      <c r="AO1637" s="20"/>
      <c r="AP1637" s="19"/>
      <c r="AQ1637" s="19"/>
      <c r="AR1637" s="20"/>
      <c r="AS1637" s="20"/>
      <c r="AT1637" s="19"/>
      <c r="AU1637" s="19"/>
      <c r="AV1637" s="20"/>
      <c r="AW1637" s="20"/>
      <c r="AX1637" s="19"/>
      <c r="AY1637" s="19"/>
      <c r="AZ1637" s="20"/>
      <c r="BA1637" s="20"/>
      <c r="BB1637" s="19"/>
      <c r="BC1637" s="19"/>
      <c r="BD1637" s="20"/>
      <c r="BE1637" s="20"/>
      <c r="BF1637" s="19"/>
      <c r="BG1637" s="19"/>
      <c r="BH1637" s="20"/>
      <c r="BI1637" s="20"/>
      <c r="BJ1637" s="19"/>
      <c r="BK1637" s="19"/>
      <c r="BL1637" s="20"/>
      <c r="BM1637" s="20"/>
      <c r="BN1637" s="19"/>
      <c r="BO1637" s="19"/>
      <c r="BP1637" s="20"/>
      <c r="BQ1637" s="20"/>
      <c r="BT1637" s="20"/>
      <c r="BU1637" s="20"/>
      <c r="BX1637" s="20"/>
      <c r="BY1637" s="20"/>
      <c r="CB1637" s="20"/>
      <c r="CC1637" s="20"/>
      <c r="CF1637" s="20"/>
      <c r="CG1637" s="20"/>
      <c r="CJ1637" s="20"/>
      <c r="CK1637" s="20"/>
      <c r="CN1637" s="20"/>
      <c r="CO1637" s="20"/>
      <c r="CP1637" s="19"/>
      <c r="CQ1637" s="19"/>
      <c r="CR1637" s="20"/>
      <c r="CS1637" s="20"/>
      <c r="CT1637" s="19"/>
      <c r="CU1637" s="19"/>
      <c r="CV1637" s="20"/>
      <c r="CW1637" s="20"/>
      <c r="CX1637" s="96"/>
      <c r="CY1637" s="96"/>
      <c r="CZ1637" s="20"/>
      <c r="DA1637" s="20"/>
      <c r="DB1637" s="96"/>
      <c r="DC1637" s="96"/>
      <c r="DD1637" s="20"/>
      <c r="DE1637" s="20"/>
      <c r="DF1637" s="96"/>
      <c r="DG1637" s="96"/>
      <c r="DH1637" s="20"/>
      <c r="DI1637" s="20"/>
      <c r="DJ1637" s="96"/>
      <c r="DK1637" s="96"/>
      <c r="DL1637" s="20"/>
      <c r="DM1637" s="20"/>
      <c r="DN1637" s="96"/>
      <c r="DO1637" s="96"/>
      <c r="DP1637" s="20"/>
      <c r="DQ1637" s="20"/>
      <c r="DR1637" s="96"/>
      <c r="DS1637" s="96"/>
      <c r="DT1637" s="20"/>
      <c r="DU1637" s="20"/>
      <c r="DV1637" s="96"/>
      <c r="DW1637" s="96"/>
      <c r="DX1637" s="20"/>
      <c r="DY1637" s="20"/>
      <c r="DZ1637" s="56"/>
      <c r="EA1637" s="57"/>
    </row>
    <row r="1638" spans="1:131" ht="19.5" customHeight="1" x14ac:dyDescent="0.25">
      <c r="A1638" s="9">
        <v>1188</v>
      </c>
      <c r="B1638" s="10" t="s">
        <v>3349</v>
      </c>
      <c r="C1638" s="9" t="s">
        <v>5447</v>
      </c>
      <c r="E1638" s="9" t="s">
        <v>183</v>
      </c>
      <c r="F1638" s="9" t="s">
        <v>3350</v>
      </c>
      <c r="I1638" s="9" t="s">
        <v>78</v>
      </c>
      <c r="J1638" s="129">
        <v>42065</v>
      </c>
      <c r="K1638" s="129">
        <v>41852</v>
      </c>
      <c r="L1638" s="129">
        <v>42155</v>
      </c>
      <c r="O1638" s="9">
        <v>25</v>
      </c>
      <c r="Q1638" s="9" t="s">
        <v>54</v>
      </c>
      <c r="S1638" s="13">
        <v>7000000</v>
      </c>
      <c r="T1638" s="13">
        <v>7000000</v>
      </c>
      <c r="U1638" s="13">
        <v>1750000</v>
      </c>
      <c r="AF1638" s="51">
        <f t="shared" si="24"/>
        <v>0</v>
      </c>
      <c r="AH1638" s="11">
        <v>41852</v>
      </c>
      <c r="AI1638" s="11">
        <v>42368</v>
      </c>
      <c r="AJ1638" s="13">
        <v>6796492</v>
      </c>
      <c r="AK1638" s="13">
        <v>1699123</v>
      </c>
    </row>
    <row r="1639" spans="1:131" s="18" customFormat="1" ht="19.5" customHeight="1" x14ac:dyDescent="0.25">
      <c r="A1639" s="18">
        <v>1188</v>
      </c>
      <c r="B1639" s="17" t="s">
        <v>3349</v>
      </c>
      <c r="C1639" s="18" t="s">
        <v>5447</v>
      </c>
      <c r="D1639" s="19">
        <v>42509</v>
      </c>
      <c r="E1639" s="18" t="s">
        <v>4242</v>
      </c>
      <c r="G1639" s="19"/>
      <c r="J1639" s="130"/>
      <c r="K1639" s="130"/>
      <c r="L1639" s="130">
        <v>42368</v>
      </c>
      <c r="R1639" s="20"/>
      <c r="S1639" s="20"/>
      <c r="T1639" s="20"/>
      <c r="U1639" s="20"/>
      <c r="V1639" s="20"/>
      <c r="W1639" s="20"/>
      <c r="X1639" s="20"/>
      <c r="Y1639" s="20"/>
      <c r="Z1639" s="20"/>
      <c r="AA1639" s="20"/>
      <c r="AB1639" s="20"/>
      <c r="AC1639" s="20"/>
      <c r="AD1639" s="20"/>
      <c r="AE1639" s="20"/>
      <c r="AF1639" s="80"/>
      <c r="AG1639" s="46"/>
      <c r="AH1639" s="19"/>
      <c r="AI1639" s="19"/>
      <c r="AJ1639" s="20"/>
      <c r="AK1639" s="20"/>
      <c r="AL1639" s="19"/>
      <c r="AM1639" s="19"/>
      <c r="AN1639" s="20"/>
      <c r="AO1639" s="20"/>
      <c r="AP1639" s="19"/>
      <c r="AQ1639" s="19"/>
      <c r="AR1639" s="20"/>
      <c r="AS1639" s="20"/>
      <c r="AT1639" s="19"/>
      <c r="AU1639" s="19"/>
      <c r="AV1639" s="20"/>
      <c r="AW1639" s="20"/>
      <c r="AX1639" s="19"/>
      <c r="AY1639" s="19"/>
      <c r="AZ1639" s="20"/>
      <c r="BA1639" s="20"/>
      <c r="BB1639" s="19"/>
      <c r="BC1639" s="19"/>
      <c r="BD1639" s="20"/>
      <c r="BE1639" s="20"/>
      <c r="BF1639" s="19"/>
      <c r="BG1639" s="19"/>
      <c r="BH1639" s="20"/>
      <c r="BI1639" s="20"/>
      <c r="BJ1639" s="19"/>
      <c r="BK1639" s="19"/>
      <c r="BL1639" s="20"/>
      <c r="BM1639" s="20"/>
      <c r="BN1639" s="19"/>
      <c r="BO1639" s="19"/>
      <c r="BP1639" s="20"/>
      <c r="BQ1639" s="20"/>
      <c r="BT1639" s="20"/>
      <c r="BU1639" s="20"/>
      <c r="BX1639" s="20"/>
      <c r="BY1639" s="20"/>
      <c r="CB1639" s="20"/>
      <c r="CC1639" s="20"/>
      <c r="CF1639" s="20"/>
      <c r="CG1639" s="20"/>
      <c r="CJ1639" s="20"/>
      <c r="CK1639" s="20"/>
      <c r="CN1639" s="20"/>
      <c r="CO1639" s="20"/>
      <c r="CP1639" s="19"/>
      <c r="CQ1639" s="19"/>
      <c r="CR1639" s="20"/>
      <c r="CS1639" s="20"/>
      <c r="CT1639" s="19"/>
      <c r="CU1639" s="19"/>
      <c r="CV1639" s="20"/>
      <c r="CW1639" s="20"/>
      <c r="CX1639" s="96"/>
      <c r="CY1639" s="96"/>
      <c r="CZ1639" s="20"/>
      <c r="DA1639" s="20"/>
      <c r="DB1639" s="96"/>
      <c r="DC1639" s="96"/>
      <c r="DD1639" s="20"/>
      <c r="DE1639" s="20"/>
      <c r="DF1639" s="96"/>
      <c r="DG1639" s="96"/>
      <c r="DH1639" s="20"/>
      <c r="DI1639" s="20"/>
      <c r="DJ1639" s="96"/>
      <c r="DK1639" s="96"/>
      <c r="DL1639" s="20"/>
      <c r="DM1639" s="20"/>
      <c r="DN1639" s="96"/>
      <c r="DO1639" s="96"/>
      <c r="DP1639" s="20"/>
      <c r="DQ1639" s="20"/>
      <c r="DR1639" s="96"/>
      <c r="DS1639" s="96"/>
      <c r="DT1639" s="20"/>
      <c r="DU1639" s="20"/>
      <c r="DV1639" s="96"/>
      <c r="DW1639" s="96"/>
      <c r="DX1639" s="20"/>
      <c r="DY1639" s="20"/>
      <c r="DZ1639" s="56"/>
      <c r="EA1639" s="57"/>
    </row>
    <row r="1640" spans="1:131" ht="19.5" customHeight="1" x14ac:dyDescent="0.25">
      <c r="A1640" s="9">
        <v>1189</v>
      </c>
      <c r="B1640" s="10" t="s">
        <v>3351</v>
      </c>
      <c r="C1640" s="9" t="s">
        <v>3352</v>
      </c>
      <c r="E1640" s="9" t="s">
        <v>104</v>
      </c>
      <c r="F1640" s="9" t="s">
        <v>360</v>
      </c>
      <c r="H1640" s="9" t="s">
        <v>202</v>
      </c>
      <c r="I1640" s="9" t="s">
        <v>35</v>
      </c>
      <c r="J1640" s="129">
        <v>42408</v>
      </c>
      <c r="K1640" s="129">
        <v>42207</v>
      </c>
      <c r="L1640" s="129">
        <v>42766</v>
      </c>
      <c r="M1640" s="9" t="s">
        <v>20</v>
      </c>
      <c r="O1640" s="9">
        <v>31</v>
      </c>
      <c r="Q1640" s="9" t="s">
        <v>54</v>
      </c>
      <c r="S1640" s="13">
        <v>1277150000</v>
      </c>
      <c r="T1640" s="13">
        <v>1277150000</v>
      </c>
      <c r="U1640" s="13">
        <v>319287500</v>
      </c>
      <c r="V1640" s="13">
        <v>957862500</v>
      </c>
      <c r="AF1640" s="51">
        <f t="shared" si="24"/>
        <v>957862500</v>
      </c>
      <c r="AH1640" s="11">
        <v>42214</v>
      </c>
      <c r="AI1640" s="11">
        <v>42369</v>
      </c>
      <c r="AJ1640" s="13">
        <v>117466711</v>
      </c>
      <c r="AK1640" s="13">
        <v>29366678</v>
      </c>
      <c r="AL1640" s="11">
        <v>42370</v>
      </c>
      <c r="AM1640" s="11">
        <v>42400</v>
      </c>
      <c r="AN1640" s="13">
        <v>87080525</v>
      </c>
      <c r="AO1640" s="13">
        <v>21770131</v>
      </c>
      <c r="AP1640" s="11">
        <v>42401</v>
      </c>
      <c r="AQ1640" s="11">
        <v>42429</v>
      </c>
      <c r="AR1640" s="13">
        <v>210352524</v>
      </c>
      <c r="AS1640" s="13">
        <v>52588131</v>
      </c>
      <c r="AT1640" s="11">
        <v>42430</v>
      </c>
      <c r="AU1640" s="11">
        <v>42460</v>
      </c>
      <c r="AV1640" s="13">
        <v>314431957</v>
      </c>
      <c r="AW1640" s="13">
        <v>78607989</v>
      </c>
      <c r="AX1640" s="11">
        <v>42461</v>
      </c>
      <c r="AY1640" s="11">
        <v>42490</v>
      </c>
      <c r="AZ1640" s="13">
        <v>307251750</v>
      </c>
      <c r="BA1640" s="13">
        <v>76812938</v>
      </c>
      <c r="BB1640" s="11">
        <v>42491</v>
      </c>
      <c r="BC1640" s="11">
        <v>42521</v>
      </c>
      <c r="BD1640" s="13">
        <v>25146277</v>
      </c>
      <c r="BE1640" s="13">
        <v>6286569</v>
      </c>
      <c r="BF1640" s="11">
        <v>42522</v>
      </c>
      <c r="BG1640" s="11">
        <v>42643</v>
      </c>
      <c r="BH1640" s="13">
        <v>27293246</v>
      </c>
      <c r="BI1640" s="13">
        <v>6823312</v>
      </c>
      <c r="BJ1640" s="11">
        <v>42644</v>
      </c>
      <c r="BK1640" s="11">
        <v>42674</v>
      </c>
      <c r="BL1640" s="13">
        <v>5327997</v>
      </c>
      <c r="BM1640" s="13">
        <v>1331999</v>
      </c>
      <c r="BN1640" s="11">
        <v>42675</v>
      </c>
      <c r="BO1640" s="11">
        <v>42735</v>
      </c>
      <c r="BP1640" s="13">
        <v>30201797</v>
      </c>
      <c r="BQ1640" s="13">
        <v>7550449</v>
      </c>
      <c r="BR1640" s="11">
        <v>42736</v>
      </c>
      <c r="BS1640" s="11">
        <v>42794</v>
      </c>
      <c r="BT1640" s="13">
        <v>16494869</v>
      </c>
      <c r="BU1640" s="13">
        <v>4123717</v>
      </c>
      <c r="BV1640" s="11">
        <v>42795</v>
      </c>
      <c r="BW1640" s="11">
        <v>42825</v>
      </c>
      <c r="BX1640" s="13">
        <v>15918364</v>
      </c>
      <c r="BY1640" s="13">
        <v>3979591</v>
      </c>
      <c r="BZ1640" s="11">
        <v>42826</v>
      </c>
      <c r="CA1640" s="11">
        <v>42855</v>
      </c>
      <c r="CB1640" s="13">
        <v>29311272</v>
      </c>
      <c r="CC1640" s="13">
        <v>7327818</v>
      </c>
      <c r="CD1640" s="11">
        <v>42856</v>
      </c>
      <c r="CE1640" s="11">
        <v>42886</v>
      </c>
      <c r="CF1640" s="13">
        <v>44352686</v>
      </c>
      <c r="CG1640" s="13">
        <v>11088172</v>
      </c>
      <c r="CH1640" s="11">
        <v>42207</v>
      </c>
      <c r="CI1640" s="11">
        <v>42886</v>
      </c>
      <c r="CJ1640" s="13">
        <v>1234917190</v>
      </c>
      <c r="CK1640" s="13">
        <v>1071804</v>
      </c>
      <c r="DZ1640" s="54">
        <v>1234917190</v>
      </c>
      <c r="EA1640" s="55">
        <v>308729298</v>
      </c>
    </row>
    <row r="1641" spans="1:131" s="18" customFormat="1" ht="19.5" customHeight="1" x14ac:dyDescent="0.25">
      <c r="A1641" s="18">
        <v>1189</v>
      </c>
      <c r="B1641" s="17" t="s">
        <v>3351</v>
      </c>
      <c r="C1641" s="18" t="s">
        <v>3352</v>
      </c>
      <c r="D1641" s="19">
        <v>42241</v>
      </c>
      <c r="E1641" s="18" t="s">
        <v>3391</v>
      </c>
      <c r="F1641" s="18" t="s">
        <v>360</v>
      </c>
      <c r="G1641" s="19"/>
      <c r="J1641" s="130"/>
      <c r="K1641" s="130"/>
      <c r="L1641" s="130"/>
      <c r="R1641" s="20"/>
      <c r="S1641" s="20"/>
      <c r="T1641" s="20"/>
      <c r="U1641" s="20"/>
      <c r="V1641" s="20"/>
      <c r="W1641" s="20"/>
      <c r="X1641" s="20"/>
      <c r="Y1641" s="20"/>
      <c r="Z1641" s="20"/>
      <c r="AA1641" s="20"/>
      <c r="AB1641" s="20"/>
      <c r="AC1641" s="20"/>
      <c r="AD1641" s="20"/>
      <c r="AE1641" s="20"/>
      <c r="AF1641" s="51">
        <f t="shared" si="24"/>
        <v>0</v>
      </c>
      <c r="AG1641" s="46"/>
      <c r="AH1641" s="19"/>
      <c r="AI1641" s="19"/>
      <c r="AJ1641" s="20"/>
      <c r="AK1641" s="20"/>
      <c r="AL1641" s="19"/>
      <c r="AM1641" s="19"/>
      <c r="AN1641" s="20"/>
      <c r="AO1641" s="20"/>
      <c r="AP1641" s="19"/>
      <c r="AQ1641" s="19"/>
      <c r="AR1641" s="20"/>
      <c r="AS1641" s="20"/>
      <c r="AT1641" s="19"/>
      <c r="AU1641" s="19"/>
      <c r="AV1641" s="20"/>
      <c r="AW1641" s="20"/>
      <c r="AX1641" s="19"/>
      <c r="AY1641" s="19"/>
      <c r="AZ1641" s="20"/>
      <c r="BA1641" s="20"/>
      <c r="BB1641" s="19"/>
      <c r="BC1641" s="19"/>
      <c r="BD1641" s="20"/>
      <c r="BE1641" s="20"/>
      <c r="BF1641" s="19"/>
      <c r="BG1641" s="19"/>
      <c r="BH1641" s="20"/>
      <c r="BI1641" s="20"/>
      <c r="BJ1641" s="19"/>
      <c r="BK1641" s="19"/>
      <c r="BL1641" s="20"/>
      <c r="BM1641" s="20"/>
      <c r="BN1641" s="19"/>
      <c r="BO1641" s="19"/>
      <c r="BP1641" s="20"/>
      <c r="BQ1641" s="20"/>
      <c r="BT1641" s="20"/>
      <c r="BU1641" s="20"/>
      <c r="BX1641" s="20"/>
      <c r="BY1641" s="20"/>
      <c r="CB1641" s="20"/>
      <c r="CC1641" s="20"/>
      <c r="CF1641" s="20"/>
      <c r="CG1641" s="20"/>
      <c r="CJ1641" s="20"/>
      <c r="CK1641" s="20"/>
      <c r="CN1641" s="20"/>
      <c r="CO1641" s="20"/>
      <c r="CP1641" s="19"/>
      <c r="CQ1641" s="19"/>
      <c r="CR1641" s="20"/>
      <c r="CS1641" s="20"/>
      <c r="CT1641" s="19"/>
      <c r="CU1641" s="19"/>
      <c r="CV1641" s="20"/>
      <c r="CW1641" s="20"/>
      <c r="CX1641" s="96"/>
      <c r="CY1641" s="96"/>
      <c r="CZ1641" s="20"/>
      <c r="DA1641" s="20"/>
      <c r="DB1641" s="96"/>
      <c r="DC1641" s="96"/>
      <c r="DD1641" s="20"/>
      <c r="DE1641" s="20"/>
      <c r="DF1641" s="96"/>
      <c r="DG1641" s="96"/>
      <c r="DH1641" s="20"/>
      <c r="DI1641" s="20"/>
      <c r="DJ1641" s="96"/>
      <c r="DK1641" s="96"/>
      <c r="DL1641" s="20"/>
      <c r="DM1641" s="20"/>
      <c r="DN1641" s="96"/>
      <c r="DO1641" s="96"/>
      <c r="DP1641" s="20"/>
      <c r="DQ1641" s="20"/>
      <c r="DR1641" s="96"/>
      <c r="DS1641" s="96"/>
      <c r="DT1641" s="20"/>
      <c r="DU1641" s="20"/>
      <c r="DV1641" s="96"/>
      <c r="DW1641" s="96"/>
      <c r="DX1641" s="20"/>
      <c r="DY1641" s="20"/>
      <c r="DZ1641" s="56"/>
      <c r="EA1641" s="57"/>
    </row>
    <row r="1642" spans="1:131" s="18" customFormat="1" ht="19.5" customHeight="1" x14ac:dyDescent="0.25">
      <c r="A1642" s="18">
        <v>1189</v>
      </c>
      <c r="B1642" s="17" t="s">
        <v>3351</v>
      </c>
      <c r="C1642" s="18" t="s">
        <v>3352</v>
      </c>
      <c r="D1642" s="19">
        <v>42765</v>
      </c>
      <c r="G1642" s="19"/>
      <c r="J1642" s="130"/>
      <c r="K1642" s="130"/>
      <c r="L1642" s="130">
        <v>42853</v>
      </c>
      <c r="R1642" s="20"/>
      <c r="S1642" s="20"/>
      <c r="T1642" s="20"/>
      <c r="U1642" s="20"/>
      <c r="V1642" s="20"/>
      <c r="W1642" s="20"/>
      <c r="X1642" s="20"/>
      <c r="Y1642" s="20"/>
      <c r="Z1642" s="20"/>
      <c r="AA1642" s="20"/>
      <c r="AB1642" s="20"/>
      <c r="AC1642" s="20"/>
      <c r="AD1642" s="20"/>
      <c r="AE1642" s="20"/>
      <c r="AF1642" s="80"/>
      <c r="AG1642" s="46"/>
      <c r="AH1642" s="19"/>
      <c r="AI1642" s="19"/>
      <c r="AJ1642" s="20"/>
      <c r="AK1642" s="20"/>
      <c r="AL1642" s="19"/>
      <c r="AM1642" s="19"/>
      <c r="AN1642" s="20"/>
      <c r="AO1642" s="20"/>
      <c r="AP1642" s="19"/>
      <c r="AQ1642" s="19"/>
      <c r="AR1642" s="20"/>
      <c r="AS1642" s="20"/>
      <c r="AT1642" s="19"/>
      <c r="AU1642" s="19"/>
      <c r="AV1642" s="20"/>
      <c r="AW1642" s="20"/>
      <c r="AX1642" s="19"/>
      <c r="AY1642" s="19"/>
      <c r="AZ1642" s="20"/>
      <c r="BA1642" s="20"/>
      <c r="BB1642" s="19"/>
      <c r="BC1642" s="19"/>
      <c r="BD1642" s="20"/>
      <c r="BE1642" s="20"/>
      <c r="BF1642" s="19"/>
      <c r="BG1642" s="19"/>
      <c r="BH1642" s="20"/>
      <c r="BI1642" s="20"/>
      <c r="BJ1642" s="19"/>
      <c r="BK1642" s="19"/>
      <c r="BL1642" s="20"/>
      <c r="BM1642" s="20"/>
      <c r="BN1642" s="19"/>
      <c r="BO1642" s="19"/>
      <c r="BP1642" s="20"/>
      <c r="BQ1642" s="20"/>
      <c r="BT1642" s="20"/>
      <c r="BU1642" s="20"/>
      <c r="BX1642" s="20"/>
      <c r="BY1642" s="20"/>
      <c r="CB1642" s="20"/>
      <c r="CC1642" s="20"/>
      <c r="CF1642" s="20"/>
      <c r="CG1642" s="20"/>
      <c r="CJ1642" s="20"/>
      <c r="CK1642" s="20"/>
      <c r="CN1642" s="20"/>
      <c r="CO1642" s="20"/>
      <c r="CP1642" s="19"/>
      <c r="CQ1642" s="19"/>
      <c r="CR1642" s="20"/>
      <c r="CS1642" s="20"/>
      <c r="CT1642" s="19"/>
      <c r="CU1642" s="19"/>
      <c r="CV1642" s="20"/>
      <c r="CW1642" s="20"/>
      <c r="CX1642" s="96"/>
      <c r="CY1642" s="96"/>
      <c r="CZ1642" s="20"/>
      <c r="DA1642" s="20"/>
      <c r="DB1642" s="96"/>
      <c r="DC1642" s="96"/>
      <c r="DD1642" s="20"/>
      <c r="DE1642" s="20"/>
      <c r="DF1642" s="96"/>
      <c r="DG1642" s="96"/>
      <c r="DH1642" s="20"/>
      <c r="DI1642" s="20"/>
      <c r="DJ1642" s="96"/>
      <c r="DK1642" s="96"/>
      <c r="DL1642" s="20"/>
      <c r="DM1642" s="20"/>
      <c r="DN1642" s="96"/>
      <c r="DO1642" s="96"/>
      <c r="DP1642" s="20"/>
      <c r="DQ1642" s="20"/>
      <c r="DR1642" s="96"/>
      <c r="DS1642" s="96"/>
      <c r="DT1642" s="20"/>
      <c r="DU1642" s="20"/>
      <c r="DV1642" s="96"/>
      <c r="DW1642" s="96"/>
      <c r="DX1642" s="20"/>
      <c r="DY1642" s="20"/>
      <c r="DZ1642" s="56"/>
      <c r="EA1642" s="57"/>
    </row>
    <row r="1643" spans="1:131" s="18" customFormat="1" ht="19.5" customHeight="1" x14ac:dyDescent="0.25">
      <c r="A1643" s="18">
        <v>1189</v>
      </c>
      <c r="B1643" s="17" t="s">
        <v>3351</v>
      </c>
      <c r="C1643" s="18" t="s">
        <v>3352</v>
      </c>
      <c r="D1643" s="19">
        <v>42912</v>
      </c>
      <c r="G1643" s="19"/>
      <c r="J1643" s="130"/>
      <c r="K1643" s="130"/>
      <c r="L1643" s="130">
        <v>42886</v>
      </c>
      <c r="R1643" s="20"/>
      <c r="S1643" s="20"/>
      <c r="T1643" s="20"/>
      <c r="U1643" s="20"/>
      <c r="V1643" s="20"/>
      <c r="W1643" s="20"/>
      <c r="X1643" s="20"/>
      <c r="Y1643" s="20"/>
      <c r="Z1643" s="20"/>
      <c r="AA1643" s="20"/>
      <c r="AB1643" s="20"/>
      <c r="AC1643" s="20"/>
      <c r="AD1643" s="20"/>
      <c r="AE1643" s="20"/>
      <c r="AF1643" s="80"/>
      <c r="AG1643" s="46"/>
      <c r="AH1643" s="19"/>
      <c r="AI1643" s="19"/>
      <c r="AJ1643" s="20"/>
      <c r="AK1643" s="20"/>
      <c r="AL1643" s="19"/>
      <c r="AM1643" s="19"/>
      <c r="AN1643" s="20"/>
      <c r="AO1643" s="20"/>
      <c r="AP1643" s="19"/>
      <c r="AQ1643" s="19"/>
      <c r="AR1643" s="20"/>
      <c r="AS1643" s="20"/>
      <c r="AT1643" s="19"/>
      <c r="AU1643" s="19"/>
      <c r="AV1643" s="20"/>
      <c r="AW1643" s="20"/>
      <c r="AX1643" s="19"/>
      <c r="AY1643" s="19"/>
      <c r="AZ1643" s="20"/>
      <c r="BA1643" s="20"/>
      <c r="BB1643" s="19"/>
      <c r="BC1643" s="19"/>
      <c r="BD1643" s="20"/>
      <c r="BE1643" s="20"/>
      <c r="BF1643" s="19"/>
      <c r="BG1643" s="19"/>
      <c r="BH1643" s="20"/>
      <c r="BI1643" s="20"/>
      <c r="BJ1643" s="19"/>
      <c r="BK1643" s="19"/>
      <c r="BL1643" s="20"/>
      <c r="BM1643" s="20"/>
      <c r="BN1643" s="19"/>
      <c r="BO1643" s="19"/>
      <c r="BP1643" s="20"/>
      <c r="BQ1643" s="20"/>
      <c r="BT1643" s="20"/>
      <c r="BU1643" s="20"/>
      <c r="BX1643" s="20"/>
      <c r="BY1643" s="20"/>
      <c r="CB1643" s="20"/>
      <c r="CC1643" s="20"/>
      <c r="CF1643" s="20"/>
      <c r="CG1643" s="20"/>
      <c r="CJ1643" s="20"/>
      <c r="CK1643" s="20"/>
      <c r="CN1643" s="20"/>
      <c r="CO1643" s="20"/>
      <c r="CP1643" s="19"/>
      <c r="CQ1643" s="19"/>
      <c r="CR1643" s="20"/>
      <c r="CS1643" s="20"/>
      <c r="CT1643" s="19"/>
      <c r="CU1643" s="19"/>
      <c r="CV1643" s="20"/>
      <c r="CW1643" s="20"/>
      <c r="CX1643" s="96"/>
      <c r="CY1643" s="96"/>
      <c r="CZ1643" s="20"/>
      <c r="DA1643" s="20"/>
      <c r="DB1643" s="96"/>
      <c r="DC1643" s="96"/>
      <c r="DD1643" s="20"/>
      <c r="DE1643" s="20"/>
      <c r="DF1643" s="96"/>
      <c r="DG1643" s="96"/>
      <c r="DH1643" s="20"/>
      <c r="DI1643" s="20"/>
      <c r="DJ1643" s="96"/>
      <c r="DK1643" s="96"/>
      <c r="DL1643" s="20"/>
      <c r="DM1643" s="20"/>
      <c r="DN1643" s="96"/>
      <c r="DO1643" s="96"/>
      <c r="DP1643" s="20"/>
      <c r="DQ1643" s="20"/>
      <c r="DR1643" s="96"/>
      <c r="DS1643" s="96"/>
      <c r="DT1643" s="20"/>
      <c r="DU1643" s="20"/>
      <c r="DV1643" s="96"/>
      <c r="DW1643" s="96"/>
      <c r="DX1643" s="20"/>
      <c r="DY1643" s="20"/>
      <c r="DZ1643" s="56"/>
      <c r="EA1643" s="57"/>
    </row>
    <row r="1644" spans="1:131" ht="19.5" customHeight="1" x14ac:dyDescent="0.25">
      <c r="A1644" s="9">
        <v>1190</v>
      </c>
      <c r="B1644" s="10" t="s">
        <v>3353</v>
      </c>
      <c r="C1644" s="9" t="s">
        <v>3354</v>
      </c>
      <c r="E1644" s="9" t="s">
        <v>171</v>
      </c>
      <c r="F1644" s="9" t="s">
        <v>172</v>
      </c>
      <c r="I1644" s="9" t="s">
        <v>1093</v>
      </c>
      <c r="J1644" s="129">
        <v>42257</v>
      </c>
      <c r="K1644" s="129">
        <v>42081</v>
      </c>
      <c r="L1644" s="129">
        <v>42674</v>
      </c>
      <c r="M1644" s="9" t="s">
        <v>20</v>
      </c>
      <c r="O1644" s="9">
        <v>27</v>
      </c>
      <c r="Q1644" s="9" t="s">
        <v>54</v>
      </c>
      <c r="S1644" s="13">
        <v>9715000</v>
      </c>
      <c r="T1644" s="13">
        <v>9715000</v>
      </c>
      <c r="U1644" s="13">
        <v>2428750</v>
      </c>
      <c r="AF1644" s="51">
        <f t="shared" si="24"/>
        <v>0</v>
      </c>
      <c r="AH1644" s="11">
        <v>42081</v>
      </c>
      <c r="AI1644" s="11">
        <v>42946</v>
      </c>
      <c r="AJ1644" s="13">
        <v>10217392</v>
      </c>
      <c r="AK1644" s="13">
        <v>2428750</v>
      </c>
    </row>
    <row r="1645" spans="1:131" s="18" customFormat="1" ht="19.5" customHeight="1" x14ac:dyDescent="0.25">
      <c r="A1645" s="18">
        <v>1190</v>
      </c>
      <c r="B1645" s="17" t="s">
        <v>3353</v>
      </c>
      <c r="C1645" s="18" t="s">
        <v>3354</v>
      </c>
      <c r="D1645" s="19">
        <v>42662</v>
      </c>
      <c r="G1645" s="19"/>
      <c r="J1645" s="130"/>
      <c r="K1645" s="130"/>
      <c r="L1645" s="130">
        <v>42946</v>
      </c>
      <c r="R1645" s="20"/>
      <c r="S1645" s="20"/>
      <c r="T1645" s="20"/>
      <c r="U1645" s="20"/>
      <c r="V1645" s="20"/>
      <c r="W1645" s="20"/>
      <c r="X1645" s="20"/>
      <c r="Y1645" s="20"/>
      <c r="Z1645" s="20"/>
      <c r="AA1645" s="20"/>
      <c r="AB1645" s="20"/>
      <c r="AC1645" s="20"/>
      <c r="AD1645" s="20"/>
      <c r="AE1645" s="20"/>
      <c r="AF1645" s="80"/>
      <c r="AG1645" s="46"/>
      <c r="AH1645" s="19"/>
      <c r="AI1645" s="19"/>
      <c r="AJ1645" s="20"/>
      <c r="AK1645" s="20"/>
      <c r="AL1645" s="19"/>
      <c r="AM1645" s="19"/>
      <c r="AN1645" s="20"/>
      <c r="AO1645" s="20"/>
      <c r="AP1645" s="19"/>
      <c r="AQ1645" s="19"/>
      <c r="AR1645" s="20"/>
      <c r="AS1645" s="20"/>
      <c r="AT1645" s="19"/>
      <c r="AU1645" s="19"/>
      <c r="AV1645" s="20"/>
      <c r="AW1645" s="20"/>
      <c r="AX1645" s="19"/>
      <c r="AY1645" s="19"/>
      <c r="AZ1645" s="20"/>
      <c r="BA1645" s="20"/>
      <c r="BB1645" s="19"/>
      <c r="BC1645" s="19"/>
      <c r="BD1645" s="20"/>
      <c r="BE1645" s="20"/>
      <c r="BF1645" s="19"/>
      <c r="BG1645" s="19"/>
      <c r="BH1645" s="20"/>
      <c r="BI1645" s="20"/>
      <c r="BJ1645" s="19"/>
      <c r="BK1645" s="19"/>
      <c r="BL1645" s="20"/>
      <c r="BM1645" s="20"/>
      <c r="BN1645" s="19"/>
      <c r="BO1645" s="19"/>
      <c r="BP1645" s="20"/>
      <c r="BQ1645" s="20"/>
      <c r="BT1645" s="20"/>
      <c r="BU1645" s="20"/>
      <c r="BX1645" s="20"/>
      <c r="BY1645" s="20"/>
      <c r="CB1645" s="20"/>
      <c r="CC1645" s="20"/>
      <c r="CF1645" s="20"/>
      <c r="CG1645" s="20"/>
      <c r="CJ1645" s="20"/>
      <c r="CK1645" s="20"/>
      <c r="CN1645" s="20"/>
      <c r="CO1645" s="20"/>
      <c r="CP1645" s="19"/>
      <c r="CQ1645" s="19"/>
      <c r="CR1645" s="20"/>
      <c r="CS1645" s="20"/>
      <c r="CT1645" s="19"/>
      <c r="CU1645" s="19"/>
      <c r="CV1645" s="20"/>
      <c r="CW1645" s="20"/>
      <c r="CX1645" s="96"/>
      <c r="CY1645" s="96"/>
      <c r="CZ1645" s="20"/>
      <c r="DA1645" s="20"/>
      <c r="DB1645" s="96"/>
      <c r="DC1645" s="96"/>
      <c r="DD1645" s="20"/>
      <c r="DE1645" s="20"/>
      <c r="DF1645" s="96"/>
      <c r="DG1645" s="96"/>
      <c r="DH1645" s="20"/>
      <c r="DI1645" s="20"/>
      <c r="DJ1645" s="96"/>
      <c r="DK1645" s="96"/>
      <c r="DL1645" s="20"/>
      <c r="DM1645" s="20"/>
      <c r="DN1645" s="96"/>
      <c r="DO1645" s="96"/>
      <c r="DP1645" s="20"/>
      <c r="DQ1645" s="20"/>
      <c r="DR1645" s="96"/>
      <c r="DS1645" s="96"/>
      <c r="DT1645" s="20"/>
      <c r="DU1645" s="20"/>
      <c r="DV1645" s="96"/>
      <c r="DW1645" s="96"/>
      <c r="DX1645" s="20"/>
      <c r="DY1645" s="20"/>
      <c r="DZ1645" s="56"/>
      <c r="EA1645" s="57"/>
    </row>
    <row r="1646" spans="1:131" ht="19.5" customHeight="1" x14ac:dyDescent="0.25">
      <c r="A1646" s="9">
        <v>1191</v>
      </c>
      <c r="B1646" s="10" t="s">
        <v>3355</v>
      </c>
      <c r="C1646" s="9" t="s">
        <v>3356</v>
      </c>
      <c r="E1646" s="9" t="s">
        <v>2782</v>
      </c>
      <c r="F1646" s="9" t="s">
        <v>3357</v>
      </c>
      <c r="I1646" s="9" t="s">
        <v>1093</v>
      </c>
      <c r="J1646" s="129">
        <v>42139</v>
      </c>
      <c r="K1646" s="129">
        <v>42104</v>
      </c>
      <c r="L1646" s="129">
        <v>42612</v>
      </c>
      <c r="O1646" s="9">
        <v>30</v>
      </c>
      <c r="Q1646" s="9" t="s">
        <v>61</v>
      </c>
      <c r="S1646" s="13">
        <v>19760000</v>
      </c>
      <c r="T1646" s="13">
        <v>19760000</v>
      </c>
      <c r="U1646" s="13">
        <v>4940000</v>
      </c>
      <c r="AF1646" s="51">
        <f t="shared" si="24"/>
        <v>0</v>
      </c>
      <c r="AH1646" s="11">
        <v>42104</v>
      </c>
      <c r="AI1646" s="11">
        <v>42794</v>
      </c>
      <c r="AJ1646" s="13">
        <v>19731250</v>
      </c>
      <c r="AK1646" s="13">
        <v>4932813</v>
      </c>
    </row>
    <row r="1647" spans="1:131" s="18" customFormat="1" ht="19.5" customHeight="1" x14ac:dyDescent="0.25">
      <c r="A1647" s="18">
        <v>1191</v>
      </c>
      <c r="B1647" s="17" t="s">
        <v>3355</v>
      </c>
      <c r="C1647" s="18" t="s">
        <v>3356</v>
      </c>
      <c r="D1647" s="19">
        <v>42606</v>
      </c>
      <c r="G1647" s="19"/>
      <c r="J1647" s="130"/>
      <c r="K1647" s="130"/>
      <c r="L1647" s="130">
        <v>42794</v>
      </c>
      <c r="R1647" s="20"/>
      <c r="S1647" s="20"/>
      <c r="T1647" s="20"/>
      <c r="U1647" s="20"/>
      <c r="V1647" s="20"/>
      <c r="W1647" s="20"/>
      <c r="X1647" s="20"/>
      <c r="Y1647" s="20"/>
      <c r="Z1647" s="20"/>
      <c r="AA1647" s="20"/>
      <c r="AB1647" s="20"/>
      <c r="AC1647" s="20"/>
      <c r="AD1647" s="20"/>
      <c r="AE1647" s="20"/>
      <c r="AF1647" s="80"/>
      <c r="AG1647" s="46"/>
      <c r="AH1647" s="19"/>
      <c r="AI1647" s="19"/>
      <c r="AJ1647" s="20"/>
      <c r="AK1647" s="20"/>
      <c r="AL1647" s="19"/>
      <c r="AM1647" s="19"/>
      <c r="AN1647" s="20"/>
      <c r="AO1647" s="20"/>
      <c r="AP1647" s="19"/>
      <c r="AQ1647" s="19"/>
      <c r="AR1647" s="20"/>
      <c r="AS1647" s="20"/>
      <c r="AT1647" s="19"/>
      <c r="AU1647" s="19"/>
      <c r="AV1647" s="20"/>
      <c r="AW1647" s="20"/>
      <c r="AX1647" s="19"/>
      <c r="AY1647" s="19"/>
      <c r="AZ1647" s="20"/>
      <c r="BA1647" s="20"/>
      <c r="BB1647" s="19"/>
      <c r="BC1647" s="19"/>
      <c r="BD1647" s="20"/>
      <c r="BE1647" s="20"/>
      <c r="BF1647" s="19"/>
      <c r="BG1647" s="19"/>
      <c r="BH1647" s="20"/>
      <c r="BI1647" s="20"/>
      <c r="BJ1647" s="19"/>
      <c r="BK1647" s="19"/>
      <c r="BL1647" s="20"/>
      <c r="BM1647" s="20"/>
      <c r="BN1647" s="19"/>
      <c r="BO1647" s="19"/>
      <c r="BP1647" s="20"/>
      <c r="BQ1647" s="20"/>
      <c r="BT1647" s="20"/>
      <c r="BU1647" s="20"/>
      <c r="BX1647" s="20"/>
      <c r="BY1647" s="20"/>
      <c r="CB1647" s="20"/>
      <c r="CC1647" s="20"/>
      <c r="CF1647" s="20"/>
      <c r="CG1647" s="20"/>
      <c r="CJ1647" s="20"/>
      <c r="CK1647" s="20"/>
      <c r="CN1647" s="20"/>
      <c r="CO1647" s="20"/>
      <c r="CP1647" s="19"/>
      <c r="CQ1647" s="19"/>
      <c r="CR1647" s="20"/>
      <c r="CS1647" s="20"/>
      <c r="CT1647" s="19"/>
      <c r="CU1647" s="19"/>
      <c r="CV1647" s="20"/>
      <c r="CW1647" s="20"/>
      <c r="CX1647" s="96"/>
      <c r="CY1647" s="96"/>
      <c r="CZ1647" s="20"/>
      <c r="DA1647" s="20"/>
      <c r="DB1647" s="96"/>
      <c r="DC1647" s="96"/>
      <c r="DD1647" s="20"/>
      <c r="DE1647" s="20"/>
      <c r="DF1647" s="96"/>
      <c r="DG1647" s="96"/>
      <c r="DH1647" s="20"/>
      <c r="DI1647" s="20"/>
      <c r="DJ1647" s="96"/>
      <c r="DK1647" s="96"/>
      <c r="DL1647" s="20"/>
      <c r="DM1647" s="20"/>
      <c r="DN1647" s="96"/>
      <c r="DO1647" s="96"/>
      <c r="DP1647" s="20"/>
      <c r="DQ1647" s="20"/>
      <c r="DR1647" s="96"/>
      <c r="DS1647" s="96"/>
      <c r="DT1647" s="20"/>
      <c r="DU1647" s="20"/>
      <c r="DV1647" s="96"/>
      <c r="DW1647" s="96"/>
      <c r="DX1647" s="20"/>
      <c r="DY1647" s="20"/>
      <c r="DZ1647" s="56"/>
      <c r="EA1647" s="57"/>
    </row>
    <row r="1648" spans="1:131" ht="19.5" customHeight="1" x14ac:dyDescent="0.25">
      <c r="A1648" s="9">
        <v>1192</v>
      </c>
      <c r="B1648" s="10" t="s">
        <v>3358</v>
      </c>
      <c r="C1648" s="9" t="s">
        <v>3359</v>
      </c>
      <c r="E1648" s="9" t="s">
        <v>1113</v>
      </c>
      <c r="F1648" s="9" t="s">
        <v>1114</v>
      </c>
      <c r="I1648" s="9" t="s">
        <v>1093</v>
      </c>
      <c r="J1648" s="129">
        <v>42141</v>
      </c>
      <c r="K1648" s="129">
        <v>42102</v>
      </c>
      <c r="L1648" s="129">
        <v>42490</v>
      </c>
      <c r="O1648" s="9">
        <v>29</v>
      </c>
      <c r="Q1648" s="9" t="s">
        <v>61</v>
      </c>
      <c r="S1648" s="13">
        <v>18940000</v>
      </c>
      <c r="T1648" s="13">
        <v>18940000</v>
      </c>
      <c r="U1648" s="13">
        <v>4735000</v>
      </c>
      <c r="AF1648" s="51">
        <f t="shared" si="24"/>
        <v>0</v>
      </c>
      <c r="AH1648" s="11">
        <v>42102</v>
      </c>
      <c r="AI1648" s="11">
        <v>42734</v>
      </c>
      <c r="AJ1648" s="13">
        <v>18940000</v>
      </c>
      <c r="AK1648" s="13">
        <v>4735000</v>
      </c>
    </row>
    <row r="1649" spans="1:131" s="18" customFormat="1" ht="19.5" customHeight="1" x14ac:dyDescent="0.25">
      <c r="A1649" s="18">
        <v>1192</v>
      </c>
      <c r="B1649" s="17" t="s">
        <v>3358</v>
      </c>
      <c r="C1649" s="18" t="s">
        <v>3359</v>
      </c>
      <c r="D1649" s="19">
        <v>42479</v>
      </c>
      <c r="G1649" s="19"/>
      <c r="J1649" s="130"/>
      <c r="K1649" s="130"/>
      <c r="L1649" s="130">
        <v>42824</v>
      </c>
      <c r="R1649" s="20"/>
      <c r="S1649" s="20"/>
      <c r="T1649" s="20"/>
      <c r="U1649" s="20"/>
      <c r="V1649" s="20"/>
      <c r="W1649" s="20"/>
      <c r="X1649" s="20"/>
      <c r="Y1649" s="20"/>
      <c r="Z1649" s="20"/>
      <c r="AA1649" s="20"/>
      <c r="AB1649" s="20"/>
      <c r="AC1649" s="20"/>
      <c r="AD1649" s="20"/>
      <c r="AE1649" s="20"/>
      <c r="AF1649" s="80"/>
      <c r="AG1649" s="46"/>
      <c r="AH1649" s="19"/>
      <c r="AI1649" s="19"/>
      <c r="AJ1649" s="20"/>
      <c r="AK1649" s="20"/>
      <c r="AL1649" s="19"/>
      <c r="AM1649" s="19"/>
      <c r="AN1649" s="20"/>
      <c r="AO1649" s="20"/>
      <c r="AP1649" s="19"/>
      <c r="AQ1649" s="19"/>
      <c r="AR1649" s="20"/>
      <c r="AS1649" s="20"/>
      <c r="AT1649" s="19"/>
      <c r="AU1649" s="19"/>
      <c r="AV1649" s="20"/>
      <c r="AW1649" s="20"/>
      <c r="AX1649" s="19"/>
      <c r="AY1649" s="19"/>
      <c r="AZ1649" s="20"/>
      <c r="BA1649" s="20"/>
      <c r="BB1649" s="19"/>
      <c r="BC1649" s="19"/>
      <c r="BD1649" s="20"/>
      <c r="BE1649" s="20"/>
      <c r="BF1649" s="19"/>
      <c r="BG1649" s="19"/>
      <c r="BH1649" s="20"/>
      <c r="BI1649" s="20"/>
      <c r="BJ1649" s="19"/>
      <c r="BK1649" s="19"/>
      <c r="BL1649" s="20"/>
      <c r="BM1649" s="20"/>
      <c r="BN1649" s="19"/>
      <c r="BO1649" s="19"/>
      <c r="BP1649" s="20"/>
      <c r="BQ1649" s="20"/>
      <c r="BT1649" s="20"/>
      <c r="BU1649" s="20"/>
      <c r="BX1649" s="20"/>
      <c r="BY1649" s="20"/>
      <c r="CB1649" s="20"/>
      <c r="CC1649" s="20"/>
      <c r="CF1649" s="20"/>
      <c r="CG1649" s="20"/>
      <c r="CJ1649" s="20"/>
      <c r="CK1649" s="20"/>
      <c r="CN1649" s="20"/>
      <c r="CO1649" s="20"/>
      <c r="CP1649" s="19"/>
      <c r="CQ1649" s="19"/>
      <c r="CR1649" s="20"/>
      <c r="CS1649" s="20"/>
      <c r="CT1649" s="19"/>
      <c r="CU1649" s="19"/>
      <c r="CV1649" s="20"/>
      <c r="CW1649" s="20"/>
      <c r="CX1649" s="96"/>
      <c r="CY1649" s="96"/>
      <c r="CZ1649" s="20"/>
      <c r="DA1649" s="20"/>
      <c r="DB1649" s="96"/>
      <c r="DC1649" s="96"/>
      <c r="DD1649" s="20"/>
      <c r="DE1649" s="20"/>
      <c r="DF1649" s="96"/>
      <c r="DG1649" s="96"/>
      <c r="DH1649" s="20"/>
      <c r="DI1649" s="20"/>
      <c r="DJ1649" s="96"/>
      <c r="DK1649" s="96"/>
      <c r="DL1649" s="20"/>
      <c r="DM1649" s="20"/>
      <c r="DN1649" s="96"/>
      <c r="DO1649" s="96"/>
      <c r="DP1649" s="20"/>
      <c r="DQ1649" s="20"/>
      <c r="DR1649" s="96"/>
      <c r="DS1649" s="96"/>
      <c r="DT1649" s="20"/>
      <c r="DU1649" s="20"/>
      <c r="DV1649" s="96"/>
      <c r="DW1649" s="96"/>
      <c r="DX1649" s="20"/>
      <c r="DY1649" s="20"/>
      <c r="DZ1649" s="56"/>
      <c r="EA1649" s="57"/>
    </row>
    <row r="1650" spans="1:131" ht="19.5" customHeight="1" x14ac:dyDescent="0.25">
      <c r="A1650" s="9">
        <v>1193</v>
      </c>
      <c r="B1650" s="10" t="s">
        <v>3360</v>
      </c>
      <c r="C1650" s="9" t="s">
        <v>3361</v>
      </c>
      <c r="E1650" s="9" t="s">
        <v>447</v>
      </c>
      <c r="F1650" s="9" t="s">
        <v>2191</v>
      </c>
      <c r="I1650" s="9" t="s">
        <v>25</v>
      </c>
      <c r="J1650" s="129">
        <v>42138</v>
      </c>
      <c r="K1650" s="129">
        <v>42138</v>
      </c>
      <c r="L1650" s="129">
        <v>42217</v>
      </c>
      <c r="O1650" s="9">
        <v>24</v>
      </c>
      <c r="Q1650" s="9" t="s">
        <v>54</v>
      </c>
      <c r="S1650" s="13">
        <v>4460000</v>
      </c>
      <c r="T1650" s="13">
        <v>4460000</v>
      </c>
      <c r="U1650" s="13">
        <v>1115000</v>
      </c>
      <c r="AF1650" s="51">
        <f t="shared" si="24"/>
        <v>0</v>
      </c>
      <c r="AH1650" s="11">
        <v>42138</v>
      </c>
      <c r="AI1650" s="11">
        <v>42217</v>
      </c>
      <c r="AJ1650" s="13">
        <v>3045000</v>
      </c>
      <c r="AK1650" s="13">
        <v>761250</v>
      </c>
    </row>
    <row r="1651" spans="1:131" ht="19.5" customHeight="1" x14ac:dyDescent="0.25">
      <c r="A1651" s="9">
        <v>1194</v>
      </c>
      <c r="B1651" s="10" t="s">
        <v>3362</v>
      </c>
      <c r="C1651" s="9" t="s">
        <v>3363</v>
      </c>
      <c r="E1651" s="9" t="s">
        <v>3364</v>
      </c>
      <c r="F1651" s="9" t="s">
        <v>3365</v>
      </c>
      <c r="I1651" s="9" t="s">
        <v>25</v>
      </c>
      <c r="J1651" s="129">
        <v>42146</v>
      </c>
      <c r="K1651" s="129">
        <v>42114</v>
      </c>
      <c r="L1651" s="129">
        <v>42460</v>
      </c>
      <c r="O1651" s="9">
        <v>28</v>
      </c>
      <c r="Q1651" s="9" t="s">
        <v>54</v>
      </c>
      <c r="S1651" s="13">
        <v>8750000</v>
      </c>
      <c r="T1651" s="13">
        <v>8750000</v>
      </c>
      <c r="U1651" s="13">
        <v>1750000</v>
      </c>
      <c r="AF1651" s="51">
        <f t="shared" si="24"/>
        <v>0</v>
      </c>
      <c r="AH1651" s="11">
        <v>42125</v>
      </c>
      <c r="AI1651" s="11">
        <v>42460</v>
      </c>
      <c r="AJ1651" s="13">
        <v>8129188</v>
      </c>
      <c r="AK1651" s="13">
        <v>1625838</v>
      </c>
    </row>
    <row r="1652" spans="1:131" ht="19.5" customHeight="1" x14ac:dyDescent="0.25">
      <c r="A1652" s="9">
        <v>1195</v>
      </c>
      <c r="B1652" s="10" t="s">
        <v>3366</v>
      </c>
      <c r="C1652" s="9" t="s">
        <v>3367</v>
      </c>
      <c r="E1652" s="9" t="s">
        <v>574</v>
      </c>
      <c r="F1652" s="9" t="s">
        <v>19</v>
      </c>
      <c r="I1652" s="9" t="s">
        <v>1093</v>
      </c>
      <c r="J1652" s="129">
        <v>42146</v>
      </c>
      <c r="K1652" s="129">
        <v>42087</v>
      </c>
      <c r="L1652" s="129">
        <v>42551</v>
      </c>
      <c r="O1652" s="9">
        <v>31</v>
      </c>
      <c r="Q1652" s="9" t="s">
        <v>61</v>
      </c>
      <c r="S1652" s="13">
        <v>18900000</v>
      </c>
      <c r="T1652" s="13">
        <v>18900000</v>
      </c>
      <c r="U1652" s="13">
        <v>4725000</v>
      </c>
      <c r="AF1652" s="51">
        <f t="shared" si="24"/>
        <v>0</v>
      </c>
    </row>
    <row r="1653" spans="1:131" s="18" customFormat="1" ht="19.5" customHeight="1" x14ac:dyDescent="0.25">
      <c r="A1653" s="18">
        <v>1195</v>
      </c>
      <c r="B1653" s="17" t="s">
        <v>3366</v>
      </c>
      <c r="C1653" s="18" t="s">
        <v>3367</v>
      </c>
      <c r="D1653" s="19">
        <v>42481</v>
      </c>
      <c r="G1653" s="19"/>
      <c r="J1653" s="130"/>
      <c r="K1653" s="130"/>
      <c r="L1653" s="130">
        <v>42734</v>
      </c>
      <c r="R1653" s="20"/>
      <c r="S1653" s="20"/>
      <c r="T1653" s="20"/>
      <c r="U1653" s="20"/>
      <c r="V1653" s="20"/>
      <c r="W1653" s="20"/>
      <c r="X1653" s="20"/>
      <c r="Y1653" s="20"/>
      <c r="Z1653" s="20"/>
      <c r="AA1653" s="20"/>
      <c r="AB1653" s="20"/>
      <c r="AC1653" s="20"/>
      <c r="AD1653" s="20"/>
      <c r="AE1653" s="20"/>
      <c r="AF1653" s="80"/>
      <c r="AG1653" s="46"/>
      <c r="AH1653" s="19"/>
      <c r="AI1653" s="19"/>
      <c r="AJ1653" s="20"/>
      <c r="AK1653" s="20"/>
      <c r="AL1653" s="19"/>
      <c r="AM1653" s="19"/>
      <c r="AN1653" s="20"/>
      <c r="AO1653" s="20"/>
      <c r="AP1653" s="19"/>
      <c r="AQ1653" s="19"/>
      <c r="AR1653" s="20"/>
      <c r="AS1653" s="20"/>
      <c r="AT1653" s="19"/>
      <c r="AU1653" s="19"/>
      <c r="AV1653" s="20"/>
      <c r="AW1653" s="20"/>
      <c r="AX1653" s="19"/>
      <c r="AY1653" s="19"/>
      <c r="AZ1653" s="20"/>
      <c r="BA1653" s="20"/>
      <c r="BB1653" s="19"/>
      <c r="BC1653" s="19"/>
      <c r="BD1653" s="20"/>
      <c r="BE1653" s="20"/>
      <c r="BF1653" s="19"/>
      <c r="BG1653" s="19"/>
      <c r="BH1653" s="20"/>
      <c r="BI1653" s="20"/>
      <c r="BJ1653" s="19"/>
      <c r="BK1653" s="19"/>
      <c r="BL1653" s="20"/>
      <c r="BM1653" s="20"/>
      <c r="BN1653" s="19"/>
      <c r="BO1653" s="19"/>
      <c r="BP1653" s="20"/>
      <c r="BQ1653" s="20"/>
      <c r="BT1653" s="20"/>
      <c r="BU1653" s="20"/>
      <c r="BX1653" s="20"/>
      <c r="BY1653" s="20"/>
      <c r="CB1653" s="20"/>
      <c r="CC1653" s="20"/>
      <c r="CF1653" s="20"/>
      <c r="CG1653" s="20"/>
      <c r="CJ1653" s="20"/>
      <c r="CK1653" s="20"/>
      <c r="CN1653" s="20"/>
      <c r="CO1653" s="20"/>
      <c r="CP1653" s="19"/>
      <c r="CQ1653" s="19"/>
      <c r="CR1653" s="20"/>
      <c r="CS1653" s="20"/>
      <c r="CT1653" s="19"/>
      <c r="CU1653" s="19"/>
      <c r="CV1653" s="20"/>
      <c r="CW1653" s="20"/>
      <c r="CX1653" s="96"/>
      <c r="CY1653" s="96"/>
      <c r="CZ1653" s="20"/>
      <c r="DA1653" s="20"/>
      <c r="DB1653" s="96"/>
      <c r="DC1653" s="96"/>
      <c r="DD1653" s="20"/>
      <c r="DE1653" s="20"/>
      <c r="DF1653" s="96"/>
      <c r="DG1653" s="96"/>
      <c r="DH1653" s="20"/>
      <c r="DI1653" s="20"/>
      <c r="DJ1653" s="96"/>
      <c r="DK1653" s="96"/>
      <c r="DL1653" s="20"/>
      <c r="DM1653" s="20"/>
      <c r="DN1653" s="96"/>
      <c r="DO1653" s="96"/>
      <c r="DP1653" s="20"/>
      <c r="DQ1653" s="20"/>
      <c r="DR1653" s="96"/>
      <c r="DS1653" s="96"/>
      <c r="DT1653" s="20"/>
      <c r="DU1653" s="20"/>
      <c r="DV1653" s="96"/>
      <c r="DW1653" s="96"/>
      <c r="DX1653" s="20"/>
      <c r="DY1653" s="20"/>
      <c r="DZ1653" s="56"/>
      <c r="EA1653" s="57"/>
    </row>
    <row r="1654" spans="1:131" s="18" customFormat="1" ht="19.5" customHeight="1" x14ac:dyDescent="0.25">
      <c r="A1654" s="18">
        <v>1195</v>
      </c>
      <c r="B1654" s="17" t="s">
        <v>3366</v>
      </c>
      <c r="C1654" s="18" t="s">
        <v>3367</v>
      </c>
      <c r="D1654" s="19">
        <v>42800</v>
      </c>
      <c r="G1654" s="19"/>
      <c r="J1654" s="130"/>
      <c r="K1654" s="130"/>
      <c r="L1654" s="130">
        <v>42916</v>
      </c>
      <c r="R1654" s="20"/>
      <c r="S1654" s="20"/>
      <c r="T1654" s="20"/>
      <c r="U1654" s="20"/>
      <c r="V1654" s="20"/>
      <c r="W1654" s="20"/>
      <c r="X1654" s="20"/>
      <c r="Y1654" s="20"/>
      <c r="Z1654" s="20"/>
      <c r="AA1654" s="20"/>
      <c r="AB1654" s="20"/>
      <c r="AC1654" s="20"/>
      <c r="AD1654" s="20"/>
      <c r="AE1654" s="20"/>
      <c r="AF1654" s="80"/>
      <c r="AG1654" s="46"/>
      <c r="AH1654" s="19"/>
      <c r="AI1654" s="19"/>
      <c r="AJ1654" s="20"/>
      <c r="AK1654" s="20"/>
      <c r="AL1654" s="19"/>
      <c r="AM1654" s="19"/>
      <c r="AN1654" s="20"/>
      <c r="AO1654" s="20"/>
      <c r="AP1654" s="19"/>
      <c r="AQ1654" s="19"/>
      <c r="AR1654" s="20"/>
      <c r="AS1654" s="20"/>
      <c r="AT1654" s="19"/>
      <c r="AU1654" s="19"/>
      <c r="AV1654" s="20"/>
      <c r="AW1654" s="20"/>
      <c r="AX1654" s="19"/>
      <c r="AY1654" s="19"/>
      <c r="AZ1654" s="20"/>
      <c r="BA1654" s="20"/>
      <c r="BB1654" s="19"/>
      <c r="BC1654" s="19"/>
      <c r="BD1654" s="20"/>
      <c r="BE1654" s="20"/>
      <c r="BF1654" s="19"/>
      <c r="BG1654" s="19"/>
      <c r="BH1654" s="20"/>
      <c r="BI1654" s="20"/>
      <c r="BJ1654" s="19"/>
      <c r="BK1654" s="19"/>
      <c r="BL1654" s="20"/>
      <c r="BM1654" s="20"/>
      <c r="BN1654" s="19"/>
      <c r="BO1654" s="19"/>
      <c r="BP1654" s="20"/>
      <c r="BQ1654" s="20"/>
      <c r="BT1654" s="20"/>
      <c r="BU1654" s="20"/>
      <c r="BX1654" s="20"/>
      <c r="BY1654" s="20"/>
      <c r="CB1654" s="20"/>
      <c r="CC1654" s="20"/>
      <c r="CF1654" s="20"/>
      <c r="CG1654" s="20"/>
      <c r="CJ1654" s="20"/>
      <c r="CK1654" s="20"/>
      <c r="CN1654" s="20"/>
      <c r="CO1654" s="20"/>
      <c r="CP1654" s="19"/>
      <c r="CQ1654" s="19"/>
      <c r="CR1654" s="20"/>
      <c r="CS1654" s="20"/>
      <c r="CT1654" s="19"/>
      <c r="CU1654" s="19"/>
      <c r="CV1654" s="20"/>
      <c r="CW1654" s="20"/>
      <c r="CX1654" s="96"/>
      <c r="CY1654" s="96"/>
      <c r="CZ1654" s="20"/>
      <c r="DA1654" s="20"/>
      <c r="DB1654" s="96"/>
      <c r="DC1654" s="96"/>
      <c r="DD1654" s="20"/>
      <c r="DE1654" s="20"/>
      <c r="DF1654" s="96"/>
      <c r="DG1654" s="96"/>
      <c r="DH1654" s="20"/>
      <c r="DI1654" s="20"/>
      <c r="DJ1654" s="96"/>
      <c r="DK1654" s="96"/>
      <c r="DL1654" s="20"/>
      <c r="DM1654" s="20"/>
      <c r="DN1654" s="96"/>
      <c r="DO1654" s="96"/>
      <c r="DP1654" s="20"/>
      <c r="DQ1654" s="20"/>
      <c r="DR1654" s="96"/>
      <c r="DS1654" s="96"/>
      <c r="DT1654" s="20"/>
      <c r="DU1654" s="20"/>
      <c r="DV1654" s="96"/>
      <c r="DW1654" s="96"/>
      <c r="DX1654" s="20"/>
      <c r="DY1654" s="20"/>
      <c r="DZ1654" s="56"/>
      <c r="EA1654" s="57"/>
    </row>
    <row r="1655" spans="1:131" ht="19.5" customHeight="1" x14ac:dyDescent="0.25">
      <c r="A1655" s="9">
        <v>1196</v>
      </c>
      <c r="B1655" s="10" t="s">
        <v>3368</v>
      </c>
      <c r="C1655" s="9" t="s">
        <v>3369</v>
      </c>
      <c r="E1655" s="9" t="s">
        <v>3370</v>
      </c>
      <c r="F1655" s="9" t="s">
        <v>1114</v>
      </c>
      <c r="I1655" s="9" t="s">
        <v>1093</v>
      </c>
      <c r="J1655" s="129">
        <v>42151</v>
      </c>
      <c r="K1655" s="129">
        <v>42094</v>
      </c>
      <c r="L1655" s="129">
        <v>42551</v>
      </c>
      <c r="O1655" s="9">
        <v>31</v>
      </c>
      <c r="Q1655" s="9" t="s">
        <v>61</v>
      </c>
      <c r="S1655" s="13">
        <v>19600000</v>
      </c>
      <c r="T1655" s="13">
        <v>19600000</v>
      </c>
      <c r="U1655" s="13">
        <v>4900000</v>
      </c>
      <c r="AF1655" s="51">
        <f t="shared" si="24"/>
        <v>0</v>
      </c>
      <c r="AH1655" s="11">
        <v>42094</v>
      </c>
      <c r="AI1655" s="11">
        <v>42766</v>
      </c>
      <c r="AJ1655" s="13">
        <v>19597559</v>
      </c>
      <c r="AK1655" s="13">
        <v>4899390</v>
      </c>
    </row>
    <row r="1656" spans="1:131" s="18" customFormat="1" ht="19.5" customHeight="1" x14ac:dyDescent="0.25">
      <c r="A1656" s="18">
        <v>1196</v>
      </c>
      <c r="B1656" s="17" t="s">
        <v>3368</v>
      </c>
      <c r="C1656" s="18" t="s">
        <v>3369</v>
      </c>
      <c r="D1656" s="19">
        <v>42479</v>
      </c>
      <c r="G1656" s="19"/>
      <c r="J1656" s="130"/>
      <c r="K1656" s="130"/>
      <c r="L1656" s="130">
        <v>42824</v>
      </c>
      <c r="R1656" s="20"/>
      <c r="S1656" s="20"/>
      <c r="T1656" s="20"/>
      <c r="U1656" s="20"/>
      <c r="V1656" s="20"/>
      <c r="W1656" s="20"/>
      <c r="X1656" s="20"/>
      <c r="Y1656" s="20"/>
      <c r="Z1656" s="20"/>
      <c r="AA1656" s="20"/>
      <c r="AB1656" s="20"/>
      <c r="AC1656" s="20"/>
      <c r="AD1656" s="20"/>
      <c r="AE1656" s="20"/>
      <c r="AF1656" s="80"/>
      <c r="AG1656" s="46"/>
      <c r="AH1656" s="19"/>
      <c r="AI1656" s="19"/>
      <c r="AJ1656" s="20"/>
      <c r="AK1656" s="20"/>
      <c r="AL1656" s="19"/>
      <c r="AM1656" s="19"/>
      <c r="AN1656" s="20"/>
      <c r="AO1656" s="20"/>
      <c r="AP1656" s="19"/>
      <c r="AQ1656" s="19"/>
      <c r="AR1656" s="20"/>
      <c r="AS1656" s="20"/>
      <c r="AT1656" s="19"/>
      <c r="AU1656" s="19"/>
      <c r="AV1656" s="20"/>
      <c r="AW1656" s="20"/>
      <c r="AX1656" s="19"/>
      <c r="AY1656" s="19"/>
      <c r="AZ1656" s="20"/>
      <c r="BA1656" s="20"/>
      <c r="BB1656" s="19"/>
      <c r="BC1656" s="19"/>
      <c r="BD1656" s="20"/>
      <c r="BE1656" s="20"/>
      <c r="BF1656" s="19"/>
      <c r="BG1656" s="19"/>
      <c r="BH1656" s="20"/>
      <c r="BI1656" s="20"/>
      <c r="BJ1656" s="19"/>
      <c r="BK1656" s="19"/>
      <c r="BL1656" s="20"/>
      <c r="BM1656" s="20"/>
      <c r="BN1656" s="19"/>
      <c r="BO1656" s="19"/>
      <c r="BP1656" s="20"/>
      <c r="BQ1656" s="20"/>
      <c r="BT1656" s="20"/>
      <c r="BU1656" s="20"/>
      <c r="BX1656" s="20"/>
      <c r="BY1656" s="20"/>
      <c r="CB1656" s="20"/>
      <c r="CC1656" s="20"/>
      <c r="CF1656" s="20"/>
      <c r="CG1656" s="20"/>
      <c r="CJ1656" s="20"/>
      <c r="CK1656" s="20"/>
      <c r="CN1656" s="20"/>
      <c r="CO1656" s="20"/>
      <c r="CP1656" s="19"/>
      <c r="CQ1656" s="19"/>
      <c r="CR1656" s="20"/>
      <c r="CS1656" s="20"/>
      <c r="CT1656" s="19"/>
      <c r="CU1656" s="19"/>
      <c r="CV1656" s="20"/>
      <c r="CW1656" s="20"/>
      <c r="CX1656" s="96"/>
      <c r="CY1656" s="96"/>
      <c r="CZ1656" s="20"/>
      <c r="DA1656" s="20"/>
      <c r="DB1656" s="96"/>
      <c r="DC1656" s="96"/>
      <c r="DD1656" s="20"/>
      <c r="DE1656" s="20"/>
      <c r="DF1656" s="96"/>
      <c r="DG1656" s="96"/>
      <c r="DH1656" s="20"/>
      <c r="DI1656" s="20"/>
      <c r="DJ1656" s="96"/>
      <c r="DK1656" s="96"/>
      <c r="DL1656" s="20"/>
      <c r="DM1656" s="20"/>
      <c r="DN1656" s="96"/>
      <c r="DO1656" s="96"/>
      <c r="DP1656" s="20"/>
      <c r="DQ1656" s="20"/>
      <c r="DR1656" s="96"/>
      <c r="DS1656" s="96"/>
      <c r="DT1656" s="20"/>
      <c r="DU1656" s="20"/>
      <c r="DV1656" s="96"/>
      <c r="DW1656" s="96"/>
      <c r="DX1656" s="20"/>
      <c r="DY1656" s="20"/>
      <c r="DZ1656" s="56"/>
      <c r="EA1656" s="57"/>
    </row>
    <row r="1657" spans="1:131" ht="19.5" customHeight="1" x14ac:dyDescent="0.25">
      <c r="A1657" s="9">
        <v>1197</v>
      </c>
      <c r="B1657" s="10" t="s">
        <v>3371</v>
      </c>
      <c r="C1657" s="9" t="s">
        <v>3372</v>
      </c>
      <c r="E1657" s="9" t="s">
        <v>2760</v>
      </c>
      <c r="F1657" s="9" t="s">
        <v>3373</v>
      </c>
      <c r="I1657" s="9" t="s">
        <v>1093</v>
      </c>
      <c r="J1657" s="129">
        <v>42156</v>
      </c>
      <c r="K1657" s="129">
        <v>42107</v>
      </c>
      <c r="L1657" s="129">
        <v>42628</v>
      </c>
      <c r="O1657" s="9">
        <v>29</v>
      </c>
      <c r="Q1657" s="9" t="s">
        <v>61</v>
      </c>
      <c r="S1657" s="13">
        <v>19440000</v>
      </c>
      <c r="T1657" s="13">
        <v>19440000</v>
      </c>
      <c r="U1657" s="13">
        <v>4860000</v>
      </c>
      <c r="AF1657" s="51">
        <f t="shared" si="24"/>
        <v>0</v>
      </c>
      <c r="AH1657" s="11">
        <v>42107</v>
      </c>
      <c r="AI1657" s="11">
        <v>42825</v>
      </c>
      <c r="AJ1657" s="13">
        <v>19440000</v>
      </c>
      <c r="AK1657" s="13">
        <v>4860000</v>
      </c>
    </row>
    <row r="1658" spans="1:131" s="18" customFormat="1" ht="19.5" customHeight="1" x14ac:dyDescent="0.25">
      <c r="A1658" s="18">
        <v>1197</v>
      </c>
      <c r="B1658" s="17" t="s">
        <v>3371</v>
      </c>
      <c r="C1658" s="18" t="s">
        <v>3372</v>
      </c>
      <c r="D1658" s="19"/>
      <c r="G1658" s="19"/>
      <c r="J1658" s="130">
        <v>42292</v>
      </c>
      <c r="K1658" s="130"/>
      <c r="L1658" s="130"/>
      <c r="R1658" s="20"/>
      <c r="S1658" s="20"/>
      <c r="T1658" s="20"/>
      <c r="U1658" s="20"/>
      <c r="V1658" s="20"/>
      <c r="W1658" s="20"/>
      <c r="X1658" s="20"/>
      <c r="Y1658" s="20"/>
      <c r="Z1658" s="20"/>
      <c r="AA1658" s="20"/>
      <c r="AB1658" s="20"/>
      <c r="AC1658" s="20"/>
      <c r="AD1658" s="20"/>
      <c r="AE1658" s="20"/>
      <c r="AF1658" s="51"/>
      <c r="AG1658" s="46"/>
      <c r="AH1658" s="19"/>
      <c r="AI1658" s="19"/>
      <c r="AJ1658" s="20"/>
      <c r="AK1658" s="20"/>
      <c r="AL1658" s="19"/>
      <c r="AM1658" s="19"/>
      <c r="AN1658" s="20"/>
      <c r="AO1658" s="20"/>
      <c r="AP1658" s="19"/>
      <c r="AQ1658" s="19"/>
      <c r="AR1658" s="20"/>
      <c r="AS1658" s="20"/>
      <c r="AT1658" s="19"/>
      <c r="AU1658" s="19"/>
      <c r="AV1658" s="20"/>
      <c r="AW1658" s="20"/>
      <c r="AX1658" s="19"/>
      <c r="AY1658" s="19"/>
      <c r="AZ1658" s="20"/>
      <c r="BA1658" s="20"/>
      <c r="BB1658" s="19"/>
      <c r="BC1658" s="19"/>
      <c r="BD1658" s="20"/>
      <c r="BE1658" s="20"/>
      <c r="BF1658" s="19"/>
      <c r="BG1658" s="19"/>
      <c r="BH1658" s="20"/>
      <c r="BI1658" s="20"/>
      <c r="BJ1658" s="19"/>
      <c r="BK1658" s="19"/>
      <c r="BL1658" s="20"/>
      <c r="BM1658" s="20"/>
      <c r="BN1658" s="19"/>
      <c r="BO1658" s="19"/>
      <c r="BP1658" s="20"/>
      <c r="BQ1658" s="20"/>
      <c r="BT1658" s="20"/>
      <c r="BU1658" s="20"/>
      <c r="BX1658" s="20"/>
      <c r="BY1658" s="20"/>
      <c r="CB1658" s="20"/>
      <c r="CC1658" s="20"/>
      <c r="CF1658" s="20"/>
      <c r="CG1658" s="20"/>
      <c r="CJ1658" s="20"/>
      <c r="CK1658" s="20"/>
      <c r="CN1658" s="20"/>
      <c r="CO1658" s="20"/>
      <c r="CP1658" s="19"/>
      <c r="CQ1658" s="19"/>
      <c r="CR1658" s="20"/>
      <c r="CS1658" s="20"/>
      <c r="CT1658" s="19"/>
      <c r="CU1658" s="19"/>
      <c r="CV1658" s="20"/>
      <c r="CW1658" s="20"/>
      <c r="CX1658" s="96"/>
      <c r="CY1658" s="96"/>
      <c r="CZ1658" s="20"/>
      <c r="DA1658" s="20"/>
      <c r="DB1658" s="96"/>
      <c r="DC1658" s="96"/>
      <c r="DD1658" s="20"/>
      <c r="DE1658" s="20"/>
      <c r="DF1658" s="96"/>
      <c r="DG1658" s="96"/>
      <c r="DH1658" s="20"/>
      <c r="DI1658" s="20"/>
      <c r="DJ1658" s="96"/>
      <c r="DK1658" s="96"/>
      <c r="DL1658" s="20"/>
      <c r="DM1658" s="20"/>
      <c r="DN1658" s="96"/>
      <c r="DO1658" s="96"/>
      <c r="DP1658" s="20"/>
      <c r="DQ1658" s="20"/>
      <c r="DR1658" s="96"/>
      <c r="DS1658" s="96"/>
      <c r="DT1658" s="20"/>
      <c r="DU1658" s="20"/>
      <c r="DV1658" s="96"/>
      <c r="DW1658" s="96"/>
      <c r="DX1658" s="20"/>
      <c r="DY1658" s="20"/>
      <c r="DZ1658" s="56"/>
      <c r="EA1658" s="57"/>
    </row>
    <row r="1659" spans="1:131" s="18" customFormat="1" ht="19.5" customHeight="1" x14ac:dyDescent="0.25">
      <c r="A1659" s="18">
        <v>1197</v>
      </c>
      <c r="B1659" s="17" t="s">
        <v>3371</v>
      </c>
      <c r="C1659" s="18" t="s">
        <v>3372</v>
      </c>
      <c r="D1659" s="19">
        <v>42606</v>
      </c>
      <c r="G1659" s="19"/>
      <c r="J1659" s="130"/>
      <c r="K1659" s="130"/>
      <c r="L1659" s="130">
        <v>42825</v>
      </c>
      <c r="R1659" s="20"/>
      <c r="S1659" s="20"/>
      <c r="T1659" s="20"/>
      <c r="U1659" s="20"/>
      <c r="V1659" s="20"/>
      <c r="W1659" s="20"/>
      <c r="X1659" s="20"/>
      <c r="Y1659" s="20"/>
      <c r="Z1659" s="20"/>
      <c r="AA1659" s="20"/>
      <c r="AB1659" s="20"/>
      <c r="AC1659" s="20"/>
      <c r="AD1659" s="20"/>
      <c r="AE1659" s="20"/>
      <c r="AF1659" s="80"/>
      <c r="AG1659" s="46"/>
      <c r="AH1659" s="19"/>
      <c r="AI1659" s="19"/>
      <c r="AJ1659" s="20"/>
      <c r="AK1659" s="20"/>
      <c r="AL1659" s="19"/>
      <c r="AM1659" s="19"/>
      <c r="AN1659" s="20"/>
      <c r="AO1659" s="20"/>
      <c r="AP1659" s="19"/>
      <c r="AQ1659" s="19"/>
      <c r="AR1659" s="20"/>
      <c r="AS1659" s="20"/>
      <c r="AT1659" s="19"/>
      <c r="AU1659" s="19"/>
      <c r="AV1659" s="20"/>
      <c r="AW1659" s="20"/>
      <c r="AX1659" s="19"/>
      <c r="AY1659" s="19"/>
      <c r="AZ1659" s="20"/>
      <c r="BA1659" s="20"/>
      <c r="BB1659" s="19"/>
      <c r="BC1659" s="19"/>
      <c r="BD1659" s="20"/>
      <c r="BE1659" s="20"/>
      <c r="BF1659" s="19"/>
      <c r="BG1659" s="19"/>
      <c r="BH1659" s="20"/>
      <c r="BI1659" s="20"/>
      <c r="BJ1659" s="19"/>
      <c r="BK1659" s="19"/>
      <c r="BL1659" s="20"/>
      <c r="BM1659" s="20"/>
      <c r="BN1659" s="19"/>
      <c r="BO1659" s="19"/>
      <c r="BP1659" s="20"/>
      <c r="BQ1659" s="20"/>
      <c r="BT1659" s="20"/>
      <c r="BU1659" s="20"/>
      <c r="BX1659" s="20"/>
      <c r="BY1659" s="20"/>
      <c r="CB1659" s="20"/>
      <c r="CC1659" s="20"/>
      <c r="CF1659" s="20"/>
      <c r="CG1659" s="20"/>
      <c r="CJ1659" s="20"/>
      <c r="CK1659" s="20"/>
      <c r="CN1659" s="20"/>
      <c r="CO1659" s="20"/>
      <c r="CP1659" s="19"/>
      <c r="CQ1659" s="19"/>
      <c r="CR1659" s="20"/>
      <c r="CS1659" s="20"/>
      <c r="CT1659" s="19"/>
      <c r="CU1659" s="19"/>
      <c r="CV1659" s="20"/>
      <c r="CW1659" s="20"/>
      <c r="CX1659" s="96"/>
      <c r="CY1659" s="96"/>
      <c r="CZ1659" s="20"/>
      <c r="DA1659" s="20"/>
      <c r="DB1659" s="96"/>
      <c r="DC1659" s="96"/>
      <c r="DD1659" s="20"/>
      <c r="DE1659" s="20"/>
      <c r="DF1659" s="96"/>
      <c r="DG1659" s="96"/>
      <c r="DH1659" s="20"/>
      <c r="DI1659" s="20"/>
      <c r="DJ1659" s="96"/>
      <c r="DK1659" s="96"/>
      <c r="DL1659" s="20"/>
      <c r="DM1659" s="20"/>
      <c r="DN1659" s="96"/>
      <c r="DO1659" s="96"/>
      <c r="DP1659" s="20"/>
      <c r="DQ1659" s="20"/>
      <c r="DR1659" s="96"/>
      <c r="DS1659" s="96"/>
      <c r="DT1659" s="20"/>
      <c r="DU1659" s="20"/>
      <c r="DV1659" s="96"/>
      <c r="DW1659" s="96"/>
      <c r="DX1659" s="20"/>
      <c r="DY1659" s="20"/>
      <c r="DZ1659" s="56"/>
      <c r="EA1659" s="57"/>
    </row>
    <row r="1660" spans="1:131" ht="48" customHeight="1" x14ac:dyDescent="0.25">
      <c r="A1660" s="9">
        <v>1198</v>
      </c>
      <c r="B1660" s="10" t="s">
        <v>3840</v>
      </c>
      <c r="C1660" s="9" t="s">
        <v>3374</v>
      </c>
      <c r="E1660" s="9" t="s">
        <v>3838</v>
      </c>
      <c r="F1660" s="9" t="s">
        <v>111</v>
      </c>
      <c r="I1660" s="9" t="s">
        <v>35</v>
      </c>
      <c r="J1660" s="129">
        <v>42199</v>
      </c>
      <c r="K1660" s="129">
        <v>41480</v>
      </c>
      <c r="L1660" s="129">
        <v>42735</v>
      </c>
      <c r="O1660" s="9">
        <v>31</v>
      </c>
      <c r="Q1660" s="9" t="s">
        <v>54</v>
      </c>
      <c r="S1660" s="13">
        <v>440000000</v>
      </c>
      <c r="T1660" s="13">
        <v>440000000</v>
      </c>
      <c r="U1660" s="13">
        <v>110000000</v>
      </c>
      <c r="V1660" s="13">
        <v>328000000</v>
      </c>
      <c r="AF1660" s="51">
        <f t="shared" si="24"/>
        <v>328000000</v>
      </c>
    </row>
    <row r="1661" spans="1:131" s="18" customFormat="1" ht="31.5" x14ac:dyDescent="0.25">
      <c r="A1661" s="18">
        <v>1199</v>
      </c>
      <c r="B1661" s="17" t="s">
        <v>3390</v>
      </c>
      <c r="C1661" s="18" t="s">
        <v>840</v>
      </c>
      <c r="D1661" s="19"/>
      <c r="E1661" s="18" t="s">
        <v>3376</v>
      </c>
      <c r="F1661" s="18" t="s">
        <v>87</v>
      </c>
      <c r="G1661" s="19"/>
      <c r="I1661" s="18" t="s">
        <v>35</v>
      </c>
      <c r="J1661" s="130">
        <v>42051</v>
      </c>
      <c r="K1661" s="130">
        <v>41187</v>
      </c>
      <c r="L1661" s="130">
        <v>42369</v>
      </c>
      <c r="M1661" s="18" t="s">
        <v>335</v>
      </c>
      <c r="O1661" s="18">
        <v>23</v>
      </c>
      <c r="Q1661" s="18" t="s">
        <v>54</v>
      </c>
      <c r="R1661" s="20"/>
      <c r="S1661" s="20">
        <v>218622550</v>
      </c>
      <c r="T1661" s="20">
        <v>218622550</v>
      </c>
      <c r="U1661" s="20">
        <v>53258161</v>
      </c>
      <c r="V1661" s="20">
        <v>157500000</v>
      </c>
      <c r="W1661" s="20"/>
      <c r="X1661" s="20"/>
      <c r="Y1661" s="20"/>
      <c r="Z1661" s="20"/>
      <c r="AA1661" s="20"/>
      <c r="AB1661" s="20"/>
      <c r="AC1661" s="20"/>
      <c r="AD1661" s="20"/>
      <c r="AE1661" s="20"/>
      <c r="AF1661" s="51">
        <f t="shared" si="24"/>
        <v>157500000</v>
      </c>
      <c r="AG1661" s="46"/>
      <c r="AH1661" s="19"/>
      <c r="AI1661" s="19"/>
      <c r="AJ1661" s="20"/>
      <c r="AK1661" s="20"/>
      <c r="AL1661" s="19"/>
      <c r="AM1661" s="19"/>
      <c r="AN1661" s="20"/>
      <c r="AO1661" s="20"/>
      <c r="AP1661" s="19"/>
      <c r="AQ1661" s="19"/>
      <c r="AR1661" s="20"/>
      <c r="AS1661" s="20"/>
      <c r="AT1661" s="19"/>
      <c r="AU1661" s="19"/>
      <c r="AV1661" s="20"/>
      <c r="AW1661" s="20"/>
      <c r="AX1661" s="19"/>
      <c r="AY1661" s="19"/>
      <c r="AZ1661" s="20"/>
      <c r="BA1661" s="20"/>
      <c r="BB1661" s="19"/>
      <c r="BC1661" s="19"/>
      <c r="BD1661" s="20"/>
      <c r="BE1661" s="20"/>
      <c r="BF1661" s="19"/>
      <c r="BG1661" s="19"/>
      <c r="BH1661" s="20"/>
      <c r="BI1661" s="20"/>
      <c r="BJ1661" s="19"/>
      <c r="BK1661" s="19"/>
      <c r="BL1661" s="20"/>
      <c r="BM1661" s="20"/>
      <c r="BN1661" s="19"/>
      <c r="BO1661" s="19"/>
      <c r="BP1661" s="20"/>
      <c r="BQ1661" s="20"/>
      <c r="BT1661" s="20"/>
      <c r="BU1661" s="20"/>
      <c r="BX1661" s="20"/>
      <c r="BY1661" s="20"/>
      <c r="CB1661" s="20"/>
      <c r="CC1661" s="20"/>
      <c r="CF1661" s="20"/>
      <c r="CG1661" s="20"/>
      <c r="CJ1661" s="20"/>
      <c r="CK1661" s="20"/>
      <c r="CN1661" s="20"/>
      <c r="CO1661" s="20"/>
      <c r="CP1661" s="19"/>
      <c r="CQ1661" s="19"/>
      <c r="CR1661" s="20"/>
      <c r="CS1661" s="20"/>
      <c r="CT1661" s="19"/>
      <c r="CU1661" s="19"/>
      <c r="CV1661" s="20"/>
      <c r="CW1661" s="20"/>
      <c r="CX1661" s="96"/>
      <c r="CY1661" s="96"/>
      <c r="CZ1661" s="20"/>
      <c r="DA1661" s="20"/>
      <c r="DB1661" s="96"/>
      <c r="DC1661" s="96"/>
      <c r="DD1661" s="20"/>
      <c r="DE1661" s="20"/>
      <c r="DF1661" s="96"/>
      <c r="DG1661" s="96"/>
      <c r="DH1661" s="20"/>
      <c r="DI1661" s="20"/>
      <c r="DJ1661" s="96"/>
      <c r="DK1661" s="96"/>
      <c r="DL1661" s="20"/>
      <c r="DM1661" s="20"/>
      <c r="DN1661" s="96"/>
      <c r="DO1661" s="96"/>
      <c r="DP1661" s="20"/>
      <c r="DQ1661" s="20"/>
      <c r="DR1661" s="96"/>
      <c r="DS1661" s="96"/>
      <c r="DT1661" s="20"/>
      <c r="DU1661" s="20"/>
      <c r="DV1661" s="96"/>
      <c r="DW1661" s="96"/>
      <c r="DX1661" s="20"/>
      <c r="DY1661" s="20"/>
      <c r="DZ1661" s="56"/>
      <c r="EA1661" s="57"/>
    </row>
    <row r="1662" spans="1:131" ht="19.5" customHeight="1" x14ac:dyDescent="0.25">
      <c r="A1662" s="9">
        <v>1200</v>
      </c>
      <c r="B1662" s="10" t="s">
        <v>3378</v>
      </c>
      <c r="C1662" s="9" t="s">
        <v>3379</v>
      </c>
      <c r="E1662" s="9" t="s">
        <v>662</v>
      </c>
      <c r="F1662" s="9" t="s">
        <v>102</v>
      </c>
      <c r="I1662" s="9" t="s">
        <v>78</v>
      </c>
      <c r="J1662" s="129">
        <v>42102</v>
      </c>
      <c r="K1662" s="129">
        <v>42060</v>
      </c>
      <c r="L1662" s="129">
        <v>42124</v>
      </c>
      <c r="O1662" s="9">
        <v>25</v>
      </c>
      <c r="Q1662" s="9" t="s">
        <v>61</v>
      </c>
      <c r="S1662" s="13">
        <v>25766799</v>
      </c>
      <c r="T1662" s="13">
        <v>25766799</v>
      </c>
      <c r="U1662" s="13">
        <v>6441700</v>
      </c>
      <c r="AF1662" s="51">
        <f t="shared" si="24"/>
        <v>0</v>
      </c>
    </row>
    <row r="1663" spans="1:131" ht="19.5" customHeight="1" x14ac:dyDescent="0.25">
      <c r="A1663" s="9">
        <v>1201</v>
      </c>
      <c r="B1663" s="10" t="s">
        <v>3380</v>
      </c>
      <c r="C1663" s="9" t="s">
        <v>3381</v>
      </c>
      <c r="E1663" s="9" t="s">
        <v>662</v>
      </c>
      <c r="F1663" s="9" t="s">
        <v>102</v>
      </c>
      <c r="I1663" s="9" t="s">
        <v>78</v>
      </c>
      <c r="J1663" s="129">
        <v>42137</v>
      </c>
      <c r="K1663" s="129">
        <v>42094</v>
      </c>
      <c r="L1663" s="129">
        <v>42277</v>
      </c>
      <c r="O1663" s="9">
        <v>24</v>
      </c>
      <c r="Q1663" s="9" t="s">
        <v>61</v>
      </c>
      <c r="S1663" s="13">
        <v>484712817</v>
      </c>
      <c r="T1663" s="13">
        <v>484712817</v>
      </c>
      <c r="U1663" s="13">
        <v>121178204</v>
      </c>
      <c r="AF1663" s="51">
        <f t="shared" si="24"/>
        <v>0</v>
      </c>
      <c r="AH1663" s="11">
        <v>42094</v>
      </c>
      <c r="AI1663" s="11">
        <v>42277</v>
      </c>
      <c r="AJ1663" s="13">
        <v>635184805</v>
      </c>
      <c r="AK1663" s="13">
        <v>121178204</v>
      </c>
    </row>
    <row r="1664" spans="1:131" ht="19.5" customHeight="1" x14ac:dyDescent="0.25">
      <c r="A1664" s="9">
        <v>1202</v>
      </c>
      <c r="B1664" s="10" t="s">
        <v>3382</v>
      </c>
      <c r="C1664" s="9" t="s">
        <v>3383</v>
      </c>
      <c r="E1664" s="9" t="s">
        <v>36</v>
      </c>
      <c r="F1664" s="9" t="s">
        <v>671</v>
      </c>
      <c r="I1664" s="9" t="s">
        <v>25</v>
      </c>
      <c r="J1664" s="129">
        <v>42067</v>
      </c>
      <c r="K1664" s="129">
        <v>42037</v>
      </c>
      <c r="L1664" s="129">
        <v>42167</v>
      </c>
      <c r="O1664" s="9">
        <v>29</v>
      </c>
      <c r="Q1664" s="9" t="s">
        <v>54</v>
      </c>
      <c r="S1664" s="13">
        <v>11250000</v>
      </c>
      <c r="T1664" s="13">
        <v>11250000</v>
      </c>
      <c r="U1664" s="13">
        <v>2250000</v>
      </c>
      <c r="AF1664" s="51">
        <f t="shared" si="24"/>
        <v>0</v>
      </c>
      <c r="AH1664" s="11">
        <v>42037</v>
      </c>
      <c r="AI1664" s="11">
        <v>42170</v>
      </c>
      <c r="AJ1664" s="13">
        <v>6825259</v>
      </c>
      <c r="AK1664" s="13">
        <v>1365052</v>
      </c>
    </row>
    <row r="1665" spans="1:139" ht="19.5" customHeight="1" x14ac:dyDescent="0.25">
      <c r="A1665" s="9">
        <v>1203</v>
      </c>
      <c r="B1665" s="10" t="s">
        <v>3384</v>
      </c>
      <c r="C1665" s="9" t="s">
        <v>3385</v>
      </c>
      <c r="E1665" s="9" t="s">
        <v>36</v>
      </c>
      <c r="F1665" s="9" t="s">
        <v>671</v>
      </c>
      <c r="I1665" s="9" t="s">
        <v>25</v>
      </c>
      <c r="J1665" s="129">
        <v>42068</v>
      </c>
      <c r="K1665" s="129">
        <v>42038</v>
      </c>
      <c r="L1665" s="129">
        <v>42231</v>
      </c>
      <c r="O1665" s="9">
        <v>29</v>
      </c>
      <c r="Q1665" s="9" t="s">
        <v>54</v>
      </c>
      <c r="S1665" s="13">
        <v>12500000</v>
      </c>
      <c r="T1665" s="13">
        <v>12500000</v>
      </c>
      <c r="U1665" s="13">
        <v>2500000</v>
      </c>
      <c r="AF1665" s="51">
        <f t="shared" si="24"/>
        <v>0</v>
      </c>
      <c r="AH1665" s="11">
        <v>42038</v>
      </c>
      <c r="AI1665" s="11">
        <v>42231</v>
      </c>
      <c r="AJ1665" s="13">
        <v>10268750</v>
      </c>
      <c r="AK1665" s="13">
        <v>2053750</v>
      </c>
    </row>
    <row r="1666" spans="1:139" ht="19.5" customHeight="1" x14ac:dyDescent="0.25">
      <c r="A1666" s="9">
        <v>1204</v>
      </c>
      <c r="B1666" s="10" t="s">
        <v>3386</v>
      </c>
      <c r="C1666" s="9" t="s">
        <v>3387</v>
      </c>
      <c r="E1666" s="9" t="s">
        <v>22</v>
      </c>
      <c r="F1666" s="9" t="s">
        <v>3029</v>
      </c>
      <c r="I1666" s="9" t="s">
        <v>78</v>
      </c>
      <c r="J1666" s="129">
        <v>42160</v>
      </c>
      <c r="K1666" s="129">
        <v>41983</v>
      </c>
      <c r="L1666" s="129">
        <v>42460</v>
      </c>
      <c r="O1666" s="9">
        <v>25</v>
      </c>
      <c r="Q1666" s="9" t="s">
        <v>54</v>
      </c>
      <c r="S1666" s="13">
        <v>9329904</v>
      </c>
      <c r="T1666" s="13">
        <v>9329904</v>
      </c>
      <c r="U1666" s="13">
        <v>2332476</v>
      </c>
      <c r="AF1666" s="51">
        <f t="shared" si="24"/>
        <v>0</v>
      </c>
      <c r="AH1666" s="11">
        <v>41983</v>
      </c>
      <c r="AI1666" s="11">
        <v>42460</v>
      </c>
      <c r="AJ1666" s="13">
        <v>7478763</v>
      </c>
      <c r="AK1666" s="13">
        <v>1869691</v>
      </c>
    </row>
    <row r="1667" spans="1:139" ht="19.5" customHeight="1" x14ac:dyDescent="0.25">
      <c r="A1667" s="9">
        <v>1205</v>
      </c>
      <c r="B1667" s="10" t="s">
        <v>3388</v>
      </c>
      <c r="C1667" s="9" t="s">
        <v>3389</v>
      </c>
      <c r="E1667" s="9" t="s">
        <v>22</v>
      </c>
      <c r="F1667" s="9" t="s">
        <v>3029</v>
      </c>
      <c r="I1667" s="9" t="s">
        <v>78</v>
      </c>
      <c r="J1667" s="129">
        <v>42129</v>
      </c>
      <c r="K1667" s="129">
        <v>41861</v>
      </c>
      <c r="L1667" s="129">
        <v>42428</v>
      </c>
      <c r="O1667" s="9">
        <v>29</v>
      </c>
      <c r="Q1667" s="9" t="s">
        <v>54</v>
      </c>
      <c r="S1667" s="13">
        <v>9998000</v>
      </c>
      <c r="T1667" s="13">
        <v>9998000</v>
      </c>
      <c r="U1667" s="13">
        <v>2499500</v>
      </c>
      <c r="AF1667" s="51">
        <f t="shared" si="24"/>
        <v>0</v>
      </c>
      <c r="AH1667" s="11">
        <v>41861</v>
      </c>
      <c r="AI1667" s="11">
        <v>42428</v>
      </c>
      <c r="AJ1667" s="13">
        <v>8457751</v>
      </c>
      <c r="AK1667" s="13">
        <v>2114438</v>
      </c>
    </row>
    <row r="1668" spans="1:139" ht="19.5" customHeight="1" x14ac:dyDescent="0.25">
      <c r="A1668" s="9">
        <v>1206</v>
      </c>
      <c r="B1668" s="10" t="s">
        <v>3392</v>
      </c>
      <c r="C1668" s="9" t="s">
        <v>3393</v>
      </c>
      <c r="E1668" s="9" t="s">
        <v>2283</v>
      </c>
      <c r="F1668" s="9" t="s">
        <v>111</v>
      </c>
      <c r="I1668" s="9" t="s">
        <v>871</v>
      </c>
      <c r="J1668" s="129">
        <v>42170</v>
      </c>
      <c r="K1668" s="129">
        <v>42041</v>
      </c>
      <c r="L1668" s="129">
        <v>42521</v>
      </c>
      <c r="O1668" s="9">
        <v>30</v>
      </c>
      <c r="Q1668" s="9" t="s">
        <v>54</v>
      </c>
      <c r="S1668" s="13">
        <v>304875000</v>
      </c>
      <c r="T1668" s="13">
        <v>304875000</v>
      </c>
      <c r="U1668" s="13">
        <v>76218750</v>
      </c>
      <c r="AF1668" s="51">
        <f t="shared" si="24"/>
        <v>0</v>
      </c>
      <c r="AH1668" s="11">
        <v>42041</v>
      </c>
      <c r="AI1668" s="11">
        <v>42155</v>
      </c>
      <c r="AJ1668" s="13">
        <v>29873002</v>
      </c>
      <c r="AK1668" s="13">
        <v>7468251</v>
      </c>
      <c r="AL1668" s="11">
        <v>42156</v>
      </c>
      <c r="AM1668" s="11">
        <v>42185</v>
      </c>
      <c r="AN1668" s="13">
        <v>42642129</v>
      </c>
      <c r="AO1668" s="13">
        <v>10660532</v>
      </c>
      <c r="AP1668" s="11">
        <v>42186</v>
      </c>
      <c r="AQ1668" s="11">
        <v>42247</v>
      </c>
      <c r="AR1668" s="13">
        <v>131335413</v>
      </c>
      <c r="AS1668" s="13">
        <v>32833853</v>
      </c>
      <c r="AT1668" s="11">
        <v>42248</v>
      </c>
      <c r="AU1668" s="11">
        <v>42277</v>
      </c>
      <c r="AV1668" s="13">
        <v>8048938</v>
      </c>
      <c r="AW1668" s="13">
        <v>2012235</v>
      </c>
      <c r="AX1668" s="11">
        <v>42278</v>
      </c>
      <c r="AY1668" s="11">
        <v>42369</v>
      </c>
      <c r="AZ1668" s="13">
        <v>37926138</v>
      </c>
      <c r="BA1668" s="13">
        <v>9481535</v>
      </c>
      <c r="BB1668" s="11">
        <v>42370</v>
      </c>
      <c r="BC1668" s="11">
        <v>42429</v>
      </c>
      <c r="BD1668" s="13">
        <v>5666426</v>
      </c>
      <c r="BE1668" s="13">
        <v>1416607</v>
      </c>
      <c r="BF1668" s="11">
        <v>42430</v>
      </c>
      <c r="BG1668" s="11">
        <v>42521</v>
      </c>
      <c r="BH1668" s="13">
        <v>3175244</v>
      </c>
      <c r="BI1668" s="13">
        <v>793811</v>
      </c>
      <c r="BJ1668" s="11">
        <v>42041</v>
      </c>
      <c r="BK1668" s="11">
        <v>42521</v>
      </c>
      <c r="BL1668" s="13">
        <v>265075807</v>
      </c>
      <c r="BM1668" s="13">
        <v>1602128</v>
      </c>
      <c r="DZ1668" s="54">
        <v>265075807</v>
      </c>
      <c r="EA1668" s="55">
        <v>66268952</v>
      </c>
    </row>
    <row r="1669" spans="1:139" ht="19.5" customHeight="1" x14ac:dyDescent="0.25">
      <c r="A1669" s="9">
        <v>1207</v>
      </c>
      <c r="B1669" s="10" t="s">
        <v>3394</v>
      </c>
      <c r="C1669" s="9" t="s">
        <v>3552</v>
      </c>
      <c r="E1669" s="9" t="s">
        <v>3395</v>
      </c>
      <c r="F1669" s="9" t="s">
        <v>3396</v>
      </c>
      <c r="I1669" s="9" t="s">
        <v>25</v>
      </c>
      <c r="J1669" s="129">
        <v>41922</v>
      </c>
      <c r="K1669" s="129">
        <v>41761</v>
      </c>
      <c r="L1669" s="129">
        <v>42369</v>
      </c>
      <c r="O1669" s="9">
        <v>28</v>
      </c>
      <c r="Q1669" s="9" t="s">
        <v>54</v>
      </c>
      <c r="S1669" s="13">
        <v>12000000</v>
      </c>
      <c r="T1669" s="13">
        <v>12000000</v>
      </c>
      <c r="U1669" s="13">
        <v>2400000</v>
      </c>
      <c r="AF1669" s="51">
        <f t="shared" si="24"/>
        <v>0</v>
      </c>
      <c r="AH1669" s="11">
        <v>41761</v>
      </c>
      <c r="AI1669" s="11">
        <v>42173</v>
      </c>
      <c r="AJ1669" s="13">
        <v>12009023</v>
      </c>
      <c r="AK1669" s="13">
        <v>2400000</v>
      </c>
    </row>
    <row r="1670" spans="1:139" ht="19.5" customHeight="1" x14ac:dyDescent="0.25">
      <c r="A1670" s="9">
        <v>1208</v>
      </c>
      <c r="B1670" s="10" t="s">
        <v>3397</v>
      </c>
      <c r="C1670" s="9" t="s">
        <v>3398</v>
      </c>
      <c r="E1670" s="9" t="s">
        <v>3399</v>
      </c>
      <c r="F1670" s="9" t="s">
        <v>57</v>
      </c>
      <c r="I1670" s="9" t="s">
        <v>25</v>
      </c>
      <c r="J1670" s="129">
        <v>42186</v>
      </c>
      <c r="K1670" s="129">
        <v>42102</v>
      </c>
      <c r="L1670" s="129">
        <v>42308</v>
      </c>
      <c r="O1670" s="9">
        <v>22</v>
      </c>
      <c r="Q1670" s="9" t="s">
        <v>61</v>
      </c>
      <c r="S1670" s="13">
        <v>4786400</v>
      </c>
      <c r="T1670" s="13">
        <v>4786400</v>
      </c>
      <c r="U1670" s="13">
        <v>1196600</v>
      </c>
      <c r="AF1670" s="51">
        <f t="shared" si="24"/>
        <v>0</v>
      </c>
    </row>
    <row r="1671" spans="1:139" ht="19.5" customHeight="1" x14ac:dyDescent="0.25">
      <c r="A1671" s="9">
        <v>1209</v>
      </c>
      <c r="B1671" s="10" t="s">
        <v>3400</v>
      </c>
      <c r="C1671" s="9" t="s">
        <v>3401</v>
      </c>
      <c r="E1671" s="9" t="s">
        <v>3399</v>
      </c>
      <c r="F1671" s="9" t="s">
        <v>57</v>
      </c>
      <c r="I1671" s="9" t="s">
        <v>25</v>
      </c>
      <c r="J1671" s="129">
        <v>42186</v>
      </c>
      <c r="K1671" s="129">
        <v>41663</v>
      </c>
      <c r="L1671" s="129">
        <v>42308</v>
      </c>
      <c r="O1671" s="9">
        <v>23</v>
      </c>
      <c r="Q1671" s="9" t="s">
        <v>61</v>
      </c>
      <c r="S1671" s="13">
        <v>4958000</v>
      </c>
      <c r="T1671" s="13">
        <v>4958000</v>
      </c>
      <c r="U1671" s="13">
        <v>1239500</v>
      </c>
      <c r="AF1671" s="51">
        <f t="shared" si="24"/>
        <v>0</v>
      </c>
    </row>
    <row r="1672" spans="1:139" ht="19.5" customHeight="1" x14ac:dyDescent="0.25">
      <c r="A1672" s="9">
        <v>1210</v>
      </c>
      <c r="B1672" s="10" t="s">
        <v>3402</v>
      </c>
      <c r="C1672" s="9" t="s">
        <v>3405</v>
      </c>
      <c r="E1672" s="9" t="s">
        <v>3403</v>
      </c>
      <c r="F1672" s="9" t="s">
        <v>3404</v>
      </c>
      <c r="I1672" s="9" t="s">
        <v>25</v>
      </c>
      <c r="J1672" s="129">
        <v>42124</v>
      </c>
      <c r="K1672" s="129">
        <v>42036</v>
      </c>
      <c r="L1672" s="129">
        <v>42216</v>
      </c>
      <c r="O1672" s="9">
        <v>27</v>
      </c>
      <c r="Q1672" s="9" t="s">
        <v>54</v>
      </c>
      <c r="S1672" s="13">
        <v>10000000</v>
      </c>
      <c r="T1672" s="13">
        <v>10000000</v>
      </c>
      <c r="U1672" s="13">
        <v>2000000</v>
      </c>
      <c r="AF1672" s="51">
        <f t="shared" si="24"/>
        <v>0</v>
      </c>
      <c r="AH1672" s="11">
        <v>42036</v>
      </c>
      <c r="AI1672" s="11">
        <v>42216</v>
      </c>
      <c r="AJ1672" s="13">
        <v>9908418</v>
      </c>
      <c r="AK1672" s="13">
        <v>1981684</v>
      </c>
    </row>
    <row r="1673" spans="1:139" ht="19.5" customHeight="1" x14ac:dyDescent="0.25">
      <c r="A1673" s="9">
        <v>1211</v>
      </c>
      <c r="B1673" s="10" t="s">
        <v>3406</v>
      </c>
      <c r="C1673" s="9" t="s">
        <v>3407</v>
      </c>
      <c r="E1673" s="9" t="s">
        <v>463</v>
      </c>
      <c r="F1673" s="9" t="s">
        <v>3408</v>
      </c>
      <c r="I1673" s="9" t="s">
        <v>25</v>
      </c>
      <c r="J1673" s="129">
        <v>42142</v>
      </c>
      <c r="K1673" s="129">
        <v>42086</v>
      </c>
      <c r="L1673" s="129">
        <v>42369</v>
      </c>
      <c r="O1673" s="9">
        <v>30</v>
      </c>
      <c r="Q1673" s="9" t="s">
        <v>54</v>
      </c>
      <c r="S1673" s="13">
        <v>1400000</v>
      </c>
      <c r="T1673" s="13">
        <v>1400000</v>
      </c>
      <c r="U1673" s="13">
        <v>350000</v>
      </c>
      <c r="AF1673" s="51">
        <f t="shared" ref="AF1673:AF1760" si="25">SUM(V1673:AE1673)</f>
        <v>0</v>
      </c>
    </row>
    <row r="1674" spans="1:139" s="18" customFormat="1" ht="19.5" customHeight="1" x14ac:dyDescent="0.25">
      <c r="A1674" s="18">
        <v>1211</v>
      </c>
      <c r="B1674" s="17" t="s">
        <v>3406</v>
      </c>
      <c r="C1674" s="18" t="s">
        <v>3407</v>
      </c>
      <c r="D1674" s="19">
        <v>42578</v>
      </c>
      <c r="G1674" s="19"/>
      <c r="J1674" s="130"/>
      <c r="K1674" s="130"/>
      <c r="L1674" s="130">
        <v>42855</v>
      </c>
      <c r="R1674" s="20"/>
      <c r="S1674" s="20"/>
      <c r="T1674" s="20"/>
      <c r="U1674" s="20"/>
      <c r="V1674" s="20"/>
      <c r="W1674" s="20"/>
      <c r="X1674" s="20"/>
      <c r="Y1674" s="20"/>
      <c r="Z1674" s="20"/>
      <c r="AA1674" s="20"/>
      <c r="AB1674" s="20"/>
      <c r="AC1674" s="20"/>
      <c r="AD1674" s="20"/>
      <c r="AE1674" s="20"/>
      <c r="AF1674" s="80"/>
      <c r="AG1674" s="46"/>
      <c r="AH1674" s="19"/>
      <c r="AI1674" s="19"/>
      <c r="AJ1674" s="20"/>
      <c r="AK1674" s="20"/>
      <c r="AL1674" s="19"/>
      <c r="AM1674" s="19"/>
      <c r="AN1674" s="20"/>
      <c r="AO1674" s="20"/>
      <c r="AP1674" s="19"/>
      <c r="AQ1674" s="19"/>
      <c r="AR1674" s="20"/>
      <c r="AS1674" s="20"/>
      <c r="AT1674" s="19"/>
      <c r="AU1674" s="19"/>
      <c r="AV1674" s="20"/>
      <c r="AW1674" s="20"/>
      <c r="AX1674" s="19"/>
      <c r="AY1674" s="19"/>
      <c r="AZ1674" s="20"/>
      <c r="BA1674" s="20"/>
      <c r="BB1674" s="19"/>
      <c r="BC1674" s="19"/>
      <c r="BD1674" s="20"/>
      <c r="BE1674" s="20"/>
      <c r="BF1674" s="19"/>
      <c r="BG1674" s="19"/>
      <c r="BH1674" s="20"/>
      <c r="BI1674" s="20"/>
      <c r="BJ1674" s="19"/>
      <c r="BK1674" s="19"/>
      <c r="BL1674" s="20"/>
      <c r="BM1674" s="20"/>
      <c r="BN1674" s="19"/>
      <c r="BO1674" s="19"/>
      <c r="BP1674" s="20"/>
      <c r="BQ1674" s="20"/>
      <c r="BT1674" s="20"/>
      <c r="BU1674" s="20"/>
      <c r="BX1674" s="20"/>
      <c r="BY1674" s="20"/>
      <c r="CB1674" s="20"/>
      <c r="CC1674" s="20"/>
      <c r="CF1674" s="20"/>
      <c r="CG1674" s="20"/>
      <c r="CJ1674" s="20"/>
      <c r="CK1674" s="20"/>
      <c r="CN1674" s="20"/>
      <c r="CO1674" s="20"/>
      <c r="CP1674" s="19"/>
      <c r="CQ1674" s="19"/>
      <c r="CR1674" s="20"/>
      <c r="CS1674" s="20"/>
      <c r="CT1674" s="19"/>
      <c r="CU1674" s="19"/>
      <c r="CV1674" s="20"/>
      <c r="CW1674" s="20"/>
      <c r="CX1674" s="96"/>
      <c r="CY1674" s="96"/>
      <c r="CZ1674" s="20"/>
      <c r="DA1674" s="20"/>
      <c r="DB1674" s="96"/>
      <c r="DC1674" s="96"/>
      <c r="DD1674" s="20"/>
      <c r="DE1674" s="20"/>
      <c r="DF1674" s="96"/>
      <c r="DG1674" s="96"/>
      <c r="DH1674" s="20"/>
      <c r="DI1674" s="20"/>
      <c r="DJ1674" s="96"/>
      <c r="DK1674" s="96"/>
      <c r="DL1674" s="20"/>
      <c r="DM1674" s="20"/>
      <c r="DN1674" s="96"/>
      <c r="DO1674" s="96"/>
      <c r="DP1674" s="20"/>
      <c r="DQ1674" s="20"/>
      <c r="DR1674" s="96"/>
      <c r="DS1674" s="96"/>
      <c r="DT1674" s="20"/>
      <c r="DU1674" s="20"/>
      <c r="DV1674" s="96"/>
      <c r="DW1674" s="96"/>
      <c r="DX1674" s="20"/>
      <c r="DY1674" s="20"/>
      <c r="DZ1674" s="54"/>
      <c r="EA1674" s="55"/>
    </row>
    <row r="1675" spans="1:139" ht="19.5" customHeight="1" x14ac:dyDescent="0.25">
      <c r="A1675" s="9">
        <v>1212</v>
      </c>
      <c r="B1675" s="10" t="s">
        <v>3409</v>
      </c>
      <c r="C1675" s="9" t="s">
        <v>3410</v>
      </c>
      <c r="E1675" s="9" t="s">
        <v>2782</v>
      </c>
      <c r="F1675" s="9" t="s">
        <v>1180</v>
      </c>
      <c r="G1675" s="9"/>
      <c r="H1675" s="11"/>
      <c r="I1675" s="9" t="s">
        <v>1093</v>
      </c>
      <c r="J1675" s="129">
        <v>42114</v>
      </c>
      <c r="K1675" s="129">
        <v>42075</v>
      </c>
      <c r="L1675" s="129">
        <v>42368</v>
      </c>
      <c r="O1675" s="9">
        <v>27</v>
      </c>
      <c r="Q1675" s="9" t="s">
        <v>61</v>
      </c>
      <c r="R1675" s="84"/>
      <c r="S1675" s="13">
        <v>18800000</v>
      </c>
      <c r="T1675" s="13">
        <v>18800000</v>
      </c>
      <c r="U1675" s="13">
        <v>4700000</v>
      </c>
      <c r="V1675" s="9"/>
      <c r="W1675" s="9"/>
      <c r="X1675" s="9"/>
      <c r="Z1675" s="9"/>
      <c r="AA1675" s="9"/>
      <c r="AB1675" s="9"/>
      <c r="AF1675" s="51">
        <f t="shared" si="25"/>
        <v>0</v>
      </c>
      <c r="AG1675" s="81"/>
      <c r="AH1675" s="11">
        <v>42075</v>
      </c>
      <c r="AI1675" s="11">
        <v>42614</v>
      </c>
      <c r="AJ1675" s="13">
        <v>18799250</v>
      </c>
      <c r="AK1675" s="13">
        <v>4699813</v>
      </c>
      <c r="AL1675" s="13"/>
      <c r="AM1675" s="13"/>
      <c r="AN1675" s="106"/>
      <c r="AO1675" s="27"/>
      <c r="BR1675" s="11"/>
      <c r="BS1675" s="11"/>
      <c r="BV1675" s="11"/>
      <c r="BW1675" s="11"/>
      <c r="EB1675" s="16"/>
      <c r="EC1675" s="16"/>
      <c r="EF1675" s="16"/>
      <c r="EG1675" s="16"/>
      <c r="EH1675" s="54"/>
      <c r="EI1675" s="55"/>
    </row>
    <row r="1676" spans="1:139" ht="19.5" customHeight="1" x14ac:dyDescent="0.25">
      <c r="A1676" s="18">
        <v>1212</v>
      </c>
      <c r="B1676" s="17" t="s">
        <v>3409</v>
      </c>
      <c r="C1676" s="18" t="s">
        <v>3410</v>
      </c>
      <c r="D1676" s="19">
        <v>42445</v>
      </c>
      <c r="G1676" s="9"/>
      <c r="H1676" s="11"/>
      <c r="L1676" s="130">
        <v>42614</v>
      </c>
      <c r="R1676" s="84"/>
      <c r="V1676" s="9"/>
      <c r="W1676" s="9"/>
      <c r="X1676" s="9"/>
      <c r="Z1676" s="9"/>
      <c r="AA1676" s="9"/>
      <c r="AB1676" s="9"/>
      <c r="AG1676" s="81"/>
      <c r="AH1676" s="13"/>
      <c r="AI1676" s="13"/>
      <c r="AL1676" s="13"/>
      <c r="AM1676" s="13"/>
      <c r="AN1676" s="106"/>
      <c r="AO1676" s="27"/>
      <c r="BR1676" s="11"/>
      <c r="BS1676" s="11"/>
      <c r="BV1676" s="11"/>
      <c r="BW1676" s="11"/>
      <c r="EB1676" s="16"/>
      <c r="EC1676" s="16"/>
      <c r="EF1676" s="16"/>
      <c r="EG1676" s="16"/>
      <c r="EH1676" s="54"/>
      <c r="EI1676" s="55"/>
    </row>
    <row r="1677" spans="1:139" s="18" customFormat="1" ht="31.5" customHeight="1" x14ac:dyDescent="0.25">
      <c r="A1677" s="18">
        <v>1213</v>
      </c>
      <c r="B1677" s="17" t="s">
        <v>3864</v>
      </c>
      <c r="C1677" s="18" t="s">
        <v>3411</v>
      </c>
      <c r="D1677" s="19"/>
      <c r="E1677" s="18" t="s">
        <v>539</v>
      </c>
      <c r="F1677" s="18" t="s">
        <v>3412</v>
      </c>
      <c r="H1677" s="19"/>
      <c r="I1677" s="18" t="s">
        <v>35</v>
      </c>
      <c r="J1677" s="130">
        <v>42096</v>
      </c>
      <c r="K1677" s="130">
        <v>42051</v>
      </c>
      <c r="L1677" s="130">
        <v>42369</v>
      </c>
      <c r="O1677" s="19"/>
      <c r="P1677" s="19"/>
      <c r="Q1677" s="18" t="s">
        <v>61</v>
      </c>
      <c r="R1677" s="20"/>
      <c r="S1677" s="20">
        <v>102694291</v>
      </c>
      <c r="T1677" s="20">
        <v>102694291</v>
      </c>
      <c r="U1677" s="20">
        <v>25673573</v>
      </c>
      <c r="AC1677" s="20"/>
      <c r="AD1677" s="20"/>
      <c r="AE1677" s="20"/>
      <c r="AF1677" s="80">
        <f t="shared" si="25"/>
        <v>0</v>
      </c>
      <c r="AG1677" s="82"/>
      <c r="AH1677" s="20"/>
      <c r="AI1677" s="20"/>
      <c r="AJ1677" s="20"/>
      <c r="AK1677" s="20"/>
      <c r="AL1677" s="20"/>
      <c r="AM1677" s="20"/>
      <c r="AN1677" s="107"/>
      <c r="AO1677" s="83"/>
      <c r="AP1677" s="19"/>
      <c r="AQ1677" s="19"/>
      <c r="AR1677" s="20"/>
      <c r="AS1677" s="20"/>
      <c r="AT1677" s="19"/>
      <c r="AU1677" s="19"/>
      <c r="AV1677" s="20"/>
      <c r="AW1677" s="20"/>
      <c r="AX1677" s="19"/>
      <c r="AY1677" s="19"/>
      <c r="AZ1677" s="20"/>
      <c r="BA1677" s="20"/>
      <c r="BB1677" s="19"/>
      <c r="BC1677" s="19"/>
      <c r="BD1677" s="20"/>
      <c r="BE1677" s="20"/>
      <c r="BF1677" s="19"/>
      <c r="BG1677" s="19"/>
      <c r="BH1677" s="20"/>
      <c r="BI1677" s="20"/>
      <c r="BJ1677" s="19"/>
      <c r="BK1677" s="19"/>
      <c r="BL1677" s="20"/>
      <c r="BM1677" s="20"/>
      <c r="BN1677" s="19"/>
      <c r="BO1677" s="19"/>
      <c r="BP1677" s="20"/>
      <c r="BQ1677" s="20"/>
      <c r="BR1677" s="19"/>
      <c r="BS1677" s="19"/>
      <c r="BT1677" s="20"/>
      <c r="BU1677" s="20"/>
      <c r="BV1677" s="19"/>
      <c r="BW1677" s="19"/>
      <c r="BX1677" s="20"/>
      <c r="BY1677" s="20"/>
      <c r="CB1677" s="20"/>
      <c r="CC1677" s="20"/>
      <c r="CF1677" s="20"/>
      <c r="CG1677" s="20"/>
      <c r="CJ1677" s="20"/>
      <c r="CK1677" s="20"/>
      <c r="CN1677" s="20"/>
      <c r="CO1677" s="20"/>
      <c r="CP1677" s="19"/>
      <c r="CQ1677" s="19"/>
      <c r="CR1677" s="20"/>
      <c r="CS1677" s="20"/>
      <c r="CT1677" s="19"/>
      <c r="CU1677" s="19"/>
      <c r="CV1677" s="20"/>
      <c r="CW1677" s="20"/>
      <c r="CX1677" s="96"/>
      <c r="CY1677" s="96"/>
      <c r="CZ1677" s="20"/>
      <c r="DA1677" s="20"/>
      <c r="DB1677" s="96"/>
      <c r="DC1677" s="96"/>
      <c r="DD1677" s="20"/>
      <c r="DE1677" s="20"/>
      <c r="DF1677" s="96"/>
      <c r="DG1677" s="96"/>
      <c r="DH1677" s="20"/>
      <c r="DI1677" s="20"/>
      <c r="DJ1677" s="96"/>
      <c r="DK1677" s="96"/>
      <c r="DL1677" s="20"/>
      <c r="DM1677" s="20"/>
      <c r="DN1677" s="96"/>
      <c r="DO1677" s="96"/>
      <c r="DP1677" s="20"/>
      <c r="DQ1677" s="20"/>
      <c r="DR1677" s="96"/>
      <c r="DS1677" s="96"/>
      <c r="DT1677" s="20"/>
      <c r="DU1677" s="20"/>
      <c r="DV1677" s="96"/>
      <c r="DW1677" s="96"/>
      <c r="DX1677" s="20"/>
      <c r="DY1677" s="20"/>
      <c r="DZ1677" s="54"/>
      <c r="EA1677" s="55"/>
      <c r="EB1677" s="21"/>
      <c r="EC1677" s="21"/>
      <c r="EF1677" s="21"/>
      <c r="EG1677" s="21"/>
      <c r="EH1677" s="56"/>
      <c r="EI1677" s="57"/>
    </row>
    <row r="1678" spans="1:139" ht="19.5" customHeight="1" x14ac:dyDescent="0.25">
      <c r="A1678" s="9">
        <v>1214</v>
      </c>
      <c r="B1678" s="10" t="s">
        <v>3413</v>
      </c>
      <c r="C1678" s="9" t="s">
        <v>3414</v>
      </c>
      <c r="E1678" s="9" t="s">
        <v>1195</v>
      </c>
      <c r="F1678" s="9" t="s">
        <v>360</v>
      </c>
      <c r="I1678" s="9" t="s">
        <v>35</v>
      </c>
      <c r="J1678" s="129">
        <v>42184</v>
      </c>
      <c r="K1678" s="129">
        <v>42121</v>
      </c>
      <c r="L1678" s="129">
        <v>42551</v>
      </c>
      <c r="O1678" s="9">
        <v>23</v>
      </c>
      <c r="Q1678" s="9" t="s">
        <v>61</v>
      </c>
      <c r="S1678" s="13">
        <v>1066703995</v>
      </c>
      <c r="T1678" s="13">
        <v>1066703995</v>
      </c>
      <c r="U1678" s="13">
        <v>266675999</v>
      </c>
      <c r="AF1678" s="51">
        <f t="shared" si="25"/>
        <v>0</v>
      </c>
      <c r="AH1678" s="11">
        <v>42121</v>
      </c>
      <c r="AI1678" s="11">
        <v>42155</v>
      </c>
      <c r="AJ1678" s="13">
        <v>33725889</v>
      </c>
      <c r="AK1678" s="13">
        <v>8431472</v>
      </c>
      <c r="AL1678" s="11">
        <v>42156</v>
      </c>
      <c r="AM1678" s="11">
        <v>42185</v>
      </c>
      <c r="AN1678" s="13">
        <v>143430348</v>
      </c>
      <c r="AO1678" s="13">
        <v>35857587</v>
      </c>
      <c r="AP1678" s="11">
        <v>42186</v>
      </c>
      <c r="AQ1678" s="11">
        <v>42216</v>
      </c>
      <c r="AR1678" s="13">
        <v>327778706</v>
      </c>
      <c r="AS1678" s="13">
        <v>81944677</v>
      </c>
      <c r="AT1678" s="11">
        <v>42217</v>
      </c>
      <c r="AU1678" s="11">
        <v>42247</v>
      </c>
      <c r="AV1678" s="13">
        <v>229759134</v>
      </c>
      <c r="AW1678" s="13">
        <v>57439784</v>
      </c>
      <c r="AX1678" s="11">
        <v>42248</v>
      </c>
      <c r="AY1678" s="11">
        <v>42277</v>
      </c>
      <c r="AZ1678" s="13">
        <v>25811646</v>
      </c>
      <c r="BA1678" s="13">
        <v>6452912</v>
      </c>
      <c r="BB1678" s="11">
        <v>42278</v>
      </c>
      <c r="BC1678" s="11">
        <v>42308</v>
      </c>
      <c r="BD1678" s="13">
        <v>3487522</v>
      </c>
      <c r="BE1678" s="13">
        <v>871881</v>
      </c>
      <c r="BF1678" s="11">
        <v>42309</v>
      </c>
      <c r="BG1678" s="11">
        <v>42338</v>
      </c>
      <c r="BH1678" s="13">
        <v>26474965</v>
      </c>
      <c r="BI1678" s="13">
        <v>847239</v>
      </c>
      <c r="BJ1678" s="11">
        <v>42339</v>
      </c>
      <c r="BK1678" s="11">
        <v>42369</v>
      </c>
      <c r="BL1678" s="13">
        <v>2723051</v>
      </c>
      <c r="BM1678" s="13">
        <v>680763</v>
      </c>
      <c r="BN1678" s="11">
        <v>42370</v>
      </c>
      <c r="BO1678" s="11">
        <v>42400</v>
      </c>
      <c r="BP1678" s="13">
        <v>11735777</v>
      </c>
      <c r="BQ1678" s="13">
        <v>2933944</v>
      </c>
      <c r="BR1678" s="11">
        <v>42401</v>
      </c>
      <c r="BS1678" s="11">
        <v>42429</v>
      </c>
      <c r="BT1678" s="13">
        <v>18142074</v>
      </c>
      <c r="BU1678" s="13">
        <v>4535518</v>
      </c>
      <c r="BV1678" s="11">
        <v>42430</v>
      </c>
      <c r="BW1678" s="11">
        <v>42460</v>
      </c>
      <c r="BX1678" s="13">
        <v>642748</v>
      </c>
      <c r="BY1678" s="13">
        <v>160687</v>
      </c>
      <c r="BZ1678" s="11">
        <v>42461</v>
      </c>
      <c r="CA1678" s="11">
        <v>42490</v>
      </c>
      <c r="CB1678" s="13">
        <v>1968954</v>
      </c>
      <c r="CC1678" s="13">
        <v>492238</v>
      </c>
      <c r="CD1678" s="11">
        <v>42121</v>
      </c>
      <c r="CE1678" s="11">
        <v>42490</v>
      </c>
      <c r="CF1678" s="13">
        <v>914069878</v>
      </c>
      <c r="CG1678" s="13">
        <v>27868768</v>
      </c>
      <c r="DZ1678" s="54">
        <v>914069878</v>
      </c>
      <c r="EA1678" s="55">
        <v>228517470</v>
      </c>
    </row>
    <row r="1679" spans="1:139" ht="19.5" customHeight="1" x14ac:dyDescent="0.25">
      <c r="A1679" s="9">
        <v>1215</v>
      </c>
      <c r="B1679" s="10" t="s">
        <v>3415</v>
      </c>
      <c r="C1679" s="9" t="s">
        <v>3416</v>
      </c>
      <c r="E1679" s="9" t="s">
        <v>3417</v>
      </c>
      <c r="F1679" s="9" t="s">
        <v>493</v>
      </c>
      <c r="I1679" s="9" t="s">
        <v>35</v>
      </c>
      <c r="J1679" s="129">
        <v>42170</v>
      </c>
      <c r="K1679" s="129">
        <v>42067</v>
      </c>
      <c r="L1679" s="129">
        <v>42389</v>
      </c>
      <c r="O1679" s="9">
        <v>32</v>
      </c>
      <c r="Q1679" s="9" t="s">
        <v>61</v>
      </c>
      <c r="S1679" s="13">
        <v>797724074</v>
      </c>
      <c r="T1679" s="13">
        <v>797724074</v>
      </c>
      <c r="U1679" s="13">
        <v>199431019</v>
      </c>
      <c r="AF1679" s="51">
        <f t="shared" si="25"/>
        <v>0</v>
      </c>
      <c r="AH1679" s="11">
        <v>42067</v>
      </c>
      <c r="AI1679" s="11">
        <v>42185</v>
      </c>
      <c r="AJ1679" s="13">
        <v>111683946</v>
      </c>
      <c r="AK1679" s="13">
        <v>27920987</v>
      </c>
      <c r="AL1679" s="11">
        <v>42186</v>
      </c>
      <c r="AM1679" s="11">
        <v>42216</v>
      </c>
      <c r="AN1679" s="13">
        <v>232663589</v>
      </c>
      <c r="AO1679" s="13">
        <v>58165897</v>
      </c>
      <c r="AP1679" s="11">
        <v>42217</v>
      </c>
      <c r="AQ1679" s="11">
        <v>42247</v>
      </c>
      <c r="AR1679" s="13">
        <v>102166448</v>
      </c>
      <c r="AS1679" s="13">
        <v>25541612</v>
      </c>
      <c r="AT1679" s="11">
        <v>42248</v>
      </c>
      <c r="AU1679" s="11">
        <v>42277</v>
      </c>
      <c r="AV1679" s="13">
        <v>113604320</v>
      </c>
      <c r="AW1679" s="13">
        <v>28401080</v>
      </c>
      <c r="AX1679" s="11">
        <v>42278</v>
      </c>
      <c r="AY1679" s="11">
        <v>42308</v>
      </c>
      <c r="AZ1679" s="13">
        <v>3971387</v>
      </c>
      <c r="BA1679" s="13">
        <v>992847</v>
      </c>
      <c r="BB1679" s="11">
        <v>42309</v>
      </c>
      <c r="BC1679" s="11">
        <v>42389</v>
      </c>
      <c r="BD1679" s="13">
        <v>44410272</v>
      </c>
      <c r="BE1679" s="13">
        <v>11102568</v>
      </c>
      <c r="BF1679" s="11">
        <v>42067</v>
      </c>
      <c r="BG1679" s="11">
        <v>42389</v>
      </c>
      <c r="BH1679" s="13">
        <v>689003987</v>
      </c>
      <c r="BI1679" s="13">
        <v>20125931</v>
      </c>
      <c r="DZ1679" s="54">
        <v>689003687</v>
      </c>
      <c r="EA1679" s="55">
        <v>172250922</v>
      </c>
    </row>
    <row r="1680" spans="1:139" ht="19.5" customHeight="1" x14ac:dyDescent="0.25">
      <c r="A1680" s="9">
        <v>1216</v>
      </c>
      <c r="B1680" s="10" t="s">
        <v>3418</v>
      </c>
      <c r="C1680" s="9" t="s">
        <v>3419</v>
      </c>
      <c r="E1680" s="9" t="s">
        <v>3420</v>
      </c>
      <c r="F1680" s="9" t="s">
        <v>3421</v>
      </c>
      <c r="I1680" s="9" t="s">
        <v>35</v>
      </c>
      <c r="J1680" s="129">
        <v>42170</v>
      </c>
      <c r="K1680" s="129">
        <v>42135</v>
      </c>
      <c r="L1680" s="129">
        <v>42414</v>
      </c>
      <c r="O1680" s="9">
        <v>29</v>
      </c>
      <c r="Q1680" s="9" t="s">
        <v>61</v>
      </c>
      <c r="S1680" s="13">
        <v>481650444</v>
      </c>
      <c r="T1680" s="13">
        <v>481650444</v>
      </c>
      <c r="U1680" s="13">
        <v>120412611</v>
      </c>
      <c r="AF1680" s="51">
        <f t="shared" si="25"/>
        <v>0</v>
      </c>
    </row>
    <row r="1681" spans="1:131" ht="48" customHeight="1" x14ac:dyDescent="0.25">
      <c r="A1681" s="9">
        <v>1217</v>
      </c>
      <c r="B1681" s="10" t="s">
        <v>3422</v>
      </c>
      <c r="C1681" s="9" t="s">
        <v>3423</v>
      </c>
      <c r="E1681" s="9" t="s">
        <v>391</v>
      </c>
      <c r="F1681" s="9" t="s">
        <v>3424</v>
      </c>
      <c r="I1681" s="9" t="s">
        <v>1093</v>
      </c>
      <c r="J1681" s="129">
        <v>42198</v>
      </c>
      <c r="K1681" s="129">
        <v>42165</v>
      </c>
      <c r="L1681" s="129">
        <v>42674</v>
      </c>
      <c r="O1681" s="9">
        <v>30</v>
      </c>
      <c r="Q1681" s="9" t="s">
        <v>54</v>
      </c>
      <c r="S1681" s="13">
        <v>13000000</v>
      </c>
      <c r="T1681" s="13">
        <v>13000000</v>
      </c>
      <c r="U1681" s="13">
        <v>3250000</v>
      </c>
      <c r="AF1681" s="51">
        <f t="shared" si="25"/>
        <v>0</v>
      </c>
      <c r="AH1681" s="11">
        <v>42165</v>
      </c>
      <c r="AI1681" s="11">
        <v>42674</v>
      </c>
      <c r="AJ1681" s="13">
        <v>12627586</v>
      </c>
      <c r="AK1681" s="13">
        <v>3156897</v>
      </c>
    </row>
    <row r="1682" spans="1:131" s="18" customFormat="1" ht="48" customHeight="1" x14ac:dyDescent="0.25">
      <c r="A1682" s="18">
        <v>1217</v>
      </c>
      <c r="B1682" s="17" t="s">
        <v>3422</v>
      </c>
      <c r="C1682" s="18" t="s">
        <v>4551</v>
      </c>
      <c r="D1682" s="19">
        <v>42627</v>
      </c>
      <c r="G1682" s="19"/>
      <c r="J1682" s="130"/>
      <c r="K1682" s="130"/>
      <c r="L1682" s="130"/>
      <c r="R1682" s="20"/>
      <c r="S1682" s="20"/>
      <c r="T1682" s="20"/>
      <c r="U1682" s="20"/>
      <c r="V1682" s="20"/>
      <c r="W1682" s="20"/>
      <c r="X1682" s="20"/>
      <c r="Y1682" s="20"/>
      <c r="Z1682" s="20"/>
      <c r="AA1682" s="20"/>
      <c r="AB1682" s="20"/>
      <c r="AC1682" s="20"/>
      <c r="AD1682" s="20"/>
      <c r="AE1682" s="20"/>
      <c r="AF1682" s="80"/>
      <c r="AG1682" s="46"/>
      <c r="AH1682" s="19"/>
      <c r="AI1682" s="19"/>
      <c r="AJ1682" s="20"/>
      <c r="AK1682" s="20"/>
      <c r="AL1682" s="19"/>
      <c r="AM1682" s="19"/>
      <c r="AN1682" s="20"/>
      <c r="AO1682" s="20"/>
      <c r="AP1682" s="19"/>
      <c r="AQ1682" s="19"/>
      <c r="AR1682" s="20"/>
      <c r="AS1682" s="20"/>
      <c r="AT1682" s="19"/>
      <c r="AU1682" s="19"/>
      <c r="AV1682" s="20"/>
      <c r="AW1682" s="20"/>
      <c r="AX1682" s="19"/>
      <c r="AY1682" s="19"/>
      <c r="AZ1682" s="20"/>
      <c r="BA1682" s="20"/>
      <c r="BB1682" s="19"/>
      <c r="BC1682" s="19"/>
      <c r="BD1682" s="20"/>
      <c r="BE1682" s="20"/>
      <c r="BF1682" s="19"/>
      <c r="BG1682" s="19"/>
      <c r="BH1682" s="20"/>
      <c r="BI1682" s="20"/>
      <c r="BJ1682" s="19"/>
      <c r="BK1682" s="19"/>
      <c r="BL1682" s="20"/>
      <c r="BM1682" s="20"/>
      <c r="BN1682" s="19"/>
      <c r="BO1682" s="19"/>
      <c r="BP1682" s="20"/>
      <c r="BQ1682" s="20"/>
      <c r="BT1682" s="20"/>
      <c r="BU1682" s="20"/>
      <c r="BX1682" s="20"/>
      <c r="BY1682" s="20"/>
      <c r="CB1682" s="20"/>
      <c r="CC1682" s="20"/>
      <c r="CF1682" s="20"/>
      <c r="CG1682" s="20"/>
      <c r="CJ1682" s="20"/>
      <c r="CK1682" s="20"/>
      <c r="CN1682" s="20"/>
      <c r="CO1682" s="20"/>
      <c r="CP1682" s="19"/>
      <c r="CQ1682" s="19"/>
      <c r="CR1682" s="20"/>
      <c r="CS1682" s="20"/>
      <c r="CT1682" s="19"/>
      <c r="CU1682" s="19"/>
      <c r="CV1682" s="20"/>
      <c r="CW1682" s="20"/>
      <c r="CX1682" s="96"/>
      <c r="CY1682" s="96"/>
      <c r="CZ1682" s="20"/>
      <c r="DA1682" s="20"/>
      <c r="DB1682" s="96"/>
      <c r="DC1682" s="96"/>
      <c r="DD1682" s="20"/>
      <c r="DE1682" s="20"/>
      <c r="DF1682" s="96"/>
      <c r="DG1682" s="96"/>
      <c r="DH1682" s="20"/>
      <c r="DI1682" s="20"/>
      <c r="DJ1682" s="96"/>
      <c r="DK1682" s="96"/>
      <c r="DL1682" s="20"/>
      <c r="DM1682" s="20"/>
      <c r="DN1682" s="96"/>
      <c r="DO1682" s="96"/>
      <c r="DP1682" s="20"/>
      <c r="DQ1682" s="20"/>
      <c r="DR1682" s="96"/>
      <c r="DS1682" s="96"/>
      <c r="DT1682" s="20"/>
      <c r="DU1682" s="20"/>
      <c r="DV1682" s="96"/>
      <c r="DW1682" s="96"/>
      <c r="DX1682" s="20"/>
      <c r="DY1682" s="20"/>
      <c r="DZ1682" s="56"/>
      <c r="EA1682" s="57"/>
    </row>
    <row r="1683" spans="1:131" s="18" customFormat="1" ht="48" customHeight="1" x14ac:dyDescent="0.25">
      <c r="A1683" s="18">
        <v>1217</v>
      </c>
      <c r="B1683" s="17" t="s">
        <v>3422</v>
      </c>
      <c r="C1683" s="18" t="s">
        <v>4871</v>
      </c>
      <c r="D1683" s="19">
        <v>42697</v>
      </c>
      <c r="G1683" s="19"/>
      <c r="J1683" s="130"/>
      <c r="K1683" s="130"/>
      <c r="L1683" s="130"/>
      <c r="R1683" s="20"/>
      <c r="S1683" s="20"/>
      <c r="T1683" s="20"/>
      <c r="U1683" s="20"/>
      <c r="V1683" s="20"/>
      <c r="W1683" s="20"/>
      <c r="X1683" s="20"/>
      <c r="Y1683" s="20"/>
      <c r="Z1683" s="20"/>
      <c r="AA1683" s="20"/>
      <c r="AB1683" s="20"/>
      <c r="AC1683" s="20"/>
      <c r="AD1683" s="20"/>
      <c r="AE1683" s="20"/>
      <c r="AF1683" s="80"/>
      <c r="AG1683" s="46"/>
      <c r="AH1683" s="19"/>
      <c r="AI1683" s="19"/>
      <c r="AJ1683" s="20"/>
      <c r="AK1683" s="20"/>
      <c r="AL1683" s="19"/>
      <c r="AM1683" s="19"/>
      <c r="AN1683" s="20"/>
      <c r="AO1683" s="20"/>
      <c r="AP1683" s="19"/>
      <c r="AQ1683" s="19"/>
      <c r="AR1683" s="20"/>
      <c r="AS1683" s="20"/>
      <c r="AT1683" s="19"/>
      <c r="AU1683" s="19"/>
      <c r="AV1683" s="20"/>
      <c r="AW1683" s="20"/>
      <c r="AX1683" s="19"/>
      <c r="AY1683" s="19"/>
      <c r="AZ1683" s="20"/>
      <c r="BA1683" s="20"/>
      <c r="BB1683" s="19"/>
      <c r="BC1683" s="19"/>
      <c r="BD1683" s="20"/>
      <c r="BE1683" s="20"/>
      <c r="BF1683" s="19"/>
      <c r="BG1683" s="19"/>
      <c r="BH1683" s="20"/>
      <c r="BI1683" s="20"/>
      <c r="BJ1683" s="19"/>
      <c r="BK1683" s="19"/>
      <c r="BL1683" s="20"/>
      <c r="BM1683" s="20"/>
      <c r="BN1683" s="19"/>
      <c r="BO1683" s="19"/>
      <c r="BP1683" s="20"/>
      <c r="BQ1683" s="20"/>
      <c r="BT1683" s="20"/>
      <c r="BU1683" s="20"/>
      <c r="BX1683" s="20"/>
      <c r="BY1683" s="20"/>
      <c r="CB1683" s="20"/>
      <c r="CC1683" s="20"/>
      <c r="CF1683" s="20"/>
      <c r="CG1683" s="20"/>
      <c r="CJ1683" s="20"/>
      <c r="CK1683" s="20"/>
      <c r="CN1683" s="20"/>
      <c r="CO1683" s="20"/>
      <c r="CP1683" s="19"/>
      <c r="CQ1683" s="19"/>
      <c r="CR1683" s="20"/>
      <c r="CS1683" s="20"/>
      <c r="CT1683" s="19"/>
      <c r="CU1683" s="19"/>
      <c r="CV1683" s="20"/>
      <c r="CW1683" s="20"/>
      <c r="CX1683" s="96"/>
      <c r="CY1683" s="96"/>
      <c r="CZ1683" s="20"/>
      <c r="DA1683" s="20"/>
      <c r="DB1683" s="96"/>
      <c r="DC1683" s="96"/>
      <c r="DD1683" s="20"/>
      <c r="DE1683" s="20"/>
      <c r="DF1683" s="96"/>
      <c r="DG1683" s="96"/>
      <c r="DH1683" s="20"/>
      <c r="DI1683" s="20"/>
      <c r="DJ1683" s="96"/>
      <c r="DK1683" s="96"/>
      <c r="DL1683" s="20"/>
      <c r="DM1683" s="20"/>
      <c r="DN1683" s="96"/>
      <c r="DO1683" s="96"/>
      <c r="DP1683" s="20"/>
      <c r="DQ1683" s="20"/>
      <c r="DR1683" s="96"/>
      <c r="DS1683" s="96"/>
      <c r="DT1683" s="20"/>
      <c r="DU1683" s="20"/>
      <c r="DV1683" s="96"/>
      <c r="DW1683" s="96"/>
      <c r="DX1683" s="20"/>
      <c r="DY1683" s="20"/>
      <c r="DZ1683" s="56"/>
      <c r="EA1683" s="57"/>
    </row>
    <row r="1684" spans="1:131" ht="19.5" customHeight="1" x14ac:dyDescent="0.25">
      <c r="A1684" s="9">
        <v>1218</v>
      </c>
      <c r="B1684" s="10" t="s">
        <v>3425</v>
      </c>
      <c r="C1684" s="9" t="s">
        <v>3426</v>
      </c>
      <c r="E1684" s="9" t="s">
        <v>3427</v>
      </c>
      <c r="F1684" s="9" t="s">
        <v>858</v>
      </c>
      <c r="I1684" s="9" t="s">
        <v>78</v>
      </c>
      <c r="J1684" s="129">
        <v>41837</v>
      </c>
      <c r="K1684" s="129">
        <v>41768</v>
      </c>
      <c r="L1684" s="129">
        <v>42014</v>
      </c>
      <c r="O1684" s="9">
        <v>31</v>
      </c>
      <c r="Q1684" s="9" t="s">
        <v>54</v>
      </c>
      <c r="S1684" s="13">
        <v>9976050</v>
      </c>
      <c r="T1684" s="13">
        <v>9976050</v>
      </c>
      <c r="U1684" s="13">
        <v>1995210</v>
      </c>
      <c r="AF1684" s="51">
        <f t="shared" si="25"/>
        <v>0</v>
      </c>
    </row>
    <row r="1685" spans="1:131" ht="19.5" customHeight="1" x14ac:dyDescent="0.25">
      <c r="A1685" s="9">
        <v>1219</v>
      </c>
      <c r="B1685" s="10" t="s">
        <v>3428</v>
      </c>
      <c r="C1685" s="9" t="s">
        <v>3429</v>
      </c>
      <c r="E1685" s="9" t="s">
        <v>3430</v>
      </c>
      <c r="F1685" s="9" t="s">
        <v>3431</v>
      </c>
      <c r="I1685" s="9" t="s">
        <v>3432</v>
      </c>
      <c r="J1685" s="129">
        <v>42095</v>
      </c>
      <c r="K1685" s="129">
        <v>42055</v>
      </c>
      <c r="L1685" s="129">
        <v>42246</v>
      </c>
      <c r="O1685" s="9">
        <v>27</v>
      </c>
      <c r="Q1685" s="9" t="s">
        <v>61</v>
      </c>
      <c r="S1685" s="13">
        <v>1103270972</v>
      </c>
      <c r="T1685" s="13">
        <v>1103270972</v>
      </c>
      <c r="U1685" s="13">
        <v>275817743</v>
      </c>
      <c r="AF1685" s="51">
        <f t="shared" si="25"/>
        <v>0</v>
      </c>
      <c r="AH1685" s="11">
        <v>42055</v>
      </c>
      <c r="AI1685" s="11">
        <v>42246</v>
      </c>
      <c r="AJ1685" s="13">
        <v>1066590537</v>
      </c>
      <c r="AK1685" s="13">
        <v>266647634</v>
      </c>
    </row>
    <row r="1686" spans="1:131" ht="19.5" customHeight="1" x14ac:dyDescent="0.25">
      <c r="A1686" s="9">
        <v>1220</v>
      </c>
      <c r="B1686" s="10" t="s">
        <v>3433</v>
      </c>
      <c r="C1686" s="9" t="s">
        <v>3434</v>
      </c>
      <c r="E1686" s="9" t="s">
        <v>732</v>
      </c>
      <c r="F1686" s="9" t="s">
        <v>733</v>
      </c>
      <c r="I1686" s="9" t="s">
        <v>25</v>
      </c>
      <c r="J1686" s="129">
        <v>42142</v>
      </c>
      <c r="K1686" s="129">
        <v>42125</v>
      </c>
      <c r="L1686" s="129">
        <v>42460</v>
      </c>
      <c r="O1686" s="9">
        <v>27</v>
      </c>
      <c r="Q1686" s="9" t="s">
        <v>54</v>
      </c>
      <c r="S1686" s="13">
        <v>9375000</v>
      </c>
      <c r="T1686" s="13">
        <v>9375000</v>
      </c>
      <c r="U1686" s="13">
        <v>1875000</v>
      </c>
      <c r="AF1686" s="51">
        <f t="shared" si="25"/>
        <v>0</v>
      </c>
    </row>
    <row r="1687" spans="1:131" ht="19.5" customHeight="1" x14ac:dyDescent="0.25">
      <c r="A1687" s="9">
        <v>1221</v>
      </c>
      <c r="B1687" s="10" t="s">
        <v>3435</v>
      </c>
      <c r="C1687" s="9" t="s">
        <v>3436</v>
      </c>
      <c r="E1687" s="9" t="s">
        <v>2928</v>
      </c>
      <c r="F1687" s="9" t="s">
        <v>925</v>
      </c>
      <c r="I1687" s="9" t="s">
        <v>28</v>
      </c>
      <c r="J1687" s="129">
        <v>42129</v>
      </c>
      <c r="K1687" s="129">
        <v>42100</v>
      </c>
      <c r="L1687" s="129">
        <v>42185</v>
      </c>
      <c r="O1687" s="9">
        <v>29</v>
      </c>
      <c r="Q1687" s="9" t="s">
        <v>54</v>
      </c>
      <c r="S1687" s="13">
        <v>3750000</v>
      </c>
      <c r="T1687" s="13">
        <v>3750000</v>
      </c>
      <c r="U1687" s="13">
        <v>750000</v>
      </c>
      <c r="AF1687" s="51">
        <f t="shared" si="25"/>
        <v>0</v>
      </c>
    </row>
    <row r="1688" spans="1:131" ht="19.5" customHeight="1" x14ac:dyDescent="0.25">
      <c r="A1688" s="9">
        <v>1222</v>
      </c>
      <c r="B1688" s="10" t="s">
        <v>3438</v>
      </c>
      <c r="C1688" s="9" t="s">
        <v>3439</v>
      </c>
      <c r="E1688" s="9" t="s">
        <v>2644</v>
      </c>
      <c r="F1688" s="9" t="s">
        <v>145</v>
      </c>
      <c r="I1688" s="9" t="s">
        <v>35</v>
      </c>
      <c r="J1688" s="129">
        <v>42109</v>
      </c>
      <c r="K1688" s="129">
        <v>42109</v>
      </c>
      <c r="L1688" s="129">
        <v>42369</v>
      </c>
      <c r="O1688" s="9">
        <v>16</v>
      </c>
      <c r="Q1688" s="9" t="s">
        <v>54</v>
      </c>
      <c r="S1688" s="13">
        <v>41000000</v>
      </c>
      <c r="T1688" s="13">
        <v>41000000</v>
      </c>
      <c r="U1688" s="13">
        <v>10000000</v>
      </c>
      <c r="AF1688" s="51">
        <f t="shared" si="25"/>
        <v>0</v>
      </c>
      <c r="AH1688" s="11">
        <v>42109</v>
      </c>
      <c r="AI1688" s="11">
        <v>42303</v>
      </c>
      <c r="AJ1688" s="13">
        <v>51814743</v>
      </c>
      <c r="AK1688" s="13">
        <v>12492000</v>
      </c>
    </row>
    <row r="1689" spans="1:131" s="18" customFormat="1" ht="19.5" customHeight="1" x14ac:dyDescent="0.25">
      <c r="A1689" s="18">
        <v>1222</v>
      </c>
      <c r="B1689" s="17" t="s">
        <v>3438</v>
      </c>
      <c r="C1689" s="18" t="s">
        <v>3439</v>
      </c>
      <c r="D1689" s="19"/>
      <c r="G1689" s="19"/>
      <c r="J1689" s="130"/>
      <c r="K1689" s="130"/>
      <c r="L1689" s="130"/>
      <c r="R1689" s="20">
        <v>49968000</v>
      </c>
      <c r="S1689" s="20">
        <v>49968000</v>
      </c>
      <c r="T1689" s="20">
        <v>49968000</v>
      </c>
      <c r="U1689" s="20">
        <v>12492000</v>
      </c>
      <c r="V1689" s="20"/>
      <c r="W1689" s="20"/>
      <c r="X1689" s="20"/>
      <c r="Y1689" s="20"/>
      <c r="Z1689" s="20"/>
      <c r="AA1689" s="20"/>
      <c r="AB1689" s="20"/>
      <c r="AC1689" s="20"/>
      <c r="AD1689" s="20"/>
      <c r="AE1689" s="20"/>
      <c r="AF1689" s="80"/>
      <c r="AG1689" s="46"/>
      <c r="AH1689" s="19"/>
      <c r="AI1689" s="19"/>
      <c r="AJ1689" s="20"/>
      <c r="AK1689" s="20"/>
      <c r="AL1689" s="19"/>
      <c r="AM1689" s="19"/>
      <c r="AN1689" s="20"/>
      <c r="AO1689" s="20"/>
      <c r="AP1689" s="19"/>
      <c r="AQ1689" s="19"/>
      <c r="AR1689" s="20"/>
      <c r="AS1689" s="20"/>
      <c r="AT1689" s="19"/>
      <c r="AU1689" s="19"/>
      <c r="AV1689" s="20"/>
      <c r="AW1689" s="20"/>
      <c r="AX1689" s="19"/>
      <c r="AY1689" s="19"/>
      <c r="AZ1689" s="20"/>
      <c r="BA1689" s="20"/>
      <c r="BB1689" s="19"/>
      <c r="BC1689" s="19"/>
      <c r="BD1689" s="20"/>
      <c r="BE1689" s="20"/>
      <c r="BF1689" s="19"/>
      <c r="BG1689" s="19"/>
      <c r="BH1689" s="20"/>
      <c r="BI1689" s="20"/>
      <c r="BJ1689" s="19"/>
      <c r="BK1689" s="19"/>
      <c r="BL1689" s="20"/>
      <c r="BM1689" s="20"/>
      <c r="BN1689" s="19"/>
      <c r="BO1689" s="19"/>
      <c r="BP1689" s="20"/>
      <c r="BQ1689" s="20"/>
      <c r="BT1689" s="20"/>
      <c r="BU1689" s="20"/>
      <c r="BX1689" s="20"/>
      <c r="BY1689" s="20"/>
      <c r="CB1689" s="20"/>
      <c r="CC1689" s="20"/>
      <c r="CF1689" s="20"/>
      <c r="CG1689" s="20"/>
      <c r="CJ1689" s="20"/>
      <c r="CK1689" s="20"/>
      <c r="CN1689" s="20"/>
      <c r="CO1689" s="20"/>
      <c r="CP1689" s="19"/>
      <c r="CQ1689" s="19"/>
      <c r="CR1689" s="20"/>
      <c r="CS1689" s="20"/>
      <c r="CT1689" s="19"/>
      <c r="CU1689" s="19"/>
      <c r="CV1689" s="20"/>
      <c r="CW1689" s="20"/>
      <c r="CX1689" s="96"/>
      <c r="CY1689" s="96"/>
      <c r="CZ1689" s="20"/>
      <c r="DA1689" s="20"/>
      <c r="DB1689" s="96"/>
      <c r="DC1689" s="96"/>
      <c r="DD1689" s="20"/>
      <c r="DE1689" s="20"/>
      <c r="DF1689" s="96"/>
      <c r="DG1689" s="96"/>
      <c r="DH1689" s="20"/>
      <c r="DI1689" s="20"/>
      <c r="DJ1689" s="96"/>
      <c r="DK1689" s="96"/>
      <c r="DL1689" s="20"/>
      <c r="DM1689" s="20"/>
      <c r="DN1689" s="96"/>
      <c r="DO1689" s="96"/>
      <c r="DP1689" s="20"/>
      <c r="DQ1689" s="20"/>
      <c r="DR1689" s="96"/>
      <c r="DS1689" s="96"/>
      <c r="DT1689" s="20"/>
      <c r="DU1689" s="20"/>
      <c r="DV1689" s="96"/>
      <c r="DW1689" s="96"/>
      <c r="DX1689" s="20"/>
      <c r="DY1689" s="20"/>
      <c r="DZ1689" s="56"/>
      <c r="EA1689" s="57"/>
    </row>
    <row r="1690" spans="1:131" ht="19.5" customHeight="1" x14ac:dyDescent="0.25">
      <c r="A1690" s="9">
        <v>1223</v>
      </c>
      <c r="B1690" s="10" t="s">
        <v>3440</v>
      </c>
      <c r="C1690" s="9" t="s">
        <v>3441</v>
      </c>
      <c r="E1690" s="9" t="s">
        <v>1043</v>
      </c>
      <c r="F1690" s="9" t="s">
        <v>3442</v>
      </c>
      <c r="I1690" s="9" t="s">
        <v>25</v>
      </c>
      <c r="M1690" s="9" t="s">
        <v>20</v>
      </c>
      <c r="O1690" s="9">
        <v>29</v>
      </c>
      <c r="AF1690" s="51">
        <f t="shared" si="25"/>
        <v>0</v>
      </c>
    </row>
    <row r="1691" spans="1:131" ht="19.5" customHeight="1" x14ac:dyDescent="0.25">
      <c r="A1691" s="9">
        <v>1224</v>
      </c>
      <c r="B1691" s="10" t="s">
        <v>3443</v>
      </c>
      <c r="C1691" s="9" t="s">
        <v>3444</v>
      </c>
      <c r="E1691" s="9" t="s">
        <v>168</v>
      </c>
      <c r="F1691" s="9" t="s">
        <v>1145</v>
      </c>
      <c r="I1691" s="9" t="s">
        <v>25</v>
      </c>
      <c r="J1691" s="129">
        <v>42223</v>
      </c>
      <c r="K1691" s="129">
        <v>42165</v>
      </c>
      <c r="L1691" s="129">
        <v>42613</v>
      </c>
      <c r="M1691" s="9" t="s">
        <v>20</v>
      </c>
      <c r="O1691" s="9">
        <v>26</v>
      </c>
      <c r="Q1691" s="13" t="s">
        <v>54</v>
      </c>
      <c r="S1691" s="13">
        <v>7400000</v>
      </c>
      <c r="T1691" s="13">
        <v>7400000</v>
      </c>
      <c r="U1691" s="13">
        <v>1850000</v>
      </c>
      <c r="AF1691" s="51">
        <f t="shared" si="25"/>
        <v>0</v>
      </c>
      <c r="AG1691" s="45">
        <v>5550000</v>
      </c>
      <c r="AH1691" s="11">
        <v>42165</v>
      </c>
      <c r="AI1691" s="11">
        <v>42613</v>
      </c>
      <c r="AJ1691" s="13">
        <v>7401242</v>
      </c>
      <c r="AK1691" s="13">
        <v>1850000</v>
      </c>
    </row>
    <row r="1692" spans="1:131" s="18" customFormat="1" ht="19.5" customHeight="1" x14ac:dyDescent="0.25">
      <c r="A1692" s="18">
        <v>1224</v>
      </c>
      <c r="B1692" s="17" t="s">
        <v>3443</v>
      </c>
      <c r="C1692" s="18" t="s">
        <v>4990</v>
      </c>
      <c r="D1692" s="19">
        <v>42695</v>
      </c>
      <c r="G1692" s="19"/>
      <c r="J1692" s="130"/>
      <c r="K1692" s="130"/>
      <c r="L1692" s="130"/>
      <c r="Q1692" s="20"/>
      <c r="R1692" s="20"/>
      <c r="S1692" s="20"/>
      <c r="T1692" s="20"/>
      <c r="U1692" s="20"/>
      <c r="V1692" s="20"/>
      <c r="W1692" s="20"/>
      <c r="X1692" s="20"/>
      <c r="Y1692" s="20"/>
      <c r="Z1692" s="20"/>
      <c r="AA1692" s="20"/>
      <c r="AB1692" s="20"/>
      <c r="AC1692" s="20"/>
      <c r="AD1692" s="20"/>
      <c r="AE1692" s="20"/>
      <c r="AF1692" s="80"/>
      <c r="AG1692" s="46"/>
      <c r="AH1692" s="19"/>
      <c r="AI1692" s="19"/>
      <c r="AJ1692" s="20"/>
      <c r="AK1692" s="20"/>
      <c r="AL1692" s="19"/>
      <c r="AM1692" s="19"/>
      <c r="AN1692" s="20"/>
      <c r="AO1692" s="20"/>
      <c r="AP1692" s="19"/>
      <c r="AQ1692" s="19"/>
      <c r="AR1692" s="20"/>
      <c r="AS1692" s="20"/>
      <c r="AT1692" s="19"/>
      <c r="AU1692" s="19"/>
      <c r="AV1692" s="20"/>
      <c r="AW1692" s="20"/>
      <c r="AX1692" s="19"/>
      <c r="AY1692" s="19"/>
      <c r="AZ1692" s="20"/>
      <c r="BA1692" s="20"/>
      <c r="BB1692" s="19"/>
      <c r="BC1692" s="19"/>
      <c r="BD1692" s="20"/>
      <c r="BE1692" s="20"/>
      <c r="BF1692" s="19"/>
      <c r="BG1692" s="19"/>
      <c r="BH1692" s="20"/>
      <c r="BI1692" s="20"/>
      <c r="BJ1692" s="19"/>
      <c r="BK1692" s="19"/>
      <c r="BL1692" s="20"/>
      <c r="BM1692" s="20"/>
      <c r="BN1692" s="19"/>
      <c r="BO1692" s="19"/>
      <c r="BP1692" s="20"/>
      <c r="BQ1692" s="20"/>
      <c r="BT1692" s="20"/>
      <c r="BU1692" s="20"/>
      <c r="BX1692" s="20"/>
      <c r="BY1692" s="20"/>
      <c r="CB1692" s="20"/>
      <c r="CC1692" s="20"/>
      <c r="CF1692" s="20"/>
      <c r="CG1692" s="20"/>
      <c r="CJ1692" s="20"/>
      <c r="CK1692" s="20"/>
      <c r="CN1692" s="20"/>
      <c r="CO1692" s="20"/>
      <c r="CP1692" s="19"/>
      <c r="CQ1692" s="19"/>
      <c r="CR1692" s="20"/>
      <c r="CS1692" s="20"/>
      <c r="CT1692" s="19"/>
      <c r="CU1692" s="19"/>
      <c r="CV1692" s="20"/>
      <c r="CW1692" s="20"/>
      <c r="CX1692" s="96"/>
      <c r="CY1692" s="96"/>
      <c r="CZ1692" s="20"/>
      <c r="DA1692" s="20"/>
      <c r="DB1692" s="96"/>
      <c r="DC1692" s="96"/>
      <c r="DD1692" s="20"/>
      <c r="DE1692" s="20"/>
      <c r="DF1692" s="96"/>
      <c r="DG1692" s="96"/>
      <c r="DH1692" s="20"/>
      <c r="DI1692" s="20"/>
      <c r="DJ1692" s="96"/>
      <c r="DK1692" s="96"/>
      <c r="DL1692" s="20"/>
      <c r="DM1692" s="20"/>
      <c r="DN1692" s="96"/>
      <c r="DO1692" s="96"/>
      <c r="DP1692" s="20"/>
      <c r="DQ1692" s="20"/>
      <c r="DR1692" s="96"/>
      <c r="DS1692" s="96"/>
      <c r="DT1692" s="20"/>
      <c r="DU1692" s="20"/>
      <c r="DV1692" s="96"/>
      <c r="DW1692" s="96"/>
      <c r="DX1692" s="20"/>
      <c r="DY1692" s="20"/>
      <c r="DZ1692" s="56"/>
      <c r="EA1692" s="57"/>
    </row>
    <row r="1693" spans="1:131" ht="19.5" customHeight="1" x14ac:dyDescent="0.25">
      <c r="A1693" s="9">
        <v>1225</v>
      </c>
      <c r="B1693" s="10" t="s">
        <v>3445</v>
      </c>
      <c r="C1693" s="9" t="s">
        <v>4954</v>
      </c>
      <c r="E1693" s="9" t="s">
        <v>168</v>
      </c>
      <c r="F1693" s="9" t="s">
        <v>1145</v>
      </c>
      <c r="I1693" s="9" t="s">
        <v>25</v>
      </c>
      <c r="J1693" s="129">
        <v>42278</v>
      </c>
      <c r="K1693" s="129">
        <v>42248</v>
      </c>
      <c r="L1693" s="129">
        <v>42613</v>
      </c>
      <c r="M1693" s="9" t="s">
        <v>20</v>
      </c>
      <c r="O1693" s="9">
        <v>26</v>
      </c>
      <c r="Q1693" s="9" t="s">
        <v>54</v>
      </c>
      <c r="S1693" s="13">
        <v>11800000</v>
      </c>
      <c r="T1693" s="13">
        <v>11800000</v>
      </c>
      <c r="U1693" s="13">
        <v>2950000</v>
      </c>
      <c r="AF1693" s="51">
        <f t="shared" si="25"/>
        <v>0</v>
      </c>
      <c r="AH1693" s="11">
        <v>42248</v>
      </c>
      <c r="AI1693" s="11">
        <v>42613</v>
      </c>
      <c r="AJ1693" s="13">
        <v>11772500</v>
      </c>
      <c r="AK1693" s="13">
        <v>2943125</v>
      </c>
    </row>
    <row r="1694" spans="1:131" ht="19.5" customHeight="1" x14ac:dyDescent="0.25">
      <c r="A1694" s="9">
        <v>1226</v>
      </c>
      <c r="B1694" s="10" t="s">
        <v>3446</v>
      </c>
      <c r="C1694" s="9" t="s">
        <v>4550</v>
      </c>
      <c r="E1694" s="9" t="s">
        <v>168</v>
      </c>
      <c r="F1694" s="9" t="s">
        <v>1145</v>
      </c>
      <c r="I1694" s="9" t="s">
        <v>1093</v>
      </c>
      <c r="J1694" s="129">
        <v>42309</v>
      </c>
      <c r="K1694" s="129">
        <v>42248</v>
      </c>
      <c r="L1694" s="129">
        <v>42613</v>
      </c>
      <c r="M1694" s="9" t="s">
        <v>20</v>
      </c>
      <c r="O1694" s="9">
        <v>28</v>
      </c>
      <c r="Q1694" s="9" t="s">
        <v>54</v>
      </c>
      <c r="R1694" s="13">
        <v>8320000</v>
      </c>
      <c r="S1694" s="13">
        <v>8320000</v>
      </c>
      <c r="T1694" s="13">
        <v>8320000</v>
      </c>
      <c r="U1694" s="13">
        <v>2080000</v>
      </c>
      <c r="AF1694" s="51">
        <f t="shared" si="25"/>
        <v>0</v>
      </c>
      <c r="AG1694" s="45">
        <v>6240000</v>
      </c>
      <c r="AH1694" s="11">
        <v>42165</v>
      </c>
      <c r="AI1694" s="11">
        <v>42674</v>
      </c>
      <c r="AJ1694" s="13">
        <v>8320350</v>
      </c>
      <c r="AK1694" s="13">
        <v>2080000</v>
      </c>
    </row>
    <row r="1695" spans="1:131" s="18" customFormat="1" ht="19.5" customHeight="1" x14ac:dyDescent="0.25">
      <c r="A1695" s="18">
        <v>1226</v>
      </c>
      <c r="B1695" s="17" t="s">
        <v>3446</v>
      </c>
      <c r="C1695" s="18" t="s">
        <v>4550</v>
      </c>
      <c r="D1695" s="19">
        <v>42618</v>
      </c>
      <c r="G1695" s="19"/>
      <c r="J1695" s="130"/>
      <c r="K1695" s="130"/>
      <c r="L1695" s="130">
        <v>42674</v>
      </c>
      <c r="R1695" s="20"/>
      <c r="S1695" s="20"/>
      <c r="T1695" s="20"/>
      <c r="U1695" s="20"/>
      <c r="V1695" s="20"/>
      <c r="W1695" s="20"/>
      <c r="X1695" s="20"/>
      <c r="Y1695" s="20"/>
      <c r="Z1695" s="20"/>
      <c r="AA1695" s="20"/>
      <c r="AB1695" s="20"/>
      <c r="AC1695" s="20"/>
      <c r="AD1695" s="20"/>
      <c r="AE1695" s="20"/>
      <c r="AF1695" s="80"/>
      <c r="AG1695" s="46"/>
      <c r="AH1695" s="19"/>
      <c r="AI1695" s="19"/>
      <c r="AJ1695" s="20"/>
      <c r="AK1695" s="20"/>
      <c r="AL1695" s="19"/>
      <c r="AM1695" s="19"/>
      <c r="AN1695" s="20"/>
      <c r="AO1695" s="20"/>
      <c r="AP1695" s="19"/>
      <c r="AQ1695" s="19"/>
      <c r="AR1695" s="20"/>
      <c r="AS1695" s="20"/>
      <c r="AT1695" s="19"/>
      <c r="AU1695" s="19"/>
      <c r="AV1695" s="20"/>
      <c r="AW1695" s="20"/>
      <c r="AX1695" s="19"/>
      <c r="AY1695" s="19"/>
      <c r="AZ1695" s="20"/>
      <c r="BA1695" s="20"/>
      <c r="BB1695" s="19"/>
      <c r="BC1695" s="19"/>
      <c r="BD1695" s="20"/>
      <c r="BE1695" s="20"/>
      <c r="BF1695" s="19"/>
      <c r="BG1695" s="19"/>
      <c r="BH1695" s="20"/>
      <c r="BI1695" s="20"/>
      <c r="BJ1695" s="19"/>
      <c r="BK1695" s="19"/>
      <c r="BL1695" s="20"/>
      <c r="BM1695" s="20"/>
      <c r="BN1695" s="19"/>
      <c r="BO1695" s="19"/>
      <c r="BP1695" s="20"/>
      <c r="BQ1695" s="20"/>
      <c r="BT1695" s="20"/>
      <c r="BU1695" s="20"/>
      <c r="BX1695" s="20"/>
      <c r="BY1695" s="20"/>
      <c r="CB1695" s="20"/>
      <c r="CC1695" s="20"/>
      <c r="CF1695" s="20"/>
      <c r="CG1695" s="20"/>
      <c r="CJ1695" s="20"/>
      <c r="CK1695" s="20"/>
      <c r="CN1695" s="20"/>
      <c r="CO1695" s="20"/>
      <c r="CP1695" s="19"/>
      <c r="CQ1695" s="19"/>
      <c r="CR1695" s="20"/>
      <c r="CS1695" s="20"/>
      <c r="CT1695" s="19"/>
      <c r="CU1695" s="19"/>
      <c r="CV1695" s="20"/>
      <c r="CW1695" s="20"/>
      <c r="CX1695" s="96"/>
      <c r="CY1695" s="96"/>
      <c r="CZ1695" s="20"/>
      <c r="DA1695" s="20"/>
      <c r="DB1695" s="96"/>
      <c r="DC1695" s="96"/>
      <c r="DD1695" s="20"/>
      <c r="DE1695" s="20"/>
      <c r="DF1695" s="96"/>
      <c r="DG1695" s="96"/>
      <c r="DH1695" s="20"/>
      <c r="DI1695" s="20"/>
      <c r="DJ1695" s="96"/>
      <c r="DK1695" s="96"/>
      <c r="DL1695" s="20"/>
      <c r="DM1695" s="20"/>
      <c r="DN1695" s="96"/>
      <c r="DO1695" s="96"/>
      <c r="DP1695" s="20"/>
      <c r="DQ1695" s="20"/>
      <c r="DR1695" s="96"/>
      <c r="DS1695" s="96"/>
      <c r="DT1695" s="20"/>
      <c r="DU1695" s="20"/>
      <c r="DV1695" s="96"/>
      <c r="DW1695" s="96"/>
      <c r="DX1695" s="20"/>
      <c r="DY1695" s="20"/>
      <c r="DZ1695" s="56"/>
      <c r="EA1695" s="57"/>
    </row>
    <row r="1696" spans="1:131" s="18" customFormat="1" ht="19.5" customHeight="1" x14ac:dyDescent="0.25">
      <c r="A1696" s="18">
        <v>1226</v>
      </c>
      <c r="B1696" s="17" t="s">
        <v>3446</v>
      </c>
      <c r="C1696" s="18" t="s">
        <v>4550</v>
      </c>
      <c r="D1696" s="19">
        <v>42662</v>
      </c>
      <c r="G1696" s="19"/>
      <c r="J1696" s="130"/>
      <c r="K1696" s="130">
        <v>42165</v>
      </c>
      <c r="L1696" s="130"/>
      <c r="R1696" s="20"/>
      <c r="S1696" s="20"/>
      <c r="T1696" s="20"/>
      <c r="U1696" s="20"/>
      <c r="V1696" s="20"/>
      <c r="W1696" s="20"/>
      <c r="X1696" s="20"/>
      <c r="Y1696" s="20"/>
      <c r="Z1696" s="20"/>
      <c r="AA1696" s="20"/>
      <c r="AB1696" s="20"/>
      <c r="AC1696" s="20"/>
      <c r="AD1696" s="20"/>
      <c r="AE1696" s="20"/>
      <c r="AF1696" s="80"/>
      <c r="AG1696" s="46"/>
      <c r="AH1696" s="19"/>
      <c r="AI1696" s="19"/>
      <c r="AJ1696" s="20"/>
      <c r="AK1696" s="20"/>
      <c r="AL1696" s="19"/>
      <c r="AM1696" s="19"/>
      <c r="AN1696" s="20"/>
      <c r="AO1696" s="20"/>
      <c r="AP1696" s="19"/>
      <c r="AQ1696" s="19"/>
      <c r="AR1696" s="20"/>
      <c r="AS1696" s="20"/>
      <c r="AT1696" s="19"/>
      <c r="AU1696" s="19"/>
      <c r="AV1696" s="20"/>
      <c r="AW1696" s="20"/>
      <c r="AX1696" s="19"/>
      <c r="AY1696" s="19"/>
      <c r="AZ1696" s="20"/>
      <c r="BA1696" s="20"/>
      <c r="BB1696" s="19"/>
      <c r="BC1696" s="19"/>
      <c r="BD1696" s="20"/>
      <c r="BE1696" s="20"/>
      <c r="BF1696" s="19"/>
      <c r="BG1696" s="19"/>
      <c r="BH1696" s="20"/>
      <c r="BI1696" s="20"/>
      <c r="BJ1696" s="19"/>
      <c r="BK1696" s="19"/>
      <c r="BL1696" s="20"/>
      <c r="BM1696" s="20"/>
      <c r="BN1696" s="19"/>
      <c r="BO1696" s="19"/>
      <c r="BP1696" s="20"/>
      <c r="BQ1696" s="20"/>
      <c r="BT1696" s="20"/>
      <c r="BU1696" s="20"/>
      <c r="BX1696" s="20"/>
      <c r="BY1696" s="20"/>
      <c r="CB1696" s="20"/>
      <c r="CC1696" s="20"/>
      <c r="CF1696" s="20"/>
      <c r="CG1696" s="20"/>
      <c r="CJ1696" s="20"/>
      <c r="CK1696" s="20"/>
      <c r="CN1696" s="20"/>
      <c r="CO1696" s="20"/>
      <c r="CP1696" s="19"/>
      <c r="CQ1696" s="19"/>
      <c r="CR1696" s="20"/>
      <c r="CS1696" s="20"/>
      <c r="CT1696" s="19"/>
      <c r="CU1696" s="19"/>
      <c r="CV1696" s="20"/>
      <c r="CW1696" s="20"/>
      <c r="CX1696" s="96"/>
      <c r="CY1696" s="96"/>
      <c r="CZ1696" s="20"/>
      <c r="DA1696" s="20"/>
      <c r="DB1696" s="96"/>
      <c r="DC1696" s="96"/>
      <c r="DD1696" s="20"/>
      <c r="DE1696" s="20"/>
      <c r="DF1696" s="96"/>
      <c r="DG1696" s="96"/>
      <c r="DH1696" s="20"/>
      <c r="DI1696" s="20"/>
      <c r="DJ1696" s="96"/>
      <c r="DK1696" s="96"/>
      <c r="DL1696" s="20"/>
      <c r="DM1696" s="20"/>
      <c r="DN1696" s="96"/>
      <c r="DO1696" s="96"/>
      <c r="DP1696" s="20"/>
      <c r="DQ1696" s="20"/>
      <c r="DR1696" s="96"/>
      <c r="DS1696" s="96"/>
      <c r="DT1696" s="20"/>
      <c r="DU1696" s="20"/>
      <c r="DV1696" s="96"/>
      <c r="DW1696" s="96"/>
      <c r="DX1696" s="20"/>
      <c r="DY1696" s="20"/>
      <c r="DZ1696" s="56"/>
      <c r="EA1696" s="57"/>
    </row>
    <row r="1697" spans="1:131" ht="19.5" customHeight="1" x14ac:dyDescent="0.25">
      <c r="A1697" s="9">
        <v>1227</v>
      </c>
      <c r="B1697" s="10" t="s">
        <v>3447</v>
      </c>
      <c r="C1697" s="9" t="s">
        <v>3448</v>
      </c>
      <c r="E1697" s="9" t="s">
        <v>3449</v>
      </c>
      <c r="F1697" s="9" t="s">
        <v>34</v>
      </c>
      <c r="I1697" s="9" t="s">
        <v>35</v>
      </c>
      <c r="M1697" s="9" t="s">
        <v>20</v>
      </c>
      <c r="O1697" s="9">
        <v>30</v>
      </c>
      <c r="AF1697" s="51">
        <f t="shared" si="25"/>
        <v>0</v>
      </c>
    </row>
    <row r="1698" spans="1:131" ht="33.75" customHeight="1" x14ac:dyDescent="0.25">
      <c r="A1698" s="9">
        <v>1228</v>
      </c>
      <c r="B1698" s="10" t="s">
        <v>3450</v>
      </c>
      <c r="C1698" s="9" t="s">
        <v>3451</v>
      </c>
      <c r="E1698" s="9" t="s">
        <v>4900</v>
      </c>
      <c r="F1698" s="9" t="s">
        <v>34</v>
      </c>
      <c r="H1698" s="9" t="s">
        <v>202</v>
      </c>
      <c r="I1698" s="9" t="s">
        <v>35</v>
      </c>
      <c r="J1698" s="129">
        <v>42677</v>
      </c>
      <c r="K1698" s="129">
        <v>41609</v>
      </c>
      <c r="L1698" s="129">
        <v>43007</v>
      </c>
      <c r="M1698" s="9" t="s">
        <v>20</v>
      </c>
      <c r="O1698" s="9">
        <v>31</v>
      </c>
      <c r="Q1698" s="9" t="s">
        <v>54</v>
      </c>
      <c r="S1698" s="13">
        <v>362997916</v>
      </c>
      <c r="T1698" s="13">
        <v>362997916</v>
      </c>
      <c r="U1698" s="13">
        <v>90397916</v>
      </c>
      <c r="V1698" s="13">
        <v>271475000</v>
      </c>
      <c r="AF1698" s="51">
        <f t="shared" si="25"/>
        <v>271475000</v>
      </c>
      <c r="AH1698" s="11">
        <v>42319</v>
      </c>
      <c r="AI1698" s="11">
        <v>42704</v>
      </c>
      <c r="AJ1698" s="13">
        <v>78168314</v>
      </c>
      <c r="AK1698" s="13">
        <v>19542079</v>
      </c>
      <c r="AL1698" s="11">
        <v>42705</v>
      </c>
      <c r="AM1698" s="11">
        <v>42916</v>
      </c>
      <c r="AN1698" s="13">
        <v>222163351</v>
      </c>
      <c r="AO1698" s="13">
        <v>55540838</v>
      </c>
      <c r="AP1698" s="11">
        <v>42917</v>
      </c>
      <c r="AQ1698" s="11">
        <v>42978</v>
      </c>
      <c r="AR1698" s="13">
        <v>3152467</v>
      </c>
      <c r="AS1698" s="13">
        <v>788117</v>
      </c>
      <c r="AT1698" s="11">
        <v>41609</v>
      </c>
      <c r="AU1698" s="11">
        <v>42319</v>
      </c>
      <c r="AV1698" s="13">
        <v>5351346</v>
      </c>
      <c r="AW1698" s="13">
        <v>1337837</v>
      </c>
      <c r="AX1698" s="11">
        <v>42979</v>
      </c>
      <c r="AY1698" s="11">
        <v>43007</v>
      </c>
      <c r="AZ1698" s="13">
        <v>39635647</v>
      </c>
      <c r="BA1698" s="13">
        <v>9908912</v>
      </c>
      <c r="BB1698" s="11">
        <v>41609</v>
      </c>
      <c r="BC1698" s="11">
        <v>43007</v>
      </c>
      <c r="BD1698" s="13">
        <v>353475786</v>
      </c>
      <c r="BE1698" s="13">
        <v>1207937</v>
      </c>
      <c r="DZ1698" s="54">
        <v>353475786</v>
      </c>
      <c r="EA1698" s="55">
        <v>88325720</v>
      </c>
    </row>
    <row r="1699" spans="1:131" ht="19.5" customHeight="1" x14ac:dyDescent="0.25">
      <c r="A1699" s="9">
        <v>1229</v>
      </c>
      <c r="B1699" s="10" t="s">
        <v>3452</v>
      </c>
      <c r="C1699" s="9" t="s">
        <v>3453</v>
      </c>
      <c r="E1699" s="9" t="s">
        <v>2792</v>
      </c>
      <c r="F1699" s="9" t="s">
        <v>1114</v>
      </c>
      <c r="I1699" s="9" t="s">
        <v>1093</v>
      </c>
      <c r="J1699" s="129">
        <v>42188</v>
      </c>
      <c r="K1699" s="129">
        <v>42117</v>
      </c>
      <c r="L1699" s="129">
        <v>42734</v>
      </c>
      <c r="O1699" s="9">
        <v>30</v>
      </c>
      <c r="Q1699" s="9" t="s">
        <v>61</v>
      </c>
      <c r="S1699" s="13">
        <v>19960000</v>
      </c>
      <c r="T1699" s="13">
        <v>19960000</v>
      </c>
      <c r="U1699" s="13">
        <v>4990000</v>
      </c>
      <c r="AF1699" s="51">
        <f t="shared" si="25"/>
        <v>0</v>
      </c>
      <c r="AH1699" s="11">
        <v>42117</v>
      </c>
      <c r="AI1699" s="11">
        <v>42734</v>
      </c>
      <c r="AJ1699" s="13">
        <v>19958819</v>
      </c>
      <c r="AK1699" s="13">
        <v>4989705</v>
      </c>
    </row>
    <row r="1700" spans="1:131" ht="33.75" customHeight="1" x14ac:dyDescent="0.25">
      <c r="A1700" s="9">
        <v>1230</v>
      </c>
      <c r="B1700" s="70" t="s">
        <v>3454</v>
      </c>
      <c r="C1700" s="9" t="s">
        <v>3925</v>
      </c>
      <c r="E1700" s="9" t="s">
        <v>2482</v>
      </c>
      <c r="F1700" s="9" t="s">
        <v>3455</v>
      </c>
      <c r="I1700" s="9" t="s">
        <v>78</v>
      </c>
      <c r="J1700" s="129">
        <v>42297</v>
      </c>
      <c r="K1700" s="129">
        <v>42217</v>
      </c>
      <c r="L1700" s="129">
        <v>42400</v>
      </c>
      <c r="M1700" s="9" t="s">
        <v>20</v>
      </c>
      <c r="O1700" s="9">
        <v>27</v>
      </c>
      <c r="Q1700" s="9" t="s">
        <v>54</v>
      </c>
      <c r="S1700" s="13">
        <v>15000000</v>
      </c>
      <c r="T1700" s="13">
        <v>15000000</v>
      </c>
      <c r="U1700" s="13">
        <v>3750000</v>
      </c>
      <c r="AF1700" s="51">
        <f t="shared" si="25"/>
        <v>0</v>
      </c>
      <c r="AH1700" s="11">
        <v>42217</v>
      </c>
      <c r="AI1700" s="11">
        <v>42400</v>
      </c>
      <c r="AJ1700" s="13">
        <v>14660667</v>
      </c>
      <c r="AK1700" s="13">
        <v>3665167</v>
      </c>
    </row>
    <row r="1701" spans="1:131" s="18" customFormat="1" ht="33.75" customHeight="1" x14ac:dyDescent="0.25">
      <c r="A1701" s="18">
        <v>1230</v>
      </c>
      <c r="B1701" s="17" t="s">
        <v>3454</v>
      </c>
      <c r="C1701" s="18" t="s">
        <v>3924</v>
      </c>
      <c r="D1701" s="19">
        <v>42434</v>
      </c>
      <c r="G1701" s="19"/>
      <c r="J1701" s="130"/>
      <c r="K1701" s="130"/>
      <c r="L1701" s="130"/>
      <c r="R1701" s="20"/>
      <c r="S1701" s="20"/>
      <c r="T1701" s="20"/>
      <c r="U1701" s="20"/>
      <c r="V1701" s="20"/>
      <c r="W1701" s="20"/>
      <c r="X1701" s="20"/>
      <c r="Y1701" s="20"/>
      <c r="Z1701" s="20"/>
      <c r="AA1701" s="20"/>
      <c r="AB1701" s="20"/>
      <c r="AC1701" s="20"/>
      <c r="AD1701" s="20"/>
      <c r="AE1701" s="20"/>
      <c r="AF1701" s="80"/>
      <c r="AG1701" s="46"/>
      <c r="AH1701" s="19"/>
      <c r="AI1701" s="19"/>
      <c r="AJ1701" s="20"/>
      <c r="AK1701" s="20"/>
      <c r="AL1701" s="19"/>
      <c r="AM1701" s="19"/>
      <c r="AN1701" s="20"/>
      <c r="AO1701" s="20"/>
      <c r="AP1701" s="19"/>
      <c r="AQ1701" s="19"/>
      <c r="AR1701" s="20"/>
      <c r="AS1701" s="20"/>
      <c r="AT1701" s="19"/>
      <c r="AU1701" s="19"/>
      <c r="AV1701" s="20"/>
      <c r="AW1701" s="20"/>
      <c r="AX1701" s="19"/>
      <c r="AY1701" s="19"/>
      <c r="AZ1701" s="20"/>
      <c r="BA1701" s="20"/>
      <c r="BB1701" s="19"/>
      <c r="BC1701" s="19"/>
      <c r="BD1701" s="20"/>
      <c r="BE1701" s="20"/>
      <c r="BF1701" s="19"/>
      <c r="BG1701" s="19"/>
      <c r="BH1701" s="20"/>
      <c r="BI1701" s="20"/>
      <c r="BJ1701" s="19"/>
      <c r="BK1701" s="19"/>
      <c r="BL1701" s="20"/>
      <c r="BM1701" s="20"/>
      <c r="BN1701" s="19"/>
      <c r="BO1701" s="19"/>
      <c r="BP1701" s="20"/>
      <c r="BQ1701" s="20"/>
      <c r="BT1701" s="20"/>
      <c r="BU1701" s="20"/>
      <c r="BX1701" s="20"/>
      <c r="BY1701" s="20"/>
      <c r="CB1701" s="20"/>
      <c r="CC1701" s="20"/>
      <c r="CF1701" s="20"/>
      <c r="CG1701" s="20"/>
      <c r="CJ1701" s="20"/>
      <c r="CK1701" s="20"/>
      <c r="CN1701" s="20"/>
      <c r="CO1701" s="20"/>
      <c r="CP1701" s="19"/>
      <c r="CQ1701" s="19"/>
      <c r="CR1701" s="20"/>
      <c r="CS1701" s="20"/>
      <c r="CT1701" s="19"/>
      <c r="CU1701" s="19"/>
      <c r="CV1701" s="20"/>
      <c r="CW1701" s="20"/>
      <c r="CX1701" s="96"/>
      <c r="CY1701" s="96"/>
      <c r="CZ1701" s="20"/>
      <c r="DA1701" s="20"/>
      <c r="DB1701" s="96"/>
      <c r="DC1701" s="96"/>
      <c r="DD1701" s="20"/>
      <c r="DE1701" s="20"/>
      <c r="DF1701" s="96"/>
      <c r="DG1701" s="96"/>
      <c r="DH1701" s="20"/>
      <c r="DI1701" s="20"/>
      <c r="DJ1701" s="96"/>
      <c r="DK1701" s="96"/>
      <c r="DL1701" s="20"/>
      <c r="DM1701" s="20"/>
      <c r="DN1701" s="96"/>
      <c r="DO1701" s="96"/>
      <c r="DP1701" s="20"/>
      <c r="DQ1701" s="20"/>
      <c r="DR1701" s="96"/>
      <c r="DS1701" s="96"/>
      <c r="DT1701" s="20"/>
      <c r="DU1701" s="20"/>
      <c r="DV1701" s="96"/>
      <c r="DW1701" s="96"/>
      <c r="DX1701" s="20"/>
      <c r="DY1701" s="20"/>
      <c r="DZ1701" s="56"/>
      <c r="EA1701" s="57"/>
    </row>
    <row r="1702" spans="1:131" ht="36.75" customHeight="1" x14ac:dyDescent="0.25">
      <c r="A1702" s="9">
        <v>1231</v>
      </c>
      <c r="B1702" s="10" t="s">
        <v>3456</v>
      </c>
      <c r="C1702" s="9" t="s">
        <v>3457</v>
      </c>
      <c r="E1702" s="9" t="s">
        <v>171</v>
      </c>
      <c r="F1702" s="9" t="s">
        <v>172</v>
      </c>
      <c r="H1702" s="9" t="s">
        <v>202</v>
      </c>
      <c r="I1702" s="9" t="s">
        <v>35</v>
      </c>
      <c r="J1702" s="129">
        <v>42296</v>
      </c>
      <c r="K1702" s="129">
        <v>42157</v>
      </c>
      <c r="L1702" s="129">
        <v>42551</v>
      </c>
      <c r="M1702" s="9" t="s">
        <v>3458</v>
      </c>
      <c r="O1702" s="9">
        <v>27</v>
      </c>
      <c r="Q1702" s="9" t="s">
        <v>54</v>
      </c>
      <c r="R1702" s="13">
        <v>366954768</v>
      </c>
      <c r="S1702" s="13">
        <v>63000000</v>
      </c>
      <c r="T1702" s="13">
        <v>63000000</v>
      </c>
      <c r="U1702" s="13">
        <v>15750000</v>
      </c>
      <c r="V1702" s="13">
        <v>46000000</v>
      </c>
      <c r="AF1702" s="51">
        <f t="shared" si="25"/>
        <v>46000000</v>
      </c>
      <c r="AH1702" s="11">
        <v>42333</v>
      </c>
      <c r="AI1702" s="11">
        <v>42460</v>
      </c>
      <c r="AJ1702" s="13">
        <v>19082019</v>
      </c>
      <c r="AK1702" s="13">
        <v>4770505</v>
      </c>
      <c r="AL1702" s="11">
        <v>42461</v>
      </c>
      <c r="AM1702" s="11">
        <v>42490</v>
      </c>
      <c r="AN1702" s="13">
        <v>9088497</v>
      </c>
      <c r="AO1702" s="13">
        <v>2272124</v>
      </c>
      <c r="AP1702" s="11">
        <v>42491</v>
      </c>
      <c r="AQ1702" s="11">
        <v>42551</v>
      </c>
      <c r="AR1702" s="13">
        <v>9515552</v>
      </c>
      <c r="AS1702" s="13">
        <v>2378888</v>
      </c>
      <c r="AT1702" s="11">
        <v>42552</v>
      </c>
      <c r="AU1702" s="11">
        <v>42604</v>
      </c>
      <c r="AV1702" s="13">
        <v>22312156</v>
      </c>
      <c r="AW1702" s="13">
        <v>5578039</v>
      </c>
      <c r="AX1702" s="11">
        <v>42333</v>
      </c>
      <c r="AY1702" s="11">
        <v>42604</v>
      </c>
      <c r="AZ1702" s="13">
        <v>60474928</v>
      </c>
      <c r="BA1702" s="13">
        <v>119176</v>
      </c>
      <c r="DZ1702" s="54">
        <v>60474928</v>
      </c>
      <c r="EA1702" s="55">
        <v>15118732</v>
      </c>
    </row>
    <row r="1703" spans="1:131" s="18" customFormat="1" ht="36.75" customHeight="1" x14ac:dyDescent="0.25">
      <c r="A1703" s="18">
        <v>1231</v>
      </c>
      <c r="B1703" s="17" t="s">
        <v>3456</v>
      </c>
      <c r="C1703" s="18" t="s">
        <v>3457</v>
      </c>
      <c r="D1703" s="19">
        <v>42492</v>
      </c>
      <c r="E1703" s="18" t="s">
        <v>4166</v>
      </c>
      <c r="F1703" s="18" t="s">
        <v>172</v>
      </c>
      <c r="G1703" s="19"/>
      <c r="J1703" s="130"/>
      <c r="K1703" s="130"/>
      <c r="L1703" s="130"/>
      <c r="R1703" s="20"/>
      <c r="S1703" s="20"/>
      <c r="T1703" s="20"/>
      <c r="U1703" s="20"/>
      <c r="V1703" s="20"/>
      <c r="W1703" s="20"/>
      <c r="X1703" s="20"/>
      <c r="Y1703" s="20"/>
      <c r="Z1703" s="20"/>
      <c r="AA1703" s="20"/>
      <c r="AB1703" s="20"/>
      <c r="AC1703" s="20"/>
      <c r="AD1703" s="20"/>
      <c r="AE1703" s="20"/>
      <c r="AF1703" s="80"/>
      <c r="AG1703" s="46"/>
      <c r="AH1703" s="19"/>
      <c r="AI1703" s="19"/>
      <c r="AJ1703" s="20"/>
      <c r="AK1703" s="20"/>
      <c r="AL1703" s="19"/>
      <c r="AM1703" s="19"/>
      <c r="AN1703" s="20"/>
      <c r="AO1703" s="20"/>
      <c r="AP1703" s="19"/>
      <c r="AQ1703" s="19"/>
      <c r="AR1703" s="20"/>
      <c r="AS1703" s="20"/>
      <c r="AT1703" s="19"/>
      <c r="AU1703" s="19"/>
      <c r="AV1703" s="20"/>
      <c r="AW1703" s="20"/>
      <c r="AX1703" s="19"/>
      <c r="AY1703" s="19"/>
      <c r="AZ1703" s="20"/>
      <c r="BA1703" s="20"/>
      <c r="BB1703" s="19"/>
      <c r="BC1703" s="19"/>
      <c r="BD1703" s="20"/>
      <c r="BE1703" s="20"/>
      <c r="BF1703" s="19"/>
      <c r="BG1703" s="19"/>
      <c r="BH1703" s="20"/>
      <c r="BI1703" s="20"/>
      <c r="BJ1703" s="19"/>
      <c r="BK1703" s="19"/>
      <c r="BL1703" s="20"/>
      <c r="BM1703" s="20"/>
      <c r="BN1703" s="19"/>
      <c r="BO1703" s="19"/>
      <c r="BP1703" s="20"/>
      <c r="BQ1703" s="20"/>
      <c r="BT1703" s="20"/>
      <c r="BU1703" s="20"/>
      <c r="BX1703" s="20"/>
      <c r="BY1703" s="20"/>
      <c r="CB1703" s="20"/>
      <c r="CC1703" s="20"/>
      <c r="CF1703" s="20"/>
      <c r="CG1703" s="20"/>
      <c r="CJ1703" s="20"/>
      <c r="CK1703" s="20"/>
      <c r="CN1703" s="20"/>
      <c r="CO1703" s="20"/>
      <c r="CP1703" s="19"/>
      <c r="CQ1703" s="19"/>
      <c r="CR1703" s="20"/>
      <c r="CS1703" s="20"/>
      <c r="CT1703" s="19"/>
      <c r="CU1703" s="19"/>
      <c r="CV1703" s="20"/>
      <c r="CW1703" s="20"/>
      <c r="CX1703" s="96"/>
      <c r="CY1703" s="96"/>
      <c r="CZ1703" s="20"/>
      <c r="DA1703" s="20"/>
      <c r="DB1703" s="96"/>
      <c r="DC1703" s="96"/>
      <c r="DD1703" s="20"/>
      <c r="DE1703" s="20"/>
      <c r="DF1703" s="96"/>
      <c r="DG1703" s="96"/>
      <c r="DH1703" s="20"/>
      <c r="DI1703" s="20"/>
      <c r="DJ1703" s="96"/>
      <c r="DK1703" s="96"/>
      <c r="DL1703" s="20"/>
      <c r="DM1703" s="20"/>
      <c r="DN1703" s="96"/>
      <c r="DO1703" s="96"/>
      <c r="DP1703" s="20"/>
      <c r="DQ1703" s="20"/>
      <c r="DR1703" s="96"/>
      <c r="DS1703" s="96"/>
      <c r="DT1703" s="20"/>
      <c r="DU1703" s="20"/>
      <c r="DV1703" s="96"/>
      <c r="DW1703" s="96"/>
      <c r="DX1703" s="20"/>
      <c r="DY1703" s="20"/>
      <c r="DZ1703" s="56"/>
      <c r="EA1703" s="57"/>
    </row>
    <row r="1704" spans="1:131" s="18" customFormat="1" ht="36.75" customHeight="1" x14ac:dyDescent="0.25">
      <c r="A1704" s="18">
        <v>1231</v>
      </c>
      <c r="B1704" s="17" t="s">
        <v>3456</v>
      </c>
      <c r="C1704" s="18" t="s">
        <v>3457</v>
      </c>
      <c r="D1704" s="19">
        <v>42543</v>
      </c>
      <c r="G1704" s="19"/>
      <c r="J1704" s="130"/>
      <c r="K1704" s="130"/>
      <c r="L1704" s="130">
        <v>42604</v>
      </c>
      <c r="R1704" s="20"/>
      <c r="S1704" s="20"/>
      <c r="T1704" s="20"/>
      <c r="U1704" s="20"/>
      <c r="V1704" s="20"/>
      <c r="W1704" s="20"/>
      <c r="X1704" s="20"/>
      <c r="Y1704" s="20"/>
      <c r="Z1704" s="20"/>
      <c r="AA1704" s="20"/>
      <c r="AB1704" s="20"/>
      <c r="AC1704" s="20"/>
      <c r="AD1704" s="20"/>
      <c r="AE1704" s="20"/>
      <c r="AF1704" s="80"/>
      <c r="AG1704" s="46"/>
      <c r="AH1704" s="19"/>
      <c r="AI1704" s="19"/>
      <c r="AJ1704" s="20"/>
      <c r="AK1704" s="20"/>
      <c r="AL1704" s="19"/>
      <c r="AM1704" s="19"/>
      <c r="AN1704" s="20"/>
      <c r="AO1704" s="20"/>
      <c r="AP1704" s="19"/>
      <c r="AQ1704" s="19"/>
      <c r="AR1704" s="20"/>
      <c r="AS1704" s="20"/>
      <c r="AT1704" s="19"/>
      <c r="AU1704" s="19"/>
      <c r="AV1704" s="20"/>
      <c r="AW1704" s="20"/>
      <c r="AX1704" s="19"/>
      <c r="AY1704" s="19"/>
      <c r="AZ1704" s="20"/>
      <c r="BA1704" s="20"/>
      <c r="BB1704" s="19"/>
      <c r="BC1704" s="19"/>
      <c r="BD1704" s="20"/>
      <c r="BE1704" s="20"/>
      <c r="BF1704" s="19"/>
      <c r="BG1704" s="19"/>
      <c r="BH1704" s="20"/>
      <c r="BI1704" s="20"/>
      <c r="BJ1704" s="19"/>
      <c r="BK1704" s="19"/>
      <c r="BL1704" s="20"/>
      <c r="BM1704" s="20"/>
      <c r="BN1704" s="19"/>
      <c r="BO1704" s="19"/>
      <c r="BP1704" s="20"/>
      <c r="BQ1704" s="20"/>
      <c r="BT1704" s="20"/>
      <c r="BU1704" s="20"/>
      <c r="BX1704" s="20"/>
      <c r="BY1704" s="20"/>
      <c r="CB1704" s="20"/>
      <c r="CC1704" s="20"/>
      <c r="CF1704" s="20"/>
      <c r="CG1704" s="20"/>
      <c r="CJ1704" s="20"/>
      <c r="CK1704" s="20"/>
      <c r="CN1704" s="20"/>
      <c r="CO1704" s="20"/>
      <c r="CP1704" s="19"/>
      <c r="CQ1704" s="19"/>
      <c r="CR1704" s="20"/>
      <c r="CS1704" s="20"/>
      <c r="CT1704" s="19"/>
      <c r="CU1704" s="19"/>
      <c r="CV1704" s="20"/>
      <c r="CW1704" s="20"/>
      <c r="CX1704" s="96"/>
      <c r="CY1704" s="96"/>
      <c r="CZ1704" s="20"/>
      <c r="DA1704" s="20"/>
      <c r="DB1704" s="96"/>
      <c r="DC1704" s="96"/>
      <c r="DD1704" s="20"/>
      <c r="DE1704" s="20"/>
      <c r="DF1704" s="96"/>
      <c r="DG1704" s="96"/>
      <c r="DH1704" s="20"/>
      <c r="DI1704" s="20"/>
      <c r="DJ1704" s="96"/>
      <c r="DK1704" s="96"/>
      <c r="DL1704" s="20"/>
      <c r="DM1704" s="20"/>
      <c r="DN1704" s="96"/>
      <c r="DO1704" s="96"/>
      <c r="DP1704" s="20"/>
      <c r="DQ1704" s="20"/>
      <c r="DR1704" s="96"/>
      <c r="DS1704" s="96"/>
      <c r="DT1704" s="20"/>
      <c r="DU1704" s="20"/>
      <c r="DV1704" s="96"/>
      <c r="DW1704" s="96"/>
      <c r="DX1704" s="20"/>
      <c r="DY1704" s="20"/>
      <c r="DZ1704" s="56"/>
      <c r="EA1704" s="57"/>
    </row>
    <row r="1705" spans="1:131" ht="38.25" customHeight="1" x14ac:dyDescent="0.25">
      <c r="A1705" s="9">
        <v>1232</v>
      </c>
      <c r="B1705" s="10" t="s">
        <v>3459</v>
      </c>
      <c r="C1705" s="9" t="s">
        <v>3460</v>
      </c>
      <c r="E1705" s="9" t="s">
        <v>3461</v>
      </c>
      <c r="F1705" s="9" t="s">
        <v>3462</v>
      </c>
      <c r="I1705" s="9" t="s">
        <v>25</v>
      </c>
      <c r="M1705" s="9" t="s">
        <v>20</v>
      </c>
      <c r="O1705" s="9">
        <v>26</v>
      </c>
      <c r="AF1705" s="51">
        <f t="shared" si="25"/>
        <v>0</v>
      </c>
    </row>
    <row r="1706" spans="1:131" ht="34.5" customHeight="1" x14ac:dyDescent="0.25">
      <c r="A1706" s="9">
        <v>1233</v>
      </c>
      <c r="B1706" s="10" t="s">
        <v>3463</v>
      </c>
      <c r="C1706" s="9" t="s">
        <v>3464</v>
      </c>
      <c r="E1706" s="9" t="s">
        <v>3179</v>
      </c>
      <c r="F1706" s="9" t="s">
        <v>3465</v>
      </c>
      <c r="I1706" s="9" t="s">
        <v>35</v>
      </c>
      <c r="M1706" s="9" t="s">
        <v>335</v>
      </c>
      <c r="O1706" s="9">
        <v>32</v>
      </c>
      <c r="AF1706" s="51">
        <f t="shared" si="25"/>
        <v>0</v>
      </c>
    </row>
    <row r="1707" spans="1:131" ht="19.5" customHeight="1" x14ac:dyDescent="0.25">
      <c r="A1707" s="9">
        <v>1234</v>
      </c>
      <c r="B1707" s="10" t="s">
        <v>3466</v>
      </c>
      <c r="C1707" s="9" t="s">
        <v>3467</v>
      </c>
      <c r="E1707" s="9" t="s">
        <v>598</v>
      </c>
      <c r="F1707" s="9" t="s">
        <v>3468</v>
      </c>
      <c r="M1707" s="9" t="s">
        <v>20</v>
      </c>
      <c r="O1707" s="9">
        <v>26</v>
      </c>
      <c r="AF1707" s="51">
        <f t="shared" si="25"/>
        <v>0</v>
      </c>
    </row>
    <row r="1708" spans="1:131" ht="19.5" customHeight="1" x14ac:dyDescent="0.25">
      <c r="A1708" s="9">
        <v>1235</v>
      </c>
      <c r="B1708" s="10" t="s">
        <v>3469</v>
      </c>
      <c r="C1708" s="9" t="s">
        <v>3470</v>
      </c>
      <c r="D1708" s="11" t="s">
        <v>365</v>
      </c>
      <c r="E1708" s="9" t="s">
        <v>1092</v>
      </c>
      <c r="F1708" s="9" t="s">
        <v>3471</v>
      </c>
      <c r="I1708" s="9" t="s">
        <v>25</v>
      </c>
      <c r="M1708" s="9" t="s">
        <v>20</v>
      </c>
      <c r="O1708" s="9">
        <v>29</v>
      </c>
      <c r="AF1708" s="51">
        <f t="shared" si="25"/>
        <v>0</v>
      </c>
    </row>
    <row r="1709" spans="1:131" ht="19.5" customHeight="1" x14ac:dyDescent="0.25">
      <c r="A1709" s="9">
        <v>1236</v>
      </c>
      <c r="B1709" s="10" t="s">
        <v>3472</v>
      </c>
      <c r="C1709" s="9" t="s">
        <v>3473</v>
      </c>
      <c r="E1709" s="9" t="s">
        <v>3474</v>
      </c>
      <c r="F1709" s="9" t="s">
        <v>3475</v>
      </c>
      <c r="H1709" s="9" t="s">
        <v>202</v>
      </c>
      <c r="I1709" s="9" t="s">
        <v>25</v>
      </c>
      <c r="J1709" s="129">
        <v>42700</v>
      </c>
      <c r="K1709" s="129">
        <v>42156</v>
      </c>
      <c r="L1709" s="129">
        <v>43115</v>
      </c>
      <c r="M1709" s="9" t="s">
        <v>20</v>
      </c>
      <c r="O1709" s="9">
        <v>30</v>
      </c>
      <c r="Q1709" s="9" t="s">
        <v>54</v>
      </c>
      <c r="S1709" s="13">
        <v>61560000</v>
      </c>
      <c r="T1709" s="13">
        <v>61560000</v>
      </c>
      <c r="U1709" s="13">
        <v>13000000</v>
      </c>
      <c r="V1709" s="13">
        <v>46685000</v>
      </c>
      <c r="AF1709" s="51">
        <f t="shared" si="25"/>
        <v>46685000</v>
      </c>
      <c r="AH1709" s="11">
        <v>42156</v>
      </c>
      <c r="AI1709" s="11">
        <v>42369</v>
      </c>
      <c r="AJ1709" s="13">
        <v>8289660</v>
      </c>
      <c r="AK1709" s="13">
        <v>2072415</v>
      </c>
      <c r="AL1709" s="11">
        <v>42370</v>
      </c>
      <c r="AM1709" s="11">
        <v>42460</v>
      </c>
      <c r="AN1709" s="13">
        <v>795065</v>
      </c>
      <c r="AO1709" s="13">
        <v>198766</v>
      </c>
      <c r="AP1709" s="11">
        <v>42644</v>
      </c>
      <c r="AQ1709" s="11">
        <v>42735</v>
      </c>
      <c r="AR1709" s="13">
        <v>5421760</v>
      </c>
      <c r="AS1709" s="13">
        <v>1355440</v>
      </c>
      <c r="AT1709" s="11">
        <v>42736</v>
      </c>
      <c r="AU1709" s="11">
        <v>42825</v>
      </c>
      <c r="AV1709" s="13">
        <v>4225361</v>
      </c>
      <c r="AW1709" s="13">
        <v>1056340</v>
      </c>
      <c r="AX1709" s="11">
        <v>42826</v>
      </c>
      <c r="AY1709" s="11">
        <v>42916</v>
      </c>
      <c r="AZ1709" s="13">
        <v>3174640</v>
      </c>
      <c r="BA1709" s="13">
        <v>793660</v>
      </c>
      <c r="BB1709" s="11">
        <v>42917</v>
      </c>
      <c r="BC1709" s="11">
        <v>43008</v>
      </c>
      <c r="BD1709" s="13">
        <v>6143386</v>
      </c>
      <c r="BE1709" s="13">
        <v>1535847</v>
      </c>
      <c r="BF1709" s="11">
        <v>43009</v>
      </c>
      <c r="BG1709" s="11">
        <v>43100</v>
      </c>
      <c r="BH1709" s="13">
        <v>3815685</v>
      </c>
      <c r="BI1709" s="13">
        <v>953921</v>
      </c>
      <c r="BJ1709" s="11">
        <v>43101</v>
      </c>
      <c r="BK1709" s="11">
        <v>43190</v>
      </c>
      <c r="BL1709" s="13">
        <v>1576540</v>
      </c>
      <c r="BM1709" s="13">
        <v>394135</v>
      </c>
      <c r="BN1709" s="11">
        <v>43191</v>
      </c>
      <c r="BO1709" s="11">
        <v>43281</v>
      </c>
      <c r="BP1709" s="13">
        <v>4974021</v>
      </c>
      <c r="BQ1709" s="13">
        <v>1243505</v>
      </c>
      <c r="BR1709" s="11">
        <v>43282</v>
      </c>
      <c r="BS1709" s="11">
        <v>43343</v>
      </c>
      <c r="BT1709" s="13">
        <v>11542161</v>
      </c>
      <c r="BU1709" s="13">
        <v>2885540</v>
      </c>
      <c r="BV1709" s="11">
        <v>42156</v>
      </c>
      <c r="BW1709" s="11">
        <v>43343</v>
      </c>
      <c r="BX1709" s="13">
        <v>51668173</v>
      </c>
      <c r="BY1709" s="13">
        <v>427474</v>
      </c>
      <c r="DZ1709" s="54">
        <v>51668173</v>
      </c>
      <c r="EA1709" s="55">
        <v>12917043</v>
      </c>
    </row>
    <row r="1710" spans="1:131" s="18" customFormat="1" ht="19.5" customHeight="1" x14ac:dyDescent="0.25">
      <c r="A1710" s="18">
        <v>1236</v>
      </c>
      <c r="B1710" s="17" t="s">
        <v>3472</v>
      </c>
      <c r="C1710" s="18" t="s">
        <v>3473</v>
      </c>
      <c r="D1710" s="19">
        <v>43188</v>
      </c>
      <c r="G1710" s="19"/>
      <c r="J1710" s="130"/>
      <c r="K1710" s="130"/>
      <c r="L1710" s="130">
        <v>43251</v>
      </c>
      <c r="R1710" s="20"/>
      <c r="S1710" s="20"/>
      <c r="T1710" s="20"/>
      <c r="U1710" s="20"/>
      <c r="V1710" s="20"/>
      <c r="W1710" s="20"/>
      <c r="X1710" s="20"/>
      <c r="Y1710" s="20"/>
      <c r="Z1710" s="20"/>
      <c r="AA1710" s="20"/>
      <c r="AB1710" s="20"/>
      <c r="AC1710" s="20"/>
      <c r="AD1710" s="20"/>
      <c r="AE1710" s="20"/>
      <c r="AF1710" s="80"/>
      <c r="AG1710" s="46"/>
      <c r="AH1710" s="19"/>
      <c r="AI1710" s="19"/>
      <c r="AJ1710" s="20"/>
      <c r="AK1710" s="20"/>
      <c r="AL1710" s="19"/>
      <c r="AM1710" s="19"/>
      <c r="AN1710" s="20"/>
      <c r="AO1710" s="20"/>
      <c r="AP1710" s="19"/>
      <c r="AQ1710" s="19"/>
      <c r="AR1710" s="20"/>
      <c r="AS1710" s="20"/>
      <c r="AT1710" s="19"/>
      <c r="AU1710" s="19"/>
      <c r="AV1710" s="20"/>
      <c r="AW1710" s="20"/>
      <c r="AX1710" s="19"/>
      <c r="AY1710" s="19"/>
      <c r="AZ1710" s="20"/>
      <c r="BA1710" s="20"/>
      <c r="BB1710" s="19"/>
      <c r="BC1710" s="19"/>
      <c r="BD1710" s="20"/>
      <c r="BE1710" s="20"/>
      <c r="BF1710" s="19"/>
      <c r="BG1710" s="19"/>
      <c r="BH1710" s="20"/>
      <c r="BI1710" s="20"/>
      <c r="BJ1710" s="19"/>
      <c r="BK1710" s="19"/>
      <c r="BL1710" s="20"/>
      <c r="BM1710" s="20"/>
      <c r="BN1710" s="19"/>
      <c r="BO1710" s="19"/>
      <c r="BP1710" s="20"/>
      <c r="BQ1710" s="20"/>
      <c r="BT1710" s="20"/>
      <c r="BU1710" s="20"/>
      <c r="BX1710" s="20"/>
      <c r="BY1710" s="20"/>
      <c r="CB1710" s="20"/>
      <c r="CC1710" s="20"/>
      <c r="CF1710" s="20"/>
      <c r="CG1710" s="20"/>
      <c r="CJ1710" s="20"/>
      <c r="CK1710" s="20"/>
      <c r="CN1710" s="20"/>
      <c r="CO1710" s="20"/>
      <c r="CP1710" s="19"/>
      <c r="CQ1710" s="19"/>
      <c r="CR1710" s="20"/>
      <c r="CS1710" s="20"/>
      <c r="CT1710" s="19"/>
      <c r="CU1710" s="19"/>
      <c r="CV1710" s="20"/>
      <c r="CW1710" s="20"/>
      <c r="CX1710" s="96"/>
      <c r="CY1710" s="96"/>
      <c r="CZ1710" s="20"/>
      <c r="DA1710" s="20"/>
      <c r="DB1710" s="96"/>
      <c r="DC1710" s="96"/>
      <c r="DD1710" s="20"/>
      <c r="DE1710" s="20"/>
      <c r="DF1710" s="96"/>
      <c r="DG1710" s="96"/>
      <c r="DH1710" s="20"/>
      <c r="DI1710" s="20"/>
      <c r="DJ1710" s="96"/>
      <c r="DK1710" s="96"/>
      <c r="DL1710" s="20"/>
      <c r="DM1710" s="20"/>
      <c r="DN1710" s="96"/>
      <c r="DO1710" s="96"/>
      <c r="DP1710" s="20"/>
      <c r="DQ1710" s="20"/>
      <c r="DR1710" s="96"/>
      <c r="DS1710" s="96"/>
      <c r="DT1710" s="20"/>
      <c r="DU1710" s="20"/>
      <c r="DV1710" s="96"/>
      <c r="DW1710" s="96"/>
      <c r="DX1710" s="20"/>
      <c r="DY1710" s="20"/>
      <c r="DZ1710" s="56"/>
      <c r="EA1710" s="57"/>
    </row>
    <row r="1711" spans="1:131" s="18" customFormat="1" ht="19.5" customHeight="1" x14ac:dyDescent="0.25">
      <c r="A1711" s="18">
        <v>1236</v>
      </c>
      <c r="B1711" s="17" t="s">
        <v>3472</v>
      </c>
      <c r="C1711" s="18" t="s">
        <v>3473</v>
      </c>
      <c r="D1711" s="19">
        <v>43299</v>
      </c>
      <c r="G1711" s="19"/>
      <c r="J1711" s="130"/>
      <c r="K1711" s="130"/>
      <c r="L1711" s="130">
        <v>43343</v>
      </c>
      <c r="R1711" s="20"/>
      <c r="S1711" s="20"/>
      <c r="T1711" s="20"/>
      <c r="U1711" s="20"/>
      <c r="V1711" s="20"/>
      <c r="W1711" s="20"/>
      <c r="X1711" s="20"/>
      <c r="Y1711" s="20"/>
      <c r="Z1711" s="20"/>
      <c r="AA1711" s="20"/>
      <c r="AB1711" s="20"/>
      <c r="AC1711" s="20"/>
      <c r="AD1711" s="20"/>
      <c r="AE1711" s="20"/>
      <c r="AF1711" s="80"/>
      <c r="AG1711" s="46"/>
      <c r="AH1711" s="19"/>
      <c r="AI1711" s="19"/>
      <c r="AJ1711" s="20"/>
      <c r="AK1711" s="20"/>
      <c r="AL1711" s="19"/>
      <c r="AM1711" s="19"/>
      <c r="AN1711" s="20"/>
      <c r="AO1711" s="20"/>
      <c r="AP1711" s="19"/>
      <c r="AQ1711" s="19"/>
      <c r="AR1711" s="20"/>
      <c r="AS1711" s="20"/>
      <c r="AT1711" s="19"/>
      <c r="AU1711" s="19"/>
      <c r="AV1711" s="20"/>
      <c r="AW1711" s="20"/>
      <c r="AX1711" s="19"/>
      <c r="AY1711" s="19"/>
      <c r="AZ1711" s="20"/>
      <c r="BA1711" s="20"/>
      <c r="BB1711" s="19"/>
      <c r="BC1711" s="19"/>
      <c r="BD1711" s="20"/>
      <c r="BE1711" s="20"/>
      <c r="BF1711" s="19"/>
      <c r="BG1711" s="19"/>
      <c r="BH1711" s="20"/>
      <c r="BI1711" s="20"/>
      <c r="BJ1711" s="19"/>
      <c r="BK1711" s="19"/>
      <c r="BL1711" s="20"/>
      <c r="BM1711" s="20"/>
      <c r="BN1711" s="19"/>
      <c r="BO1711" s="19"/>
      <c r="BP1711" s="20"/>
      <c r="BQ1711" s="20"/>
      <c r="BT1711" s="20"/>
      <c r="BU1711" s="20"/>
      <c r="BX1711" s="20"/>
      <c r="BY1711" s="20"/>
      <c r="CB1711" s="20"/>
      <c r="CC1711" s="20"/>
      <c r="CF1711" s="20"/>
      <c r="CG1711" s="20"/>
      <c r="CJ1711" s="20"/>
      <c r="CK1711" s="20"/>
      <c r="CN1711" s="20"/>
      <c r="CO1711" s="20"/>
      <c r="CP1711" s="19"/>
      <c r="CQ1711" s="19"/>
      <c r="CR1711" s="20"/>
      <c r="CS1711" s="20"/>
      <c r="CT1711" s="19"/>
      <c r="CU1711" s="19"/>
      <c r="CV1711" s="20"/>
      <c r="CW1711" s="20"/>
      <c r="CX1711" s="96"/>
      <c r="CY1711" s="96"/>
      <c r="CZ1711" s="20"/>
      <c r="DA1711" s="20"/>
      <c r="DB1711" s="96"/>
      <c r="DC1711" s="96"/>
      <c r="DD1711" s="20"/>
      <c r="DE1711" s="20"/>
      <c r="DF1711" s="96"/>
      <c r="DG1711" s="96"/>
      <c r="DH1711" s="20"/>
      <c r="DI1711" s="20"/>
      <c r="DJ1711" s="96"/>
      <c r="DK1711" s="96"/>
      <c r="DL1711" s="20"/>
      <c r="DM1711" s="20"/>
      <c r="DN1711" s="96"/>
      <c r="DO1711" s="96"/>
      <c r="DP1711" s="20"/>
      <c r="DQ1711" s="20"/>
      <c r="DR1711" s="96"/>
      <c r="DS1711" s="96"/>
      <c r="DT1711" s="20"/>
      <c r="DU1711" s="20"/>
      <c r="DV1711" s="96"/>
      <c r="DW1711" s="96"/>
      <c r="DX1711" s="20"/>
      <c r="DY1711" s="20"/>
      <c r="DZ1711" s="56"/>
      <c r="EA1711" s="57"/>
    </row>
    <row r="1712" spans="1:131" ht="19.5" customHeight="1" x14ac:dyDescent="0.25">
      <c r="A1712" s="9">
        <v>1237</v>
      </c>
      <c r="B1712" s="10" t="s">
        <v>3478</v>
      </c>
      <c r="C1712" s="9" t="s">
        <v>3479</v>
      </c>
      <c r="E1712" s="9" t="s">
        <v>343</v>
      </c>
      <c r="F1712" s="9" t="s">
        <v>1384</v>
      </c>
      <c r="I1712" s="9" t="s">
        <v>25</v>
      </c>
      <c r="J1712" s="129">
        <v>41934</v>
      </c>
      <c r="K1712" s="129">
        <v>41866</v>
      </c>
      <c r="L1712" s="129">
        <v>41958</v>
      </c>
      <c r="O1712" s="9">
        <v>29</v>
      </c>
      <c r="Q1712" s="9" t="s">
        <v>54</v>
      </c>
      <c r="S1712" s="13">
        <v>11174000</v>
      </c>
      <c r="T1712" s="13">
        <v>11174000</v>
      </c>
      <c r="U1712" s="13">
        <v>2793500</v>
      </c>
      <c r="AF1712" s="51">
        <f t="shared" si="25"/>
        <v>0</v>
      </c>
    </row>
    <row r="1713" spans="1:131" ht="19.5" customHeight="1" x14ac:dyDescent="0.25">
      <c r="A1713" s="9">
        <v>1238</v>
      </c>
      <c r="B1713" s="10" t="s">
        <v>3485</v>
      </c>
      <c r="C1713" s="9" t="s">
        <v>3487</v>
      </c>
      <c r="E1713" s="9" t="s">
        <v>3486</v>
      </c>
      <c r="F1713" s="9" t="s">
        <v>3396</v>
      </c>
      <c r="I1713" s="9" t="s">
        <v>1093</v>
      </c>
      <c r="J1713" s="129">
        <v>42014</v>
      </c>
      <c r="K1713" s="129">
        <v>42014</v>
      </c>
      <c r="L1713" s="129">
        <v>42185</v>
      </c>
      <c r="O1713" s="9">
        <v>32</v>
      </c>
      <c r="Q1713" s="9" t="s">
        <v>54</v>
      </c>
      <c r="S1713" s="13">
        <v>4000000</v>
      </c>
      <c r="T1713" s="13">
        <v>4000000</v>
      </c>
      <c r="U1713" s="13">
        <v>1000000</v>
      </c>
      <c r="AF1713" s="51">
        <f t="shared" si="25"/>
        <v>0</v>
      </c>
    </row>
    <row r="1714" spans="1:131" s="18" customFormat="1" ht="19.5" customHeight="1" x14ac:dyDescent="0.25">
      <c r="A1714" s="18">
        <v>1238</v>
      </c>
      <c r="B1714" s="17" t="s">
        <v>3485</v>
      </c>
      <c r="C1714" s="18" t="s">
        <v>3487</v>
      </c>
      <c r="D1714" s="19">
        <v>42606</v>
      </c>
      <c r="G1714" s="19"/>
      <c r="J1714" s="130"/>
      <c r="K1714" s="130"/>
      <c r="L1714" s="130">
        <v>42277</v>
      </c>
      <c r="R1714" s="20"/>
      <c r="S1714" s="20"/>
      <c r="T1714" s="20"/>
      <c r="U1714" s="20"/>
      <c r="V1714" s="20"/>
      <c r="W1714" s="20"/>
      <c r="X1714" s="20"/>
      <c r="Y1714" s="20"/>
      <c r="Z1714" s="20"/>
      <c r="AA1714" s="20"/>
      <c r="AB1714" s="20"/>
      <c r="AC1714" s="20"/>
      <c r="AD1714" s="20"/>
      <c r="AE1714" s="20"/>
      <c r="AF1714" s="80"/>
      <c r="AG1714" s="46"/>
      <c r="AH1714" s="19"/>
      <c r="AI1714" s="19"/>
      <c r="AJ1714" s="20"/>
      <c r="AK1714" s="20"/>
      <c r="AL1714" s="19"/>
      <c r="AM1714" s="19"/>
      <c r="AN1714" s="20"/>
      <c r="AO1714" s="20"/>
      <c r="AP1714" s="19"/>
      <c r="AQ1714" s="19"/>
      <c r="AR1714" s="20"/>
      <c r="AS1714" s="20"/>
      <c r="AT1714" s="19"/>
      <c r="AU1714" s="19"/>
      <c r="AV1714" s="20"/>
      <c r="AW1714" s="20"/>
      <c r="AX1714" s="19"/>
      <c r="AY1714" s="19"/>
      <c r="AZ1714" s="20"/>
      <c r="BA1714" s="20"/>
      <c r="BB1714" s="19"/>
      <c r="BC1714" s="19"/>
      <c r="BD1714" s="20"/>
      <c r="BE1714" s="20"/>
      <c r="BF1714" s="19"/>
      <c r="BG1714" s="19"/>
      <c r="BH1714" s="20"/>
      <c r="BI1714" s="20"/>
      <c r="BJ1714" s="19"/>
      <c r="BK1714" s="19"/>
      <c r="BL1714" s="20"/>
      <c r="BM1714" s="20"/>
      <c r="BN1714" s="19"/>
      <c r="BO1714" s="19"/>
      <c r="BP1714" s="20"/>
      <c r="BQ1714" s="20"/>
      <c r="BT1714" s="20"/>
      <c r="BU1714" s="20"/>
      <c r="BX1714" s="20"/>
      <c r="BY1714" s="20"/>
      <c r="CB1714" s="20"/>
      <c r="CC1714" s="20"/>
      <c r="CF1714" s="20"/>
      <c r="CG1714" s="20"/>
      <c r="CJ1714" s="20"/>
      <c r="CK1714" s="20"/>
      <c r="CN1714" s="20"/>
      <c r="CO1714" s="20"/>
      <c r="CP1714" s="19"/>
      <c r="CQ1714" s="19"/>
      <c r="CR1714" s="20"/>
      <c r="CS1714" s="20"/>
      <c r="CT1714" s="19"/>
      <c r="CU1714" s="19"/>
      <c r="CV1714" s="20"/>
      <c r="CW1714" s="20"/>
      <c r="CX1714" s="96"/>
      <c r="CY1714" s="96"/>
      <c r="CZ1714" s="20"/>
      <c r="DA1714" s="20"/>
      <c r="DB1714" s="96"/>
      <c r="DC1714" s="96"/>
      <c r="DD1714" s="20"/>
      <c r="DE1714" s="20"/>
      <c r="DF1714" s="96"/>
      <c r="DG1714" s="96"/>
      <c r="DH1714" s="20"/>
      <c r="DI1714" s="20"/>
      <c r="DJ1714" s="96"/>
      <c r="DK1714" s="96"/>
      <c r="DL1714" s="20"/>
      <c r="DM1714" s="20"/>
      <c r="DN1714" s="96"/>
      <c r="DO1714" s="96"/>
      <c r="DP1714" s="20"/>
      <c r="DQ1714" s="20"/>
      <c r="DR1714" s="96"/>
      <c r="DS1714" s="96"/>
      <c r="DT1714" s="20"/>
      <c r="DU1714" s="20"/>
      <c r="DV1714" s="96"/>
      <c r="DW1714" s="96"/>
      <c r="DX1714" s="20"/>
      <c r="DY1714" s="20"/>
      <c r="DZ1714" s="56"/>
      <c r="EA1714" s="57"/>
    </row>
    <row r="1715" spans="1:131" ht="19.5" customHeight="1" x14ac:dyDescent="0.25">
      <c r="A1715" s="9">
        <v>1239</v>
      </c>
      <c r="B1715" s="10" t="s">
        <v>3488</v>
      </c>
      <c r="C1715" s="9" t="s">
        <v>3489</v>
      </c>
      <c r="E1715" s="9" t="s">
        <v>3490</v>
      </c>
      <c r="F1715" s="9" t="s">
        <v>3491</v>
      </c>
      <c r="I1715" s="9" t="s">
        <v>205</v>
      </c>
      <c r="J1715" s="129">
        <v>42142</v>
      </c>
      <c r="K1715" s="129">
        <v>42114</v>
      </c>
      <c r="L1715" s="129">
        <v>42186</v>
      </c>
      <c r="O1715" s="9">
        <v>26</v>
      </c>
      <c r="Q1715" s="9" t="s">
        <v>61</v>
      </c>
      <c r="S1715" s="13">
        <v>1635125</v>
      </c>
      <c r="T1715" s="13">
        <v>1635125</v>
      </c>
      <c r="U1715" s="13">
        <v>327025</v>
      </c>
      <c r="AF1715" s="51">
        <f t="shared" si="25"/>
        <v>0</v>
      </c>
    </row>
    <row r="1716" spans="1:131" ht="19.5" customHeight="1" x14ac:dyDescent="0.25">
      <c r="A1716" s="9">
        <v>1240</v>
      </c>
      <c r="B1716" s="10" t="s">
        <v>3492</v>
      </c>
      <c r="C1716" s="9" t="s">
        <v>3493</v>
      </c>
      <c r="E1716" s="9" t="s">
        <v>109</v>
      </c>
      <c r="F1716" s="1" t="s">
        <v>508</v>
      </c>
      <c r="I1716" s="9" t="s">
        <v>871</v>
      </c>
      <c r="J1716" s="129">
        <v>42135</v>
      </c>
      <c r="K1716" s="129">
        <v>42009</v>
      </c>
      <c r="L1716" s="129">
        <v>42277</v>
      </c>
      <c r="O1716" s="9">
        <v>27</v>
      </c>
      <c r="Q1716" s="9" t="s">
        <v>61</v>
      </c>
      <c r="S1716" s="13">
        <v>97060000</v>
      </c>
      <c r="T1716" s="13">
        <v>97060000</v>
      </c>
      <c r="U1716" s="13">
        <v>24265000</v>
      </c>
      <c r="AF1716" s="51">
        <f t="shared" si="25"/>
        <v>0</v>
      </c>
      <c r="AH1716" s="11">
        <v>42009</v>
      </c>
      <c r="AI1716" s="11">
        <v>42277</v>
      </c>
      <c r="AJ1716" s="13">
        <v>99982737</v>
      </c>
      <c r="AK1716" s="13">
        <v>24265000</v>
      </c>
    </row>
    <row r="1717" spans="1:131" ht="34.5" customHeight="1" x14ac:dyDescent="0.25">
      <c r="A1717" s="9">
        <v>1241</v>
      </c>
      <c r="B1717" s="10" t="s">
        <v>3494</v>
      </c>
      <c r="C1717" s="9" t="s">
        <v>3495</v>
      </c>
      <c r="E1717" s="9" t="s">
        <v>3496</v>
      </c>
      <c r="F1717" s="9" t="s">
        <v>3497</v>
      </c>
      <c r="I1717" s="9" t="s">
        <v>78</v>
      </c>
      <c r="J1717" s="129">
        <v>42153</v>
      </c>
      <c r="K1717" s="129">
        <v>42115</v>
      </c>
      <c r="L1717" s="129">
        <v>42400</v>
      </c>
      <c r="O1717" s="9">
        <v>24</v>
      </c>
      <c r="Q1717" s="9" t="s">
        <v>54</v>
      </c>
      <c r="S1717" s="13">
        <v>12250000</v>
      </c>
      <c r="T1717" s="13">
        <v>12250000</v>
      </c>
      <c r="U1717" s="13">
        <v>2450000</v>
      </c>
      <c r="AF1717" s="51">
        <f t="shared" si="25"/>
        <v>0</v>
      </c>
      <c r="AH1717" s="11">
        <v>42115</v>
      </c>
      <c r="AI1717" s="11">
        <v>42400</v>
      </c>
      <c r="AJ1717" s="13">
        <v>10460000</v>
      </c>
      <c r="AK1717" s="13">
        <v>2615000</v>
      </c>
    </row>
    <row r="1718" spans="1:131" s="18" customFormat="1" ht="34.5" customHeight="1" x14ac:dyDescent="0.25">
      <c r="A1718" s="18">
        <v>1241</v>
      </c>
      <c r="B1718" s="17" t="s">
        <v>3494</v>
      </c>
      <c r="C1718" s="18" t="s">
        <v>3495</v>
      </c>
      <c r="D1718" s="19">
        <v>42388</v>
      </c>
      <c r="G1718" s="19"/>
      <c r="J1718" s="130"/>
      <c r="K1718" s="130"/>
      <c r="L1718" s="130"/>
      <c r="R1718" s="20"/>
      <c r="S1718" s="20">
        <v>10460000</v>
      </c>
      <c r="T1718" s="20">
        <v>10460000</v>
      </c>
      <c r="U1718" s="20">
        <v>2615000</v>
      </c>
      <c r="V1718" s="20"/>
      <c r="W1718" s="20"/>
      <c r="X1718" s="20"/>
      <c r="Y1718" s="20"/>
      <c r="Z1718" s="20"/>
      <c r="AA1718" s="20"/>
      <c r="AB1718" s="20"/>
      <c r="AC1718" s="20"/>
      <c r="AD1718" s="20"/>
      <c r="AE1718" s="20"/>
      <c r="AF1718" s="80"/>
      <c r="AG1718" s="46"/>
      <c r="AH1718" s="19"/>
      <c r="AI1718" s="19"/>
      <c r="AJ1718" s="20"/>
      <c r="AK1718" s="20"/>
      <c r="AL1718" s="19"/>
      <c r="AM1718" s="19"/>
      <c r="AN1718" s="20"/>
      <c r="AO1718" s="20"/>
      <c r="AP1718" s="19"/>
      <c r="AQ1718" s="19"/>
      <c r="AR1718" s="20"/>
      <c r="AS1718" s="20"/>
      <c r="AT1718" s="19"/>
      <c r="AU1718" s="19"/>
      <c r="AV1718" s="20"/>
      <c r="AW1718" s="20"/>
      <c r="AX1718" s="19"/>
      <c r="AY1718" s="19"/>
      <c r="AZ1718" s="20"/>
      <c r="BA1718" s="20"/>
      <c r="BB1718" s="19"/>
      <c r="BC1718" s="19"/>
      <c r="BD1718" s="20"/>
      <c r="BE1718" s="20"/>
      <c r="BF1718" s="19"/>
      <c r="BG1718" s="19"/>
      <c r="BH1718" s="20"/>
      <c r="BI1718" s="20"/>
      <c r="BJ1718" s="19"/>
      <c r="BK1718" s="19"/>
      <c r="BL1718" s="20"/>
      <c r="BM1718" s="20"/>
      <c r="BN1718" s="19"/>
      <c r="BO1718" s="19"/>
      <c r="BP1718" s="20"/>
      <c r="BQ1718" s="20"/>
      <c r="BT1718" s="20"/>
      <c r="BU1718" s="20"/>
      <c r="BX1718" s="20"/>
      <c r="BY1718" s="20"/>
      <c r="CB1718" s="20"/>
      <c r="CC1718" s="20"/>
      <c r="CF1718" s="20"/>
      <c r="CG1718" s="20"/>
      <c r="CJ1718" s="20"/>
      <c r="CK1718" s="20"/>
      <c r="CN1718" s="20"/>
      <c r="CO1718" s="20"/>
      <c r="CP1718" s="19"/>
      <c r="CQ1718" s="19"/>
      <c r="CR1718" s="20"/>
      <c r="CS1718" s="20"/>
      <c r="CT1718" s="19"/>
      <c r="CU1718" s="19"/>
      <c r="CV1718" s="20"/>
      <c r="CW1718" s="20"/>
      <c r="CX1718" s="96"/>
      <c r="CY1718" s="96"/>
      <c r="CZ1718" s="20"/>
      <c r="DA1718" s="20"/>
      <c r="DB1718" s="96"/>
      <c r="DC1718" s="96"/>
      <c r="DD1718" s="20"/>
      <c r="DE1718" s="20"/>
      <c r="DF1718" s="96"/>
      <c r="DG1718" s="96"/>
      <c r="DH1718" s="20"/>
      <c r="DI1718" s="20"/>
      <c r="DJ1718" s="96"/>
      <c r="DK1718" s="96"/>
      <c r="DL1718" s="20"/>
      <c r="DM1718" s="20"/>
      <c r="DN1718" s="96"/>
      <c r="DO1718" s="96"/>
      <c r="DP1718" s="20"/>
      <c r="DQ1718" s="20"/>
      <c r="DR1718" s="96"/>
      <c r="DS1718" s="96"/>
      <c r="DT1718" s="20"/>
      <c r="DU1718" s="20"/>
      <c r="DV1718" s="96"/>
      <c r="DW1718" s="96"/>
      <c r="DX1718" s="20"/>
      <c r="DY1718" s="20"/>
      <c r="DZ1718" s="56"/>
      <c r="EA1718" s="57"/>
    </row>
    <row r="1719" spans="1:131" ht="36.75" customHeight="1" x14ac:dyDescent="0.25">
      <c r="A1719" s="9">
        <v>1242</v>
      </c>
      <c r="B1719" s="17" t="s">
        <v>3524</v>
      </c>
      <c r="C1719" s="9" t="s">
        <v>2717</v>
      </c>
      <c r="E1719" s="9" t="s">
        <v>3498</v>
      </c>
      <c r="F1719" s="9" t="s">
        <v>396</v>
      </c>
      <c r="I1719" s="9" t="s">
        <v>35</v>
      </c>
      <c r="J1719" s="129">
        <v>42108</v>
      </c>
      <c r="K1719" s="129">
        <v>41991</v>
      </c>
      <c r="L1719" s="129">
        <v>42356</v>
      </c>
      <c r="O1719" s="9">
        <v>30</v>
      </c>
      <c r="Q1719" s="9" t="s">
        <v>54</v>
      </c>
      <c r="S1719" s="13">
        <v>421889760</v>
      </c>
      <c r="T1719" s="13">
        <v>421889760</v>
      </c>
      <c r="U1719" s="13">
        <v>310439760</v>
      </c>
      <c r="AF1719" s="51">
        <f t="shared" si="25"/>
        <v>0</v>
      </c>
    </row>
    <row r="1720" spans="1:131" ht="19.5" customHeight="1" x14ac:dyDescent="0.25">
      <c r="A1720" s="9">
        <v>1243</v>
      </c>
      <c r="B1720" s="10" t="s">
        <v>3499</v>
      </c>
      <c r="C1720" s="9" t="s">
        <v>3500</v>
      </c>
      <c r="E1720" s="9" t="s">
        <v>2283</v>
      </c>
      <c r="F1720" s="9" t="s">
        <v>111</v>
      </c>
      <c r="I1720" s="9" t="s">
        <v>871</v>
      </c>
      <c r="J1720" s="129">
        <v>42192</v>
      </c>
      <c r="K1720" s="129">
        <v>42097</v>
      </c>
      <c r="L1720" s="129">
        <v>42551</v>
      </c>
      <c r="O1720" s="9">
        <v>29</v>
      </c>
      <c r="Q1720" s="9" t="s">
        <v>54</v>
      </c>
      <c r="S1720" s="13">
        <v>400000000</v>
      </c>
      <c r="T1720" s="13">
        <v>400000000</v>
      </c>
      <c r="U1720" s="13">
        <v>100000000</v>
      </c>
      <c r="AF1720" s="51">
        <f t="shared" si="25"/>
        <v>0</v>
      </c>
      <c r="AH1720" s="11">
        <v>42097</v>
      </c>
      <c r="AI1720" s="11">
        <v>42185</v>
      </c>
      <c r="AJ1720" s="13">
        <v>12836834</v>
      </c>
      <c r="AK1720" s="13">
        <v>3209209</v>
      </c>
      <c r="AL1720" s="11">
        <v>42186</v>
      </c>
      <c r="AM1720" s="11">
        <v>42216</v>
      </c>
      <c r="AN1720" s="13">
        <v>98786587</v>
      </c>
      <c r="AO1720" s="13">
        <v>24696647</v>
      </c>
      <c r="AP1720" s="11">
        <v>42217</v>
      </c>
      <c r="AQ1720" s="11">
        <v>42277</v>
      </c>
      <c r="AR1720" s="13">
        <v>150194137</v>
      </c>
      <c r="AS1720" s="13">
        <v>37548534</v>
      </c>
      <c r="AT1720" s="11">
        <v>42278</v>
      </c>
      <c r="AU1720" s="11">
        <v>42308</v>
      </c>
      <c r="AV1720" s="13">
        <v>65956830</v>
      </c>
      <c r="AW1720" s="13">
        <v>16489208</v>
      </c>
      <c r="AX1720" s="11">
        <v>42309</v>
      </c>
      <c r="AY1720" s="11">
        <v>42369</v>
      </c>
      <c r="AZ1720" s="13">
        <v>38478991</v>
      </c>
      <c r="BA1720" s="13">
        <v>9619748</v>
      </c>
      <c r="BB1720" s="11">
        <v>42370</v>
      </c>
      <c r="BC1720" s="11">
        <v>42400</v>
      </c>
      <c r="BD1720" s="13">
        <v>23601855</v>
      </c>
      <c r="BE1720" s="13">
        <v>5900464</v>
      </c>
      <c r="BF1720" s="11">
        <v>42097</v>
      </c>
      <c r="BG1720" s="11">
        <v>42400</v>
      </c>
      <c r="BH1720" s="13">
        <v>400029920</v>
      </c>
      <c r="BI1720" s="13">
        <v>2536190</v>
      </c>
      <c r="DZ1720" s="54">
        <v>400029920</v>
      </c>
      <c r="EA1720" s="55">
        <v>100000000</v>
      </c>
    </row>
    <row r="1721" spans="1:131" ht="19.5" customHeight="1" x14ac:dyDescent="0.25">
      <c r="A1721" s="9">
        <v>1244</v>
      </c>
      <c r="B1721" s="10" t="s">
        <v>3501</v>
      </c>
      <c r="C1721" s="9" t="s">
        <v>3502</v>
      </c>
      <c r="E1721" s="9" t="s">
        <v>3503</v>
      </c>
      <c r="F1721" s="9" t="s">
        <v>3504</v>
      </c>
      <c r="I1721" s="9" t="s">
        <v>78</v>
      </c>
      <c r="J1721" s="129">
        <v>42170</v>
      </c>
      <c r="K1721" s="129">
        <v>42013</v>
      </c>
      <c r="L1721" s="129">
        <v>42566</v>
      </c>
      <c r="O1721" s="9">
        <v>32</v>
      </c>
      <c r="Q1721" s="9" t="s">
        <v>54</v>
      </c>
      <c r="S1721" s="13">
        <v>9250000</v>
      </c>
      <c r="T1721" s="13">
        <v>9250000</v>
      </c>
      <c r="U1721" s="13">
        <v>2312500</v>
      </c>
      <c r="AF1721" s="51">
        <f t="shared" si="25"/>
        <v>0</v>
      </c>
      <c r="AH1721" s="11">
        <v>42170</v>
      </c>
      <c r="AI1721" s="11">
        <v>42704</v>
      </c>
      <c r="AJ1721" s="13">
        <v>8800000</v>
      </c>
      <c r="AK1721" s="13">
        <v>1760000</v>
      </c>
    </row>
    <row r="1722" spans="1:131" ht="19.5" customHeight="1" x14ac:dyDescent="0.25">
      <c r="A1722" s="9">
        <v>1245</v>
      </c>
      <c r="B1722" s="10" t="s">
        <v>3505</v>
      </c>
      <c r="C1722" s="9" t="s">
        <v>3506</v>
      </c>
      <c r="E1722" s="9" t="s">
        <v>2618</v>
      </c>
      <c r="F1722" s="9" t="s">
        <v>965</v>
      </c>
      <c r="I1722" s="9" t="s">
        <v>949</v>
      </c>
      <c r="J1722" s="129">
        <v>42198</v>
      </c>
      <c r="K1722" s="129">
        <v>42109</v>
      </c>
      <c r="L1722" s="129">
        <v>42490</v>
      </c>
      <c r="O1722" s="9">
        <v>29</v>
      </c>
      <c r="Q1722" s="9" t="s">
        <v>54</v>
      </c>
      <c r="S1722" s="13">
        <v>56360000</v>
      </c>
      <c r="T1722" s="13">
        <v>56360000</v>
      </c>
      <c r="U1722" s="13">
        <v>14090000</v>
      </c>
      <c r="AF1722" s="51">
        <f t="shared" si="25"/>
        <v>0</v>
      </c>
      <c r="AH1722" s="11">
        <v>42109</v>
      </c>
      <c r="AI1722" s="11">
        <v>42277</v>
      </c>
      <c r="AJ1722" s="13">
        <v>45511989</v>
      </c>
      <c r="AK1722" s="13">
        <v>11377997</v>
      </c>
      <c r="AL1722" s="11">
        <v>42278</v>
      </c>
      <c r="AM1722" s="11">
        <v>42369</v>
      </c>
      <c r="AN1722" s="13">
        <v>9541931</v>
      </c>
      <c r="AO1722" s="13">
        <v>2385483</v>
      </c>
      <c r="AP1722" s="11">
        <v>42109</v>
      </c>
      <c r="AQ1722" s="11">
        <v>42369</v>
      </c>
      <c r="AR1722" s="13">
        <v>56020000</v>
      </c>
      <c r="AS1722" s="13">
        <v>241520</v>
      </c>
      <c r="DZ1722" s="54">
        <v>56020000</v>
      </c>
      <c r="EA1722" s="55">
        <v>14005000</v>
      </c>
    </row>
    <row r="1723" spans="1:131" ht="38.25" customHeight="1" x14ac:dyDescent="0.25">
      <c r="A1723" s="9">
        <v>1246</v>
      </c>
      <c r="B1723" s="10" t="s">
        <v>3507</v>
      </c>
      <c r="C1723" s="9" t="s">
        <v>3509</v>
      </c>
      <c r="E1723" s="9" t="s">
        <v>3099</v>
      </c>
      <c r="F1723" s="9" t="s">
        <v>746</v>
      </c>
      <c r="I1723" s="9" t="s">
        <v>949</v>
      </c>
      <c r="J1723" s="129">
        <v>42221</v>
      </c>
      <c r="K1723" s="129">
        <v>42170</v>
      </c>
      <c r="L1723" s="129">
        <v>42521</v>
      </c>
      <c r="O1723" s="9">
        <v>29</v>
      </c>
      <c r="Q1723" s="9" t="s">
        <v>54</v>
      </c>
      <c r="S1723" s="13">
        <v>100000000</v>
      </c>
      <c r="T1723" s="13">
        <v>100000000</v>
      </c>
      <c r="U1723" s="13">
        <v>25000000</v>
      </c>
      <c r="AF1723" s="51">
        <f t="shared" si="25"/>
        <v>0</v>
      </c>
      <c r="AH1723" s="11">
        <v>42170</v>
      </c>
      <c r="AI1723" s="11">
        <v>42216</v>
      </c>
      <c r="AJ1723" s="13">
        <v>23264474</v>
      </c>
      <c r="AK1723" s="13">
        <v>5816119</v>
      </c>
      <c r="AL1723" s="11">
        <v>42217</v>
      </c>
      <c r="AM1723" s="11">
        <v>42247</v>
      </c>
      <c r="AN1723" s="13">
        <v>41437360</v>
      </c>
      <c r="AO1723" s="13">
        <v>10359340</v>
      </c>
      <c r="AP1723" s="11">
        <v>42248</v>
      </c>
      <c r="AQ1723" s="11">
        <v>42308</v>
      </c>
      <c r="AR1723" s="13">
        <v>9695139</v>
      </c>
      <c r="AS1723" s="13">
        <v>2423785</v>
      </c>
      <c r="AT1723" s="11">
        <v>42309</v>
      </c>
      <c r="AU1723" s="11">
        <v>42369</v>
      </c>
      <c r="AV1723" s="13">
        <v>4436578</v>
      </c>
      <c r="AW1723" s="13">
        <v>1109144</v>
      </c>
      <c r="AX1723" s="11">
        <v>42370</v>
      </c>
      <c r="AY1723" s="11">
        <v>42460</v>
      </c>
      <c r="AZ1723" s="13">
        <v>20414264</v>
      </c>
      <c r="BA1723" s="13">
        <v>5103566</v>
      </c>
      <c r="BB1723" s="11">
        <v>42170</v>
      </c>
      <c r="BC1723" s="11">
        <v>42460</v>
      </c>
      <c r="BD1723" s="13">
        <v>99994769</v>
      </c>
      <c r="BE1723" s="13">
        <v>186738</v>
      </c>
      <c r="DZ1723" s="54">
        <v>99994769</v>
      </c>
      <c r="EA1723" s="55">
        <v>24998692</v>
      </c>
    </row>
    <row r="1724" spans="1:131" ht="19.5" customHeight="1" x14ac:dyDescent="0.25">
      <c r="A1724" s="9">
        <v>1247</v>
      </c>
      <c r="B1724" s="10" t="s">
        <v>3514</v>
      </c>
      <c r="C1724" s="9" t="s">
        <v>3515</v>
      </c>
      <c r="E1724" s="9" t="s">
        <v>3516</v>
      </c>
      <c r="F1724" s="9" t="s">
        <v>3517</v>
      </c>
      <c r="I1724" s="9" t="s">
        <v>25</v>
      </c>
      <c r="J1724" s="129">
        <v>41791</v>
      </c>
      <c r="K1724" s="129">
        <v>41760</v>
      </c>
      <c r="L1724" s="129">
        <v>42004</v>
      </c>
      <c r="O1724" s="9">
        <v>29</v>
      </c>
      <c r="Q1724" s="9" t="s">
        <v>54</v>
      </c>
      <c r="S1724" s="13">
        <v>9740000</v>
      </c>
      <c r="T1724" s="13">
        <v>9740000</v>
      </c>
      <c r="U1724" s="13">
        <v>1948000</v>
      </c>
      <c r="AF1724" s="51">
        <f t="shared" si="25"/>
        <v>0</v>
      </c>
      <c r="AH1724" s="11">
        <v>41760</v>
      </c>
      <c r="AI1724" s="11">
        <v>42004</v>
      </c>
      <c r="AJ1724" s="13">
        <v>9732500</v>
      </c>
      <c r="AK1724" s="13">
        <v>1946500</v>
      </c>
    </row>
    <row r="1725" spans="1:131" ht="19.5" customHeight="1" x14ac:dyDescent="0.25">
      <c r="A1725" s="9">
        <v>1248</v>
      </c>
      <c r="B1725" s="10" t="s">
        <v>3518</v>
      </c>
      <c r="C1725" s="9" t="s">
        <v>3519</v>
      </c>
      <c r="E1725" s="9" t="s">
        <v>3516</v>
      </c>
      <c r="F1725" s="9" t="s">
        <v>3517</v>
      </c>
      <c r="I1725" s="9" t="s">
        <v>1093</v>
      </c>
      <c r="J1725" s="129">
        <v>41456</v>
      </c>
      <c r="K1725" s="129">
        <v>41395</v>
      </c>
      <c r="L1725" s="129">
        <v>42004</v>
      </c>
      <c r="O1725" s="9">
        <v>28</v>
      </c>
      <c r="Q1725" s="9" t="s">
        <v>54</v>
      </c>
      <c r="S1725" s="13">
        <v>12225000</v>
      </c>
      <c r="T1725" s="13">
        <v>12225000</v>
      </c>
      <c r="U1725" s="13">
        <v>2445000</v>
      </c>
      <c r="AF1725" s="51">
        <f t="shared" si="25"/>
        <v>0</v>
      </c>
      <c r="AH1725" s="11">
        <v>41395</v>
      </c>
      <c r="AI1725" s="11">
        <v>42004</v>
      </c>
      <c r="AJ1725" s="13">
        <v>11966500</v>
      </c>
      <c r="AK1725" s="13">
        <v>2393300</v>
      </c>
    </row>
    <row r="1726" spans="1:131" ht="19.5" customHeight="1" x14ac:dyDescent="0.25">
      <c r="A1726" s="9">
        <v>1249</v>
      </c>
      <c r="B1726" s="10" t="s">
        <v>3520</v>
      </c>
      <c r="C1726" s="9" t="s">
        <v>3521</v>
      </c>
      <c r="E1726" s="9" t="s">
        <v>3516</v>
      </c>
      <c r="F1726" s="9" t="s">
        <v>3517</v>
      </c>
      <c r="I1726" s="9" t="s">
        <v>25</v>
      </c>
      <c r="J1726" s="129">
        <v>41579</v>
      </c>
      <c r="K1726" s="129">
        <v>41548</v>
      </c>
      <c r="L1726" s="129">
        <v>42004</v>
      </c>
      <c r="O1726" s="9">
        <v>28</v>
      </c>
      <c r="Q1726" s="9" t="s">
        <v>54</v>
      </c>
      <c r="S1726" s="13">
        <v>12281000</v>
      </c>
      <c r="T1726" s="13">
        <v>12281000</v>
      </c>
      <c r="U1726" s="13">
        <v>2456200</v>
      </c>
      <c r="AF1726" s="51">
        <f t="shared" si="25"/>
        <v>0</v>
      </c>
      <c r="AH1726" s="11">
        <v>41548</v>
      </c>
      <c r="AI1726" s="11">
        <v>42004</v>
      </c>
      <c r="AJ1726" s="13">
        <v>11931800</v>
      </c>
      <c r="AK1726" s="13">
        <v>2386360</v>
      </c>
    </row>
    <row r="1727" spans="1:131" ht="19.5" customHeight="1" x14ac:dyDescent="0.25">
      <c r="A1727" s="9">
        <v>1250</v>
      </c>
      <c r="B1727" s="10" t="s">
        <v>3522</v>
      </c>
      <c r="C1727" s="9" t="s">
        <v>3523</v>
      </c>
      <c r="E1727" s="9" t="s">
        <v>3516</v>
      </c>
      <c r="F1727" s="9" t="s">
        <v>3517</v>
      </c>
      <c r="I1727" s="9" t="s">
        <v>25</v>
      </c>
      <c r="J1727" s="129">
        <v>41426</v>
      </c>
      <c r="K1727" s="129">
        <v>41395</v>
      </c>
      <c r="L1727" s="129">
        <v>42004</v>
      </c>
      <c r="O1727" s="9">
        <v>29</v>
      </c>
      <c r="Q1727" s="9" t="s">
        <v>54</v>
      </c>
      <c r="S1727" s="13">
        <v>12441831</v>
      </c>
      <c r="T1727" s="13">
        <v>12441831</v>
      </c>
      <c r="U1727" s="13">
        <v>2488366</v>
      </c>
      <c r="AF1727" s="51">
        <f t="shared" si="25"/>
        <v>0</v>
      </c>
      <c r="AH1727" s="11">
        <v>41395</v>
      </c>
      <c r="AI1727" s="11">
        <v>42004</v>
      </c>
      <c r="AJ1727" s="13">
        <v>11619968</v>
      </c>
      <c r="AK1727" s="13">
        <v>2323994</v>
      </c>
    </row>
    <row r="1728" spans="1:131" ht="19.5" customHeight="1" x14ac:dyDescent="0.25">
      <c r="A1728" s="9">
        <v>1251</v>
      </c>
      <c r="B1728" s="10" t="s">
        <v>3528</v>
      </c>
      <c r="C1728" s="9" t="s">
        <v>3529</v>
      </c>
      <c r="E1728" s="9" t="s">
        <v>3530</v>
      </c>
      <c r="F1728" s="9" t="s">
        <v>2305</v>
      </c>
      <c r="I1728" s="9" t="s">
        <v>35</v>
      </c>
      <c r="J1728" s="129">
        <v>42184</v>
      </c>
      <c r="K1728" s="129">
        <v>42035</v>
      </c>
      <c r="L1728" s="129">
        <v>42551</v>
      </c>
      <c r="O1728" s="9">
        <v>24</v>
      </c>
      <c r="Q1728" s="9" t="s">
        <v>61</v>
      </c>
      <c r="S1728" s="13">
        <v>12640816416</v>
      </c>
      <c r="T1728" s="13">
        <v>12640816416</v>
      </c>
      <c r="U1728" s="13">
        <v>3160204104</v>
      </c>
      <c r="AF1728" s="51">
        <f t="shared" si="25"/>
        <v>0</v>
      </c>
      <c r="AH1728" s="11">
        <v>42035</v>
      </c>
      <c r="AI1728" s="11">
        <v>42185</v>
      </c>
      <c r="AJ1728" s="13">
        <v>1940272048</v>
      </c>
      <c r="AK1728" s="13">
        <v>485068012</v>
      </c>
      <c r="AL1728" s="11">
        <v>42186</v>
      </c>
      <c r="AM1728" s="11">
        <v>42277</v>
      </c>
      <c r="AN1728" s="13">
        <v>4089754667</v>
      </c>
      <c r="AO1728" s="13">
        <v>1022438667</v>
      </c>
      <c r="AP1728" s="11">
        <v>42278</v>
      </c>
      <c r="AQ1728" s="11">
        <v>42369</v>
      </c>
      <c r="AR1728" s="13">
        <v>3420625925</v>
      </c>
      <c r="AS1728" s="13">
        <v>855156481</v>
      </c>
      <c r="AT1728" s="11">
        <v>42370</v>
      </c>
      <c r="AU1728" s="11">
        <v>42460</v>
      </c>
      <c r="AV1728" s="13">
        <v>227057123</v>
      </c>
      <c r="AW1728" s="13">
        <v>56764281</v>
      </c>
      <c r="AX1728" s="11">
        <v>42461</v>
      </c>
      <c r="AY1728" s="11">
        <v>42551</v>
      </c>
      <c r="AZ1728" s="13">
        <v>66314385</v>
      </c>
      <c r="BA1728" s="13">
        <v>16578596</v>
      </c>
      <c r="BB1728" s="11">
        <v>42035</v>
      </c>
      <c r="BC1728" s="11">
        <v>42551</v>
      </c>
      <c r="BD1728" s="13">
        <v>10927660901</v>
      </c>
      <c r="BE1728" s="13">
        <v>295909188</v>
      </c>
      <c r="DZ1728" s="54">
        <v>10927660901</v>
      </c>
      <c r="EA1728" s="55">
        <v>2731915225</v>
      </c>
    </row>
    <row r="1729" spans="1:131" ht="19.5" customHeight="1" x14ac:dyDescent="0.25">
      <c r="A1729" s="9">
        <v>1252</v>
      </c>
      <c r="B1729" s="10" t="s">
        <v>3531</v>
      </c>
      <c r="C1729" s="9" t="s">
        <v>3532</v>
      </c>
      <c r="E1729" s="9" t="s">
        <v>2763</v>
      </c>
      <c r="F1729" s="9" t="s">
        <v>2386</v>
      </c>
      <c r="I1729" s="9" t="s">
        <v>3533</v>
      </c>
      <c r="J1729" s="129">
        <v>42095</v>
      </c>
      <c r="K1729" s="129">
        <v>42023</v>
      </c>
      <c r="L1729" s="129">
        <v>42246</v>
      </c>
      <c r="O1729" s="9">
        <v>28</v>
      </c>
      <c r="Q1729" s="9" t="s">
        <v>54</v>
      </c>
      <c r="S1729" s="13">
        <v>8905000</v>
      </c>
      <c r="T1729" s="13">
        <v>8905000</v>
      </c>
      <c r="U1729" s="13">
        <v>2226250</v>
      </c>
      <c r="AF1729" s="51">
        <f t="shared" si="25"/>
        <v>0</v>
      </c>
      <c r="AH1729" s="11">
        <v>42023</v>
      </c>
      <c r="AI1729" s="11">
        <v>42247</v>
      </c>
      <c r="AJ1729" s="13">
        <v>8806923</v>
      </c>
      <c r="AK1729" s="13">
        <v>2201731</v>
      </c>
    </row>
    <row r="1730" spans="1:131" s="158" customFormat="1" ht="39" customHeight="1" x14ac:dyDescent="0.25">
      <c r="A1730" s="158">
        <v>1253</v>
      </c>
      <c r="B1730" s="159" t="s">
        <v>8290</v>
      </c>
      <c r="C1730" s="158" t="s">
        <v>3534</v>
      </c>
      <c r="D1730" s="164">
        <v>43894</v>
      </c>
      <c r="E1730" s="158" t="s">
        <v>3536</v>
      </c>
      <c r="F1730" s="158" t="s">
        <v>3535</v>
      </c>
      <c r="G1730" s="164"/>
      <c r="I1730" s="158" t="s">
        <v>1093</v>
      </c>
      <c r="J1730" s="160">
        <v>42186</v>
      </c>
      <c r="K1730" s="160">
        <v>42156</v>
      </c>
      <c r="L1730" s="160">
        <v>42308</v>
      </c>
      <c r="O1730" s="158">
        <v>28</v>
      </c>
      <c r="Q1730" s="158" t="s">
        <v>54</v>
      </c>
      <c r="R1730" s="161"/>
      <c r="S1730" s="161">
        <v>6700000</v>
      </c>
      <c r="T1730" s="161">
        <v>6700000</v>
      </c>
      <c r="U1730" s="161">
        <v>1675000</v>
      </c>
      <c r="V1730" s="161"/>
      <c r="W1730" s="161"/>
      <c r="X1730" s="161"/>
      <c r="Y1730" s="161"/>
      <c r="Z1730" s="161"/>
      <c r="AA1730" s="161"/>
      <c r="AB1730" s="161"/>
      <c r="AC1730" s="161"/>
      <c r="AD1730" s="161"/>
      <c r="AE1730" s="161"/>
      <c r="AF1730" s="165">
        <f t="shared" si="25"/>
        <v>0</v>
      </c>
      <c r="AG1730" s="166"/>
      <c r="AH1730" s="164"/>
      <c r="AI1730" s="164"/>
      <c r="AJ1730" s="161"/>
      <c r="AK1730" s="161"/>
      <c r="AL1730" s="164"/>
      <c r="AM1730" s="164"/>
      <c r="AN1730" s="161"/>
      <c r="AO1730" s="161"/>
      <c r="AP1730" s="164"/>
      <c r="AQ1730" s="164"/>
      <c r="AR1730" s="161"/>
      <c r="AS1730" s="161"/>
      <c r="AT1730" s="164"/>
      <c r="AU1730" s="164"/>
      <c r="AV1730" s="161"/>
      <c r="AW1730" s="161"/>
      <c r="AX1730" s="164"/>
      <c r="AY1730" s="164"/>
      <c r="AZ1730" s="161"/>
      <c r="BA1730" s="161"/>
      <c r="BB1730" s="164"/>
      <c r="BC1730" s="164"/>
      <c r="BD1730" s="161"/>
      <c r="BE1730" s="161"/>
      <c r="BF1730" s="164"/>
      <c r="BG1730" s="164"/>
      <c r="BH1730" s="161"/>
      <c r="BI1730" s="161"/>
      <c r="BJ1730" s="164"/>
      <c r="BK1730" s="164"/>
      <c r="BL1730" s="161"/>
      <c r="BM1730" s="161"/>
      <c r="BN1730" s="164"/>
      <c r="BO1730" s="164"/>
      <c r="BP1730" s="161"/>
      <c r="BQ1730" s="161"/>
      <c r="BT1730" s="161"/>
      <c r="BU1730" s="161"/>
      <c r="BX1730" s="161"/>
      <c r="BY1730" s="161"/>
      <c r="CB1730" s="161"/>
      <c r="CC1730" s="161"/>
      <c r="CF1730" s="161"/>
      <c r="CG1730" s="161"/>
      <c r="CJ1730" s="161"/>
      <c r="CK1730" s="161"/>
      <c r="CN1730" s="161"/>
      <c r="CO1730" s="161"/>
      <c r="CP1730" s="164"/>
      <c r="CQ1730" s="164"/>
      <c r="CR1730" s="161"/>
      <c r="CS1730" s="161"/>
      <c r="CT1730" s="164"/>
      <c r="CU1730" s="164"/>
      <c r="CV1730" s="161"/>
      <c r="CW1730" s="161"/>
      <c r="CX1730" s="167"/>
      <c r="CY1730" s="167"/>
      <c r="CZ1730" s="161"/>
      <c r="DA1730" s="161"/>
      <c r="DB1730" s="167"/>
      <c r="DC1730" s="167"/>
      <c r="DD1730" s="161"/>
      <c r="DE1730" s="161"/>
      <c r="DF1730" s="167"/>
      <c r="DG1730" s="167"/>
      <c r="DH1730" s="161"/>
      <c r="DI1730" s="161"/>
      <c r="DJ1730" s="167"/>
      <c r="DK1730" s="167"/>
      <c r="DL1730" s="161"/>
      <c r="DM1730" s="161"/>
      <c r="DN1730" s="167"/>
      <c r="DO1730" s="167"/>
      <c r="DP1730" s="161"/>
      <c r="DQ1730" s="161"/>
      <c r="DR1730" s="167"/>
      <c r="DS1730" s="167"/>
      <c r="DT1730" s="161"/>
      <c r="DU1730" s="161"/>
      <c r="DV1730" s="167"/>
      <c r="DW1730" s="167"/>
      <c r="DX1730" s="161"/>
      <c r="DY1730" s="161"/>
      <c r="DZ1730" s="163"/>
      <c r="EA1730" s="162"/>
    </row>
    <row r="1731" spans="1:131" ht="19.5" customHeight="1" x14ac:dyDescent="0.25">
      <c r="A1731" s="9">
        <v>1254</v>
      </c>
      <c r="B1731" s="10" t="s">
        <v>3537</v>
      </c>
      <c r="C1731" s="9" t="s">
        <v>3538</v>
      </c>
      <c r="E1731" s="9" t="s">
        <v>972</v>
      </c>
      <c r="F1731" s="9" t="s">
        <v>3539</v>
      </c>
      <c r="I1731" s="9" t="s">
        <v>1093</v>
      </c>
      <c r="J1731" s="129">
        <v>42165</v>
      </c>
      <c r="K1731" s="129">
        <v>42129</v>
      </c>
      <c r="L1731" s="129">
        <v>42674</v>
      </c>
      <c r="O1731" s="9">
        <v>26</v>
      </c>
      <c r="Q1731" s="9" t="s">
        <v>54</v>
      </c>
      <c r="S1731" s="13">
        <v>10000000</v>
      </c>
      <c r="T1731" s="13">
        <v>10000000</v>
      </c>
      <c r="U1731" s="13">
        <v>2500000</v>
      </c>
      <c r="AF1731" s="51">
        <f t="shared" si="25"/>
        <v>0</v>
      </c>
      <c r="AH1731" s="11">
        <v>42132</v>
      </c>
      <c r="AI1731" s="11">
        <v>42674</v>
      </c>
      <c r="AJ1731" s="13">
        <v>9383667</v>
      </c>
      <c r="AK1731" s="13">
        <v>2345917</v>
      </c>
    </row>
    <row r="1732" spans="1:131" ht="19.5" customHeight="1" x14ac:dyDescent="0.25">
      <c r="A1732" s="9">
        <v>1255</v>
      </c>
      <c r="B1732" s="10" t="s">
        <v>3540</v>
      </c>
      <c r="C1732" s="9" t="s">
        <v>3541</v>
      </c>
      <c r="E1732" s="9" t="s">
        <v>3542</v>
      </c>
      <c r="F1732" s="9" t="s">
        <v>3543</v>
      </c>
      <c r="I1732" s="9" t="s">
        <v>25</v>
      </c>
      <c r="J1732" s="129">
        <v>42177</v>
      </c>
      <c r="K1732" s="129">
        <v>42170</v>
      </c>
      <c r="L1732" s="129">
        <v>42613</v>
      </c>
      <c r="O1732" s="9">
        <v>30</v>
      </c>
      <c r="Q1732" s="9" t="s">
        <v>54</v>
      </c>
      <c r="S1732" s="13">
        <v>10666667</v>
      </c>
      <c r="T1732" s="13">
        <v>10666667</v>
      </c>
      <c r="U1732" s="13">
        <v>2666667</v>
      </c>
      <c r="AF1732" s="51">
        <f t="shared" si="25"/>
        <v>0</v>
      </c>
      <c r="AH1732" s="11">
        <v>42170</v>
      </c>
      <c r="AI1732" s="11">
        <v>42735</v>
      </c>
      <c r="AJ1732" s="13">
        <v>10586223</v>
      </c>
      <c r="AK1732" s="13">
        <v>2646556</v>
      </c>
    </row>
    <row r="1733" spans="1:131" s="18" customFormat="1" ht="19.5" customHeight="1" x14ac:dyDescent="0.25">
      <c r="A1733" s="18">
        <v>1255</v>
      </c>
      <c r="B1733" s="17" t="s">
        <v>3540</v>
      </c>
      <c r="C1733" s="18" t="s">
        <v>3541</v>
      </c>
      <c r="D1733" s="19">
        <v>42684</v>
      </c>
      <c r="G1733" s="19"/>
      <c r="J1733" s="130"/>
      <c r="K1733" s="130"/>
      <c r="L1733" s="130">
        <v>42735</v>
      </c>
      <c r="R1733" s="20"/>
      <c r="S1733" s="20"/>
      <c r="T1733" s="20"/>
      <c r="U1733" s="20"/>
      <c r="V1733" s="20"/>
      <c r="W1733" s="20"/>
      <c r="X1733" s="20"/>
      <c r="Y1733" s="20"/>
      <c r="Z1733" s="20"/>
      <c r="AA1733" s="20"/>
      <c r="AB1733" s="20"/>
      <c r="AC1733" s="20"/>
      <c r="AD1733" s="20"/>
      <c r="AE1733" s="20"/>
      <c r="AF1733" s="80"/>
      <c r="AG1733" s="46"/>
      <c r="AH1733" s="19"/>
      <c r="AI1733" s="19"/>
      <c r="AJ1733" s="20"/>
      <c r="AK1733" s="20"/>
      <c r="AL1733" s="19"/>
      <c r="AM1733" s="19"/>
      <c r="AN1733" s="20"/>
      <c r="AO1733" s="20"/>
      <c r="AP1733" s="19"/>
      <c r="AQ1733" s="19"/>
      <c r="AR1733" s="20"/>
      <c r="AS1733" s="20"/>
      <c r="AT1733" s="19"/>
      <c r="AU1733" s="19"/>
      <c r="AV1733" s="20"/>
      <c r="AW1733" s="20"/>
      <c r="AX1733" s="19"/>
      <c r="AY1733" s="19"/>
      <c r="AZ1733" s="20"/>
      <c r="BA1733" s="20"/>
      <c r="BB1733" s="19"/>
      <c r="BC1733" s="19"/>
      <c r="BD1733" s="20"/>
      <c r="BE1733" s="20"/>
      <c r="BF1733" s="19"/>
      <c r="BG1733" s="19"/>
      <c r="BH1733" s="20"/>
      <c r="BI1733" s="20"/>
      <c r="BJ1733" s="19"/>
      <c r="BK1733" s="19"/>
      <c r="BL1733" s="20"/>
      <c r="BM1733" s="20"/>
      <c r="BN1733" s="19"/>
      <c r="BO1733" s="19"/>
      <c r="BP1733" s="20"/>
      <c r="BQ1733" s="20"/>
      <c r="BT1733" s="20"/>
      <c r="BU1733" s="20"/>
      <c r="BX1733" s="20"/>
      <c r="BY1733" s="20"/>
      <c r="CB1733" s="20"/>
      <c r="CC1733" s="20"/>
      <c r="CF1733" s="20"/>
      <c r="CG1733" s="20"/>
      <c r="CJ1733" s="20"/>
      <c r="CK1733" s="20"/>
      <c r="CN1733" s="20"/>
      <c r="CO1733" s="20"/>
      <c r="CP1733" s="19"/>
      <c r="CQ1733" s="19"/>
      <c r="CR1733" s="20"/>
      <c r="CS1733" s="20"/>
      <c r="CT1733" s="19"/>
      <c r="CU1733" s="19"/>
      <c r="CV1733" s="20"/>
      <c r="CW1733" s="20"/>
      <c r="CX1733" s="96"/>
      <c r="CY1733" s="96"/>
      <c r="CZ1733" s="20"/>
      <c r="DA1733" s="20"/>
      <c r="DB1733" s="96"/>
      <c r="DC1733" s="96"/>
      <c r="DD1733" s="20"/>
      <c r="DE1733" s="20"/>
      <c r="DF1733" s="96"/>
      <c r="DG1733" s="96"/>
      <c r="DH1733" s="20"/>
      <c r="DI1733" s="20"/>
      <c r="DJ1733" s="96"/>
      <c r="DK1733" s="96"/>
      <c r="DL1733" s="20"/>
      <c r="DM1733" s="20"/>
      <c r="DN1733" s="96"/>
      <c r="DO1733" s="96"/>
      <c r="DP1733" s="20"/>
      <c r="DQ1733" s="20"/>
      <c r="DR1733" s="96"/>
      <c r="DS1733" s="96"/>
      <c r="DT1733" s="20"/>
      <c r="DU1733" s="20"/>
      <c r="DV1733" s="96"/>
      <c r="DW1733" s="96"/>
      <c r="DX1733" s="20"/>
      <c r="DY1733" s="20"/>
      <c r="DZ1733" s="56"/>
      <c r="EA1733" s="57"/>
    </row>
    <row r="1734" spans="1:131" ht="19.5" customHeight="1" x14ac:dyDescent="0.25">
      <c r="A1734" s="9">
        <v>1256</v>
      </c>
      <c r="B1734" s="10" t="s">
        <v>3544</v>
      </c>
      <c r="C1734" s="9" t="s">
        <v>3545</v>
      </c>
      <c r="E1734" s="9" t="s">
        <v>3546</v>
      </c>
      <c r="F1734" s="9" t="s">
        <v>2323</v>
      </c>
      <c r="I1734" s="9" t="s">
        <v>25</v>
      </c>
      <c r="J1734" s="129">
        <v>42175</v>
      </c>
      <c r="K1734" s="129">
        <v>42156</v>
      </c>
      <c r="L1734" s="129">
        <v>42353</v>
      </c>
      <c r="O1734" s="9">
        <v>25</v>
      </c>
      <c r="Q1734" s="9" t="s">
        <v>54</v>
      </c>
      <c r="S1734" s="13">
        <v>5040000</v>
      </c>
      <c r="T1734" s="13">
        <v>5040000</v>
      </c>
      <c r="U1734" s="13">
        <v>1260000</v>
      </c>
      <c r="AF1734" s="51">
        <f t="shared" si="25"/>
        <v>0</v>
      </c>
      <c r="AH1734" s="11">
        <v>42156</v>
      </c>
      <c r="AI1734" s="11">
        <v>42353</v>
      </c>
      <c r="AJ1734" s="13">
        <v>4995961</v>
      </c>
      <c r="AK1734" s="13">
        <v>1248990</v>
      </c>
    </row>
    <row r="1735" spans="1:131" ht="19.5" customHeight="1" x14ac:dyDescent="0.25">
      <c r="A1735" s="9">
        <v>1257</v>
      </c>
      <c r="B1735" s="10" t="s">
        <v>3547</v>
      </c>
      <c r="C1735" s="9" t="s">
        <v>3548</v>
      </c>
      <c r="E1735" s="9" t="s">
        <v>569</v>
      </c>
      <c r="F1735" s="9" t="s">
        <v>3549</v>
      </c>
      <c r="I1735" s="9" t="s">
        <v>25</v>
      </c>
      <c r="J1735" s="129">
        <v>42217</v>
      </c>
      <c r="K1735" s="129">
        <v>42153</v>
      </c>
      <c r="L1735" s="129">
        <v>42653</v>
      </c>
      <c r="O1735" s="9">
        <v>30</v>
      </c>
      <c r="Q1735" s="9" t="s">
        <v>54</v>
      </c>
      <c r="S1735" s="13">
        <v>12500000</v>
      </c>
      <c r="T1735" s="13">
        <v>12500000</v>
      </c>
      <c r="U1735" s="13">
        <v>3125000</v>
      </c>
      <c r="AF1735" s="51">
        <f t="shared" si="25"/>
        <v>0</v>
      </c>
      <c r="AH1735" s="11">
        <v>42153</v>
      </c>
      <c r="AI1735" s="11">
        <v>42643</v>
      </c>
      <c r="AJ1735" s="13">
        <v>12240496</v>
      </c>
      <c r="AK1735" s="13">
        <v>3060124</v>
      </c>
    </row>
    <row r="1736" spans="1:131" ht="19.5" customHeight="1" x14ac:dyDescent="0.25">
      <c r="A1736" s="9">
        <v>1258</v>
      </c>
      <c r="B1736" s="10" t="s">
        <v>3550</v>
      </c>
      <c r="C1736" s="9" t="s">
        <v>3551</v>
      </c>
      <c r="E1736" s="9" t="s">
        <v>2760</v>
      </c>
      <c r="F1736" s="9" t="s">
        <v>3373</v>
      </c>
      <c r="I1736" s="9" t="s">
        <v>1093</v>
      </c>
      <c r="J1736" s="129">
        <v>42186</v>
      </c>
      <c r="K1736" s="129">
        <v>42109</v>
      </c>
      <c r="L1736" s="129">
        <v>42644</v>
      </c>
      <c r="O1736" s="9">
        <v>30</v>
      </c>
      <c r="Q1736" s="9" t="s">
        <v>61</v>
      </c>
      <c r="S1736" s="13">
        <v>19160000</v>
      </c>
      <c r="T1736" s="13">
        <v>19160000</v>
      </c>
      <c r="U1736" s="13">
        <v>4790000</v>
      </c>
      <c r="AF1736" s="51">
        <f t="shared" si="25"/>
        <v>0</v>
      </c>
      <c r="AH1736" s="11">
        <v>42109</v>
      </c>
      <c r="AI1736" s="11">
        <v>42644</v>
      </c>
      <c r="AJ1736" s="13">
        <v>19160000</v>
      </c>
      <c r="AK1736" s="13">
        <v>4790000</v>
      </c>
    </row>
    <row r="1737" spans="1:131" ht="19.5" customHeight="1" x14ac:dyDescent="0.25">
      <c r="A1737" s="18">
        <v>1258</v>
      </c>
      <c r="B1737" s="17" t="s">
        <v>3550</v>
      </c>
      <c r="C1737" s="18" t="s">
        <v>3551</v>
      </c>
      <c r="J1737" s="130">
        <v>42289</v>
      </c>
    </row>
    <row r="1738" spans="1:131" ht="45" customHeight="1" x14ac:dyDescent="0.25">
      <c r="A1738" s="9">
        <v>1259</v>
      </c>
      <c r="B1738" s="10" t="s">
        <v>3553</v>
      </c>
      <c r="C1738" s="9" t="s">
        <v>3554</v>
      </c>
      <c r="E1738" s="9" t="s">
        <v>3555</v>
      </c>
      <c r="F1738" s="9" t="s">
        <v>3556</v>
      </c>
      <c r="I1738" s="9" t="s">
        <v>35</v>
      </c>
      <c r="M1738" s="9" t="s">
        <v>20</v>
      </c>
      <c r="O1738" s="9">
        <v>32</v>
      </c>
      <c r="AF1738" s="51">
        <f t="shared" si="25"/>
        <v>0</v>
      </c>
    </row>
    <row r="1739" spans="1:131" ht="19.5" customHeight="1" x14ac:dyDescent="0.25">
      <c r="A1739" s="9">
        <v>1260</v>
      </c>
      <c r="B1739" s="10" t="s">
        <v>3557</v>
      </c>
      <c r="C1739" s="9" t="s">
        <v>3558</v>
      </c>
      <c r="E1739" s="9" t="s">
        <v>3417</v>
      </c>
      <c r="F1739" s="9" t="s">
        <v>493</v>
      </c>
      <c r="I1739" s="9" t="s">
        <v>3432</v>
      </c>
      <c r="J1739" s="129">
        <v>42156</v>
      </c>
      <c r="K1739" s="129">
        <v>42034</v>
      </c>
      <c r="L1739" s="129">
        <v>42185</v>
      </c>
      <c r="O1739" s="9">
        <v>29</v>
      </c>
      <c r="Q1739" s="9" t="s">
        <v>61</v>
      </c>
      <c r="S1739" s="13">
        <v>20718190</v>
      </c>
      <c r="T1739" s="13">
        <v>20718190</v>
      </c>
      <c r="U1739" s="13">
        <v>5179548</v>
      </c>
      <c r="AF1739" s="51">
        <f t="shared" si="25"/>
        <v>0</v>
      </c>
      <c r="AH1739" s="11">
        <v>42034</v>
      </c>
      <c r="AI1739" s="11">
        <v>42185</v>
      </c>
      <c r="AJ1739" s="13">
        <v>17621958</v>
      </c>
      <c r="AK1739" s="13">
        <v>4405490</v>
      </c>
    </row>
    <row r="1740" spans="1:131" ht="19.5" customHeight="1" x14ac:dyDescent="0.25">
      <c r="A1740" s="9">
        <v>1261</v>
      </c>
      <c r="B1740" s="10" t="s">
        <v>3559</v>
      </c>
      <c r="C1740" s="9" t="s">
        <v>3560</v>
      </c>
      <c r="E1740" s="9" t="s">
        <v>3561</v>
      </c>
      <c r="F1740" s="9" t="s">
        <v>3562</v>
      </c>
      <c r="I1740" s="9" t="s">
        <v>25</v>
      </c>
      <c r="J1740" s="129">
        <v>42154</v>
      </c>
      <c r="K1740" s="129">
        <v>41879</v>
      </c>
      <c r="L1740" s="129">
        <v>42735</v>
      </c>
      <c r="O1740" s="9">
        <v>29</v>
      </c>
      <c r="Q1740" s="9" t="s">
        <v>54</v>
      </c>
      <c r="S1740" s="13">
        <v>43569250</v>
      </c>
      <c r="T1740" s="13">
        <v>43569250</v>
      </c>
      <c r="U1740" s="13">
        <v>10892313</v>
      </c>
      <c r="AF1740" s="51">
        <f t="shared" si="25"/>
        <v>0</v>
      </c>
      <c r="AH1740" s="11">
        <v>41879</v>
      </c>
      <c r="AI1740" s="11">
        <v>42277</v>
      </c>
      <c r="AJ1740" s="13">
        <v>21157480</v>
      </c>
      <c r="AK1740" s="13">
        <v>5289370</v>
      </c>
      <c r="AL1740" s="11">
        <v>42278</v>
      </c>
      <c r="AM1740" s="11">
        <v>42551</v>
      </c>
      <c r="AN1740" s="13">
        <v>14911241</v>
      </c>
      <c r="AO1740" s="13">
        <v>3727810</v>
      </c>
      <c r="AP1740" s="11">
        <v>42552</v>
      </c>
      <c r="AQ1740" s="11">
        <v>42735</v>
      </c>
      <c r="AR1740" s="13">
        <v>8223871</v>
      </c>
      <c r="AS1740" s="13">
        <v>1875133</v>
      </c>
    </row>
    <row r="1741" spans="1:131" ht="19.5" customHeight="1" x14ac:dyDescent="0.25">
      <c r="A1741" s="9">
        <v>1262</v>
      </c>
      <c r="B1741" s="10" t="s">
        <v>3563</v>
      </c>
      <c r="C1741" s="9" t="s">
        <v>3564</v>
      </c>
      <c r="E1741" s="9" t="s">
        <v>268</v>
      </c>
      <c r="F1741" s="9" t="s">
        <v>2583</v>
      </c>
      <c r="I1741" s="9" t="s">
        <v>78</v>
      </c>
      <c r="J1741" s="129">
        <v>42339</v>
      </c>
      <c r="K1741" s="129">
        <v>42163</v>
      </c>
      <c r="L1741" s="129">
        <v>42580</v>
      </c>
      <c r="O1741" s="9">
        <v>28</v>
      </c>
      <c r="Q1741" s="9" t="s">
        <v>54</v>
      </c>
      <c r="S1741" s="13">
        <v>8000000</v>
      </c>
      <c r="T1741" s="13">
        <v>8000000</v>
      </c>
      <c r="U1741" s="13">
        <v>2000000</v>
      </c>
      <c r="AF1741" s="51">
        <f t="shared" si="25"/>
        <v>0</v>
      </c>
      <c r="AH1741" s="11">
        <v>42163</v>
      </c>
      <c r="AI1741" s="11">
        <v>42580</v>
      </c>
      <c r="AJ1741" s="13">
        <v>8000000</v>
      </c>
      <c r="AK1741" s="13">
        <v>2000000</v>
      </c>
    </row>
    <row r="1742" spans="1:131" ht="19.5" customHeight="1" x14ac:dyDescent="0.25">
      <c r="A1742" s="9">
        <v>1263</v>
      </c>
      <c r="B1742" s="10" t="s">
        <v>3565</v>
      </c>
      <c r="C1742" s="9" t="s">
        <v>3566</v>
      </c>
      <c r="E1742" s="9" t="s">
        <v>3567</v>
      </c>
      <c r="F1742" s="9" t="s">
        <v>3568</v>
      </c>
      <c r="I1742" s="9" t="s">
        <v>25</v>
      </c>
      <c r="J1742" s="129">
        <v>41983</v>
      </c>
      <c r="K1742" s="129">
        <v>41971</v>
      </c>
      <c r="L1742" s="129">
        <v>42460</v>
      </c>
      <c r="O1742" s="9">
        <v>29</v>
      </c>
      <c r="Q1742" s="9" t="s">
        <v>54</v>
      </c>
      <c r="S1742" s="13">
        <v>10180000</v>
      </c>
      <c r="T1742" s="13">
        <v>10180000</v>
      </c>
      <c r="U1742" s="13">
        <v>2036000</v>
      </c>
      <c r="AF1742" s="51">
        <f t="shared" si="25"/>
        <v>0</v>
      </c>
      <c r="AH1742" s="11">
        <v>41974</v>
      </c>
      <c r="AI1742" s="11">
        <v>42369</v>
      </c>
      <c r="AJ1742" s="13">
        <v>9484000</v>
      </c>
      <c r="AK1742" s="13">
        <v>1896800</v>
      </c>
    </row>
    <row r="1743" spans="1:131" ht="19.5" customHeight="1" x14ac:dyDescent="0.25">
      <c r="A1743" s="9">
        <v>1264</v>
      </c>
      <c r="B1743" s="10" t="s">
        <v>3569</v>
      </c>
      <c r="C1743" s="9" t="s">
        <v>3570</v>
      </c>
      <c r="E1743" s="9" t="s">
        <v>30</v>
      </c>
      <c r="F1743" s="9" t="s">
        <v>31</v>
      </c>
      <c r="I1743" s="9" t="s">
        <v>25</v>
      </c>
      <c r="J1743" s="129">
        <v>42217</v>
      </c>
      <c r="K1743" s="129">
        <v>42153</v>
      </c>
      <c r="L1743" s="129">
        <v>42611</v>
      </c>
      <c r="O1743" s="9">
        <v>29</v>
      </c>
      <c r="Q1743" s="9" t="s">
        <v>54</v>
      </c>
      <c r="S1743" s="13">
        <v>13000000</v>
      </c>
      <c r="T1743" s="13">
        <v>13000000</v>
      </c>
      <c r="U1743" s="13">
        <v>3250000</v>
      </c>
      <c r="AF1743" s="51">
        <f t="shared" si="25"/>
        <v>0</v>
      </c>
      <c r="AH1743" s="11">
        <v>42153</v>
      </c>
      <c r="AI1743" s="11">
        <v>42978</v>
      </c>
      <c r="AJ1743" s="13">
        <v>12654186</v>
      </c>
      <c r="AK1743" s="13">
        <v>3163547</v>
      </c>
    </row>
    <row r="1744" spans="1:131" s="18" customFormat="1" ht="19.5" customHeight="1" x14ac:dyDescent="0.25">
      <c r="A1744" s="18">
        <v>1264</v>
      </c>
      <c r="B1744" s="17" t="s">
        <v>3569</v>
      </c>
      <c r="C1744" s="18" t="s">
        <v>6030</v>
      </c>
      <c r="D1744" s="19">
        <v>42789</v>
      </c>
      <c r="G1744" s="19"/>
      <c r="J1744" s="130"/>
      <c r="K1744" s="130"/>
      <c r="L1744" s="130">
        <v>42978</v>
      </c>
      <c r="R1744" s="20"/>
      <c r="S1744" s="20"/>
      <c r="T1744" s="20"/>
      <c r="U1744" s="20"/>
      <c r="V1744" s="20"/>
      <c r="W1744" s="20"/>
      <c r="X1744" s="20"/>
      <c r="Y1744" s="20"/>
      <c r="Z1744" s="20"/>
      <c r="AA1744" s="20"/>
      <c r="AB1744" s="20"/>
      <c r="AC1744" s="20"/>
      <c r="AD1744" s="20"/>
      <c r="AE1744" s="20"/>
      <c r="AF1744" s="80"/>
      <c r="AG1744" s="46"/>
      <c r="AH1744" s="19"/>
      <c r="AI1744" s="19"/>
      <c r="AJ1744" s="20"/>
      <c r="AK1744" s="20"/>
      <c r="AL1744" s="19"/>
      <c r="AM1744" s="19"/>
      <c r="AN1744" s="20"/>
      <c r="AO1744" s="20"/>
      <c r="AP1744" s="19"/>
      <c r="AQ1744" s="19"/>
      <c r="AR1744" s="20"/>
      <c r="AS1744" s="20"/>
      <c r="AT1744" s="19"/>
      <c r="AU1744" s="19"/>
      <c r="AV1744" s="20"/>
      <c r="AW1744" s="20"/>
      <c r="AX1744" s="19"/>
      <c r="AY1744" s="19"/>
      <c r="AZ1744" s="20"/>
      <c r="BA1744" s="20"/>
      <c r="BB1744" s="19"/>
      <c r="BC1744" s="19"/>
      <c r="BD1744" s="20"/>
      <c r="BE1744" s="20"/>
      <c r="BF1744" s="19"/>
      <c r="BG1744" s="19"/>
      <c r="BH1744" s="20"/>
      <c r="BI1744" s="20"/>
      <c r="BJ1744" s="19"/>
      <c r="BK1744" s="19"/>
      <c r="BL1744" s="20"/>
      <c r="BM1744" s="20"/>
      <c r="BN1744" s="19"/>
      <c r="BO1744" s="19"/>
      <c r="BP1744" s="20"/>
      <c r="BQ1744" s="20"/>
      <c r="BT1744" s="20"/>
      <c r="BU1744" s="20"/>
      <c r="BX1744" s="20"/>
      <c r="BY1744" s="20"/>
      <c r="CB1744" s="20"/>
      <c r="CC1744" s="20"/>
      <c r="CF1744" s="20"/>
      <c r="CG1744" s="20"/>
      <c r="CJ1744" s="20"/>
      <c r="CK1744" s="20"/>
      <c r="CN1744" s="20"/>
      <c r="CO1744" s="20"/>
      <c r="CP1744" s="19"/>
      <c r="CQ1744" s="19"/>
      <c r="CR1744" s="20"/>
      <c r="CS1744" s="20"/>
      <c r="CT1744" s="19"/>
      <c r="CU1744" s="19"/>
      <c r="CV1744" s="20"/>
      <c r="CW1744" s="20"/>
      <c r="CX1744" s="96"/>
      <c r="CY1744" s="96"/>
      <c r="CZ1744" s="20"/>
      <c r="DA1744" s="20"/>
      <c r="DB1744" s="96"/>
      <c r="DC1744" s="96"/>
      <c r="DD1744" s="20"/>
      <c r="DE1744" s="20"/>
      <c r="DF1744" s="96"/>
      <c r="DG1744" s="96"/>
      <c r="DH1744" s="20"/>
      <c r="DI1744" s="20"/>
      <c r="DJ1744" s="96"/>
      <c r="DK1744" s="96"/>
      <c r="DL1744" s="20"/>
      <c r="DM1744" s="20"/>
      <c r="DN1744" s="96"/>
      <c r="DO1744" s="96"/>
      <c r="DP1744" s="20"/>
      <c r="DQ1744" s="20"/>
      <c r="DR1744" s="96"/>
      <c r="DS1744" s="96"/>
      <c r="DT1744" s="20"/>
      <c r="DU1744" s="20"/>
      <c r="DV1744" s="96"/>
      <c r="DW1744" s="96"/>
      <c r="DX1744" s="20"/>
      <c r="DY1744" s="20"/>
      <c r="DZ1744" s="56"/>
      <c r="EA1744" s="57"/>
    </row>
    <row r="1745" spans="1:131" ht="33.75" customHeight="1" x14ac:dyDescent="0.25">
      <c r="A1745" s="9">
        <v>1265</v>
      </c>
      <c r="B1745" s="10" t="s">
        <v>3571</v>
      </c>
      <c r="C1745" s="9" t="s">
        <v>3572</v>
      </c>
      <c r="E1745" s="9" t="s">
        <v>2644</v>
      </c>
      <c r="F1745" s="9" t="s">
        <v>2645</v>
      </c>
      <c r="M1745" s="9" t="s">
        <v>335</v>
      </c>
      <c r="O1745" s="9">
        <v>28</v>
      </c>
      <c r="AF1745" s="51">
        <f t="shared" si="25"/>
        <v>0</v>
      </c>
    </row>
    <row r="1746" spans="1:131" ht="19.5" customHeight="1" x14ac:dyDescent="0.25">
      <c r="A1746" s="9">
        <v>1266</v>
      </c>
      <c r="B1746" s="10" t="s">
        <v>3573</v>
      </c>
      <c r="C1746" s="9" t="s">
        <v>3574</v>
      </c>
      <c r="E1746" s="9" t="s">
        <v>3286</v>
      </c>
      <c r="F1746" s="9" t="s">
        <v>3287</v>
      </c>
      <c r="I1746" s="9" t="s">
        <v>3575</v>
      </c>
      <c r="J1746" s="129">
        <v>42236</v>
      </c>
      <c r="K1746" s="129">
        <v>42156</v>
      </c>
      <c r="L1746" s="129">
        <v>42674</v>
      </c>
      <c r="O1746" s="9">
        <v>26</v>
      </c>
      <c r="Q1746" s="9" t="s">
        <v>54</v>
      </c>
      <c r="S1746" s="13">
        <v>12810800</v>
      </c>
      <c r="T1746" s="13">
        <v>12810800</v>
      </c>
      <c r="U1746" s="13">
        <v>3202800</v>
      </c>
      <c r="AF1746" s="51">
        <f t="shared" si="25"/>
        <v>0</v>
      </c>
      <c r="AH1746" s="11">
        <v>42190</v>
      </c>
      <c r="AI1746" s="11">
        <v>43159</v>
      </c>
      <c r="AJ1746" s="13">
        <v>12811200</v>
      </c>
      <c r="AK1746" s="13">
        <v>3202800</v>
      </c>
    </row>
    <row r="1747" spans="1:131" s="18" customFormat="1" ht="19.5" customHeight="1" x14ac:dyDescent="0.25">
      <c r="A1747" s="18">
        <v>1266</v>
      </c>
      <c r="B1747" s="17" t="s">
        <v>3573</v>
      </c>
      <c r="C1747" s="18" t="s">
        <v>3574</v>
      </c>
      <c r="D1747" s="19">
        <v>42599</v>
      </c>
      <c r="G1747" s="19"/>
      <c r="J1747" s="130"/>
      <c r="K1747" s="130"/>
      <c r="L1747" s="130">
        <v>43038</v>
      </c>
      <c r="R1747" s="20"/>
      <c r="S1747" s="20"/>
      <c r="T1747" s="20"/>
      <c r="U1747" s="20"/>
      <c r="V1747" s="20"/>
      <c r="W1747" s="20"/>
      <c r="X1747" s="20"/>
      <c r="Y1747" s="20"/>
      <c r="Z1747" s="20"/>
      <c r="AA1747" s="20"/>
      <c r="AB1747" s="20"/>
      <c r="AC1747" s="20"/>
      <c r="AD1747" s="20"/>
      <c r="AE1747" s="20"/>
      <c r="AF1747" s="80"/>
      <c r="AG1747" s="46"/>
      <c r="AH1747" s="19"/>
      <c r="AI1747" s="19"/>
      <c r="AJ1747" s="20"/>
      <c r="AK1747" s="20"/>
      <c r="AL1747" s="19"/>
      <c r="AM1747" s="19"/>
      <c r="AN1747" s="20"/>
      <c r="AO1747" s="20"/>
      <c r="AP1747" s="19"/>
      <c r="AQ1747" s="19"/>
      <c r="AR1747" s="20"/>
      <c r="AS1747" s="20"/>
      <c r="AT1747" s="19"/>
      <c r="AU1747" s="19"/>
      <c r="AV1747" s="20"/>
      <c r="AW1747" s="20"/>
      <c r="AX1747" s="19"/>
      <c r="AY1747" s="19"/>
      <c r="AZ1747" s="20"/>
      <c r="BA1747" s="20"/>
      <c r="BB1747" s="19"/>
      <c r="BC1747" s="19"/>
      <c r="BD1747" s="20"/>
      <c r="BE1747" s="20"/>
      <c r="BF1747" s="19"/>
      <c r="BG1747" s="19"/>
      <c r="BH1747" s="20"/>
      <c r="BI1747" s="20"/>
      <c r="BJ1747" s="19"/>
      <c r="BK1747" s="19"/>
      <c r="BL1747" s="20"/>
      <c r="BM1747" s="20"/>
      <c r="BN1747" s="19"/>
      <c r="BO1747" s="19"/>
      <c r="BP1747" s="20"/>
      <c r="BQ1747" s="20"/>
      <c r="BT1747" s="20"/>
      <c r="BU1747" s="20"/>
      <c r="BX1747" s="20"/>
      <c r="BY1747" s="20"/>
      <c r="CB1747" s="20"/>
      <c r="CC1747" s="20"/>
      <c r="CF1747" s="20"/>
      <c r="CG1747" s="20"/>
      <c r="CJ1747" s="20"/>
      <c r="CK1747" s="20"/>
      <c r="CN1747" s="20"/>
      <c r="CO1747" s="20"/>
      <c r="CP1747" s="19"/>
      <c r="CQ1747" s="19"/>
      <c r="CR1747" s="20"/>
      <c r="CS1747" s="20"/>
      <c r="CT1747" s="19"/>
      <c r="CU1747" s="19"/>
      <c r="CV1747" s="20"/>
      <c r="CW1747" s="20"/>
      <c r="CX1747" s="96"/>
      <c r="CY1747" s="96"/>
      <c r="CZ1747" s="20"/>
      <c r="DA1747" s="20"/>
      <c r="DB1747" s="96"/>
      <c r="DC1747" s="96"/>
      <c r="DD1747" s="20"/>
      <c r="DE1747" s="20"/>
      <c r="DF1747" s="96"/>
      <c r="DG1747" s="96"/>
      <c r="DH1747" s="20"/>
      <c r="DI1747" s="20"/>
      <c r="DJ1747" s="96"/>
      <c r="DK1747" s="96"/>
      <c r="DL1747" s="20"/>
      <c r="DM1747" s="20"/>
      <c r="DN1747" s="96"/>
      <c r="DO1747" s="96"/>
      <c r="DP1747" s="20"/>
      <c r="DQ1747" s="20"/>
      <c r="DR1747" s="96"/>
      <c r="DS1747" s="96"/>
      <c r="DT1747" s="20"/>
      <c r="DU1747" s="20"/>
      <c r="DV1747" s="96"/>
      <c r="DW1747" s="96"/>
      <c r="DX1747" s="20"/>
      <c r="DY1747" s="20"/>
      <c r="DZ1747" s="56"/>
      <c r="EA1747" s="57"/>
    </row>
    <row r="1748" spans="1:131" s="18" customFormat="1" ht="19.5" customHeight="1" x14ac:dyDescent="0.25">
      <c r="A1748" s="18">
        <v>1266</v>
      </c>
      <c r="B1748" s="17" t="s">
        <v>3573</v>
      </c>
      <c r="C1748" s="18" t="s">
        <v>3574</v>
      </c>
      <c r="D1748" s="19">
        <v>43019</v>
      </c>
      <c r="G1748" s="19"/>
      <c r="J1748" s="130"/>
      <c r="K1748" s="130"/>
      <c r="L1748" s="130">
        <v>43159</v>
      </c>
      <c r="R1748" s="20"/>
      <c r="S1748" s="20"/>
      <c r="T1748" s="20"/>
      <c r="U1748" s="20"/>
      <c r="V1748" s="20"/>
      <c r="W1748" s="20"/>
      <c r="X1748" s="20"/>
      <c r="Y1748" s="20"/>
      <c r="Z1748" s="20"/>
      <c r="AA1748" s="20"/>
      <c r="AB1748" s="20"/>
      <c r="AC1748" s="20"/>
      <c r="AD1748" s="20"/>
      <c r="AE1748" s="20"/>
      <c r="AF1748" s="80"/>
      <c r="AG1748" s="46"/>
      <c r="AH1748" s="19"/>
      <c r="AI1748" s="19"/>
      <c r="AJ1748" s="20"/>
      <c r="AK1748" s="20"/>
      <c r="AL1748" s="19"/>
      <c r="AM1748" s="19"/>
      <c r="AN1748" s="20"/>
      <c r="AO1748" s="20"/>
      <c r="AP1748" s="19"/>
      <c r="AQ1748" s="19"/>
      <c r="AR1748" s="20"/>
      <c r="AS1748" s="20"/>
      <c r="AT1748" s="19"/>
      <c r="AU1748" s="19"/>
      <c r="AV1748" s="20"/>
      <c r="AW1748" s="20"/>
      <c r="AX1748" s="19"/>
      <c r="AY1748" s="19"/>
      <c r="AZ1748" s="20"/>
      <c r="BA1748" s="20"/>
      <c r="BB1748" s="19"/>
      <c r="BC1748" s="19"/>
      <c r="BD1748" s="20"/>
      <c r="BE1748" s="20"/>
      <c r="BF1748" s="19"/>
      <c r="BG1748" s="19"/>
      <c r="BH1748" s="20"/>
      <c r="BI1748" s="20"/>
      <c r="BJ1748" s="19"/>
      <c r="BK1748" s="19"/>
      <c r="BL1748" s="20"/>
      <c r="BM1748" s="20"/>
      <c r="BN1748" s="19"/>
      <c r="BO1748" s="19"/>
      <c r="BP1748" s="20"/>
      <c r="BQ1748" s="20"/>
      <c r="BT1748" s="20"/>
      <c r="BU1748" s="20"/>
      <c r="BX1748" s="20"/>
      <c r="BY1748" s="20"/>
      <c r="CB1748" s="20"/>
      <c r="CC1748" s="20"/>
      <c r="CF1748" s="20"/>
      <c r="CG1748" s="20"/>
      <c r="CJ1748" s="20"/>
      <c r="CK1748" s="20"/>
      <c r="CN1748" s="20"/>
      <c r="CO1748" s="20"/>
      <c r="CP1748" s="19"/>
      <c r="CQ1748" s="19"/>
      <c r="CR1748" s="20"/>
      <c r="CS1748" s="20"/>
      <c r="CT1748" s="19"/>
      <c r="CU1748" s="19"/>
      <c r="CV1748" s="20"/>
      <c r="CW1748" s="20"/>
      <c r="CX1748" s="96"/>
      <c r="CY1748" s="96"/>
      <c r="CZ1748" s="20"/>
      <c r="DA1748" s="20"/>
      <c r="DB1748" s="96"/>
      <c r="DC1748" s="96"/>
      <c r="DD1748" s="20"/>
      <c r="DE1748" s="20"/>
      <c r="DF1748" s="96"/>
      <c r="DG1748" s="96"/>
      <c r="DH1748" s="20"/>
      <c r="DI1748" s="20"/>
      <c r="DJ1748" s="96"/>
      <c r="DK1748" s="96"/>
      <c r="DL1748" s="20"/>
      <c r="DM1748" s="20"/>
      <c r="DN1748" s="96"/>
      <c r="DO1748" s="96"/>
      <c r="DP1748" s="20"/>
      <c r="DQ1748" s="20"/>
      <c r="DR1748" s="96"/>
      <c r="DS1748" s="96"/>
      <c r="DT1748" s="20"/>
      <c r="DU1748" s="20"/>
      <c r="DV1748" s="96"/>
      <c r="DW1748" s="96"/>
      <c r="DX1748" s="20"/>
      <c r="DY1748" s="20"/>
      <c r="DZ1748" s="56"/>
      <c r="EA1748" s="57"/>
    </row>
    <row r="1749" spans="1:131" ht="19.5" customHeight="1" x14ac:dyDescent="0.25">
      <c r="A1749" s="9">
        <v>1267</v>
      </c>
      <c r="B1749" s="10" t="s">
        <v>3579</v>
      </c>
      <c r="C1749" s="9" t="s">
        <v>3580</v>
      </c>
      <c r="E1749" s="9" t="s">
        <v>1284</v>
      </c>
      <c r="F1749" s="9" t="s">
        <v>3581</v>
      </c>
      <c r="I1749" s="9" t="s">
        <v>1093</v>
      </c>
      <c r="J1749" s="129">
        <v>42209</v>
      </c>
      <c r="K1749" s="129">
        <v>42165</v>
      </c>
      <c r="L1749" s="129">
        <v>42551</v>
      </c>
      <c r="O1749" s="9">
        <v>31</v>
      </c>
      <c r="Q1749" s="9" t="s">
        <v>54</v>
      </c>
      <c r="S1749" s="13">
        <v>9924000</v>
      </c>
      <c r="T1749" s="13">
        <v>9924000</v>
      </c>
      <c r="U1749" s="13">
        <v>2481000</v>
      </c>
      <c r="AH1749" s="11">
        <v>42186</v>
      </c>
      <c r="AI1749" s="11">
        <v>42277</v>
      </c>
      <c r="AJ1749" s="13">
        <v>5777074</v>
      </c>
      <c r="AK1749" s="13">
        <v>1444268</v>
      </c>
      <c r="AL1749" s="11">
        <v>42278</v>
      </c>
      <c r="AM1749" s="11">
        <v>42369</v>
      </c>
      <c r="AN1749" s="13">
        <v>1970374</v>
      </c>
      <c r="AO1749" s="13">
        <v>492594</v>
      </c>
    </row>
    <row r="1750" spans="1:131" ht="19.5" customHeight="1" x14ac:dyDescent="0.25">
      <c r="A1750" s="9">
        <v>1268</v>
      </c>
      <c r="B1750" s="10" t="s">
        <v>3582</v>
      </c>
      <c r="C1750" s="9" t="s">
        <v>3583</v>
      </c>
      <c r="E1750" s="9" t="s">
        <v>3050</v>
      </c>
      <c r="F1750" s="9" t="s">
        <v>215</v>
      </c>
      <c r="I1750" s="9" t="s">
        <v>28</v>
      </c>
      <c r="J1750" s="129">
        <v>42217</v>
      </c>
      <c r="K1750" s="129">
        <v>42186</v>
      </c>
      <c r="L1750" s="129">
        <v>42400</v>
      </c>
      <c r="O1750" s="9">
        <v>30</v>
      </c>
      <c r="Q1750" s="9" t="s">
        <v>54</v>
      </c>
      <c r="S1750" s="13">
        <v>8030000</v>
      </c>
      <c r="T1750" s="13">
        <v>8030000</v>
      </c>
      <c r="U1750" s="13">
        <v>2007500</v>
      </c>
      <c r="AF1750" s="51">
        <f t="shared" si="25"/>
        <v>0</v>
      </c>
    </row>
    <row r="1751" spans="1:131" s="18" customFormat="1" ht="19.5" customHeight="1" x14ac:dyDescent="0.25">
      <c r="A1751" s="18">
        <v>1268</v>
      </c>
      <c r="B1751" s="17" t="s">
        <v>3582</v>
      </c>
      <c r="C1751" s="18" t="s">
        <v>3661</v>
      </c>
      <c r="D1751" s="19">
        <v>42345</v>
      </c>
      <c r="G1751" s="19"/>
      <c r="J1751" s="130"/>
      <c r="K1751" s="130"/>
      <c r="L1751" s="130"/>
      <c r="R1751" s="20"/>
      <c r="S1751" s="20"/>
      <c r="T1751" s="20"/>
      <c r="U1751" s="20"/>
      <c r="V1751" s="20"/>
      <c r="W1751" s="20"/>
      <c r="X1751" s="20"/>
      <c r="Y1751" s="20"/>
      <c r="Z1751" s="20"/>
      <c r="AA1751" s="20"/>
      <c r="AB1751" s="20"/>
      <c r="AC1751" s="20"/>
      <c r="AD1751" s="20"/>
      <c r="AE1751" s="20"/>
      <c r="AF1751" s="80"/>
      <c r="AG1751" s="46"/>
      <c r="AH1751" s="19"/>
      <c r="AI1751" s="19"/>
      <c r="AJ1751" s="20"/>
      <c r="AK1751" s="20"/>
      <c r="AL1751" s="19"/>
      <c r="AM1751" s="19"/>
      <c r="AN1751" s="20"/>
      <c r="AO1751" s="20"/>
      <c r="AP1751" s="19"/>
      <c r="AQ1751" s="19"/>
      <c r="AR1751" s="20"/>
      <c r="AS1751" s="20"/>
      <c r="AT1751" s="19"/>
      <c r="AU1751" s="19"/>
      <c r="AV1751" s="20"/>
      <c r="AW1751" s="20"/>
      <c r="AX1751" s="19"/>
      <c r="AY1751" s="19"/>
      <c r="AZ1751" s="20"/>
      <c r="BA1751" s="20"/>
      <c r="BB1751" s="19"/>
      <c r="BC1751" s="19"/>
      <c r="BD1751" s="20"/>
      <c r="BE1751" s="20"/>
      <c r="BF1751" s="19"/>
      <c r="BG1751" s="19"/>
      <c r="BH1751" s="20"/>
      <c r="BI1751" s="20"/>
      <c r="BJ1751" s="19"/>
      <c r="BK1751" s="19"/>
      <c r="BL1751" s="20"/>
      <c r="BM1751" s="20"/>
      <c r="BN1751" s="19"/>
      <c r="BO1751" s="19"/>
      <c r="BP1751" s="20"/>
      <c r="BQ1751" s="20"/>
      <c r="BT1751" s="20"/>
      <c r="BU1751" s="20"/>
      <c r="BX1751" s="20"/>
      <c r="BY1751" s="20"/>
      <c r="CB1751" s="20"/>
      <c r="CC1751" s="20"/>
      <c r="CF1751" s="20"/>
      <c r="CG1751" s="20"/>
      <c r="CJ1751" s="20"/>
      <c r="CK1751" s="20"/>
      <c r="CN1751" s="20"/>
      <c r="CO1751" s="20"/>
      <c r="CP1751" s="19"/>
      <c r="CQ1751" s="19"/>
      <c r="CR1751" s="20"/>
      <c r="CS1751" s="20"/>
      <c r="CT1751" s="19"/>
      <c r="CU1751" s="19"/>
      <c r="CV1751" s="20"/>
      <c r="CW1751" s="20"/>
      <c r="CX1751" s="96"/>
      <c r="CY1751" s="96"/>
      <c r="CZ1751" s="20"/>
      <c r="DA1751" s="20"/>
      <c r="DB1751" s="96"/>
      <c r="DC1751" s="96"/>
      <c r="DD1751" s="20"/>
      <c r="DE1751" s="20"/>
      <c r="DF1751" s="96"/>
      <c r="DG1751" s="96"/>
      <c r="DH1751" s="20"/>
      <c r="DI1751" s="20"/>
      <c r="DJ1751" s="96"/>
      <c r="DK1751" s="96"/>
      <c r="DL1751" s="20"/>
      <c r="DM1751" s="20"/>
      <c r="DN1751" s="96"/>
      <c r="DO1751" s="96"/>
      <c r="DP1751" s="20"/>
      <c r="DQ1751" s="20"/>
      <c r="DR1751" s="96"/>
      <c r="DS1751" s="96"/>
      <c r="DT1751" s="20"/>
      <c r="DU1751" s="20"/>
      <c r="DV1751" s="96"/>
      <c r="DW1751" s="96"/>
      <c r="DX1751" s="20"/>
      <c r="DY1751" s="20"/>
      <c r="DZ1751" s="56"/>
      <c r="EA1751" s="57"/>
    </row>
    <row r="1752" spans="1:131" s="18" customFormat="1" ht="19.5" customHeight="1" x14ac:dyDescent="0.25">
      <c r="A1752" s="18">
        <v>1268</v>
      </c>
      <c r="B1752" s="17" t="s">
        <v>3582</v>
      </c>
      <c r="C1752" s="18" t="s">
        <v>3661</v>
      </c>
      <c r="D1752" s="19"/>
      <c r="E1752" s="18" t="s">
        <v>3852</v>
      </c>
      <c r="F1752" s="18" t="s">
        <v>3853</v>
      </c>
      <c r="G1752" s="19"/>
      <c r="J1752" s="130"/>
      <c r="K1752" s="130"/>
      <c r="L1752" s="130">
        <v>42338</v>
      </c>
      <c r="R1752" s="20"/>
      <c r="S1752" s="20">
        <v>12030000</v>
      </c>
      <c r="T1752" s="20">
        <v>12030000</v>
      </c>
      <c r="U1752" s="20">
        <f>2007500+1000000</f>
        <v>3007500</v>
      </c>
      <c r="V1752" s="20"/>
      <c r="W1752" s="20"/>
      <c r="X1752" s="20"/>
      <c r="Y1752" s="20"/>
      <c r="Z1752" s="20"/>
      <c r="AA1752" s="20"/>
      <c r="AB1752" s="20"/>
      <c r="AC1752" s="20"/>
      <c r="AD1752" s="20"/>
      <c r="AE1752" s="20"/>
      <c r="AF1752" s="80"/>
      <c r="AG1752" s="46"/>
      <c r="AH1752" s="19"/>
      <c r="AI1752" s="19"/>
      <c r="AJ1752" s="20"/>
      <c r="AK1752" s="20"/>
      <c r="AL1752" s="19"/>
      <c r="AM1752" s="19"/>
      <c r="AN1752" s="20"/>
      <c r="AO1752" s="20"/>
      <c r="AP1752" s="19"/>
      <c r="AQ1752" s="19"/>
      <c r="AR1752" s="20"/>
      <c r="AS1752" s="20"/>
      <c r="AT1752" s="19"/>
      <c r="AU1752" s="19"/>
      <c r="AV1752" s="20"/>
      <c r="AW1752" s="20"/>
      <c r="AX1752" s="19"/>
      <c r="AY1752" s="19"/>
      <c r="AZ1752" s="20"/>
      <c r="BA1752" s="20"/>
      <c r="BB1752" s="19"/>
      <c r="BC1752" s="19"/>
      <c r="BD1752" s="20"/>
      <c r="BE1752" s="20"/>
      <c r="BF1752" s="19"/>
      <c r="BG1752" s="19"/>
      <c r="BH1752" s="20"/>
      <c r="BI1752" s="20"/>
      <c r="BJ1752" s="19"/>
      <c r="BK1752" s="19"/>
      <c r="BL1752" s="20"/>
      <c r="BM1752" s="20"/>
      <c r="BN1752" s="19"/>
      <c r="BO1752" s="19"/>
      <c r="BP1752" s="20"/>
      <c r="BQ1752" s="20"/>
      <c r="BT1752" s="20"/>
      <c r="BU1752" s="20"/>
      <c r="BX1752" s="20"/>
      <c r="BY1752" s="20"/>
      <c r="CB1752" s="20"/>
      <c r="CC1752" s="20"/>
      <c r="CF1752" s="20"/>
      <c r="CG1752" s="20"/>
      <c r="CJ1752" s="20"/>
      <c r="CK1752" s="20"/>
      <c r="CN1752" s="20"/>
      <c r="CO1752" s="20"/>
      <c r="CP1752" s="19"/>
      <c r="CQ1752" s="19"/>
      <c r="CR1752" s="20"/>
      <c r="CS1752" s="20"/>
      <c r="CT1752" s="19"/>
      <c r="CU1752" s="19"/>
      <c r="CV1752" s="20"/>
      <c r="CW1752" s="20"/>
      <c r="CX1752" s="96"/>
      <c r="CY1752" s="96"/>
      <c r="CZ1752" s="20"/>
      <c r="DA1752" s="20"/>
      <c r="DB1752" s="96"/>
      <c r="DC1752" s="96"/>
      <c r="DD1752" s="20"/>
      <c r="DE1752" s="20"/>
      <c r="DF1752" s="96"/>
      <c r="DG1752" s="96"/>
      <c r="DH1752" s="20"/>
      <c r="DI1752" s="20"/>
      <c r="DJ1752" s="96"/>
      <c r="DK1752" s="96"/>
      <c r="DL1752" s="20"/>
      <c r="DM1752" s="20"/>
      <c r="DN1752" s="96"/>
      <c r="DO1752" s="96"/>
      <c r="DP1752" s="20"/>
      <c r="DQ1752" s="20"/>
      <c r="DR1752" s="96"/>
      <c r="DS1752" s="96"/>
      <c r="DT1752" s="20"/>
      <c r="DU1752" s="20"/>
      <c r="DV1752" s="96"/>
      <c r="DW1752" s="96"/>
      <c r="DX1752" s="20"/>
      <c r="DY1752" s="20"/>
      <c r="DZ1752" s="56"/>
      <c r="EA1752" s="57"/>
    </row>
    <row r="1753" spans="1:131" ht="19.5" customHeight="1" x14ac:dyDescent="0.25">
      <c r="A1753" s="9">
        <v>1269</v>
      </c>
      <c r="B1753" s="10" t="s">
        <v>3584</v>
      </c>
      <c r="C1753" s="9" t="s">
        <v>3585</v>
      </c>
      <c r="E1753" s="9" t="s">
        <v>903</v>
      </c>
      <c r="F1753" s="9" t="s">
        <v>3586</v>
      </c>
      <c r="H1753" s="9" t="s">
        <v>202</v>
      </c>
      <c r="I1753" s="9" t="s">
        <v>78</v>
      </c>
      <c r="J1753" s="129">
        <v>42643</v>
      </c>
      <c r="K1753" s="129">
        <v>42614</v>
      </c>
      <c r="L1753" s="129">
        <v>42704</v>
      </c>
      <c r="O1753" s="9">
        <v>25</v>
      </c>
      <c r="Q1753" s="9" t="s">
        <v>61</v>
      </c>
      <c r="S1753" s="13">
        <v>103975200</v>
      </c>
      <c r="T1753" s="13">
        <v>103975200</v>
      </c>
      <c r="U1753" s="13">
        <v>25993800</v>
      </c>
      <c r="AF1753" s="51">
        <f t="shared" si="25"/>
        <v>0</v>
      </c>
      <c r="AH1753" s="11">
        <v>42614</v>
      </c>
      <c r="AI1753" s="11">
        <v>42704</v>
      </c>
      <c r="AJ1753" s="13">
        <v>194656501</v>
      </c>
      <c r="AK1753" s="13">
        <v>48664125</v>
      </c>
    </row>
    <row r="1754" spans="1:131" s="18" customFormat="1" ht="19.5" customHeight="1" x14ac:dyDescent="0.25">
      <c r="A1754" s="18">
        <v>1269</v>
      </c>
      <c r="B1754" s="17" t="s">
        <v>3584</v>
      </c>
      <c r="C1754" s="18" t="s">
        <v>3585</v>
      </c>
      <c r="D1754" s="19">
        <v>42718</v>
      </c>
      <c r="G1754" s="19"/>
      <c r="J1754" s="130"/>
      <c r="K1754" s="130"/>
      <c r="L1754" s="130"/>
      <c r="R1754" s="20"/>
      <c r="S1754" s="20">
        <v>194656501</v>
      </c>
      <c r="T1754" s="20">
        <v>194656501</v>
      </c>
      <c r="U1754" s="20">
        <v>48664125</v>
      </c>
      <c r="V1754" s="20"/>
      <c r="W1754" s="20"/>
      <c r="X1754" s="20"/>
      <c r="Y1754" s="20"/>
      <c r="Z1754" s="20"/>
      <c r="AA1754" s="20"/>
      <c r="AB1754" s="20"/>
      <c r="AC1754" s="20"/>
      <c r="AD1754" s="20"/>
      <c r="AE1754" s="20"/>
      <c r="AF1754" s="80"/>
      <c r="AG1754" s="46"/>
      <c r="AH1754" s="19"/>
      <c r="AI1754" s="19"/>
      <c r="AJ1754" s="20"/>
      <c r="AK1754" s="20"/>
      <c r="AL1754" s="19"/>
      <c r="AM1754" s="19"/>
      <c r="AN1754" s="20"/>
      <c r="AO1754" s="20"/>
      <c r="AP1754" s="19"/>
      <c r="AQ1754" s="19"/>
      <c r="AR1754" s="20"/>
      <c r="AS1754" s="20"/>
      <c r="AT1754" s="19"/>
      <c r="AU1754" s="19"/>
      <c r="AV1754" s="20"/>
      <c r="AW1754" s="20"/>
      <c r="AX1754" s="19"/>
      <c r="AY1754" s="19"/>
      <c r="AZ1754" s="20"/>
      <c r="BA1754" s="20"/>
      <c r="BB1754" s="19"/>
      <c r="BC1754" s="19"/>
      <c r="BD1754" s="20"/>
      <c r="BE1754" s="20"/>
      <c r="BF1754" s="19"/>
      <c r="BG1754" s="19"/>
      <c r="BH1754" s="20"/>
      <c r="BI1754" s="20"/>
      <c r="BJ1754" s="19"/>
      <c r="BK1754" s="19"/>
      <c r="BL1754" s="20"/>
      <c r="BM1754" s="20"/>
      <c r="BN1754" s="19"/>
      <c r="BO1754" s="19"/>
      <c r="BP1754" s="20"/>
      <c r="BQ1754" s="20"/>
      <c r="BT1754" s="20"/>
      <c r="BU1754" s="20"/>
      <c r="BX1754" s="20"/>
      <c r="BY1754" s="20"/>
      <c r="CB1754" s="20"/>
      <c r="CC1754" s="20"/>
      <c r="CF1754" s="20"/>
      <c r="CG1754" s="20"/>
      <c r="CJ1754" s="20"/>
      <c r="CK1754" s="20"/>
      <c r="CN1754" s="20"/>
      <c r="CO1754" s="20"/>
      <c r="CP1754" s="19"/>
      <c r="CQ1754" s="19"/>
      <c r="CR1754" s="20"/>
      <c r="CS1754" s="20"/>
      <c r="CT1754" s="19"/>
      <c r="CU1754" s="19"/>
      <c r="CV1754" s="20"/>
      <c r="CW1754" s="20"/>
      <c r="CX1754" s="96"/>
      <c r="CY1754" s="96"/>
      <c r="CZ1754" s="20"/>
      <c r="DA1754" s="20"/>
      <c r="DB1754" s="96"/>
      <c r="DC1754" s="96"/>
      <c r="DD1754" s="20"/>
      <c r="DE1754" s="20"/>
      <c r="DF1754" s="96"/>
      <c r="DG1754" s="96"/>
      <c r="DH1754" s="20"/>
      <c r="DI1754" s="20"/>
      <c r="DJ1754" s="96"/>
      <c r="DK1754" s="96"/>
      <c r="DL1754" s="20"/>
      <c r="DM1754" s="20"/>
      <c r="DN1754" s="96"/>
      <c r="DO1754" s="96"/>
      <c r="DP1754" s="20"/>
      <c r="DQ1754" s="20"/>
      <c r="DR1754" s="96"/>
      <c r="DS1754" s="96"/>
      <c r="DT1754" s="20"/>
      <c r="DU1754" s="20"/>
      <c r="DV1754" s="96"/>
      <c r="DW1754" s="96"/>
      <c r="DX1754" s="20"/>
      <c r="DY1754" s="20"/>
      <c r="DZ1754" s="56"/>
      <c r="EA1754" s="57"/>
    </row>
    <row r="1755" spans="1:131" ht="19.5" customHeight="1" x14ac:dyDescent="0.25">
      <c r="A1755" s="9">
        <v>1270</v>
      </c>
      <c r="B1755" s="10" t="s">
        <v>3587</v>
      </c>
      <c r="C1755" s="9" t="s">
        <v>3588</v>
      </c>
      <c r="E1755" s="9" t="s">
        <v>2535</v>
      </c>
      <c r="F1755" s="9" t="s">
        <v>52</v>
      </c>
      <c r="I1755" s="9" t="s">
        <v>28</v>
      </c>
      <c r="O1755" s="9">
        <v>29</v>
      </c>
      <c r="AF1755" s="51">
        <f t="shared" si="25"/>
        <v>0</v>
      </c>
    </row>
    <row r="1756" spans="1:131" ht="36" customHeight="1" x14ac:dyDescent="0.25">
      <c r="A1756" s="9">
        <v>1271</v>
      </c>
      <c r="B1756" s="10" t="s">
        <v>3589</v>
      </c>
      <c r="C1756" s="9" t="s">
        <v>3591</v>
      </c>
      <c r="E1756" s="9" t="s">
        <v>667</v>
      </c>
      <c r="F1756" s="9" t="s">
        <v>3590</v>
      </c>
      <c r="I1756" s="9" t="s">
        <v>668</v>
      </c>
      <c r="O1756" s="9">
        <v>20</v>
      </c>
      <c r="AF1756" s="51">
        <f t="shared" si="25"/>
        <v>0</v>
      </c>
    </row>
    <row r="1757" spans="1:131" ht="29.25" customHeight="1" x14ac:dyDescent="0.25">
      <c r="A1757" s="9">
        <v>1272</v>
      </c>
      <c r="B1757" s="10" t="s">
        <v>3592</v>
      </c>
      <c r="C1757" s="9" t="s">
        <v>3593</v>
      </c>
      <c r="E1757" s="9" t="s">
        <v>3594</v>
      </c>
      <c r="F1757" s="9" t="s">
        <v>3595</v>
      </c>
      <c r="I1757" s="9" t="s">
        <v>28</v>
      </c>
      <c r="J1757" s="129">
        <v>42499</v>
      </c>
      <c r="K1757" s="129">
        <v>42185</v>
      </c>
      <c r="L1757" s="129">
        <v>42579</v>
      </c>
      <c r="M1757" s="9" t="s">
        <v>20</v>
      </c>
      <c r="O1757" s="9">
        <v>30</v>
      </c>
      <c r="Q1757" s="9" t="s">
        <v>54</v>
      </c>
      <c r="S1757" s="13">
        <v>8850000</v>
      </c>
      <c r="T1757" s="13">
        <v>8850000</v>
      </c>
      <c r="U1757" s="13">
        <v>2212500</v>
      </c>
      <c r="AF1757" s="51">
        <f t="shared" si="25"/>
        <v>0</v>
      </c>
      <c r="AH1757" s="11">
        <v>42185</v>
      </c>
      <c r="AI1757" s="11">
        <v>42579</v>
      </c>
      <c r="AJ1757" s="13">
        <v>8850000</v>
      </c>
      <c r="AK1757" s="13">
        <v>2212500</v>
      </c>
    </row>
    <row r="1758" spans="1:131" s="18" customFormat="1" ht="29.25" customHeight="1" x14ac:dyDescent="0.25">
      <c r="A1758" s="18">
        <v>1272</v>
      </c>
      <c r="B1758" s="17" t="s">
        <v>3592</v>
      </c>
      <c r="C1758" s="18" t="s">
        <v>3593</v>
      </c>
      <c r="D1758" s="19">
        <v>42513</v>
      </c>
      <c r="G1758" s="19"/>
      <c r="J1758" s="130">
        <v>42506</v>
      </c>
      <c r="K1758" s="130"/>
      <c r="L1758" s="130"/>
      <c r="R1758" s="20"/>
      <c r="S1758" s="20"/>
      <c r="T1758" s="20"/>
      <c r="U1758" s="20"/>
      <c r="V1758" s="20"/>
      <c r="W1758" s="20"/>
      <c r="X1758" s="20"/>
      <c r="Y1758" s="20"/>
      <c r="Z1758" s="20"/>
      <c r="AA1758" s="20"/>
      <c r="AB1758" s="20"/>
      <c r="AC1758" s="20"/>
      <c r="AD1758" s="20"/>
      <c r="AE1758" s="20"/>
      <c r="AF1758" s="80"/>
      <c r="AG1758" s="46"/>
      <c r="AH1758" s="19"/>
      <c r="AI1758" s="19"/>
      <c r="AJ1758" s="20"/>
      <c r="AK1758" s="20"/>
      <c r="AL1758" s="19"/>
      <c r="AM1758" s="19"/>
      <c r="AN1758" s="20"/>
      <c r="AO1758" s="20"/>
      <c r="AP1758" s="19"/>
      <c r="AQ1758" s="19"/>
      <c r="AR1758" s="20"/>
      <c r="AS1758" s="20"/>
      <c r="AT1758" s="19"/>
      <c r="AU1758" s="19"/>
      <c r="AV1758" s="20"/>
      <c r="AW1758" s="20"/>
      <c r="AX1758" s="19"/>
      <c r="AY1758" s="19"/>
      <c r="AZ1758" s="20"/>
      <c r="BA1758" s="20"/>
      <c r="BB1758" s="19"/>
      <c r="BC1758" s="19"/>
      <c r="BD1758" s="20"/>
      <c r="BE1758" s="20"/>
      <c r="BF1758" s="19"/>
      <c r="BG1758" s="19"/>
      <c r="BH1758" s="20"/>
      <c r="BI1758" s="20"/>
      <c r="BJ1758" s="19"/>
      <c r="BK1758" s="19"/>
      <c r="BL1758" s="20"/>
      <c r="BM1758" s="20"/>
      <c r="BN1758" s="19"/>
      <c r="BO1758" s="19"/>
      <c r="BP1758" s="20"/>
      <c r="BQ1758" s="20"/>
      <c r="BT1758" s="20"/>
      <c r="BU1758" s="20"/>
      <c r="BX1758" s="20"/>
      <c r="BY1758" s="20"/>
      <c r="CB1758" s="20"/>
      <c r="CC1758" s="20"/>
      <c r="CF1758" s="20"/>
      <c r="CG1758" s="20"/>
      <c r="CJ1758" s="20"/>
      <c r="CK1758" s="20"/>
      <c r="CN1758" s="20"/>
      <c r="CO1758" s="20"/>
      <c r="CP1758" s="19"/>
      <c r="CQ1758" s="19"/>
      <c r="CR1758" s="20"/>
      <c r="CS1758" s="20"/>
      <c r="CT1758" s="19"/>
      <c r="CU1758" s="19"/>
      <c r="CV1758" s="20"/>
      <c r="CW1758" s="20"/>
      <c r="CX1758" s="96"/>
      <c r="CY1758" s="96"/>
      <c r="CZ1758" s="20"/>
      <c r="DA1758" s="20"/>
      <c r="DB1758" s="96"/>
      <c r="DC1758" s="96"/>
      <c r="DD1758" s="20"/>
      <c r="DE1758" s="20"/>
      <c r="DF1758" s="96"/>
      <c r="DG1758" s="96"/>
      <c r="DH1758" s="20"/>
      <c r="DI1758" s="20"/>
      <c r="DJ1758" s="96"/>
      <c r="DK1758" s="96"/>
      <c r="DL1758" s="20"/>
      <c r="DM1758" s="20"/>
      <c r="DN1758" s="96"/>
      <c r="DO1758" s="96"/>
      <c r="DP1758" s="20"/>
      <c r="DQ1758" s="20"/>
      <c r="DR1758" s="96"/>
      <c r="DS1758" s="96"/>
      <c r="DT1758" s="20"/>
      <c r="DU1758" s="20"/>
      <c r="DV1758" s="96"/>
      <c r="DW1758" s="96"/>
      <c r="DX1758" s="20"/>
      <c r="DY1758" s="20"/>
      <c r="DZ1758" s="56"/>
      <c r="EA1758" s="57"/>
    </row>
    <row r="1759" spans="1:131" ht="19.5" customHeight="1" x14ac:dyDescent="0.25">
      <c r="A1759" s="9">
        <v>1273</v>
      </c>
      <c r="B1759" s="10" t="s">
        <v>3597</v>
      </c>
      <c r="C1759" s="9" t="s">
        <v>3596</v>
      </c>
      <c r="E1759" s="9" t="s">
        <v>447</v>
      </c>
      <c r="F1759" s="9" t="s">
        <v>2191</v>
      </c>
      <c r="I1759" s="9" t="s">
        <v>25</v>
      </c>
      <c r="J1759" s="129">
        <v>42226</v>
      </c>
      <c r="K1759" s="129">
        <v>42226</v>
      </c>
      <c r="L1759" s="129">
        <v>42278</v>
      </c>
      <c r="O1759" s="9">
        <v>24</v>
      </c>
      <c r="Q1759" s="9" t="s">
        <v>54</v>
      </c>
      <c r="S1759" s="13">
        <v>4565000</v>
      </c>
      <c r="T1759" s="13">
        <v>4565000</v>
      </c>
      <c r="U1759" s="13">
        <v>1141250</v>
      </c>
      <c r="AF1759" s="51">
        <f t="shared" si="25"/>
        <v>0</v>
      </c>
      <c r="AH1759" s="11">
        <v>42226</v>
      </c>
      <c r="AI1759" s="11">
        <v>42278</v>
      </c>
      <c r="AJ1759" s="13">
        <v>4440000</v>
      </c>
      <c r="AK1759" s="13">
        <v>1110000</v>
      </c>
    </row>
    <row r="1760" spans="1:131" ht="19.5" customHeight="1" x14ac:dyDescent="0.25">
      <c r="A1760" s="9">
        <v>1274</v>
      </c>
      <c r="B1760" s="10" t="s">
        <v>3598</v>
      </c>
      <c r="C1760" s="9" t="s">
        <v>3599</v>
      </c>
      <c r="E1760" s="9" t="s">
        <v>3600</v>
      </c>
      <c r="F1760" s="9" t="s">
        <v>2550</v>
      </c>
      <c r="I1760" s="9" t="s">
        <v>28</v>
      </c>
      <c r="O1760" s="9">
        <v>29</v>
      </c>
      <c r="AF1760" s="51">
        <f t="shared" si="25"/>
        <v>0</v>
      </c>
    </row>
    <row r="1761" spans="1:131" ht="19.5" customHeight="1" x14ac:dyDescent="0.25">
      <c r="A1761" s="9">
        <v>1275</v>
      </c>
      <c r="B1761" s="10" t="s">
        <v>3601</v>
      </c>
      <c r="C1761" s="9" t="s">
        <v>3602</v>
      </c>
      <c r="E1761" s="9" t="s">
        <v>3050</v>
      </c>
      <c r="F1761" s="9" t="s">
        <v>215</v>
      </c>
      <c r="I1761" s="9" t="s">
        <v>28</v>
      </c>
      <c r="J1761" s="129">
        <v>42248</v>
      </c>
      <c r="K1761" s="129">
        <v>42217</v>
      </c>
      <c r="L1761" s="129">
        <v>42339</v>
      </c>
      <c r="O1761" s="9">
        <v>28</v>
      </c>
      <c r="Q1761" s="9" t="s">
        <v>54</v>
      </c>
      <c r="S1761" s="13">
        <v>6200000</v>
      </c>
      <c r="T1761" s="13">
        <v>6200000</v>
      </c>
      <c r="U1761" s="13">
        <v>1550000</v>
      </c>
      <c r="AF1761" s="51">
        <f t="shared" ref="AF1761:AF1851" si="26">SUM(V1761:AE1761)</f>
        <v>0</v>
      </c>
    </row>
    <row r="1762" spans="1:131" s="18" customFormat="1" ht="19.5" customHeight="1" x14ac:dyDescent="0.25">
      <c r="A1762" s="18">
        <v>1275</v>
      </c>
      <c r="B1762" s="17" t="s">
        <v>3601</v>
      </c>
      <c r="C1762" s="18" t="s">
        <v>3602</v>
      </c>
      <c r="D1762" s="19">
        <v>42418</v>
      </c>
      <c r="G1762" s="19"/>
      <c r="J1762" s="130"/>
      <c r="K1762" s="130"/>
      <c r="L1762" s="130">
        <v>42338</v>
      </c>
      <c r="R1762" s="20"/>
      <c r="S1762" s="20"/>
      <c r="T1762" s="20"/>
      <c r="U1762" s="20"/>
      <c r="V1762" s="20"/>
      <c r="W1762" s="20"/>
      <c r="X1762" s="20"/>
      <c r="Y1762" s="20"/>
      <c r="Z1762" s="20"/>
      <c r="AA1762" s="20"/>
      <c r="AB1762" s="20"/>
      <c r="AC1762" s="20"/>
      <c r="AD1762" s="20"/>
      <c r="AE1762" s="20"/>
      <c r="AF1762" s="80"/>
      <c r="AG1762" s="46"/>
      <c r="AH1762" s="19"/>
      <c r="AI1762" s="19"/>
      <c r="AJ1762" s="20"/>
      <c r="AK1762" s="20"/>
      <c r="AL1762" s="19"/>
      <c r="AM1762" s="19"/>
      <c r="AN1762" s="20"/>
      <c r="AO1762" s="20"/>
      <c r="AP1762" s="19"/>
      <c r="AQ1762" s="19"/>
      <c r="AR1762" s="20"/>
      <c r="AS1762" s="20"/>
      <c r="AT1762" s="19"/>
      <c r="AU1762" s="19"/>
      <c r="AV1762" s="20"/>
      <c r="AW1762" s="20"/>
      <c r="AX1762" s="19"/>
      <c r="AY1762" s="19"/>
      <c r="AZ1762" s="20"/>
      <c r="BA1762" s="20"/>
      <c r="BB1762" s="19"/>
      <c r="BC1762" s="19"/>
      <c r="BD1762" s="20"/>
      <c r="BE1762" s="20"/>
      <c r="BF1762" s="19"/>
      <c r="BG1762" s="19"/>
      <c r="BH1762" s="20"/>
      <c r="BI1762" s="20"/>
      <c r="BJ1762" s="19"/>
      <c r="BK1762" s="19"/>
      <c r="BL1762" s="20"/>
      <c r="BM1762" s="20"/>
      <c r="BN1762" s="19"/>
      <c r="BO1762" s="19"/>
      <c r="BP1762" s="20"/>
      <c r="BQ1762" s="20"/>
      <c r="BT1762" s="20"/>
      <c r="BU1762" s="20"/>
      <c r="BX1762" s="20"/>
      <c r="BY1762" s="20"/>
      <c r="CB1762" s="20"/>
      <c r="CC1762" s="20"/>
      <c r="CF1762" s="20"/>
      <c r="CG1762" s="20"/>
      <c r="CJ1762" s="20"/>
      <c r="CK1762" s="20"/>
      <c r="CN1762" s="20"/>
      <c r="CO1762" s="20"/>
      <c r="CP1762" s="19"/>
      <c r="CQ1762" s="19"/>
      <c r="CR1762" s="20"/>
      <c r="CS1762" s="20"/>
      <c r="CT1762" s="19"/>
      <c r="CU1762" s="19"/>
      <c r="CV1762" s="20"/>
      <c r="CW1762" s="20"/>
      <c r="CX1762" s="96"/>
      <c r="CY1762" s="96"/>
      <c r="CZ1762" s="20"/>
      <c r="DA1762" s="20"/>
      <c r="DB1762" s="96"/>
      <c r="DC1762" s="96"/>
      <c r="DD1762" s="20"/>
      <c r="DE1762" s="20"/>
      <c r="DF1762" s="96"/>
      <c r="DG1762" s="96"/>
      <c r="DH1762" s="20"/>
      <c r="DI1762" s="20"/>
      <c r="DJ1762" s="96"/>
      <c r="DK1762" s="96"/>
      <c r="DL1762" s="20"/>
      <c r="DM1762" s="20"/>
      <c r="DN1762" s="96"/>
      <c r="DO1762" s="96"/>
      <c r="DP1762" s="20"/>
      <c r="DQ1762" s="20"/>
      <c r="DR1762" s="96"/>
      <c r="DS1762" s="96"/>
      <c r="DT1762" s="20"/>
      <c r="DU1762" s="20"/>
      <c r="DV1762" s="96"/>
      <c r="DW1762" s="96"/>
      <c r="DX1762" s="20"/>
      <c r="DY1762" s="20"/>
      <c r="DZ1762" s="56"/>
      <c r="EA1762" s="57"/>
    </row>
    <row r="1763" spans="1:131" ht="19.5" customHeight="1" x14ac:dyDescent="0.25">
      <c r="A1763" s="9">
        <v>1276</v>
      </c>
      <c r="B1763" s="10" t="s">
        <v>3603</v>
      </c>
      <c r="C1763" s="9" t="s">
        <v>9748</v>
      </c>
      <c r="E1763" s="9" t="s">
        <v>2876</v>
      </c>
      <c r="F1763" s="9" t="s">
        <v>136</v>
      </c>
      <c r="I1763" s="9" t="s">
        <v>25</v>
      </c>
      <c r="J1763" s="129">
        <v>42231</v>
      </c>
      <c r="K1763" s="129">
        <v>42217</v>
      </c>
      <c r="L1763" s="129">
        <v>42592</v>
      </c>
      <c r="O1763" s="9">
        <v>28</v>
      </c>
      <c r="Q1763" s="9" t="s">
        <v>54</v>
      </c>
      <c r="S1763" s="13">
        <v>9360000</v>
      </c>
      <c r="T1763" s="13">
        <v>9360000</v>
      </c>
      <c r="U1763" s="13">
        <v>2340000</v>
      </c>
      <c r="AF1763" s="51">
        <f t="shared" si="26"/>
        <v>0</v>
      </c>
      <c r="AH1763" s="11">
        <v>42231</v>
      </c>
      <c r="AI1763" s="11">
        <v>42699</v>
      </c>
      <c r="AJ1763" s="13">
        <v>9359954</v>
      </c>
      <c r="AK1763" s="13">
        <v>2339989</v>
      </c>
      <c r="AL1763" s="13"/>
    </row>
    <row r="1764" spans="1:131" s="18" customFormat="1" ht="19.5" customHeight="1" x14ac:dyDescent="0.25">
      <c r="A1764" s="18">
        <v>1276</v>
      </c>
      <c r="B1764" s="17" t="s">
        <v>3603</v>
      </c>
      <c r="C1764" s="18" t="s">
        <v>3604</v>
      </c>
      <c r="D1764" s="19">
        <v>42509</v>
      </c>
      <c r="G1764" s="19"/>
      <c r="J1764" s="130"/>
      <c r="K1764" s="130"/>
      <c r="L1764" s="130">
        <v>42734</v>
      </c>
      <c r="R1764" s="20"/>
      <c r="S1764" s="20"/>
      <c r="T1764" s="20"/>
      <c r="U1764" s="20"/>
      <c r="V1764" s="20"/>
      <c r="W1764" s="20"/>
      <c r="X1764" s="20"/>
      <c r="Y1764" s="20"/>
      <c r="Z1764" s="20"/>
      <c r="AA1764" s="20"/>
      <c r="AB1764" s="20"/>
      <c r="AC1764" s="20"/>
      <c r="AD1764" s="20"/>
      <c r="AE1764" s="20"/>
      <c r="AF1764" s="80"/>
      <c r="AG1764" s="46"/>
      <c r="AH1764" s="19"/>
      <c r="AI1764" s="19"/>
      <c r="AJ1764" s="20"/>
      <c r="AK1764" s="20"/>
      <c r="AL1764" s="19"/>
      <c r="AM1764" s="19"/>
      <c r="AN1764" s="20"/>
      <c r="AO1764" s="20"/>
      <c r="AP1764" s="19"/>
      <c r="AQ1764" s="19"/>
      <c r="AR1764" s="20"/>
      <c r="AS1764" s="20"/>
      <c r="AT1764" s="19"/>
      <c r="AU1764" s="19"/>
      <c r="AV1764" s="20"/>
      <c r="AW1764" s="20"/>
      <c r="AX1764" s="19"/>
      <c r="AY1764" s="19"/>
      <c r="AZ1764" s="20"/>
      <c r="BA1764" s="20"/>
      <c r="BB1764" s="19"/>
      <c r="BC1764" s="19"/>
      <c r="BD1764" s="20"/>
      <c r="BE1764" s="20"/>
      <c r="BF1764" s="19"/>
      <c r="BG1764" s="19"/>
      <c r="BH1764" s="20"/>
      <c r="BI1764" s="20"/>
      <c r="BJ1764" s="19"/>
      <c r="BK1764" s="19"/>
      <c r="BL1764" s="20"/>
      <c r="BM1764" s="20"/>
      <c r="BN1764" s="19"/>
      <c r="BO1764" s="19"/>
      <c r="BP1764" s="20"/>
      <c r="BQ1764" s="20"/>
      <c r="BT1764" s="20"/>
      <c r="BU1764" s="20"/>
      <c r="BX1764" s="20"/>
      <c r="BY1764" s="20"/>
      <c r="CB1764" s="20"/>
      <c r="CC1764" s="20"/>
      <c r="CF1764" s="20"/>
      <c r="CG1764" s="20"/>
      <c r="CJ1764" s="20"/>
      <c r="CK1764" s="20"/>
      <c r="CN1764" s="20"/>
      <c r="CO1764" s="20"/>
      <c r="CP1764" s="19"/>
      <c r="CQ1764" s="19"/>
      <c r="CR1764" s="20"/>
      <c r="CS1764" s="20"/>
      <c r="CT1764" s="19"/>
      <c r="CU1764" s="19"/>
      <c r="CV1764" s="20"/>
      <c r="CW1764" s="20"/>
      <c r="CX1764" s="96"/>
      <c r="CY1764" s="96"/>
      <c r="CZ1764" s="20"/>
      <c r="DA1764" s="20"/>
      <c r="DB1764" s="96"/>
      <c r="DC1764" s="96"/>
      <c r="DD1764" s="20"/>
      <c r="DE1764" s="20"/>
      <c r="DF1764" s="96"/>
      <c r="DG1764" s="96"/>
      <c r="DH1764" s="20"/>
      <c r="DI1764" s="20"/>
      <c r="DJ1764" s="96"/>
      <c r="DK1764" s="96"/>
      <c r="DL1764" s="20"/>
      <c r="DM1764" s="20"/>
      <c r="DN1764" s="96"/>
      <c r="DO1764" s="96"/>
      <c r="DP1764" s="20"/>
      <c r="DQ1764" s="20"/>
      <c r="DR1764" s="96"/>
      <c r="DS1764" s="96"/>
      <c r="DT1764" s="20"/>
      <c r="DU1764" s="20"/>
      <c r="DV1764" s="96"/>
      <c r="DW1764" s="96"/>
      <c r="DX1764" s="20"/>
      <c r="DY1764" s="20"/>
      <c r="DZ1764" s="56"/>
      <c r="EA1764" s="57"/>
    </row>
    <row r="1765" spans="1:131" s="18" customFormat="1" ht="19.5" customHeight="1" x14ac:dyDescent="0.25">
      <c r="A1765" s="18">
        <v>1276</v>
      </c>
      <c r="B1765" s="17" t="s">
        <v>3603</v>
      </c>
      <c r="C1765" s="18" t="s">
        <v>9751</v>
      </c>
      <c r="D1765" s="19">
        <v>44176</v>
      </c>
      <c r="G1765" s="19"/>
      <c r="J1765" s="130"/>
      <c r="K1765" s="130"/>
      <c r="L1765" s="130"/>
      <c r="R1765" s="20"/>
      <c r="S1765" s="20"/>
      <c r="T1765" s="20"/>
      <c r="U1765" s="20"/>
      <c r="V1765" s="20"/>
      <c r="W1765" s="20"/>
      <c r="X1765" s="20"/>
      <c r="Y1765" s="20"/>
      <c r="Z1765" s="20"/>
      <c r="AA1765" s="20"/>
      <c r="AB1765" s="20"/>
      <c r="AC1765" s="20"/>
      <c r="AD1765" s="20"/>
      <c r="AE1765" s="20"/>
      <c r="AF1765" s="80"/>
      <c r="AG1765" s="46"/>
      <c r="AH1765" s="19"/>
      <c r="AI1765" s="19"/>
      <c r="AJ1765" s="20"/>
      <c r="AK1765" s="20"/>
      <c r="AL1765" s="19"/>
      <c r="AM1765" s="19"/>
      <c r="AN1765" s="20"/>
      <c r="AO1765" s="20"/>
      <c r="AP1765" s="19"/>
      <c r="AQ1765" s="19"/>
      <c r="AR1765" s="20"/>
      <c r="AS1765" s="20"/>
      <c r="AT1765" s="19"/>
      <c r="AU1765" s="19"/>
      <c r="AV1765" s="20"/>
      <c r="AW1765" s="20"/>
      <c r="AX1765" s="19"/>
      <c r="AY1765" s="19"/>
      <c r="AZ1765" s="20"/>
      <c r="BA1765" s="20"/>
      <c r="BB1765" s="19"/>
      <c r="BC1765" s="19"/>
      <c r="BD1765" s="20"/>
      <c r="BE1765" s="20"/>
      <c r="BF1765" s="19"/>
      <c r="BG1765" s="19"/>
      <c r="BH1765" s="20"/>
      <c r="BI1765" s="20"/>
      <c r="BJ1765" s="19"/>
      <c r="BK1765" s="19"/>
      <c r="BL1765" s="20"/>
      <c r="BM1765" s="20"/>
      <c r="BN1765" s="19"/>
      <c r="BO1765" s="19"/>
      <c r="BP1765" s="20"/>
      <c r="BQ1765" s="20"/>
      <c r="BT1765" s="20"/>
      <c r="BU1765" s="20"/>
      <c r="BX1765" s="20"/>
      <c r="BY1765" s="20"/>
      <c r="CB1765" s="20"/>
      <c r="CC1765" s="20"/>
      <c r="CF1765" s="20"/>
      <c r="CG1765" s="20"/>
      <c r="CJ1765" s="20"/>
      <c r="CK1765" s="20"/>
      <c r="CN1765" s="20"/>
      <c r="CO1765" s="20"/>
      <c r="CP1765" s="19"/>
      <c r="CQ1765" s="19"/>
      <c r="CR1765" s="20"/>
      <c r="CS1765" s="20"/>
      <c r="CT1765" s="19"/>
      <c r="CU1765" s="19"/>
      <c r="CV1765" s="20"/>
      <c r="CW1765" s="20"/>
      <c r="CX1765" s="96"/>
      <c r="CY1765" s="96"/>
      <c r="CZ1765" s="20"/>
      <c r="DA1765" s="20"/>
      <c r="DB1765" s="96"/>
      <c r="DC1765" s="96"/>
      <c r="DD1765" s="20"/>
      <c r="DE1765" s="20"/>
      <c r="DF1765" s="96"/>
      <c r="DG1765" s="96"/>
      <c r="DH1765" s="20"/>
      <c r="DI1765" s="20"/>
      <c r="DJ1765" s="96"/>
      <c r="DK1765" s="96"/>
      <c r="DL1765" s="20"/>
      <c r="DM1765" s="20"/>
      <c r="DN1765" s="96"/>
      <c r="DO1765" s="96"/>
      <c r="DP1765" s="20"/>
      <c r="DQ1765" s="20"/>
      <c r="DR1765" s="96"/>
      <c r="DS1765" s="96"/>
      <c r="DT1765" s="20"/>
      <c r="DU1765" s="20"/>
      <c r="DV1765" s="96"/>
      <c r="DW1765" s="96"/>
      <c r="DX1765" s="20"/>
      <c r="DY1765" s="20"/>
      <c r="DZ1765" s="56"/>
      <c r="EA1765" s="57"/>
    </row>
    <row r="1766" spans="1:131" ht="19.5" customHeight="1" x14ac:dyDescent="0.25">
      <c r="A1766" s="9">
        <v>1277</v>
      </c>
      <c r="B1766" s="10" t="s">
        <v>3605</v>
      </c>
      <c r="C1766" s="9" t="s">
        <v>3606</v>
      </c>
      <c r="E1766" s="9" t="s">
        <v>2898</v>
      </c>
      <c r="F1766" s="9" t="s">
        <v>370</v>
      </c>
      <c r="I1766" s="9" t="s">
        <v>35</v>
      </c>
      <c r="M1766" s="9" t="s">
        <v>20</v>
      </c>
      <c r="AF1766" s="51">
        <f t="shared" si="26"/>
        <v>0</v>
      </c>
    </row>
    <row r="1767" spans="1:131" ht="39.75" customHeight="1" x14ac:dyDescent="0.25">
      <c r="A1767" s="9">
        <v>1278</v>
      </c>
      <c r="B1767" s="10" t="s">
        <v>3607</v>
      </c>
      <c r="C1767" s="9" t="s">
        <v>3608</v>
      </c>
      <c r="E1767" s="9" t="s">
        <v>4899</v>
      </c>
      <c r="F1767" s="9" t="s">
        <v>52</v>
      </c>
      <c r="H1767" s="9" t="s">
        <v>202</v>
      </c>
      <c r="I1767" s="9" t="s">
        <v>35</v>
      </c>
      <c r="J1767" s="129">
        <v>42645</v>
      </c>
      <c r="K1767" s="129">
        <v>41640</v>
      </c>
      <c r="L1767" s="129">
        <v>43008</v>
      </c>
      <c r="M1767" s="9" t="s">
        <v>335</v>
      </c>
      <c r="N1767" s="9" t="s">
        <v>900</v>
      </c>
      <c r="O1767" s="9">
        <v>28</v>
      </c>
      <c r="Q1767" s="9" t="s">
        <v>54</v>
      </c>
      <c r="R1767" s="13">
        <v>312644393</v>
      </c>
      <c r="S1767" s="13">
        <v>103059957</v>
      </c>
      <c r="T1767" s="13">
        <v>103059957</v>
      </c>
      <c r="U1767" s="13">
        <v>25764989</v>
      </c>
      <c r="V1767" s="13">
        <v>61873323</v>
      </c>
      <c r="AF1767" s="51">
        <f t="shared" si="26"/>
        <v>61873323</v>
      </c>
      <c r="AH1767" s="11">
        <v>42430</v>
      </c>
      <c r="AI1767" s="11">
        <v>42490</v>
      </c>
      <c r="AJ1767" s="13">
        <v>11838918</v>
      </c>
      <c r="AK1767" s="13">
        <v>2959729</v>
      </c>
      <c r="AL1767" s="11">
        <v>42614</v>
      </c>
      <c r="AM1767" s="11">
        <v>42735</v>
      </c>
      <c r="AN1767" s="13">
        <v>50775817</v>
      </c>
      <c r="AO1767" s="13">
        <v>12693954</v>
      </c>
      <c r="AP1767" s="11">
        <v>42736</v>
      </c>
      <c r="AQ1767" s="11">
        <v>42766</v>
      </c>
      <c r="AR1767" s="13">
        <v>12559657</v>
      </c>
      <c r="AS1767" s="13">
        <v>3139914</v>
      </c>
      <c r="AT1767" s="11">
        <v>42767</v>
      </c>
      <c r="AU1767" s="11">
        <v>42794</v>
      </c>
      <c r="AV1767" s="13">
        <v>891182</v>
      </c>
      <c r="AW1767" s="13">
        <v>222795</v>
      </c>
      <c r="AX1767" s="11">
        <v>42826</v>
      </c>
      <c r="AY1767" s="11">
        <v>42916</v>
      </c>
      <c r="AZ1767" s="13">
        <v>1291431</v>
      </c>
      <c r="BA1767" s="13">
        <v>322858</v>
      </c>
    </row>
    <row r="1768" spans="1:131" ht="19.5" customHeight="1" x14ac:dyDescent="0.25">
      <c r="A1768" s="9">
        <v>1279</v>
      </c>
      <c r="B1768" s="10" t="s">
        <v>3609</v>
      </c>
      <c r="C1768" s="9" t="s">
        <v>3610</v>
      </c>
      <c r="E1768" s="9" t="s">
        <v>3611</v>
      </c>
      <c r="F1768" s="9" t="s">
        <v>105</v>
      </c>
      <c r="I1768" s="9" t="s">
        <v>3432</v>
      </c>
      <c r="J1768" s="129">
        <v>42254</v>
      </c>
      <c r="K1768" s="129">
        <v>42177</v>
      </c>
      <c r="L1768" s="129">
        <v>42613</v>
      </c>
      <c r="O1768" s="9">
        <v>30</v>
      </c>
      <c r="Q1768" s="9" t="s">
        <v>61</v>
      </c>
      <c r="S1768" s="13">
        <v>1597160429</v>
      </c>
      <c r="T1768" s="13">
        <v>1597160429</v>
      </c>
      <c r="U1768" s="13">
        <v>399290107</v>
      </c>
      <c r="AF1768" s="51">
        <f t="shared" si="26"/>
        <v>0</v>
      </c>
      <c r="AH1768" s="11">
        <v>42177</v>
      </c>
      <c r="AI1768" s="11">
        <v>42216</v>
      </c>
      <c r="AJ1768" s="13">
        <v>8056101</v>
      </c>
      <c r="AK1768" s="13">
        <v>2014025</v>
      </c>
      <c r="AL1768" s="11">
        <v>42217</v>
      </c>
      <c r="AM1768" s="11">
        <v>42247</v>
      </c>
      <c r="AN1768" s="13">
        <v>76159869</v>
      </c>
      <c r="AO1768" s="13">
        <v>19039967</v>
      </c>
      <c r="AP1768" s="11">
        <v>42248</v>
      </c>
      <c r="AQ1768" s="11">
        <v>42277</v>
      </c>
      <c r="AR1768" s="13">
        <v>235729169</v>
      </c>
      <c r="AS1768" s="13">
        <v>58932292</v>
      </c>
      <c r="AT1768" s="11">
        <v>42278</v>
      </c>
      <c r="AU1768" s="11">
        <v>42308</v>
      </c>
      <c r="AV1768" s="13">
        <v>371667332</v>
      </c>
      <c r="AW1768" s="13">
        <v>92916833</v>
      </c>
      <c r="AX1768" s="11">
        <v>42309</v>
      </c>
      <c r="AY1768" s="11">
        <v>42338</v>
      </c>
      <c r="AZ1768" s="13">
        <v>363763161</v>
      </c>
      <c r="BA1768" s="13">
        <v>90940790</v>
      </c>
      <c r="BB1768" s="11">
        <v>42339</v>
      </c>
      <c r="BC1768" s="11">
        <v>42429</v>
      </c>
      <c r="BD1768" s="13">
        <v>539930288</v>
      </c>
      <c r="BE1768" s="13">
        <v>134982572</v>
      </c>
      <c r="BF1768" s="11">
        <v>42430</v>
      </c>
      <c r="BG1768" s="11">
        <v>42551</v>
      </c>
      <c r="BH1768" s="13">
        <v>43546564</v>
      </c>
      <c r="BI1768" s="13">
        <v>10886641</v>
      </c>
      <c r="BJ1768" s="11">
        <v>42177</v>
      </c>
      <c r="BK1768" s="11">
        <v>42551</v>
      </c>
      <c r="BL1768" s="13">
        <v>1756535958</v>
      </c>
      <c r="BM1768" s="13">
        <v>29420870</v>
      </c>
      <c r="DZ1768" s="54">
        <v>1756535958</v>
      </c>
      <c r="EA1768" s="55">
        <v>439133990</v>
      </c>
    </row>
    <row r="1769" spans="1:131" s="18" customFormat="1" ht="19.5" customHeight="1" x14ac:dyDescent="0.25">
      <c r="A1769" s="18">
        <v>1279</v>
      </c>
      <c r="B1769" s="17" t="s">
        <v>3609</v>
      </c>
      <c r="C1769" s="18" t="s">
        <v>3610</v>
      </c>
      <c r="D1769" s="19">
        <v>42501</v>
      </c>
      <c r="G1769" s="19"/>
      <c r="J1769" s="130"/>
      <c r="K1769" s="130"/>
      <c r="L1769" s="130"/>
      <c r="R1769" s="20"/>
      <c r="S1769" s="20">
        <v>1772372622</v>
      </c>
      <c r="T1769" s="20">
        <v>1772372622</v>
      </c>
      <c r="U1769" s="20">
        <v>443093156</v>
      </c>
      <c r="V1769" s="20"/>
      <c r="W1769" s="20"/>
      <c r="X1769" s="20"/>
      <c r="Y1769" s="20"/>
      <c r="Z1769" s="20"/>
      <c r="AA1769" s="20"/>
      <c r="AB1769" s="20"/>
      <c r="AC1769" s="20"/>
      <c r="AD1769" s="20"/>
      <c r="AE1769" s="20"/>
      <c r="AF1769" s="80"/>
      <c r="AG1769" s="46"/>
      <c r="AH1769" s="19"/>
      <c r="AI1769" s="19"/>
      <c r="AJ1769" s="20"/>
      <c r="AK1769" s="20"/>
      <c r="AL1769" s="19"/>
      <c r="AM1769" s="19"/>
      <c r="AN1769" s="20"/>
      <c r="AO1769" s="20"/>
      <c r="AP1769" s="19"/>
      <c r="AQ1769" s="19"/>
      <c r="AR1769" s="20"/>
      <c r="AS1769" s="20"/>
      <c r="AT1769" s="19"/>
      <c r="AU1769" s="19"/>
      <c r="AV1769" s="20"/>
      <c r="AW1769" s="20"/>
      <c r="AX1769" s="19"/>
      <c r="AY1769" s="19"/>
      <c r="AZ1769" s="20"/>
      <c r="BA1769" s="20"/>
      <c r="BB1769" s="19"/>
      <c r="BC1769" s="19"/>
      <c r="BD1769" s="20"/>
      <c r="BE1769" s="20"/>
      <c r="BF1769" s="19"/>
      <c r="BG1769" s="19"/>
      <c r="BH1769" s="20"/>
      <c r="BI1769" s="20"/>
      <c r="BJ1769" s="19"/>
      <c r="BK1769" s="19"/>
      <c r="BL1769" s="20"/>
      <c r="BM1769" s="20"/>
      <c r="BN1769" s="19"/>
      <c r="BO1769" s="19"/>
      <c r="BP1769" s="20"/>
      <c r="BQ1769" s="20"/>
      <c r="BT1769" s="20"/>
      <c r="BU1769" s="20"/>
      <c r="BX1769" s="20"/>
      <c r="BY1769" s="20"/>
      <c r="CB1769" s="20"/>
      <c r="CC1769" s="20"/>
      <c r="CF1769" s="20"/>
      <c r="CG1769" s="20"/>
      <c r="CJ1769" s="20"/>
      <c r="CK1769" s="20"/>
      <c r="CN1769" s="20"/>
      <c r="CO1769" s="20"/>
      <c r="CP1769" s="19"/>
      <c r="CQ1769" s="19"/>
      <c r="CR1769" s="20"/>
      <c r="CS1769" s="20"/>
      <c r="CT1769" s="19"/>
      <c r="CU1769" s="19"/>
      <c r="CV1769" s="20"/>
      <c r="CW1769" s="20"/>
      <c r="CX1769" s="96"/>
      <c r="CY1769" s="96"/>
      <c r="CZ1769" s="20"/>
      <c r="DA1769" s="20"/>
      <c r="DB1769" s="96"/>
      <c r="DC1769" s="96"/>
      <c r="DD1769" s="20"/>
      <c r="DE1769" s="20"/>
      <c r="DF1769" s="96"/>
      <c r="DG1769" s="96"/>
      <c r="DH1769" s="20"/>
      <c r="DI1769" s="20"/>
      <c r="DJ1769" s="96"/>
      <c r="DK1769" s="96"/>
      <c r="DL1769" s="20"/>
      <c r="DM1769" s="20"/>
      <c r="DN1769" s="96"/>
      <c r="DO1769" s="96"/>
      <c r="DP1769" s="20"/>
      <c r="DQ1769" s="20"/>
      <c r="DR1769" s="96"/>
      <c r="DS1769" s="96"/>
      <c r="DT1769" s="20"/>
      <c r="DU1769" s="20"/>
      <c r="DV1769" s="96"/>
      <c r="DW1769" s="96"/>
      <c r="DX1769" s="20"/>
      <c r="DY1769" s="20"/>
      <c r="DZ1769" s="56"/>
      <c r="EA1769" s="57"/>
    </row>
    <row r="1770" spans="1:131" ht="19.5" customHeight="1" x14ac:dyDescent="0.25">
      <c r="A1770" s="9">
        <v>1280</v>
      </c>
      <c r="B1770" s="10" t="s">
        <v>3620</v>
      </c>
      <c r="C1770" s="9" t="s">
        <v>3621</v>
      </c>
      <c r="E1770" s="9" t="s">
        <v>1287</v>
      </c>
      <c r="F1770" s="9" t="s">
        <v>2826</v>
      </c>
      <c r="I1770" s="9" t="s">
        <v>35</v>
      </c>
      <c r="J1770" s="129">
        <v>42084</v>
      </c>
      <c r="K1770" s="129">
        <v>41625</v>
      </c>
      <c r="L1770" s="129">
        <v>42430</v>
      </c>
      <c r="O1770" s="9">
        <v>32</v>
      </c>
      <c r="Q1770" s="9" t="s">
        <v>61</v>
      </c>
      <c r="S1770" s="13">
        <v>560097034</v>
      </c>
      <c r="T1770" s="13">
        <v>560097034</v>
      </c>
      <c r="U1770" s="13">
        <v>140024259</v>
      </c>
      <c r="AF1770" s="51">
        <f t="shared" si="26"/>
        <v>0</v>
      </c>
      <c r="AH1770" s="11">
        <v>41625</v>
      </c>
      <c r="AI1770" s="11">
        <v>42276</v>
      </c>
      <c r="AJ1770" s="13">
        <v>484912096</v>
      </c>
      <c r="AK1770" s="13">
        <v>121228024</v>
      </c>
    </row>
    <row r="1771" spans="1:131" ht="19.5" customHeight="1" x14ac:dyDescent="0.25">
      <c r="A1771" s="9">
        <v>1281</v>
      </c>
      <c r="B1771" s="10" t="s">
        <v>3622</v>
      </c>
      <c r="C1771" s="9" t="s">
        <v>3623</v>
      </c>
      <c r="E1771" s="9" t="s">
        <v>3624</v>
      </c>
      <c r="F1771" s="9" t="s">
        <v>360</v>
      </c>
      <c r="I1771" s="9" t="s">
        <v>3432</v>
      </c>
      <c r="J1771" s="129">
        <v>42231</v>
      </c>
      <c r="K1771" s="129">
        <v>42188</v>
      </c>
      <c r="L1771" s="129">
        <v>42613</v>
      </c>
      <c r="N1771" s="9" t="s">
        <v>900</v>
      </c>
      <c r="O1771" s="9">
        <v>26</v>
      </c>
      <c r="Q1771" s="9" t="s">
        <v>54</v>
      </c>
      <c r="S1771" s="13">
        <v>803193072</v>
      </c>
      <c r="T1771" s="13">
        <v>803193072</v>
      </c>
      <c r="U1771" s="13">
        <v>200798268</v>
      </c>
      <c r="AF1771" s="51">
        <f t="shared" si="26"/>
        <v>0</v>
      </c>
      <c r="AH1771" s="11">
        <v>42248</v>
      </c>
      <c r="AI1771" s="11">
        <v>42277</v>
      </c>
      <c r="AJ1771" s="13">
        <v>364282781</v>
      </c>
      <c r="AK1771" s="13">
        <v>91070695</v>
      </c>
      <c r="AL1771" s="11">
        <v>42188</v>
      </c>
      <c r="AM1771" s="11">
        <v>42216</v>
      </c>
      <c r="AN1771" s="13">
        <v>18468460</v>
      </c>
      <c r="AO1771" s="13">
        <v>4617115</v>
      </c>
      <c r="AP1771" s="11">
        <v>42217</v>
      </c>
      <c r="AQ1771" s="11">
        <v>42247</v>
      </c>
      <c r="AR1771" s="13">
        <v>215214493</v>
      </c>
      <c r="AS1771" s="13">
        <v>53803623</v>
      </c>
      <c r="AT1771" s="11">
        <v>42278</v>
      </c>
      <c r="AU1771" s="11">
        <v>42429</v>
      </c>
      <c r="AV1771" s="13">
        <v>44387506</v>
      </c>
      <c r="AW1771" s="13">
        <v>11096877</v>
      </c>
      <c r="AX1771" s="11">
        <v>42188</v>
      </c>
      <c r="AY1771" s="11">
        <v>42429</v>
      </c>
      <c r="AZ1771" s="13">
        <v>744331122</v>
      </c>
      <c r="BA1771" s="13">
        <v>25494471</v>
      </c>
      <c r="DZ1771" s="54">
        <v>744331122</v>
      </c>
      <c r="EA1771" s="55">
        <v>186082781</v>
      </c>
    </row>
    <row r="1772" spans="1:131" ht="34.5" customHeight="1" x14ac:dyDescent="0.25">
      <c r="A1772" s="9">
        <v>1282</v>
      </c>
      <c r="B1772" s="10" t="s">
        <v>3628</v>
      </c>
      <c r="C1772" s="9" t="s">
        <v>3635</v>
      </c>
      <c r="E1772" s="9" t="s">
        <v>2232</v>
      </c>
      <c r="F1772" s="9" t="s">
        <v>3629</v>
      </c>
      <c r="I1772" s="9" t="s">
        <v>25</v>
      </c>
      <c r="M1772" s="9" t="s">
        <v>20</v>
      </c>
      <c r="O1772" s="9">
        <v>27</v>
      </c>
      <c r="AF1772" s="51">
        <f t="shared" si="26"/>
        <v>0</v>
      </c>
    </row>
    <row r="1773" spans="1:131" ht="31.5" x14ac:dyDescent="0.25">
      <c r="A1773" s="9">
        <v>1283</v>
      </c>
      <c r="B1773" s="10" t="s">
        <v>3630</v>
      </c>
      <c r="C1773" s="9" t="s">
        <v>3631</v>
      </c>
      <c r="E1773" s="9" t="s">
        <v>2232</v>
      </c>
      <c r="F1773" s="9" t="s">
        <v>3629</v>
      </c>
      <c r="I1773" s="9" t="s">
        <v>25</v>
      </c>
      <c r="M1773" s="9" t="s">
        <v>20</v>
      </c>
      <c r="O1773" s="9">
        <v>27</v>
      </c>
      <c r="AF1773" s="51">
        <f t="shared" si="26"/>
        <v>0</v>
      </c>
    </row>
    <row r="1774" spans="1:131" ht="31.5" x14ac:dyDescent="0.25">
      <c r="A1774" s="9">
        <v>1284</v>
      </c>
      <c r="B1774" s="10" t="s">
        <v>3632</v>
      </c>
      <c r="C1774" s="9" t="s">
        <v>3633</v>
      </c>
      <c r="E1774" s="9" t="s">
        <v>2232</v>
      </c>
      <c r="F1774" s="9" t="s">
        <v>3629</v>
      </c>
      <c r="I1774" s="9" t="s">
        <v>25</v>
      </c>
      <c r="M1774" s="9" t="s">
        <v>20</v>
      </c>
      <c r="O1774" s="9">
        <v>27</v>
      </c>
      <c r="AF1774" s="51">
        <f t="shared" si="26"/>
        <v>0</v>
      </c>
    </row>
    <row r="1775" spans="1:131" ht="31.5" x14ac:dyDescent="0.25">
      <c r="A1775" s="9">
        <v>1285</v>
      </c>
      <c r="B1775" s="10" t="s">
        <v>3634</v>
      </c>
      <c r="C1775" s="9" t="s">
        <v>4700</v>
      </c>
      <c r="E1775" s="9" t="s">
        <v>2232</v>
      </c>
      <c r="F1775" s="9" t="s">
        <v>3629</v>
      </c>
      <c r="I1775" s="9" t="s">
        <v>25</v>
      </c>
      <c r="M1775" s="9" t="s">
        <v>20</v>
      </c>
      <c r="O1775" s="9">
        <v>28</v>
      </c>
      <c r="AF1775" s="51">
        <f t="shared" si="26"/>
        <v>0</v>
      </c>
    </row>
    <row r="1776" spans="1:131" ht="19.5" customHeight="1" x14ac:dyDescent="0.25">
      <c r="A1776" s="9">
        <v>1286</v>
      </c>
      <c r="B1776" s="10" t="s">
        <v>3636</v>
      </c>
      <c r="C1776" s="9" t="s">
        <v>3637</v>
      </c>
      <c r="E1776" s="9" t="s">
        <v>903</v>
      </c>
      <c r="F1776" s="9" t="s">
        <v>904</v>
      </c>
      <c r="I1776" s="9" t="s">
        <v>78</v>
      </c>
      <c r="O1776" s="9">
        <v>24</v>
      </c>
      <c r="AF1776" s="51">
        <f t="shared" si="26"/>
        <v>0</v>
      </c>
    </row>
    <row r="1777" spans="1:131" ht="19.5" customHeight="1" x14ac:dyDescent="0.25">
      <c r="A1777" s="9">
        <v>1287</v>
      </c>
      <c r="B1777" s="10" t="s">
        <v>3638</v>
      </c>
      <c r="C1777" s="9" t="s">
        <v>3639</v>
      </c>
      <c r="E1777" s="9" t="s">
        <v>903</v>
      </c>
      <c r="F1777" s="9" t="s">
        <v>904</v>
      </c>
      <c r="I1777" s="9" t="s">
        <v>78</v>
      </c>
      <c r="O1777" s="9">
        <v>25</v>
      </c>
      <c r="AF1777" s="51">
        <f t="shared" si="26"/>
        <v>0</v>
      </c>
    </row>
    <row r="1778" spans="1:131" ht="19.5" customHeight="1" x14ac:dyDescent="0.25">
      <c r="A1778" s="9">
        <v>1288</v>
      </c>
      <c r="B1778" s="10" t="s">
        <v>3640</v>
      </c>
      <c r="C1778" s="9" t="s">
        <v>3641</v>
      </c>
      <c r="E1778" s="9" t="s">
        <v>3217</v>
      </c>
      <c r="F1778" s="9" t="s">
        <v>3831</v>
      </c>
      <c r="I1778" s="9" t="s">
        <v>35</v>
      </c>
      <c r="J1778" s="129">
        <v>42492</v>
      </c>
      <c r="K1778" s="129">
        <v>42184</v>
      </c>
      <c r="L1778" s="129">
        <v>42947</v>
      </c>
      <c r="M1778" s="9" t="s">
        <v>20</v>
      </c>
      <c r="N1778" s="9" t="s">
        <v>900</v>
      </c>
      <c r="O1778" s="9">
        <v>30</v>
      </c>
      <c r="Q1778" s="9" t="s">
        <v>54</v>
      </c>
      <c r="R1778" s="13">
        <v>1404888089</v>
      </c>
      <c r="S1778" s="13">
        <v>1049631242</v>
      </c>
      <c r="T1778" s="13">
        <v>1049631242</v>
      </c>
      <c r="U1778" s="13">
        <v>260000000</v>
      </c>
      <c r="V1778" s="13">
        <v>764827543</v>
      </c>
      <c r="AF1778" s="51">
        <f t="shared" si="26"/>
        <v>764827543</v>
      </c>
      <c r="AH1778" s="11">
        <v>42312</v>
      </c>
      <c r="AI1778" s="11">
        <v>42490</v>
      </c>
      <c r="AJ1778" s="13">
        <v>107173749</v>
      </c>
      <c r="AK1778" s="13">
        <v>26793437</v>
      </c>
      <c r="AL1778" s="11">
        <v>42491</v>
      </c>
      <c r="AM1778" s="11">
        <v>42521</v>
      </c>
      <c r="AN1778" s="13">
        <v>71068161</v>
      </c>
      <c r="AO1778" s="13">
        <v>17767040</v>
      </c>
      <c r="AP1778" s="11">
        <v>42522</v>
      </c>
      <c r="AQ1778" s="11">
        <v>42551</v>
      </c>
      <c r="AR1778" s="13">
        <v>170136493</v>
      </c>
      <c r="AS1778" s="13">
        <v>42534123</v>
      </c>
      <c r="AT1778" s="11">
        <v>42552</v>
      </c>
      <c r="AU1778" s="11">
        <v>42582</v>
      </c>
      <c r="AV1778" s="13">
        <v>148726668</v>
      </c>
      <c r="AW1778" s="13">
        <v>37181667</v>
      </c>
      <c r="AX1778" s="11">
        <v>42583</v>
      </c>
      <c r="AY1778" s="11">
        <v>42613</v>
      </c>
      <c r="AZ1778" s="13">
        <v>247197283</v>
      </c>
      <c r="BA1778" s="13">
        <v>61799321</v>
      </c>
      <c r="BB1778" s="11">
        <v>42614</v>
      </c>
      <c r="BC1778" s="11">
        <v>42643</v>
      </c>
      <c r="BD1778" s="13">
        <v>66638452</v>
      </c>
      <c r="BE1778" s="13">
        <v>16659613</v>
      </c>
      <c r="BF1778" s="11">
        <v>42644</v>
      </c>
      <c r="BG1778" s="11">
        <v>42674</v>
      </c>
      <c r="BH1778" s="13">
        <v>112051995</v>
      </c>
      <c r="BI1778" s="13">
        <v>28012999</v>
      </c>
      <c r="BJ1778" s="11">
        <v>42675</v>
      </c>
      <c r="BK1778" s="11">
        <v>42855</v>
      </c>
      <c r="BL1778" s="13">
        <v>185419780</v>
      </c>
      <c r="BM1778" s="13">
        <v>46354945</v>
      </c>
      <c r="BN1778" s="11">
        <v>42856</v>
      </c>
      <c r="BO1778" s="11">
        <v>42886</v>
      </c>
      <c r="BP1778" s="13">
        <v>11092842</v>
      </c>
      <c r="BQ1778" s="13">
        <v>2773210</v>
      </c>
      <c r="BR1778" s="11">
        <v>42887</v>
      </c>
      <c r="BS1778" s="11">
        <v>42947</v>
      </c>
      <c r="BT1778" s="13">
        <v>78403578</v>
      </c>
      <c r="BU1778" s="13">
        <v>19600894</v>
      </c>
      <c r="BV1778" s="11">
        <v>42312</v>
      </c>
      <c r="BW1778" s="11">
        <v>42947</v>
      </c>
      <c r="BX1778" s="13">
        <v>1227008405</v>
      </c>
      <c r="BY1778" s="13">
        <v>6522751</v>
      </c>
      <c r="DZ1778" s="54">
        <v>1227008405</v>
      </c>
      <c r="EA1778" s="55">
        <v>306000000</v>
      </c>
    </row>
    <row r="1779" spans="1:131" s="18" customFormat="1" ht="19.5" customHeight="1" x14ac:dyDescent="0.25">
      <c r="A1779" s="18">
        <v>1288</v>
      </c>
      <c r="B1779" s="17" t="s">
        <v>3640</v>
      </c>
      <c r="C1779" s="18" t="s">
        <v>3641</v>
      </c>
      <c r="D1779" s="19">
        <v>42389</v>
      </c>
      <c r="E1779" s="18" t="s">
        <v>5323</v>
      </c>
      <c r="F1779" s="18" t="s">
        <v>3830</v>
      </c>
      <c r="G1779" s="19"/>
      <c r="J1779" s="130"/>
      <c r="K1779" s="130"/>
      <c r="L1779" s="130"/>
      <c r="R1779" s="20"/>
      <c r="S1779" s="20"/>
      <c r="T1779" s="20"/>
      <c r="U1779" s="20"/>
      <c r="V1779" s="20"/>
      <c r="W1779" s="20"/>
      <c r="X1779" s="20"/>
      <c r="Y1779" s="20"/>
      <c r="Z1779" s="20"/>
      <c r="AA1779" s="20"/>
      <c r="AB1779" s="20"/>
      <c r="AC1779" s="20"/>
      <c r="AD1779" s="20"/>
      <c r="AE1779" s="20"/>
      <c r="AF1779" s="80"/>
      <c r="AG1779" s="46"/>
      <c r="AH1779" s="19"/>
      <c r="AI1779" s="19"/>
      <c r="AJ1779" s="20"/>
      <c r="AK1779" s="20"/>
      <c r="AL1779" s="19"/>
      <c r="AM1779" s="19"/>
      <c r="AN1779" s="20"/>
      <c r="AO1779" s="20"/>
      <c r="AP1779" s="19"/>
      <c r="AQ1779" s="19"/>
      <c r="AR1779" s="20"/>
      <c r="AS1779" s="20"/>
      <c r="AT1779" s="19"/>
      <c r="AU1779" s="19"/>
      <c r="AV1779" s="20"/>
      <c r="AW1779" s="20"/>
      <c r="AX1779" s="19"/>
      <c r="AY1779" s="19"/>
      <c r="AZ1779" s="20"/>
      <c r="BA1779" s="20"/>
      <c r="BB1779" s="19"/>
      <c r="BC1779" s="19"/>
      <c r="BD1779" s="20"/>
      <c r="BE1779" s="20"/>
      <c r="BF1779" s="19"/>
      <c r="BG1779" s="19"/>
      <c r="BH1779" s="20"/>
      <c r="BI1779" s="20"/>
      <c r="BJ1779" s="19"/>
      <c r="BK1779" s="19"/>
      <c r="BL1779" s="20"/>
      <c r="BM1779" s="20"/>
      <c r="BN1779" s="19"/>
      <c r="BO1779" s="19"/>
      <c r="BP1779" s="20"/>
      <c r="BQ1779" s="20"/>
      <c r="BT1779" s="20"/>
      <c r="BU1779" s="20"/>
      <c r="BX1779" s="20"/>
      <c r="BY1779" s="20"/>
      <c r="CB1779" s="20"/>
      <c r="CC1779" s="20"/>
      <c r="CF1779" s="20"/>
      <c r="CG1779" s="20"/>
      <c r="CJ1779" s="20"/>
      <c r="CK1779" s="20"/>
      <c r="CN1779" s="20"/>
      <c r="CO1779" s="20"/>
      <c r="CP1779" s="19"/>
      <c r="CQ1779" s="19"/>
      <c r="CR1779" s="20"/>
      <c r="CS1779" s="20"/>
      <c r="CT1779" s="19"/>
      <c r="CU1779" s="19"/>
      <c r="CV1779" s="20"/>
      <c r="CW1779" s="20"/>
      <c r="CX1779" s="96"/>
      <c r="CY1779" s="96"/>
      <c r="CZ1779" s="20"/>
      <c r="DA1779" s="20"/>
      <c r="DB1779" s="96"/>
      <c r="DC1779" s="96"/>
      <c r="DD1779" s="20"/>
      <c r="DE1779" s="20"/>
      <c r="DF1779" s="96"/>
      <c r="DG1779" s="96"/>
      <c r="DH1779" s="20"/>
      <c r="DI1779" s="20"/>
      <c r="DJ1779" s="96"/>
      <c r="DK1779" s="96"/>
      <c r="DL1779" s="20"/>
      <c r="DM1779" s="20"/>
      <c r="DN1779" s="96"/>
      <c r="DO1779" s="96"/>
      <c r="DP1779" s="20"/>
      <c r="DQ1779" s="20"/>
      <c r="DR1779" s="96"/>
      <c r="DS1779" s="96"/>
      <c r="DT1779" s="20"/>
      <c r="DU1779" s="20"/>
      <c r="DV1779" s="96"/>
      <c r="DW1779" s="96"/>
      <c r="DX1779" s="20"/>
      <c r="DY1779" s="20"/>
      <c r="DZ1779" s="56"/>
      <c r="EA1779" s="57"/>
    </row>
    <row r="1780" spans="1:131" s="18" customFormat="1" ht="19.5" customHeight="1" x14ac:dyDescent="0.25">
      <c r="A1780" s="18">
        <v>1288</v>
      </c>
      <c r="B1780" s="17" t="s">
        <v>3640</v>
      </c>
      <c r="C1780" s="18" t="s">
        <v>5324</v>
      </c>
      <c r="D1780" s="19">
        <v>42852</v>
      </c>
      <c r="G1780" s="19"/>
      <c r="J1780" s="130"/>
      <c r="K1780" s="130"/>
      <c r="L1780" s="130"/>
      <c r="R1780" s="20">
        <v>1474639072</v>
      </c>
      <c r="S1780" s="20">
        <v>1241660751</v>
      </c>
      <c r="T1780" s="20">
        <v>1241660751</v>
      </c>
      <c r="U1780" s="20">
        <v>306000000</v>
      </c>
      <c r="V1780" s="20"/>
      <c r="W1780" s="20"/>
      <c r="X1780" s="20"/>
      <c r="Y1780" s="20"/>
      <c r="Z1780" s="20"/>
      <c r="AA1780" s="20"/>
      <c r="AB1780" s="20"/>
      <c r="AC1780" s="20"/>
      <c r="AD1780" s="20"/>
      <c r="AE1780" s="20"/>
      <c r="AF1780" s="80"/>
      <c r="AG1780" s="46"/>
      <c r="AH1780" s="19"/>
      <c r="AI1780" s="19"/>
      <c r="AJ1780" s="20"/>
      <c r="AK1780" s="20"/>
      <c r="AL1780" s="19"/>
      <c r="AM1780" s="19"/>
      <c r="AN1780" s="20"/>
      <c r="AO1780" s="20"/>
      <c r="AP1780" s="19"/>
      <c r="AQ1780" s="19"/>
      <c r="AR1780" s="20"/>
      <c r="AS1780" s="20"/>
      <c r="AT1780" s="19"/>
      <c r="AU1780" s="19"/>
      <c r="AV1780" s="20"/>
      <c r="AW1780" s="20"/>
      <c r="AX1780" s="19"/>
      <c r="AY1780" s="19"/>
      <c r="AZ1780" s="20"/>
      <c r="BA1780" s="20"/>
      <c r="BB1780" s="19"/>
      <c r="BC1780" s="19"/>
      <c r="BD1780" s="20"/>
      <c r="BE1780" s="20"/>
      <c r="BF1780" s="19"/>
      <c r="BG1780" s="19"/>
      <c r="BH1780" s="20"/>
      <c r="BI1780" s="20"/>
      <c r="BJ1780" s="19"/>
      <c r="BK1780" s="19"/>
      <c r="BL1780" s="20"/>
      <c r="BM1780" s="20"/>
      <c r="BN1780" s="19"/>
      <c r="BO1780" s="19"/>
      <c r="BP1780" s="20"/>
      <c r="BQ1780" s="20"/>
      <c r="BT1780" s="20"/>
      <c r="BU1780" s="20"/>
      <c r="BX1780" s="20"/>
      <c r="BY1780" s="20"/>
      <c r="CB1780" s="20"/>
      <c r="CC1780" s="20"/>
      <c r="CF1780" s="20"/>
      <c r="CG1780" s="20"/>
      <c r="CJ1780" s="20"/>
      <c r="CK1780" s="20"/>
      <c r="CN1780" s="20"/>
      <c r="CO1780" s="20"/>
      <c r="CP1780" s="19"/>
      <c r="CQ1780" s="19"/>
      <c r="CR1780" s="20"/>
      <c r="CS1780" s="20"/>
      <c r="CT1780" s="19"/>
      <c r="CU1780" s="19"/>
      <c r="CV1780" s="20"/>
      <c r="CW1780" s="20"/>
      <c r="CX1780" s="96"/>
      <c r="CY1780" s="96"/>
      <c r="CZ1780" s="20"/>
      <c r="DA1780" s="20"/>
      <c r="DB1780" s="96"/>
      <c r="DC1780" s="96"/>
      <c r="DD1780" s="20"/>
      <c r="DE1780" s="20"/>
      <c r="DF1780" s="96"/>
      <c r="DG1780" s="96"/>
      <c r="DH1780" s="20"/>
      <c r="DI1780" s="20"/>
      <c r="DJ1780" s="96"/>
      <c r="DK1780" s="96"/>
      <c r="DL1780" s="20"/>
      <c r="DM1780" s="20"/>
      <c r="DN1780" s="96"/>
      <c r="DO1780" s="96"/>
      <c r="DP1780" s="20"/>
      <c r="DQ1780" s="20"/>
      <c r="DR1780" s="96"/>
      <c r="DS1780" s="96"/>
      <c r="DT1780" s="20"/>
      <c r="DU1780" s="20"/>
      <c r="DV1780" s="96"/>
      <c r="DW1780" s="96"/>
      <c r="DX1780" s="20"/>
      <c r="DY1780" s="20"/>
      <c r="DZ1780" s="56"/>
      <c r="EA1780" s="57"/>
    </row>
    <row r="1781" spans="1:131" ht="42" customHeight="1" x14ac:dyDescent="0.25">
      <c r="A1781" s="9">
        <v>1289</v>
      </c>
      <c r="B1781" s="10" t="s">
        <v>3643</v>
      </c>
      <c r="C1781" s="9" t="s">
        <v>4220</v>
      </c>
      <c r="E1781" s="9" t="s">
        <v>3217</v>
      </c>
      <c r="F1781" s="9" t="s">
        <v>3642</v>
      </c>
      <c r="I1781" s="9" t="s">
        <v>35</v>
      </c>
      <c r="J1781" s="129">
        <v>41771</v>
      </c>
      <c r="K1781" s="129">
        <v>41640</v>
      </c>
      <c r="L1781" s="129">
        <v>42400</v>
      </c>
      <c r="M1781" s="9" t="s">
        <v>335</v>
      </c>
      <c r="N1781" s="9" t="s">
        <v>900</v>
      </c>
      <c r="O1781" s="9">
        <v>28</v>
      </c>
      <c r="Q1781" s="9" t="s">
        <v>54</v>
      </c>
      <c r="R1781" s="13">
        <v>1823888634</v>
      </c>
      <c r="S1781" s="13">
        <v>249337916</v>
      </c>
      <c r="T1781" s="13">
        <v>249337916</v>
      </c>
      <c r="U1781" s="13">
        <v>57694774</v>
      </c>
      <c r="V1781" s="13">
        <v>3375000</v>
      </c>
      <c r="AF1781" s="51">
        <f t="shared" si="26"/>
        <v>3375000</v>
      </c>
      <c r="AH1781" s="11">
        <v>41640</v>
      </c>
      <c r="AI1781" s="11">
        <v>42363</v>
      </c>
      <c r="AJ1781" s="13">
        <v>204104586</v>
      </c>
      <c r="AK1781" s="13">
        <v>51026147</v>
      </c>
    </row>
    <row r="1782" spans="1:131" ht="19.5" customHeight="1" x14ac:dyDescent="0.25">
      <c r="A1782" s="9">
        <v>1290</v>
      </c>
      <c r="B1782" s="10" t="s">
        <v>3644</v>
      </c>
      <c r="C1782" s="9" t="s">
        <v>3645</v>
      </c>
      <c r="E1782" s="9" t="s">
        <v>3646</v>
      </c>
      <c r="F1782" s="9" t="s">
        <v>3647</v>
      </c>
      <c r="I1782" s="9" t="s">
        <v>3648</v>
      </c>
      <c r="J1782" s="129">
        <v>42293</v>
      </c>
      <c r="K1782" s="129">
        <v>42217</v>
      </c>
      <c r="L1782" s="129">
        <v>42369</v>
      </c>
      <c r="M1782" s="9" t="s">
        <v>20</v>
      </c>
      <c r="O1782" s="9">
        <v>24</v>
      </c>
      <c r="Q1782" s="9" t="s">
        <v>54</v>
      </c>
      <c r="S1782" s="13">
        <v>24666000</v>
      </c>
      <c r="T1782" s="13">
        <v>24666000</v>
      </c>
      <c r="U1782" s="13">
        <v>6166500</v>
      </c>
      <c r="AF1782" s="51">
        <f t="shared" si="26"/>
        <v>0</v>
      </c>
      <c r="AH1782" s="11">
        <v>42217</v>
      </c>
      <c r="AI1782" s="11">
        <v>42460</v>
      </c>
      <c r="AJ1782" s="13">
        <v>32462899</v>
      </c>
      <c r="AK1782" s="13">
        <v>8000000</v>
      </c>
    </row>
    <row r="1783" spans="1:131" s="18" customFormat="1" ht="19.5" customHeight="1" x14ac:dyDescent="0.25">
      <c r="A1783" s="18">
        <v>1290</v>
      </c>
      <c r="B1783" s="17" t="s">
        <v>3644</v>
      </c>
      <c r="C1783" s="18" t="s">
        <v>3645</v>
      </c>
      <c r="D1783" s="19"/>
      <c r="G1783" s="19"/>
      <c r="J1783" s="130"/>
      <c r="K1783" s="130"/>
      <c r="L1783" s="130">
        <v>42460</v>
      </c>
      <c r="R1783" s="20"/>
      <c r="S1783" s="20">
        <v>32000000</v>
      </c>
      <c r="T1783" s="20">
        <v>32000000</v>
      </c>
      <c r="U1783" s="20">
        <v>8000000</v>
      </c>
      <c r="V1783" s="20"/>
      <c r="W1783" s="20"/>
      <c r="X1783" s="20"/>
      <c r="Y1783" s="20"/>
      <c r="Z1783" s="20"/>
      <c r="AA1783" s="20"/>
      <c r="AB1783" s="20"/>
      <c r="AC1783" s="20"/>
      <c r="AD1783" s="20"/>
      <c r="AE1783" s="20"/>
      <c r="AF1783" s="80"/>
      <c r="AG1783" s="46"/>
      <c r="AH1783" s="19"/>
      <c r="AI1783" s="19"/>
      <c r="AJ1783" s="20"/>
      <c r="AK1783" s="20"/>
      <c r="AL1783" s="19"/>
      <c r="AM1783" s="19"/>
      <c r="AN1783" s="20"/>
      <c r="AO1783" s="20"/>
      <c r="AP1783" s="19"/>
      <c r="AQ1783" s="19"/>
      <c r="AR1783" s="20"/>
      <c r="AS1783" s="20"/>
      <c r="AT1783" s="19"/>
      <c r="AU1783" s="19"/>
      <c r="AV1783" s="20"/>
      <c r="AW1783" s="20"/>
      <c r="AX1783" s="19"/>
      <c r="AY1783" s="19"/>
      <c r="AZ1783" s="20"/>
      <c r="BA1783" s="20"/>
      <c r="BB1783" s="19"/>
      <c r="BC1783" s="19"/>
      <c r="BD1783" s="20"/>
      <c r="BE1783" s="20"/>
      <c r="BF1783" s="19"/>
      <c r="BG1783" s="19"/>
      <c r="BH1783" s="20"/>
      <c r="BI1783" s="20"/>
      <c r="BJ1783" s="19"/>
      <c r="BK1783" s="19"/>
      <c r="BL1783" s="20"/>
      <c r="BM1783" s="20"/>
      <c r="BN1783" s="19"/>
      <c r="BO1783" s="19"/>
      <c r="BP1783" s="20"/>
      <c r="BQ1783" s="20"/>
      <c r="BT1783" s="20"/>
      <c r="BU1783" s="20"/>
      <c r="BX1783" s="20"/>
      <c r="BY1783" s="20"/>
      <c r="CB1783" s="20"/>
      <c r="CC1783" s="20"/>
      <c r="CF1783" s="20"/>
      <c r="CG1783" s="20"/>
      <c r="CJ1783" s="20"/>
      <c r="CK1783" s="20"/>
      <c r="CN1783" s="20"/>
      <c r="CO1783" s="20"/>
      <c r="CP1783" s="19"/>
      <c r="CQ1783" s="19"/>
      <c r="CR1783" s="20"/>
      <c r="CS1783" s="20"/>
      <c r="CT1783" s="19"/>
      <c r="CU1783" s="19"/>
      <c r="CV1783" s="20"/>
      <c r="CW1783" s="20"/>
      <c r="CX1783" s="96"/>
      <c r="CY1783" s="96"/>
      <c r="CZ1783" s="20"/>
      <c r="DA1783" s="20"/>
      <c r="DB1783" s="96"/>
      <c r="DC1783" s="96"/>
      <c r="DD1783" s="20"/>
      <c r="DE1783" s="20"/>
      <c r="DF1783" s="96"/>
      <c r="DG1783" s="96"/>
      <c r="DH1783" s="20"/>
      <c r="DI1783" s="20"/>
      <c r="DJ1783" s="96"/>
      <c r="DK1783" s="96"/>
      <c r="DL1783" s="20"/>
      <c r="DM1783" s="20"/>
      <c r="DN1783" s="96"/>
      <c r="DO1783" s="96"/>
      <c r="DP1783" s="20"/>
      <c r="DQ1783" s="20"/>
      <c r="DR1783" s="96"/>
      <c r="DS1783" s="96"/>
      <c r="DT1783" s="20"/>
      <c r="DU1783" s="20"/>
      <c r="DV1783" s="96"/>
      <c r="DW1783" s="96"/>
      <c r="DX1783" s="20"/>
      <c r="DY1783" s="20"/>
      <c r="DZ1783" s="56"/>
      <c r="EA1783" s="57"/>
    </row>
    <row r="1784" spans="1:131" ht="19.5" customHeight="1" x14ac:dyDescent="0.25">
      <c r="A1784" s="9">
        <v>1291</v>
      </c>
      <c r="B1784" s="10" t="s">
        <v>3649</v>
      </c>
      <c r="C1784" s="9" t="s">
        <v>3650</v>
      </c>
      <c r="E1784" s="9" t="s">
        <v>3646</v>
      </c>
      <c r="F1784" s="9" t="s">
        <v>3647</v>
      </c>
      <c r="I1784" s="9" t="s">
        <v>3648</v>
      </c>
      <c r="J1784" s="129">
        <v>42289</v>
      </c>
      <c r="K1784" s="129">
        <v>42217</v>
      </c>
      <c r="L1784" s="129">
        <v>42369</v>
      </c>
      <c r="M1784" s="9" t="s">
        <v>20</v>
      </c>
      <c r="O1784" s="9">
        <v>26</v>
      </c>
      <c r="Q1784" s="9" t="s">
        <v>54</v>
      </c>
      <c r="S1784" s="13">
        <v>20366000</v>
      </c>
      <c r="T1784" s="13">
        <v>20366000</v>
      </c>
      <c r="U1784" s="13">
        <v>5091500</v>
      </c>
      <c r="AF1784" s="51">
        <f t="shared" si="26"/>
        <v>0</v>
      </c>
      <c r="AH1784" s="11">
        <v>42217</v>
      </c>
      <c r="AI1784" s="11">
        <v>42369</v>
      </c>
      <c r="AJ1784" s="13">
        <v>22152759</v>
      </c>
      <c r="AK1784" s="13">
        <v>5091500</v>
      </c>
    </row>
    <row r="1785" spans="1:131" ht="19.5" customHeight="1" x14ac:dyDescent="0.25">
      <c r="A1785" s="9">
        <v>1292</v>
      </c>
      <c r="B1785" s="10" t="s">
        <v>3651</v>
      </c>
      <c r="C1785" s="9" t="s">
        <v>4758</v>
      </c>
      <c r="E1785" s="9" t="s">
        <v>168</v>
      </c>
      <c r="F1785" s="9" t="s">
        <v>3652</v>
      </c>
      <c r="H1785" s="9" t="s">
        <v>202</v>
      </c>
      <c r="I1785" s="9" t="s">
        <v>25</v>
      </c>
      <c r="J1785" s="129">
        <v>42248</v>
      </c>
      <c r="K1785" s="129">
        <v>42217</v>
      </c>
      <c r="L1785" s="129">
        <v>42369</v>
      </c>
      <c r="M1785" s="9" t="s">
        <v>20</v>
      </c>
      <c r="O1785" s="9">
        <v>28</v>
      </c>
      <c r="Q1785" s="9" t="s">
        <v>54</v>
      </c>
      <c r="S1785" s="13">
        <v>2000000</v>
      </c>
      <c r="T1785" s="13">
        <v>2000000</v>
      </c>
      <c r="U1785" s="13">
        <v>500000</v>
      </c>
      <c r="AB1785" s="13">
        <v>1500000</v>
      </c>
      <c r="AF1785" s="51">
        <f t="shared" si="26"/>
        <v>1500000</v>
      </c>
      <c r="AH1785" s="11">
        <v>42217</v>
      </c>
      <c r="AI1785" s="11">
        <v>42369</v>
      </c>
      <c r="AJ1785" s="13">
        <v>1980421</v>
      </c>
      <c r="AK1785" s="13">
        <v>495105</v>
      </c>
    </row>
    <row r="1786" spans="1:131" ht="31.5" x14ac:dyDescent="0.25">
      <c r="A1786" s="9">
        <v>1293</v>
      </c>
      <c r="B1786" s="10" t="s">
        <v>3653</v>
      </c>
      <c r="C1786" s="9" t="s">
        <v>3654</v>
      </c>
      <c r="E1786" s="9" t="s">
        <v>168</v>
      </c>
      <c r="F1786" s="9" t="s">
        <v>3652</v>
      </c>
      <c r="I1786" s="9" t="s">
        <v>25</v>
      </c>
      <c r="J1786" s="129">
        <v>42292</v>
      </c>
      <c r="K1786" s="129">
        <v>42200</v>
      </c>
      <c r="L1786" s="129">
        <v>42643</v>
      </c>
      <c r="M1786" s="9" t="s">
        <v>20</v>
      </c>
      <c r="O1786" s="9">
        <v>28</v>
      </c>
      <c r="Q1786" s="9" t="s">
        <v>54</v>
      </c>
      <c r="S1786" s="13">
        <v>14000000</v>
      </c>
      <c r="T1786" s="13">
        <v>14000000</v>
      </c>
      <c r="U1786" s="13">
        <v>3500000</v>
      </c>
      <c r="AF1786" s="51">
        <f t="shared" si="26"/>
        <v>0</v>
      </c>
      <c r="AH1786" s="11">
        <v>42248</v>
      </c>
      <c r="AI1786" s="11">
        <v>42643</v>
      </c>
      <c r="AJ1786" s="13">
        <v>14000889</v>
      </c>
      <c r="AK1786" s="13">
        <v>3500000</v>
      </c>
    </row>
    <row r="1787" spans="1:131" ht="19.5" customHeight="1" x14ac:dyDescent="0.25">
      <c r="A1787" s="9">
        <v>1294</v>
      </c>
      <c r="B1787" s="10" t="s">
        <v>3655</v>
      </c>
      <c r="C1787" s="9" t="s">
        <v>3656</v>
      </c>
      <c r="E1787" s="9" t="s">
        <v>168</v>
      </c>
      <c r="F1787" s="9" t="s">
        <v>3652</v>
      </c>
      <c r="I1787" s="9" t="s">
        <v>1093</v>
      </c>
      <c r="J1787" s="129">
        <v>42248</v>
      </c>
      <c r="K1787" s="129">
        <v>42217</v>
      </c>
      <c r="L1787" s="129">
        <v>42369</v>
      </c>
      <c r="M1787" s="9" t="s">
        <v>20</v>
      </c>
      <c r="O1787" s="9">
        <v>29</v>
      </c>
      <c r="Q1787" s="9" t="s">
        <v>61</v>
      </c>
      <c r="R1787" s="13">
        <v>6299940</v>
      </c>
      <c r="S1787" s="13">
        <v>6299940</v>
      </c>
      <c r="T1787" s="13">
        <v>6299940</v>
      </c>
      <c r="U1787" s="13">
        <v>1574985</v>
      </c>
      <c r="AF1787" s="51">
        <f t="shared" si="26"/>
        <v>0</v>
      </c>
      <c r="AH1787" s="11">
        <v>42217</v>
      </c>
      <c r="AI1787" s="11">
        <v>42705</v>
      </c>
      <c r="AJ1787" s="13">
        <v>6300829</v>
      </c>
      <c r="AK1787" s="13">
        <v>1574985</v>
      </c>
    </row>
    <row r="1788" spans="1:131" s="18" customFormat="1" ht="19.5" customHeight="1" x14ac:dyDescent="0.25">
      <c r="A1788" s="18">
        <v>1294</v>
      </c>
      <c r="B1788" s="17" t="s">
        <v>3655</v>
      </c>
      <c r="C1788" s="18" t="s">
        <v>3656</v>
      </c>
      <c r="D1788" s="19">
        <v>42793</v>
      </c>
      <c r="G1788" s="19"/>
      <c r="J1788" s="130"/>
      <c r="K1788" s="130"/>
      <c r="L1788" s="130">
        <v>42705</v>
      </c>
      <c r="R1788" s="20"/>
      <c r="S1788" s="20"/>
      <c r="T1788" s="20"/>
      <c r="U1788" s="20"/>
      <c r="V1788" s="20"/>
      <c r="W1788" s="20"/>
      <c r="X1788" s="20"/>
      <c r="Y1788" s="20"/>
      <c r="Z1788" s="20"/>
      <c r="AA1788" s="20"/>
      <c r="AB1788" s="20"/>
      <c r="AC1788" s="20"/>
      <c r="AD1788" s="20"/>
      <c r="AE1788" s="20"/>
      <c r="AF1788" s="80"/>
      <c r="AG1788" s="46"/>
      <c r="AH1788" s="19"/>
      <c r="AI1788" s="19"/>
      <c r="AJ1788" s="20"/>
      <c r="AK1788" s="20"/>
      <c r="AL1788" s="19"/>
      <c r="AM1788" s="19"/>
      <c r="AN1788" s="20"/>
      <c r="AO1788" s="20"/>
      <c r="AP1788" s="19"/>
      <c r="AQ1788" s="19"/>
      <c r="AR1788" s="20"/>
      <c r="AS1788" s="20"/>
      <c r="AT1788" s="19"/>
      <c r="AU1788" s="19"/>
      <c r="AV1788" s="20"/>
      <c r="AW1788" s="20"/>
      <c r="AX1788" s="19"/>
      <c r="AY1788" s="19"/>
      <c r="AZ1788" s="20"/>
      <c r="BA1788" s="20"/>
      <c r="BB1788" s="19"/>
      <c r="BC1788" s="19"/>
      <c r="BD1788" s="20"/>
      <c r="BE1788" s="20"/>
      <c r="BF1788" s="19"/>
      <c r="BG1788" s="19"/>
      <c r="BH1788" s="20"/>
      <c r="BI1788" s="20"/>
      <c r="BJ1788" s="19"/>
      <c r="BK1788" s="19"/>
      <c r="BL1788" s="20"/>
      <c r="BM1788" s="20"/>
      <c r="BN1788" s="19"/>
      <c r="BO1788" s="19"/>
      <c r="BP1788" s="20"/>
      <c r="BQ1788" s="20"/>
      <c r="BT1788" s="20"/>
      <c r="BU1788" s="20"/>
      <c r="BX1788" s="20"/>
      <c r="BY1788" s="20"/>
      <c r="CB1788" s="20"/>
      <c r="CC1788" s="20"/>
      <c r="CF1788" s="20"/>
      <c r="CG1788" s="20"/>
      <c r="CJ1788" s="20"/>
      <c r="CK1788" s="20"/>
      <c r="CN1788" s="20"/>
      <c r="CO1788" s="20"/>
      <c r="CP1788" s="19"/>
      <c r="CQ1788" s="19"/>
      <c r="CR1788" s="20"/>
      <c r="CS1788" s="20"/>
      <c r="CT1788" s="19"/>
      <c r="CU1788" s="19"/>
      <c r="CV1788" s="20"/>
      <c r="CW1788" s="20"/>
      <c r="CX1788" s="96"/>
      <c r="CY1788" s="96"/>
      <c r="CZ1788" s="20"/>
      <c r="DA1788" s="20"/>
      <c r="DB1788" s="96"/>
      <c r="DC1788" s="96"/>
      <c r="DD1788" s="20"/>
      <c r="DE1788" s="20"/>
      <c r="DF1788" s="96"/>
      <c r="DG1788" s="96"/>
      <c r="DH1788" s="20"/>
      <c r="DI1788" s="20"/>
      <c r="DJ1788" s="96"/>
      <c r="DK1788" s="96"/>
      <c r="DL1788" s="20"/>
      <c r="DM1788" s="20"/>
      <c r="DN1788" s="96"/>
      <c r="DO1788" s="96"/>
      <c r="DP1788" s="20"/>
      <c r="DQ1788" s="20"/>
      <c r="DR1788" s="96"/>
      <c r="DS1788" s="96"/>
      <c r="DT1788" s="20"/>
      <c r="DU1788" s="20"/>
      <c r="DV1788" s="96"/>
      <c r="DW1788" s="96"/>
      <c r="DX1788" s="20"/>
      <c r="DY1788" s="20"/>
      <c r="DZ1788" s="56"/>
      <c r="EA1788" s="57"/>
    </row>
    <row r="1789" spans="1:131" ht="19.5" customHeight="1" x14ac:dyDescent="0.25">
      <c r="A1789" s="9">
        <v>1295</v>
      </c>
      <c r="B1789" s="10" t="s">
        <v>3657</v>
      </c>
      <c r="C1789" s="9" t="s">
        <v>3658</v>
      </c>
      <c r="E1789" s="9" t="s">
        <v>22</v>
      </c>
      <c r="F1789" s="9" t="s">
        <v>3029</v>
      </c>
      <c r="I1789" s="9" t="s">
        <v>78</v>
      </c>
      <c r="J1789" s="129">
        <v>42443</v>
      </c>
      <c r="K1789" s="129">
        <v>42170</v>
      </c>
      <c r="L1789" s="129">
        <v>42750</v>
      </c>
      <c r="O1789" s="9">
        <v>32</v>
      </c>
      <c r="Q1789" s="9" t="s">
        <v>54</v>
      </c>
      <c r="S1789" s="13">
        <v>20930000</v>
      </c>
      <c r="T1789" s="13">
        <v>20930000</v>
      </c>
      <c r="U1789" s="13">
        <v>5232500</v>
      </c>
      <c r="AF1789" s="51">
        <f t="shared" si="26"/>
        <v>0</v>
      </c>
      <c r="AH1789" s="11">
        <v>42170</v>
      </c>
      <c r="AI1789" s="11">
        <v>42855</v>
      </c>
      <c r="AJ1789" s="13">
        <v>18524160</v>
      </c>
      <c r="AK1789" s="13">
        <v>4631040</v>
      </c>
    </row>
    <row r="1790" spans="1:131" s="18" customFormat="1" ht="19.5" customHeight="1" x14ac:dyDescent="0.25">
      <c r="A1790" s="18">
        <v>1295</v>
      </c>
      <c r="B1790" s="17" t="s">
        <v>3657</v>
      </c>
      <c r="C1790" s="18" t="s">
        <v>3658</v>
      </c>
      <c r="D1790" s="19">
        <v>42717</v>
      </c>
      <c r="G1790" s="19"/>
      <c r="J1790" s="130"/>
      <c r="K1790" s="130"/>
      <c r="L1790" s="130">
        <v>42855</v>
      </c>
      <c r="R1790" s="20"/>
      <c r="S1790" s="20"/>
      <c r="T1790" s="20"/>
      <c r="U1790" s="20"/>
      <c r="V1790" s="20"/>
      <c r="W1790" s="20"/>
      <c r="X1790" s="20"/>
      <c r="Y1790" s="20"/>
      <c r="Z1790" s="20"/>
      <c r="AA1790" s="20"/>
      <c r="AB1790" s="20"/>
      <c r="AC1790" s="20"/>
      <c r="AD1790" s="20"/>
      <c r="AE1790" s="20"/>
      <c r="AF1790" s="80"/>
      <c r="AG1790" s="46"/>
      <c r="AH1790" s="19"/>
      <c r="AI1790" s="19"/>
      <c r="AJ1790" s="20"/>
      <c r="AK1790" s="20"/>
      <c r="AL1790" s="19"/>
      <c r="AM1790" s="19"/>
      <c r="AN1790" s="20"/>
      <c r="AO1790" s="20"/>
      <c r="AP1790" s="19"/>
      <c r="AQ1790" s="19"/>
      <c r="AR1790" s="20"/>
      <c r="AS1790" s="20"/>
      <c r="AT1790" s="19"/>
      <c r="AU1790" s="19"/>
      <c r="AV1790" s="20"/>
      <c r="AW1790" s="20"/>
      <c r="AX1790" s="19"/>
      <c r="AY1790" s="19"/>
      <c r="AZ1790" s="20"/>
      <c r="BA1790" s="20"/>
      <c r="BB1790" s="19"/>
      <c r="BC1790" s="19"/>
      <c r="BD1790" s="20"/>
      <c r="BE1790" s="20"/>
      <c r="BF1790" s="19"/>
      <c r="BG1790" s="19"/>
      <c r="BH1790" s="20"/>
      <c r="BI1790" s="20"/>
      <c r="BJ1790" s="19"/>
      <c r="BK1790" s="19"/>
      <c r="BL1790" s="20"/>
      <c r="BM1790" s="20"/>
      <c r="BN1790" s="19"/>
      <c r="BO1790" s="19"/>
      <c r="BP1790" s="20"/>
      <c r="BQ1790" s="20"/>
      <c r="BT1790" s="20"/>
      <c r="BU1790" s="20"/>
      <c r="BX1790" s="20"/>
      <c r="BY1790" s="20"/>
      <c r="CB1790" s="20"/>
      <c r="CC1790" s="20"/>
      <c r="CF1790" s="20"/>
      <c r="CG1790" s="20"/>
      <c r="CJ1790" s="20"/>
      <c r="CK1790" s="20"/>
      <c r="CN1790" s="20"/>
      <c r="CO1790" s="20"/>
      <c r="CP1790" s="19"/>
      <c r="CQ1790" s="19"/>
      <c r="CR1790" s="20"/>
      <c r="CS1790" s="20"/>
      <c r="CT1790" s="19"/>
      <c r="CU1790" s="19"/>
      <c r="CV1790" s="20"/>
      <c r="CW1790" s="20"/>
      <c r="CX1790" s="96"/>
      <c r="CY1790" s="96"/>
      <c r="CZ1790" s="20"/>
      <c r="DA1790" s="20"/>
      <c r="DB1790" s="96"/>
      <c r="DC1790" s="96"/>
      <c r="DD1790" s="20"/>
      <c r="DE1790" s="20"/>
      <c r="DF1790" s="96"/>
      <c r="DG1790" s="96"/>
      <c r="DH1790" s="20"/>
      <c r="DI1790" s="20"/>
      <c r="DJ1790" s="96"/>
      <c r="DK1790" s="96"/>
      <c r="DL1790" s="20"/>
      <c r="DM1790" s="20"/>
      <c r="DN1790" s="96"/>
      <c r="DO1790" s="96"/>
      <c r="DP1790" s="20"/>
      <c r="DQ1790" s="20"/>
      <c r="DR1790" s="96"/>
      <c r="DS1790" s="96"/>
      <c r="DT1790" s="20"/>
      <c r="DU1790" s="20"/>
      <c r="DV1790" s="96"/>
      <c r="DW1790" s="96"/>
      <c r="DX1790" s="20"/>
      <c r="DY1790" s="20"/>
      <c r="DZ1790" s="56"/>
      <c r="EA1790" s="57"/>
    </row>
    <row r="1791" spans="1:131" ht="19.5" customHeight="1" x14ac:dyDescent="0.25">
      <c r="A1791" s="9">
        <v>1296</v>
      </c>
      <c r="B1791" s="10" t="s">
        <v>3659</v>
      </c>
      <c r="C1791" s="9" t="s">
        <v>3660</v>
      </c>
      <c r="E1791" s="9" t="s">
        <v>22</v>
      </c>
      <c r="F1791" s="9" t="s">
        <v>3029</v>
      </c>
      <c r="I1791" s="9" t="s">
        <v>78</v>
      </c>
      <c r="M1791" s="9" t="s">
        <v>20</v>
      </c>
      <c r="O1791" s="9">
        <v>32</v>
      </c>
      <c r="AF1791" s="51">
        <f t="shared" si="26"/>
        <v>0</v>
      </c>
    </row>
    <row r="1792" spans="1:131" ht="19.5" customHeight="1" x14ac:dyDescent="0.25">
      <c r="A1792" s="9">
        <v>1297</v>
      </c>
      <c r="B1792" s="10" t="s">
        <v>3659</v>
      </c>
      <c r="C1792" s="9" t="s">
        <v>3662</v>
      </c>
      <c r="E1792" s="9" t="s">
        <v>401</v>
      </c>
      <c r="F1792" s="9" t="s">
        <v>3663</v>
      </c>
      <c r="I1792" s="9" t="s">
        <v>122</v>
      </c>
      <c r="J1792" s="129">
        <v>42212</v>
      </c>
      <c r="K1792" s="129">
        <v>41982</v>
      </c>
      <c r="L1792" s="129">
        <v>42333</v>
      </c>
      <c r="O1792" s="9">
        <v>30</v>
      </c>
      <c r="Q1792" s="9" t="s">
        <v>54</v>
      </c>
      <c r="S1792" s="13">
        <v>8000000</v>
      </c>
      <c r="T1792" s="13">
        <v>8000000</v>
      </c>
      <c r="U1792" s="13">
        <v>2000000</v>
      </c>
      <c r="AF1792" s="51">
        <f t="shared" si="26"/>
        <v>0</v>
      </c>
    </row>
    <row r="1793" spans="1:131" s="18" customFormat="1" ht="19.5" customHeight="1" x14ac:dyDescent="0.25">
      <c r="A1793" s="18">
        <v>1297</v>
      </c>
      <c r="B1793" s="17" t="s">
        <v>3659</v>
      </c>
      <c r="C1793" s="18" t="s">
        <v>3664</v>
      </c>
      <c r="D1793" s="19">
        <v>42345</v>
      </c>
      <c r="G1793" s="19"/>
      <c r="J1793" s="130"/>
      <c r="K1793" s="130"/>
      <c r="L1793" s="130"/>
      <c r="R1793" s="20"/>
      <c r="S1793" s="20"/>
      <c r="T1793" s="20"/>
      <c r="U1793" s="20"/>
      <c r="V1793" s="20"/>
      <c r="W1793" s="20"/>
      <c r="X1793" s="20"/>
      <c r="Y1793" s="20"/>
      <c r="Z1793" s="20"/>
      <c r="AA1793" s="20"/>
      <c r="AB1793" s="20"/>
      <c r="AC1793" s="20"/>
      <c r="AD1793" s="20"/>
      <c r="AE1793" s="20"/>
      <c r="AF1793" s="80">
        <f t="shared" si="26"/>
        <v>0</v>
      </c>
      <c r="AG1793" s="46"/>
      <c r="AH1793" s="19"/>
      <c r="AI1793" s="19"/>
      <c r="AJ1793" s="20"/>
      <c r="AK1793" s="20"/>
      <c r="AL1793" s="19"/>
      <c r="AM1793" s="19"/>
      <c r="AN1793" s="20"/>
      <c r="AO1793" s="20"/>
      <c r="AP1793" s="19"/>
      <c r="AQ1793" s="19"/>
      <c r="AR1793" s="20"/>
      <c r="AS1793" s="20"/>
      <c r="AT1793" s="19"/>
      <c r="AU1793" s="19"/>
      <c r="AV1793" s="20"/>
      <c r="AW1793" s="20"/>
      <c r="AX1793" s="19"/>
      <c r="AY1793" s="19"/>
      <c r="AZ1793" s="20"/>
      <c r="BA1793" s="20"/>
      <c r="BB1793" s="19"/>
      <c r="BC1793" s="19"/>
      <c r="BD1793" s="20"/>
      <c r="BE1793" s="20"/>
      <c r="BF1793" s="19"/>
      <c r="BG1793" s="19"/>
      <c r="BH1793" s="20"/>
      <c r="BI1793" s="20"/>
      <c r="BJ1793" s="19"/>
      <c r="BK1793" s="19"/>
      <c r="BL1793" s="20"/>
      <c r="BM1793" s="20"/>
      <c r="BN1793" s="19"/>
      <c r="BO1793" s="19"/>
      <c r="BP1793" s="20"/>
      <c r="BQ1793" s="20"/>
      <c r="BT1793" s="20"/>
      <c r="BU1793" s="20"/>
      <c r="BX1793" s="20"/>
      <c r="BY1793" s="20"/>
      <c r="CB1793" s="20"/>
      <c r="CC1793" s="20"/>
      <c r="CF1793" s="20"/>
      <c r="CG1793" s="20"/>
      <c r="CJ1793" s="20"/>
      <c r="CK1793" s="20"/>
      <c r="CN1793" s="20"/>
      <c r="CO1793" s="20"/>
      <c r="CP1793" s="19"/>
      <c r="CQ1793" s="19"/>
      <c r="CR1793" s="20"/>
      <c r="CS1793" s="20"/>
      <c r="CT1793" s="19"/>
      <c r="CU1793" s="19"/>
      <c r="CV1793" s="20"/>
      <c r="CW1793" s="20"/>
      <c r="CX1793" s="96"/>
      <c r="CY1793" s="96"/>
      <c r="CZ1793" s="20"/>
      <c r="DA1793" s="20"/>
      <c r="DB1793" s="96"/>
      <c r="DC1793" s="96"/>
      <c r="DD1793" s="20"/>
      <c r="DE1793" s="20"/>
      <c r="DF1793" s="96"/>
      <c r="DG1793" s="96"/>
      <c r="DH1793" s="20"/>
      <c r="DI1793" s="20"/>
      <c r="DJ1793" s="96"/>
      <c r="DK1793" s="96"/>
      <c r="DL1793" s="20"/>
      <c r="DM1793" s="20"/>
      <c r="DN1793" s="96"/>
      <c r="DO1793" s="96"/>
      <c r="DP1793" s="20"/>
      <c r="DQ1793" s="20"/>
      <c r="DR1793" s="96"/>
      <c r="DS1793" s="96"/>
      <c r="DT1793" s="20"/>
      <c r="DU1793" s="20"/>
      <c r="DV1793" s="96"/>
      <c r="DW1793" s="96"/>
      <c r="DX1793" s="20"/>
      <c r="DY1793" s="20"/>
      <c r="DZ1793" s="56"/>
      <c r="EA1793" s="57"/>
    </row>
    <row r="1794" spans="1:131" ht="40.5" customHeight="1" x14ac:dyDescent="0.25">
      <c r="A1794" s="9">
        <v>1298</v>
      </c>
      <c r="B1794" s="10" t="s">
        <v>3665</v>
      </c>
      <c r="C1794" s="9" t="s">
        <v>3666</v>
      </c>
      <c r="E1794" s="9" t="s">
        <v>3099</v>
      </c>
      <c r="F1794" s="9" t="s">
        <v>746</v>
      </c>
      <c r="I1794" s="9" t="s">
        <v>25</v>
      </c>
      <c r="J1794" s="129">
        <v>42224</v>
      </c>
      <c r="K1794" s="129">
        <v>42193</v>
      </c>
      <c r="L1794" s="129">
        <v>42643</v>
      </c>
      <c r="O1794" s="9">
        <v>29</v>
      </c>
      <c r="Q1794" s="9" t="s">
        <v>54</v>
      </c>
      <c r="S1794" s="13">
        <v>38800000</v>
      </c>
      <c r="T1794" s="13">
        <v>38800000</v>
      </c>
      <c r="U1794" s="13">
        <v>9700000</v>
      </c>
      <c r="AF1794" s="51">
        <f t="shared" si="26"/>
        <v>0</v>
      </c>
      <c r="AH1794" s="11">
        <v>42217</v>
      </c>
      <c r="AI1794" s="11">
        <v>42277</v>
      </c>
      <c r="AJ1794" s="13">
        <v>23130291</v>
      </c>
      <c r="AK1794" s="13">
        <v>5782573</v>
      </c>
      <c r="AL1794" s="11">
        <v>42278</v>
      </c>
      <c r="AM1794" s="11">
        <v>42338</v>
      </c>
      <c r="AN1794" s="13">
        <v>6179989</v>
      </c>
      <c r="AO1794" s="13">
        <v>1544997</v>
      </c>
      <c r="AP1794" s="11">
        <v>42339</v>
      </c>
      <c r="AQ1794" s="11">
        <v>42400</v>
      </c>
      <c r="AR1794" s="13">
        <v>8558470</v>
      </c>
      <c r="AS1794" s="13">
        <v>2139618</v>
      </c>
    </row>
    <row r="1795" spans="1:131" ht="19.5" customHeight="1" x14ac:dyDescent="0.25">
      <c r="A1795" s="9">
        <v>1299</v>
      </c>
      <c r="B1795" s="10" t="s">
        <v>3669</v>
      </c>
      <c r="C1795" s="9" t="s">
        <v>3667</v>
      </c>
      <c r="E1795" s="9" t="s">
        <v>3668</v>
      </c>
      <c r="F1795" s="9" t="s">
        <v>2583</v>
      </c>
      <c r="H1795" s="9" t="s">
        <v>202</v>
      </c>
      <c r="I1795" s="9" t="s">
        <v>35</v>
      </c>
      <c r="J1795" s="129">
        <v>42258</v>
      </c>
      <c r="K1795" s="129">
        <v>42151</v>
      </c>
      <c r="L1795" s="129">
        <v>42643</v>
      </c>
      <c r="O1795" s="9">
        <v>21</v>
      </c>
      <c r="Q1795" s="9" t="s">
        <v>61</v>
      </c>
      <c r="R1795" s="13">
        <v>2276277155</v>
      </c>
      <c r="S1795" s="13">
        <v>1970371623</v>
      </c>
      <c r="T1795" s="13">
        <v>1970371623</v>
      </c>
      <c r="U1795" s="13">
        <v>492592906</v>
      </c>
      <c r="AH1795" s="11">
        <v>42186</v>
      </c>
      <c r="AI1795" s="11">
        <v>42369</v>
      </c>
      <c r="AJ1795" s="13">
        <v>1427159856</v>
      </c>
      <c r="AK1795" s="13">
        <v>356789964</v>
      </c>
      <c r="AL1795" s="11">
        <v>42370</v>
      </c>
      <c r="AM1795" s="11">
        <v>42551</v>
      </c>
      <c r="AN1795" s="13">
        <v>37447376</v>
      </c>
      <c r="AO1795" s="13">
        <v>9361844</v>
      </c>
    </row>
    <row r="1796" spans="1:131" ht="19.5" customHeight="1" x14ac:dyDescent="0.25">
      <c r="A1796" s="9">
        <v>1300</v>
      </c>
      <c r="B1796" s="10" t="s">
        <v>3670</v>
      </c>
      <c r="C1796" s="9" t="s">
        <v>3671</v>
      </c>
      <c r="E1796" s="9" t="s">
        <v>3316</v>
      </c>
      <c r="F1796" s="9" t="s">
        <v>3317</v>
      </c>
      <c r="I1796" s="9" t="s">
        <v>28</v>
      </c>
      <c r="J1796" s="129">
        <v>42240</v>
      </c>
      <c r="K1796" s="129">
        <v>42197</v>
      </c>
      <c r="L1796" s="129">
        <v>42579</v>
      </c>
      <c r="M1796" s="9" t="s">
        <v>20</v>
      </c>
      <c r="O1796" s="9">
        <v>31</v>
      </c>
      <c r="Q1796" s="9" t="s">
        <v>54</v>
      </c>
      <c r="S1796" s="13">
        <v>6600000</v>
      </c>
      <c r="T1796" s="13">
        <v>6600000</v>
      </c>
      <c r="U1796" s="13">
        <v>1600000</v>
      </c>
      <c r="AF1796" s="51">
        <f t="shared" si="26"/>
        <v>0</v>
      </c>
      <c r="AH1796" s="11">
        <v>42197</v>
      </c>
      <c r="AI1796" s="11">
        <v>42460</v>
      </c>
      <c r="AJ1796" s="13">
        <v>6616123</v>
      </c>
      <c r="AK1796" s="13">
        <v>1600000</v>
      </c>
    </row>
    <row r="1797" spans="1:131" ht="19.5" customHeight="1" x14ac:dyDescent="0.25">
      <c r="A1797" s="9">
        <v>1301</v>
      </c>
      <c r="B1797" s="10" t="s">
        <v>3672</v>
      </c>
      <c r="C1797" s="9" t="s">
        <v>3673</v>
      </c>
      <c r="E1797" s="9" t="s">
        <v>104</v>
      </c>
      <c r="F1797" s="9" t="s">
        <v>360</v>
      </c>
      <c r="I1797" s="9" t="s">
        <v>35</v>
      </c>
      <c r="J1797" s="129">
        <v>42252</v>
      </c>
      <c r="K1797" s="129">
        <v>42224</v>
      </c>
      <c r="L1797" s="129">
        <v>42369</v>
      </c>
      <c r="O1797" s="9">
        <v>22</v>
      </c>
      <c r="Q1797" s="9" t="s">
        <v>61</v>
      </c>
      <c r="S1797" s="13">
        <v>259990476</v>
      </c>
      <c r="T1797" s="13">
        <v>259990476</v>
      </c>
      <c r="U1797" s="13">
        <v>64997619</v>
      </c>
      <c r="AF1797" s="51">
        <f t="shared" si="26"/>
        <v>0</v>
      </c>
      <c r="AH1797" s="11">
        <v>42224</v>
      </c>
      <c r="AI1797" s="11">
        <v>42277</v>
      </c>
      <c r="AJ1797" s="13">
        <v>98979395</v>
      </c>
      <c r="AK1797" s="13">
        <v>24744849</v>
      </c>
      <c r="AL1797" s="11">
        <v>42278</v>
      </c>
      <c r="AM1797" s="11">
        <v>42369</v>
      </c>
      <c r="AN1797" s="13">
        <v>20198729</v>
      </c>
      <c r="AO1797" s="13">
        <v>5049682</v>
      </c>
      <c r="AP1797" s="11">
        <v>42370</v>
      </c>
      <c r="AQ1797" s="11">
        <v>42490</v>
      </c>
      <c r="AR1797" s="13">
        <v>21048270</v>
      </c>
      <c r="AS1797" s="13">
        <v>5262067</v>
      </c>
      <c r="AT1797" s="11">
        <v>42224</v>
      </c>
      <c r="AU1797" s="11">
        <v>42490</v>
      </c>
      <c r="AV1797" s="13">
        <v>141482443</v>
      </c>
      <c r="AW1797" s="13">
        <v>314012</v>
      </c>
      <c r="DZ1797" s="54">
        <v>141482443</v>
      </c>
      <c r="EA1797" s="55">
        <v>35370610</v>
      </c>
    </row>
    <row r="1798" spans="1:131" s="18" customFormat="1" ht="19.5" customHeight="1" x14ac:dyDescent="0.25">
      <c r="A1798" s="18">
        <v>1301</v>
      </c>
      <c r="B1798" s="17" t="s">
        <v>3672</v>
      </c>
      <c r="C1798" s="18" t="s">
        <v>4308</v>
      </c>
      <c r="D1798" s="19">
        <v>42464</v>
      </c>
      <c r="G1798" s="19"/>
      <c r="J1798" s="130"/>
      <c r="K1798" s="130"/>
      <c r="L1798" s="130">
        <v>42643</v>
      </c>
      <c r="R1798" s="20"/>
      <c r="S1798" s="20">
        <v>292342577</v>
      </c>
      <c r="T1798" s="20">
        <v>292342577</v>
      </c>
      <c r="U1798" s="20">
        <v>73085644</v>
      </c>
      <c r="V1798" s="20"/>
      <c r="W1798" s="20"/>
      <c r="X1798" s="20"/>
      <c r="Y1798" s="20"/>
      <c r="Z1798" s="20"/>
      <c r="AA1798" s="20"/>
      <c r="AB1798" s="20"/>
      <c r="AC1798" s="20"/>
      <c r="AD1798" s="20"/>
      <c r="AE1798" s="20"/>
      <c r="AF1798" s="80"/>
      <c r="AG1798" s="46"/>
      <c r="AH1798" s="19"/>
      <c r="AI1798" s="19"/>
      <c r="AJ1798" s="20"/>
      <c r="AK1798" s="20"/>
      <c r="AL1798" s="19"/>
      <c r="AM1798" s="19"/>
      <c r="AN1798" s="20"/>
      <c r="AO1798" s="20"/>
      <c r="AP1798" s="19"/>
      <c r="AQ1798" s="19"/>
      <c r="AR1798" s="20"/>
      <c r="AS1798" s="20"/>
      <c r="AT1798" s="19"/>
      <c r="AU1798" s="19"/>
      <c r="AV1798" s="20"/>
      <c r="AW1798" s="20"/>
      <c r="AX1798" s="19"/>
      <c r="AY1798" s="19"/>
      <c r="AZ1798" s="20"/>
      <c r="BA1798" s="20"/>
      <c r="BB1798" s="19"/>
      <c r="BC1798" s="19"/>
      <c r="BD1798" s="20"/>
      <c r="BE1798" s="20"/>
      <c r="BF1798" s="19"/>
      <c r="BG1798" s="19"/>
      <c r="BH1798" s="20"/>
      <c r="BI1798" s="20"/>
      <c r="BJ1798" s="19"/>
      <c r="BK1798" s="19"/>
      <c r="BL1798" s="20"/>
      <c r="BM1798" s="20"/>
      <c r="BN1798" s="19"/>
      <c r="BO1798" s="19"/>
      <c r="BP1798" s="20"/>
      <c r="BQ1798" s="20"/>
      <c r="BT1798" s="20"/>
      <c r="BU1798" s="20"/>
      <c r="BX1798" s="20"/>
      <c r="BY1798" s="20"/>
      <c r="CB1798" s="20"/>
      <c r="CC1798" s="20"/>
      <c r="CF1798" s="20"/>
      <c r="CG1798" s="20"/>
      <c r="CJ1798" s="20"/>
      <c r="CK1798" s="20"/>
      <c r="CN1798" s="20"/>
      <c r="CO1798" s="20"/>
      <c r="CP1798" s="19"/>
      <c r="CQ1798" s="19"/>
      <c r="CR1798" s="20"/>
      <c r="CS1798" s="20"/>
      <c r="CT1798" s="19"/>
      <c r="CU1798" s="19"/>
      <c r="CV1798" s="20"/>
      <c r="CW1798" s="20"/>
      <c r="CX1798" s="96"/>
      <c r="CY1798" s="96"/>
      <c r="CZ1798" s="20"/>
      <c r="DA1798" s="20"/>
      <c r="DB1798" s="96"/>
      <c r="DC1798" s="96"/>
      <c r="DD1798" s="20"/>
      <c r="DE1798" s="20"/>
      <c r="DF1798" s="96"/>
      <c r="DG1798" s="96"/>
      <c r="DH1798" s="20"/>
      <c r="DI1798" s="20"/>
      <c r="DJ1798" s="96"/>
      <c r="DK1798" s="96"/>
      <c r="DL1798" s="20"/>
      <c r="DM1798" s="20"/>
      <c r="DN1798" s="96"/>
      <c r="DO1798" s="96"/>
      <c r="DP1798" s="20"/>
      <c r="DQ1798" s="20"/>
      <c r="DR1798" s="96"/>
      <c r="DS1798" s="96"/>
      <c r="DT1798" s="20"/>
      <c r="DU1798" s="20"/>
      <c r="DV1798" s="96"/>
      <c r="DW1798" s="96"/>
      <c r="DX1798" s="20"/>
      <c r="DY1798" s="20"/>
      <c r="DZ1798" s="56"/>
      <c r="EA1798" s="57"/>
    </row>
    <row r="1799" spans="1:131" ht="19.5" customHeight="1" x14ac:dyDescent="0.25">
      <c r="A1799" s="9">
        <v>1302</v>
      </c>
      <c r="B1799" s="10" t="s">
        <v>3674</v>
      </c>
      <c r="C1799" s="9" t="s">
        <v>3675</v>
      </c>
      <c r="E1799" s="9" t="s">
        <v>3676</v>
      </c>
      <c r="F1799" s="9" t="s">
        <v>448</v>
      </c>
      <c r="I1799" s="9" t="s">
        <v>28</v>
      </c>
      <c r="J1799" s="129">
        <v>42254</v>
      </c>
      <c r="K1799" s="129">
        <v>42156</v>
      </c>
      <c r="L1799" s="129">
        <v>42277</v>
      </c>
      <c r="O1799" s="9">
        <v>24</v>
      </c>
      <c r="Q1799" s="9" t="s">
        <v>54</v>
      </c>
      <c r="S1799" s="13">
        <v>8410000</v>
      </c>
      <c r="T1799" s="13">
        <v>8410000</v>
      </c>
      <c r="U1799" s="13">
        <v>2102500</v>
      </c>
      <c r="AF1799" s="51">
        <f t="shared" si="26"/>
        <v>0</v>
      </c>
      <c r="AH1799" s="11">
        <v>42215</v>
      </c>
      <c r="AI1799" s="11">
        <v>42550</v>
      </c>
      <c r="AJ1799" s="13">
        <v>7317641</v>
      </c>
      <c r="AK1799" s="13">
        <v>1829410</v>
      </c>
    </row>
    <row r="1800" spans="1:131" s="18" customFormat="1" ht="19.5" customHeight="1" x14ac:dyDescent="0.25">
      <c r="A1800" s="18">
        <v>1302</v>
      </c>
      <c r="B1800" s="17" t="s">
        <v>3674</v>
      </c>
      <c r="C1800" s="18" t="s">
        <v>3675</v>
      </c>
      <c r="D1800" s="19">
        <v>42354</v>
      </c>
      <c r="G1800" s="19"/>
      <c r="J1800" s="130"/>
      <c r="K1800" s="130"/>
      <c r="L1800" s="130">
        <v>42521</v>
      </c>
      <c r="R1800" s="20"/>
      <c r="S1800" s="20"/>
      <c r="T1800" s="20"/>
      <c r="U1800" s="20"/>
      <c r="V1800" s="20"/>
      <c r="W1800" s="20"/>
      <c r="X1800" s="20"/>
      <c r="Y1800" s="20"/>
      <c r="Z1800" s="20"/>
      <c r="AA1800" s="20"/>
      <c r="AB1800" s="20"/>
      <c r="AC1800" s="20"/>
      <c r="AD1800" s="20"/>
      <c r="AE1800" s="20"/>
      <c r="AF1800" s="80">
        <f t="shared" si="26"/>
        <v>0</v>
      </c>
      <c r="AG1800" s="46"/>
      <c r="AH1800" s="19"/>
      <c r="AI1800" s="19"/>
      <c r="AJ1800" s="20"/>
      <c r="AK1800" s="20"/>
      <c r="AL1800" s="19"/>
      <c r="AM1800" s="19"/>
      <c r="AN1800" s="20"/>
      <c r="AO1800" s="20"/>
      <c r="AP1800" s="19"/>
      <c r="AQ1800" s="19"/>
      <c r="AR1800" s="20"/>
      <c r="AS1800" s="20"/>
      <c r="AT1800" s="19"/>
      <c r="AU1800" s="19"/>
      <c r="AV1800" s="20"/>
      <c r="AW1800" s="20"/>
      <c r="AX1800" s="19"/>
      <c r="AY1800" s="19"/>
      <c r="AZ1800" s="20"/>
      <c r="BA1800" s="20"/>
      <c r="BB1800" s="19"/>
      <c r="BC1800" s="19"/>
      <c r="BD1800" s="20"/>
      <c r="BE1800" s="20"/>
      <c r="BF1800" s="19"/>
      <c r="BG1800" s="19"/>
      <c r="BH1800" s="20"/>
      <c r="BI1800" s="20"/>
      <c r="BJ1800" s="19"/>
      <c r="BK1800" s="19"/>
      <c r="BL1800" s="20"/>
      <c r="BM1800" s="20"/>
      <c r="BN1800" s="19"/>
      <c r="BO1800" s="19"/>
      <c r="BP1800" s="20"/>
      <c r="BQ1800" s="20"/>
      <c r="BT1800" s="20"/>
      <c r="BU1800" s="20"/>
      <c r="BX1800" s="20"/>
      <c r="BY1800" s="20"/>
      <c r="CB1800" s="20"/>
      <c r="CC1800" s="20"/>
      <c r="CF1800" s="20"/>
      <c r="CG1800" s="20"/>
      <c r="CJ1800" s="20"/>
      <c r="CK1800" s="20"/>
      <c r="CN1800" s="20"/>
      <c r="CO1800" s="20"/>
      <c r="CP1800" s="19"/>
      <c r="CQ1800" s="19"/>
      <c r="CR1800" s="20"/>
      <c r="CS1800" s="20"/>
      <c r="CT1800" s="19"/>
      <c r="CU1800" s="19"/>
      <c r="CV1800" s="20"/>
      <c r="CW1800" s="20"/>
      <c r="CX1800" s="96"/>
      <c r="CY1800" s="96"/>
      <c r="CZ1800" s="20"/>
      <c r="DA1800" s="20"/>
      <c r="DB1800" s="96"/>
      <c r="DC1800" s="96"/>
      <c r="DD1800" s="20"/>
      <c r="DE1800" s="20"/>
      <c r="DF1800" s="96"/>
      <c r="DG1800" s="96"/>
      <c r="DH1800" s="20"/>
      <c r="DI1800" s="20"/>
      <c r="DJ1800" s="96"/>
      <c r="DK1800" s="96"/>
      <c r="DL1800" s="20"/>
      <c r="DM1800" s="20"/>
      <c r="DN1800" s="96"/>
      <c r="DO1800" s="96"/>
      <c r="DP1800" s="20"/>
      <c r="DQ1800" s="20"/>
      <c r="DR1800" s="96"/>
      <c r="DS1800" s="96"/>
      <c r="DT1800" s="20"/>
      <c r="DU1800" s="20"/>
      <c r="DV1800" s="96"/>
      <c r="DW1800" s="96"/>
      <c r="DX1800" s="20"/>
      <c r="DY1800" s="20"/>
      <c r="DZ1800" s="56"/>
      <c r="EA1800" s="57"/>
    </row>
    <row r="1801" spans="1:131" s="18" customFormat="1" ht="19.5" customHeight="1" x14ac:dyDescent="0.25">
      <c r="A1801" s="18">
        <v>1302</v>
      </c>
      <c r="B1801" s="17" t="s">
        <v>3674</v>
      </c>
      <c r="C1801" s="18" t="s">
        <v>3675</v>
      </c>
      <c r="D1801" s="19">
        <v>42502</v>
      </c>
      <c r="G1801" s="19"/>
      <c r="J1801" s="130"/>
      <c r="K1801" s="130"/>
      <c r="L1801" s="130">
        <v>42582</v>
      </c>
      <c r="R1801" s="20"/>
      <c r="S1801" s="20"/>
      <c r="T1801" s="20"/>
      <c r="U1801" s="20"/>
      <c r="V1801" s="20"/>
      <c r="W1801" s="20"/>
      <c r="X1801" s="20"/>
      <c r="Y1801" s="20"/>
      <c r="Z1801" s="20"/>
      <c r="AA1801" s="20"/>
      <c r="AB1801" s="20"/>
      <c r="AC1801" s="20"/>
      <c r="AD1801" s="20"/>
      <c r="AE1801" s="20"/>
      <c r="AF1801" s="80"/>
      <c r="AG1801" s="46"/>
      <c r="AH1801" s="19"/>
      <c r="AI1801" s="19"/>
      <c r="AJ1801" s="20"/>
      <c r="AK1801" s="20"/>
      <c r="AL1801" s="19"/>
      <c r="AM1801" s="19"/>
      <c r="AN1801" s="20"/>
      <c r="AO1801" s="20"/>
      <c r="AP1801" s="19"/>
      <c r="AQ1801" s="19"/>
      <c r="AR1801" s="20"/>
      <c r="AS1801" s="20"/>
      <c r="AT1801" s="19"/>
      <c r="AU1801" s="19"/>
      <c r="AV1801" s="20"/>
      <c r="AW1801" s="20"/>
      <c r="AX1801" s="19"/>
      <c r="AY1801" s="19"/>
      <c r="AZ1801" s="20"/>
      <c r="BA1801" s="20"/>
      <c r="BB1801" s="19"/>
      <c r="BC1801" s="19"/>
      <c r="BD1801" s="20"/>
      <c r="BE1801" s="20"/>
      <c r="BF1801" s="19"/>
      <c r="BG1801" s="19"/>
      <c r="BH1801" s="20"/>
      <c r="BI1801" s="20"/>
      <c r="BJ1801" s="19"/>
      <c r="BK1801" s="19"/>
      <c r="BL1801" s="20"/>
      <c r="BM1801" s="20"/>
      <c r="BN1801" s="19"/>
      <c r="BO1801" s="19"/>
      <c r="BP1801" s="20"/>
      <c r="BQ1801" s="20"/>
      <c r="BT1801" s="20"/>
      <c r="BU1801" s="20"/>
      <c r="BX1801" s="20"/>
      <c r="BY1801" s="20"/>
      <c r="CB1801" s="20"/>
      <c r="CC1801" s="20"/>
      <c r="CF1801" s="20"/>
      <c r="CG1801" s="20"/>
      <c r="CJ1801" s="20"/>
      <c r="CK1801" s="20"/>
      <c r="CN1801" s="20"/>
      <c r="CO1801" s="20"/>
      <c r="CP1801" s="19"/>
      <c r="CQ1801" s="19"/>
      <c r="CR1801" s="20"/>
      <c r="CS1801" s="20"/>
      <c r="CT1801" s="19"/>
      <c r="CU1801" s="19"/>
      <c r="CV1801" s="20"/>
      <c r="CW1801" s="20"/>
      <c r="CX1801" s="96"/>
      <c r="CY1801" s="96"/>
      <c r="CZ1801" s="20"/>
      <c r="DA1801" s="20"/>
      <c r="DB1801" s="96"/>
      <c r="DC1801" s="96"/>
      <c r="DD1801" s="20"/>
      <c r="DE1801" s="20"/>
      <c r="DF1801" s="96"/>
      <c r="DG1801" s="96"/>
      <c r="DH1801" s="20"/>
      <c r="DI1801" s="20"/>
      <c r="DJ1801" s="96"/>
      <c r="DK1801" s="96"/>
      <c r="DL1801" s="20"/>
      <c r="DM1801" s="20"/>
      <c r="DN1801" s="96"/>
      <c r="DO1801" s="96"/>
      <c r="DP1801" s="20"/>
      <c r="DQ1801" s="20"/>
      <c r="DR1801" s="96"/>
      <c r="DS1801" s="96"/>
      <c r="DT1801" s="20"/>
      <c r="DU1801" s="20"/>
      <c r="DV1801" s="96"/>
      <c r="DW1801" s="96"/>
      <c r="DX1801" s="20"/>
      <c r="DY1801" s="20"/>
      <c r="DZ1801" s="56"/>
      <c r="EA1801" s="57"/>
    </row>
    <row r="1802" spans="1:131" ht="19.5" customHeight="1" x14ac:dyDescent="0.25">
      <c r="A1802" s="9">
        <v>1303</v>
      </c>
      <c r="B1802" s="10" t="s">
        <v>3677</v>
      </c>
      <c r="C1802" s="9" t="s">
        <v>3678</v>
      </c>
      <c r="E1802" s="9" t="s">
        <v>658</v>
      </c>
      <c r="F1802" s="9" t="s">
        <v>659</v>
      </c>
      <c r="H1802" s="9" t="s">
        <v>202</v>
      </c>
      <c r="I1802" s="9" t="s">
        <v>78</v>
      </c>
      <c r="J1802" s="129">
        <v>42262</v>
      </c>
      <c r="K1802" s="129">
        <v>42142</v>
      </c>
      <c r="L1802" s="129">
        <v>42566</v>
      </c>
      <c r="M1802" s="9" t="s">
        <v>20</v>
      </c>
      <c r="O1802" s="9">
        <v>29</v>
      </c>
      <c r="Q1802" s="9" t="s">
        <v>54</v>
      </c>
      <c r="R1802" s="13">
        <v>20000000</v>
      </c>
      <c r="S1802" s="13">
        <v>20000000</v>
      </c>
      <c r="T1802" s="13">
        <v>20000000</v>
      </c>
      <c r="U1802" s="13">
        <v>5000000</v>
      </c>
      <c r="AF1802" s="51">
        <f t="shared" si="26"/>
        <v>0</v>
      </c>
      <c r="AG1802" s="45">
        <v>15000000</v>
      </c>
      <c r="AH1802" s="11">
        <v>42142</v>
      </c>
      <c r="AI1802" s="11">
        <v>42566</v>
      </c>
      <c r="AJ1802" s="13">
        <v>19800000</v>
      </c>
      <c r="AK1802" s="13">
        <v>4950000</v>
      </c>
    </row>
    <row r="1803" spans="1:131" s="18" customFormat="1" ht="19.5" customHeight="1" x14ac:dyDescent="0.25">
      <c r="A1803" s="18">
        <v>1303</v>
      </c>
      <c r="B1803" s="17" t="s">
        <v>3677</v>
      </c>
      <c r="C1803" s="18" t="s">
        <v>3929</v>
      </c>
      <c r="D1803" s="19">
        <v>42437</v>
      </c>
      <c r="G1803" s="19"/>
      <c r="J1803" s="130"/>
      <c r="K1803" s="130"/>
      <c r="L1803" s="130"/>
      <c r="R1803" s="20"/>
      <c r="S1803" s="20"/>
      <c r="T1803" s="20"/>
      <c r="U1803" s="20"/>
      <c r="V1803" s="20"/>
      <c r="W1803" s="20"/>
      <c r="X1803" s="20"/>
      <c r="Y1803" s="20"/>
      <c r="Z1803" s="20"/>
      <c r="AA1803" s="20"/>
      <c r="AB1803" s="20"/>
      <c r="AC1803" s="20"/>
      <c r="AD1803" s="20"/>
      <c r="AE1803" s="20"/>
      <c r="AF1803" s="80"/>
      <c r="AG1803" s="46"/>
      <c r="AH1803" s="19"/>
      <c r="AI1803" s="19"/>
      <c r="AJ1803" s="20"/>
      <c r="AK1803" s="20"/>
      <c r="AL1803" s="19"/>
      <c r="AM1803" s="19"/>
      <c r="AN1803" s="20"/>
      <c r="AO1803" s="20"/>
      <c r="AP1803" s="19"/>
      <c r="AQ1803" s="19"/>
      <c r="AR1803" s="20"/>
      <c r="AS1803" s="20"/>
      <c r="AT1803" s="19"/>
      <c r="AU1803" s="19"/>
      <c r="AV1803" s="20"/>
      <c r="AW1803" s="20"/>
      <c r="AX1803" s="19"/>
      <c r="AY1803" s="19"/>
      <c r="AZ1803" s="20"/>
      <c r="BA1803" s="20"/>
      <c r="BB1803" s="19"/>
      <c r="BC1803" s="19"/>
      <c r="BD1803" s="20"/>
      <c r="BE1803" s="20"/>
      <c r="BF1803" s="19"/>
      <c r="BG1803" s="19"/>
      <c r="BH1803" s="20"/>
      <c r="BI1803" s="20"/>
      <c r="BJ1803" s="19"/>
      <c r="BK1803" s="19"/>
      <c r="BL1803" s="20"/>
      <c r="BM1803" s="20"/>
      <c r="BN1803" s="19"/>
      <c r="BO1803" s="19"/>
      <c r="BP1803" s="20"/>
      <c r="BQ1803" s="20"/>
      <c r="BT1803" s="20"/>
      <c r="BU1803" s="20"/>
      <c r="BX1803" s="20"/>
      <c r="BY1803" s="20"/>
      <c r="CB1803" s="20"/>
      <c r="CC1803" s="20"/>
      <c r="CF1803" s="20"/>
      <c r="CG1803" s="20"/>
      <c r="CJ1803" s="20"/>
      <c r="CK1803" s="20"/>
      <c r="CN1803" s="20"/>
      <c r="CO1803" s="20"/>
      <c r="CP1803" s="19"/>
      <c r="CQ1803" s="19"/>
      <c r="CR1803" s="20"/>
      <c r="CS1803" s="20"/>
      <c r="CT1803" s="19"/>
      <c r="CU1803" s="19"/>
      <c r="CV1803" s="20"/>
      <c r="CW1803" s="20"/>
      <c r="CX1803" s="96"/>
      <c r="CY1803" s="96"/>
      <c r="CZ1803" s="20"/>
      <c r="DA1803" s="20"/>
      <c r="DB1803" s="96"/>
      <c r="DC1803" s="96"/>
      <c r="DD1803" s="20"/>
      <c r="DE1803" s="20"/>
      <c r="DF1803" s="96"/>
      <c r="DG1803" s="96"/>
      <c r="DH1803" s="20"/>
      <c r="DI1803" s="20"/>
      <c r="DJ1803" s="96"/>
      <c r="DK1803" s="96"/>
      <c r="DL1803" s="20"/>
      <c r="DM1803" s="20"/>
      <c r="DN1803" s="96"/>
      <c r="DO1803" s="96"/>
      <c r="DP1803" s="20"/>
      <c r="DQ1803" s="20"/>
      <c r="DR1803" s="96"/>
      <c r="DS1803" s="96"/>
      <c r="DT1803" s="20"/>
      <c r="DU1803" s="20"/>
      <c r="DV1803" s="96"/>
      <c r="DW1803" s="96"/>
      <c r="DX1803" s="20"/>
      <c r="DY1803" s="20"/>
      <c r="DZ1803" s="56"/>
      <c r="EA1803" s="57"/>
    </row>
    <row r="1804" spans="1:131" ht="19.5" customHeight="1" x14ac:dyDescent="0.25">
      <c r="A1804" s="9">
        <v>1304</v>
      </c>
      <c r="B1804" s="10" t="s">
        <v>3679</v>
      </c>
      <c r="C1804" s="9" t="s">
        <v>3680</v>
      </c>
      <c r="E1804" s="9" t="s">
        <v>1092</v>
      </c>
      <c r="F1804" s="9" t="s">
        <v>3921</v>
      </c>
      <c r="H1804" s="9" t="s">
        <v>202</v>
      </c>
      <c r="I1804" s="9" t="s">
        <v>3922</v>
      </c>
      <c r="J1804" s="129">
        <v>42093</v>
      </c>
      <c r="K1804" s="129">
        <v>42083</v>
      </c>
      <c r="L1804" s="129">
        <v>42231</v>
      </c>
      <c r="M1804" s="9" t="s">
        <v>20</v>
      </c>
      <c r="O1804" s="9">
        <v>29</v>
      </c>
      <c r="Q1804" s="9" t="s">
        <v>54</v>
      </c>
      <c r="R1804" s="13">
        <v>4590000</v>
      </c>
      <c r="S1804" s="13">
        <v>4590000</v>
      </c>
      <c r="T1804" s="13">
        <v>4590000</v>
      </c>
      <c r="U1804" s="13">
        <v>1147500</v>
      </c>
      <c r="Z1804" s="13">
        <v>3000000</v>
      </c>
      <c r="AF1804" s="51">
        <f t="shared" si="26"/>
        <v>3000000</v>
      </c>
      <c r="AH1804" s="11">
        <v>42083</v>
      </c>
      <c r="AI1804" s="11">
        <v>42185</v>
      </c>
      <c r="AJ1804" s="13">
        <v>4302447</v>
      </c>
      <c r="AK1804" s="13">
        <v>1075612</v>
      </c>
    </row>
    <row r="1805" spans="1:131" ht="30.75" customHeight="1" x14ac:dyDescent="0.25">
      <c r="A1805" s="9">
        <v>1305</v>
      </c>
      <c r="B1805" s="10" t="s">
        <v>3681</v>
      </c>
      <c r="C1805" s="9" t="s">
        <v>3682</v>
      </c>
      <c r="E1805" s="9" t="s">
        <v>4896</v>
      </c>
      <c r="F1805" s="9" t="s">
        <v>3085</v>
      </c>
      <c r="H1805" s="9" t="s">
        <v>202</v>
      </c>
      <c r="I1805" s="9" t="s">
        <v>25</v>
      </c>
      <c r="J1805" s="129">
        <v>42531</v>
      </c>
      <c r="K1805" s="129">
        <v>42374</v>
      </c>
      <c r="L1805" s="129">
        <v>42794</v>
      </c>
      <c r="M1805" s="9" t="s">
        <v>335</v>
      </c>
      <c r="N1805" s="9" t="s">
        <v>900</v>
      </c>
      <c r="O1805" s="9">
        <v>26</v>
      </c>
      <c r="Q1805" s="9" t="s">
        <v>54</v>
      </c>
      <c r="R1805" s="13">
        <v>49672660</v>
      </c>
      <c r="S1805" s="13">
        <v>29357560</v>
      </c>
      <c r="T1805" s="13">
        <v>29357560</v>
      </c>
      <c r="U1805" s="13">
        <v>6617560</v>
      </c>
      <c r="V1805" s="13">
        <v>22740000</v>
      </c>
      <c r="AF1805" s="51">
        <f t="shared" si="26"/>
        <v>22740000</v>
      </c>
      <c r="AH1805" s="11">
        <v>42491</v>
      </c>
      <c r="AI1805" s="11">
        <v>42582</v>
      </c>
      <c r="AJ1805" s="13">
        <v>3900675</v>
      </c>
      <c r="AK1805" s="13">
        <v>975169</v>
      </c>
      <c r="AL1805" s="11">
        <v>42644</v>
      </c>
      <c r="AM1805" s="11">
        <v>42766</v>
      </c>
      <c r="AN1805" s="13">
        <v>10221787</v>
      </c>
      <c r="AO1805" s="13">
        <v>2555447</v>
      </c>
      <c r="AP1805" s="11">
        <v>42767</v>
      </c>
      <c r="AQ1805" s="11">
        <v>42886</v>
      </c>
      <c r="AR1805" s="13">
        <v>10760727</v>
      </c>
      <c r="AS1805" s="13">
        <v>2690182</v>
      </c>
    </row>
    <row r="1806" spans="1:131" s="18" customFormat="1" ht="30.75" customHeight="1" x14ac:dyDescent="0.25">
      <c r="A1806" s="18">
        <v>1305</v>
      </c>
      <c r="B1806" s="17" t="s">
        <v>3681</v>
      </c>
      <c r="C1806" s="18" t="s">
        <v>3682</v>
      </c>
      <c r="D1806" s="19">
        <v>42744</v>
      </c>
      <c r="G1806" s="19"/>
      <c r="J1806" s="130"/>
      <c r="K1806" s="130"/>
      <c r="L1806" s="130">
        <v>42886</v>
      </c>
      <c r="R1806" s="20"/>
      <c r="S1806" s="20"/>
      <c r="T1806" s="20"/>
      <c r="U1806" s="20"/>
      <c r="V1806" s="20"/>
      <c r="W1806" s="20"/>
      <c r="X1806" s="20"/>
      <c r="Y1806" s="20"/>
      <c r="Z1806" s="20"/>
      <c r="AA1806" s="20"/>
      <c r="AB1806" s="20"/>
      <c r="AC1806" s="20"/>
      <c r="AD1806" s="20"/>
      <c r="AE1806" s="20"/>
      <c r="AF1806" s="80"/>
      <c r="AG1806" s="46"/>
      <c r="AH1806" s="19"/>
      <c r="AI1806" s="19"/>
      <c r="AJ1806" s="20"/>
      <c r="AK1806" s="20"/>
      <c r="AL1806" s="19"/>
      <c r="AM1806" s="19"/>
      <c r="AN1806" s="20"/>
      <c r="AO1806" s="20"/>
      <c r="AP1806" s="19"/>
      <c r="AQ1806" s="19"/>
      <c r="AR1806" s="20"/>
      <c r="AS1806" s="20"/>
      <c r="AT1806" s="19"/>
      <c r="AU1806" s="19"/>
      <c r="AV1806" s="20"/>
      <c r="AW1806" s="20"/>
      <c r="AX1806" s="19"/>
      <c r="AY1806" s="19"/>
      <c r="AZ1806" s="20"/>
      <c r="BA1806" s="20"/>
      <c r="BB1806" s="19"/>
      <c r="BC1806" s="19"/>
      <c r="BD1806" s="20"/>
      <c r="BE1806" s="20"/>
      <c r="BF1806" s="19"/>
      <c r="BG1806" s="19"/>
      <c r="BH1806" s="20"/>
      <c r="BI1806" s="20"/>
      <c r="BJ1806" s="19"/>
      <c r="BK1806" s="19"/>
      <c r="BL1806" s="20"/>
      <c r="BM1806" s="20"/>
      <c r="BN1806" s="19"/>
      <c r="BO1806" s="19"/>
      <c r="BP1806" s="20"/>
      <c r="BQ1806" s="20"/>
      <c r="BT1806" s="20"/>
      <c r="BU1806" s="20"/>
      <c r="BX1806" s="20"/>
      <c r="BY1806" s="20"/>
      <c r="CB1806" s="20"/>
      <c r="CC1806" s="20"/>
      <c r="CF1806" s="20"/>
      <c r="CG1806" s="20"/>
      <c r="CJ1806" s="20"/>
      <c r="CK1806" s="20"/>
      <c r="CN1806" s="20"/>
      <c r="CO1806" s="20"/>
      <c r="CP1806" s="19"/>
      <c r="CQ1806" s="19"/>
      <c r="CR1806" s="20"/>
      <c r="CS1806" s="20"/>
      <c r="CT1806" s="19"/>
      <c r="CU1806" s="19"/>
      <c r="CV1806" s="20"/>
      <c r="CW1806" s="20"/>
      <c r="CX1806" s="96"/>
      <c r="CY1806" s="96"/>
      <c r="CZ1806" s="20"/>
      <c r="DA1806" s="20"/>
      <c r="DB1806" s="96"/>
      <c r="DC1806" s="96"/>
      <c r="DD1806" s="20"/>
      <c r="DE1806" s="20"/>
      <c r="DF1806" s="96"/>
      <c r="DG1806" s="96"/>
      <c r="DH1806" s="20"/>
      <c r="DI1806" s="20"/>
      <c r="DJ1806" s="96"/>
      <c r="DK1806" s="96"/>
      <c r="DL1806" s="20"/>
      <c r="DM1806" s="20"/>
      <c r="DN1806" s="96"/>
      <c r="DO1806" s="96"/>
      <c r="DP1806" s="20"/>
      <c r="DQ1806" s="20"/>
      <c r="DR1806" s="96"/>
      <c r="DS1806" s="96"/>
      <c r="DT1806" s="20"/>
      <c r="DU1806" s="20"/>
      <c r="DV1806" s="96"/>
      <c r="DW1806" s="96"/>
      <c r="DX1806" s="20"/>
      <c r="DY1806" s="20"/>
      <c r="DZ1806" s="56"/>
      <c r="EA1806" s="57"/>
    </row>
    <row r="1807" spans="1:131" ht="19.5" customHeight="1" x14ac:dyDescent="0.25">
      <c r="A1807" s="9">
        <v>1306</v>
      </c>
      <c r="B1807" s="10" t="s">
        <v>3683</v>
      </c>
      <c r="C1807" s="9" t="s">
        <v>3684</v>
      </c>
      <c r="E1807" s="9" t="s">
        <v>18</v>
      </c>
      <c r="F1807" s="9" t="s">
        <v>2987</v>
      </c>
      <c r="I1807" s="9" t="s">
        <v>25</v>
      </c>
      <c r="J1807" s="129">
        <v>42317</v>
      </c>
      <c r="K1807" s="129">
        <v>42227</v>
      </c>
      <c r="L1807" s="129">
        <v>42369</v>
      </c>
      <c r="M1807" s="9" t="s">
        <v>20</v>
      </c>
      <c r="O1807" s="9">
        <v>27</v>
      </c>
      <c r="Q1807" s="9" t="s">
        <v>54</v>
      </c>
      <c r="S1807" s="13">
        <v>1835938</v>
      </c>
      <c r="T1807" s="13">
        <v>1835938</v>
      </c>
      <c r="U1807" s="13">
        <v>1500000</v>
      </c>
      <c r="AF1807" s="51">
        <f t="shared" si="26"/>
        <v>0</v>
      </c>
      <c r="AH1807" s="11">
        <v>42217</v>
      </c>
      <c r="AI1807" s="11">
        <v>42369</v>
      </c>
      <c r="AJ1807" s="13">
        <v>873821</v>
      </c>
      <c r="AK1807" s="13">
        <v>174764</v>
      </c>
    </row>
    <row r="1808" spans="1:131" ht="19.5" customHeight="1" x14ac:dyDescent="0.25">
      <c r="A1808" s="9">
        <v>1307</v>
      </c>
      <c r="B1808" s="10" t="s">
        <v>3685</v>
      </c>
      <c r="C1808" s="9" t="s">
        <v>3686</v>
      </c>
      <c r="E1808" s="9" t="s">
        <v>3600</v>
      </c>
      <c r="F1808" s="9" t="s">
        <v>2550</v>
      </c>
      <c r="I1808" s="9" t="s">
        <v>28</v>
      </c>
      <c r="M1808" s="9" t="s">
        <v>20</v>
      </c>
      <c r="O1808" s="9">
        <v>29</v>
      </c>
      <c r="AF1808" s="51">
        <f t="shared" si="26"/>
        <v>0</v>
      </c>
    </row>
    <row r="1809" spans="1:139" ht="19.5" customHeight="1" x14ac:dyDescent="0.25">
      <c r="A1809" s="9">
        <v>1308</v>
      </c>
      <c r="B1809" s="10" t="s">
        <v>3687</v>
      </c>
      <c r="C1809" s="9" t="s">
        <v>3688</v>
      </c>
      <c r="E1809" s="9" t="s">
        <v>3689</v>
      </c>
      <c r="F1809" s="9" t="s">
        <v>3690</v>
      </c>
      <c r="I1809" s="9" t="s">
        <v>3691</v>
      </c>
      <c r="M1809" s="9" t="s">
        <v>20</v>
      </c>
      <c r="O1809" s="9">
        <v>28</v>
      </c>
      <c r="AF1809" s="51">
        <f t="shared" si="26"/>
        <v>0</v>
      </c>
    </row>
    <row r="1810" spans="1:139" ht="19.5" customHeight="1" x14ac:dyDescent="0.25">
      <c r="A1810" s="9">
        <v>1309</v>
      </c>
      <c r="B1810" s="10" t="s">
        <v>3692</v>
      </c>
      <c r="C1810" s="9" t="s">
        <v>4345</v>
      </c>
      <c r="E1810" s="9" t="s">
        <v>3693</v>
      </c>
      <c r="F1810" s="9" t="s">
        <v>3694</v>
      </c>
      <c r="I1810" s="9" t="s">
        <v>28</v>
      </c>
      <c r="J1810" s="129">
        <v>42203</v>
      </c>
      <c r="K1810" s="129">
        <v>42177</v>
      </c>
      <c r="L1810" s="129">
        <v>42579</v>
      </c>
      <c r="O1810" s="9">
        <v>30</v>
      </c>
      <c r="Q1810" s="9" t="s">
        <v>54</v>
      </c>
      <c r="S1810" s="13">
        <v>3130000</v>
      </c>
      <c r="T1810" s="13">
        <v>3130000</v>
      </c>
      <c r="U1810" s="13">
        <v>782500</v>
      </c>
      <c r="AF1810" s="51">
        <f t="shared" si="26"/>
        <v>0</v>
      </c>
      <c r="AH1810" s="11">
        <v>42177</v>
      </c>
      <c r="AI1810" s="11">
        <v>42579</v>
      </c>
      <c r="AJ1810" s="13">
        <v>3047578</v>
      </c>
      <c r="AK1810" s="13">
        <v>761895</v>
      </c>
    </row>
    <row r="1811" spans="1:139" ht="19.5" customHeight="1" x14ac:dyDescent="0.25">
      <c r="A1811" s="18">
        <v>1309</v>
      </c>
      <c r="B1811" s="17" t="s">
        <v>3692</v>
      </c>
      <c r="C1811" s="18" t="s">
        <v>4346</v>
      </c>
      <c r="D1811" s="19">
        <v>42535</v>
      </c>
    </row>
    <row r="1812" spans="1:139" s="18" customFormat="1" ht="19.5" customHeight="1" x14ac:dyDescent="0.25">
      <c r="A1812" s="18">
        <v>1309</v>
      </c>
      <c r="B1812" s="17" t="s">
        <v>3692</v>
      </c>
      <c r="C1812" s="18" t="s">
        <v>4346</v>
      </c>
      <c r="D1812" s="19">
        <v>44040</v>
      </c>
      <c r="G1812" s="19"/>
      <c r="J1812" s="130"/>
      <c r="K1812" s="130"/>
      <c r="L1812" s="130">
        <v>44124</v>
      </c>
      <c r="R1812" s="20"/>
      <c r="S1812" s="20"/>
      <c r="T1812" s="20"/>
      <c r="U1812" s="20"/>
      <c r="V1812" s="20"/>
      <c r="W1812" s="20"/>
      <c r="X1812" s="20"/>
      <c r="Y1812" s="20"/>
      <c r="Z1812" s="20"/>
      <c r="AA1812" s="20"/>
      <c r="AB1812" s="20"/>
      <c r="AC1812" s="20"/>
      <c r="AD1812" s="20"/>
      <c r="AE1812" s="20"/>
      <c r="AF1812" s="80"/>
      <c r="AG1812" s="46"/>
      <c r="AH1812" s="19"/>
      <c r="AI1812" s="19"/>
      <c r="AJ1812" s="20"/>
      <c r="AK1812" s="20"/>
      <c r="AL1812" s="19"/>
      <c r="AM1812" s="19"/>
      <c r="AN1812" s="20"/>
      <c r="AO1812" s="20"/>
      <c r="AP1812" s="19"/>
      <c r="AQ1812" s="19"/>
      <c r="AR1812" s="20"/>
      <c r="AS1812" s="20"/>
      <c r="AT1812" s="19"/>
      <c r="AU1812" s="19"/>
      <c r="AV1812" s="20"/>
      <c r="AW1812" s="20"/>
      <c r="AX1812" s="19"/>
      <c r="AY1812" s="19"/>
      <c r="AZ1812" s="20"/>
      <c r="BA1812" s="20"/>
      <c r="BB1812" s="19"/>
      <c r="BC1812" s="19"/>
      <c r="BD1812" s="20"/>
      <c r="BE1812" s="20"/>
      <c r="BF1812" s="19"/>
      <c r="BG1812" s="19"/>
      <c r="BH1812" s="20"/>
      <c r="BI1812" s="20"/>
      <c r="BJ1812" s="19"/>
      <c r="BK1812" s="19"/>
      <c r="BL1812" s="20"/>
      <c r="BM1812" s="20"/>
      <c r="BN1812" s="19"/>
      <c r="BO1812" s="19"/>
      <c r="BP1812" s="20"/>
      <c r="BQ1812" s="20"/>
      <c r="BT1812" s="20"/>
      <c r="BU1812" s="20"/>
      <c r="BX1812" s="20"/>
      <c r="BY1812" s="20"/>
      <c r="CB1812" s="20"/>
      <c r="CC1812" s="20"/>
      <c r="CF1812" s="20"/>
      <c r="CG1812" s="20"/>
      <c r="CJ1812" s="20"/>
      <c r="CK1812" s="20"/>
      <c r="CN1812" s="20"/>
      <c r="CO1812" s="20"/>
      <c r="CP1812" s="19"/>
      <c r="CQ1812" s="19"/>
      <c r="CR1812" s="20"/>
      <c r="CS1812" s="20"/>
      <c r="CT1812" s="19"/>
      <c r="CU1812" s="19"/>
      <c r="CV1812" s="20"/>
      <c r="CW1812" s="20"/>
      <c r="CX1812" s="96"/>
      <c r="CY1812" s="96"/>
      <c r="CZ1812" s="20"/>
      <c r="DA1812" s="20"/>
      <c r="DB1812" s="96"/>
      <c r="DC1812" s="96"/>
      <c r="DD1812" s="20"/>
      <c r="DE1812" s="20"/>
      <c r="DF1812" s="96"/>
      <c r="DG1812" s="96"/>
      <c r="DH1812" s="20"/>
      <c r="DI1812" s="20"/>
      <c r="DJ1812" s="96"/>
      <c r="DK1812" s="96"/>
      <c r="DL1812" s="20"/>
      <c r="DM1812" s="20"/>
      <c r="DN1812" s="96"/>
      <c r="DO1812" s="96"/>
      <c r="DP1812" s="20"/>
      <c r="DQ1812" s="20"/>
      <c r="DR1812" s="96"/>
      <c r="DS1812" s="96"/>
      <c r="DT1812" s="20"/>
      <c r="DU1812" s="20"/>
      <c r="DV1812" s="96"/>
      <c r="DW1812" s="96"/>
      <c r="DX1812" s="20"/>
      <c r="DY1812" s="20"/>
      <c r="DZ1812" s="56"/>
      <c r="EA1812" s="57"/>
    </row>
    <row r="1813" spans="1:139" ht="38.25" customHeight="1" x14ac:dyDescent="0.25">
      <c r="A1813" s="9">
        <v>1310</v>
      </c>
      <c r="B1813" s="10" t="s">
        <v>3695</v>
      </c>
      <c r="C1813" s="9" t="s">
        <v>3696</v>
      </c>
      <c r="E1813" s="9" t="s">
        <v>4895</v>
      </c>
      <c r="F1813" s="9" t="s">
        <v>3697</v>
      </c>
      <c r="I1813" s="9" t="s">
        <v>78</v>
      </c>
      <c r="J1813" s="129">
        <v>42219</v>
      </c>
      <c r="K1813" s="129">
        <v>42089</v>
      </c>
      <c r="L1813" s="129">
        <v>42338</v>
      </c>
      <c r="O1813" s="9">
        <v>22</v>
      </c>
      <c r="Q1813" s="9" t="s">
        <v>54</v>
      </c>
      <c r="S1813" s="13">
        <v>2800000</v>
      </c>
      <c r="T1813" s="13">
        <v>2800000</v>
      </c>
      <c r="U1813" s="13">
        <v>700000</v>
      </c>
      <c r="AF1813" s="51">
        <f t="shared" si="26"/>
        <v>0</v>
      </c>
      <c r="AH1813" s="11">
        <v>42089</v>
      </c>
      <c r="AI1813" s="11">
        <v>42338</v>
      </c>
      <c r="AJ1813" s="13">
        <v>1995000</v>
      </c>
      <c r="AK1813" s="13">
        <v>498750</v>
      </c>
      <c r="AL1813" s="11">
        <v>42089</v>
      </c>
      <c r="AM1813" s="11">
        <v>42338</v>
      </c>
      <c r="AN1813" s="13">
        <v>800000</v>
      </c>
      <c r="AO1813" s="13">
        <v>200000</v>
      </c>
    </row>
    <row r="1814" spans="1:139" ht="33" customHeight="1" x14ac:dyDescent="0.25">
      <c r="A1814" s="9">
        <v>1311</v>
      </c>
      <c r="B1814" s="10" t="s">
        <v>3698</v>
      </c>
      <c r="C1814" s="9" t="s">
        <v>3699</v>
      </c>
      <c r="E1814" s="9" t="s">
        <v>3700</v>
      </c>
      <c r="F1814" s="9" t="s">
        <v>3701</v>
      </c>
      <c r="G1814" s="9"/>
      <c r="H1814" s="11"/>
      <c r="I1814" s="9" t="s">
        <v>1093</v>
      </c>
      <c r="M1814" s="9" t="s">
        <v>20</v>
      </c>
      <c r="N1814" s="11"/>
      <c r="O1814" s="9">
        <v>28</v>
      </c>
      <c r="P1814" s="11"/>
      <c r="R1814" s="84"/>
      <c r="S1814" s="11"/>
      <c r="T1814" s="9"/>
      <c r="U1814" s="9"/>
      <c r="V1814" s="9"/>
      <c r="W1814" s="9"/>
      <c r="X1814" s="9"/>
      <c r="AF1814" s="80"/>
      <c r="AH1814" s="84"/>
      <c r="AI1814" s="84"/>
      <c r="AL1814" s="13"/>
      <c r="AM1814" s="13"/>
      <c r="AN1814" s="106"/>
      <c r="AO1814" s="27"/>
      <c r="BR1814" s="11"/>
      <c r="BS1814" s="11"/>
      <c r="BV1814" s="11"/>
      <c r="BW1814" s="11"/>
      <c r="EB1814" s="16"/>
      <c r="EC1814" s="16"/>
      <c r="EF1814" s="16"/>
      <c r="EG1814" s="16"/>
      <c r="EH1814" s="54"/>
      <c r="EI1814" s="55"/>
    </row>
    <row r="1815" spans="1:139" ht="19.5" customHeight="1" x14ac:dyDescent="0.25">
      <c r="A1815" s="9">
        <v>1312</v>
      </c>
      <c r="B1815" s="10" t="s">
        <v>3702</v>
      </c>
      <c r="C1815" s="9" t="s">
        <v>3703</v>
      </c>
      <c r="E1815" s="9" t="s">
        <v>3704</v>
      </c>
      <c r="F1815" s="9" t="s">
        <v>1038</v>
      </c>
      <c r="I1815" s="9" t="s">
        <v>35</v>
      </c>
      <c r="M1815" s="9" t="s">
        <v>20</v>
      </c>
      <c r="O1815" s="9">
        <v>30</v>
      </c>
      <c r="AF1815" s="51">
        <f t="shared" si="26"/>
        <v>0</v>
      </c>
    </row>
    <row r="1816" spans="1:139" s="18" customFormat="1" ht="19.5" customHeight="1" x14ac:dyDescent="0.25">
      <c r="A1816" s="18">
        <v>1312</v>
      </c>
      <c r="B1816" s="17" t="s">
        <v>3702</v>
      </c>
      <c r="C1816" s="18" t="s">
        <v>3703</v>
      </c>
      <c r="D1816" s="19"/>
      <c r="E1816" s="18" t="s">
        <v>3923</v>
      </c>
      <c r="F1816" s="18" t="s">
        <v>3916</v>
      </c>
      <c r="G1816" s="19">
        <v>42430</v>
      </c>
      <c r="J1816" s="130"/>
      <c r="K1816" s="130"/>
      <c r="L1816" s="130"/>
      <c r="R1816" s="20"/>
      <c r="S1816" s="20"/>
      <c r="T1816" s="20"/>
      <c r="U1816" s="20"/>
      <c r="V1816" s="20"/>
      <c r="W1816" s="20"/>
      <c r="X1816" s="20"/>
      <c r="Y1816" s="20"/>
      <c r="Z1816" s="20"/>
      <c r="AA1816" s="20"/>
      <c r="AB1816" s="20"/>
      <c r="AC1816" s="20"/>
      <c r="AD1816" s="20"/>
      <c r="AE1816" s="20"/>
      <c r="AF1816" s="80"/>
      <c r="AG1816" s="46"/>
      <c r="AH1816" s="19"/>
      <c r="AI1816" s="19"/>
      <c r="AJ1816" s="20"/>
      <c r="AK1816" s="20"/>
      <c r="AL1816" s="19"/>
      <c r="AM1816" s="19"/>
      <c r="AN1816" s="20"/>
      <c r="AO1816" s="20"/>
      <c r="AP1816" s="19"/>
      <c r="AQ1816" s="19"/>
      <c r="AR1816" s="20"/>
      <c r="AS1816" s="20"/>
      <c r="AT1816" s="19"/>
      <c r="AU1816" s="19"/>
      <c r="AV1816" s="20"/>
      <c r="AW1816" s="20"/>
      <c r="AX1816" s="19"/>
      <c r="AY1816" s="19"/>
      <c r="AZ1816" s="20"/>
      <c r="BA1816" s="20"/>
      <c r="BB1816" s="19"/>
      <c r="BC1816" s="19"/>
      <c r="BD1816" s="20"/>
      <c r="BE1816" s="20"/>
      <c r="BF1816" s="19"/>
      <c r="BG1816" s="19"/>
      <c r="BH1816" s="20"/>
      <c r="BI1816" s="20"/>
      <c r="BJ1816" s="19"/>
      <c r="BK1816" s="19"/>
      <c r="BL1816" s="20"/>
      <c r="BM1816" s="20"/>
      <c r="BN1816" s="19"/>
      <c r="BO1816" s="19"/>
      <c r="BP1816" s="20"/>
      <c r="BQ1816" s="20"/>
      <c r="BT1816" s="20"/>
      <c r="BU1816" s="20"/>
      <c r="BX1816" s="20"/>
      <c r="BY1816" s="20"/>
      <c r="CB1816" s="20"/>
      <c r="CC1816" s="20"/>
      <c r="CF1816" s="20"/>
      <c r="CG1816" s="20"/>
      <c r="CJ1816" s="20"/>
      <c r="CK1816" s="20"/>
      <c r="CN1816" s="20"/>
      <c r="CO1816" s="20"/>
      <c r="CP1816" s="19"/>
      <c r="CQ1816" s="19"/>
      <c r="CR1816" s="20"/>
      <c r="CS1816" s="20"/>
      <c r="CT1816" s="19"/>
      <c r="CU1816" s="19"/>
      <c r="CV1816" s="20"/>
      <c r="CW1816" s="20"/>
      <c r="CX1816" s="96"/>
      <c r="CY1816" s="96"/>
      <c r="CZ1816" s="20"/>
      <c r="DA1816" s="20"/>
      <c r="DB1816" s="96"/>
      <c r="DC1816" s="96"/>
      <c r="DD1816" s="20"/>
      <c r="DE1816" s="20"/>
      <c r="DF1816" s="96"/>
      <c r="DG1816" s="96"/>
      <c r="DH1816" s="20"/>
      <c r="DI1816" s="20"/>
      <c r="DJ1816" s="96"/>
      <c r="DK1816" s="96"/>
      <c r="DL1816" s="20"/>
      <c r="DM1816" s="20"/>
      <c r="DN1816" s="96"/>
      <c r="DO1816" s="96"/>
      <c r="DP1816" s="20"/>
      <c r="DQ1816" s="20"/>
      <c r="DR1816" s="96"/>
      <c r="DS1816" s="96"/>
      <c r="DT1816" s="20"/>
      <c r="DU1816" s="20"/>
      <c r="DV1816" s="96"/>
      <c r="DW1816" s="96"/>
      <c r="DX1816" s="20"/>
      <c r="DY1816" s="20"/>
      <c r="DZ1816" s="56"/>
      <c r="EA1816" s="57"/>
    </row>
    <row r="1817" spans="1:139" ht="19.5" customHeight="1" x14ac:dyDescent="0.25">
      <c r="A1817" s="9">
        <v>1313</v>
      </c>
      <c r="B1817" s="10" t="s">
        <v>3705</v>
      </c>
      <c r="C1817" s="9" t="s">
        <v>3706</v>
      </c>
      <c r="E1817" s="9" t="s">
        <v>3707</v>
      </c>
      <c r="F1817" s="9" t="s">
        <v>3708</v>
      </c>
      <c r="I1817" s="9" t="s">
        <v>3709</v>
      </c>
      <c r="M1817" s="9" t="s">
        <v>20</v>
      </c>
      <c r="O1817" s="9">
        <v>26</v>
      </c>
      <c r="AF1817" s="51">
        <f t="shared" si="26"/>
        <v>0</v>
      </c>
    </row>
    <row r="1818" spans="1:139" ht="19.5" customHeight="1" x14ac:dyDescent="0.25">
      <c r="A1818" s="9">
        <v>1314</v>
      </c>
      <c r="B1818" s="10" t="s">
        <v>3712</v>
      </c>
      <c r="C1818" s="9" t="s">
        <v>3713</v>
      </c>
      <c r="E1818" s="9" t="s">
        <v>3417</v>
      </c>
      <c r="F1818" s="9" t="s">
        <v>2826</v>
      </c>
      <c r="I1818" s="9" t="s">
        <v>3432</v>
      </c>
      <c r="J1818" s="129">
        <v>42193</v>
      </c>
      <c r="K1818" s="129">
        <v>42139</v>
      </c>
      <c r="L1818" s="129">
        <v>42396</v>
      </c>
      <c r="O1818" s="9">
        <v>30</v>
      </c>
      <c r="Q1818" s="9" t="s">
        <v>61</v>
      </c>
      <c r="S1818" s="13">
        <v>197823150</v>
      </c>
      <c r="T1818" s="13">
        <v>197823150</v>
      </c>
      <c r="U1818" s="13">
        <v>49455788</v>
      </c>
      <c r="AF1818" s="51">
        <f t="shared" si="26"/>
        <v>0</v>
      </c>
      <c r="AH1818" s="11">
        <v>42139</v>
      </c>
      <c r="AI1818" s="11">
        <v>42302</v>
      </c>
      <c r="AJ1818" s="13">
        <v>183292139</v>
      </c>
      <c r="AK1818" s="13">
        <v>45823035</v>
      </c>
    </row>
    <row r="1819" spans="1:139" s="18" customFormat="1" ht="19.5" customHeight="1" x14ac:dyDescent="0.25">
      <c r="A1819" s="18">
        <v>1314</v>
      </c>
      <c r="B1819" s="17" t="s">
        <v>3712</v>
      </c>
      <c r="C1819" s="18" t="s">
        <v>3713</v>
      </c>
      <c r="D1819" s="19">
        <v>42576</v>
      </c>
      <c r="G1819" s="19"/>
      <c r="J1819" s="130"/>
      <c r="K1819" s="130"/>
      <c r="L1819" s="130">
        <v>42302</v>
      </c>
      <c r="R1819" s="20"/>
      <c r="S1819" s="20"/>
      <c r="T1819" s="20"/>
      <c r="U1819" s="20"/>
      <c r="V1819" s="20"/>
      <c r="W1819" s="20"/>
      <c r="X1819" s="20"/>
      <c r="Y1819" s="20"/>
      <c r="Z1819" s="20"/>
      <c r="AA1819" s="20"/>
      <c r="AB1819" s="20"/>
      <c r="AC1819" s="20"/>
      <c r="AD1819" s="20"/>
      <c r="AE1819" s="20"/>
      <c r="AF1819" s="80"/>
      <c r="AG1819" s="46"/>
      <c r="AH1819" s="19"/>
      <c r="AI1819" s="19"/>
      <c r="AJ1819" s="20"/>
      <c r="AK1819" s="20"/>
      <c r="AL1819" s="19"/>
      <c r="AM1819" s="19"/>
      <c r="AN1819" s="20"/>
      <c r="AO1819" s="20"/>
      <c r="AP1819" s="19"/>
      <c r="AQ1819" s="19"/>
      <c r="AR1819" s="20"/>
      <c r="AS1819" s="20"/>
      <c r="AT1819" s="19"/>
      <c r="AU1819" s="19"/>
      <c r="AV1819" s="20"/>
      <c r="AW1819" s="20"/>
      <c r="AX1819" s="19"/>
      <c r="AY1819" s="19"/>
      <c r="AZ1819" s="20"/>
      <c r="BA1819" s="20"/>
      <c r="BB1819" s="19"/>
      <c r="BC1819" s="19"/>
      <c r="BD1819" s="20"/>
      <c r="BE1819" s="20"/>
      <c r="BF1819" s="19"/>
      <c r="BG1819" s="19"/>
      <c r="BH1819" s="20"/>
      <c r="BI1819" s="20"/>
      <c r="BJ1819" s="19"/>
      <c r="BK1819" s="19"/>
      <c r="BL1819" s="20"/>
      <c r="BM1819" s="20"/>
      <c r="BN1819" s="19"/>
      <c r="BO1819" s="19"/>
      <c r="BP1819" s="20"/>
      <c r="BQ1819" s="20"/>
      <c r="BT1819" s="20"/>
      <c r="BU1819" s="20"/>
      <c r="BX1819" s="20"/>
      <c r="BY1819" s="20"/>
      <c r="CB1819" s="20"/>
      <c r="CC1819" s="20"/>
      <c r="CF1819" s="20"/>
      <c r="CG1819" s="20"/>
      <c r="CJ1819" s="20"/>
      <c r="CK1819" s="20"/>
      <c r="CN1819" s="20"/>
      <c r="CO1819" s="20"/>
      <c r="CP1819" s="19"/>
      <c r="CQ1819" s="19"/>
      <c r="CR1819" s="20"/>
      <c r="CS1819" s="20"/>
      <c r="CT1819" s="19"/>
      <c r="CU1819" s="19"/>
      <c r="CV1819" s="20"/>
      <c r="CW1819" s="20"/>
      <c r="CX1819" s="96"/>
      <c r="CY1819" s="96"/>
      <c r="CZ1819" s="20"/>
      <c r="DA1819" s="20"/>
      <c r="DB1819" s="96"/>
      <c r="DC1819" s="96"/>
      <c r="DD1819" s="20"/>
      <c r="DE1819" s="20"/>
      <c r="DF1819" s="96"/>
      <c r="DG1819" s="96"/>
      <c r="DH1819" s="20"/>
      <c r="DI1819" s="20"/>
      <c r="DJ1819" s="96"/>
      <c r="DK1819" s="96"/>
      <c r="DL1819" s="20"/>
      <c r="DM1819" s="20"/>
      <c r="DN1819" s="96"/>
      <c r="DO1819" s="96"/>
      <c r="DP1819" s="20"/>
      <c r="DQ1819" s="20"/>
      <c r="DR1819" s="96"/>
      <c r="DS1819" s="96"/>
      <c r="DT1819" s="20"/>
      <c r="DU1819" s="20"/>
      <c r="DV1819" s="96"/>
      <c r="DW1819" s="96"/>
      <c r="DX1819" s="20"/>
      <c r="DY1819" s="20"/>
      <c r="DZ1819" s="56"/>
      <c r="EA1819" s="57"/>
    </row>
    <row r="1820" spans="1:139" ht="19.5" customHeight="1" x14ac:dyDescent="0.25">
      <c r="A1820" s="9">
        <v>1315</v>
      </c>
      <c r="B1820" s="10" t="s">
        <v>3714</v>
      </c>
      <c r="C1820" s="9" t="s">
        <v>3715</v>
      </c>
      <c r="E1820" s="9" t="s">
        <v>539</v>
      </c>
      <c r="F1820" s="9" t="s">
        <v>161</v>
      </c>
      <c r="I1820" s="9" t="s">
        <v>3716</v>
      </c>
      <c r="J1820" s="129">
        <v>42198</v>
      </c>
      <c r="K1820" s="129">
        <v>42156</v>
      </c>
      <c r="L1820" s="129">
        <v>42369</v>
      </c>
      <c r="O1820" s="9">
        <v>29</v>
      </c>
      <c r="Q1820" s="9" t="s">
        <v>61</v>
      </c>
      <c r="S1820" s="13">
        <v>708532328</v>
      </c>
      <c r="T1820" s="13">
        <v>708532328</v>
      </c>
      <c r="U1820" s="13">
        <v>177133082</v>
      </c>
      <c r="AF1820" s="51">
        <f t="shared" si="26"/>
        <v>0</v>
      </c>
      <c r="AH1820" s="11">
        <v>42156</v>
      </c>
      <c r="AI1820" s="11">
        <v>42277</v>
      </c>
      <c r="AJ1820" s="13">
        <v>609553835</v>
      </c>
      <c r="AK1820" s="13">
        <v>152388459</v>
      </c>
      <c r="AL1820" s="11">
        <v>42278</v>
      </c>
      <c r="AM1820" s="11">
        <v>42369</v>
      </c>
      <c r="AN1820" s="13">
        <v>23436834</v>
      </c>
      <c r="AO1820" s="13">
        <v>5859209</v>
      </c>
      <c r="AP1820" s="11">
        <v>42156</v>
      </c>
      <c r="AQ1820" s="11">
        <v>42369</v>
      </c>
      <c r="AR1820" s="13">
        <v>660560937</v>
      </c>
      <c r="AS1820" s="13">
        <v>6892566</v>
      </c>
      <c r="DZ1820" s="54">
        <v>660560937</v>
      </c>
      <c r="EA1820" s="55">
        <v>165140234</v>
      </c>
    </row>
    <row r="1821" spans="1:139" ht="19.5" customHeight="1" x14ac:dyDescent="0.25">
      <c r="A1821" s="9">
        <v>1316</v>
      </c>
      <c r="B1821" s="10" t="s">
        <v>3717</v>
      </c>
      <c r="C1821" s="9" t="s">
        <v>3719</v>
      </c>
      <c r="E1821" s="9" t="s">
        <v>75</v>
      </c>
      <c r="F1821" s="9" t="s">
        <v>73</v>
      </c>
      <c r="I1821" s="9" t="s">
        <v>3432</v>
      </c>
      <c r="J1821" s="129">
        <v>42128</v>
      </c>
      <c r="K1821" s="129">
        <v>42053</v>
      </c>
      <c r="L1821" s="129">
        <v>42369</v>
      </c>
      <c r="O1821" s="9">
        <v>28</v>
      </c>
      <c r="Q1821" s="9" t="s">
        <v>61</v>
      </c>
      <c r="S1821" s="13">
        <v>256860000</v>
      </c>
      <c r="T1821" s="13">
        <v>256860000</v>
      </c>
      <c r="U1821" s="13">
        <v>64215000</v>
      </c>
      <c r="AF1821" s="51">
        <f t="shared" si="26"/>
        <v>0</v>
      </c>
      <c r="AH1821" s="11">
        <v>42053</v>
      </c>
      <c r="AI1821" s="11">
        <v>42247</v>
      </c>
      <c r="AJ1821" s="13">
        <v>213954933</v>
      </c>
      <c r="AK1821" s="13">
        <v>53488733</v>
      </c>
      <c r="AL1821" s="11">
        <v>42248</v>
      </c>
      <c r="AM1821" s="11">
        <v>42369</v>
      </c>
      <c r="AN1821" s="13">
        <v>114354610</v>
      </c>
      <c r="AO1821" s="13">
        <v>18980267</v>
      </c>
    </row>
    <row r="1822" spans="1:139" s="18" customFormat="1" ht="19.5" customHeight="1" x14ac:dyDescent="0.25">
      <c r="A1822" s="18">
        <v>1316</v>
      </c>
      <c r="B1822" s="17" t="s">
        <v>3717</v>
      </c>
      <c r="C1822" s="18" t="s">
        <v>3718</v>
      </c>
      <c r="D1822" s="19">
        <v>42331</v>
      </c>
      <c r="G1822" s="19"/>
      <c r="J1822" s="130"/>
      <c r="K1822" s="130"/>
      <c r="L1822" s="130"/>
      <c r="R1822" s="20"/>
      <c r="S1822" s="20"/>
      <c r="T1822" s="20"/>
      <c r="U1822" s="20"/>
      <c r="V1822" s="20"/>
      <c r="W1822" s="20"/>
      <c r="X1822" s="20"/>
      <c r="Y1822" s="20"/>
      <c r="Z1822" s="20"/>
      <c r="AA1822" s="20"/>
      <c r="AB1822" s="20"/>
      <c r="AC1822" s="20"/>
      <c r="AD1822" s="20"/>
      <c r="AE1822" s="20"/>
      <c r="AF1822" s="80">
        <f t="shared" si="26"/>
        <v>0</v>
      </c>
      <c r="AG1822" s="46"/>
      <c r="AH1822" s="19"/>
      <c r="AI1822" s="19"/>
      <c r="AJ1822" s="20"/>
      <c r="AK1822" s="20"/>
      <c r="AL1822" s="19"/>
      <c r="AM1822" s="19"/>
      <c r="AN1822" s="20"/>
      <c r="AO1822" s="20"/>
      <c r="AP1822" s="19"/>
      <c r="AQ1822" s="19"/>
      <c r="AR1822" s="20"/>
      <c r="AS1822" s="20"/>
      <c r="AT1822" s="19"/>
      <c r="AU1822" s="19"/>
      <c r="AV1822" s="20"/>
      <c r="AW1822" s="20"/>
      <c r="AX1822" s="19"/>
      <c r="AY1822" s="19"/>
      <c r="AZ1822" s="20"/>
      <c r="BA1822" s="20"/>
      <c r="BB1822" s="19"/>
      <c r="BC1822" s="19"/>
      <c r="BD1822" s="20"/>
      <c r="BE1822" s="20"/>
      <c r="BF1822" s="19"/>
      <c r="BG1822" s="19"/>
      <c r="BH1822" s="20"/>
      <c r="BI1822" s="20"/>
      <c r="BJ1822" s="19"/>
      <c r="BK1822" s="19"/>
      <c r="BL1822" s="20"/>
      <c r="BM1822" s="20"/>
      <c r="BN1822" s="19"/>
      <c r="BO1822" s="19"/>
      <c r="BP1822" s="20"/>
      <c r="BQ1822" s="20"/>
      <c r="BT1822" s="20"/>
      <c r="BU1822" s="20"/>
      <c r="BX1822" s="20"/>
      <c r="BY1822" s="20"/>
      <c r="CB1822" s="20"/>
      <c r="CC1822" s="20"/>
      <c r="CF1822" s="20"/>
      <c r="CG1822" s="20"/>
      <c r="CJ1822" s="20"/>
      <c r="CK1822" s="20"/>
      <c r="CN1822" s="20"/>
      <c r="CO1822" s="20"/>
      <c r="CP1822" s="19"/>
      <c r="CQ1822" s="19"/>
      <c r="CR1822" s="20"/>
      <c r="CS1822" s="20"/>
      <c r="CT1822" s="19"/>
      <c r="CU1822" s="19"/>
      <c r="CV1822" s="20"/>
      <c r="CW1822" s="20"/>
      <c r="CX1822" s="96"/>
      <c r="CY1822" s="96"/>
      <c r="CZ1822" s="20"/>
      <c r="DA1822" s="20"/>
      <c r="DB1822" s="96"/>
      <c r="DC1822" s="96"/>
      <c r="DD1822" s="20"/>
      <c r="DE1822" s="20"/>
      <c r="DF1822" s="96"/>
      <c r="DG1822" s="96"/>
      <c r="DH1822" s="20"/>
      <c r="DI1822" s="20"/>
      <c r="DJ1822" s="96"/>
      <c r="DK1822" s="96"/>
      <c r="DL1822" s="20"/>
      <c r="DM1822" s="20"/>
      <c r="DN1822" s="96"/>
      <c r="DO1822" s="96"/>
      <c r="DP1822" s="20"/>
      <c r="DQ1822" s="20"/>
      <c r="DR1822" s="96"/>
      <c r="DS1822" s="96"/>
      <c r="DT1822" s="20"/>
      <c r="DU1822" s="20"/>
      <c r="DV1822" s="96"/>
      <c r="DW1822" s="96"/>
      <c r="DX1822" s="20"/>
      <c r="DY1822" s="20"/>
      <c r="DZ1822" s="56"/>
      <c r="EA1822" s="57"/>
    </row>
    <row r="1823" spans="1:139" s="18" customFormat="1" ht="19.5" customHeight="1" x14ac:dyDescent="0.25">
      <c r="A1823" s="18">
        <v>1316</v>
      </c>
      <c r="B1823" s="17" t="s">
        <v>3717</v>
      </c>
      <c r="C1823" s="18" t="s">
        <v>3718</v>
      </c>
      <c r="D1823" s="19">
        <v>42436</v>
      </c>
      <c r="G1823" s="19"/>
      <c r="J1823" s="130"/>
      <c r="K1823" s="130"/>
      <c r="L1823" s="130"/>
      <c r="R1823" s="20"/>
      <c r="S1823" s="20">
        <v>289876000</v>
      </c>
      <c r="T1823" s="20">
        <v>289876000</v>
      </c>
      <c r="U1823" s="20">
        <v>72469000</v>
      </c>
      <c r="V1823" s="20"/>
      <c r="W1823" s="20"/>
      <c r="X1823" s="20"/>
      <c r="Y1823" s="20"/>
      <c r="Z1823" s="20"/>
      <c r="AA1823" s="20"/>
      <c r="AB1823" s="20"/>
      <c r="AC1823" s="20"/>
      <c r="AD1823" s="20"/>
      <c r="AE1823" s="20"/>
      <c r="AF1823" s="80"/>
      <c r="AG1823" s="46"/>
      <c r="AH1823" s="19"/>
      <c r="AI1823" s="19"/>
      <c r="AJ1823" s="20"/>
      <c r="AK1823" s="20"/>
      <c r="AL1823" s="19"/>
      <c r="AM1823" s="19"/>
      <c r="AN1823" s="20"/>
      <c r="AO1823" s="20"/>
      <c r="AP1823" s="19"/>
      <c r="AQ1823" s="19"/>
      <c r="AR1823" s="20"/>
      <c r="AS1823" s="20"/>
      <c r="AT1823" s="19"/>
      <c r="AU1823" s="19"/>
      <c r="AV1823" s="20"/>
      <c r="AW1823" s="20"/>
      <c r="AX1823" s="19"/>
      <c r="AY1823" s="19"/>
      <c r="AZ1823" s="20"/>
      <c r="BA1823" s="20"/>
      <c r="BB1823" s="19"/>
      <c r="BC1823" s="19"/>
      <c r="BD1823" s="20"/>
      <c r="BE1823" s="20"/>
      <c r="BF1823" s="19"/>
      <c r="BG1823" s="19"/>
      <c r="BH1823" s="20"/>
      <c r="BI1823" s="20"/>
      <c r="BJ1823" s="19"/>
      <c r="BK1823" s="19"/>
      <c r="BL1823" s="20"/>
      <c r="BM1823" s="20"/>
      <c r="BN1823" s="19"/>
      <c r="BO1823" s="19"/>
      <c r="BP1823" s="20"/>
      <c r="BQ1823" s="20"/>
      <c r="BT1823" s="20"/>
      <c r="BU1823" s="20"/>
      <c r="BX1823" s="20"/>
      <c r="BY1823" s="20"/>
      <c r="CB1823" s="20"/>
      <c r="CC1823" s="20"/>
      <c r="CF1823" s="20"/>
      <c r="CG1823" s="20"/>
      <c r="CJ1823" s="20"/>
      <c r="CK1823" s="20"/>
      <c r="CN1823" s="20"/>
      <c r="CO1823" s="20"/>
      <c r="CP1823" s="19"/>
      <c r="CQ1823" s="19"/>
      <c r="CR1823" s="20"/>
      <c r="CS1823" s="20"/>
      <c r="CT1823" s="19"/>
      <c r="CU1823" s="19"/>
      <c r="CV1823" s="20"/>
      <c r="CW1823" s="20"/>
      <c r="CX1823" s="96"/>
      <c r="CY1823" s="96"/>
      <c r="CZ1823" s="20"/>
      <c r="DA1823" s="20"/>
      <c r="DB1823" s="96"/>
      <c r="DC1823" s="96"/>
      <c r="DD1823" s="20"/>
      <c r="DE1823" s="20"/>
      <c r="DF1823" s="96"/>
      <c r="DG1823" s="96"/>
      <c r="DH1823" s="20"/>
      <c r="DI1823" s="20"/>
      <c r="DJ1823" s="96"/>
      <c r="DK1823" s="96"/>
      <c r="DL1823" s="20"/>
      <c r="DM1823" s="20"/>
      <c r="DN1823" s="96"/>
      <c r="DO1823" s="96"/>
      <c r="DP1823" s="20"/>
      <c r="DQ1823" s="20"/>
      <c r="DR1823" s="96"/>
      <c r="DS1823" s="96"/>
      <c r="DT1823" s="20"/>
      <c r="DU1823" s="20"/>
      <c r="DV1823" s="96"/>
      <c r="DW1823" s="96"/>
      <c r="DX1823" s="20"/>
      <c r="DY1823" s="20"/>
      <c r="DZ1823" s="56"/>
      <c r="EA1823" s="57"/>
    </row>
    <row r="1824" spans="1:139" ht="19.5" customHeight="1" x14ac:dyDescent="0.25">
      <c r="A1824" s="9">
        <v>1317</v>
      </c>
      <c r="B1824" s="10" t="s">
        <v>3720</v>
      </c>
      <c r="C1824" s="9" t="s">
        <v>3721</v>
      </c>
      <c r="E1824" s="9" t="s">
        <v>3417</v>
      </c>
      <c r="F1824" s="9" t="s">
        <v>2826</v>
      </c>
      <c r="H1824" s="9" t="s">
        <v>202</v>
      </c>
      <c r="I1824" s="9" t="s">
        <v>35</v>
      </c>
      <c r="J1824" s="129">
        <v>42240</v>
      </c>
      <c r="K1824" s="129">
        <v>42144</v>
      </c>
      <c r="L1824" s="129">
        <v>42369</v>
      </c>
      <c r="O1824" s="9">
        <v>27</v>
      </c>
      <c r="Q1824" s="9" t="s">
        <v>61</v>
      </c>
      <c r="S1824" s="13">
        <v>122050000</v>
      </c>
      <c r="T1824" s="13">
        <v>122050000</v>
      </c>
      <c r="U1824" s="13">
        <v>30512500</v>
      </c>
      <c r="AF1824" s="51">
        <f t="shared" si="26"/>
        <v>0</v>
      </c>
      <c r="AH1824" s="11">
        <v>42144</v>
      </c>
      <c r="AI1824" s="11">
        <v>42302</v>
      </c>
      <c r="AJ1824" s="13">
        <v>51475745</v>
      </c>
      <c r="AK1824" s="13">
        <v>12868936</v>
      </c>
    </row>
    <row r="1825" spans="1:131" ht="19.5" customHeight="1" x14ac:dyDescent="0.25">
      <c r="A1825" s="9">
        <v>1318</v>
      </c>
      <c r="B1825" s="10" t="s">
        <v>3722</v>
      </c>
      <c r="C1825" s="9" t="s">
        <v>3723</v>
      </c>
      <c r="E1825" s="9" t="s">
        <v>2448</v>
      </c>
      <c r="F1825" s="9" t="s">
        <v>2449</v>
      </c>
      <c r="H1825" s="9" t="s">
        <v>202</v>
      </c>
      <c r="I1825" s="9" t="s">
        <v>35</v>
      </c>
      <c r="J1825" s="129">
        <v>42191</v>
      </c>
      <c r="K1825" s="129">
        <v>42109</v>
      </c>
      <c r="L1825" s="129">
        <v>42735</v>
      </c>
      <c r="O1825" s="9">
        <v>29</v>
      </c>
      <c r="Q1825" s="9" t="s">
        <v>61</v>
      </c>
      <c r="S1825" s="13">
        <v>915524780</v>
      </c>
      <c r="T1825" s="13">
        <v>915524780</v>
      </c>
      <c r="U1825" s="13">
        <v>228881195</v>
      </c>
      <c r="AF1825" s="51">
        <f t="shared" si="26"/>
        <v>0</v>
      </c>
      <c r="AH1825" s="11">
        <v>42109</v>
      </c>
      <c r="AI1825" s="11">
        <v>42277</v>
      </c>
      <c r="AJ1825" s="13">
        <v>718230712</v>
      </c>
      <c r="AK1825" s="13">
        <v>179557678</v>
      </c>
      <c r="AL1825" s="11">
        <v>42278</v>
      </c>
      <c r="AM1825" s="11">
        <v>42369</v>
      </c>
      <c r="AN1825" s="13">
        <v>20317779</v>
      </c>
      <c r="AO1825" s="13">
        <v>5079445</v>
      </c>
      <c r="AP1825" s="11">
        <v>42109</v>
      </c>
      <c r="AQ1825" s="11">
        <v>42369</v>
      </c>
      <c r="AR1825" s="13">
        <v>785765919</v>
      </c>
      <c r="AS1825" s="13">
        <v>11804357</v>
      </c>
      <c r="DZ1825" s="54">
        <v>785765919</v>
      </c>
      <c r="EA1825" s="55">
        <v>196441480</v>
      </c>
    </row>
    <row r="1826" spans="1:131" ht="19.5" customHeight="1" x14ac:dyDescent="0.25">
      <c r="A1826" s="9">
        <v>1319</v>
      </c>
      <c r="B1826" s="10" t="s">
        <v>3727</v>
      </c>
      <c r="C1826" s="9" t="s">
        <v>3728</v>
      </c>
      <c r="E1826" s="9" t="s">
        <v>3729</v>
      </c>
      <c r="F1826" s="9" t="s">
        <v>3730</v>
      </c>
      <c r="H1826" s="9" t="s">
        <v>202</v>
      </c>
      <c r="I1826" s="9" t="s">
        <v>35</v>
      </c>
      <c r="J1826" s="129">
        <v>43115</v>
      </c>
      <c r="K1826" s="129">
        <v>42341</v>
      </c>
      <c r="L1826" s="129">
        <v>43531</v>
      </c>
      <c r="M1826" s="9" t="s">
        <v>20</v>
      </c>
      <c r="O1826" s="9">
        <v>27</v>
      </c>
      <c r="Q1826" s="9" t="s">
        <v>54</v>
      </c>
      <c r="R1826" s="13">
        <v>765835106</v>
      </c>
      <c r="S1826" s="13">
        <v>612665031</v>
      </c>
      <c r="T1826" s="13">
        <v>612665031</v>
      </c>
      <c r="U1826" s="13">
        <v>148000000</v>
      </c>
      <c r="V1826" s="13">
        <v>463611179</v>
      </c>
      <c r="AF1826" s="51">
        <f t="shared" si="26"/>
        <v>463611179</v>
      </c>
      <c r="AH1826" s="11">
        <v>42370</v>
      </c>
      <c r="AI1826" s="11">
        <v>43131</v>
      </c>
      <c r="AJ1826" s="13">
        <v>152131245</v>
      </c>
      <c r="AK1826" s="13">
        <v>38032811</v>
      </c>
      <c r="AL1826" s="11">
        <v>43132</v>
      </c>
      <c r="AM1826" s="11">
        <v>43159</v>
      </c>
      <c r="AN1826" s="13">
        <v>98896587</v>
      </c>
      <c r="AO1826" s="13">
        <v>24724147</v>
      </c>
      <c r="AP1826" s="11">
        <v>43160</v>
      </c>
      <c r="AQ1826" s="11">
        <v>43190</v>
      </c>
      <c r="AR1826" s="13">
        <v>96983349</v>
      </c>
      <c r="AS1826" s="13">
        <v>24245837</v>
      </c>
      <c r="AT1826" s="11">
        <v>43191</v>
      </c>
      <c r="AU1826" s="11">
        <v>43220</v>
      </c>
      <c r="AV1826" s="13">
        <v>11269206</v>
      </c>
      <c r="AW1826" s="13">
        <v>2817302</v>
      </c>
      <c r="AX1826" s="11">
        <v>43221</v>
      </c>
      <c r="AY1826" s="11">
        <v>43251</v>
      </c>
      <c r="AZ1826" s="13">
        <v>74024796</v>
      </c>
      <c r="BA1826" s="13">
        <v>18506199</v>
      </c>
      <c r="BB1826" s="11">
        <v>43252</v>
      </c>
      <c r="BC1826" s="11">
        <v>43281</v>
      </c>
      <c r="BD1826" s="13">
        <v>22970028</v>
      </c>
      <c r="BE1826" s="13">
        <v>5742507</v>
      </c>
      <c r="BF1826" s="11">
        <v>43282</v>
      </c>
      <c r="BG1826" s="11">
        <v>43312</v>
      </c>
      <c r="BH1826" s="13">
        <v>4538775</v>
      </c>
      <c r="BI1826" s="13">
        <v>1134694</v>
      </c>
      <c r="BJ1826" s="11">
        <v>43313</v>
      </c>
      <c r="BK1826" s="11">
        <v>43343</v>
      </c>
      <c r="BL1826" s="13">
        <v>6365865</v>
      </c>
      <c r="BM1826" s="13">
        <v>1591466</v>
      </c>
      <c r="BN1826" s="11">
        <v>43344</v>
      </c>
      <c r="BO1826" s="11">
        <v>43373</v>
      </c>
      <c r="BP1826" s="13">
        <v>4453689</v>
      </c>
      <c r="BQ1826" s="13">
        <v>1113422</v>
      </c>
      <c r="BR1826" s="11">
        <v>43374</v>
      </c>
      <c r="BS1826" s="11">
        <v>43404</v>
      </c>
      <c r="BT1826" s="13">
        <v>6353680</v>
      </c>
      <c r="BU1826" s="13">
        <v>1588420</v>
      </c>
      <c r="BV1826" s="11">
        <v>43405</v>
      </c>
      <c r="BW1826" s="11">
        <v>43434</v>
      </c>
      <c r="BX1826" s="13">
        <v>5714734</v>
      </c>
      <c r="BY1826" s="13">
        <v>1428684</v>
      </c>
      <c r="BZ1826" s="11">
        <v>43435</v>
      </c>
      <c r="CA1826" s="11">
        <v>43465</v>
      </c>
      <c r="CB1826" s="13">
        <v>7715010</v>
      </c>
      <c r="CC1826" s="13">
        <v>1928753</v>
      </c>
      <c r="CD1826" s="11">
        <v>43466</v>
      </c>
      <c r="CE1826" s="11">
        <v>43496</v>
      </c>
      <c r="CF1826" s="13">
        <v>5751904</v>
      </c>
      <c r="CG1826" s="13">
        <v>1437976</v>
      </c>
      <c r="CH1826" s="11">
        <v>43497</v>
      </c>
      <c r="CI1826" s="11">
        <v>43524</v>
      </c>
      <c r="CJ1826" s="13">
        <v>5042326</v>
      </c>
      <c r="CK1826" s="13">
        <v>1260582</v>
      </c>
      <c r="CL1826" s="11">
        <v>43525</v>
      </c>
      <c r="CM1826" s="11">
        <v>43555</v>
      </c>
      <c r="CN1826" s="13">
        <v>3821499</v>
      </c>
      <c r="CO1826" s="13">
        <v>955375</v>
      </c>
      <c r="CP1826" s="11">
        <v>43556</v>
      </c>
      <c r="CQ1826" s="11">
        <v>43585</v>
      </c>
      <c r="CR1826" s="13">
        <v>8377371</v>
      </c>
      <c r="CS1826" s="13">
        <v>2094343</v>
      </c>
      <c r="CT1826" s="11">
        <v>43586</v>
      </c>
      <c r="CU1826" s="11">
        <v>43616</v>
      </c>
      <c r="CV1826" s="13">
        <v>3564409</v>
      </c>
      <c r="CW1826" s="13">
        <v>891102</v>
      </c>
      <c r="CX1826" s="11">
        <v>43617</v>
      </c>
      <c r="CY1826" s="11">
        <v>43630</v>
      </c>
      <c r="CZ1826" s="13">
        <v>12507164</v>
      </c>
      <c r="DA1826" s="13">
        <v>3126791</v>
      </c>
    </row>
    <row r="1827" spans="1:131" s="18" customFormat="1" ht="19.5" customHeight="1" x14ac:dyDescent="0.25">
      <c r="A1827" s="18">
        <v>1319</v>
      </c>
      <c r="B1827" s="17" t="s">
        <v>3727</v>
      </c>
      <c r="C1827" s="18" t="s">
        <v>3728</v>
      </c>
      <c r="D1827" s="19">
        <v>43003</v>
      </c>
      <c r="F1827" s="18" t="s">
        <v>5627</v>
      </c>
      <c r="G1827" s="19"/>
      <c r="J1827" s="130"/>
      <c r="K1827" s="130"/>
      <c r="L1827" s="130"/>
      <c r="R1827" s="20"/>
      <c r="S1827" s="20"/>
      <c r="T1827" s="20"/>
      <c r="U1827" s="20"/>
      <c r="V1827" s="20"/>
      <c r="W1827" s="20"/>
      <c r="X1827" s="20"/>
      <c r="Y1827" s="20"/>
      <c r="Z1827" s="20"/>
      <c r="AA1827" s="20"/>
      <c r="AB1827" s="20"/>
      <c r="AC1827" s="20"/>
      <c r="AD1827" s="20"/>
      <c r="AE1827" s="20"/>
      <c r="AF1827" s="80"/>
      <c r="AG1827" s="46"/>
      <c r="AH1827" s="19"/>
      <c r="AI1827" s="19"/>
      <c r="AJ1827" s="20"/>
      <c r="AK1827" s="20"/>
      <c r="AL1827" s="19"/>
      <c r="AM1827" s="19"/>
      <c r="AN1827" s="20"/>
      <c r="AO1827" s="20"/>
      <c r="AP1827" s="19"/>
      <c r="AQ1827" s="19"/>
      <c r="AR1827" s="20"/>
      <c r="AS1827" s="20"/>
      <c r="AT1827" s="19"/>
      <c r="AU1827" s="19"/>
      <c r="AV1827" s="20"/>
      <c r="AW1827" s="20"/>
      <c r="AX1827" s="19"/>
      <c r="AY1827" s="19"/>
      <c r="AZ1827" s="20"/>
      <c r="BA1827" s="20"/>
      <c r="BB1827" s="19"/>
      <c r="BC1827" s="19"/>
      <c r="BD1827" s="20"/>
      <c r="BE1827" s="20"/>
      <c r="BF1827" s="19"/>
      <c r="BG1827" s="19"/>
      <c r="BH1827" s="20"/>
      <c r="BI1827" s="20"/>
      <c r="BJ1827" s="19"/>
      <c r="BK1827" s="19"/>
      <c r="BL1827" s="20"/>
      <c r="BM1827" s="20"/>
      <c r="BN1827" s="19"/>
      <c r="BO1827" s="19"/>
      <c r="BP1827" s="20"/>
      <c r="BQ1827" s="20"/>
      <c r="BT1827" s="20"/>
      <c r="BU1827" s="20"/>
      <c r="BX1827" s="20"/>
      <c r="BY1827" s="20"/>
      <c r="CB1827" s="20"/>
      <c r="CC1827" s="20"/>
      <c r="CF1827" s="20"/>
      <c r="CG1827" s="20"/>
      <c r="CJ1827" s="20"/>
      <c r="CK1827" s="20"/>
      <c r="CN1827" s="20"/>
      <c r="CO1827" s="20"/>
      <c r="CP1827" s="19"/>
      <c r="CQ1827" s="19"/>
      <c r="CR1827" s="20"/>
      <c r="CS1827" s="20"/>
      <c r="CT1827" s="19"/>
      <c r="CU1827" s="19"/>
      <c r="CV1827" s="20"/>
      <c r="CW1827" s="20"/>
      <c r="CX1827" s="96"/>
      <c r="CY1827" s="96"/>
      <c r="CZ1827" s="20"/>
      <c r="DA1827" s="20"/>
      <c r="DB1827" s="96"/>
      <c r="DC1827" s="96"/>
      <c r="DD1827" s="20"/>
      <c r="DE1827" s="20"/>
      <c r="DF1827" s="96"/>
      <c r="DG1827" s="96"/>
      <c r="DH1827" s="20"/>
      <c r="DI1827" s="20"/>
      <c r="DJ1827" s="96"/>
      <c r="DK1827" s="96"/>
      <c r="DL1827" s="20"/>
      <c r="DM1827" s="20"/>
      <c r="DN1827" s="96"/>
      <c r="DO1827" s="96"/>
      <c r="DP1827" s="20"/>
      <c r="DQ1827" s="20"/>
      <c r="DR1827" s="96"/>
      <c r="DS1827" s="96"/>
      <c r="DT1827" s="20"/>
      <c r="DU1827" s="20"/>
      <c r="DV1827" s="96"/>
      <c r="DW1827" s="96"/>
      <c r="DX1827" s="20"/>
      <c r="DY1827" s="20"/>
      <c r="DZ1827" s="56"/>
      <c r="EA1827" s="57"/>
    </row>
    <row r="1828" spans="1:131" s="18" customFormat="1" ht="19.5" customHeight="1" x14ac:dyDescent="0.25">
      <c r="A1828" s="18">
        <v>1319</v>
      </c>
      <c r="B1828" s="17" t="s">
        <v>3727</v>
      </c>
      <c r="C1828" s="18" t="s">
        <v>3728</v>
      </c>
      <c r="D1828" s="19">
        <v>43564</v>
      </c>
      <c r="G1828" s="19"/>
      <c r="J1828" s="130"/>
      <c r="K1828" s="130"/>
      <c r="L1828" s="130">
        <v>43585</v>
      </c>
      <c r="R1828" s="20"/>
      <c r="S1828" s="20"/>
      <c r="T1828" s="20"/>
      <c r="U1828" s="20"/>
      <c r="V1828" s="20"/>
      <c r="W1828" s="20"/>
      <c r="X1828" s="20"/>
      <c r="Y1828" s="20"/>
      <c r="Z1828" s="20"/>
      <c r="AA1828" s="20"/>
      <c r="AB1828" s="20"/>
      <c r="AC1828" s="20"/>
      <c r="AD1828" s="20"/>
      <c r="AE1828" s="20"/>
      <c r="AF1828" s="80"/>
      <c r="AG1828" s="46"/>
      <c r="AH1828" s="19"/>
      <c r="AI1828" s="19"/>
      <c r="AJ1828" s="20"/>
      <c r="AK1828" s="20"/>
      <c r="AL1828" s="19"/>
      <c r="AM1828" s="19"/>
      <c r="AN1828" s="20"/>
      <c r="AO1828" s="20"/>
      <c r="AP1828" s="19"/>
      <c r="AQ1828" s="19"/>
      <c r="AR1828" s="20"/>
      <c r="AS1828" s="20"/>
      <c r="AT1828" s="19"/>
      <c r="AU1828" s="19"/>
      <c r="AV1828" s="20"/>
      <c r="AW1828" s="20"/>
      <c r="AX1828" s="19"/>
      <c r="AY1828" s="19"/>
      <c r="AZ1828" s="20"/>
      <c r="BA1828" s="20"/>
      <c r="BB1828" s="19"/>
      <c r="BC1828" s="19"/>
      <c r="BD1828" s="20"/>
      <c r="BE1828" s="20"/>
      <c r="BF1828" s="19"/>
      <c r="BG1828" s="19"/>
      <c r="BH1828" s="20"/>
      <c r="BI1828" s="20"/>
      <c r="BJ1828" s="19"/>
      <c r="BK1828" s="19"/>
      <c r="BL1828" s="20"/>
      <c r="BM1828" s="20"/>
      <c r="BN1828" s="19"/>
      <c r="BO1828" s="19"/>
      <c r="BP1828" s="20"/>
      <c r="BQ1828" s="20"/>
      <c r="BT1828" s="20"/>
      <c r="BU1828" s="20"/>
      <c r="BX1828" s="20"/>
      <c r="BY1828" s="20"/>
      <c r="CB1828" s="20"/>
      <c r="CC1828" s="20"/>
      <c r="CF1828" s="20"/>
      <c r="CG1828" s="20"/>
      <c r="CJ1828" s="20"/>
      <c r="CK1828" s="20"/>
      <c r="CN1828" s="20"/>
      <c r="CO1828" s="20"/>
      <c r="CP1828" s="19"/>
      <c r="CQ1828" s="19"/>
      <c r="CR1828" s="20"/>
      <c r="CS1828" s="20"/>
      <c r="CT1828" s="19"/>
      <c r="CU1828" s="19"/>
      <c r="CV1828" s="20"/>
      <c r="CW1828" s="20"/>
      <c r="CX1828" s="96"/>
      <c r="CY1828" s="96"/>
      <c r="CZ1828" s="20"/>
      <c r="DA1828" s="20"/>
      <c r="DB1828" s="96"/>
      <c r="DC1828" s="96"/>
      <c r="DD1828" s="20"/>
      <c r="DE1828" s="20"/>
      <c r="DF1828" s="96"/>
      <c r="DG1828" s="96"/>
      <c r="DH1828" s="20"/>
      <c r="DI1828" s="20"/>
      <c r="DJ1828" s="96"/>
      <c r="DK1828" s="96"/>
      <c r="DL1828" s="20"/>
      <c r="DM1828" s="20"/>
      <c r="DN1828" s="96"/>
      <c r="DO1828" s="96"/>
      <c r="DP1828" s="20"/>
      <c r="DQ1828" s="20"/>
      <c r="DR1828" s="96"/>
      <c r="DS1828" s="96"/>
      <c r="DT1828" s="20"/>
      <c r="DU1828" s="20"/>
      <c r="DV1828" s="96"/>
      <c r="DW1828" s="96"/>
      <c r="DX1828" s="20"/>
      <c r="DY1828" s="20"/>
      <c r="DZ1828" s="56"/>
      <c r="EA1828" s="57"/>
    </row>
    <row r="1829" spans="1:131" s="18" customFormat="1" ht="19.5" customHeight="1" x14ac:dyDescent="0.25">
      <c r="A1829" s="18">
        <v>1319</v>
      </c>
      <c r="B1829" s="17" t="s">
        <v>3727</v>
      </c>
      <c r="C1829" s="18" t="s">
        <v>3728</v>
      </c>
      <c r="D1829" s="19">
        <v>43622</v>
      </c>
      <c r="G1829" s="19"/>
      <c r="J1829" s="130"/>
      <c r="K1829" s="130"/>
      <c r="L1829" s="130">
        <v>43630</v>
      </c>
      <c r="R1829" s="20"/>
      <c r="S1829" s="20"/>
      <c r="T1829" s="20"/>
      <c r="U1829" s="20"/>
      <c r="V1829" s="20"/>
      <c r="W1829" s="20"/>
      <c r="X1829" s="20"/>
      <c r="Y1829" s="20"/>
      <c r="Z1829" s="20"/>
      <c r="AA1829" s="20"/>
      <c r="AB1829" s="20"/>
      <c r="AC1829" s="20"/>
      <c r="AD1829" s="20"/>
      <c r="AE1829" s="20"/>
      <c r="AF1829" s="80"/>
      <c r="AG1829" s="46"/>
      <c r="AH1829" s="19"/>
      <c r="AI1829" s="19"/>
      <c r="AJ1829" s="20"/>
      <c r="AK1829" s="20"/>
      <c r="AL1829" s="19"/>
      <c r="AM1829" s="19"/>
      <c r="AN1829" s="20"/>
      <c r="AO1829" s="20"/>
      <c r="AP1829" s="19"/>
      <c r="AQ1829" s="19"/>
      <c r="AR1829" s="20"/>
      <c r="AS1829" s="20"/>
      <c r="AT1829" s="19"/>
      <c r="AU1829" s="19"/>
      <c r="AV1829" s="20"/>
      <c r="AW1829" s="20"/>
      <c r="AX1829" s="19"/>
      <c r="AY1829" s="19"/>
      <c r="AZ1829" s="20"/>
      <c r="BA1829" s="20"/>
      <c r="BB1829" s="19"/>
      <c r="BC1829" s="19"/>
      <c r="BD1829" s="20"/>
      <c r="BE1829" s="20"/>
      <c r="BF1829" s="19"/>
      <c r="BG1829" s="19"/>
      <c r="BH1829" s="20"/>
      <c r="BI1829" s="20"/>
      <c r="BJ1829" s="19"/>
      <c r="BK1829" s="19"/>
      <c r="BL1829" s="20"/>
      <c r="BM1829" s="20"/>
      <c r="BN1829" s="19"/>
      <c r="BO1829" s="19"/>
      <c r="BP1829" s="20"/>
      <c r="BQ1829" s="20"/>
      <c r="BT1829" s="20"/>
      <c r="BU1829" s="20"/>
      <c r="BX1829" s="20"/>
      <c r="BY1829" s="20"/>
      <c r="CB1829" s="20"/>
      <c r="CC1829" s="20"/>
      <c r="CF1829" s="20"/>
      <c r="CG1829" s="20"/>
      <c r="CJ1829" s="20"/>
      <c r="CK1829" s="20"/>
      <c r="CN1829" s="20"/>
      <c r="CO1829" s="20"/>
      <c r="CP1829" s="19"/>
      <c r="CQ1829" s="19"/>
      <c r="CR1829" s="20"/>
      <c r="CS1829" s="20"/>
      <c r="CT1829" s="19"/>
      <c r="CU1829" s="19"/>
      <c r="CV1829" s="20"/>
      <c r="CW1829" s="20"/>
      <c r="CX1829" s="96"/>
      <c r="CY1829" s="96"/>
      <c r="CZ1829" s="20"/>
      <c r="DA1829" s="20"/>
      <c r="DB1829" s="96"/>
      <c r="DC1829" s="96"/>
      <c r="DD1829" s="20"/>
      <c r="DE1829" s="20"/>
      <c r="DF1829" s="96"/>
      <c r="DG1829" s="96"/>
      <c r="DH1829" s="20"/>
      <c r="DI1829" s="20"/>
      <c r="DJ1829" s="96"/>
      <c r="DK1829" s="96"/>
      <c r="DL1829" s="20"/>
      <c r="DM1829" s="20"/>
      <c r="DN1829" s="96"/>
      <c r="DO1829" s="96"/>
      <c r="DP1829" s="20"/>
      <c r="DQ1829" s="20"/>
      <c r="DR1829" s="96"/>
      <c r="DS1829" s="96"/>
      <c r="DT1829" s="20"/>
      <c r="DU1829" s="20"/>
      <c r="DV1829" s="96"/>
      <c r="DW1829" s="96"/>
      <c r="DX1829" s="20"/>
      <c r="DY1829" s="20"/>
      <c r="DZ1829" s="56"/>
      <c r="EA1829" s="57"/>
    </row>
    <row r="1830" spans="1:131" ht="19.5" customHeight="1" x14ac:dyDescent="0.25">
      <c r="A1830" s="9">
        <v>1320</v>
      </c>
      <c r="B1830" s="10" t="s">
        <v>3731</v>
      </c>
      <c r="C1830" s="9" t="s">
        <v>3732</v>
      </c>
      <c r="E1830" s="9" t="s">
        <v>3733</v>
      </c>
      <c r="F1830" s="9" t="s">
        <v>659</v>
      </c>
      <c r="H1830" s="9" t="s">
        <v>202</v>
      </c>
      <c r="I1830" s="9" t="s">
        <v>1007</v>
      </c>
      <c r="J1830" s="129">
        <v>42323</v>
      </c>
      <c r="K1830" s="129">
        <v>42172</v>
      </c>
      <c r="L1830" s="129">
        <v>42642</v>
      </c>
      <c r="M1830" s="9" t="s">
        <v>20</v>
      </c>
      <c r="O1830" s="9">
        <v>31</v>
      </c>
      <c r="Q1830" s="9" t="s">
        <v>54</v>
      </c>
      <c r="S1830" s="13">
        <v>160000000</v>
      </c>
      <c r="T1830" s="13">
        <v>160000000</v>
      </c>
      <c r="U1830" s="13">
        <v>40000000</v>
      </c>
      <c r="AF1830" s="51">
        <f t="shared" si="26"/>
        <v>0</v>
      </c>
      <c r="AH1830" s="11">
        <v>42172</v>
      </c>
      <c r="AI1830" s="11">
        <v>42642</v>
      </c>
      <c r="AJ1830" s="13">
        <v>160000000</v>
      </c>
      <c r="AK1830" s="13">
        <v>40000000</v>
      </c>
    </row>
    <row r="1831" spans="1:131" ht="19.5" customHeight="1" x14ac:dyDescent="0.25">
      <c r="A1831" s="9">
        <v>1321</v>
      </c>
      <c r="B1831" s="10" t="s">
        <v>3734</v>
      </c>
      <c r="C1831" s="9" t="s">
        <v>3735</v>
      </c>
      <c r="E1831" s="9" t="s">
        <v>3179</v>
      </c>
      <c r="F1831" s="9" t="s">
        <v>3736</v>
      </c>
      <c r="H1831" s="9" t="s">
        <v>202</v>
      </c>
      <c r="I1831" s="9" t="s">
        <v>35</v>
      </c>
      <c r="J1831" s="129">
        <v>42101</v>
      </c>
      <c r="K1831" s="129">
        <v>42060</v>
      </c>
      <c r="L1831" s="129">
        <v>42219</v>
      </c>
      <c r="O1831" s="9">
        <v>29</v>
      </c>
      <c r="Q1831" s="9" t="s">
        <v>54</v>
      </c>
      <c r="S1831" s="13">
        <v>16410000</v>
      </c>
      <c r="T1831" s="13">
        <v>16410000</v>
      </c>
      <c r="U1831" s="13">
        <v>4102500</v>
      </c>
      <c r="AF1831" s="51">
        <f t="shared" si="26"/>
        <v>0</v>
      </c>
      <c r="AH1831" s="11">
        <v>42060</v>
      </c>
      <c r="AI1831" s="11">
        <v>42219</v>
      </c>
      <c r="AJ1831" s="13">
        <v>15988753</v>
      </c>
      <c r="AK1831" s="13">
        <v>3997188</v>
      </c>
    </row>
    <row r="1832" spans="1:131" ht="46.5" customHeight="1" x14ac:dyDescent="0.25">
      <c r="A1832" s="9">
        <v>1322</v>
      </c>
      <c r="B1832" s="10" t="s">
        <v>3737</v>
      </c>
      <c r="C1832" s="9" t="s">
        <v>3738</v>
      </c>
      <c r="E1832" s="9" t="s">
        <v>3739</v>
      </c>
      <c r="F1832" s="9" t="s">
        <v>3740</v>
      </c>
      <c r="H1832" s="9" t="s">
        <v>202</v>
      </c>
      <c r="I1832" s="9" t="s">
        <v>25</v>
      </c>
      <c r="J1832" s="129">
        <v>42315</v>
      </c>
      <c r="K1832" s="129">
        <v>42261</v>
      </c>
      <c r="L1832" s="129">
        <v>42338</v>
      </c>
      <c r="M1832" s="9" t="s">
        <v>20</v>
      </c>
      <c r="O1832" s="9">
        <v>29</v>
      </c>
      <c r="Q1832" s="9" t="s">
        <v>54</v>
      </c>
      <c r="S1832" s="13">
        <v>5000000</v>
      </c>
      <c r="T1832" s="13">
        <v>5000000</v>
      </c>
      <c r="U1832" s="13">
        <v>1250000</v>
      </c>
      <c r="AF1832" s="51">
        <f t="shared" si="26"/>
        <v>0</v>
      </c>
    </row>
    <row r="1833" spans="1:131" ht="19.5" customHeight="1" x14ac:dyDescent="0.25">
      <c r="A1833" s="9">
        <v>1323</v>
      </c>
      <c r="B1833" s="10" t="s">
        <v>3742</v>
      </c>
      <c r="C1833" s="9" t="s">
        <v>3743</v>
      </c>
      <c r="E1833" s="9" t="s">
        <v>358</v>
      </c>
      <c r="F1833" s="9" t="s">
        <v>3744</v>
      </c>
      <c r="H1833" s="9" t="s">
        <v>202</v>
      </c>
      <c r="I1833" s="9" t="s">
        <v>28</v>
      </c>
      <c r="J1833" s="129">
        <v>42114</v>
      </c>
      <c r="K1833" s="129">
        <v>41726</v>
      </c>
      <c r="L1833" s="129">
        <v>42215</v>
      </c>
      <c r="O1833" s="9">
        <v>28</v>
      </c>
      <c r="Q1833" s="9" t="s">
        <v>54</v>
      </c>
      <c r="S1833" s="13">
        <v>12889875</v>
      </c>
      <c r="T1833" s="13">
        <v>12889875</v>
      </c>
      <c r="U1833" s="13">
        <v>3222469</v>
      </c>
      <c r="AF1833" s="51">
        <f t="shared" si="26"/>
        <v>0</v>
      </c>
      <c r="AH1833" s="11">
        <v>41726</v>
      </c>
      <c r="AI1833" s="11">
        <v>42215</v>
      </c>
      <c r="AJ1833" s="13">
        <v>11605894</v>
      </c>
      <c r="AK1833" s="13">
        <v>2901474</v>
      </c>
    </row>
    <row r="1834" spans="1:131" ht="19.5" customHeight="1" x14ac:dyDescent="0.25">
      <c r="A1834" s="9">
        <v>1324</v>
      </c>
      <c r="B1834" s="10" t="s">
        <v>3745</v>
      </c>
      <c r="C1834" s="9" t="s">
        <v>3746</v>
      </c>
      <c r="E1834" s="9" t="s">
        <v>2644</v>
      </c>
      <c r="F1834" s="9" t="s">
        <v>145</v>
      </c>
      <c r="H1834" s="9" t="s">
        <v>202</v>
      </c>
      <c r="I1834" s="9" t="s">
        <v>35</v>
      </c>
      <c r="J1834" s="129">
        <v>42066</v>
      </c>
      <c r="K1834" s="129">
        <v>41981</v>
      </c>
      <c r="L1834" s="129">
        <v>42415</v>
      </c>
      <c r="O1834" s="9">
        <v>29</v>
      </c>
      <c r="Q1834" s="9" t="s">
        <v>54</v>
      </c>
      <c r="S1834" s="13">
        <v>9800000</v>
      </c>
      <c r="T1834" s="13">
        <v>9800000</v>
      </c>
      <c r="U1834" s="13">
        <v>2450000</v>
      </c>
      <c r="AF1834" s="51">
        <f t="shared" si="26"/>
        <v>0</v>
      </c>
      <c r="AH1834" s="11">
        <v>41981</v>
      </c>
      <c r="AI1834" s="11">
        <v>42735</v>
      </c>
      <c r="AJ1834" s="13">
        <v>21003661</v>
      </c>
      <c r="AK1834" s="13">
        <v>5118500</v>
      </c>
      <c r="AR1834" s="12"/>
    </row>
    <row r="1835" spans="1:131" s="18" customFormat="1" ht="19.5" customHeight="1" x14ac:dyDescent="0.25">
      <c r="A1835" s="18">
        <v>1324</v>
      </c>
      <c r="B1835" s="17" t="s">
        <v>3745</v>
      </c>
      <c r="C1835" s="18" t="s">
        <v>3746</v>
      </c>
      <c r="D1835" s="19">
        <v>42657</v>
      </c>
      <c r="G1835" s="19"/>
      <c r="J1835" s="130"/>
      <c r="K1835" s="130"/>
      <c r="L1835" s="130">
        <v>42735</v>
      </c>
      <c r="R1835" s="20">
        <v>20474000</v>
      </c>
      <c r="S1835" s="20">
        <v>20474000</v>
      </c>
      <c r="T1835" s="20">
        <v>20474000</v>
      </c>
      <c r="U1835" s="20">
        <v>5118500</v>
      </c>
      <c r="V1835" s="20"/>
      <c r="W1835" s="20"/>
      <c r="X1835" s="20"/>
      <c r="Y1835" s="20"/>
      <c r="Z1835" s="20"/>
      <c r="AA1835" s="20"/>
      <c r="AB1835" s="20"/>
      <c r="AC1835" s="20"/>
      <c r="AD1835" s="20"/>
      <c r="AE1835" s="20"/>
      <c r="AF1835" s="80"/>
      <c r="AG1835" s="46"/>
      <c r="AH1835" s="19"/>
      <c r="AI1835" s="19"/>
      <c r="AJ1835" s="20"/>
      <c r="AK1835" s="20"/>
      <c r="AL1835" s="19"/>
      <c r="AM1835" s="19"/>
      <c r="AN1835" s="20"/>
      <c r="AO1835" s="20"/>
      <c r="AP1835" s="19"/>
      <c r="AQ1835" s="19"/>
      <c r="AR1835" s="96"/>
      <c r="AS1835" s="20"/>
      <c r="AT1835" s="19"/>
      <c r="AU1835" s="19"/>
      <c r="AV1835" s="20"/>
      <c r="AW1835" s="20"/>
      <c r="AX1835" s="19"/>
      <c r="AY1835" s="19"/>
      <c r="AZ1835" s="20"/>
      <c r="BA1835" s="20"/>
      <c r="BB1835" s="19"/>
      <c r="BC1835" s="19"/>
      <c r="BD1835" s="20"/>
      <c r="BE1835" s="20"/>
      <c r="BF1835" s="19"/>
      <c r="BG1835" s="19"/>
      <c r="BH1835" s="20"/>
      <c r="BI1835" s="20"/>
      <c r="BJ1835" s="19"/>
      <c r="BK1835" s="19"/>
      <c r="BL1835" s="20"/>
      <c r="BM1835" s="20"/>
      <c r="BN1835" s="19"/>
      <c r="BO1835" s="19"/>
      <c r="BP1835" s="20"/>
      <c r="BQ1835" s="20"/>
      <c r="BT1835" s="20"/>
      <c r="BU1835" s="20"/>
      <c r="BX1835" s="20"/>
      <c r="BY1835" s="20"/>
      <c r="CB1835" s="20"/>
      <c r="CC1835" s="20"/>
      <c r="CF1835" s="20"/>
      <c r="CG1835" s="20"/>
      <c r="CJ1835" s="20"/>
      <c r="CK1835" s="20"/>
      <c r="CN1835" s="20"/>
      <c r="CO1835" s="20"/>
      <c r="CP1835" s="19"/>
      <c r="CQ1835" s="19"/>
      <c r="CR1835" s="20"/>
      <c r="CS1835" s="20"/>
      <c r="CT1835" s="19"/>
      <c r="CU1835" s="19"/>
      <c r="CV1835" s="20"/>
      <c r="CW1835" s="20"/>
      <c r="CX1835" s="96"/>
      <c r="CY1835" s="96"/>
      <c r="CZ1835" s="20"/>
      <c r="DA1835" s="20"/>
      <c r="DB1835" s="96"/>
      <c r="DC1835" s="96"/>
      <c r="DD1835" s="20"/>
      <c r="DE1835" s="20"/>
      <c r="DF1835" s="96"/>
      <c r="DG1835" s="96"/>
      <c r="DH1835" s="20"/>
      <c r="DI1835" s="20"/>
      <c r="DJ1835" s="96"/>
      <c r="DK1835" s="96"/>
      <c r="DL1835" s="20"/>
      <c r="DM1835" s="20"/>
      <c r="DN1835" s="96"/>
      <c r="DO1835" s="96"/>
      <c r="DP1835" s="20"/>
      <c r="DQ1835" s="20"/>
      <c r="DR1835" s="96"/>
      <c r="DS1835" s="96"/>
      <c r="DT1835" s="20"/>
      <c r="DU1835" s="20"/>
      <c r="DV1835" s="96"/>
      <c r="DW1835" s="96"/>
      <c r="DX1835" s="20"/>
      <c r="DY1835" s="20"/>
      <c r="DZ1835" s="56"/>
      <c r="EA1835" s="57"/>
    </row>
    <row r="1836" spans="1:131" ht="19.5" customHeight="1" x14ac:dyDescent="0.25">
      <c r="A1836" s="9">
        <v>1325</v>
      </c>
      <c r="B1836" s="10" t="s">
        <v>3747</v>
      </c>
      <c r="C1836" s="9" t="s">
        <v>3748</v>
      </c>
      <c r="E1836" s="9" t="s">
        <v>3749</v>
      </c>
      <c r="F1836" s="9" t="s">
        <v>3750</v>
      </c>
      <c r="H1836" s="9" t="s">
        <v>202</v>
      </c>
      <c r="I1836" s="9" t="s">
        <v>78</v>
      </c>
      <c r="J1836" s="129">
        <v>42188</v>
      </c>
      <c r="K1836" s="129">
        <v>42188</v>
      </c>
      <c r="L1836" s="129">
        <v>42460</v>
      </c>
      <c r="O1836" s="9">
        <v>28</v>
      </c>
      <c r="Q1836" s="9" t="s">
        <v>61</v>
      </c>
      <c r="S1836" s="13">
        <v>48215040</v>
      </c>
      <c r="T1836" s="13">
        <v>48215040</v>
      </c>
      <c r="U1836" s="13">
        <v>12053760</v>
      </c>
      <c r="AF1836" s="51">
        <f t="shared" si="26"/>
        <v>0</v>
      </c>
      <c r="AH1836" s="11">
        <v>42188</v>
      </c>
      <c r="AI1836" s="11">
        <v>42735</v>
      </c>
      <c r="AJ1836" s="13">
        <v>18622464</v>
      </c>
      <c r="AK1836" s="13">
        <v>4655616</v>
      </c>
      <c r="AR1836" s="12"/>
    </row>
    <row r="1837" spans="1:131" s="18" customFormat="1" ht="19.5" customHeight="1" x14ac:dyDescent="0.25">
      <c r="A1837" s="18">
        <v>1325</v>
      </c>
      <c r="B1837" s="17" t="s">
        <v>3747</v>
      </c>
      <c r="C1837" s="18" t="s">
        <v>3748</v>
      </c>
      <c r="D1837" s="19">
        <v>42578</v>
      </c>
      <c r="G1837" s="19"/>
      <c r="J1837" s="130"/>
      <c r="K1837" s="130"/>
      <c r="L1837" s="130">
        <v>42735</v>
      </c>
      <c r="R1837" s="20"/>
      <c r="S1837" s="20"/>
      <c r="T1837" s="20"/>
      <c r="U1837" s="20"/>
      <c r="V1837" s="20"/>
      <c r="W1837" s="20"/>
      <c r="X1837" s="20"/>
      <c r="Y1837" s="20"/>
      <c r="Z1837" s="20"/>
      <c r="AA1837" s="20"/>
      <c r="AB1837" s="20"/>
      <c r="AC1837" s="20"/>
      <c r="AD1837" s="20"/>
      <c r="AE1837" s="20"/>
      <c r="AF1837" s="80"/>
      <c r="AG1837" s="46"/>
      <c r="AH1837" s="19"/>
      <c r="AI1837" s="19"/>
      <c r="AJ1837" s="20"/>
      <c r="AK1837" s="20"/>
      <c r="AL1837" s="19"/>
      <c r="AM1837" s="19"/>
      <c r="AN1837" s="20"/>
      <c r="AO1837" s="20"/>
      <c r="AP1837" s="19"/>
      <c r="AQ1837" s="19"/>
      <c r="AR1837" s="96"/>
      <c r="AS1837" s="20"/>
      <c r="AT1837" s="19"/>
      <c r="AU1837" s="19"/>
      <c r="AV1837" s="20"/>
      <c r="AW1837" s="20"/>
      <c r="AX1837" s="19"/>
      <c r="AY1837" s="19"/>
      <c r="AZ1837" s="20"/>
      <c r="BA1837" s="20"/>
      <c r="BB1837" s="19"/>
      <c r="BC1837" s="19"/>
      <c r="BD1837" s="20"/>
      <c r="BE1837" s="20"/>
      <c r="BF1837" s="19"/>
      <c r="BG1837" s="19"/>
      <c r="BH1837" s="20"/>
      <c r="BI1837" s="20"/>
      <c r="BJ1837" s="19"/>
      <c r="BK1837" s="19"/>
      <c r="BL1837" s="20"/>
      <c r="BM1837" s="20"/>
      <c r="BN1837" s="19"/>
      <c r="BO1837" s="19"/>
      <c r="BP1837" s="20"/>
      <c r="BQ1837" s="20"/>
      <c r="BT1837" s="20"/>
      <c r="BU1837" s="20"/>
      <c r="BX1837" s="20"/>
      <c r="BY1837" s="20"/>
      <c r="CB1837" s="20"/>
      <c r="CC1837" s="20"/>
      <c r="CF1837" s="20"/>
      <c r="CG1837" s="20"/>
      <c r="CJ1837" s="20"/>
      <c r="CK1837" s="20"/>
      <c r="CN1837" s="20"/>
      <c r="CO1837" s="20"/>
      <c r="CP1837" s="19"/>
      <c r="CQ1837" s="19"/>
      <c r="CR1837" s="20"/>
      <c r="CS1837" s="20"/>
      <c r="CT1837" s="19"/>
      <c r="CU1837" s="19"/>
      <c r="CV1837" s="20"/>
      <c r="CW1837" s="20"/>
      <c r="CX1837" s="96"/>
      <c r="CY1837" s="96"/>
      <c r="CZ1837" s="20"/>
      <c r="DA1837" s="20"/>
      <c r="DB1837" s="96"/>
      <c r="DC1837" s="96"/>
      <c r="DD1837" s="20"/>
      <c r="DE1837" s="20"/>
      <c r="DF1837" s="96"/>
      <c r="DG1837" s="96"/>
      <c r="DH1837" s="20"/>
      <c r="DI1837" s="20"/>
      <c r="DJ1837" s="96"/>
      <c r="DK1837" s="96"/>
      <c r="DL1837" s="20"/>
      <c r="DM1837" s="20"/>
      <c r="DN1837" s="96"/>
      <c r="DO1837" s="96"/>
      <c r="DP1837" s="20"/>
      <c r="DQ1837" s="20"/>
      <c r="DR1837" s="96"/>
      <c r="DS1837" s="96"/>
      <c r="DT1837" s="20"/>
      <c r="DU1837" s="20"/>
      <c r="DV1837" s="96"/>
      <c r="DW1837" s="96"/>
      <c r="DX1837" s="20"/>
      <c r="DY1837" s="20"/>
      <c r="DZ1837" s="56"/>
      <c r="EA1837" s="57"/>
    </row>
    <row r="1838" spans="1:131" ht="19.5" customHeight="1" x14ac:dyDescent="0.25">
      <c r="A1838" s="9">
        <v>1326</v>
      </c>
      <c r="B1838" s="10" t="s">
        <v>3751</v>
      </c>
      <c r="C1838" s="9" t="s">
        <v>3752</v>
      </c>
      <c r="E1838" s="9" t="s">
        <v>2706</v>
      </c>
      <c r="F1838" s="9" t="s">
        <v>1169</v>
      </c>
      <c r="H1838" s="9" t="s">
        <v>202</v>
      </c>
      <c r="I1838" s="9" t="s">
        <v>25</v>
      </c>
      <c r="J1838" s="129">
        <v>42170</v>
      </c>
      <c r="K1838" s="129">
        <v>42020</v>
      </c>
      <c r="L1838" s="129">
        <v>42246</v>
      </c>
      <c r="O1838" s="9">
        <v>30</v>
      </c>
      <c r="Q1838" s="9" t="s">
        <v>54</v>
      </c>
      <c r="S1838" s="13">
        <v>9948000</v>
      </c>
      <c r="T1838" s="13">
        <v>9948000</v>
      </c>
      <c r="U1838" s="13">
        <v>2485000</v>
      </c>
      <c r="AF1838" s="51">
        <f t="shared" si="26"/>
        <v>0</v>
      </c>
      <c r="AH1838" s="11">
        <v>42020</v>
      </c>
      <c r="AI1838" s="11">
        <v>42246</v>
      </c>
      <c r="AJ1838" s="13">
        <v>9384897</v>
      </c>
      <c r="AK1838" s="13">
        <v>2346224</v>
      </c>
    </row>
    <row r="1839" spans="1:131" s="18" customFormat="1" ht="19.5" customHeight="1" x14ac:dyDescent="0.25">
      <c r="A1839" s="18">
        <v>1326</v>
      </c>
      <c r="B1839" s="17" t="s">
        <v>3751</v>
      </c>
      <c r="C1839" s="18" t="s">
        <v>4456</v>
      </c>
      <c r="D1839" s="19">
        <v>42515</v>
      </c>
      <c r="G1839" s="19"/>
      <c r="J1839" s="130"/>
      <c r="K1839" s="130"/>
      <c r="L1839" s="130"/>
      <c r="R1839" s="20"/>
      <c r="S1839" s="20"/>
      <c r="T1839" s="20"/>
      <c r="U1839" s="20"/>
      <c r="V1839" s="20"/>
      <c r="W1839" s="20"/>
      <c r="X1839" s="20"/>
      <c r="Y1839" s="20"/>
      <c r="Z1839" s="20"/>
      <c r="AA1839" s="20"/>
      <c r="AB1839" s="20"/>
      <c r="AC1839" s="20"/>
      <c r="AD1839" s="20"/>
      <c r="AE1839" s="20"/>
      <c r="AF1839" s="80"/>
      <c r="AG1839" s="46"/>
      <c r="AH1839" s="19"/>
      <c r="AI1839" s="19"/>
      <c r="AJ1839" s="20"/>
      <c r="AK1839" s="20"/>
      <c r="AL1839" s="19"/>
      <c r="AM1839" s="19"/>
      <c r="AN1839" s="20"/>
      <c r="AO1839" s="20"/>
      <c r="AP1839" s="19"/>
      <c r="AQ1839" s="19"/>
      <c r="AR1839" s="20"/>
      <c r="AS1839" s="20"/>
      <c r="AT1839" s="19"/>
      <c r="AU1839" s="19"/>
      <c r="AV1839" s="20"/>
      <c r="AW1839" s="20"/>
      <c r="AX1839" s="19"/>
      <c r="AY1839" s="19"/>
      <c r="AZ1839" s="20"/>
      <c r="BA1839" s="20"/>
      <c r="BB1839" s="19"/>
      <c r="BC1839" s="19"/>
      <c r="BD1839" s="20"/>
      <c r="BE1839" s="20"/>
      <c r="BF1839" s="19"/>
      <c r="BG1839" s="19"/>
      <c r="BH1839" s="20"/>
      <c r="BI1839" s="20"/>
      <c r="BJ1839" s="19"/>
      <c r="BK1839" s="19"/>
      <c r="BL1839" s="20"/>
      <c r="BM1839" s="20"/>
      <c r="BN1839" s="19"/>
      <c r="BO1839" s="19"/>
      <c r="BP1839" s="20"/>
      <c r="BQ1839" s="20"/>
      <c r="BT1839" s="20"/>
      <c r="BU1839" s="20"/>
      <c r="BX1839" s="20"/>
      <c r="BY1839" s="20"/>
      <c r="CB1839" s="20"/>
      <c r="CC1839" s="20"/>
      <c r="CF1839" s="20"/>
      <c r="CG1839" s="20"/>
      <c r="CJ1839" s="20"/>
      <c r="CK1839" s="20"/>
      <c r="CN1839" s="20"/>
      <c r="CO1839" s="20"/>
      <c r="CP1839" s="19"/>
      <c r="CQ1839" s="19"/>
      <c r="CR1839" s="20"/>
      <c r="CS1839" s="20"/>
      <c r="CT1839" s="19"/>
      <c r="CU1839" s="19"/>
      <c r="CV1839" s="20"/>
      <c r="CW1839" s="20"/>
      <c r="CX1839" s="96"/>
      <c r="CY1839" s="96"/>
      <c r="CZ1839" s="20"/>
      <c r="DA1839" s="20"/>
      <c r="DB1839" s="96"/>
      <c r="DC1839" s="96"/>
      <c r="DD1839" s="20"/>
      <c r="DE1839" s="20"/>
      <c r="DF1839" s="96"/>
      <c r="DG1839" s="96"/>
      <c r="DH1839" s="20"/>
      <c r="DI1839" s="20"/>
      <c r="DJ1839" s="96"/>
      <c r="DK1839" s="96"/>
      <c r="DL1839" s="20"/>
      <c r="DM1839" s="20"/>
      <c r="DN1839" s="96"/>
      <c r="DO1839" s="96"/>
      <c r="DP1839" s="20"/>
      <c r="DQ1839" s="20"/>
      <c r="DR1839" s="96"/>
      <c r="DS1839" s="96"/>
      <c r="DT1839" s="20"/>
      <c r="DU1839" s="20"/>
      <c r="DV1839" s="96"/>
      <c r="DW1839" s="96"/>
      <c r="DX1839" s="20"/>
      <c r="DY1839" s="20"/>
      <c r="DZ1839" s="56"/>
      <c r="EA1839" s="57"/>
    </row>
    <row r="1840" spans="1:131" ht="33" customHeight="1" x14ac:dyDescent="0.25">
      <c r="A1840" s="9">
        <v>1327</v>
      </c>
      <c r="B1840" s="10" t="s">
        <v>3753</v>
      </c>
      <c r="C1840" s="9" t="s">
        <v>3754</v>
      </c>
      <c r="E1840" s="9" t="s">
        <v>4897</v>
      </c>
      <c r="F1840" s="9" t="s">
        <v>746</v>
      </c>
      <c r="H1840" s="9" t="s">
        <v>202</v>
      </c>
      <c r="I1840" s="9" t="s">
        <v>35</v>
      </c>
      <c r="J1840" s="129">
        <v>42304</v>
      </c>
      <c r="K1840" s="129">
        <v>41785</v>
      </c>
      <c r="L1840" s="129">
        <v>42521</v>
      </c>
      <c r="M1840" s="9" t="s">
        <v>20</v>
      </c>
      <c r="O1840" s="9">
        <v>28</v>
      </c>
      <c r="Q1840" s="9" t="s">
        <v>54</v>
      </c>
      <c r="S1840" s="13">
        <v>562000000</v>
      </c>
      <c r="T1840" s="13">
        <v>562000000</v>
      </c>
      <c r="U1840" s="13">
        <v>140500000</v>
      </c>
      <c r="V1840" s="13">
        <v>420000000</v>
      </c>
      <c r="AF1840" s="51">
        <f t="shared" si="26"/>
        <v>420000000</v>
      </c>
      <c r="AH1840" s="11">
        <v>41785</v>
      </c>
      <c r="AI1840" s="11">
        <v>42155</v>
      </c>
      <c r="AJ1840" s="13">
        <v>5130921</v>
      </c>
      <c r="AK1840" s="13">
        <v>1282730</v>
      </c>
      <c r="AL1840" s="11">
        <v>42179</v>
      </c>
      <c r="AM1840" s="11">
        <v>42338</v>
      </c>
      <c r="AN1840" s="13">
        <v>263989805</v>
      </c>
      <c r="AO1840" s="13">
        <v>65997451</v>
      </c>
      <c r="AP1840" s="11">
        <v>42339</v>
      </c>
      <c r="AQ1840" s="11">
        <v>42369</v>
      </c>
      <c r="AR1840" s="13">
        <v>112696487</v>
      </c>
      <c r="AS1840" s="13">
        <v>28174122</v>
      </c>
      <c r="AT1840" s="11">
        <v>42370</v>
      </c>
      <c r="AU1840" s="11">
        <v>42400</v>
      </c>
      <c r="AV1840" s="13">
        <v>85862228</v>
      </c>
      <c r="AW1840" s="13">
        <v>21465557</v>
      </c>
      <c r="AX1840" s="11">
        <v>42401</v>
      </c>
      <c r="AY1840" s="11">
        <v>42460</v>
      </c>
      <c r="AZ1840" s="13">
        <v>13882062</v>
      </c>
      <c r="BA1840" s="13">
        <v>3470516</v>
      </c>
      <c r="BB1840" s="11">
        <v>42461</v>
      </c>
      <c r="BC1840" s="11">
        <v>42490</v>
      </c>
      <c r="BD1840" s="13">
        <v>20581256</v>
      </c>
      <c r="BE1840" s="13">
        <v>5145314</v>
      </c>
      <c r="BF1840" s="11">
        <v>42491</v>
      </c>
      <c r="BG1840" s="11">
        <v>42521</v>
      </c>
      <c r="BH1840" s="13">
        <v>8961935</v>
      </c>
      <c r="BI1840" s="13">
        <v>2240484</v>
      </c>
      <c r="BJ1840" s="11">
        <v>42522</v>
      </c>
      <c r="BK1840" s="11">
        <v>42551</v>
      </c>
      <c r="BL1840" s="13">
        <v>9748605</v>
      </c>
      <c r="BM1840" s="13">
        <v>2437151</v>
      </c>
      <c r="BN1840" s="11">
        <v>42552</v>
      </c>
      <c r="BO1840" s="11">
        <v>42613</v>
      </c>
      <c r="BP1840" s="13">
        <v>29001321</v>
      </c>
      <c r="BQ1840" s="13">
        <v>7250330</v>
      </c>
      <c r="BR1840" s="11">
        <v>42614</v>
      </c>
      <c r="BS1840" s="11">
        <v>42643</v>
      </c>
      <c r="BT1840" s="13">
        <v>8722705</v>
      </c>
      <c r="BU1840" s="13">
        <v>2180676</v>
      </c>
      <c r="BV1840" s="11">
        <v>41785</v>
      </c>
      <c r="BW1840" s="11">
        <v>42643</v>
      </c>
      <c r="BX1840" s="13">
        <v>560660004</v>
      </c>
      <c r="BY1840" s="13">
        <v>387909</v>
      </c>
      <c r="DZ1840" s="54">
        <v>560660004</v>
      </c>
      <c r="EA1840" s="55">
        <v>140032240</v>
      </c>
    </row>
    <row r="1841" spans="1:131" s="18" customFormat="1" ht="19.5" customHeight="1" x14ac:dyDescent="0.25">
      <c r="A1841" s="18">
        <v>1327</v>
      </c>
      <c r="B1841" s="17" t="s">
        <v>3753</v>
      </c>
      <c r="C1841" s="18" t="s">
        <v>3754</v>
      </c>
      <c r="D1841" s="19">
        <v>42445</v>
      </c>
      <c r="G1841" s="19"/>
      <c r="J1841" s="130"/>
      <c r="K1841" s="130"/>
      <c r="L1841" s="130">
        <v>42551</v>
      </c>
      <c r="R1841" s="20"/>
      <c r="S1841" s="20"/>
      <c r="T1841" s="20"/>
      <c r="U1841" s="20"/>
      <c r="V1841" s="20"/>
      <c r="W1841" s="20"/>
      <c r="X1841" s="20"/>
      <c r="Y1841" s="20"/>
      <c r="Z1841" s="20"/>
      <c r="AA1841" s="20"/>
      <c r="AB1841" s="20"/>
      <c r="AC1841" s="20"/>
      <c r="AD1841" s="20"/>
      <c r="AE1841" s="20"/>
      <c r="AF1841" s="80"/>
      <c r="AG1841" s="46"/>
      <c r="AH1841" s="19"/>
      <c r="AI1841" s="19"/>
      <c r="AJ1841" s="20"/>
      <c r="AK1841" s="20"/>
      <c r="AL1841" s="19"/>
      <c r="AM1841" s="19"/>
      <c r="AN1841" s="20"/>
      <c r="AO1841" s="20"/>
      <c r="AP1841" s="19"/>
      <c r="AQ1841" s="19"/>
      <c r="AR1841" s="20"/>
      <c r="AS1841" s="20"/>
      <c r="AT1841" s="19"/>
      <c r="AU1841" s="19"/>
      <c r="AV1841" s="20"/>
      <c r="AW1841" s="20"/>
      <c r="AX1841" s="19"/>
      <c r="AY1841" s="19"/>
      <c r="AZ1841" s="20"/>
      <c r="BA1841" s="20"/>
      <c r="BB1841" s="19"/>
      <c r="BC1841" s="19"/>
      <c r="BD1841" s="20"/>
      <c r="BE1841" s="20"/>
      <c r="BF1841" s="19"/>
      <c r="BG1841" s="19"/>
      <c r="BH1841" s="20"/>
      <c r="BI1841" s="20"/>
      <c r="BJ1841" s="19"/>
      <c r="BK1841" s="19"/>
      <c r="BL1841" s="20"/>
      <c r="BM1841" s="20"/>
      <c r="BN1841" s="19"/>
      <c r="BO1841" s="19"/>
      <c r="BP1841" s="20"/>
      <c r="BQ1841" s="20"/>
      <c r="BT1841" s="20"/>
      <c r="BU1841" s="20"/>
      <c r="BX1841" s="20"/>
      <c r="BY1841" s="20"/>
      <c r="CB1841" s="20"/>
      <c r="CC1841" s="20"/>
      <c r="CF1841" s="20"/>
      <c r="CG1841" s="20"/>
      <c r="CJ1841" s="20"/>
      <c r="CK1841" s="20"/>
      <c r="CN1841" s="20"/>
      <c r="CO1841" s="20"/>
      <c r="CP1841" s="19"/>
      <c r="CQ1841" s="19"/>
      <c r="CR1841" s="20"/>
      <c r="CS1841" s="20"/>
      <c r="CT1841" s="19"/>
      <c r="CU1841" s="19"/>
      <c r="CV1841" s="20"/>
      <c r="CW1841" s="20"/>
      <c r="CX1841" s="96"/>
      <c r="CY1841" s="96"/>
      <c r="CZ1841" s="20"/>
      <c r="DA1841" s="20"/>
      <c r="DB1841" s="96"/>
      <c r="DC1841" s="96"/>
      <c r="DD1841" s="20"/>
      <c r="DE1841" s="20"/>
      <c r="DF1841" s="96"/>
      <c r="DG1841" s="96"/>
      <c r="DH1841" s="20"/>
      <c r="DI1841" s="20"/>
      <c r="DJ1841" s="96"/>
      <c r="DK1841" s="96"/>
      <c r="DL1841" s="20"/>
      <c r="DM1841" s="20"/>
      <c r="DN1841" s="96"/>
      <c r="DO1841" s="96"/>
      <c r="DP1841" s="20"/>
      <c r="DQ1841" s="20"/>
      <c r="DR1841" s="96"/>
      <c r="DS1841" s="96"/>
      <c r="DT1841" s="20"/>
      <c r="DU1841" s="20"/>
      <c r="DV1841" s="96"/>
      <c r="DW1841" s="96"/>
      <c r="DX1841" s="20"/>
      <c r="DY1841" s="20"/>
      <c r="DZ1841" s="56"/>
      <c r="EA1841" s="57"/>
    </row>
    <row r="1842" spans="1:131" s="18" customFormat="1" ht="19.5" customHeight="1" x14ac:dyDescent="0.25">
      <c r="A1842" s="18">
        <v>1327</v>
      </c>
      <c r="B1842" s="17" t="s">
        <v>3753</v>
      </c>
      <c r="C1842" s="18" t="s">
        <v>3754</v>
      </c>
      <c r="D1842" s="19">
        <v>42598</v>
      </c>
      <c r="G1842" s="19"/>
      <c r="J1842" s="130"/>
      <c r="K1842" s="130"/>
      <c r="L1842" s="130">
        <v>42643</v>
      </c>
      <c r="R1842" s="20"/>
      <c r="S1842" s="20"/>
      <c r="T1842" s="20"/>
      <c r="U1842" s="20"/>
      <c r="V1842" s="20"/>
      <c r="W1842" s="20"/>
      <c r="X1842" s="20"/>
      <c r="Y1842" s="20"/>
      <c r="Z1842" s="20"/>
      <c r="AA1842" s="20"/>
      <c r="AB1842" s="20"/>
      <c r="AC1842" s="20"/>
      <c r="AD1842" s="20"/>
      <c r="AE1842" s="20"/>
      <c r="AF1842" s="80"/>
      <c r="AG1842" s="46"/>
      <c r="AH1842" s="19"/>
      <c r="AI1842" s="19"/>
      <c r="AJ1842" s="20"/>
      <c r="AK1842" s="20"/>
      <c r="AL1842" s="19"/>
      <c r="AM1842" s="19"/>
      <c r="AN1842" s="20"/>
      <c r="AO1842" s="20"/>
      <c r="AP1842" s="19"/>
      <c r="AQ1842" s="19"/>
      <c r="AR1842" s="20"/>
      <c r="AS1842" s="20"/>
      <c r="AT1842" s="19"/>
      <c r="AU1842" s="19"/>
      <c r="AV1842" s="20"/>
      <c r="AW1842" s="20"/>
      <c r="AX1842" s="19"/>
      <c r="AY1842" s="19"/>
      <c r="AZ1842" s="20"/>
      <c r="BA1842" s="20"/>
      <c r="BB1842" s="19"/>
      <c r="BC1842" s="19"/>
      <c r="BD1842" s="20"/>
      <c r="BE1842" s="20"/>
      <c r="BF1842" s="19"/>
      <c r="BG1842" s="19"/>
      <c r="BH1842" s="20"/>
      <c r="BI1842" s="20"/>
      <c r="BJ1842" s="19"/>
      <c r="BK1842" s="19"/>
      <c r="BL1842" s="20"/>
      <c r="BM1842" s="20"/>
      <c r="BN1842" s="19"/>
      <c r="BO1842" s="19"/>
      <c r="BP1842" s="20"/>
      <c r="BQ1842" s="20"/>
      <c r="BT1842" s="20"/>
      <c r="BU1842" s="20"/>
      <c r="BX1842" s="20"/>
      <c r="BY1842" s="20"/>
      <c r="CB1842" s="20"/>
      <c r="CC1842" s="20"/>
      <c r="CF1842" s="20"/>
      <c r="CG1842" s="20"/>
      <c r="CJ1842" s="20"/>
      <c r="CK1842" s="20"/>
      <c r="CN1842" s="20"/>
      <c r="CO1842" s="20"/>
      <c r="CP1842" s="19"/>
      <c r="CQ1842" s="19"/>
      <c r="CR1842" s="20"/>
      <c r="CS1842" s="20"/>
      <c r="CT1842" s="19"/>
      <c r="CU1842" s="19"/>
      <c r="CV1842" s="20"/>
      <c r="CW1842" s="20"/>
      <c r="CX1842" s="96"/>
      <c r="CY1842" s="96"/>
      <c r="CZ1842" s="20"/>
      <c r="DA1842" s="20"/>
      <c r="DB1842" s="96"/>
      <c r="DC1842" s="96"/>
      <c r="DD1842" s="20"/>
      <c r="DE1842" s="20"/>
      <c r="DF1842" s="96"/>
      <c r="DG1842" s="96"/>
      <c r="DH1842" s="20"/>
      <c r="DI1842" s="20"/>
      <c r="DJ1842" s="96"/>
      <c r="DK1842" s="96"/>
      <c r="DL1842" s="20"/>
      <c r="DM1842" s="20"/>
      <c r="DN1842" s="96"/>
      <c r="DO1842" s="96"/>
      <c r="DP1842" s="20"/>
      <c r="DQ1842" s="20"/>
      <c r="DR1842" s="96"/>
      <c r="DS1842" s="96"/>
      <c r="DT1842" s="20"/>
      <c r="DU1842" s="20"/>
      <c r="DV1842" s="96"/>
      <c r="DW1842" s="96"/>
      <c r="DX1842" s="20"/>
      <c r="DY1842" s="20"/>
      <c r="DZ1842" s="56"/>
      <c r="EA1842" s="57"/>
    </row>
    <row r="1843" spans="1:131" ht="19.5" customHeight="1" x14ac:dyDescent="0.25">
      <c r="A1843" s="9">
        <v>1328</v>
      </c>
      <c r="B1843" s="10" t="s">
        <v>3755</v>
      </c>
      <c r="C1843" s="9" t="s">
        <v>3756</v>
      </c>
      <c r="E1843" s="9" t="s">
        <v>667</v>
      </c>
      <c r="F1843" s="9" t="s">
        <v>19</v>
      </c>
      <c r="H1843" s="9" t="s">
        <v>202</v>
      </c>
      <c r="I1843" s="9" t="s">
        <v>668</v>
      </c>
      <c r="J1843" s="129">
        <v>42261</v>
      </c>
      <c r="K1843" s="129">
        <v>42230</v>
      </c>
      <c r="L1843" s="129">
        <v>42353</v>
      </c>
      <c r="O1843" s="9">
        <v>20</v>
      </c>
      <c r="Q1843" s="9" t="s">
        <v>61</v>
      </c>
      <c r="S1843" s="13">
        <v>370298153</v>
      </c>
      <c r="T1843" s="13">
        <v>370298153</v>
      </c>
      <c r="U1843" s="13">
        <v>92574538</v>
      </c>
      <c r="AF1843" s="51">
        <f t="shared" si="26"/>
        <v>0</v>
      </c>
      <c r="AH1843" s="11">
        <v>42230</v>
      </c>
      <c r="AI1843" s="11">
        <v>42353</v>
      </c>
      <c r="AJ1843" s="13">
        <v>294679159</v>
      </c>
      <c r="AK1843" s="13">
        <v>73669790</v>
      </c>
    </row>
    <row r="1844" spans="1:131" ht="19.5" customHeight="1" x14ac:dyDescent="0.25">
      <c r="A1844" s="9">
        <v>1329</v>
      </c>
      <c r="B1844" s="10" t="s">
        <v>3757</v>
      </c>
      <c r="C1844" s="9" t="s">
        <v>3758</v>
      </c>
      <c r="E1844" s="9" t="s">
        <v>3759</v>
      </c>
      <c r="F1844" s="9" t="s">
        <v>3760</v>
      </c>
      <c r="H1844" s="9" t="s">
        <v>202</v>
      </c>
      <c r="I1844" s="9" t="s">
        <v>3761</v>
      </c>
      <c r="J1844" s="129">
        <v>42283</v>
      </c>
      <c r="K1844" s="129">
        <v>41670</v>
      </c>
      <c r="L1844" s="129">
        <v>42490</v>
      </c>
      <c r="O1844" s="9">
        <v>32</v>
      </c>
      <c r="Q1844" s="9" t="s">
        <v>54</v>
      </c>
      <c r="S1844" s="13">
        <v>160000000</v>
      </c>
      <c r="T1844" s="13">
        <v>160000000</v>
      </c>
      <c r="U1844" s="13">
        <v>40000000</v>
      </c>
      <c r="AF1844" s="51">
        <f t="shared" si="26"/>
        <v>0</v>
      </c>
      <c r="AH1844" s="11">
        <v>42064</v>
      </c>
      <c r="AI1844" s="11">
        <v>42094</v>
      </c>
      <c r="AJ1844" s="13">
        <v>505001</v>
      </c>
      <c r="AK1844" s="13">
        <v>126250</v>
      </c>
      <c r="AL1844" s="11">
        <v>42156</v>
      </c>
      <c r="AM1844" s="11">
        <v>42277</v>
      </c>
      <c r="AN1844" s="13">
        <v>7918284</v>
      </c>
      <c r="AO1844" s="13">
        <v>1979571</v>
      </c>
      <c r="AP1844" s="11">
        <v>42278</v>
      </c>
      <c r="AQ1844" s="11">
        <v>42369</v>
      </c>
      <c r="AR1844" s="13">
        <v>112246963</v>
      </c>
      <c r="AS1844" s="13">
        <v>28061741</v>
      </c>
      <c r="AT1844" s="11">
        <v>42370</v>
      </c>
      <c r="AU1844" s="11">
        <v>42429</v>
      </c>
      <c r="AV1844" s="13">
        <v>24783596</v>
      </c>
      <c r="AW1844" s="13">
        <v>6195899</v>
      </c>
      <c r="AX1844" s="11">
        <v>42430</v>
      </c>
      <c r="AY1844" s="11">
        <v>42460</v>
      </c>
      <c r="AZ1844" s="13">
        <v>11516685</v>
      </c>
      <c r="BA1844" s="13">
        <v>2879171</v>
      </c>
      <c r="BB1844" s="11">
        <v>42064</v>
      </c>
      <c r="BC1844" s="11">
        <v>42460</v>
      </c>
      <c r="BD1844" s="13">
        <v>161305775</v>
      </c>
      <c r="BE1844" s="13">
        <v>757368</v>
      </c>
      <c r="DZ1844" s="54">
        <v>161305775</v>
      </c>
      <c r="EA1844" s="55">
        <v>40000000</v>
      </c>
    </row>
    <row r="1845" spans="1:131" ht="19.5" customHeight="1" x14ac:dyDescent="0.25">
      <c r="A1845" s="9">
        <v>1330</v>
      </c>
      <c r="B1845" s="10" t="s">
        <v>3762</v>
      </c>
      <c r="C1845" s="9" t="s">
        <v>3763</v>
      </c>
      <c r="E1845" s="9" t="s">
        <v>3212</v>
      </c>
      <c r="F1845" s="9" t="s">
        <v>3764</v>
      </c>
      <c r="H1845" s="9" t="s">
        <v>202</v>
      </c>
      <c r="I1845" s="9" t="s">
        <v>205</v>
      </c>
      <c r="J1845" s="129">
        <v>42230</v>
      </c>
      <c r="K1845" s="129">
        <v>42126</v>
      </c>
      <c r="L1845" s="129">
        <v>42339</v>
      </c>
      <c r="O1845" s="9">
        <v>31</v>
      </c>
      <c r="Q1845" s="9" t="s">
        <v>54</v>
      </c>
      <c r="S1845" s="13">
        <v>103848662</v>
      </c>
      <c r="T1845" s="13">
        <v>103848662</v>
      </c>
      <c r="U1845" s="13">
        <v>25962166</v>
      </c>
      <c r="AF1845" s="51">
        <f t="shared" si="26"/>
        <v>0</v>
      </c>
      <c r="AH1845" s="11">
        <v>42126</v>
      </c>
      <c r="AI1845" s="11">
        <v>42339</v>
      </c>
      <c r="AJ1845" s="13">
        <v>8703000</v>
      </c>
      <c r="AK1845" s="13">
        <v>2175750</v>
      </c>
    </row>
    <row r="1846" spans="1:131" ht="19.5" customHeight="1" x14ac:dyDescent="0.25">
      <c r="A1846" s="9">
        <v>1331</v>
      </c>
      <c r="B1846" s="10" t="s">
        <v>3765</v>
      </c>
      <c r="C1846" s="9" t="s">
        <v>3766</v>
      </c>
      <c r="E1846" s="9" t="s">
        <v>3399</v>
      </c>
      <c r="F1846" s="9" t="s">
        <v>57</v>
      </c>
      <c r="H1846" s="9" t="s">
        <v>202</v>
      </c>
      <c r="I1846" s="9" t="s">
        <v>25</v>
      </c>
      <c r="J1846" s="129">
        <v>42309</v>
      </c>
      <c r="K1846" s="129">
        <v>42241</v>
      </c>
      <c r="L1846" s="129">
        <v>42400</v>
      </c>
      <c r="O1846" s="9">
        <v>22</v>
      </c>
      <c r="Q1846" s="9" t="s">
        <v>61</v>
      </c>
      <c r="S1846" s="13">
        <v>5330000</v>
      </c>
      <c r="T1846" s="13">
        <v>5330000</v>
      </c>
      <c r="U1846" s="13">
        <v>1332500</v>
      </c>
      <c r="AF1846" s="51">
        <f t="shared" si="26"/>
        <v>0</v>
      </c>
    </row>
    <row r="1847" spans="1:131" ht="19.5" customHeight="1" x14ac:dyDescent="0.25">
      <c r="A1847" s="9">
        <v>1332</v>
      </c>
      <c r="B1847" s="10" t="s">
        <v>3767</v>
      </c>
      <c r="C1847" s="9" t="s">
        <v>3768</v>
      </c>
      <c r="E1847" s="9" t="s">
        <v>3769</v>
      </c>
      <c r="F1847" s="9" t="s">
        <v>3770</v>
      </c>
      <c r="H1847" s="9" t="s">
        <v>202</v>
      </c>
      <c r="I1847" s="9" t="s">
        <v>2709</v>
      </c>
      <c r="J1847" s="129">
        <v>42314</v>
      </c>
      <c r="K1847" s="129">
        <v>42188</v>
      </c>
      <c r="L1847" s="129">
        <v>42582</v>
      </c>
      <c r="N1847" s="9" t="s">
        <v>900</v>
      </c>
      <c r="O1847" s="9">
        <v>25</v>
      </c>
      <c r="Q1847" s="9" t="s">
        <v>54</v>
      </c>
      <c r="S1847" s="13">
        <v>137000000</v>
      </c>
      <c r="T1847" s="13">
        <v>137000000</v>
      </c>
      <c r="U1847" s="13">
        <v>17000000</v>
      </c>
      <c r="AF1847" s="51">
        <f t="shared" si="26"/>
        <v>0</v>
      </c>
      <c r="AH1847" s="11">
        <v>42186</v>
      </c>
      <c r="AI1847" s="11">
        <v>42613</v>
      </c>
      <c r="AJ1847" s="13">
        <v>71028559</v>
      </c>
      <c r="AK1847" s="13">
        <v>17000000</v>
      </c>
    </row>
    <row r="1848" spans="1:131" s="18" customFormat="1" ht="19.5" customHeight="1" x14ac:dyDescent="0.25">
      <c r="A1848" s="18">
        <v>1332</v>
      </c>
      <c r="B1848" s="17" t="s">
        <v>3767</v>
      </c>
      <c r="C1848" s="18" t="s">
        <v>3768</v>
      </c>
      <c r="D1848" s="19">
        <v>42606</v>
      </c>
      <c r="G1848" s="19"/>
      <c r="J1848" s="130"/>
      <c r="K1848" s="130"/>
      <c r="L1848" s="130">
        <v>42642</v>
      </c>
      <c r="R1848" s="20"/>
      <c r="S1848" s="20"/>
      <c r="T1848" s="20"/>
      <c r="U1848" s="20"/>
      <c r="V1848" s="20"/>
      <c r="W1848" s="20"/>
      <c r="X1848" s="20"/>
      <c r="Y1848" s="20"/>
      <c r="Z1848" s="20"/>
      <c r="AA1848" s="20"/>
      <c r="AB1848" s="20"/>
      <c r="AC1848" s="20"/>
      <c r="AD1848" s="20"/>
      <c r="AE1848" s="20"/>
      <c r="AF1848" s="80"/>
      <c r="AG1848" s="46"/>
      <c r="AH1848" s="19"/>
      <c r="AI1848" s="19"/>
      <c r="AJ1848" s="20"/>
      <c r="AK1848" s="20"/>
      <c r="AL1848" s="19"/>
      <c r="AM1848" s="19"/>
      <c r="AN1848" s="20"/>
      <c r="AO1848" s="20"/>
      <c r="AP1848" s="19"/>
      <c r="AQ1848" s="19"/>
      <c r="AR1848" s="20"/>
      <c r="AS1848" s="20"/>
      <c r="AT1848" s="19"/>
      <c r="AU1848" s="19"/>
      <c r="AV1848" s="20"/>
      <c r="AW1848" s="20"/>
      <c r="AX1848" s="19"/>
      <c r="AY1848" s="19"/>
      <c r="AZ1848" s="20"/>
      <c r="BA1848" s="20"/>
      <c r="BB1848" s="19"/>
      <c r="BC1848" s="19"/>
      <c r="BD1848" s="20"/>
      <c r="BE1848" s="20"/>
      <c r="BF1848" s="19"/>
      <c r="BG1848" s="19"/>
      <c r="BH1848" s="20"/>
      <c r="BI1848" s="20"/>
      <c r="BJ1848" s="19"/>
      <c r="BK1848" s="19"/>
      <c r="BL1848" s="20"/>
      <c r="BM1848" s="20"/>
      <c r="BN1848" s="19"/>
      <c r="BO1848" s="19"/>
      <c r="BP1848" s="20"/>
      <c r="BQ1848" s="20"/>
      <c r="BT1848" s="20"/>
      <c r="BU1848" s="20"/>
      <c r="BX1848" s="20"/>
      <c r="BY1848" s="20"/>
      <c r="CB1848" s="20"/>
      <c r="CC1848" s="20"/>
      <c r="CF1848" s="20"/>
      <c r="CG1848" s="20"/>
      <c r="CJ1848" s="20"/>
      <c r="CK1848" s="20"/>
      <c r="CN1848" s="20"/>
      <c r="CO1848" s="20"/>
      <c r="CP1848" s="19"/>
      <c r="CQ1848" s="19"/>
      <c r="CR1848" s="20"/>
      <c r="CS1848" s="20"/>
      <c r="CT1848" s="19"/>
      <c r="CU1848" s="19"/>
      <c r="CV1848" s="20"/>
      <c r="CW1848" s="20"/>
      <c r="CX1848" s="96"/>
      <c r="CY1848" s="96"/>
      <c r="CZ1848" s="20"/>
      <c r="DA1848" s="20"/>
      <c r="DB1848" s="96"/>
      <c r="DC1848" s="96"/>
      <c r="DD1848" s="20"/>
      <c r="DE1848" s="20"/>
      <c r="DF1848" s="96"/>
      <c r="DG1848" s="96"/>
      <c r="DH1848" s="20"/>
      <c r="DI1848" s="20"/>
      <c r="DJ1848" s="96"/>
      <c r="DK1848" s="96"/>
      <c r="DL1848" s="20"/>
      <c r="DM1848" s="20"/>
      <c r="DN1848" s="96"/>
      <c r="DO1848" s="96"/>
      <c r="DP1848" s="20"/>
      <c r="DQ1848" s="20"/>
      <c r="DR1848" s="96"/>
      <c r="DS1848" s="96"/>
      <c r="DT1848" s="20"/>
      <c r="DU1848" s="20"/>
      <c r="DV1848" s="96"/>
      <c r="DW1848" s="96"/>
      <c r="DX1848" s="20"/>
      <c r="DY1848" s="20"/>
      <c r="DZ1848" s="56"/>
      <c r="EA1848" s="57"/>
    </row>
    <row r="1849" spans="1:131" s="18" customFormat="1" ht="39" customHeight="1" x14ac:dyDescent="0.25">
      <c r="A1849" s="18">
        <v>1333</v>
      </c>
      <c r="B1849" s="17" t="s">
        <v>3842</v>
      </c>
      <c r="C1849" s="18" t="s">
        <v>3771</v>
      </c>
      <c r="D1849" s="19"/>
      <c r="E1849" s="18" t="s">
        <v>2482</v>
      </c>
      <c r="F1849" s="18" t="s">
        <v>3772</v>
      </c>
      <c r="G1849" s="19"/>
      <c r="I1849" s="18" t="s">
        <v>78</v>
      </c>
      <c r="J1849" s="130">
        <v>42297</v>
      </c>
      <c r="K1849" s="130">
        <v>42217</v>
      </c>
      <c r="L1849" s="130">
        <v>42400</v>
      </c>
      <c r="O1849" s="18">
        <v>27</v>
      </c>
      <c r="Q1849" s="18" t="s">
        <v>54</v>
      </c>
      <c r="R1849" s="20"/>
      <c r="S1849" s="20">
        <v>15000000</v>
      </c>
      <c r="T1849" s="20">
        <v>15000000</v>
      </c>
      <c r="U1849" s="20">
        <v>3750000</v>
      </c>
      <c r="V1849" s="20"/>
      <c r="W1849" s="20"/>
      <c r="X1849" s="20"/>
      <c r="Y1849" s="20"/>
      <c r="Z1849" s="20"/>
      <c r="AA1849" s="20"/>
      <c r="AB1849" s="20"/>
      <c r="AC1849" s="20"/>
      <c r="AD1849" s="20"/>
      <c r="AE1849" s="20"/>
      <c r="AF1849" s="80">
        <f t="shared" si="26"/>
        <v>0</v>
      </c>
      <c r="AG1849" s="46"/>
      <c r="AH1849" s="19"/>
      <c r="AI1849" s="19"/>
      <c r="AJ1849" s="20"/>
      <c r="AK1849" s="20"/>
      <c r="AL1849" s="19"/>
      <c r="AM1849" s="19"/>
      <c r="AN1849" s="20"/>
      <c r="AO1849" s="20"/>
      <c r="AP1849" s="19"/>
      <c r="AQ1849" s="19"/>
      <c r="AR1849" s="20"/>
      <c r="AS1849" s="20"/>
      <c r="AT1849" s="19"/>
      <c r="AU1849" s="19"/>
      <c r="AV1849" s="20"/>
      <c r="AW1849" s="20"/>
      <c r="AX1849" s="19"/>
      <c r="AY1849" s="19"/>
      <c r="AZ1849" s="20"/>
      <c r="BA1849" s="20"/>
      <c r="BB1849" s="19"/>
      <c r="BC1849" s="19"/>
      <c r="BD1849" s="20"/>
      <c r="BE1849" s="20"/>
      <c r="BF1849" s="19"/>
      <c r="BG1849" s="19"/>
      <c r="BH1849" s="20"/>
      <c r="BI1849" s="20"/>
      <c r="BJ1849" s="19"/>
      <c r="BK1849" s="19"/>
      <c r="BL1849" s="20"/>
      <c r="BM1849" s="20"/>
      <c r="BN1849" s="19"/>
      <c r="BO1849" s="19"/>
      <c r="BP1849" s="20"/>
      <c r="BQ1849" s="20"/>
      <c r="BT1849" s="20"/>
      <c r="BU1849" s="20"/>
      <c r="BX1849" s="20"/>
      <c r="BY1849" s="20"/>
      <c r="CB1849" s="20"/>
      <c r="CC1849" s="20"/>
      <c r="CF1849" s="20"/>
      <c r="CG1849" s="20"/>
      <c r="CJ1849" s="20"/>
      <c r="CK1849" s="20"/>
      <c r="CN1849" s="20"/>
      <c r="CO1849" s="20"/>
      <c r="CP1849" s="19"/>
      <c r="CQ1849" s="19"/>
      <c r="CR1849" s="20"/>
      <c r="CS1849" s="20"/>
      <c r="CT1849" s="19"/>
      <c r="CU1849" s="19"/>
      <c r="CV1849" s="20"/>
      <c r="CW1849" s="20"/>
      <c r="CX1849" s="96"/>
      <c r="CY1849" s="96"/>
      <c r="CZ1849" s="20"/>
      <c r="DA1849" s="20"/>
      <c r="DB1849" s="96"/>
      <c r="DC1849" s="96"/>
      <c r="DD1849" s="20"/>
      <c r="DE1849" s="20"/>
      <c r="DF1849" s="96"/>
      <c r="DG1849" s="96"/>
      <c r="DH1849" s="20"/>
      <c r="DI1849" s="20"/>
      <c r="DJ1849" s="96"/>
      <c r="DK1849" s="96"/>
      <c r="DL1849" s="20"/>
      <c r="DM1849" s="20"/>
      <c r="DN1849" s="96"/>
      <c r="DO1849" s="96"/>
      <c r="DP1849" s="20"/>
      <c r="DQ1849" s="20"/>
      <c r="DR1849" s="96"/>
      <c r="DS1849" s="96"/>
      <c r="DT1849" s="20"/>
      <c r="DU1849" s="20"/>
      <c r="DV1849" s="96"/>
      <c r="DW1849" s="96"/>
      <c r="DX1849" s="20"/>
      <c r="DY1849" s="20"/>
      <c r="DZ1849" s="56"/>
      <c r="EA1849" s="57"/>
    </row>
    <row r="1850" spans="1:131" ht="19.5" customHeight="1" x14ac:dyDescent="0.25">
      <c r="A1850" s="9">
        <v>1334</v>
      </c>
      <c r="B1850" s="10" t="s">
        <v>3773</v>
      </c>
      <c r="C1850" s="9" t="s">
        <v>3774</v>
      </c>
      <c r="E1850" s="9" t="s">
        <v>3399</v>
      </c>
      <c r="F1850" s="9" t="s">
        <v>57</v>
      </c>
      <c r="H1850" s="9" t="s">
        <v>202</v>
      </c>
      <c r="I1850" s="9" t="s">
        <v>25</v>
      </c>
      <c r="J1850" s="129">
        <v>42231</v>
      </c>
      <c r="K1850" s="129">
        <v>42170</v>
      </c>
      <c r="L1850" s="129">
        <v>42297</v>
      </c>
      <c r="O1850" s="9">
        <v>22</v>
      </c>
      <c r="Q1850" s="9" t="s">
        <v>61</v>
      </c>
      <c r="S1850" s="13">
        <v>6765100</v>
      </c>
      <c r="T1850" s="13">
        <v>6765100</v>
      </c>
      <c r="U1850" s="13">
        <v>1698775</v>
      </c>
      <c r="AF1850" s="51">
        <f t="shared" si="26"/>
        <v>0</v>
      </c>
    </row>
    <row r="1851" spans="1:131" s="18" customFormat="1" ht="19.5" customHeight="1" x14ac:dyDescent="0.25">
      <c r="A1851" s="18">
        <v>1334</v>
      </c>
      <c r="B1851" s="17" t="s">
        <v>3773</v>
      </c>
      <c r="C1851" s="18" t="s">
        <v>3774</v>
      </c>
      <c r="D1851" s="19"/>
      <c r="G1851" s="19"/>
      <c r="J1851" s="130"/>
      <c r="K1851" s="130"/>
      <c r="L1851" s="130"/>
      <c r="R1851" s="20"/>
      <c r="S1851" s="20">
        <v>6795100</v>
      </c>
      <c r="T1851" s="20">
        <v>6795100</v>
      </c>
      <c r="U1851" s="20"/>
      <c r="V1851" s="20"/>
      <c r="W1851" s="20"/>
      <c r="X1851" s="20"/>
      <c r="Y1851" s="20"/>
      <c r="Z1851" s="20"/>
      <c r="AA1851" s="20"/>
      <c r="AB1851" s="20"/>
      <c r="AC1851" s="20"/>
      <c r="AD1851" s="20"/>
      <c r="AE1851" s="20"/>
      <c r="AF1851" s="80">
        <f t="shared" si="26"/>
        <v>0</v>
      </c>
      <c r="AG1851" s="46"/>
      <c r="AH1851" s="19"/>
      <c r="AI1851" s="19"/>
      <c r="AJ1851" s="20"/>
      <c r="AK1851" s="20"/>
      <c r="AL1851" s="19"/>
      <c r="AM1851" s="19"/>
      <c r="AN1851" s="20"/>
      <c r="AO1851" s="20"/>
      <c r="AP1851" s="19"/>
      <c r="AQ1851" s="19"/>
      <c r="AR1851" s="20"/>
      <c r="AS1851" s="20"/>
      <c r="AT1851" s="19"/>
      <c r="AU1851" s="19"/>
      <c r="AV1851" s="20"/>
      <c r="AW1851" s="20"/>
      <c r="AX1851" s="19"/>
      <c r="AY1851" s="19"/>
      <c r="AZ1851" s="20"/>
      <c r="BA1851" s="20"/>
      <c r="BB1851" s="19"/>
      <c r="BC1851" s="19"/>
      <c r="BD1851" s="20"/>
      <c r="BE1851" s="20"/>
      <c r="BF1851" s="19"/>
      <c r="BG1851" s="19"/>
      <c r="BH1851" s="20"/>
      <c r="BI1851" s="20"/>
      <c r="BJ1851" s="19"/>
      <c r="BK1851" s="19"/>
      <c r="BL1851" s="20"/>
      <c r="BM1851" s="20"/>
      <c r="BN1851" s="19"/>
      <c r="BO1851" s="19"/>
      <c r="BP1851" s="20"/>
      <c r="BQ1851" s="20"/>
      <c r="BT1851" s="20"/>
      <c r="BU1851" s="20"/>
      <c r="BX1851" s="20"/>
      <c r="BY1851" s="20"/>
      <c r="CB1851" s="20"/>
      <c r="CC1851" s="20"/>
      <c r="CF1851" s="20"/>
      <c r="CG1851" s="20"/>
      <c r="CJ1851" s="20"/>
      <c r="CK1851" s="20"/>
      <c r="CN1851" s="20"/>
      <c r="CO1851" s="20"/>
      <c r="CP1851" s="19"/>
      <c r="CQ1851" s="19"/>
      <c r="CR1851" s="20"/>
      <c r="CS1851" s="20"/>
      <c r="CT1851" s="19"/>
      <c r="CU1851" s="19"/>
      <c r="CV1851" s="20"/>
      <c r="CW1851" s="20"/>
      <c r="CX1851" s="96"/>
      <c r="CY1851" s="96"/>
      <c r="CZ1851" s="20"/>
      <c r="DA1851" s="20"/>
      <c r="DB1851" s="96"/>
      <c r="DC1851" s="96"/>
      <c r="DD1851" s="20"/>
      <c r="DE1851" s="20"/>
      <c r="DF1851" s="96"/>
      <c r="DG1851" s="96"/>
      <c r="DH1851" s="20"/>
      <c r="DI1851" s="20"/>
      <c r="DJ1851" s="96"/>
      <c r="DK1851" s="96"/>
      <c r="DL1851" s="20"/>
      <c r="DM1851" s="20"/>
      <c r="DN1851" s="96"/>
      <c r="DO1851" s="96"/>
      <c r="DP1851" s="20"/>
      <c r="DQ1851" s="20"/>
      <c r="DR1851" s="96"/>
      <c r="DS1851" s="96"/>
      <c r="DT1851" s="20"/>
      <c r="DU1851" s="20"/>
      <c r="DV1851" s="96"/>
      <c r="DW1851" s="96"/>
      <c r="DX1851" s="20"/>
      <c r="DY1851" s="20"/>
      <c r="DZ1851" s="56"/>
      <c r="EA1851" s="57"/>
    </row>
    <row r="1852" spans="1:131" ht="34.5" customHeight="1" x14ac:dyDescent="0.25">
      <c r="A1852" s="9">
        <v>1335</v>
      </c>
      <c r="B1852" s="10" t="s">
        <v>3775</v>
      </c>
      <c r="C1852" s="9" t="s">
        <v>3776</v>
      </c>
      <c r="E1852" s="9" t="s">
        <v>22</v>
      </c>
      <c r="F1852" s="9" t="s">
        <v>3777</v>
      </c>
      <c r="H1852" s="9" t="s">
        <v>202</v>
      </c>
      <c r="I1852" s="9" t="s">
        <v>78</v>
      </c>
      <c r="J1852" s="129">
        <v>42292</v>
      </c>
      <c r="K1852" s="129">
        <v>42109</v>
      </c>
      <c r="L1852" s="129">
        <v>42643</v>
      </c>
      <c r="O1852" s="9">
        <v>29</v>
      </c>
      <c r="Q1852" s="9" t="s">
        <v>54</v>
      </c>
      <c r="S1852" s="13">
        <v>28986980</v>
      </c>
      <c r="T1852" s="13">
        <v>28986980</v>
      </c>
      <c r="U1852" s="13">
        <v>7246745</v>
      </c>
      <c r="AF1852" s="51">
        <f t="shared" ref="AF1852:AF1941" si="27">SUM(V1852:AE1852)</f>
        <v>0</v>
      </c>
      <c r="AH1852" s="11">
        <v>42109</v>
      </c>
      <c r="AI1852" s="11">
        <v>42643</v>
      </c>
      <c r="AJ1852" s="13">
        <v>25188323</v>
      </c>
      <c r="AK1852" s="13">
        <v>6297081</v>
      </c>
    </row>
    <row r="1853" spans="1:131" ht="19.5" customHeight="1" x14ac:dyDescent="0.25">
      <c r="A1853" s="9">
        <v>1336</v>
      </c>
      <c r="B1853" s="10" t="s">
        <v>3778</v>
      </c>
      <c r="C1853" s="9" t="s">
        <v>3779</v>
      </c>
      <c r="E1853" s="9" t="s">
        <v>3780</v>
      </c>
      <c r="F1853" s="9" t="s">
        <v>3781</v>
      </c>
      <c r="H1853" s="9" t="s">
        <v>202</v>
      </c>
      <c r="I1853" s="9" t="s">
        <v>3782</v>
      </c>
      <c r="J1853" s="129">
        <v>42229</v>
      </c>
      <c r="K1853" s="129">
        <v>42226</v>
      </c>
      <c r="L1853" s="129">
        <v>42277</v>
      </c>
      <c r="O1853" s="9">
        <v>29</v>
      </c>
      <c r="Q1853" s="9" t="s">
        <v>61</v>
      </c>
      <c r="S1853" s="13">
        <v>216580515</v>
      </c>
      <c r="T1853" s="13">
        <v>21658051</v>
      </c>
      <c r="U1853" s="13">
        <v>5414513</v>
      </c>
      <c r="AF1853" s="51">
        <f t="shared" si="27"/>
        <v>0</v>
      </c>
      <c r="AH1853" s="11">
        <v>42226</v>
      </c>
      <c r="AI1853" s="11">
        <v>42277</v>
      </c>
      <c r="AJ1853" s="13">
        <v>21632857</v>
      </c>
      <c r="AK1853" s="13">
        <v>5408214</v>
      </c>
    </row>
    <row r="1854" spans="1:131" ht="19.5" customHeight="1" x14ac:dyDescent="0.25">
      <c r="A1854" s="9">
        <v>1337</v>
      </c>
      <c r="B1854" s="10" t="s">
        <v>3783</v>
      </c>
      <c r="C1854" s="9" t="s">
        <v>3784</v>
      </c>
      <c r="E1854" s="9" t="s">
        <v>3780</v>
      </c>
      <c r="F1854" s="9" t="s">
        <v>3781</v>
      </c>
      <c r="H1854" s="9" t="s">
        <v>202</v>
      </c>
      <c r="I1854" s="9" t="s">
        <v>3782</v>
      </c>
      <c r="J1854" s="129">
        <v>42222</v>
      </c>
      <c r="K1854" s="129">
        <v>42219</v>
      </c>
      <c r="L1854" s="129">
        <v>42277</v>
      </c>
      <c r="O1854" s="9">
        <v>29</v>
      </c>
      <c r="Q1854" s="9" t="s">
        <v>61</v>
      </c>
      <c r="S1854" s="13">
        <v>17376560</v>
      </c>
      <c r="T1854" s="13">
        <v>17376560</v>
      </c>
      <c r="U1854" s="13">
        <v>4344140</v>
      </c>
      <c r="AF1854" s="51">
        <f t="shared" si="27"/>
        <v>0</v>
      </c>
      <c r="AH1854" s="11">
        <v>42219</v>
      </c>
      <c r="AI1854" s="11">
        <v>42277</v>
      </c>
      <c r="AJ1854" s="13">
        <v>17316764</v>
      </c>
      <c r="AK1854" s="13">
        <v>4329191</v>
      </c>
    </row>
    <row r="1855" spans="1:131" ht="19.5" customHeight="1" x14ac:dyDescent="0.25">
      <c r="A1855" s="9">
        <v>1338</v>
      </c>
      <c r="B1855" s="10" t="s">
        <v>3785</v>
      </c>
      <c r="C1855" s="9" t="s">
        <v>3786</v>
      </c>
      <c r="E1855" s="9" t="s">
        <v>3787</v>
      </c>
      <c r="F1855" s="9" t="s">
        <v>3788</v>
      </c>
      <c r="H1855" s="9" t="s">
        <v>202</v>
      </c>
      <c r="I1855" s="9" t="s">
        <v>25</v>
      </c>
      <c r="J1855" s="129">
        <v>42269</v>
      </c>
      <c r="K1855" s="129">
        <v>42209</v>
      </c>
      <c r="L1855" s="129">
        <v>42369</v>
      </c>
      <c r="O1855" s="9">
        <v>27</v>
      </c>
      <c r="Q1855" s="9" t="s">
        <v>61</v>
      </c>
      <c r="S1855" s="13">
        <v>28141980</v>
      </c>
      <c r="T1855" s="13">
        <v>28141980</v>
      </c>
      <c r="U1855" s="13">
        <v>7035495</v>
      </c>
      <c r="AF1855" s="51">
        <f t="shared" si="27"/>
        <v>0</v>
      </c>
      <c r="AH1855" s="11">
        <v>42209</v>
      </c>
      <c r="AI1855" s="11">
        <v>42369</v>
      </c>
      <c r="AJ1855" s="13">
        <v>27200766</v>
      </c>
      <c r="AK1855" s="13">
        <v>6800192</v>
      </c>
    </row>
    <row r="1856" spans="1:131" ht="40.5" customHeight="1" x14ac:dyDescent="0.25">
      <c r="A1856" s="9">
        <v>1339</v>
      </c>
      <c r="B1856" s="10" t="s">
        <v>3789</v>
      </c>
      <c r="C1856" s="9" t="s">
        <v>3790</v>
      </c>
      <c r="E1856" s="9" t="s">
        <v>3791</v>
      </c>
      <c r="F1856" s="9" t="s">
        <v>3543</v>
      </c>
      <c r="H1856" s="9" t="s">
        <v>202</v>
      </c>
      <c r="I1856" s="9" t="s">
        <v>78</v>
      </c>
      <c r="J1856" s="129">
        <v>42289</v>
      </c>
      <c r="K1856" s="129">
        <v>42254</v>
      </c>
      <c r="L1856" s="129">
        <v>42735</v>
      </c>
      <c r="O1856" s="9">
        <v>30</v>
      </c>
      <c r="Q1856" s="9" t="s">
        <v>54</v>
      </c>
      <c r="S1856" s="13">
        <v>18000000</v>
      </c>
      <c r="T1856" s="13">
        <v>18000000</v>
      </c>
      <c r="U1856" s="13">
        <v>4500000</v>
      </c>
      <c r="AF1856" s="51">
        <f t="shared" si="27"/>
        <v>0</v>
      </c>
      <c r="AH1856" s="11">
        <v>42254</v>
      </c>
      <c r="AI1856" s="11">
        <v>42735</v>
      </c>
      <c r="AJ1856" s="13">
        <v>17340000</v>
      </c>
      <c r="AK1856" s="13">
        <v>4335000</v>
      </c>
    </row>
    <row r="1857" spans="1:131" ht="19.5" customHeight="1" x14ac:dyDescent="0.25">
      <c r="A1857" s="9">
        <v>1340</v>
      </c>
      <c r="B1857" s="10" t="s">
        <v>3792</v>
      </c>
      <c r="C1857" s="9" t="s">
        <v>3793</v>
      </c>
      <c r="E1857" s="9" t="s">
        <v>2283</v>
      </c>
      <c r="F1857" s="9" t="s">
        <v>3794</v>
      </c>
      <c r="H1857" s="9" t="s">
        <v>202</v>
      </c>
      <c r="I1857" s="9" t="s">
        <v>949</v>
      </c>
      <c r="J1857" s="129">
        <v>42318</v>
      </c>
      <c r="K1857" s="129">
        <v>42081</v>
      </c>
      <c r="L1857" s="129">
        <v>42613</v>
      </c>
      <c r="O1857" s="9">
        <v>32</v>
      </c>
      <c r="Q1857" s="9" t="s">
        <v>54</v>
      </c>
      <c r="S1857" s="13">
        <v>187500000</v>
      </c>
      <c r="T1857" s="13">
        <v>187500000</v>
      </c>
      <c r="U1857" s="13">
        <v>46875500</v>
      </c>
      <c r="AF1857" s="51">
        <f t="shared" si="27"/>
        <v>0</v>
      </c>
      <c r="AH1857" s="11">
        <v>42278</v>
      </c>
      <c r="AI1857" s="11">
        <v>42369</v>
      </c>
      <c r="AJ1857" s="13">
        <v>113153691</v>
      </c>
      <c r="AK1857" s="13">
        <v>28288423</v>
      </c>
      <c r="AL1857" s="11">
        <v>42370</v>
      </c>
      <c r="AM1857" s="11">
        <v>42429</v>
      </c>
      <c r="AN1857" s="13">
        <v>19500466</v>
      </c>
      <c r="AO1857" s="13">
        <v>4875117</v>
      </c>
      <c r="AP1857" s="11">
        <v>42430</v>
      </c>
      <c r="AQ1857" s="11">
        <v>42490</v>
      </c>
      <c r="AR1857" s="13">
        <v>8031335</v>
      </c>
      <c r="AS1857" s="13">
        <v>2007834</v>
      </c>
      <c r="AT1857" s="11">
        <v>42491</v>
      </c>
      <c r="AU1857" s="11">
        <v>42551</v>
      </c>
      <c r="AV1857" s="13">
        <v>7751234</v>
      </c>
      <c r="AW1857" s="13">
        <v>1937809</v>
      </c>
      <c r="AX1857" s="11">
        <v>42552</v>
      </c>
      <c r="AY1857" s="11">
        <v>42613</v>
      </c>
      <c r="AZ1857" s="13">
        <v>2435532</v>
      </c>
      <c r="BA1857" s="13">
        <v>608883</v>
      </c>
      <c r="BB1857" s="11">
        <v>42278</v>
      </c>
      <c r="BC1857" s="11">
        <v>42613</v>
      </c>
      <c r="BD1857" s="13">
        <v>155410702</v>
      </c>
      <c r="BE1857" s="13">
        <v>1134610</v>
      </c>
      <c r="DZ1857" s="54">
        <v>155410702</v>
      </c>
      <c r="EA1857" s="55">
        <v>38852676</v>
      </c>
    </row>
    <row r="1858" spans="1:131" s="18" customFormat="1" ht="19.5" customHeight="1" x14ac:dyDescent="0.25">
      <c r="A1858" s="18">
        <v>1340</v>
      </c>
      <c r="B1858" s="17" t="s">
        <v>3792</v>
      </c>
      <c r="C1858" s="18" t="s">
        <v>3793</v>
      </c>
      <c r="D1858" s="19">
        <v>42388</v>
      </c>
      <c r="G1858" s="19"/>
      <c r="J1858" s="130"/>
      <c r="K1858" s="130"/>
      <c r="L1858" s="130"/>
      <c r="R1858" s="20"/>
      <c r="S1858" s="20"/>
      <c r="T1858" s="20"/>
      <c r="U1858" s="20">
        <v>46875000</v>
      </c>
      <c r="V1858" s="20"/>
      <c r="W1858" s="20"/>
      <c r="X1858" s="20"/>
      <c r="Y1858" s="20"/>
      <c r="Z1858" s="20"/>
      <c r="AA1858" s="20"/>
      <c r="AB1858" s="20"/>
      <c r="AC1858" s="20"/>
      <c r="AD1858" s="20"/>
      <c r="AE1858" s="20"/>
      <c r="AF1858" s="80">
        <f t="shared" si="27"/>
        <v>0</v>
      </c>
      <c r="AG1858" s="46"/>
      <c r="AH1858" s="19"/>
      <c r="AI1858" s="19"/>
      <c r="AJ1858" s="20"/>
      <c r="AK1858" s="20"/>
      <c r="AL1858" s="19"/>
      <c r="AM1858" s="19"/>
      <c r="AN1858" s="20"/>
      <c r="AO1858" s="20"/>
      <c r="AP1858" s="19"/>
      <c r="AQ1858" s="19"/>
      <c r="AR1858" s="20"/>
      <c r="AS1858" s="20"/>
      <c r="AT1858" s="19"/>
      <c r="AU1858" s="19"/>
      <c r="AV1858" s="20"/>
      <c r="AW1858" s="20"/>
      <c r="AX1858" s="19"/>
      <c r="AY1858" s="19"/>
      <c r="AZ1858" s="20"/>
      <c r="BA1858" s="20"/>
      <c r="BB1858" s="19"/>
      <c r="BC1858" s="19"/>
      <c r="BD1858" s="20"/>
      <c r="BE1858" s="20"/>
      <c r="BF1858" s="19"/>
      <c r="BG1858" s="19"/>
      <c r="BH1858" s="20"/>
      <c r="BI1858" s="20"/>
      <c r="BJ1858" s="19"/>
      <c r="BK1858" s="19"/>
      <c r="BL1858" s="20"/>
      <c r="BM1858" s="20"/>
      <c r="BN1858" s="19"/>
      <c r="BO1858" s="19"/>
      <c r="BP1858" s="20"/>
      <c r="BQ1858" s="20"/>
      <c r="BT1858" s="20"/>
      <c r="BU1858" s="20"/>
      <c r="BX1858" s="20"/>
      <c r="BY1858" s="20"/>
      <c r="CB1858" s="20"/>
      <c r="CC1858" s="20"/>
      <c r="CF1858" s="20"/>
      <c r="CG1858" s="20"/>
      <c r="CJ1858" s="20"/>
      <c r="CK1858" s="20"/>
      <c r="CN1858" s="20"/>
      <c r="CO1858" s="20"/>
      <c r="CP1858" s="19"/>
      <c r="CQ1858" s="19"/>
      <c r="CR1858" s="20"/>
      <c r="CS1858" s="20"/>
      <c r="CT1858" s="19"/>
      <c r="CU1858" s="19"/>
      <c r="CV1858" s="20"/>
      <c r="CW1858" s="20"/>
      <c r="CX1858" s="96"/>
      <c r="CY1858" s="96"/>
      <c r="CZ1858" s="20"/>
      <c r="DA1858" s="20"/>
      <c r="DB1858" s="96"/>
      <c r="DC1858" s="96"/>
      <c r="DD1858" s="20"/>
      <c r="DE1858" s="20"/>
      <c r="DF1858" s="96"/>
      <c r="DG1858" s="96"/>
      <c r="DH1858" s="20"/>
      <c r="DI1858" s="20"/>
      <c r="DJ1858" s="96"/>
      <c r="DK1858" s="96"/>
      <c r="DL1858" s="20"/>
      <c r="DM1858" s="20"/>
      <c r="DN1858" s="96"/>
      <c r="DO1858" s="96"/>
      <c r="DP1858" s="20"/>
      <c r="DQ1858" s="20"/>
      <c r="DR1858" s="96"/>
      <c r="DS1858" s="96"/>
      <c r="DT1858" s="20"/>
      <c r="DU1858" s="20"/>
      <c r="DV1858" s="96"/>
      <c r="DW1858" s="96"/>
      <c r="DX1858" s="20"/>
      <c r="DY1858" s="20"/>
      <c r="DZ1858" s="56"/>
      <c r="EA1858" s="57"/>
    </row>
    <row r="1859" spans="1:131" ht="19.5" customHeight="1" x14ac:dyDescent="0.25">
      <c r="A1859" s="9">
        <v>1341</v>
      </c>
      <c r="B1859" s="10" t="s">
        <v>3795</v>
      </c>
      <c r="C1859" s="9" t="s">
        <v>3796</v>
      </c>
      <c r="E1859" s="9" t="s">
        <v>2511</v>
      </c>
      <c r="F1859" s="9" t="s">
        <v>525</v>
      </c>
      <c r="H1859" s="9" t="s">
        <v>202</v>
      </c>
      <c r="I1859" s="9" t="s">
        <v>78</v>
      </c>
      <c r="J1859" s="129">
        <v>42183</v>
      </c>
      <c r="K1859" s="129">
        <v>42128</v>
      </c>
      <c r="L1859" s="129">
        <v>42247</v>
      </c>
      <c r="O1859" s="9">
        <v>30</v>
      </c>
      <c r="Q1859" s="9" t="s">
        <v>61</v>
      </c>
      <c r="S1859" s="13">
        <v>6987430</v>
      </c>
      <c r="T1859" s="13">
        <v>6987430</v>
      </c>
      <c r="U1859" s="13">
        <v>1746858</v>
      </c>
      <c r="AF1859" s="51">
        <f t="shared" si="27"/>
        <v>0</v>
      </c>
      <c r="AH1859" s="11">
        <v>42156</v>
      </c>
      <c r="AI1859" s="11">
        <v>42247</v>
      </c>
      <c r="AJ1859" s="13">
        <v>6987429</v>
      </c>
      <c r="AK1859" s="13">
        <v>1746857</v>
      </c>
    </row>
    <row r="1860" spans="1:131" ht="19.5" customHeight="1" x14ac:dyDescent="0.25">
      <c r="A1860" s="9">
        <v>1342</v>
      </c>
      <c r="B1860" s="10" t="s">
        <v>3797</v>
      </c>
      <c r="C1860" s="9" t="s">
        <v>3798</v>
      </c>
      <c r="E1860" s="9" t="s">
        <v>3399</v>
      </c>
      <c r="F1860" s="9" t="s">
        <v>57</v>
      </c>
      <c r="H1860" s="9" t="s">
        <v>202</v>
      </c>
      <c r="I1860" s="9" t="s">
        <v>25</v>
      </c>
      <c r="J1860" s="129">
        <v>42231</v>
      </c>
      <c r="K1860" s="129">
        <v>42170</v>
      </c>
      <c r="L1860" s="129">
        <v>42292</v>
      </c>
      <c r="O1860" s="9">
        <v>22</v>
      </c>
      <c r="Q1860" s="9" t="s">
        <v>61</v>
      </c>
      <c r="S1860" s="13">
        <v>6318540</v>
      </c>
      <c r="T1860" s="13">
        <v>6318540</v>
      </c>
      <c r="U1860" s="13">
        <v>1579635</v>
      </c>
      <c r="AF1860" s="51">
        <f t="shared" si="27"/>
        <v>0</v>
      </c>
    </row>
    <row r="1861" spans="1:131" ht="19.5" customHeight="1" x14ac:dyDescent="0.25">
      <c r="A1861" s="9">
        <v>1343</v>
      </c>
      <c r="B1861" s="10" t="s">
        <v>3799</v>
      </c>
      <c r="C1861" s="9" t="s">
        <v>3800</v>
      </c>
      <c r="E1861" s="9" t="s">
        <v>4922</v>
      </c>
      <c r="F1861" s="9" t="s">
        <v>645</v>
      </c>
      <c r="H1861" s="9" t="s">
        <v>202</v>
      </c>
      <c r="I1861" s="9" t="s">
        <v>25</v>
      </c>
      <c r="J1861" s="129">
        <v>42088</v>
      </c>
      <c r="K1861" s="129">
        <v>42055</v>
      </c>
      <c r="L1861" s="129">
        <v>42460</v>
      </c>
      <c r="O1861" s="9">
        <v>28</v>
      </c>
      <c r="Q1861" s="9" t="s">
        <v>54</v>
      </c>
      <c r="S1861" s="13">
        <v>11050000</v>
      </c>
      <c r="T1861" s="13">
        <v>11050000</v>
      </c>
      <c r="U1861" s="13">
        <v>2762500</v>
      </c>
      <c r="AF1861" s="51">
        <f t="shared" si="27"/>
        <v>0</v>
      </c>
      <c r="AH1861" s="11">
        <v>42055</v>
      </c>
      <c r="AI1861" s="11">
        <v>42460</v>
      </c>
      <c r="AJ1861" s="13">
        <v>14593237</v>
      </c>
      <c r="AK1861" s="13">
        <v>3612500</v>
      </c>
    </row>
    <row r="1862" spans="1:131" s="18" customFormat="1" ht="19.5" customHeight="1" x14ac:dyDescent="0.25">
      <c r="A1862" s="18">
        <v>1343</v>
      </c>
      <c r="B1862" s="17" t="s">
        <v>3799</v>
      </c>
      <c r="C1862" s="18" t="s">
        <v>3800</v>
      </c>
      <c r="D1862" s="19">
        <v>42538</v>
      </c>
      <c r="G1862" s="19"/>
      <c r="J1862" s="130"/>
      <c r="K1862" s="130"/>
      <c r="L1862" s="130"/>
      <c r="R1862" s="20"/>
      <c r="S1862" s="20">
        <v>14450000</v>
      </c>
      <c r="T1862" s="20">
        <v>14450000</v>
      </c>
      <c r="U1862" s="20">
        <v>3612500</v>
      </c>
      <c r="V1862" s="20"/>
      <c r="W1862" s="20"/>
      <c r="X1862" s="20"/>
      <c r="Y1862" s="20"/>
      <c r="Z1862" s="20"/>
      <c r="AA1862" s="20"/>
      <c r="AB1862" s="20"/>
      <c r="AC1862" s="20"/>
      <c r="AD1862" s="20"/>
      <c r="AE1862" s="20"/>
      <c r="AF1862" s="80"/>
      <c r="AG1862" s="46"/>
      <c r="AH1862" s="19"/>
      <c r="AI1862" s="19"/>
      <c r="AJ1862" s="20"/>
      <c r="AK1862" s="20"/>
      <c r="AL1862" s="19"/>
      <c r="AM1862" s="19"/>
      <c r="AN1862" s="20"/>
      <c r="AO1862" s="20"/>
      <c r="AP1862" s="19"/>
      <c r="AQ1862" s="19"/>
      <c r="AR1862" s="20"/>
      <c r="AS1862" s="20"/>
      <c r="AT1862" s="19"/>
      <c r="AU1862" s="19"/>
      <c r="AV1862" s="20"/>
      <c r="AW1862" s="20"/>
      <c r="AX1862" s="19"/>
      <c r="AY1862" s="19"/>
      <c r="AZ1862" s="20"/>
      <c r="BA1862" s="20"/>
      <c r="BB1862" s="19"/>
      <c r="BC1862" s="19"/>
      <c r="BD1862" s="20"/>
      <c r="BE1862" s="20"/>
      <c r="BF1862" s="19"/>
      <c r="BG1862" s="19"/>
      <c r="BH1862" s="20"/>
      <c r="BI1862" s="20"/>
      <c r="BJ1862" s="19"/>
      <c r="BK1862" s="19"/>
      <c r="BL1862" s="20"/>
      <c r="BM1862" s="20"/>
      <c r="BN1862" s="19"/>
      <c r="BO1862" s="19"/>
      <c r="BP1862" s="20"/>
      <c r="BQ1862" s="20"/>
      <c r="BT1862" s="20"/>
      <c r="BU1862" s="20"/>
      <c r="BX1862" s="20"/>
      <c r="BY1862" s="20"/>
      <c r="CB1862" s="20"/>
      <c r="CC1862" s="20"/>
      <c r="CF1862" s="20"/>
      <c r="CG1862" s="20"/>
      <c r="CJ1862" s="20"/>
      <c r="CK1862" s="20"/>
      <c r="CN1862" s="20"/>
      <c r="CO1862" s="20"/>
      <c r="CP1862" s="19"/>
      <c r="CQ1862" s="19"/>
      <c r="CR1862" s="20"/>
      <c r="CS1862" s="20"/>
      <c r="CT1862" s="19"/>
      <c r="CU1862" s="19"/>
      <c r="CV1862" s="20"/>
      <c r="CW1862" s="20"/>
      <c r="CX1862" s="96"/>
      <c r="CY1862" s="96"/>
      <c r="CZ1862" s="20"/>
      <c r="DA1862" s="20"/>
      <c r="DB1862" s="96"/>
      <c r="DC1862" s="96"/>
      <c r="DD1862" s="20"/>
      <c r="DE1862" s="20"/>
      <c r="DF1862" s="96"/>
      <c r="DG1862" s="96"/>
      <c r="DH1862" s="20"/>
      <c r="DI1862" s="20"/>
      <c r="DJ1862" s="96"/>
      <c r="DK1862" s="96"/>
      <c r="DL1862" s="20"/>
      <c r="DM1862" s="20"/>
      <c r="DN1862" s="96"/>
      <c r="DO1862" s="96"/>
      <c r="DP1862" s="20"/>
      <c r="DQ1862" s="20"/>
      <c r="DR1862" s="96"/>
      <c r="DS1862" s="96"/>
      <c r="DT1862" s="20"/>
      <c r="DU1862" s="20"/>
      <c r="DV1862" s="96"/>
      <c r="DW1862" s="96"/>
      <c r="DX1862" s="20"/>
      <c r="DY1862" s="20"/>
      <c r="DZ1862" s="56"/>
      <c r="EA1862" s="57"/>
    </row>
    <row r="1863" spans="1:131" ht="19.5" customHeight="1" x14ac:dyDescent="0.25">
      <c r="A1863" s="9">
        <v>1344</v>
      </c>
      <c r="B1863" s="10" t="s">
        <v>3801</v>
      </c>
      <c r="C1863" s="9" t="s">
        <v>3802</v>
      </c>
      <c r="E1863" s="9" t="s">
        <v>3516</v>
      </c>
      <c r="F1863" s="9" t="s">
        <v>3517</v>
      </c>
      <c r="H1863" s="9" t="s">
        <v>202</v>
      </c>
      <c r="I1863" s="9" t="s">
        <v>25</v>
      </c>
      <c r="J1863" s="129">
        <v>42131</v>
      </c>
      <c r="K1863" s="129">
        <v>42095</v>
      </c>
      <c r="L1863" s="129">
        <v>42185</v>
      </c>
      <c r="O1863" s="9">
        <v>28</v>
      </c>
      <c r="Q1863" s="9" t="s">
        <v>54</v>
      </c>
      <c r="S1863" s="13">
        <v>7500000</v>
      </c>
      <c r="T1863" s="13">
        <v>7500000</v>
      </c>
      <c r="U1863" s="13">
        <v>1500000</v>
      </c>
      <c r="AF1863" s="51">
        <f t="shared" si="27"/>
        <v>0</v>
      </c>
      <c r="AH1863" s="11">
        <v>42095</v>
      </c>
      <c r="AI1863" s="11">
        <v>42185</v>
      </c>
      <c r="AJ1863" s="13">
        <v>7509510</v>
      </c>
      <c r="AK1863" s="13">
        <v>1500000</v>
      </c>
    </row>
    <row r="1864" spans="1:131" ht="19.5" customHeight="1" x14ac:dyDescent="0.25">
      <c r="A1864" s="9">
        <v>1345</v>
      </c>
      <c r="B1864" s="10" t="s">
        <v>3803</v>
      </c>
      <c r="C1864" s="9" t="s">
        <v>3804</v>
      </c>
      <c r="E1864" s="9" t="s">
        <v>3516</v>
      </c>
      <c r="F1864" s="9" t="s">
        <v>3517</v>
      </c>
      <c r="H1864" s="9" t="s">
        <v>202</v>
      </c>
      <c r="I1864" s="9" t="s">
        <v>25</v>
      </c>
      <c r="J1864" s="129">
        <v>42144</v>
      </c>
      <c r="K1864" s="129">
        <v>42114</v>
      </c>
      <c r="L1864" s="129">
        <v>42185</v>
      </c>
      <c r="O1864" s="9">
        <v>29</v>
      </c>
      <c r="Q1864" s="9" t="s">
        <v>54</v>
      </c>
      <c r="S1864" s="13">
        <v>8750000</v>
      </c>
      <c r="T1864" s="13">
        <v>8750000</v>
      </c>
      <c r="U1864" s="13">
        <v>1750000</v>
      </c>
      <c r="AF1864" s="51">
        <f t="shared" si="27"/>
        <v>0</v>
      </c>
      <c r="AH1864" s="11">
        <v>42114</v>
      </c>
      <c r="AI1864" s="11">
        <v>42185</v>
      </c>
      <c r="AJ1864" s="13">
        <v>8798338</v>
      </c>
      <c r="AK1864" s="13">
        <v>1750000</v>
      </c>
    </row>
    <row r="1865" spans="1:131" ht="19.5" customHeight="1" x14ac:dyDescent="0.25">
      <c r="A1865" s="9">
        <v>1346</v>
      </c>
      <c r="B1865" s="10" t="s">
        <v>3805</v>
      </c>
      <c r="C1865" s="9" t="s">
        <v>3806</v>
      </c>
      <c r="E1865" s="9" t="s">
        <v>3807</v>
      </c>
      <c r="F1865" s="9" t="s">
        <v>3808</v>
      </c>
      <c r="H1865" s="9" t="s">
        <v>202</v>
      </c>
      <c r="I1865" s="9" t="s">
        <v>35</v>
      </c>
      <c r="J1865" s="129">
        <v>42079</v>
      </c>
      <c r="K1865" s="129">
        <v>42014</v>
      </c>
      <c r="L1865" s="129">
        <v>42116</v>
      </c>
      <c r="N1865" s="9" t="s">
        <v>900</v>
      </c>
      <c r="O1865" s="9">
        <v>29</v>
      </c>
      <c r="Q1865" s="9" t="s">
        <v>54</v>
      </c>
      <c r="S1865" s="13">
        <v>27222300</v>
      </c>
      <c r="T1865" s="13">
        <v>27222300</v>
      </c>
      <c r="U1865" s="13">
        <v>6805575</v>
      </c>
      <c r="AF1865" s="51">
        <f t="shared" si="27"/>
        <v>0</v>
      </c>
      <c r="AH1865" s="11">
        <v>42019</v>
      </c>
      <c r="AI1865" s="11">
        <v>42114</v>
      </c>
      <c r="AJ1865" s="13">
        <v>27222388</v>
      </c>
      <c r="AK1865" s="13">
        <v>6805575</v>
      </c>
    </row>
    <row r="1866" spans="1:131" ht="19.5" customHeight="1" x14ac:dyDescent="0.25">
      <c r="A1866" s="9">
        <v>1347</v>
      </c>
      <c r="B1866" s="10" t="s">
        <v>3809</v>
      </c>
      <c r="C1866" s="9" t="s">
        <v>3810</v>
      </c>
      <c r="E1866" s="9" t="s">
        <v>3811</v>
      </c>
      <c r="F1866" s="9" t="s">
        <v>360</v>
      </c>
      <c r="H1866" s="9" t="s">
        <v>202</v>
      </c>
      <c r="I1866" s="9" t="s">
        <v>35</v>
      </c>
      <c r="J1866" s="129">
        <v>42317</v>
      </c>
      <c r="K1866" s="129">
        <v>42226</v>
      </c>
      <c r="L1866" s="129">
        <v>42551</v>
      </c>
      <c r="N1866" s="9" t="s">
        <v>900</v>
      </c>
      <c r="O1866" s="9">
        <v>28</v>
      </c>
      <c r="Q1866" s="9" t="s">
        <v>54</v>
      </c>
      <c r="S1866" s="13">
        <v>4898736443</v>
      </c>
      <c r="T1866" s="13">
        <v>4898736443</v>
      </c>
      <c r="U1866" s="13">
        <v>1224684111</v>
      </c>
      <c r="AF1866" s="51">
        <f t="shared" si="27"/>
        <v>0</v>
      </c>
      <c r="AH1866" s="11">
        <v>42226</v>
      </c>
      <c r="AI1866" s="11">
        <v>42277</v>
      </c>
      <c r="AJ1866" s="13">
        <v>61536270</v>
      </c>
      <c r="AK1866" s="13">
        <v>15384068</v>
      </c>
      <c r="AL1866" s="11">
        <v>42309</v>
      </c>
      <c r="AM1866" s="11">
        <v>42338</v>
      </c>
      <c r="AN1866" s="13">
        <v>631285478</v>
      </c>
      <c r="AO1866" s="13">
        <v>157821370</v>
      </c>
      <c r="AP1866" s="11">
        <v>42339</v>
      </c>
      <c r="AQ1866" s="11">
        <v>42369</v>
      </c>
      <c r="AR1866" s="13">
        <v>1001537268</v>
      </c>
      <c r="AS1866" s="13">
        <v>250384317</v>
      </c>
      <c r="AT1866" s="11">
        <v>42370</v>
      </c>
      <c r="AU1866" s="11">
        <v>42400</v>
      </c>
      <c r="AV1866" s="13">
        <v>735950494</v>
      </c>
      <c r="AW1866" s="13">
        <v>183987624</v>
      </c>
      <c r="AX1866" s="11">
        <v>42401</v>
      </c>
      <c r="AY1866" s="11">
        <v>42429</v>
      </c>
      <c r="AZ1866" s="13">
        <v>882486074</v>
      </c>
      <c r="BA1866" s="13">
        <v>220621519</v>
      </c>
      <c r="BB1866" s="11">
        <v>42430</v>
      </c>
      <c r="BC1866" s="11">
        <v>42460</v>
      </c>
      <c r="BD1866" s="13">
        <v>756607871</v>
      </c>
      <c r="BE1866" s="13">
        <v>189151968</v>
      </c>
      <c r="BF1866" s="11">
        <v>42461</v>
      </c>
      <c r="BG1866" s="11">
        <v>42490</v>
      </c>
      <c r="BH1866" s="13">
        <v>20886621</v>
      </c>
      <c r="BI1866" s="13">
        <v>5221655</v>
      </c>
      <c r="BJ1866" s="11">
        <v>42278</v>
      </c>
      <c r="BK1866" s="11">
        <v>42308</v>
      </c>
      <c r="BL1866" s="13">
        <v>326426916</v>
      </c>
      <c r="BM1866" s="13">
        <v>81606729</v>
      </c>
      <c r="BN1866" s="11">
        <v>42491</v>
      </c>
      <c r="BO1866" s="11">
        <v>42898</v>
      </c>
      <c r="BP1866" s="13">
        <v>66414302</v>
      </c>
      <c r="BQ1866" s="13">
        <v>16603575</v>
      </c>
      <c r="BR1866" s="11">
        <v>42226</v>
      </c>
      <c r="BS1866" s="11">
        <v>42898</v>
      </c>
      <c r="BT1866" s="13">
        <v>4811123495</v>
      </c>
      <c r="BU1866" s="13">
        <v>81998049</v>
      </c>
      <c r="DZ1866" s="54">
        <v>4811123495</v>
      </c>
      <c r="EA1866" s="55">
        <v>1202780874</v>
      </c>
    </row>
    <row r="1867" spans="1:131" s="18" customFormat="1" ht="19.5" customHeight="1" x14ac:dyDescent="0.25">
      <c r="A1867" s="18">
        <v>1347</v>
      </c>
      <c r="B1867" s="17" t="s">
        <v>3809</v>
      </c>
      <c r="C1867" s="18" t="s">
        <v>3810</v>
      </c>
      <c r="D1867" s="19">
        <v>42919</v>
      </c>
      <c r="G1867" s="19"/>
      <c r="J1867" s="130"/>
      <c r="K1867" s="130"/>
      <c r="L1867" s="130">
        <v>42898</v>
      </c>
      <c r="R1867" s="20"/>
      <c r="S1867" s="20"/>
      <c r="T1867" s="20"/>
      <c r="U1867" s="20"/>
      <c r="V1867" s="20"/>
      <c r="W1867" s="20"/>
      <c r="X1867" s="20"/>
      <c r="Y1867" s="20"/>
      <c r="Z1867" s="20"/>
      <c r="AA1867" s="20"/>
      <c r="AB1867" s="20"/>
      <c r="AC1867" s="20"/>
      <c r="AD1867" s="20"/>
      <c r="AE1867" s="20"/>
      <c r="AF1867" s="80"/>
      <c r="AG1867" s="46"/>
      <c r="AH1867" s="19"/>
      <c r="AI1867" s="19"/>
      <c r="AJ1867" s="20"/>
      <c r="AK1867" s="20"/>
      <c r="AL1867" s="19"/>
      <c r="AM1867" s="19"/>
      <c r="AN1867" s="20"/>
      <c r="AO1867" s="20"/>
      <c r="AP1867" s="19"/>
      <c r="AQ1867" s="19"/>
      <c r="AR1867" s="20"/>
      <c r="AS1867" s="20"/>
      <c r="AT1867" s="19"/>
      <c r="AU1867" s="19"/>
      <c r="AV1867" s="20"/>
      <c r="AW1867" s="20"/>
      <c r="AX1867" s="19"/>
      <c r="AY1867" s="19"/>
      <c r="AZ1867" s="20"/>
      <c r="BA1867" s="20"/>
      <c r="BB1867" s="19"/>
      <c r="BC1867" s="19"/>
      <c r="BD1867" s="20"/>
      <c r="BE1867" s="20"/>
      <c r="BF1867" s="19"/>
      <c r="BG1867" s="19"/>
      <c r="BH1867" s="20"/>
      <c r="BI1867" s="20"/>
      <c r="BJ1867" s="19"/>
      <c r="BK1867" s="19"/>
      <c r="BL1867" s="20"/>
      <c r="BM1867" s="20"/>
      <c r="BN1867" s="19"/>
      <c r="BO1867" s="19"/>
      <c r="BP1867" s="20"/>
      <c r="BQ1867" s="20"/>
      <c r="BT1867" s="20"/>
      <c r="BU1867" s="20"/>
      <c r="BX1867" s="20"/>
      <c r="BY1867" s="20"/>
      <c r="CB1867" s="20"/>
      <c r="CC1867" s="20"/>
      <c r="CF1867" s="20"/>
      <c r="CG1867" s="20"/>
      <c r="CJ1867" s="20"/>
      <c r="CK1867" s="20"/>
      <c r="CN1867" s="20"/>
      <c r="CO1867" s="20"/>
      <c r="CP1867" s="19"/>
      <c r="CQ1867" s="19"/>
      <c r="CR1867" s="20"/>
      <c r="CS1867" s="20"/>
      <c r="CT1867" s="19"/>
      <c r="CU1867" s="19"/>
      <c r="CV1867" s="20"/>
      <c r="CW1867" s="20"/>
      <c r="CX1867" s="96"/>
      <c r="CY1867" s="96"/>
      <c r="CZ1867" s="20"/>
      <c r="DA1867" s="20"/>
      <c r="DB1867" s="96"/>
      <c r="DC1867" s="96"/>
      <c r="DD1867" s="20"/>
      <c r="DE1867" s="20"/>
      <c r="DF1867" s="96"/>
      <c r="DG1867" s="96"/>
      <c r="DH1867" s="20"/>
      <c r="DI1867" s="20"/>
      <c r="DJ1867" s="96"/>
      <c r="DK1867" s="96"/>
      <c r="DL1867" s="20"/>
      <c r="DM1867" s="20"/>
      <c r="DN1867" s="96"/>
      <c r="DO1867" s="96"/>
      <c r="DP1867" s="20"/>
      <c r="DQ1867" s="20"/>
      <c r="DR1867" s="96"/>
      <c r="DS1867" s="96"/>
      <c r="DT1867" s="20"/>
      <c r="DU1867" s="20"/>
      <c r="DV1867" s="96"/>
      <c r="DW1867" s="96"/>
      <c r="DX1867" s="20"/>
      <c r="DY1867" s="20"/>
      <c r="DZ1867" s="56"/>
      <c r="EA1867" s="57"/>
    </row>
    <row r="1868" spans="1:131" s="18" customFormat="1" ht="19.5" customHeight="1" x14ac:dyDescent="0.25">
      <c r="A1868" s="18">
        <v>1347</v>
      </c>
      <c r="B1868" s="17" t="s">
        <v>3809</v>
      </c>
      <c r="C1868" s="18" t="s">
        <v>5626</v>
      </c>
      <c r="D1868" s="19">
        <v>43004</v>
      </c>
      <c r="G1868" s="19"/>
      <c r="J1868" s="130"/>
      <c r="K1868" s="130"/>
      <c r="L1868" s="130"/>
      <c r="R1868" s="20"/>
      <c r="S1868" s="20"/>
      <c r="T1868" s="20"/>
      <c r="U1868" s="20"/>
      <c r="V1868" s="20"/>
      <c r="W1868" s="20"/>
      <c r="X1868" s="20"/>
      <c r="Y1868" s="20"/>
      <c r="Z1868" s="20"/>
      <c r="AA1868" s="20"/>
      <c r="AB1868" s="20"/>
      <c r="AC1868" s="20"/>
      <c r="AD1868" s="20"/>
      <c r="AE1868" s="20"/>
      <c r="AF1868" s="80"/>
      <c r="AG1868" s="46"/>
      <c r="AH1868" s="19"/>
      <c r="AI1868" s="19"/>
      <c r="AJ1868" s="20"/>
      <c r="AK1868" s="20"/>
      <c r="AL1868" s="19"/>
      <c r="AM1868" s="19"/>
      <c r="AN1868" s="20"/>
      <c r="AO1868" s="20"/>
      <c r="AP1868" s="19"/>
      <c r="AQ1868" s="19"/>
      <c r="AR1868" s="20"/>
      <c r="AS1868" s="20"/>
      <c r="AT1868" s="19"/>
      <c r="AU1868" s="19"/>
      <c r="AV1868" s="20"/>
      <c r="AW1868" s="20"/>
      <c r="AX1868" s="19"/>
      <c r="AY1868" s="19"/>
      <c r="AZ1868" s="20"/>
      <c r="BA1868" s="20"/>
      <c r="BB1868" s="19"/>
      <c r="BC1868" s="19"/>
      <c r="BD1868" s="20"/>
      <c r="BE1868" s="20"/>
      <c r="BF1868" s="19"/>
      <c r="BG1868" s="19"/>
      <c r="BH1868" s="20"/>
      <c r="BI1868" s="20"/>
      <c r="BJ1868" s="19"/>
      <c r="BK1868" s="19"/>
      <c r="BL1868" s="20"/>
      <c r="BM1868" s="20"/>
      <c r="BN1868" s="19"/>
      <c r="BO1868" s="19"/>
      <c r="BP1868" s="20"/>
      <c r="BQ1868" s="20"/>
      <c r="BT1868" s="20"/>
      <c r="BU1868" s="20"/>
      <c r="BX1868" s="20"/>
      <c r="BY1868" s="20"/>
      <c r="CB1868" s="20"/>
      <c r="CC1868" s="20"/>
      <c r="CF1868" s="20"/>
      <c r="CG1868" s="20"/>
      <c r="CJ1868" s="20"/>
      <c r="CK1868" s="20"/>
      <c r="CN1868" s="20"/>
      <c r="CO1868" s="20"/>
      <c r="CP1868" s="19"/>
      <c r="CQ1868" s="19"/>
      <c r="CR1868" s="20"/>
      <c r="CS1868" s="20"/>
      <c r="CT1868" s="19"/>
      <c r="CU1868" s="19"/>
      <c r="CV1868" s="20"/>
      <c r="CW1868" s="20"/>
      <c r="CX1868" s="96"/>
      <c r="CY1868" s="96"/>
      <c r="CZ1868" s="20"/>
      <c r="DA1868" s="20"/>
      <c r="DB1868" s="96"/>
      <c r="DC1868" s="96"/>
      <c r="DD1868" s="20"/>
      <c r="DE1868" s="20"/>
      <c r="DF1868" s="96"/>
      <c r="DG1868" s="96"/>
      <c r="DH1868" s="20"/>
      <c r="DI1868" s="20"/>
      <c r="DJ1868" s="96"/>
      <c r="DK1868" s="96"/>
      <c r="DL1868" s="20"/>
      <c r="DM1868" s="20"/>
      <c r="DN1868" s="96"/>
      <c r="DO1868" s="96"/>
      <c r="DP1868" s="20"/>
      <c r="DQ1868" s="20"/>
      <c r="DR1868" s="96"/>
      <c r="DS1868" s="96"/>
      <c r="DT1868" s="20"/>
      <c r="DU1868" s="20"/>
      <c r="DV1868" s="96"/>
      <c r="DW1868" s="96"/>
      <c r="DX1868" s="20"/>
      <c r="DY1868" s="20"/>
      <c r="DZ1868" s="56"/>
      <c r="EA1868" s="57"/>
    </row>
    <row r="1869" spans="1:131" ht="19.5" customHeight="1" x14ac:dyDescent="0.25">
      <c r="A1869" s="9">
        <v>1348</v>
      </c>
      <c r="B1869" s="10" t="s">
        <v>3812</v>
      </c>
      <c r="C1869" s="9" t="s">
        <v>3813</v>
      </c>
      <c r="E1869" s="9" t="s">
        <v>3815</v>
      </c>
      <c r="F1869" s="9" t="s">
        <v>3814</v>
      </c>
      <c r="H1869" s="9" t="s">
        <v>202</v>
      </c>
      <c r="I1869" s="9" t="s">
        <v>35</v>
      </c>
      <c r="J1869" s="129">
        <v>42261</v>
      </c>
      <c r="K1869" s="129">
        <v>42139</v>
      </c>
      <c r="L1869" s="129">
        <v>42551</v>
      </c>
      <c r="O1869" s="9">
        <v>32</v>
      </c>
      <c r="Q1869" s="9" t="s">
        <v>61</v>
      </c>
      <c r="S1869" s="13">
        <v>4318408723</v>
      </c>
      <c r="T1869" s="13">
        <v>4318408723</v>
      </c>
      <c r="U1869" s="13">
        <v>1079602181</v>
      </c>
      <c r="AF1869" s="51">
        <f t="shared" si="27"/>
        <v>0</v>
      </c>
      <c r="AH1869" s="11">
        <v>42139</v>
      </c>
      <c r="AI1869" s="11">
        <v>42277</v>
      </c>
      <c r="AJ1869" s="13">
        <v>481506819</v>
      </c>
      <c r="AK1869" s="13">
        <v>120376705</v>
      </c>
      <c r="AL1869" s="11">
        <v>42278</v>
      </c>
      <c r="AM1869" s="11">
        <v>42369</v>
      </c>
      <c r="AN1869" s="13">
        <v>3461242076</v>
      </c>
      <c r="AO1869" s="13">
        <v>865310519</v>
      </c>
      <c r="AP1869" s="11">
        <v>42370</v>
      </c>
      <c r="AQ1869" s="11">
        <v>42460</v>
      </c>
      <c r="AR1869" s="13">
        <v>129690558</v>
      </c>
      <c r="AS1869" s="13">
        <v>32422640</v>
      </c>
      <c r="AT1869" s="11">
        <v>42461</v>
      </c>
      <c r="AU1869" s="11">
        <v>42551</v>
      </c>
      <c r="AV1869" s="13">
        <v>85022099</v>
      </c>
      <c r="AW1869" s="13">
        <v>21255525</v>
      </c>
      <c r="AX1869" s="11">
        <v>42139</v>
      </c>
      <c r="AY1869" s="11">
        <v>42551</v>
      </c>
      <c r="AZ1869" s="13">
        <v>4268699542</v>
      </c>
      <c r="BA1869" s="13">
        <v>27809497</v>
      </c>
      <c r="DZ1869" s="54">
        <v>4268699542</v>
      </c>
      <c r="EA1869" s="55">
        <v>1067174886</v>
      </c>
    </row>
    <row r="1870" spans="1:131" ht="19.5" customHeight="1" x14ac:dyDescent="0.25">
      <c r="A1870" s="9">
        <v>1349</v>
      </c>
      <c r="B1870" s="10" t="s">
        <v>3818</v>
      </c>
      <c r="C1870" s="9" t="s">
        <v>3819</v>
      </c>
      <c r="E1870" s="9" t="s">
        <v>3820</v>
      </c>
      <c r="F1870" s="9" t="s">
        <v>136</v>
      </c>
      <c r="H1870" s="9" t="s">
        <v>202</v>
      </c>
      <c r="I1870" s="9" t="s">
        <v>1093</v>
      </c>
      <c r="J1870" s="129">
        <v>42350</v>
      </c>
      <c r="K1870" s="129">
        <v>42320</v>
      </c>
      <c r="L1870" s="129">
        <v>42735</v>
      </c>
      <c r="O1870" s="9">
        <v>29</v>
      </c>
      <c r="Q1870" s="9" t="s">
        <v>54</v>
      </c>
      <c r="S1870" s="13">
        <v>10310000</v>
      </c>
      <c r="T1870" s="13">
        <v>10310000</v>
      </c>
      <c r="U1870" s="13">
        <v>2577500</v>
      </c>
      <c r="AF1870" s="51">
        <f t="shared" si="27"/>
        <v>0</v>
      </c>
      <c r="AH1870" s="11">
        <v>42343</v>
      </c>
      <c r="AI1870" s="11">
        <v>42658</v>
      </c>
      <c r="AJ1870" s="13">
        <v>10305920</v>
      </c>
      <c r="AK1870" s="13">
        <v>2576480</v>
      </c>
    </row>
    <row r="1871" spans="1:131" s="18" customFormat="1" ht="19.5" customHeight="1" x14ac:dyDescent="0.25">
      <c r="A1871" s="18">
        <v>1349</v>
      </c>
      <c r="B1871" s="17" t="s">
        <v>3818</v>
      </c>
      <c r="C1871" s="18" t="s">
        <v>3819</v>
      </c>
      <c r="D1871" s="19">
        <v>42661</v>
      </c>
      <c r="G1871" s="19"/>
      <c r="J1871" s="130"/>
      <c r="K1871" s="130"/>
      <c r="L1871" s="130">
        <v>42658</v>
      </c>
      <c r="R1871" s="20"/>
      <c r="S1871" s="20"/>
      <c r="T1871" s="20"/>
      <c r="U1871" s="20"/>
      <c r="V1871" s="20"/>
      <c r="W1871" s="20"/>
      <c r="X1871" s="20"/>
      <c r="Y1871" s="20"/>
      <c r="Z1871" s="20"/>
      <c r="AA1871" s="20"/>
      <c r="AB1871" s="20"/>
      <c r="AC1871" s="20"/>
      <c r="AD1871" s="20"/>
      <c r="AE1871" s="20"/>
      <c r="AF1871" s="80"/>
      <c r="AG1871" s="46"/>
      <c r="AH1871" s="19"/>
      <c r="AI1871" s="19"/>
      <c r="AJ1871" s="20"/>
      <c r="AK1871" s="20"/>
      <c r="AL1871" s="19"/>
      <c r="AM1871" s="19"/>
      <c r="AN1871" s="20"/>
      <c r="AO1871" s="20"/>
      <c r="AP1871" s="19"/>
      <c r="AQ1871" s="19"/>
      <c r="AR1871" s="20"/>
      <c r="AS1871" s="20"/>
      <c r="AT1871" s="19"/>
      <c r="AU1871" s="19"/>
      <c r="AV1871" s="20"/>
      <c r="AW1871" s="20"/>
      <c r="AX1871" s="19"/>
      <c r="AY1871" s="19"/>
      <c r="AZ1871" s="20"/>
      <c r="BA1871" s="20"/>
      <c r="BB1871" s="19"/>
      <c r="BC1871" s="19"/>
      <c r="BD1871" s="20"/>
      <c r="BE1871" s="20"/>
      <c r="BF1871" s="19"/>
      <c r="BG1871" s="19"/>
      <c r="BH1871" s="20"/>
      <c r="BI1871" s="20"/>
      <c r="BJ1871" s="19"/>
      <c r="BK1871" s="19"/>
      <c r="BL1871" s="20"/>
      <c r="BM1871" s="20"/>
      <c r="BN1871" s="19"/>
      <c r="BO1871" s="19"/>
      <c r="BP1871" s="20"/>
      <c r="BQ1871" s="20"/>
      <c r="BT1871" s="20"/>
      <c r="BU1871" s="20"/>
      <c r="BX1871" s="20"/>
      <c r="BY1871" s="20"/>
      <c r="CB1871" s="20"/>
      <c r="CC1871" s="20"/>
      <c r="CF1871" s="20"/>
      <c r="CG1871" s="20"/>
      <c r="CJ1871" s="20"/>
      <c r="CK1871" s="20"/>
      <c r="CN1871" s="20"/>
      <c r="CO1871" s="20"/>
      <c r="CP1871" s="19"/>
      <c r="CQ1871" s="19"/>
      <c r="CR1871" s="20"/>
      <c r="CS1871" s="20"/>
      <c r="CT1871" s="19"/>
      <c r="CU1871" s="19"/>
      <c r="CV1871" s="20"/>
      <c r="CW1871" s="20"/>
      <c r="CX1871" s="96"/>
      <c r="CY1871" s="96"/>
      <c r="CZ1871" s="20"/>
      <c r="DA1871" s="20"/>
      <c r="DB1871" s="96"/>
      <c r="DC1871" s="96"/>
      <c r="DD1871" s="20"/>
      <c r="DE1871" s="20"/>
      <c r="DF1871" s="96"/>
      <c r="DG1871" s="96"/>
      <c r="DH1871" s="20"/>
      <c r="DI1871" s="20"/>
      <c r="DJ1871" s="96"/>
      <c r="DK1871" s="96"/>
      <c r="DL1871" s="20"/>
      <c r="DM1871" s="20"/>
      <c r="DN1871" s="96"/>
      <c r="DO1871" s="96"/>
      <c r="DP1871" s="20"/>
      <c r="DQ1871" s="20"/>
      <c r="DR1871" s="96"/>
      <c r="DS1871" s="96"/>
      <c r="DT1871" s="20"/>
      <c r="DU1871" s="20"/>
      <c r="DV1871" s="96"/>
      <c r="DW1871" s="96"/>
      <c r="DX1871" s="20"/>
      <c r="DY1871" s="20"/>
      <c r="DZ1871" s="56"/>
      <c r="EA1871" s="57"/>
    </row>
    <row r="1872" spans="1:131" ht="19.5" customHeight="1" x14ac:dyDescent="0.25">
      <c r="A1872" s="9">
        <v>1350</v>
      </c>
      <c r="B1872" s="10" t="s">
        <v>3821</v>
      </c>
      <c r="C1872" s="9" t="s">
        <v>3822</v>
      </c>
      <c r="E1872" s="9" t="s">
        <v>3331</v>
      </c>
      <c r="F1872" s="9" t="s">
        <v>3332</v>
      </c>
      <c r="H1872" s="9" t="s">
        <v>202</v>
      </c>
      <c r="I1872" s="9" t="s">
        <v>78</v>
      </c>
      <c r="J1872" s="129">
        <v>42339</v>
      </c>
      <c r="K1872" s="129">
        <v>42303</v>
      </c>
      <c r="L1872" s="129">
        <v>42750</v>
      </c>
      <c r="O1872" s="9">
        <v>29</v>
      </c>
      <c r="Q1872" s="9" t="s">
        <v>54</v>
      </c>
      <c r="S1872" s="13">
        <v>40000000</v>
      </c>
      <c r="T1872" s="13">
        <v>40000000</v>
      </c>
      <c r="U1872" s="13">
        <v>10000000</v>
      </c>
      <c r="AF1872" s="51">
        <f t="shared" si="27"/>
        <v>0</v>
      </c>
      <c r="AH1872" s="11">
        <v>42303</v>
      </c>
      <c r="AI1872" s="11">
        <v>42460</v>
      </c>
      <c r="AJ1872" s="13">
        <v>10100048</v>
      </c>
      <c r="AK1872" s="13">
        <v>2525012</v>
      </c>
      <c r="AL1872" s="11">
        <v>42461</v>
      </c>
      <c r="AM1872" s="11">
        <v>42643</v>
      </c>
      <c r="AN1872" s="13">
        <v>16367952</v>
      </c>
      <c r="AO1872" s="13">
        <v>4091988</v>
      </c>
      <c r="AP1872" s="11">
        <v>42644</v>
      </c>
      <c r="AQ1872" s="11">
        <v>42750</v>
      </c>
      <c r="AR1872" s="13">
        <v>12069205</v>
      </c>
      <c r="AS1872" s="13">
        <v>3017301</v>
      </c>
    </row>
    <row r="1873" spans="1:131" ht="19.5" customHeight="1" x14ac:dyDescent="0.25">
      <c r="A1873" s="9">
        <v>1351</v>
      </c>
      <c r="B1873" s="10" t="s">
        <v>3823</v>
      </c>
      <c r="C1873" s="9" t="s">
        <v>3824</v>
      </c>
      <c r="E1873" s="9" t="s">
        <v>6259</v>
      </c>
      <c r="F1873" s="9" t="s">
        <v>1256</v>
      </c>
      <c r="H1873" s="9" t="s">
        <v>202</v>
      </c>
      <c r="I1873" s="9" t="s">
        <v>1093</v>
      </c>
      <c r="J1873" s="129">
        <v>42331</v>
      </c>
      <c r="K1873" s="129">
        <v>42248</v>
      </c>
      <c r="L1873" s="129">
        <v>42459</v>
      </c>
      <c r="O1873" s="9">
        <v>28</v>
      </c>
      <c r="Q1873" s="9" t="s">
        <v>54</v>
      </c>
      <c r="S1873" s="13">
        <v>12500000</v>
      </c>
      <c r="T1873" s="13">
        <v>12500000</v>
      </c>
      <c r="U1873" s="13">
        <v>2500000</v>
      </c>
      <c r="AF1873" s="51">
        <f t="shared" si="27"/>
        <v>0</v>
      </c>
      <c r="AH1873" s="11">
        <v>42248</v>
      </c>
      <c r="AI1873" s="11">
        <v>42459</v>
      </c>
      <c r="AJ1873" s="13">
        <v>12002050</v>
      </c>
      <c r="AK1873" s="13">
        <v>2400410</v>
      </c>
    </row>
    <row r="1874" spans="1:131" ht="19.5" customHeight="1" x14ac:dyDescent="0.25">
      <c r="A1874" s="9">
        <v>1352</v>
      </c>
      <c r="B1874" s="10" t="s">
        <v>3825</v>
      </c>
      <c r="C1874" s="9" t="s">
        <v>3826</v>
      </c>
      <c r="E1874" s="9" t="s">
        <v>1092</v>
      </c>
      <c r="F1874" s="9" t="s">
        <v>3471</v>
      </c>
      <c r="H1874" s="9" t="s">
        <v>202</v>
      </c>
      <c r="I1874" s="9" t="s">
        <v>25</v>
      </c>
      <c r="J1874" s="129">
        <v>42318</v>
      </c>
      <c r="K1874" s="129">
        <v>42236</v>
      </c>
      <c r="L1874" s="129">
        <v>42658</v>
      </c>
      <c r="M1874" s="9" t="s">
        <v>20</v>
      </c>
      <c r="O1874" s="9">
        <v>29</v>
      </c>
      <c r="Q1874" s="9" t="s">
        <v>54</v>
      </c>
      <c r="S1874" s="13">
        <v>13946670</v>
      </c>
      <c r="T1874" s="13">
        <v>13946670</v>
      </c>
      <c r="U1874" s="13">
        <v>3486670</v>
      </c>
      <c r="AF1874" s="51">
        <f t="shared" si="27"/>
        <v>0</v>
      </c>
      <c r="AH1874" s="11">
        <v>42236</v>
      </c>
      <c r="AI1874" s="11">
        <v>42658</v>
      </c>
      <c r="AJ1874" s="13">
        <v>11897835</v>
      </c>
      <c r="AK1874" s="13">
        <v>2974459</v>
      </c>
    </row>
    <row r="1875" spans="1:131" s="18" customFormat="1" ht="19.5" customHeight="1" x14ac:dyDescent="0.25">
      <c r="A1875" s="18">
        <v>1352</v>
      </c>
      <c r="B1875" s="17" t="s">
        <v>3825</v>
      </c>
      <c r="C1875" s="18" t="s">
        <v>5189</v>
      </c>
      <c r="D1875" s="19">
        <v>42830</v>
      </c>
      <c r="G1875" s="19"/>
      <c r="J1875" s="130"/>
      <c r="K1875" s="130"/>
      <c r="L1875" s="130"/>
      <c r="R1875" s="20"/>
      <c r="S1875" s="20"/>
      <c r="T1875" s="20"/>
      <c r="U1875" s="20"/>
      <c r="V1875" s="20"/>
      <c r="W1875" s="20"/>
      <c r="X1875" s="20"/>
      <c r="Y1875" s="20"/>
      <c r="Z1875" s="20"/>
      <c r="AA1875" s="20"/>
      <c r="AB1875" s="20"/>
      <c r="AC1875" s="20"/>
      <c r="AD1875" s="20"/>
      <c r="AE1875" s="20"/>
      <c r="AF1875" s="80"/>
      <c r="AG1875" s="46"/>
      <c r="AH1875" s="19"/>
      <c r="AI1875" s="19"/>
      <c r="AJ1875" s="20"/>
      <c r="AK1875" s="20"/>
      <c r="AL1875" s="19"/>
      <c r="AM1875" s="19"/>
      <c r="AN1875" s="20"/>
      <c r="AO1875" s="20"/>
      <c r="AP1875" s="19"/>
      <c r="AQ1875" s="19"/>
      <c r="AR1875" s="20"/>
      <c r="AS1875" s="20"/>
      <c r="AT1875" s="19"/>
      <c r="AU1875" s="19"/>
      <c r="AV1875" s="20"/>
      <c r="AW1875" s="20"/>
      <c r="AX1875" s="19"/>
      <c r="AY1875" s="19"/>
      <c r="AZ1875" s="20"/>
      <c r="BA1875" s="20"/>
      <c r="BB1875" s="19"/>
      <c r="BC1875" s="19"/>
      <c r="BD1875" s="20"/>
      <c r="BE1875" s="20"/>
      <c r="BF1875" s="19"/>
      <c r="BG1875" s="19"/>
      <c r="BH1875" s="20"/>
      <c r="BI1875" s="20"/>
      <c r="BJ1875" s="19"/>
      <c r="BK1875" s="19"/>
      <c r="BL1875" s="20"/>
      <c r="BM1875" s="20"/>
      <c r="BN1875" s="19"/>
      <c r="BO1875" s="19"/>
      <c r="BP1875" s="20"/>
      <c r="BQ1875" s="20"/>
      <c r="BT1875" s="20"/>
      <c r="BU1875" s="20"/>
      <c r="BX1875" s="20"/>
      <c r="BY1875" s="20"/>
      <c r="CB1875" s="20"/>
      <c r="CC1875" s="20"/>
      <c r="CF1875" s="20"/>
      <c r="CG1875" s="20"/>
      <c r="CJ1875" s="20"/>
      <c r="CK1875" s="20"/>
      <c r="CN1875" s="20"/>
      <c r="CO1875" s="20"/>
      <c r="CP1875" s="19"/>
      <c r="CQ1875" s="19"/>
      <c r="CR1875" s="20"/>
      <c r="CS1875" s="20"/>
      <c r="CT1875" s="19"/>
      <c r="CU1875" s="19"/>
      <c r="CV1875" s="20"/>
      <c r="CW1875" s="20"/>
      <c r="CX1875" s="96"/>
      <c r="CY1875" s="96"/>
      <c r="CZ1875" s="20"/>
      <c r="DA1875" s="20"/>
      <c r="DB1875" s="96"/>
      <c r="DC1875" s="96"/>
      <c r="DD1875" s="20"/>
      <c r="DE1875" s="20"/>
      <c r="DF1875" s="96"/>
      <c r="DG1875" s="96"/>
      <c r="DH1875" s="20"/>
      <c r="DI1875" s="20"/>
      <c r="DJ1875" s="96"/>
      <c r="DK1875" s="96"/>
      <c r="DL1875" s="20"/>
      <c r="DM1875" s="20"/>
      <c r="DN1875" s="96"/>
      <c r="DO1875" s="96"/>
      <c r="DP1875" s="20"/>
      <c r="DQ1875" s="20"/>
      <c r="DR1875" s="96"/>
      <c r="DS1875" s="96"/>
      <c r="DT1875" s="20"/>
      <c r="DU1875" s="20"/>
      <c r="DV1875" s="96"/>
      <c r="DW1875" s="96"/>
      <c r="DX1875" s="20"/>
      <c r="DY1875" s="20"/>
      <c r="DZ1875" s="56"/>
      <c r="EA1875" s="57"/>
    </row>
    <row r="1876" spans="1:131" ht="19.5" customHeight="1" x14ac:dyDescent="0.25">
      <c r="A1876" s="9">
        <v>1353</v>
      </c>
      <c r="B1876" s="10" t="s">
        <v>3827</v>
      </c>
      <c r="C1876" s="9" t="s">
        <v>3828</v>
      </c>
      <c r="E1876" s="9" t="s">
        <v>3316</v>
      </c>
      <c r="F1876" s="9" t="s">
        <v>3317</v>
      </c>
      <c r="H1876" s="9" t="s">
        <v>202</v>
      </c>
      <c r="I1876" s="9" t="s">
        <v>1093</v>
      </c>
      <c r="J1876" s="129">
        <v>42331</v>
      </c>
      <c r="K1876" s="129">
        <v>42293</v>
      </c>
      <c r="L1876" s="129">
        <v>42674</v>
      </c>
      <c r="M1876" s="9" t="s">
        <v>20</v>
      </c>
      <c r="O1876" s="9">
        <v>31</v>
      </c>
      <c r="Q1876" s="9" t="s">
        <v>54</v>
      </c>
      <c r="S1876" s="13">
        <v>4845000</v>
      </c>
      <c r="T1876" s="13">
        <v>4845000</v>
      </c>
      <c r="U1876" s="13">
        <v>1211250</v>
      </c>
      <c r="AF1876" s="51">
        <f t="shared" si="27"/>
        <v>0</v>
      </c>
      <c r="AG1876" s="45">
        <v>3600000</v>
      </c>
      <c r="AH1876" s="11">
        <v>42430</v>
      </c>
      <c r="AI1876" s="11">
        <v>42674</v>
      </c>
      <c r="AJ1876" s="13">
        <v>4861949</v>
      </c>
      <c r="AK1876" s="13">
        <v>1211250</v>
      </c>
    </row>
    <row r="1877" spans="1:131" ht="19.5" customHeight="1" x14ac:dyDescent="0.25">
      <c r="A1877" s="9">
        <v>1354</v>
      </c>
      <c r="B1877" s="10" t="s">
        <v>3829</v>
      </c>
      <c r="C1877" s="9" t="s">
        <v>3832</v>
      </c>
      <c r="E1877" s="9" t="s">
        <v>1425</v>
      </c>
      <c r="F1877" s="9" t="s">
        <v>3833</v>
      </c>
      <c r="H1877" s="9" t="s">
        <v>906</v>
      </c>
      <c r="I1877" s="9" t="s">
        <v>1093</v>
      </c>
      <c r="M1877" s="9" t="s">
        <v>20</v>
      </c>
      <c r="AF1877" s="51">
        <f t="shared" si="27"/>
        <v>0</v>
      </c>
    </row>
    <row r="1878" spans="1:131" ht="44.25" customHeight="1" x14ac:dyDescent="0.25">
      <c r="A1878" s="9">
        <v>1355</v>
      </c>
      <c r="B1878" s="10" t="s">
        <v>3834</v>
      </c>
      <c r="C1878" s="9" t="s">
        <v>3835</v>
      </c>
      <c r="E1878" s="9" t="s">
        <v>3099</v>
      </c>
      <c r="F1878" s="9" t="s">
        <v>746</v>
      </c>
      <c r="H1878" s="9" t="s">
        <v>906</v>
      </c>
      <c r="I1878" s="9" t="s">
        <v>35</v>
      </c>
      <c r="M1878" s="9" t="s">
        <v>20</v>
      </c>
      <c r="O1878" s="9">
        <v>30</v>
      </c>
      <c r="AF1878" s="51">
        <f t="shared" si="27"/>
        <v>0</v>
      </c>
    </row>
    <row r="1879" spans="1:131" ht="19.5" customHeight="1" x14ac:dyDescent="0.25">
      <c r="A1879" s="9">
        <v>1356</v>
      </c>
      <c r="B1879" s="10" t="s">
        <v>3836</v>
      </c>
      <c r="C1879" s="9" t="s">
        <v>3837</v>
      </c>
      <c r="E1879" s="9" t="s">
        <v>2535</v>
      </c>
      <c r="F1879" s="9" t="s">
        <v>52</v>
      </c>
      <c r="H1879" s="9" t="s">
        <v>202</v>
      </c>
      <c r="I1879" s="9" t="s">
        <v>35</v>
      </c>
      <c r="J1879" s="129">
        <v>42198</v>
      </c>
      <c r="K1879" s="129">
        <v>41883</v>
      </c>
      <c r="L1879" s="129">
        <v>42735</v>
      </c>
      <c r="O1879" s="9">
        <v>30</v>
      </c>
      <c r="Q1879" s="9" t="s">
        <v>54</v>
      </c>
      <c r="R1879" s="13">
        <v>101967790</v>
      </c>
      <c r="S1879" s="13">
        <v>101046502</v>
      </c>
      <c r="T1879" s="13">
        <v>101046502</v>
      </c>
      <c r="U1879" s="13">
        <v>25261626</v>
      </c>
      <c r="AF1879" s="51">
        <f t="shared" si="27"/>
        <v>0</v>
      </c>
      <c r="AH1879" s="11">
        <v>41883</v>
      </c>
      <c r="AI1879" s="11">
        <v>42308</v>
      </c>
      <c r="AJ1879" s="13">
        <v>68406430</v>
      </c>
      <c r="AK1879" s="13">
        <v>17101608</v>
      </c>
      <c r="AL1879" s="11">
        <v>42309</v>
      </c>
      <c r="AM1879" s="11">
        <v>42369</v>
      </c>
      <c r="AN1879" s="13">
        <v>13506753</v>
      </c>
      <c r="AO1879" s="13">
        <v>3376688</v>
      </c>
      <c r="AP1879" s="11">
        <v>42522</v>
      </c>
      <c r="AQ1879" s="11">
        <v>42582</v>
      </c>
      <c r="AR1879" s="13">
        <v>2066800</v>
      </c>
      <c r="AS1879" s="13">
        <v>516700</v>
      </c>
    </row>
    <row r="1880" spans="1:131" s="18" customFormat="1" ht="19.5" customHeight="1" x14ac:dyDescent="0.25">
      <c r="A1880" s="18">
        <v>1356</v>
      </c>
      <c r="B1880" s="17" t="s">
        <v>3836</v>
      </c>
      <c r="C1880" s="18" t="s">
        <v>3837</v>
      </c>
      <c r="D1880" s="19">
        <v>42800</v>
      </c>
      <c r="G1880" s="19"/>
      <c r="J1880" s="130"/>
      <c r="K1880" s="130"/>
      <c r="L1880" s="130">
        <v>43100</v>
      </c>
      <c r="R1880" s="20"/>
      <c r="S1880" s="20"/>
      <c r="T1880" s="20"/>
      <c r="U1880" s="20"/>
      <c r="V1880" s="20"/>
      <c r="W1880" s="20"/>
      <c r="X1880" s="20"/>
      <c r="Y1880" s="20"/>
      <c r="Z1880" s="20"/>
      <c r="AA1880" s="20"/>
      <c r="AB1880" s="20"/>
      <c r="AC1880" s="20"/>
      <c r="AD1880" s="20"/>
      <c r="AE1880" s="20"/>
      <c r="AF1880" s="80"/>
      <c r="AG1880" s="46"/>
      <c r="AH1880" s="19"/>
      <c r="AI1880" s="19"/>
      <c r="AJ1880" s="20"/>
      <c r="AK1880" s="20"/>
      <c r="AL1880" s="19"/>
      <c r="AM1880" s="19"/>
      <c r="AN1880" s="20"/>
      <c r="AO1880" s="20"/>
      <c r="AP1880" s="19"/>
      <c r="AQ1880" s="19"/>
      <c r="AR1880" s="20"/>
      <c r="AS1880" s="20"/>
      <c r="AT1880" s="19"/>
      <c r="AU1880" s="19"/>
      <c r="AV1880" s="20"/>
      <c r="AW1880" s="20"/>
      <c r="AX1880" s="19"/>
      <c r="AY1880" s="19"/>
      <c r="AZ1880" s="20"/>
      <c r="BA1880" s="20"/>
      <c r="BB1880" s="19"/>
      <c r="BC1880" s="19"/>
      <c r="BD1880" s="20"/>
      <c r="BE1880" s="20"/>
      <c r="BF1880" s="19"/>
      <c r="BG1880" s="19"/>
      <c r="BH1880" s="20"/>
      <c r="BI1880" s="20"/>
      <c r="BJ1880" s="19"/>
      <c r="BK1880" s="19"/>
      <c r="BL1880" s="20"/>
      <c r="BM1880" s="20"/>
      <c r="BN1880" s="19"/>
      <c r="BO1880" s="19"/>
      <c r="BP1880" s="20"/>
      <c r="BQ1880" s="20"/>
      <c r="BT1880" s="20"/>
      <c r="BU1880" s="20"/>
      <c r="BX1880" s="20"/>
      <c r="BY1880" s="20"/>
      <c r="CB1880" s="20"/>
      <c r="CC1880" s="20"/>
      <c r="CF1880" s="20"/>
      <c r="CG1880" s="20"/>
      <c r="CJ1880" s="20"/>
      <c r="CK1880" s="20"/>
      <c r="CN1880" s="20"/>
      <c r="CO1880" s="20"/>
      <c r="CP1880" s="19"/>
      <c r="CQ1880" s="19"/>
      <c r="CR1880" s="20"/>
      <c r="CS1880" s="20"/>
      <c r="CT1880" s="19"/>
      <c r="CU1880" s="19"/>
      <c r="CV1880" s="20"/>
      <c r="CW1880" s="20"/>
      <c r="CX1880" s="96"/>
      <c r="CY1880" s="96"/>
      <c r="CZ1880" s="20"/>
      <c r="DA1880" s="20"/>
      <c r="DB1880" s="96"/>
      <c r="DC1880" s="96"/>
      <c r="DD1880" s="20"/>
      <c r="DE1880" s="20"/>
      <c r="DF1880" s="96"/>
      <c r="DG1880" s="96"/>
      <c r="DH1880" s="20"/>
      <c r="DI1880" s="20"/>
      <c r="DJ1880" s="96"/>
      <c r="DK1880" s="96"/>
      <c r="DL1880" s="20"/>
      <c r="DM1880" s="20"/>
      <c r="DN1880" s="96"/>
      <c r="DO1880" s="96"/>
      <c r="DP1880" s="20"/>
      <c r="DQ1880" s="20"/>
      <c r="DR1880" s="96"/>
      <c r="DS1880" s="96"/>
      <c r="DT1880" s="20"/>
      <c r="DU1880" s="20"/>
      <c r="DV1880" s="96"/>
      <c r="DW1880" s="96"/>
      <c r="DX1880" s="20"/>
      <c r="DY1880" s="20"/>
      <c r="DZ1880" s="56"/>
      <c r="EA1880" s="57"/>
    </row>
    <row r="1881" spans="1:131" s="18" customFormat="1" ht="19.5" customHeight="1" x14ac:dyDescent="0.25">
      <c r="A1881" s="18">
        <v>1356</v>
      </c>
      <c r="B1881" s="17" t="s">
        <v>3836</v>
      </c>
      <c r="C1881" s="18" t="s">
        <v>3837</v>
      </c>
      <c r="D1881" s="19">
        <v>43010</v>
      </c>
      <c r="G1881" s="19"/>
      <c r="J1881" s="130"/>
      <c r="K1881" s="130"/>
      <c r="L1881" s="130">
        <v>43465</v>
      </c>
      <c r="R1881" s="20"/>
      <c r="S1881" s="20"/>
      <c r="T1881" s="20"/>
      <c r="U1881" s="20"/>
      <c r="V1881" s="20"/>
      <c r="W1881" s="20"/>
      <c r="X1881" s="20"/>
      <c r="Y1881" s="20"/>
      <c r="Z1881" s="20"/>
      <c r="AA1881" s="20"/>
      <c r="AB1881" s="20"/>
      <c r="AC1881" s="20"/>
      <c r="AD1881" s="20"/>
      <c r="AE1881" s="20"/>
      <c r="AF1881" s="80"/>
      <c r="AG1881" s="46"/>
      <c r="AH1881" s="19"/>
      <c r="AI1881" s="19"/>
      <c r="AJ1881" s="20"/>
      <c r="AK1881" s="20"/>
      <c r="AL1881" s="19"/>
      <c r="AM1881" s="19"/>
      <c r="AN1881" s="20"/>
      <c r="AO1881" s="20"/>
      <c r="AP1881" s="19"/>
      <c r="AQ1881" s="19"/>
      <c r="AR1881" s="20"/>
      <c r="AS1881" s="20"/>
      <c r="AT1881" s="19"/>
      <c r="AU1881" s="19"/>
      <c r="AV1881" s="20"/>
      <c r="AW1881" s="20"/>
      <c r="AX1881" s="19"/>
      <c r="AY1881" s="19"/>
      <c r="AZ1881" s="20"/>
      <c r="BA1881" s="20"/>
      <c r="BB1881" s="19"/>
      <c r="BC1881" s="19"/>
      <c r="BD1881" s="20"/>
      <c r="BE1881" s="20"/>
      <c r="BF1881" s="19"/>
      <c r="BG1881" s="19"/>
      <c r="BH1881" s="20"/>
      <c r="BI1881" s="20"/>
      <c r="BJ1881" s="19"/>
      <c r="BK1881" s="19"/>
      <c r="BL1881" s="20"/>
      <c r="BM1881" s="20"/>
      <c r="BN1881" s="19"/>
      <c r="BO1881" s="19"/>
      <c r="BP1881" s="20"/>
      <c r="BQ1881" s="20"/>
      <c r="BT1881" s="20"/>
      <c r="BU1881" s="20"/>
      <c r="BX1881" s="20"/>
      <c r="BY1881" s="20"/>
      <c r="CB1881" s="20"/>
      <c r="CC1881" s="20"/>
      <c r="CF1881" s="20"/>
      <c r="CG1881" s="20"/>
      <c r="CJ1881" s="20"/>
      <c r="CK1881" s="20"/>
      <c r="CN1881" s="20"/>
      <c r="CO1881" s="20"/>
      <c r="CP1881" s="19"/>
      <c r="CQ1881" s="19"/>
      <c r="CR1881" s="20"/>
      <c r="CS1881" s="20"/>
      <c r="CT1881" s="19"/>
      <c r="CU1881" s="19"/>
      <c r="CV1881" s="20"/>
      <c r="CW1881" s="20"/>
      <c r="CX1881" s="96"/>
      <c r="CY1881" s="96"/>
      <c r="CZ1881" s="20"/>
      <c r="DA1881" s="20"/>
      <c r="DB1881" s="96"/>
      <c r="DC1881" s="96"/>
      <c r="DD1881" s="20"/>
      <c r="DE1881" s="20"/>
      <c r="DF1881" s="96"/>
      <c r="DG1881" s="96"/>
      <c r="DH1881" s="20"/>
      <c r="DI1881" s="20"/>
      <c r="DJ1881" s="96"/>
      <c r="DK1881" s="96"/>
      <c r="DL1881" s="20"/>
      <c r="DM1881" s="20"/>
      <c r="DN1881" s="96"/>
      <c r="DO1881" s="96"/>
      <c r="DP1881" s="20"/>
      <c r="DQ1881" s="20"/>
      <c r="DR1881" s="96"/>
      <c r="DS1881" s="96"/>
      <c r="DT1881" s="20"/>
      <c r="DU1881" s="20"/>
      <c r="DV1881" s="96"/>
      <c r="DW1881" s="96"/>
      <c r="DX1881" s="20"/>
      <c r="DY1881" s="20"/>
      <c r="DZ1881" s="56"/>
      <c r="EA1881" s="57"/>
    </row>
    <row r="1882" spans="1:131" s="18" customFormat="1" ht="19.5" customHeight="1" x14ac:dyDescent="0.25">
      <c r="A1882" s="18">
        <v>1356</v>
      </c>
      <c r="B1882" s="17" t="s">
        <v>3836</v>
      </c>
      <c r="C1882" s="18" t="s">
        <v>3837</v>
      </c>
      <c r="D1882" s="19">
        <v>43467</v>
      </c>
      <c r="G1882" s="19"/>
      <c r="J1882" s="130"/>
      <c r="K1882" s="130"/>
      <c r="L1882" s="130">
        <v>43830</v>
      </c>
      <c r="R1882" s="20"/>
      <c r="S1882" s="20"/>
      <c r="T1882" s="20"/>
      <c r="U1882" s="20"/>
      <c r="V1882" s="20"/>
      <c r="W1882" s="20"/>
      <c r="X1882" s="20"/>
      <c r="Y1882" s="20"/>
      <c r="Z1882" s="20"/>
      <c r="AA1882" s="20"/>
      <c r="AB1882" s="20"/>
      <c r="AC1882" s="20"/>
      <c r="AD1882" s="20"/>
      <c r="AE1882" s="20"/>
      <c r="AF1882" s="80"/>
      <c r="AG1882" s="46"/>
      <c r="AH1882" s="19"/>
      <c r="AI1882" s="19"/>
      <c r="AJ1882" s="20"/>
      <c r="AK1882" s="20"/>
      <c r="AL1882" s="19"/>
      <c r="AM1882" s="19"/>
      <c r="AN1882" s="20"/>
      <c r="AO1882" s="20"/>
      <c r="AP1882" s="19"/>
      <c r="AQ1882" s="19"/>
      <c r="AR1882" s="20"/>
      <c r="AS1882" s="20"/>
      <c r="AT1882" s="19"/>
      <c r="AU1882" s="19"/>
      <c r="AV1882" s="20"/>
      <c r="AW1882" s="20"/>
      <c r="AX1882" s="19"/>
      <c r="AY1882" s="19"/>
      <c r="AZ1882" s="20"/>
      <c r="BA1882" s="20"/>
      <c r="BB1882" s="19"/>
      <c r="BC1882" s="19"/>
      <c r="BD1882" s="20"/>
      <c r="BE1882" s="20"/>
      <c r="BF1882" s="19"/>
      <c r="BG1882" s="19"/>
      <c r="BH1882" s="20"/>
      <c r="BI1882" s="20"/>
      <c r="BJ1882" s="19"/>
      <c r="BK1882" s="19"/>
      <c r="BL1882" s="20"/>
      <c r="BM1882" s="20"/>
      <c r="BN1882" s="19"/>
      <c r="BO1882" s="19"/>
      <c r="BP1882" s="20"/>
      <c r="BQ1882" s="20"/>
      <c r="BT1882" s="20"/>
      <c r="BU1882" s="20"/>
      <c r="BX1882" s="20"/>
      <c r="BY1882" s="20"/>
      <c r="CB1882" s="20"/>
      <c r="CC1882" s="20"/>
      <c r="CF1882" s="20"/>
      <c r="CG1882" s="20"/>
      <c r="CJ1882" s="20"/>
      <c r="CK1882" s="20"/>
      <c r="CN1882" s="20"/>
      <c r="CO1882" s="20"/>
      <c r="CP1882" s="19"/>
      <c r="CQ1882" s="19"/>
      <c r="CR1882" s="20"/>
      <c r="CS1882" s="20"/>
      <c r="CT1882" s="19"/>
      <c r="CU1882" s="19"/>
      <c r="CV1882" s="20"/>
      <c r="CW1882" s="20"/>
      <c r="CX1882" s="96"/>
      <c r="CY1882" s="96"/>
      <c r="CZ1882" s="20"/>
      <c r="DA1882" s="20"/>
      <c r="DB1882" s="96"/>
      <c r="DC1882" s="96"/>
      <c r="DD1882" s="20"/>
      <c r="DE1882" s="20"/>
      <c r="DF1882" s="96"/>
      <c r="DG1882" s="96"/>
      <c r="DH1882" s="20"/>
      <c r="DI1882" s="20"/>
      <c r="DJ1882" s="96"/>
      <c r="DK1882" s="96"/>
      <c r="DL1882" s="20"/>
      <c r="DM1882" s="20"/>
      <c r="DN1882" s="96"/>
      <c r="DO1882" s="96"/>
      <c r="DP1882" s="20"/>
      <c r="DQ1882" s="20"/>
      <c r="DR1882" s="96"/>
      <c r="DS1882" s="96"/>
      <c r="DT1882" s="20"/>
      <c r="DU1882" s="20"/>
      <c r="DV1882" s="96"/>
      <c r="DW1882" s="96"/>
      <c r="DX1882" s="20"/>
      <c r="DY1882" s="20"/>
      <c r="DZ1882" s="56"/>
      <c r="EA1882" s="57"/>
    </row>
    <row r="1883" spans="1:131" s="18" customFormat="1" ht="19.5" customHeight="1" x14ac:dyDescent="0.25">
      <c r="A1883" s="18">
        <v>1356</v>
      </c>
      <c r="B1883" s="17" t="s">
        <v>3836</v>
      </c>
      <c r="C1883" s="18" t="s">
        <v>3837</v>
      </c>
      <c r="D1883" s="19">
        <v>43801</v>
      </c>
      <c r="G1883" s="19"/>
      <c r="J1883" s="130"/>
      <c r="K1883" s="130"/>
      <c r="L1883" s="130">
        <v>44196</v>
      </c>
      <c r="R1883" s="20"/>
      <c r="S1883" s="20"/>
      <c r="T1883" s="20"/>
      <c r="U1883" s="20"/>
      <c r="V1883" s="20"/>
      <c r="W1883" s="20"/>
      <c r="X1883" s="20"/>
      <c r="Y1883" s="20"/>
      <c r="Z1883" s="20"/>
      <c r="AA1883" s="20"/>
      <c r="AB1883" s="20"/>
      <c r="AC1883" s="20"/>
      <c r="AD1883" s="20"/>
      <c r="AE1883" s="20"/>
      <c r="AF1883" s="80"/>
      <c r="AG1883" s="46"/>
      <c r="AH1883" s="19"/>
      <c r="AI1883" s="19"/>
      <c r="AJ1883" s="20"/>
      <c r="AK1883" s="20"/>
      <c r="AL1883" s="19"/>
      <c r="AM1883" s="19"/>
      <c r="AN1883" s="20"/>
      <c r="AO1883" s="20"/>
      <c r="AP1883" s="19"/>
      <c r="AQ1883" s="19"/>
      <c r="AR1883" s="20"/>
      <c r="AS1883" s="20"/>
      <c r="AT1883" s="19"/>
      <c r="AU1883" s="19"/>
      <c r="AV1883" s="20"/>
      <c r="AW1883" s="20"/>
      <c r="AX1883" s="19"/>
      <c r="AY1883" s="19"/>
      <c r="AZ1883" s="20"/>
      <c r="BA1883" s="20"/>
      <c r="BB1883" s="19"/>
      <c r="BC1883" s="19"/>
      <c r="BD1883" s="20"/>
      <c r="BE1883" s="20"/>
      <c r="BF1883" s="19"/>
      <c r="BG1883" s="19"/>
      <c r="BH1883" s="20"/>
      <c r="BI1883" s="20"/>
      <c r="BJ1883" s="19"/>
      <c r="BK1883" s="19"/>
      <c r="BL1883" s="20"/>
      <c r="BM1883" s="20"/>
      <c r="BN1883" s="19"/>
      <c r="BO1883" s="19"/>
      <c r="BP1883" s="20"/>
      <c r="BQ1883" s="20"/>
      <c r="BT1883" s="20"/>
      <c r="BU1883" s="20"/>
      <c r="BX1883" s="20"/>
      <c r="BY1883" s="20"/>
      <c r="CB1883" s="20"/>
      <c r="CC1883" s="20"/>
      <c r="CF1883" s="20"/>
      <c r="CG1883" s="20"/>
      <c r="CJ1883" s="20"/>
      <c r="CK1883" s="20"/>
      <c r="CN1883" s="20"/>
      <c r="CO1883" s="20"/>
      <c r="CP1883" s="19"/>
      <c r="CQ1883" s="19"/>
      <c r="CR1883" s="20"/>
      <c r="CS1883" s="20"/>
      <c r="CT1883" s="19"/>
      <c r="CU1883" s="19"/>
      <c r="CV1883" s="20"/>
      <c r="CW1883" s="20"/>
      <c r="CX1883" s="96"/>
      <c r="CY1883" s="96"/>
      <c r="CZ1883" s="20"/>
      <c r="DA1883" s="20"/>
      <c r="DB1883" s="96"/>
      <c r="DC1883" s="96"/>
      <c r="DD1883" s="20"/>
      <c r="DE1883" s="20"/>
      <c r="DF1883" s="96"/>
      <c r="DG1883" s="96"/>
      <c r="DH1883" s="20"/>
      <c r="DI1883" s="20"/>
      <c r="DJ1883" s="96"/>
      <c r="DK1883" s="96"/>
      <c r="DL1883" s="20"/>
      <c r="DM1883" s="20"/>
      <c r="DN1883" s="96"/>
      <c r="DO1883" s="96"/>
      <c r="DP1883" s="20"/>
      <c r="DQ1883" s="20"/>
      <c r="DR1883" s="96"/>
      <c r="DS1883" s="96"/>
      <c r="DT1883" s="20"/>
      <c r="DU1883" s="20"/>
      <c r="DV1883" s="96"/>
      <c r="DW1883" s="96"/>
      <c r="DX1883" s="20"/>
      <c r="DY1883" s="20"/>
      <c r="DZ1883" s="56"/>
      <c r="EA1883" s="57"/>
    </row>
    <row r="1884" spans="1:131" s="18" customFormat="1" ht="19.5" customHeight="1" x14ac:dyDescent="0.25">
      <c r="A1884" s="18">
        <v>1356</v>
      </c>
      <c r="B1884" s="17" t="s">
        <v>3836</v>
      </c>
      <c r="C1884" s="18" t="s">
        <v>3837</v>
      </c>
      <c r="D1884" s="19">
        <v>44216</v>
      </c>
      <c r="G1884" s="19"/>
      <c r="J1884" s="130"/>
      <c r="K1884" s="130"/>
      <c r="L1884" s="130">
        <v>44377</v>
      </c>
      <c r="R1884" s="20"/>
      <c r="S1884" s="20">
        <v>131450890</v>
      </c>
      <c r="T1884" s="20">
        <v>131450890</v>
      </c>
      <c r="U1884" s="20">
        <v>32862723</v>
      </c>
      <c r="V1884" s="20"/>
      <c r="W1884" s="20"/>
      <c r="X1884" s="20"/>
      <c r="Y1884" s="20"/>
      <c r="Z1884" s="20"/>
      <c r="AA1884" s="20"/>
      <c r="AB1884" s="20"/>
      <c r="AC1884" s="20"/>
      <c r="AD1884" s="20"/>
      <c r="AE1884" s="20"/>
      <c r="AF1884" s="80"/>
      <c r="AG1884" s="46"/>
      <c r="AH1884" s="19"/>
      <c r="AI1884" s="19"/>
      <c r="AJ1884" s="20"/>
      <c r="AK1884" s="20"/>
      <c r="AL1884" s="19"/>
      <c r="AM1884" s="19"/>
      <c r="AN1884" s="20"/>
      <c r="AO1884" s="20"/>
      <c r="AP1884" s="19"/>
      <c r="AQ1884" s="19"/>
      <c r="AR1884" s="20"/>
      <c r="AS1884" s="20"/>
      <c r="AT1884" s="19"/>
      <c r="AU1884" s="19"/>
      <c r="AV1884" s="20"/>
      <c r="AW1884" s="20"/>
      <c r="AX1884" s="19"/>
      <c r="AY1884" s="19"/>
      <c r="AZ1884" s="20"/>
      <c r="BA1884" s="20"/>
      <c r="BB1884" s="19"/>
      <c r="BC1884" s="19"/>
      <c r="BD1884" s="20"/>
      <c r="BE1884" s="20"/>
      <c r="BF1884" s="19"/>
      <c r="BG1884" s="19"/>
      <c r="BH1884" s="20"/>
      <c r="BI1884" s="20"/>
      <c r="BJ1884" s="19"/>
      <c r="BK1884" s="19"/>
      <c r="BL1884" s="20"/>
      <c r="BM1884" s="20"/>
      <c r="BN1884" s="19"/>
      <c r="BO1884" s="19"/>
      <c r="BP1884" s="20"/>
      <c r="BQ1884" s="20"/>
      <c r="BT1884" s="20"/>
      <c r="BU1884" s="20"/>
      <c r="BX1884" s="20"/>
      <c r="BY1884" s="20"/>
      <c r="CB1884" s="20"/>
      <c r="CC1884" s="20"/>
      <c r="CF1884" s="20"/>
      <c r="CG1884" s="20"/>
      <c r="CJ1884" s="20"/>
      <c r="CK1884" s="20"/>
      <c r="CN1884" s="20"/>
      <c r="CO1884" s="20"/>
      <c r="CP1884" s="19"/>
      <c r="CQ1884" s="19"/>
      <c r="CR1884" s="20"/>
      <c r="CS1884" s="20"/>
      <c r="CT1884" s="19"/>
      <c r="CU1884" s="19"/>
      <c r="CV1884" s="20"/>
      <c r="CW1884" s="20"/>
      <c r="CX1884" s="96"/>
      <c r="CY1884" s="96"/>
      <c r="CZ1884" s="20"/>
      <c r="DA1884" s="20"/>
      <c r="DB1884" s="96"/>
      <c r="DC1884" s="96"/>
      <c r="DD1884" s="20"/>
      <c r="DE1884" s="20"/>
      <c r="DF1884" s="96"/>
      <c r="DG1884" s="96"/>
      <c r="DH1884" s="20"/>
      <c r="DI1884" s="20"/>
      <c r="DJ1884" s="96"/>
      <c r="DK1884" s="96"/>
      <c r="DL1884" s="20"/>
      <c r="DM1884" s="20"/>
      <c r="DN1884" s="96"/>
      <c r="DO1884" s="96"/>
      <c r="DP1884" s="20"/>
      <c r="DQ1884" s="20"/>
      <c r="DR1884" s="96"/>
      <c r="DS1884" s="96"/>
      <c r="DT1884" s="20"/>
      <c r="DU1884" s="20"/>
      <c r="DV1884" s="96"/>
      <c r="DW1884" s="96"/>
      <c r="DX1884" s="20"/>
      <c r="DY1884" s="20"/>
      <c r="DZ1884" s="56"/>
      <c r="EA1884" s="57"/>
    </row>
    <row r="1885" spans="1:131" ht="19.5" customHeight="1" x14ac:dyDescent="0.25">
      <c r="A1885" s="9">
        <v>1357</v>
      </c>
      <c r="B1885" s="10" t="s">
        <v>3843</v>
      </c>
      <c r="C1885" s="9" t="s">
        <v>3844</v>
      </c>
      <c r="E1885" s="9" t="s">
        <v>2721</v>
      </c>
      <c r="F1885" s="9" t="s">
        <v>2722</v>
      </c>
      <c r="H1885" s="9" t="s">
        <v>906</v>
      </c>
      <c r="I1885" s="9" t="s">
        <v>35</v>
      </c>
      <c r="M1885" s="9" t="s">
        <v>20</v>
      </c>
      <c r="O1885" s="9">
        <v>27</v>
      </c>
      <c r="AF1885" s="51">
        <f t="shared" si="27"/>
        <v>0</v>
      </c>
    </row>
    <row r="1886" spans="1:131" ht="19.5" customHeight="1" x14ac:dyDescent="0.25">
      <c r="A1886" s="9">
        <v>1358</v>
      </c>
      <c r="B1886" s="10" t="s">
        <v>3845</v>
      </c>
      <c r="C1886" s="9" t="s">
        <v>3846</v>
      </c>
      <c r="E1886" s="9" t="s">
        <v>3847</v>
      </c>
      <c r="F1886" s="9" t="s">
        <v>783</v>
      </c>
      <c r="H1886" s="9" t="s">
        <v>202</v>
      </c>
      <c r="I1886" s="9" t="s">
        <v>1093</v>
      </c>
      <c r="J1886" s="129">
        <v>42373</v>
      </c>
      <c r="K1886" s="129">
        <v>42331</v>
      </c>
      <c r="L1886" s="129">
        <v>42520</v>
      </c>
      <c r="M1886" s="9" t="s">
        <v>20</v>
      </c>
      <c r="O1886" s="9">
        <v>30</v>
      </c>
      <c r="Q1886" s="9" t="s">
        <v>54</v>
      </c>
      <c r="R1886" s="13">
        <v>5950000</v>
      </c>
      <c r="S1886" s="13">
        <v>5950000</v>
      </c>
      <c r="T1886" s="13">
        <v>5950000</v>
      </c>
      <c r="U1886" s="13">
        <v>1487500</v>
      </c>
      <c r="AF1886" s="51">
        <f t="shared" si="27"/>
        <v>0</v>
      </c>
      <c r="AG1886" s="45">
        <v>4462500</v>
      </c>
      <c r="AH1886" s="11">
        <v>42370</v>
      </c>
      <c r="AI1886" s="11">
        <v>42520</v>
      </c>
      <c r="AJ1886" s="13">
        <v>5950311</v>
      </c>
      <c r="AK1886" s="13">
        <v>1487500</v>
      </c>
    </row>
    <row r="1887" spans="1:131" ht="19.5" customHeight="1" x14ac:dyDescent="0.25">
      <c r="A1887" s="9">
        <v>1359</v>
      </c>
      <c r="B1887" s="10" t="s">
        <v>3848</v>
      </c>
      <c r="C1887" s="9" t="s">
        <v>3849</v>
      </c>
      <c r="E1887" s="9" t="s">
        <v>168</v>
      </c>
      <c r="F1887" s="9" t="s">
        <v>3652</v>
      </c>
      <c r="H1887" s="9" t="s">
        <v>202</v>
      </c>
      <c r="I1887" s="9" t="s">
        <v>25</v>
      </c>
      <c r="J1887" s="129">
        <v>42437</v>
      </c>
      <c r="K1887" s="129">
        <v>42353</v>
      </c>
      <c r="L1887" s="129">
        <v>42551</v>
      </c>
      <c r="M1887" s="9" t="s">
        <v>20</v>
      </c>
      <c r="O1887" s="9">
        <v>28</v>
      </c>
      <c r="Q1887" s="9" t="s">
        <v>61</v>
      </c>
      <c r="R1887" s="13">
        <v>19310000</v>
      </c>
      <c r="S1887" s="13">
        <v>19310000</v>
      </c>
      <c r="T1887" s="13">
        <v>19310000</v>
      </c>
      <c r="U1887" s="13">
        <v>4827500</v>
      </c>
      <c r="AF1887" s="51">
        <f t="shared" si="27"/>
        <v>0</v>
      </c>
      <c r="AH1887" s="11">
        <v>42353</v>
      </c>
      <c r="AI1887" s="11">
        <v>42551</v>
      </c>
      <c r="AJ1887" s="13">
        <v>19182472</v>
      </c>
      <c r="AK1887" s="13">
        <v>4795618</v>
      </c>
    </row>
    <row r="1888" spans="1:131" ht="19.5" customHeight="1" x14ac:dyDescent="0.25">
      <c r="A1888" s="9">
        <v>1360</v>
      </c>
      <c r="B1888" s="10" t="s">
        <v>3850</v>
      </c>
      <c r="C1888" s="9" t="s">
        <v>3851</v>
      </c>
      <c r="E1888" s="9" t="s">
        <v>2928</v>
      </c>
      <c r="F1888" s="9" t="s">
        <v>925</v>
      </c>
      <c r="H1888" s="9" t="s">
        <v>202</v>
      </c>
      <c r="I1888" s="9" t="s">
        <v>1093</v>
      </c>
      <c r="J1888" s="129">
        <v>42339</v>
      </c>
      <c r="K1888" s="129">
        <v>42309</v>
      </c>
      <c r="L1888" s="129">
        <v>42852</v>
      </c>
      <c r="O1888" s="9">
        <v>29</v>
      </c>
      <c r="Q1888" s="9" t="s">
        <v>54</v>
      </c>
      <c r="S1888" s="13">
        <v>10000000</v>
      </c>
      <c r="T1888" s="13">
        <v>10000000</v>
      </c>
      <c r="U1888" s="13">
        <v>2500000</v>
      </c>
      <c r="AF1888" s="51">
        <f t="shared" si="27"/>
        <v>0</v>
      </c>
      <c r="AH1888" s="11">
        <v>42339</v>
      </c>
      <c r="AI1888" s="11">
        <v>42853</v>
      </c>
      <c r="AJ1888" s="13">
        <v>10000000</v>
      </c>
      <c r="AK1888" s="13">
        <v>2500000</v>
      </c>
    </row>
    <row r="1889" spans="1:131" ht="19.5" customHeight="1" x14ac:dyDescent="0.25">
      <c r="A1889" s="9">
        <v>1361</v>
      </c>
      <c r="B1889" s="10" t="s">
        <v>3854</v>
      </c>
      <c r="C1889" s="9" t="s">
        <v>3856</v>
      </c>
      <c r="E1889" s="9" t="s">
        <v>3855</v>
      </c>
      <c r="F1889" s="9" t="s">
        <v>623</v>
      </c>
      <c r="H1889" s="9" t="s">
        <v>906</v>
      </c>
      <c r="I1889" s="9" t="s">
        <v>668</v>
      </c>
      <c r="AF1889" s="51">
        <f t="shared" si="27"/>
        <v>0</v>
      </c>
    </row>
    <row r="1890" spans="1:131" ht="39" customHeight="1" x14ac:dyDescent="0.25">
      <c r="A1890" s="9">
        <v>1362</v>
      </c>
      <c r="B1890" s="10" t="s">
        <v>3857</v>
      </c>
      <c r="C1890" s="9" t="s">
        <v>3858</v>
      </c>
      <c r="E1890" s="9" t="s">
        <v>6267</v>
      </c>
      <c r="F1890" s="9" t="s">
        <v>6268</v>
      </c>
      <c r="H1890" s="9" t="s">
        <v>202</v>
      </c>
      <c r="I1890" s="9" t="s">
        <v>35</v>
      </c>
      <c r="J1890" s="129">
        <v>42555</v>
      </c>
      <c r="K1890" s="129">
        <v>42044</v>
      </c>
      <c r="L1890" s="129">
        <v>43159</v>
      </c>
      <c r="M1890" s="9" t="s">
        <v>20</v>
      </c>
      <c r="O1890" s="9">
        <v>29</v>
      </c>
      <c r="Q1890" s="9" t="s">
        <v>54</v>
      </c>
      <c r="S1890" s="13">
        <v>1377887050</v>
      </c>
      <c r="T1890" s="13">
        <v>1377887050</v>
      </c>
      <c r="U1890" s="13">
        <v>344122763</v>
      </c>
      <c r="V1890" s="13">
        <v>1031030287</v>
      </c>
      <c r="AF1890" s="51">
        <f t="shared" si="27"/>
        <v>1031030287</v>
      </c>
      <c r="AH1890" s="11">
        <v>42044</v>
      </c>
      <c r="AI1890" s="11">
        <v>42185</v>
      </c>
      <c r="AJ1890" s="13">
        <v>8604002</v>
      </c>
      <c r="AK1890" s="13">
        <v>2151001</v>
      </c>
      <c r="AL1890" s="11">
        <v>42116</v>
      </c>
      <c r="AM1890" s="11">
        <v>42551</v>
      </c>
      <c r="AN1890" s="13">
        <v>109874260</v>
      </c>
      <c r="AO1890" s="13">
        <v>27468565</v>
      </c>
      <c r="AP1890" s="11">
        <v>42552</v>
      </c>
      <c r="AQ1890" s="11">
        <v>42582</v>
      </c>
      <c r="AR1890" s="13">
        <v>228461349</v>
      </c>
      <c r="AS1890" s="13">
        <v>57115337</v>
      </c>
      <c r="AT1890" s="11">
        <v>42583</v>
      </c>
      <c r="AU1890" s="11">
        <v>42613</v>
      </c>
      <c r="AV1890" s="13">
        <v>282679431</v>
      </c>
      <c r="AW1890" s="13">
        <v>70669858</v>
      </c>
      <c r="AX1890" s="11">
        <v>42614</v>
      </c>
      <c r="AY1890" s="11">
        <v>42643</v>
      </c>
      <c r="AZ1890" s="13">
        <v>334889799</v>
      </c>
      <c r="BA1890" s="13">
        <v>83722450</v>
      </c>
      <c r="BB1890" s="11">
        <v>42644</v>
      </c>
      <c r="BC1890" s="11">
        <v>42704</v>
      </c>
      <c r="BD1890" s="13">
        <v>194530372</v>
      </c>
      <c r="BE1890" s="13">
        <v>48632593</v>
      </c>
      <c r="BF1890" s="11">
        <v>42705</v>
      </c>
      <c r="BG1890" s="11">
        <v>42947</v>
      </c>
      <c r="BH1890" s="13">
        <v>113172366</v>
      </c>
      <c r="BI1890" s="13">
        <v>28293092</v>
      </c>
      <c r="BJ1890" s="11">
        <v>42948</v>
      </c>
      <c r="BK1890" s="11">
        <v>42960</v>
      </c>
      <c r="BL1890" s="13">
        <v>79391632</v>
      </c>
      <c r="BM1890" s="13">
        <v>19847908</v>
      </c>
      <c r="BN1890" s="11">
        <v>42044</v>
      </c>
      <c r="BO1890" s="11">
        <v>42960</v>
      </c>
      <c r="BP1890" s="13">
        <v>1354595298</v>
      </c>
      <c r="BQ1890" s="13">
        <v>574021</v>
      </c>
      <c r="DZ1890" s="54">
        <v>1354595298</v>
      </c>
      <c r="EA1890" s="55">
        <v>338474825</v>
      </c>
    </row>
    <row r="1891" spans="1:131" s="18" customFormat="1" ht="19.5" customHeight="1" x14ac:dyDescent="0.25">
      <c r="A1891" s="18">
        <v>1362</v>
      </c>
      <c r="B1891" s="17" t="s">
        <v>3857</v>
      </c>
      <c r="C1891" s="18" t="s">
        <v>5963</v>
      </c>
      <c r="D1891" s="19">
        <v>42975</v>
      </c>
      <c r="G1891" s="19"/>
      <c r="J1891" s="130"/>
      <c r="K1891" s="130"/>
      <c r="L1891" s="130"/>
      <c r="R1891" s="20"/>
      <c r="S1891" s="20"/>
      <c r="T1891" s="20"/>
      <c r="U1891" s="20"/>
      <c r="V1891" s="20"/>
      <c r="W1891" s="20"/>
      <c r="X1891" s="20"/>
      <c r="Y1891" s="20"/>
      <c r="Z1891" s="20"/>
      <c r="AA1891" s="20"/>
      <c r="AB1891" s="20"/>
      <c r="AC1891" s="20"/>
      <c r="AD1891" s="20"/>
      <c r="AE1891" s="20"/>
      <c r="AF1891" s="80"/>
      <c r="AG1891" s="46"/>
      <c r="AH1891" s="19"/>
      <c r="AI1891" s="19"/>
      <c r="AJ1891" s="20"/>
      <c r="AK1891" s="20"/>
      <c r="AL1891" s="19"/>
      <c r="AM1891" s="19"/>
      <c r="AN1891" s="20"/>
      <c r="AO1891" s="20"/>
      <c r="AP1891" s="19"/>
      <c r="AQ1891" s="19"/>
      <c r="AR1891" s="20"/>
      <c r="AS1891" s="20"/>
      <c r="AT1891" s="19"/>
      <c r="AU1891" s="19"/>
      <c r="AV1891" s="20"/>
      <c r="AW1891" s="20"/>
      <c r="AX1891" s="19"/>
      <c r="AY1891" s="19"/>
      <c r="AZ1891" s="20"/>
      <c r="BA1891" s="20"/>
      <c r="BB1891" s="19"/>
      <c r="BC1891" s="19"/>
      <c r="BD1891" s="20"/>
      <c r="BE1891" s="20"/>
      <c r="BF1891" s="19"/>
      <c r="BG1891" s="19"/>
      <c r="BH1891" s="20"/>
      <c r="BI1891" s="20"/>
      <c r="BJ1891" s="19"/>
      <c r="BK1891" s="19"/>
      <c r="BL1891" s="20"/>
      <c r="BM1891" s="20"/>
      <c r="BN1891" s="19"/>
      <c r="BO1891" s="19"/>
      <c r="BP1891" s="20"/>
      <c r="BQ1891" s="20"/>
      <c r="BT1891" s="20"/>
      <c r="BU1891" s="20"/>
      <c r="BX1891" s="20"/>
      <c r="BY1891" s="20"/>
      <c r="CB1891" s="20"/>
      <c r="CC1891" s="20"/>
      <c r="CF1891" s="20"/>
      <c r="CG1891" s="20"/>
      <c r="CJ1891" s="20"/>
      <c r="CK1891" s="20"/>
      <c r="CN1891" s="20"/>
      <c r="CO1891" s="20"/>
      <c r="CP1891" s="19"/>
      <c r="CQ1891" s="19"/>
      <c r="CR1891" s="20"/>
      <c r="CS1891" s="20"/>
      <c r="CT1891" s="19"/>
      <c r="CU1891" s="19"/>
      <c r="CV1891" s="20"/>
      <c r="CW1891" s="20"/>
      <c r="CX1891" s="96"/>
      <c r="CY1891" s="96"/>
      <c r="CZ1891" s="20"/>
      <c r="DA1891" s="20"/>
      <c r="DB1891" s="96"/>
      <c r="DC1891" s="96"/>
      <c r="DD1891" s="20"/>
      <c r="DE1891" s="20"/>
      <c r="DF1891" s="96"/>
      <c r="DG1891" s="96"/>
      <c r="DH1891" s="20"/>
      <c r="DI1891" s="20"/>
      <c r="DJ1891" s="96"/>
      <c r="DK1891" s="96"/>
      <c r="DL1891" s="20"/>
      <c r="DM1891" s="20"/>
      <c r="DN1891" s="96"/>
      <c r="DO1891" s="96"/>
      <c r="DP1891" s="20"/>
      <c r="DQ1891" s="20"/>
      <c r="DR1891" s="96"/>
      <c r="DS1891" s="96"/>
      <c r="DT1891" s="20"/>
      <c r="DU1891" s="20"/>
      <c r="DV1891" s="96"/>
      <c r="DW1891" s="96"/>
      <c r="DX1891" s="20"/>
      <c r="DY1891" s="20"/>
      <c r="DZ1891" s="56"/>
      <c r="EA1891" s="57"/>
    </row>
    <row r="1892" spans="1:131" s="18" customFormat="1" ht="19.5" customHeight="1" x14ac:dyDescent="0.25">
      <c r="A1892" s="18">
        <v>1362</v>
      </c>
      <c r="B1892" s="17" t="s">
        <v>3857</v>
      </c>
      <c r="C1892" s="18" t="s">
        <v>5963</v>
      </c>
      <c r="D1892" s="19">
        <v>43110</v>
      </c>
      <c r="G1892" s="19"/>
      <c r="J1892" s="130"/>
      <c r="K1892" s="130"/>
      <c r="L1892" s="130">
        <v>42960</v>
      </c>
      <c r="R1892" s="20"/>
      <c r="S1892" s="20"/>
      <c r="T1892" s="20"/>
      <c r="U1892" s="20"/>
      <c r="V1892" s="20"/>
      <c r="W1892" s="20"/>
      <c r="X1892" s="20"/>
      <c r="Y1892" s="20"/>
      <c r="Z1892" s="20"/>
      <c r="AA1892" s="20"/>
      <c r="AB1892" s="20"/>
      <c r="AC1892" s="20"/>
      <c r="AD1892" s="20"/>
      <c r="AE1892" s="20"/>
      <c r="AF1892" s="80"/>
      <c r="AG1892" s="46"/>
      <c r="AH1892" s="19"/>
      <c r="AI1892" s="19"/>
      <c r="AJ1892" s="20"/>
      <c r="AK1892" s="20"/>
      <c r="AL1892" s="19"/>
      <c r="AM1892" s="19"/>
      <c r="AN1892" s="20"/>
      <c r="AO1892" s="20"/>
      <c r="AP1892" s="19"/>
      <c r="AQ1892" s="19"/>
      <c r="AR1892" s="20"/>
      <c r="AS1892" s="20"/>
      <c r="AT1892" s="19"/>
      <c r="AU1892" s="19"/>
      <c r="AV1892" s="20"/>
      <c r="AW1892" s="20"/>
      <c r="AX1892" s="19"/>
      <c r="AY1892" s="19"/>
      <c r="AZ1892" s="20"/>
      <c r="BA1892" s="20"/>
      <c r="BB1892" s="19"/>
      <c r="BC1892" s="19"/>
      <c r="BD1892" s="20"/>
      <c r="BE1892" s="20"/>
      <c r="BF1892" s="19"/>
      <c r="BG1892" s="19"/>
      <c r="BH1892" s="20"/>
      <c r="BI1892" s="20"/>
      <c r="BJ1892" s="19"/>
      <c r="BK1892" s="19"/>
      <c r="BL1892" s="20"/>
      <c r="BM1892" s="20"/>
      <c r="BN1892" s="19"/>
      <c r="BO1892" s="19"/>
      <c r="BP1892" s="20"/>
      <c r="BQ1892" s="20"/>
      <c r="BT1892" s="20"/>
      <c r="BU1892" s="20"/>
      <c r="BX1892" s="20"/>
      <c r="BY1892" s="20"/>
      <c r="CB1892" s="20"/>
      <c r="CC1892" s="20"/>
      <c r="CF1892" s="20"/>
      <c r="CG1892" s="20"/>
      <c r="CJ1892" s="20"/>
      <c r="CK1892" s="20"/>
      <c r="CN1892" s="20"/>
      <c r="CO1892" s="20"/>
      <c r="CP1892" s="19"/>
      <c r="CQ1892" s="19"/>
      <c r="CR1892" s="20"/>
      <c r="CS1892" s="20"/>
      <c r="CT1892" s="19"/>
      <c r="CU1892" s="19"/>
      <c r="CV1892" s="20"/>
      <c r="CW1892" s="20"/>
      <c r="CX1892" s="96"/>
      <c r="CY1892" s="96"/>
      <c r="CZ1892" s="20"/>
      <c r="DA1892" s="20"/>
      <c r="DB1892" s="96"/>
      <c r="DC1892" s="96"/>
      <c r="DD1892" s="20"/>
      <c r="DE1892" s="20"/>
      <c r="DF1892" s="96"/>
      <c r="DG1892" s="96"/>
      <c r="DH1892" s="20"/>
      <c r="DI1892" s="20"/>
      <c r="DJ1892" s="96"/>
      <c r="DK1892" s="96"/>
      <c r="DL1892" s="20"/>
      <c r="DM1892" s="20"/>
      <c r="DN1892" s="96"/>
      <c r="DO1892" s="96"/>
      <c r="DP1892" s="20"/>
      <c r="DQ1892" s="20"/>
      <c r="DR1892" s="96"/>
      <c r="DS1892" s="96"/>
      <c r="DT1892" s="20"/>
      <c r="DU1892" s="20"/>
      <c r="DV1892" s="96"/>
      <c r="DW1892" s="96"/>
      <c r="DX1892" s="20"/>
      <c r="DY1892" s="20"/>
      <c r="DZ1892" s="56"/>
      <c r="EA1892" s="57"/>
    </row>
    <row r="1893" spans="1:131" ht="19.5" customHeight="1" x14ac:dyDescent="0.25">
      <c r="A1893" s="9">
        <v>1363</v>
      </c>
      <c r="B1893" s="10" t="s">
        <v>3859</v>
      </c>
      <c r="C1893" s="9" t="s">
        <v>3860</v>
      </c>
      <c r="E1893" s="9" t="s">
        <v>2473</v>
      </c>
      <c r="F1893" s="9" t="s">
        <v>3861</v>
      </c>
      <c r="H1893" s="9" t="s">
        <v>906</v>
      </c>
      <c r="I1893" s="9" t="s">
        <v>25</v>
      </c>
      <c r="AF1893" s="51">
        <f t="shared" si="27"/>
        <v>0</v>
      </c>
    </row>
    <row r="1894" spans="1:131" ht="19.5" customHeight="1" x14ac:dyDescent="0.25">
      <c r="A1894" s="9">
        <v>1364</v>
      </c>
      <c r="B1894" s="10" t="s">
        <v>3862</v>
      </c>
      <c r="C1894" s="9" t="s">
        <v>3863</v>
      </c>
      <c r="E1894" s="9" t="s">
        <v>196</v>
      </c>
      <c r="F1894" s="9" t="s">
        <v>197</v>
      </c>
      <c r="H1894" s="9" t="s">
        <v>202</v>
      </c>
      <c r="I1894" s="9" t="s">
        <v>78</v>
      </c>
      <c r="J1894" s="129">
        <v>42348</v>
      </c>
      <c r="K1894" s="129">
        <v>42217</v>
      </c>
      <c r="L1894" s="129">
        <v>42369</v>
      </c>
      <c r="O1894" s="9">
        <v>28</v>
      </c>
      <c r="Q1894" s="9" t="s">
        <v>54</v>
      </c>
      <c r="S1894" s="13">
        <v>17800000</v>
      </c>
      <c r="T1894" s="13">
        <v>17800000</v>
      </c>
      <c r="U1894" s="13">
        <v>3560000</v>
      </c>
      <c r="AF1894" s="51">
        <f t="shared" si="27"/>
        <v>0</v>
      </c>
      <c r="AH1894" s="11">
        <v>42217</v>
      </c>
      <c r="AI1894" s="11">
        <v>42369</v>
      </c>
      <c r="AJ1894" s="13">
        <v>17799271</v>
      </c>
      <c r="AK1894" s="13">
        <v>3559854</v>
      </c>
    </row>
    <row r="1895" spans="1:131" ht="27.75" customHeight="1" x14ac:dyDescent="0.25">
      <c r="A1895" s="9">
        <v>1365</v>
      </c>
      <c r="B1895" s="10" t="s">
        <v>3865</v>
      </c>
      <c r="C1895" s="9" t="s">
        <v>3866</v>
      </c>
      <c r="E1895" s="9" t="s">
        <v>3867</v>
      </c>
      <c r="F1895" s="9" t="s">
        <v>2850</v>
      </c>
      <c r="H1895" s="9" t="s">
        <v>202</v>
      </c>
      <c r="I1895" s="9" t="s">
        <v>3432</v>
      </c>
      <c r="J1895" s="129">
        <v>42198</v>
      </c>
      <c r="K1895" s="129">
        <v>42137</v>
      </c>
      <c r="L1895" s="129">
        <v>42445</v>
      </c>
      <c r="N1895" s="9" t="s">
        <v>900</v>
      </c>
      <c r="O1895" s="9">
        <v>27</v>
      </c>
      <c r="Q1895" s="9" t="s">
        <v>54</v>
      </c>
      <c r="R1895" s="13" t="s">
        <v>900</v>
      </c>
      <c r="S1895" s="13">
        <v>2540824107</v>
      </c>
      <c r="T1895" s="13">
        <v>2540824107</v>
      </c>
      <c r="U1895" s="13">
        <v>635206027</v>
      </c>
      <c r="AF1895" s="51">
        <f t="shared" si="27"/>
        <v>0</v>
      </c>
      <c r="AH1895" s="11">
        <v>42248</v>
      </c>
      <c r="AI1895" s="11">
        <v>42277</v>
      </c>
      <c r="AJ1895" s="13">
        <v>490380114</v>
      </c>
      <c r="AK1895" s="13">
        <v>122595028</v>
      </c>
      <c r="AL1895" s="11">
        <v>42217</v>
      </c>
      <c r="AM1895" s="11">
        <v>42247</v>
      </c>
      <c r="AN1895" s="13">
        <v>614139939</v>
      </c>
      <c r="AO1895" s="13">
        <v>153534985</v>
      </c>
      <c r="AP1895" s="11">
        <v>42186</v>
      </c>
      <c r="AQ1895" s="11">
        <v>42216</v>
      </c>
      <c r="AR1895" s="13">
        <v>249244143</v>
      </c>
      <c r="AS1895" s="13">
        <v>62311036</v>
      </c>
      <c r="AT1895" s="11">
        <v>42137</v>
      </c>
      <c r="AU1895" s="11">
        <v>42185</v>
      </c>
      <c r="AV1895" s="13">
        <v>46645853</v>
      </c>
      <c r="AW1895" s="13">
        <v>11661463</v>
      </c>
      <c r="AX1895" s="11">
        <v>42309</v>
      </c>
      <c r="AY1895" s="11">
        <v>42338</v>
      </c>
      <c r="AZ1895" s="13">
        <v>321575136</v>
      </c>
      <c r="BA1895" s="13">
        <v>80393784</v>
      </c>
      <c r="BB1895" s="11">
        <v>42339</v>
      </c>
      <c r="BC1895" s="11">
        <v>42369</v>
      </c>
      <c r="BD1895" s="13">
        <v>16554237</v>
      </c>
      <c r="BE1895" s="13">
        <v>4138559</v>
      </c>
      <c r="BF1895" s="11">
        <v>42278</v>
      </c>
      <c r="BG1895" s="11">
        <v>42308</v>
      </c>
      <c r="BH1895" s="13">
        <v>621609972</v>
      </c>
      <c r="BI1895" s="13">
        <v>155402493</v>
      </c>
      <c r="BJ1895" s="11">
        <v>42370</v>
      </c>
      <c r="BK1895" s="11">
        <v>42445</v>
      </c>
      <c r="BL1895" s="13">
        <v>31009906</v>
      </c>
      <c r="BM1895" s="13">
        <v>7752476</v>
      </c>
      <c r="BN1895" s="11">
        <v>42137</v>
      </c>
      <c r="BO1895" s="11">
        <v>42445</v>
      </c>
      <c r="BP1895" s="13">
        <v>2377937944</v>
      </c>
      <c r="BQ1895" s="13">
        <v>2309587</v>
      </c>
      <c r="DZ1895" s="54">
        <v>2377937944</v>
      </c>
      <c r="EA1895" s="55">
        <v>594484486</v>
      </c>
    </row>
    <row r="1896" spans="1:131" s="18" customFormat="1" ht="19.5" customHeight="1" x14ac:dyDescent="0.25">
      <c r="A1896" s="18">
        <v>1365</v>
      </c>
      <c r="B1896" s="17" t="s">
        <v>3865</v>
      </c>
      <c r="C1896" s="18" t="s">
        <v>3866</v>
      </c>
      <c r="D1896" s="19">
        <v>42473</v>
      </c>
      <c r="G1896" s="19"/>
      <c r="J1896" s="130"/>
      <c r="K1896" s="130"/>
      <c r="L1896" s="130"/>
      <c r="R1896" s="20"/>
      <c r="S1896" s="20"/>
      <c r="T1896" s="20"/>
      <c r="U1896" s="20"/>
      <c r="V1896" s="20"/>
      <c r="W1896" s="20"/>
      <c r="X1896" s="20"/>
      <c r="Y1896" s="20"/>
      <c r="Z1896" s="20"/>
      <c r="AA1896" s="20"/>
      <c r="AB1896" s="20"/>
      <c r="AC1896" s="20"/>
      <c r="AD1896" s="20"/>
      <c r="AE1896" s="20"/>
      <c r="AF1896" s="80"/>
      <c r="AG1896" s="46"/>
      <c r="AH1896" s="19"/>
      <c r="AI1896" s="19"/>
      <c r="AJ1896" s="20"/>
      <c r="AK1896" s="20"/>
      <c r="AL1896" s="19">
        <v>42217</v>
      </c>
      <c r="AM1896" s="19">
        <v>42247</v>
      </c>
      <c r="AN1896" s="20">
        <v>591680239</v>
      </c>
      <c r="AO1896" s="20">
        <v>147920060</v>
      </c>
      <c r="AP1896" s="19"/>
      <c r="AQ1896" s="19"/>
      <c r="AR1896" s="20"/>
      <c r="AS1896" s="20"/>
      <c r="AT1896" s="19"/>
      <c r="AU1896" s="19"/>
      <c r="AV1896" s="20"/>
      <c r="AW1896" s="20"/>
      <c r="AX1896" s="19"/>
      <c r="AY1896" s="19"/>
      <c r="AZ1896" s="20"/>
      <c r="BA1896" s="20"/>
      <c r="BB1896" s="19"/>
      <c r="BC1896" s="19"/>
      <c r="BD1896" s="20"/>
      <c r="BE1896" s="20"/>
      <c r="BF1896" s="19"/>
      <c r="BG1896" s="19"/>
      <c r="BH1896" s="20"/>
      <c r="BI1896" s="20"/>
      <c r="BJ1896" s="19"/>
      <c r="BK1896" s="19"/>
      <c r="BL1896" s="20"/>
      <c r="BM1896" s="20"/>
      <c r="BN1896" s="19"/>
      <c r="BO1896" s="19"/>
      <c r="BP1896" s="20"/>
      <c r="BQ1896" s="20"/>
      <c r="BT1896" s="20"/>
      <c r="BU1896" s="20"/>
      <c r="BX1896" s="20"/>
      <c r="BY1896" s="20"/>
      <c r="CB1896" s="20"/>
      <c r="CC1896" s="20"/>
      <c r="CF1896" s="20"/>
      <c r="CG1896" s="20"/>
      <c r="CJ1896" s="20"/>
      <c r="CK1896" s="20"/>
      <c r="CN1896" s="20"/>
      <c r="CO1896" s="20"/>
      <c r="CP1896" s="19"/>
      <c r="CQ1896" s="19"/>
      <c r="CR1896" s="20"/>
      <c r="CS1896" s="20"/>
      <c r="CT1896" s="19"/>
      <c r="CU1896" s="19"/>
      <c r="CV1896" s="20"/>
      <c r="CW1896" s="20"/>
      <c r="CX1896" s="96"/>
      <c r="CY1896" s="96"/>
      <c r="CZ1896" s="20"/>
      <c r="DA1896" s="20"/>
      <c r="DB1896" s="96"/>
      <c r="DC1896" s="96"/>
      <c r="DD1896" s="20"/>
      <c r="DE1896" s="20"/>
      <c r="DF1896" s="96"/>
      <c r="DG1896" s="96"/>
      <c r="DH1896" s="20"/>
      <c r="DI1896" s="20"/>
      <c r="DJ1896" s="96"/>
      <c r="DK1896" s="96"/>
      <c r="DL1896" s="20"/>
      <c r="DM1896" s="20"/>
      <c r="DN1896" s="96"/>
      <c r="DO1896" s="96"/>
      <c r="DP1896" s="20"/>
      <c r="DQ1896" s="20"/>
      <c r="DR1896" s="96"/>
      <c r="DS1896" s="96"/>
      <c r="DT1896" s="20"/>
      <c r="DU1896" s="20"/>
      <c r="DV1896" s="96"/>
      <c r="DW1896" s="96"/>
      <c r="DX1896" s="20"/>
      <c r="DY1896" s="20"/>
      <c r="DZ1896" s="56"/>
      <c r="EA1896" s="57"/>
    </row>
    <row r="1897" spans="1:131" ht="46.5" customHeight="1" x14ac:dyDescent="0.25">
      <c r="A1897" s="9">
        <v>1366</v>
      </c>
      <c r="B1897" s="10" t="s">
        <v>3868</v>
      </c>
      <c r="C1897" s="9" t="s">
        <v>3869</v>
      </c>
      <c r="E1897" s="9" t="s">
        <v>667</v>
      </c>
      <c r="F1897" s="9" t="s">
        <v>3590</v>
      </c>
      <c r="H1897" s="9" t="s">
        <v>906</v>
      </c>
      <c r="I1897" s="9" t="s">
        <v>668</v>
      </c>
      <c r="O1897" s="9">
        <v>30</v>
      </c>
      <c r="AF1897" s="51">
        <f t="shared" si="27"/>
        <v>0</v>
      </c>
    </row>
    <row r="1898" spans="1:131" ht="19.5" customHeight="1" x14ac:dyDescent="0.25">
      <c r="A1898" s="9">
        <v>1367</v>
      </c>
      <c r="B1898" s="10" t="s">
        <v>3870</v>
      </c>
      <c r="C1898" s="9" t="s">
        <v>4222</v>
      </c>
      <c r="E1898" s="9" t="s">
        <v>3871</v>
      </c>
      <c r="F1898" s="9" t="s">
        <v>2305</v>
      </c>
      <c r="H1898" s="9" t="s">
        <v>202</v>
      </c>
      <c r="I1898" s="9" t="s">
        <v>35</v>
      </c>
      <c r="J1898" s="129">
        <v>42436</v>
      </c>
      <c r="K1898" s="129">
        <v>42339</v>
      </c>
      <c r="L1898" s="129">
        <v>43100</v>
      </c>
      <c r="O1898" s="9">
        <v>22</v>
      </c>
      <c r="Q1898" s="9" t="s">
        <v>61</v>
      </c>
      <c r="S1898" s="13">
        <v>665076868</v>
      </c>
      <c r="T1898" s="13">
        <v>665076868</v>
      </c>
      <c r="U1898" s="13">
        <v>166269217</v>
      </c>
      <c r="AF1898" s="51">
        <f t="shared" si="27"/>
        <v>0</v>
      </c>
      <c r="AH1898" s="11">
        <v>42339</v>
      </c>
      <c r="AI1898" s="11">
        <v>42551</v>
      </c>
      <c r="AJ1898" s="13">
        <v>173558319</v>
      </c>
      <c r="AK1898" s="13">
        <v>43389580</v>
      </c>
      <c r="AL1898" s="11">
        <v>42552</v>
      </c>
      <c r="AM1898" s="11">
        <v>42643</v>
      </c>
      <c r="AN1898" s="13">
        <v>128147776</v>
      </c>
      <c r="AO1898" s="13">
        <v>32036944</v>
      </c>
      <c r="AP1898" s="11">
        <v>42644</v>
      </c>
      <c r="AQ1898" s="11">
        <v>42735</v>
      </c>
      <c r="AR1898" s="13">
        <v>155147514</v>
      </c>
      <c r="AS1898" s="13">
        <v>38786879</v>
      </c>
      <c r="AT1898" s="11">
        <v>42736</v>
      </c>
      <c r="AU1898" s="11">
        <v>42825</v>
      </c>
      <c r="AV1898" s="13">
        <v>69980014</v>
      </c>
      <c r="AW1898" s="13">
        <v>17495003</v>
      </c>
      <c r="AX1898" s="11">
        <v>42826</v>
      </c>
      <c r="AY1898" s="11">
        <v>42916</v>
      </c>
      <c r="AZ1898" s="13">
        <v>172034354</v>
      </c>
      <c r="BA1898" s="13">
        <v>43008589</v>
      </c>
      <c r="BB1898" s="11">
        <v>42339</v>
      </c>
      <c r="BC1898" s="11">
        <v>42916</v>
      </c>
      <c r="BD1898" s="13">
        <v>736286562</v>
      </c>
      <c r="BE1898" s="13">
        <v>9354646</v>
      </c>
      <c r="DZ1898" s="54">
        <v>736286562</v>
      </c>
      <c r="EA1898" s="55">
        <v>184071641</v>
      </c>
    </row>
    <row r="1899" spans="1:131" s="18" customFormat="1" ht="19.5" customHeight="1" x14ac:dyDescent="0.25">
      <c r="A1899" s="18">
        <v>1367</v>
      </c>
      <c r="B1899" s="17" t="s">
        <v>3870</v>
      </c>
      <c r="C1899" s="18" t="s">
        <v>4222</v>
      </c>
      <c r="D1899" s="19">
        <v>43013</v>
      </c>
      <c r="G1899" s="19"/>
      <c r="J1899" s="130"/>
      <c r="K1899" s="130"/>
      <c r="L1899" s="130"/>
      <c r="R1899" s="20"/>
      <c r="S1899" s="20">
        <v>768156302</v>
      </c>
      <c r="T1899" s="20">
        <v>768156302</v>
      </c>
      <c r="U1899" s="20">
        <v>192039076</v>
      </c>
      <c r="V1899" s="20"/>
      <c r="W1899" s="20"/>
      <c r="X1899" s="20"/>
      <c r="Y1899" s="20"/>
      <c r="Z1899" s="20"/>
      <c r="AA1899" s="20"/>
      <c r="AB1899" s="20"/>
      <c r="AC1899" s="20"/>
      <c r="AD1899" s="20"/>
      <c r="AE1899" s="20"/>
      <c r="AF1899" s="80"/>
      <c r="AG1899" s="46"/>
      <c r="AH1899" s="19"/>
      <c r="AI1899" s="19"/>
      <c r="AJ1899" s="20"/>
      <c r="AK1899" s="20"/>
      <c r="AL1899" s="19"/>
      <c r="AM1899" s="19"/>
      <c r="AN1899" s="20"/>
      <c r="AO1899" s="20"/>
      <c r="AP1899" s="19"/>
      <c r="AQ1899" s="19"/>
      <c r="AR1899" s="20"/>
      <c r="AS1899" s="20"/>
      <c r="AT1899" s="19"/>
      <c r="AU1899" s="19"/>
      <c r="AV1899" s="20"/>
      <c r="AW1899" s="20"/>
      <c r="AX1899" s="19"/>
      <c r="AY1899" s="19"/>
      <c r="AZ1899" s="20"/>
      <c r="BA1899" s="20"/>
      <c r="BB1899" s="19"/>
      <c r="BC1899" s="19"/>
      <c r="BD1899" s="20"/>
      <c r="BE1899" s="20"/>
      <c r="BF1899" s="19"/>
      <c r="BG1899" s="19"/>
      <c r="BH1899" s="20"/>
      <c r="BI1899" s="20"/>
      <c r="BJ1899" s="19"/>
      <c r="BK1899" s="19"/>
      <c r="BL1899" s="20"/>
      <c r="BM1899" s="20"/>
      <c r="BN1899" s="19"/>
      <c r="BO1899" s="19"/>
      <c r="BP1899" s="20"/>
      <c r="BQ1899" s="20"/>
      <c r="BT1899" s="20"/>
      <c r="BU1899" s="20"/>
      <c r="BX1899" s="20"/>
      <c r="BY1899" s="20"/>
      <c r="CB1899" s="20"/>
      <c r="CC1899" s="20"/>
      <c r="CF1899" s="20"/>
      <c r="CG1899" s="20"/>
      <c r="CJ1899" s="20"/>
      <c r="CK1899" s="20"/>
      <c r="CN1899" s="20"/>
      <c r="CO1899" s="20"/>
      <c r="CP1899" s="19"/>
      <c r="CQ1899" s="19"/>
      <c r="CR1899" s="20"/>
      <c r="CS1899" s="20"/>
      <c r="CT1899" s="19"/>
      <c r="CU1899" s="19"/>
      <c r="CV1899" s="20"/>
      <c r="CW1899" s="20"/>
      <c r="CX1899" s="96"/>
      <c r="CY1899" s="96"/>
      <c r="CZ1899" s="20"/>
      <c r="DA1899" s="20"/>
      <c r="DB1899" s="96"/>
      <c r="DC1899" s="96"/>
      <c r="DD1899" s="20"/>
      <c r="DE1899" s="20"/>
      <c r="DF1899" s="96"/>
      <c r="DG1899" s="96"/>
      <c r="DH1899" s="20"/>
      <c r="DI1899" s="20"/>
      <c r="DJ1899" s="96"/>
      <c r="DK1899" s="96"/>
      <c r="DL1899" s="20"/>
      <c r="DM1899" s="20"/>
      <c r="DN1899" s="96"/>
      <c r="DO1899" s="96"/>
      <c r="DP1899" s="20"/>
      <c r="DQ1899" s="20"/>
      <c r="DR1899" s="96"/>
      <c r="DS1899" s="96"/>
      <c r="DT1899" s="20"/>
      <c r="DU1899" s="20"/>
      <c r="DV1899" s="96"/>
      <c r="DW1899" s="96"/>
      <c r="DX1899" s="20"/>
      <c r="DY1899" s="20"/>
      <c r="DZ1899" s="56"/>
      <c r="EA1899" s="57"/>
    </row>
    <row r="1900" spans="1:131" ht="19.5" customHeight="1" x14ac:dyDescent="0.25">
      <c r="A1900" s="9">
        <v>1368</v>
      </c>
      <c r="B1900" s="10" t="s">
        <v>3872</v>
      </c>
      <c r="C1900" s="9" t="s">
        <v>3873</v>
      </c>
      <c r="E1900" s="9" t="s">
        <v>2470</v>
      </c>
      <c r="F1900" s="9" t="s">
        <v>2471</v>
      </c>
      <c r="H1900" s="9" t="s">
        <v>202</v>
      </c>
      <c r="I1900" s="9" t="s">
        <v>1093</v>
      </c>
      <c r="J1900" s="129">
        <v>42241</v>
      </c>
      <c r="K1900" s="129">
        <v>42215</v>
      </c>
      <c r="L1900" s="129">
        <v>42643</v>
      </c>
      <c r="M1900" s="9" t="s">
        <v>20</v>
      </c>
      <c r="O1900" s="9">
        <v>29</v>
      </c>
      <c r="Q1900" s="9" t="s">
        <v>54</v>
      </c>
      <c r="R1900" s="13">
        <v>12000000</v>
      </c>
      <c r="S1900" s="13">
        <v>12000000</v>
      </c>
      <c r="T1900" s="13">
        <v>12000000</v>
      </c>
      <c r="U1900" s="13">
        <v>3000000</v>
      </c>
      <c r="AF1900" s="51">
        <f t="shared" si="27"/>
        <v>0</v>
      </c>
      <c r="AG1900" s="45">
        <v>9000000</v>
      </c>
      <c r="AH1900" s="11">
        <v>42258</v>
      </c>
      <c r="AI1900" s="11">
        <v>42704</v>
      </c>
      <c r="AJ1900" s="13">
        <v>11816400</v>
      </c>
      <c r="AK1900" s="13">
        <v>2954100</v>
      </c>
    </row>
    <row r="1901" spans="1:131" s="18" customFormat="1" ht="19.5" customHeight="1" x14ac:dyDescent="0.25">
      <c r="A1901" s="18">
        <v>1368</v>
      </c>
      <c r="B1901" s="17" t="s">
        <v>3872</v>
      </c>
      <c r="C1901" s="18" t="s">
        <v>3873</v>
      </c>
      <c r="D1901" s="19"/>
      <c r="G1901" s="19"/>
      <c r="J1901" s="130"/>
      <c r="K1901" s="130"/>
      <c r="L1901" s="130">
        <v>42704</v>
      </c>
      <c r="R1901" s="20"/>
      <c r="S1901" s="20"/>
      <c r="T1901" s="20"/>
      <c r="U1901" s="20"/>
      <c r="V1901" s="20"/>
      <c r="W1901" s="20"/>
      <c r="X1901" s="20"/>
      <c r="Y1901" s="20"/>
      <c r="Z1901" s="20"/>
      <c r="AA1901" s="20"/>
      <c r="AB1901" s="20"/>
      <c r="AC1901" s="20"/>
      <c r="AD1901" s="20"/>
      <c r="AE1901" s="20"/>
      <c r="AF1901" s="80"/>
      <c r="AG1901" s="46"/>
      <c r="AH1901" s="19"/>
      <c r="AI1901" s="19"/>
      <c r="AJ1901" s="20"/>
      <c r="AK1901" s="20"/>
      <c r="AL1901" s="19"/>
      <c r="AM1901" s="19"/>
      <c r="AN1901" s="20"/>
      <c r="AO1901" s="20"/>
      <c r="AP1901" s="19"/>
      <c r="AQ1901" s="19"/>
      <c r="AR1901" s="20"/>
      <c r="AS1901" s="20"/>
      <c r="AT1901" s="19"/>
      <c r="AU1901" s="19"/>
      <c r="AV1901" s="20"/>
      <c r="AW1901" s="20"/>
      <c r="AX1901" s="19"/>
      <c r="AY1901" s="19"/>
      <c r="AZ1901" s="20"/>
      <c r="BA1901" s="20"/>
      <c r="BB1901" s="19"/>
      <c r="BC1901" s="19"/>
      <c r="BD1901" s="20"/>
      <c r="BE1901" s="20"/>
      <c r="BF1901" s="19"/>
      <c r="BG1901" s="19"/>
      <c r="BH1901" s="20"/>
      <c r="BI1901" s="20"/>
      <c r="BJ1901" s="19"/>
      <c r="BK1901" s="19"/>
      <c r="BL1901" s="20"/>
      <c r="BM1901" s="20"/>
      <c r="BN1901" s="19"/>
      <c r="BO1901" s="19"/>
      <c r="BP1901" s="20"/>
      <c r="BQ1901" s="20"/>
      <c r="BT1901" s="20"/>
      <c r="BU1901" s="20"/>
      <c r="BX1901" s="20"/>
      <c r="BY1901" s="20"/>
      <c r="CB1901" s="20"/>
      <c r="CC1901" s="20"/>
      <c r="CF1901" s="20"/>
      <c r="CG1901" s="20"/>
      <c r="CJ1901" s="20"/>
      <c r="CK1901" s="20"/>
      <c r="CN1901" s="20"/>
      <c r="CO1901" s="20"/>
      <c r="CP1901" s="19"/>
      <c r="CQ1901" s="19"/>
      <c r="CR1901" s="20"/>
      <c r="CS1901" s="20"/>
      <c r="CT1901" s="19"/>
      <c r="CU1901" s="19"/>
      <c r="CV1901" s="20"/>
      <c r="CW1901" s="20"/>
      <c r="CX1901" s="96"/>
      <c r="CY1901" s="96"/>
      <c r="CZ1901" s="20"/>
      <c r="DA1901" s="20"/>
      <c r="DB1901" s="96"/>
      <c r="DC1901" s="96"/>
      <c r="DD1901" s="20"/>
      <c r="DE1901" s="20"/>
      <c r="DF1901" s="96"/>
      <c r="DG1901" s="96"/>
      <c r="DH1901" s="20"/>
      <c r="DI1901" s="20"/>
      <c r="DJ1901" s="96"/>
      <c r="DK1901" s="96"/>
      <c r="DL1901" s="20"/>
      <c r="DM1901" s="20"/>
      <c r="DN1901" s="96"/>
      <c r="DO1901" s="96"/>
      <c r="DP1901" s="20"/>
      <c r="DQ1901" s="20"/>
      <c r="DR1901" s="96"/>
      <c r="DS1901" s="96"/>
      <c r="DT1901" s="20"/>
      <c r="DU1901" s="20"/>
      <c r="DV1901" s="96"/>
      <c r="DW1901" s="96"/>
      <c r="DX1901" s="20"/>
      <c r="DY1901" s="20"/>
      <c r="DZ1901" s="56"/>
      <c r="EA1901" s="57"/>
    </row>
    <row r="1902" spans="1:131" ht="19.5" customHeight="1" x14ac:dyDescent="0.25">
      <c r="A1902" s="9">
        <v>1369</v>
      </c>
      <c r="B1902" s="10" t="s">
        <v>3874</v>
      </c>
      <c r="C1902" s="9" t="s">
        <v>3875</v>
      </c>
      <c r="E1902" s="9" t="s">
        <v>3855</v>
      </c>
      <c r="F1902" s="9" t="s">
        <v>623</v>
      </c>
      <c r="H1902" s="9" t="s">
        <v>906</v>
      </c>
      <c r="I1902" s="9" t="s">
        <v>668</v>
      </c>
      <c r="O1902" s="9">
        <v>29</v>
      </c>
      <c r="AF1902" s="51">
        <f t="shared" si="27"/>
        <v>0</v>
      </c>
    </row>
    <row r="1903" spans="1:131" ht="19.5" customHeight="1" x14ac:dyDescent="0.25">
      <c r="A1903" s="9">
        <v>1370</v>
      </c>
      <c r="B1903" s="10" t="s">
        <v>3877</v>
      </c>
      <c r="C1903" s="9" t="s">
        <v>3878</v>
      </c>
      <c r="E1903" s="9" t="s">
        <v>447</v>
      </c>
      <c r="F1903" s="9" t="s">
        <v>448</v>
      </c>
      <c r="H1903" s="9" t="s">
        <v>202</v>
      </c>
      <c r="I1903" s="9" t="s">
        <v>25</v>
      </c>
      <c r="J1903" s="129">
        <v>42322</v>
      </c>
      <c r="K1903" s="129">
        <v>42322</v>
      </c>
      <c r="L1903" s="129">
        <v>42380</v>
      </c>
      <c r="O1903" s="9">
        <v>24</v>
      </c>
      <c r="Q1903" s="9" t="s">
        <v>54</v>
      </c>
      <c r="S1903" s="13">
        <v>14340000</v>
      </c>
      <c r="T1903" s="13">
        <v>14340000</v>
      </c>
      <c r="U1903" s="13">
        <v>3585000</v>
      </c>
      <c r="AF1903" s="51">
        <f t="shared" si="27"/>
        <v>0</v>
      </c>
      <c r="AH1903" s="11">
        <v>42322</v>
      </c>
      <c r="AI1903" s="11">
        <v>42380</v>
      </c>
      <c r="AJ1903" s="13">
        <v>9800000</v>
      </c>
      <c r="AK1903" s="13">
        <v>2450000</v>
      </c>
    </row>
    <row r="1904" spans="1:131" ht="19.5" customHeight="1" x14ac:dyDescent="0.25">
      <c r="A1904" s="9">
        <v>1371</v>
      </c>
      <c r="B1904" s="10" t="s">
        <v>3879</v>
      </c>
      <c r="C1904" s="9" t="s">
        <v>3880</v>
      </c>
      <c r="E1904" s="9" t="s">
        <v>447</v>
      </c>
      <c r="F1904" s="9" t="s">
        <v>448</v>
      </c>
      <c r="H1904" s="9" t="s">
        <v>202</v>
      </c>
      <c r="I1904" s="9" t="s">
        <v>25</v>
      </c>
      <c r="J1904" s="129">
        <v>42358</v>
      </c>
      <c r="K1904" s="129">
        <v>42358</v>
      </c>
      <c r="L1904" s="129">
        <v>42379</v>
      </c>
      <c r="O1904" s="9">
        <v>24</v>
      </c>
      <c r="Q1904" s="9" t="s">
        <v>54</v>
      </c>
      <c r="S1904" s="13">
        <v>7635000</v>
      </c>
      <c r="T1904" s="13">
        <v>7635000</v>
      </c>
      <c r="U1904" s="13">
        <v>1908750</v>
      </c>
      <c r="AF1904" s="51">
        <f t="shared" si="27"/>
        <v>0</v>
      </c>
      <c r="AH1904" s="11">
        <v>42358</v>
      </c>
      <c r="AI1904" s="11">
        <v>42379</v>
      </c>
      <c r="AJ1904" s="13">
        <v>7450000</v>
      </c>
      <c r="AK1904" s="13">
        <v>1862500</v>
      </c>
    </row>
    <row r="1905" spans="1:131" ht="19.5" customHeight="1" x14ac:dyDescent="0.25">
      <c r="A1905" s="9">
        <v>1372</v>
      </c>
      <c r="B1905" s="10" t="s">
        <v>3881</v>
      </c>
      <c r="C1905" s="9" t="s">
        <v>3882</v>
      </c>
      <c r="E1905" s="9" t="s">
        <v>3883</v>
      </c>
      <c r="F1905" s="9" t="s">
        <v>3886</v>
      </c>
      <c r="H1905" s="9" t="s">
        <v>202</v>
      </c>
      <c r="I1905" s="9" t="s">
        <v>35</v>
      </c>
      <c r="J1905" s="129">
        <v>42231</v>
      </c>
      <c r="K1905" s="129">
        <v>42199</v>
      </c>
      <c r="L1905" s="129">
        <v>42460</v>
      </c>
      <c r="O1905" s="9">
        <v>27</v>
      </c>
      <c r="Q1905" s="9" t="s">
        <v>61</v>
      </c>
      <c r="S1905" s="13">
        <v>220030153</v>
      </c>
      <c r="T1905" s="13">
        <v>220030153</v>
      </c>
      <c r="U1905" s="13">
        <v>50507538</v>
      </c>
      <c r="AF1905" s="51">
        <f t="shared" si="27"/>
        <v>0</v>
      </c>
      <c r="AH1905" s="11">
        <v>42199</v>
      </c>
      <c r="AI1905" s="11">
        <v>42277</v>
      </c>
      <c r="AJ1905" s="13">
        <v>18203213</v>
      </c>
      <c r="AK1905" s="13">
        <v>4550803</v>
      </c>
      <c r="AL1905" s="11">
        <v>42278</v>
      </c>
      <c r="AM1905" s="11">
        <v>42460</v>
      </c>
      <c r="AN1905" s="13">
        <v>189537358</v>
      </c>
      <c r="AO1905" s="13">
        <v>47384340</v>
      </c>
      <c r="AP1905" s="11">
        <v>42199</v>
      </c>
      <c r="AQ1905" s="11">
        <v>42460</v>
      </c>
      <c r="AR1905" s="13">
        <v>218027046</v>
      </c>
      <c r="AS1905" s="13">
        <v>2571619</v>
      </c>
      <c r="DZ1905" s="54">
        <v>218027046</v>
      </c>
      <c r="EA1905" s="55">
        <v>54506762</v>
      </c>
    </row>
    <row r="1906" spans="1:131" s="18" customFormat="1" ht="19.5" customHeight="1" x14ac:dyDescent="0.25">
      <c r="A1906" s="18">
        <v>1372</v>
      </c>
      <c r="B1906" s="17" t="s">
        <v>3881</v>
      </c>
      <c r="C1906" s="18" t="s">
        <v>3882</v>
      </c>
      <c r="D1906" s="19">
        <v>42487</v>
      </c>
      <c r="G1906" s="19"/>
      <c r="J1906" s="130"/>
      <c r="K1906" s="130"/>
      <c r="L1906" s="130"/>
      <c r="R1906" s="20"/>
      <c r="S1906" s="20">
        <v>218038321</v>
      </c>
      <c r="T1906" s="20">
        <v>218038321</v>
      </c>
      <c r="U1906" s="20">
        <v>54509580</v>
      </c>
      <c r="V1906" s="20"/>
      <c r="W1906" s="20"/>
      <c r="X1906" s="20"/>
      <c r="Y1906" s="20"/>
      <c r="Z1906" s="20"/>
      <c r="AA1906" s="20"/>
      <c r="AB1906" s="20"/>
      <c r="AC1906" s="20"/>
      <c r="AD1906" s="20"/>
      <c r="AE1906" s="20"/>
      <c r="AF1906" s="80"/>
      <c r="AG1906" s="46"/>
      <c r="AH1906" s="19"/>
      <c r="AI1906" s="19"/>
      <c r="AJ1906" s="20"/>
      <c r="AK1906" s="20"/>
      <c r="AL1906" s="19"/>
      <c r="AM1906" s="19"/>
      <c r="AN1906" s="20"/>
      <c r="AO1906" s="20"/>
      <c r="AP1906" s="19"/>
      <c r="AQ1906" s="19"/>
      <c r="AR1906" s="20"/>
      <c r="AS1906" s="20"/>
      <c r="AT1906" s="19"/>
      <c r="AU1906" s="19"/>
      <c r="AV1906" s="20"/>
      <c r="AW1906" s="20"/>
      <c r="AX1906" s="19"/>
      <c r="AY1906" s="19"/>
      <c r="AZ1906" s="20"/>
      <c r="BA1906" s="20"/>
      <c r="BB1906" s="19"/>
      <c r="BC1906" s="19"/>
      <c r="BD1906" s="20"/>
      <c r="BE1906" s="20"/>
      <c r="BF1906" s="19"/>
      <c r="BG1906" s="19"/>
      <c r="BH1906" s="20"/>
      <c r="BI1906" s="20"/>
      <c r="BJ1906" s="19"/>
      <c r="BK1906" s="19"/>
      <c r="BL1906" s="20"/>
      <c r="BM1906" s="20"/>
      <c r="BN1906" s="19"/>
      <c r="BO1906" s="19"/>
      <c r="BP1906" s="20"/>
      <c r="BQ1906" s="20"/>
      <c r="BT1906" s="20"/>
      <c r="BU1906" s="20"/>
      <c r="BX1906" s="20"/>
      <c r="BY1906" s="20"/>
      <c r="CB1906" s="20"/>
      <c r="CC1906" s="20"/>
      <c r="CF1906" s="20"/>
      <c r="CG1906" s="20"/>
      <c r="CJ1906" s="20"/>
      <c r="CK1906" s="20"/>
      <c r="CN1906" s="20"/>
      <c r="CO1906" s="20"/>
      <c r="CP1906" s="19"/>
      <c r="CQ1906" s="19"/>
      <c r="CR1906" s="20"/>
      <c r="CS1906" s="20"/>
      <c r="CT1906" s="19"/>
      <c r="CU1906" s="19"/>
      <c r="CV1906" s="20"/>
      <c r="CW1906" s="20"/>
      <c r="CX1906" s="96"/>
      <c r="CY1906" s="96"/>
      <c r="CZ1906" s="20"/>
      <c r="DA1906" s="20"/>
      <c r="DB1906" s="96"/>
      <c r="DC1906" s="96"/>
      <c r="DD1906" s="20"/>
      <c r="DE1906" s="20"/>
      <c r="DF1906" s="96"/>
      <c r="DG1906" s="96"/>
      <c r="DH1906" s="20"/>
      <c r="DI1906" s="20"/>
      <c r="DJ1906" s="96"/>
      <c r="DK1906" s="96"/>
      <c r="DL1906" s="20"/>
      <c r="DM1906" s="20"/>
      <c r="DN1906" s="96"/>
      <c r="DO1906" s="96"/>
      <c r="DP1906" s="20"/>
      <c r="DQ1906" s="20"/>
      <c r="DR1906" s="96"/>
      <c r="DS1906" s="96"/>
      <c r="DT1906" s="20"/>
      <c r="DU1906" s="20"/>
      <c r="DV1906" s="96"/>
      <c r="DW1906" s="96"/>
      <c r="DX1906" s="20"/>
      <c r="DY1906" s="20"/>
      <c r="DZ1906" s="56"/>
      <c r="EA1906" s="57"/>
    </row>
    <row r="1907" spans="1:131" ht="42.75" customHeight="1" x14ac:dyDescent="0.25">
      <c r="A1907" s="9">
        <v>1373</v>
      </c>
      <c r="B1907" s="10" t="s">
        <v>3884</v>
      </c>
      <c r="C1907" s="9" t="s">
        <v>3885</v>
      </c>
      <c r="E1907" s="9" t="s">
        <v>3887</v>
      </c>
      <c r="F1907" s="9" t="s">
        <v>632</v>
      </c>
      <c r="H1907" s="9" t="s">
        <v>202</v>
      </c>
      <c r="I1907" s="9" t="s">
        <v>25</v>
      </c>
      <c r="J1907" s="129">
        <v>42248</v>
      </c>
      <c r="K1907" s="129">
        <v>42217</v>
      </c>
      <c r="L1907" s="129">
        <v>42369</v>
      </c>
      <c r="O1907" s="9">
        <v>25</v>
      </c>
      <c r="Q1907" s="9" t="s">
        <v>54</v>
      </c>
      <c r="S1907" s="13">
        <v>18700000</v>
      </c>
      <c r="T1907" s="13">
        <v>18700000</v>
      </c>
      <c r="U1907" s="13">
        <v>4675000</v>
      </c>
      <c r="AF1907" s="51">
        <f t="shared" si="27"/>
        <v>0</v>
      </c>
      <c r="AH1907" s="11">
        <v>42217</v>
      </c>
      <c r="AI1907" s="11">
        <v>42369</v>
      </c>
      <c r="AJ1907" s="13">
        <v>15156077</v>
      </c>
      <c r="AK1907" s="13">
        <v>3789019</v>
      </c>
    </row>
    <row r="1908" spans="1:131" ht="33" customHeight="1" x14ac:dyDescent="0.25">
      <c r="A1908" s="9">
        <v>1374</v>
      </c>
      <c r="B1908" s="10" t="s">
        <v>3888</v>
      </c>
      <c r="C1908" s="9" t="s">
        <v>3889</v>
      </c>
      <c r="E1908" s="9" t="s">
        <v>3890</v>
      </c>
      <c r="F1908" s="9" t="s">
        <v>3891</v>
      </c>
      <c r="H1908" s="9" t="s">
        <v>202</v>
      </c>
      <c r="I1908" s="9" t="s">
        <v>35</v>
      </c>
      <c r="J1908" s="129">
        <v>42261</v>
      </c>
      <c r="K1908" s="129">
        <v>42226</v>
      </c>
      <c r="L1908" s="129">
        <v>42825</v>
      </c>
      <c r="M1908" s="9" t="s">
        <v>20</v>
      </c>
      <c r="O1908" s="9">
        <v>31</v>
      </c>
      <c r="Q1908" s="9" t="s">
        <v>54</v>
      </c>
      <c r="R1908" s="13">
        <v>30000000</v>
      </c>
      <c r="S1908" s="13">
        <v>30000000</v>
      </c>
      <c r="T1908" s="13">
        <v>30000000</v>
      </c>
      <c r="U1908" s="13">
        <v>7500000</v>
      </c>
      <c r="AD1908" s="13">
        <v>11000000</v>
      </c>
      <c r="AF1908" s="51">
        <f t="shared" si="27"/>
        <v>11000000</v>
      </c>
      <c r="AH1908" s="11">
        <v>42226</v>
      </c>
      <c r="AI1908" s="11">
        <v>42825</v>
      </c>
      <c r="AJ1908" s="13">
        <v>37992958</v>
      </c>
      <c r="AK1908" s="13">
        <v>7500000</v>
      </c>
    </row>
    <row r="1909" spans="1:131" ht="19.5" customHeight="1" x14ac:dyDescent="0.25">
      <c r="A1909" s="9">
        <v>1375</v>
      </c>
      <c r="B1909" s="10" t="s">
        <v>3892</v>
      </c>
      <c r="C1909" s="9" t="s">
        <v>3893</v>
      </c>
      <c r="E1909" s="9" t="s">
        <v>3894</v>
      </c>
      <c r="F1909" s="9" t="s">
        <v>632</v>
      </c>
      <c r="H1909" s="9" t="s">
        <v>202</v>
      </c>
      <c r="I1909" s="9" t="s">
        <v>25</v>
      </c>
      <c r="J1909" s="129">
        <v>42272</v>
      </c>
      <c r="K1909" s="129">
        <v>42240</v>
      </c>
      <c r="L1909" s="129">
        <v>42369</v>
      </c>
      <c r="O1909" s="9">
        <v>25</v>
      </c>
      <c r="Q1909" s="9" t="s">
        <v>54</v>
      </c>
      <c r="S1909" s="13">
        <v>19700000</v>
      </c>
      <c r="T1909" s="13">
        <v>19700000</v>
      </c>
      <c r="U1909" s="13">
        <v>4925000</v>
      </c>
      <c r="AF1909" s="51">
        <f t="shared" si="27"/>
        <v>0</v>
      </c>
      <c r="AH1909" s="11">
        <v>42240</v>
      </c>
      <c r="AI1909" s="11">
        <v>42369</v>
      </c>
      <c r="AJ1909" s="13">
        <v>11182940</v>
      </c>
      <c r="AK1909" s="13">
        <v>2795735</v>
      </c>
    </row>
    <row r="1910" spans="1:131" ht="40.5" customHeight="1" x14ac:dyDescent="0.25">
      <c r="A1910" s="9">
        <v>1376</v>
      </c>
      <c r="B1910" s="10" t="s">
        <v>3895</v>
      </c>
      <c r="C1910" s="9" t="s">
        <v>3896</v>
      </c>
      <c r="E1910" s="9" t="s">
        <v>3700</v>
      </c>
      <c r="F1910" s="9" t="s">
        <v>3701</v>
      </c>
      <c r="H1910" s="9" t="s">
        <v>906</v>
      </c>
      <c r="I1910" s="9" t="s">
        <v>25</v>
      </c>
      <c r="M1910" s="9" t="s">
        <v>20</v>
      </c>
      <c r="O1910" s="9">
        <v>26</v>
      </c>
      <c r="AF1910" s="51">
        <f t="shared" si="27"/>
        <v>0</v>
      </c>
    </row>
    <row r="1911" spans="1:131" ht="19.5" customHeight="1" x14ac:dyDescent="0.25">
      <c r="A1911" s="9">
        <v>1377</v>
      </c>
      <c r="B1911" s="10" t="s">
        <v>3900</v>
      </c>
      <c r="C1911" s="9" t="s">
        <v>3898</v>
      </c>
      <c r="E1911" s="9" t="s">
        <v>3899</v>
      </c>
      <c r="F1911" s="9" t="s">
        <v>6275</v>
      </c>
      <c r="H1911" s="9" t="s">
        <v>202</v>
      </c>
      <c r="I1911" s="9" t="s">
        <v>35</v>
      </c>
      <c r="J1911" s="129">
        <v>42898</v>
      </c>
      <c r="K1911" s="129">
        <v>42319</v>
      </c>
      <c r="L1911" s="129">
        <v>43281</v>
      </c>
      <c r="M1911" s="9" t="s">
        <v>20</v>
      </c>
      <c r="O1911" s="9">
        <v>31</v>
      </c>
      <c r="Q1911" s="9" t="s">
        <v>54</v>
      </c>
      <c r="R1911" s="13">
        <v>2765192629</v>
      </c>
      <c r="S1911" s="13">
        <v>2620909773</v>
      </c>
      <c r="T1911" s="13">
        <v>2620909773</v>
      </c>
      <c r="U1911" s="13">
        <v>652588707</v>
      </c>
      <c r="V1911" s="13">
        <v>1676911400</v>
      </c>
      <c r="AF1911" s="51">
        <f t="shared" si="27"/>
        <v>1676911400</v>
      </c>
      <c r="AH1911" s="11">
        <v>42319</v>
      </c>
      <c r="AI1911" s="11">
        <v>42855</v>
      </c>
      <c r="AJ1911" s="13">
        <v>275869069</v>
      </c>
      <c r="AK1911" s="13">
        <v>68967267</v>
      </c>
      <c r="AL1911" s="11">
        <v>42856</v>
      </c>
      <c r="AM1911" s="11">
        <v>42886</v>
      </c>
      <c r="AN1911" s="13">
        <v>128861712</v>
      </c>
      <c r="AO1911" s="13">
        <v>32215428</v>
      </c>
      <c r="AP1911" s="11">
        <v>42887</v>
      </c>
      <c r="AQ1911" s="11">
        <v>42916</v>
      </c>
      <c r="AR1911" s="13">
        <v>404866022</v>
      </c>
      <c r="AS1911" s="13">
        <v>101216506</v>
      </c>
      <c r="AT1911" s="11">
        <v>42917</v>
      </c>
      <c r="AU1911" s="11">
        <v>42947</v>
      </c>
      <c r="AV1911" s="13">
        <v>480127022</v>
      </c>
      <c r="AW1911" s="13">
        <v>120031756</v>
      </c>
      <c r="AX1911" s="11">
        <v>42948</v>
      </c>
      <c r="AY1911" s="11">
        <v>42978</v>
      </c>
      <c r="AZ1911" s="13">
        <v>362734478</v>
      </c>
      <c r="BA1911" s="13">
        <v>90683620</v>
      </c>
      <c r="BB1911" s="11">
        <v>42979</v>
      </c>
      <c r="BC1911" s="11">
        <v>43008</v>
      </c>
      <c r="BD1911" s="13">
        <v>316228821</v>
      </c>
      <c r="BE1911" s="13">
        <v>79057205</v>
      </c>
      <c r="BF1911" s="11">
        <v>43009</v>
      </c>
      <c r="BG1911" s="11">
        <v>43069</v>
      </c>
      <c r="BH1911" s="13">
        <v>372990385</v>
      </c>
      <c r="BI1911" s="13">
        <v>93247596</v>
      </c>
      <c r="BJ1911" s="11">
        <v>43070</v>
      </c>
      <c r="BK1911" s="11">
        <v>43159</v>
      </c>
      <c r="BL1911" s="13">
        <v>84329665</v>
      </c>
      <c r="BM1911" s="13">
        <v>21082416</v>
      </c>
      <c r="BN1911" s="11">
        <v>43160</v>
      </c>
      <c r="BO1911" s="11">
        <v>43220</v>
      </c>
      <c r="BP1911" s="13">
        <v>51923959</v>
      </c>
      <c r="BQ1911" s="13">
        <v>12980990</v>
      </c>
      <c r="BR1911" s="11">
        <v>43221</v>
      </c>
      <c r="BS1911" s="11">
        <v>43252</v>
      </c>
      <c r="BT1911" s="13">
        <v>69338869</v>
      </c>
      <c r="BU1911" s="13">
        <v>17334717</v>
      </c>
      <c r="BV1911" s="11">
        <v>42319</v>
      </c>
      <c r="BW1911" s="11">
        <v>43252</v>
      </c>
      <c r="BX1911" s="13">
        <v>2623158795</v>
      </c>
      <c r="BY1911" s="13">
        <v>15771206</v>
      </c>
      <c r="DZ1911" s="54">
        <v>2623158795</v>
      </c>
      <c r="EA1911" s="55">
        <v>652588707</v>
      </c>
    </row>
    <row r="1912" spans="1:131" s="18" customFormat="1" ht="19.5" customHeight="1" x14ac:dyDescent="0.25">
      <c r="A1912" s="18">
        <v>1377</v>
      </c>
      <c r="B1912" s="17" t="s">
        <v>3900</v>
      </c>
      <c r="C1912" s="18" t="s">
        <v>7875</v>
      </c>
      <c r="D1912" s="19">
        <v>43714</v>
      </c>
      <c r="G1912" s="19"/>
      <c r="J1912" s="130"/>
      <c r="K1912" s="130"/>
      <c r="L1912" s="130"/>
      <c r="R1912" s="20"/>
      <c r="S1912" s="20"/>
      <c r="T1912" s="20"/>
      <c r="U1912" s="20"/>
      <c r="V1912" s="20"/>
      <c r="W1912" s="20"/>
      <c r="X1912" s="20"/>
      <c r="Y1912" s="20"/>
      <c r="Z1912" s="20"/>
      <c r="AA1912" s="20"/>
      <c r="AB1912" s="20"/>
      <c r="AC1912" s="20"/>
      <c r="AD1912" s="20"/>
      <c r="AE1912" s="20"/>
      <c r="AF1912" s="80"/>
      <c r="AG1912" s="46"/>
      <c r="AH1912" s="19"/>
      <c r="AI1912" s="19"/>
      <c r="AJ1912" s="20"/>
      <c r="AK1912" s="20"/>
      <c r="AL1912" s="19"/>
      <c r="AM1912" s="19"/>
      <c r="AN1912" s="20"/>
      <c r="AO1912" s="20"/>
      <c r="AP1912" s="19"/>
      <c r="AQ1912" s="19"/>
      <c r="AR1912" s="20"/>
      <c r="AS1912" s="20"/>
      <c r="AT1912" s="19"/>
      <c r="AU1912" s="19"/>
      <c r="AV1912" s="20"/>
      <c r="AW1912" s="20"/>
      <c r="AX1912" s="19"/>
      <c r="AY1912" s="19"/>
      <c r="AZ1912" s="20"/>
      <c r="BA1912" s="20"/>
      <c r="BB1912" s="19"/>
      <c r="BC1912" s="19"/>
      <c r="BD1912" s="20"/>
      <c r="BE1912" s="20"/>
      <c r="BF1912" s="19"/>
      <c r="BG1912" s="19"/>
      <c r="BH1912" s="20"/>
      <c r="BI1912" s="20"/>
      <c r="BJ1912" s="19"/>
      <c r="BK1912" s="19"/>
      <c r="BL1912" s="20"/>
      <c r="BM1912" s="20"/>
      <c r="BN1912" s="19"/>
      <c r="BO1912" s="19"/>
      <c r="BP1912" s="20"/>
      <c r="BQ1912" s="20"/>
      <c r="BR1912" s="19"/>
      <c r="BS1912" s="19"/>
      <c r="BT1912" s="20"/>
      <c r="BU1912" s="20"/>
      <c r="BV1912" s="19"/>
      <c r="BW1912" s="19"/>
      <c r="BX1912" s="20"/>
      <c r="BY1912" s="20"/>
      <c r="CB1912" s="20"/>
      <c r="CC1912" s="20"/>
      <c r="CF1912" s="20"/>
      <c r="CG1912" s="20"/>
      <c r="CJ1912" s="20"/>
      <c r="CK1912" s="20"/>
      <c r="CN1912" s="20"/>
      <c r="CO1912" s="20"/>
      <c r="CP1912" s="19"/>
      <c r="CQ1912" s="19"/>
      <c r="CR1912" s="20"/>
      <c r="CS1912" s="20"/>
      <c r="CT1912" s="19"/>
      <c r="CU1912" s="19"/>
      <c r="CV1912" s="20"/>
      <c r="CW1912" s="20"/>
      <c r="CX1912" s="96"/>
      <c r="CY1912" s="96"/>
      <c r="CZ1912" s="20"/>
      <c r="DA1912" s="20"/>
      <c r="DB1912" s="96"/>
      <c r="DC1912" s="96"/>
      <c r="DD1912" s="20"/>
      <c r="DE1912" s="20"/>
      <c r="DF1912" s="96"/>
      <c r="DG1912" s="96"/>
      <c r="DH1912" s="20"/>
      <c r="DI1912" s="20"/>
      <c r="DJ1912" s="96"/>
      <c r="DK1912" s="96"/>
      <c r="DL1912" s="20"/>
      <c r="DM1912" s="20"/>
      <c r="DN1912" s="96"/>
      <c r="DO1912" s="96"/>
      <c r="DP1912" s="20"/>
      <c r="DQ1912" s="20"/>
      <c r="DR1912" s="96"/>
      <c r="DS1912" s="96"/>
      <c r="DT1912" s="20"/>
      <c r="DU1912" s="20"/>
      <c r="DV1912" s="96"/>
      <c r="DW1912" s="96"/>
      <c r="DX1912" s="20"/>
      <c r="DY1912" s="20"/>
      <c r="DZ1912" s="107"/>
      <c r="EA1912" s="57"/>
    </row>
    <row r="1913" spans="1:131" ht="19.5" customHeight="1" x14ac:dyDescent="0.25">
      <c r="A1913" s="9">
        <v>1378</v>
      </c>
      <c r="B1913" s="10" t="s">
        <v>3901</v>
      </c>
      <c r="C1913" s="9" t="s">
        <v>3902</v>
      </c>
      <c r="E1913" s="9" t="s">
        <v>3903</v>
      </c>
      <c r="F1913" s="9" t="s">
        <v>3904</v>
      </c>
      <c r="H1913" s="9" t="s">
        <v>202</v>
      </c>
      <c r="I1913" s="9" t="s">
        <v>35</v>
      </c>
      <c r="J1913" s="129">
        <v>42507</v>
      </c>
      <c r="K1913" s="129">
        <v>42339</v>
      </c>
      <c r="L1913" s="129">
        <v>42825</v>
      </c>
      <c r="M1913" s="9" t="s">
        <v>20</v>
      </c>
      <c r="O1913" s="9">
        <v>29</v>
      </c>
      <c r="Q1913" s="9" t="s">
        <v>54</v>
      </c>
      <c r="R1913" s="13">
        <v>1496000000</v>
      </c>
      <c r="S1913" s="13">
        <v>1496000000</v>
      </c>
      <c r="T1913" s="13">
        <v>1496000000</v>
      </c>
      <c r="U1913" s="13">
        <v>374000000</v>
      </c>
      <c r="V1913" s="13">
        <v>1122000000</v>
      </c>
      <c r="AF1913" s="51">
        <f t="shared" si="27"/>
        <v>1122000000</v>
      </c>
      <c r="AH1913" s="11">
        <v>42339</v>
      </c>
      <c r="AI1913" s="11">
        <v>42551</v>
      </c>
      <c r="AJ1913" s="13">
        <v>306749301</v>
      </c>
      <c r="AK1913" s="13">
        <v>76687325</v>
      </c>
      <c r="AL1913" s="11">
        <v>42552</v>
      </c>
      <c r="AM1913" s="11">
        <v>42613</v>
      </c>
      <c r="AN1913" s="13">
        <v>436711970</v>
      </c>
      <c r="AO1913" s="13">
        <v>109177993</v>
      </c>
      <c r="AP1913" s="11">
        <v>42614</v>
      </c>
      <c r="AQ1913" s="11">
        <v>42674</v>
      </c>
      <c r="AR1913" s="13">
        <v>614387602</v>
      </c>
      <c r="AS1913" s="13">
        <v>153596900</v>
      </c>
      <c r="AT1913" s="11">
        <v>42675</v>
      </c>
      <c r="AU1913" s="11">
        <v>42735</v>
      </c>
      <c r="AV1913" s="13">
        <v>154044412</v>
      </c>
      <c r="AW1913" s="13">
        <v>38511103</v>
      </c>
      <c r="AX1913" s="11">
        <v>42736</v>
      </c>
      <c r="AY1913" s="11">
        <v>42825</v>
      </c>
      <c r="AZ1913" s="13">
        <v>44747215</v>
      </c>
      <c r="BA1913" s="13">
        <v>11186804</v>
      </c>
      <c r="BB1913" s="11">
        <v>42826</v>
      </c>
      <c r="BC1913" s="11">
        <v>42898</v>
      </c>
      <c r="BD1913" s="13">
        <v>98431083</v>
      </c>
      <c r="BE1913" s="13">
        <v>24607771</v>
      </c>
      <c r="BF1913" s="11">
        <v>42339</v>
      </c>
      <c r="BG1913" s="11">
        <v>42898</v>
      </c>
      <c r="BH1913" s="13">
        <v>1657004406</v>
      </c>
      <c r="BI1913" s="13">
        <v>483206</v>
      </c>
      <c r="DY1913" s="45"/>
      <c r="DZ1913" s="114">
        <v>1657004406</v>
      </c>
      <c r="EA1913" s="55">
        <v>414251102</v>
      </c>
    </row>
    <row r="1914" spans="1:131" s="18" customFormat="1" ht="19.5" customHeight="1" x14ac:dyDescent="0.25">
      <c r="A1914" s="18">
        <v>1378</v>
      </c>
      <c r="B1914" s="17" t="s">
        <v>3901</v>
      </c>
      <c r="C1914" s="18" t="s">
        <v>3902</v>
      </c>
      <c r="D1914" s="19">
        <v>42550</v>
      </c>
      <c r="G1914" s="19"/>
      <c r="J1914" s="130">
        <v>42532</v>
      </c>
      <c r="K1914" s="130"/>
      <c r="L1914" s="130">
        <v>42870</v>
      </c>
      <c r="R1914" s="20"/>
      <c r="S1914" s="20">
        <v>1662666667</v>
      </c>
      <c r="T1914" s="20">
        <v>1662666667</v>
      </c>
      <c r="U1914" s="20">
        <v>415666667</v>
      </c>
      <c r="V1914" s="20">
        <v>1247000000</v>
      </c>
      <c r="W1914" s="20"/>
      <c r="X1914" s="20"/>
      <c r="Y1914" s="20"/>
      <c r="Z1914" s="20"/>
      <c r="AA1914" s="20"/>
      <c r="AB1914" s="20"/>
      <c r="AC1914" s="20"/>
      <c r="AD1914" s="20"/>
      <c r="AE1914" s="20"/>
      <c r="AF1914" s="80"/>
      <c r="AG1914" s="46"/>
      <c r="AH1914" s="19"/>
      <c r="AI1914" s="19"/>
      <c r="AJ1914" s="20"/>
      <c r="AK1914" s="20"/>
      <c r="AL1914" s="19"/>
      <c r="AM1914" s="19"/>
      <c r="AN1914" s="20"/>
      <c r="AO1914" s="20"/>
      <c r="AP1914" s="19"/>
      <c r="AQ1914" s="19"/>
      <c r="AR1914" s="20"/>
      <c r="AS1914" s="20"/>
      <c r="AT1914" s="19"/>
      <c r="AU1914" s="19"/>
      <c r="AV1914" s="20"/>
      <c r="AW1914" s="20"/>
      <c r="AX1914" s="19"/>
      <c r="AY1914" s="19"/>
      <c r="AZ1914" s="20"/>
      <c r="BA1914" s="20"/>
      <c r="BB1914" s="19"/>
      <c r="BC1914" s="19"/>
      <c r="BD1914" s="20"/>
      <c r="BE1914" s="20"/>
      <c r="BF1914" s="19"/>
      <c r="BG1914" s="19"/>
      <c r="BH1914" s="20"/>
      <c r="BI1914" s="20"/>
      <c r="BJ1914" s="19"/>
      <c r="BK1914" s="19"/>
      <c r="BL1914" s="20"/>
      <c r="BM1914" s="20"/>
      <c r="BN1914" s="19"/>
      <c r="BO1914" s="19"/>
      <c r="BP1914" s="20"/>
      <c r="BQ1914" s="20"/>
      <c r="BT1914" s="20"/>
      <c r="BU1914" s="20"/>
      <c r="BX1914" s="20"/>
      <c r="BY1914" s="20"/>
      <c r="CB1914" s="20"/>
      <c r="CC1914" s="20"/>
      <c r="CF1914" s="20"/>
      <c r="CG1914" s="20"/>
      <c r="CJ1914" s="20"/>
      <c r="CK1914" s="20"/>
      <c r="CN1914" s="20"/>
      <c r="CO1914" s="20"/>
      <c r="CP1914" s="19"/>
      <c r="CQ1914" s="19"/>
      <c r="CR1914" s="20"/>
      <c r="CS1914" s="20"/>
      <c r="CT1914" s="19"/>
      <c r="CU1914" s="19"/>
      <c r="CV1914" s="20"/>
      <c r="CW1914" s="20"/>
      <c r="CX1914" s="96"/>
      <c r="CY1914" s="96"/>
      <c r="CZ1914" s="20"/>
      <c r="DA1914" s="20"/>
      <c r="DB1914" s="96"/>
      <c r="DC1914" s="96"/>
      <c r="DD1914" s="20"/>
      <c r="DE1914" s="20"/>
      <c r="DF1914" s="96"/>
      <c r="DG1914" s="96"/>
      <c r="DH1914" s="20"/>
      <c r="DI1914" s="20"/>
      <c r="DJ1914" s="96"/>
      <c r="DK1914" s="96"/>
      <c r="DL1914" s="20"/>
      <c r="DM1914" s="20"/>
      <c r="DN1914" s="96"/>
      <c r="DO1914" s="96"/>
      <c r="DP1914" s="20"/>
      <c r="DQ1914" s="20"/>
      <c r="DR1914" s="96"/>
      <c r="DS1914" s="96"/>
      <c r="DT1914" s="20"/>
      <c r="DU1914" s="20"/>
      <c r="DV1914" s="96"/>
      <c r="DW1914" s="96"/>
      <c r="DX1914" s="20"/>
      <c r="DY1914" s="20"/>
      <c r="DZ1914" s="56"/>
      <c r="EA1914" s="57"/>
    </row>
    <row r="1915" spans="1:131" s="18" customFormat="1" ht="19.5" customHeight="1" x14ac:dyDescent="0.25">
      <c r="A1915" s="18">
        <v>1378</v>
      </c>
      <c r="B1915" s="17" t="s">
        <v>3901</v>
      </c>
      <c r="C1915" s="18" t="s">
        <v>3902</v>
      </c>
      <c r="D1915" s="19">
        <v>43033</v>
      </c>
      <c r="G1915" s="19"/>
      <c r="J1915" s="130"/>
      <c r="K1915" s="130"/>
      <c r="L1915" s="130">
        <v>42898</v>
      </c>
      <c r="R1915" s="20"/>
      <c r="S1915" s="20"/>
      <c r="T1915" s="20"/>
      <c r="U1915" s="20"/>
      <c r="V1915" s="20"/>
      <c r="W1915" s="20"/>
      <c r="X1915" s="20"/>
      <c r="Y1915" s="20"/>
      <c r="Z1915" s="20"/>
      <c r="AA1915" s="20"/>
      <c r="AB1915" s="20"/>
      <c r="AC1915" s="20"/>
      <c r="AD1915" s="20"/>
      <c r="AE1915" s="20"/>
      <c r="AF1915" s="80"/>
      <c r="AG1915" s="46"/>
      <c r="AH1915" s="19"/>
      <c r="AI1915" s="19"/>
      <c r="AJ1915" s="20"/>
      <c r="AK1915" s="20"/>
      <c r="AL1915" s="19"/>
      <c r="AM1915" s="19"/>
      <c r="AN1915" s="20"/>
      <c r="AO1915" s="20"/>
      <c r="AP1915" s="19"/>
      <c r="AQ1915" s="19"/>
      <c r="AR1915" s="20"/>
      <c r="AS1915" s="20"/>
      <c r="AT1915" s="19"/>
      <c r="AU1915" s="19"/>
      <c r="AV1915" s="20"/>
      <c r="AW1915" s="20"/>
      <c r="AX1915" s="19"/>
      <c r="AY1915" s="19"/>
      <c r="AZ1915" s="20"/>
      <c r="BA1915" s="20"/>
      <c r="BB1915" s="19"/>
      <c r="BC1915" s="19"/>
      <c r="BD1915" s="20"/>
      <c r="BE1915" s="20"/>
      <c r="BF1915" s="19"/>
      <c r="BG1915" s="19"/>
      <c r="BH1915" s="20"/>
      <c r="BI1915" s="20"/>
      <c r="BJ1915" s="19"/>
      <c r="BK1915" s="19"/>
      <c r="BL1915" s="20"/>
      <c r="BM1915" s="20"/>
      <c r="BN1915" s="19"/>
      <c r="BO1915" s="19"/>
      <c r="BP1915" s="20"/>
      <c r="BQ1915" s="20"/>
      <c r="BT1915" s="20"/>
      <c r="BU1915" s="20"/>
      <c r="BX1915" s="20"/>
      <c r="BY1915" s="20"/>
      <c r="CB1915" s="20"/>
      <c r="CC1915" s="20"/>
      <c r="CF1915" s="20"/>
      <c r="CG1915" s="20"/>
      <c r="CJ1915" s="20"/>
      <c r="CK1915" s="20"/>
      <c r="CN1915" s="20"/>
      <c r="CO1915" s="20"/>
      <c r="CP1915" s="19"/>
      <c r="CQ1915" s="19"/>
      <c r="CR1915" s="20"/>
      <c r="CS1915" s="20"/>
      <c r="CT1915" s="19"/>
      <c r="CU1915" s="19"/>
      <c r="CV1915" s="20"/>
      <c r="CW1915" s="20"/>
      <c r="CX1915" s="96"/>
      <c r="CY1915" s="96"/>
      <c r="CZ1915" s="20"/>
      <c r="DA1915" s="20"/>
      <c r="DB1915" s="96"/>
      <c r="DC1915" s="96"/>
      <c r="DD1915" s="20"/>
      <c r="DE1915" s="20"/>
      <c r="DF1915" s="96"/>
      <c r="DG1915" s="96"/>
      <c r="DH1915" s="20"/>
      <c r="DI1915" s="20"/>
      <c r="DJ1915" s="96"/>
      <c r="DK1915" s="96"/>
      <c r="DL1915" s="20"/>
      <c r="DM1915" s="20"/>
      <c r="DN1915" s="96"/>
      <c r="DO1915" s="96"/>
      <c r="DP1915" s="20"/>
      <c r="DQ1915" s="20"/>
      <c r="DR1915" s="96"/>
      <c r="DS1915" s="96"/>
      <c r="DT1915" s="20"/>
      <c r="DU1915" s="20"/>
      <c r="DV1915" s="96"/>
      <c r="DW1915" s="96"/>
      <c r="DX1915" s="20"/>
      <c r="DY1915" s="20"/>
      <c r="DZ1915" s="56"/>
      <c r="EA1915" s="57"/>
    </row>
    <row r="1916" spans="1:131" ht="19.5" customHeight="1" x14ac:dyDescent="0.25">
      <c r="A1916" s="9">
        <v>1379</v>
      </c>
      <c r="B1916" s="10" t="s">
        <v>3905</v>
      </c>
      <c r="C1916" s="9" t="s">
        <v>3906</v>
      </c>
      <c r="E1916" s="9" t="s">
        <v>3907</v>
      </c>
      <c r="F1916" s="9" t="s">
        <v>3908</v>
      </c>
      <c r="H1916" s="9" t="s">
        <v>906</v>
      </c>
      <c r="I1916" s="9" t="s">
        <v>25</v>
      </c>
      <c r="M1916" s="9" t="s">
        <v>20</v>
      </c>
      <c r="O1916" s="9">
        <v>30</v>
      </c>
      <c r="AF1916" s="51">
        <f t="shared" si="27"/>
        <v>0</v>
      </c>
    </row>
    <row r="1917" spans="1:131" ht="35.25" customHeight="1" x14ac:dyDescent="0.25">
      <c r="A1917" s="9">
        <v>1380</v>
      </c>
      <c r="B1917" s="10" t="s">
        <v>3910</v>
      </c>
      <c r="C1917" s="9" t="s">
        <v>3911</v>
      </c>
      <c r="E1917" s="9" t="s">
        <v>3890</v>
      </c>
      <c r="F1917" s="9" t="s">
        <v>3891</v>
      </c>
      <c r="H1917" s="9" t="s">
        <v>202</v>
      </c>
      <c r="I1917" s="9" t="s">
        <v>25</v>
      </c>
      <c r="J1917" s="129">
        <v>42261</v>
      </c>
      <c r="K1917" s="129">
        <v>42247</v>
      </c>
      <c r="L1917" s="129">
        <v>42826</v>
      </c>
      <c r="M1917" s="9" t="s">
        <v>20</v>
      </c>
      <c r="O1917" s="9">
        <v>29</v>
      </c>
      <c r="Q1917" s="9" t="s">
        <v>54</v>
      </c>
      <c r="R1917" s="13">
        <v>15000000</v>
      </c>
      <c r="S1917" s="13">
        <v>15000000</v>
      </c>
      <c r="T1917" s="13">
        <v>15000000</v>
      </c>
      <c r="U1917" s="13">
        <v>3750000</v>
      </c>
      <c r="AD1917" s="13">
        <v>1000000</v>
      </c>
      <c r="AF1917" s="51">
        <f t="shared" si="27"/>
        <v>1000000</v>
      </c>
      <c r="AH1917" s="11">
        <v>42247</v>
      </c>
      <c r="AI1917" s="11">
        <v>42613</v>
      </c>
      <c r="AJ1917" s="13">
        <v>13657743</v>
      </c>
      <c r="AK1917" s="13">
        <v>3414436</v>
      </c>
    </row>
    <row r="1918" spans="1:131" ht="19.5" customHeight="1" x14ac:dyDescent="0.25">
      <c r="A1918" s="9">
        <v>1381</v>
      </c>
      <c r="B1918" s="10" t="s">
        <v>3912</v>
      </c>
      <c r="C1918" s="9" t="s">
        <v>3913</v>
      </c>
      <c r="E1918" s="9" t="s">
        <v>849</v>
      </c>
      <c r="F1918" s="9" t="s">
        <v>850</v>
      </c>
      <c r="H1918" s="9" t="s">
        <v>202</v>
      </c>
      <c r="I1918" s="9" t="s">
        <v>25</v>
      </c>
      <c r="J1918" s="129">
        <v>42377</v>
      </c>
      <c r="K1918" s="129">
        <v>42355</v>
      </c>
      <c r="L1918" s="129">
        <v>42794</v>
      </c>
      <c r="O1918" s="9">
        <v>29</v>
      </c>
      <c r="Q1918" s="9" t="s">
        <v>54</v>
      </c>
      <c r="S1918" s="13">
        <v>9800000</v>
      </c>
      <c r="T1918" s="13">
        <v>9800000</v>
      </c>
      <c r="U1918" s="13">
        <v>2450000</v>
      </c>
      <c r="AF1918" s="51">
        <f t="shared" si="27"/>
        <v>0</v>
      </c>
      <c r="AG1918" s="45">
        <v>7350000</v>
      </c>
      <c r="AH1918" s="11">
        <v>42355</v>
      </c>
      <c r="AI1918" s="11">
        <v>42794</v>
      </c>
      <c r="AJ1918" s="13">
        <v>9800000</v>
      </c>
      <c r="AK1918" s="13">
        <v>2450000</v>
      </c>
    </row>
    <row r="1919" spans="1:131" ht="19.5" customHeight="1" x14ac:dyDescent="0.25">
      <c r="A1919" s="9">
        <v>1382</v>
      </c>
      <c r="B1919" s="10" t="s">
        <v>3914</v>
      </c>
      <c r="C1919" s="9" t="s">
        <v>3915</v>
      </c>
      <c r="E1919" s="9" t="s">
        <v>18</v>
      </c>
      <c r="F1919" s="9" t="s">
        <v>3916</v>
      </c>
      <c r="H1919" s="9" t="s">
        <v>202</v>
      </c>
      <c r="I1919" s="9" t="s">
        <v>1093</v>
      </c>
      <c r="J1919" s="129">
        <v>42373</v>
      </c>
      <c r="K1919" s="129">
        <v>42331</v>
      </c>
      <c r="L1919" s="129">
        <v>42842</v>
      </c>
      <c r="O1919" s="9">
        <v>29</v>
      </c>
      <c r="Q1919" s="9" t="s">
        <v>61</v>
      </c>
      <c r="R1919" s="13">
        <v>5138180</v>
      </c>
      <c r="S1919" s="13">
        <v>4118180</v>
      </c>
      <c r="T1919" s="13">
        <v>1018180</v>
      </c>
      <c r="U1919" s="13">
        <v>318180</v>
      </c>
      <c r="AF1919" s="51">
        <f t="shared" si="27"/>
        <v>0</v>
      </c>
      <c r="AG1919" s="45">
        <v>3800000</v>
      </c>
      <c r="AH1919" s="11">
        <v>42331</v>
      </c>
      <c r="AI1919" s="11">
        <v>42822</v>
      </c>
      <c r="AJ1919" s="13">
        <v>1607939</v>
      </c>
      <c r="AK1919" s="13">
        <v>318180</v>
      </c>
    </row>
    <row r="1920" spans="1:131" ht="35.25" customHeight="1" x14ac:dyDescent="0.25">
      <c r="A1920" s="9">
        <v>1383</v>
      </c>
      <c r="B1920" s="10" t="s">
        <v>3917</v>
      </c>
      <c r="C1920" s="9" t="s">
        <v>3918</v>
      </c>
      <c r="E1920" s="9" t="s">
        <v>3919</v>
      </c>
      <c r="F1920" s="9" t="s">
        <v>3920</v>
      </c>
      <c r="H1920" s="9" t="s">
        <v>202</v>
      </c>
      <c r="I1920" s="9" t="s">
        <v>1093</v>
      </c>
      <c r="J1920" s="129">
        <v>42340</v>
      </c>
      <c r="K1920" s="129">
        <v>42249</v>
      </c>
      <c r="L1920" s="129">
        <v>42460</v>
      </c>
      <c r="O1920" s="9">
        <v>29</v>
      </c>
      <c r="Q1920" s="9" t="s">
        <v>54</v>
      </c>
      <c r="R1920" s="13">
        <v>11250000</v>
      </c>
      <c r="S1920" s="13">
        <v>11250000</v>
      </c>
      <c r="T1920" s="13">
        <v>11250000</v>
      </c>
      <c r="U1920" s="13">
        <v>2250000</v>
      </c>
      <c r="AF1920" s="51">
        <f t="shared" si="27"/>
        <v>0</v>
      </c>
      <c r="AG1920" s="45">
        <v>9000000</v>
      </c>
      <c r="AH1920" s="11">
        <v>42249</v>
      </c>
      <c r="AI1920" s="11">
        <v>42460</v>
      </c>
      <c r="AJ1920" s="13">
        <v>11277613</v>
      </c>
      <c r="AK1920" s="13">
        <v>2250000</v>
      </c>
    </row>
    <row r="1921" spans="1:131" s="18" customFormat="1" ht="35.25" customHeight="1" x14ac:dyDescent="0.25">
      <c r="A1921" s="18">
        <v>1383</v>
      </c>
      <c r="B1921" s="17" t="s">
        <v>3917</v>
      </c>
      <c r="C1921" s="18" t="s">
        <v>5012</v>
      </c>
      <c r="D1921" s="19">
        <v>42772</v>
      </c>
      <c r="G1921" s="19"/>
      <c r="J1921" s="130"/>
      <c r="K1921" s="130"/>
      <c r="L1921" s="130"/>
      <c r="R1921" s="20"/>
      <c r="S1921" s="20"/>
      <c r="T1921" s="20"/>
      <c r="U1921" s="20"/>
      <c r="V1921" s="20"/>
      <c r="W1921" s="20"/>
      <c r="X1921" s="20"/>
      <c r="Y1921" s="20"/>
      <c r="Z1921" s="20"/>
      <c r="AA1921" s="20"/>
      <c r="AB1921" s="20"/>
      <c r="AC1921" s="20"/>
      <c r="AD1921" s="20"/>
      <c r="AE1921" s="20"/>
      <c r="AF1921" s="80"/>
      <c r="AG1921" s="46"/>
      <c r="AH1921" s="19"/>
      <c r="AI1921" s="19"/>
      <c r="AJ1921" s="20"/>
      <c r="AK1921" s="20"/>
      <c r="AL1921" s="19"/>
      <c r="AM1921" s="19"/>
      <c r="AN1921" s="20"/>
      <c r="AO1921" s="20"/>
      <c r="AP1921" s="19"/>
      <c r="AQ1921" s="19"/>
      <c r="AR1921" s="20"/>
      <c r="AS1921" s="20"/>
      <c r="AT1921" s="19"/>
      <c r="AU1921" s="19"/>
      <c r="AV1921" s="20"/>
      <c r="AW1921" s="20"/>
      <c r="AX1921" s="19"/>
      <c r="AY1921" s="19"/>
      <c r="AZ1921" s="20"/>
      <c r="BA1921" s="20"/>
      <c r="BB1921" s="19"/>
      <c r="BC1921" s="19"/>
      <c r="BD1921" s="20"/>
      <c r="BE1921" s="20"/>
      <c r="BF1921" s="19"/>
      <c r="BG1921" s="19"/>
      <c r="BH1921" s="20"/>
      <c r="BI1921" s="20"/>
      <c r="BJ1921" s="19"/>
      <c r="BK1921" s="19"/>
      <c r="BL1921" s="20"/>
      <c r="BM1921" s="20"/>
      <c r="BN1921" s="19"/>
      <c r="BO1921" s="19"/>
      <c r="BP1921" s="20"/>
      <c r="BQ1921" s="20"/>
      <c r="BT1921" s="20"/>
      <c r="BU1921" s="20"/>
      <c r="BX1921" s="20"/>
      <c r="BY1921" s="20"/>
      <c r="CB1921" s="20"/>
      <c r="CC1921" s="20"/>
      <c r="CF1921" s="20"/>
      <c r="CG1921" s="20"/>
      <c r="CJ1921" s="20"/>
      <c r="CK1921" s="20"/>
      <c r="CN1921" s="20"/>
      <c r="CO1921" s="20"/>
      <c r="CP1921" s="19"/>
      <c r="CQ1921" s="19"/>
      <c r="CR1921" s="20"/>
      <c r="CS1921" s="20"/>
      <c r="CT1921" s="19"/>
      <c r="CU1921" s="19"/>
      <c r="CV1921" s="20"/>
      <c r="CW1921" s="20"/>
      <c r="CX1921" s="96"/>
      <c r="CY1921" s="96"/>
      <c r="CZ1921" s="20"/>
      <c r="DA1921" s="20"/>
      <c r="DB1921" s="96"/>
      <c r="DC1921" s="96"/>
      <c r="DD1921" s="20"/>
      <c r="DE1921" s="20"/>
      <c r="DF1921" s="96"/>
      <c r="DG1921" s="96"/>
      <c r="DH1921" s="20"/>
      <c r="DI1921" s="20"/>
      <c r="DJ1921" s="96"/>
      <c r="DK1921" s="96"/>
      <c r="DL1921" s="20"/>
      <c r="DM1921" s="20"/>
      <c r="DN1921" s="96"/>
      <c r="DO1921" s="96"/>
      <c r="DP1921" s="20"/>
      <c r="DQ1921" s="20"/>
      <c r="DR1921" s="96"/>
      <c r="DS1921" s="96"/>
      <c r="DT1921" s="20"/>
      <c r="DU1921" s="20"/>
      <c r="DV1921" s="96"/>
      <c r="DW1921" s="96"/>
      <c r="DX1921" s="20"/>
      <c r="DY1921" s="20"/>
      <c r="DZ1921" s="56"/>
      <c r="EA1921" s="57"/>
    </row>
    <row r="1922" spans="1:131" ht="19.5" customHeight="1" x14ac:dyDescent="0.25">
      <c r="A1922" s="9">
        <v>1384</v>
      </c>
      <c r="B1922" s="10" t="s">
        <v>3927</v>
      </c>
      <c r="C1922" s="9" t="s">
        <v>3928</v>
      </c>
      <c r="E1922" s="9" t="s">
        <v>3417</v>
      </c>
      <c r="F1922" s="9" t="s">
        <v>493</v>
      </c>
      <c r="H1922" s="9" t="s">
        <v>202</v>
      </c>
      <c r="I1922" s="9" t="s">
        <v>35</v>
      </c>
      <c r="J1922" s="129">
        <v>42401</v>
      </c>
      <c r="K1922" s="129">
        <v>42095</v>
      </c>
      <c r="L1922" s="129">
        <v>43100</v>
      </c>
      <c r="O1922" s="9">
        <v>29</v>
      </c>
      <c r="Q1922" s="9" t="s">
        <v>61</v>
      </c>
      <c r="S1922" s="13">
        <v>1002216500</v>
      </c>
      <c r="T1922" s="13">
        <v>1002216500</v>
      </c>
      <c r="U1922" s="13">
        <v>250554125</v>
      </c>
      <c r="AF1922" s="51">
        <f t="shared" si="27"/>
        <v>0</v>
      </c>
      <c r="AH1922" s="11">
        <v>42095</v>
      </c>
      <c r="AI1922" s="11">
        <v>42369</v>
      </c>
      <c r="AJ1922" s="13">
        <v>6301395</v>
      </c>
      <c r="AK1922" s="13">
        <v>1575349</v>
      </c>
      <c r="AL1922" s="11">
        <v>42370</v>
      </c>
      <c r="AM1922" s="11">
        <v>42460</v>
      </c>
      <c r="AN1922" s="13">
        <v>220943049</v>
      </c>
      <c r="AO1922" s="13">
        <v>55235762</v>
      </c>
      <c r="AP1922" s="11">
        <v>42461</v>
      </c>
      <c r="AQ1922" s="11">
        <v>42551</v>
      </c>
      <c r="AR1922" s="13">
        <v>352308016</v>
      </c>
      <c r="AS1922" s="13">
        <v>88077004</v>
      </c>
      <c r="AT1922" s="11">
        <v>42552</v>
      </c>
      <c r="AU1922" s="11">
        <v>42643</v>
      </c>
      <c r="AV1922" s="13">
        <v>152497843</v>
      </c>
      <c r="AW1922" s="13">
        <v>38124461</v>
      </c>
      <c r="AX1922" s="11">
        <v>42644</v>
      </c>
      <c r="AY1922" s="11">
        <v>42735</v>
      </c>
      <c r="AZ1922" s="13">
        <v>144813756</v>
      </c>
      <c r="BA1922" s="13">
        <v>36203439</v>
      </c>
      <c r="BB1922" s="11">
        <v>42736</v>
      </c>
      <c r="BC1922" s="11">
        <v>42825</v>
      </c>
      <c r="BD1922" s="13">
        <v>42584031</v>
      </c>
      <c r="BE1922" s="13">
        <v>10646008</v>
      </c>
      <c r="BF1922" s="11">
        <v>42826</v>
      </c>
      <c r="BG1922" s="11">
        <v>42858</v>
      </c>
      <c r="BH1922" s="13">
        <v>15307486</v>
      </c>
      <c r="BI1922" s="13">
        <v>3826872</v>
      </c>
      <c r="BJ1922" s="11">
        <v>42095</v>
      </c>
      <c r="BK1922" s="11">
        <v>42858</v>
      </c>
      <c r="BL1922" s="13">
        <v>951668874</v>
      </c>
      <c r="BM1922" s="13">
        <v>4228324</v>
      </c>
      <c r="DZ1922" s="54">
        <v>951668874</v>
      </c>
      <c r="EA1922" s="55">
        <v>237917219</v>
      </c>
    </row>
    <row r="1923" spans="1:131" s="18" customFormat="1" ht="19.5" customHeight="1" x14ac:dyDescent="0.25">
      <c r="A1923" s="18">
        <v>1384</v>
      </c>
      <c r="B1923" s="17" t="s">
        <v>3927</v>
      </c>
      <c r="C1923" s="18" t="s">
        <v>3928</v>
      </c>
      <c r="D1923" s="19">
        <v>42520</v>
      </c>
      <c r="G1923" s="19"/>
      <c r="J1923" s="130"/>
      <c r="K1923" s="130"/>
      <c r="L1923" s="130"/>
      <c r="R1923" s="20"/>
      <c r="S1923" s="20">
        <v>1244344833</v>
      </c>
      <c r="T1923" s="20">
        <v>1244344833</v>
      </c>
      <c r="U1923" s="20">
        <v>311086208</v>
      </c>
      <c r="V1923" s="20"/>
      <c r="W1923" s="20"/>
      <c r="X1923" s="20"/>
      <c r="Y1923" s="20"/>
      <c r="Z1923" s="20"/>
      <c r="AA1923" s="20"/>
      <c r="AB1923" s="20"/>
      <c r="AC1923" s="20"/>
      <c r="AD1923" s="20"/>
      <c r="AE1923" s="20"/>
      <c r="AF1923" s="80"/>
      <c r="AG1923" s="46"/>
      <c r="AH1923" s="19"/>
      <c r="AI1923" s="19"/>
      <c r="AJ1923" s="20"/>
      <c r="AK1923" s="20"/>
      <c r="AL1923" s="19"/>
      <c r="AM1923" s="19"/>
      <c r="AN1923" s="20"/>
      <c r="AO1923" s="20"/>
      <c r="AP1923" s="19"/>
      <c r="AQ1923" s="19"/>
      <c r="AR1923" s="20"/>
      <c r="AS1923" s="20"/>
      <c r="AT1923" s="19"/>
      <c r="AU1923" s="19"/>
      <c r="AV1923" s="20"/>
      <c r="AW1923" s="20"/>
      <c r="AX1923" s="19"/>
      <c r="AY1923" s="19"/>
      <c r="AZ1923" s="20"/>
      <c r="BA1923" s="20"/>
      <c r="BB1923" s="19"/>
      <c r="BC1923" s="19"/>
      <c r="BD1923" s="20"/>
      <c r="BE1923" s="20"/>
      <c r="BF1923" s="19"/>
      <c r="BG1923" s="19"/>
      <c r="BH1923" s="20"/>
      <c r="BI1923" s="20"/>
      <c r="BJ1923" s="19"/>
      <c r="BK1923" s="19"/>
      <c r="BL1923" s="20"/>
      <c r="BM1923" s="20"/>
      <c r="BN1923" s="19"/>
      <c r="BO1923" s="19"/>
      <c r="BP1923" s="20"/>
      <c r="BQ1923" s="20"/>
      <c r="BT1923" s="20"/>
      <c r="BU1923" s="20"/>
      <c r="BX1923" s="20"/>
      <c r="BY1923" s="20"/>
      <c r="CB1923" s="20"/>
      <c r="CC1923" s="20"/>
      <c r="CF1923" s="20"/>
      <c r="CG1923" s="20"/>
      <c r="CJ1923" s="20"/>
      <c r="CK1923" s="20"/>
      <c r="CN1923" s="20"/>
      <c r="CO1923" s="20"/>
      <c r="CP1923" s="19"/>
      <c r="CQ1923" s="19"/>
      <c r="CR1923" s="20"/>
      <c r="CS1923" s="20"/>
      <c r="CT1923" s="19"/>
      <c r="CU1923" s="19"/>
      <c r="CV1923" s="20"/>
      <c r="CW1923" s="20"/>
      <c r="CX1923" s="96"/>
      <c r="CY1923" s="96"/>
      <c r="CZ1923" s="20"/>
      <c r="DA1923" s="20"/>
      <c r="DB1923" s="96"/>
      <c r="DC1923" s="96"/>
      <c r="DD1923" s="20"/>
      <c r="DE1923" s="20"/>
      <c r="DF1923" s="96"/>
      <c r="DG1923" s="96"/>
      <c r="DH1923" s="20"/>
      <c r="DI1923" s="20"/>
      <c r="DJ1923" s="96"/>
      <c r="DK1923" s="96"/>
      <c r="DL1923" s="20"/>
      <c r="DM1923" s="20"/>
      <c r="DN1923" s="96"/>
      <c r="DO1923" s="96"/>
      <c r="DP1923" s="20"/>
      <c r="DQ1923" s="20"/>
      <c r="DR1923" s="96"/>
      <c r="DS1923" s="96"/>
      <c r="DT1923" s="20"/>
      <c r="DU1923" s="20"/>
      <c r="DV1923" s="96"/>
      <c r="DW1923" s="96"/>
      <c r="DX1923" s="20"/>
      <c r="DY1923" s="20"/>
      <c r="DZ1923" s="56"/>
      <c r="EA1923" s="57"/>
    </row>
    <row r="1924" spans="1:131" s="18" customFormat="1" ht="19.5" customHeight="1" x14ac:dyDescent="0.25">
      <c r="A1924" s="18">
        <v>1384</v>
      </c>
      <c r="B1924" s="17" t="s">
        <v>3927</v>
      </c>
      <c r="C1924" s="18" t="s">
        <v>3928</v>
      </c>
      <c r="D1924" s="19">
        <v>42870</v>
      </c>
      <c r="G1924" s="19"/>
      <c r="J1924" s="130"/>
      <c r="K1924" s="130"/>
      <c r="L1924" s="130">
        <v>42858</v>
      </c>
      <c r="R1924" s="20"/>
      <c r="S1924" s="20"/>
      <c r="T1924" s="20"/>
      <c r="U1924" s="20"/>
      <c r="V1924" s="20"/>
      <c r="W1924" s="20"/>
      <c r="X1924" s="20"/>
      <c r="Y1924" s="20"/>
      <c r="Z1924" s="20"/>
      <c r="AA1924" s="20"/>
      <c r="AB1924" s="20"/>
      <c r="AC1924" s="20"/>
      <c r="AD1924" s="20"/>
      <c r="AE1924" s="20"/>
      <c r="AF1924" s="80"/>
      <c r="AG1924" s="46"/>
      <c r="AH1924" s="19"/>
      <c r="AI1924" s="19"/>
      <c r="AJ1924" s="20"/>
      <c r="AK1924" s="20"/>
      <c r="AL1924" s="19"/>
      <c r="AM1924" s="19"/>
      <c r="AN1924" s="20"/>
      <c r="AO1924" s="20"/>
      <c r="AP1924" s="19"/>
      <c r="AQ1924" s="19"/>
      <c r="AR1924" s="20"/>
      <c r="AS1924" s="20"/>
      <c r="AT1924" s="19"/>
      <c r="AU1924" s="19"/>
      <c r="AV1924" s="20"/>
      <c r="AW1924" s="20"/>
      <c r="AX1924" s="19"/>
      <c r="AY1924" s="19"/>
      <c r="AZ1924" s="20"/>
      <c r="BA1924" s="20"/>
      <c r="BB1924" s="19"/>
      <c r="BC1924" s="19"/>
      <c r="BD1924" s="20"/>
      <c r="BE1924" s="20"/>
      <c r="BF1924" s="19"/>
      <c r="BG1924" s="19"/>
      <c r="BH1924" s="20"/>
      <c r="BI1924" s="20"/>
      <c r="BJ1924" s="19"/>
      <c r="BK1924" s="19"/>
      <c r="BL1924" s="20"/>
      <c r="BM1924" s="20"/>
      <c r="BN1924" s="19"/>
      <c r="BO1924" s="19"/>
      <c r="BP1924" s="20"/>
      <c r="BQ1924" s="20"/>
      <c r="BT1924" s="20"/>
      <c r="BU1924" s="20"/>
      <c r="BX1924" s="20"/>
      <c r="BY1924" s="20"/>
      <c r="CB1924" s="20"/>
      <c r="CC1924" s="20"/>
      <c r="CF1924" s="20"/>
      <c r="CG1924" s="20"/>
      <c r="CJ1924" s="20"/>
      <c r="CK1924" s="20"/>
      <c r="CN1924" s="20"/>
      <c r="CO1924" s="20"/>
      <c r="CP1924" s="19"/>
      <c r="CQ1924" s="19"/>
      <c r="CR1924" s="20"/>
      <c r="CS1924" s="20"/>
      <c r="CT1924" s="19"/>
      <c r="CU1924" s="19"/>
      <c r="CV1924" s="20"/>
      <c r="CW1924" s="20"/>
      <c r="CX1924" s="96"/>
      <c r="CY1924" s="96"/>
      <c r="CZ1924" s="20"/>
      <c r="DA1924" s="20"/>
      <c r="DB1924" s="96"/>
      <c r="DC1924" s="96"/>
      <c r="DD1924" s="20"/>
      <c r="DE1924" s="20"/>
      <c r="DF1924" s="96"/>
      <c r="DG1924" s="96"/>
      <c r="DH1924" s="20"/>
      <c r="DI1924" s="20"/>
      <c r="DJ1924" s="96"/>
      <c r="DK1924" s="96"/>
      <c r="DL1924" s="20"/>
      <c r="DM1924" s="20"/>
      <c r="DN1924" s="96"/>
      <c r="DO1924" s="96"/>
      <c r="DP1924" s="20"/>
      <c r="DQ1924" s="20"/>
      <c r="DR1924" s="96"/>
      <c r="DS1924" s="96"/>
      <c r="DT1924" s="20"/>
      <c r="DU1924" s="20"/>
      <c r="DV1924" s="96"/>
      <c r="DW1924" s="96"/>
      <c r="DX1924" s="20"/>
      <c r="DY1924" s="20"/>
      <c r="DZ1924" s="56"/>
      <c r="EA1924" s="57"/>
    </row>
    <row r="1925" spans="1:131" ht="33" customHeight="1" x14ac:dyDescent="0.25">
      <c r="A1925" s="9">
        <v>1385</v>
      </c>
      <c r="B1925" s="10" t="s">
        <v>3933</v>
      </c>
      <c r="C1925" s="9" t="s">
        <v>3934</v>
      </c>
      <c r="E1925" s="9" t="s">
        <v>1044</v>
      </c>
      <c r="F1925" s="9" t="s">
        <v>2559</v>
      </c>
      <c r="H1925" s="9" t="s">
        <v>202</v>
      </c>
      <c r="I1925" s="9" t="s">
        <v>3935</v>
      </c>
      <c r="J1925" s="129">
        <v>42389</v>
      </c>
      <c r="K1925" s="129">
        <v>42371</v>
      </c>
      <c r="L1925" s="129">
        <v>42521</v>
      </c>
      <c r="M1925" s="9" t="s">
        <v>20</v>
      </c>
      <c r="O1925" s="9">
        <v>31</v>
      </c>
      <c r="Q1925" s="9" t="s">
        <v>54</v>
      </c>
      <c r="S1925" s="13">
        <v>13300000</v>
      </c>
      <c r="T1925" s="13">
        <v>13300000</v>
      </c>
      <c r="U1925" s="13">
        <v>3300000</v>
      </c>
      <c r="AB1925" s="13">
        <v>10000000</v>
      </c>
      <c r="AF1925" s="51">
        <f t="shared" si="27"/>
        <v>10000000</v>
      </c>
      <c r="AH1925" s="11">
        <v>42371</v>
      </c>
      <c r="AI1925" s="11">
        <v>42520</v>
      </c>
      <c r="AJ1925" s="13">
        <v>12681638</v>
      </c>
      <c r="AK1925" s="13">
        <v>3170409</v>
      </c>
    </row>
    <row r="1926" spans="1:131" ht="19.5" customHeight="1" x14ac:dyDescent="0.25">
      <c r="A1926" s="9">
        <v>1386</v>
      </c>
      <c r="B1926" s="10" t="s">
        <v>3936</v>
      </c>
      <c r="C1926" s="9" t="s">
        <v>3937</v>
      </c>
      <c r="E1926" s="9" t="s">
        <v>351</v>
      </c>
      <c r="F1926" s="9" t="s">
        <v>2427</v>
      </c>
      <c r="H1926" s="9" t="s">
        <v>202</v>
      </c>
      <c r="I1926" s="9" t="s">
        <v>28</v>
      </c>
      <c r="J1926" s="129">
        <v>42390</v>
      </c>
      <c r="K1926" s="129">
        <v>42373</v>
      </c>
      <c r="L1926" s="129">
        <v>42415</v>
      </c>
      <c r="O1926" s="9">
        <v>29</v>
      </c>
      <c r="Q1926" s="9" t="s">
        <v>54</v>
      </c>
      <c r="S1926" s="13">
        <v>3212000</v>
      </c>
      <c r="T1926" s="13">
        <v>3212000</v>
      </c>
      <c r="U1926" s="13">
        <v>803000</v>
      </c>
      <c r="AF1926" s="51">
        <f t="shared" si="27"/>
        <v>0</v>
      </c>
      <c r="AH1926" s="11">
        <v>42390</v>
      </c>
      <c r="AI1926" s="11">
        <v>42415</v>
      </c>
      <c r="AJ1926" s="13">
        <v>2278172</v>
      </c>
      <c r="AK1926" s="13">
        <v>569543</v>
      </c>
    </row>
    <row r="1927" spans="1:131" ht="34.5" customHeight="1" x14ac:dyDescent="0.25">
      <c r="A1927" s="9">
        <v>1387</v>
      </c>
      <c r="B1927" s="10" t="s">
        <v>3938</v>
      </c>
      <c r="C1927" s="9" t="s">
        <v>3940</v>
      </c>
      <c r="E1927" s="9" t="s">
        <v>3939</v>
      </c>
      <c r="F1927" s="9" t="s">
        <v>3941</v>
      </c>
      <c r="H1927" s="9" t="s">
        <v>906</v>
      </c>
      <c r="I1927" s="9" t="s">
        <v>3942</v>
      </c>
      <c r="M1927" s="9" t="s">
        <v>20</v>
      </c>
      <c r="O1927" s="9">
        <v>25</v>
      </c>
      <c r="AF1927" s="51">
        <f t="shared" si="27"/>
        <v>0</v>
      </c>
    </row>
    <row r="1928" spans="1:131" ht="19.5" customHeight="1" x14ac:dyDescent="0.25">
      <c r="A1928" s="9">
        <v>1388</v>
      </c>
      <c r="B1928" s="10" t="s">
        <v>3943</v>
      </c>
      <c r="C1928" s="9" t="s">
        <v>3944</v>
      </c>
      <c r="E1928" s="9" t="s">
        <v>2211</v>
      </c>
      <c r="F1928" s="9" t="s">
        <v>3475</v>
      </c>
      <c r="H1928" s="9" t="s">
        <v>202</v>
      </c>
      <c r="I1928" s="9" t="s">
        <v>28</v>
      </c>
      <c r="J1928" s="129">
        <v>42660</v>
      </c>
      <c r="K1928" s="129">
        <v>42161</v>
      </c>
      <c r="L1928" s="129">
        <v>42825</v>
      </c>
      <c r="M1928" s="9" t="s">
        <v>20</v>
      </c>
      <c r="O1928" s="9">
        <v>32</v>
      </c>
      <c r="Q1928" s="9" t="s">
        <v>54</v>
      </c>
      <c r="S1928" s="13">
        <v>9000000</v>
      </c>
      <c r="T1928" s="13">
        <v>9000000</v>
      </c>
      <c r="U1928" s="13">
        <v>2250000</v>
      </c>
      <c r="AF1928" s="51">
        <f t="shared" si="27"/>
        <v>0</v>
      </c>
      <c r="AG1928" s="45">
        <v>6000000</v>
      </c>
      <c r="AH1928" s="11">
        <v>42161</v>
      </c>
      <c r="AI1928" s="11">
        <v>42825</v>
      </c>
      <c r="AJ1928" s="13">
        <v>9893782</v>
      </c>
      <c r="AK1928" s="13">
        <v>2450000</v>
      </c>
    </row>
    <row r="1929" spans="1:131" s="18" customFormat="1" ht="19.5" customHeight="1" x14ac:dyDescent="0.25">
      <c r="A1929" s="18">
        <v>1388</v>
      </c>
      <c r="B1929" s="17" t="s">
        <v>3943</v>
      </c>
      <c r="C1929" s="18" t="s">
        <v>3944</v>
      </c>
      <c r="D1929" s="19">
        <v>42863</v>
      </c>
      <c r="G1929" s="19"/>
      <c r="J1929" s="130"/>
      <c r="K1929" s="130"/>
      <c r="L1929" s="130"/>
      <c r="R1929" s="20"/>
      <c r="S1929" s="20">
        <v>12578480</v>
      </c>
      <c r="T1929" s="20">
        <v>12578480</v>
      </c>
      <c r="U1929" s="20">
        <v>2450000</v>
      </c>
      <c r="V1929" s="20"/>
      <c r="W1929" s="20"/>
      <c r="X1929" s="20"/>
      <c r="Y1929" s="20"/>
      <c r="Z1929" s="20"/>
      <c r="AA1929" s="20"/>
      <c r="AB1929" s="20"/>
      <c r="AC1929" s="20"/>
      <c r="AD1929" s="20"/>
      <c r="AE1929" s="20"/>
      <c r="AF1929" s="80"/>
      <c r="AG1929" s="46"/>
      <c r="AH1929" s="19"/>
      <c r="AI1929" s="19"/>
      <c r="AJ1929" s="20"/>
      <c r="AK1929" s="20"/>
      <c r="AL1929" s="19"/>
      <c r="AM1929" s="19"/>
      <c r="AN1929" s="20"/>
      <c r="AO1929" s="20"/>
      <c r="AP1929" s="19"/>
      <c r="AQ1929" s="19"/>
      <c r="AR1929" s="20"/>
      <c r="AS1929" s="20"/>
      <c r="AT1929" s="19"/>
      <c r="AU1929" s="19"/>
      <c r="AV1929" s="20"/>
      <c r="AW1929" s="20"/>
      <c r="AX1929" s="19"/>
      <c r="AY1929" s="19"/>
      <c r="AZ1929" s="20"/>
      <c r="BA1929" s="20"/>
      <c r="BB1929" s="19"/>
      <c r="BC1929" s="19"/>
      <c r="BD1929" s="20"/>
      <c r="BE1929" s="20"/>
      <c r="BF1929" s="19"/>
      <c r="BG1929" s="19"/>
      <c r="BH1929" s="20"/>
      <c r="BI1929" s="20"/>
      <c r="BJ1929" s="19"/>
      <c r="BK1929" s="19"/>
      <c r="BL1929" s="20"/>
      <c r="BM1929" s="20"/>
      <c r="BN1929" s="19"/>
      <c r="BO1929" s="19"/>
      <c r="BP1929" s="20"/>
      <c r="BQ1929" s="20"/>
      <c r="BT1929" s="20"/>
      <c r="BU1929" s="20"/>
      <c r="BX1929" s="20"/>
      <c r="BY1929" s="20"/>
      <c r="CB1929" s="20"/>
      <c r="CC1929" s="20"/>
      <c r="CF1929" s="20"/>
      <c r="CG1929" s="20"/>
      <c r="CJ1929" s="20"/>
      <c r="CK1929" s="20"/>
      <c r="CN1929" s="20"/>
      <c r="CO1929" s="20"/>
      <c r="CP1929" s="19"/>
      <c r="CQ1929" s="19"/>
      <c r="CR1929" s="20"/>
      <c r="CS1929" s="20"/>
      <c r="CT1929" s="19"/>
      <c r="CU1929" s="19"/>
      <c r="CV1929" s="20"/>
      <c r="CW1929" s="20"/>
      <c r="CX1929" s="96"/>
      <c r="CY1929" s="96"/>
      <c r="CZ1929" s="20"/>
      <c r="DA1929" s="20"/>
      <c r="DB1929" s="96"/>
      <c r="DC1929" s="96"/>
      <c r="DD1929" s="20"/>
      <c r="DE1929" s="20"/>
      <c r="DF1929" s="96"/>
      <c r="DG1929" s="96"/>
      <c r="DH1929" s="20"/>
      <c r="DI1929" s="20"/>
      <c r="DJ1929" s="96"/>
      <c r="DK1929" s="96"/>
      <c r="DL1929" s="20"/>
      <c r="DM1929" s="20"/>
      <c r="DN1929" s="96"/>
      <c r="DO1929" s="96"/>
      <c r="DP1929" s="20"/>
      <c r="DQ1929" s="20"/>
      <c r="DR1929" s="96"/>
      <c r="DS1929" s="96"/>
      <c r="DT1929" s="20"/>
      <c r="DU1929" s="20"/>
      <c r="DV1929" s="96"/>
      <c r="DW1929" s="96"/>
      <c r="DX1929" s="20"/>
      <c r="DY1929" s="20"/>
      <c r="DZ1929" s="56"/>
      <c r="EA1929" s="57"/>
    </row>
    <row r="1930" spans="1:131" ht="19.5" customHeight="1" x14ac:dyDescent="0.25">
      <c r="A1930" s="9">
        <v>1389</v>
      </c>
      <c r="B1930" s="10" t="s">
        <v>3947</v>
      </c>
      <c r="C1930" s="9" t="s">
        <v>3948</v>
      </c>
      <c r="E1930" s="9" t="s">
        <v>196</v>
      </c>
      <c r="F1930" s="9" t="s">
        <v>197</v>
      </c>
      <c r="H1930" s="9" t="s">
        <v>202</v>
      </c>
      <c r="I1930" s="9" t="s">
        <v>78</v>
      </c>
      <c r="J1930" s="129">
        <v>42430</v>
      </c>
      <c r="K1930" s="129">
        <v>42426</v>
      </c>
      <c r="L1930" s="129">
        <v>42704</v>
      </c>
      <c r="M1930" s="9" t="s">
        <v>20</v>
      </c>
      <c r="O1930" s="9">
        <v>26</v>
      </c>
      <c r="Q1930" s="9" t="s">
        <v>54</v>
      </c>
      <c r="S1930" s="13">
        <v>20000000</v>
      </c>
      <c r="T1930" s="13">
        <v>20000000</v>
      </c>
      <c r="U1930" s="13">
        <v>5000000</v>
      </c>
      <c r="AF1930" s="51">
        <f t="shared" si="27"/>
        <v>0</v>
      </c>
      <c r="AG1930" s="45">
        <v>15000000</v>
      </c>
      <c r="AH1930" s="11">
        <v>42426</v>
      </c>
      <c r="AI1930" s="11">
        <v>42704</v>
      </c>
      <c r="AJ1930" s="13">
        <v>20062409</v>
      </c>
      <c r="AK1930" s="13">
        <v>5000000</v>
      </c>
    </row>
    <row r="1931" spans="1:131" ht="19.5" customHeight="1" x14ac:dyDescent="0.25">
      <c r="A1931" s="9">
        <v>1390</v>
      </c>
      <c r="B1931" s="10" t="s">
        <v>3949</v>
      </c>
      <c r="C1931" s="9" t="s">
        <v>3950</v>
      </c>
      <c r="E1931" s="9" t="s">
        <v>658</v>
      </c>
      <c r="F1931" s="9" t="s">
        <v>659</v>
      </c>
      <c r="H1931" s="9" t="s">
        <v>202</v>
      </c>
      <c r="I1931" s="9" t="s">
        <v>25</v>
      </c>
      <c r="J1931" s="129">
        <v>42440</v>
      </c>
      <c r="K1931" s="129" t="s">
        <v>4013</v>
      </c>
      <c r="L1931" s="129">
        <v>42643</v>
      </c>
      <c r="M1931" s="9" t="s">
        <v>20</v>
      </c>
      <c r="O1931" s="9">
        <v>30</v>
      </c>
      <c r="Q1931" s="9" t="s">
        <v>54</v>
      </c>
      <c r="S1931" s="13">
        <v>40000000</v>
      </c>
      <c r="T1931" s="13">
        <v>40000000</v>
      </c>
      <c r="U1931" s="13">
        <v>10000000</v>
      </c>
      <c r="AF1931" s="51">
        <f t="shared" si="27"/>
        <v>0</v>
      </c>
      <c r="AG1931" s="45">
        <v>30000000</v>
      </c>
      <c r="AH1931" s="11">
        <v>42214</v>
      </c>
      <c r="AI1931" s="11">
        <v>42643</v>
      </c>
      <c r="AJ1931" s="13">
        <v>40725674</v>
      </c>
      <c r="AK1931" s="13">
        <v>10000000</v>
      </c>
    </row>
    <row r="1932" spans="1:131" ht="37.5" customHeight="1" x14ac:dyDescent="0.25">
      <c r="A1932" s="9">
        <v>1391</v>
      </c>
      <c r="B1932" s="10" t="s">
        <v>3951</v>
      </c>
      <c r="C1932" s="9" t="s">
        <v>4223</v>
      </c>
      <c r="E1932" s="9" t="s">
        <v>1355</v>
      </c>
      <c r="F1932" s="9" t="s">
        <v>1119</v>
      </c>
      <c r="H1932" s="9" t="s">
        <v>202</v>
      </c>
      <c r="I1932" s="9" t="s">
        <v>1093</v>
      </c>
      <c r="J1932" s="129">
        <v>42485</v>
      </c>
      <c r="K1932" s="129">
        <v>42356</v>
      </c>
      <c r="L1932" s="129">
        <v>42643</v>
      </c>
      <c r="M1932" s="9" t="s">
        <v>20</v>
      </c>
      <c r="O1932" s="9">
        <v>30</v>
      </c>
      <c r="Q1932" s="9" t="s">
        <v>54</v>
      </c>
      <c r="S1932" s="13">
        <v>3400000</v>
      </c>
      <c r="T1932" s="13">
        <v>3400000</v>
      </c>
      <c r="U1932" s="13">
        <v>850000</v>
      </c>
      <c r="W1932" s="13">
        <v>2500000</v>
      </c>
      <c r="AF1932" s="51">
        <f>SUM(W1932:AE1932)</f>
        <v>2500000</v>
      </c>
      <c r="AH1932" s="11">
        <v>42356</v>
      </c>
      <c r="AI1932" s="11">
        <v>42825</v>
      </c>
      <c r="AJ1932" s="13">
        <v>3350002</v>
      </c>
      <c r="AK1932" s="13">
        <v>837501</v>
      </c>
    </row>
    <row r="1933" spans="1:131" s="18" customFormat="1" ht="37.5" customHeight="1" x14ac:dyDescent="0.25">
      <c r="A1933" s="18">
        <v>1391</v>
      </c>
      <c r="B1933" s="17" t="s">
        <v>3951</v>
      </c>
      <c r="C1933" s="18" t="s">
        <v>4223</v>
      </c>
      <c r="D1933" s="19">
        <v>42684</v>
      </c>
      <c r="G1933" s="19"/>
      <c r="J1933" s="130"/>
      <c r="K1933" s="130"/>
      <c r="L1933" s="130">
        <v>42825</v>
      </c>
      <c r="R1933" s="20"/>
      <c r="S1933" s="20"/>
      <c r="T1933" s="20"/>
      <c r="U1933" s="20"/>
      <c r="V1933" s="20"/>
      <c r="W1933" s="20"/>
      <c r="X1933" s="20"/>
      <c r="Y1933" s="20"/>
      <c r="Z1933" s="20"/>
      <c r="AA1933" s="20"/>
      <c r="AB1933" s="20"/>
      <c r="AC1933" s="20"/>
      <c r="AD1933" s="20"/>
      <c r="AE1933" s="20"/>
      <c r="AF1933" s="80"/>
      <c r="AG1933" s="46"/>
      <c r="AH1933" s="19"/>
      <c r="AI1933" s="19"/>
      <c r="AJ1933" s="20"/>
      <c r="AK1933" s="20"/>
      <c r="AL1933" s="19"/>
      <c r="AM1933" s="19"/>
      <c r="AN1933" s="20"/>
      <c r="AO1933" s="20"/>
      <c r="AP1933" s="19"/>
      <c r="AQ1933" s="19"/>
      <c r="AR1933" s="20"/>
      <c r="AS1933" s="20"/>
      <c r="AT1933" s="19"/>
      <c r="AU1933" s="19"/>
      <c r="AV1933" s="20"/>
      <c r="AW1933" s="20"/>
      <c r="AX1933" s="19"/>
      <c r="AY1933" s="19"/>
      <c r="AZ1933" s="20"/>
      <c r="BA1933" s="20"/>
      <c r="BB1933" s="19"/>
      <c r="BC1933" s="19"/>
      <c r="BD1933" s="20"/>
      <c r="BE1933" s="20"/>
      <c r="BF1933" s="19"/>
      <c r="BG1933" s="19"/>
      <c r="BH1933" s="20"/>
      <c r="BI1933" s="20"/>
      <c r="BJ1933" s="19"/>
      <c r="BK1933" s="19"/>
      <c r="BL1933" s="20"/>
      <c r="BM1933" s="20"/>
      <c r="BN1933" s="19"/>
      <c r="BO1933" s="19"/>
      <c r="BP1933" s="20"/>
      <c r="BQ1933" s="20"/>
      <c r="BT1933" s="20"/>
      <c r="BU1933" s="20"/>
      <c r="BX1933" s="20"/>
      <c r="BY1933" s="20"/>
      <c r="CB1933" s="20"/>
      <c r="CC1933" s="20"/>
      <c r="CF1933" s="20"/>
      <c r="CG1933" s="20"/>
      <c r="CJ1933" s="20"/>
      <c r="CK1933" s="20"/>
      <c r="CN1933" s="20"/>
      <c r="CO1933" s="20"/>
      <c r="CP1933" s="19"/>
      <c r="CQ1933" s="19"/>
      <c r="CR1933" s="20"/>
      <c r="CS1933" s="20"/>
      <c r="CT1933" s="19"/>
      <c r="CU1933" s="19"/>
      <c r="CV1933" s="20"/>
      <c r="CW1933" s="20"/>
      <c r="CX1933" s="96"/>
      <c r="CY1933" s="96"/>
      <c r="CZ1933" s="20"/>
      <c r="DA1933" s="20"/>
      <c r="DB1933" s="96"/>
      <c r="DC1933" s="96"/>
      <c r="DD1933" s="20"/>
      <c r="DE1933" s="20"/>
      <c r="DF1933" s="96"/>
      <c r="DG1933" s="96"/>
      <c r="DH1933" s="20"/>
      <c r="DI1933" s="20"/>
      <c r="DJ1933" s="96"/>
      <c r="DK1933" s="96"/>
      <c r="DL1933" s="20"/>
      <c r="DM1933" s="20"/>
      <c r="DN1933" s="96"/>
      <c r="DO1933" s="96"/>
      <c r="DP1933" s="20"/>
      <c r="DQ1933" s="20"/>
      <c r="DR1933" s="96"/>
      <c r="DS1933" s="96"/>
      <c r="DT1933" s="20"/>
      <c r="DU1933" s="20"/>
      <c r="DV1933" s="96"/>
      <c r="DW1933" s="96"/>
      <c r="DX1933" s="20"/>
      <c r="DY1933" s="20"/>
      <c r="DZ1933" s="56"/>
      <c r="EA1933" s="57"/>
    </row>
    <row r="1934" spans="1:131" ht="30.75" customHeight="1" x14ac:dyDescent="0.25">
      <c r="A1934" s="9">
        <v>1392</v>
      </c>
      <c r="B1934" s="10" t="s">
        <v>3952</v>
      </c>
      <c r="C1934" s="9" t="s">
        <v>3953</v>
      </c>
      <c r="E1934" s="22" t="s">
        <v>171</v>
      </c>
      <c r="F1934" s="22" t="s">
        <v>172</v>
      </c>
      <c r="H1934" s="9" t="s">
        <v>202</v>
      </c>
      <c r="I1934" s="9" t="s">
        <v>25</v>
      </c>
      <c r="J1934" s="129">
        <v>42437</v>
      </c>
      <c r="K1934" s="129">
        <v>42389</v>
      </c>
      <c r="L1934" s="129">
        <v>42879</v>
      </c>
      <c r="M1934" s="9" t="s">
        <v>335</v>
      </c>
      <c r="O1934" s="9">
        <v>27</v>
      </c>
      <c r="Q1934" s="9" t="s">
        <v>54</v>
      </c>
      <c r="S1934" s="13">
        <v>12000000</v>
      </c>
      <c r="T1934" s="13">
        <v>12000000</v>
      </c>
      <c r="U1934" s="13">
        <v>3000000</v>
      </c>
      <c r="AF1934" s="51">
        <f t="shared" si="27"/>
        <v>0</v>
      </c>
      <c r="AG1934" s="45">
        <v>9000000</v>
      </c>
      <c r="AH1934" s="11">
        <v>42389</v>
      </c>
      <c r="AI1934" s="11">
        <v>42879</v>
      </c>
      <c r="AJ1934" s="13">
        <v>12060288</v>
      </c>
      <c r="AK1934" s="13">
        <v>3000000</v>
      </c>
    </row>
    <row r="1935" spans="1:131" ht="19.5" customHeight="1" x14ac:dyDescent="0.25">
      <c r="A1935" s="9">
        <v>1393</v>
      </c>
      <c r="B1935" s="10" t="s">
        <v>3954</v>
      </c>
      <c r="C1935" s="9" t="s">
        <v>3955</v>
      </c>
      <c r="E1935" s="9" t="s">
        <v>2586</v>
      </c>
      <c r="F1935" s="9" t="s">
        <v>2587</v>
      </c>
      <c r="H1935" s="9" t="s">
        <v>202</v>
      </c>
      <c r="I1935" s="9" t="s">
        <v>1007</v>
      </c>
      <c r="J1935" s="129">
        <v>42375</v>
      </c>
      <c r="K1935" s="129">
        <v>42292</v>
      </c>
      <c r="L1935" s="129">
        <v>42460</v>
      </c>
      <c r="M1935" s="9" t="s">
        <v>20</v>
      </c>
      <c r="O1935" s="9">
        <v>30</v>
      </c>
      <c r="Q1935" s="9" t="s">
        <v>61</v>
      </c>
      <c r="R1935" s="13">
        <v>14000000</v>
      </c>
      <c r="S1935" s="13">
        <v>14000000</v>
      </c>
      <c r="T1935" s="13">
        <v>14000000</v>
      </c>
      <c r="U1935" s="13">
        <v>3500000</v>
      </c>
      <c r="AF1935" s="51">
        <f t="shared" si="27"/>
        <v>0</v>
      </c>
    </row>
    <row r="1936" spans="1:131" ht="19.5" customHeight="1" x14ac:dyDescent="0.25">
      <c r="A1936" s="9">
        <v>1394</v>
      </c>
      <c r="B1936" s="10" t="s">
        <v>3956</v>
      </c>
      <c r="C1936" s="9" t="s">
        <v>3957</v>
      </c>
      <c r="E1936" s="9" t="s">
        <v>667</v>
      </c>
      <c r="F1936" s="9" t="s">
        <v>19</v>
      </c>
      <c r="H1936" s="9" t="s">
        <v>906</v>
      </c>
      <c r="I1936" s="9" t="s">
        <v>25</v>
      </c>
      <c r="O1936" s="9">
        <v>31</v>
      </c>
      <c r="AF1936" s="51">
        <f t="shared" si="27"/>
        <v>0</v>
      </c>
    </row>
    <row r="1937" spans="1:131" ht="19.5" customHeight="1" x14ac:dyDescent="0.25">
      <c r="A1937" s="9">
        <v>1395</v>
      </c>
      <c r="B1937" s="10" t="s">
        <v>3958</v>
      </c>
      <c r="C1937" s="9" t="s">
        <v>3959</v>
      </c>
      <c r="E1937" s="9" t="s">
        <v>4482</v>
      </c>
      <c r="F1937" s="9" t="s">
        <v>3960</v>
      </c>
      <c r="H1937" s="9" t="s">
        <v>202</v>
      </c>
      <c r="I1937" s="9" t="s">
        <v>78</v>
      </c>
      <c r="J1937" s="129">
        <v>42492</v>
      </c>
      <c r="K1937" s="129">
        <v>42437</v>
      </c>
      <c r="L1937" s="129">
        <v>42704</v>
      </c>
      <c r="O1937" s="9">
        <v>31</v>
      </c>
      <c r="Q1937" s="9" t="s">
        <v>54</v>
      </c>
      <c r="S1937" s="13">
        <v>12000000</v>
      </c>
      <c r="T1937" s="13">
        <v>12000000</v>
      </c>
      <c r="U1937" s="13">
        <v>3000000</v>
      </c>
      <c r="AF1937" s="51">
        <f t="shared" si="27"/>
        <v>0</v>
      </c>
      <c r="AG1937" s="45">
        <v>9000000</v>
      </c>
      <c r="AH1937" s="11">
        <v>42437</v>
      </c>
      <c r="AI1937" s="11">
        <v>42809</v>
      </c>
      <c r="AJ1937" s="13">
        <v>11936275</v>
      </c>
      <c r="AK1937" s="13">
        <v>2984069</v>
      </c>
    </row>
    <row r="1938" spans="1:131" s="18" customFormat="1" ht="19.5" customHeight="1" x14ac:dyDescent="0.25">
      <c r="A1938" s="18">
        <v>1395</v>
      </c>
      <c r="B1938" s="17" t="s">
        <v>3958</v>
      </c>
      <c r="C1938" s="18" t="s">
        <v>3959</v>
      </c>
      <c r="D1938" s="19">
        <v>42745</v>
      </c>
      <c r="G1938" s="19"/>
      <c r="J1938" s="130"/>
      <c r="K1938" s="130"/>
      <c r="L1938" s="130">
        <v>42809</v>
      </c>
      <c r="R1938" s="20"/>
      <c r="S1938" s="20"/>
      <c r="T1938" s="20"/>
      <c r="U1938" s="20"/>
      <c r="V1938" s="20"/>
      <c r="W1938" s="20"/>
      <c r="X1938" s="20"/>
      <c r="Y1938" s="20"/>
      <c r="Z1938" s="20"/>
      <c r="AA1938" s="20"/>
      <c r="AB1938" s="20"/>
      <c r="AC1938" s="20"/>
      <c r="AD1938" s="20"/>
      <c r="AE1938" s="20"/>
      <c r="AF1938" s="80"/>
      <c r="AG1938" s="46"/>
      <c r="AH1938" s="19"/>
      <c r="AI1938" s="19"/>
      <c r="AJ1938" s="20"/>
      <c r="AK1938" s="20"/>
      <c r="AL1938" s="19"/>
      <c r="AM1938" s="19"/>
      <c r="AN1938" s="20"/>
      <c r="AO1938" s="20"/>
      <c r="AP1938" s="19"/>
      <c r="AQ1938" s="19"/>
      <c r="AR1938" s="20"/>
      <c r="AS1938" s="20"/>
      <c r="AT1938" s="19"/>
      <c r="AU1938" s="19"/>
      <c r="AV1938" s="20"/>
      <c r="AW1938" s="20"/>
      <c r="AX1938" s="19"/>
      <c r="AY1938" s="19"/>
      <c r="AZ1938" s="20"/>
      <c r="BA1938" s="20"/>
      <c r="BB1938" s="19"/>
      <c r="BC1938" s="19"/>
      <c r="BD1938" s="20"/>
      <c r="BE1938" s="20"/>
      <c r="BF1938" s="19"/>
      <c r="BG1938" s="19"/>
      <c r="BH1938" s="20"/>
      <c r="BI1938" s="20"/>
      <c r="BJ1938" s="19"/>
      <c r="BK1938" s="19"/>
      <c r="BL1938" s="20"/>
      <c r="BM1938" s="20"/>
      <c r="BN1938" s="19"/>
      <c r="BO1938" s="19"/>
      <c r="BP1938" s="20"/>
      <c r="BQ1938" s="20"/>
      <c r="BT1938" s="20"/>
      <c r="BU1938" s="20"/>
      <c r="BX1938" s="20"/>
      <c r="BY1938" s="20"/>
      <c r="CB1938" s="20"/>
      <c r="CC1938" s="20"/>
      <c r="CF1938" s="20"/>
      <c r="CG1938" s="20"/>
      <c r="CJ1938" s="20"/>
      <c r="CK1938" s="20"/>
      <c r="CN1938" s="20"/>
      <c r="CO1938" s="20"/>
      <c r="CP1938" s="19"/>
      <c r="CQ1938" s="19"/>
      <c r="CR1938" s="20"/>
      <c r="CS1938" s="20"/>
      <c r="CT1938" s="19"/>
      <c r="CU1938" s="19"/>
      <c r="CV1938" s="20"/>
      <c r="CW1938" s="20"/>
      <c r="CX1938" s="96"/>
      <c r="CY1938" s="96"/>
      <c r="CZ1938" s="20"/>
      <c r="DA1938" s="20"/>
      <c r="DB1938" s="96"/>
      <c r="DC1938" s="96"/>
      <c r="DD1938" s="20"/>
      <c r="DE1938" s="20"/>
      <c r="DF1938" s="96"/>
      <c r="DG1938" s="96"/>
      <c r="DH1938" s="20"/>
      <c r="DI1938" s="20"/>
      <c r="DJ1938" s="96"/>
      <c r="DK1938" s="96"/>
      <c r="DL1938" s="20"/>
      <c r="DM1938" s="20"/>
      <c r="DN1938" s="96"/>
      <c r="DO1938" s="96"/>
      <c r="DP1938" s="20"/>
      <c r="DQ1938" s="20"/>
      <c r="DR1938" s="96"/>
      <c r="DS1938" s="96"/>
      <c r="DT1938" s="20"/>
      <c r="DU1938" s="20"/>
      <c r="DV1938" s="96"/>
      <c r="DW1938" s="96"/>
      <c r="DX1938" s="20"/>
      <c r="DY1938" s="20"/>
      <c r="DZ1938" s="56"/>
      <c r="EA1938" s="57"/>
    </row>
    <row r="1939" spans="1:131" ht="38.25" customHeight="1" x14ac:dyDescent="0.25">
      <c r="A1939" s="9">
        <v>1396</v>
      </c>
      <c r="B1939" s="10" t="s">
        <v>3961</v>
      </c>
      <c r="C1939" s="9" t="s">
        <v>3962</v>
      </c>
      <c r="E1939" s="9" t="s">
        <v>3963</v>
      </c>
      <c r="F1939" s="9" t="s">
        <v>3964</v>
      </c>
      <c r="H1939" s="9" t="s">
        <v>202</v>
      </c>
      <c r="I1939" s="9" t="s">
        <v>28</v>
      </c>
      <c r="J1939" s="129">
        <v>42461</v>
      </c>
      <c r="K1939" s="129">
        <v>42420</v>
      </c>
      <c r="L1939" s="129">
        <v>42583</v>
      </c>
      <c r="O1939" s="9">
        <v>27</v>
      </c>
      <c r="Q1939" s="9" t="s">
        <v>54</v>
      </c>
      <c r="S1939" s="13">
        <v>2000000</v>
      </c>
      <c r="T1939" s="13">
        <v>2000000</v>
      </c>
      <c r="U1939" s="13">
        <v>500000</v>
      </c>
      <c r="AF1939" s="51">
        <f t="shared" si="27"/>
        <v>0</v>
      </c>
      <c r="AH1939" s="11">
        <v>42420</v>
      </c>
      <c r="AI1939" s="11">
        <v>42583</v>
      </c>
      <c r="AJ1939" s="13">
        <v>2007620</v>
      </c>
      <c r="AK1939" s="13">
        <v>500000</v>
      </c>
    </row>
    <row r="1940" spans="1:131" s="18" customFormat="1" ht="38.25" customHeight="1" x14ac:dyDescent="0.25">
      <c r="A1940" s="18">
        <v>1396</v>
      </c>
      <c r="B1940" s="17" t="s">
        <v>3961</v>
      </c>
      <c r="C1940" s="18" t="s">
        <v>3962</v>
      </c>
      <c r="D1940" s="19">
        <v>42467</v>
      </c>
      <c r="G1940" s="19"/>
      <c r="J1940" s="130">
        <v>42475</v>
      </c>
      <c r="K1940" s="130"/>
      <c r="L1940" s="130">
        <v>42614</v>
      </c>
      <c r="R1940" s="20"/>
      <c r="S1940" s="20"/>
      <c r="T1940" s="20"/>
      <c r="U1940" s="20"/>
      <c r="V1940" s="20"/>
      <c r="W1940" s="20"/>
      <c r="X1940" s="20"/>
      <c r="Y1940" s="20"/>
      <c r="Z1940" s="20"/>
      <c r="AA1940" s="20"/>
      <c r="AB1940" s="20"/>
      <c r="AC1940" s="20"/>
      <c r="AD1940" s="20"/>
      <c r="AE1940" s="20"/>
      <c r="AF1940" s="80"/>
      <c r="AG1940" s="46"/>
      <c r="AH1940" s="19"/>
      <c r="AI1940" s="19"/>
      <c r="AJ1940" s="20"/>
      <c r="AK1940" s="20"/>
      <c r="AL1940" s="19"/>
      <c r="AM1940" s="19"/>
      <c r="AN1940" s="20"/>
      <c r="AO1940" s="20"/>
      <c r="AP1940" s="19"/>
      <c r="AQ1940" s="19"/>
      <c r="AR1940" s="20"/>
      <c r="AS1940" s="20"/>
      <c r="AT1940" s="19"/>
      <c r="AU1940" s="19"/>
      <c r="AV1940" s="20"/>
      <c r="AW1940" s="20"/>
      <c r="AX1940" s="19"/>
      <c r="AY1940" s="19"/>
      <c r="AZ1940" s="20"/>
      <c r="BA1940" s="20"/>
      <c r="BB1940" s="19"/>
      <c r="BC1940" s="19"/>
      <c r="BD1940" s="20"/>
      <c r="BE1940" s="20"/>
      <c r="BF1940" s="19"/>
      <c r="BG1940" s="19"/>
      <c r="BH1940" s="20"/>
      <c r="BI1940" s="20"/>
      <c r="BJ1940" s="19"/>
      <c r="BK1940" s="19"/>
      <c r="BL1940" s="20"/>
      <c r="BM1940" s="20"/>
      <c r="BN1940" s="19"/>
      <c r="BO1940" s="19"/>
      <c r="BP1940" s="20"/>
      <c r="BQ1940" s="20"/>
      <c r="BT1940" s="20"/>
      <c r="BU1940" s="20"/>
      <c r="BX1940" s="20"/>
      <c r="BY1940" s="20"/>
      <c r="CB1940" s="20"/>
      <c r="CC1940" s="20"/>
      <c r="CF1940" s="20"/>
      <c r="CG1940" s="20"/>
      <c r="CJ1940" s="20"/>
      <c r="CK1940" s="20"/>
      <c r="CN1940" s="20"/>
      <c r="CO1940" s="20"/>
      <c r="CP1940" s="19"/>
      <c r="CQ1940" s="19"/>
      <c r="CR1940" s="20"/>
      <c r="CS1940" s="20"/>
      <c r="CT1940" s="19"/>
      <c r="CU1940" s="19"/>
      <c r="CV1940" s="20"/>
      <c r="CW1940" s="20"/>
      <c r="CX1940" s="96"/>
      <c r="CY1940" s="96"/>
      <c r="CZ1940" s="20"/>
      <c r="DA1940" s="20"/>
      <c r="DB1940" s="96"/>
      <c r="DC1940" s="96"/>
      <c r="DD1940" s="20"/>
      <c r="DE1940" s="20"/>
      <c r="DF1940" s="96"/>
      <c r="DG1940" s="96"/>
      <c r="DH1940" s="20"/>
      <c r="DI1940" s="20"/>
      <c r="DJ1940" s="96"/>
      <c r="DK1940" s="96"/>
      <c r="DL1940" s="20"/>
      <c r="DM1940" s="20"/>
      <c r="DN1940" s="96"/>
      <c r="DO1940" s="96"/>
      <c r="DP1940" s="20"/>
      <c r="DQ1940" s="20"/>
      <c r="DR1940" s="96"/>
      <c r="DS1940" s="96"/>
      <c r="DT1940" s="20"/>
      <c r="DU1940" s="20"/>
      <c r="DV1940" s="96"/>
      <c r="DW1940" s="96"/>
      <c r="DX1940" s="20"/>
      <c r="DY1940" s="20"/>
      <c r="DZ1940" s="56"/>
      <c r="EA1940" s="57"/>
    </row>
    <row r="1941" spans="1:131" ht="19.5" customHeight="1" x14ac:dyDescent="0.25">
      <c r="A1941" s="9">
        <v>1397</v>
      </c>
      <c r="B1941" s="10" t="s">
        <v>3965</v>
      </c>
      <c r="C1941" s="9" t="s">
        <v>3966</v>
      </c>
      <c r="E1941" s="9" t="s">
        <v>3967</v>
      </c>
      <c r="F1941" s="9" t="s">
        <v>3697</v>
      </c>
      <c r="H1941" s="9" t="s">
        <v>202</v>
      </c>
      <c r="I1941" s="9" t="s">
        <v>78</v>
      </c>
      <c r="J1941" s="129">
        <v>42430</v>
      </c>
      <c r="K1941" s="129">
        <v>42392</v>
      </c>
      <c r="L1941" s="129">
        <v>42704</v>
      </c>
      <c r="O1941" s="9">
        <v>31</v>
      </c>
      <c r="Q1941" s="9" t="s">
        <v>54</v>
      </c>
      <c r="S1941" s="13">
        <v>1066000</v>
      </c>
      <c r="T1941" s="13">
        <v>1066000</v>
      </c>
      <c r="U1941" s="13">
        <v>266500</v>
      </c>
      <c r="AF1941" s="51">
        <f t="shared" si="27"/>
        <v>0</v>
      </c>
      <c r="AG1941" s="45">
        <v>799500</v>
      </c>
      <c r="AH1941" s="11">
        <v>42392</v>
      </c>
      <c r="AI1941" s="11">
        <v>42704</v>
      </c>
      <c r="AJ1941" s="13">
        <v>999933</v>
      </c>
      <c r="AK1941" s="13">
        <v>249983</v>
      </c>
    </row>
    <row r="1942" spans="1:131" ht="19.5" customHeight="1" x14ac:dyDescent="0.25">
      <c r="A1942" s="9">
        <v>1398</v>
      </c>
      <c r="B1942" s="10" t="s">
        <v>3968</v>
      </c>
      <c r="C1942" s="9" t="s">
        <v>3970</v>
      </c>
      <c r="E1942" s="9" t="s">
        <v>569</v>
      </c>
      <c r="F1942" s="9" t="s">
        <v>3969</v>
      </c>
      <c r="H1942" s="9" t="s">
        <v>202</v>
      </c>
      <c r="I1942" s="9" t="s">
        <v>25</v>
      </c>
      <c r="J1942" s="129">
        <v>42491</v>
      </c>
      <c r="K1942" s="129">
        <v>42410</v>
      </c>
      <c r="L1942" s="129">
        <v>42886</v>
      </c>
      <c r="O1942" s="9">
        <v>30</v>
      </c>
      <c r="Q1942" s="9" t="s">
        <v>54</v>
      </c>
      <c r="S1942" s="13">
        <v>13334000</v>
      </c>
      <c r="T1942" s="13">
        <v>13334000</v>
      </c>
      <c r="U1942" s="13">
        <v>3333500</v>
      </c>
      <c r="AF1942" s="51">
        <f t="shared" ref="AF1942:AF2029" si="28">SUM(V1942:AE1942)</f>
        <v>0</v>
      </c>
      <c r="AG1942" s="45">
        <v>10000000</v>
      </c>
      <c r="AH1942" s="11">
        <v>42410</v>
      </c>
      <c r="AI1942" s="11">
        <v>42886</v>
      </c>
      <c r="AJ1942" s="13">
        <v>13415499</v>
      </c>
      <c r="AK1942" s="13">
        <v>3333500</v>
      </c>
    </row>
    <row r="1943" spans="1:131" ht="19.5" customHeight="1" x14ac:dyDescent="0.25">
      <c r="A1943" s="9">
        <v>1399</v>
      </c>
      <c r="B1943" s="10" t="s">
        <v>3971</v>
      </c>
      <c r="C1943" s="9" t="s">
        <v>3972</v>
      </c>
      <c r="E1943" s="9" t="s">
        <v>196</v>
      </c>
      <c r="F1943" s="9" t="s">
        <v>197</v>
      </c>
      <c r="H1943" s="9" t="s">
        <v>202</v>
      </c>
      <c r="I1943" s="9" t="s">
        <v>78</v>
      </c>
      <c r="J1943" s="129">
        <v>42450</v>
      </c>
      <c r="K1943" s="129">
        <v>42425</v>
      </c>
      <c r="L1943" s="129">
        <v>42766</v>
      </c>
      <c r="M1943" s="9" t="s">
        <v>20</v>
      </c>
      <c r="O1943" s="9">
        <v>28</v>
      </c>
      <c r="Q1943" s="9" t="s">
        <v>54</v>
      </c>
      <c r="S1943" s="13">
        <v>20000000</v>
      </c>
      <c r="T1943" s="13">
        <v>20000000</v>
      </c>
      <c r="U1943" s="13">
        <v>5000000</v>
      </c>
      <c r="AF1943" s="51">
        <f t="shared" si="28"/>
        <v>0</v>
      </c>
      <c r="AG1943" s="45">
        <v>15000000</v>
      </c>
      <c r="AH1943" s="11">
        <v>42425</v>
      </c>
      <c r="AI1943" s="11">
        <v>42643</v>
      </c>
      <c r="AJ1943" s="13">
        <v>20009897</v>
      </c>
      <c r="AK1943" s="13">
        <v>5000000</v>
      </c>
    </row>
    <row r="1944" spans="1:131" ht="19.5" customHeight="1" x14ac:dyDescent="0.25">
      <c r="A1944" s="9">
        <v>1400</v>
      </c>
      <c r="B1944" s="10" t="s">
        <v>3973</v>
      </c>
      <c r="C1944" s="9" t="s">
        <v>3974</v>
      </c>
      <c r="E1944" s="9" t="s">
        <v>3733</v>
      </c>
      <c r="F1944" s="9" t="s">
        <v>659</v>
      </c>
      <c r="H1944" s="9" t="s">
        <v>202</v>
      </c>
      <c r="I1944" s="9" t="s">
        <v>35</v>
      </c>
      <c r="J1944" s="129">
        <v>42982</v>
      </c>
      <c r="K1944" s="129">
        <v>42103</v>
      </c>
      <c r="L1944" s="129">
        <v>43449</v>
      </c>
      <c r="M1944" s="9" t="s">
        <v>20</v>
      </c>
      <c r="O1944" s="9">
        <v>31</v>
      </c>
      <c r="Q1944" s="9" t="s">
        <v>54</v>
      </c>
      <c r="S1944" s="13">
        <v>666000000</v>
      </c>
      <c r="T1944" s="13">
        <v>666000000</v>
      </c>
      <c r="U1944" s="13">
        <v>166500000</v>
      </c>
      <c r="V1944" s="13">
        <v>498450000</v>
      </c>
      <c r="AF1944" s="51">
        <f t="shared" si="28"/>
        <v>498450000</v>
      </c>
      <c r="AH1944" s="11">
        <v>42489</v>
      </c>
      <c r="AI1944" s="11">
        <v>42916</v>
      </c>
      <c r="AJ1944" s="13">
        <v>35174412</v>
      </c>
      <c r="AK1944" s="13">
        <v>8793603</v>
      </c>
      <c r="AL1944" s="11">
        <v>42103</v>
      </c>
      <c r="AM1944" s="11">
        <v>42429</v>
      </c>
      <c r="AN1944" s="13">
        <v>2550800</v>
      </c>
      <c r="AO1944" s="13">
        <v>637700</v>
      </c>
      <c r="AP1944" s="11">
        <v>42917</v>
      </c>
      <c r="AQ1944" s="11">
        <v>43008</v>
      </c>
      <c r="AR1944" s="13">
        <v>127467646</v>
      </c>
      <c r="AS1944" s="13">
        <v>31866912</v>
      </c>
      <c r="AT1944" s="11">
        <v>43009</v>
      </c>
      <c r="AU1944" s="11">
        <v>43100</v>
      </c>
      <c r="AV1944" s="13">
        <v>332896459</v>
      </c>
      <c r="AW1944" s="13">
        <v>83224115</v>
      </c>
      <c r="AX1944" s="11">
        <v>43101</v>
      </c>
      <c r="AY1944" s="11">
        <v>43190</v>
      </c>
      <c r="AZ1944" s="13">
        <v>72430371</v>
      </c>
      <c r="BA1944" s="13">
        <v>18107593</v>
      </c>
      <c r="BB1944" s="11">
        <v>43191</v>
      </c>
      <c r="BC1944" s="11">
        <v>43281</v>
      </c>
      <c r="BD1944" s="13">
        <v>11236702</v>
      </c>
      <c r="BE1944" s="13">
        <v>2809176</v>
      </c>
      <c r="BF1944" s="11">
        <v>43282</v>
      </c>
      <c r="BG1944" s="11">
        <v>43373</v>
      </c>
      <c r="BH1944" s="13">
        <v>10727756</v>
      </c>
      <c r="BI1944" s="13">
        <v>2681939</v>
      </c>
      <c r="BJ1944" s="11">
        <v>43374</v>
      </c>
      <c r="BK1944" s="11">
        <v>43465</v>
      </c>
      <c r="BL1944" s="13">
        <v>26513358</v>
      </c>
      <c r="BM1944" s="13">
        <v>6628340</v>
      </c>
      <c r="BN1944" s="11">
        <v>43466</v>
      </c>
      <c r="BO1944" s="11">
        <v>43480</v>
      </c>
      <c r="BP1944" s="13">
        <v>29059781</v>
      </c>
      <c r="BQ1944" s="13">
        <v>7264945</v>
      </c>
      <c r="BR1944" s="11">
        <v>42103</v>
      </c>
      <c r="BS1944" s="11">
        <v>43480</v>
      </c>
      <c r="BT1944" s="13">
        <v>660934032</v>
      </c>
      <c r="BU1944" s="13">
        <v>3145635</v>
      </c>
      <c r="DZ1944" s="54">
        <v>660934032</v>
      </c>
      <c r="EA1944" s="55">
        <v>165159958</v>
      </c>
    </row>
    <row r="1945" spans="1:131" s="18" customFormat="1" ht="19.5" customHeight="1" x14ac:dyDescent="0.25">
      <c r="A1945" s="18">
        <v>1400</v>
      </c>
      <c r="B1945" s="17" t="s">
        <v>3973</v>
      </c>
      <c r="C1945" s="18" t="s">
        <v>3974</v>
      </c>
      <c r="D1945" s="19"/>
      <c r="E1945" s="18" t="s">
        <v>4869</v>
      </c>
      <c r="F1945" s="18" t="s">
        <v>659</v>
      </c>
      <c r="G1945" s="19">
        <v>42689</v>
      </c>
      <c r="J1945" s="130"/>
      <c r="K1945" s="130"/>
      <c r="L1945" s="130"/>
      <c r="R1945" s="20"/>
      <c r="S1945" s="20"/>
      <c r="T1945" s="20"/>
      <c r="U1945" s="20"/>
      <c r="V1945" s="20"/>
      <c r="W1945" s="20"/>
      <c r="X1945" s="20"/>
      <c r="Y1945" s="20"/>
      <c r="Z1945" s="20"/>
      <c r="AA1945" s="20"/>
      <c r="AB1945" s="20"/>
      <c r="AC1945" s="20"/>
      <c r="AD1945" s="20"/>
      <c r="AE1945" s="20"/>
      <c r="AF1945" s="80"/>
      <c r="AG1945" s="46"/>
      <c r="AH1945" s="19"/>
      <c r="AI1945" s="19"/>
      <c r="AJ1945" s="20"/>
      <c r="AK1945" s="20"/>
      <c r="AL1945" s="19"/>
      <c r="AM1945" s="19"/>
      <c r="AN1945" s="20"/>
      <c r="AO1945" s="20"/>
      <c r="AP1945" s="19"/>
      <c r="AQ1945" s="19"/>
      <c r="AR1945" s="20"/>
      <c r="AS1945" s="20"/>
      <c r="AT1945" s="19"/>
      <c r="AU1945" s="19"/>
      <c r="AV1945" s="20"/>
      <c r="AW1945" s="20"/>
      <c r="AX1945" s="19"/>
      <c r="AY1945" s="19"/>
      <c r="AZ1945" s="20"/>
      <c r="BA1945" s="20"/>
      <c r="BB1945" s="19"/>
      <c r="BC1945" s="19"/>
      <c r="BD1945" s="20"/>
      <c r="BE1945" s="20"/>
      <c r="BF1945" s="19"/>
      <c r="BG1945" s="19"/>
      <c r="BH1945" s="20"/>
      <c r="BI1945" s="20"/>
      <c r="BJ1945" s="19"/>
      <c r="BK1945" s="19"/>
      <c r="BL1945" s="20"/>
      <c r="BM1945" s="20"/>
      <c r="BN1945" s="19"/>
      <c r="BO1945" s="19"/>
      <c r="BP1945" s="20"/>
      <c r="BQ1945" s="20"/>
      <c r="BT1945" s="20"/>
      <c r="BU1945" s="20"/>
      <c r="BX1945" s="20"/>
      <c r="BY1945" s="20"/>
      <c r="CB1945" s="20"/>
      <c r="CC1945" s="20"/>
      <c r="CF1945" s="20"/>
      <c r="CG1945" s="20"/>
      <c r="CJ1945" s="20"/>
      <c r="CK1945" s="20"/>
      <c r="CN1945" s="20"/>
      <c r="CO1945" s="20"/>
      <c r="CP1945" s="19"/>
      <c r="CQ1945" s="19"/>
      <c r="CR1945" s="20"/>
      <c r="CS1945" s="20"/>
      <c r="CT1945" s="19"/>
      <c r="CU1945" s="19"/>
      <c r="CV1945" s="20"/>
      <c r="CW1945" s="20"/>
      <c r="CX1945" s="96"/>
      <c r="CY1945" s="96"/>
      <c r="CZ1945" s="20"/>
      <c r="DA1945" s="20"/>
      <c r="DB1945" s="96"/>
      <c r="DC1945" s="96"/>
      <c r="DD1945" s="20"/>
      <c r="DE1945" s="20"/>
      <c r="DF1945" s="96"/>
      <c r="DG1945" s="96"/>
      <c r="DH1945" s="20"/>
      <c r="DI1945" s="20"/>
      <c r="DJ1945" s="96"/>
      <c r="DK1945" s="96"/>
      <c r="DL1945" s="20"/>
      <c r="DM1945" s="20"/>
      <c r="DN1945" s="96"/>
      <c r="DO1945" s="96"/>
      <c r="DP1945" s="20"/>
      <c r="DQ1945" s="20"/>
      <c r="DR1945" s="96"/>
      <c r="DS1945" s="96"/>
      <c r="DT1945" s="20"/>
      <c r="DU1945" s="20"/>
      <c r="DV1945" s="96"/>
      <c r="DW1945" s="96"/>
      <c r="DX1945" s="20"/>
      <c r="DY1945" s="20"/>
      <c r="DZ1945" s="56"/>
      <c r="EA1945" s="57"/>
    </row>
    <row r="1946" spans="1:131" s="18" customFormat="1" ht="19.5" customHeight="1" x14ac:dyDescent="0.25">
      <c r="A1946" s="18">
        <v>1400</v>
      </c>
      <c r="B1946" s="17" t="s">
        <v>3973</v>
      </c>
      <c r="C1946" s="18" t="s">
        <v>3974</v>
      </c>
      <c r="D1946" s="19">
        <v>43203</v>
      </c>
      <c r="G1946" s="19"/>
      <c r="J1946" s="130"/>
      <c r="K1946" s="130"/>
      <c r="L1946" s="130">
        <v>43480</v>
      </c>
      <c r="R1946" s="20"/>
      <c r="S1946" s="20"/>
      <c r="T1946" s="20"/>
      <c r="U1946" s="20"/>
      <c r="V1946" s="20"/>
      <c r="W1946" s="20"/>
      <c r="X1946" s="20"/>
      <c r="Y1946" s="20"/>
      <c r="Z1946" s="20"/>
      <c r="AA1946" s="20"/>
      <c r="AB1946" s="20"/>
      <c r="AC1946" s="20"/>
      <c r="AD1946" s="20"/>
      <c r="AE1946" s="20"/>
      <c r="AF1946" s="80"/>
      <c r="AG1946" s="46"/>
      <c r="AH1946" s="19"/>
      <c r="AI1946" s="19"/>
      <c r="AJ1946" s="20"/>
      <c r="AK1946" s="20"/>
      <c r="AL1946" s="19"/>
      <c r="AM1946" s="19"/>
      <c r="AN1946" s="20"/>
      <c r="AO1946" s="20"/>
      <c r="AP1946" s="19"/>
      <c r="AQ1946" s="19"/>
      <c r="AR1946" s="20"/>
      <c r="AS1946" s="20"/>
      <c r="AT1946" s="19"/>
      <c r="AU1946" s="19"/>
      <c r="AV1946" s="20"/>
      <c r="AW1946" s="20"/>
      <c r="AX1946" s="19"/>
      <c r="AY1946" s="19"/>
      <c r="AZ1946" s="20"/>
      <c r="BA1946" s="20"/>
      <c r="BB1946" s="19"/>
      <c r="BC1946" s="19"/>
      <c r="BD1946" s="20"/>
      <c r="BE1946" s="20"/>
      <c r="BF1946" s="19"/>
      <c r="BG1946" s="19"/>
      <c r="BH1946" s="20"/>
      <c r="BI1946" s="20"/>
      <c r="BJ1946" s="19"/>
      <c r="BK1946" s="19"/>
      <c r="BL1946" s="20"/>
      <c r="BM1946" s="20"/>
      <c r="BN1946" s="19"/>
      <c r="BO1946" s="19"/>
      <c r="BP1946" s="20"/>
      <c r="BQ1946" s="20"/>
      <c r="BT1946" s="20"/>
      <c r="BU1946" s="20"/>
      <c r="BX1946" s="20"/>
      <c r="BY1946" s="20"/>
      <c r="CB1946" s="20"/>
      <c r="CC1946" s="20"/>
      <c r="CF1946" s="20"/>
      <c r="CG1946" s="20"/>
      <c r="CJ1946" s="20"/>
      <c r="CK1946" s="20"/>
      <c r="CN1946" s="20"/>
      <c r="CO1946" s="20"/>
      <c r="CP1946" s="19"/>
      <c r="CQ1946" s="19"/>
      <c r="CR1946" s="20"/>
      <c r="CS1946" s="20"/>
      <c r="CT1946" s="19"/>
      <c r="CU1946" s="19"/>
      <c r="CV1946" s="20"/>
      <c r="CW1946" s="20"/>
      <c r="CX1946" s="96"/>
      <c r="CY1946" s="96"/>
      <c r="CZ1946" s="20"/>
      <c r="DA1946" s="20"/>
      <c r="DB1946" s="96"/>
      <c r="DC1946" s="96"/>
      <c r="DD1946" s="20"/>
      <c r="DE1946" s="20"/>
      <c r="DF1946" s="96"/>
      <c r="DG1946" s="96"/>
      <c r="DH1946" s="20"/>
      <c r="DI1946" s="20"/>
      <c r="DJ1946" s="96"/>
      <c r="DK1946" s="96"/>
      <c r="DL1946" s="20"/>
      <c r="DM1946" s="20"/>
      <c r="DN1946" s="96"/>
      <c r="DO1946" s="96"/>
      <c r="DP1946" s="20"/>
      <c r="DQ1946" s="20"/>
      <c r="DR1946" s="96"/>
      <c r="DS1946" s="96"/>
      <c r="DT1946" s="20"/>
      <c r="DU1946" s="20"/>
      <c r="DV1946" s="96"/>
      <c r="DW1946" s="96"/>
      <c r="DX1946" s="20"/>
      <c r="DY1946" s="20"/>
      <c r="DZ1946" s="56"/>
      <c r="EA1946" s="57"/>
    </row>
    <row r="1947" spans="1:131" ht="19.5" customHeight="1" x14ac:dyDescent="0.25">
      <c r="A1947" s="9">
        <v>1401</v>
      </c>
      <c r="B1947" s="10" t="s">
        <v>3975</v>
      </c>
      <c r="C1947" s="9" t="s">
        <v>3976</v>
      </c>
      <c r="E1947" s="9" t="s">
        <v>3977</v>
      </c>
      <c r="F1947" s="9" t="s">
        <v>3475</v>
      </c>
      <c r="H1947" s="9" t="s">
        <v>202</v>
      </c>
      <c r="I1947" s="9" t="s">
        <v>25</v>
      </c>
      <c r="J1947" s="129">
        <v>42490</v>
      </c>
      <c r="K1947" s="129">
        <v>42095</v>
      </c>
      <c r="L1947" s="129">
        <v>43220</v>
      </c>
      <c r="M1947" s="9" t="s">
        <v>20</v>
      </c>
      <c r="O1947" s="9">
        <v>29</v>
      </c>
      <c r="Q1947" s="9" t="s">
        <v>54</v>
      </c>
      <c r="R1947" s="13">
        <v>29600000</v>
      </c>
      <c r="S1947" s="13">
        <v>29600000</v>
      </c>
      <c r="T1947" s="13">
        <v>29600000</v>
      </c>
      <c r="U1947" s="13">
        <v>5600000</v>
      </c>
      <c r="V1947" s="13">
        <v>24000000</v>
      </c>
      <c r="AF1947" s="51">
        <f t="shared" si="28"/>
        <v>24000000</v>
      </c>
      <c r="AH1947" s="11">
        <v>42644</v>
      </c>
      <c r="AI1947" s="11">
        <v>42735</v>
      </c>
      <c r="AJ1947" s="13">
        <v>3318650</v>
      </c>
      <c r="AK1947" s="13">
        <v>829663</v>
      </c>
      <c r="AL1947" s="11">
        <v>42405</v>
      </c>
      <c r="AM1947" s="11">
        <v>42643</v>
      </c>
      <c r="AN1947" s="13">
        <v>5416492</v>
      </c>
      <c r="AO1947" s="13">
        <v>1354123</v>
      </c>
      <c r="AP1947" s="11">
        <v>42736</v>
      </c>
      <c r="AQ1947" s="11">
        <v>42825</v>
      </c>
      <c r="AR1947" s="13">
        <v>2884365</v>
      </c>
      <c r="AS1947" s="13">
        <v>721091</v>
      </c>
      <c r="AT1947" s="11">
        <v>42826</v>
      </c>
      <c r="AU1947" s="11">
        <v>42916</v>
      </c>
      <c r="AV1947" s="13">
        <v>2956577</v>
      </c>
      <c r="AW1947" s="13">
        <v>739144</v>
      </c>
      <c r="AX1947" s="11">
        <v>42917</v>
      </c>
      <c r="AY1947" s="11">
        <v>43008</v>
      </c>
      <c r="AZ1947" s="13">
        <v>1495402</v>
      </c>
      <c r="BA1947" s="13">
        <v>373851</v>
      </c>
      <c r="BB1947" s="11">
        <v>43009</v>
      </c>
      <c r="BC1947" s="11">
        <v>43100</v>
      </c>
      <c r="BD1947" s="13">
        <v>1855689</v>
      </c>
      <c r="BE1947" s="13">
        <v>463922</v>
      </c>
      <c r="BF1947" s="11">
        <v>43101</v>
      </c>
      <c r="BG1947" s="11">
        <v>43190</v>
      </c>
      <c r="BH1947" s="13">
        <v>3042269</v>
      </c>
      <c r="BI1947" s="13">
        <v>760567</v>
      </c>
      <c r="BJ1947" s="11">
        <v>43191</v>
      </c>
      <c r="BK1947" s="11">
        <v>43251</v>
      </c>
      <c r="BL1947" s="13">
        <v>6094565</v>
      </c>
      <c r="BM1947" s="13">
        <v>357639</v>
      </c>
    </row>
    <row r="1948" spans="1:131" s="18" customFormat="1" ht="19.5" customHeight="1" x14ac:dyDescent="0.25">
      <c r="A1948" s="18">
        <v>1401</v>
      </c>
      <c r="B1948" s="17" t="s">
        <v>3975</v>
      </c>
      <c r="C1948" s="18" t="s">
        <v>3976</v>
      </c>
      <c r="D1948" s="19">
        <v>43188</v>
      </c>
      <c r="G1948" s="19"/>
      <c r="J1948" s="130"/>
      <c r="K1948" s="130"/>
      <c r="L1948" s="130">
        <v>43251</v>
      </c>
      <c r="R1948" s="20"/>
      <c r="S1948" s="20"/>
      <c r="T1948" s="20"/>
      <c r="U1948" s="20"/>
      <c r="V1948" s="20"/>
      <c r="W1948" s="20"/>
      <c r="X1948" s="20"/>
      <c r="Y1948" s="20"/>
      <c r="Z1948" s="20"/>
      <c r="AA1948" s="20"/>
      <c r="AB1948" s="20"/>
      <c r="AC1948" s="20"/>
      <c r="AD1948" s="20"/>
      <c r="AE1948" s="20"/>
      <c r="AF1948" s="80"/>
      <c r="AG1948" s="46"/>
      <c r="AH1948" s="19"/>
      <c r="AI1948" s="19"/>
      <c r="AJ1948" s="20"/>
      <c r="AK1948" s="20"/>
      <c r="AL1948" s="19"/>
      <c r="AM1948" s="19"/>
      <c r="AN1948" s="20"/>
      <c r="AO1948" s="20"/>
      <c r="AP1948" s="19"/>
      <c r="AQ1948" s="19"/>
      <c r="AR1948" s="20"/>
      <c r="AS1948" s="20"/>
      <c r="AT1948" s="19"/>
      <c r="AU1948" s="19"/>
      <c r="AV1948" s="20"/>
      <c r="AW1948" s="20"/>
      <c r="AX1948" s="19"/>
      <c r="AY1948" s="19"/>
      <c r="AZ1948" s="20"/>
      <c r="BA1948" s="20"/>
      <c r="BB1948" s="19"/>
      <c r="BC1948" s="19"/>
      <c r="BD1948" s="20"/>
      <c r="BE1948" s="20"/>
      <c r="BF1948" s="19"/>
      <c r="BG1948" s="19"/>
      <c r="BH1948" s="20"/>
      <c r="BI1948" s="20"/>
      <c r="BJ1948" s="19"/>
      <c r="BK1948" s="19"/>
      <c r="BL1948" s="20"/>
      <c r="BM1948" s="20"/>
      <c r="BN1948" s="19"/>
      <c r="BO1948" s="19"/>
      <c r="BP1948" s="20"/>
      <c r="BQ1948" s="20"/>
      <c r="BT1948" s="20"/>
      <c r="BU1948" s="20"/>
      <c r="BX1948" s="20"/>
      <c r="BY1948" s="20"/>
      <c r="CB1948" s="20"/>
      <c r="CC1948" s="20"/>
      <c r="CF1948" s="20"/>
      <c r="CG1948" s="20"/>
      <c r="CJ1948" s="20"/>
      <c r="CK1948" s="20"/>
      <c r="CN1948" s="20"/>
      <c r="CO1948" s="20"/>
      <c r="CP1948" s="19"/>
      <c r="CQ1948" s="19"/>
      <c r="CR1948" s="20"/>
      <c r="CS1948" s="20"/>
      <c r="CT1948" s="19"/>
      <c r="CU1948" s="19"/>
      <c r="CV1948" s="20"/>
      <c r="CW1948" s="20"/>
      <c r="CX1948" s="96"/>
      <c r="CY1948" s="96"/>
      <c r="CZ1948" s="20"/>
      <c r="DA1948" s="20"/>
      <c r="DB1948" s="96"/>
      <c r="DC1948" s="96"/>
      <c r="DD1948" s="20"/>
      <c r="DE1948" s="20"/>
      <c r="DF1948" s="96"/>
      <c r="DG1948" s="96"/>
      <c r="DH1948" s="20"/>
      <c r="DI1948" s="20"/>
      <c r="DJ1948" s="96"/>
      <c r="DK1948" s="96"/>
      <c r="DL1948" s="20"/>
      <c r="DM1948" s="20"/>
      <c r="DN1948" s="96"/>
      <c r="DO1948" s="96"/>
      <c r="DP1948" s="20"/>
      <c r="DQ1948" s="20"/>
      <c r="DR1948" s="96"/>
      <c r="DS1948" s="96"/>
      <c r="DT1948" s="20"/>
      <c r="DU1948" s="20"/>
      <c r="DV1948" s="96"/>
      <c r="DW1948" s="96"/>
      <c r="DX1948" s="20"/>
      <c r="DY1948" s="20"/>
      <c r="DZ1948" s="56"/>
      <c r="EA1948" s="57"/>
    </row>
    <row r="1949" spans="1:131" ht="19.5" customHeight="1" x14ac:dyDescent="0.25">
      <c r="A1949" s="9">
        <v>1402</v>
      </c>
      <c r="B1949" s="10" t="s">
        <v>3978</v>
      </c>
      <c r="C1949" s="9" t="s">
        <v>3979</v>
      </c>
      <c r="E1949" s="9" t="s">
        <v>2898</v>
      </c>
      <c r="F1949" s="9" t="s">
        <v>370</v>
      </c>
      <c r="H1949" s="9" t="s">
        <v>202</v>
      </c>
      <c r="I1949" s="9" t="s">
        <v>25</v>
      </c>
      <c r="J1949" s="129">
        <v>42471</v>
      </c>
      <c r="K1949" s="129">
        <v>42450</v>
      </c>
      <c r="L1949" s="129">
        <v>42886</v>
      </c>
      <c r="M1949" s="9" t="s">
        <v>20</v>
      </c>
      <c r="O1949" s="9">
        <v>27</v>
      </c>
      <c r="Q1949" s="9" t="s">
        <v>54</v>
      </c>
      <c r="S1949" s="13">
        <v>14200000</v>
      </c>
      <c r="T1949" s="13">
        <v>14200000</v>
      </c>
      <c r="U1949" s="13">
        <v>3550000</v>
      </c>
      <c r="AF1949" s="51">
        <f t="shared" si="28"/>
        <v>0</v>
      </c>
      <c r="AG1949" s="45">
        <v>8000000</v>
      </c>
      <c r="AH1949" s="11">
        <v>42450</v>
      </c>
      <c r="AI1949" s="11">
        <v>42886</v>
      </c>
      <c r="AJ1949" s="13">
        <v>14068000</v>
      </c>
      <c r="AK1949" s="13">
        <v>3517000</v>
      </c>
    </row>
    <row r="1950" spans="1:131" ht="37.5" customHeight="1" x14ac:dyDescent="0.25">
      <c r="A1950" s="9">
        <v>1403</v>
      </c>
      <c r="B1950" s="10" t="s">
        <v>3980</v>
      </c>
      <c r="C1950" s="9" t="s">
        <v>3981</v>
      </c>
      <c r="E1950" s="9" t="s">
        <v>3982</v>
      </c>
      <c r="F1950" s="9" t="s">
        <v>3983</v>
      </c>
      <c r="H1950" s="9" t="s">
        <v>906</v>
      </c>
      <c r="I1950" s="9" t="s">
        <v>25</v>
      </c>
      <c r="M1950" s="9" t="s">
        <v>335</v>
      </c>
      <c r="O1950" s="9">
        <v>24</v>
      </c>
      <c r="AF1950" s="51">
        <f t="shared" si="28"/>
        <v>0</v>
      </c>
    </row>
    <row r="1951" spans="1:131" ht="19.5" customHeight="1" x14ac:dyDescent="0.25">
      <c r="A1951" s="9">
        <v>1404</v>
      </c>
      <c r="B1951" s="10" t="s">
        <v>3984</v>
      </c>
      <c r="C1951" s="9" t="s">
        <v>3985</v>
      </c>
      <c r="E1951" s="9" t="s">
        <v>148</v>
      </c>
      <c r="F1951" s="9" t="s">
        <v>149</v>
      </c>
      <c r="H1951" s="9" t="s">
        <v>202</v>
      </c>
      <c r="I1951" s="9" t="s">
        <v>25</v>
      </c>
      <c r="J1951" s="129">
        <v>42857</v>
      </c>
      <c r="K1951" s="129">
        <v>42401</v>
      </c>
      <c r="L1951" s="129">
        <v>42886</v>
      </c>
      <c r="M1951" s="9" t="s">
        <v>20</v>
      </c>
      <c r="O1951" s="9">
        <v>28</v>
      </c>
      <c r="Q1951" s="9" t="s">
        <v>54</v>
      </c>
      <c r="R1951" s="13">
        <v>18000000</v>
      </c>
      <c r="S1951" s="13">
        <v>18000000</v>
      </c>
      <c r="T1951" s="13">
        <v>18000000</v>
      </c>
      <c r="U1951" s="13">
        <v>4500000</v>
      </c>
      <c r="AF1951" s="51">
        <f t="shared" si="28"/>
        <v>0</v>
      </c>
      <c r="AG1951" s="45">
        <v>9000000</v>
      </c>
      <c r="AH1951" s="11">
        <v>42401</v>
      </c>
      <c r="AI1951" s="11">
        <v>43100</v>
      </c>
      <c r="AJ1951" s="13">
        <v>16566859</v>
      </c>
      <c r="AK1951" s="13">
        <v>4141715</v>
      </c>
    </row>
    <row r="1952" spans="1:131" s="18" customFormat="1" ht="19.5" customHeight="1" x14ac:dyDescent="0.25">
      <c r="A1952" s="18">
        <v>1404</v>
      </c>
      <c r="B1952" s="17" t="s">
        <v>3984</v>
      </c>
      <c r="C1952" s="18" t="s">
        <v>3985</v>
      </c>
      <c r="D1952" s="19">
        <v>43019</v>
      </c>
      <c r="G1952" s="19"/>
      <c r="J1952" s="130"/>
      <c r="K1952" s="130"/>
      <c r="L1952" s="130">
        <v>43100</v>
      </c>
      <c r="R1952" s="20"/>
      <c r="S1952" s="20"/>
      <c r="T1952" s="20"/>
      <c r="U1952" s="20"/>
      <c r="V1952" s="20"/>
      <c r="W1952" s="20"/>
      <c r="X1952" s="20"/>
      <c r="Y1952" s="20"/>
      <c r="Z1952" s="20"/>
      <c r="AA1952" s="20"/>
      <c r="AB1952" s="20"/>
      <c r="AC1952" s="20"/>
      <c r="AD1952" s="20"/>
      <c r="AE1952" s="20"/>
      <c r="AF1952" s="80"/>
      <c r="AG1952" s="46"/>
      <c r="AH1952" s="19"/>
      <c r="AI1952" s="19"/>
      <c r="AJ1952" s="20"/>
      <c r="AK1952" s="20"/>
      <c r="AL1952" s="19"/>
      <c r="AM1952" s="19"/>
      <c r="AN1952" s="20"/>
      <c r="AO1952" s="20"/>
      <c r="AP1952" s="19"/>
      <c r="AQ1952" s="19"/>
      <c r="AR1952" s="20"/>
      <c r="AS1952" s="20"/>
      <c r="AT1952" s="19"/>
      <c r="AU1952" s="19"/>
      <c r="AV1952" s="20"/>
      <c r="AW1952" s="20"/>
      <c r="AX1952" s="19"/>
      <c r="AY1952" s="19"/>
      <c r="AZ1952" s="20"/>
      <c r="BA1952" s="20"/>
      <c r="BB1952" s="19"/>
      <c r="BC1952" s="19"/>
      <c r="BD1952" s="20"/>
      <c r="BE1952" s="20"/>
      <c r="BF1952" s="19"/>
      <c r="BG1952" s="19"/>
      <c r="BH1952" s="20"/>
      <c r="BI1952" s="20"/>
      <c r="BJ1952" s="19"/>
      <c r="BK1952" s="19"/>
      <c r="BL1952" s="20"/>
      <c r="BM1952" s="20"/>
      <c r="BN1952" s="19"/>
      <c r="BO1952" s="19"/>
      <c r="BP1952" s="20"/>
      <c r="BQ1952" s="20"/>
      <c r="BT1952" s="20"/>
      <c r="BU1952" s="20"/>
      <c r="BX1952" s="20"/>
      <c r="BY1952" s="20"/>
      <c r="CB1952" s="20"/>
      <c r="CC1952" s="20"/>
      <c r="CF1952" s="20"/>
      <c r="CG1952" s="20"/>
      <c r="CJ1952" s="20"/>
      <c r="CK1952" s="20"/>
      <c r="CN1952" s="20"/>
      <c r="CO1952" s="20"/>
      <c r="CP1952" s="19"/>
      <c r="CQ1952" s="19"/>
      <c r="CR1952" s="20"/>
      <c r="CS1952" s="20"/>
      <c r="CT1952" s="19"/>
      <c r="CU1952" s="19"/>
      <c r="CV1952" s="20"/>
      <c r="CW1952" s="20"/>
      <c r="CX1952" s="96"/>
      <c r="CY1952" s="96"/>
      <c r="CZ1952" s="20"/>
      <c r="DA1952" s="20"/>
      <c r="DB1952" s="96"/>
      <c r="DC1952" s="96"/>
      <c r="DD1952" s="20"/>
      <c r="DE1952" s="20"/>
      <c r="DF1952" s="96"/>
      <c r="DG1952" s="96"/>
      <c r="DH1952" s="20"/>
      <c r="DI1952" s="20"/>
      <c r="DJ1952" s="96"/>
      <c r="DK1952" s="96"/>
      <c r="DL1952" s="20"/>
      <c r="DM1952" s="20"/>
      <c r="DN1952" s="96"/>
      <c r="DO1952" s="96"/>
      <c r="DP1952" s="20"/>
      <c r="DQ1952" s="20"/>
      <c r="DR1952" s="96"/>
      <c r="DS1952" s="96"/>
      <c r="DT1952" s="20"/>
      <c r="DU1952" s="20"/>
      <c r="DV1952" s="96"/>
      <c r="DW1952" s="96"/>
      <c r="DX1952" s="20"/>
      <c r="DY1952" s="20"/>
      <c r="DZ1952" s="56"/>
      <c r="EA1952" s="57"/>
    </row>
    <row r="1953" spans="1:131" ht="19.5" customHeight="1" x14ac:dyDescent="0.25">
      <c r="A1953" s="9">
        <v>1405</v>
      </c>
      <c r="B1953" s="10" t="s">
        <v>3986</v>
      </c>
      <c r="C1953" s="9" t="s">
        <v>3987</v>
      </c>
      <c r="E1953" s="9" t="s">
        <v>2211</v>
      </c>
      <c r="F1953" s="9" t="s">
        <v>3475</v>
      </c>
      <c r="H1953" s="9" t="s">
        <v>202</v>
      </c>
      <c r="I1953" s="9" t="s">
        <v>25</v>
      </c>
      <c r="J1953" s="129">
        <v>42580</v>
      </c>
      <c r="K1953" s="129">
        <v>42377</v>
      </c>
      <c r="L1953" s="129">
        <v>43054</v>
      </c>
      <c r="M1953" s="9" t="s">
        <v>20</v>
      </c>
      <c r="O1953" s="9">
        <v>29</v>
      </c>
      <c r="Q1953" s="9" t="s">
        <v>54</v>
      </c>
      <c r="S1953" s="13">
        <v>11000000</v>
      </c>
      <c r="T1953" s="13">
        <v>11000000</v>
      </c>
      <c r="U1953" s="13">
        <v>2750000</v>
      </c>
      <c r="AF1953" s="51">
        <f t="shared" si="28"/>
        <v>0</v>
      </c>
      <c r="AG1953" s="45">
        <v>8000000</v>
      </c>
      <c r="AH1953" s="11">
        <v>42377</v>
      </c>
      <c r="AI1953" s="11">
        <v>43100</v>
      </c>
      <c r="AJ1953" s="13">
        <v>21335641</v>
      </c>
      <c r="AK1953" s="13">
        <v>5333910</v>
      </c>
      <c r="AL1953" s="11">
        <v>43101</v>
      </c>
      <c r="AM1953" s="11">
        <v>43175</v>
      </c>
      <c r="AN1953" s="13">
        <v>10033610</v>
      </c>
      <c r="AO1953" s="13">
        <v>2508402</v>
      </c>
      <c r="AP1953" s="11">
        <v>42377</v>
      </c>
      <c r="AQ1953" s="11">
        <v>43175</v>
      </c>
      <c r="AR1953" s="13">
        <v>32137189</v>
      </c>
      <c r="AS1953" s="13">
        <v>38381</v>
      </c>
      <c r="DZ1953" s="54">
        <v>32137189</v>
      </c>
      <c r="EA1953" s="55">
        <v>7880693</v>
      </c>
    </row>
    <row r="1954" spans="1:131" s="18" customFormat="1" ht="19.5" customHeight="1" x14ac:dyDescent="0.25">
      <c r="A1954" s="18">
        <v>1405</v>
      </c>
      <c r="B1954" s="17" t="s">
        <v>3986</v>
      </c>
      <c r="C1954" s="18" t="s">
        <v>3987</v>
      </c>
      <c r="D1954" s="19">
        <v>42750</v>
      </c>
      <c r="G1954" s="19"/>
      <c r="J1954" s="130"/>
      <c r="K1954" s="130"/>
      <c r="L1954" s="130">
        <v>43175</v>
      </c>
      <c r="R1954" s="20">
        <v>32156250</v>
      </c>
      <c r="S1954" s="20">
        <v>31522772</v>
      </c>
      <c r="T1954" s="20">
        <v>31522772</v>
      </c>
      <c r="U1954" s="20">
        <v>7880693</v>
      </c>
      <c r="V1954" s="20"/>
      <c r="W1954" s="20"/>
      <c r="X1954" s="20"/>
      <c r="Y1954" s="20"/>
      <c r="Z1954" s="20"/>
      <c r="AA1954" s="20"/>
      <c r="AB1954" s="20"/>
      <c r="AC1954" s="20"/>
      <c r="AD1954" s="20"/>
      <c r="AE1954" s="20"/>
      <c r="AF1954" s="80"/>
      <c r="AG1954" s="46"/>
      <c r="AH1954" s="19"/>
      <c r="AI1954" s="19"/>
      <c r="AJ1954" s="20"/>
      <c r="AK1954" s="20"/>
      <c r="AL1954" s="19"/>
      <c r="AM1954" s="19"/>
      <c r="AN1954" s="20"/>
      <c r="AO1954" s="20"/>
      <c r="AP1954" s="19"/>
      <c r="AQ1954" s="19"/>
      <c r="AR1954" s="20"/>
      <c r="AS1954" s="20"/>
      <c r="AT1954" s="19"/>
      <c r="AU1954" s="19"/>
      <c r="AV1954" s="20"/>
      <c r="AW1954" s="20"/>
      <c r="AX1954" s="19"/>
      <c r="AY1954" s="19"/>
      <c r="AZ1954" s="20"/>
      <c r="BA1954" s="20"/>
      <c r="BB1954" s="19"/>
      <c r="BC1954" s="19"/>
      <c r="BD1954" s="20"/>
      <c r="BE1954" s="20"/>
      <c r="BF1954" s="19"/>
      <c r="BG1954" s="19"/>
      <c r="BH1954" s="20"/>
      <c r="BI1954" s="20"/>
      <c r="BJ1954" s="19"/>
      <c r="BK1954" s="19"/>
      <c r="BL1954" s="20"/>
      <c r="BM1954" s="20"/>
      <c r="BN1954" s="19"/>
      <c r="BO1954" s="19"/>
      <c r="BP1954" s="20"/>
      <c r="BQ1954" s="20"/>
      <c r="BT1954" s="20"/>
      <c r="BU1954" s="20"/>
      <c r="BX1954" s="20"/>
      <c r="BY1954" s="20"/>
      <c r="CB1954" s="20"/>
      <c r="CC1954" s="20"/>
      <c r="CF1954" s="20"/>
      <c r="CG1954" s="20"/>
      <c r="CJ1954" s="20"/>
      <c r="CK1954" s="20"/>
      <c r="CN1954" s="20"/>
      <c r="CO1954" s="20"/>
      <c r="CP1954" s="19"/>
      <c r="CQ1954" s="19"/>
      <c r="CR1954" s="20"/>
      <c r="CS1954" s="20"/>
      <c r="CT1954" s="19"/>
      <c r="CU1954" s="19"/>
      <c r="CV1954" s="20"/>
      <c r="CW1954" s="20"/>
      <c r="CX1954" s="96"/>
      <c r="CY1954" s="96"/>
      <c r="CZ1954" s="20"/>
      <c r="DA1954" s="20"/>
      <c r="DB1954" s="96"/>
      <c r="DC1954" s="96"/>
      <c r="DD1954" s="20"/>
      <c r="DE1954" s="20"/>
      <c r="DF1954" s="96"/>
      <c r="DG1954" s="96"/>
      <c r="DH1954" s="20"/>
      <c r="DI1954" s="20"/>
      <c r="DJ1954" s="96"/>
      <c r="DK1954" s="96"/>
      <c r="DL1954" s="20"/>
      <c r="DM1954" s="20"/>
      <c r="DN1954" s="96"/>
      <c r="DO1954" s="96"/>
      <c r="DP1954" s="20"/>
      <c r="DQ1954" s="20"/>
      <c r="DR1954" s="96"/>
      <c r="DS1954" s="96"/>
      <c r="DT1954" s="20"/>
      <c r="DU1954" s="20"/>
      <c r="DV1954" s="96"/>
      <c r="DW1954" s="96"/>
      <c r="DX1954" s="20"/>
      <c r="DY1954" s="20"/>
      <c r="DZ1954" s="56"/>
      <c r="EA1954" s="57"/>
    </row>
    <row r="1955" spans="1:131" ht="19.5" customHeight="1" x14ac:dyDescent="0.25">
      <c r="A1955" s="9">
        <v>1406</v>
      </c>
      <c r="B1955" s="10" t="s">
        <v>3989</v>
      </c>
      <c r="C1955" s="9" t="s">
        <v>3991</v>
      </c>
      <c r="E1955" s="9" t="s">
        <v>447</v>
      </c>
      <c r="F1955" s="9" t="s">
        <v>448</v>
      </c>
      <c r="H1955" s="9" t="s">
        <v>202</v>
      </c>
      <c r="I1955" s="9" t="s">
        <v>25</v>
      </c>
      <c r="J1955" s="129">
        <v>42254</v>
      </c>
      <c r="K1955" s="129">
        <v>42254</v>
      </c>
      <c r="L1955" s="129">
        <v>42345</v>
      </c>
      <c r="O1955" s="9">
        <v>24</v>
      </c>
      <c r="Q1955" s="9" t="s">
        <v>54</v>
      </c>
      <c r="S1955" s="13">
        <v>5615000</v>
      </c>
      <c r="T1955" s="13">
        <v>5615000</v>
      </c>
      <c r="U1955" s="13">
        <v>1403750</v>
      </c>
      <c r="AF1955" s="51">
        <f t="shared" si="28"/>
        <v>0</v>
      </c>
      <c r="AH1955" s="11">
        <v>42254</v>
      </c>
      <c r="AI1955" s="11">
        <v>42345</v>
      </c>
      <c r="AJ1955" s="13">
        <v>5460000</v>
      </c>
      <c r="AK1955" s="13">
        <v>1365000</v>
      </c>
    </row>
    <row r="1956" spans="1:131" ht="19.5" customHeight="1" x14ac:dyDescent="0.25">
      <c r="A1956" s="9">
        <v>1407</v>
      </c>
      <c r="B1956" s="10" t="s">
        <v>3990</v>
      </c>
      <c r="C1956" s="9" t="s">
        <v>3992</v>
      </c>
      <c r="E1956" s="9" t="s">
        <v>447</v>
      </c>
      <c r="F1956" s="9" t="s">
        <v>448</v>
      </c>
      <c r="H1956" s="9" t="s">
        <v>202</v>
      </c>
      <c r="I1956" s="9" t="s">
        <v>25</v>
      </c>
      <c r="J1956" s="129">
        <v>42254</v>
      </c>
      <c r="K1956" s="129">
        <v>42254</v>
      </c>
      <c r="L1956" s="129">
        <v>42308</v>
      </c>
      <c r="O1956" s="9">
        <v>24</v>
      </c>
      <c r="Q1956" s="9" t="s">
        <v>54</v>
      </c>
      <c r="S1956" s="13">
        <v>2465000</v>
      </c>
      <c r="T1956" s="13">
        <v>2465000</v>
      </c>
      <c r="U1956" s="13">
        <v>616250</v>
      </c>
      <c r="AF1956" s="51">
        <f t="shared" si="28"/>
        <v>0</v>
      </c>
      <c r="AH1956" s="11">
        <v>42254</v>
      </c>
      <c r="AI1956" s="11">
        <v>42308</v>
      </c>
      <c r="AJ1956" s="13">
        <v>2340000</v>
      </c>
      <c r="AK1956" s="13">
        <v>585000</v>
      </c>
    </row>
    <row r="1957" spans="1:131" ht="19.5" customHeight="1" x14ac:dyDescent="0.25">
      <c r="A1957" s="9">
        <v>1408</v>
      </c>
      <c r="B1957" s="10" t="s">
        <v>3993</v>
      </c>
      <c r="C1957" s="9" t="s">
        <v>3996</v>
      </c>
      <c r="E1957" s="9" t="s">
        <v>447</v>
      </c>
      <c r="F1957" s="9" t="s">
        <v>448</v>
      </c>
      <c r="H1957" s="9" t="s">
        <v>202</v>
      </c>
      <c r="I1957" s="9" t="s">
        <v>25</v>
      </c>
      <c r="J1957" s="129">
        <v>42327</v>
      </c>
      <c r="K1957" s="129">
        <v>42327</v>
      </c>
      <c r="L1957" s="129">
        <v>42379</v>
      </c>
      <c r="O1957" s="9">
        <v>24</v>
      </c>
      <c r="Q1957" s="9" t="s">
        <v>54</v>
      </c>
      <c r="S1957" s="13">
        <v>8535000</v>
      </c>
      <c r="T1957" s="13">
        <v>8535000</v>
      </c>
      <c r="U1957" s="13">
        <v>2133750</v>
      </c>
      <c r="AF1957" s="51">
        <f t="shared" si="28"/>
        <v>0</v>
      </c>
      <c r="AH1957" s="11">
        <v>42327</v>
      </c>
      <c r="AI1957" s="11">
        <v>42379</v>
      </c>
      <c r="AJ1957" s="13">
        <v>8230000</v>
      </c>
      <c r="AK1957" s="13">
        <v>2057500</v>
      </c>
    </row>
    <row r="1958" spans="1:131" ht="19.5" customHeight="1" x14ac:dyDescent="0.25">
      <c r="A1958" s="9">
        <v>1409</v>
      </c>
      <c r="B1958" s="10" t="s">
        <v>3994</v>
      </c>
      <c r="C1958" s="9" t="s">
        <v>3997</v>
      </c>
      <c r="E1958" s="9" t="s">
        <v>447</v>
      </c>
      <c r="F1958" s="9" t="s">
        <v>448</v>
      </c>
      <c r="H1958" s="9" t="s">
        <v>202</v>
      </c>
      <c r="I1958" s="9" t="s">
        <v>25</v>
      </c>
      <c r="J1958" s="129">
        <v>42279</v>
      </c>
      <c r="K1958" s="129">
        <v>42279</v>
      </c>
      <c r="L1958" s="129">
        <v>42339</v>
      </c>
      <c r="O1958" s="9">
        <v>24</v>
      </c>
      <c r="Q1958" s="9" t="s">
        <v>54</v>
      </c>
      <c r="S1958" s="13">
        <v>14445000</v>
      </c>
      <c r="T1958" s="13">
        <v>14445000</v>
      </c>
      <c r="U1958" s="13">
        <v>3611250</v>
      </c>
      <c r="AF1958" s="51">
        <f t="shared" si="28"/>
        <v>0</v>
      </c>
      <c r="AH1958" s="11">
        <v>42279</v>
      </c>
      <c r="AI1958" s="11">
        <v>42339</v>
      </c>
      <c r="AJ1958" s="13">
        <v>7040000</v>
      </c>
      <c r="AK1958" s="13">
        <v>1760000</v>
      </c>
    </row>
    <row r="1959" spans="1:131" ht="19.5" customHeight="1" x14ac:dyDescent="0.25">
      <c r="A1959" s="9">
        <v>1410</v>
      </c>
      <c r="B1959" s="10" t="s">
        <v>3995</v>
      </c>
      <c r="C1959" s="9" t="s">
        <v>3998</v>
      </c>
      <c r="E1959" s="9" t="s">
        <v>447</v>
      </c>
      <c r="F1959" s="9" t="s">
        <v>448</v>
      </c>
      <c r="H1959" s="9" t="s">
        <v>202</v>
      </c>
      <c r="I1959" s="9" t="s">
        <v>25</v>
      </c>
      <c r="J1959" s="129">
        <v>42327</v>
      </c>
      <c r="K1959" s="129">
        <v>42327</v>
      </c>
      <c r="L1959" s="129">
        <v>42369</v>
      </c>
      <c r="O1959" s="9">
        <v>24</v>
      </c>
      <c r="Q1959" s="9" t="s">
        <v>54</v>
      </c>
      <c r="S1959" s="13">
        <v>6000000</v>
      </c>
      <c r="T1959" s="13">
        <v>6000000</v>
      </c>
      <c r="U1959" s="13">
        <v>1500000</v>
      </c>
      <c r="AF1959" s="51">
        <f t="shared" si="28"/>
        <v>0</v>
      </c>
      <c r="AH1959" s="11">
        <v>42327</v>
      </c>
      <c r="AI1959" s="11">
        <v>42369</v>
      </c>
      <c r="AJ1959" s="13">
        <v>5885000</v>
      </c>
      <c r="AK1959" s="13">
        <v>1471250</v>
      </c>
    </row>
    <row r="1960" spans="1:131" ht="38.25" customHeight="1" x14ac:dyDescent="0.25">
      <c r="A1960" s="9">
        <v>1411</v>
      </c>
      <c r="B1960" s="10" t="s">
        <v>3999</v>
      </c>
      <c r="C1960" s="9" t="s">
        <v>4000</v>
      </c>
      <c r="E1960" s="9" t="s">
        <v>4001</v>
      </c>
      <c r="F1960" s="9" t="s">
        <v>4002</v>
      </c>
      <c r="H1960" s="9" t="s">
        <v>202</v>
      </c>
      <c r="I1960" s="9" t="s">
        <v>1093</v>
      </c>
      <c r="J1960" s="129">
        <v>42522</v>
      </c>
      <c r="K1960" s="129">
        <v>42415</v>
      </c>
      <c r="L1960" s="129">
        <v>42947</v>
      </c>
      <c r="O1960" s="9">
        <v>29</v>
      </c>
      <c r="Q1960" s="9" t="s">
        <v>54</v>
      </c>
      <c r="S1960" s="13">
        <v>13000000</v>
      </c>
      <c r="T1960" s="13">
        <v>13000000</v>
      </c>
      <c r="U1960" s="13">
        <v>3250000</v>
      </c>
      <c r="AF1960" s="51">
        <v>9000000</v>
      </c>
      <c r="AH1960" s="11">
        <v>42415</v>
      </c>
      <c r="AI1960" s="11">
        <v>42947</v>
      </c>
      <c r="AJ1960" s="13">
        <v>12450956</v>
      </c>
      <c r="AK1960" s="13">
        <v>3112739</v>
      </c>
    </row>
    <row r="1961" spans="1:131" s="18" customFormat="1" ht="38.25" customHeight="1" x14ac:dyDescent="0.25">
      <c r="A1961" s="18">
        <v>1411</v>
      </c>
      <c r="B1961" s="17" t="s">
        <v>3999</v>
      </c>
      <c r="C1961" s="18" t="s">
        <v>5576</v>
      </c>
      <c r="D1961" s="19">
        <v>42975</v>
      </c>
      <c r="G1961" s="19"/>
      <c r="J1961" s="130"/>
      <c r="K1961" s="130"/>
      <c r="L1961" s="130"/>
      <c r="R1961" s="20"/>
      <c r="S1961" s="20"/>
      <c r="T1961" s="20"/>
      <c r="U1961" s="20"/>
      <c r="V1961" s="20"/>
      <c r="W1961" s="20"/>
      <c r="X1961" s="20"/>
      <c r="Y1961" s="20"/>
      <c r="Z1961" s="20"/>
      <c r="AA1961" s="20"/>
      <c r="AB1961" s="20"/>
      <c r="AC1961" s="20"/>
      <c r="AD1961" s="20"/>
      <c r="AE1961" s="20"/>
      <c r="AF1961" s="80"/>
      <c r="AG1961" s="46"/>
      <c r="AH1961" s="19"/>
      <c r="AI1961" s="19"/>
      <c r="AJ1961" s="20"/>
      <c r="AK1961" s="20"/>
      <c r="AL1961" s="19"/>
      <c r="AM1961" s="19"/>
      <c r="AN1961" s="20"/>
      <c r="AO1961" s="20"/>
      <c r="AP1961" s="19"/>
      <c r="AQ1961" s="19"/>
      <c r="AR1961" s="20"/>
      <c r="AS1961" s="20"/>
      <c r="AT1961" s="19"/>
      <c r="AU1961" s="19"/>
      <c r="AV1961" s="20"/>
      <c r="AW1961" s="20"/>
      <c r="AX1961" s="19"/>
      <c r="AY1961" s="19"/>
      <c r="AZ1961" s="20"/>
      <c r="BA1961" s="20"/>
      <c r="BB1961" s="19"/>
      <c r="BC1961" s="19"/>
      <c r="BD1961" s="20"/>
      <c r="BE1961" s="20"/>
      <c r="BF1961" s="19"/>
      <c r="BG1961" s="19"/>
      <c r="BH1961" s="20"/>
      <c r="BI1961" s="20"/>
      <c r="BJ1961" s="19"/>
      <c r="BK1961" s="19"/>
      <c r="BL1961" s="20"/>
      <c r="BM1961" s="20"/>
      <c r="BN1961" s="19"/>
      <c r="BO1961" s="19"/>
      <c r="BP1961" s="20"/>
      <c r="BQ1961" s="20"/>
      <c r="BT1961" s="20"/>
      <c r="BU1961" s="20"/>
      <c r="BX1961" s="20"/>
      <c r="BY1961" s="20"/>
      <c r="CB1961" s="20"/>
      <c r="CC1961" s="20"/>
      <c r="CF1961" s="20"/>
      <c r="CG1961" s="20"/>
      <c r="CJ1961" s="20"/>
      <c r="CK1961" s="20"/>
      <c r="CN1961" s="20"/>
      <c r="CO1961" s="20"/>
      <c r="CP1961" s="19"/>
      <c r="CQ1961" s="19"/>
      <c r="CR1961" s="20"/>
      <c r="CS1961" s="20"/>
      <c r="CT1961" s="19"/>
      <c r="CU1961" s="19"/>
      <c r="CV1961" s="20"/>
      <c r="CW1961" s="20"/>
      <c r="CX1961" s="96"/>
      <c r="CY1961" s="96"/>
      <c r="CZ1961" s="20"/>
      <c r="DA1961" s="20"/>
      <c r="DB1961" s="96"/>
      <c r="DC1961" s="96"/>
      <c r="DD1961" s="20"/>
      <c r="DE1961" s="20"/>
      <c r="DF1961" s="96"/>
      <c r="DG1961" s="96"/>
      <c r="DH1961" s="20"/>
      <c r="DI1961" s="20"/>
      <c r="DJ1961" s="96"/>
      <c r="DK1961" s="96"/>
      <c r="DL1961" s="20"/>
      <c r="DM1961" s="20"/>
      <c r="DN1961" s="96"/>
      <c r="DO1961" s="96"/>
      <c r="DP1961" s="20"/>
      <c r="DQ1961" s="20"/>
      <c r="DR1961" s="96"/>
      <c r="DS1961" s="96"/>
      <c r="DT1961" s="20"/>
      <c r="DU1961" s="20"/>
      <c r="DV1961" s="96"/>
      <c r="DW1961" s="96"/>
      <c r="DX1961" s="20"/>
      <c r="DY1961" s="20"/>
      <c r="DZ1961" s="56"/>
      <c r="EA1961" s="57"/>
    </row>
    <row r="1962" spans="1:131" ht="19.5" customHeight="1" x14ac:dyDescent="0.25">
      <c r="A1962" s="9">
        <v>1412</v>
      </c>
      <c r="B1962" s="10" t="s">
        <v>4003</v>
      </c>
      <c r="C1962" s="9" t="s">
        <v>4004</v>
      </c>
      <c r="E1962" s="9" t="s">
        <v>3014</v>
      </c>
      <c r="F1962" s="9" t="s">
        <v>427</v>
      </c>
      <c r="H1962" s="9" t="s">
        <v>202</v>
      </c>
      <c r="I1962" s="9" t="s">
        <v>25</v>
      </c>
      <c r="J1962" s="129">
        <v>42277</v>
      </c>
      <c r="K1962" s="129">
        <v>42276</v>
      </c>
      <c r="L1962" s="129">
        <v>42460</v>
      </c>
      <c r="O1962" s="9">
        <v>29</v>
      </c>
      <c r="Q1962" s="9" t="s">
        <v>54</v>
      </c>
      <c r="S1962" s="13">
        <v>9600000</v>
      </c>
      <c r="T1962" s="13">
        <v>9600000</v>
      </c>
      <c r="U1962" s="13">
        <v>2400000</v>
      </c>
      <c r="AF1962" s="51">
        <f t="shared" si="28"/>
        <v>0</v>
      </c>
      <c r="AG1962" s="45">
        <v>7200000</v>
      </c>
      <c r="AH1962" s="11">
        <v>42276</v>
      </c>
      <c r="AI1962" s="11">
        <v>42643</v>
      </c>
      <c r="AJ1962" s="13">
        <v>23026500</v>
      </c>
      <c r="AK1962" s="13">
        <v>5700000</v>
      </c>
    </row>
    <row r="1963" spans="1:131" s="18" customFormat="1" ht="19.5" customHeight="1" x14ac:dyDescent="0.25">
      <c r="A1963" s="18">
        <v>1412</v>
      </c>
      <c r="B1963" s="17" t="s">
        <v>4003</v>
      </c>
      <c r="C1963" s="18" t="s">
        <v>4004</v>
      </c>
      <c r="D1963" s="19">
        <v>42465</v>
      </c>
      <c r="G1963" s="19"/>
      <c r="J1963" s="130"/>
      <c r="K1963" s="130"/>
      <c r="L1963" s="130" t="s">
        <v>4005</v>
      </c>
      <c r="R1963" s="20"/>
      <c r="S1963" s="20">
        <v>22800000</v>
      </c>
      <c r="T1963" s="20">
        <v>22800000</v>
      </c>
      <c r="U1963" s="20">
        <v>5700000</v>
      </c>
      <c r="V1963" s="20"/>
      <c r="W1963" s="20"/>
      <c r="X1963" s="20"/>
      <c r="Y1963" s="20"/>
      <c r="Z1963" s="20"/>
      <c r="AA1963" s="20"/>
      <c r="AB1963" s="20"/>
      <c r="AC1963" s="20"/>
      <c r="AD1963" s="20"/>
      <c r="AE1963" s="20"/>
      <c r="AF1963" s="80">
        <f t="shared" si="28"/>
        <v>0</v>
      </c>
      <c r="AG1963" s="46"/>
      <c r="AH1963" s="19"/>
      <c r="AI1963" s="19"/>
      <c r="AJ1963" s="20"/>
      <c r="AK1963" s="20"/>
      <c r="AL1963" s="19"/>
      <c r="AM1963" s="19"/>
      <c r="AN1963" s="20"/>
      <c r="AO1963" s="20"/>
      <c r="AP1963" s="19"/>
      <c r="AQ1963" s="19"/>
      <c r="AR1963" s="20"/>
      <c r="AS1963" s="20"/>
      <c r="AT1963" s="19"/>
      <c r="AU1963" s="19"/>
      <c r="AV1963" s="20"/>
      <c r="AW1963" s="20"/>
      <c r="AX1963" s="19"/>
      <c r="AY1963" s="19"/>
      <c r="AZ1963" s="20"/>
      <c r="BA1963" s="20"/>
      <c r="BB1963" s="19"/>
      <c r="BC1963" s="19"/>
      <c r="BD1963" s="20"/>
      <c r="BE1963" s="20"/>
      <c r="BF1963" s="19"/>
      <c r="BG1963" s="19"/>
      <c r="BH1963" s="20"/>
      <c r="BI1963" s="20"/>
      <c r="BJ1963" s="19"/>
      <c r="BK1963" s="19"/>
      <c r="BL1963" s="20"/>
      <c r="BM1963" s="20"/>
      <c r="BN1963" s="19"/>
      <c r="BO1963" s="19"/>
      <c r="BP1963" s="20"/>
      <c r="BQ1963" s="20"/>
      <c r="BT1963" s="20"/>
      <c r="BU1963" s="20"/>
      <c r="BX1963" s="20"/>
      <c r="BY1963" s="20"/>
      <c r="CB1963" s="20"/>
      <c r="CC1963" s="20"/>
      <c r="CF1963" s="20"/>
      <c r="CG1963" s="20"/>
      <c r="CJ1963" s="20"/>
      <c r="CK1963" s="20"/>
      <c r="CN1963" s="20"/>
      <c r="CO1963" s="20"/>
      <c r="CP1963" s="19"/>
      <c r="CQ1963" s="19"/>
      <c r="CR1963" s="20"/>
      <c r="CS1963" s="20"/>
      <c r="CT1963" s="19"/>
      <c r="CU1963" s="19"/>
      <c r="CV1963" s="20"/>
      <c r="CW1963" s="20"/>
      <c r="CX1963" s="96"/>
      <c r="CY1963" s="96"/>
      <c r="CZ1963" s="20"/>
      <c r="DA1963" s="20"/>
      <c r="DB1963" s="96"/>
      <c r="DC1963" s="96"/>
      <c r="DD1963" s="20"/>
      <c r="DE1963" s="20"/>
      <c r="DF1963" s="96"/>
      <c r="DG1963" s="96"/>
      <c r="DH1963" s="20"/>
      <c r="DI1963" s="20"/>
      <c r="DJ1963" s="96"/>
      <c r="DK1963" s="96"/>
      <c r="DL1963" s="20"/>
      <c r="DM1963" s="20"/>
      <c r="DN1963" s="96"/>
      <c r="DO1963" s="96"/>
      <c r="DP1963" s="20"/>
      <c r="DQ1963" s="20"/>
      <c r="DR1963" s="96"/>
      <c r="DS1963" s="96"/>
      <c r="DT1963" s="20"/>
      <c r="DU1963" s="20"/>
      <c r="DV1963" s="96"/>
      <c r="DW1963" s="96"/>
      <c r="DX1963" s="20"/>
      <c r="DY1963" s="20"/>
      <c r="DZ1963" s="56"/>
      <c r="EA1963" s="57"/>
    </row>
    <row r="1964" spans="1:131" ht="19.5" customHeight="1" x14ac:dyDescent="0.25">
      <c r="A1964" s="9">
        <v>1413</v>
      </c>
      <c r="B1964" s="10" t="s">
        <v>4006</v>
      </c>
      <c r="C1964" s="9" t="s">
        <v>4007</v>
      </c>
      <c r="E1964" s="9" t="s">
        <v>5306</v>
      </c>
      <c r="F1964" s="9" t="s">
        <v>2405</v>
      </c>
      <c r="H1964" s="9" t="s">
        <v>202</v>
      </c>
      <c r="I1964" s="9" t="s">
        <v>25</v>
      </c>
      <c r="J1964" s="129">
        <v>42430</v>
      </c>
      <c r="K1964" s="129">
        <v>42430</v>
      </c>
      <c r="L1964" s="129">
        <v>42735</v>
      </c>
      <c r="O1964" s="9">
        <v>30</v>
      </c>
      <c r="Q1964" s="9" t="s">
        <v>54</v>
      </c>
      <c r="S1964" s="13">
        <v>9850000</v>
      </c>
      <c r="T1964" s="13">
        <v>9850000</v>
      </c>
      <c r="U1964" s="13">
        <v>2462500</v>
      </c>
      <c r="AF1964" s="51">
        <f t="shared" si="28"/>
        <v>0</v>
      </c>
      <c r="AG1964" s="45">
        <v>7350000</v>
      </c>
      <c r="AH1964" s="11">
        <v>42430</v>
      </c>
      <c r="AI1964" s="11">
        <v>42735</v>
      </c>
      <c r="AJ1964" s="13">
        <v>10471296</v>
      </c>
      <c r="AK1964" s="13">
        <v>2462500</v>
      </c>
    </row>
    <row r="1965" spans="1:131" ht="19.5" customHeight="1" x14ac:dyDescent="0.25">
      <c r="A1965" s="9">
        <v>1414</v>
      </c>
      <c r="B1965" s="10" t="s">
        <v>4008</v>
      </c>
      <c r="C1965" s="9" t="s">
        <v>4009</v>
      </c>
      <c r="E1965" s="9" t="s">
        <v>5306</v>
      </c>
      <c r="F1965" s="9" t="s">
        <v>2405</v>
      </c>
      <c r="H1965" s="9" t="s">
        <v>202</v>
      </c>
      <c r="I1965" s="9" t="s">
        <v>1093</v>
      </c>
      <c r="J1965" s="129">
        <v>42450</v>
      </c>
      <c r="K1965" s="129">
        <v>42430</v>
      </c>
      <c r="L1965" s="129">
        <v>42735</v>
      </c>
      <c r="O1965" s="9">
        <v>25</v>
      </c>
      <c r="Q1965" s="9" t="s">
        <v>54</v>
      </c>
      <c r="S1965" s="13">
        <v>8750000</v>
      </c>
      <c r="T1965" s="13">
        <v>8750000</v>
      </c>
      <c r="U1965" s="13">
        <v>2187500</v>
      </c>
      <c r="AF1965" s="51">
        <f t="shared" si="28"/>
        <v>0</v>
      </c>
      <c r="AG1965" s="45">
        <v>6350000</v>
      </c>
      <c r="AH1965" s="11">
        <v>42430</v>
      </c>
      <c r="AI1965" s="11">
        <v>42735</v>
      </c>
      <c r="AJ1965" s="13">
        <v>10355025</v>
      </c>
      <c r="AK1965" s="13">
        <v>2187500</v>
      </c>
    </row>
    <row r="1966" spans="1:131" ht="19.5" customHeight="1" x14ac:dyDescent="0.25">
      <c r="A1966" s="9">
        <v>1415</v>
      </c>
      <c r="B1966" s="10" t="s">
        <v>4010</v>
      </c>
      <c r="C1966" s="9" t="s">
        <v>4011</v>
      </c>
      <c r="E1966" s="9" t="s">
        <v>447</v>
      </c>
      <c r="F1966" s="9" t="s">
        <v>448</v>
      </c>
      <c r="H1966" s="9" t="s">
        <v>202</v>
      </c>
      <c r="I1966" s="9" t="s">
        <v>25</v>
      </c>
      <c r="J1966" s="129">
        <v>42391</v>
      </c>
      <c r="K1966" s="129">
        <v>42391</v>
      </c>
      <c r="L1966" s="129">
        <v>42491</v>
      </c>
      <c r="O1966" s="9">
        <v>24</v>
      </c>
      <c r="Q1966" s="9" t="s">
        <v>54</v>
      </c>
      <c r="S1966" s="13">
        <v>20990000</v>
      </c>
      <c r="T1966" s="13">
        <v>20990000</v>
      </c>
      <c r="U1966" s="13">
        <v>5247500</v>
      </c>
      <c r="AF1966" s="51">
        <f t="shared" si="28"/>
        <v>0</v>
      </c>
      <c r="AH1966" s="11">
        <v>42391</v>
      </c>
      <c r="AI1966" s="11">
        <v>42491</v>
      </c>
      <c r="AJ1966" s="13">
        <v>16007614</v>
      </c>
      <c r="AK1966" s="13">
        <v>4001904</v>
      </c>
    </row>
    <row r="1967" spans="1:131" ht="34.5" customHeight="1" x14ac:dyDescent="0.25">
      <c r="A1967" s="9">
        <v>1416</v>
      </c>
      <c r="B1967" s="10" t="s">
        <v>4012</v>
      </c>
      <c r="C1967" s="9" t="s">
        <v>4014</v>
      </c>
      <c r="E1967" s="9" t="s">
        <v>4015</v>
      </c>
      <c r="F1967" s="9" t="s">
        <v>3517</v>
      </c>
      <c r="H1967" s="9" t="s">
        <v>202</v>
      </c>
      <c r="I1967" s="9" t="s">
        <v>25</v>
      </c>
      <c r="J1967" s="129">
        <v>42252</v>
      </c>
      <c r="K1967" s="129">
        <v>42217</v>
      </c>
      <c r="L1967" s="129">
        <v>42613</v>
      </c>
      <c r="O1967" s="9">
        <v>28</v>
      </c>
      <c r="Q1967" s="9" t="s">
        <v>54</v>
      </c>
      <c r="S1967" s="13">
        <v>10000000</v>
      </c>
      <c r="T1967" s="13">
        <v>10000000</v>
      </c>
      <c r="U1967" s="13">
        <v>2500000</v>
      </c>
      <c r="AF1967" s="51">
        <f t="shared" si="28"/>
        <v>0</v>
      </c>
      <c r="AG1967" s="45">
        <v>7500000</v>
      </c>
      <c r="AH1967" s="11">
        <v>42217</v>
      </c>
      <c r="AI1967" s="11">
        <v>42613</v>
      </c>
      <c r="AJ1967" s="13">
        <v>9629293</v>
      </c>
      <c r="AK1967" s="13">
        <v>2407323</v>
      </c>
    </row>
    <row r="1968" spans="1:131" ht="34.5" customHeight="1" x14ac:dyDescent="0.25">
      <c r="A1968" s="9">
        <v>1417</v>
      </c>
      <c r="B1968" s="10" t="s">
        <v>4016</v>
      </c>
      <c r="C1968" s="9" t="s">
        <v>4017</v>
      </c>
      <c r="E1968" s="9" t="s">
        <v>4018</v>
      </c>
      <c r="F1968" s="9" t="s">
        <v>4019</v>
      </c>
      <c r="H1968" s="9" t="s">
        <v>202</v>
      </c>
      <c r="I1968" s="9" t="s">
        <v>1093</v>
      </c>
      <c r="J1968" s="129">
        <v>42427</v>
      </c>
      <c r="K1968" s="129">
        <v>42156</v>
      </c>
      <c r="L1968" s="129">
        <v>42674</v>
      </c>
      <c r="O1968" s="9">
        <v>27</v>
      </c>
      <c r="Q1968" s="9" t="s">
        <v>54</v>
      </c>
      <c r="S1968" s="13">
        <v>13000000</v>
      </c>
      <c r="T1968" s="13">
        <v>13000000</v>
      </c>
      <c r="U1968" s="13">
        <v>3250000</v>
      </c>
      <c r="AF1968" s="51">
        <f t="shared" si="28"/>
        <v>0</v>
      </c>
      <c r="AG1968" s="45">
        <v>9750000</v>
      </c>
      <c r="AH1968" s="11">
        <v>42156</v>
      </c>
      <c r="AI1968" s="11">
        <v>42766</v>
      </c>
      <c r="AJ1968" s="13">
        <v>13039714</v>
      </c>
      <c r="AK1968" s="13">
        <v>3250000</v>
      </c>
    </row>
    <row r="1969" spans="1:131" s="18" customFormat="1" ht="34.5" customHeight="1" x14ac:dyDescent="0.25">
      <c r="A1969" s="18">
        <v>1417</v>
      </c>
      <c r="B1969" s="17" t="s">
        <v>4016</v>
      </c>
      <c r="C1969" s="18" t="s">
        <v>4017</v>
      </c>
      <c r="D1969" s="19">
        <v>42800</v>
      </c>
      <c r="G1969" s="19"/>
      <c r="J1969" s="130"/>
      <c r="K1969" s="130"/>
      <c r="L1969" s="130">
        <v>42766</v>
      </c>
      <c r="R1969" s="20"/>
      <c r="S1969" s="20"/>
      <c r="T1969" s="20"/>
      <c r="U1969" s="20"/>
      <c r="V1969" s="20"/>
      <c r="W1969" s="20"/>
      <c r="X1969" s="20"/>
      <c r="Y1969" s="20"/>
      <c r="Z1969" s="20"/>
      <c r="AA1969" s="20"/>
      <c r="AB1969" s="20"/>
      <c r="AC1969" s="20"/>
      <c r="AD1969" s="20"/>
      <c r="AE1969" s="20"/>
      <c r="AF1969" s="80"/>
      <c r="AG1969" s="46"/>
      <c r="AH1969" s="19"/>
      <c r="AI1969" s="19"/>
      <c r="AJ1969" s="20"/>
      <c r="AK1969" s="20"/>
      <c r="AL1969" s="19"/>
      <c r="AM1969" s="19"/>
      <c r="AN1969" s="20"/>
      <c r="AO1969" s="20"/>
      <c r="AP1969" s="19"/>
      <c r="AQ1969" s="19"/>
      <c r="AR1969" s="20"/>
      <c r="AS1969" s="20"/>
      <c r="AT1969" s="19"/>
      <c r="AU1969" s="19"/>
      <c r="AV1969" s="20"/>
      <c r="AW1969" s="20"/>
      <c r="AX1969" s="19"/>
      <c r="AY1969" s="19"/>
      <c r="AZ1969" s="20"/>
      <c r="BA1969" s="20"/>
      <c r="BB1969" s="19"/>
      <c r="BC1969" s="19"/>
      <c r="BD1969" s="20"/>
      <c r="BE1969" s="20"/>
      <c r="BF1969" s="19"/>
      <c r="BG1969" s="19"/>
      <c r="BH1969" s="20"/>
      <c r="BI1969" s="20"/>
      <c r="BJ1969" s="19"/>
      <c r="BK1969" s="19"/>
      <c r="BL1969" s="20"/>
      <c r="BM1969" s="20"/>
      <c r="BN1969" s="19"/>
      <c r="BO1969" s="19"/>
      <c r="BP1969" s="20"/>
      <c r="BQ1969" s="20"/>
      <c r="BT1969" s="20"/>
      <c r="BU1969" s="20"/>
      <c r="BX1969" s="20"/>
      <c r="BY1969" s="20"/>
      <c r="CB1969" s="20"/>
      <c r="CC1969" s="20"/>
      <c r="CF1969" s="20"/>
      <c r="CG1969" s="20"/>
      <c r="CJ1969" s="20"/>
      <c r="CK1969" s="20"/>
      <c r="CN1969" s="20"/>
      <c r="CO1969" s="20"/>
      <c r="CP1969" s="19"/>
      <c r="CQ1969" s="19"/>
      <c r="CR1969" s="20"/>
      <c r="CS1969" s="20"/>
      <c r="CT1969" s="19"/>
      <c r="CU1969" s="19"/>
      <c r="CV1969" s="20"/>
      <c r="CW1969" s="20"/>
      <c r="CX1969" s="96"/>
      <c r="CY1969" s="96"/>
      <c r="CZ1969" s="20"/>
      <c r="DA1969" s="20"/>
      <c r="DB1969" s="96"/>
      <c r="DC1969" s="96"/>
      <c r="DD1969" s="20"/>
      <c r="DE1969" s="20"/>
      <c r="DF1969" s="96"/>
      <c r="DG1969" s="96"/>
      <c r="DH1969" s="20"/>
      <c r="DI1969" s="20"/>
      <c r="DJ1969" s="96"/>
      <c r="DK1969" s="96"/>
      <c r="DL1969" s="20"/>
      <c r="DM1969" s="20"/>
      <c r="DN1969" s="96"/>
      <c r="DO1969" s="96"/>
      <c r="DP1969" s="20"/>
      <c r="DQ1969" s="20"/>
      <c r="DR1969" s="96"/>
      <c r="DS1969" s="96"/>
      <c r="DT1969" s="20"/>
      <c r="DU1969" s="20"/>
      <c r="DV1969" s="96"/>
      <c r="DW1969" s="96"/>
      <c r="DX1969" s="20"/>
      <c r="DY1969" s="20"/>
      <c r="DZ1969" s="56"/>
      <c r="EA1969" s="57"/>
    </row>
    <row r="1970" spans="1:131" ht="19.5" customHeight="1" x14ac:dyDescent="0.25">
      <c r="A1970" s="9">
        <v>1418</v>
      </c>
      <c r="B1970" s="10" t="s">
        <v>4020</v>
      </c>
      <c r="C1970" s="9" t="s">
        <v>4021</v>
      </c>
      <c r="E1970" s="9" t="s">
        <v>4022</v>
      </c>
      <c r="F1970" s="9" t="s">
        <v>4023</v>
      </c>
      <c r="H1970" s="9" t="s">
        <v>202</v>
      </c>
      <c r="I1970" s="9" t="s">
        <v>1093</v>
      </c>
      <c r="J1970" s="129">
        <v>42432</v>
      </c>
      <c r="K1970" s="129">
        <v>42396</v>
      </c>
      <c r="L1970" s="129">
        <v>42776</v>
      </c>
      <c r="O1970" s="9">
        <v>27</v>
      </c>
      <c r="Q1970" s="9" t="s">
        <v>54</v>
      </c>
      <c r="S1970" s="13">
        <v>12500000</v>
      </c>
      <c r="T1970" s="13">
        <v>12500000</v>
      </c>
      <c r="U1970" s="13">
        <v>3125000</v>
      </c>
      <c r="AF1970" s="51">
        <f t="shared" si="28"/>
        <v>0</v>
      </c>
      <c r="AG1970" s="45">
        <v>9290000</v>
      </c>
      <c r="AH1970" s="11">
        <v>42432</v>
      </c>
      <c r="AI1970" s="11">
        <v>42886</v>
      </c>
      <c r="AJ1970" s="13">
        <v>12200812</v>
      </c>
      <c r="AK1970" s="13">
        <v>3050203</v>
      </c>
    </row>
    <row r="1971" spans="1:131" s="18" customFormat="1" ht="19.5" customHeight="1" x14ac:dyDescent="0.25">
      <c r="A1971" s="18">
        <v>1418</v>
      </c>
      <c r="B1971" s="17" t="s">
        <v>4020</v>
      </c>
      <c r="C1971" s="18" t="s">
        <v>4021</v>
      </c>
      <c r="D1971" s="19">
        <v>42782</v>
      </c>
      <c r="G1971" s="19"/>
      <c r="J1971" s="130"/>
      <c r="K1971" s="130"/>
      <c r="L1971" s="130">
        <v>42886</v>
      </c>
      <c r="R1971" s="20"/>
      <c r="S1971" s="20"/>
      <c r="T1971" s="20"/>
      <c r="U1971" s="20"/>
      <c r="V1971" s="20"/>
      <c r="W1971" s="20"/>
      <c r="X1971" s="20"/>
      <c r="Y1971" s="20"/>
      <c r="Z1971" s="20"/>
      <c r="AA1971" s="20"/>
      <c r="AB1971" s="20"/>
      <c r="AC1971" s="20"/>
      <c r="AD1971" s="20"/>
      <c r="AE1971" s="20"/>
      <c r="AF1971" s="80"/>
      <c r="AG1971" s="46"/>
      <c r="AH1971" s="19"/>
      <c r="AI1971" s="19"/>
      <c r="AJ1971" s="20"/>
      <c r="AK1971" s="20"/>
      <c r="AL1971" s="19"/>
      <c r="AM1971" s="19"/>
      <c r="AN1971" s="20"/>
      <c r="AO1971" s="20"/>
      <c r="AP1971" s="19"/>
      <c r="AQ1971" s="19"/>
      <c r="AR1971" s="20"/>
      <c r="AS1971" s="20"/>
      <c r="AT1971" s="19"/>
      <c r="AU1971" s="19"/>
      <c r="AV1971" s="20"/>
      <c r="AW1971" s="20"/>
      <c r="AX1971" s="19"/>
      <c r="AY1971" s="19"/>
      <c r="AZ1971" s="20"/>
      <c r="BA1971" s="20"/>
      <c r="BB1971" s="19"/>
      <c r="BC1971" s="19"/>
      <c r="BD1971" s="20"/>
      <c r="BE1971" s="20"/>
      <c r="BF1971" s="19"/>
      <c r="BG1971" s="19"/>
      <c r="BH1971" s="20"/>
      <c r="BI1971" s="20"/>
      <c r="BJ1971" s="19"/>
      <c r="BK1971" s="19"/>
      <c r="BL1971" s="20"/>
      <c r="BM1971" s="20"/>
      <c r="BN1971" s="19"/>
      <c r="BO1971" s="19"/>
      <c r="BP1971" s="20"/>
      <c r="BQ1971" s="20"/>
      <c r="BT1971" s="20"/>
      <c r="BU1971" s="20"/>
      <c r="BX1971" s="20"/>
      <c r="BY1971" s="20"/>
      <c r="CB1971" s="20"/>
      <c r="CC1971" s="20"/>
      <c r="CF1971" s="20"/>
      <c r="CG1971" s="20"/>
      <c r="CJ1971" s="20"/>
      <c r="CK1971" s="20"/>
      <c r="CN1971" s="20"/>
      <c r="CO1971" s="20"/>
      <c r="CP1971" s="19"/>
      <c r="CQ1971" s="19"/>
      <c r="CR1971" s="20"/>
      <c r="CS1971" s="20"/>
      <c r="CT1971" s="19"/>
      <c r="CU1971" s="19"/>
      <c r="CV1971" s="20"/>
      <c r="CW1971" s="20"/>
      <c r="CX1971" s="96"/>
      <c r="CY1971" s="96"/>
      <c r="CZ1971" s="20"/>
      <c r="DA1971" s="20"/>
      <c r="DB1971" s="96"/>
      <c r="DC1971" s="96"/>
      <c r="DD1971" s="20"/>
      <c r="DE1971" s="20"/>
      <c r="DF1971" s="96"/>
      <c r="DG1971" s="96"/>
      <c r="DH1971" s="20"/>
      <c r="DI1971" s="20"/>
      <c r="DJ1971" s="96"/>
      <c r="DK1971" s="96"/>
      <c r="DL1971" s="20"/>
      <c r="DM1971" s="20"/>
      <c r="DN1971" s="96"/>
      <c r="DO1971" s="96"/>
      <c r="DP1971" s="20"/>
      <c r="DQ1971" s="20"/>
      <c r="DR1971" s="96"/>
      <c r="DS1971" s="96"/>
      <c r="DT1971" s="20"/>
      <c r="DU1971" s="20"/>
      <c r="DV1971" s="96"/>
      <c r="DW1971" s="96"/>
      <c r="DX1971" s="20"/>
      <c r="DY1971" s="20"/>
      <c r="DZ1971" s="56"/>
      <c r="EA1971" s="57"/>
    </row>
    <row r="1972" spans="1:131" ht="19.5" customHeight="1" x14ac:dyDescent="0.25">
      <c r="A1972" s="9">
        <v>1419</v>
      </c>
      <c r="B1972" s="10" t="s">
        <v>4024</v>
      </c>
      <c r="C1972" s="9" t="s">
        <v>4025</v>
      </c>
      <c r="E1972" s="9" t="s">
        <v>4026</v>
      </c>
      <c r="F1972" s="9" t="s">
        <v>4027</v>
      </c>
      <c r="H1972" s="9" t="s">
        <v>202</v>
      </c>
      <c r="I1972" s="9" t="s">
        <v>28</v>
      </c>
      <c r="J1972" s="129">
        <v>75301</v>
      </c>
      <c r="K1972" s="129">
        <v>42394</v>
      </c>
      <c r="L1972" s="129">
        <v>42551</v>
      </c>
      <c r="O1972" s="9">
        <v>29</v>
      </c>
      <c r="Q1972" s="9" t="s">
        <v>54</v>
      </c>
      <c r="S1972" s="13">
        <v>4000000</v>
      </c>
      <c r="T1972" s="13">
        <v>4000000</v>
      </c>
      <c r="U1972" s="13">
        <v>1000000</v>
      </c>
      <c r="AF1972" s="51">
        <f t="shared" si="28"/>
        <v>0</v>
      </c>
      <c r="AG1972" s="45">
        <v>3000000</v>
      </c>
      <c r="AH1972" s="11">
        <v>42443</v>
      </c>
      <c r="AI1972" s="11">
        <v>42643</v>
      </c>
      <c r="AJ1972" s="13">
        <v>4177329</v>
      </c>
      <c r="AK1972" s="13">
        <v>1044332</v>
      </c>
    </row>
    <row r="1973" spans="1:131" s="18" customFormat="1" ht="19.5" customHeight="1" x14ac:dyDescent="0.25">
      <c r="A1973" s="18">
        <v>1419</v>
      </c>
      <c r="B1973" s="17" t="s">
        <v>4024</v>
      </c>
      <c r="C1973" s="18" t="s">
        <v>4025</v>
      </c>
      <c r="D1973" s="19">
        <v>42529</v>
      </c>
      <c r="G1973" s="19"/>
      <c r="J1973" s="130"/>
      <c r="K1973" s="130"/>
      <c r="L1973" s="130"/>
      <c r="R1973" s="20"/>
      <c r="S1973" s="20">
        <v>4408075</v>
      </c>
      <c r="T1973" s="20">
        <v>4408075</v>
      </c>
      <c r="U1973" s="20">
        <v>1102019</v>
      </c>
      <c r="V1973" s="20"/>
      <c r="W1973" s="20"/>
      <c r="X1973" s="20"/>
      <c r="Y1973" s="20"/>
      <c r="Z1973" s="20"/>
      <c r="AA1973" s="20"/>
      <c r="AB1973" s="20"/>
      <c r="AC1973" s="20"/>
      <c r="AD1973" s="20"/>
      <c r="AE1973" s="20"/>
      <c r="AF1973" s="80"/>
      <c r="AG1973" s="46"/>
      <c r="AH1973" s="19"/>
      <c r="AI1973" s="19"/>
      <c r="AJ1973" s="20"/>
      <c r="AK1973" s="20"/>
      <c r="AL1973" s="19"/>
      <c r="AM1973" s="19"/>
      <c r="AN1973" s="20"/>
      <c r="AO1973" s="20"/>
      <c r="AP1973" s="19"/>
      <c r="AQ1973" s="19"/>
      <c r="AR1973" s="20"/>
      <c r="AS1973" s="20"/>
      <c r="AT1973" s="19"/>
      <c r="AU1973" s="19"/>
      <c r="AV1973" s="20"/>
      <c r="AW1973" s="20"/>
      <c r="AX1973" s="19"/>
      <c r="AY1973" s="19"/>
      <c r="AZ1973" s="20"/>
      <c r="BA1973" s="20"/>
      <c r="BB1973" s="19"/>
      <c r="BC1973" s="19"/>
      <c r="BD1973" s="20"/>
      <c r="BE1973" s="20"/>
      <c r="BF1973" s="19"/>
      <c r="BG1973" s="19"/>
      <c r="BH1973" s="20"/>
      <c r="BI1973" s="20"/>
      <c r="BJ1973" s="19"/>
      <c r="BK1973" s="19"/>
      <c r="BL1973" s="20"/>
      <c r="BM1973" s="20"/>
      <c r="BN1973" s="19"/>
      <c r="BO1973" s="19"/>
      <c r="BP1973" s="20"/>
      <c r="BQ1973" s="20"/>
      <c r="BT1973" s="20"/>
      <c r="BU1973" s="20"/>
      <c r="BX1973" s="20"/>
      <c r="BY1973" s="20"/>
      <c r="CB1973" s="20"/>
      <c r="CC1973" s="20"/>
      <c r="CF1973" s="20"/>
      <c r="CG1973" s="20"/>
      <c r="CJ1973" s="20"/>
      <c r="CK1973" s="20"/>
      <c r="CN1973" s="20"/>
      <c r="CO1973" s="20"/>
      <c r="CP1973" s="19"/>
      <c r="CQ1973" s="19"/>
      <c r="CR1973" s="20"/>
      <c r="CS1973" s="20"/>
      <c r="CT1973" s="19"/>
      <c r="CU1973" s="19"/>
      <c r="CV1973" s="20"/>
      <c r="CW1973" s="20"/>
      <c r="CX1973" s="96"/>
      <c r="CY1973" s="96"/>
      <c r="CZ1973" s="20"/>
      <c r="DA1973" s="20"/>
      <c r="DB1973" s="96"/>
      <c r="DC1973" s="96"/>
      <c r="DD1973" s="20"/>
      <c r="DE1973" s="20"/>
      <c r="DF1973" s="96"/>
      <c r="DG1973" s="96"/>
      <c r="DH1973" s="20"/>
      <c r="DI1973" s="20"/>
      <c r="DJ1973" s="96"/>
      <c r="DK1973" s="96"/>
      <c r="DL1973" s="20"/>
      <c r="DM1973" s="20"/>
      <c r="DN1973" s="96"/>
      <c r="DO1973" s="96"/>
      <c r="DP1973" s="20"/>
      <c r="DQ1973" s="20"/>
      <c r="DR1973" s="96"/>
      <c r="DS1973" s="96"/>
      <c r="DT1973" s="20"/>
      <c r="DU1973" s="20"/>
      <c r="DV1973" s="96"/>
      <c r="DW1973" s="96"/>
      <c r="DX1973" s="20"/>
      <c r="DY1973" s="20"/>
      <c r="DZ1973" s="56"/>
      <c r="EA1973" s="57"/>
    </row>
    <row r="1974" spans="1:131" s="18" customFormat="1" ht="19.5" customHeight="1" x14ac:dyDescent="0.25">
      <c r="A1974" s="18">
        <v>1419</v>
      </c>
      <c r="B1974" s="17" t="s">
        <v>4024</v>
      </c>
      <c r="C1974" s="18" t="s">
        <v>4025</v>
      </c>
      <c r="D1974" s="19">
        <v>42579</v>
      </c>
      <c r="G1974" s="19"/>
      <c r="J1974" s="130"/>
      <c r="K1974" s="130"/>
      <c r="L1974" s="130">
        <v>42643</v>
      </c>
      <c r="R1974" s="20"/>
      <c r="S1974" s="20"/>
      <c r="T1974" s="20"/>
      <c r="U1974" s="20"/>
      <c r="V1974" s="20"/>
      <c r="W1974" s="20"/>
      <c r="X1974" s="20"/>
      <c r="Y1974" s="20"/>
      <c r="Z1974" s="20"/>
      <c r="AA1974" s="20"/>
      <c r="AB1974" s="20"/>
      <c r="AC1974" s="20"/>
      <c r="AD1974" s="20"/>
      <c r="AE1974" s="20"/>
      <c r="AF1974" s="80"/>
      <c r="AG1974" s="46"/>
      <c r="AH1974" s="19"/>
      <c r="AI1974" s="19"/>
      <c r="AJ1974" s="20"/>
      <c r="AK1974" s="20"/>
      <c r="AL1974" s="19"/>
      <c r="AM1974" s="19"/>
      <c r="AN1974" s="20"/>
      <c r="AO1974" s="20"/>
      <c r="AP1974" s="19"/>
      <c r="AQ1974" s="19"/>
      <c r="AR1974" s="20"/>
      <c r="AS1974" s="20"/>
      <c r="AT1974" s="19"/>
      <c r="AU1974" s="19"/>
      <c r="AV1974" s="20"/>
      <c r="AW1974" s="20"/>
      <c r="AX1974" s="19"/>
      <c r="AY1974" s="19"/>
      <c r="AZ1974" s="20"/>
      <c r="BA1974" s="20"/>
      <c r="BB1974" s="19"/>
      <c r="BC1974" s="19"/>
      <c r="BD1974" s="20"/>
      <c r="BE1974" s="20"/>
      <c r="BF1974" s="19"/>
      <c r="BG1974" s="19"/>
      <c r="BH1974" s="20"/>
      <c r="BI1974" s="20"/>
      <c r="BJ1974" s="19"/>
      <c r="BK1974" s="19"/>
      <c r="BL1974" s="20"/>
      <c r="BM1974" s="20"/>
      <c r="BN1974" s="19"/>
      <c r="BO1974" s="19"/>
      <c r="BP1974" s="20"/>
      <c r="BQ1974" s="20"/>
      <c r="BT1974" s="20"/>
      <c r="BU1974" s="20"/>
      <c r="BX1974" s="20"/>
      <c r="BY1974" s="20"/>
      <c r="CB1974" s="20"/>
      <c r="CC1974" s="20"/>
      <c r="CF1974" s="20"/>
      <c r="CG1974" s="20"/>
      <c r="CJ1974" s="20"/>
      <c r="CK1974" s="20"/>
      <c r="CN1974" s="20"/>
      <c r="CO1974" s="20"/>
      <c r="CP1974" s="19"/>
      <c r="CQ1974" s="19"/>
      <c r="CR1974" s="20"/>
      <c r="CS1974" s="20"/>
      <c r="CT1974" s="19"/>
      <c r="CU1974" s="19"/>
      <c r="CV1974" s="20"/>
      <c r="CW1974" s="20"/>
      <c r="CX1974" s="96"/>
      <c r="CY1974" s="96"/>
      <c r="CZ1974" s="20"/>
      <c r="DA1974" s="20"/>
      <c r="DB1974" s="96"/>
      <c r="DC1974" s="96"/>
      <c r="DD1974" s="20"/>
      <c r="DE1974" s="20"/>
      <c r="DF1974" s="96"/>
      <c r="DG1974" s="96"/>
      <c r="DH1974" s="20"/>
      <c r="DI1974" s="20"/>
      <c r="DJ1974" s="96"/>
      <c r="DK1974" s="96"/>
      <c r="DL1974" s="20"/>
      <c r="DM1974" s="20"/>
      <c r="DN1974" s="96"/>
      <c r="DO1974" s="96"/>
      <c r="DP1974" s="20"/>
      <c r="DQ1974" s="20"/>
      <c r="DR1974" s="96"/>
      <c r="DS1974" s="96"/>
      <c r="DT1974" s="20"/>
      <c r="DU1974" s="20"/>
      <c r="DV1974" s="96"/>
      <c r="DW1974" s="96"/>
      <c r="DX1974" s="20"/>
      <c r="DY1974" s="20"/>
      <c r="DZ1974" s="56"/>
      <c r="EA1974" s="57"/>
    </row>
    <row r="1975" spans="1:131" ht="19.5" customHeight="1" x14ac:dyDescent="0.25">
      <c r="A1975" s="9">
        <v>1420</v>
      </c>
      <c r="B1975" s="10" t="s">
        <v>4028</v>
      </c>
      <c r="C1975" s="9" t="s">
        <v>4029</v>
      </c>
      <c r="E1975" s="9" t="s">
        <v>2544</v>
      </c>
      <c r="F1975" s="9" t="s">
        <v>139</v>
      </c>
      <c r="H1975" s="9" t="s">
        <v>202</v>
      </c>
      <c r="I1975" s="9" t="s">
        <v>3432</v>
      </c>
      <c r="J1975" s="129">
        <v>42381</v>
      </c>
      <c r="K1975" s="129">
        <v>42293</v>
      </c>
      <c r="L1975" s="129">
        <v>42551</v>
      </c>
      <c r="O1975" s="9">
        <v>27</v>
      </c>
      <c r="Q1975" s="9" t="s">
        <v>61</v>
      </c>
      <c r="S1975" s="13">
        <v>435000000</v>
      </c>
      <c r="T1975" s="13">
        <v>435000000</v>
      </c>
      <c r="U1975" s="13">
        <v>108750000</v>
      </c>
      <c r="AF1975" s="51">
        <f t="shared" si="28"/>
        <v>0</v>
      </c>
      <c r="AH1975" s="11">
        <v>42309</v>
      </c>
      <c r="AI1975" s="11">
        <v>42400</v>
      </c>
      <c r="AJ1975" s="13">
        <v>118870397</v>
      </c>
      <c r="AK1975" s="13">
        <v>29717599</v>
      </c>
      <c r="AL1975" s="11">
        <v>42401</v>
      </c>
      <c r="AM1975" s="11">
        <v>42490</v>
      </c>
      <c r="AN1975" s="13">
        <v>286908051</v>
      </c>
      <c r="AO1975" s="13">
        <v>71727013</v>
      </c>
      <c r="AP1975" s="11">
        <v>42491</v>
      </c>
      <c r="AQ1975" s="11">
        <v>42551</v>
      </c>
      <c r="AR1975" s="13">
        <v>3247343</v>
      </c>
      <c r="AS1975" s="13">
        <v>811836</v>
      </c>
      <c r="AT1975" s="11">
        <v>42309</v>
      </c>
      <c r="AU1975" s="11">
        <v>42551</v>
      </c>
      <c r="AV1975" s="13">
        <v>418126039</v>
      </c>
      <c r="AW1975" s="13">
        <v>2275062</v>
      </c>
      <c r="DZ1975" s="54">
        <v>418126039</v>
      </c>
      <c r="EA1975" s="55">
        <v>104531510</v>
      </c>
    </row>
    <row r="1976" spans="1:131" ht="19.5" customHeight="1" x14ac:dyDescent="0.25">
      <c r="A1976" s="9">
        <v>1421</v>
      </c>
      <c r="B1976" s="10" t="s">
        <v>4030</v>
      </c>
      <c r="C1976" s="9" t="s">
        <v>4031</v>
      </c>
      <c r="E1976" s="9" t="s">
        <v>4032</v>
      </c>
      <c r="F1976" s="9" t="s">
        <v>215</v>
      </c>
      <c r="H1976" s="9" t="s">
        <v>202</v>
      </c>
      <c r="I1976" s="9" t="s">
        <v>25</v>
      </c>
      <c r="J1976" s="129">
        <v>42430</v>
      </c>
      <c r="K1976" s="129">
        <v>42401</v>
      </c>
      <c r="L1976" s="129">
        <v>42825</v>
      </c>
      <c r="O1976" s="9">
        <v>29</v>
      </c>
      <c r="Q1976" s="9" t="s">
        <v>54</v>
      </c>
      <c r="S1976" s="13">
        <v>10666667</v>
      </c>
      <c r="T1976" s="13">
        <v>10666667</v>
      </c>
      <c r="U1976" s="13">
        <v>2266667</v>
      </c>
      <c r="AF1976" s="51">
        <f t="shared" si="28"/>
        <v>0</v>
      </c>
      <c r="AG1976" s="45">
        <v>8000000</v>
      </c>
    </row>
    <row r="1977" spans="1:131" s="18" customFormat="1" ht="19.5" customHeight="1" x14ac:dyDescent="0.25">
      <c r="A1977" s="18">
        <v>1421</v>
      </c>
      <c r="B1977" s="17" t="s">
        <v>4030</v>
      </c>
      <c r="C1977" s="18" t="s">
        <v>4031</v>
      </c>
      <c r="D1977" s="19">
        <v>42488</v>
      </c>
      <c r="G1977" s="19"/>
      <c r="J1977" s="130"/>
      <c r="K1977" s="130"/>
      <c r="L1977" s="130"/>
      <c r="R1977" s="20"/>
      <c r="S1977" s="20"/>
      <c r="T1977" s="20"/>
      <c r="U1977" s="20">
        <v>2666667</v>
      </c>
      <c r="V1977" s="20"/>
      <c r="W1977" s="20"/>
      <c r="X1977" s="20"/>
      <c r="Y1977" s="20"/>
      <c r="Z1977" s="20"/>
      <c r="AA1977" s="20"/>
      <c r="AB1977" s="20"/>
      <c r="AC1977" s="20"/>
      <c r="AD1977" s="20"/>
      <c r="AE1977" s="20"/>
      <c r="AF1977" s="80"/>
      <c r="AG1977" s="46"/>
      <c r="AH1977" s="19"/>
      <c r="AI1977" s="19"/>
      <c r="AJ1977" s="20"/>
      <c r="AK1977" s="20"/>
      <c r="AL1977" s="19"/>
      <c r="AM1977" s="19"/>
      <c r="AN1977" s="20"/>
      <c r="AO1977" s="20"/>
      <c r="AP1977" s="19"/>
      <c r="AQ1977" s="19"/>
      <c r="AR1977" s="20"/>
      <c r="AS1977" s="20"/>
      <c r="AT1977" s="19"/>
      <c r="AU1977" s="19"/>
      <c r="AV1977" s="20"/>
      <c r="AW1977" s="20"/>
      <c r="AX1977" s="19"/>
      <c r="AY1977" s="19"/>
      <c r="AZ1977" s="20"/>
      <c r="BA1977" s="20"/>
      <c r="BB1977" s="19"/>
      <c r="BC1977" s="19"/>
      <c r="BD1977" s="20"/>
      <c r="BE1977" s="20"/>
      <c r="BF1977" s="19"/>
      <c r="BG1977" s="19"/>
      <c r="BH1977" s="20"/>
      <c r="BI1977" s="20"/>
      <c r="BJ1977" s="19"/>
      <c r="BK1977" s="19"/>
      <c r="BL1977" s="20"/>
      <c r="BM1977" s="20"/>
      <c r="BN1977" s="19"/>
      <c r="BO1977" s="19"/>
      <c r="BP1977" s="20"/>
      <c r="BQ1977" s="20"/>
      <c r="BT1977" s="20"/>
      <c r="BU1977" s="20"/>
      <c r="BX1977" s="20"/>
      <c r="BY1977" s="20"/>
      <c r="CB1977" s="20"/>
      <c r="CC1977" s="20"/>
      <c r="CF1977" s="20"/>
      <c r="CG1977" s="20"/>
      <c r="CJ1977" s="20"/>
      <c r="CK1977" s="20"/>
      <c r="CN1977" s="20"/>
      <c r="CO1977" s="20"/>
      <c r="CP1977" s="19"/>
      <c r="CQ1977" s="19"/>
      <c r="CR1977" s="20"/>
      <c r="CS1977" s="20"/>
      <c r="CT1977" s="19"/>
      <c r="CU1977" s="19"/>
      <c r="CV1977" s="20"/>
      <c r="CW1977" s="20"/>
      <c r="CX1977" s="96"/>
      <c r="CY1977" s="96"/>
      <c r="CZ1977" s="20"/>
      <c r="DA1977" s="20"/>
      <c r="DB1977" s="96"/>
      <c r="DC1977" s="96"/>
      <c r="DD1977" s="20"/>
      <c r="DE1977" s="20"/>
      <c r="DF1977" s="96"/>
      <c r="DG1977" s="96"/>
      <c r="DH1977" s="20"/>
      <c r="DI1977" s="20"/>
      <c r="DJ1977" s="96"/>
      <c r="DK1977" s="96"/>
      <c r="DL1977" s="20"/>
      <c r="DM1977" s="20"/>
      <c r="DN1977" s="96"/>
      <c r="DO1977" s="96"/>
      <c r="DP1977" s="20"/>
      <c r="DQ1977" s="20"/>
      <c r="DR1977" s="96"/>
      <c r="DS1977" s="96"/>
      <c r="DT1977" s="20"/>
      <c r="DU1977" s="20"/>
      <c r="DV1977" s="96"/>
      <c r="DW1977" s="96"/>
      <c r="DX1977" s="20"/>
      <c r="DY1977" s="20"/>
      <c r="DZ1977" s="56"/>
      <c r="EA1977" s="57"/>
    </row>
    <row r="1978" spans="1:131" s="18" customFormat="1" ht="19.5" customHeight="1" x14ac:dyDescent="0.25">
      <c r="A1978" s="18">
        <v>1421</v>
      </c>
      <c r="B1978" s="17" t="s">
        <v>4030</v>
      </c>
      <c r="C1978" s="18" t="s">
        <v>4031</v>
      </c>
      <c r="D1978" s="19">
        <v>42695</v>
      </c>
      <c r="G1978" s="19"/>
      <c r="J1978" s="130"/>
      <c r="K1978" s="130"/>
      <c r="L1978" s="130">
        <v>42689</v>
      </c>
      <c r="R1978" s="20"/>
      <c r="S1978" s="20"/>
      <c r="T1978" s="20"/>
      <c r="U1978" s="20"/>
      <c r="V1978" s="20"/>
      <c r="W1978" s="20"/>
      <c r="X1978" s="20"/>
      <c r="Y1978" s="20"/>
      <c r="Z1978" s="20"/>
      <c r="AA1978" s="20"/>
      <c r="AB1978" s="20"/>
      <c r="AC1978" s="20"/>
      <c r="AD1978" s="20"/>
      <c r="AE1978" s="20"/>
      <c r="AF1978" s="80"/>
      <c r="AG1978" s="46"/>
      <c r="AH1978" s="19"/>
      <c r="AI1978" s="19"/>
      <c r="AJ1978" s="20"/>
      <c r="AK1978" s="20"/>
      <c r="AL1978" s="19"/>
      <c r="AM1978" s="19"/>
      <c r="AN1978" s="20"/>
      <c r="AO1978" s="20"/>
      <c r="AP1978" s="19"/>
      <c r="AQ1978" s="19"/>
      <c r="AR1978" s="20"/>
      <c r="AS1978" s="20"/>
      <c r="AT1978" s="19"/>
      <c r="AU1978" s="19"/>
      <c r="AV1978" s="20"/>
      <c r="AW1978" s="20"/>
      <c r="AX1978" s="19"/>
      <c r="AY1978" s="19"/>
      <c r="AZ1978" s="20"/>
      <c r="BA1978" s="20"/>
      <c r="BB1978" s="19"/>
      <c r="BC1978" s="19"/>
      <c r="BD1978" s="20"/>
      <c r="BE1978" s="20"/>
      <c r="BF1978" s="19"/>
      <c r="BG1978" s="19"/>
      <c r="BH1978" s="20"/>
      <c r="BI1978" s="20"/>
      <c r="BJ1978" s="19"/>
      <c r="BK1978" s="19"/>
      <c r="BL1978" s="20"/>
      <c r="BM1978" s="20"/>
      <c r="BN1978" s="19"/>
      <c r="BO1978" s="19"/>
      <c r="BP1978" s="20"/>
      <c r="BQ1978" s="20"/>
      <c r="BT1978" s="20"/>
      <c r="BU1978" s="20"/>
      <c r="BX1978" s="20"/>
      <c r="BY1978" s="20"/>
      <c r="CB1978" s="20"/>
      <c r="CC1978" s="20"/>
      <c r="CF1978" s="20"/>
      <c r="CG1978" s="20"/>
      <c r="CJ1978" s="20"/>
      <c r="CK1978" s="20"/>
      <c r="CN1978" s="20"/>
      <c r="CO1978" s="20"/>
      <c r="CP1978" s="19"/>
      <c r="CQ1978" s="19"/>
      <c r="CR1978" s="20"/>
      <c r="CS1978" s="20"/>
      <c r="CT1978" s="19"/>
      <c r="CU1978" s="19"/>
      <c r="CV1978" s="20"/>
      <c r="CW1978" s="20"/>
      <c r="CX1978" s="96"/>
      <c r="CY1978" s="96"/>
      <c r="CZ1978" s="20"/>
      <c r="DA1978" s="20"/>
      <c r="DB1978" s="96"/>
      <c r="DC1978" s="96"/>
      <c r="DD1978" s="20"/>
      <c r="DE1978" s="20"/>
      <c r="DF1978" s="96"/>
      <c r="DG1978" s="96"/>
      <c r="DH1978" s="20"/>
      <c r="DI1978" s="20"/>
      <c r="DJ1978" s="96"/>
      <c r="DK1978" s="96"/>
      <c r="DL1978" s="20"/>
      <c r="DM1978" s="20"/>
      <c r="DN1978" s="96"/>
      <c r="DO1978" s="96"/>
      <c r="DP1978" s="20"/>
      <c r="DQ1978" s="20"/>
      <c r="DR1978" s="96"/>
      <c r="DS1978" s="96"/>
      <c r="DT1978" s="20"/>
      <c r="DU1978" s="20"/>
      <c r="DV1978" s="96"/>
      <c r="DW1978" s="96"/>
      <c r="DX1978" s="20"/>
      <c r="DY1978" s="20"/>
      <c r="DZ1978" s="56"/>
      <c r="EA1978" s="57"/>
    </row>
    <row r="1979" spans="1:131" ht="19.5" customHeight="1" x14ac:dyDescent="0.25">
      <c r="A1979" s="9">
        <v>1422</v>
      </c>
      <c r="B1979" s="10" t="s">
        <v>4033</v>
      </c>
      <c r="C1979" s="9" t="s">
        <v>4034</v>
      </c>
      <c r="E1979" s="9" t="s">
        <v>4032</v>
      </c>
      <c r="F1979" s="9" t="s">
        <v>4035</v>
      </c>
      <c r="H1979" s="9" t="s">
        <v>202</v>
      </c>
      <c r="I1979" s="9" t="s">
        <v>78</v>
      </c>
      <c r="J1979" s="129">
        <v>42491</v>
      </c>
      <c r="K1979" s="129">
        <v>42491</v>
      </c>
      <c r="L1979" s="129">
        <v>42766</v>
      </c>
      <c r="O1979" s="9">
        <v>30</v>
      </c>
      <c r="Q1979" s="9" t="s">
        <v>54</v>
      </c>
      <c r="S1979" s="13">
        <v>10993334</v>
      </c>
      <c r="T1979" s="13">
        <v>10993334</v>
      </c>
      <c r="U1979" s="13">
        <v>2733334</v>
      </c>
      <c r="AF1979" s="51">
        <f t="shared" si="28"/>
        <v>0</v>
      </c>
      <c r="AG1979" s="45">
        <v>8200000</v>
      </c>
      <c r="AH1979" s="11">
        <v>42491</v>
      </c>
      <c r="AI1979" s="11">
        <v>42916</v>
      </c>
      <c r="AJ1979" s="13">
        <v>10813200</v>
      </c>
      <c r="AK1979" s="13">
        <v>2703300</v>
      </c>
    </row>
    <row r="1980" spans="1:131" s="18" customFormat="1" ht="19.5" customHeight="1" x14ac:dyDescent="0.25">
      <c r="A1980" s="18">
        <v>1422</v>
      </c>
      <c r="B1980" s="17" t="s">
        <v>4033</v>
      </c>
      <c r="C1980" s="18" t="s">
        <v>4034</v>
      </c>
      <c r="D1980" s="19">
        <v>42779</v>
      </c>
      <c r="G1980" s="19"/>
      <c r="J1980" s="130"/>
      <c r="K1980" s="130"/>
      <c r="L1980" s="130">
        <v>42916</v>
      </c>
      <c r="R1980" s="20"/>
      <c r="S1980" s="20"/>
      <c r="T1980" s="20"/>
      <c r="U1980" s="20"/>
      <c r="V1980" s="20"/>
      <c r="W1980" s="20"/>
      <c r="X1980" s="20"/>
      <c r="Y1980" s="20"/>
      <c r="Z1980" s="20"/>
      <c r="AA1980" s="20"/>
      <c r="AB1980" s="20"/>
      <c r="AC1980" s="20"/>
      <c r="AD1980" s="20"/>
      <c r="AE1980" s="20"/>
      <c r="AF1980" s="80"/>
      <c r="AG1980" s="46"/>
      <c r="AH1980" s="19"/>
      <c r="AI1980" s="19"/>
      <c r="AJ1980" s="20"/>
      <c r="AK1980" s="20"/>
      <c r="AL1980" s="19"/>
      <c r="AM1980" s="19"/>
      <c r="AN1980" s="20"/>
      <c r="AO1980" s="20"/>
      <c r="AP1980" s="19"/>
      <c r="AQ1980" s="19"/>
      <c r="AR1980" s="20"/>
      <c r="AS1980" s="20"/>
      <c r="AT1980" s="19"/>
      <c r="AU1980" s="19"/>
      <c r="AV1980" s="20"/>
      <c r="AW1980" s="20"/>
      <c r="AX1980" s="19"/>
      <c r="AY1980" s="19"/>
      <c r="AZ1980" s="20"/>
      <c r="BA1980" s="20"/>
      <c r="BB1980" s="19"/>
      <c r="BC1980" s="19"/>
      <c r="BD1980" s="20"/>
      <c r="BE1980" s="20"/>
      <c r="BF1980" s="19"/>
      <c r="BG1980" s="19"/>
      <c r="BH1980" s="20"/>
      <c r="BI1980" s="20"/>
      <c r="BJ1980" s="19"/>
      <c r="BK1980" s="19"/>
      <c r="BL1980" s="20"/>
      <c r="BM1980" s="20"/>
      <c r="BN1980" s="19"/>
      <c r="BO1980" s="19"/>
      <c r="BP1980" s="20"/>
      <c r="BQ1980" s="20"/>
      <c r="BT1980" s="20"/>
      <c r="BU1980" s="20"/>
      <c r="BX1980" s="20"/>
      <c r="BY1980" s="20"/>
      <c r="CB1980" s="20"/>
      <c r="CC1980" s="20"/>
      <c r="CF1980" s="20"/>
      <c r="CG1980" s="20"/>
      <c r="CJ1980" s="20"/>
      <c r="CK1980" s="20"/>
      <c r="CN1980" s="20"/>
      <c r="CO1980" s="20"/>
      <c r="CP1980" s="19"/>
      <c r="CQ1980" s="19"/>
      <c r="CR1980" s="20"/>
      <c r="CS1980" s="20"/>
      <c r="CT1980" s="19"/>
      <c r="CU1980" s="19"/>
      <c r="CV1980" s="20"/>
      <c r="CW1980" s="20"/>
      <c r="CX1980" s="96"/>
      <c r="CY1980" s="96"/>
      <c r="CZ1980" s="20"/>
      <c r="DA1980" s="20"/>
      <c r="DB1980" s="96"/>
      <c r="DC1980" s="96"/>
      <c r="DD1980" s="20"/>
      <c r="DE1980" s="20"/>
      <c r="DF1980" s="96"/>
      <c r="DG1980" s="96"/>
      <c r="DH1980" s="20"/>
      <c r="DI1980" s="20"/>
      <c r="DJ1980" s="96"/>
      <c r="DK1980" s="96"/>
      <c r="DL1980" s="20"/>
      <c r="DM1980" s="20"/>
      <c r="DN1980" s="96"/>
      <c r="DO1980" s="96"/>
      <c r="DP1980" s="20"/>
      <c r="DQ1980" s="20"/>
      <c r="DR1980" s="96"/>
      <c r="DS1980" s="96"/>
      <c r="DT1980" s="20"/>
      <c r="DU1980" s="20"/>
      <c r="DV1980" s="96"/>
      <c r="DW1980" s="96"/>
      <c r="DX1980" s="20"/>
      <c r="DY1980" s="20"/>
      <c r="DZ1980" s="56"/>
      <c r="EA1980" s="57"/>
    </row>
    <row r="1981" spans="1:131" ht="19.5" customHeight="1" x14ac:dyDescent="0.25">
      <c r="A1981" s="9">
        <v>1423</v>
      </c>
      <c r="B1981" s="10" t="s">
        <v>4037</v>
      </c>
      <c r="C1981" s="9" t="s">
        <v>4038</v>
      </c>
      <c r="E1981" s="9" t="s">
        <v>662</v>
      </c>
      <c r="F1981" s="9" t="s">
        <v>4039</v>
      </c>
      <c r="H1981" s="9" t="s">
        <v>202</v>
      </c>
      <c r="I1981" s="9" t="s">
        <v>78</v>
      </c>
      <c r="J1981" s="129">
        <v>42420</v>
      </c>
      <c r="K1981" s="129">
        <v>42296</v>
      </c>
      <c r="L1981" s="129">
        <v>42566</v>
      </c>
      <c r="O1981" s="9">
        <v>24</v>
      </c>
      <c r="Q1981" s="9" t="s">
        <v>61</v>
      </c>
      <c r="S1981" s="13">
        <v>618907620</v>
      </c>
      <c r="T1981" s="13">
        <v>618907620</v>
      </c>
      <c r="U1981" s="13">
        <v>154726905</v>
      </c>
      <c r="AF1981" s="51">
        <f t="shared" si="28"/>
        <v>0</v>
      </c>
      <c r="AH1981" s="11">
        <v>42296</v>
      </c>
      <c r="AI1981" s="11">
        <v>42369</v>
      </c>
      <c r="AJ1981" s="13">
        <v>147956820</v>
      </c>
      <c r="AK1981" s="13">
        <v>36989205</v>
      </c>
      <c r="AL1981" s="11">
        <v>42370</v>
      </c>
      <c r="AM1981" s="11">
        <v>42566</v>
      </c>
      <c r="AN1981" s="13">
        <v>481744725</v>
      </c>
      <c r="AO1981" s="13">
        <v>117737700</v>
      </c>
    </row>
    <row r="1982" spans="1:131" ht="19.5" customHeight="1" x14ac:dyDescent="0.25">
      <c r="A1982" s="9">
        <v>1424</v>
      </c>
      <c r="B1982" s="10" t="s">
        <v>4040</v>
      </c>
      <c r="C1982" s="9" t="s">
        <v>4041</v>
      </c>
      <c r="E1982" s="9" t="s">
        <v>662</v>
      </c>
      <c r="F1982" s="9" t="s">
        <v>4039</v>
      </c>
      <c r="H1982" s="9" t="s">
        <v>202</v>
      </c>
      <c r="I1982" s="9" t="s">
        <v>78</v>
      </c>
      <c r="J1982" s="129">
        <v>42359</v>
      </c>
      <c r="K1982" s="129">
        <v>42303</v>
      </c>
      <c r="L1982" s="129">
        <v>42513</v>
      </c>
      <c r="O1982" s="9">
        <v>24</v>
      </c>
      <c r="Q1982" s="9" t="s">
        <v>61</v>
      </c>
      <c r="S1982" s="13">
        <v>679720110</v>
      </c>
      <c r="T1982" s="13">
        <v>679720110</v>
      </c>
      <c r="U1982" s="13">
        <v>169930028</v>
      </c>
      <c r="AF1982" s="51">
        <f t="shared" si="28"/>
        <v>0</v>
      </c>
      <c r="AH1982" s="11">
        <v>42370</v>
      </c>
      <c r="AI1982" s="11">
        <v>42513</v>
      </c>
      <c r="AJ1982" s="13">
        <v>684816180</v>
      </c>
      <c r="AK1982" s="13">
        <v>169930028</v>
      </c>
    </row>
    <row r="1983" spans="1:131" ht="19.5" customHeight="1" x14ac:dyDescent="0.25">
      <c r="A1983" s="9">
        <v>1425</v>
      </c>
      <c r="B1983" s="10" t="s">
        <v>4042</v>
      </c>
      <c r="C1983" s="9" t="s">
        <v>4043</v>
      </c>
      <c r="E1983" s="9" t="s">
        <v>3668</v>
      </c>
      <c r="F1983" s="9" t="s">
        <v>2583</v>
      </c>
      <c r="H1983" s="9" t="s">
        <v>202</v>
      </c>
      <c r="I1983" s="9" t="s">
        <v>25</v>
      </c>
      <c r="J1983" s="129">
        <v>42271</v>
      </c>
      <c r="K1983" s="129">
        <v>42164</v>
      </c>
      <c r="L1983" s="129">
        <v>42352</v>
      </c>
      <c r="O1983" s="9">
        <v>26</v>
      </c>
      <c r="Q1983" s="9" t="s">
        <v>61</v>
      </c>
      <c r="S1983" s="13">
        <v>13042512</v>
      </c>
      <c r="T1983" s="13">
        <v>13042512</v>
      </c>
      <c r="U1983" s="13">
        <v>3260628</v>
      </c>
      <c r="AF1983" s="51">
        <f t="shared" si="28"/>
        <v>0</v>
      </c>
    </row>
    <row r="1984" spans="1:131" ht="19.5" customHeight="1" x14ac:dyDescent="0.25">
      <c r="A1984" s="9">
        <v>1426</v>
      </c>
      <c r="B1984" s="10" t="s">
        <v>4044</v>
      </c>
      <c r="C1984" s="9" t="s">
        <v>4045</v>
      </c>
      <c r="E1984" s="9" t="s">
        <v>3542</v>
      </c>
      <c r="F1984" s="9" t="s">
        <v>1119</v>
      </c>
      <c r="H1984" s="9" t="s">
        <v>202</v>
      </c>
      <c r="I1984" s="9" t="s">
        <v>25</v>
      </c>
      <c r="J1984" s="129">
        <v>42461</v>
      </c>
      <c r="K1984" s="129">
        <v>42461</v>
      </c>
      <c r="L1984" s="129">
        <v>42794</v>
      </c>
      <c r="O1984" s="9">
        <v>30</v>
      </c>
      <c r="Q1984" s="9" t="s">
        <v>54</v>
      </c>
      <c r="S1984" s="13">
        <v>11000000</v>
      </c>
      <c r="T1984" s="13">
        <v>11000000</v>
      </c>
      <c r="U1984" s="13">
        <v>2750000</v>
      </c>
      <c r="AF1984" s="51">
        <f t="shared" si="28"/>
        <v>0</v>
      </c>
      <c r="AG1984" s="45">
        <v>8250000</v>
      </c>
      <c r="AH1984" s="11">
        <v>42461</v>
      </c>
      <c r="AI1984" s="11">
        <v>43159</v>
      </c>
      <c r="AJ1984" s="13">
        <v>10890000</v>
      </c>
      <c r="AK1984" s="13">
        <v>2722500</v>
      </c>
    </row>
    <row r="1985" spans="1:131" s="18" customFormat="1" ht="19.5" customHeight="1" x14ac:dyDescent="0.25">
      <c r="A1985" s="18">
        <v>1426</v>
      </c>
      <c r="B1985" s="17" t="s">
        <v>4044</v>
      </c>
      <c r="C1985" s="18" t="s">
        <v>4045</v>
      </c>
      <c r="D1985" s="19">
        <v>42796</v>
      </c>
      <c r="G1985" s="19"/>
      <c r="J1985" s="130"/>
      <c r="K1985" s="130"/>
      <c r="L1985" s="130">
        <v>43159</v>
      </c>
      <c r="R1985" s="20"/>
      <c r="S1985" s="20"/>
      <c r="T1985" s="20"/>
      <c r="U1985" s="20"/>
      <c r="V1985" s="20"/>
      <c r="W1985" s="20"/>
      <c r="X1985" s="20"/>
      <c r="Y1985" s="20"/>
      <c r="Z1985" s="20"/>
      <c r="AA1985" s="20"/>
      <c r="AB1985" s="20"/>
      <c r="AC1985" s="20"/>
      <c r="AD1985" s="20"/>
      <c r="AE1985" s="20"/>
      <c r="AF1985" s="80"/>
      <c r="AG1985" s="46"/>
      <c r="AH1985" s="19"/>
      <c r="AI1985" s="19"/>
      <c r="AJ1985" s="20"/>
      <c r="AK1985" s="20"/>
      <c r="AL1985" s="19"/>
      <c r="AM1985" s="19"/>
      <c r="AN1985" s="20"/>
      <c r="AO1985" s="20"/>
      <c r="AP1985" s="19"/>
      <c r="AQ1985" s="19"/>
      <c r="AR1985" s="20"/>
      <c r="AS1985" s="20"/>
      <c r="AT1985" s="19"/>
      <c r="AU1985" s="19"/>
      <c r="AV1985" s="20"/>
      <c r="AW1985" s="20"/>
      <c r="AX1985" s="19"/>
      <c r="AY1985" s="19"/>
      <c r="AZ1985" s="20"/>
      <c r="BA1985" s="20"/>
      <c r="BB1985" s="19"/>
      <c r="BC1985" s="19"/>
      <c r="BD1985" s="20"/>
      <c r="BE1985" s="20"/>
      <c r="BF1985" s="19"/>
      <c r="BG1985" s="19"/>
      <c r="BH1985" s="20"/>
      <c r="BI1985" s="20"/>
      <c r="BJ1985" s="19"/>
      <c r="BK1985" s="19"/>
      <c r="BL1985" s="20"/>
      <c r="BM1985" s="20"/>
      <c r="BN1985" s="19"/>
      <c r="BO1985" s="19"/>
      <c r="BP1985" s="20"/>
      <c r="BQ1985" s="20"/>
      <c r="BT1985" s="20"/>
      <c r="BU1985" s="20"/>
      <c r="BX1985" s="20"/>
      <c r="BY1985" s="20"/>
      <c r="CB1985" s="20"/>
      <c r="CC1985" s="20"/>
      <c r="CF1985" s="20"/>
      <c r="CG1985" s="20"/>
      <c r="CJ1985" s="20"/>
      <c r="CK1985" s="20"/>
      <c r="CN1985" s="20"/>
      <c r="CO1985" s="20"/>
      <c r="CP1985" s="19"/>
      <c r="CQ1985" s="19"/>
      <c r="CR1985" s="20"/>
      <c r="CS1985" s="20"/>
      <c r="CT1985" s="19"/>
      <c r="CU1985" s="19"/>
      <c r="CV1985" s="20"/>
      <c r="CW1985" s="20"/>
      <c r="CX1985" s="96"/>
      <c r="CY1985" s="96"/>
      <c r="CZ1985" s="20"/>
      <c r="DA1985" s="20"/>
      <c r="DB1985" s="96"/>
      <c r="DC1985" s="96"/>
      <c r="DD1985" s="20"/>
      <c r="DE1985" s="20"/>
      <c r="DF1985" s="96"/>
      <c r="DG1985" s="96"/>
      <c r="DH1985" s="20"/>
      <c r="DI1985" s="20"/>
      <c r="DJ1985" s="96"/>
      <c r="DK1985" s="96"/>
      <c r="DL1985" s="20"/>
      <c r="DM1985" s="20"/>
      <c r="DN1985" s="96"/>
      <c r="DO1985" s="96"/>
      <c r="DP1985" s="20"/>
      <c r="DQ1985" s="20"/>
      <c r="DR1985" s="96"/>
      <c r="DS1985" s="96"/>
      <c r="DT1985" s="20"/>
      <c r="DU1985" s="20"/>
      <c r="DV1985" s="96"/>
      <c r="DW1985" s="96"/>
      <c r="DX1985" s="20"/>
      <c r="DY1985" s="20"/>
      <c r="DZ1985" s="56"/>
      <c r="EA1985" s="57"/>
    </row>
    <row r="1986" spans="1:131" s="18" customFormat="1" ht="19.5" customHeight="1" x14ac:dyDescent="0.25">
      <c r="A1986" s="18">
        <v>1426</v>
      </c>
      <c r="B1986" s="17" t="s">
        <v>4044</v>
      </c>
      <c r="C1986" s="18" t="s">
        <v>4045</v>
      </c>
      <c r="D1986" s="19">
        <v>43262</v>
      </c>
      <c r="G1986" s="19"/>
      <c r="J1986" s="130"/>
      <c r="K1986" s="130"/>
      <c r="L1986" s="130">
        <v>43251</v>
      </c>
      <c r="R1986" s="20"/>
      <c r="S1986" s="20"/>
      <c r="T1986" s="20"/>
      <c r="U1986" s="20"/>
      <c r="V1986" s="20"/>
      <c r="W1986" s="20"/>
      <c r="X1986" s="20"/>
      <c r="Y1986" s="20"/>
      <c r="Z1986" s="20"/>
      <c r="AA1986" s="20"/>
      <c r="AB1986" s="20"/>
      <c r="AC1986" s="20"/>
      <c r="AD1986" s="20"/>
      <c r="AE1986" s="20"/>
      <c r="AF1986" s="80"/>
      <c r="AG1986" s="46"/>
      <c r="AH1986" s="19"/>
      <c r="AI1986" s="19"/>
      <c r="AJ1986" s="20"/>
      <c r="AK1986" s="20"/>
      <c r="AL1986" s="19"/>
      <c r="AM1986" s="19"/>
      <c r="AN1986" s="20"/>
      <c r="AO1986" s="20"/>
      <c r="AP1986" s="19"/>
      <c r="AQ1986" s="19"/>
      <c r="AR1986" s="20"/>
      <c r="AS1986" s="20"/>
      <c r="AT1986" s="19"/>
      <c r="AU1986" s="19"/>
      <c r="AV1986" s="20"/>
      <c r="AW1986" s="20"/>
      <c r="AX1986" s="19"/>
      <c r="AY1986" s="19"/>
      <c r="AZ1986" s="20"/>
      <c r="BA1986" s="20"/>
      <c r="BB1986" s="19"/>
      <c r="BC1986" s="19"/>
      <c r="BD1986" s="20"/>
      <c r="BE1986" s="20"/>
      <c r="BF1986" s="19"/>
      <c r="BG1986" s="19"/>
      <c r="BH1986" s="20"/>
      <c r="BI1986" s="20"/>
      <c r="BJ1986" s="19"/>
      <c r="BK1986" s="19"/>
      <c r="BL1986" s="20"/>
      <c r="BM1986" s="20"/>
      <c r="BN1986" s="19"/>
      <c r="BO1986" s="19"/>
      <c r="BP1986" s="20"/>
      <c r="BQ1986" s="20"/>
      <c r="BT1986" s="20"/>
      <c r="BU1986" s="20"/>
      <c r="BX1986" s="20"/>
      <c r="BY1986" s="20"/>
      <c r="CB1986" s="20"/>
      <c r="CC1986" s="20"/>
      <c r="CF1986" s="20"/>
      <c r="CG1986" s="20"/>
      <c r="CJ1986" s="20"/>
      <c r="CK1986" s="20"/>
      <c r="CN1986" s="20"/>
      <c r="CO1986" s="20"/>
      <c r="CP1986" s="19"/>
      <c r="CQ1986" s="19"/>
      <c r="CR1986" s="20"/>
      <c r="CS1986" s="20"/>
      <c r="CT1986" s="19"/>
      <c r="CU1986" s="19"/>
      <c r="CV1986" s="20"/>
      <c r="CW1986" s="20"/>
      <c r="CX1986" s="96"/>
      <c r="CY1986" s="96"/>
      <c r="CZ1986" s="20"/>
      <c r="DA1986" s="20"/>
      <c r="DB1986" s="96"/>
      <c r="DC1986" s="96"/>
      <c r="DD1986" s="20"/>
      <c r="DE1986" s="20"/>
      <c r="DF1986" s="96"/>
      <c r="DG1986" s="96"/>
      <c r="DH1986" s="20"/>
      <c r="DI1986" s="20"/>
      <c r="DJ1986" s="96"/>
      <c r="DK1986" s="96"/>
      <c r="DL1986" s="20"/>
      <c r="DM1986" s="20"/>
      <c r="DN1986" s="96"/>
      <c r="DO1986" s="96"/>
      <c r="DP1986" s="20"/>
      <c r="DQ1986" s="20"/>
      <c r="DR1986" s="96"/>
      <c r="DS1986" s="96"/>
      <c r="DT1986" s="20"/>
      <c r="DU1986" s="20"/>
      <c r="DV1986" s="96"/>
      <c r="DW1986" s="96"/>
      <c r="DX1986" s="20"/>
      <c r="DY1986" s="20"/>
      <c r="DZ1986" s="56"/>
      <c r="EA1986" s="57"/>
    </row>
    <row r="1987" spans="1:131" ht="19.5" customHeight="1" x14ac:dyDescent="0.25">
      <c r="A1987" s="9">
        <v>1427</v>
      </c>
      <c r="B1987" s="10" t="s">
        <v>4046</v>
      </c>
      <c r="C1987" s="9" t="s">
        <v>4047</v>
      </c>
      <c r="E1987" s="9" t="s">
        <v>171</v>
      </c>
      <c r="F1987" s="9" t="s">
        <v>2278</v>
      </c>
      <c r="H1987" s="9" t="s">
        <v>202</v>
      </c>
      <c r="I1987" s="9" t="s">
        <v>28</v>
      </c>
      <c r="J1987" s="129">
        <v>42573</v>
      </c>
      <c r="K1987" s="129">
        <v>42449</v>
      </c>
      <c r="L1987" s="129">
        <v>42825</v>
      </c>
      <c r="M1987" s="9" t="s">
        <v>20</v>
      </c>
      <c r="O1987" s="9">
        <v>21</v>
      </c>
      <c r="Q1987" s="9" t="s">
        <v>54</v>
      </c>
      <c r="R1987" s="13">
        <v>8827800</v>
      </c>
      <c r="S1987" s="13">
        <v>8827800</v>
      </c>
      <c r="T1987" s="13">
        <v>8827800</v>
      </c>
      <c r="U1987" s="13">
        <v>2206950</v>
      </c>
      <c r="V1987" s="13">
        <v>5840000</v>
      </c>
      <c r="AF1987" s="51">
        <f t="shared" si="28"/>
        <v>5840000</v>
      </c>
      <c r="AH1987" s="11">
        <v>42449</v>
      </c>
      <c r="AI1987" s="11">
        <v>42825</v>
      </c>
      <c r="AJ1987" s="13">
        <v>7748933</v>
      </c>
      <c r="AK1987" s="13">
        <v>1937233</v>
      </c>
      <c r="AL1987" s="11">
        <v>42474</v>
      </c>
      <c r="AM1987" s="11">
        <v>42719</v>
      </c>
      <c r="AN1987" s="13">
        <v>1057040</v>
      </c>
      <c r="AO1987" s="13">
        <v>264260</v>
      </c>
    </row>
    <row r="1988" spans="1:131" ht="30" customHeight="1" x14ac:dyDescent="0.25">
      <c r="A1988" s="9">
        <v>1428</v>
      </c>
      <c r="B1988" s="10" t="s">
        <v>4048</v>
      </c>
      <c r="C1988" s="9" t="s">
        <v>4049</v>
      </c>
      <c r="E1988" s="9" t="s">
        <v>5332</v>
      </c>
      <c r="F1988" s="9" t="s">
        <v>2278</v>
      </c>
      <c r="H1988" s="9" t="s">
        <v>202</v>
      </c>
      <c r="I1988" s="9" t="s">
        <v>28</v>
      </c>
      <c r="J1988" s="129">
        <v>42580</v>
      </c>
      <c r="K1988" s="129">
        <v>42449</v>
      </c>
      <c r="L1988" s="129">
        <v>42825</v>
      </c>
      <c r="M1988" s="9" t="s">
        <v>20</v>
      </c>
      <c r="O1988" s="9">
        <v>30</v>
      </c>
      <c r="Q1988" s="9" t="s">
        <v>54</v>
      </c>
      <c r="R1988" s="13">
        <v>9081133</v>
      </c>
      <c r="S1988" s="13">
        <v>9081133</v>
      </c>
      <c r="T1988" s="13">
        <v>9081133</v>
      </c>
      <c r="U1988" s="13">
        <v>2270283</v>
      </c>
      <c r="V1988" s="13">
        <v>5830000</v>
      </c>
      <c r="AF1988" s="51">
        <f t="shared" si="28"/>
        <v>5830000</v>
      </c>
      <c r="AH1988" s="11">
        <v>42449</v>
      </c>
      <c r="AI1988" s="11">
        <v>42825</v>
      </c>
      <c r="AJ1988" s="13">
        <v>7898454</v>
      </c>
      <c r="AK1988" s="13">
        <v>1974614</v>
      </c>
      <c r="AL1988" s="11">
        <v>42474</v>
      </c>
      <c r="AM1988" s="11">
        <v>42719</v>
      </c>
      <c r="AN1988" s="13">
        <v>1084790</v>
      </c>
      <c r="AO1988" s="13">
        <v>271198</v>
      </c>
    </row>
    <row r="1989" spans="1:131" ht="19.5" customHeight="1" x14ac:dyDescent="0.25">
      <c r="A1989" s="9">
        <v>1429</v>
      </c>
      <c r="B1989" s="10" t="s">
        <v>4050</v>
      </c>
      <c r="C1989" s="9" t="s">
        <v>4051</v>
      </c>
      <c r="E1989" s="9" t="s">
        <v>171</v>
      </c>
      <c r="F1989" s="9" t="s">
        <v>2278</v>
      </c>
      <c r="H1989" s="9" t="s">
        <v>202</v>
      </c>
      <c r="I1989" s="9" t="s">
        <v>28</v>
      </c>
      <c r="J1989" s="129">
        <v>42555</v>
      </c>
      <c r="K1989" s="129">
        <v>42446</v>
      </c>
      <c r="L1989" s="129">
        <v>42825</v>
      </c>
      <c r="M1989" s="9" t="s">
        <v>20</v>
      </c>
      <c r="O1989" s="9">
        <v>31</v>
      </c>
      <c r="Q1989" s="9" t="s">
        <v>54</v>
      </c>
      <c r="R1989" s="13">
        <v>8814466</v>
      </c>
      <c r="S1989" s="13">
        <v>8814466</v>
      </c>
      <c r="T1989" s="13">
        <v>8814466</v>
      </c>
      <c r="U1989" s="13">
        <v>2203616</v>
      </c>
      <c r="V1989" s="13">
        <v>5830000</v>
      </c>
      <c r="AF1989" s="51">
        <f t="shared" si="28"/>
        <v>5830000</v>
      </c>
      <c r="AH1989" s="11">
        <v>42446</v>
      </c>
      <c r="AI1989" s="11">
        <v>42825</v>
      </c>
      <c r="AJ1989" s="13">
        <v>7767419</v>
      </c>
      <c r="AK1989" s="13">
        <v>1941855</v>
      </c>
      <c r="AL1989" s="11">
        <v>42474</v>
      </c>
      <c r="AM1989" s="11">
        <v>42719</v>
      </c>
      <c r="AN1989" s="13">
        <v>1044682</v>
      </c>
      <c r="AO1989" s="13">
        <v>261171</v>
      </c>
    </row>
    <row r="1990" spans="1:131" ht="19.5" customHeight="1" x14ac:dyDescent="0.25">
      <c r="A1990" s="9">
        <v>1430</v>
      </c>
      <c r="B1990" s="10" t="s">
        <v>4052</v>
      </c>
      <c r="C1990" s="9" t="s">
        <v>4053</v>
      </c>
      <c r="E1990" s="9" t="s">
        <v>171</v>
      </c>
      <c r="F1990" s="9" t="s">
        <v>2278</v>
      </c>
      <c r="H1990" s="9" t="s">
        <v>202</v>
      </c>
      <c r="I1990" s="9" t="s">
        <v>28</v>
      </c>
      <c r="J1990" s="129">
        <v>42566</v>
      </c>
      <c r="K1990" s="129">
        <v>42460</v>
      </c>
      <c r="L1990" s="129">
        <v>42825</v>
      </c>
      <c r="M1990" s="9" t="s">
        <v>20</v>
      </c>
      <c r="O1990" s="9">
        <v>30</v>
      </c>
      <c r="Q1990" s="9" t="s">
        <v>54</v>
      </c>
      <c r="R1990" s="13">
        <v>8821133</v>
      </c>
      <c r="S1990" s="13">
        <v>8821133</v>
      </c>
      <c r="T1990" s="13">
        <v>8821133</v>
      </c>
      <c r="U1990" s="13">
        <v>2205283</v>
      </c>
      <c r="V1990" s="13">
        <v>5835000</v>
      </c>
      <c r="AF1990" s="51">
        <f t="shared" si="28"/>
        <v>5835000</v>
      </c>
      <c r="AH1990" s="11">
        <v>42460</v>
      </c>
      <c r="AI1990" s="11">
        <v>42916</v>
      </c>
      <c r="AJ1990" s="13">
        <v>8096131</v>
      </c>
      <c r="AK1990" s="13">
        <v>1944948</v>
      </c>
      <c r="AL1990" s="11">
        <v>42474</v>
      </c>
      <c r="AM1990" s="11">
        <v>42916</v>
      </c>
      <c r="AN1990" s="13">
        <v>1083681</v>
      </c>
      <c r="AO1990" s="13">
        <v>260334</v>
      </c>
    </row>
    <row r="1991" spans="1:131" s="18" customFormat="1" ht="19.5" customHeight="1" x14ac:dyDescent="0.25">
      <c r="A1991" s="18">
        <v>1430</v>
      </c>
      <c r="B1991" s="17" t="s">
        <v>4052</v>
      </c>
      <c r="C1991" s="18" t="s">
        <v>4053</v>
      </c>
      <c r="D1991" s="19">
        <v>42779</v>
      </c>
      <c r="G1991" s="19"/>
      <c r="J1991" s="130"/>
      <c r="K1991" s="130"/>
      <c r="L1991" s="130">
        <v>42916</v>
      </c>
      <c r="R1991" s="20"/>
      <c r="S1991" s="20"/>
      <c r="T1991" s="20"/>
      <c r="U1991" s="20"/>
      <c r="V1991" s="20"/>
      <c r="W1991" s="20"/>
      <c r="X1991" s="20"/>
      <c r="Y1991" s="20"/>
      <c r="Z1991" s="20"/>
      <c r="AA1991" s="20"/>
      <c r="AB1991" s="20"/>
      <c r="AC1991" s="20"/>
      <c r="AD1991" s="20"/>
      <c r="AE1991" s="20"/>
      <c r="AF1991" s="80"/>
      <c r="AG1991" s="46"/>
      <c r="AH1991" s="19"/>
      <c r="AI1991" s="19"/>
      <c r="AJ1991" s="20"/>
      <c r="AK1991" s="20"/>
      <c r="AL1991" s="19"/>
      <c r="AM1991" s="19"/>
      <c r="AN1991" s="20"/>
      <c r="AO1991" s="20"/>
      <c r="AP1991" s="19"/>
      <c r="AQ1991" s="19"/>
      <c r="AR1991" s="20"/>
      <c r="AS1991" s="20"/>
      <c r="AT1991" s="19"/>
      <c r="AU1991" s="19"/>
      <c r="AV1991" s="20"/>
      <c r="AW1991" s="20"/>
      <c r="AX1991" s="19"/>
      <c r="AY1991" s="19"/>
      <c r="AZ1991" s="20"/>
      <c r="BA1991" s="20"/>
      <c r="BB1991" s="19"/>
      <c r="BC1991" s="19"/>
      <c r="BD1991" s="20"/>
      <c r="BE1991" s="20"/>
      <c r="BF1991" s="19"/>
      <c r="BG1991" s="19"/>
      <c r="BH1991" s="20"/>
      <c r="BI1991" s="20"/>
      <c r="BJ1991" s="19"/>
      <c r="BK1991" s="19"/>
      <c r="BL1991" s="20"/>
      <c r="BM1991" s="20"/>
      <c r="BN1991" s="19"/>
      <c r="BO1991" s="19"/>
      <c r="BP1991" s="20"/>
      <c r="BQ1991" s="20"/>
      <c r="BT1991" s="20"/>
      <c r="BU1991" s="20"/>
      <c r="BX1991" s="20"/>
      <c r="BY1991" s="20"/>
      <c r="CB1991" s="20"/>
      <c r="CC1991" s="20"/>
      <c r="CF1991" s="20"/>
      <c r="CG1991" s="20"/>
      <c r="CJ1991" s="20"/>
      <c r="CK1991" s="20"/>
      <c r="CN1991" s="20"/>
      <c r="CO1991" s="20"/>
      <c r="CP1991" s="19"/>
      <c r="CQ1991" s="19"/>
      <c r="CR1991" s="20"/>
      <c r="CS1991" s="20"/>
      <c r="CT1991" s="19"/>
      <c r="CU1991" s="19"/>
      <c r="CV1991" s="20"/>
      <c r="CW1991" s="20"/>
      <c r="CX1991" s="96"/>
      <c r="CY1991" s="96"/>
      <c r="CZ1991" s="20"/>
      <c r="DA1991" s="20"/>
      <c r="DB1991" s="96"/>
      <c r="DC1991" s="96"/>
      <c r="DD1991" s="20"/>
      <c r="DE1991" s="20"/>
      <c r="DF1991" s="96"/>
      <c r="DG1991" s="96"/>
      <c r="DH1991" s="20"/>
      <c r="DI1991" s="20"/>
      <c r="DJ1991" s="96"/>
      <c r="DK1991" s="96"/>
      <c r="DL1991" s="20"/>
      <c r="DM1991" s="20"/>
      <c r="DN1991" s="96"/>
      <c r="DO1991" s="96"/>
      <c r="DP1991" s="20"/>
      <c r="DQ1991" s="20"/>
      <c r="DR1991" s="96"/>
      <c r="DS1991" s="96"/>
      <c r="DT1991" s="20"/>
      <c r="DU1991" s="20"/>
      <c r="DV1991" s="96"/>
      <c r="DW1991" s="96"/>
      <c r="DX1991" s="20"/>
      <c r="DY1991" s="20"/>
      <c r="DZ1991" s="56"/>
      <c r="EA1991" s="57"/>
    </row>
    <row r="1992" spans="1:131" ht="31.5" customHeight="1" x14ac:dyDescent="0.25">
      <c r="A1992" s="9">
        <v>1431</v>
      </c>
      <c r="B1992" s="10" t="s">
        <v>4054</v>
      </c>
      <c r="C1992" s="9" t="s">
        <v>4055</v>
      </c>
      <c r="E1992" s="9" t="s">
        <v>5332</v>
      </c>
      <c r="F1992" s="9" t="s">
        <v>2278</v>
      </c>
      <c r="H1992" s="9" t="s">
        <v>202</v>
      </c>
      <c r="I1992" s="9" t="s">
        <v>28</v>
      </c>
      <c r="J1992" s="129">
        <v>42555</v>
      </c>
      <c r="K1992" s="129">
        <v>42445</v>
      </c>
      <c r="L1992" s="129">
        <v>42825</v>
      </c>
      <c r="M1992" s="9" t="s">
        <v>20</v>
      </c>
      <c r="O1992" s="9">
        <v>30</v>
      </c>
      <c r="Q1992" s="9" t="s">
        <v>54</v>
      </c>
      <c r="R1992" s="13">
        <v>9347800</v>
      </c>
      <c r="S1992" s="13">
        <v>9347800</v>
      </c>
      <c r="T1992" s="13">
        <v>9347800</v>
      </c>
      <c r="U1992" s="13">
        <v>2336950</v>
      </c>
      <c r="V1992" s="13">
        <v>5830000</v>
      </c>
      <c r="AF1992" s="51">
        <f t="shared" si="28"/>
        <v>5830000</v>
      </c>
      <c r="AH1992" s="11">
        <v>42445</v>
      </c>
      <c r="AI1992" s="11">
        <v>42825</v>
      </c>
      <c r="AJ1992" s="13">
        <v>8185713</v>
      </c>
      <c r="AK1992" s="13">
        <v>2046428</v>
      </c>
      <c r="AL1992" s="11">
        <v>42474</v>
      </c>
      <c r="AM1992" s="11">
        <v>42719</v>
      </c>
      <c r="AN1992" s="13">
        <v>1050258</v>
      </c>
      <c r="AO1992" s="13">
        <v>262565</v>
      </c>
    </row>
    <row r="1993" spans="1:131" ht="30" customHeight="1" x14ac:dyDescent="0.25">
      <c r="A1993" s="9">
        <v>1432</v>
      </c>
      <c r="B1993" s="10" t="s">
        <v>4056</v>
      </c>
      <c r="C1993" s="9" t="s">
        <v>4057</v>
      </c>
      <c r="E1993" s="9" t="s">
        <v>5332</v>
      </c>
      <c r="F1993" s="9" t="s">
        <v>2278</v>
      </c>
      <c r="H1993" s="9" t="s">
        <v>202</v>
      </c>
      <c r="I1993" s="9" t="s">
        <v>28</v>
      </c>
      <c r="J1993" s="129">
        <v>42583</v>
      </c>
      <c r="K1993" s="129">
        <v>42445</v>
      </c>
      <c r="L1993" s="129">
        <v>42825</v>
      </c>
      <c r="M1993" s="9" t="s">
        <v>20</v>
      </c>
      <c r="O1993" s="9">
        <v>31</v>
      </c>
      <c r="Q1993" s="9" t="s">
        <v>54</v>
      </c>
      <c r="R1993" s="13">
        <v>8821133</v>
      </c>
      <c r="S1993" s="13">
        <v>8821133</v>
      </c>
      <c r="T1993" s="13">
        <v>8821133</v>
      </c>
      <c r="U1993" s="13">
        <v>2205283</v>
      </c>
      <c r="V1993" s="13">
        <v>5835000</v>
      </c>
      <c r="AF1993" s="51">
        <f t="shared" si="28"/>
        <v>5835000</v>
      </c>
      <c r="AH1993" s="11">
        <v>42445</v>
      </c>
      <c r="AI1993" s="11">
        <v>42825</v>
      </c>
      <c r="AJ1993" s="13">
        <v>7679608</v>
      </c>
      <c r="AK1993" s="13">
        <v>1919902</v>
      </c>
      <c r="AL1993" s="11">
        <v>42474</v>
      </c>
      <c r="AM1993" s="11">
        <v>42719</v>
      </c>
      <c r="AN1993" s="13">
        <v>1083042</v>
      </c>
      <c r="AO1993" s="13">
        <v>270761</v>
      </c>
    </row>
    <row r="1994" spans="1:131" ht="19.5" customHeight="1" x14ac:dyDescent="0.25">
      <c r="A1994" s="9">
        <v>1433</v>
      </c>
      <c r="B1994" s="10" t="s">
        <v>4058</v>
      </c>
      <c r="C1994" s="9" t="s">
        <v>4061</v>
      </c>
      <c r="E1994" s="9" t="s">
        <v>5715</v>
      </c>
      <c r="F1994" s="9" t="s">
        <v>4059</v>
      </c>
      <c r="H1994" s="9" t="s">
        <v>202</v>
      </c>
      <c r="I1994" s="9" t="s">
        <v>25</v>
      </c>
      <c r="J1994" s="129">
        <v>42467</v>
      </c>
      <c r="K1994" s="129">
        <v>42436</v>
      </c>
      <c r="L1994" s="129">
        <v>42719</v>
      </c>
      <c r="M1994" s="9" t="s">
        <v>20</v>
      </c>
      <c r="O1994" s="9">
        <v>30</v>
      </c>
      <c r="Q1994" s="9" t="s">
        <v>54</v>
      </c>
      <c r="R1994" s="13">
        <v>2856500</v>
      </c>
      <c r="S1994" s="13">
        <v>2856500</v>
      </c>
      <c r="T1994" s="13">
        <v>2856500</v>
      </c>
      <c r="U1994" s="13">
        <v>714125</v>
      </c>
      <c r="V1994" s="13">
        <v>1875000</v>
      </c>
      <c r="AF1994" s="51">
        <f t="shared" si="28"/>
        <v>1875000</v>
      </c>
      <c r="AH1994" s="11">
        <v>42474</v>
      </c>
      <c r="AI1994" s="11">
        <v>42719</v>
      </c>
      <c r="AJ1994" s="13">
        <v>440690</v>
      </c>
      <c r="AK1994" s="13">
        <v>110173</v>
      </c>
      <c r="AL1994" s="11">
        <v>42436</v>
      </c>
      <c r="AM1994" s="11">
        <v>42719</v>
      </c>
      <c r="AN1994" s="13">
        <v>2281686</v>
      </c>
      <c r="AO1994" s="13">
        <v>570422</v>
      </c>
    </row>
    <row r="1995" spans="1:131" ht="19.5" customHeight="1" x14ac:dyDescent="0.25">
      <c r="A1995" s="9">
        <v>1434</v>
      </c>
      <c r="B1995" s="10" t="s">
        <v>4060</v>
      </c>
      <c r="C1995" s="9" t="s">
        <v>4062</v>
      </c>
      <c r="E1995" s="9" t="s">
        <v>5715</v>
      </c>
      <c r="F1995" s="9" t="s">
        <v>4063</v>
      </c>
      <c r="H1995" s="9" t="s">
        <v>202</v>
      </c>
      <c r="I1995" s="9" t="s">
        <v>25</v>
      </c>
      <c r="J1995" s="129">
        <v>42464</v>
      </c>
      <c r="K1995" s="129">
        <v>42433</v>
      </c>
      <c r="L1995" s="129">
        <v>42719</v>
      </c>
      <c r="M1995" s="9" t="s">
        <v>20</v>
      </c>
      <c r="O1995" s="9">
        <v>27</v>
      </c>
      <c r="Q1995" s="9" t="s">
        <v>54</v>
      </c>
      <c r="R1995" s="13">
        <v>2856500</v>
      </c>
      <c r="S1995" s="13">
        <v>2856500</v>
      </c>
      <c r="T1995" s="13">
        <v>2856000</v>
      </c>
      <c r="U1995" s="13">
        <v>714125</v>
      </c>
      <c r="V1995" s="13">
        <v>1875000</v>
      </c>
      <c r="AF1995" s="51">
        <f t="shared" si="28"/>
        <v>1875000</v>
      </c>
      <c r="AH1995" s="11">
        <v>42474</v>
      </c>
      <c r="AI1995" s="11">
        <v>42719</v>
      </c>
      <c r="AJ1995" s="13">
        <v>440690</v>
      </c>
      <c r="AK1995" s="13">
        <v>110173</v>
      </c>
      <c r="AL1995" s="11">
        <v>42433</v>
      </c>
      <c r="AM1995" s="11">
        <v>42719</v>
      </c>
      <c r="AN1995" s="13">
        <v>2514195</v>
      </c>
      <c r="AO1995" s="13">
        <v>603952</v>
      </c>
    </row>
    <row r="1996" spans="1:131" ht="19.5" customHeight="1" x14ac:dyDescent="0.25">
      <c r="A1996" s="9">
        <v>1435</v>
      </c>
      <c r="B1996" s="10" t="s">
        <v>4064</v>
      </c>
      <c r="C1996" s="9" t="s">
        <v>4065</v>
      </c>
      <c r="E1996" s="9" t="s">
        <v>536</v>
      </c>
      <c r="F1996" s="9" t="s">
        <v>2530</v>
      </c>
      <c r="H1996" s="9" t="s">
        <v>202</v>
      </c>
      <c r="I1996" s="9" t="s">
        <v>25</v>
      </c>
      <c r="J1996" s="129">
        <v>42505</v>
      </c>
      <c r="K1996" s="129">
        <v>42422</v>
      </c>
      <c r="L1996" s="129">
        <v>42886</v>
      </c>
      <c r="O1996" s="9">
        <v>30</v>
      </c>
      <c r="Q1996" s="9" t="s">
        <v>54</v>
      </c>
      <c r="S1996" s="13">
        <v>12000000</v>
      </c>
      <c r="T1996" s="13">
        <v>12000000</v>
      </c>
      <c r="U1996" s="13">
        <v>3000000</v>
      </c>
      <c r="AF1996" s="51">
        <f t="shared" si="28"/>
        <v>0</v>
      </c>
      <c r="AG1996" s="45">
        <v>9000000</v>
      </c>
      <c r="AH1996" s="11">
        <v>42613</v>
      </c>
      <c r="AI1996" s="11">
        <v>42886</v>
      </c>
      <c r="AJ1996" s="13">
        <v>12003789</v>
      </c>
      <c r="AK1996" s="13">
        <v>3000000</v>
      </c>
    </row>
    <row r="1997" spans="1:131" ht="19.5" customHeight="1" x14ac:dyDescent="0.25">
      <c r="A1997" s="9">
        <v>1436</v>
      </c>
      <c r="B1997" s="10" t="s">
        <v>4066</v>
      </c>
      <c r="C1997" s="9" t="s">
        <v>6384</v>
      </c>
      <c r="E1997" s="9" t="s">
        <v>536</v>
      </c>
      <c r="F1997" s="9" t="s">
        <v>2530</v>
      </c>
      <c r="H1997" s="9" t="s">
        <v>202</v>
      </c>
      <c r="I1997" s="9" t="s">
        <v>1093</v>
      </c>
      <c r="J1997" s="129">
        <v>42506</v>
      </c>
      <c r="K1997" s="129">
        <v>42425</v>
      </c>
      <c r="L1997" s="129">
        <v>42947</v>
      </c>
      <c r="O1997" s="9">
        <v>30</v>
      </c>
      <c r="Q1997" s="9" t="s">
        <v>54</v>
      </c>
      <c r="S1997" s="13">
        <v>12000000</v>
      </c>
      <c r="T1997" s="13">
        <v>12000000</v>
      </c>
      <c r="U1997" s="13">
        <v>3000000</v>
      </c>
      <c r="AF1997" s="51">
        <f t="shared" si="28"/>
        <v>0</v>
      </c>
      <c r="AG1997" s="45">
        <v>9000000</v>
      </c>
      <c r="AH1997" s="11">
        <v>42761</v>
      </c>
      <c r="AI1997" s="11">
        <v>42947</v>
      </c>
      <c r="AJ1997" s="13">
        <v>12002590</v>
      </c>
      <c r="AK1997" s="13">
        <v>3000000</v>
      </c>
    </row>
    <row r="1998" spans="1:131" ht="33.75" customHeight="1" x14ac:dyDescent="0.25">
      <c r="A1998" s="9">
        <v>1437</v>
      </c>
      <c r="B1998" s="10" t="s">
        <v>4067</v>
      </c>
      <c r="C1998" s="9" t="s">
        <v>5395</v>
      </c>
      <c r="E1998" s="9" t="s">
        <v>453</v>
      </c>
      <c r="F1998" s="9" t="s">
        <v>4068</v>
      </c>
      <c r="H1998" s="9" t="s">
        <v>202</v>
      </c>
      <c r="I1998" s="9" t="s">
        <v>1093</v>
      </c>
      <c r="J1998" s="129">
        <v>42475</v>
      </c>
      <c r="K1998" s="129">
        <v>42444</v>
      </c>
      <c r="L1998" s="129">
        <v>42597</v>
      </c>
      <c r="M1998" s="9" t="s">
        <v>20</v>
      </c>
      <c r="O1998" s="9">
        <v>28</v>
      </c>
      <c r="Q1998" s="9" t="s">
        <v>54</v>
      </c>
      <c r="S1998" s="13">
        <v>1333250</v>
      </c>
      <c r="T1998" s="13">
        <v>1333250</v>
      </c>
      <c r="U1998" s="13">
        <v>333312</v>
      </c>
      <c r="AF1998" s="51">
        <f t="shared" si="28"/>
        <v>0</v>
      </c>
      <c r="AG1998" s="45">
        <v>1000000</v>
      </c>
      <c r="AH1998" s="11">
        <v>42444</v>
      </c>
      <c r="AI1998" s="11">
        <v>42597</v>
      </c>
      <c r="AJ1998" s="13">
        <v>1333247</v>
      </c>
      <c r="AK1998" s="13">
        <v>333312</v>
      </c>
    </row>
    <row r="1999" spans="1:131" ht="19.5" customHeight="1" x14ac:dyDescent="0.25">
      <c r="A1999" s="9">
        <v>1438</v>
      </c>
      <c r="B1999" s="10" t="s">
        <v>4069</v>
      </c>
      <c r="C1999" s="9" t="s">
        <v>4070</v>
      </c>
      <c r="E1999" s="9" t="s">
        <v>903</v>
      </c>
      <c r="F1999" s="9" t="s">
        <v>4071</v>
      </c>
      <c r="H1999" s="9" t="s">
        <v>202</v>
      </c>
      <c r="I1999" s="9" t="s">
        <v>78</v>
      </c>
      <c r="J1999" s="129">
        <v>42430</v>
      </c>
      <c r="K1999" s="129">
        <v>42408</v>
      </c>
      <c r="L1999" s="129">
        <v>42490</v>
      </c>
      <c r="O1999" s="9">
        <v>24</v>
      </c>
      <c r="Q1999" s="9" t="s">
        <v>61</v>
      </c>
      <c r="S1999" s="13">
        <v>407184462</v>
      </c>
      <c r="T1999" s="13">
        <v>407184462</v>
      </c>
      <c r="U1999" s="13">
        <v>101796116</v>
      </c>
      <c r="AF1999" s="51">
        <f t="shared" si="28"/>
        <v>0</v>
      </c>
      <c r="AH1999" s="11">
        <v>42408</v>
      </c>
      <c r="AI1999" s="11">
        <v>42517</v>
      </c>
      <c r="AJ1999" s="13">
        <v>486925023</v>
      </c>
      <c r="AK1999" s="13">
        <v>121731256</v>
      </c>
    </row>
    <row r="2000" spans="1:131" s="18" customFormat="1" ht="19.5" customHeight="1" x14ac:dyDescent="0.25">
      <c r="A2000" s="18">
        <v>1438</v>
      </c>
      <c r="B2000" s="17" t="s">
        <v>4069</v>
      </c>
      <c r="C2000" s="18" t="s">
        <v>4070</v>
      </c>
      <c r="D2000" s="19"/>
      <c r="G2000" s="19"/>
      <c r="J2000" s="130"/>
      <c r="K2000" s="130"/>
      <c r="L2000" s="130">
        <v>42517</v>
      </c>
      <c r="R2000" s="20"/>
      <c r="S2000" s="20">
        <v>486925023</v>
      </c>
      <c r="T2000" s="20">
        <v>486925023</v>
      </c>
      <c r="U2000" s="20">
        <v>121731256</v>
      </c>
      <c r="V2000" s="20"/>
      <c r="W2000" s="20"/>
      <c r="X2000" s="20"/>
      <c r="Y2000" s="20"/>
      <c r="Z2000" s="20"/>
      <c r="AA2000" s="20"/>
      <c r="AB2000" s="20"/>
      <c r="AC2000" s="20"/>
      <c r="AD2000" s="20"/>
      <c r="AE2000" s="20"/>
      <c r="AF2000" s="80"/>
      <c r="AG2000" s="46"/>
      <c r="AH2000" s="19"/>
      <c r="AI2000" s="19"/>
      <c r="AJ2000" s="20"/>
      <c r="AK2000" s="20"/>
      <c r="AL2000" s="19"/>
      <c r="AM2000" s="19"/>
      <c r="AN2000" s="20"/>
      <c r="AO2000" s="20"/>
      <c r="AP2000" s="19"/>
      <c r="AQ2000" s="19"/>
      <c r="AR2000" s="20"/>
      <c r="AS2000" s="20"/>
      <c r="AT2000" s="19"/>
      <c r="AU2000" s="19"/>
      <c r="AV2000" s="20"/>
      <c r="AW2000" s="20"/>
      <c r="AX2000" s="19"/>
      <c r="AY2000" s="19"/>
      <c r="AZ2000" s="20"/>
      <c r="BA2000" s="20"/>
      <c r="BB2000" s="19"/>
      <c r="BC2000" s="19"/>
      <c r="BD2000" s="20"/>
      <c r="BE2000" s="20"/>
      <c r="BF2000" s="19"/>
      <c r="BG2000" s="19"/>
      <c r="BH2000" s="20"/>
      <c r="BI2000" s="20"/>
      <c r="BJ2000" s="19"/>
      <c r="BK2000" s="19"/>
      <c r="BL2000" s="20"/>
      <c r="BM2000" s="20"/>
      <c r="BN2000" s="19"/>
      <c r="BO2000" s="19"/>
      <c r="BP2000" s="20"/>
      <c r="BQ2000" s="20"/>
      <c r="BT2000" s="20"/>
      <c r="BU2000" s="20"/>
      <c r="BX2000" s="20"/>
      <c r="BY2000" s="20"/>
      <c r="CB2000" s="20"/>
      <c r="CC2000" s="20"/>
      <c r="CF2000" s="20"/>
      <c r="CG2000" s="20"/>
      <c r="CJ2000" s="20"/>
      <c r="CK2000" s="20"/>
      <c r="CN2000" s="20"/>
      <c r="CO2000" s="20"/>
      <c r="CP2000" s="19"/>
      <c r="CQ2000" s="19"/>
      <c r="CR2000" s="20"/>
      <c r="CS2000" s="20"/>
      <c r="CT2000" s="19"/>
      <c r="CU2000" s="19"/>
      <c r="CV2000" s="20"/>
      <c r="CW2000" s="20"/>
      <c r="CX2000" s="96"/>
      <c r="CY2000" s="96"/>
      <c r="CZ2000" s="20"/>
      <c r="DA2000" s="20"/>
      <c r="DB2000" s="96"/>
      <c r="DC2000" s="96"/>
      <c r="DD2000" s="20"/>
      <c r="DE2000" s="20"/>
      <c r="DF2000" s="96"/>
      <c r="DG2000" s="96"/>
      <c r="DH2000" s="20"/>
      <c r="DI2000" s="20"/>
      <c r="DJ2000" s="96"/>
      <c r="DK2000" s="96"/>
      <c r="DL2000" s="20"/>
      <c r="DM2000" s="20"/>
      <c r="DN2000" s="96"/>
      <c r="DO2000" s="96"/>
      <c r="DP2000" s="20"/>
      <c r="DQ2000" s="20"/>
      <c r="DR2000" s="96"/>
      <c r="DS2000" s="96"/>
      <c r="DT2000" s="20"/>
      <c r="DU2000" s="20"/>
      <c r="DV2000" s="96"/>
      <c r="DW2000" s="96"/>
      <c r="DX2000" s="20"/>
      <c r="DY2000" s="20"/>
      <c r="DZ2000" s="56"/>
      <c r="EA2000" s="57"/>
    </row>
    <row r="2001" spans="1:131" ht="19.5" customHeight="1" x14ac:dyDescent="0.25">
      <c r="A2001" s="9">
        <v>1439</v>
      </c>
      <c r="B2001" s="10" t="s">
        <v>4072</v>
      </c>
      <c r="C2001" s="9" t="s">
        <v>4073</v>
      </c>
      <c r="E2001" s="9" t="s">
        <v>5716</v>
      </c>
      <c r="F2001" s="9" t="s">
        <v>4074</v>
      </c>
      <c r="H2001" s="9" t="s">
        <v>202</v>
      </c>
      <c r="I2001" s="9" t="s">
        <v>78</v>
      </c>
      <c r="J2001" s="129">
        <v>42303</v>
      </c>
      <c r="K2001" s="129">
        <v>42064</v>
      </c>
      <c r="L2001" s="129">
        <v>42613</v>
      </c>
      <c r="O2001" s="9">
        <v>27</v>
      </c>
      <c r="Q2001" s="9" t="s">
        <v>54</v>
      </c>
      <c r="S2001" s="13">
        <v>5900000</v>
      </c>
      <c r="T2001" s="13">
        <v>5900000</v>
      </c>
      <c r="U2001" s="13">
        <v>1475000</v>
      </c>
      <c r="AF2001" s="51">
        <f t="shared" si="28"/>
        <v>0</v>
      </c>
      <c r="AH2001" s="11">
        <v>42064</v>
      </c>
      <c r="AI2001" s="11">
        <v>42855</v>
      </c>
      <c r="AJ2001" s="13">
        <v>5984022</v>
      </c>
      <c r="AK2001" s="13">
        <v>1475000</v>
      </c>
    </row>
    <row r="2002" spans="1:131" s="18" customFormat="1" ht="19.5" customHeight="1" x14ac:dyDescent="0.25">
      <c r="A2002" s="18">
        <v>1439</v>
      </c>
      <c r="B2002" s="17" t="s">
        <v>4072</v>
      </c>
      <c r="C2002" s="18" t="s">
        <v>4073</v>
      </c>
      <c r="D2002" s="19">
        <v>42684</v>
      </c>
      <c r="G2002" s="19"/>
      <c r="J2002" s="130"/>
      <c r="K2002" s="130"/>
      <c r="L2002" s="130">
        <v>42766</v>
      </c>
      <c r="R2002" s="20"/>
      <c r="S2002" s="20"/>
      <c r="T2002" s="20"/>
      <c r="U2002" s="20"/>
      <c r="V2002" s="20"/>
      <c r="W2002" s="20"/>
      <c r="X2002" s="20"/>
      <c r="Y2002" s="20"/>
      <c r="Z2002" s="20"/>
      <c r="AA2002" s="20"/>
      <c r="AB2002" s="20"/>
      <c r="AC2002" s="20"/>
      <c r="AD2002" s="20"/>
      <c r="AE2002" s="20"/>
      <c r="AF2002" s="80"/>
      <c r="AG2002" s="46"/>
      <c r="AH2002" s="19"/>
      <c r="AI2002" s="19"/>
      <c r="AJ2002" s="20"/>
      <c r="AK2002" s="20"/>
      <c r="AL2002" s="19"/>
      <c r="AM2002" s="19"/>
      <c r="AN2002" s="20"/>
      <c r="AO2002" s="20"/>
      <c r="AP2002" s="19"/>
      <c r="AQ2002" s="19"/>
      <c r="AR2002" s="20"/>
      <c r="AS2002" s="20"/>
      <c r="AT2002" s="19"/>
      <c r="AU2002" s="19"/>
      <c r="AV2002" s="20"/>
      <c r="AW2002" s="20"/>
      <c r="AX2002" s="19"/>
      <c r="AY2002" s="19"/>
      <c r="AZ2002" s="20"/>
      <c r="BA2002" s="20"/>
      <c r="BB2002" s="19"/>
      <c r="BC2002" s="19"/>
      <c r="BD2002" s="20"/>
      <c r="BE2002" s="20"/>
      <c r="BF2002" s="19"/>
      <c r="BG2002" s="19"/>
      <c r="BH2002" s="20"/>
      <c r="BI2002" s="20"/>
      <c r="BJ2002" s="19"/>
      <c r="BK2002" s="19"/>
      <c r="BL2002" s="20"/>
      <c r="BM2002" s="20"/>
      <c r="BN2002" s="19"/>
      <c r="BO2002" s="19"/>
      <c r="BP2002" s="20"/>
      <c r="BQ2002" s="20"/>
      <c r="BT2002" s="20"/>
      <c r="BU2002" s="20"/>
      <c r="BX2002" s="20"/>
      <c r="BY2002" s="20"/>
      <c r="CB2002" s="20"/>
      <c r="CC2002" s="20"/>
      <c r="CF2002" s="20"/>
      <c r="CG2002" s="20"/>
      <c r="CJ2002" s="20"/>
      <c r="CK2002" s="20"/>
      <c r="CN2002" s="20"/>
      <c r="CO2002" s="20"/>
      <c r="CP2002" s="19"/>
      <c r="CQ2002" s="19"/>
      <c r="CR2002" s="20"/>
      <c r="CS2002" s="20"/>
      <c r="CT2002" s="19"/>
      <c r="CU2002" s="19"/>
      <c r="CV2002" s="20"/>
      <c r="CW2002" s="20"/>
      <c r="CX2002" s="96"/>
      <c r="CY2002" s="96"/>
      <c r="CZ2002" s="20"/>
      <c r="DA2002" s="20"/>
      <c r="DB2002" s="96"/>
      <c r="DC2002" s="96"/>
      <c r="DD2002" s="20"/>
      <c r="DE2002" s="20"/>
      <c r="DF2002" s="96"/>
      <c r="DG2002" s="96"/>
      <c r="DH2002" s="20"/>
      <c r="DI2002" s="20"/>
      <c r="DJ2002" s="96"/>
      <c r="DK2002" s="96"/>
      <c r="DL2002" s="20"/>
      <c r="DM2002" s="20"/>
      <c r="DN2002" s="96"/>
      <c r="DO2002" s="96"/>
      <c r="DP2002" s="20"/>
      <c r="DQ2002" s="20"/>
      <c r="DR2002" s="96"/>
      <c r="DS2002" s="96"/>
      <c r="DT2002" s="20"/>
      <c r="DU2002" s="20"/>
      <c r="DV2002" s="96"/>
      <c r="DW2002" s="96"/>
      <c r="DX2002" s="20"/>
      <c r="DY2002" s="20"/>
      <c r="DZ2002" s="56"/>
      <c r="EA2002" s="57"/>
    </row>
    <row r="2003" spans="1:131" s="18" customFormat="1" ht="19.5" customHeight="1" x14ac:dyDescent="0.25">
      <c r="A2003" s="18">
        <v>1439</v>
      </c>
      <c r="B2003" s="17" t="s">
        <v>4072</v>
      </c>
      <c r="C2003" s="18" t="s">
        <v>4073</v>
      </c>
      <c r="D2003" s="19">
        <v>42782</v>
      </c>
      <c r="G2003" s="19"/>
      <c r="J2003" s="130"/>
      <c r="K2003" s="130"/>
      <c r="L2003" s="130">
        <v>42855</v>
      </c>
      <c r="R2003" s="20"/>
      <c r="S2003" s="20"/>
      <c r="T2003" s="20"/>
      <c r="U2003" s="20"/>
      <c r="V2003" s="20"/>
      <c r="W2003" s="20"/>
      <c r="X2003" s="20"/>
      <c r="Y2003" s="20"/>
      <c r="Z2003" s="20"/>
      <c r="AA2003" s="20"/>
      <c r="AB2003" s="20"/>
      <c r="AC2003" s="20"/>
      <c r="AD2003" s="20"/>
      <c r="AE2003" s="20"/>
      <c r="AF2003" s="80"/>
      <c r="AG2003" s="46"/>
      <c r="AH2003" s="19"/>
      <c r="AI2003" s="19"/>
      <c r="AJ2003" s="20"/>
      <c r="AK2003" s="20"/>
      <c r="AL2003" s="19"/>
      <c r="AM2003" s="19"/>
      <c r="AN2003" s="20"/>
      <c r="AO2003" s="20"/>
      <c r="AP2003" s="19"/>
      <c r="AQ2003" s="19"/>
      <c r="AR2003" s="20"/>
      <c r="AS2003" s="20"/>
      <c r="AT2003" s="19"/>
      <c r="AU2003" s="19"/>
      <c r="AV2003" s="20"/>
      <c r="AW2003" s="20"/>
      <c r="AX2003" s="19"/>
      <c r="AY2003" s="19"/>
      <c r="AZ2003" s="20"/>
      <c r="BA2003" s="20"/>
      <c r="BB2003" s="19"/>
      <c r="BC2003" s="19"/>
      <c r="BD2003" s="20"/>
      <c r="BE2003" s="20"/>
      <c r="BF2003" s="19"/>
      <c r="BG2003" s="19"/>
      <c r="BH2003" s="20"/>
      <c r="BI2003" s="20"/>
      <c r="BJ2003" s="19"/>
      <c r="BK2003" s="19"/>
      <c r="BL2003" s="20"/>
      <c r="BM2003" s="20"/>
      <c r="BN2003" s="19"/>
      <c r="BO2003" s="19"/>
      <c r="BP2003" s="20"/>
      <c r="BQ2003" s="20"/>
      <c r="BT2003" s="20"/>
      <c r="BU2003" s="20"/>
      <c r="BX2003" s="20"/>
      <c r="BY2003" s="20"/>
      <c r="CB2003" s="20"/>
      <c r="CC2003" s="20"/>
      <c r="CF2003" s="20"/>
      <c r="CG2003" s="20"/>
      <c r="CJ2003" s="20"/>
      <c r="CK2003" s="20"/>
      <c r="CN2003" s="20"/>
      <c r="CO2003" s="20"/>
      <c r="CP2003" s="19"/>
      <c r="CQ2003" s="19"/>
      <c r="CR2003" s="20"/>
      <c r="CS2003" s="20"/>
      <c r="CT2003" s="19"/>
      <c r="CU2003" s="19"/>
      <c r="CV2003" s="20"/>
      <c r="CW2003" s="20"/>
      <c r="CX2003" s="96"/>
      <c r="CY2003" s="96"/>
      <c r="CZ2003" s="20"/>
      <c r="DA2003" s="20"/>
      <c r="DB2003" s="96"/>
      <c r="DC2003" s="96"/>
      <c r="DD2003" s="20"/>
      <c r="DE2003" s="20"/>
      <c r="DF2003" s="96"/>
      <c r="DG2003" s="96"/>
      <c r="DH2003" s="20"/>
      <c r="DI2003" s="20"/>
      <c r="DJ2003" s="96"/>
      <c r="DK2003" s="96"/>
      <c r="DL2003" s="20"/>
      <c r="DM2003" s="20"/>
      <c r="DN2003" s="96"/>
      <c r="DO2003" s="96"/>
      <c r="DP2003" s="20"/>
      <c r="DQ2003" s="20"/>
      <c r="DR2003" s="96"/>
      <c r="DS2003" s="96"/>
      <c r="DT2003" s="20"/>
      <c r="DU2003" s="20"/>
      <c r="DV2003" s="96"/>
      <c r="DW2003" s="96"/>
      <c r="DX2003" s="20"/>
      <c r="DY2003" s="20"/>
      <c r="DZ2003" s="56"/>
      <c r="EA2003" s="57"/>
    </row>
    <row r="2004" spans="1:131" ht="19.5" customHeight="1" x14ac:dyDescent="0.25">
      <c r="A2004" s="9">
        <v>1440</v>
      </c>
      <c r="B2004" s="10" t="s">
        <v>4075</v>
      </c>
      <c r="C2004" s="9" t="s">
        <v>4076</v>
      </c>
      <c r="E2004" s="9" t="s">
        <v>536</v>
      </c>
      <c r="F2004" s="9" t="s">
        <v>2530</v>
      </c>
      <c r="H2004" s="9" t="s">
        <v>202</v>
      </c>
      <c r="I2004" s="9" t="s">
        <v>1093</v>
      </c>
      <c r="J2004" s="129">
        <v>42395</v>
      </c>
      <c r="K2004" s="129">
        <v>42352</v>
      </c>
      <c r="L2004" s="129">
        <v>42852</v>
      </c>
      <c r="O2004" s="9">
        <v>30</v>
      </c>
      <c r="Q2004" s="9" t="s">
        <v>54</v>
      </c>
      <c r="S2004" s="13">
        <v>13200000</v>
      </c>
      <c r="T2004" s="13">
        <v>13200000</v>
      </c>
      <c r="U2004" s="13">
        <v>3300000</v>
      </c>
      <c r="AF2004" s="51">
        <f t="shared" si="28"/>
        <v>0</v>
      </c>
      <c r="AG2004" s="45">
        <v>9900000</v>
      </c>
      <c r="AH2004" s="11">
        <v>42453</v>
      </c>
      <c r="AI2004" s="11">
        <v>43370</v>
      </c>
      <c r="AJ2004" s="13">
        <v>13203000</v>
      </c>
      <c r="AK2004" s="13">
        <v>3300000</v>
      </c>
    </row>
    <row r="2005" spans="1:131" s="18" customFormat="1" ht="19.5" customHeight="1" x14ac:dyDescent="0.25">
      <c r="A2005" s="18">
        <v>1440</v>
      </c>
      <c r="B2005" s="17" t="s">
        <v>4075</v>
      </c>
      <c r="C2005" s="18" t="s">
        <v>4076</v>
      </c>
      <c r="D2005" s="19">
        <v>42926</v>
      </c>
      <c r="G2005" s="19"/>
      <c r="J2005" s="130"/>
      <c r="K2005" s="130"/>
      <c r="L2005" s="130">
        <v>43100</v>
      </c>
      <c r="R2005" s="20"/>
      <c r="S2005" s="20"/>
      <c r="T2005" s="20"/>
      <c r="U2005" s="20"/>
      <c r="V2005" s="20"/>
      <c r="W2005" s="20"/>
      <c r="X2005" s="20"/>
      <c r="Y2005" s="20"/>
      <c r="Z2005" s="20"/>
      <c r="AA2005" s="20"/>
      <c r="AB2005" s="20"/>
      <c r="AC2005" s="20"/>
      <c r="AD2005" s="20"/>
      <c r="AE2005" s="20"/>
      <c r="AF2005" s="80"/>
      <c r="AG2005" s="46"/>
      <c r="AH2005" s="19"/>
      <c r="AI2005" s="19"/>
      <c r="AJ2005" s="20"/>
      <c r="AK2005" s="20"/>
      <c r="AL2005" s="19"/>
      <c r="AM2005" s="19"/>
      <c r="AN2005" s="20"/>
      <c r="AO2005" s="20"/>
      <c r="AP2005" s="19"/>
      <c r="AQ2005" s="19"/>
      <c r="AR2005" s="20"/>
      <c r="AS2005" s="20"/>
      <c r="AT2005" s="19"/>
      <c r="AU2005" s="19"/>
      <c r="AV2005" s="20"/>
      <c r="AW2005" s="20"/>
      <c r="AX2005" s="19"/>
      <c r="AY2005" s="19"/>
      <c r="AZ2005" s="20"/>
      <c r="BA2005" s="20"/>
      <c r="BB2005" s="19"/>
      <c r="BC2005" s="19"/>
      <c r="BD2005" s="20"/>
      <c r="BE2005" s="20"/>
      <c r="BF2005" s="19"/>
      <c r="BG2005" s="19"/>
      <c r="BH2005" s="20"/>
      <c r="BI2005" s="20"/>
      <c r="BJ2005" s="19"/>
      <c r="BK2005" s="19"/>
      <c r="BL2005" s="20"/>
      <c r="BM2005" s="20"/>
      <c r="BN2005" s="19"/>
      <c r="BO2005" s="19"/>
      <c r="BP2005" s="20"/>
      <c r="BQ2005" s="20"/>
      <c r="BT2005" s="20"/>
      <c r="BU2005" s="20"/>
      <c r="BX2005" s="20"/>
      <c r="BY2005" s="20"/>
      <c r="CB2005" s="20"/>
      <c r="CC2005" s="20"/>
      <c r="CF2005" s="20"/>
      <c r="CG2005" s="20"/>
      <c r="CJ2005" s="20"/>
      <c r="CK2005" s="20"/>
      <c r="CN2005" s="20"/>
      <c r="CO2005" s="20"/>
      <c r="CP2005" s="19"/>
      <c r="CQ2005" s="19"/>
      <c r="CR2005" s="20"/>
      <c r="CS2005" s="20"/>
      <c r="CT2005" s="19"/>
      <c r="CU2005" s="19"/>
      <c r="CV2005" s="20"/>
      <c r="CW2005" s="20"/>
      <c r="CX2005" s="96"/>
      <c r="CY2005" s="96"/>
      <c r="CZ2005" s="20"/>
      <c r="DA2005" s="20"/>
      <c r="DB2005" s="96"/>
      <c r="DC2005" s="96"/>
      <c r="DD2005" s="20"/>
      <c r="DE2005" s="20"/>
      <c r="DF2005" s="96"/>
      <c r="DG2005" s="96"/>
      <c r="DH2005" s="20"/>
      <c r="DI2005" s="20"/>
      <c r="DJ2005" s="96"/>
      <c r="DK2005" s="96"/>
      <c r="DL2005" s="20"/>
      <c r="DM2005" s="20"/>
      <c r="DN2005" s="96"/>
      <c r="DO2005" s="96"/>
      <c r="DP2005" s="20"/>
      <c r="DQ2005" s="20"/>
      <c r="DR2005" s="96"/>
      <c r="DS2005" s="96"/>
      <c r="DT2005" s="20"/>
      <c r="DU2005" s="20"/>
      <c r="DV2005" s="96"/>
      <c r="DW2005" s="96"/>
      <c r="DX2005" s="20"/>
      <c r="DY2005" s="20"/>
      <c r="DZ2005" s="56"/>
      <c r="EA2005" s="57"/>
    </row>
    <row r="2006" spans="1:131" s="18" customFormat="1" ht="19.5" customHeight="1" x14ac:dyDescent="0.25">
      <c r="A2006" s="18">
        <v>1440</v>
      </c>
      <c r="B2006" s="17" t="s">
        <v>4075</v>
      </c>
      <c r="C2006" s="18" t="s">
        <v>4076</v>
      </c>
      <c r="D2006" s="19">
        <v>43131</v>
      </c>
      <c r="G2006" s="19"/>
      <c r="J2006" s="130"/>
      <c r="K2006" s="130"/>
      <c r="L2006" s="130">
        <v>43217</v>
      </c>
      <c r="R2006" s="20"/>
      <c r="S2006" s="20"/>
      <c r="T2006" s="20"/>
      <c r="U2006" s="20"/>
      <c r="V2006" s="20"/>
      <c r="W2006" s="20"/>
      <c r="X2006" s="20"/>
      <c r="Y2006" s="20"/>
      <c r="Z2006" s="20"/>
      <c r="AA2006" s="20"/>
      <c r="AB2006" s="20"/>
      <c r="AC2006" s="20"/>
      <c r="AD2006" s="20"/>
      <c r="AE2006" s="20"/>
      <c r="AF2006" s="80"/>
      <c r="AG2006" s="46"/>
      <c r="AH2006" s="19"/>
      <c r="AI2006" s="19"/>
      <c r="AJ2006" s="20"/>
      <c r="AK2006" s="20"/>
      <c r="AL2006" s="19"/>
      <c r="AM2006" s="19"/>
      <c r="AN2006" s="20"/>
      <c r="AO2006" s="20"/>
      <c r="AP2006" s="19"/>
      <c r="AQ2006" s="19"/>
      <c r="AR2006" s="20"/>
      <c r="AS2006" s="20"/>
      <c r="AT2006" s="19"/>
      <c r="AU2006" s="19"/>
      <c r="AV2006" s="20"/>
      <c r="AW2006" s="20"/>
      <c r="AX2006" s="19"/>
      <c r="AY2006" s="19"/>
      <c r="AZ2006" s="20"/>
      <c r="BA2006" s="20"/>
      <c r="BB2006" s="19"/>
      <c r="BC2006" s="19"/>
      <c r="BD2006" s="20"/>
      <c r="BE2006" s="20"/>
      <c r="BF2006" s="19"/>
      <c r="BG2006" s="19"/>
      <c r="BH2006" s="20"/>
      <c r="BI2006" s="20"/>
      <c r="BJ2006" s="19"/>
      <c r="BK2006" s="19"/>
      <c r="BL2006" s="20"/>
      <c r="BM2006" s="20"/>
      <c r="BN2006" s="19"/>
      <c r="BO2006" s="19"/>
      <c r="BP2006" s="20"/>
      <c r="BQ2006" s="20"/>
      <c r="BT2006" s="20"/>
      <c r="BU2006" s="20"/>
      <c r="BX2006" s="20"/>
      <c r="BY2006" s="20"/>
      <c r="CB2006" s="20"/>
      <c r="CC2006" s="20"/>
      <c r="CF2006" s="20"/>
      <c r="CG2006" s="20"/>
      <c r="CJ2006" s="20"/>
      <c r="CK2006" s="20"/>
      <c r="CN2006" s="20"/>
      <c r="CO2006" s="20"/>
      <c r="CP2006" s="19"/>
      <c r="CQ2006" s="19"/>
      <c r="CR2006" s="20"/>
      <c r="CS2006" s="20"/>
      <c r="CT2006" s="19"/>
      <c r="CU2006" s="19"/>
      <c r="CV2006" s="20"/>
      <c r="CW2006" s="20"/>
      <c r="CX2006" s="96"/>
      <c r="CY2006" s="96"/>
      <c r="CZ2006" s="20"/>
      <c r="DA2006" s="20"/>
      <c r="DB2006" s="96"/>
      <c r="DC2006" s="96"/>
      <c r="DD2006" s="20"/>
      <c r="DE2006" s="20"/>
      <c r="DF2006" s="96"/>
      <c r="DG2006" s="96"/>
      <c r="DH2006" s="20"/>
      <c r="DI2006" s="20"/>
      <c r="DJ2006" s="96"/>
      <c r="DK2006" s="96"/>
      <c r="DL2006" s="20"/>
      <c r="DM2006" s="20"/>
      <c r="DN2006" s="96"/>
      <c r="DO2006" s="96"/>
      <c r="DP2006" s="20"/>
      <c r="DQ2006" s="20"/>
      <c r="DR2006" s="96"/>
      <c r="DS2006" s="96"/>
      <c r="DT2006" s="20"/>
      <c r="DU2006" s="20"/>
      <c r="DV2006" s="96"/>
      <c r="DW2006" s="96"/>
      <c r="DX2006" s="20"/>
      <c r="DY2006" s="20"/>
      <c r="DZ2006" s="56"/>
      <c r="EA2006" s="57"/>
    </row>
    <row r="2007" spans="1:131" s="18" customFormat="1" ht="19.5" customHeight="1" x14ac:dyDescent="0.25">
      <c r="A2007" s="18">
        <v>1440</v>
      </c>
      <c r="B2007" s="17" t="s">
        <v>4075</v>
      </c>
      <c r="C2007" s="18" t="s">
        <v>4076</v>
      </c>
      <c r="D2007" s="19">
        <v>43263</v>
      </c>
      <c r="G2007" s="19"/>
      <c r="J2007" s="130"/>
      <c r="K2007" s="130"/>
      <c r="L2007" s="130">
        <v>43370</v>
      </c>
      <c r="R2007" s="20"/>
      <c r="S2007" s="20"/>
      <c r="T2007" s="20"/>
      <c r="U2007" s="20"/>
      <c r="V2007" s="20"/>
      <c r="W2007" s="20"/>
      <c r="X2007" s="20"/>
      <c r="Y2007" s="20"/>
      <c r="Z2007" s="20"/>
      <c r="AA2007" s="20"/>
      <c r="AB2007" s="20"/>
      <c r="AC2007" s="20"/>
      <c r="AD2007" s="20"/>
      <c r="AE2007" s="20"/>
      <c r="AF2007" s="80"/>
      <c r="AG2007" s="46"/>
      <c r="AH2007" s="19"/>
      <c r="AI2007" s="19"/>
      <c r="AJ2007" s="20"/>
      <c r="AK2007" s="20"/>
      <c r="AL2007" s="19"/>
      <c r="AM2007" s="19"/>
      <c r="AN2007" s="20"/>
      <c r="AO2007" s="20"/>
      <c r="AP2007" s="19"/>
      <c r="AQ2007" s="19"/>
      <c r="AR2007" s="20"/>
      <c r="AS2007" s="20"/>
      <c r="AT2007" s="19"/>
      <c r="AU2007" s="19"/>
      <c r="AV2007" s="20"/>
      <c r="AW2007" s="20"/>
      <c r="AX2007" s="19"/>
      <c r="AY2007" s="19"/>
      <c r="AZ2007" s="20"/>
      <c r="BA2007" s="20"/>
      <c r="BB2007" s="19"/>
      <c r="BC2007" s="19"/>
      <c r="BD2007" s="20"/>
      <c r="BE2007" s="20"/>
      <c r="BF2007" s="19"/>
      <c r="BG2007" s="19"/>
      <c r="BH2007" s="20"/>
      <c r="BI2007" s="20"/>
      <c r="BJ2007" s="19"/>
      <c r="BK2007" s="19"/>
      <c r="BL2007" s="20"/>
      <c r="BM2007" s="20"/>
      <c r="BN2007" s="19"/>
      <c r="BO2007" s="19"/>
      <c r="BP2007" s="20"/>
      <c r="BQ2007" s="20"/>
      <c r="BT2007" s="20"/>
      <c r="BU2007" s="20"/>
      <c r="BX2007" s="20"/>
      <c r="BY2007" s="20"/>
      <c r="CB2007" s="20"/>
      <c r="CC2007" s="20"/>
      <c r="CF2007" s="20"/>
      <c r="CG2007" s="20"/>
      <c r="CJ2007" s="20"/>
      <c r="CK2007" s="20"/>
      <c r="CN2007" s="20"/>
      <c r="CO2007" s="20"/>
      <c r="CP2007" s="19"/>
      <c r="CQ2007" s="19"/>
      <c r="CR2007" s="20"/>
      <c r="CS2007" s="20"/>
      <c r="CT2007" s="19"/>
      <c r="CU2007" s="19"/>
      <c r="CV2007" s="20"/>
      <c r="CW2007" s="20"/>
      <c r="CX2007" s="96"/>
      <c r="CY2007" s="96"/>
      <c r="CZ2007" s="20"/>
      <c r="DA2007" s="20"/>
      <c r="DB2007" s="96"/>
      <c r="DC2007" s="96"/>
      <c r="DD2007" s="20"/>
      <c r="DE2007" s="20"/>
      <c r="DF2007" s="96"/>
      <c r="DG2007" s="96"/>
      <c r="DH2007" s="20"/>
      <c r="DI2007" s="20"/>
      <c r="DJ2007" s="96"/>
      <c r="DK2007" s="96"/>
      <c r="DL2007" s="20"/>
      <c r="DM2007" s="20"/>
      <c r="DN2007" s="96"/>
      <c r="DO2007" s="96"/>
      <c r="DP2007" s="20"/>
      <c r="DQ2007" s="20"/>
      <c r="DR2007" s="96"/>
      <c r="DS2007" s="96"/>
      <c r="DT2007" s="20"/>
      <c r="DU2007" s="20"/>
      <c r="DV2007" s="96"/>
      <c r="DW2007" s="96"/>
      <c r="DX2007" s="20"/>
      <c r="DY2007" s="20"/>
      <c r="DZ2007" s="56"/>
      <c r="EA2007" s="57"/>
    </row>
    <row r="2008" spans="1:131" ht="19.5" customHeight="1" x14ac:dyDescent="0.25">
      <c r="A2008" s="9">
        <v>1441</v>
      </c>
      <c r="B2008" s="10" t="s">
        <v>4077</v>
      </c>
      <c r="C2008" s="9" t="s">
        <v>4078</v>
      </c>
      <c r="E2008" s="9" t="s">
        <v>732</v>
      </c>
      <c r="F2008" s="9" t="s">
        <v>4079</v>
      </c>
      <c r="H2008" s="9" t="s">
        <v>202</v>
      </c>
      <c r="I2008" s="9" t="s">
        <v>25</v>
      </c>
      <c r="J2008" s="129">
        <v>42405</v>
      </c>
      <c r="K2008" s="129">
        <v>42389</v>
      </c>
      <c r="L2008" s="129">
        <v>42704</v>
      </c>
      <c r="O2008" s="9">
        <v>29</v>
      </c>
      <c r="Q2008" s="9" t="s">
        <v>54</v>
      </c>
      <c r="S2008" s="13">
        <v>8320000</v>
      </c>
      <c r="T2008" s="13">
        <v>8320000</v>
      </c>
      <c r="U2008" s="13">
        <v>2080000</v>
      </c>
      <c r="AF2008" s="51">
        <f t="shared" si="28"/>
        <v>0</v>
      </c>
      <c r="AG2008" s="45">
        <v>6240000</v>
      </c>
    </row>
    <row r="2009" spans="1:131" s="18" customFormat="1" ht="19.5" customHeight="1" x14ac:dyDescent="0.25">
      <c r="A2009" s="18">
        <v>1441</v>
      </c>
      <c r="B2009" s="17" t="s">
        <v>4077</v>
      </c>
      <c r="C2009" s="18" t="s">
        <v>4078</v>
      </c>
      <c r="D2009" s="19">
        <v>42800</v>
      </c>
      <c r="G2009" s="19"/>
      <c r="J2009" s="130"/>
      <c r="K2009" s="130"/>
      <c r="L2009" s="130">
        <v>42794</v>
      </c>
      <c r="R2009" s="20"/>
      <c r="S2009" s="20"/>
      <c r="T2009" s="20"/>
      <c r="U2009" s="20"/>
      <c r="V2009" s="20"/>
      <c r="W2009" s="20"/>
      <c r="X2009" s="20"/>
      <c r="Y2009" s="20"/>
      <c r="Z2009" s="20"/>
      <c r="AA2009" s="20"/>
      <c r="AB2009" s="20"/>
      <c r="AC2009" s="20"/>
      <c r="AD2009" s="20"/>
      <c r="AE2009" s="20"/>
      <c r="AF2009" s="80"/>
      <c r="AG2009" s="46"/>
      <c r="AH2009" s="19"/>
      <c r="AI2009" s="19"/>
      <c r="AJ2009" s="20"/>
      <c r="AK2009" s="20"/>
      <c r="AL2009" s="19"/>
      <c r="AM2009" s="19"/>
      <c r="AN2009" s="20"/>
      <c r="AO2009" s="20"/>
      <c r="AP2009" s="19"/>
      <c r="AQ2009" s="19"/>
      <c r="AR2009" s="20"/>
      <c r="AS2009" s="20"/>
      <c r="AT2009" s="19"/>
      <c r="AU2009" s="19"/>
      <c r="AV2009" s="20"/>
      <c r="AW2009" s="20"/>
      <c r="AX2009" s="19"/>
      <c r="AY2009" s="19"/>
      <c r="AZ2009" s="20"/>
      <c r="BA2009" s="20"/>
      <c r="BB2009" s="19"/>
      <c r="BC2009" s="19"/>
      <c r="BD2009" s="20"/>
      <c r="BE2009" s="20"/>
      <c r="BF2009" s="19"/>
      <c r="BG2009" s="19"/>
      <c r="BH2009" s="20"/>
      <c r="BI2009" s="20"/>
      <c r="BJ2009" s="19"/>
      <c r="BK2009" s="19"/>
      <c r="BL2009" s="20"/>
      <c r="BM2009" s="20"/>
      <c r="BN2009" s="19"/>
      <c r="BO2009" s="19"/>
      <c r="BP2009" s="20"/>
      <c r="BQ2009" s="20"/>
      <c r="BT2009" s="20"/>
      <c r="BU2009" s="20"/>
      <c r="BX2009" s="20"/>
      <c r="BY2009" s="20"/>
      <c r="CB2009" s="20"/>
      <c r="CC2009" s="20"/>
      <c r="CF2009" s="20"/>
      <c r="CG2009" s="20"/>
      <c r="CJ2009" s="20"/>
      <c r="CK2009" s="20"/>
      <c r="CN2009" s="20"/>
      <c r="CO2009" s="20"/>
      <c r="CP2009" s="19"/>
      <c r="CQ2009" s="19"/>
      <c r="CR2009" s="20"/>
      <c r="CS2009" s="20"/>
      <c r="CT2009" s="19"/>
      <c r="CU2009" s="19"/>
      <c r="CV2009" s="20"/>
      <c r="CW2009" s="20"/>
      <c r="CX2009" s="96"/>
      <c r="CY2009" s="96"/>
      <c r="CZ2009" s="20"/>
      <c r="DA2009" s="20"/>
      <c r="DB2009" s="96"/>
      <c r="DC2009" s="96"/>
      <c r="DD2009" s="20"/>
      <c r="DE2009" s="20"/>
      <c r="DF2009" s="96"/>
      <c r="DG2009" s="96"/>
      <c r="DH2009" s="20"/>
      <c r="DI2009" s="20"/>
      <c r="DJ2009" s="96"/>
      <c r="DK2009" s="96"/>
      <c r="DL2009" s="20"/>
      <c r="DM2009" s="20"/>
      <c r="DN2009" s="96"/>
      <c r="DO2009" s="96"/>
      <c r="DP2009" s="20"/>
      <c r="DQ2009" s="20"/>
      <c r="DR2009" s="96"/>
      <c r="DS2009" s="96"/>
      <c r="DT2009" s="20"/>
      <c r="DU2009" s="20"/>
      <c r="DV2009" s="96"/>
      <c r="DW2009" s="96"/>
      <c r="DX2009" s="20"/>
      <c r="DY2009" s="20"/>
      <c r="DZ2009" s="56"/>
      <c r="EA2009" s="57"/>
    </row>
    <row r="2010" spans="1:131" s="18" customFormat="1" ht="19.5" customHeight="1" x14ac:dyDescent="0.25">
      <c r="A2010" s="18">
        <v>1441</v>
      </c>
      <c r="B2010" s="17" t="s">
        <v>4077</v>
      </c>
      <c r="C2010" s="18" t="s">
        <v>4078</v>
      </c>
      <c r="D2010" s="19">
        <v>42865</v>
      </c>
      <c r="G2010" s="19"/>
      <c r="J2010" s="130"/>
      <c r="K2010" s="130"/>
      <c r="L2010" s="130">
        <v>42857</v>
      </c>
      <c r="R2010" s="20"/>
      <c r="S2010" s="20"/>
      <c r="T2010" s="20"/>
      <c r="U2010" s="20"/>
      <c r="V2010" s="20"/>
      <c r="W2010" s="20"/>
      <c r="X2010" s="20"/>
      <c r="Y2010" s="20"/>
      <c r="Z2010" s="20"/>
      <c r="AA2010" s="20"/>
      <c r="AB2010" s="20"/>
      <c r="AC2010" s="20"/>
      <c r="AD2010" s="20"/>
      <c r="AE2010" s="20"/>
      <c r="AF2010" s="80"/>
      <c r="AG2010" s="46"/>
      <c r="AH2010" s="19"/>
      <c r="AI2010" s="19"/>
      <c r="AJ2010" s="20"/>
      <c r="AK2010" s="20"/>
      <c r="AL2010" s="19"/>
      <c r="AM2010" s="19"/>
      <c r="AN2010" s="20"/>
      <c r="AO2010" s="20"/>
      <c r="AP2010" s="19"/>
      <c r="AQ2010" s="19"/>
      <c r="AR2010" s="20"/>
      <c r="AS2010" s="20"/>
      <c r="AT2010" s="19"/>
      <c r="AU2010" s="19"/>
      <c r="AV2010" s="20"/>
      <c r="AW2010" s="20"/>
      <c r="AX2010" s="19"/>
      <c r="AY2010" s="19"/>
      <c r="AZ2010" s="20"/>
      <c r="BA2010" s="20"/>
      <c r="BB2010" s="19"/>
      <c r="BC2010" s="19"/>
      <c r="BD2010" s="20"/>
      <c r="BE2010" s="20"/>
      <c r="BF2010" s="19"/>
      <c r="BG2010" s="19"/>
      <c r="BH2010" s="20"/>
      <c r="BI2010" s="20"/>
      <c r="BJ2010" s="19"/>
      <c r="BK2010" s="19"/>
      <c r="BL2010" s="20"/>
      <c r="BM2010" s="20"/>
      <c r="BN2010" s="19"/>
      <c r="BO2010" s="19"/>
      <c r="BP2010" s="20"/>
      <c r="BQ2010" s="20"/>
      <c r="BT2010" s="20"/>
      <c r="BU2010" s="20"/>
      <c r="BX2010" s="20"/>
      <c r="BY2010" s="20"/>
      <c r="CB2010" s="20"/>
      <c r="CC2010" s="20"/>
      <c r="CF2010" s="20"/>
      <c r="CG2010" s="20"/>
      <c r="CJ2010" s="20"/>
      <c r="CK2010" s="20"/>
      <c r="CN2010" s="20"/>
      <c r="CO2010" s="20"/>
      <c r="CP2010" s="19"/>
      <c r="CQ2010" s="19"/>
      <c r="CR2010" s="20"/>
      <c r="CS2010" s="20"/>
      <c r="CT2010" s="19"/>
      <c r="CU2010" s="19"/>
      <c r="CV2010" s="20"/>
      <c r="CW2010" s="20"/>
      <c r="CX2010" s="96"/>
      <c r="CY2010" s="96"/>
      <c r="CZ2010" s="20"/>
      <c r="DA2010" s="20"/>
      <c r="DB2010" s="96"/>
      <c r="DC2010" s="96"/>
      <c r="DD2010" s="20"/>
      <c r="DE2010" s="20"/>
      <c r="DF2010" s="96"/>
      <c r="DG2010" s="96"/>
      <c r="DH2010" s="20"/>
      <c r="DI2010" s="20"/>
      <c r="DJ2010" s="96"/>
      <c r="DK2010" s="96"/>
      <c r="DL2010" s="20"/>
      <c r="DM2010" s="20"/>
      <c r="DN2010" s="96"/>
      <c r="DO2010" s="96"/>
      <c r="DP2010" s="20"/>
      <c r="DQ2010" s="20"/>
      <c r="DR2010" s="96"/>
      <c r="DS2010" s="96"/>
      <c r="DT2010" s="20"/>
      <c r="DU2010" s="20"/>
      <c r="DV2010" s="96"/>
      <c r="DW2010" s="96"/>
      <c r="DX2010" s="20"/>
      <c r="DY2010" s="20"/>
      <c r="DZ2010" s="56"/>
      <c r="EA2010" s="57"/>
    </row>
    <row r="2011" spans="1:131" ht="19.5" customHeight="1" x14ac:dyDescent="0.25">
      <c r="A2011" s="9">
        <v>1442</v>
      </c>
      <c r="B2011" s="10" t="s">
        <v>4080</v>
      </c>
      <c r="C2011" s="9" t="s">
        <v>4081</v>
      </c>
      <c r="E2011" s="9" t="s">
        <v>46</v>
      </c>
      <c r="F2011" s="9" t="s">
        <v>572</v>
      </c>
      <c r="H2011" s="9" t="s">
        <v>202</v>
      </c>
      <c r="I2011" s="9" t="s">
        <v>25</v>
      </c>
      <c r="J2011" s="129">
        <v>42430</v>
      </c>
      <c r="K2011" s="129">
        <v>42328</v>
      </c>
      <c r="L2011" s="129">
        <v>42794</v>
      </c>
      <c r="O2011" s="9">
        <v>29</v>
      </c>
      <c r="Q2011" s="9" t="s">
        <v>54</v>
      </c>
      <c r="S2011" s="13">
        <v>7340000</v>
      </c>
      <c r="T2011" s="13">
        <v>7340000</v>
      </c>
      <c r="U2011" s="13">
        <v>1835000</v>
      </c>
      <c r="AF2011" s="51">
        <f t="shared" si="28"/>
        <v>0</v>
      </c>
      <c r="AG2011" s="45">
        <v>5500000</v>
      </c>
      <c r="AH2011" s="11">
        <v>42328</v>
      </c>
      <c r="AI2011" s="11">
        <v>42794</v>
      </c>
      <c r="AJ2011" s="13">
        <v>6887443</v>
      </c>
      <c r="AK2011" s="13">
        <v>1721861</v>
      </c>
    </row>
    <row r="2012" spans="1:131" ht="19.5" customHeight="1" x14ac:dyDescent="0.25">
      <c r="A2012" s="9">
        <v>1443</v>
      </c>
      <c r="B2012" s="10" t="s">
        <v>4082</v>
      </c>
      <c r="C2012" s="9" t="s">
        <v>4083</v>
      </c>
      <c r="E2012" s="9" t="s">
        <v>4084</v>
      </c>
      <c r="F2012" s="9" t="s">
        <v>4085</v>
      </c>
      <c r="H2012" s="9" t="s">
        <v>202</v>
      </c>
      <c r="I2012" s="9" t="s">
        <v>25</v>
      </c>
      <c r="J2012" s="129">
        <v>42272</v>
      </c>
      <c r="K2012" s="129">
        <v>42241</v>
      </c>
      <c r="L2012" s="129">
        <v>42460</v>
      </c>
      <c r="O2012" s="9">
        <v>30</v>
      </c>
      <c r="Q2012" s="9" t="s">
        <v>54</v>
      </c>
      <c r="S2012" s="13">
        <v>40550000</v>
      </c>
      <c r="T2012" s="13">
        <v>40550000</v>
      </c>
      <c r="U2012" s="13">
        <v>10137500</v>
      </c>
      <c r="AF2012" s="51">
        <f t="shared" si="28"/>
        <v>0</v>
      </c>
      <c r="AH2012" s="11">
        <v>42241</v>
      </c>
      <c r="AI2012" s="11">
        <v>42460</v>
      </c>
      <c r="AJ2012" s="13">
        <v>40556109</v>
      </c>
      <c r="AK2012" s="13">
        <v>10137500</v>
      </c>
    </row>
    <row r="2013" spans="1:131" ht="19.5" customHeight="1" x14ac:dyDescent="0.25">
      <c r="A2013" s="9">
        <v>1444</v>
      </c>
      <c r="B2013" s="10" t="s">
        <v>4086</v>
      </c>
      <c r="C2013" s="9" t="s">
        <v>4087</v>
      </c>
      <c r="E2013" s="9" t="s">
        <v>300</v>
      </c>
      <c r="F2013" s="9" t="s">
        <v>301</v>
      </c>
      <c r="H2013" s="9" t="s">
        <v>202</v>
      </c>
      <c r="I2013" s="9" t="s">
        <v>78</v>
      </c>
      <c r="J2013" s="129">
        <v>42470</v>
      </c>
      <c r="K2013" s="129">
        <v>42401</v>
      </c>
      <c r="L2013" s="129">
        <v>42704</v>
      </c>
      <c r="O2013" s="9">
        <v>32</v>
      </c>
      <c r="Q2013" s="9" t="s">
        <v>54</v>
      </c>
      <c r="S2013" s="13">
        <v>20000000</v>
      </c>
      <c r="T2013" s="13">
        <v>20000000</v>
      </c>
      <c r="U2013" s="13">
        <v>5000000</v>
      </c>
      <c r="AF2013" s="51">
        <f t="shared" si="28"/>
        <v>0</v>
      </c>
      <c r="AG2013" s="45">
        <v>15000000</v>
      </c>
    </row>
    <row r="2014" spans="1:131" ht="19.5" customHeight="1" x14ac:dyDescent="0.25">
      <c r="A2014" s="9">
        <v>1445</v>
      </c>
      <c r="B2014" s="10" t="s">
        <v>4089</v>
      </c>
      <c r="C2014" s="9" t="s">
        <v>4088</v>
      </c>
      <c r="E2014" s="9" t="s">
        <v>300</v>
      </c>
      <c r="F2014" s="9" t="s">
        <v>301</v>
      </c>
      <c r="H2014" s="9" t="s">
        <v>202</v>
      </c>
      <c r="I2014" s="9" t="s">
        <v>78</v>
      </c>
      <c r="J2014" s="129">
        <v>42475</v>
      </c>
      <c r="K2014" s="129">
        <v>42475</v>
      </c>
      <c r="L2014" s="129">
        <v>42719</v>
      </c>
      <c r="M2014" s="9" t="s">
        <v>20</v>
      </c>
      <c r="O2014" s="9">
        <v>32</v>
      </c>
      <c r="Q2014" s="9" t="s">
        <v>54</v>
      </c>
      <c r="R2014" s="13">
        <v>4725348</v>
      </c>
      <c r="S2014" s="13">
        <v>4725348</v>
      </c>
      <c r="T2014" s="13">
        <v>4725348</v>
      </c>
      <c r="U2014" s="13">
        <v>1181337</v>
      </c>
      <c r="V2014" s="13">
        <v>3165983</v>
      </c>
      <c r="AF2014" s="51">
        <f t="shared" si="28"/>
        <v>3165983</v>
      </c>
    </row>
    <row r="2015" spans="1:131" ht="19.5" customHeight="1" x14ac:dyDescent="0.25">
      <c r="A2015" s="9">
        <v>1446</v>
      </c>
      <c r="B2015" s="10" t="s">
        <v>4090</v>
      </c>
      <c r="C2015" s="9" t="s">
        <v>4091</v>
      </c>
      <c r="E2015" s="9" t="s">
        <v>300</v>
      </c>
      <c r="F2015" s="9" t="s">
        <v>301</v>
      </c>
      <c r="H2015" s="9" t="s">
        <v>202</v>
      </c>
      <c r="I2015" s="9" t="s">
        <v>78</v>
      </c>
      <c r="J2015" s="129">
        <v>42475</v>
      </c>
      <c r="K2015" s="129">
        <v>42475</v>
      </c>
      <c r="L2015" s="129">
        <v>42719</v>
      </c>
      <c r="M2015" s="9" t="s">
        <v>20</v>
      </c>
      <c r="O2015" s="9">
        <v>31</v>
      </c>
      <c r="Q2015" s="9" t="s">
        <v>54</v>
      </c>
      <c r="R2015" s="13">
        <v>5122913</v>
      </c>
      <c r="S2015" s="13">
        <v>5122913</v>
      </c>
      <c r="T2015" s="13">
        <v>5122913</v>
      </c>
      <c r="U2015" s="13">
        <v>1280728</v>
      </c>
      <c r="V2015" s="13">
        <v>3432352</v>
      </c>
      <c r="AF2015" s="51">
        <f t="shared" si="28"/>
        <v>3432352</v>
      </c>
    </row>
    <row r="2016" spans="1:131" ht="19.5" customHeight="1" x14ac:dyDescent="0.25">
      <c r="A2016" s="9">
        <v>1447</v>
      </c>
      <c r="B2016" s="10" t="s">
        <v>4092</v>
      </c>
      <c r="C2016" s="9" t="s">
        <v>4093</v>
      </c>
      <c r="E2016" s="9" t="s">
        <v>300</v>
      </c>
      <c r="F2016" s="9" t="s">
        <v>4094</v>
      </c>
      <c r="H2016" s="9" t="s">
        <v>202</v>
      </c>
      <c r="I2016" s="9" t="s">
        <v>28</v>
      </c>
      <c r="J2016" s="129">
        <v>42475</v>
      </c>
      <c r="K2016" s="129">
        <v>42475</v>
      </c>
      <c r="L2016" s="129">
        <v>42719</v>
      </c>
      <c r="M2016" s="9" t="s">
        <v>20</v>
      </c>
      <c r="O2016" s="9">
        <v>32</v>
      </c>
      <c r="Q2016" s="9" t="s">
        <v>54</v>
      </c>
      <c r="R2016" s="13">
        <v>4174768</v>
      </c>
      <c r="S2016" s="13">
        <v>4174768</v>
      </c>
      <c r="T2016" s="13">
        <v>4174768</v>
      </c>
      <c r="U2016" s="13">
        <v>1043692</v>
      </c>
      <c r="V2016" s="13">
        <v>2797095</v>
      </c>
      <c r="AF2016" s="51">
        <f t="shared" si="28"/>
        <v>2797095</v>
      </c>
    </row>
    <row r="2017" spans="1:41" ht="19.5" customHeight="1" x14ac:dyDescent="0.25">
      <c r="A2017" s="9">
        <v>1448</v>
      </c>
      <c r="B2017" s="10" t="s">
        <v>4095</v>
      </c>
      <c r="C2017" s="9" t="s">
        <v>4096</v>
      </c>
      <c r="E2017" s="9" t="s">
        <v>300</v>
      </c>
      <c r="F2017" s="9" t="s">
        <v>4097</v>
      </c>
      <c r="H2017" s="9" t="s">
        <v>202</v>
      </c>
      <c r="I2017" s="9" t="s">
        <v>78</v>
      </c>
      <c r="J2017" s="129">
        <v>42475</v>
      </c>
      <c r="K2017" s="129">
        <v>42475</v>
      </c>
      <c r="L2017" s="129">
        <v>42719</v>
      </c>
      <c r="M2017" s="9" t="s">
        <v>20</v>
      </c>
      <c r="O2017" s="9">
        <v>30</v>
      </c>
      <c r="Q2017" s="9" t="s">
        <v>54</v>
      </c>
      <c r="R2017" s="13">
        <v>4147867</v>
      </c>
      <c r="S2017" s="13">
        <v>4147867</v>
      </c>
      <c r="T2017" s="13">
        <v>4147867</v>
      </c>
      <c r="U2017" s="13">
        <v>1036967</v>
      </c>
      <c r="V2017" s="13">
        <v>2778696</v>
      </c>
      <c r="AF2017" s="51">
        <f t="shared" si="28"/>
        <v>2778696</v>
      </c>
    </row>
    <row r="2018" spans="1:41" ht="19.5" customHeight="1" x14ac:dyDescent="0.25">
      <c r="A2018" s="9">
        <v>1449</v>
      </c>
      <c r="B2018" s="10" t="s">
        <v>4098</v>
      </c>
      <c r="C2018" s="9" t="s">
        <v>4099</v>
      </c>
      <c r="E2018" s="9" t="s">
        <v>300</v>
      </c>
      <c r="F2018" s="9" t="s">
        <v>4100</v>
      </c>
      <c r="H2018" s="9" t="s">
        <v>202</v>
      </c>
      <c r="I2018" s="9" t="s">
        <v>78</v>
      </c>
      <c r="J2018" s="129">
        <v>42475</v>
      </c>
      <c r="K2018" s="129">
        <v>42475</v>
      </c>
      <c r="L2018" s="129">
        <v>42719</v>
      </c>
      <c r="M2018" s="9" t="s">
        <v>20</v>
      </c>
      <c r="O2018" s="9">
        <v>32</v>
      </c>
      <c r="Q2018" s="9" t="s">
        <v>54</v>
      </c>
      <c r="R2018" s="13">
        <v>7809238</v>
      </c>
      <c r="S2018" s="13">
        <v>7809238</v>
      </c>
      <c r="T2018" s="13">
        <v>7809238</v>
      </c>
      <c r="U2018" s="13">
        <v>1952310</v>
      </c>
      <c r="V2018" s="13">
        <v>5232190</v>
      </c>
      <c r="AF2018" s="51">
        <f t="shared" si="28"/>
        <v>5232190</v>
      </c>
    </row>
    <row r="2019" spans="1:41" ht="19.5" customHeight="1" x14ac:dyDescent="0.25">
      <c r="A2019" s="9">
        <v>1450</v>
      </c>
      <c r="B2019" s="10" t="s">
        <v>4101</v>
      </c>
      <c r="C2019" s="9" t="s">
        <v>4102</v>
      </c>
      <c r="E2019" s="9" t="s">
        <v>300</v>
      </c>
      <c r="F2019" s="9" t="s">
        <v>4103</v>
      </c>
      <c r="H2019" s="9" t="s">
        <v>202</v>
      </c>
      <c r="I2019" s="9" t="s">
        <v>78</v>
      </c>
      <c r="J2019" s="129">
        <v>42475</v>
      </c>
      <c r="K2019" s="129">
        <v>42475</v>
      </c>
      <c r="L2019" s="129">
        <v>42719</v>
      </c>
      <c r="M2019" s="9" t="s">
        <v>20</v>
      </c>
      <c r="O2019" s="9">
        <v>31</v>
      </c>
      <c r="Q2019" s="9" t="s">
        <v>54</v>
      </c>
      <c r="R2019" s="13">
        <v>8184716</v>
      </c>
      <c r="S2019" s="13">
        <v>8184716</v>
      </c>
      <c r="T2019" s="13">
        <v>8184716</v>
      </c>
      <c r="U2019" s="13">
        <v>2046179</v>
      </c>
      <c r="V2019" s="13">
        <v>5483761</v>
      </c>
      <c r="AF2019" s="51">
        <f t="shared" si="28"/>
        <v>5483761</v>
      </c>
    </row>
    <row r="2020" spans="1:41" ht="19.5" customHeight="1" x14ac:dyDescent="0.25">
      <c r="A2020" s="9">
        <v>1451</v>
      </c>
      <c r="B2020" s="10" t="s">
        <v>4104</v>
      </c>
      <c r="C2020" s="9" t="s">
        <v>4105</v>
      </c>
      <c r="E2020" s="9" t="s">
        <v>300</v>
      </c>
      <c r="F2020" s="9" t="s">
        <v>4106</v>
      </c>
      <c r="H2020" s="9" t="s">
        <v>202</v>
      </c>
      <c r="I2020" s="9" t="s">
        <v>28</v>
      </c>
      <c r="J2020" s="129">
        <v>42475</v>
      </c>
      <c r="K2020" s="129">
        <v>42475</v>
      </c>
      <c r="L2020" s="129">
        <v>42719</v>
      </c>
      <c r="M2020" s="9" t="s">
        <v>20</v>
      </c>
      <c r="O2020" s="9">
        <v>29</v>
      </c>
      <c r="Q2020" s="9" t="s">
        <v>54</v>
      </c>
      <c r="R2020" s="13">
        <v>3295216</v>
      </c>
      <c r="S2020" s="13">
        <v>3295216</v>
      </c>
      <c r="T2020" s="13">
        <v>3295216</v>
      </c>
      <c r="U2020" s="13">
        <v>823804</v>
      </c>
      <c r="V2020" s="13">
        <v>2207796</v>
      </c>
      <c r="AF2020" s="51">
        <f t="shared" si="28"/>
        <v>2207796</v>
      </c>
    </row>
    <row r="2021" spans="1:41" ht="29.25" customHeight="1" x14ac:dyDescent="0.25">
      <c r="A2021" s="9">
        <v>1452</v>
      </c>
      <c r="B2021" s="10" t="s">
        <v>4107</v>
      </c>
      <c r="C2021" s="9" t="s">
        <v>4108</v>
      </c>
      <c r="E2021" s="9" t="s">
        <v>300</v>
      </c>
      <c r="F2021" s="9" t="s">
        <v>4109</v>
      </c>
      <c r="H2021" s="9" t="s">
        <v>202</v>
      </c>
      <c r="I2021" s="9" t="s">
        <v>78</v>
      </c>
      <c r="J2021" s="129">
        <v>42475</v>
      </c>
      <c r="K2021" s="129">
        <v>42475</v>
      </c>
      <c r="L2021" s="129">
        <v>42719</v>
      </c>
      <c r="M2021" s="9" t="s">
        <v>335</v>
      </c>
      <c r="O2021" s="9">
        <v>30</v>
      </c>
      <c r="Q2021" s="9" t="s">
        <v>54</v>
      </c>
      <c r="R2021" s="13">
        <v>8747935</v>
      </c>
      <c r="S2021" s="13">
        <v>8747935</v>
      </c>
      <c r="T2021" s="13">
        <v>8747935</v>
      </c>
      <c r="U2021" s="13">
        <v>2186984</v>
      </c>
      <c r="V2021" s="13">
        <v>5861116</v>
      </c>
      <c r="AF2021" s="51">
        <f t="shared" si="28"/>
        <v>5861116</v>
      </c>
    </row>
    <row r="2022" spans="1:41" ht="19.5" customHeight="1" x14ac:dyDescent="0.25">
      <c r="A2022" s="9">
        <v>1453</v>
      </c>
      <c r="B2022" s="10" t="s">
        <v>4110</v>
      </c>
      <c r="C2022" s="9" t="s">
        <v>4111</v>
      </c>
      <c r="E2022" s="9" t="s">
        <v>300</v>
      </c>
      <c r="F2022" s="9" t="s">
        <v>4112</v>
      </c>
      <c r="H2022" s="9" t="s">
        <v>202</v>
      </c>
      <c r="I2022" s="9" t="s">
        <v>28</v>
      </c>
      <c r="J2022" s="129">
        <v>42475</v>
      </c>
      <c r="K2022" s="129">
        <v>42475</v>
      </c>
      <c r="L2022" s="129">
        <v>42719</v>
      </c>
      <c r="M2022" s="9" t="s">
        <v>20</v>
      </c>
      <c r="O2022" s="9">
        <v>31</v>
      </c>
      <c r="Q2022" s="9" t="s">
        <v>54</v>
      </c>
      <c r="R2022" s="13">
        <v>3805977</v>
      </c>
      <c r="S2022" s="13">
        <v>3805977</v>
      </c>
      <c r="T2022" s="13">
        <v>3805977</v>
      </c>
      <c r="U2022" s="13">
        <v>951494</v>
      </c>
      <c r="V2022" s="13">
        <v>2550006</v>
      </c>
      <c r="AF2022" s="51">
        <f t="shared" si="28"/>
        <v>2550006</v>
      </c>
    </row>
    <row r="2023" spans="1:41" ht="19.5" customHeight="1" x14ac:dyDescent="0.25">
      <c r="A2023" s="9">
        <v>1454</v>
      </c>
      <c r="B2023" s="10" t="s">
        <v>4113</v>
      </c>
      <c r="C2023" s="9" t="s">
        <v>4114</v>
      </c>
      <c r="E2023" s="9" t="s">
        <v>300</v>
      </c>
      <c r="F2023" s="9" t="s">
        <v>4115</v>
      </c>
      <c r="H2023" s="9" t="s">
        <v>202</v>
      </c>
      <c r="I2023" s="9" t="s">
        <v>28</v>
      </c>
      <c r="J2023" s="129">
        <v>42475</v>
      </c>
      <c r="K2023" s="129">
        <v>42475</v>
      </c>
      <c r="L2023" s="129">
        <v>42719</v>
      </c>
      <c r="M2023" s="9" t="s">
        <v>20</v>
      </c>
      <c r="O2023" s="9">
        <v>29</v>
      </c>
      <c r="Q2023" s="9" t="s">
        <v>54</v>
      </c>
      <c r="R2023" s="13">
        <v>2225380</v>
      </c>
      <c r="S2023" s="13">
        <v>2225380</v>
      </c>
      <c r="T2023" s="13">
        <v>2225380</v>
      </c>
      <c r="U2023" s="13">
        <v>556345</v>
      </c>
      <c r="V2023" s="13">
        <v>1491005</v>
      </c>
      <c r="AF2023" s="51">
        <f t="shared" si="28"/>
        <v>1491005</v>
      </c>
    </row>
    <row r="2024" spans="1:41" ht="19.5" customHeight="1" x14ac:dyDescent="0.25">
      <c r="A2024" s="9">
        <v>1455</v>
      </c>
      <c r="B2024" s="10" t="s">
        <v>4116</v>
      </c>
      <c r="C2024" s="9" t="s">
        <v>4117</v>
      </c>
      <c r="E2024" s="9" t="s">
        <v>2644</v>
      </c>
      <c r="F2024" s="9" t="s">
        <v>4118</v>
      </c>
      <c r="H2024" s="9" t="s">
        <v>202</v>
      </c>
      <c r="I2024" s="9" t="s">
        <v>28</v>
      </c>
      <c r="J2024" s="129">
        <v>42253</v>
      </c>
      <c r="K2024" s="129">
        <v>42058</v>
      </c>
      <c r="L2024" s="129">
        <v>42369</v>
      </c>
      <c r="O2024" s="9">
        <v>30</v>
      </c>
      <c r="Q2024" s="9" t="s">
        <v>54</v>
      </c>
      <c r="S2024" s="13">
        <v>12795359</v>
      </c>
      <c r="T2024" s="13">
        <v>12795359</v>
      </c>
      <c r="U2024" s="13">
        <v>3198000</v>
      </c>
      <c r="AF2024" s="51">
        <f t="shared" si="28"/>
        <v>0</v>
      </c>
      <c r="AG2024" s="45">
        <v>7000000</v>
      </c>
      <c r="AH2024" s="11">
        <v>42058</v>
      </c>
      <c r="AI2024" s="11">
        <v>42369</v>
      </c>
      <c r="AJ2024" s="13">
        <v>12795557</v>
      </c>
      <c r="AK2024" s="13">
        <v>3198840</v>
      </c>
    </row>
    <row r="2025" spans="1:41" ht="36" customHeight="1" x14ac:dyDescent="0.25">
      <c r="A2025" s="9">
        <v>1456</v>
      </c>
      <c r="B2025" s="10" t="s">
        <v>4119</v>
      </c>
      <c r="C2025" s="9" t="s">
        <v>4120</v>
      </c>
      <c r="E2025" s="9" t="s">
        <v>5714</v>
      </c>
      <c r="F2025" s="9" t="s">
        <v>4121</v>
      </c>
      <c r="H2025" s="9" t="s">
        <v>202</v>
      </c>
      <c r="I2025" s="9" t="s">
        <v>25</v>
      </c>
      <c r="J2025" s="129">
        <v>42464</v>
      </c>
      <c r="K2025" s="129">
        <v>42433</v>
      </c>
      <c r="L2025" s="129">
        <v>42719</v>
      </c>
      <c r="M2025" s="9" t="s">
        <v>335</v>
      </c>
      <c r="O2025" s="9">
        <v>29</v>
      </c>
      <c r="Q2025" s="9" t="s">
        <v>4393</v>
      </c>
      <c r="R2025" s="13">
        <v>2856500</v>
      </c>
      <c r="S2025" s="13">
        <v>2856500</v>
      </c>
      <c r="T2025" s="13">
        <v>2856500</v>
      </c>
      <c r="U2025" s="13">
        <v>714125</v>
      </c>
      <c r="V2025" s="13">
        <v>1875000</v>
      </c>
      <c r="AF2025" s="51">
        <f t="shared" si="28"/>
        <v>1875000</v>
      </c>
      <c r="AH2025" s="11">
        <v>42474</v>
      </c>
      <c r="AI2025" s="11">
        <v>42719</v>
      </c>
      <c r="AJ2025" s="13">
        <v>440690</v>
      </c>
      <c r="AK2025" s="13">
        <v>110173</v>
      </c>
      <c r="AL2025" s="11">
        <v>42433</v>
      </c>
      <c r="AM2025" s="11">
        <v>42719</v>
      </c>
      <c r="AN2025" s="13">
        <v>2436588</v>
      </c>
      <c r="AO2025" s="13">
        <v>603952</v>
      </c>
    </row>
    <row r="2026" spans="1:41" ht="27.75" customHeight="1" x14ac:dyDescent="0.25">
      <c r="A2026" s="9">
        <v>1457</v>
      </c>
      <c r="B2026" s="94" t="s">
        <v>4841</v>
      </c>
      <c r="C2026" s="9" t="s">
        <v>4123</v>
      </c>
      <c r="E2026" s="9" t="s">
        <v>2644</v>
      </c>
      <c r="F2026" s="9" t="s">
        <v>4122</v>
      </c>
      <c r="H2026" s="9" t="s">
        <v>202</v>
      </c>
      <c r="I2026" s="9" t="s">
        <v>25</v>
      </c>
      <c r="J2026" s="129">
        <v>42467</v>
      </c>
      <c r="K2026" s="129">
        <v>42436</v>
      </c>
      <c r="L2026" s="129">
        <v>42719</v>
      </c>
      <c r="M2026" s="9" t="s">
        <v>20</v>
      </c>
      <c r="O2026" s="9">
        <v>30</v>
      </c>
      <c r="Q2026" s="9" t="s">
        <v>4393</v>
      </c>
      <c r="R2026" s="13">
        <v>2856500</v>
      </c>
      <c r="S2026" s="13">
        <v>2856500</v>
      </c>
      <c r="T2026" s="13">
        <v>2856500</v>
      </c>
      <c r="U2026" s="13">
        <v>714125</v>
      </c>
      <c r="V2026" s="13">
        <v>1875000</v>
      </c>
      <c r="AF2026" s="51">
        <f t="shared" si="28"/>
        <v>1875000</v>
      </c>
    </row>
    <row r="2027" spans="1:41" ht="19.5" customHeight="1" x14ac:dyDescent="0.25">
      <c r="A2027" s="9">
        <v>1458</v>
      </c>
      <c r="B2027" s="10" t="s">
        <v>4124</v>
      </c>
      <c r="C2027" s="9" t="s">
        <v>4125</v>
      </c>
      <c r="E2027" s="9" t="s">
        <v>5714</v>
      </c>
      <c r="F2027" s="9" t="s">
        <v>4126</v>
      </c>
      <c r="H2027" s="9" t="s">
        <v>202</v>
      </c>
      <c r="I2027" s="9" t="s">
        <v>25</v>
      </c>
      <c r="J2027" s="129">
        <v>42467</v>
      </c>
      <c r="K2027" s="129">
        <v>42436</v>
      </c>
      <c r="L2027" s="129">
        <v>42719</v>
      </c>
      <c r="M2027" s="9" t="s">
        <v>20</v>
      </c>
      <c r="O2027" s="9">
        <v>30</v>
      </c>
      <c r="Q2027" s="9" t="s">
        <v>4393</v>
      </c>
      <c r="R2027" s="13">
        <v>2856500</v>
      </c>
      <c r="S2027" s="13">
        <v>2856500</v>
      </c>
      <c r="T2027" s="13">
        <v>2856500</v>
      </c>
      <c r="U2027" s="13">
        <v>714125</v>
      </c>
      <c r="V2027" s="13">
        <v>1875000</v>
      </c>
      <c r="AF2027" s="51">
        <f t="shared" si="28"/>
        <v>1875000</v>
      </c>
      <c r="AH2027" s="11">
        <v>42474</v>
      </c>
      <c r="AI2027" s="11">
        <v>42719</v>
      </c>
      <c r="AJ2027" s="13">
        <v>440690</v>
      </c>
      <c r="AK2027" s="13">
        <v>110173</v>
      </c>
      <c r="AL2027" s="11">
        <v>42436</v>
      </c>
      <c r="AM2027" s="11">
        <v>42719</v>
      </c>
      <c r="AN2027" s="13">
        <v>2559187</v>
      </c>
      <c r="AO2027" s="13">
        <v>603952</v>
      </c>
    </row>
    <row r="2028" spans="1:41" ht="19.5" customHeight="1" x14ac:dyDescent="0.25">
      <c r="A2028" s="9">
        <v>1459</v>
      </c>
      <c r="B2028" s="10" t="s">
        <v>4127</v>
      </c>
      <c r="C2028" s="9" t="s">
        <v>4128</v>
      </c>
      <c r="E2028" s="9" t="s">
        <v>2644</v>
      </c>
      <c r="F2028" s="9" t="s">
        <v>4129</v>
      </c>
      <c r="H2028" s="9" t="s">
        <v>202</v>
      </c>
      <c r="I2028" s="9" t="s">
        <v>25</v>
      </c>
      <c r="J2028" s="129">
        <v>42467</v>
      </c>
      <c r="K2028" s="129">
        <v>42436</v>
      </c>
      <c r="L2028" s="129">
        <v>42719</v>
      </c>
      <c r="M2028" s="9" t="s">
        <v>20</v>
      </c>
      <c r="O2028" s="9">
        <v>29</v>
      </c>
      <c r="Q2028" s="9" t="s">
        <v>4393</v>
      </c>
      <c r="R2028" s="13">
        <v>2856500</v>
      </c>
      <c r="S2028" s="13">
        <v>2856500</v>
      </c>
      <c r="T2028" s="13">
        <v>2856500</v>
      </c>
      <c r="U2028" s="13">
        <v>714125</v>
      </c>
      <c r="V2028" s="13">
        <v>1875000</v>
      </c>
      <c r="AF2028" s="51">
        <f t="shared" si="28"/>
        <v>1875000</v>
      </c>
    </row>
    <row r="2029" spans="1:41" ht="19.5" customHeight="1" x14ac:dyDescent="0.25">
      <c r="A2029" s="9">
        <v>1460</v>
      </c>
      <c r="B2029" s="10" t="s">
        <v>4130</v>
      </c>
      <c r="C2029" s="9" t="s">
        <v>4131</v>
      </c>
      <c r="E2029" s="9" t="s">
        <v>5714</v>
      </c>
      <c r="F2029" s="9" t="s">
        <v>4132</v>
      </c>
      <c r="H2029" s="9" t="s">
        <v>202</v>
      </c>
      <c r="I2029" s="9" t="s">
        <v>25</v>
      </c>
      <c r="J2029" s="129">
        <v>42467</v>
      </c>
      <c r="K2029" s="129">
        <v>42436</v>
      </c>
      <c r="L2029" s="129">
        <v>42719</v>
      </c>
      <c r="M2029" s="9" t="s">
        <v>20</v>
      </c>
      <c r="O2029" s="9">
        <v>29</v>
      </c>
      <c r="Q2029" s="9" t="s">
        <v>4393</v>
      </c>
      <c r="R2029" s="13">
        <v>2856500</v>
      </c>
      <c r="S2029" s="13">
        <v>2856500</v>
      </c>
      <c r="T2029" s="13">
        <v>2856500</v>
      </c>
      <c r="U2029" s="13">
        <v>714125</v>
      </c>
      <c r="V2029" s="13">
        <v>1875000</v>
      </c>
      <c r="AF2029" s="51">
        <f t="shared" si="28"/>
        <v>1875000</v>
      </c>
      <c r="AH2029" s="11">
        <v>42474</v>
      </c>
      <c r="AI2029" s="11">
        <v>42719</v>
      </c>
      <c r="AJ2029" s="13">
        <v>440690</v>
      </c>
      <c r="AK2029" s="13">
        <v>110173</v>
      </c>
      <c r="AL2029" s="11">
        <v>42433</v>
      </c>
      <c r="AM2029" s="11">
        <v>42719</v>
      </c>
      <c r="AN2029" s="13">
        <v>2160114</v>
      </c>
      <c r="AO2029" s="13">
        <v>540029</v>
      </c>
    </row>
    <row r="2030" spans="1:41" ht="19.5" customHeight="1" x14ac:dyDescent="0.25">
      <c r="A2030" s="9">
        <v>1461</v>
      </c>
      <c r="B2030" s="10" t="s">
        <v>4133</v>
      </c>
      <c r="C2030" s="9" t="s">
        <v>4134</v>
      </c>
      <c r="E2030" s="9" t="s">
        <v>5714</v>
      </c>
      <c r="F2030" s="9" t="s">
        <v>4135</v>
      </c>
      <c r="H2030" s="9" t="s">
        <v>202</v>
      </c>
      <c r="I2030" s="9" t="s">
        <v>25</v>
      </c>
      <c r="J2030" s="129">
        <v>42467</v>
      </c>
      <c r="K2030" s="129">
        <v>42436</v>
      </c>
      <c r="L2030" s="129">
        <v>42719</v>
      </c>
      <c r="M2030" s="9" t="s">
        <v>20</v>
      </c>
      <c r="O2030" s="9">
        <v>30</v>
      </c>
      <c r="Q2030" s="9" t="s">
        <v>54</v>
      </c>
      <c r="R2030" s="13">
        <v>2856500</v>
      </c>
      <c r="S2030" s="13">
        <v>2856500</v>
      </c>
      <c r="T2030" s="13">
        <v>2856500</v>
      </c>
      <c r="U2030" s="13">
        <v>714125</v>
      </c>
      <c r="V2030" s="13">
        <v>1875000</v>
      </c>
      <c r="AF2030" s="51">
        <f t="shared" ref="AF2030:AF2112" si="29">SUM(V2030:AE2030)</f>
        <v>1875000</v>
      </c>
      <c r="AH2030" s="11">
        <v>42474</v>
      </c>
      <c r="AI2030" s="11">
        <v>42719</v>
      </c>
      <c r="AJ2030" s="13">
        <v>440690</v>
      </c>
      <c r="AK2030" s="13">
        <v>110173</v>
      </c>
      <c r="AL2030" s="11">
        <v>42436</v>
      </c>
      <c r="AM2030" s="11">
        <v>42719</v>
      </c>
      <c r="AN2030" s="13">
        <v>2164004</v>
      </c>
      <c r="AO2030" s="13">
        <v>541001</v>
      </c>
    </row>
    <row r="2031" spans="1:41" ht="19.5" customHeight="1" x14ac:dyDescent="0.25">
      <c r="A2031" s="9">
        <v>1462</v>
      </c>
      <c r="B2031" s="10" t="s">
        <v>4136</v>
      </c>
      <c r="C2031" s="9" t="s">
        <v>4137</v>
      </c>
      <c r="E2031" s="9" t="s">
        <v>3668</v>
      </c>
      <c r="F2031" s="9" t="s">
        <v>2583</v>
      </c>
      <c r="H2031" s="9" t="s">
        <v>202</v>
      </c>
      <c r="I2031" s="9" t="s">
        <v>78</v>
      </c>
      <c r="J2031" s="129">
        <v>42262</v>
      </c>
      <c r="K2031" s="129">
        <v>41976</v>
      </c>
      <c r="L2031" s="129">
        <v>42369</v>
      </c>
      <c r="O2031" s="9">
        <v>24</v>
      </c>
      <c r="Q2031" s="9" t="s">
        <v>61</v>
      </c>
      <c r="S2031" s="13">
        <v>8056371</v>
      </c>
      <c r="T2031" s="13">
        <v>8056371</v>
      </c>
      <c r="U2031" s="13">
        <v>2014093</v>
      </c>
      <c r="AF2031" s="51">
        <f t="shared" si="29"/>
        <v>0</v>
      </c>
      <c r="AH2031" s="11">
        <v>42005</v>
      </c>
      <c r="AI2031" s="11">
        <v>42369</v>
      </c>
      <c r="AJ2031" s="13">
        <v>8056371</v>
      </c>
      <c r="AK2031" s="13">
        <v>2014093</v>
      </c>
    </row>
    <row r="2032" spans="1:41" ht="19.5" customHeight="1" x14ac:dyDescent="0.25">
      <c r="A2032" s="9">
        <v>1463</v>
      </c>
      <c r="B2032" s="10" t="s">
        <v>4138</v>
      </c>
      <c r="C2032" s="9" t="s">
        <v>4139</v>
      </c>
      <c r="E2032" s="9" t="s">
        <v>3668</v>
      </c>
      <c r="F2032" s="9" t="s">
        <v>4140</v>
      </c>
      <c r="H2032" s="9" t="s">
        <v>202</v>
      </c>
      <c r="I2032" s="9" t="s">
        <v>25</v>
      </c>
      <c r="J2032" s="129">
        <v>42491</v>
      </c>
      <c r="K2032" s="129">
        <v>42339</v>
      </c>
      <c r="L2032" s="129">
        <v>42794</v>
      </c>
      <c r="O2032" s="9">
        <v>29</v>
      </c>
      <c r="Q2032" s="9" t="s">
        <v>54</v>
      </c>
      <c r="S2032" s="13">
        <v>6200000</v>
      </c>
      <c r="T2032" s="13">
        <v>6200000</v>
      </c>
      <c r="U2032" s="13">
        <v>1550000</v>
      </c>
      <c r="AF2032" s="51">
        <f t="shared" si="29"/>
        <v>0</v>
      </c>
      <c r="AH2032" s="11">
        <v>42339</v>
      </c>
      <c r="AI2032" s="11">
        <v>42776</v>
      </c>
      <c r="AJ2032" s="13">
        <v>6200000</v>
      </c>
      <c r="AK2032" s="13">
        <v>1550000</v>
      </c>
    </row>
    <row r="2033" spans="1:131" ht="19.5" customHeight="1" x14ac:dyDescent="0.25">
      <c r="A2033" s="9">
        <v>1464</v>
      </c>
      <c r="B2033" s="10" t="s">
        <v>4141</v>
      </c>
      <c r="C2033" s="9" t="s">
        <v>4142</v>
      </c>
      <c r="E2033" s="9" t="s">
        <v>4143</v>
      </c>
      <c r="F2033" s="9" t="s">
        <v>34</v>
      </c>
      <c r="H2033" s="9" t="s">
        <v>202</v>
      </c>
      <c r="I2033" s="9" t="s">
        <v>28</v>
      </c>
      <c r="J2033" s="129">
        <v>42388</v>
      </c>
      <c r="K2033" s="129">
        <v>42278</v>
      </c>
      <c r="L2033" s="129">
        <v>42500</v>
      </c>
      <c r="O2033" s="9">
        <v>31</v>
      </c>
      <c r="Q2033" s="9" t="s">
        <v>54</v>
      </c>
      <c r="S2033" s="13">
        <v>10000000</v>
      </c>
      <c r="T2033" s="13">
        <v>10000000</v>
      </c>
      <c r="U2033" s="13">
        <v>2500000</v>
      </c>
      <c r="AF2033" s="51">
        <f t="shared" si="29"/>
        <v>0</v>
      </c>
      <c r="AG2033" s="45">
        <v>6000000</v>
      </c>
      <c r="AH2033" s="11">
        <v>42382</v>
      </c>
      <c r="AI2033" s="11">
        <v>42500</v>
      </c>
      <c r="AJ2033" s="13">
        <v>10000000</v>
      </c>
      <c r="AK2033" s="13">
        <v>2500000</v>
      </c>
    </row>
    <row r="2034" spans="1:131" ht="19.5" customHeight="1" x14ac:dyDescent="0.25">
      <c r="A2034" s="9">
        <v>1465</v>
      </c>
      <c r="B2034" s="10" t="s">
        <v>4144</v>
      </c>
      <c r="C2034" s="9" t="s">
        <v>4145</v>
      </c>
      <c r="E2034" s="9" t="s">
        <v>4143</v>
      </c>
      <c r="F2034" s="9" t="s">
        <v>4146</v>
      </c>
      <c r="H2034" s="9" t="s">
        <v>202</v>
      </c>
      <c r="I2034" s="9" t="s">
        <v>25</v>
      </c>
      <c r="J2034" s="129">
        <v>42387</v>
      </c>
      <c r="K2034" s="129">
        <v>42093</v>
      </c>
      <c r="L2034" s="129">
        <v>42581</v>
      </c>
      <c r="O2034" s="9">
        <v>32</v>
      </c>
      <c r="Q2034" s="9" t="s">
        <v>54</v>
      </c>
      <c r="S2034" s="13">
        <v>15000000</v>
      </c>
      <c r="T2034" s="13">
        <v>15000000</v>
      </c>
      <c r="U2034" s="13">
        <v>3750000</v>
      </c>
      <c r="AF2034" s="51">
        <f t="shared" si="29"/>
        <v>0</v>
      </c>
      <c r="AG2034" s="45">
        <v>6500000</v>
      </c>
      <c r="AH2034" s="11">
        <v>42370</v>
      </c>
      <c r="AI2034" s="11">
        <v>42581</v>
      </c>
      <c r="AJ2034" s="13">
        <v>14415620</v>
      </c>
      <c r="AK2034" s="13">
        <v>3603905</v>
      </c>
    </row>
    <row r="2035" spans="1:131" s="18" customFormat="1" ht="19.5" customHeight="1" x14ac:dyDescent="0.25">
      <c r="A2035" s="18">
        <v>1465</v>
      </c>
      <c r="B2035" s="17" t="s">
        <v>4144</v>
      </c>
      <c r="C2035" s="18" t="s">
        <v>4435</v>
      </c>
      <c r="D2035" s="19">
        <v>42562</v>
      </c>
      <c r="G2035" s="19"/>
      <c r="J2035" s="130"/>
      <c r="K2035" s="130"/>
      <c r="L2035" s="130"/>
      <c r="R2035" s="20"/>
      <c r="S2035" s="20"/>
      <c r="T2035" s="20"/>
      <c r="U2035" s="20"/>
      <c r="V2035" s="20"/>
      <c r="W2035" s="20"/>
      <c r="X2035" s="20"/>
      <c r="Y2035" s="20"/>
      <c r="Z2035" s="20"/>
      <c r="AA2035" s="20"/>
      <c r="AB2035" s="20"/>
      <c r="AC2035" s="20"/>
      <c r="AD2035" s="20"/>
      <c r="AE2035" s="20"/>
      <c r="AF2035" s="80"/>
      <c r="AG2035" s="46"/>
      <c r="AH2035" s="19"/>
      <c r="AI2035" s="19"/>
      <c r="AJ2035" s="20"/>
      <c r="AK2035" s="20"/>
      <c r="AL2035" s="19"/>
      <c r="AM2035" s="19"/>
      <c r="AN2035" s="20"/>
      <c r="AO2035" s="20"/>
      <c r="AP2035" s="19"/>
      <c r="AQ2035" s="19"/>
      <c r="AR2035" s="20"/>
      <c r="AS2035" s="20"/>
      <c r="AT2035" s="19"/>
      <c r="AU2035" s="19"/>
      <c r="AV2035" s="20"/>
      <c r="AW2035" s="20"/>
      <c r="AX2035" s="19"/>
      <c r="AY2035" s="19"/>
      <c r="AZ2035" s="20"/>
      <c r="BA2035" s="20"/>
      <c r="BB2035" s="19"/>
      <c r="BC2035" s="19"/>
      <c r="BD2035" s="20"/>
      <c r="BE2035" s="20"/>
      <c r="BF2035" s="19"/>
      <c r="BG2035" s="19"/>
      <c r="BH2035" s="20"/>
      <c r="BI2035" s="20"/>
      <c r="BJ2035" s="19"/>
      <c r="BK2035" s="19"/>
      <c r="BL2035" s="20"/>
      <c r="BM2035" s="20"/>
      <c r="BN2035" s="19"/>
      <c r="BO2035" s="19"/>
      <c r="BP2035" s="20"/>
      <c r="BQ2035" s="20"/>
      <c r="BT2035" s="20"/>
      <c r="BU2035" s="20"/>
      <c r="BX2035" s="20"/>
      <c r="BY2035" s="20"/>
      <c r="CB2035" s="20"/>
      <c r="CC2035" s="20"/>
      <c r="CF2035" s="20"/>
      <c r="CG2035" s="20"/>
      <c r="CJ2035" s="20"/>
      <c r="CK2035" s="20"/>
      <c r="CN2035" s="20"/>
      <c r="CO2035" s="20"/>
      <c r="CP2035" s="19"/>
      <c r="CQ2035" s="19"/>
      <c r="CR2035" s="20"/>
      <c r="CS2035" s="20"/>
      <c r="CT2035" s="19"/>
      <c r="CU2035" s="19"/>
      <c r="CV2035" s="20"/>
      <c r="CW2035" s="20"/>
      <c r="CX2035" s="96"/>
      <c r="CY2035" s="96"/>
      <c r="CZ2035" s="20"/>
      <c r="DA2035" s="20"/>
      <c r="DB2035" s="96"/>
      <c r="DC2035" s="96"/>
      <c r="DD2035" s="20"/>
      <c r="DE2035" s="20"/>
      <c r="DF2035" s="96"/>
      <c r="DG2035" s="96"/>
      <c r="DH2035" s="20"/>
      <c r="DI2035" s="20"/>
      <c r="DJ2035" s="96"/>
      <c r="DK2035" s="96"/>
      <c r="DL2035" s="20"/>
      <c r="DM2035" s="20"/>
      <c r="DN2035" s="96"/>
      <c r="DO2035" s="96"/>
      <c r="DP2035" s="20"/>
      <c r="DQ2035" s="20"/>
      <c r="DR2035" s="96"/>
      <c r="DS2035" s="96"/>
      <c r="DT2035" s="20"/>
      <c r="DU2035" s="20"/>
      <c r="DV2035" s="96"/>
      <c r="DW2035" s="96"/>
      <c r="DX2035" s="20"/>
      <c r="DY2035" s="20"/>
      <c r="DZ2035" s="56"/>
      <c r="EA2035" s="57"/>
    </row>
    <row r="2036" spans="1:131" ht="19.5" customHeight="1" x14ac:dyDescent="0.25">
      <c r="A2036" s="9">
        <v>1466</v>
      </c>
      <c r="B2036" s="10" t="s">
        <v>4147</v>
      </c>
      <c r="C2036" s="9" t="s">
        <v>4148</v>
      </c>
      <c r="E2036" s="9" t="s">
        <v>3417</v>
      </c>
      <c r="F2036" s="9" t="s">
        <v>493</v>
      </c>
      <c r="H2036" s="9" t="s">
        <v>202</v>
      </c>
      <c r="I2036" s="9" t="s">
        <v>35</v>
      </c>
      <c r="J2036" s="129">
        <v>42331</v>
      </c>
      <c r="K2036" s="129">
        <v>42043</v>
      </c>
      <c r="L2036" s="129">
        <v>42420</v>
      </c>
      <c r="O2036" s="9">
        <v>25</v>
      </c>
      <c r="Q2036" s="9" t="s">
        <v>61</v>
      </c>
      <c r="S2036" s="13">
        <v>500952004</v>
      </c>
      <c r="T2036" s="13">
        <v>500952004</v>
      </c>
      <c r="U2036" s="13">
        <v>125238001</v>
      </c>
      <c r="AF2036" s="51">
        <f t="shared" si="29"/>
        <v>0</v>
      </c>
      <c r="AH2036" s="11">
        <v>42043</v>
      </c>
      <c r="AI2036" s="11">
        <v>42420</v>
      </c>
      <c r="AJ2036" s="13">
        <v>496987625</v>
      </c>
      <c r="AK2036" s="13">
        <v>124246906</v>
      </c>
    </row>
    <row r="2037" spans="1:131" ht="19.5" customHeight="1" x14ac:dyDescent="0.25">
      <c r="A2037" s="9">
        <v>1467</v>
      </c>
      <c r="B2037" s="10" t="s">
        <v>4149</v>
      </c>
      <c r="C2037" s="9" t="s">
        <v>4150</v>
      </c>
      <c r="E2037" s="9" t="s">
        <v>348</v>
      </c>
      <c r="F2037" s="9" t="s">
        <v>349</v>
      </c>
      <c r="H2037" s="9" t="s">
        <v>202</v>
      </c>
      <c r="I2037" s="9" t="s">
        <v>3432</v>
      </c>
      <c r="J2037" s="129">
        <v>42313</v>
      </c>
      <c r="K2037" s="129">
        <v>42233</v>
      </c>
      <c r="L2037" s="129">
        <v>42571</v>
      </c>
      <c r="O2037" s="9">
        <v>30</v>
      </c>
      <c r="Q2037" s="9" t="s">
        <v>54</v>
      </c>
      <c r="R2037" s="13">
        <v>735655693</v>
      </c>
      <c r="S2037" s="13">
        <v>732855693</v>
      </c>
      <c r="T2037" s="13">
        <v>732855693</v>
      </c>
      <c r="U2037" s="13">
        <v>183213923</v>
      </c>
      <c r="AF2037" s="51">
        <f t="shared" si="29"/>
        <v>0</v>
      </c>
      <c r="AH2037" s="11">
        <v>42233</v>
      </c>
      <c r="AI2037" s="11">
        <v>42369</v>
      </c>
      <c r="AJ2037" s="13">
        <v>341957166</v>
      </c>
      <c r="AK2037" s="13">
        <v>85489292</v>
      </c>
      <c r="AL2037" s="11">
        <v>42370</v>
      </c>
      <c r="AM2037" s="11">
        <v>42460</v>
      </c>
      <c r="AN2037" s="13">
        <v>246900800</v>
      </c>
      <c r="AO2037" s="13">
        <v>61725200</v>
      </c>
      <c r="AP2037" s="11">
        <v>42461</v>
      </c>
      <c r="AQ2037" s="11">
        <v>42551</v>
      </c>
      <c r="AR2037" s="13">
        <v>106654215</v>
      </c>
      <c r="AS2037" s="13">
        <v>26663554</v>
      </c>
      <c r="AT2037" s="11">
        <v>42552</v>
      </c>
      <c r="AU2037" s="11">
        <v>42571</v>
      </c>
      <c r="AV2037" s="13">
        <v>10773772</v>
      </c>
      <c r="AW2037" s="13">
        <v>2693443</v>
      </c>
    </row>
    <row r="2038" spans="1:131" ht="19.5" customHeight="1" x14ac:dyDescent="0.25">
      <c r="A2038" s="9">
        <v>1468</v>
      </c>
      <c r="B2038" s="10" t="s">
        <v>4151</v>
      </c>
      <c r="C2038" s="9" t="s">
        <v>4152</v>
      </c>
      <c r="E2038" s="9" t="s">
        <v>4153</v>
      </c>
      <c r="F2038" s="9" t="s">
        <v>4154</v>
      </c>
      <c r="H2038" s="9" t="s">
        <v>202</v>
      </c>
      <c r="I2038" s="9" t="s">
        <v>1093</v>
      </c>
      <c r="J2038" s="129">
        <v>41781</v>
      </c>
      <c r="K2038" s="129">
        <v>41535</v>
      </c>
      <c r="L2038" s="129">
        <v>42415</v>
      </c>
      <c r="M2038" s="9" t="s">
        <v>20</v>
      </c>
      <c r="O2038" s="9">
        <v>25</v>
      </c>
      <c r="Q2038" s="9" t="s">
        <v>54</v>
      </c>
      <c r="S2038" s="13">
        <v>7500000</v>
      </c>
      <c r="T2038" s="13">
        <v>7500000</v>
      </c>
      <c r="U2038" s="13">
        <v>1500000</v>
      </c>
      <c r="AF2038" s="51">
        <f t="shared" si="29"/>
        <v>0</v>
      </c>
      <c r="AG2038" s="45">
        <v>6000000</v>
      </c>
      <c r="AH2038" s="11">
        <v>41535</v>
      </c>
      <c r="AI2038" s="11">
        <v>42415</v>
      </c>
      <c r="AJ2038" s="13">
        <v>6630079</v>
      </c>
      <c r="AK2038" s="13">
        <v>1326016</v>
      </c>
    </row>
    <row r="2039" spans="1:131" ht="19.5" customHeight="1" x14ac:dyDescent="0.25">
      <c r="A2039" s="9">
        <v>1469</v>
      </c>
      <c r="B2039" s="10" t="s">
        <v>4155</v>
      </c>
      <c r="C2039" s="9" t="s">
        <v>4156</v>
      </c>
      <c r="E2039" s="9" t="s">
        <v>2525</v>
      </c>
      <c r="F2039" s="9" t="s">
        <v>4157</v>
      </c>
      <c r="H2039" s="9" t="s">
        <v>202</v>
      </c>
      <c r="I2039" s="9" t="s">
        <v>25</v>
      </c>
      <c r="J2039" s="129">
        <v>42422</v>
      </c>
      <c r="K2039" s="129">
        <v>42374</v>
      </c>
      <c r="L2039" s="129">
        <v>42886</v>
      </c>
      <c r="O2039" s="9">
        <v>30</v>
      </c>
      <c r="Q2039" s="9" t="s">
        <v>54</v>
      </c>
      <c r="S2039" s="13">
        <v>13333335</v>
      </c>
      <c r="T2039" s="13">
        <v>13333335</v>
      </c>
      <c r="U2039" s="13">
        <v>3333335</v>
      </c>
      <c r="AF2039" s="51">
        <f t="shared" si="29"/>
        <v>0</v>
      </c>
      <c r="AG2039" s="45">
        <v>10000000</v>
      </c>
      <c r="AH2039" s="11">
        <v>42374</v>
      </c>
      <c r="AI2039" s="11">
        <v>42886</v>
      </c>
      <c r="AJ2039" s="13">
        <v>13054836</v>
      </c>
      <c r="AK2039" s="13">
        <v>3263709</v>
      </c>
    </row>
    <row r="2040" spans="1:131" ht="19.5" customHeight="1" x14ac:dyDescent="0.25">
      <c r="A2040" s="9">
        <v>1470</v>
      </c>
      <c r="B2040" s="10" t="s">
        <v>4158</v>
      </c>
      <c r="C2040" s="9" t="s">
        <v>4159</v>
      </c>
      <c r="E2040" s="9" t="s">
        <v>4032</v>
      </c>
      <c r="F2040" s="9" t="s">
        <v>215</v>
      </c>
      <c r="H2040" s="9" t="s">
        <v>202</v>
      </c>
      <c r="I2040" s="9" t="s">
        <v>25</v>
      </c>
      <c r="J2040" s="129">
        <v>42339</v>
      </c>
      <c r="K2040" s="129">
        <v>42309</v>
      </c>
      <c r="L2040" s="129">
        <v>42551</v>
      </c>
      <c r="O2040" s="9">
        <v>30</v>
      </c>
      <c r="Q2040" s="9" t="s">
        <v>54</v>
      </c>
      <c r="S2040" s="13">
        <v>3900000</v>
      </c>
      <c r="T2040" s="13">
        <v>3900000</v>
      </c>
      <c r="U2040" s="13">
        <v>975000</v>
      </c>
      <c r="AF2040" s="51">
        <f t="shared" si="29"/>
        <v>0</v>
      </c>
      <c r="AH2040" s="11">
        <v>42339</v>
      </c>
      <c r="AI2040" s="11">
        <v>42551</v>
      </c>
      <c r="AJ2040" s="13">
        <v>3865000</v>
      </c>
      <c r="AK2040" s="13">
        <v>966250</v>
      </c>
    </row>
    <row r="2041" spans="1:131" ht="19.5" customHeight="1" x14ac:dyDescent="0.25">
      <c r="A2041" s="9">
        <v>1471</v>
      </c>
      <c r="B2041" s="10" t="s">
        <v>4160</v>
      </c>
      <c r="C2041" s="9" t="s">
        <v>4161</v>
      </c>
      <c r="E2041" s="9" t="s">
        <v>2635</v>
      </c>
      <c r="F2041" s="9" t="s">
        <v>2636</v>
      </c>
      <c r="H2041" s="9" t="s">
        <v>202</v>
      </c>
      <c r="I2041" s="9" t="s">
        <v>25</v>
      </c>
      <c r="J2041" s="129">
        <v>42348</v>
      </c>
      <c r="K2041" s="129">
        <v>42278</v>
      </c>
      <c r="L2041" s="129">
        <v>42428</v>
      </c>
      <c r="O2041" s="9">
        <v>27</v>
      </c>
      <c r="Q2041" s="9" t="s">
        <v>54</v>
      </c>
      <c r="S2041" s="13">
        <v>8500000</v>
      </c>
      <c r="T2041" s="13">
        <v>8500000</v>
      </c>
      <c r="U2041" s="13">
        <v>1700000</v>
      </c>
      <c r="AF2041" s="51">
        <f t="shared" si="29"/>
        <v>0</v>
      </c>
      <c r="AG2041" s="45">
        <v>6800000</v>
      </c>
      <c r="AH2041" s="11">
        <v>42278</v>
      </c>
      <c r="AI2041" s="11">
        <v>42428</v>
      </c>
      <c r="AJ2041" s="13">
        <v>3816000</v>
      </c>
      <c r="AK2041" s="13">
        <v>763200</v>
      </c>
    </row>
    <row r="2042" spans="1:131" ht="19.5" customHeight="1" x14ac:dyDescent="0.25">
      <c r="A2042" s="9">
        <v>1472</v>
      </c>
      <c r="B2042" s="10" t="s">
        <v>4162</v>
      </c>
      <c r="C2042" s="9" t="s">
        <v>4163</v>
      </c>
      <c r="E2042" s="9" t="s">
        <v>4164</v>
      </c>
      <c r="F2042" s="9" t="s">
        <v>4165</v>
      </c>
      <c r="H2042" s="9" t="s">
        <v>202</v>
      </c>
      <c r="I2042" s="9" t="s">
        <v>25</v>
      </c>
      <c r="J2042" s="129">
        <v>42345</v>
      </c>
      <c r="K2042" s="129">
        <v>42312</v>
      </c>
      <c r="L2042" s="129">
        <v>42688</v>
      </c>
      <c r="O2042" s="9">
        <v>28</v>
      </c>
      <c r="Q2042" s="9" t="s">
        <v>54</v>
      </c>
      <c r="S2042" s="13">
        <v>8250000</v>
      </c>
      <c r="T2042" s="13">
        <v>8250000</v>
      </c>
      <c r="U2042" s="13">
        <v>2062500</v>
      </c>
      <c r="AF2042" s="51">
        <f t="shared" si="29"/>
        <v>0</v>
      </c>
      <c r="AG2042" s="45">
        <v>6000000</v>
      </c>
      <c r="AH2042" s="11">
        <v>42312</v>
      </c>
      <c r="AI2042" s="11">
        <v>42794</v>
      </c>
      <c r="AJ2042" s="13">
        <v>7976980</v>
      </c>
      <c r="AK2042" s="13">
        <v>1994245</v>
      </c>
    </row>
    <row r="2043" spans="1:131" s="18" customFormat="1" ht="19.5" customHeight="1" x14ac:dyDescent="0.25">
      <c r="A2043" s="18">
        <v>1472</v>
      </c>
      <c r="B2043" s="17" t="s">
        <v>4162</v>
      </c>
      <c r="C2043" s="18" t="s">
        <v>4163</v>
      </c>
      <c r="D2043" s="19">
        <v>42758</v>
      </c>
      <c r="G2043" s="19"/>
      <c r="J2043" s="130"/>
      <c r="K2043" s="130"/>
      <c r="L2043" s="130">
        <v>42794</v>
      </c>
      <c r="R2043" s="20"/>
      <c r="S2043" s="20"/>
      <c r="T2043" s="20"/>
      <c r="U2043" s="20"/>
      <c r="V2043" s="20"/>
      <c r="W2043" s="20"/>
      <c r="X2043" s="20"/>
      <c r="Y2043" s="20"/>
      <c r="Z2043" s="20"/>
      <c r="AA2043" s="20"/>
      <c r="AB2043" s="20"/>
      <c r="AC2043" s="20"/>
      <c r="AD2043" s="20"/>
      <c r="AE2043" s="20"/>
      <c r="AF2043" s="80"/>
      <c r="AG2043" s="46"/>
      <c r="AH2043" s="19"/>
      <c r="AI2043" s="19"/>
      <c r="AJ2043" s="20"/>
      <c r="AK2043" s="20"/>
      <c r="AL2043" s="19"/>
      <c r="AM2043" s="19"/>
      <c r="AN2043" s="20"/>
      <c r="AO2043" s="20"/>
      <c r="AP2043" s="19"/>
      <c r="AQ2043" s="19"/>
      <c r="AR2043" s="20"/>
      <c r="AS2043" s="20"/>
      <c r="AT2043" s="19"/>
      <c r="AU2043" s="19"/>
      <c r="AV2043" s="20"/>
      <c r="AW2043" s="20"/>
      <c r="AX2043" s="19"/>
      <c r="AY2043" s="19"/>
      <c r="AZ2043" s="20"/>
      <c r="BA2043" s="20"/>
      <c r="BB2043" s="19"/>
      <c r="BC2043" s="19"/>
      <c r="BD2043" s="20"/>
      <c r="BE2043" s="20"/>
      <c r="BF2043" s="19"/>
      <c r="BG2043" s="19"/>
      <c r="BH2043" s="20"/>
      <c r="BI2043" s="20"/>
      <c r="BJ2043" s="19"/>
      <c r="BK2043" s="19"/>
      <c r="BL2043" s="20"/>
      <c r="BM2043" s="20"/>
      <c r="BN2043" s="19"/>
      <c r="BO2043" s="19"/>
      <c r="BP2043" s="20"/>
      <c r="BQ2043" s="20"/>
      <c r="BT2043" s="20"/>
      <c r="BU2043" s="20"/>
      <c r="BX2043" s="20"/>
      <c r="BY2043" s="20"/>
      <c r="CB2043" s="20"/>
      <c r="CC2043" s="20"/>
      <c r="CF2043" s="20"/>
      <c r="CG2043" s="20"/>
      <c r="CJ2043" s="20"/>
      <c r="CK2043" s="20"/>
      <c r="CN2043" s="20"/>
      <c r="CO2043" s="20"/>
      <c r="CP2043" s="19"/>
      <c r="CQ2043" s="19"/>
      <c r="CR2043" s="20"/>
      <c r="CS2043" s="20"/>
      <c r="CT2043" s="19"/>
      <c r="CU2043" s="19"/>
      <c r="CV2043" s="20"/>
      <c r="CW2043" s="20"/>
      <c r="CX2043" s="96"/>
      <c r="CY2043" s="96"/>
      <c r="CZ2043" s="20"/>
      <c r="DA2043" s="20"/>
      <c r="DB2043" s="96"/>
      <c r="DC2043" s="96"/>
      <c r="DD2043" s="20"/>
      <c r="DE2043" s="20"/>
      <c r="DF2043" s="96"/>
      <c r="DG2043" s="96"/>
      <c r="DH2043" s="20"/>
      <c r="DI2043" s="20"/>
      <c r="DJ2043" s="96"/>
      <c r="DK2043" s="96"/>
      <c r="DL2043" s="20"/>
      <c r="DM2043" s="20"/>
      <c r="DN2043" s="96"/>
      <c r="DO2043" s="96"/>
      <c r="DP2043" s="20"/>
      <c r="DQ2043" s="20"/>
      <c r="DR2043" s="96"/>
      <c r="DS2043" s="96"/>
      <c r="DT2043" s="20"/>
      <c r="DU2043" s="20"/>
      <c r="DV2043" s="96"/>
      <c r="DW2043" s="96"/>
      <c r="DX2043" s="20"/>
      <c r="DY2043" s="20"/>
      <c r="DZ2043" s="56"/>
      <c r="EA2043" s="57"/>
    </row>
    <row r="2044" spans="1:131" ht="19.5" customHeight="1" x14ac:dyDescent="0.25">
      <c r="A2044" s="9">
        <v>1473</v>
      </c>
      <c r="B2044" s="10" t="s">
        <v>4167</v>
      </c>
      <c r="C2044" s="9" t="s">
        <v>4168</v>
      </c>
      <c r="E2044" s="9" t="s">
        <v>681</v>
      </c>
      <c r="F2044" s="9" t="s">
        <v>682</v>
      </c>
      <c r="H2044" s="9" t="s">
        <v>202</v>
      </c>
      <c r="I2044" s="9" t="s">
        <v>25</v>
      </c>
      <c r="J2044" s="129">
        <v>42339</v>
      </c>
      <c r="K2044" s="129">
        <v>42309</v>
      </c>
      <c r="L2044" s="129">
        <v>42794</v>
      </c>
      <c r="O2044" s="9">
        <v>28</v>
      </c>
      <c r="Q2044" s="9" t="s">
        <v>54</v>
      </c>
      <c r="S2044" s="13">
        <v>11333334</v>
      </c>
      <c r="T2044" s="13">
        <v>11333334</v>
      </c>
      <c r="U2044" s="13">
        <v>2833334</v>
      </c>
      <c r="AF2044" s="51">
        <f t="shared" si="29"/>
        <v>0</v>
      </c>
      <c r="AG2044" s="45">
        <v>8500000</v>
      </c>
      <c r="AH2044" s="11">
        <v>42370</v>
      </c>
      <c r="AI2044" s="11">
        <v>42734</v>
      </c>
      <c r="AJ2044" s="13">
        <v>11333340</v>
      </c>
      <c r="AK2044" s="13">
        <v>2833334</v>
      </c>
    </row>
    <row r="2045" spans="1:131" ht="19.5" customHeight="1" x14ac:dyDescent="0.25">
      <c r="A2045" s="9">
        <v>1474</v>
      </c>
      <c r="B2045" s="10" t="s">
        <v>4169</v>
      </c>
      <c r="C2045" s="9" t="s">
        <v>4170</v>
      </c>
      <c r="E2045" s="9" t="s">
        <v>4171</v>
      </c>
      <c r="F2045" s="9" t="s">
        <v>4172</v>
      </c>
      <c r="H2045" s="9" t="s">
        <v>202</v>
      </c>
      <c r="I2045" s="9" t="s">
        <v>25</v>
      </c>
      <c r="J2045" s="129">
        <v>42380</v>
      </c>
      <c r="K2045" s="129">
        <v>42332</v>
      </c>
      <c r="L2045" s="129">
        <v>42794</v>
      </c>
      <c r="O2045" s="9">
        <v>28</v>
      </c>
      <c r="Q2045" s="9" t="s">
        <v>54</v>
      </c>
      <c r="S2045" s="13">
        <v>9333500</v>
      </c>
      <c r="T2045" s="13">
        <v>9333500</v>
      </c>
      <c r="U2045" s="13">
        <v>2333500</v>
      </c>
      <c r="AF2045" s="51">
        <f t="shared" si="29"/>
        <v>0</v>
      </c>
      <c r="AG2045" s="45">
        <v>7000000</v>
      </c>
      <c r="AH2045" s="11">
        <v>42339</v>
      </c>
      <c r="AI2045" s="11">
        <v>42713</v>
      </c>
      <c r="AJ2045" s="13">
        <v>9400161</v>
      </c>
      <c r="AK2045" s="13">
        <v>2333500</v>
      </c>
    </row>
    <row r="2046" spans="1:131" ht="19.5" customHeight="1" x14ac:dyDescent="0.25">
      <c r="A2046" s="9">
        <v>1475</v>
      </c>
      <c r="B2046" s="10" t="s">
        <v>4173</v>
      </c>
      <c r="C2046" s="9" t="s">
        <v>4174</v>
      </c>
      <c r="E2046" s="9" t="s">
        <v>4175</v>
      </c>
      <c r="F2046" s="9" t="s">
        <v>4176</v>
      </c>
      <c r="H2046" s="9" t="s">
        <v>202</v>
      </c>
      <c r="I2046" s="9" t="s">
        <v>78</v>
      </c>
      <c r="J2046" s="129">
        <v>42380</v>
      </c>
      <c r="K2046" s="129">
        <v>42380</v>
      </c>
      <c r="L2046" s="129">
        <v>42583</v>
      </c>
      <c r="O2046" s="9">
        <v>26</v>
      </c>
      <c r="Q2046" s="9" t="s">
        <v>54</v>
      </c>
      <c r="R2046" s="13">
        <v>12000000</v>
      </c>
      <c r="S2046" s="13">
        <v>10800000</v>
      </c>
      <c r="T2046" s="13">
        <v>10800000</v>
      </c>
      <c r="U2046" s="13">
        <v>1800000</v>
      </c>
      <c r="AF2046" s="51">
        <f t="shared" si="29"/>
        <v>0</v>
      </c>
      <c r="AG2046" s="45">
        <v>9000000</v>
      </c>
      <c r="AH2046" s="11">
        <v>42380</v>
      </c>
      <c r="AI2046" s="11">
        <v>42583</v>
      </c>
      <c r="AJ2046" s="13">
        <v>9926325</v>
      </c>
      <c r="AK2046" s="13">
        <v>1800000</v>
      </c>
    </row>
    <row r="2047" spans="1:131" ht="19.5" customHeight="1" x14ac:dyDescent="0.25">
      <c r="A2047" s="9">
        <v>1476</v>
      </c>
      <c r="B2047" s="10" t="s">
        <v>4177</v>
      </c>
      <c r="C2047" s="9" t="s">
        <v>4178</v>
      </c>
      <c r="E2047" s="9" t="s">
        <v>36</v>
      </c>
      <c r="F2047" s="9" t="s">
        <v>671</v>
      </c>
      <c r="H2047" s="9" t="s">
        <v>202</v>
      </c>
      <c r="I2047" s="9" t="s">
        <v>25</v>
      </c>
      <c r="J2047" s="129">
        <v>42061</v>
      </c>
      <c r="K2047" s="129">
        <v>42026</v>
      </c>
      <c r="L2047" s="129">
        <v>42262</v>
      </c>
      <c r="O2047" s="9">
        <v>30</v>
      </c>
      <c r="Q2047" s="9" t="s">
        <v>54</v>
      </c>
      <c r="R2047" s="13">
        <v>11866667</v>
      </c>
      <c r="S2047" s="13">
        <v>10966667</v>
      </c>
      <c r="T2047" s="13">
        <v>10966667</v>
      </c>
      <c r="U2047" s="13">
        <v>2741667</v>
      </c>
      <c r="AF2047" s="51">
        <f t="shared" si="29"/>
        <v>0</v>
      </c>
      <c r="AH2047" s="11">
        <v>42026</v>
      </c>
      <c r="AI2047" s="11">
        <v>42262</v>
      </c>
      <c r="AJ2047" s="13">
        <v>7757000</v>
      </c>
      <c r="AK2047" s="13">
        <v>1893750</v>
      </c>
    </row>
    <row r="2048" spans="1:131" ht="19.5" customHeight="1" x14ac:dyDescent="0.25">
      <c r="A2048" s="9">
        <v>1477</v>
      </c>
      <c r="B2048" s="10" t="s">
        <v>4179</v>
      </c>
      <c r="C2048" s="9" t="s">
        <v>4180</v>
      </c>
      <c r="E2048" s="9" t="s">
        <v>662</v>
      </c>
      <c r="F2048" s="9" t="s">
        <v>4039</v>
      </c>
      <c r="H2048" s="9" t="s">
        <v>202</v>
      </c>
      <c r="I2048" s="9" t="s">
        <v>78</v>
      </c>
      <c r="J2048" s="129">
        <v>42352</v>
      </c>
      <c r="K2048" s="129">
        <v>42296</v>
      </c>
      <c r="L2048" s="129">
        <v>42509</v>
      </c>
      <c r="O2048" s="9">
        <v>24</v>
      </c>
      <c r="Q2048" s="9" t="s">
        <v>61</v>
      </c>
      <c r="S2048" s="13">
        <v>372600000</v>
      </c>
      <c r="T2048" s="13">
        <v>372600000</v>
      </c>
      <c r="U2048" s="13">
        <v>93150000</v>
      </c>
      <c r="AF2048" s="51">
        <f t="shared" si="29"/>
        <v>0</v>
      </c>
      <c r="AH2048" s="11">
        <v>42296</v>
      </c>
      <c r="AI2048" s="11">
        <v>42369</v>
      </c>
      <c r="AJ2048" s="13">
        <v>148003705</v>
      </c>
      <c r="AK2048" s="13">
        <v>37000926</v>
      </c>
      <c r="AL2048" s="11">
        <v>42370</v>
      </c>
      <c r="AM2048" s="11">
        <v>42509</v>
      </c>
      <c r="AN2048" s="13">
        <v>215736995</v>
      </c>
      <c r="AO2048" s="13">
        <v>53934249</v>
      </c>
    </row>
    <row r="2049" spans="1:131" ht="19.5" customHeight="1" x14ac:dyDescent="0.25">
      <c r="A2049" s="9">
        <v>1478</v>
      </c>
      <c r="B2049" s="10" t="s">
        <v>4181</v>
      </c>
      <c r="C2049" s="9" t="s">
        <v>4182</v>
      </c>
      <c r="E2049" s="9" t="s">
        <v>2763</v>
      </c>
      <c r="F2049" s="9" t="s">
        <v>2386</v>
      </c>
      <c r="H2049" s="9" t="s">
        <v>202</v>
      </c>
      <c r="I2049" s="9" t="s">
        <v>122</v>
      </c>
      <c r="J2049" s="129">
        <v>42420</v>
      </c>
      <c r="K2049" s="129">
        <v>42200</v>
      </c>
      <c r="L2049" s="129">
        <v>42475</v>
      </c>
      <c r="O2049" s="9">
        <v>31</v>
      </c>
      <c r="Q2049" s="9" t="s">
        <v>54</v>
      </c>
      <c r="S2049" s="13">
        <v>8846000</v>
      </c>
      <c r="T2049" s="13">
        <v>8846000</v>
      </c>
      <c r="U2049" s="13">
        <v>2211000</v>
      </c>
      <c r="AF2049" s="51">
        <f t="shared" si="29"/>
        <v>0</v>
      </c>
      <c r="AH2049" s="11">
        <v>42200</v>
      </c>
      <c r="AI2049" s="11">
        <v>42475</v>
      </c>
      <c r="AJ2049" s="13">
        <v>8761292</v>
      </c>
      <c r="AK2049" s="13">
        <v>2190323</v>
      </c>
    </row>
    <row r="2050" spans="1:131" ht="19.5" customHeight="1" x14ac:dyDescent="0.25">
      <c r="A2050" s="9">
        <v>1479</v>
      </c>
      <c r="B2050" s="10" t="s">
        <v>4183</v>
      </c>
      <c r="C2050" s="9" t="s">
        <v>4184</v>
      </c>
      <c r="E2050" s="9" t="s">
        <v>2418</v>
      </c>
      <c r="F2050" s="9" t="s">
        <v>2419</v>
      </c>
      <c r="H2050" s="9" t="s">
        <v>202</v>
      </c>
      <c r="I2050" s="9" t="s">
        <v>28</v>
      </c>
      <c r="J2050" s="129">
        <v>42388</v>
      </c>
      <c r="K2050" s="129">
        <v>42309</v>
      </c>
      <c r="L2050" s="129">
        <v>42544</v>
      </c>
      <c r="O2050" s="9">
        <v>31</v>
      </c>
      <c r="Q2050" s="9" t="s">
        <v>54</v>
      </c>
      <c r="S2050" s="13">
        <v>10000000</v>
      </c>
      <c r="T2050" s="13">
        <v>10000000</v>
      </c>
      <c r="U2050" s="13">
        <v>2500000</v>
      </c>
      <c r="AF2050" s="51">
        <f t="shared" si="29"/>
        <v>0</v>
      </c>
      <c r="AG2050" s="45">
        <v>6000000</v>
      </c>
      <c r="AH2050" s="11">
        <v>42370</v>
      </c>
      <c r="AI2050" s="11">
        <v>42544</v>
      </c>
      <c r="AJ2050" s="13">
        <v>10002564</v>
      </c>
      <c r="AK2050" s="13">
        <v>2500000</v>
      </c>
    </row>
    <row r="2051" spans="1:131" ht="19.5" customHeight="1" x14ac:dyDescent="0.25">
      <c r="A2051" s="9">
        <v>1480</v>
      </c>
      <c r="B2051" s="10" t="s">
        <v>4185</v>
      </c>
      <c r="C2051" s="9" t="s">
        <v>4186</v>
      </c>
      <c r="E2051" s="9" t="s">
        <v>539</v>
      </c>
      <c r="F2051" s="9" t="s">
        <v>3412</v>
      </c>
      <c r="H2051" s="9" t="s">
        <v>202</v>
      </c>
      <c r="I2051" s="9" t="s">
        <v>35</v>
      </c>
      <c r="J2051" s="129">
        <v>42429</v>
      </c>
      <c r="K2051" s="129">
        <v>42310</v>
      </c>
      <c r="L2051" s="129">
        <v>42464</v>
      </c>
      <c r="O2051" s="9">
        <v>31</v>
      </c>
      <c r="Q2051" s="9" t="s">
        <v>61</v>
      </c>
      <c r="S2051" s="13">
        <v>1238372703</v>
      </c>
      <c r="T2051" s="13">
        <v>1238372703</v>
      </c>
      <c r="U2051" s="13">
        <v>309593176</v>
      </c>
      <c r="AF2051" s="51">
        <f t="shared" si="29"/>
        <v>0</v>
      </c>
      <c r="AH2051" s="11">
        <v>42310</v>
      </c>
      <c r="AI2051" s="11">
        <v>42460</v>
      </c>
      <c r="AJ2051" s="13">
        <v>801353929</v>
      </c>
      <c r="AK2051" s="13">
        <v>200338482</v>
      </c>
      <c r="AL2051" s="11">
        <v>42461</v>
      </c>
      <c r="AM2051" s="11">
        <v>42464</v>
      </c>
      <c r="AN2051" s="13">
        <v>225198954</v>
      </c>
      <c r="AO2051" s="13">
        <v>56299739</v>
      </c>
      <c r="AP2051" s="11">
        <v>42310</v>
      </c>
      <c r="AQ2051" s="11">
        <v>42464</v>
      </c>
      <c r="AR2051" s="13">
        <v>1040311430</v>
      </c>
      <c r="AS2051" s="13">
        <v>3439636</v>
      </c>
      <c r="DZ2051" s="54">
        <v>1040311430</v>
      </c>
      <c r="EA2051" s="55">
        <v>260077857</v>
      </c>
    </row>
    <row r="2052" spans="1:131" ht="19.5" customHeight="1" x14ac:dyDescent="0.25">
      <c r="A2052" s="9">
        <v>1481</v>
      </c>
      <c r="B2052" s="10" t="s">
        <v>4187</v>
      </c>
      <c r="C2052" s="9" t="s">
        <v>4188</v>
      </c>
      <c r="E2052" s="9" t="s">
        <v>4189</v>
      </c>
      <c r="F2052" s="9" t="s">
        <v>4190</v>
      </c>
      <c r="H2052" s="9" t="s">
        <v>202</v>
      </c>
      <c r="I2052" s="9" t="s">
        <v>35</v>
      </c>
      <c r="J2052" s="129">
        <v>42471</v>
      </c>
      <c r="K2052" s="129">
        <v>42339</v>
      </c>
      <c r="L2052" s="129">
        <v>42780</v>
      </c>
      <c r="O2052" s="9">
        <v>25</v>
      </c>
      <c r="Q2052" s="9" t="s">
        <v>61</v>
      </c>
      <c r="S2052" s="13">
        <v>2624102162</v>
      </c>
      <c r="T2052" s="13">
        <v>2624102162</v>
      </c>
      <c r="U2052" s="13">
        <v>656025541</v>
      </c>
      <c r="AF2052" s="51">
        <f t="shared" si="29"/>
        <v>0</v>
      </c>
      <c r="AH2052" s="11">
        <v>42405</v>
      </c>
      <c r="AI2052" s="11">
        <v>42643</v>
      </c>
      <c r="AJ2052" s="13">
        <v>1547688235</v>
      </c>
      <c r="AK2052" s="13">
        <v>386922059</v>
      </c>
      <c r="AL2052" s="11">
        <v>42644</v>
      </c>
      <c r="AM2052" s="11">
        <v>42780</v>
      </c>
      <c r="AN2052" s="13">
        <v>293473782</v>
      </c>
      <c r="AO2052" s="13">
        <v>73368446</v>
      </c>
      <c r="AP2052" s="11">
        <v>42405</v>
      </c>
      <c r="AQ2052" s="11">
        <v>42780</v>
      </c>
      <c r="AR2052" s="13">
        <v>2159303025</v>
      </c>
      <c r="AS2052" s="13">
        <v>79535251</v>
      </c>
      <c r="DZ2052" s="54">
        <v>2159303025</v>
      </c>
      <c r="EA2052" s="55">
        <v>539825756</v>
      </c>
    </row>
    <row r="2053" spans="1:131" ht="19.5" customHeight="1" x14ac:dyDescent="0.25">
      <c r="A2053" s="9">
        <v>1482</v>
      </c>
      <c r="B2053" s="10" t="s">
        <v>4191</v>
      </c>
      <c r="C2053" s="9" t="s">
        <v>4192</v>
      </c>
      <c r="E2053" s="9" t="s">
        <v>4196</v>
      </c>
      <c r="F2053" s="9" t="s">
        <v>4193</v>
      </c>
      <c r="H2053" s="9" t="s">
        <v>202</v>
      </c>
      <c r="I2053" s="9" t="s">
        <v>25</v>
      </c>
      <c r="J2053" s="129">
        <v>42447</v>
      </c>
      <c r="K2053" s="129">
        <v>42221</v>
      </c>
      <c r="L2053" s="129">
        <v>42643</v>
      </c>
      <c r="O2053" s="9">
        <v>32</v>
      </c>
      <c r="Q2053" s="9" t="s">
        <v>54</v>
      </c>
      <c r="S2053" s="13">
        <v>40000000</v>
      </c>
      <c r="T2053" s="13">
        <v>40000000</v>
      </c>
      <c r="U2053" s="13">
        <v>10000000</v>
      </c>
      <c r="AF2053" s="51">
        <f t="shared" si="29"/>
        <v>0</v>
      </c>
      <c r="AG2053" s="45">
        <v>30000000</v>
      </c>
      <c r="AH2053" s="11">
        <v>42221</v>
      </c>
      <c r="AI2053" s="11">
        <v>42643</v>
      </c>
      <c r="AJ2053" s="13">
        <v>40000000</v>
      </c>
      <c r="AK2053" s="13">
        <v>10000000</v>
      </c>
    </row>
    <row r="2054" spans="1:131" ht="19.5" customHeight="1" x14ac:dyDescent="0.25">
      <c r="A2054" s="9">
        <v>1483</v>
      </c>
      <c r="B2054" s="10" t="s">
        <v>4194</v>
      </c>
      <c r="C2054" s="9" t="s">
        <v>4195</v>
      </c>
      <c r="E2054" s="9" t="s">
        <v>3496</v>
      </c>
      <c r="F2054" s="9" t="s">
        <v>4197</v>
      </c>
      <c r="H2054" s="9" t="s">
        <v>202</v>
      </c>
      <c r="I2054" s="9" t="s">
        <v>78</v>
      </c>
      <c r="J2054" s="129">
        <v>42470</v>
      </c>
      <c r="K2054" s="129">
        <v>42401</v>
      </c>
      <c r="L2054" s="129">
        <v>42766</v>
      </c>
      <c r="O2054" s="9">
        <v>26</v>
      </c>
      <c r="Q2054" s="9" t="s">
        <v>54</v>
      </c>
      <c r="S2054" s="13">
        <v>20000000</v>
      </c>
      <c r="T2054" s="13">
        <v>20000000</v>
      </c>
      <c r="U2054" s="13">
        <v>5000000</v>
      </c>
      <c r="AF2054" s="51">
        <f t="shared" si="29"/>
        <v>0</v>
      </c>
      <c r="AG2054" s="45">
        <v>15000000</v>
      </c>
      <c r="AH2054" s="11">
        <v>42401</v>
      </c>
      <c r="AI2054" s="11">
        <v>42766</v>
      </c>
      <c r="AJ2054" s="13">
        <v>20000000</v>
      </c>
      <c r="AK2054" s="13">
        <v>5000000</v>
      </c>
    </row>
    <row r="2055" spans="1:131" ht="19.5" customHeight="1" x14ac:dyDescent="0.25">
      <c r="A2055" s="9">
        <v>1484</v>
      </c>
      <c r="B2055" s="10" t="s">
        <v>4198</v>
      </c>
      <c r="C2055" s="9" t="s">
        <v>4199</v>
      </c>
      <c r="E2055" s="9" t="s">
        <v>4200</v>
      </c>
      <c r="F2055" s="9" t="s">
        <v>4201</v>
      </c>
      <c r="H2055" s="9" t="s">
        <v>202</v>
      </c>
      <c r="I2055" s="9" t="s">
        <v>25</v>
      </c>
      <c r="J2055" s="129">
        <v>42463</v>
      </c>
      <c r="K2055" s="129">
        <v>42359</v>
      </c>
      <c r="L2055" s="129">
        <v>42794</v>
      </c>
      <c r="O2055" s="9">
        <v>28</v>
      </c>
      <c r="Q2055" s="9" t="s">
        <v>54</v>
      </c>
      <c r="S2055" s="13">
        <v>7480000</v>
      </c>
      <c r="T2055" s="13">
        <v>7480000</v>
      </c>
      <c r="U2055" s="13">
        <v>1870000</v>
      </c>
      <c r="AF2055" s="51">
        <f t="shared" si="29"/>
        <v>0</v>
      </c>
      <c r="AG2055" s="45">
        <v>5610000</v>
      </c>
      <c r="AH2055" s="11">
        <v>42359</v>
      </c>
      <c r="AI2055" s="11">
        <v>42794</v>
      </c>
      <c r="AJ2055" s="13">
        <v>7429200</v>
      </c>
      <c r="AK2055" s="13">
        <v>1857300</v>
      </c>
    </row>
    <row r="2056" spans="1:131" s="18" customFormat="1" ht="19.5" customHeight="1" x14ac:dyDescent="0.25">
      <c r="A2056" s="18">
        <v>1484</v>
      </c>
      <c r="B2056" s="17" t="s">
        <v>4198</v>
      </c>
      <c r="C2056" s="18" t="s">
        <v>5438</v>
      </c>
      <c r="D2056" s="19">
        <v>42900</v>
      </c>
      <c r="G2056" s="19"/>
      <c r="J2056" s="130"/>
      <c r="K2056" s="130"/>
      <c r="L2056" s="130"/>
      <c r="R2056" s="20"/>
      <c r="S2056" s="20"/>
      <c r="T2056" s="20"/>
      <c r="U2056" s="20"/>
      <c r="V2056" s="20"/>
      <c r="W2056" s="20"/>
      <c r="X2056" s="20"/>
      <c r="Y2056" s="20"/>
      <c r="Z2056" s="20"/>
      <c r="AA2056" s="20"/>
      <c r="AB2056" s="20"/>
      <c r="AC2056" s="20"/>
      <c r="AD2056" s="20"/>
      <c r="AE2056" s="20"/>
      <c r="AF2056" s="80"/>
      <c r="AG2056" s="46"/>
      <c r="AH2056" s="19"/>
      <c r="AI2056" s="19"/>
      <c r="AJ2056" s="20"/>
      <c r="AK2056" s="20"/>
      <c r="AL2056" s="19"/>
      <c r="AM2056" s="19"/>
      <c r="AN2056" s="20"/>
      <c r="AO2056" s="20"/>
      <c r="AP2056" s="19"/>
      <c r="AQ2056" s="19"/>
      <c r="AR2056" s="20"/>
      <c r="AS2056" s="20"/>
      <c r="AT2056" s="19"/>
      <c r="AU2056" s="19"/>
      <c r="AV2056" s="20"/>
      <c r="AW2056" s="20"/>
      <c r="AX2056" s="19"/>
      <c r="AY2056" s="19"/>
      <c r="AZ2056" s="20"/>
      <c r="BA2056" s="20"/>
      <c r="BB2056" s="19"/>
      <c r="BC2056" s="19"/>
      <c r="BD2056" s="20"/>
      <c r="BE2056" s="20"/>
      <c r="BF2056" s="19"/>
      <c r="BG2056" s="19"/>
      <c r="BH2056" s="20"/>
      <c r="BI2056" s="20"/>
      <c r="BJ2056" s="19"/>
      <c r="BK2056" s="19"/>
      <c r="BL2056" s="20"/>
      <c r="BM2056" s="20"/>
      <c r="BN2056" s="19"/>
      <c r="BO2056" s="19"/>
      <c r="BP2056" s="20"/>
      <c r="BQ2056" s="20"/>
      <c r="BT2056" s="20"/>
      <c r="BU2056" s="20"/>
      <c r="BX2056" s="20"/>
      <c r="BY2056" s="20"/>
      <c r="CB2056" s="20"/>
      <c r="CC2056" s="20"/>
      <c r="CF2056" s="20"/>
      <c r="CG2056" s="20"/>
      <c r="CJ2056" s="20"/>
      <c r="CK2056" s="20"/>
      <c r="CN2056" s="20"/>
      <c r="CO2056" s="20"/>
      <c r="CP2056" s="19"/>
      <c r="CQ2056" s="19"/>
      <c r="CR2056" s="20"/>
      <c r="CS2056" s="20"/>
      <c r="CT2056" s="19"/>
      <c r="CU2056" s="19"/>
      <c r="CV2056" s="20"/>
      <c r="CW2056" s="20"/>
      <c r="CX2056" s="96"/>
      <c r="CY2056" s="96"/>
      <c r="CZ2056" s="20"/>
      <c r="DA2056" s="20"/>
      <c r="DB2056" s="96"/>
      <c r="DC2056" s="96"/>
      <c r="DD2056" s="20"/>
      <c r="DE2056" s="20"/>
      <c r="DF2056" s="96"/>
      <c r="DG2056" s="96"/>
      <c r="DH2056" s="20"/>
      <c r="DI2056" s="20"/>
      <c r="DJ2056" s="96"/>
      <c r="DK2056" s="96"/>
      <c r="DL2056" s="20"/>
      <c r="DM2056" s="20"/>
      <c r="DN2056" s="96"/>
      <c r="DO2056" s="96"/>
      <c r="DP2056" s="20"/>
      <c r="DQ2056" s="20"/>
      <c r="DR2056" s="96"/>
      <c r="DS2056" s="96"/>
      <c r="DT2056" s="20"/>
      <c r="DU2056" s="20"/>
      <c r="DV2056" s="96"/>
      <c r="DW2056" s="96"/>
      <c r="DX2056" s="20"/>
      <c r="DY2056" s="20"/>
      <c r="DZ2056" s="56"/>
      <c r="EA2056" s="57"/>
    </row>
    <row r="2057" spans="1:131" ht="19.5" customHeight="1" x14ac:dyDescent="0.25">
      <c r="A2057" s="9">
        <v>1485</v>
      </c>
      <c r="B2057" s="10" t="s">
        <v>4202</v>
      </c>
      <c r="C2057" s="9" t="s">
        <v>4203</v>
      </c>
      <c r="E2057" s="9" t="s">
        <v>351</v>
      </c>
      <c r="F2057" s="9" t="s">
        <v>4204</v>
      </c>
      <c r="H2057" s="9" t="s">
        <v>202</v>
      </c>
      <c r="I2057" s="9" t="s">
        <v>78</v>
      </c>
      <c r="J2057" s="129">
        <v>42470</v>
      </c>
      <c r="K2057" s="129">
        <v>42303</v>
      </c>
      <c r="L2057" s="129">
        <v>42766</v>
      </c>
      <c r="O2057" s="9">
        <v>27</v>
      </c>
      <c r="Q2057" s="9" t="s">
        <v>54</v>
      </c>
      <c r="S2057" s="13">
        <v>10800000</v>
      </c>
      <c r="T2057" s="13">
        <v>10800000</v>
      </c>
      <c r="U2057" s="13">
        <v>2700000</v>
      </c>
      <c r="AF2057" s="51">
        <f t="shared" si="29"/>
        <v>0</v>
      </c>
      <c r="AG2057" s="45">
        <v>6400000</v>
      </c>
      <c r="AH2057" s="11">
        <v>42303</v>
      </c>
      <c r="AI2057" s="11">
        <v>42766</v>
      </c>
      <c r="AJ2057" s="13">
        <v>10863718</v>
      </c>
      <c r="AK2057" s="13">
        <v>2700000</v>
      </c>
    </row>
    <row r="2058" spans="1:131" ht="36.75" customHeight="1" x14ac:dyDescent="0.25">
      <c r="A2058" s="9">
        <v>1486</v>
      </c>
      <c r="B2058" s="10" t="s">
        <v>4205</v>
      </c>
      <c r="C2058" s="9" t="s">
        <v>4206</v>
      </c>
      <c r="E2058" s="9" t="s">
        <v>3887</v>
      </c>
      <c r="F2058" s="9" t="s">
        <v>632</v>
      </c>
      <c r="H2058" s="9" t="s">
        <v>202</v>
      </c>
      <c r="I2058" s="9" t="s">
        <v>25</v>
      </c>
      <c r="J2058" s="129">
        <v>42475</v>
      </c>
      <c r="K2058" s="129">
        <v>42461</v>
      </c>
      <c r="L2058" s="129">
        <v>42766</v>
      </c>
      <c r="O2058" s="9">
        <v>29</v>
      </c>
      <c r="Q2058" s="9" t="s">
        <v>54</v>
      </c>
      <c r="S2058" s="13">
        <v>17220000</v>
      </c>
      <c r="T2058" s="13">
        <v>17220000</v>
      </c>
      <c r="U2058" s="13">
        <v>4305000</v>
      </c>
      <c r="AF2058" s="51">
        <f t="shared" si="29"/>
        <v>0</v>
      </c>
      <c r="AH2058" s="11">
        <v>42470</v>
      </c>
      <c r="AI2058" s="11">
        <v>42885</v>
      </c>
      <c r="AJ2058" s="13">
        <v>17930810</v>
      </c>
      <c r="AK2058" s="13">
        <v>4305000</v>
      </c>
    </row>
    <row r="2059" spans="1:131" s="18" customFormat="1" ht="36.75" customHeight="1" x14ac:dyDescent="0.25">
      <c r="A2059" s="18">
        <v>1486</v>
      </c>
      <c r="B2059" s="17" t="s">
        <v>4205</v>
      </c>
      <c r="C2059" s="18" t="s">
        <v>4206</v>
      </c>
      <c r="D2059" s="19">
        <v>42829</v>
      </c>
      <c r="G2059" s="19"/>
      <c r="J2059" s="130"/>
      <c r="K2059" s="130"/>
      <c r="L2059" s="130">
        <v>42886</v>
      </c>
      <c r="R2059" s="20"/>
      <c r="S2059" s="20"/>
      <c r="T2059" s="20"/>
      <c r="U2059" s="20"/>
      <c r="V2059" s="20"/>
      <c r="W2059" s="20"/>
      <c r="X2059" s="20"/>
      <c r="Y2059" s="20"/>
      <c r="Z2059" s="20"/>
      <c r="AA2059" s="20"/>
      <c r="AB2059" s="20"/>
      <c r="AC2059" s="20"/>
      <c r="AD2059" s="20"/>
      <c r="AE2059" s="20"/>
      <c r="AF2059" s="80"/>
      <c r="AG2059" s="46"/>
      <c r="AH2059" s="19"/>
      <c r="AI2059" s="19"/>
      <c r="AJ2059" s="20"/>
      <c r="AK2059" s="20"/>
      <c r="AL2059" s="19"/>
      <c r="AM2059" s="19"/>
      <c r="AN2059" s="20"/>
      <c r="AO2059" s="20"/>
      <c r="AP2059" s="19"/>
      <c r="AQ2059" s="19"/>
      <c r="AR2059" s="20"/>
      <c r="AS2059" s="20"/>
      <c r="AT2059" s="19"/>
      <c r="AU2059" s="19"/>
      <c r="AV2059" s="20"/>
      <c r="AW2059" s="20"/>
      <c r="AX2059" s="19"/>
      <c r="AY2059" s="19"/>
      <c r="AZ2059" s="20"/>
      <c r="BA2059" s="20"/>
      <c r="BB2059" s="19"/>
      <c r="BC2059" s="19"/>
      <c r="BD2059" s="20"/>
      <c r="BE2059" s="20"/>
      <c r="BF2059" s="19"/>
      <c r="BG2059" s="19"/>
      <c r="BH2059" s="20"/>
      <c r="BI2059" s="20"/>
      <c r="BJ2059" s="19"/>
      <c r="BK2059" s="19"/>
      <c r="BL2059" s="20"/>
      <c r="BM2059" s="20"/>
      <c r="BN2059" s="19"/>
      <c r="BO2059" s="19"/>
      <c r="BP2059" s="20"/>
      <c r="BQ2059" s="20"/>
      <c r="BT2059" s="20"/>
      <c r="BU2059" s="20"/>
      <c r="BX2059" s="20"/>
      <c r="BY2059" s="20"/>
      <c r="CB2059" s="20"/>
      <c r="CC2059" s="20"/>
      <c r="CF2059" s="20"/>
      <c r="CG2059" s="20"/>
      <c r="CJ2059" s="20"/>
      <c r="CK2059" s="20"/>
      <c r="CN2059" s="20"/>
      <c r="CO2059" s="20"/>
      <c r="CP2059" s="19"/>
      <c r="CQ2059" s="19"/>
      <c r="CR2059" s="20"/>
      <c r="CS2059" s="20"/>
      <c r="CT2059" s="19"/>
      <c r="CU2059" s="19"/>
      <c r="CV2059" s="20"/>
      <c r="CW2059" s="20"/>
      <c r="CX2059" s="96"/>
      <c r="CY2059" s="96"/>
      <c r="CZ2059" s="20"/>
      <c r="DA2059" s="20"/>
      <c r="DB2059" s="96"/>
      <c r="DC2059" s="96"/>
      <c r="DD2059" s="20"/>
      <c r="DE2059" s="20"/>
      <c r="DF2059" s="96"/>
      <c r="DG2059" s="96"/>
      <c r="DH2059" s="20"/>
      <c r="DI2059" s="20"/>
      <c r="DJ2059" s="96"/>
      <c r="DK2059" s="96"/>
      <c r="DL2059" s="20"/>
      <c r="DM2059" s="20"/>
      <c r="DN2059" s="96"/>
      <c r="DO2059" s="96"/>
      <c r="DP2059" s="20"/>
      <c r="DQ2059" s="20"/>
      <c r="DR2059" s="96"/>
      <c r="DS2059" s="96"/>
      <c r="DT2059" s="20"/>
      <c r="DU2059" s="20"/>
      <c r="DV2059" s="96"/>
      <c r="DW2059" s="96"/>
      <c r="DX2059" s="20"/>
      <c r="DY2059" s="20"/>
      <c r="DZ2059" s="56"/>
      <c r="EA2059" s="57"/>
    </row>
    <row r="2060" spans="1:131" ht="19.5" customHeight="1" x14ac:dyDescent="0.25">
      <c r="A2060" s="9">
        <v>1487</v>
      </c>
      <c r="B2060" s="10" t="s">
        <v>4207</v>
      </c>
      <c r="C2060" s="9" t="s">
        <v>6349</v>
      </c>
      <c r="E2060" s="9" t="s">
        <v>46</v>
      </c>
      <c r="F2060" s="9" t="s">
        <v>572</v>
      </c>
      <c r="H2060" s="9" t="s">
        <v>202</v>
      </c>
      <c r="I2060" s="9" t="s">
        <v>25</v>
      </c>
      <c r="J2060" s="129">
        <v>42480</v>
      </c>
      <c r="K2060" s="129">
        <v>42439</v>
      </c>
      <c r="L2060" s="129">
        <v>42886</v>
      </c>
      <c r="O2060" s="9">
        <v>30</v>
      </c>
      <c r="Q2060" s="9" t="s">
        <v>54</v>
      </c>
      <c r="S2060" s="13">
        <v>13200000</v>
      </c>
      <c r="T2060" s="13">
        <v>13200000</v>
      </c>
      <c r="U2060" s="13">
        <v>3300000</v>
      </c>
      <c r="AF2060" s="51">
        <f t="shared" si="29"/>
        <v>0</v>
      </c>
      <c r="AG2060" s="45">
        <v>9900000</v>
      </c>
      <c r="AH2060" s="11">
        <v>42439</v>
      </c>
      <c r="AI2060" s="11">
        <v>42947</v>
      </c>
      <c r="AJ2060" s="13">
        <v>13629423</v>
      </c>
      <c r="AK2060" s="13">
        <v>3300000</v>
      </c>
    </row>
    <row r="2061" spans="1:131" s="18" customFormat="1" ht="19.5" customHeight="1" x14ac:dyDescent="0.25">
      <c r="A2061" s="18">
        <v>1487</v>
      </c>
      <c r="B2061" s="17" t="s">
        <v>4207</v>
      </c>
      <c r="C2061" s="18" t="s">
        <v>6349</v>
      </c>
      <c r="D2061" s="19">
        <v>42968</v>
      </c>
      <c r="G2061" s="19"/>
      <c r="J2061" s="130"/>
      <c r="K2061" s="130"/>
      <c r="L2061" s="130">
        <v>42947</v>
      </c>
      <c r="R2061" s="20"/>
      <c r="S2061" s="20"/>
      <c r="T2061" s="20"/>
      <c r="U2061" s="20"/>
      <c r="V2061" s="20"/>
      <c r="W2061" s="20"/>
      <c r="X2061" s="20"/>
      <c r="Y2061" s="20"/>
      <c r="Z2061" s="20"/>
      <c r="AA2061" s="20"/>
      <c r="AB2061" s="20"/>
      <c r="AC2061" s="20"/>
      <c r="AD2061" s="20"/>
      <c r="AE2061" s="20"/>
      <c r="AF2061" s="80"/>
      <c r="AG2061" s="46"/>
      <c r="AH2061" s="19"/>
      <c r="AI2061" s="19"/>
      <c r="AJ2061" s="20"/>
      <c r="AK2061" s="20"/>
      <c r="AL2061" s="19"/>
      <c r="AM2061" s="19"/>
      <c r="AN2061" s="20"/>
      <c r="AO2061" s="20"/>
      <c r="AP2061" s="19"/>
      <c r="AQ2061" s="19"/>
      <c r="AR2061" s="20"/>
      <c r="AS2061" s="20"/>
      <c r="AT2061" s="19"/>
      <c r="AU2061" s="19"/>
      <c r="AV2061" s="20"/>
      <c r="AW2061" s="20"/>
      <c r="AX2061" s="19"/>
      <c r="AY2061" s="19"/>
      <c r="AZ2061" s="20"/>
      <c r="BA2061" s="20"/>
      <c r="BB2061" s="19"/>
      <c r="BC2061" s="19"/>
      <c r="BD2061" s="20"/>
      <c r="BE2061" s="20"/>
      <c r="BF2061" s="19"/>
      <c r="BG2061" s="19"/>
      <c r="BH2061" s="20"/>
      <c r="BI2061" s="20"/>
      <c r="BJ2061" s="19"/>
      <c r="BK2061" s="19"/>
      <c r="BL2061" s="20"/>
      <c r="BM2061" s="20"/>
      <c r="BN2061" s="19"/>
      <c r="BO2061" s="19"/>
      <c r="BP2061" s="20"/>
      <c r="BQ2061" s="20"/>
      <c r="BT2061" s="20"/>
      <c r="BU2061" s="20"/>
      <c r="BX2061" s="20"/>
      <c r="BY2061" s="20"/>
      <c r="CB2061" s="20"/>
      <c r="CC2061" s="20"/>
      <c r="CF2061" s="20"/>
      <c r="CG2061" s="20"/>
      <c r="CJ2061" s="20"/>
      <c r="CK2061" s="20"/>
      <c r="CN2061" s="20"/>
      <c r="CO2061" s="20"/>
      <c r="CP2061" s="19"/>
      <c r="CQ2061" s="19"/>
      <c r="CR2061" s="20"/>
      <c r="CS2061" s="20"/>
      <c r="CT2061" s="19"/>
      <c r="CU2061" s="19"/>
      <c r="CV2061" s="20"/>
      <c r="CW2061" s="20"/>
      <c r="CX2061" s="96"/>
      <c r="CY2061" s="96"/>
      <c r="CZ2061" s="20"/>
      <c r="DA2061" s="20"/>
      <c r="DB2061" s="96"/>
      <c r="DC2061" s="96"/>
      <c r="DD2061" s="20"/>
      <c r="DE2061" s="20"/>
      <c r="DF2061" s="96"/>
      <c r="DG2061" s="96"/>
      <c r="DH2061" s="20"/>
      <c r="DI2061" s="20"/>
      <c r="DJ2061" s="96"/>
      <c r="DK2061" s="96"/>
      <c r="DL2061" s="20"/>
      <c r="DM2061" s="20"/>
      <c r="DN2061" s="96"/>
      <c r="DO2061" s="96"/>
      <c r="DP2061" s="20"/>
      <c r="DQ2061" s="20"/>
      <c r="DR2061" s="96"/>
      <c r="DS2061" s="96"/>
      <c r="DT2061" s="20"/>
      <c r="DU2061" s="20"/>
      <c r="DV2061" s="96"/>
      <c r="DW2061" s="96"/>
      <c r="DX2061" s="20"/>
      <c r="DY2061" s="20"/>
      <c r="DZ2061" s="56"/>
      <c r="EA2061" s="57"/>
    </row>
    <row r="2062" spans="1:131" ht="19.5" customHeight="1" x14ac:dyDescent="0.25">
      <c r="A2062" s="9">
        <v>1488</v>
      </c>
      <c r="B2062" s="10" t="s">
        <v>4208</v>
      </c>
      <c r="C2062" s="9" t="s">
        <v>5182</v>
      </c>
      <c r="E2062" s="9" t="s">
        <v>4209</v>
      </c>
      <c r="F2062" s="9" t="s">
        <v>4210</v>
      </c>
      <c r="H2062" s="9" t="s">
        <v>202</v>
      </c>
      <c r="I2062" s="9" t="s">
        <v>25</v>
      </c>
      <c r="J2062" s="129">
        <v>42786</v>
      </c>
      <c r="K2062" s="129">
        <v>42786</v>
      </c>
      <c r="L2062" s="129">
        <v>43121</v>
      </c>
      <c r="M2062" s="9" t="s">
        <v>20</v>
      </c>
      <c r="O2062" s="9">
        <v>28</v>
      </c>
      <c r="Q2062" s="9" t="s">
        <v>54</v>
      </c>
      <c r="S2062" s="13">
        <v>7519616</v>
      </c>
      <c r="T2062" s="13">
        <v>7519616</v>
      </c>
      <c r="U2062" s="13">
        <v>1699433</v>
      </c>
      <c r="AF2062" s="51">
        <f t="shared" si="29"/>
        <v>0</v>
      </c>
      <c r="AG2062" s="45">
        <v>5820000</v>
      </c>
      <c r="AH2062" s="11">
        <v>42766</v>
      </c>
      <c r="AI2062" s="11">
        <v>43008</v>
      </c>
      <c r="AJ2062" s="13">
        <v>7369887</v>
      </c>
      <c r="AK2062" s="13">
        <v>1699433</v>
      </c>
    </row>
    <row r="2063" spans="1:131" ht="19.5" customHeight="1" x14ac:dyDescent="0.25">
      <c r="A2063" s="9">
        <v>1489</v>
      </c>
      <c r="B2063" s="10" t="s">
        <v>4211</v>
      </c>
      <c r="C2063" s="9" t="s">
        <v>4213</v>
      </c>
      <c r="E2063" s="9" t="s">
        <v>4212</v>
      </c>
      <c r="F2063" s="9" t="s">
        <v>1274</v>
      </c>
      <c r="H2063" s="9" t="s">
        <v>202</v>
      </c>
      <c r="I2063" s="9" t="s">
        <v>25</v>
      </c>
      <c r="J2063" s="129">
        <v>42224</v>
      </c>
      <c r="K2063" s="129">
        <v>42195</v>
      </c>
      <c r="L2063" s="129">
        <v>42597</v>
      </c>
      <c r="O2063" s="9">
        <v>29</v>
      </c>
      <c r="Q2063" s="9" t="s">
        <v>54</v>
      </c>
      <c r="S2063" s="13">
        <v>10500000</v>
      </c>
      <c r="T2063" s="13">
        <v>10500000</v>
      </c>
      <c r="U2063" s="13">
        <v>2625000</v>
      </c>
      <c r="AF2063" s="51">
        <f t="shared" si="29"/>
        <v>0</v>
      </c>
      <c r="AG2063" s="45">
        <v>7875000</v>
      </c>
      <c r="AH2063" s="11">
        <v>42195</v>
      </c>
      <c r="AI2063" s="11">
        <v>42597</v>
      </c>
      <c r="AJ2063" s="13">
        <v>9969940</v>
      </c>
      <c r="AK2063" s="13">
        <v>2492485</v>
      </c>
    </row>
    <row r="2064" spans="1:131" s="18" customFormat="1" ht="19.5" customHeight="1" x14ac:dyDescent="0.25">
      <c r="A2064" s="18">
        <v>1489</v>
      </c>
      <c r="B2064" s="17" t="s">
        <v>4211</v>
      </c>
      <c r="C2064" s="18" t="s">
        <v>5050</v>
      </c>
      <c r="D2064" s="19">
        <v>42748</v>
      </c>
      <c r="G2064" s="19"/>
      <c r="J2064" s="130"/>
      <c r="K2064" s="130"/>
      <c r="L2064" s="130"/>
      <c r="R2064" s="20"/>
      <c r="S2064" s="20"/>
      <c r="T2064" s="20"/>
      <c r="U2064" s="20"/>
      <c r="V2064" s="20"/>
      <c r="W2064" s="20"/>
      <c r="X2064" s="20"/>
      <c r="Y2064" s="20"/>
      <c r="Z2064" s="20"/>
      <c r="AA2064" s="20"/>
      <c r="AB2064" s="20"/>
      <c r="AC2064" s="20"/>
      <c r="AD2064" s="20"/>
      <c r="AE2064" s="20"/>
      <c r="AF2064" s="80"/>
      <c r="AG2064" s="46"/>
      <c r="AH2064" s="19"/>
      <c r="AI2064" s="19"/>
      <c r="AJ2064" s="20"/>
      <c r="AK2064" s="20"/>
      <c r="AL2064" s="19"/>
      <c r="AM2064" s="19"/>
      <c r="AN2064" s="20"/>
      <c r="AO2064" s="20"/>
      <c r="AP2064" s="19"/>
      <c r="AQ2064" s="19"/>
      <c r="AR2064" s="20"/>
      <c r="AS2064" s="20"/>
      <c r="AT2064" s="19"/>
      <c r="AU2064" s="19"/>
      <c r="AV2064" s="20"/>
      <c r="AW2064" s="20"/>
      <c r="AX2064" s="19"/>
      <c r="AY2064" s="19"/>
      <c r="AZ2064" s="20"/>
      <c r="BA2064" s="20"/>
      <c r="BB2064" s="19"/>
      <c r="BC2064" s="19"/>
      <c r="BD2064" s="20"/>
      <c r="BE2064" s="20"/>
      <c r="BF2064" s="19"/>
      <c r="BG2064" s="19"/>
      <c r="BH2064" s="20"/>
      <c r="BI2064" s="20"/>
      <c r="BJ2064" s="19"/>
      <c r="BK2064" s="19"/>
      <c r="BL2064" s="20"/>
      <c r="BM2064" s="20"/>
      <c r="BN2064" s="19"/>
      <c r="BO2064" s="19"/>
      <c r="BP2064" s="20"/>
      <c r="BQ2064" s="20"/>
      <c r="BT2064" s="20"/>
      <c r="BU2064" s="20"/>
      <c r="BX2064" s="20"/>
      <c r="BY2064" s="20"/>
      <c r="CB2064" s="20"/>
      <c r="CC2064" s="20"/>
      <c r="CF2064" s="20"/>
      <c r="CG2064" s="20"/>
      <c r="CJ2064" s="20"/>
      <c r="CK2064" s="20"/>
      <c r="CN2064" s="20"/>
      <c r="CO2064" s="20"/>
      <c r="CP2064" s="19"/>
      <c r="CQ2064" s="19"/>
      <c r="CR2064" s="20"/>
      <c r="CS2064" s="20"/>
      <c r="CT2064" s="19"/>
      <c r="CU2064" s="19"/>
      <c r="CV2064" s="20"/>
      <c r="CW2064" s="20"/>
      <c r="CX2064" s="96"/>
      <c r="CY2064" s="96"/>
      <c r="CZ2064" s="20"/>
      <c r="DA2064" s="20"/>
      <c r="DB2064" s="96"/>
      <c r="DC2064" s="96"/>
      <c r="DD2064" s="20"/>
      <c r="DE2064" s="20"/>
      <c r="DF2064" s="96"/>
      <c r="DG2064" s="96"/>
      <c r="DH2064" s="20"/>
      <c r="DI2064" s="20"/>
      <c r="DJ2064" s="96"/>
      <c r="DK2064" s="96"/>
      <c r="DL2064" s="20"/>
      <c r="DM2064" s="20"/>
      <c r="DN2064" s="96"/>
      <c r="DO2064" s="96"/>
      <c r="DP2064" s="20"/>
      <c r="DQ2064" s="20"/>
      <c r="DR2064" s="96"/>
      <c r="DS2064" s="96"/>
      <c r="DT2064" s="20"/>
      <c r="DU2064" s="20"/>
      <c r="DV2064" s="96"/>
      <c r="DW2064" s="96"/>
      <c r="DX2064" s="20"/>
      <c r="DY2064" s="20"/>
      <c r="DZ2064" s="56"/>
      <c r="EA2064" s="57"/>
    </row>
    <row r="2065" spans="1:131" ht="34.5" customHeight="1" x14ac:dyDescent="0.25">
      <c r="A2065" s="9">
        <v>1490</v>
      </c>
      <c r="B2065" s="10" t="s">
        <v>4214</v>
      </c>
      <c r="C2065" s="9" t="s">
        <v>4215</v>
      </c>
      <c r="E2065" s="9" t="s">
        <v>148</v>
      </c>
      <c r="F2065" s="9" t="s">
        <v>4216</v>
      </c>
      <c r="H2065" s="9" t="s">
        <v>906</v>
      </c>
      <c r="I2065" s="9" t="s">
        <v>1093</v>
      </c>
      <c r="M2065" s="9" t="s">
        <v>335</v>
      </c>
      <c r="O2065" s="9">
        <v>24</v>
      </c>
      <c r="AF2065" s="51">
        <f t="shared" si="29"/>
        <v>0</v>
      </c>
    </row>
    <row r="2066" spans="1:131" ht="38.25" customHeight="1" x14ac:dyDescent="0.25">
      <c r="A2066" s="9">
        <v>1491</v>
      </c>
      <c r="B2066" s="10" t="s">
        <v>4224</v>
      </c>
      <c r="C2066" s="9" t="s">
        <v>4225</v>
      </c>
      <c r="E2066" s="9" t="s">
        <v>401</v>
      </c>
      <c r="F2066" s="9" t="s">
        <v>3663</v>
      </c>
      <c r="H2066" s="9" t="s">
        <v>202</v>
      </c>
      <c r="I2066" s="9" t="s">
        <v>122</v>
      </c>
      <c r="J2066" s="129">
        <v>42439</v>
      </c>
      <c r="K2066" s="129">
        <v>42224</v>
      </c>
      <c r="L2066" s="129">
        <v>42579</v>
      </c>
      <c r="O2066" s="9">
        <v>25</v>
      </c>
      <c r="Q2066" s="9" t="s">
        <v>54</v>
      </c>
      <c r="S2066" s="13">
        <v>3340000</v>
      </c>
      <c r="T2066" s="13">
        <v>3340000</v>
      </c>
      <c r="U2066" s="13">
        <v>835000</v>
      </c>
      <c r="AF2066" s="51">
        <f t="shared" si="29"/>
        <v>0</v>
      </c>
      <c r="AG2066" s="45">
        <v>2500000</v>
      </c>
    </row>
    <row r="2067" spans="1:131" ht="19.5" customHeight="1" x14ac:dyDescent="0.25">
      <c r="A2067" s="9">
        <v>1492</v>
      </c>
      <c r="B2067" s="10" t="s">
        <v>4226</v>
      </c>
      <c r="C2067" s="9" t="s">
        <v>4227</v>
      </c>
      <c r="E2067" s="9" t="s">
        <v>3749</v>
      </c>
      <c r="F2067" s="9" t="s">
        <v>1351</v>
      </c>
      <c r="H2067" s="9" t="s">
        <v>202</v>
      </c>
      <c r="I2067" s="9" t="s">
        <v>78</v>
      </c>
      <c r="J2067" s="129">
        <v>40014</v>
      </c>
      <c r="K2067" s="129">
        <v>39448</v>
      </c>
      <c r="L2067" s="129">
        <v>40268</v>
      </c>
      <c r="M2067" s="9" t="s">
        <v>335</v>
      </c>
      <c r="Q2067" s="9" t="s">
        <v>54</v>
      </c>
      <c r="R2067" s="13">
        <v>36000000</v>
      </c>
      <c r="S2067" s="13">
        <v>36000000</v>
      </c>
      <c r="T2067" s="13">
        <v>36000000</v>
      </c>
      <c r="U2067" s="13">
        <v>7200000</v>
      </c>
      <c r="AF2067" s="51">
        <f t="shared" si="29"/>
        <v>0</v>
      </c>
      <c r="AH2067" s="11">
        <v>41640</v>
      </c>
      <c r="AI2067" s="11">
        <v>42185</v>
      </c>
      <c r="AJ2067" s="13">
        <v>10988598</v>
      </c>
      <c r="AK2067" s="13">
        <v>2197720</v>
      </c>
      <c r="AL2067" s="11">
        <v>41948</v>
      </c>
      <c r="AM2067" s="11">
        <v>42369</v>
      </c>
      <c r="AN2067" s="13">
        <v>94083513</v>
      </c>
      <c r="AO2067" s="13">
        <v>18816703</v>
      </c>
      <c r="AP2067" s="11">
        <v>42370</v>
      </c>
      <c r="AQ2067" s="11">
        <v>42551</v>
      </c>
      <c r="AR2067" s="13">
        <v>64376457</v>
      </c>
      <c r="AS2067" s="13">
        <v>12875291</v>
      </c>
      <c r="AT2067" s="11">
        <v>42552</v>
      </c>
      <c r="AU2067" s="11">
        <v>42643</v>
      </c>
      <c r="AV2067" s="13">
        <v>33856341</v>
      </c>
      <c r="AW2067" s="13">
        <v>6771268</v>
      </c>
      <c r="AX2067" s="11">
        <v>42644</v>
      </c>
      <c r="AY2067" s="11">
        <v>42735</v>
      </c>
      <c r="AZ2067" s="13">
        <v>37139133</v>
      </c>
      <c r="BA2067" s="13">
        <v>7427827</v>
      </c>
      <c r="BB2067" s="11">
        <v>42736</v>
      </c>
      <c r="BC2067" s="11">
        <v>42842</v>
      </c>
      <c r="BD2067" s="13">
        <v>16527649</v>
      </c>
      <c r="BE2067" s="13">
        <v>3305530</v>
      </c>
    </row>
    <row r="2068" spans="1:131" s="18" customFormat="1" ht="19.5" customHeight="1" x14ac:dyDescent="0.25">
      <c r="A2068" s="18">
        <v>1492</v>
      </c>
      <c r="B2068" s="17" t="s">
        <v>4226</v>
      </c>
      <c r="C2068" s="18" t="s">
        <v>4227</v>
      </c>
      <c r="D2068" s="19"/>
      <c r="E2068" s="18" t="s">
        <v>4228</v>
      </c>
      <c r="F2068" s="18" t="s">
        <v>1351</v>
      </c>
      <c r="G2068" s="19"/>
      <c r="J2068" s="130"/>
      <c r="K2068" s="130">
        <v>41640</v>
      </c>
      <c r="L2068" s="130">
        <v>42643</v>
      </c>
      <c r="R2068" s="20">
        <v>640400000</v>
      </c>
      <c r="S2068" s="20">
        <v>320200000</v>
      </c>
      <c r="T2068" s="20">
        <v>320200000</v>
      </c>
      <c r="U2068" s="20">
        <v>64040000</v>
      </c>
      <c r="V2068" s="20">
        <v>203000000</v>
      </c>
      <c r="W2068" s="20"/>
      <c r="X2068" s="20"/>
      <c r="Y2068" s="20"/>
      <c r="Z2068" s="20"/>
      <c r="AA2068" s="20">
        <v>2400000</v>
      </c>
      <c r="AB2068" s="20"/>
      <c r="AC2068" s="20"/>
      <c r="AD2068" s="20"/>
      <c r="AE2068" s="20"/>
      <c r="AF2068" s="80">
        <f t="shared" si="29"/>
        <v>205400000</v>
      </c>
      <c r="AG2068" s="46"/>
      <c r="AH2068" s="19"/>
      <c r="AI2068" s="19"/>
      <c r="AJ2068" s="20"/>
      <c r="AK2068" s="20"/>
      <c r="AL2068" s="19"/>
      <c r="AM2068" s="19"/>
      <c r="AN2068" s="20"/>
      <c r="AO2068" s="20"/>
      <c r="AP2068" s="19"/>
      <c r="AQ2068" s="19"/>
      <c r="AR2068" s="20"/>
      <c r="AS2068" s="20"/>
      <c r="AT2068" s="19"/>
      <c r="AU2068" s="19"/>
      <c r="AV2068" s="20"/>
      <c r="AW2068" s="20"/>
      <c r="AX2068" s="19"/>
      <c r="AY2068" s="19"/>
      <c r="AZ2068" s="20"/>
      <c r="BA2068" s="20"/>
      <c r="BB2068" s="19"/>
      <c r="BC2068" s="19"/>
      <c r="BD2068" s="20"/>
      <c r="BE2068" s="20"/>
      <c r="BF2068" s="19"/>
      <c r="BG2068" s="19"/>
      <c r="BH2068" s="20"/>
      <c r="BI2068" s="20"/>
      <c r="BJ2068" s="19"/>
      <c r="BK2068" s="19"/>
      <c r="BL2068" s="20"/>
      <c r="BM2068" s="20"/>
      <c r="BN2068" s="19"/>
      <c r="BO2068" s="19"/>
      <c r="BP2068" s="20"/>
      <c r="BQ2068" s="20"/>
      <c r="BT2068" s="20"/>
      <c r="BU2068" s="20"/>
      <c r="BX2068" s="20"/>
      <c r="BY2068" s="20"/>
      <c r="CB2068" s="20"/>
      <c r="CC2068" s="20"/>
      <c r="CF2068" s="20"/>
      <c r="CG2068" s="20"/>
      <c r="CJ2068" s="20"/>
      <c r="CK2068" s="20"/>
      <c r="CN2068" s="20"/>
      <c r="CO2068" s="20"/>
      <c r="CP2068" s="19"/>
      <c r="CQ2068" s="19"/>
      <c r="CR2068" s="20"/>
      <c r="CS2068" s="20"/>
      <c r="CT2068" s="19"/>
      <c r="CU2068" s="19"/>
      <c r="CV2068" s="20"/>
      <c r="CW2068" s="20"/>
      <c r="CX2068" s="96"/>
      <c r="CY2068" s="96"/>
      <c r="CZ2068" s="20"/>
      <c r="DA2068" s="20"/>
      <c r="DB2068" s="96"/>
      <c r="DC2068" s="96"/>
      <c r="DD2068" s="20"/>
      <c r="DE2068" s="20"/>
      <c r="DF2068" s="96"/>
      <c r="DG2068" s="96"/>
      <c r="DH2068" s="20"/>
      <c r="DI2068" s="20"/>
      <c r="DJ2068" s="96"/>
      <c r="DK2068" s="96"/>
      <c r="DL2068" s="20"/>
      <c r="DM2068" s="20"/>
      <c r="DN2068" s="96"/>
      <c r="DO2068" s="96"/>
      <c r="DP2068" s="20"/>
      <c r="DQ2068" s="20"/>
      <c r="DR2068" s="96"/>
      <c r="DS2068" s="96"/>
      <c r="DT2068" s="20"/>
      <c r="DU2068" s="20"/>
      <c r="DV2068" s="96"/>
      <c r="DW2068" s="96"/>
      <c r="DX2068" s="20"/>
      <c r="DY2068" s="20"/>
      <c r="DZ2068" s="56"/>
      <c r="EA2068" s="57"/>
    </row>
    <row r="2069" spans="1:131" s="18" customFormat="1" ht="19.5" customHeight="1" x14ac:dyDescent="0.25">
      <c r="A2069" s="18">
        <v>1492</v>
      </c>
      <c r="B2069" s="17" t="s">
        <v>4226</v>
      </c>
      <c r="C2069" s="18" t="s">
        <v>4227</v>
      </c>
      <c r="D2069" s="19"/>
      <c r="G2069" s="19"/>
      <c r="J2069" s="130"/>
      <c r="K2069" s="130"/>
      <c r="L2069" s="130">
        <v>42842</v>
      </c>
      <c r="R2069" s="20"/>
      <c r="S2069" s="20"/>
      <c r="T2069" s="20"/>
      <c r="U2069" s="20"/>
      <c r="V2069" s="20"/>
      <c r="W2069" s="20"/>
      <c r="X2069" s="20"/>
      <c r="Y2069" s="20"/>
      <c r="Z2069" s="20"/>
      <c r="AA2069" s="20"/>
      <c r="AB2069" s="20"/>
      <c r="AC2069" s="20"/>
      <c r="AD2069" s="20"/>
      <c r="AE2069" s="20"/>
      <c r="AF2069" s="80"/>
      <c r="AG2069" s="46"/>
      <c r="AH2069" s="19"/>
      <c r="AI2069" s="19"/>
      <c r="AJ2069" s="20"/>
      <c r="AK2069" s="20"/>
      <c r="AL2069" s="19"/>
      <c r="AM2069" s="19"/>
      <c r="AN2069" s="20"/>
      <c r="AO2069" s="20"/>
      <c r="AP2069" s="19"/>
      <c r="AQ2069" s="19"/>
      <c r="AR2069" s="20"/>
      <c r="AS2069" s="20"/>
      <c r="AT2069" s="19"/>
      <c r="AU2069" s="19"/>
      <c r="AV2069" s="20"/>
      <c r="AW2069" s="20"/>
      <c r="AX2069" s="19"/>
      <c r="AY2069" s="19"/>
      <c r="AZ2069" s="20"/>
      <c r="BA2069" s="20"/>
      <c r="BB2069" s="19"/>
      <c r="BC2069" s="19"/>
      <c r="BD2069" s="20"/>
      <c r="BE2069" s="20"/>
      <c r="BF2069" s="19"/>
      <c r="BG2069" s="19"/>
      <c r="BH2069" s="20"/>
      <c r="BI2069" s="20"/>
      <c r="BJ2069" s="19"/>
      <c r="BK2069" s="19"/>
      <c r="BL2069" s="20"/>
      <c r="BM2069" s="20"/>
      <c r="BN2069" s="19"/>
      <c r="BO2069" s="19"/>
      <c r="BP2069" s="20"/>
      <c r="BQ2069" s="20"/>
      <c r="BT2069" s="20"/>
      <c r="BU2069" s="20"/>
      <c r="BX2069" s="20"/>
      <c r="BY2069" s="20"/>
      <c r="CB2069" s="20"/>
      <c r="CC2069" s="20"/>
      <c r="CF2069" s="20"/>
      <c r="CG2069" s="20"/>
      <c r="CJ2069" s="20"/>
      <c r="CK2069" s="20"/>
      <c r="CN2069" s="20"/>
      <c r="CO2069" s="20"/>
      <c r="CP2069" s="19"/>
      <c r="CQ2069" s="19"/>
      <c r="CR2069" s="20"/>
      <c r="CS2069" s="20"/>
      <c r="CT2069" s="19"/>
      <c r="CU2069" s="19"/>
      <c r="CV2069" s="20"/>
      <c r="CW2069" s="20"/>
      <c r="CX2069" s="96"/>
      <c r="CY2069" s="96"/>
      <c r="CZ2069" s="20"/>
      <c r="DA2069" s="20"/>
      <c r="DB2069" s="96"/>
      <c r="DC2069" s="96"/>
      <c r="DD2069" s="20"/>
      <c r="DE2069" s="20"/>
      <c r="DF2069" s="96"/>
      <c r="DG2069" s="96"/>
      <c r="DH2069" s="20"/>
      <c r="DI2069" s="20"/>
      <c r="DJ2069" s="96"/>
      <c r="DK2069" s="96"/>
      <c r="DL2069" s="20"/>
      <c r="DM2069" s="20"/>
      <c r="DN2069" s="96"/>
      <c r="DO2069" s="96"/>
      <c r="DP2069" s="20"/>
      <c r="DQ2069" s="20"/>
      <c r="DR2069" s="96"/>
      <c r="DS2069" s="96"/>
      <c r="DT2069" s="20"/>
      <c r="DU2069" s="20"/>
      <c r="DV2069" s="96"/>
      <c r="DW2069" s="96"/>
      <c r="DX2069" s="20"/>
      <c r="DY2069" s="20"/>
      <c r="DZ2069" s="56"/>
      <c r="EA2069" s="57"/>
    </row>
    <row r="2070" spans="1:131" ht="19.5" customHeight="1" x14ac:dyDescent="0.25">
      <c r="A2070" s="9">
        <v>1493</v>
      </c>
      <c r="B2070" s="10" t="s">
        <v>4229</v>
      </c>
      <c r="C2070" s="9" t="s">
        <v>4230</v>
      </c>
      <c r="E2070" s="9" t="s">
        <v>4231</v>
      </c>
      <c r="F2070" s="9" t="s">
        <v>2305</v>
      </c>
      <c r="H2070" s="9" t="s">
        <v>202</v>
      </c>
      <c r="I2070" s="9" t="s">
        <v>35</v>
      </c>
      <c r="J2070" s="129">
        <v>42325</v>
      </c>
      <c r="K2070" s="129">
        <v>42163</v>
      </c>
      <c r="L2070" s="129">
        <v>42825</v>
      </c>
      <c r="O2070" s="9">
        <v>27</v>
      </c>
      <c r="Q2070" s="9" t="s">
        <v>54</v>
      </c>
      <c r="S2070" s="13">
        <v>12579606837</v>
      </c>
      <c r="T2070" s="13">
        <v>12579606837</v>
      </c>
      <c r="U2070" s="13">
        <v>3144901709</v>
      </c>
      <c r="AF2070" s="51">
        <f t="shared" si="29"/>
        <v>0</v>
      </c>
      <c r="AH2070" s="11">
        <v>42163</v>
      </c>
      <c r="AI2070" s="11">
        <v>42277</v>
      </c>
      <c r="AJ2070" s="13">
        <v>99390458</v>
      </c>
      <c r="AK2070" s="13">
        <v>24847614</v>
      </c>
      <c r="AL2070" s="11">
        <v>42278</v>
      </c>
      <c r="AM2070" s="11">
        <v>42460</v>
      </c>
      <c r="AN2070" s="13">
        <v>4521690736</v>
      </c>
      <c r="AO2070" s="13">
        <v>1130422684</v>
      </c>
      <c r="AP2070" s="11">
        <v>42461</v>
      </c>
      <c r="AQ2070" s="11">
        <v>42551</v>
      </c>
      <c r="AR2070" s="13">
        <v>5138868217</v>
      </c>
      <c r="AS2070" s="13">
        <v>1284717054</v>
      </c>
      <c r="AT2070" s="11">
        <v>42552</v>
      </c>
      <c r="AU2070" s="11">
        <v>42643</v>
      </c>
      <c r="AV2070" s="13">
        <v>938600469</v>
      </c>
      <c r="AW2070" s="13">
        <v>234650117</v>
      </c>
      <c r="AX2070" s="11">
        <v>42644</v>
      </c>
      <c r="AY2070" s="11">
        <v>42735</v>
      </c>
      <c r="AZ2070" s="13">
        <v>195363865</v>
      </c>
      <c r="BA2070" s="13">
        <v>48840966</v>
      </c>
      <c r="BB2070" s="11">
        <v>42736</v>
      </c>
      <c r="BC2070" s="11">
        <v>42887</v>
      </c>
      <c r="BD2070" s="13">
        <v>199771983</v>
      </c>
      <c r="BE2070" s="13">
        <v>49942996</v>
      </c>
      <c r="BF2070" s="11">
        <v>42163</v>
      </c>
      <c r="BG2070" s="11">
        <v>42825</v>
      </c>
      <c r="BH2070" s="13">
        <v>11442201614</v>
      </c>
      <c r="BI2070" s="13">
        <v>87128972</v>
      </c>
      <c r="DZ2070" s="54">
        <v>11442201614</v>
      </c>
      <c r="EA2070" s="55">
        <v>2860550403</v>
      </c>
    </row>
    <row r="2071" spans="1:131" ht="19.5" customHeight="1" x14ac:dyDescent="0.25">
      <c r="A2071" s="9">
        <v>1494</v>
      </c>
      <c r="B2071" s="10" t="s">
        <v>4232</v>
      </c>
      <c r="C2071" s="9" t="s">
        <v>4233</v>
      </c>
      <c r="E2071" s="9" t="s">
        <v>4234</v>
      </c>
      <c r="F2071" s="9" t="s">
        <v>4074</v>
      </c>
      <c r="H2071" s="9" t="s">
        <v>202</v>
      </c>
      <c r="I2071" s="9" t="s">
        <v>35</v>
      </c>
      <c r="J2071" s="129">
        <v>42513</v>
      </c>
      <c r="K2071" s="129">
        <v>41548</v>
      </c>
      <c r="L2071" s="129">
        <v>42795</v>
      </c>
      <c r="M2071" s="9" t="s">
        <v>335</v>
      </c>
      <c r="N2071" s="9" t="s">
        <v>900</v>
      </c>
      <c r="Q2071" s="9" t="s">
        <v>54</v>
      </c>
      <c r="R2071" s="13">
        <v>786888498</v>
      </c>
      <c r="S2071" s="13">
        <v>275650753</v>
      </c>
      <c r="T2071" s="13">
        <v>275650753</v>
      </c>
      <c r="U2071" s="13">
        <v>68912688</v>
      </c>
      <c r="V2071" s="13">
        <v>417500000</v>
      </c>
      <c r="AF2071" s="51">
        <f t="shared" si="29"/>
        <v>417500000</v>
      </c>
      <c r="AH2071" s="11">
        <v>41577</v>
      </c>
      <c r="AI2071" s="11">
        <v>42460</v>
      </c>
      <c r="AJ2071" s="13">
        <v>35598571</v>
      </c>
      <c r="AK2071" s="13">
        <v>8899643</v>
      </c>
      <c r="AL2071" s="11">
        <v>42736</v>
      </c>
      <c r="AM2071" s="11">
        <v>42978</v>
      </c>
      <c r="AN2071" s="13">
        <v>16156386</v>
      </c>
      <c r="AO2071" s="13">
        <v>4039097</v>
      </c>
      <c r="AP2071" s="11">
        <v>42979</v>
      </c>
      <c r="AQ2071" s="11">
        <v>43100</v>
      </c>
      <c r="AR2071" s="13">
        <v>4002741</v>
      </c>
      <c r="AS2071" s="13">
        <v>1000685</v>
      </c>
      <c r="AT2071" s="11">
        <v>42552</v>
      </c>
      <c r="AU2071" s="11">
        <v>42735</v>
      </c>
      <c r="AV2071" s="13">
        <v>97357455</v>
      </c>
      <c r="AW2071" s="13">
        <v>24339364</v>
      </c>
      <c r="AX2071" s="11">
        <v>42461</v>
      </c>
      <c r="AY2071" s="11">
        <v>42551</v>
      </c>
      <c r="AZ2071" s="13">
        <v>58305439</v>
      </c>
      <c r="BA2071" s="13">
        <v>14576360</v>
      </c>
    </row>
    <row r="2072" spans="1:131" s="18" customFormat="1" ht="19.5" customHeight="1" x14ac:dyDescent="0.25">
      <c r="A2072" s="18">
        <v>1494</v>
      </c>
      <c r="B2072" s="17" t="s">
        <v>4232</v>
      </c>
      <c r="C2072" s="18" t="s">
        <v>4233</v>
      </c>
      <c r="D2072" s="19">
        <v>42578</v>
      </c>
      <c r="G2072" s="19"/>
      <c r="J2072" s="130">
        <v>42558</v>
      </c>
      <c r="K2072" s="130"/>
      <c r="L2072" s="130"/>
      <c r="R2072" s="20"/>
      <c r="S2072" s="20"/>
      <c r="T2072" s="20"/>
      <c r="U2072" s="20"/>
      <c r="V2072" s="20"/>
      <c r="W2072" s="20"/>
      <c r="X2072" s="20"/>
      <c r="Y2072" s="20"/>
      <c r="Z2072" s="20"/>
      <c r="AA2072" s="20"/>
      <c r="AB2072" s="20"/>
      <c r="AC2072" s="20"/>
      <c r="AD2072" s="20"/>
      <c r="AE2072" s="20"/>
      <c r="AF2072" s="80"/>
      <c r="AG2072" s="46"/>
      <c r="AH2072" s="19"/>
      <c r="AI2072" s="19"/>
      <c r="AJ2072" s="20"/>
      <c r="AK2072" s="20"/>
      <c r="AL2072" s="19"/>
      <c r="AM2072" s="19"/>
      <c r="AN2072" s="20"/>
      <c r="AO2072" s="20"/>
      <c r="AP2072" s="19"/>
      <c r="AQ2072" s="19"/>
      <c r="AR2072" s="20"/>
      <c r="AS2072" s="20"/>
      <c r="AT2072" s="19"/>
      <c r="AU2072" s="19"/>
      <c r="AV2072" s="20"/>
      <c r="AW2072" s="20"/>
      <c r="AX2072" s="19"/>
      <c r="AY2072" s="19"/>
      <c r="AZ2072" s="20"/>
      <c r="BA2072" s="20"/>
      <c r="BB2072" s="19"/>
      <c r="BC2072" s="19"/>
      <c r="BD2072" s="20"/>
      <c r="BE2072" s="20"/>
      <c r="BF2072" s="19"/>
      <c r="BG2072" s="19"/>
      <c r="BH2072" s="20"/>
      <c r="BI2072" s="20"/>
      <c r="BJ2072" s="19"/>
      <c r="BK2072" s="19"/>
      <c r="BL2072" s="20"/>
      <c r="BM2072" s="20"/>
      <c r="BN2072" s="19"/>
      <c r="BO2072" s="19"/>
      <c r="BP2072" s="20"/>
      <c r="BQ2072" s="20"/>
      <c r="BT2072" s="20"/>
      <c r="BU2072" s="20"/>
      <c r="BX2072" s="20"/>
      <c r="BY2072" s="20"/>
      <c r="CB2072" s="20"/>
      <c r="CC2072" s="20"/>
      <c r="CF2072" s="20"/>
      <c r="CG2072" s="20"/>
      <c r="CJ2072" s="20"/>
      <c r="CK2072" s="20"/>
      <c r="CN2072" s="20"/>
      <c r="CO2072" s="20"/>
      <c r="CP2072" s="19"/>
      <c r="CQ2072" s="19"/>
      <c r="CR2072" s="20"/>
      <c r="CS2072" s="20"/>
      <c r="CT2072" s="19"/>
      <c r="CU2072" s="19"/>
      <c r="CV2072" s="20"/>
      <c r="CW2072" s="20"/>
      <c r="CX2072" s="96"/>
      <c r="CY2072" s="96"/>
      <c r="CZ2072" s="20"/>
      <c r="DA2072" s="20"/>
      <c r="DB2072" s="96"/>
      <c r="DC2072" s="96"/>
      <c r="DD2072" s="20"/>
      <c r="DE2072" s="20"/>
      <c r="DF2072" s="96"/>
      <c r="DG2072" s="96"/>
      <c r="DH2072" s="20"/>
      <c r="DI2072" s="20"/>
      <c r="DJ2072" s="96"/>
      <c r="DK2072" s="96"/>
      <c r="DL2072" s="20"/>
      <c r="DM2072" s="20"/>
      <c r="DN2072" s="96"/>
      <c r="DO2072" s="96"/>
      <c r="DP2072" s="20"/>
      <c r="DQ2072" s="20"/>
      <c r="DR2072" s="96"/>
      <c r="DS2072" s="96"/>
      <c r="DT2072" s="20"/>
      <c r="DU2072" s="20"/>
      <c r="DV2072" s="96"/>
      <c r="DW2072" s="96"/>
      <c r="DX2072" s="20"/>
      <c r="DY2072" s="20"/>
      <c r="DZ2072" s="56"/>
      <c r="EA2072" s="57"/>
    </row>
    <row r="2073" spans="1:131" s="18" customFormat="1" ht="19.5" customHeight="1" x14ac:dyDescent="0.25">
      <c r="A2073" s="18">
        <v>1494</v>
      </c>
      <c r="B2073" s="17" t="s">
        <v>4232</v>
      </c>
      <c r="C2073" s="18" t="s">
        <v>4233</v>
      </c>
      <c r="D2073" s="19">
        <v>42888</v>
      </c>
      <c r="G2073" s="19"/>
      <c r="J2073" s="130"/>
      <c r="K2073" s="130"/>
      <c r="L2073" s="130"/>
      <c r="R2073" s="20">
        <v>796888498</v>
      </c>
      <c r="S2073" s="20"/>
      <c r="T2073" s="20"/>
      <c r="U2073" s="20"/>
      <c r="V2073" s="20">
        <v>427500000</v>
      </c>
      <c r="W2073" s="20"/>
      <c r="X2073" s="20"/>
      <c r="Y2073" s="20"/>
      <c r="Z2073" s="20"/>
      <c r="AA2073" s="20"/>
      <c r="AB2073" s="20"/>
      <c r="AC2073" s="20"/>
      <c r="AD2073" s="20"/>
      <c r="AE2073" s="20"/>
      <c r="AF2073" s="80">
        <f t="shared" si="29"/>
        <v>427500000</v>
      </c>
      <c r="AG2073" s="46"/>
      <c r="AH2073" s="19"/>
      <c r="AI2073" s="19"/>
      <c r="AJ2073" s="20"/>
      <c r="AK2073" s="20"/>
      <c r="AL2073" s="19"/>
      <c r="AM2073" s="19"/>
      <c r="AN2073" s="20"/>
      <c r="AO2073" s="20"/>
      <c r="AP2073" s="19"/>
      <c r="AQ2073" s="19"/>
      <c r="AR2073" s="20"/>
      <c r="AS2073" s="20"/>
      <c r="AT2073" s="19"/>
      <c r="AU2073" s="19"/>
      <c r="AV2073" s="20"/>
      <c r="AW2073" s="20"/>
      <c r="AX2073" s="19"/>
      <c r="AY2073" s="19"/>
      <c r="AZ2073" s="20"/>
      <c r="BA2073" s="20"/>
      <c r="BB2073" s="19"/>
      <c r="BC2073" s="19"/>
      <c r="BD2073" s="20"/>
      <c r="BE2073" s="20"/>
      <c r="BF2073" s="19"/>
      <c r="BG2073" s="19"/>
      <c r="BH2073" s="20"/>
      <c r="BI2073" s="20"/>
      <c r="BJ2073" s="19"/>
      <c r="BK2073" s="19"/>
      <c r="BL2073" s="20"/>
      <c r="BM2073" s="20"/>
      <c r="BN2073" s="19"/>
      <c r="BO2073" s="19"/>
      <c r="BP2073" s="20"/>
      <c r="BQ2073" s="20"/>
      <c r="BT2073" s="20"/>
      <c r="BU2073" s="20"/>
      <c r="BX2073" s="20"/>
      <c r="BY2073" s="20"/>
      <c r="CB2073" s="20"/>
      <c r="CC2073" s="20"/>
      <c r="CF2073" s="20"/>
      <c r="CG2073" s="20"/>
      <c r="CJ2073" s="20"/>
      <c r="CK2073" s="20"/>
      <c r="CN2073" s="20"/>
      <c r="CO2073" s="20"/>
      <c r="CP2073" s="19"/>
      <c r="CQ2073" s="19"/>
      <c r="CR2073" s="20"/>
      <c r="CS2073" s="20"/>
      <c r="CT2073" s="19"/>
      <c r="CU2073" s="19"/>
      <c r="CV2073" s="20"/>
      <c r="CW2073" s="20"/>
      <c r="CX2073" s="96"/>
      <c r="CY2073" s="96"/>
      <c r="CZ2073" s="20"/>
      <c r="DA2073" s="20"/>
      <c r="DB2073" s="96"/>
      <c r="DC2073" s="96"/>
      <c r="DD2073" s="20"/>
      <c r="DE2073" s="20"/>
      <c r="DF2073" s="96"/>
      <c r="DG2073" s="96"/>
      <c r="DH2073" s="20"/>
      <c r="DI2073" s="20"/>
      <c r="DJ2073" s="96"/>
      <c r="DK2073" s="96"/>
      <c r="DL2073" s="20"/>
      <c r="DM2073" s="20"/>
      <c r="DN2073" s="96"/>
      <c r="DO2073" s="96"/>
      <c r="DP2073" s="20"/>
      <c r="DQ2073" s="20"/>
      <c r="DR2073" s="96"/>
      <c r="DS2073" s="96"/>
      <c r="DT2073" s="20"/>
      <c r="DU2073" s="20"/>
      <c r="DV2073" s="96"/>
      <c r="DW2073" s="96"/>
      <c r="DX2073" s="20"/>
      <c r="DY2073" s="20"/>
      <c r="DZ2073" s="56"/>
      <c r="EA2073" s="57"/>
    </row>
    <row r="2074" spans="1:131" s="18" customFormat="1" ht="19.5" customHeight="1" x14ac:dyDescent="0.25">
      <c r="A2074" s="18">
        <v>1494</v>
      </c>
      <c r="B2074" s="17" t="s">
        <v>4232</v>
      </c>
      <c r="C2074" s="18" t="s">
        <v>4233</v>
      </c>
      <c r="D2074" s="19">
        <v>42982</v>
      </c>
      <c r="G2074" s="19"/>
      <c r="J2074" s="130"/>
      <c r="K2074" s="130"/>
      <c r="L2074" s="130">
        <v>43069</v>
      </c>
      <c r="R2074" s="20"/>
      <c r="S2074" s="20"/>
      <c r="T2074" s="20"/>
      <c r="U2074" s="20"/>
      <c r="V2074" s="20"/>
      <c r="W2074" s="20"/>
      <c r="X2074" s="20"/>
      <c r="Y2074" s="20"/>
      <c r="Z2074" s="20"/>
      <c r="AA2074" s="20"/>
      <c r="AB2074" s="20"/>
      <c r="AC2074" s="20"/>
      <c r="AD2074" s="20"/>
      <c r="AE2074" s="20"/>
      <c r="AF2074" s="80"/>
      <c r="AG2074" s="46"/>
      <c r="AH2074" s="19"/>
      <c r="AI2074" s="19"/>
      <c r="AJ2074" s="20"/>
      <c r="AK2074" s="20"/>
      <c r="AL2074" s="19"/>
      <c r="AM2074" s="19"/>
      <c r="AN2074" s="20"/>
      <c r="AO2074" s="20"/>
      <c r="AP2074" s="19"/>
      <c r="AQ2074" s="19"/>
      <c r="AR2074" s="20"/>
      <c r="AS2074" s="20"/>
      <c r="AT2074" s="19"/>
      <c r="AU2074" s="19"/>
      <c r="AV2074" s="20"/>
      <c r="AW2074" s="20"/>
      <c r="AX2074" s="19"/>
      <c r="AY2074" s="19"/>
      <c r="AZ2074" s="20"/>
      <c r="BA2074" s="20"/>
      <c r="BB2074" s="19"/>
      <c r="BC2074" s="19"/>
      <c r="BD2074" s="20"/>
      <c r="BE2074" s="20"/>
      <c r="BF2074" s="19"/>
      <c r="BG2074" s="19"/>
      <c r="BH2074" s="20"/>
      <c r="BI2074" s="20"/>
      <c r="BJ2074" s="19"/>
      <c r="BK2074" s="19"/>
      <c r="BL2074" s="20"/>
      <c r="BM2074" s="20"/>
      <c r="BN2074" s="19"/>
      <c r="BO2074" s="19"/>
      <c r="BP2074" s="20"/>
      <c r="BQ2074" s="20"/>
      <c r="BT2074" s="20"/>
      <c r="BU2074" s="20"/>
      <c r="BX2074" s="20"/>
      <c r="BY2074" s="20"/>
      <c r="CB2074" s="20"/>
      <c r="CC2074" s="20"/>
      <c r="CF2074" s="20"/>
      <c r="CG2074" s="20"/>
      <c r="CJ2074" s="20"/>
      <c r="CK2074" s="20"/>
      <c r="CN2074" s="20"/>
      <c r="CO2074" s="20"/>
      <c r="CP2074" s="19"/>
      <c r="CQ2074" s="19"/>
      <c r="CR2074" s="20"/>
      <c r="CS2074" s="20"/>
      <c r="CT2074" s="19"/>
      <c r="CU2074" s="19"/>
      <c r="CV2074" s="20"/>
      <c r="CW2074" s="20"/>
      <c r="CX2074" s="96"/>
      <c r="CY2074" s="96"/>
      <c r="CZ2074" s="20"/>
      <c r="DA2074" s="20"/>
      <c r="DB2074" s="96"/>
      <c r="DC2074" s="96"/>
      <c r="DD2074" s="20"/>
      <c r="DE2074" s="20"/>
      <c r="DF2074" s="96"/>
      <c r="DG2074" s="96"/>
      <c r="DH2074" s="20"/>
      <c r="DI2074" s="20"/>
      <c r="DJ2074" s="96"/>
      <c r="DK2074" s="96"/>
      <c r="DL2074" s="20"/>
      <c r="DM2074" s="20"/>
      <c r="DN2074" s="96"/>
      <c r="DO2074" s="96"/>
      <c r="DP2074" s="20"/>
      <c r="DQ2074" s="20"/>
      <c r="DR2074" s="96"/>
      <c r="DS2074" s="96"/>
      <c r="DT2074" s="20"/>
      <c r="DU2074" s="20"/>
      <c r="DV2074" s="96"/>
      <c r="DW2074" s="96"/>
      <c r="DX2074" s="20"/>
      <c r="DY2074" s="20"/>
      <c r="DZ2074" s="56"/>
      <c r="EA2074" s="57"/>
    </row>
    <row r="2075" spans="1:131" s="18" customFormat="1" ht="19.5" customHeight="1" x14ac:dyDescent="0.25">
      <c r="A2075" s="18">
        <v>1494</v>
      </c>
      <c r="B2075" s="17" t="s">
        <v>4232</v>
      </c>
      <c r="C2075" s="18" t="s">
        <v>4233</v>
      </c>
      <c r="D2075" s="19">
        <v>43112</v>
      </c>
      <c r="G2075" s="19"/>
      <c r="J2075" s="130"/>
      <c r="K2075" s="130"/>
      <c r="L2075" s="130">
        <v>43130</v>
      </c>
      <c r="R2075" s="20"/>
      <c r="S2075" s="20"/>
      <c r="T2075" s="20"/>
      <c r="U2075" s="20"/>
      <c r="V2075" s="20"/>
      <c r="W2075" s="20"/>
      <c r="X2075" s="20"/>
      <c r="Y2075" s="20"/>
      <c r="Z2075" s="20"/>
      <c r="AA2075" s="20"/>
      <c r="AB2075" s="20"/>
      <c r="AC2075" s="20"/>
      <c r="AD2075" s="20"/>
      <c r="AE2075" s="20"/>
      <c r="AF2075" s="80"/>
      <c r="AG2075" s="46"/>
      <c r="AH2075" s="19"/>
      <c r="AI2075" s="19"/>
      <c r="AJ2075" s="20"/>
      <c r="AK2075" s="20"/>
      <c r="AL2075" s="19"/>
      <c r="AM2075" s="19"/>
      <c r="AN2075" s="20"/>
      <c r="AO2075" s="20"/>
      <c r="AP2075" s="19"/>
      <c r="AQ2075" s="19"/>
      <c r="AR2075" s="20"/>
      <c r="AS2075" s="20"/>
      <c r="AT2075" s="19"/>
      <c r="AU2075" s="19"/>
      <c r="AV2075" s="20"/>
      <c r="AW2075" s="20"/>
      <c r="AX2075" s="19"/>
      <c r="AY2075" s="19"/>
      <c r="AZ2075" s="20"/>
      <c r="BA2075" s="20"/>
      <c r="BB2075" s="19"/>
      <c r="BC2075" s="19"/>
      <c r="BD2075" s="20"/>
      <c r="BE2075" s="20"/>
      <c r="BF2075" s="19"/>
      <c r="BG2075" s="19"/>
      <c r="BH2075" s="20"/>
      <c r="BI2075" s="20"/>
      <c r="BJ2075" s="19"/>
      <c r="BK2075" s="19"/>
      <c r="BL2075" s="20"/>
      <c r="BM2075" s="20"/>
      <c r="BN2075" s="19"/>
      <c r="BO2075" s="19"/>
      <c r="BP2075" s="20"/>
      <c r="BQ2075" s="20"/>
      <c r="BT2075" s="20"/>
      <c r="BU2075" s="20"/>
      <c r="BX2075" s="20"/>
      <c r="BY2075" s="20"/>
      <c r="CB2075" s="20"/>
      <c r="CC2075" s="20"/>
      <c r="CF2075" s="20"/>
      <c r="CG2075" s="20"/>
      <c r="CJ2075" s="20"/>
      <c r="CK2075" s="20"/>
      <c r="CN2075" s="20"/>
      <c r="CO2075" s="20"/>
      <c r="CP2075" s="19"/>
      <c r="CQ2075" s="19"/>
      <c r="CR2075" s="20"/>
      <c r="CS2075" s="20"/>
      <c r="CT2075" s="19"/>
      <c r="CU2075" s="19"/>
      <c r="CV2075" s="20"/>
      <c r="CW2075" s="20"/>
      <c r="CX2075" s="96"/>
      <c r="CY2075" s="96"/>
      <c r="CZ2075" s="20"/>
      <c r="DA2075" s="20"/>
      <c r="DB2075" s="96"/>
      <c r="DC2075" s="96"/>
      <c r="DD2075" s="20"/>
      <c r="DE2075" s="20"/>
      <c r="DF2075" s="96"/>
      <c r="DG2075" s="96"/>
      <c r="DH2075" s="20"/>
      <c r="DI2075" s="20"/>
      <c r="DJ2075" s="96"/>
      <c r="DK2075" s="96"/>
      <c r="DL2075" s="20"/>
      <c r="DM2075" s="20"/>
      <c r="DN2075" s="96"/>
      <c r="DO2075" s="96"/>
      <c r="DP2075" s="20"/>
      <c r="DQ2075" s="20"/>
      <c r="DR2075" s="96"/>
      <c r="DS2075" s="96"/>
      <c r="DT2075" s="20"/>
      <c r="DU2075" s="20"/>
      <c r="DV2075" s="96"/>
      <c r="DW2075" s="96"/>
      <c r="DX2075" s="20"/>
      <c r="DY2075" s="20"/>
      <c r="DZ2075" s="56"/>
      <c r="EA2075" s="57"/>
    </row>
    <row r="2076" spans="1:131" s="18" customFormat="1" ht="19.5" customHeight="1" x14ac:dyDescent="0.25">
      <c r="A2076" s="18">
        <v>1494</v>
      </c>
      <c r="B2076" s="17" t="s">
        <v>4232</v>
      </c>
      <c r="C2076" s="18" t="s">
        <v>7004</v>
      </c>
      <c r="D2076" s="19">
        <v>43426</v>
      </c>
      <c r="G2076" s="19"/>
      <c r="J2076" s="130"/>
      <c r="K2076" s="130"/>
      <c r="L2076" s="130"/>
      <c r="R2076" s="20"/>
      <c r="S2076" s="20"/>
      <c r="T2076" s="20"/>
      <c r="U2076" s="20"/>
      <c r="V2076" s="20"/>
      <c r="W2076" s="20"/>
      <c r="X2076" s="20"/>
      <c r="Y2076" s="20"/>
      <c r="Z2076" s="20"/>
      <c r="AA2076" s="20"/>
      <c r="AB2076" s="20"/>
      <c r="AC2076" s="20"/>
      <c r="AD2076" s="20"/>
      <c r="AE2076" s="20"/>
      <c r="AF2076" s="80"/>
      <c r="AG2076" s="46"/>
      <c r="AH2076" s="19"/>
      <c r="AI2076" s="19"/>
      <c r="AJ2076" s="20"/>
      <c r="AK2076" s="20"/>
      <c r="AL2076" s="19"/>
      <c r="AM2076" s="19"/>
      <c r="AN2076" s="20"/>
      <c r="AO2076" s="20"/>
      <c r="AP2076" s="19"/>
      <c r="AQ2076" s="19"/>
      <c r="AR2076" s="20"/>
      <c r="AS2076" s="20"/>
      <c r="AT2076" s="19"/>
      <c r="AU2076" s="19"/>
      <c r="AV2076" s="20"/>
      <c r="AW2076" s="20"/>
      <c r="AX2076" s="19"/>
      <c r="AY2076" s="19"/>
      <c r="AZ2076" s="20"/>
      <c r="BA2076" s="20"/>
      <c r="BB2076" s="19"/>
      <c r="BC2076" s="19"/>
      <c r="BD2076" s="20"/>
      <c r="BE2076" s="20"/>
      <c r="BF2076" s="19"/>
      <c r="BG2076" s="19"/>
      <c r="BH2076" s="20"/>
      <c r="BI2076" s="20"/>
      <c r="BJ2076" s="19"/>
      <c r="BK2076" s="19"/>
      <c r="BL2076" s="20"/>
      <c r="BM2076" s="20"/>
      <c r="BN2076" s="19"/>
      <c r="BO2076" s="19"/>
      <c r="BP2076" s="20"/>
      <c r="BQ2076" s="20"/>
      <c r="BT2076" s="20"/>
      <c r="BU2076" s="20"/>
      <c r="BX2076" s="20"/>
      <c r="BY2076" s="20"/>
      <c r="CB2076" s="20"/>
      <c r="CC2076" s="20"/>
      <c r="CF2076" s="20"/>
      <c r="CG2076" s="20"/>
      <c r="CJ2076" s="20"/>
      <c r="CK2076" s="20"/>
      <c r="CN2076" s="20"/>
      <c r="CO2076" s="20"/>
      <c r="CP2076" s="19"/>
      <c r="CQ2076" s="19"/>
      <c r="CR2076" s="20"/>
      <c r="CS2076" s="20"/>
      <c r="CT2076" s="19"/>
      <c r="CU2076" s="19"/>
      <c r="CV2076" s="20"/>
      <c r="CW2076" s="20"/>
      <c r="CX2076" s="96"/>
      <c r="CY2076" s="96"/>
      <c r="CZ2076" s="20"/>
      <c r="DA2076" s="20"/>
      <c r="DB2076" s="96"/>
      <c r="DC2076" s="96"/>
      <c r="DD2076" s="20"/>
      <c r="DE2076" s="20"/>
      <c r="DF2076" s="96"/>
      <c r="DG2076" s="96"/>
      <c r="DH2076" s="20"/>
      <c r="DI2076" s="20"/>
      <c r="DJ2076" s="96"/>
      <c r="DK2076" s="96"/>
      <c r="DL2076" s="20"/>
      <c r="DM2076" s="20"/>
      <c r="DN2076" s="96"/>
      <c r="DO2076" s="96"/>
      <c r="DP2076" s="20"/>
      <c r="DQ2076" s="20"/>
      <c r="DR2076" s="96"/>
      <c r="DS2076" s="96"/>
      <c r="DT2076" s="20"/>
      <c r="DU2076" s="20"/>
      <c r="DV2076" s="96"/>
      <c r="DW2076" s="96"/>
      <c r="DX2076" s="20"/>
      <c r="DY2076" s="20"/>
      <c r="DZ2076" s="56"/>
      <c r="EA2076" s="57"/>
    </row>
    <row r="2077" spans="1:131" ht="19.5" customHeight="1" x14ac:dyDescent="0.25">
      <c r="A2077" s="9">
        <v>1495</v>
      </c>
      <c r="B2077" s="10" t="s">
        <v>4235</v>
      </c>
      <c r="C2077" s="9" t="s">
        <v>4898</v>
      </c>
      <c r="E2077" s="9" t="s">
        <v>4026</v>
      </c>
      <c r="F2077" s="9" t="s">
        <v>4027</v>
      </c>
      <c r="H2077" s="9" t="s">
        <v>202</v>
      </c>
      <c r="I2077" s="9" t="s">
        <v>25</v>
      </c>
      <c r="J2077" s="129">
        <v>42510</v>
      </c>
      <c r="K2077" s="129">
        <v>42480</v>
      </c>
      <c r="L2077" s="129">
        <v>42794</v>
      </c>
      <c r="M2077" s="9" t="s">
        <v>20</v>
      </c>
      <c r="O2077" s="9">
        <v>30</v>
      </c>
      <c r="Q2077" s="9" t="s">
        <v>54</v>
      </c>
      <c r="S2077" s="13">
        <v>5400000</v>
      </c>
      <c r="T2077" s="13">
        <v>5400000</v>
      </c>
      <c r="U2077" s="13">
        <v>1350000</v>
      </c>
      <c r="AF2077" s="51">
        <f t="shared" si="29"/>
        <v>0</v>
      </c>
      <c r="AG2077" s="45">
        <v>4050000</v>
      </c>
      <c r="AH2077" s="11">
        <v>42480</v>
      </c>
      <c r="AI2077" s="11">
        <v>42794</v>
      </c>
      <c r="AJ2077" s="13">
        <v>6761000</v>
      </c>
      <c r="AK2077" s="13">
        <v>1350000</v>
      </c>
    </row>
    <row r="2078" spans="1:131" s="18" customFormat="1" ht="19.5" customHeight="1" x14ac:dyDescent="0.25">
      <c r="A2078" s="18">
        <v>1495</v>
      </c>
      <c r="B2078" s="17" t="s">
        <v>4235</v>
      </c>
      <c r="C2078" s="18" t="s">
        <v>4898</v>
      </c>
      <c r="D2078" s="19">
        <v>42683</v>
      </c>
      <c r="G2078" s="19"/>
      <c r="J2078" s="130"/>
      <c r="K2078" s="130"/>
      <c r="L2078" s="130"/>
      <c r="R2078" s="20">
        <v>7400000</v>
      </c>
      <c r="S2078" s="20">
        <v>7400000</v>
      </c>
      <c r="T2078" s="20">
        <v>7400000</v>
      </c>
      <c r="U2078" s="20"/>
      <c r="V2078" s="20">
        <v>2000000</v>
      </c>
      <c r="W2078" s="20"/>
      <c r="X2078" s="20"/>
      <c r="Y2078" s="20"/>
      <c r="Z2078" s="20"/>
      <c r="AA2078" s="20"/>
      <c r="AB2078" s="20"/>
      <c r="AC2078" s="20"/>
      <c r="AD2078" s="20"/>
      <c r="AE2078" s="20"/>
      <c r="AF2078" s="80"/>
      <c r="AG2078" s="46"/>
      <c r="AH2078" s="19"/>
      <c r="AI2078" s="19"/>
      <c r="AJ2078" s="20"/>
      <c r="AK2078" s="20"/>
      <c r="AL2078" s="19"/>
      <c r="AM2078" s="19"/>
      <c r="AN2078" s="20"/>
      <c r="AO2078" s="20"/>
      <c r="AP2078" s="19"/>
      <c r="AQ2078" s="19"/>
      <c r="AR2078" s="20"/>
      <c r="AS2078" s="20"/>
      <c r="AT2078" s="19"/>
      <c r="AU2078" s="19"/>
      <c r="AV2078" s="20"/>
      <c r="AW2078" s="20"/>
      <c r="AX2078" s="19"/>
      <c r="AY2078" s="19"/>
      <c r="AZ2078" s="20"/>
      <c r="BA2078" s="20"/>
      <c r="BB2078" s="19"/>
      <c r="BC2078" s="19"/>
      <c r="BD2078" s="20"/>
      <c r="BE2078" s="20"/>
      <c r="BF2078" s="19"/>
      <c r="BG2078" s="19"/>
      <c r="BH2078" s="20"/>
      <c r="BI2078" s="20"/>
      <c r="BJ2078" s="19"/>
      <c r="BK2078" s="19"/>
      <c r="BL2078" s="20"/>
      <c r="BM2078" s="20"/>
      <c r="BN2078" s="19"/>
      <c r="BO2078" s="19"/>
      <c r="BP2078" s="20"/>
      <c r="BQ2078" s="20"/>
      <c r="BT2078" s="20"/>
      <c r="BU2078" s="20"/>
      <c r="BX2078" s="20"/>
      <c r="BY2078" s="20"/>
      <c r="CB2078" s="20"/>
      <c r="CC2078" s="20"/>
      <c r="CF2078" s="20"/>
      <c r="CG2078" s="20"/>
      <c r="CJ2078" s="20"/>
      <c r="CK2078" s="20"/>
      <c r="CN2078" s="20"/>
      <c r="CO2078" s="20"/>
      <c r="CP2078" s="19"/>
      <c r="CQ2078" s="19"/>
      <c r="CR2078" s="20"/>
      <c r="CS2078" s="20"/>
      <c r="CT2078" s="19"/>
      <c r="CU2078" s="19"/>
      <c r="CV2078" s="20"/>
      <c r="CW2078" s="20"/>
      <c r="CX2078" s="96"/>
      <c r="CY2078" s="96"/>
      <c r="CZ2078" s="20"/>
      <c r="DA2078" s="20"/>
      <c r="DB2078" s="96"/>
      <c r="DC2078" s="96"/>
      <c r="DD2078" s="20"/>
      <c r="DE2078" s="20"/>
      <c r="DF2078" s="96"/>
      <c r="DG2078" s="96"/>
      <c r="DH2078" s="20"/>
      <c r="DI2078" s="20"/>
      <c r="DJ2078" s="96"/>
      <c r="DK2078" s="96"/>
      <c r="DL2078" s="20"/>
      <c r="DM2078" s="20"/>
      <c r="DN2078" s="96"/>
      <c r="DO2078" s="96"/>
      <c r="DP2078" s="20"/>
      <c r="DQ2078" s="20"/>
      <c r="DR2078" s="96"/>
      <c r="DS2078" s="96"/>
      <c r="DT2078" s="20"/>
      <c r="DU2078" s="20"/>
      <c r="DV2078" s="96"/>
      <c r="DW2078" s="96"/>
      <c r="DX2078" s="20"/>
      <c r="DY2078" s="20"/>
      <c r="DZ2078" s="56"/>
      <c r="EA2078" s="57"/>
    </row>
    <row r="2079" spans="1:131" s="18" customFormat="1" ht="19.5" customHeight="1" x14ac:dyDescent="0.25">
      <c r="A2079" s="18">
        <v>1495</v>
      </c>
      <c r="B2079" s="17" t="s">
        <v>4235</v>
      </c>
      <c r="C2079" s="18" t="s">
        <v>5368</v>
      </c>
      <c r="D2079" s="19">
        <v>42887</v>
      </c>
      <c r="G2079" s="19"/>
      <c r="J2079" s="130"/>
      <c r="K2079" s="130"/>
      <c r="L2079" s="130"/>
      <c r="R2079" s="20"/>
      <c r="S2079" s="20"/>
      <c r="T2079" s="20"/>
      <c r="U2079" s="20"/>
      <c r="V2079" s="20"/>
      <c r="W2079" s="20"/>
      <c r="X2079" s="20"/>
      <c r="Y2079" s="20"/>
      <c r="Z2079" s="20"/>
      <c r="AA2079" s="20"/>
      <c r="AB2079" s="20"/>
      <c r="AC2079" s="20"/>
      <c r="AD2079" s="20"/>
      <c r="AE2079" s="20"/>
      <c r="AF2079" s="80"/>
      <c r="AG2079" s="46"/>
      <c r="AH2079" s="19"/>
      <c r="AI2079" s="19"/>
      <c r="AJ2079" s="20"/>
      <c r="AK2079" s="20"/>
      <c r="AL2079" s="19"/>
      <c r="AM2079" s="19"/>
      <c r="AN2079" s="20"/>
      <c r="AO2079" s="20"/>
      <c r="AP2079" s="19"/>
      <c r="AQ2079" s="19"/>
      <c r="AR2079" s="20"/>
      <c r="AS2079" s="20"/>
      <c r="AT2079" s="19"/>
      <c r="AU2079" s="19"/>
      <c r="AV2079" s="20"/>
      <c r="AW2079" s="20"/>
      <c r="AX2079" s="19"/>
      <c r="AY2079" s="19"/>
      <c r="AZ2079" s="20"/>
      <c r="BA2079" s="20"/>
      <c r="BB2079" s="19"/>
      <c r="BC2079" s="19"/>
      <c r="BD2079" s="20"/>
      <c r="BE2079" s="20"/>
      <c r="BF2079" s="19"/>
      <c r="BG2079" s="19"/>
      <c r="BH2079" s="20"/>
      <c r="BI2079" s="20"/>
      <c r="BJ2079" s="19"/>
      <c r="BK2079" s="19"/>
      <c r="BL2079" s="20"/>
      <c r="BM2079" s="20"/>
      <c r="BN2079" s="19"/>
      <c r="BO2079" s="19"/>
      <c r="BP2079" s="20"/>
      <c r="BQ2079" s="20"/>
      <c r="BT2079" s="20"/>
      <c r="BU2079" s="20"/>
      <c r="BX2079" s="20"/>
      <c r="BY2079" s="20"/>
      <c r="CB2079" s="20"/>
      <c r="CC2079" s="20"/>
      <c r="CF2079" s="20"/>
      <c r="CG2079" s="20"/>
      <c r="CJ2079" s="20"/>
      <c r="CK2079" s="20"/>
      <c r="CN2079" s="20"/>
      <c r="CO2079" s="20"/>
      <c r="CP2079" s="19"/>
      <c r="CQ2079" s="19"/>
      <c r="CR2079" s="20"/>
      <c r="CS2079" s="20"/>
      <c r="CT2079" s="19"/>
      <c r="CU2079" s="19"/>
      <c r="CV2079" s="20"/>
      <c r="CW2079" s="20"/>
      <c r="CX2079" s="96"/>
      <c r="CY2079" s="96"/>
      <c r="CZ2079" s="20"/>
      <c r="DA2079" s="20"/>
      <c r="DB2079" s="96"/>
      <c r="DC2079" s="96"/>
      <c r="DD2079" s="20"/>
      <c r="DE2079" s="20"/>
      <c r="DF2079" s="96"/>
      <c r="DG2079" s="96"/>
      <c r="DH2079" s="20"/>
      <c r="DI2079" s="20"/>
      <c r="DJ2079" s="96"/>
      <c r="DK2079" s="96"/>
      <c r="DL2079" s="20"/>
      <c r="DM2079" s="20"/>
      <c r="DN2079" s="96"/>
      <c r="DO2079" s="96"/>
      <c r="DP2079" s="20"/>
      <c r="DQ2079" s="20"/>
      <c r="DR2079" s="96"/>
      <c r="DS2079" s="96"/>
      <c r="DT2079" s="20"/>
      <c r="DU2079" s="20"/>
      <c r="DV2079" s="96"/>
      <c r="DW2079" s="96"/>
      <c r="DX2079" s="20"/>
      <c r="DY2079" s="20"/>
      <c r="DZ2079" s="56"/>
      <c r="EA2079" s="57"/>
    </row>
    <row r="2080" spans="1:131" ht="36.75" customHeight="1" x14ac:dyDescent="0.25">
      <c r="A2080" s="9">
        <v>1496</v>
      </c>
      <c r="B2080" s="10" t="s">
        <v>4236</v>
      </c>
      <c r="C2080" s="9" t="s">
        <v>4237</v>
      </c>
      <c r="E2080" s="9" t="s">
        <v>4238</v>
      </c>
      <c r="F2080" s="9" t="s">
        <v>4239</v>
      </c>
      <c r="H2080" s="9" t="s">
        <v>202</v>
      </c>
      <c r="I2080" s="9" t="s">
        <v>1093</v>
      </c>
      <c r="J2080" s="129">
        <v>42510</v>
      </c>
      <c r="K2080" s="129">
        <v>42315</v>
      </c>
      <c r="L2080" s="129">
        <v>42734</v>
      </c>
      <c r="O2080" s="9">
        <v>26</v>
      </c>
      <c r="Q2080" s="9" t="s">
        <v>54</v>
      </c>
      <c r="S2080" s="13">
        <v>5334000</v>
      </c>
      <c r="T2080" s="13">
        <v>5334000</v>
      </c>
      <c r="U2080" s="13">
        <v>1333500</v>
      </c>
      <c r="AF2080" s="51">
        <f t="shared" si="29"/>
        <v>0</v>
      </c>
      <c r="AG2080" s="45">
        <v>4000000</v>
      </c>
    </row>
    <row r="2081" spans="1:131" s="18" customFormat="1" ht="36.75" customHeight="1" x14ac:dyDescent="0.25">
      <c r="A2081" s="18">
        <v>1496</v>
      </c>
      <c r="B2081" s="17" t="s">
        <v>4236</v>
      </c>
      <c r="C2081" s="18" t="s">
        <v>4237</v>
      </c>
      <c r="D2081" s="19">
        <v>42703</v>
      </c>
      <c r="G2081" s="19"/>
      <c r="J2081" s="130"/>
      <c r="K2081" s="130"/>
      <c r="L2081" s="130">
        <v>42825</v>
      </c>
      <c r="R2081" s="20"/>
      <c r="S2081" s="20"/>
      <c r="T2081" s="20"/>
      <c r="U2081" s="20"/>
      <c r="V2081" s="20"/>
      <c r="W2081" s="20"/>
      <c r="X2081" s="20"/>
      <c r="Y2081" s="20"/>
      <c r="Z2081" s="20"/>
      <c r="AA2081" s="20"/>
      <c r="AB2081" s="20"/>
      <c r="AC2081" s="20"/>
      <c r="AD2081" s="20"/>
      <c r="AE2081" s="20"/>
      <c r="AF2081" s="80"/>
      <c r="AG2081" s="46"/>
      <c r="AH2081" s="19"/>
      <c r="AI2081" s="19"/>
      <c r="AJ2081" s="20"/>
      <c r="AK2081" s="20"/>
      <c r="AL2081" s="19"/>
      <c r="AM2081" s="19"/>
      <c r="AN2081" s="20"/>
      <c r="AO2081" s="20"/>
      <c r="AP2081" s="19"/>
      <c r="AQ2081" s="19"/>
      <c r="AR2081" s="20"/>
      <c r="AS2081" s="20"/>
      <c r="AT2081" s="19"/>
      <c r="AU2081" s="19"/>
      <c r="AV2081" s="20"/>
      <c r="AW2081" s="20"/>
      <c r="AX2081" s="19"/>
      <c r="AY2081" s="19"/>
      <c r="AZ2081" s="20"/>
      <c r="BA2081" s="20"/>
      <c r="BB2081" s="19"/>
      <c r="BC2081" s="19"/>
      <c r="BD2081" s="20"/>
      <c r="BE2081" s="20"/>
      <c r="BF2081" s="19"/>
      <c r="BG2081" s="19"/>
      <c r="BH2081" s="20"/>
      <c r="BI2081" s="20"/>
      <c r="BJ2081" s="19"/>
      <c r="BK2081" s="19"/>
      <c r="BL2081" s="20"/>
      <c r="BM2081" s="20"/>
      <c r="BN2081" s="19"/>
      <c r="BO2081" s="19"/>
      <c r="BP2081" s="20"/>
      <c r="BQ2081" s="20"/>
      <c r="BT2081" s="20"/>
      <c r="BU2081" s="20"/>
      <c r="BX2081" s="20"/>
      <c r="BY2081" s="20"/>
      <c r="CB2081" s="20"/>
      <c r="CC2081" s="20"/>
      <c r="CF2081" s="20"/>
      <c r="CG2081" s="20"/>
      <c r="CJ2081" s="20"/>
      <c r="CK2081" s="20"/>
      <c r="CN2081" s="20"/>
      <c r="CO2081" s="20"/>
      <c r="CP2081" s="19"/>
      <c r="CQ2081" s="19"/>
      <c r="CR2081" s="20"/>
      <c r="CS2081" s="20"/>
      <c r="CT2081" s="19"/>
      <c r="CU2081" s="19"/>
      <c r="CV2081" s="20"/>
      <c r="CW2081" s="20"/>
      <c r="CX2081" s="96"/>
      <c r="CY2081" s="96"/>
      <c r="CZ2081" s="20"/>
      <c r="DA2081" s="20"/>
      <c r="DB2081" s="96"/>
      <c r="DC2081" s="96"/>
      <c r="DD2081" s="20"/>
      <c r="DE2081" s="20"/>
      <c r="DF2081" s="96"/>
      <c r="DG2081" s="96"/>
      <c r="DH2081" s="20"/>
      <c r="DI2081" s="20"/>
      <c r="DJ2081" s="96"/>
      <c r="DK2081" s="96"/>
      <c r="DL2081" s="20"/>
      <c r="DM2081" s="20"/>
      <c r="DN2081" s="96"/>
      <c r="DO2081" s="96"/>
      <c r="DP2081" s="20"/>
      <c r="DQ2081" s="20"/>
      <c r="DR2081" s="96"/>
      <c r="DS2081" s="96"/>
      <c r="DT2081" s="20"/>
      <c r="DU2081" s="20"/>
      <c r="DV2081" s="96"/>
      <c r="DW2081" s="96"/>
      <c r="DX2081" s="20"/>
      <c r="DY2081" s="20"/>
      <c r="DZ2081" s="56"/>
      <c r="EA2081" s="57"/>
    </row>
    <row r="2082" spans="1:131" s="18" customFormat="1" ht="36.75" customHeight="1" x14ac:dyDescent="0.25">
      <c r="A2082" s="18">
        <v>1496</v>
      </c>
      <c r="B2082" s="17" t="s">
        <v>4236</v>
      </c>
      <c r="C2082" s="18" t="s">
        <v>4237</v>
      </c>
      <c r="D2082" s="19">
        <v>42807</v>
      </c>
      <c r="G2082" s="19"/>
      <c r="J2082" s="130"/>
      <c r="K2082" s="130"/>
      <c r="L2082" s="130">
        <v>42886</v>
      </c>
      <c r="R2082" s="20"/>
      <c r="S2082" s="20"/>
      <c r="T2082" s="20"/>
      <c r="U2082" s="20"/>
      <c r="V2082" s="20"/>
      <c r="W2082" s="20"/>
      <c r="X2082" s="20"/>
      <c r="Y2082" s="20"/>
      <c r="Z2082" s="20"/>
      <c r="AA2082" s="20"/>
      <c r="AB2082" s="20"/>
      <c r="AC2082" s="20"/>
      <c r="AD2082" s="20"/>
      <c r="AE2082" s="20"/>
      <c r="AF2082" s="80"/>
      <c r="AG2082" s="46"/>
      <c r="AH2082" s="19"/>
      <c r="AI2082" s="19"/>
      <c r="AJ2082" s="20"/>
      <c r="AK2082" s="20"/>
      <c r="AL2082" s="19"/>
      <c r="AM2082" s="19"/>
      <c r="AN2082" s="20"/>
      <c r="AO2082" s="20"/>
      <c r="AP2082" s="19"/>
      <c r="AQ2082" s="19"/>
      <c r="AR2082" s="20"/>
      <c r="AS2082" s="20"/>
      <c r="AT2082" s="19"/>
      <c r="AU2082" s="19"/>
      <c r="AV2082" s="20"/>
      <c r="AW2082" s="20"/>
      <c r="AX2082" s="19"/>
      <c r="AY2082" s="19"/>
      <c r="AZ2082" s="20"/>
      <c r="BA2082" s="20"/>
      <c r="BB2082" s="19"/>
      <c r="BC2082" s="19"/>
      <c r="BD2082" s="20"/>
      <c r="BE2082" s="20"/>
      <c r="BF2082" s="19"/>
      <c r="BG2082" s="19"/>
      <c r="BH2082" s="20"/>
      <c r="BI2082" s="20"/>
      <c r="BJ2082" s="19"/>
      <c r="BK2082" s="19"/>
      <c r="BL2082" s="20"/>
      <c r="BM2082" s="20"/>
      <c r="BN2082" s="19"/>
      <c r="BO2082" s="19"/>
      <c r="BP2082" s="20"/>
      <c r="BQ2082" s="20"/>
      <c r="BT2082" s="20"/>
      <c r="BU2082" s="20"/>
      <c r="BX2082" s="20"/>
      <c r="BY2082" s="20"/>
      <c r="CB2082" s="20"/>
      <c r="CC2082" s="20"/>
      <c r="CF2082" s="20"/>
      <c r="CG2082" s="20"/>
      <c r="CJ2082" s="20"/>
      <c r="CK2082" s="20"/>
      <c r="CN2082" s="20"/>
      <c r="CO2082" s="20"/>
      <c r="CP2082" s="19"/>
      <c r="CQ2082" s="19"/>
      <c r="CR2082" s="20"/>
      <c r="CS2082" s="20"/>
      <c r="CT2082" s="19"/>
      <c r="CU2082" s="19"/>
      <c r="CV2082" s="20"/>
      <c r="CW2082" s="20"/>
      <c r="CX2082" s="96"/>
      <c r="CY2082" s="96"/>
      <c r="CZ2082" s="20"/>
      <c r="DA2082" s="20"/>
      <c r="DB2082" s="96"/>
      <c r="DC2082" s="96"/>
      <c r="DD2082" s="20"/>
      <c r="DE2082" s="20"/>
      <c r="DF2082" s="96"/>
      <c r="DG2082" s="96"/>
      <c r="DH2082" s="20"/>
      <c r="DI2082" s="20"/>
      <c r="DJ2082" s="96"/>
      <c r="DK2082" s="96"/>
      <c r="DL2082" s="20"/>
      <c r="DM2082" s="20"/>
      <c r="DN2082" s="96"/>
      <c r="DO2082" s="96"/>
      <c r="DP2082" s="20"/>
      <c r="DQ2082" s="20"/>
      <c r="DR2082" s="96"/>
      <c r="DS2082" s="96"/>
      <c r="DT2082" s="20"/>
      <c r="DU2082" s="20"/>
      <c r="DV2082" s="96"/>
      <c r="DW2082" s="96"/>
      <c r="DX2082" s="20"/>
      <c r="DY2082" s="20"/>
      <c r="DZ2082" s="56"/>
      <c r="EA2082" s="57"/>
    </row>
    <row r="2083" spans="1:131" ht="19.5" customHeight="1" x14ac:dyDescent="0.25">
      <c r="A2083" s="9">
        <v>1497</v>
      </c>
      <c r="B2083" s="10" t="s">
        <v>4240</v>
      </c>
      <c r="C2083" s="9" t="s">
        <v>4241</v>
      </c>
      <c r="E2083" s="9" t="s">
        <v>3066</v>
      </c>
      <c r="F2083" s="9" t="s">
        <v>1256</v>
      </c>
      <c r="H2083" s="9" t="s">
        <v>202</v>
      </c>
      <c r="I2083" s="9" t="s">
        <v>1093</v>
      </c>
      <c r="J2083" s="129">
        <v>42510</v>
      </c>
      <c r="K2083" s="129">
        <v>42461</v>
      </c>
      <c r="L2083" s="129">
        <v>42916</v>
      </c>
      <c r="O2083" s="9">
        <v>29</v>
      </c>
      <c r="Q2083" s="9" t="s">
        <v>54</v>
      </c>
      <c r="S2083" s="13">
        <v>12500000</v>
      </c>
      <c r="T2083" s="13">
        <v>12500000</v>
      </c>
      <c r="U2083" s="13">
        <v>3125000</v>
      </c>
      <c r="AF2083" s="51">
        <f t="shared" si="29"/>
        <v>0</v>
      </c>
      <c r="AG2083" s="45">
        <v>9375000</v>
      </c>
      <c r="AH2083" s="11">
        <v>42510</v>
      </c>
      <c r="AI2083" s="11">
        <v>42916</v>
      </c>
      <c r="AJ2083" s="13">
        <v>12484150</v>
      </c>
      <c r="AK2083" s="13">
        <v>3121038</v>
      </c>
    </row>
    <row r="2084" spans="1:131" ht="19.5" customHeight="1" x14ac:dyDescent="0.25">
      <c r="A2084" s="9">
        <v>1498</v>
      </c>
      <c r="B2084" s="10" t="s">
        <v>4243</v>
      </c>
      <c r="C2084" s="9" t="s">
        <v>4244</v>
      </c>
      <c r="E2084" s="9" t="s">
        <v>447</v>
      </c>
      <c r="F2084" s="9" t="s">
        <v>2191</v>
      </c>
      <c r="H2084" s="9" t="s">
        <v>202</v>
      </c>
      <c r="I2084" s="9" t="s">
        <v>25</v>
      </c>
      <c r="J2084" s="129">
        <v>42438</v>
      </c>
      <c r="K2084" s="129">
        <v>42438</v>
      </c>
      <c r="L2084" s="129">
        <v>42505</v>
      </c>
      <c r="O2084" s="9">
        <v>24</v>
      </c>
      <c r="Q2084" s="9" t="s">
        <v>54</v>
      </c>
      <c r="S2084" s="13">
        <v>14245000</v>
      </c>
      <c r="T2084" s="13">
        <v>14245000</v>
      </c>
      <c r="U2084" s="13">
        <v>3561250</v>
      </c>
      <c r="AF2084" s="51">
        <f t="shared" si="29"/>
        <v>0</v>
      </c>
      <c r="AH2084" s="11">
        <v>42438</v>
      </c>
      <c r="AI2084" s="11">
        <v>42551</v>
      </c>
      <c r="AJ2084" s="13">
        <v>13335290</v>
      </c>
      <c r="AK2084" s="13">
        <v>3333823</v>
      </c>
    </row>
    <row r="2085" spans="1:131" s="18" customFormat="1" ht="19.5" customHeight="1" x14ac:dyDescent="0.25">
      <c r="A2085" s="18">
        <v>1498</v>
      </c>
      <c r="B2085" s="17" t="s">
        <v>4243</v>
      </c>
      <c r="C2085" s="18" t="s">
        <v>4244</v>
      </c>
      <c r="D2085" s="19">
        <v>42509</v>
      </c>
      <c r="G2085" s="19"/>
      <c r="J2085" s="130"/>
      <c r="K2085" s="130"/>
      <c r="L2085" s="130">
        <v>42551</v>
      </c>
      <c r="R2085" s="20"/>
      <c r="S2085" s="20"/>
      <c r="T2085" s="20"/>
      <c r="U2085" s="20"/>
      <c r="V2085" s="20"/>
      <c r="W2085" s="20"/>
      <c r="X2085" s="20"/>
      <c r="Y2085" s="20"/>
      <c r="Z2085" s="20"/>
      <c r="AA2085" s="20"/>
      <c r="AB2085" s="20"/>
      <c r="AC2085" s="20"/>
      <c r="AD2085" s="20"/>
      <c r="AE2085" s="20"/>
      <c r="AF2085" s="80">
        <f t="shared" si="29"/>
        <v>0</v>
      </c>
      <c r="AG2085" s="46"/>
      <c r="AH2085" s="19"/>
      <c r="AI2085" s="19"/>
      <c r="AJ2085" s="20"/>
      <c r="AK2085" s="20"/>
      <c r="AL2085" s="19"/>
      <c r="AM2085" s="19"/>
      <c r="AN2085" s="20"/>
      <c r="AO2085" s="20"/>
      <c r="AP2085" s="19"/>
      <c r="AQ2085" s="19"/>
      <c r="AR2085" s="20"/>
      <c r="AS2085" s="20"/>
      <c r="AT2085" s="19"/>
      <c r="AU2085" s="19"/>
      <c r="AV2085" s="20"/>
      <c r="AW2085" s="20"/>
      <c r="AX2085" s="19"/>
      <c r="AY2085" s="19"/>
      <c r="AZ2085" s="20"/>
      <c r="BA2085" s="20"/>
      <c r="BB2085" s="19"/>
      <c r="BC2085" s="19"/>
      <c r="BD2085" s="20"/>
      <c r="BE2085" s="20"/>
      <c r="BF2085" s="19"/>
      <c r="BG2085" s="19"/>
      <c r="BH2085" s="20"/>
      <c r="BI2085" s="20"/>
      <c r="BJ2085" s="19"/>
      <c r="BK2085" s="19"/>
      <c r="BL2085" s="20"/>
      <c r="BM2085" s="20"/>
      <c r="BN2085" s="19"/>
      <c r="BO2085" s="19"/>
      <c r="BP2085" s="20"/>
      <c r="BQ2085" s="20"/>
      <c r="BT2085" s="20"/>
      <c r="BU2085" s="20"/>
      <c r="BX2085" s="20"/>
      <c r="BY2085" s="20"/>
      <c r="CB2085" s="20"/>
      <c r="CC2085" s="20"/>
      <c r="CF2085" s="20"/>
      <c r="CG2085" s="20"/>
      <c r="CJ2085" s="20"/>
      <c r="CK2085" s="20"/>
      <c r="CN2085" s="20"/>
      <c r="CO2085" s="20"/>
      <c r="CP2085" s="19"/>
      <c r="CQ2085" s="19"/>
      <c r="CR2085" s="20"/>
      <c r="CS2085" s="20"/>
      <c r="CT2085" s="19"/>
      <c r="CU2085" s="19"/>
      <c r="CV2085" s="20"/>
      <c r="CW2085" s="20"/>
      <c r="CX2085" s="96"/>
      <c r="CY2085" s="96"/>
      <c r="CZ2085" s="20"/>
      <c r="DA2085" s="20"/>
      <c r="DB2085" s="96"/>
      <c r="DC2085" s="96"/>
      <c r="DD2085" s="20"/>
      <c r="DE2085" s="20"/>
      <c r="DF2085" s="96"/>
      <c r="DG2085" s="96"/>
      <c r="DH2085" s="20"/>
      <c r="DI2085" s="20"/>
      <c r="DJ2085" s="96"/>
      <c r="DK2085" s="96"/>
      <c r="DL2085" s="20"/>
      <c r="DM2085" s="20"/>
      <c r="DN2085" s="96"/>
      <c r="DO2085" s="96"/>
      <c r="DP2085" s="20"/>
      <c r="DQ2085" s="20"/>
      <c r="DR2085" s="96"/>
      <c r="DS2085" s="96"/>
      <c r="DT2085" s="20"/>
      <c r="DU2085" s="20"/>
      <c r="DV2085" s="96"/>
      <c r="DW2085" s="96"/>
      <c r="DX2085" s="20"/>
      <c r="DY2085" s="20"/>
      <c r="DZ2085" s="56"/>
      <c r="EA2085" s="57"/>
    </row>
    <row r="2086" spans="1:131" ht="19.5" customHeight="1" x14ac:dyDescent="0.25">
      <c r="A2086" s="9">
        <v>1450</v>
      </c>
      <c r="B2086" s="10" t="s">
        <v>4245</v>
      </c>
      <c r="C2086" s="9" t="s">
        <v>4246</v>
      </c>
      <c r="E2086" s="9" t="s">
        <v>4247</v>
      </c>
      <c r="F2086" s="9" t="s">
        <v>105</v>
      </c>
      <c r="H2086" s="9" t="s">
        <v>202</v>
      </c>
      <c r="I2086" s="9" t="s">
        <v>4248</v>
      </c>
      <c r="J2086" s="129">
        <v>42492</v>
      </c>
      <c r="K2086" s="129">
        <v>42403</v>
      </c>
      <c r="L2086" s="129">
        <v>42787</v>
      </c>
      <c r="O2086" s="9">
        <v>27</v>
      </c>
      <c r="Q2086" s="9" t="s">
        <v>61</v>
      </c>
      <c r="S2086" s="13">
        <v>2694666571</v>
      </c>
      <c r="T2086" s="13">
        <v>2694666571</v>
      </c>
      <c r="U2086" s="13">
        <v>673666643</v>
      </c>
      <c r="AF2086" s="51">
        <f t="shared" si="29"/>
        <v>0</v>
      </c>
      <c r="AH2086" s="11">
        <v>42403</v>
      </c>
      <c r="AI2086" s="11">
        <v>42460</v>
      </c>
      <c r="AJ2086" s="13">
        <v>93619754</v>
      </c>
      <c r="AK2086" s="13">
        <v>23404939</v>
      </c>
      <c r="AL2086" s="11">
        <v>42461</v>
      </c>
      <c r="AM2086" s="11">
        <v>42521</v>
      </c>
      <c r="AN2086" s="13">
        <v>806861110</v>
      </c>
      <c r="AO2086" s="13">
        <v>201715278</v>
      </c>
      <c r="AP2086" s="11">
        <v>42522</v>
      </c>
      <c r="AQ2086" s="11">
        <v>42551</v>
      </c>
      <c r="AR2086" s="13">
        <v>849233791</v>
      </c>
      <c r="AS2086" s="13">
        <v>212308448</v>
      </c>
      <c r="AT2086" s="11">
        <v>42552</v>
      </c>
      <c r="AU2086" s="11">
        <v>42582</v>
      </c>
      <c r="AV2086" s="13">
        <v>475464046</v>
      </c>
      <c r="AW2086" s="13">
        <v>118866012</v>
      </c>
      <c r="AX2086" s="11">
        <v>42583</v>
      </c>
      <c r="AY2086" s="11">
        <v>42643</v>
      </c>
      <c r="AZ2086" s="13">
        <v>63235422</v>
      </c>
      <c r="BA2086" s="13">
        <v>15808856</v>
      </c>
      <c r="BB2086" s="11">
        <v>42644</v>
      </c>
      <c r="BC2086" s="11">
        <v>42674</v>
      </c>
      <c r="BD2086" s="13">
        <v>5020716</v>
      </c>
      <c r="BE2086" s="13">
        <v>1255179</v>
      </c>
      <c r="BF2086" s="11">
        <v>42675</v>
      </c>
      <c r="BG2086" s="11">
        <v>42787</v>
      </c>
      <c r="BH2086" s="13">
        <v>74485148</v>
      </c>
      <c r="BI2086" s="13">
        <v>18621287</v>
      </c>
      <c r="BJ2086" s="11">
        <v>42403</v>
      </c>
      <c r="BK2086" s="11">
        <v>42787</v>
      </c>
      <c r="BL2086" s="13">
        <v>2655935298</v>
      </c>
      <c r="BM2086" s="13">
        <v>72003825</v>
      </c>
      <c r="DZ2086" s="54">
        <v>2655935298</v>
      </c>
      <c r="EA2086" s="55">
        <v>663983824</v>
      </c>
    </row>
    <row r="2087" spans="1:131" s="18" customFormat="1" ht="19.5" customHeight="1" x14ac:dyDescent="0.25">
      <c r="A2087" s="18">
        <v>1450</v>
      </c>
      <c r="B2087" s="17" t="s">
        <v>4245</v>
      </c>
      <c r="C2087" s="18" t="s">
        <v>4246</v>
      </c>
      <c r="D2087" s="19">
        <v>42604</v>
      </c>
      <c r="G2087" s="19"/>
      <c r="J2087" s="130"/>
      <c r="K2087" s="130"/>
      <c r="L2087" s="130"/>
      <c r="R2087" s="20"/>
      <c r="S2087" s="20">
        <v>2819880486</v>
      </c>
      <c r="T2087" s="20">
        <v>2819880486</v>
      </c>
      <c r="U2087" s="20">
        <v>704970122</v>
      </c>
      <c r="V2087" s="20"/>
      <c r="W2087" s="20"/>
      <c r="X2087" s="20"/>
      <c r="Y2087" s="20"/>
      <c r="Z2087" s="20"/>
      <c r="AA2087" s="20"/>
      <c r="AB2087" s="20"/>
      <c r="AC2087" s="20"/>
      <c r="AD2087" s="20"/>
      <c r="AE2087" s="20"/>
      <c r="AF2087" s="80"/>
      <c r="AG2087" s="46"/>
      <c r="AH2087" s="19"/>
      <c r="AI2087" s="19"/>
      <c r="AJ2087" s="20"/>
      <c r="AK2087" s="20"/>
      <c r="AL2087" s="19"/>
      <c r="AM2087" s="19"/>
      <c r="AN2087" s="20"/>
      <c r="AO2087" s="20"/>
      <c r="AP2087" s="19"/>
      <c r="AQ2087" s="19"/>
      <c r="AR2087" s="20"/>
      <c r="AS2087" s="20"/>
      <c r="AT2087" s="19"/>
      <c r="AU2087" s="19"/>
      <c r="AV2087" s="20"/>
      <c r="AW2087" s="20"/>
      <c r="AX2087" s="19"/>
      <c r="AY2087" s="19"/>
      <c r="AZ2087" s="20"/>
      <c r="BA2087" s="20"/>
      <c r="BB2087" s="19"/>
      <c r="BC2087" s="19"/>
      <c r="BD2087" s="20"/>
      <c r="BE2087" s="20"/>
      <c r="BF2087" s="19"/>
      <c r="BG2087" s="19"/>
      <c r="BH2087" s="20"/>
      <c r="BI2087" s="20"/>
      <c r="BJ2087" s="19"/>
      <c r="BK2087" s="19"/>
      <c r="BL2087" s="20"/>
      <c r="BM2087" s="20"/>
      <c r="BN2087" s="19"/>
      <c r="BO2087" s="19"/>
      <c r="BP2087" s="20"/>
      <c r="BQ2087" s="20"/>
      <c r="BT2087" s="20"/>
      <c r="BU2087" s="20"/>
      <c r="BX2087" s="20"/>
      <c r="BY2087" s="20"/>
      <c r="CB2087" s="20"/>
      <c r="CC2087" s="20"/>
      <c r="CF2087" s="20"/>
      <c r="CG2087" s="20"/>
      <c r="CJ2087" s="20"/>
      <c r="CK2087" s="20"/>
      <c r="CN2087" s="20"/>
      <c r="CO2087" s="20"/>
      <c r="CP2087" s="19"/>
      <c r="CQ2087" s="19"/>
      <c r="CR2087" s="20"/>
      <c r="CS2087" s="20"/>
      <c r="CT2087" s="19"/>
      <c r="CU2087" s="19"/>
      <c r="CV2087" s="20"/>
      <c r="CW2087" s="20"/>
      <c r="CX2087" s="96"/>
      <c r="CY2087" s="96"/>
      <c r="CZ2087" s="20"/>
      <c r="DA2087" s="20"/>
      <c r="DB2087" s="96"/>
      <c r="DC2087" s="96"/>
      <c r="DD2087" s="20"/>
      <c r="DE2087" s="20"/>
      <c r="DF2087" s="96"/>
      <c r="DG2087" s="96"/>
      <c r="DH2087" s="20"/>
      <c r="DI2087" s="20"/>
      <c r="DJ2087" s="96"/>
      <c r="DK2087" s="96"/>
      <c r="DL2087" s="20"/>
      <c r="DM2087" s="20"/>
      <c r="DN2087" s="96"/>
      <c r="DO2087" s="96"/>
      <c r="DP2087" s="20"/>
      <c r="DQ2087" s="20"/>
      <c r="DR2087" s="96"/>
      <c r="DS2087" s="96"/>
      <c r="DT2087" s="20"/>
      <c r="DU2087" s="20"/>
      <c r="DV2087" s="96"/>
      <c r="DW2087" s="96"/>
      <c r="DX2087" s="20"/>
      <c r="DY2087" s="20"/>
      <c r="DZ2087" s="56"/>
      <c r="EA2087" s="57"/>
    </row>
    <row r="2088" spans="1:131" ht="19.5" customHeight="1" x14ac:dyDescent="0.25">
      <c r="A2088" s="9">
        <v>1451</v>
      </c>
      <c r="B2088" s="10" t="s">
        <v>4249</v>
      </c>
      <c r="C2088" s="9" t="s">
        <v>4250</v>
      </c>
      <c r="E2088" s="9" t="s">
        <v>527</v>
      </c>
      <c r="F2088" s="9" t="s">
        <v>52</v>
      </c>
      <c r="H2088" s="9" t="s">
        <v>202</v>
      </c>
      <c r="I2088" s="9" t="s">
        <v>28</v>
      </c>
      <c r="J2088" s="129">
        <v>42560</v>
      </c>
      <c r="K2088" s="129">
        <v>42491</v>
      </c>
      <c r="L2088" s="129">
        <v>42719</v>
      </c>
      <c r="M2088" s="9" t="s">
        <v>20</v>
      </c>
      <c r="O2088" s="9">
        <v>27</v>
      </c>
      <c r="Q2088" s="9" t="s">
        <v>54</v>
      </c>
      <c r="R2088" s="13">
        <v>2226000</v>
      </c>
      <c r="S2088" s="13">
        <v>2226000</v>
      </c>
      <c r="T2088" s="13">
        <v>2226000</v>
      </c>
      <c r="U2088" s="13">
        <v>556500</v>
      </c>
      <c r="V2088" s="13">
        <v>1669500</v>
      </c>
      <c r="AF2088" s="51">
        <f t="shared" si="29"/>
        <v>1669500</v>
      </c>
      <c r="AH2088" s="11">
        <v>42860</v>
      </c>
      <c r="AI2088" s="11">
        <v>42719</v>
      </c>
      <c r="AJ2088" s="13">
        <v>2393182</v>
      </c>
      <c r="AK2088" s="13">
        <v>556500</v>
      </c>
    </row>
    <row r="2089" spans="1:131" ht="19.5" customHeight="1" x14ac:dyDescent="0.25">
      <c r="A2089" s="9">
        <v>1452</v>
      </c>
      <c r="B2089" s="10" t="s">
        <v>4251</v>
      </c>
      <c r="C2089" s="9" t="s">
        <v>4252</v>
      </c>
      <c r="E2089" s="9" t="s">
        <v>527</v>
      </c>
      <c r="F2089" s="9" t="s">
        <v>52</v>
      </c>
      <c r="H2089" s="9" t="s">
        <v>202</v>
      </c>
      <c r="I2089" s="9" t="s">
        <v>28</v>
      </c>
      <c r="J2089" s="129">
        <v>42584</v>
      </c>
      <c r="K2089" s="129">
        <v>42445</v>
      </c>
      <c r="L2089" s="129">
        <v>42719</v>
      </c>
      <c r="M2089" s="9" t="s">
        <v>20</v>
      </c>
      <c r="O2089" s="9">
        <v>29</v>
      </c>
      <c r="Q2089" s="9" t="s">
        <v>54</v>
      </c>
      <c r="R2089" s="13">
        <v>1930000</v>
      </c>
      <c r="S2089" s="13">
        <v>1930000</v>
      </c>
      <c r="T2089" s="13">
        <v>1930000</v>
      </c>
      <c r="U2089" s="13">
        <v>482500</v>
      </c>
      <c r="V2089" s="13">
        <v>1447500</v>
      </c>
      <c r="AF2089" s="51">
        <f t="shared" si="29"/>
        <v>1447500</v>
      </c>
      <c r="AH2089" s="11">
        <v>42495</v>
      </c>
      <c r="AI2089" s="11">
        <v>42719</v>
      </c>
      <c r="AJ2089" s="13">
        <v>1930296</v>
      </c>
      <c r="AK2089" s="13">
        <v>482500</v>
      </c>
    </row>
    <row r="2090" spans="1:131" ht="19.5" customHeight="1" x14ac:dyDescent="0.25">
      <c r="A2090" s="9">
        <v>1453</v>
      </c>
      <c r="B2090" s="10" t="s">
        <v>4253</v>
      </c>
      <c r="C2090" s="9" t="s">
        <v>4254</v>
      </c>
      <c r="E2090" s="9" t="s">
        <v>527</v>
      </c>
      <c r="F2090" s="9" t="s">
        <v>52</v>
      </c>
      <c r="H2090" s="9" t="s">
        <v>202</v>
      </c>
      <c r="I2090" s="9" t="s">
        <v>28</v>
      </c>
      <c r="J2090" s="129">
        <v>42579</v>
      </c>
      <c r="K2090" s="129">
        <v>42445</v>
      </c>
      <c r="L2090" s="129">
        <v>42719</v>
      </c>
      <c r="M2090" s="9" t="s">
        <v>20</v>
      </c>
      <c r="O2090" s="9">
        <v>27</v>
      </c>
      <c r="Q2090" s="9" t="s">
        <v>54</v>
      </c>
      <c r="R2090" s="13">
        <v>2150000</v>
      </c>
      <c r="S2090" s="13">
        <v>2150000</v>
      </c>
      <c r="T2090" s="13">
        <v>2150000</v>
      </c>
      <c r="U2090" s="13">
        <v>537500</v>
      </c>
      <c r="V2090" s="13">
        <v>1612500</v>
      </c>
      <c r="AF2090" s="51">
        <f t="shared" si="29"/>
        <v>1612500</v>
      </c>
      <c r="AH2090" s="11">
        <v>42495</v>
      </c>
      <c r="AI2090" s="11">
        <v>42719</v>
      </c>
      <c r="AJ2090" s="13">
        <v>2155232</v>
      </c>
      <c r="AK2090" s="13">
        <v>537500</v>
      </c>
    </row>
    <row r="2091" spans="1:131" ht="19.5" customHeight="1" x14ac:dyDescent="0.25">
      <c r="A2091" s="9">
        <v>1454</v>
      </c>
      <c r="B2091" s="10" t="s">
        <v>4255</v>
      </c>
      <c r="C2091" s="9" t="s">
        <v>4264</v>
      </c>
      <c r="E2091" s="9" t="s">
        <v>527</v>
      </c>
      <c r="F2091" s="9" t="s">
        <v>52</v>
      </c>
      <c r="H2091" s="9" t="s">
        <v>202</v>
      </c>
      <c r="I2091" s="9" t="s">
        <v>28</v>
      </c>
      <c r="J2091" s="129">
        <v>42570</v>
      </c>
      <c r="K2091" s="129">
        <v>42491</v>
      </c>
      <c r="L2091" s="129">
        <v>42719</v>
      </c>
      <c r="M2091" s="9" t="s">
        <v>20</v>
      </c>
      <c r="O2091" s="9">
        <v>27</v>
      </c>
      <c r="Q2091" s="9" t="s">
        <v>54</v>
      </c>
      <c r="R2091" s="13">
        <v>2080000</v>
      </c>
      <c r="S2091" s="13">
        <v>2080000</v>
      </c>
      <c r="T2091" s="13">
        <v>2080000</v>
      </c>
      <c r="U2091" s="13">
        <v>520000</v>
      </c>
      <c r="V2091" s="13">
        <v>1560000</v>
      </c>
      <c r="AF2091" s="51">
        <f t="shared" si="29"/>
        <v>1560000</v>
      </c>
      <c r="AH2091" s="11">
        <v>42495</v>
      </c>
      <c r="AI2091" s="11">
        <v>42719</v>
      </c>
      <c r="AJ2091" s="13">
        <v>2081704</v>
      </c>
      <c r="AK2091" s="13">
        <v>520000</v>
      </c>
    </row>
    <row r="2092" spans="1:131" ht="19.5" customHeight="1" x14ac:dyDescent="0.25">
      <c r="A2092" s="9">
        <v>1455</v>
      </c>
      <c r="B2092" s="10" t="s">
        <v>4256</v>
      </c>
      <c r="C2092" s="9" t="s">
        <v>4265</v>
      </c>
      <c r="E2092" s="9" t="s">
        <v>527</v>
      </c>
      <c r="F2092" s="9" t="s">
        <v>52</v>
      </c>
      <c r="H2092" s="9" t="s">
        <v>202</v>
      </c>
      <c r="I2092" s="9" t="s">
        <v>28</v>
      </c>
      <c r="J2092" s="129">
        <v>42580</v>
      </c>
      <c r="K2092" s="129">
        <v>42445</v>
      </c>
      <c r="L2092" s="129">
        <v>42719</v>
      </c>
      <c r="M2092" s="9" t="s">
        <v>20</v>
      </c>
      <c r="O2092" s="9">
        <v>29</v>
      </c>
      <c r="Q2092" s="9" t="s">
        <v>54</v>
      </c>
      <c r="R2092" s="13">
        <v>2360000</v>
      </c>
      <c r="S2092" s="13">
        <v>2360000</v>
      </c>
      <c r="T2092" s="13">
        <v>2360000</v>
      </c>
      <c r="U2092" s="13">
        <v>590000</v>
      </c>
      <c r="V2092" s="13">
        <v>1770000</v>
      </c>
      <c r="AF2092" s="51">
        <f t="shared" si="29"/>
        <v>1770000</v>
      </c>
      <c r="AH2092" s="11">
        <v>42495</v>
      </c>
      <c r="AI2092" s="11">
        <v>42719</v>
      </c>
      <c r="AJ2092" s="13">
        <v>2360549</v>
      </c>
      <c r="AK2092" s="13">
        <v>590000</v>
      </c>
    </row>
    <row r="2093" spans="1:131" ht="19.5" customHeight="1" x14ac:dyDescent="0.25">
      <c r="A2093" s="9">
        <v>1456</v>
      </c>
      <c r="B2093" s="10" t="s">
        <v>4257</v>
      </c>
      <c r="C2093" s="9" t="s">
        <v>4266</v>
      </c>
      <c r="E2093" s="9" t="s">
        <v>527</v>
      </c>
      <c r="F2093" s="9" t="s">
        <v>52</v>
      </c>
      <c r="H2093" s="9" t="s">
        <v>906</v>
      </c>
      <c r="I2093" s="9" t="s">
        <v>28</v>
      </c>
      <c r="M2093" s="9" t="s">
        <v>20</v>
      </c>
      <c r="O2093" s="9">
        <v>28</v>
      </c>
      <c r="AF2093" s="51">
        <f t="shared" si="29"/>
        <v>0</v>
      </c>
    </row>
    <row r="2094" spans="1:131" ht="19.5" customHeight="1" x14ac:dyDescent="0.25">
      <c r="A2094" s="9">
        <v>1457</v>
      </c>
      <c r="B2094" s="10" t="s">
        <v>4258</v>
      </c>
      <c r="C2094" s="9" t="s">
        <v>4267</v>
      </c>
      <c r="E2094" s="9" t="s">
        <v>527</v>
      </c>
      <c r="F2094" s="9" t="s">
        <v>52</v>
      </c>
      <c r="H2094" s="9" t="s">
        <v>202</v>
      </c>
      <c r="I2094" s="9" t="s">
        <v>25</v>
      </c>
      <c r="J2094" s="129">
        <v>42552</v>
      </c>
      <c r="K2094" s="129">
        <v>42445</v>
      </c>
      <c r="L2094" s="129">
        <v>42719</v>
      </c>
      <c r="M2094" s="9" t="s">
        <v>20</v>
      </c>
      <c r="O2094" s="9">
        <v>27</v>
      </c>
      <c r="Q2094" s="9" t="s">
        <v>54</v>
      </c>
      <c r="R2094" s="13">
        <v>1230000</v>
      </c>
      <c r="S2094" s="13">
        <v>1230000</v>
      </c>
      <c r="T2094" s="13">
        <v>1230000</v>
      </c>
      <c r="U2094" s="13">
        <v>307500</v>
      </c>
      <c r="V2094" s="13">
        <v>922500</v>
      </c>
      <c r="AF2094" s="51">
        <f t="shared" si="29"/>
        <v>922500</v>
      </c>
      <c r="AH2094" s="11">
        <v>42495</v>
      </c>
      <c r="AI2094" s="11">
        <v>42719</v>
      </c>
      <c r="AJ2094" s="13">
        <v>1248490</v>
      </c>
      <c r="AK2094" s="13">
        <v>307500</v>
      </c>
    </row>
    <row r="2095" spans="1:131" ht="19.5" customHeight="1" x14ac:dyDescent="0.25">
      <c r="A2095" s="9">
        <v>1458</v>
      </c>
      <c r="B2095" s="10" t="s">
        <v>4259</v>
      </c>
      <c r="C2095" s="9" t="s">
        <v>4268</v>
      </c>
      <c r="E2095" s="9" t="s">
        <v>527</v>
      </c>
      <c r="F2095" s="9" t="s">
        <v>52</v>
      </c>
      <c r="H2095" s="9" t="s">
        <v>202</v>
      </c>
      <c r="I2095" s="9" t="s">
        <v>28</v>
      </c>
      <c r="J2095" s="129">
        <v>42573</v>
      </c>
      <c r="K2095" s="129">
        <v>42445</v>
      </c>
      <c r="L2095" s="129">
        <v>42719</v>
      </c>
      <c r="M2095" s="9" t="s">
        <v>20</v>
      </c>
      <c r="O2095" s="9">
        <v>28</v>
      </c>
      <c r="Q2095" s="9" t="s">
        <v>54</v>
      </c>
      <c r="R2095" s="13">
        <v>1527000</v>
      </c>
      <c r="S2095" s="13">
        <v>1527000</v>
      </c>
      <c r="T2095" s="13">
        <v>1527000</v>
      </c>
      <c r="U2095" s="13">
        <v>381750</v>
      </c>
      <c r="V2095" s="13">
        <v>1145250</v>
      </c>
      <c r="AF2095" s="51">
        <f t="shared" si="29"/>
        <v>1145250</v>
      </c>
      <c r="AH2095" s="11">
        <v>42495</v>
      </c>
      <c r="AI2095" s="11">
        <v>42719</v>
      </c>
      <c r="AJ2095" s="13">
        <v>1527027</v>
      </c>
      <c r="AK2095" s="13">
        <v>381750</v>
      </c>
    </row>
    <row r="2096" spans="1:131" ht="19.5" customHeight="1" x14ac:dyDescent="0.25">
      <c r="A2096" s="9">
        <v>1459</v>
      </c>
      <c r="B2096" s="10" t="s">
        <v>4260</v>
      </c>
      <c r="C2096" s="9" t="s">
        <v>4269</v>
      </c>
      <c r="E2096" s="9" t="s">
        <v>527</v>
      </c>
      <c r="F2096" s="9" t="s">
        <v>52</v>
      </c>
      <c r="H2096" s="9" t="s">
        <v>202</v>
      </c>
      <c r="I2096" s="9" t="s">
        <v>28</v>
      </c>
      <c r="J2096" s="129">
        <v>42552</v>
      </c>
      <c r="K2096" s="129">
        <v>42445</v>
      </c>
      <c r="L2096" s="129">
        <v>42719</v>
      </c>
      <c r="M2096" s="9" t="s">
        <v>20</v>
      </c>
      <c r="O2096" s="9">
        <v>28</v>
      </c>
      <c r="Q2096" s="9" t="s">
        <v>54</v>
      </c>
      <c r="R2096" s="13">
        <v>2196000</v>
      </c>
      <c r="S2096" s="13">
        <v>2196000</v>
      </c>
      <c r="T2096" s="13">
        <v>2196000</v>
      </c>
      <c r="U2096" s="13">
        <v>549000</v>
      </c>
      <c r="V2096" s="13">
        <v>1647000</v>
      </c>
      <c r="AF2096" s="51">
        <f t="shared" si="29"/>
        <v>1647000</v>
      </c>
      <c r="AH2096" s="11">
        <v>42495</v>
      </c>
      <c r="AI2096" s="11">
        <v>42719</v>
      </c>
      <c r="AJ2096" s="13">
        <v>2197865</v>
      </c>
      <c r="AK2096" s="13">
        <v>549000</v>
      </c>
    </row>
    <row r="2097" spans="1:131" ht="19.5" customHeight="1" x14ac:dyDescent="0.25">
      <c r="A2097" s="9">
        <v>1460</v>
      </c>
      <c r="B2097" s="10" t="s">
        <v>4261</v>
      </c>
      <c r="C2097" s="9" t="s">
        <v>4270</v>
      </c>
      <c r="E2097" s="9" t="s">
        <v>527</v>
      </c>
      <c r="F2097" s="9" t="s">
        <v>52</v>
      </c>
      <c r="H2097" s="9" t="s">
        <v>202</v>
      </c>
      <c r="I2097" s="9" t="s">
        <v>28</v>
      </c>
      <c r="J2097" s="129">
        <v>42567</v>
      </c>
      <c r="K2097" s="129">
        <v>42445</v>
      </c>
      <c r="L2097" s="129">
        <v>42719</v>
      </c>
      <c r="M2097" s="9" t="s">
        <v>20</v>
      </c>
      <c r="O2097" s="9">
        <v>28</v>
      </c>
      <c r="Q2097" s="9" t="s">
        <v>54</v>
      </c>
      <c r="R2097" s="13">
        <v>2051000</v>
      </c>
      <c r="S2097" s="13">
        <v>2051000</v>
      </c>
      <c r="T2097" s="13">
        <v>2051000</v>
      </c>
      <c r="U2097" s="13">
        <v>512750</v>
      </c>
      <c r="V2097" s="13">
        <v>1538250</v>
      </c>
      <c r="AF2097" s="51">
        <f t="shared" si="29"/>
        <v>1538250</v>
      </c>
      <c r="AH2097" s="11">
        <v>42495</v>
      </c>
      <c r="AI2097" s="11">
        <v>42719</v>
      </c>
      <c r="AJ2097" s="13">
        <v>2090435</v>
      </c>
      <c r="AK2097" s="13">
        <v>512750</v>
      </c>
    </row>
    <row r="2098" spans="1:131" ht="19.5" customHeight="1" x14ac:dyDescent="0.25">
      <c r="A2098" s="9">
        <v>1461</v>
      </c>
      <c r="B2098" s="10" t="s">
        <v>4262</v>
      </c>
      <c r="C2098" s="9" t="s">
        <v>4271</v>
      </c>
      <c r="E2098" s="9" t="s">
        <v>527</v>
      </c>
      <c r="F2098" s="9" t="s">
        <v>52</v>
      </c>
      <c r="H2098" s="9" t="s">
        <v>202</v>
      </c>
      <c r="I2098" s="9" t="s">
        <v>28</v>
      </c>
      <c r="J2098" s="129">
        <v>42506</v>
      </c>
      <c r="K2098" s="129">
        <v>42439</v>
      </c>
      <c r="L2098" s="129">
        <v>42855</v>
      </c>
      <c r="M2098" s="9" t="s">
        <v>20</v>
      </c>
      <c r="O2098" s="9">
        <v>28</v>
      </c>
      <c r="Q2098" s="9" t="s">
        <v>54</v>
      </c>
      <c r="R2098" s="13">
        <v>4975000</v>
      </c>
      <c r="S2098" s="13">
        <v>4975000</v>
      </c>
      <c r="T2098" s="13">
        <v>4975000</v>
      </c>
      <c r="U2098" s="13">
        <v>1243750</v>
      </c>
      <c r="AF2098" s="51">
        <f t="shared" si="29"/>
        <v>0</v>
      </c>
      <c r="AH2098" s="11">
        <v>42439</v>
      </c>
      <c r="AI2098" s="11">
        <v>42855</v>
      </c>
      <c r="AJ2098" s="13">
        <v>4890411</v>
      </c>
      <c r="AK2098" s="13">
        <v>1222603</v>
      </c>
    </row>
    <row r="2099" spans="1:131" ht="19.5" customHeight="1" x14ac:dyDescent="0.25">
      <c r="A2099" s="9">
        <v>1462</v>
      </c>
      <c r="B2099" s="10" t="s">
        <v>4263</v>
      </c>
      <c r="C2099" s="9" t="s">
        <v>4272</v>
      </c>
      <c r="E2099" s="9" t="s">
        <v>527</v>
      </c>
      <c r="F2099" s="9" t="s">
        <v>52</v>
      </c>
      <c r="H2099" s="9" t="s">
        <v>202</v>
      </c>
      <c r="I2099" s="9" t="s">
        <v>28</v>
      </c>
      <c r="J2099" s="129">
        <v>42575</v>
      </c>
      <c r="K2099" s="129">
        <v>42445</v>
      </c>
      <c r="L2099" s="129">
        <v>42719</v>
      </c>
      <c r="M2099" s="9" t="s">
        <v>20</v>
      </c>
      <c r="O2099" s="9">
        <v>27</v>
      </c>
      <c r="Q2099" s="9" t="s">
        <v>54</v>
      </c>
      <c r="R2099" s="13">
        <v>2250000</v>
      </c>
      <c r="S2099" s="13">
        <v>2250000</v>
      </c>
      <c r="T2099" s="13">
        <v>2250000</v>
      </c>
      <c r="U2099" s="13">
        <v>562500</v>
      </c>
      <c r="V2099" s="13">
        <v>1687500</v>
      </c>
      <c r="AF2099" s="51">
        <f t="shared" si="29"/>
        <v>1687500</v>
      </c>
      <c r="AH2099" s="11">
        <v>42495</v>
      </c>
      <c r="AI2099" s="11">
        <v>42719</v>
      </c>
      <c r="AJ2099" s="13">
        <v>2250797</v>
      </c>
      <c r="AK2099" s="13">
        <v>562500</v>
      </c>
    </row>
    <row r="2100" spans="1:131" ht="30" customHeight="1" x14ac:dyDescent="0.25">
      <c r="A2100" s="9">
        <v>1464</v>
      </c>
      <c r="B2100" s="10" t="s">
        <v>4273</v>
      </c>
      <c r="C2100" s="9" t="s">
        <v>4274</v>
      </c>
      <c r="E2100" s="9" t="s">
        <v>3084</v>
      </c>
      <c r="F2100" s="9" t="s">
        <v>3085</v>
      </c>
      <c r="H2100" s="9" t="s">
        <v>906</v>
      </c>
      <c r="I2100" s="9" t="s">
        <v>35</v>
      </c>
      <c r="M2100" s="9" t="s">
        <v>335</v>
      </c>
      <c r="O2100" s="9">
        <v>29</v>
      </c>
      <c r="AF2100" s="51">
        <f t="shared" si="29"/>
        <v>0</v>
      </c>
    </row>
    <row r="2101" spans="1:131" ht="46.5" customHeight="1" x14ac:dyDescent="0.25">
      <c r="A2101" s="9">
        <v>1465</v>
      </c>
      <c r="B2101" s="10" t="s">
        <v>4275</v>
      </c>
      <c r="C2101" s="9" t="s">
        <v>4276</v>
      </c>
      <c r="E2101" s="9" t="s">
        <v>4277</v>
      </c>
      <c r="F2101" s="9" t="s">
        <v>1010</v>
      </c>
      <c r="H2101" s="9" t="s">
        <v>906</v>
      </c>
      <c r="I2101" s="9" t="s">
        <v>25</v>
      </c>
      <c r="M2101" s="9" t="s">
        <v>20</v>
      </c>
      <c r="O2101" s="9">
        <v>29</v>
      </c>
      <c r="AF2101" s="51">
        <f t="shared" si="29"/>
        <v>0</v>
      </c>
    </row>
    <row r="2102" spans="1:131" ht="19.5" customHeight="1" x14ac:dyDescent="0.25">
      <c r="A2102" s="9">
        <v>1466</v>
      </c>
      <c r="B2102" s="10" t="s">
        <v>4278</v>
      </c>
      <c r="C2102" s="9" t="s">
        <v>4279</v>
      </c>
      <c r="E2102" s="9" t="s">
        <v>168</v>
      </c>
      <c r="F2102" s="9" t="s">
        <v>3652</v>
      </c>
      <c r="H2102" s="9" t="s">
        <v>906</v>
      </c>
      <c r="I2102" s="9" t="s">
        <v>25</v>
      </c>
      <c r="O2102" s="9">
        <v>27</v>
      </c>
      <c r="AF2102" s="51">
        <f t="shared" si="29"/>
        <v>0</v>
      </c>
    </row>
    <row r="2103" spans="1:131" ht="19.5" customHeight="1" x14ac:dyDescent="0.25">
      <c r="A2103" s="9">
        <v>1467</v>
      </c>
      <c r="B2103" s="10" t="s">
        <v>4280</v>
      </c>
      <c r="C2103" s="9" t="s">
        <v>4281</v>
      </c>
      <c r="E2103" s="9" t="s">
        <v>4282</v>
      </c>
      <c r="F2103" s="9" t="s">
        <v>4283</v>
      </c>
      <c r="H2103" s="9" t="s">
        <v>906</v>
      </c>
      <c r="I2103" s="9" t="s">
        <v>25</v>
      </c>
      <c r="M2103" s="9" t="s">
        <v>20</v>
      </c>
      <c r="O2103" s="9">
        <v>28</v>
      </c>
      <c r="AF2103" s="51">
        <f t="shared" si="29"/>
        <v>0</v>
      </c>
    </row>
    <row r="2104" spans="1:131" ht="19.5" customHeight="1" x14ac:dyDescent="0.25">
      <c r="A2104" s="9">
        <v>1468</v>
      </c>
      <c r="B2104" s="10" t="s">
        <v>4284</v>
      </c>
      <c r="C2104" s="9" t="s">
        <v>4285</v>
      </c>
      <c r="E2104" s="9" t="s">
        <v>4286</v>
      </c>
      <c r="F2104" s="9" t="s">
        <v>4287</v>
      </c>
      <c r="H2104" s="9" t="s">
        <v>906</v>
      </c>
      <c r="I2104" s="9" t="s">
        <v>25</v>
      </c>
      <c r="M2104" s="9" t="s">
        <v>20</v>
      </c>
      <c r="O2104" s="9">
        <v>32</v>
      </c>
      <c r="AF2104" s="51">
        <f t="shared" si="29"/>
        <v>0</v>
      </c>
    </row>
    <row r="2105" spans="1:131" ht="27" customHeight="1" x14ac:dyDescent="0.25">
      <c r="A2105" s="9">
        <v>1469</v>
      </c>
      <c r="B2105" s="10" t="s">
        <v>4288</v>
      </c>
      <c r="C2105" s="9" t="s">
        <v>4289</v>
      </c>
      <c r="E2105" s="9" t="s">
        <v>4290</v>
      </c>
      <c r="F2105" s="9" t="s">
        <v>19</v>
      </c>
      <c r="H2105" s="9" t="s">
        <v>202</v>
      </c>
      <c r="I2105" s="9" t="s">
        <v>28</v>
      </c>
      <c r="J2105" s="129">
        <v>42279</v>
      </c>
      <c r="K2105" s="129">
        <v>42073</v>
      </c>
      <c r="L2105" s="129">
        <v>42490</v>
      </c>
      <c r="O2105" s="9">
        <v>28</v>
      </c>
      <c r="Q2105" s="9" t="s">
        <v>54</v>
      </c>
      <c r="R2105" s="13">
        <v>12115960</v>
      </c>
      <c r="S2105" s="13">
        <v>8180960</v>
      </c>
      <c r="T2105" s="13">
        <v>8180960</v>
      </c>
      <c r="U2105" s="13">
        <v>2045240</v>
      </c>
      <c r="AF2105" s="51">
        <f t="shared" si="29"/>
        <v>0</v>
      </c>
      <c r="AG2105" s="45">
        <v>6000000</v>
      </c>
      <c r="AH2105" s="11">
        <v>42073</v>
      </c>
      <c r="AI2105" s="11">
        <v>42490</v>
      </c>
      <c r="AJ2105" s="13">
        <v>12145474</v>
      </c>
      <c r="AK2105" s="13">
        <v>2045240</v>
      </c>
    </row>
    <row r="2106" spans="1:131" ht="19.5" customHeight="1" x14ac:dyDescent="0.25">
      <c r="A2106" s="9">
        <v>1470</v>
      </c>
      <c r="B2106" s="10" t="s">
        <v>4291</v>
      </c>
      <c r="C2106" s="9" t="s">
        <v>4292</v>
      </c>
      <c r="E2106" s="9" t="s">
        <v>4293</v>
      </c>
      <c r="F2106" s="9" t="s">
        <v>4294</v>
      </c>
      <c r="H2106" s="9" t="s">
        <v>202</v>
      </c>
      <c r="I2106" s="9" t="s">
        <v>122</v>
      </c>
      <c r="J2106" s="129">
        <v>42491</v>
      </c>
      <c r="K2106" s="129">
        <v>42409</v>
      </c>
      <c r="L2106" s="129">
        <v>42767</v>
      </c>
      <c r="O2106" s="9">
        <v>28</v>
      </c>
      <c r="Q2106" s="9" t="s">
        <v>54</v>
      </c>
      <c r="S2106" s="13">
        <v>26869320</v>
      </c>
      <c r="T2106" s="13">
        <v>26869320</v>
      </c>
      <c r="U2106" s="13">
        <v>6717330</v>
      </c>
      <c r="AF2106" s="51">
        <f t="shared" si="29"/>
        <v>0</v>
      </c>
      <c r="AH2106" s="11">
        <v>42409</v>
      </c>
      <c r="AI2106" s="11">
        <v>43295</v>
      </c>
      <c r="AJ2106" s="13">
        <v>23844902</v>
      </c>
      <c r="AK2106" s="13">
        <v>5961226</v>
      </c>
    </row>
    <row r="2107" spans="1:131" s="18" customFormat="1" ht="19.5" customHeight="1" x14ac:dyDescent="0.25">
      <c r="A2107" s="18">
        <v>1470</v>
      </c>
      <c r="B2107" s="17" t="s">
        <v>4291</v>
      </c>
      <c r="C2107" s="18" t="s">
        <v>6995</v>
      </c>
      <c r="D2107" s="19">
        <v>43425</v>
      </c>
      <c r="G2107" s="19"/>
      <c r="J2107" s="130"/>
      <c r="K2107" s="130"/>
      <c r="L2107" s="130">
        <v>43295</v>
      </c>
      <c r="R2107" s="20"/>
      <c r="S2107" s="20"/>
      <c r="T2107" s="20"/>
      <c r="U2107" s="20"/>
      <c r="V2107" s="20"/>
      <c r="W2107" s="20"/>
      <c r="X2107" s="20"/>
      <c r="Y2107" s="20"/>
      <c r="Z2107" s="20"/>
      <c r="AA2107" s="20"/>
      <c r="AB2107" s="20"/>
      <c r="AC2107" s="20"/>
      <c r="AD2107" s="20"/>
      <c r="AE2107" s="20"/>
      <c r="AF2107" s="80"/>
      <c r="AG2107" s="46"/>
      <c r="AH2107" s="19"/>
      <c r="AI2107" s="19"/>
      <c r="AJ2107" s="20"/>
      <c r="AK2107" s="20"/>
      <c r="AL2107" s="19"/>
      <c r="AM2107" s="19"/>
      <c r="AN2107" s="20"/>
      <c r="AO2107" s="20"/>
      <c r="AP2107" s="19"/>
      <c r="AQ2107" s="19"/>
      <c r="AR2107" s="20"/>
      <c r="AS2107" s="20"/>
      <c r="AT2107" s="19"/>
      <c r="AU2107" s="19"/>
      <c r="AV2107" s="20"/>
      <c r="AW2107" s="20"/>
      <c r="AX2107" s="19"/>
      <c r="AY2107" s="19"/>
      <c r="AZ2107" s="20"/>
      <c r="BA2107" s="20"/>
      <c r="BB2107" s="19"/>
      <c r="BC2107" s="19"/>
      <c r="BD2107" s="20"/>
      <c r="BE2107" s="20"/>
      <c r="BF2107" s="19"/>
      <c r="BG2107" s="19"/>
      <c r="BH2107" s="20"/>
      <c r="BI2107" s="20"/>
      <c r="BJ2107" s="19"/>
      <c r="BK2107" s="19"/>
      <c r="BL2107" s="20"/>
      <c r="BM2107" s="20"/>
      <c r="BN2107" s="19"/>
      <c r="BO2107" s="19"/>
      <c r="BP2107" s="20"/>
      <c r="BQ2107" s="20"/>
      <c r="BT2107" s="20"/>
      <c r="BU2107" s="20"/>
      <c r="BX2107" s="20"/>
      <c r="BY2107" s="20"/>
      <c r="CB2107" s="20"/>
      <c r="CC2107" s="20"/>
      <c r="CF2107" s="20"/>
      <c r="CG2107" s="20"/>
      <c r="CJ2107" s="20"/>
      <c r="CK2107" s="20"/>
      <c r="CN2107" s="20"/>
      <c r="CO2107" s="20"/>
      <c r="CP2107" s="19"/>
      <c r="CQ2107" s="19"/>
      <c r="CR2107" s="20"/>
      <c r="CS2107" s="20"/>
      <c r="CT2107" s="19"/>
      <c r="CU2107" s="19"/>
      <c r="CV2107" s="20"/>
      <c r="CW2107" s="20"/>
      <c r="CX2107" s="96"/>
      <c r="CY2107" s="96"/>
      <c r="CZ2107" s="20"/>
      <c r="DA2107" s="20"/>
      <c r="DB2107" s="96"/>
      <c r="DC2107" s="96"/>
      <c r="DD2107" s="20"/>
      <c r="DE2107" s="20"/>
      <c r="DF2107" s="96"/>
      <c r="DG2107" s="96"/>
      <c r="DH2107" s="20"/>
      <c r="DI2107" s="20"/>
      <c r="DJ2107" s="96"/>
      <c r="DK2107" s="96"/>
      <c r="DL2107" s="20"/>
      <c r="DM2107" s="20"/>
      <c r="DN2107" s="96"/>
      <c r="DO2107" s="96"/>
      <c r="DP2107" s="20"/>
      <c r="DQ2107" s="20"/>
      <c r="DR2107" s="96"/>
      <c r="DS2107" s="96"/>
      <c r="DT2107" s="20"/>
      <c r="DU2107" s="20"/>
      <c r="DV2107" s="96"/>
      <c r="DW2107" s="96"/>
      <c r="DX2107" s="20"/>
      <c r="DY2107" s="20"/>
      <c r="DZ2107" s="56"/>
      <c r="EA2107" s="57"/>
    </row>
    <row r="2108" spans="1:131" ht="19.5" customHeight="1" x14ac:dyDescent="0.25">
      <c r="A2108" s="9">
        <v>1471</v>
      </c>
      <c r="B2108" s="10" t="s">
        <v>4295</v>
      </c>
      <c r="C2108" s="9" t="s">
        <v>4296</v>
      </c>
      <c r="E2108" s="9" t="s">
        <v>3883</v>
      </c>
      <c r="F2108" s="9" t="s">
        <v>3886</v>
      </c>
      <c r="H2108" s="9" t="s">
        <v>202</v>
      </c>
      <c r="I2108" s="9" t="s">
        <v>35</v>
      </c>
      <c r="J2108" s="129">
        <v>42480</v>
      </c>
      <c r="K2108" s="129">
        <v>42458</v>
      </c>
      <c r="L2108" s="129">
        <v>42551</v>
      </c>
      <c r="O2108" s="9">
        <v>22</v>
      </c>
      <c r="Q2108" s="9" t="s">
        <v>61</v>
      </c>
      <c r="S2108" s="13">
        <v>16000000</v>
      </c>
      <c r="T2108" s="13">
        <v>16000000</v>
      </c>
      <c r="U2108" s="13">
        <v>4000000</v>
      </c>
      <c r="AF2108" s="51">
        <f t="shared" si="29"/>
        <v>0</v>
      </c>
      <c r="AH2108" s="11">
        <v>42458</v>
      </c>
      <c r="AI2108" s="11">
        <v>42551</v>
      </c>
      <c r="AJ2108" s="13">
        <v>16033566</v>
      </c>
      <c r="AK2108" s="13">
        <v>4000000</v>
      </c>
    </row>
    <row r="2109" spans="1:131" ht="19.5" customHeight="1" x14ac:dyDescent="0.25">
      <c r="A2109" s="9">
        <v>1472</v>
      </c>
      <c r="B2109" s="10" t="s">
        <v>4297</v>
      </c>
      <c r="C2109" s="9" t="s">
        <v>4298</v>
      </c>
      <c r="E2109" s="9" t="s">
        <v>4299</v>
      </c>
      <c r="F2109" s="9" t="s">
        <v>4300</v>
      </c>
      <c r="H2109" s="9" t="s">
        <v>202</v>
      </c>
      <c r="I2109" s="9" t="s">
        <v>28</v>
      </c>
      <c r="J2109" s="129">
        <v>42492</v>
      </c>
      <c r="K2109" s="129">
        <v>42450</v>
      </c>
      <c r="L2109" s="129">
        <v>42735</v>
      </c>
      <c r="O2109" s="9">
        <v>30</v>
      </c>
      <c r="Q2109" s="9" t="s">
        <v>54</v>
      </c>
      <c r="S2109" s="13">
        <v>7800000</v>
      </c>
      <c r="T2109" s="13">
        <v>7800000</v>
      </c>
      <c r="U2109" s="13">
        <v>1950000</v>
      </c>
      <c r="AF2109" s="51">
        <f t="shared" si="29"/>
        <v>0</v>
      </c>
    </row>
    <row r="2110" spans="1:131" s="18" customFormat="1" ht="19.5" customHeight="1" x14ac:dyDescent="0.25">
      <c r="A2110" s="18">
        <v>1472</v>
      </c>
      <c r="B2110" s="17" t="s">
        <v>4297</v>
      </c>
      <c r="C2110" s="18" t="s">
        <v>4298</v>
      </c>
      <c r="D2110" s="19">
        <v>42800</v>
      </c>
      <c r="G2110" s="19"/>
      <c r="J2110" s="130"/>
      <c r="K2110" s="130"/>
      <c r="L2110" s="130">
        <v>43008</v>
      </c>
      <c r="R2110" s="20"/>
      <c r="S2110" s="20"/>
      <c r="T2110" s="20"/>
      <c r="U2110" s="20"/>
      <c r="V2110" s="20"/>
      <c r="W2110" s="20"/>
      <c r="X2110" s="20"/>
      <c r="Y2110" s="20"/>
      <c r="Z2110" s="20"/>
      <c r="AA2110" s="20"/>
      <c r="AB2110" s="20"/>
      <c r="AC2110" s="20"/>
      <c r="AD2110" s="20"/>
      <c r="AE2110" s="20"/>
      <c r="AF2110" s="80"/>
      <c r="AG2110" s="46"/>
      <c r="AH2110" s="19"/>
      <c r="AI2110" s="19"/>
      <c r="AJ2110" s="20"/>
      <c r="AK2110" s="20"/>
      <c r="AL2110" s="19"/>
      <c r="AM2110" s="19"/>
      <c r="AN2110" s="20"/>
      <c r="AO2110" s="20"/>
      <c r="AP2110" s="19"/>
      <c r="AQ2110" s="19"/>
      <c r="AR2110" s="20"/>
      <c r="AS2110" s="20"/>
      <c r="AT2110" s="19"/>
      <c r="AU2110" s="19"/>
      <c r="AV2110" s="20"/>
      <c r="AW2110" s="20"/>
      <c r="AX2110" s="19"/>
      <c r="AY2110" s="19"/>
      <c r="AZ2110" s="20"/>
      <c r="BA2110" s="20"/>
      <c r="BB2110" s="19"/>
      <c r="BC2110" s="19"/>
      <c r="BD2110" s="20"/>
      <c r="BE2110" s="20"/>
      <c r="BF2110" s="19"/>
      <c r="BG2110" s="19"/>
      <c r="BH2110" s="20"/>
      <c r="BI2110" s="20"/>
      <c r="BJ2110" s="19"/>
      <c r="BK2110" s="19"/>
      <c r="BL2110" s="20"/>
      <c r="BM2110" s="20"/>
      <c r="BN2110" s="19"/>
      <c r="BO2110" s="19"/>
      <c r="BP2110" s="20"/>
      <c r="BQ2110" s="20"/>
      <c r="BT2110" s="20"/>
      <c r="BU2110" s="20"/>
      <c r="BX2110" s="20"/>
      <c r="BY2110" s="20"/>
      <c r="CB2110" s="20"/>
      <c r="CC2110" s="20"/>
      <c r="CF2110" s="20"/>
      <c r="CG2110" s="20"/>
      <c r="CJ2110" s="20"/>
      <c r="CK2110" s="20"/>
      <c r="CN2110" s="20"/>
      <c r="CO2110" s="20"/>
      <c r="CP2110" s="19"/>
      <c r="CQ2110" s="19"/>
      <c r="CR2110" s="20"/>
      <c r="CS2110" s="20"/>
      <c r="CT2110" s="19"/>
      <c r="CU2110" s="19"/>
      <c r="CV2110" s="20"/>
      <c r="CW2110" s="20"/>
      <c r="CX2110" s="96"/>
      <c r="CY2110" s="96"/>
      <c r="CZ2110" s="20"/>
      <c r="DA2110" s="20"/>
      <c r="DB2110" s="96"/>
      <c r="DC2110" s="96"/>
      <c r="DD2110" s="20"/>
      <c r="DE2110" s="20"/>
      <c r="DF2110" s="96"/>
      <c r="DG2110" s="96"/>
      <c r="DH2110" s="20"/>
      <c r="DI2110" s="20"/>
      <c r="DJ2110" s="96"/>
      <c r="DK2110" s="96"/>
      <c r="DL2110" s="20"/>
      <c r="DM2110" s="20"/>
      <c r="DN2110" s="96"/>
      <c r="DO2110" s="96"/>
      <c r="DP2110" s="20"/>
      <c r="DQ2110" s="20"/>
      <c r="DR2110" s="96"/>
      <c r="DS2110" s="96"/>
      <c r="DT2110" s="20"/>
      <c r="DU2110" s="20"/>
      <c r="DV2110" s="96"/>
      <c r="DW2110" s="96"/>
      <c r="DX2110" s="20"/>
      <c r="DY2110" s="20"/>
      <c r="DZ2110" s="56"/>
      <c r="EA2110" s="57"/>
    </row>
    <row r="2111" spans="1:131" ht="19.5" customHeight="1" x14ac:dyDescent="0.25">
      <c r="A2111" s="9">
        <v>1473</v>
      </c>
      <c r="B2111" s="10" t="s">
        <v>4301</v>
      </c>
      <c r="C2111" s="9" t="s">
        <v>4302</v>
      </c>
      <c r="E2111" s="9" t="s">
        <v>3919</v>
      </c>
      <c r="F2111" s="9" t="s">
        <v>3920</v>
      </c>
      <c r="H2111" s="9" t="s">
        <v>202</v>
      </c>
      <c r="I2111" s="9" t="s">
        <v>1093</v>
      </c>
      <c r="J2111" s="129">
        <v>42510</v>
      </c>
      <c r="K2111" s="129">
        <v>42263</v>
      </c>
      <c r="L2111" s="129">
        <v>42852</v>
      </c>
      <c r="O2111" s="9">
        <v>29</v>
      </c>
      <c r="Q2111" s="9" t="s">
        <v>54</v>
      </c>
      <c r="S2111" s="13">
        <v>13000000</v>
      </c>
      <c r="T2111" s="13">
        <v>13000000</v>
      </c>
      <c r="U2111" s="13">
        <v>3250000</v>
      </c>
      <c r="AF2111" s="51">
        <f t="shared" si="29"/>
        <v>0</v>
      </c>
      <c r="AG2111" s="45">
        <v>9750000</v>
      </c>
      <c r="AH2111" s="11">
        <v>42263</v>
      </c>
      <c r="AI2111" s="11">
        <v>42852</v>
      </c>
      <c r="AJ2111" s="13">
        <v>13099278</v>
      </c>
      <c r="AK2111" s="13">
        <v>3250000</v>
      </c>
    </row>
    <row r="2112" spans="1:131" ht="19.5" customHeight="1" x14ac:dyDescent="0.25">
      <c r="A2112" s="9">
        <v>1474</v>
      </c>
      <c r="B2112" s="10" t="s">
        <v>4305</v>
      </c>
      <c r="C2112" s="9" t="s">
        <v>4303</v>
      </c>
      <c r="E2112" s="9" t="s">
        <v>351</v>
      </c>
      <c r="F2112" s="9" t="s">
        <v>4304</v>
      </c>
      <c r="H2112" s="9" t="s">
        <v>202</v>
      </c>
      <c r="I2112" s="9" t="s">
        <v>78</v>
      </c>
      <c r="J2112" s="129">
        <v>42233</v>
      </c>
      <c r="K2112" s="129">
        <v>42174</v>
      </c>
      <c r="L2112" s="129">
        <v>42268</v>
      </c>
      <c r="O2112" s="9">
        <v>23</v>
      </c>
      <c r="Q2112" s="9" t="s">
        <v>54</v>
      </c>
      <c r="S2112" s="13">
        <v>3200000</v>
      </c>
      <c r="T2112" s="13">
        <v>3200000</v>
      </c>
      <c r="U2112" s="13">
        <v>800000</v>
      </c>
      <c r="AF2112" s="51">
        <f t="shared" si="29"/>
        <v>0</v>
      </c>
      <c r="AH2112" s="11">
        <v>42174</v>
      </c>
      <c r="AI2112" s="11">
        <v>42349</v>
      </c>
      <c r="AJ2112" s="13">
        <v>3027140</v>
      </c>
      <c r="AK2112" s="13">
        <v>756785</v>
      </c>
    </row>
    <row r="2113" spans="1:131" s="18" customFormat="1" ht="19.5" customHeight="1" x14ac:dyDescent="0.25">
      <c r="A2113" s="18">
        <v>1474</v>
      </c>
      <c r="B2113" s="17" t="s">
        <v>4305</v>
      </c>
      <c r="C2113" s="18" t="s">
        <v>4303</v>
      </c>
      <c r="D2113" s="19">
        <v>42606</v>
      </c>
      <c r="G2113" s="19"/>
      <c r="J2113" s="130"/>
      <c r="K2113" s="130"/>
      <c r="L2113" s="130">
        <v>42349</v>
      </c>
      <c r="R2113" s="20"/>
      <c r="S2113" s="20"/>
      <c r="T2113" s="20"/>
      <c r="U2113" s="20"/>
      <c r="V2113" s="20"/>
      <c r="W2113" s="20"/>
      <c r="X2113" s="20"/>
      <c r="Y2113" s="20"/>
      <c r="Z2113" s="20"/>
      <c r="AA2113" s="20"/>
      <c r="AB2113" s="20"/>
      <c r="AC2113" s="20"/>
      <c r="AD2113" s="20"/>
      <c r="AE2113" s="20"/>
      <c r="AF2113" s="80"/>
      <c r="AG2113" s="46"/>
      <c r="AH2113" s="19"/>
      <c r="AI2113" s="19"/>
      <c r="AJ2113" s="20"/>
      <c r="AK2113" s="20"/>
      <c r="AL2113" s="19"/>
      <c r="AM2113" s="19"/>
      <c r="AN2113" s="20"/>
      <c r="AO2113" s="20"/>
      <c r="AP2113" s="19"/>
      <c r="AQ2113" s="19"/>
      <c r="AR2113" s="20"/>
      <c r="AS2113" s="20"/>
      <c r="AT2113" s="19"/>
      <c r="AU2113" s="19"/>
      <c r="AV2113" s="20"/>
      <c r="AW2113" s="20"/>
      <c r="AX2113" s="19"/>
      <c r="AY2113" s="19"/>
      <c r="AZ2113" s="20"/>
      <c r="BA2113" s="20"/>
      <c r="BB2113" s="19"/>
      <c r="BC2113" s="19"/>
      <c r="BD2113" s="20"/>
      <c r="BE2113" s="20"/>
      <c r="BF2113" s="19"/>
      <c r="BG2113" s="19"/>
      <c r="BH2113" s="20"/>
      <c r="BI2113" s="20"/>
      <c r="BJ2113" s="19"/>
      <c r="BK2113" s="19"/>
      <c r="BL2113" s="20"/>
      <c r="BM2113" s="20"/>
      <c r="BN2113" s="19"/>
      <c r="BO2113" s="19"/>
      <c r="BP2113" s="20"/>
      <c r="BQ2113" s="20"/>
      <c r="BT2113" s="20"/>
      <c r="BU2113" s="20"/>
      <c r="BX2113" s="20"/>
      <c r="BY2113" s="20"/>
      <c r="CB2113" s="20"/>
      <c r="CC2113" s="20"/>
      <c r="CF2113" s="20"/>
      <c r="CG2113" s="20"/>
      <c r="CJ2113" s="20"/>
      <c r="CK2113" s="20"/>
      <c r="CN2113" s="20"/>
      <c r="CO2113" s="20"/>
      <c r="CP2113" s="19"/>
      <c r="CQ2113" s="19"/>
      <c r="CR2113" s="20"/>
      <c r="CS2113" s="20"/>
      <c r="CT2113" s="19"/>
      <c r="CU2113" s="19"/>
      <c r="CV2113" s="20"/>
      <c r="CW2113" s="20"/>
      <c r="CX2113" s="96"/>
      <c r="CY2113" s="96"/>
      <c r="CZ2113" s="20"/>
      <c r="DA2113" s="20"/>
      <c r="DB2113" s="96"/>
      <c r="DC2113" s="96"/>
      <c r="DD2113" s="20"/>
      <c r="DE2113" s="20"/>
      <c r="DF2113" s="96"/>
      <c r="DG2113" s="96"/>
      <c r="DH2113" s="20"/>
      <c r="DI2113" s="20"/>
      <c r="DJ2113" s="96"/>
      <c r="DK2113" s="96"/>
      <c r="DL2113" s="20"/>
      <c r="DM2113" s="20"/>
      <c r="DN2113" s="96"/>
      <c r="DO2113" s="96"/>
      <c r="DP2113" s="20"/>
      <c r="DQ2113" s="20"/>
      <c r="DR2113" s="96"/>
      <c r="DS2113" s="96"/>
      <c r="DT2113" s="20"/>
      <c r="DU2113" s="20"/>
      <c r="DV2113" s="96"/>
      <c r="DW2113" s="96"/>
      <c r="DX2113" s="20"/>
      <c r="DY2113" s="20"/>
      <c r="DZ2113" s="56"/>
      <c r="EA2113" s="57"/>
    </row>
    <row r="2114" spans="1:131" ht="19.5" customHeight="1" x14ac:dyDescent="0.25">
      <c r="A2114" s="9">
        <v>1475</v>
      </c>
      <c r="B2114" s="10" t="s">
        <v>4306</v>
      </c>
      <c r="C2114" s="9" t="s">
        <v>4307</v>
      </c>
      <c r="E2114" s="9" t="s">
        <v>2283</v>
      </c>
      <c r="F2114" s="9" t="s">
        <v>3794</v>
      </c>
      <c r="H2114" s="9" t="s">
        <v>202</v>
      </c>
      <c r="I2114" s="9" t="s">
        <v>4248</v>
      </c>
      <c r="J2114" s="129">
        <v>42500</v>
      </c>
      <c r="K2114" s="129">
        <v>42312</v>
      </c>
      <c r="L2114" s="129">
        <v>42855</v>
      </c>
      <c r="O2114" s="9">
        <v>29</v>
      </c>
      <c r="Q2114" s="9" t="s">
        <v>54</v>
      </c>
      <c r="S2114" s="13">
        <v>375000000</v>
      </c>
      <c r="T2114" s="13">
        <v>375000000</v>
      </c>
      <c r="U2114" s="13">
        <v>93750000</v>
      </c>
      <c r="AF2114" s="51">
        <f t="shared" ref="AF2114:AF2193" si="30">SUM(V2114:AE2114)</f>
        <v>0</v>
      </c>
      <c r="AH2114" s="11">
        <v>42312</v>
      </c>
      <c r="AI2114" s="11">
        <v>42460</v>
      </c>
      <c r="AJ2114" s="13">
        <v>19336630</v>
      </c>
      <c r="AK2114" s="13">
        <v>4834158</v>
      </c>
      <c r="AL2114" s="11">
        <v>42461</v>
      </c>
      <c r="AM2114" s="11">
        <v>42521</v>
      </c>
      <c r="AN2114" s="13">
        <v>84465206</v>
      </c>
      <c r="AO2114" s="13">
        <v>21116302</v>
      </c>
      <c r="AP2114" s="11">
        <v>42522</v>
      </c>
      <c r="AQ2114" s="11">
        <v>42551</v>
      </c>
      <c r="AR2114" s="13">
        <v>63821762</v>
      </c>
      <c r="AS2114" s="13">
        <v>15955441</v>
      </c>
      <c r="AT2114" s="11">
        <v>42552</v>
      </c>
      <c r="AU2114" s="11">
        <v>42643</v>
      </c>
      <c r="AV2114" s="13">
        <v>163380573</v>
      </c>
      <c r="AW2114" s="13">
        <v>40845143</v>
      </c>
      <c r="AX2114" s="11">
        <v>42644</v>
      </c>
      <c r="AY2114" s="11">
        <v>42674</v>
      </c>
      <c r="AZ2114" s="13">
        <v>15281210</v>
      </c>
      <c r="BA2114" s="13">
        <v>3820303</v>
      </c>
      <c r="BB2114" s="11">
        <v>42675</v>
      </c>
      <c r="BC2114" s="11">
        <v>42704</v>
      </c>
      <c r="BD2114" s="13">
        <v>697241</v>
      </c>
      <c r="BE2114" s="13">
        <v>174310</v>
      </c>
      <c r="BF2114" s="11">
        <v>42705</v>
      </c>
      <c r="BG2114" s="11">
        <v>42735</v>
      </c>
      <c r="BH2114" s="13">
        <v>18633062</v>
      </c>
      <c r="BI2114" s="13">
        <v>4658266</v>
      </c>
      <c r="BJ2114" s="11">
        <v>42736</v>
      </c>
      <c r="BK2114" s="11">
        <v>42766</v>
      </c>
      <c r="BL2114" s="13">
        <v>3591047</v>
      </c>
      <c r="BM2114" s="13">
        <v>897762</v>
      </c>
      <c r="BN2114" s="11">
        <v>42767</v>
      </c>
      <c r="BO2114" s="11">
        <v>42855</v>
      </c>
      <c r="BP2114" s="13">
        <v>3811608</v>
      </c>
      <c r="BQ2114" s="13">
        <v>952902</v>
      </c>
      <c r="BR2114" s="11">
        <v>42312</v>
      </c>
      <c r="BS2114" s="11">
        <v>42855</v>
      </c>
      <c r="BT2114" s="13">
        <v>378650791</v>
      </c>
      <c r="BU2114" s="13">
        <v>495413</v>
      </c>
      <c r="DZ2114" s="54">
        <v>378650791</v>
      </c>
      <c r="EA2114" s="55">
        <v>93750000</v>
      </c>
    </row>
    <row r="2115" spans="1:131" ht="19.5" customHeight="1" x14ac:dyDescent="0.25">
      <c r="A2115" s="9">
        <v>1476</v>
      </c>
      <c r="B2115" s="10" t="s">
        <v>4309</v>
      </c>
      <c r="C2115" s="9" t="s">
        <v>4310</v>
      </c>
      <c r="E2115" s="9" t="s">
        <v>4311</v>
      </c>
      <c r="F2115" s="9" t="s">
        <v>2305</v>
      </c>
      <c r="H2115" s="9" t="s">
        <v>202</v>
      </c>
      <c r="I2115" s="9" t="s">
        <v>35</v>
      </c>
      <c r="J2115" s="129">
        <v>42485</v>
      </c>
      <c r="K2115" s="129">
        <v>42335</v>
      </c>
      <c r="L2115" s="129">
        <v>42916</v>
      </c>
      <c r="O2115" s="9">
        <v>29</v>
      </c>
      <c r="Q2115" s="9" t="s">
        <v>54</v>
      </c>
      <c r="S2115" s="13">
        <v>4275000000</v>
      </c>
      <c r="T2115" s="13">
        <v>4275000000</v>
      </c>
      <c r="U2115" s="13">
        <v>1068750000</v>
      </c>
      <c r="AF2115" s="51">
        <f t="shared" si="30"/>
        <v>0</v>
      </c>
      <c r="AH2115" s="11">
        <v>42333</v>
      </c>
      <c r="AI2115" s="11">
        <v>42369</v>
      </c>
      <c r="AJ2115" s="13">
        <v>2325613</v>
      </c>
      <c r="AK2115" s="13">
        <v>581403</v>
      </c>
      <c r="AL2115" s="11">
        <v>42370</v>
      </c>
      <c r="AM2115" s="11">
        <v>42460</v>
      </c>
      <c r="AN2115" s="13">
        <v>71822446</v>
      </c>
      <c r="AO2115" s="13">
        <v>17955612</v>
      </c>
      <c r="AP2115" s="11">
        <v>42461</v>
      </c>
      <c r="AQ2115" s="11">
        <v>42551</v>
      </c>
      <c r="AR2115" s="13">
        <v>1010271251</v>
      </c>
      <c r="AS2115" s="13">
        <v>252567813</v>
      </c>
      <c r="AT2115" s="11">
        <v>42552</v>
      </c>
      <c r="AU2115" s="11">
        <v>42643</v>
      </c>
      <c r="AV2115" s="13">
        <v>1816507658</v>
      </c>
      <c r="AW2115" s="13">
        <v>454126915</v>
      </c>
      <c r="AX2115" s="11">
        <v>42644</v>
      </c>
      <c r="AY2115" s="11">
        <v>42735</v>
      </c>
      <c r="AZ2115" s="13">
        <v>577420617</v>
      </c>
      <c r="BA2115" s="13">
        <v>144355154</v>
      </c>
      <c r="BB2115" s="11">
        <v>42736</v>
      </c>
      <c r="BC2115" s="11">
        <v>42825</v>
      </c>
      <c r="BD2115" s="13">
        <v>19815689</v>
      </c>
      <c r="BE2115" s="13">
        <v>4953922</v>
      </c>
      <c r="BF2115" s="11">
        <v>42826</v>
      </c>
      <c r="BG2115" s="11">
        <v>42916</v>
      </c>
      <c r="BH2115" s="13">
        <v>30020553</v>
      </c>
      <c r="BI2115" s="13">
        <v>7505138</v>
      </c>
      <c r="BJ2115" s="11">
        <v>42333</v>
      </c>
      <c r="BK2115" s="11">
        <v>42916</v>
      </c>
      <c r="BL2115" s="13">
        <v>4005055639</v>
      </c>
      <c r="BM2115" s="13">
        <v>119217953</v>
      </c>
      <c r="DZ2115" s="54">
        <v>4005055639</v>
      </c>
      <c r="EA2115" s="55">
        <v>1001263910</v>
      </c>
    </row>
    <row r="2116" spans="1:131" ht="19.5" customHeight="1" x14ac:dyDescent="0.25">
      <c r="A2116" s="9">
        <v>1477</v>
      </c>
      <c r="B2116" s="10" t="s">
        <v>4312</v>
      </c>
      <c r="C2116" s="9" t="s">
        <v>4313</v>
      </c>
      <c r="E2116" s="9" t="s">
        <v>2437</v>
      </c>
      <c r="F2116" s="9" t="s">
        <v>4396</v>
      </c>
      <c r="H2116" s="9" t="s">
        <v>202</v>
      </c>
      <c r="I2116" s="9" t="s">
        <v>78</v>
      </c>
      <c r="J2116" s="129">
        <v>42461</v>
      </c>
      <c r="K2116" s="129">
        <v>42461</v>
      </c>
      <c r="L2116" s="129">
        <v>42772</v>
      </c>
      <c r="O2116" s="9">
        <v>28</v>
      </c>
      <c r="Q2116" s="9" t="s">
        <v>61</v>
      </c>
      <c r="S2116" s="13">
        <v>31328170</v>
      </c>
      <c r="T2116" s="13">
        <v>31328170</v>
      </c>
      <c r="U2116" s="13">
        <v>7832043</v>
      </c>
      <c r="AF2116" s="51">
        <f t="shared" si="30"/>
        <v>0</v>
      </c>
      <c r="AH2116" s="11">
        <v>42461</v>
      </c>
      <c r="AI2116" s="11">
        <v>42551</v>
      </c>
      <c r="AJ2116" s="13">
        <v>7030339</v>
      </c>
      <c r="AK2116" s="13">
        <v>1757585</v>
      </c>
      <c r="AL2116" s="11">
        <v>42552</v>
      </c>
      <c r="AM2116" s="11">
        <v>42643</v>
      </c>
      <c r="AN2116" s="13">
        <v>7668364</v>
      </c>
      <c r="AO2116" s="13">
        <v>1917091</v>
      </c>
      <c r="AP2116" s="11">
        <v>42644</v>
      </c>
      <c r="AQ2116" s="11">
        <v>42735</v>
      </c>
      <c r="AR2116" s="13">
        <v>7123865</v>
      </c>
      <c r="AS2116" s="13">
        <v>1780966</v>
      </c>
      <c r="AT2116" s="11">
        <v>42736</v>
      </c>
      <c r="AU2116" s="11">
        <v>42772</v>
      </c>
      <c r="AV2116" s="13">
        <v>8487905</v>
      </c>
      <c r="AW2116" s="13">
        <v>2121976</v>
      </c>
    </row>
    <row r="2117" spans="1:131" ht="34.5" customHeight="1" x14ac:dyDescent="0.25">
      <c r="A2117" s="9">
        <v>1478</v>
      </c>
      <c r="B2117" s="10" t="s">
        <v>4314</v>
      </c>
      <c r="C2117" s="9" t="s">
        <v>4315</v>
      </c>
      <c r="E2117" s="9" t="s">
        <v>4316</v>
      </c>
      <c r="F2117" s="9" t="s">
        <v>4317</v>
      </c>
      <c r="H2117" s="9" t="s">
        <v>202</v>
      </c>
      <c r="I2117" s="9" t="s">
        <v>78</v>
      </c>
      <c r="J2117" s="129">
        <v>42491</v>
      </c>
      <c r="K2117" s="129">
        <v>42371</v>
      </c>
      <c r="L2117" s="129">
        <v>42750</v>
      </c>
      <c r="O2117" s="9">
        <v>31</v>
      </c>
      <c r="Q2117" s="9" t="s">
        <v>54</v>
      </c>
      <c r="S2117" s="13">
        <v>10667000</v>
      </c>
      <c r="T2117" s="13">
        <v>10667000</v>
      </c>
      <c r="U2117" s="13">
        <v>2660750</v>
      </c>
      <c r="AF2117" s="51">
        <f t="shared" si="30"/>
        <v>0</v>
      </c>
      <c r="AG2117" s="45">
        <v>6000000</v>
      </c>
      <c r="AH2117" s="11">
        <v>42450</v>
      </c>
      <c r="AI2117" s="11">
        <v>42750</v>
      </c>
      <c r="AJ2117" s="13">
        <v>10639263</v>
      </c>
      <c r="AK2117" s="13">
        <v>2659816</v>
      </c>
    </row>
    <row r="2118" spans="1:131" ht="19.5" customHeight="1" x14ac:dyDescent="0.25">
      <c r="A2118" s="9">
        <v>1479</v>
      </c>
      <c r="B2118" s="10" t="s">
        <v>4318</v>
      </c>
      <c r="C2118" s="9" t="s">
        <v>4319</v>
      </c>
      <c r="E2118" s="9" t="s">
        <v>2511</v>
      </c>
      <c r="F2118" s="9" t="s">
        <v>525</v>
      </c>
      <c r="H2118" s="9" t="s">
        <v>202</v>
      </c>
      <c r="I2118" s="9" t="s">
        <v>78</v>
      </c>
      <c r="J2118" s="129">
        <v>42517</v>
      </c>
      <c r="K2118" s="129">
        <v>42517</v>
      </c>
      <c r="L2118" s="129">
        <v>42735</v>
      </c>
      <c r="O2118" s="9">
        <v>31</v>
      </c>
      <c r="Q2118" s="9" t="s">
        <v>54</v>
      </c>
      <c r="R2118" s="13">
        <v>18000000</v>
      </c>
      <c r="S2118" s="13">
        <v>18000000</v>
      </c>
      <c r="T2118" s="13">
        <v>18000000</v>
      </c>
      <c r="U2118" s="13">
        <v>4500000</v>
      </c>
      <c r="AF2118" s="51">
        <f t="shared" si="30"/>
        <v>0</v>
      </c>
      <c r="AH2118" s="11">
        <v>42517</v>
      </c>
      <c r="AI2118" s="11">
        <v>42900</v>
      </c>
      <c r="AJ2118" s="13">
        <v>78434751</v>
      </c>
      <c r="AK2118" s="13">
        <v>19462899</v>
      </c>
    </row>
    <row r="2119" spans="1:131" s="18" customFormat="1" ht="19.5" customHeight="1" x14ac:dyDescent="0.25">
      <c r="A2119" s="18">
        <v>1479</v>
      </c>
      <c r="B2119" s="17" t="s">
        <v>4318</v>
      </c>
      <c r="C2119" s="18" t="s">
        <v>5146</v>
      </c>
      <c r="D2119" s="19">
        <v>42801</v>
      </c>
      <c r="G2119" s="19"/>
      <c r="J2119" s="130"/>
      <c r="K2119" s="130"/>
      <c r="L2119" s="130">
        <v>43100</v>
      </c>
      <c r="R2119" s="20">
        <v>77851596</v>
      </c>
      <c r="S2119" s="20">
        <v>77851596</v>
      </c>
      <c r="T2119" s="20">
        <v>77851596</v>
      </c>
      <c r="U2119" s="20">
        <v>19462899</v>
      </c>
      <c r="V2119" s="20"/>
      <c r="W2119" s="20"/>
      <c r="X2119" s="20"/>
      <c r="Y2119" s="20"/>
      <c r="Z2119" s="20"/>
      <c r="AA2119" s="20"/>
      <c r="AB2119" s="20"/>
      <c r="AC2119" s="20"/>
      <c r="AD2119" s="20"/>
      <c r="AE2119" s="20"/>
      <c r="AF2119" s="80"/>
      <c r="AG2119" s="46">
        <v>58000000</v>
      </c>
      <c r="AH2119" s="19"/>
      <c r="AI2119" s="19"/>
      <c r="AJ2119" s="20"/>
      <c r="AK2119" s="20"/>
      <c r="AL2119" s="19"/>
      <c r="AM2119" s="19"/>
      <c r="AN2119" s="20"/>
      <c r="AO2119" s="20"/>
      <c r="AP2119" s="19"/>
      <c r="AQ2119" s="19"/>
      <c r="AR2119" s="20"/>
      <c r="AS2119" s="20"/>
      <c r="AT2119" s="19"/>
      <c r="AU2119" s="19"/>
      <c r="AV2119" s="20"/>
      <c r="AW2119" s="20"/>
      <c r="AX2119" s="19"/>
      <c r="AY2119" s="19"/>
      <c r="AZ2119" s="20"/>
      <c r="BA2119" s="20"/>
      <c r="BB2119" s="19"/>
      <c r="BC2119" s="19"/>
      <c r="BD2119" s="20"/>
      <c r="BE2119" s="20"/>
      <c r="BF2119" s="19"/>
      <c r="BG2119" s="19"/>
      <c r="BH2119" s="20"/>
      <c r="BI2119" s="20"/>
      <c r="BJ2119" s="19"/>
      <c r="BK2119" s="19"/>
      <c r="BL2119" s="20"/>
      <c r="BM2119" s="20"/>
      <c r="BN2119" s="19"/>
      <c r="BO2119" s="19"/>
      <c r="BP2119" s="20"/>
      <c r="BQ2119" s="20"/>
      <c r="BT2119" s="20"/>
      <c r="BU2119" s="20"/>
      <c r="BX2119" s="20"/>
      <c r="BY2119" s="20"/>
      <c r="CB2119" s="20"/>
      <c r="CC2119" s="20"/>
      <c r="CF2119" s="20"/>
      <c r="CG2119" s="20"/>
      <c r="CJ2119" s="20"/>
      <c r="CK2119" s="20"/>
      <c r="CN2119" s="20"/>
      <c r="CO2119" s="20"/>
      <c r="CP2119" s="19"/>
      <c r="CQ2119" s="19"/>
      <c r="CR2119" s="20"/>
      <c r="CS2119" s="20"/>
      <c r="CT2119" s="19"/>
      <c r="CU2119" s="19"/>
      <c r="CV2119" s="20"/>
      <c r="CW2119" s="20"/>
      <c r="CX2119" s="96"/>
      <c r="CY2119" s="96"/>
      <c r="CZ2119" s="20"/>
      <c r="DA2119" s="20"/>
      <c r="DB2119" s="96"/>
      <c r="DC2119" s="96"/>
      <c r="DD2119" s="20"/>
      <c r="DE2119" s="20"/>
      <c r="DF2119" s="96"/>
      <c r="DG2119" s="96"/>
      <c r="DH2119" s="20"/>
      <c r="DI2119" s="20"/>
      <c r="DJ2119" s="96"/>
      <c r="DK2119" s="96"/>
      <c r="DL2119" s="20"/>
      <c r="DM2119" s="20"/>
      <c r="DN2119" s="96"/>
      <c r="DO2119" s="96"/>
      <c r="DP2119" s="20"/>
      <c r="DQ2119" s="20"/>
      <c r="DR2119" s="96"/>
      <c r="DS2119" s="96"/>
      <c r="DT2119" s="20"/>
      <c r="DU2119" s="20"/>
      <c r="DV2119" s="96"/>
      <c r="DW2119" s="96"/>
      <c r="DX2119" s="20"/>
      <c r="DY2119" s="20"/>
      <c r="DZ2119" s="56"/>
      <c r="EA2119" s="57"/>
    </row>
    <row r="2120" spans="1:131" ht="19.5" customHeight="1" x14ac:dyDescent="0.25">
      <c r="A2120" s="9">
        <v>1480</v>
      </c>
      <c r="B2120" s="10" t="s">
        <v>4320</v>
      </c>
      <c r="C2120" s="9" t="s">
        <v>4321</v>
      </c>
      <c r="E2120" s="9" t="s">
        <v>3417</v>
      </c>
      <c r="F2120" s="9" t="s">
        <v>493</v>
      </c>
      <c r="H2120" s="9" t="s">
        <v>202</v>
      </c>
      <c r="I2120" s="9" t="s">
        <v>3432</v>
      </c>
      <c r="J2120" s="129">
        <v>42493</v>
      </c>
      <c r="K2120" s="129">
        <v>42388</v>
      </c>
      <c r="L2120" s="129">
        <v>42744</v>
      </c>
      <c r="O2120" s="9">
        <v>30</v>
      </c>
      <c r="Q2120" s="9" t="s">
        <v>61</v>
      </c>
      <c r="S2120" s="13">
        <v>391097889</v>
      </c>
      <c r="T2120" s="13">
        <v>391097889</v>
      </c>
      <c r="U2120" s="13">
        <v>97774472</v>
      </c>
      <c r="AF2120" s="51">
        <f t="shared" si="30"/>
        <v>0</v>
      </c>
      <c r="AH2120" s="11">
        <v>42388</v>
      </c>
      <c r="AI2120" s="11">
        <v>42490</v>
      </c>
      <c r="AJ2120" s="13">
        <v>25836912</v>
      </c>
      <c r="AK2120" s="13">
        <v>6459228</v>
      </c>
      <c r="AL2120" s="11">
        <v>42491</v>
      </c>
      <c r="AM2120" s="11">
        <v>42521</v>
      </c>
      <c r="AN2120" s="13">
        <v>70158630</v>
      </c>
      <c r="AO2120" s="13">
        <v>17539658</v>
      </c>
      <c r="AP2120" s="11">
        <v>42522</v>
      </c>
      <c r="AQ2120" s="11">
        <v>42551</v>
      </c>
      <c r="AR2120" s="13">
        <v>160753742</v>
      </c>
      <c r="AS2120" s="13">
        <v>40188435</v>
      </c>
      <c r="AT2120" s="11">
        <v>42552</v>
      </c>
      <c r="AU2120" s="11">
        <v>42582</v>
      </c>
      <c r="AV2120" s="13">
        <v>84165920</v>
      </c>
      <c r="AW2120" s="13">
        <v>21041480</v>
      </c>
      <c r="AX2120" s="11">
        <v>42583</v>
      </c>
      <c r="AY2120" s="11">
        <v>42674</v>
      </c>
      <c r="AZ2120" s="13">
        <v>13054648</v>
      </c>
      <c r="BA2120" s="13">
        <v>3263662</v>
      </c>
      <c r="BB2120" s="11">
        <v>42675</v>
      </c>
      <c r="BC2120" s="11">
        <v>42744</v>
      </c>
      <c r="BD2120" s="13">
        <v>1105728</v>
      </c>
      <c r="BE2120" s="13">
        <v>276432</v>
      </c>
      <c r="BF2120" s="11">
        <v>42388</v>
      </c>
      <c r="BG2120" s="11">
        <v>42744</v>
      </c>
      <c r="BH2120" s="13">
        <v>399732662</v>
      </c>
      <c r="BI2120" s="13">
        <v>9005577</v>
      </c>
      <c r="DZ2120" s="54">
        <v>399732662</v>
      </c>
      <c r="EA2120" s="55">
        <v>97774472</v>
      </c>
    </row>
    <row r="2121" spans="1:131" ht="19.5" customHeight="1" x14ac:dyDescent="0.25">
      <c r="A2121" s="9">
        <v>1481</v>
      </c>
      <c r="B2121" s="10" t="s">
        <v>4323</v>
      </c>
      <c r="C2121" s="9" t="s">
        <v>4324</v>
      </c>
      <c r="E2121" s="9" t="s">
        <v>3316</v>
      </c>
      <c r="F2121" s="9" t="s">
        <v>4325</v>
      </c>
      <c r="H2121" s="9" t="s">
        <v>202</v>
      </c>
      <c r="I2121" s="9" t="s">
        <v>78</v>
      </c>
      <c r="J2121" s="129">
        <v>42527</v>
      </c>
      <c r="K2121" s="129">
        <v>42496</v>
      </c>
      <c r="L2121" s="129">
        <v>42673</v>
      </c>
      <c r="M2121" s="9" t="s">
        <v>20</v>
      </c>
      <c r="O2121" s="9">
        <v>30</v>
      </c>
      <c r="Q2121" s="9" t="s">
        <v>54</v>
      </c>
      <c r="R2121" s="13">
        <v>10000000</v>
      </c>
      <c r="S2121" s="13">
        <v>10000000</v>
      </c>
      <c r="T2121" s="13">
        <v>10000000</v>
      </c>
      <c r="U2121" s="13">
        <v>2500000</v>
      </c>
      <c r="AF2121" s="51">
        <f t="shared" si="30"/>
        <v>0</v>
      </c>
      <c r="AH2121" s="11">
        <v>42496</v>
      </c>
      <c r="AI2121" s="11">
        <v>42673</v>
      </c>
      <c r="AJ2121" s="13">
        <v>10000000</v>
      </c>
      <c r="AK2121" s="13">
        <v>2500000</v>
      </c>
      <c r="AL2121" s="11">
        <v>43009</v>
      </c>
      <c r="AM2121" s="11">
        <v>43100</v>
      </c>
      <c r="AN2121" s="13">
        <v>2240000</v>
      </c>
      <c r="AO2121" s="13">
        <v>560000</v>
      </c>
      <c r="AP2121" s="11">
        <v>43101</v>
      </c>
      <c r="AQ2121" s="11">
        <v>43190</v>
      </c>
      <c r="AR2121" s="13">
        <v>1652399</v>
      </c>
      <c r="AS2121" s="13">
        <v>413100</v>
      </c>
    </row>
    <row r="2122" spans="1:131" ht="19.5" customHeight="1" x14ac:dyDescent="0.25">
      <c r="A2122" s="9">
        <v>1482</v>
      </c>
      <c r="B2122" s="10" t="s">
        <v>4326</v>
      </c>
      <c r="C2122" s="9" t="s">
        <v>4327</v>
      </c>
      <c r="E2122" s="9" t="s">
        <v>2706</v>
      </c>
      <c r="F2122" s="9" t="s">
        <v>2386</v>
      </c>
      <c r="H2122" s="9" t="s">
        <v>202</v>
      </c>
      <c r="I2122" s="9" t="s">
        <v>25</v>
      </c>
      <c r="J2122" s="129">
        <v>42491</v>
      </c>
      <c r="K2122" s="129">
        <v>42387</v>
      </c>
      <c r="L2122" s="129">
        <v>42551</v>
      </c>
      <c r="O2122" s="9">
        <v>28</v>
      </c>
      <c r="Q2122" s="9" t="s">
        <v>54</v>
      </c>
      <c r="R2122" s="13">
        <v>9870000</v>
      </c>
      <c r="S2122" s="13">
        <v>9870000</v>
      </c>
      <c r="T2122" s="13">
        <v>9870000</v>
      </c>
      <c r="U2122" s="13">
        <v>2467000</v>
      </c>
      <c r="AF2122" s="51">
        <f t="shared" si="30"/>
        <v>0</v>
      </c>
      <c r="AH2122" s="11">
        <v>42387</v>
      </c>
      <c r="AI2122" s="11">
        <v>42551</v>
      </c>
      <c r="AJ2122" s="13">
        <v>9646014</v>
      </c>
      <c r="AK2122" s="13">
        <v>2411504</v>
      </c>
    </row>
    <row r="2123" spans="1:131" ht="19.5" customHeight="1" x14ac:dyDescent="0.25">
      <c r="A2123" s="9">
        <v>1483</v>
      </c>
      <c r="B2123" s="10" t="s">
        <v>4328</v>
      </c>
      <c r="C2123" s="9" t="s">
        <v>4329</v>
      </c>
      <c r="E2123" s="9" t="s">
        <v>3883</v>
      </c>
      <c r="F2123" s="9" t="s">
        <v>3886</v>
      </c>
      <c r="H2123" s="9" t="s">
        <v>202</v>
      </c>
      <c r="I2123" s="9" t="s">
        <v>881</v>
      </c>
      <c r="J2123" s="129">
        <v>42453</v>
      </c>
      <c r="K2123" s="129">
        <v>42486</v>
      </c>
      <c r="L2123" s="129">
        <v>42551</v>
      </c>
      <c r="O2123" s="9">
        <v>29</v>
      </c>
      <c r="Q2123" s="9" t="s">
        <v>61</v>
      </c>
      <c r="S2123" s="13">
        <v>628000</v>
      </c>
      <c r="T2123" s="13">
        <v>628000</v>
      </c>
      <c r="U2123" s="13">
        <v>157000</v>
      </c>
      <c r="AF2123" s="51">
        <f t="shared" si="30"/>
        <v>0</v>
      </c>
    </row>
    <row r="2124" spans="1:131" s="18" customFormat="1" ht="19.5" customHeight="1" x14ac:dyDescent="0.25">
      <c r="A2124" s="18">
        <v>1483</v>
      </c>
      <c r="B2124" s="17" t="s">
        <v>4328</v>
      </c>
      <c r="C2124" s="18" t="s">
        <v>4329</v>
      </c>
      <c r="D2124" s="19">
        <v>42541</v>
      </c>
      <c r="G2124" s="19"/>
      <c r="J2124" s="130">
        <v>42486</v>
      </c>
      <c r="K2124" s="130">
        <v>42453</v>
      </c>
      <c r="L2124" s="130"/>
      <c r="R2124" s="20"/>
      <c r="S2124" s="20"/>
      <c r="T2124" s="20"/>
      <c r="U2124" s="20"/>
      <c r="V2124" s="20"/>
      <c r="W2124" s="20"/>
      <c r="X2124" s="20"/>
      <c r="Y2124" s="20"/>
      <c r="Z2124" s="20"/>
      <c r="AA2124" s="20"/>
      <c r="AB2124" s="20"/>
      <c r="AC2124" s="20"/>
      <c r="AD2124" s="20"/>
      <c r="AE2124" s="20"/>
      <c r="AF2124" s="80"/>
      <c r="AG2124" s="46"/>
      <c r="AH2124" s="19"/>
      <c r="AI2124" s="19"/>
      <c r="AJ2124" s="20"/>
      <c r="AK2124" s="20"/>
      <c r="AL2124" s="19"/>
      <c r="AM2124" s="19"/>
      <c r="AN2124" s="20"/>
      <c r="AO2124" s="20"/>
      <c r="AP2124" s="19"/>
      <c r="AQ2124" s="19"/>
      <c r="AR2124" s="20"/>
      <c r="AS2124" s="20"/>
      <c r="AT2124" s="19"/>
      <c r="AU2124" s="19"/>
      <c r="AV2124" s="20"/>
      <c r="AW2124" s="20"/>
      <c r="AX2124" s="19"/>
      <c r="AY2124" s="19"/>
      <c r="AZ2124" s="20"/>
      <c r="BA2124" s="20"/>
      <c r="BB2124" s="19"/>
      <c r="BC2124" s="19"/>
      <c r="BD2124" s="20"/>
      <c r="BE2124" s="20"/>
      <c r="BF2124" s="19"/>
      <c r="BG2124" s="19"/>
      <c r="BH2124" s="20"/>
      <c r="BI2124" s="20"/>
      <c r="BJ2124" s="19"/>
      <c r="BK2124" s="19"/>
      <c r="BL2124" s="20"/>
      <c r="BM2124" s="20"/>
      <c r="BN2124" s="19"/>
      <c r="BO2124" s="19"/>
      <c r="BP2124" s="20"/>
      <c r="BQ2124" s="20"/>
      <c r="BT2124" s="20"/>
      <c r="BU2124" s="20"/>
      <c r="BX2124" s="20"/>
      <c r="BY2124" s="20"/>
      <c r="CB2124" s="20"/>
      <c r="CC2124" s="20"/>
      <c r="CF2124" s="20"/>
      <c r="CG2124" s="20"/>
      <c r="CJ2124" s="20"/>
      <c r="CK2124" s="20"/>
      <c r="CN2124" s="20"/>
      <c r="CO2124" s="20"/>
      <c r="CP2124" s="19"/>
      <c r="CQ2124" s="19"/>
      <c r="CR2124" s="20"/>
      <c r="CS2124" s="20"/>
      <c r="CT2124" s="19"/>
      <c r="CU2124" s="19"/>
      <c r="CV2124" s="20"/>
      <c r="CW2124" s="20"/>
      <c r="CX2124" s="96"/>
      <c r="CY2124" s="96"/>
      <c r="CZ2124" s="20"/>
      <c r="DA2124" s="20"/>
      <c r="DB2124" s="96"/>
      <c r="DC2124" s="96"/>
      <c r="DD2124" s="20"/>
      <c r="DE2124" s="20"/>
      <c r="DF2124" s="96"/>
      <c r="DG2124" s="96"/>
      <c r="DH2124" s="20"/>
      <c r="DI2124" s="20"/>
      <c r="DJ2124" s="96"/>
      <c r="DK2124" s="96"/>
      <c r="DL2124" s="20"/>
      <c r="DM2124" s="20"/>
      <c r="DN2124" s="96"/>
      <c r="DO2124" s="96"/>
      <c r="DP2124" s="20"/>
      <c r="DQ2124" s="20"/>
      <c r="DR2124" s="96"/>
      <c r="DS2124" s="96"/>
      <c r="DT2124" s="20"/>
      <c r="DU2124" s="20"/>
      <c r="DV2124" s="96"/>
      <c r="DW2124" s="96"/>
      <c r="DX2124" s="20"/>
      <c r="DY2124" s="20"/>
      <c r="DZ2124" s="56"/>
      <c r="EA2124" s="57"/>
    </row>
    <row r="2125" spans="1:131" ht="33" customHeight="1" x14ac:dyDescent="0.25">
      <c r="A2125" s="9">
        <v>1484</v>
      </c>
      <c r="B2125" s="10" t="s">
        <v>4330</v>
      </c>
      <c r="C2125" s="9" t="s">
        <v>4331</v>
      </c>
      <c r="E2125" s="9" t="s">
        <v>4332</v>
      </c>
      <c r="F2125" s="9" t="s">
        <v>746</v>
      </c>
      <c r="H2125" s="9" t="s">
        <v>202</v>
      </c>
      <c r="I2125" s="9" t="s">
        <v>25</v>
      </c>
      <c r="J2125" s="129">
        <v>42525</v>
      </c>
      <c r="K2125" s="129">
        <v>42492</v>
      </c>
      <c r="L2125" s="129">
        <v>42735</v>
      </c>
      <c r="O2125" s="9">
        <v>29</v>
      </c>
      <c r="Q2125" s="9" t="s">
        <v>54</v>
      </c>
      <c r="R2125" s="13">
        <v>32000000</v>
      </c>
      <c r="S2125" s="13">
        <v>32000000</v>
      </c>
      <c r="T2125" s="13">
        <v>32000000</v>
      </c>
      <c r="U2125" s="13">
        <v>8000000</v>
      </c>
      <c r="AF2125" s="51">
        <f t="shared" si="30"/>
        <v>0</v>
      </c>
      <c r="AG2125" s="45">
        <v>24000000</v>
      </c>
      <c r="AH2125" s="11">
        <v>42492</v>
      </c>
      <c r="AI2125" s="11">
        <v>42674</v>
      </c>
      <c r="AJ2125" s="13">
        <v>32144472</v>
      </c>
      <c r="AK2125" s="13">
        <v>8000000</v>
      </c>
    </row>
    <row r="2126" spans="1:131" ht="19.5" customHeight="1" x14ac:dyDescent="0.25">
      <c r="A2126" s="9">
        <v>1485</v>
      </c>
      <c r="B2126" s="10" t="s">
        <v>4333</v>
      </c>
      <c r="C2126" s="9" t="s">
        <v>4334</v>
      </c>
      <c r="E2126" s="9" t="s">
        <v>3594</v>
      </c>
      <c r="F2126" s="9" t="s">
        <v>4335</v>
      </c>
      <c r="H2126" s="9" t="s">
        <v>906</v>
      </c>
      <c r="I2126" s="9" t="s">
        <v>78</v>
      </c>
      <c r="M2126" s="9" t="s">
        <v>20</v>
      </c>
      <c r="O2126" s="9">
        <v>30</v>
      </c>
      <c r="AF2126" s="51">
        <f t="shared" si="30"/>
        <v>0</v>
      </c>
    </row>
    <row r="2127" spans="1:131" s="18" customFormat="1" ht="19.5" customHeight="1" x14ac:dyDescent="0.25">
      <c r="A2127" s="18">
        <v>1485</v>
      </c>
      <c r="B2127" s="17" t="s">
        <v>4333</v>
      </c>
      <c r="C2127" s="18" t="s">
        <v>4334</v>
      </c>
      <c r="D2127" s="19">
        <v>42593</v>
      </c>
      <c r="E2127" s="18" t="s">
        <v>4477</v>
      </c>
      <c r="F2127" s="18" t="s">
        <v>4335</v>
      </c>
      <c r="G2127" s="19"/>
      <c r="J2127" s="130"/>
      <c r="K2127" s="130"/>
      <c r="L2127" s="130"/>
      <c r="R2127" s="20"/>
      <c r="S2127" s="20"/>
      <c r="T2127" s="20"/>
      <c r="U2127" s="20"/>
      <c r="V2127" s="20"/>
      <c r="W2127" s="20"/>
      <c r="X2127" s="20"/>
      <c r="Y2127" s="20"/>
      <c r="Z2127" s="20"/>
      <c r="AA2127" s="20"/>
      <c r="AB2127" s="20"/>
      <c r="AC2127" s="20"/>
      <c r="AD2127" s="20"/>
      <c r="AE2127" s="20"/>
      <c r="AF2127" s="80"/>
      <c r="AG2127" s="46"/>
      <c r="AH2127" s="19"/>
      <c r="AI2127" s="19"/>
      <c r="AJ2127" s="20"/>
      <c r="AK2127" s="20"/>
      <c r="AL2127" s="19"/>
      <c r="AM2127" s="19"/>
      <c r="AN2127" s="20"/>
      <c r="AO2127" s="20"/>
      <c r="AP2127" s="19"/>
      <c r="AQ2127" s="19"/>
      <c r="AR2127" s="20"/>
      <c r="AS2127" s="20"/>
      <c r="AT2127" s="19"/>
      <c r="AU2127" s="19"/>
      <c r="AV2127" s="20"/>
      <c r="AW2127" s="20"/>
      <c r="AX2127" s="19"/>
      <c r="AY2127" s="19"/>
      <c r="AZ2127" s="20"/>
      <c r="BA2127" s="20"/>
      <c r="BB2127" s="19"/>
      <c r="BC2127" s="19"/>
      <c r="BD2127" s="20"/>
      <c r="BE2127" s="20"/>
      <c r="BF2127" s="19"/>
      <c r="BG2127" s="19"/>
      <c r="BH2127" s="20"/>
      <c r="BI2127" s="20"/>
      <c r="BJ2127" s="19"/>
      <c r="BK2127" s="19"/>
      <c r="BL2127" s="20"/>
      <c r="BM2127" s="20"/>
      <c r="BN2127" s="19"/>
      <c r="BO2127" s="19"/>
      <c r="BP2127" s="20"/>
      <c r="BQ2127" s="20"/>
      <c r="BT2127" s="20"/>
      <c r="BU2127" s="20"/>
      <c r="BX2127" s="20"/>
      <c r="BY2127" s="20"/>
      <c r="CB2127" s="20"/>
      <c r="CC2127" s="20"/>
      <c r="CF2127" s="20"/>
      <c r="CG2127" s="20"/>
      <c r="CJ2127" s="20"/>
      <c r="CK2127" s="20"/>
      <c r="CN2127" s="20"/>
      <c r="CO2127" s="20"/>
      <c r="CP2127" s="19"/>
      <c r="CQ2127" s="19"/>
      <c r="CR2127" s="20"/>
      <c r="CS2127" s="20"/>
      <c r="CT2127" s="19"/>
      <c r="CU2127" s="19"/>
      <c r="CV2127" s="20"/>
      <c r="CW2127" s="20"/>
      <c r="CX2127" s="96"/>
      <c r="CY2127" s="96"/>
      <c r="CZ2127" s="20"/>
      <c r="DA2127" s="20"/>
      <c r="DB2127" s="96"/>
      <c r="DC2127" s="96"/>
      <c r="DD2127" s="20"/>
      <c r="DE2127" s="20"/>
      <c r="DF2127" s="96"/>
      <c r="DG2127" s="96"/>
      <c r="DH2127" s="20"/>
      <c r="DI2127" s="20"/>
      <c r="DJ2127" s="96"/>
      <c r="DK2127" s="96"/>
      <c r="DL2127" s="20"/>
      <c r="DM2127" s="20"/>
      <c r="DN2127" s="96"/>
      <c r="DO2127" s="96"/>
      <c r="DP2127" s="20"/>
      <c r="DQ2127" s="20"/>
      <c r="DR2127" s="96"/>
      <c r="DS2127" s="96"/>
      <c r="DT2127" s="20"/>
      <c r="DU2127" s="20"/>
      <c r="DV2127" s="96"/>
      <c r="DW2127" s="96"/>
      <c r="DX2127" s="20"/>
      <c r="DY2127" s="20"/>
      <c r="DZ2127" s="56"/>
      <c r="EA2127" s="57"/>
    </row>
    <row r="2128" spans="1:131" ht="33.75" customHeight="1" x14ac:dyDescent="0.25">
      <c r="A2128" s="9">
        <v>1486</v>
      </c>
      <c r="B2128" s="10" t="s">
        <v>4336</v>
      </c>
      <c r="C2128" s="9" t="s">
        <v>4337</v>
      </c>
      <c r="E2128" s="9" t="s">
        <v>4338</v>
      </c>
      <c r="F2128" s="9" t="s">
        <v>3904</v>
      </c>
      <c r="H2128" s="9" t="s">
        <v>906</v>
      </c>
      <c r="I2128" s="9" t="s">
        <v>35</v>
      </c>
      <c r="M2128" s="9" t="s">
        <v>335</v>
      </c>
      <c r="O2128" s="9">
        <v>29</v>
      </c>
      <c r="AF2128" s="51">
        <f t="shared" si="30"/>
        <v>0</v>
      </c>
    </row>
    <row r="2129" spans="1:131" ht="19.5" customHeight="1" x14ac:dyDescent="0.25">
      <c r="A2129" s="9">
        <v>1487</v>
      </c>
      <c r="B2129" s="10" t="s">
        <v>4339</v>
      </c>
      <c r="C2129" s="9" t="s">
        <v>4340</v>
      </c>
      <c r="E2129" s="9" t="s">
        <v>265</v>
      </c>
      <c r="F2129" s="9" t="s">
        <v>7983</v>
      </c>
      <c r="H2129" s="9" t="s">
        <v>202</v>
      </c>
      <c r="I2129" s="9" t="s">
        <v>25</v>
      </c>
      <c r="J2129" s="129">
        <v>43758</v>
      </c>
      <c r="K2129" s="129">
        <v>42468</v>
      </c>
      <c r="L2129" s="129">
        <v>43982</v>
      </c>
      <c r="M2129" s="9" t="s">
        <v>20</v>
      </c>
      <c r="O2129" s="9">
        <v>29</v>
      </c>
      <c r="Q2129" s="9" t="s">
        <v>54</v>
      </c>
      <c r="S2129" s="13">
        <v>59392857</v>
      </c>
      <c r="T2129" s="13">
        <v>59392857</v>
      </c>
      <c r="U2129" s="13">
        <v>17817857</v>
      </c>
      <c r="AF2129" s="51">
        <f t="shared" si="30"/>
        <v>0</v>
      </c>
    </row>
    <row r="2130" spans="1:131" s="18" customFormat="1" ht="19.5" customHeight="1" x14ac:dyDescent="0.25">
      <c r="A2130" s="18">
        <v>1487</v>
      </c>
      <c r="B2130" s="17" t="s">
        <v>4339</v>
      </c>
      <c r="C2130" s="18" t="s">
        <v>8469</v>
      </c>
      <c r="D2130" s="19">
        <v>43966</v>
      </c>
      <c r="G2130" s="19"/>
      <c r="J2130" s="130"/>
      <c r="K2130" s="130"/>
      <c r="L2130" s="130"/>
      <c r="R2130" s="20"/>
      <c r="S2130" s="20"/>
      <c r="T2130" s="20"/>
      <c r="U2130" s="20"/>
      <c r="V2130" s="20"/>
      <c r="W2130" s="20"/>
      <c r="X2130" s="20"/>
      <c r="Y2130" s="20"/>
      <c r="Z2130" s="20"/>
      <c r="AA2130" s="20"/>
      <c r="AB2130" s="20"/>
      <c r="AC2130" s="20"/>
      <c r="AD2130" s="20"/>
      <c r="AE2130" s="20"/>
      <c r="AF2130" s="80"/>
      <c r="AG2130" s="46"/>
      <c r="AH2130" s="19"/>
      <c r="AI2130" s="19"/>
      <c r="AJ2130" s="20"/>
      <c r="AK2130" s="20"/>
      <c r="AL2130" s="19"/>
      <c r="AM2130" s="19"/>
      <c r="AN2130" s="20"/>
      <c r="AO2130" s="20"/>
      <c r="AP2130" s="19"/>
      <c r="AQ2130" s="19"/>
      <c r="AR2130" s="20"/>
      <c r="AS2130" s="20"/>
      <c r="AT2130" s="19"/>
      <c r="AU2130" s="19"/>
      <c r="AV2130" s="20"/>
      <c r="AW2130" s="20"/>
      <c r="AX2130" s="19"/>
      <c r="AY2130" s="19"/>
      <c r="AZ2130" s="20"/>
      <c r="BA2130" s="20"/>
      <c r="BB2130" s="19"/>
      <c r="BC2130" s="19"/>
      <c r="BD2130" s="20"/>
      <c r="BE2130" s="20"/>
      <c r="BF2130" s="19"/>
      <c r="BG2130" s="19"/>
      <c r="BH2130" s="20"/>
      <c r="BI2130" s="20"/>
      <c r="BJ2130" s="19"/>
      <c r="BK2130" s="19"/>
      <c r="BL2130" s="20"/>
      <c r="BM2130" s="20"/>
      <c r="BN2130" s="19"/>
      <c r="BO2130" s="19"/>
      <c r="BP2130" s="20"/>
      <c r="BQ2130" s="20"/>
      <c r="BT2130" s="20"/>
      <c r="BU2130" s="20"/>
      <c r="BX2130" s="20"/>
      <c r="BY2130" s="20"/>
      <c r="CB2130" s="20"/>
      <c r="CC2130" s="20"/>
      <c r="CF2130" s="20"/>
      <c r="CG2130" s="20"/>
      <c r="CJ2130" s="20"/>
      <c r="CK2130" s="20"/>
      <c r="CN2130" s="20"/>
      <c r="CO2130" s="20"/>
      <c r="CP2130" s="19"/>
      <c r="CQ2130" s="19"/>
      <c r="CR2130" s="20"/>
      <c r="CS2130" s="20"/>
      <c r="CT2130" s="19"/>
      <c r="CU2130" s="19"/>
      <c r="CV2130" s="20"/>
      <c r="CW2130" s="20"/>
      <c r="CX2130" s="96"/>
      <c r="CY2130" s="96"/>
      <c r="CZ2130" s="20"/>
      <c r="DA2130" s="20"/>
      <c r="DB2130" s="96"/>
      <c r="DC2130" s="96"/>
      <c r="DD2130" s="20"/>
      <c r="DE2130" s="20"/>
      <c r="DF2130" s="96"/>
      <c r="DG2130" s="96"/>
      <c r="DH2130" s="20"/>
      <c r="DI2130" s="20"/>
      <c r="DJ2130" s="96"/>
      <c r="DK2130" s="96"/>
      <c r="DL2130" s="20"/>
      <c r="DM2130" s="20"/>
      <c r="DN2130" s="96"/>
      <c r="DO2130" s="96"/>
      <c r="DP2130" s="20"/>
      <c r="DQ2130" s="20"/>
      <c r="DR2130" s="96"/>
      <c r="DS2130" s="96"/>
      <c r="DT2130" s="20"/>
      <c r="DU2130" s="20"/>
      <c r="DV2130" s="96"/>
      <c r="DW2130" s="96"/>
      <c r="DX2130" s="20"/>
      <c r="DY2130" s="20"/>
      <c r="DZ2130" s="56"/>
      <c r="EA2130" s="57"/>
    </row>
    <row r="2131" spans="1:131" ht="19.5" customHeight="1" x14ac:dyDescent="0.25">
      <c r="A2131" s="9">
        <v>1488</v>
      </c>
      <c r="B2131" s="10" t="s">
        <v>4342</v>
      </c>
      <c r="C2131" s="9" t="s">
        <v>4343</v>
      </c>
      <c r="E2131" s="9" t="s">
        <v>4344</v>
      </c>
      <c r="F2131" s="9" t="s">
        <v>2305</v>
      </c>
      <c r="H2131" s="9" t="s">
        <v>202</v>
      </c>
      <c r="I2131" s="9" t="s">
        <v>35</v>
      </c>
      <c r="J2131" s="129">
        <v>42458</v>
      </c>
      <c r="K2131" s="129">
        <v>42354</v>
      </c>
      <c r="L2131" s="129">
        <v>42916</v>
      </c>
      <c r="O2131" s="9">
        <v>24</v>
      </c>
      <c r="Q2131" s="9" t="s">
        <v>61</v>
      </c>
      <c r="S2131" s="13">
        <v>6568400000</v>
      </c>
      <c r="T2131" s="13">
        <v>6568400000</v>
      </c>
      <c r="U2131" s="13">
        <v>1642100000</v>
      </c>
      <c r="AF2131" s="51">
        <f t="shared" si="30"/>
        <v>0</v>
      </c>
      <c r="AH2131" s="11">
        <v>42354</v>
      </c>
      <c r="AI2131" s="11">
        <v>42369</v>
      </c>
      <c r="AJ2131" s="13">
        <v>2567913</v>
      </c>
      <c r="AK2131" s="13">
        <v>641978</v>
      </c>
      <c r="AL2131" s="11">
        <v>42370</v>
      </c>
      <c r="AM2131" s="11">
        <v>42460</v>
      </c>
      <c r="AN2131" s="13">
        <v>356009777</v>
      </c>
      <c r="AO2131" s="13">
        <v>89002444</v>
      </c>
      <c r="AP2131" s="11">
        <v>42461</v>
      </c>
      <c r="AQ2131" s="11">
        <v>42551</v>
      </c>
      <c r="AR2131" s="13">
        <v>2493896912</v>
      </c>
      <c r="AS2131" s="13">
        <v>623474228</v>
      </c>
      <c r="AT2131" s="11">
        <v>42552</v>
      </c>
      <c r="AU2131" s="11">
        <v>42643</v>
      </c>
      <c r="AV2131" s="13">
        <v>2619444315</v>
      </c>
      <c r="AW2131" s="13">
        <v>654861079</v>
      </c>
      <c r="AX2131" s="11">
        <v>42644</v>
      </c>
      <c r="AY2131" s="11">
        <v>42735</v>
      </c>
      <c r="AZ2131" s="13">
        <v>167624589</v>
      </c>
      <c r="BA2131" s="13">
        <v>41906147</v>
      </c>
      <c r="BB2131" s="11">
        <v>42354</v>
      </c>
      <c r="BC2131" s="11">
        <v>42735</v>
      </c>
      <c r="BD2131" s="13">
        <v>5966408331</v>
      </c>
      <c r="BE2131" s="13">
        <v>81716207</v>
      </c>
      <c r="DZ2131" s="54">
        <v>5966408331</v>
      </c>
      <c r="EA2131" s="55">
        <v>1491602083</v>
      </c>
    </row>
    <row r="2132" spans="1:131" ht="19.5" customHeight="1" x14ac:dyDescent="0.25">
      <c r="A2132" s="9">
        <v>1489</v>
      </c>
      <c r="B2132" s="10" t="s">
        <v>4347</v>
      </c>
      <c r="C2132" s="9" t="s">
        <v>4348</v>
      </c>
      <c r="E2132" s="9" t="s">
        <v>4349</v>
      </c>
      <c r="F2132" s="9" t="s">
        <v>4350</v>
      </c>
      <c r="H2132" s="9" t="s">
        <v>202</v>
      </c>
      <c r="I2132" s="9" t="s">
        <v>28</v>
      </c>
      <c r="J2132" s="129">
        <v>42380</v>
      </c>
      <c r="K2132" s="129">
        <v>42380</v>
      </c>
      <c r="L2132" s="129">
        <v>42429</v>
      </c>
      <c r="O2132" s="9">
        <v>30</v>
      </c>
      <c r="Q2132" s="9" t="s">
        <v>54</v>
      </c>
      <c r="S2132" s="13">
        <v>23360000</v>
      </c>
      <c r="T2132" s="13">
        <v>23360000</v>
      </c>
      <c r="U2132" s="13">
        <v>5965000</v>
      </c>
      <c r="AF2132" s="51">
        <f t="shared" si="30"/>
        <v>0</v>
      </c>
      <c r="AH2132" s="11">
        <v>42380</v>
      </c>
      <c r="AI2132" s="11">
        <v>42643</v>
      </c>
      <c r="AJ2132" s="13">
        <v>17703710</v>
      </c>
      <c r="AK2132" s="13">
        <v>4425928</v>
      </c>
    </row>
    <row r="2133" spans="1:131" s="18" customFormat="1" ht="19.5" customHeight="1" x14ac:dyDescent="0.25">
      <c r="A2133" s="18">
        <v>1489</v>
      </c>
      <c r="B2133" s="17" t="s">
        <v>4347</v>
      </c>
      <c r="C2133" s="18" t="s">
        <v>4348</v>
      </c>
      <c r="D2133" s="19">
        <v>42502</v>
      </c>
      <c r="G2133" s="19"/>
      <c r="J2133" s="130"/>
      <c r="K2133" s="130"/>
      <c r="L2133" s="130"/>
      <c r="R2133" s="20"/>
      <c r="S2133" s="20"/>
      <c r="T2133" s="20"/>
      <c r="U2133" s="20">
        <v>5840000</v>
      </c>
      <c r="V2133" s="20"/>
      <c r="W2133" s="20"/>
      <c r="X2133" s="20"/>
      <c r="Y2133" s="20"/>
      <c r="Z2133" s="20"/>
      <c r="AA2133" s="20"/>
      <c r="AB2133" s="20"/>
      <c r="AC2133" s="20"/>
      <c r="AD2133" s="20"/>
      <c r="AE2133" s="20"/>
      <c r="AF2133" s="80">
        <f t="shared" si="30"/>
        <v>0</v>
      </c>
      <c r="AG2133" s="46"/>
      <c r="AH2133" s="19"/>
      <c r="AI2133" s="19"/>
      <c r="AJ2133" s="20"/>
      <c r="AK2133" s="20"/>
      <c r="AL2133" s="19"/>
      <c r="AM2133" s="19"/>
      <c r="AN2133" s="20"/>
      <c r="AO2133" s="20"/>
      <c r="AP2133" s="19"/>
      <c r="AQ2133" s="19"/>
      <c r="AR2133" s="20"/>
      <c r="AS2133" s="20"/>
      <c r="AT2133" s="19"/>
      <c r="AU2133" s="19"/>
      <c r="AV2133" s="20"/>
      <c r="AW2133" s="20"/>
      <c r="AX2133" s="19"/>
      <c r="AY2133" s="19"/>
      <c r="AZ2133" s="20"/>
      <c r="BA2133" s="20"/>
      <c r="BB2133" s="19"/>
      <c r="BC2133" s="19"/>
      <c r="BD2133" s="20"/>
      <c r="BE2133" s="20"/>
      <c r="BF2133" s="19"/>
      <c r="BG2133" s="19"/>
      <c r="BH2133" s="20"/>
      <c r="BI2133" s="20"/>
      <c r="BJ2133" s="19"/>
      <c r="BK2133" s="19"/>
      <c r="BL2133" s="20"/>
      <c r="BM2133" s="20"/>
      <c r="BN2133" s="19"/>
      <c r="BO2133" s="19"/>
      <c r="BP2133" s="20"/>
      <c r="BQ2133" s="20"/>
      <c r="BT2133" s="20"/>
      <c r="BU2133" s="20"/>
      <c r="BX2133" s="20"/>
      <c r="BY2133" s="20"/>
      <c r="CB2133" s="20"/>
      <c r="CC2133" s="20"/>
      <c r="CF2133" s="20"/>
      <c r="CG2133" s="20"/>
      <c r="CJ2133" s="20"/>
      <c r="CK2133" s="20"/>
      <c r="CN2133" s="20"/>
      <c r="CO2133" s="20"/>
      <c r="CP2133" s="19"/>
      <c r="CQ2133" s="19"/>
      <c r="CR2133" s="20"/>
      <c r="CS2133" s="20"/>
      <c r="CT2133" s="19"/>
      <c r="CU2133" s="19"/>
      <c r="CV2133" s="20"/>
      <c r="CW2133" s="20"/>
      <c r="CX2133" s="96"/>
      <c r="CY2133" s="96"/>
      <c r="CZ2133" s="20"/>
      <c r="DA2133" s="20"/>
      <c r="DB2133" s="96"/>
      <c r="DC2133" s="96"/>
      <c r="DD2133" s="20"/>
      <c r="DE2133" s="20"/>
      <c r="DF2133" s="96"/>
      <c r="DG2133" s="96"/>
      <c r="DH2133" s="20"/>
      <c r="DI2133" s="20"/>
      <c r="DJ2133" s="96"/>
      <c r="DK2133" s="96"/>
      <c r="DL2133" s="20"/>
      <c r="DM2133" s="20"/>
      <c r="DN2133" s="96"/>
      <c r="DO2133" s="96"/>
      <c r="DP2133" s="20"/>
      <c r="DQ2133" s="20"/>
      <c r="DR2133" s="96"/>
      <c r="DS2133" s="96"/>
      <c r="DT2133" s="20"/>
      <c r="DU2133" s="20"/>
      <c r="DV2133" s="96"/>
      <c r="DW2133" s="96"/>
      <c r="DX2133" s="20"/>
      <c r="DY2133" s="20"/>
      <c r="DZ2133" s="56"/>
      <c r="EA2133" s="57"/>
    </row>
    <row r="2134" spans="1:131" ht="19.5" customHeight="1" x14ac:dyDescent="0.25">
      <c r="A2134" s="9">
        <v>1490</v>
      </c>
      <c r="B2134" s="10" t="s">
        <v>4351</v>
      </c>
      <c r="C2134" s="9" t="s">
        <v>4352</v>
      </c>
      <c r="E2134" s="9" t="s">
        <v>2535</v>
      </c>
      <c r="F2134" s="9" t="s">
        <v>52</v>
      </c>
      <c r="H2134" s="9" t="s">
        <v>202</v>
      </c>
      <c r="I2134" s="9" t="s">
        <v>28</v>
      </c>
      <c r="J2134" s="129">
        <v>42298</v>
      </c>
      <c r="K2134" s="129">
        <v>42005</v>
      </c>
      <c r="L2134" s="129">
        <v>42569</v>
      </c>
      <c r="O2134" s="9">
        <v>29</v>
      </c>
      <c r="Q2134" s="9" t="s">
        <v>54</v>
      </c>
      <c r="R2134" s="13">
        <v>10057400</v>
      </c>
      <c r="S2134" s="13">
        <v>10057400</v>
      </c>
      <c r="T2134" s="13">
        <v>10057400</v>
      </c>
      <c r="U2134" s="13">
        <v>2514350</v>
      </c>
      <c r="AF2134" s="51">
        <f t="shared" si="30"/>
        <v>0</v>
      </c>
      <c r="AH2134" s="11">
        <v>42005</v>
      </c>
      <c r="AI2134" s="11">
        <v>42569</v>
      </c>
      <c r="AJ2134" s="13">
        <v>10136045</v>
      </c>
      <c r="AK2134" s="13">
        <v>2514350</v>
      </c>
    </row>
    <row r="2135" spans="1:131" ht="19.5" customHeight="1" x14ac:dyDescent="0.25">
      <c r="A2135" s="9">
        <v>1491</v>
      </c>
      <c r="B2135" s="10" t="s">
        <v>4353</v>
      </c>
      <c r="C2135" s="9" t="s">
        <v>4354</v>
      </c>
      <c r="E2135" s="9" t="s">
        <v>4381</v>
      </c>
      <c r="F2135" s="9" t="s">
        <v>139</v>
      </c>
      <c r="H2135" s="9" t="s">
        <v>202</v>
      </c>
      <c r="I2135" s="9" t="s">
        <v>35</v>
      </c>
      <c r="J2135" s="129">
        <v>42485</v>
      </c>
      <c r="K2135" s="129">
        <v>42403</v>
      </c>
      <c r="L2135" s="129">
        <v>42512</v>
      </c>
      <c r="O2135" s="9">
        <v>28</v>
      </c>
      <c r="Q2135" s="9" t="s">
        <v>61</v>
      </c>
      <c r="S2135" s="13">
        <v>404700000</v>
      </c>
      <c r="T2135" s="13">
        <v>404700000</v>
      </c>
      <c r="U2135" s="13">
        <v>101175000</v>
      </c>
      <c r="AF2135" s="51">
        <f t="shared" si="30"/>
        <v>0</v>
      </c>
      <c r="AH2135" s="11">
        <v>42403</v>
      </c>
      <c r="AI2135" s="11">
        <v>42512</v>
      </c>
      <c r="AJ2135" s="13">
        <v>43816294</v>
      </c>
      <c r="AK2135" s="13">
        <v>10954074</v>
      </c>
      <c r="AL2135" s="11">
        <v>42403</v>
      </c>
      <c r="AM2135" s="11">
        <v>42512</v>
      </c>
      <c r="AN2135" s="13">
        <v>318717817</v>
      </c>
      <c r="AO2135" s="13">
        <v>79679455</v>
      </c>
    </row>
    <row r="2136" spans="1:131" ht="19.5" customHeight="1" x14ac:dyDescent="0.25">
      <c r="A2136" s="9">
        <v>1492</v>
      </c>
      <c r="B2136" s="10" t="s">
        <v>4355</v>
      </c>
      <c r="C2136" s="9" t="s">
        <v>6183</v>
      </c>
      <c r="E2136" s="9" t="s">
        <v>4356</v>
      </c>
      <c r="F2136" s="9" t="s">
        <v>2305</v>
      </c>
      <c r="H2136" s="9" t="s">
        <v>202</v>
      </c>
      <c r="I2136" s="9" t="s">
        <v>35</v>
      </c>
      <c r="J2136" s="129">
        <v>42555</v>
      </c>
      <c r="K2136" s="129">
        <v>42326</v>
      </c>
      <c r="L2136" s="129">
        <v>43008</v>
      </c>
      <c r="O2136" s="9">
        <v>27</v>
      </c>
      <c r="Q2136" s="9" t="s">
        <v>54</v>
      </c>
      <c r="S2136" s="13">
        <v>28493915158</v>
      </c>
      <c r="T2136" s="13">
        <v>28493915158</v>
      </c>
      <c r="U2136" s="13">
        <v>7123478790</v>
      </c>
      <c r="AF2136" s="51">
        <f t="shared" si="30"/>
        <v>0</v>
      </c>
      <c r="AH2136" s="11">
        <v>42335</v>
      </c>
      <c r="AI2136" s="11">
        <v>42460</v>
      </c>
      <c r="AJ2136" s="13">
        <v>389222671</v>
      </c>
      <c r="AK2136" s="13">
        <v>97305668</v>
      </c>
      <c r="AL2136" s="11">
        <v>42461</v>
      </c>
      <c r="AM2136" s="11">
        <v>42551</v>
      </c>
      <c r="AN2136" s="13">
        <v>1876682852</v>
      </c>
      <c r="AO2136" s="13">
        <v>469170713</v>
      </c>
      <c r="AP2136" s="11">
        <v>42552</v>
      </c>
      <c r="AQ2136" s="11">
        <v>42643</v>
      </c>
      <c r="AR2136" s="13">
        <v>10217432797</v>
      </c>
      <c r="AS2136" s="13">
        <v>2554358199</v>
      </c>
      <c r="AT2136" s="11">
        <v>42644</v>
      </c>
      <c r="AU2136" s="11">
        <v>42735</v>
      </c>
      <c r="AV2136" s="13">
        <v>8309903402</v>
      </c>
      <c r="AW2136" s="13">
        <v>2077475851</v>
      </c>
      <c r="AX2136" s="11">
        <v>42736</v>
      </c>
      <c r="AY2136" s="11">
        <v>42825</v>
      </c>
      <c r="AZ2136" s="13">
        <v>1304108719</v>
      </c>
      <c r="BA2136" s="13">
        <v>326027180</v>
      </c>
      <c r="BB2136" s="11">
        <v>42826</v>
      </c>
      <c r="BC2136" s="11">
        <v>42916</v>
      </c>
      <c r="BD2136" s="13">
        <v>326931501</v>
      </c>
      <c r="BE2136" s="13">
        <v>81732875</v>
      </c>
      <c r="BF2136" s="11">
        <v>42917</v>
      </c>
      <c r="BG2136" s="11">
        <v>43008</v>
      </c>
      <c r="BH2136" s="13">
        <v>1493286421</v>
      </c>
      <c r="BI2136" s="13">
        <v>373321605</v>
      </c>
      <c r="BJ2136" s="11">
        <v>43009</v>
      </c>
      <c r="BK2136" s="11">
        <v>43011</v>
      </c>
      <c r="BL2136" s="13">
        <v>78703240</v>
      </c>
      <c r="BM2136" s="13">
        <v>19675810</v>
      </c>
      <c r="BN2136" s="11">
        <v>42335</v>
      </c>
      <c r="BO2136" s="11">
        <v>43011</v>
      </c>
      <c r="BP2136" s="13">
        <v>25099765283</v>
      </c>
      <c r="BQ2136" s="13">
        <v>275873420</v>
      </c>
      <c r="DZ2136" s="54">
        <v>25099765283</v>
      </c>
      <c r="EA2136" s="55">
        <v>6274941321</v>
      </c>
    </row>
    <row r="2137" spans="1:131" s="18" customFormat="1" ht="19.5" customHeight="1" x14ac:dyDescent="0.25">
      <c r="A2137" s="18">
        <v>1492</v>
      </c>
      <c r="B2137" s="17" t="s">
        <v>4355</v>
      </c>
      <c r="C2137" s="18" t="s">
        <v>6166</v>
      </c>
      <c r="D2137" s="19">
        <v>43145</v>
      </c>
      <c r="G2137" s="19"/>
      <c r="J2137" s="130"/>
      <c r="K2137" s="130"/>
      <c r="L2137" s="130">
        <v>43011</v>
      </c>
      <c r="R2137" s="20"/>
      <c r="S2137" s="20"/>
      <c r="T2137" s="20"/>
      <c r="U2137" s="20"/>
      <c r="V2137" s="20"/>
      <c r="W2137" s="20"/>
      <c r="X2137" s="20"/>
      <c r="Y2137" s="20"/>
      <c r="Z2137" s="20"/>
      <c r="AA2137" s="20"/>
      <c r="AB2137" s="20"/>
      <c r="AC2137" s="20"/>
      <c r="AD2137" s="20"/>
      <c r="AE2137" s="20"/>
      <c r="AF2137" s="80"/>
      <c r="AG2137" s="46"/>
      <c r="AH2137" s="19"/>
      <c r="AI2137" s="19"/>
      <c r="AJ2137" s="20"/>
      <c r="AK2137" s="20"/>
      <c r="AL2137" s="19"/>
      <c r="AM2137" s="19"/>
      <c r="AN2137" s="20"/>
      <c r="AO2137" s="20"/>
      <c r="AP2137" s="19"/>
      <c r="AQ2137" s="19"/>
      <c r="AR2137" s="20"/>
      <c r="AS2137" s="20"/>
      <c r="AT2137" s="19"/>
      <c r="AU2137" s="19"/>
      <c r="AV2137" s="20"/>
      <c r="AW2137" s="20"/>
      <c r="AX2137" s="19"/>
      <c r="AY2137" s="19"/>
      <c r="AZ2137" s="20"/>
      <c r="BA2137" s="20"/>
      <c r="BB2137" s="19"/>
      <c r="BC2137" s="19"/>
      <c r="BD2137" s="20"/>
      <c r="BE2137" s="20"/>
      <c r="BF2137" s="19"/>
      <c r="BG2137" s="19"/>
      <c r="BH2137" s="20"/>
      <c r="BI2137" s="20"/>
      <c r="BJ2137" s="19"/>
      <c r="BK2137" s="19"/>
      <c r="BL2137" s="20"/>
      <c r="BM2137" s="20"/>
      <c r="BN2137" s="19"/>
      <c r="BO2137" s="19"/>
      <c r="BP2137" s="20"/>
      <c r="BQ2137" s="20"/>
      <c r="BT2137" s="20"/>
      <c r="BU2137" s="20"/>
      <c r="BX2137" s="20"/>
      <c r="BY2137" s="20"/>
      <c r="CB2137" s="20"/>
      <c r="CC2137" s="20"/>
      <c r="CF2137" s="20"/>
      <c r="CG2137" s="20"/>
      <c r="CJ2137" s="20"/>
      <c r="CK2137" s="20"/>
      <c r="CN2137" s="20"/>
      <c r="CO2137" s="20"/>
      <c r="CP2137" s="19"/>
      <c r="CQ2137" s="19"/>
      <c r="CR2137" s="20"/>
      <c r="CS2137" s="20"/>
      <c r="CT2137" s="19"/>
      <c r="CU2137" s="19"/>
      <c r="CV2137" s="20"/>
      <c r="CW2137" s="20"/>
      <c r="CX2137" s="96"/>
      <c r="CY2137" s="96"/>
      <c r="CZ2137" s="20"/>
      <c r="DA2137" s="20"/>
      <c r="DB2137" s="96"/>
      <c r="DC2137" s="96"/>
      <c r="DD2137" s="20"/>
      <c r="DE2137" s="20"/>
      <c r="DF2137" s="96"/>
      <c r="DG2137" s="96"/>
      <c r="DH2137" s="20"/>
      <c r="DI2137" s="20"/>
      <c r="DJ2137" s="96"/>
      <c r="DK2137" s="96"/>
      <c r="DL2137" s="20"/>
      <c r="DM2137" s="20"/>
      <c r="DN2137" s="96"/>
      <c r="DO2137" s="96"/>
      <c r="DP2137" s="20"/>
      <c r="DQ2137" s="20"/>
      <c r="DR2137" s="96"/>
      <c r="DS2137" s="96"/>
      <c r="DT2137" s="20"/>
      <c r="DU2137" s="20"/>
      <c r="DV2137" s="96"/>
      <c r="DW2137" s="96"/>
      <c r="DX2137" s="20"/>
      <c r="DY2137" s="20"/>
      <c r="DZ2137" s="56"/>
      <c r="EA2137" s="57"/>
    </row>
    <row r="2138" spans="1:131" ht="19.5" customHeight="1" x14ac:dyDescent="0.25">
      <c r="A2138" s="9">
        <v>1493</v>
      </c>
      <c r="B2138" s="10" t="s">
        <v>4357</v>
      </c>
      <c r="C2138" s="9" t="s">
        <v>4358</v>
      </c>
      <c r="E2138" s="9" t="s">
        <v>3739</v>
      </c>
      <c r="F2138" s="9" t="s">
        <v>3740</v>
      </c>
      <c r="H2138" s="9" t="s">
        <v>202</v>
      </c>
      <c r="I2138" s="9" t="s">
        <v>78</v>
      </c>
      <c r="J2138" s="129">
        <v>42457</v>
      </c>
      <c r="K2138" s="129">
        <v>42401</v>
      </c>
      <c r="L2138" s="129">
        <v>42583</v>
      </c>
      <c r="O2138" s="9">
        <v>25</v>
      </c>
      <c r="Q2138" s="9" t="s">
        <v>54</v>
      </c>
      <c r="R2138" s="13">
        <v>12000000</v>
      </c>
      <c r="S2138" s="13">
        <v>12000000</v>
      </c>
      <c r="T2138" s="13">
        <v>12000000</v>
      </c>
      <c r="U2138" s="13">
        <v>3000000</v>
      </c>
      <c r="AF2138" s="51">
        <f t="shared" si="30"/>
        <v>0</v>
      </c>
      <c r="AG2138" s="45">
        <v>6500000</v>
      </c>
      <c r="AH2138" s="11">
        <v>42401</v>
      </c>
      <c r="AI2138" s="11">
        <v>42583</v>
      </c>
      <c r="AJ2138" s="13">
        <v>11892400</v>
      </c>
      <c r="AK2138" s="13">
        <v>2973100</v>
      </c>
    </row>
    <row r="2139" spans="1:131" ht="19.5" customHeight="1" x14ac:dyDescent="0.25">
      <c r="A2139" s="9">
        <v>1494</v>
      </c>
      <c r="B2139" s="10" t="s">
        <v>4359</v>
      </c>
      <c r="C2139" s="9" t="s">
        <v>4360</v>
      </c>
      <c r="E2139" s="9" t="s">
        <v>4361</v>
      </c>
      <c r="F2139" s="9" t="s">
        <v>4362</v>
      </c>
      <c r="H2139" s="9" t="s">
        <v>202</v>
      </c>
      <c r="I2139" s="9" t="s">
        <v>35</v>
      </c>
      <c r="J2139" s="129">
        <v>42460</v>
      </c>
      <c r="K2139" s="129">
        <v>42278</v>
      </c>
      <c r="L2139" s="129">
        <v>42735</v>
      </c>
      <c r="O2139" s="9">
        <v>27</v>
      </c>
      <c r="Q2139" s="9" t="s">
        <v>61</v>
      </c>
      <c r="S2139" s="13">
        <v>1227600000</v>
      </c>
      <c r="T2139" s="13">
        <v>1227600000</v>
      </c>
      <c r="U2139" s="13">
        <v>306900000</v>
      </c>
      <c r="AF2139" s="51">
        <f t="shared" si="30"/>
        <v>0</v>
      </c>
      <c r="AH2139" s="11">
        <v>42293</v>
      </c>
      <c r="AI2139" s="11">
        <v>42460</v>
      </c>
      <c r="AJ2139" s="13">
        <v>187827649</v>
      </c>
      <c r="AK2139" s="13">
        <v>46956912</v>
      </c>
      <c r="AL2139" s="11">
        <v>42461</v>
      </c>
      <c r="AM2139" s="11">
        <v>42643</v>
      </c>
      <c r="AN2139" s="13">
        <v>914606512</v>
      </c>
      <c r="AO2139" s="13">
        <v>228651628</v>
      </c>
      <c r="AP2139" s="11">
        <v>42644</v>
      </c>
      <c r="AQ2139" s="11">
        <v>42916</v>
      </c>
      <c r="AR2139" s="13">
        <v>22680332</v>
      </c>
      <c r="AS2139" s="13">
        <v>5670083</v>
      </c>
      <c r="AT2139" s="11">
        <v>42293</v>
      </c>
      <c r="AU2139" s="11">
        <v>42916</v>
      </c>
      <c r="AV2139" s="13">
        <v>1132571919</v>
      </c>
      <c r="AW2139" s="13">
        <v>1864357</v>
      </c>
      <c r="DZ2139" s="54">
        <v>1132571919</v>
      </c>
      <c r="EA2139" s="55">
        <v>283142980</v>
      </c>
    </row>
    <row r="2140" spans="1:131" s="18" customFormat="1" ht="19.5" customHeight="1" x14ac:dyDescent="0.25">
      <c r="A2140" s="18">
        <v>1494</v>
      </c>
      <c r="B2140" s="17" t="s">
        <v>4359</v>
      </c>
      <c r="C2140" s="18" t="s">
        <v>4360</v>
      </c>
      <c r="D2140" s="19">
        <v>42824</v>
      </c>
      <c r="G2140" s="19"/>
      <c r="J2140" s="130"/>
      <c r="K2140" s="130"/>
      <c r="L2140" s="130">
        <v>42916</v>
      </c>
      <c r="R2140" s="20"/>
      <c r="S2140" s="20"/>
      <c r="T2140" s="20"/>
      <c r="U2140" s="20"/>
      <c r="V2140" s="20"/>
      <c r="W2140" s="20"/>
      <c r="X2140" s="20"/>
      <c r="Y2140" s="20"/>
      <c r="Z2140" s="20"/>
      <c r="AA2140" s="20"/>
      <c r="AB2140" s="20"/>
      <c r="AC2140" s="20"/>
      <c r="AD2140" s="20"/>
      <c r="AE2140" s="20"/>
      <c r="AF2140" s="80"/>
      <c r="AG2140" s="46"/>
      <c r="AH2140" s="19"/>
      <c r="AI2140" s="19"/>
      <c r="AJ2140" s="20"/>
      <c r="AK2140" s="20"/>
      <c r="AL2140" s="19"/>
      <c r="AM2140" s="19"/>
      <c r="AN2140" s="20"/>
      <c r="AO2140" s="20"/>
      <c r="AP2140" s="19"/>
      <c r="AQ2140" s="19"/>
      <c r="AR2140" s="20"/>
      <c r="AS2140" s="20"/>
      <c r="AT2140" s="19"/>
      <c r="AU2140" s="19"/>
      <c r="AV2140" s="20"/>
      <c r="AW2140" s="20"/>
      <c r="AX2140" s="19"/>
      <c r="AY2140" s="19"/>
      <c r="AZ2140" s="20"/>
      <c r="BA2140" s="20"/>
      <c r="BB2140" s="19"/>
      <c r="BC2140" s="19"/>
      <c r="BD2140" s="20"/>
      <c r="BE2140" s="20"/>
      <c r="BF2140" s="19"/>
      <c r="BG2140" s="19"/>
      <c r="BH2140" s="20"/>
      <c r="BI2140" s="20"/>
      <c r="BJ2140" s="19"/>
      <c r="BK2140" s="19"/>
      <c r="BL2140" s="20"/>
      <c r="BM2140" s="20"/>
      <c r="BN2140" s="19"/>
      <c r="BO2140" s="19"/>
      <c r="BP2140" s="20"/>
      <c r="BQ2140" s="20"/>
      <c r="BT2140" s="20"/>
      <c r="BU2140" s="20"/>
      <c r="BX2140" s="20"/>
      <c r="BY2140" s="20"/>
      <c r="CB2140" s="20"/>
      <c r="CC2140" s="20"/>
      <c r="CF2140" s="20"/>
      <c r="CG2140" s="20"/>
      <c r="CJ2140" s="20"/>
      <c r="CK2140" s="20"/>
      <c r="CN2140" s="20"/>
      <c r="CO2140" s="20"/>
      <c r="CP2140" s="19"/>
      <c r="CQ2140" s="19"/>
      <c r="CR2140" s="20"/>
      <c r="CS2140" s="20"/>
      <c r="CT2140" s="19"/>
      <c r="CU2140" s="19"/>
      <c r="CV2140" s="20"/>
      <c r="CW2140" s="20"/>
      <c r="CX2140" s="96"/>
      <c r="CY2140" s="96"/>
      <c r="CZ2140" s="20"/>
      <c r="DA2140" s="20"/>
      <c r="DB2140" s="96"/>
      <c r="DC2140" s="96"/>
      <c r="DD2140" s="20"/>
      <c r="DE2140" s="20"/>
      <c r="DF2140" s="96"/>
      <c r="DG2140" s="96"/>
      <c r="DH2140" s="20"/>
      <c r="DI2140" s="20"/>
      <c r="DJ2140" s="96"/>
      <c r="DK2140" s="96"/>
      <c r="DL2140" s="20"/>
      <c r="DM2140" s="20"/>
      <c r="DN2140" s="96"/>
      <c r="DO2140" s="96"/>
      <c r="DP2140" s="20"/>
      <c r="DQ2140" s="20"/>
      <c r="DR2140" s="96"/>
      <c r="DS2140" s="96"/>
      <c r="DT2140" s="20"/>
      <c r="DU2140" s="20"/>
      <c r="DV2140" s="96"/>
      <c r="DW2140" s="96"/>
      <c r="DX2140" s="20"/>
      <c r="DY2140" s="20"/>
      <c r="DZ2140" s="56"/>
      <c r="EA2140" s="57"/>
    </row>
    <row r="2141" spans="1:131" ht="19.5" customHeight="1" x14ac:dyDescent="0.25">
      <c r="A2141" s="9">
        <v>1495</v>
      </c>
      <c r="B2141" s="10" t="s">
        <v>4363</v>
      </c>
      <c r="C2141" s="9" t="s">
        <v>4364</v>
      </c>
      <c r="E2141" s="9" t="s">
        <v>3179</v>
      </c>
      <c r="F2141" s="9" t="s">
        <v>3736</v>
      </c>
      <c r="H2141" s="9" t="s">
        <v>202</v>
      </c>
      <c r="I2141" s="9" t="s">
        <v>122</v>
      </c>
      <c r="J2141" s="129">
        <v>42478</v>
      </c>
      <c r="K2141" s="129">
        <v>42053</v>
      </c>
      <c r="L2141" s="129">
        <v>42551</v>
      </c>
      <c r="O2141" s="9">
        <v>32</v>
      </c>
      <c r="Q2141" s="9" t="s">
        <v>54</v>
      </c>
      <c r="R2141" s="13">
        <v>34220000</v>
      </c>
      <c r="S2141" s="13">
        <v>28720000</v>
      </c>
      <c r="T2141" s="13">
        <v>28720000</v>
      </c>
      <c r="U2141" s="13">
        <v>7180000</v>
      </c>
      <c r="AF2141" s="51">
        <f t="shared" si="30"/>
        <v>0</v>
      </c>
      <c r="AH2141" s="11">
        <v>42053</v>
      </c>
      <c r="AI2141" s="11">
        <v>42551</v>
      </c>
      <c r="AJ2141" s="13">
        <v>28319227</v>
      </c>
      <c r="AK2141" s="13">
        <v>7079807</v>
      </c>
    </row>
    <row r="2142" spans="1:131" ht="19.5" customHeight="1" x14ac:dyDescent="0.25">
      <c r="A2142" s="9">
        <v>1496</v>
      </c>
      <c r="B2142" s="10" t="s">
        <v>4365</v>
      </c>
      <c r="C2142" s="9" t="s">
        <v>4366</v>
      </c>
      <c r="E2142" s="9" t="s">
        <v>2283</v>
      </c>
      <c r="F2142" s="9" t="s">
        <v>111</v>
      </c>
      <c r="H2142" s="9" t="s">
        <v>202</v>
      </c>
      <c r="I2142" s="9" t="s">
        <v>668</v>
      </c>
      <c r="J2142" s="129">
        <v>42528</v>
      </c>
      <c r="K2142" s="129">
        <v>42312</v>
      </c>
      <c r="L2142" s="129">
        <v>42886</v>
      </c>
      <c r="O2142" s="9">
        <v>29</v>
      </c>
      <c r="Q2142" s="9" t="s">
        <v>54</v>
      </c>
      <c r="S2142" s="13">
        <v>440000000</v>
      </c>
      <c r="T2142" s="13">
        <v>440000000</v>
      </c>
      <c r="U2142" s="13">
        <v>110000000</v>
      </c>
      <c r="Y2142" s="20"/>
      <c r="Z2142" s="20"/>
      <c r="AA2142" s="20"/>
      <c r="AB2142" s="20"/>
      <c r="AC2142" s="20"/>
      <c r="AD2142" s="20"/>
      <c r="AE2142" s="20"/>
      <c r="AF2142" s="51">
        <f t="shared" si="30"/>
        <v>0</v>
      </c>
      <c r="AH2142" s="11">
        <v>42312</v>
      </c>
      <c r="AI2142" s="11">
        <v>42490</v>
      </c>
      <c r="AJ2142" s="13">
        <v>11515034</v>
      </c>
      <c r="AK2142" s="13">
        <v>2878759</v>
      </c>
      <c r="AL2142" s="11">
        <v>42491</v>
      </c>
      <c r="AM2142" s="11">
        <v>42521</v>
      </c>
      <c r="AN2142" s="13">
        <v>16323765</v>
      </c>
      <c r="AO2142" s="13">
        <v>4080941</v>
      </c>
      <c r="AP2142" s="11">
        <v>42522</v>
      </c>
      <c r="AQ2142" s="11">
        <v>42551</v>
      </c>
      <c r="AR2142" s="13">
        <v>47651799</v>
      </c>
      <c r="AS2142" s="13">
        <v>11912850</v>
      </c>
      <c r="AT2142" s="11">
        <v>42552</v>
      </c>
      <c r="AU2142" s="11">
        <v>42582</v>
      </c>
      <c r="AV2142" s="13">
        <v>76410569</v>
      </c>
      <c r="AW2142" s="13">
        <v>19102642</v>
      </c>
      <c r="AX2142" s="11">
        <v>42583</v>
      </c>
      <c r="AY2142" s="11">
        <v>42643</v>
      </c>
      <c r="AZ2142" s="13">
        <v>169738639</v>
      </c>
      <c r="BA2142" s="13">
        <v>42434660</v>
      </c>
      <c r="BB2142" s="11">
        <v>42644</v>
      </c>
      <c r="BC2142" s="11">
        <v>42704</v>
      </c>
      <c r="BD2142" s="13">
        <v>62968845</v>
      </c>
      <c r="BE2142" s="13">
        <v>15742211</v>
      </c>
      <c r="BF2142" s="11">
        <v>42705</v>
      </c>
      <c r="BG2142" s="11">
        <v>42766</v>
      </c>
      <c r="BH2142" s="13">
        <v>51977860</v>
      </c>
      <c r="BI2142" s="13">
        <v>12994465</v>
      </c>
      <c r="BJ2142" s="11">
        <v>42312</v>
      </c>
      <c r="BK2142" s="11">
        <v>42766</v>
      </c>
      <c r="BL2142" s="13">
        <v>440106593</v>
      </c>
      <c r="BM2142" s="13">
        <v>853372</v>
      </c>
      <c r="DZ2142" s="54">
        <v>440106593</v>
      </c>
      <c r="EA2142" s="55">
        <v>110000000</v>
      </c>
    </row>
    <row r="2143" spans="1:131" ht="19.5" customHeight="1" x14ac:dyDescent="0.25">
      <c r="A2143" s="9">
        <v>1497</v>
      </c>
      <c r="B2143" s="10" t="s">
        <v>4367</v>
      </c>
      <c r="C2143" s="9" t="s">
        <v>4368</v>
      </c>
      <c r="E2143" s="9" t="s">
        <v>4369</v>
      </c>
      <c r="F2143" s="9" t="s">
        <v>4370</v>
      </c>
      <c r="H2143" s="9" t="s">
        <v>202</v>
      </c>
      <c r="I2143" s="9" t="s">
        <v>1093</v>
      </c>
      <c r="J2143" s="129">
        <v>42528</v>
      </c>
      <c r="K2143" s="129">
        <v>42485</v>
      </c>
      <c r="L2143" s="129">
        <v>43008</v>
      </c>
      <c r="O2143" s="9">
        <v>30</v>
      </c>
      <c r="Q2143" s="9" t="s">
        <v>61</v>
      </c>
      <c r="S2143" s="13">
        <v>12100000</v>
      </c>
      <c r="T2143" s="13">
        <v>12100000</v>
      </c>
      <c r="U2143" s="13">
        <v>3025000</v>
      </c>
      <c r="Y2143" s="20"/>
      <c r="Z2143" s="20"/>
      <c r="AA2143" s="20"/>
      <c r="AB2143" s="20"/>
      <c r="AC2143" s="20"/>
      <c r="AD2143" s="20"/>
      <c r="AE2143" s="20"/>
      <c r="AF2143" s="51">
        <f t="shared" si="30"/>
        <v>0</v>
      </c>
      <c r="AH2143" s="11">
        <v>42485</v>
      </c>
      <c r="AI2143" s="11">
        <v>43008</v>
      </c>
      <c r="AJ2143" s="13">
        <v>12100000</v>
      </c>
      <c r="AK2143" s="13">
        <v>3025000</v>
      </c>
    </row>
    <row r="2144" spans="1:131" ht="19.5" customHeight="1" x14ac:dyDescent="0.25">
      <c r="A2144" s="9">
        <v>1498</v>
      </c>
      <c r="B2144" s="10" t="s">
        <v>4371</v>
      </c>
      <c r="C2144" s="9" t="s">
        <v>4372</v>
      </c>
      <c r="E2144" s="9" t="s">
        <v>4374</v>
      </c>
      <c r="F2144" s="9" t="s">
        <v>4373</v>
      </c>
      <c r="H2144" s="9" t="s">
        <v>202</v>
      </c>
      <c r="I2144" s="9" t="s">
        <v>25</v>
      </c>
      <c r="J2144" s="129">
        <v>42515</v>
      </c>
      <c r="K2144" s="129">
        <v>42478</v>
      </c>
      <c r="L2144" s="129">
        <v>42735</v>
      </c>
      <c r="O2144" s="9">
        <v>30</v>
      </c>
      <c r="Q2144" s="9" t="s">
        <v>54</v>
      </c>
      <c r="S2144" s="13">
        <v>12000000</v>
      </c>
      <c r="T2144" s="13">
        <v>12000000</v>
      </c>
      <c r="U2144" s="13">
        <v>3000000</v>
      </c>
      <c r="Y2144" s="20"/>
      <c r="Z2144" s="20"/>
      <c r="AA2144" s="20"/>
      <c r="AB2144" s="20"/>
      <c r="AC2144" s="20"/>
      <c r="AD2144" s="20"/>
      <c r="AE2144" s="20"/>
      <c r="AF2144" s="51">
        <f t="shared" si="30"/>
        <v>0</v>
      </c>
      <c r="AH2144" s="11">
        <v>42515</v>
      </c>
      <c r="AI2144" s="11">
        <v>42735</v>
      </c>
      <c r="AJ2144" s="13">
        <v>11973891</v>
      </c>
      <c r="AK2144" s="13">
        <v>2993473</v>
      </c>
    </row>
    <row r="2145" spans="1:131" ht="33.75" customHeight="1" x14ac:dyDescent="0.25">
      <c r="A2145" s="9">
        <v>1499</v>
      </c>
      <c r="B2145" s="10" t="s">
        <v>4375</v>
      </c>
      <c r="C2145" s="9" t="s">
        <v>4376</v>
      </c>
      <c r="E2145" s="9" t="s">
        <v>4377</v>
      </c>
      <c r="F2145" s="9" t="s">
        <v>4378</v>
      </c>
      <c r="H2145" s="9" t="s">
        <v>202</v>
      </c>
      <c r="I2145" s="9" t="s">
        <v>78</v>
      </c>
      <c r="J2145" s="129">
        <v>42545</v>
      </c>
      <c r="K2145" s="129">
        <v>42248</v>
      </c>
      <c r="L2145" s="129">
        <v>42704</v>
      </c>
      <c r="O2145" s="9">
        <v>32</v>
      </c>
      <c r="Q2145" s="9" t="s">
        <v>54</v>
      </c>
      <c r="R2145" s="13">
        <v>8998500</v>
      </c>
      <c r="S2145" s="13">
        <v>8998500</v>
      </c>
      <c r="T2145" s="13">
        <v>8998500</v>
      </c>
      <c r="U2145" s="13">
        <v>2249625</v>
      </c>
      <c r="Y2145" s="20"/>
      <c r="Z2145" s="20"/>
      <c r="AA2145" s="20"/>
      <c r="AB2145" s="20"/>
      <c r="AC2145" s="20"/>
      <c r="AD2145" s="20"/>
      <c r="AE2145" s="20"/>
      <c r="AF2145" s="51">
        <f t="shared" si="30"/>
        <v>0</v>
      </c>
      <c r="AH2145" s="11">
        <v>42248</v>
      </c>
      <c r="AI2145" s="11">
        <v>42870</v>
      </c>
      <c r="AJ2145" s="13">
        <v>7707006</v>
      </c>
      <c r="AK2145" s="13">
        <v>1926752</v>
      </c>
    </row>
    <row r="2146" spans="1:131" s="18" customFormat="1" ht="33.75" customHeight="1" x14ac:dyDescent="0.25">
      <c r="A2146" s="18">
        <v>1499</v>
      </c>
      <c r="B2146" s="17" t="s">
        <v>4375</v>
      </c>
      <c r="C2146" s="18" t="s">
        <v>4376</v>
      </c>
      <c r="D2146" s="19">
        <v>42800</v>
      </c>
      <c r="G2146" s="19"/>
      <c r="J2146" s="130"/>
      <c r="K2146" s="130"/>
      <c r="L2146" s="130">
        <v>42870</v>
      </c>
      <c r="R2146" s="20"/>
      <c r="S2146" s="20"/>
      <c r="T2146" s="20"/>
      <c r="U2146" s="20"/>
      <c r="V2146" s="20"/>
      <c r="W2146" s="20"/>
      <c r="X2146" s="20"/>
      <c r="Y2146" s="20"/>
      <c r="Z2146" s="20"/>
      <c r="AA2146" s="20"/>
      <c r="AB2146" s="20"/>
      <c r="AC2146" s="20"/>
      <c r="AD2146" s="20"/>
      <c r="AE2146" s="20"/>
      <c r="AF2146" s="46"/>
      <c r="AG2146" s="46"/>
      <c r="AH2146" s="19"/>
      <c r="AI2146" s="19"/>
      <c r="AJ2146" s="20"/>
      <c r="AK2146" s="20"/>
      <c r="AL2146" s="19"/>
      <c r="AM2146" s="19"/>
      <c r="AN2146" s="20"/>
      <c r="AO2146" s="20"/>
      <c r="AP2146" s="19"/>
      <c r="AQ2146" s="19"/>
      <c r="AR2146" s="20"/>
      <c r="AS2146" s="20"/>
      <c r="AT2146" s="19"/>
      <c r="AU2146" s="19"/>
      <c r="AV2146" s="20"/>
      <c r="AW2146" s="20"/>
      <c r="AX2146" s="19"/>
      <c r="AY2146" s="19"/>
      <c r="AZ2146" s="20"/>
      <c r="BA2146" s="20"/>
      <c r="BB2146" s="19"/>
      <c r="BC2146" s="19"/>
      <c r="BD2146" s="20"/>
      <c r="BE2146" s="20"/>
      <c r="BF2146" s="19"/>
      <c r="BG2146" s="19"/>
      <c r="BH2146" s="20"/>
      <c r="BI2146" s="20"/>
      <c r="BJ2146" s="19"/>
      <c r="BK2146" s="19"/>
      <c r="BL2146" s="20"/>
      <c r="BM2146" s="20"/>
      <c r="BN2146" s="19"/>
      <c r="BO2146" s="19"/>
      <c r="BP2146" s="20"/>
      <c r="BQ2146" s="20"/>
      <c r="BT2146" s="20"/>
      <c r="BU2146" s="20"/>
      <c r="BX2146" s="20"/>
      <c r="BY2146" s="20"/>
      <c r="CB2146" s="20"/>
      <c r="CC2146" s="20"/>
      <c r="CF2146" s="20"/>
      <c r="CG2146" s="20"/>
      <c r="CJ2146" s="20"/>
      <c r="CK2146" s="20"/>
      <c r="CN2146" s="20"/>
      <c r="CO2146" s="20"/>
      <c r="CP2146" s="19"/>
      <c r="CQ2146" s="19"/>
      <c r="CR2146" s="20"/>
      <c r="CS2146" s="20"/>
      <c r="CT2146" s="19"/>
      <c r="CU2146" s="19"/>
      <c r="CV2146" s="20"/>
      <c r="CW2146" s="20"/>
      <c r="CX2146" s="96"/>
      <c r="CY2146" s="96"/>
      <c r="CZ2146" s="20"/>
      <c r="DA2146" s="20"/>
      <c r="DB2146" s="96"/>
      <c r="DC2146" s="96"/>
      <c r="DD2146" s="20"/>
      <c r="DE2146" s="20"/>
      <c r="DF2146" s="96"/>
      <c r="DG2146" s="96"/>
      <c r="DH2146" s="20"/>
      <c r="DI2146" s="20"/>
      <c r="DJ2146" s="96"/>
      <c r="DK2146" s="96"/>
      <c r="DL2146" s="20"/>
      <c r="DM2146" s="20"/>
      <c r="DN2146" s="96"/>
      <c r="DO2146" s="96"/>
      <c r="DP2146" s="20"/>
      <c r="DQ2146" s="20"/>
      <c r="DR2146" s="96"/>
      <c r="DS2146" s="96"/>
      <c r="DT2146" s="20"/>
      <c r="DU2146" s="20"/>
      <c r="DV2146" s="96"/>
      <c r="DW2146" s="96"/>
      <c r="DX2146" s="20"/>
      <c r="DY2146" s="20"/>
      <c r="DZ2146" s="56"/>
      <c r="EA2146" s="57"/>
    </row>
    <row r="2147" spans="1:131" ht="30.75" customHeight="1" x14ac:dyDescent="0.25">
      <c r="A2147" s="9">
        <v>1500</v>
      </c>
      <c r="B2147" s="10" t="s">
        <v>4379</v>
      </c>
      <c r="C2147" s="9" t="s">
        <v>4380</v>
      </c>
      <c r="E2147" s="9" t="s">
        <v>2828</v>
      </c>
      <c r="F2147" s="9" t="s">
        <v>2305</v>
      </c>
      <c r="H2147" s="9" t="s">
        <v>202</v>
      </c>
      <c r="I2147" s="9" t="s">
        <v>35</v>
      </c>
      <c r="J2147" s="129">
        <v>42507</v>
      </c>
      <c r="K2147" s="129">
        <v>42347</v>
      </c>
      <c r="L2147" s="129">
        <v>43008</v>
      </c>
      <c r="O2147" s="9">
        <v>27</v>
      </c>
      <c r="Q2147" s="9" t="s">
        <v>54</v>
      </c>
      <c r="S2147" s="13">
        <v>5869320000</v>
      </c>
      <c r="T2147" s="13">
        <v>5869320000</v>
      </c>
      <c r="U2147" s="13">
        <v>1467330000</v>
      </c>
      <c r="Y2147" s="20"/>
      <c r="Z2147" s="20"/>
      <c r="AA2147" s="20"/>
      <c r="AB2147" s="20"/>
      <c r="AC2147" s="20"/>
      <c r="AD2147" s="20"/>
      <c r="AE2147" s="20"/>
      <c r="AF2147" s="51">
        <f t="shared" si="30"/>
        <v>0</v>
      </c>
      <c r="AH2147" s="11">
        <v>42370</v>
      </c>
      <c r="AI2147" s="11">
        <v>42460</v>
      </c>
      <c r="AJ2147" s="13">
        <v>79236043</v>
      </c>
      <c r="AK2147" s="13">
        <v>19809011</v>
      </c>
      <c r="AL2147" s="11">
        <v>42461</v>
      </c>
      <c r="AM2147" s="11">
        <v>42551</v>
      </c>
      <c r="AN2147" s="13">
        <v>909955353</v>
      </c>
      <c r="AO2147" s="13">
        <v>227488838</v>
      </c>
      <c r="AP2147" s="11">
        <v>42552</v>
      </c>
      <c r="AQ2147" s="11">
        <v>42643</v>
      </c>
      <c r="AR2147" s="13">
        <v>2113782324</v>
      </c>
      <c r="AS2147" s="13">
        <v>528445581</v>
      </c>
      <c r="AT2147" s="11">
        <v>42644</v>
      </c>
      <c r="AU2147" s="11">
        <v>42735</v>
      </c>
      <c r="AV2147" s="13">
        <v>1949370475</v>
      </c>
      <c r="AW2147" s="13">
        <v>487342619</v>
      </c>
      <c r="AX2147" s="11">
        <v>42736</v>
      </c>
      <c r="AY2147" s="11">
        <v>42825</v>
      </c>
      <c r="AZ2147" s="13">
        <v>33634019</v>
      </c>
      <c r="BA2147" s="13">
        <v>8408505</v>
      </c>
      <c r="BB2147" s="11">
        <v>42826</v>
      </c>
      <c r="BC2147" s="11">
        <v>42916</v>
      </c>
      <c r="BD2147" s="13">
        <v>36463534</v>
      </c>
      <c r="BE2147" s="13">
        <v>9115883</v>
      </c>
      <c r="BF2147" s="11">
        <v>42370</v>
      </c>
      <c r="BG2147" s="11">
        <v>42916</v>
      </c>
      <c r="BH2147" s="13">
        <v>5856557346</v>
      </c>
      <c r="BI2147" s="13">
        <v>183528900</v>
      </c>
      <c r="DZ2147" s="54">
        <v>5856557346</v>
      </c>
      <c r="EA2147" s="55">
        <v>1464139337</v>
      </c>
    </row>
    <row r="2148" spans="1:131" ht="19.5" customHeight="1" x14ac:dyDescent="0.25">
      <c r="A2148" s="9">
        <v>1501</v>
      </c>
      <c r="B2148" s="10" t="s">
        <v>4383</v>
      </c>
      <c r="C2148" s="9" t="s">
        <v>4384</v>
      </c>
      <c r="E2148" s="9" t="s">
        <v>4143</v>
      </c>
      <c r="F2148" s="9" t="s">
        <v>4385</v>
      </c>
      <c r="H2148" s="9" t="s">
        <v>202</v>
      </c>
      <c r="I2148" s="9" t="s">
        <v>25</v>
      </c>
      <c r="J2148" s="129">
        <v>42445</v>
      </c>
      <c r="K2148" s="129">
        <v>42278</v>
      </c>
      <c r="L2148" s="129">
        <v>42551</v>
      </c>
      <c r="M2148" s="9" t="s">
        <v>20</v>
      </c>
      <c r="O2148" s="9">
        <v>32</v>
      </c>
      <c r="Q2148" s="9" t="s">
        <v>54</v>
      </c>
      <c r="R2148" s="13">
        <v>40000000</v>
      </c>
      <c r="S2148" s="13">
        <v>40000000</v>
      </c>
      <c r="T2148" s="13">
        <v>40000000</v>
      </c>
      <c r="U2148" s="13">
        <v>10000000</v>
      </c>
      <c r="Y2148" s="20"/>
      <c r="Z2148" s="15">
        <v>30000000</v>
      </c>
      <c r="AA2148" s="15"/>
      <c r="AB2148" s="15"/>
      <c r="AC2148" s="15"/>
      <c r="AD2148" s="15"/>
      <c r="AE2148" s="15"/>
      <c r="AF2148" s="105">
        <f t="shared" si="30"/>
        <v>30000000</v>
      </c>
      <c r="AH2148" s="11">
        <v>42278</v>
      </c>
      <c r="AI2148" s="11">
        <v>42551</v>
      </c>
      <c r="AJ2148" s="13">
        <v>37725607</v>
      </c>
      <c r="AK2148" s="13">
        <v>9431402</v>
      </c>
    </row>
    <row r="2149" spans="1:131" ht="19.5" customHeight="1" x14ac:dyDescent="0.25">
      <c r="A2149" s="9">
        <v>1503</v>
      </c>
      <c r="B2149" s="10" t="s">
        <v>4386</v>
      </c>
      <c r="C2149" s="9" t="s">
        <v>4389</v>
      </c>
      <c r="E2149" s="9" t="s">
        <v>4143</v>
      </c>
      <c r="F2149" s="9" t="s">
        <v>4385</v>
      </c>
      <c r="H2149" s="9" t="s">
        <v>202</v>
      </c>
      <c r="I2149" s="9" t="s">
        <v>28</v>
      </c>
      <c r="J2149" s="129">
        <v>42613</v>
      </c>
      <c r="K2149" s="129">
        <v>42520</v>
      </c>
      <c r="L2149" s="129">
        <v>42825</v>
      </c>
      <c r="M2149" s="9" t="s">
        <v>20</v>
      </c>
      <c r="O2149" s="9">
        <v>30</v>
      </c>
      <c r="Q2149" s="9" t="s">
        <v>54</v>
      </c>
      <c r="R2149" s="13">
        <v>15395000</v>
      </c>
      <c r="S2149" s="13">
        <v>15395000</v>
      </c>
      <c r="T2149" s="13">
        <v>15395000</v>
      </c>
      <c r="U2149" s="13">
        <v>3848750</v>
      </c>
      <c r="W2149" s="13">
        <v>11500000</v>
      </c>
      <c r="Y2149" s="20"/>
      <c r="Z2149" s="15"/>
      <c r="AA2149" s="15"/>
      <c r="AB2149" s="15"/>
      <c r="AC2149" s="15"/>
      <c r="AD2149" s="15"/>
      <c r="AE2149" s="15"/>
      <c r="AF2149" s="105">
        <f>SUM(V2149:AE2149)</f>
        <v>11500000</v>
      </c>
      <c r="AH2149" s="11">
        <v>42520</v>
      </c>
      <c r="AI2149" s="11">
        <v>42825</v>
      </c>
      <c r="AJ2149" s="13">
        <v>15393110</v>
      </c>
      <c r="AK2149" s="13">
        <v>3848278</v>
      </c>
    </row>
    <row r="2150" spans="1:131" ht="19.5" customHeight="1" x14ac:dyDescent="0.25">
      <c r="A2150" s="9">
        <v>1502</v>
      </c>
      <c r="B2150" s="10" t="s">
        <v>4388</v>
      </c>
      <c r="C2150" s="9" t="s">
        <v>4387</v>
      </c>
      <c r="E2150" s="9" t="s">
        <v>265</v>
      </c>
      <c r="F2150" s="9" t="s">
        <v>266</v>
      </c>
      <c r="H2150" s="9" t="s">
        <v>906</v>
      </c>
      <c r="I2150" s="9" t="s">
        <v>25</v>
      </c>
      <c r="M2150" s="9" t="s">
        <v>20</v>
      </c>
      <c r="O2150" s="9">
        <v>27</v>
      </c>
      <c r="Y2150" s="20"/>
      <c r="Z2150" s="20"/>
      <c r="AA2150" s="20"/>
      <c r="AB2150" s="20"/>
      <c r="AC2150" s="20"/>
      <c r="AD2150" s="20"/>
      <c r="AE2150" s="20"/>
      <c r="AF2150" s="51">
        <f>SUM(V2150:AE2150)</f>
        <v>0</v>
      </c>
    </row>
    <row r="2151" spans="1:131" ht="19.5" customHeight="1" x14ac:dyDescent="0.25">
      <c r="A2151" s="9">
        <v>1503</v>
      </c>
      <c r="B2151" s="10" t="s">
        <v>4390</v>
      </c>
      <c r="C2151" s="9" t="s">
        <v>4391</v>
      </c>
      <c r="E2151" s="9" t="s">
        <v>4392</v>
      </c>
      <c r="F2151" s="9" t="s">
        <v>1274</v>
      </c>
      <c r="H2151" s="9" t="s">
        <v>202</v>
      </c>
      <c r="I2151" s="9" t="s">
        <v>78</v>
      </c>
      <c r="J2151" s="129">
        <v>42534</v>
      </c>
      <c r="K2151" s="129">
        <v>42501</v>
      </c>
      <c r="L2151" s="129">
        <v>42917</v>
      </c>
      <c r="M2151" s="9" t="s">
        <v>20</v>
      </c>
      <c r="O2151" s="9">
        <v>29</v>
      </c>
      <c r="Q2151" s="9" t="s">
        <v>54</v>
      </c>
      <c r="R2151" s="13">
        <v>3560000</v>
      </c>
      <c r="S2151" s="13">
        <v>3560000</v>
      </c>
      <c r="T2151" s="13">
        <v>3560000</v>
      </c>
      <c r="U2151" s="13">
        <v>890000</v>
      </c>
      <c r="Y2151" s="20"/>
      <c r="Z2151" s="20"/>
      <c r="AA2151" s="20"/>
      <c r="AB2151" s="20"/>
      <c r="AC2151" s="20"/>
      <c r="AD2151" s="20"/>
      <c r="AE2151" s="20"/>
      <c r="AF2151" s="51">
        <f t="shared" si="30"/>
        <v>0</v>
      </c>
      <c r="AG2151" s="45">
        <v>2000000</v>
      </c>
      <c r="AH2151" s="11">
        <v>42502</v>
      </c>
      <c r="AI2151" s="11">
        <v>42917</v>
      </c>
      <c r="AJ2151" s="13">
        <v>3560000</v>
      </c>
      <c r="AK2151" s="13">
        <v>890000</v>
      </c>
    </row>
    <row r="2152" spans="1:131" ht="19.5" customHeight="1" x14ac:dyDescent="0.25">
      <c r="A2152" s="9">
        <v>1504</v>
      </c>
      <c r="B2152" s="10" t="s">
        <v>4394</v>
      </c>
      <c r="C2152" s="9" t="s">
        <v>4395</v>
      </c>
      <c r="E2152" s="9" t="s">
        <v>3417</v>
      </c>
      <c r="F2152" s="9" t="s">
        <v>493</v>
      </c>
      <c r="H2152" s="9" t="s">
        <v>202</v>
      </c>
      <c r="I2152" s="9" t="s">
        <v>35</v>
      </c>
      <c r="J2152" s="129">
        <v>42507</v>
      </c>
      <c r="K2152" s="129">
        <v>42459</v>
      </c>
      <c r="L2152" s="129">
        <v>42855</v>
      </c>
      <c r="O2152" s="9">
        <v>28</v>
      </c>
      <c r="Q2152" s="9" t="s">
        <v>61</v>
      </c>
      <c r="R2152" s="13">
        <v>925419846</v>
      </c>
      <c r="S2152" s="13">
        <v>925419846</v>
      </c>
      <c r="T2152" s="13">
        <v>925419846</v>
      </c>
      <c r="U2152" s="13">
        <v>231354962</v>
      </c>
      <c r="AF2152" s="51">
        <f t="shared" si="30"/>
        <v>0</v>
      </c>
      <c r="AH2152" s="11">
        <v>42459</v>
      </c>
      <c r="AI2152" s="11">
        <v>42521</v>
      </c>
      <c r="AJ2152" s="13">
        <v>119024960</v>
      </c>
      <c r="AK2152" s="13">
        <v>29756240</v>
      </c>
      <c r="AL2152" s="11">
        <v>42522</v>
      </c>
      <c r="AM2152" s="11">
        <v>42551</v>
      </c>
      <c r="AN2152" s="13">
        <v>319257673</v>
      </c>
      <c r="AO2152" s="13">
        <v>79814418</v>
      </c>
      <c r="AP2152" s="11">
        <v>42552</v>
      </c>
      <c r="AQ2152" s="11">
        <v>42582</v>
      </c>
      <c r="AR2152" s="13">
        <v>125297184</v>
      </c>
      <c r="AS2152" s="13">
        <v>31324296</v>
      </c>
      <c r="AT2152" s="11">
        <v>42583</v>
      </c>
      <c r="AU2152" s="11">
        <v>42613</v>
      </c>
      <c r="AV2152" s="13">
        <v>61483034</v>
      </c>
      <c r="AW2152" s="13">
        <v>15370759</v>
      </c>
      <c r="AX2152" s="11">
        <v>42614</v>
      </c>
      <c r="AY2152" s="11">
        <v>42643</v>
      </c>
      <c r="AZ2152" s="13">
        <v>9754116</v>
      </c>
      <c r="BA2152" s="13">
        <v>2438529</v>
      </c>
      <c r="BB2152" s="11">
        <v>42644</v>
      </c>
      <c r="BC2152" s="11">
        <v>42674</v>
      </c>
      <c r="BD2152" s="13">
        <v>7990670</v>
      </c>
      <c r="BE2152" s="13">
        <v>1997667</v>
      </c>
      <c r="BF2152" s="11">
        <v>42675</v>
      </c>
      <c r="BG2152" s="11">
        <v>42766</v>
      </c>
      <c r="BH2152" s="13">
        <v>27999791</v>
      </c>
      <c r="BI2152" s="13">
        <v>6999948</v>
      </c>
      <c r="BJ2152" s="11">
        <v>42767</v>
      </c>
      <c r="BK2152" s="11">
        <v>42855</v>
      </c>
      <c r="BL2152" s="13">
        <v>1435896</v>
      </c>
      <c r="BM2152" s="13">
        <v>358974</v>
      </c>
      <c r="BN2152" s="11">
        <v>42459</v>
      </c>
      <c r="BO2152" s="11">
        <v>42855</v>
      </c>
      <c r="BP2152" s="13">
        <v>870929713</v>
      </c>
      <c r="BQ2152" s="13">
        <v>49671596</v>
      </c>
      <c r="DZ2152" s="54">
        <v>870929713</v>
      </c>
      <c r="EA2152" s="55">
        <v>217732427</v>
      </c>
    </row>
    <row r="2153" spans="1:131" ht="30" customHeight="1" x14ac:dyDescent="0.25">
      <c r="A2153" s="9">
        <v>1505</v>
      </c>
      <c r="B2153" s="10" t="s">
        <v>4397</v>
      </c>
      <c r="C2153" s="9" t="s">
        <v>4398</v>
      </c>
      <c r="E2153" s="9" t="s">
        <v>4399</v>
      </c>
      <c r="F2153" s="9" t="s">
        <v>4400</v>
      </c>
      <c r="H2153" s="9" t="s">
        <v>202</v>
      </c>
      <c r="I2153" s="9" t="s">
        <v>28</v>
      </c>
      <c r="J2153" s="129">
        <v>42506</v>
      </c>
      <c r="K2153" s="129">
        <v>42466</v>
      </c>
      <c r="L2153" s="129">
        <v>42735</v>
      </c>
      <c r="O2153" s="9">
        <v>30</v>
      </c>
      <c r="Q2153" s="9" t="s">
        <v>54</v>
      </c>
      <c r="R2153" s="13">
        <v>4000000</v>
      </c>
      <c r="S2153" s="13">
        <v>4000000</v>
      </c>
      <c r="T2153" s="13">
        <v>4000000</v>
      </c>
      <c r="U2153" s="13">
        <v>1000000</v>
      </c>
      <c r="AF2153" s="51">
        <f t="shared" si="30"/>
        <v>0</v>
      </c>
      <c r="AH2153" s="11">
        <v>42466</v>
      </c>
      <c r="AI2153" s="11">
        <v>42735</v>
      </c>
      <c r="AJ2153" s="13">
        <v>3398765</v>
      </c>
      <c r="AK2153" s="13">
        <v>849691</v>
      </c>
    </row>
    <row r="2154" spans="1:131" ht="29.25" customHeight="1" x14ac:dyDescent="0.25">
      <c r="A2154" s="9">
        <v>1506</v>
      </c>
      <c r="B2154" s="10" t="s">
        <v>4401</v>
      </c>
      <c r="C2154" s="9" t="s">
        <v>4402</v>
      </c>
      <c r="E2154" s="9" t="s">
        <v>4403</v>
      </c>
      <c r="F2154" s="9" t="s">
        <v>84</v>
      </c>
      <c r="H2154" s="9" t="s">
        <v>202</v>
      </c>
      <c r="I2154" s="9" t="s">
        <v>25</v>
      </c>
      <c r="J2154" s="129">
        <v>42545</v>
      </c>
      <c r="K2154" s="129">
        <v>42545</v>
      </c>
      <c r="L2154" s="129">
        <v>42931</v>
      </c>
      <c r="O2154" s="9">
        <v>27</v>
      </c>
      <c r="Q2154" s="9" t="s">
        <v>54</v>
      </c>
      <c r="R2154" s="13">
        <v>20000000</v>
      </c>
      <c r="S2154" s="13">
        <v>18800000</v>
      </c>
      <c r="T2154" s="13">
        <v>18800000</v>
      </c>
      <c r="U2154" s="13">
        <v>4700000</v>
      </c>
      <c r="AF2154" s="51">
        <f t="shared" si="30"/>
        <v>0</v>
      </c>
      <c r="AH2154" s="11">
        <v>42545</v>
      </c>
      <c r="AI2154" s="11">
        <v>42931</v>
      </c>
      <c r="AJ2154" s="13">
        <v>19013854</v>
      </c>
      <c r="AK2154" s="13">
        <v>4700000</v>
      </c>
    </row>
    <row r="2155" spans="1:131" ht="19.5" customHeight="1" x14ac:dyDescent="0.25">
      <c r="A2155" s="9">
        <v>1507</v>
      </c>
      <c r="B2155" s="10" t="s">
        <v>4404</v>
      </c>
      <c r="C2155" s="9" t="s">
        <v>4405</v>
      </c>
      <c r="E2155" s="9" t="s">
        <v>3066</v>
      </c>
      <c r="F2155" s="9" t="s">
        <v>1256</v>
      </c>
      <c r="H2155" s="9" t="s">
        <v>202</v>
      </c>
      <c r="I2155" s="9" t="s">
        <v>1093</v>
      </c>
      <c r="J2155" s="129">
        <v>42427</v>
      </c>
      <c r="K2155" s="129">
        <v>42307</v>
      </c>
      <c r="L2155" s="129">
        <v>42673</v>
      </c>
      <c r="O2155" s="9">
        <v>29</v>
      </c>
      <c r="Q2155" s="9" t="s">
        <v>54</v>
      </c>
      <c r="R2155" s="13">
        <v>11000000</v>
      </c>
      <c r="S2155" s="13">
        <v>11000000</v>
      </c>
      <c r="T2155" s="13">
        <v>11000000</v>
      </c>
      <c r="U2155" s="13">
        <v>2750000</v>
      </c>
      <c r="AF2155" s="51">
        <f t="shared" si="30"/>
        <v>0</v>
      </c>
      <c r="AG2155" s="45">
        <v>8250000</v>
      </c>
      <c r="AH2155" s="11">
        <v>42307</v>
      </c>
      <c r="AI2155" s="11">
        <v>42673</v>
      </c>
      <c r="AJ2155" s="13">
        <v>10732724</v>
      </c>
      <c r="AK2155" s="13">
        <v>2683181</v>
      </c>
    </row>
    <row r="2156" spans="1:131" ht="19.5" customHeight="1" x14ac:dyDescent="0.25">
      <c r="A2156" s="9">
        <v>1508</v>
      </c>
      <c r="B2156" s="10" t="s">
        <v>4406</v>
      </c>
      <c r="C2156" s="9" t="s">
        <v>4407</v>
      </c>
      <c r="E2156" s="9" t="s">
        <v>447</v>
      </c>
      <c r="F2156" s="9" t="s">
        <v>2191</v>
      </c>
      <c r="H2156" s="9" t="s">
        <v>202</v>
      </c>
      <c r="I2156" s="9" t="s">
        <v>25</v>
      </c>
      <c r="J2156" s="129">
        <v>42427</v>
      </c>
      <c r="K2156" s="129">
        <v>42427</v>
      </c>
      <c r="L2156" s="129">
        <v>42582</v>
      </c>
      <c r="O2156" s="9">
        <v>24</v>
      </c>
      <c r="Q2156" s="9" t="s">
        <v>54</v>
      </c>
      <c r="S2156" s="13">
        <v>17850000</v>
      </c>
      <c r="T2156" s="13">
        <v>17850000</v>
      </c>
      <c r="U2156" s="13">
        <v>4462500</v>
      </c>
      <c r="AF2156" s="51">
        <f t="shared" si="30"/>
        <v>0</v>
      </c>
      <c r="AH2156" s="11">
        <v>42427</v>
      </c>
      <c r="AI2156" s="11">
        <v>42582</v>
      </c>
      <c r="AJ2156" s="13">
        <v>12749653</v>
      </c>
      <c r="AK2156" s="13">
        <v>3187413</v>
      </c>
    </row>
    <row r="2157" spans="1:131" ht="19.5" customHeight="1" x14ac:dyDescent="0.25">
      <c r="A2157" s="9">
        <v>1509</v>
      </c>
      <c r="B2157" s="10" t="s">
        <v>4408</v>
      </c>
      <c r="C2157" s="9" t="s">
        <v>4409</v>
      </c>
      <c r="E2157" s="9" t="s">
        <v>447</v>
      </c>
      <c r="F2157" s="9" t="s">
        <v>2191</v>
      </c>
      <c r="H2157" s="9" t="s">
        <v>202</v>
      </c>
      <c r="I2157" s="9" t="s">
        <v>25</v>
      </c>
      <c r="J2157" s="129">
        <v>42462</v>
      </c>
      <c r="K2157" s="129">
        <v>42462</v>
      </c>
      <c r="L2157" s="129">
        <v>42551</v>
      </c>
      <c r="O2157" s="9">
        <v>24</v>
      </c>
      <c r="Q2157" s="9" t="s">
        <v>54</v>
      </c>
      <c r="S2157" s="13">
        <v>10675000</v>
      </c>
      <c r="T2157" s="13">
        <v>10675000</v>
      </c>
      <c r="U2157" s="13">
        <v>2668750</v>
      </c>
      <c r="AF2157" s="51">
        <f t="shared" si="30"/>
        <v>0</v>
      </c>
      <c r="AH2157" s="11">
        <v>42462</v>
      </c>
      <c r="AI2157" s="11">
        <v>42613</v>
      </c>
      <c r="AJ2157" s="13">
        <v>7006826</v>
      </c>
      <c r="AK2157" s="13">
        <v>1751707</v>
      </c>
    </row>
    <row r="2158" spans="1:131" s="18" customFormat="1" ht="19.5" customHeight="1" x14ac:dyDescent="0.25">
      <c r="A2158" s="18">
        <v>1509</v>
      </c>
      <c r="B2158" s="17" t="s">
        <v>4408</v>
      </c>
      <c r="C2158" s="18" t="s">
        <v>4409</v>
      </c>
      <c r="D2158" s="19">
        <v>42593</v>
      </c>
      <c r="G2158" s="19"/>
      <c r="J2158" s="130"/>
      <c r="K2158" s="130"/>
      <c r="L2158" s="130">
        <v>42613</v>
      </c>
      <c r="R2158" s="20"/>
      <c r="S2158" s="20"/>
      <c r="T2158" s="20"/>
      <c r="U2158" s="20"/>
      <c r="V2158" s="20"/>
      <c r="W2158" s="20"/>
      <c r="X2158" s="20"/>
      <c r="Y2158" s="20"/>
      <c r="Z2158" s="20"/>
      <c r="AA2158" s="20"/>
      <c r="AB2158" s="20"/>
      <c r="AC2158" s="20"/>
      <c r="AD2158" s="20"/>
      <c r="AE2158" s="20"/>
      <c r="AF2158" s="80"/>
      <c r="AG2158" s="46"/>
      <c r="AH2158" s="19"/>
      <c r="AI2158" s="19"/>
      <c r="AJ2158" s="20"/>
      <c r="AK2158" s="20"/>
      <c r="AL2158" s="19"/>
      <c r="AM2158" s="19"/>
      <c r="AN2158" s="20"/>
      <c r="AO2158" s="20"/>
      <c r="AP2158" s="19"/>
      <c r="AQ2158" s="19"/>
      <c r="AR2158" s="20"/>
      <c r="AS2158" s="20"/>
      <c r="AT2158" s="19"/>
      <c r="AU2158" s="19"/>
      <c r="AV2158" s="20"/>
      <c r="AW2158" s="20"/>
      <c r="AX2158" s="19"/>
      <c r="AY2158" s="19"/>
      <c r="AZ2158" s="20"/>
      <c r="BA2158" s="20"/>
      <c r="BB2158" s="19"/>
      <c r="BC2158" s="19"/>
      <c r="BD2158" s="20"/>
      <c r="BE2158" s="20"/>
      <c r="BF2158" s="19"/>
      <c r="BG2158" s="19"/>
      <c r="BH2158" s="20"/>
      <c r="BI2158" s="20"/>
      <c r="BJ2158" s="19"/>
      <c r="BK2158" s="19"/>
      <c r="BL2158" s="20"/>
      <c r="BM2158" s="20"/>
      <c r="BN2158" s="19"/>
      <c r="BO2158" s="19"/>
      <c r="BP2158" s="20"/>
      <c r="BQ2158" s="20"/>
      <c r="BT2158" s="20"/>
      <c r="BU2158" s="20"/>
      <c r="BX2158" s="20"/>
      <c r="BY2158" s="20"/>
      <c r="CB2158" s="20"/>
      <c r="CC2158" s="20"/>
      <c r="CF2158" s="20"/>
      <c r="CG2158" s="20"/>
      <c r="CJ2158" s="20"/>
      <c r="CK2158" s="20"/>
      <c r="CN2158" s="20"/>
      <c r="CO2158" s="20"/>
      <c r="CP2158" s="19"/>
      <c r="CQ2158" s="19"/>
      <c r="CR2158" s="20"/>
      <c r="CS2158" s="20"/>
      <c r="CT2158" s="19"/>
      <c r="CU2158" s="19"/>
      <c r="CV2158" s="20"/>
      <c r="CW2158" s="20"/>
      <c r="CX2158" s="96"/>
      <c r="CY2158" s="96"/>
      <c r="CZ2158" s="20"/>
      <c r="DA2158" s="20"/>
      <c r="DB2158" s="96"/>
      <c r="DC2158" s="96"/>
      <c r="DD2158" s="20"/>
      <c r="DE2158" s="20"/>
      <c r="DF2158" s="96"/>
      <c r="DG2158" s="96"/>
      <c r="DH2158" s="20"/>
      <c r="DI2158" s="20"/>
      <c r="DJ2158" s="96"/>
      <c r="DK2158" s="96"/>
      <c r="DL2158" s="20"/>
      <c r="DM2158" s="20"/>
      <c r="DN2158" s="96"/>
      <c r="DO2158" s="96"/>
      <c r="DP2158" s="20"/>
      <c r="DQ2158" s="20"/>
      <c r="DR2158" s="96"/>
      <c r="DS2158" s="96"/>
      <c r="DT2158" s="20"/>
      <c r="DU2158" s="20"/>
      <c r="DV2158" s="96"/>
      <c r="DW2158" s="96"/>
      <c r="DX2158" s="20"/>
      <c r="DY2158" s="20"/>
      <c r="DZ2158" s="56"/>
      <c r="EA2158" s="57"/>
    </row>
    <row r="2159" spans="1:131" ht="19.5" customHeight="1" x14ac:dyDescent="0.25">
      <c r="A2159" s="9">
        <v>1510</v>
      </c>
      <c r="B2159" s="10" t="s">
        <v>4410</v>
      </c>
      <c r="C2159" s="9" t="s">
        <v>4411</v>
      </c>
      <c r="E2159" s="9" t="s">
        <v>447</v>
      </c>
      <c r="F2159" s="9" t="s">
        <v>2191</v>
      </c>
      <c r="H2159" s="9" t="s">
        <v>202</v>
      </c>
      <c r="I2159" s="9" t="s">
        <v>25</v>
      </c>
      <c r="J2159" s="129">
        <v>42497</v>
      </c>
      <c r="K2159" s="129">
        <v>42466</v>
      </c>
      <c r="L2159" s="129">
        <v>42551</v>
      </c>
      <c r="O2159" s="9">
        <v>24</v>
      </c>
      <c r="Q2159" s="9" t="s">
        <v>54</v>
      </c>
      <c r="S2159" s="13">
        <v>14245000</v>
      </c>
      <c r="T2159" s="13">
        <v>14245000</v>
      </c>
      <c r="U2159" s="13">
        <v>3561250</v>
      </c>
      <c r="AF2159" s="51">
        <f t="shared" si="30"/>
        <v>0</v>
      </c>
      <c r="AH2159" s="11">
        <v>42466</v>
      </c>
      <c r="AI2159" s="11">
        <v>42613</v>
      </c>
      <c r="AJ2159" s="13">
        <v>11905000</v>
      </c>
      <c r="AK2159" s="13">
        <v>2976250</v>
      </c>
    </row>
    <row r="2160" spans="1:131" s="18" customFormat="1" ht="19.5" customHeight="1" x14ac:dyDescent="0.25">
      <c r="A2160" s="18">
        <v>1510</v>
      </c>
      <c r="B2160" s="17" t="s">
        <v>4410</v>
      </c>
      <c r="C2160" s="18" t="s">
        <v>4411</v>
      </c>
      <c r="D2160" s="19">
        <v>42593</v>
      </c>
      <c r="G2160" s="19"/>
      <c r="J2160" s="130"/>
      <c r="K2160" s="130"/>
      <c r="L2160" s="130">
        <v>42613</v>
      </c>
      <c r="R2160" s="20"/>
      <c r="S2160" s="20"/>
      <c r="T2160" s="20"/>
      <c r="U2160" s="20"/>
      <c r="V2160" s="20"/>
      <c r="W2160" s="20"/>
      <c r="X2160" s="20"/>
      <c r="Y2160" s="20"/>
      <c r="Z2160" s="20"/>
      <c r="AA2160" s="20"/>
      <c r="AB2160" s="20"/>
      <c r="AC2160" s="20"/>
      <c r="AD2160" s="20"/>
      <c r="AE2160" s="20"/>
      <c r="AF2160" s="80"/>
      <c r="AG2160" s="46"/>
      <c r="AH2160" s="19"/>
      <c r="AI2160" s="19"/>
      <c r="AJ2160" s="20"/>
      <c r="AK2160" s="20"/>
      <c r="AL2160" s="19"/>
      <c r="AM2160" s="19"/>
      <c r="AN2160" s="20"/>
      <c r="AO2160" s="20"/>
      <c r="AP2160" s="19"/>
      <c r="AQ2160" s="19"/>
      <c r="AR2160" s="20"/>
      <c r="AS2160" s="20"/>
      <c r="AT2160" s="19"/>
      <c r="AU2160" s="19"/>
      <c r="AV2160" s="20"/>
      <c r="AW2160" s="20"/>
      <c r="AX2160" s="19"/>
      <c r="AY2160" s="19"/>
      <c r="AZ2160" s="20"/>
      <c r="BA2160" s="20"/>
      <c r="BB2160" s="19"/>
      <c r="BC2160" s="19"/>
      <c r="BD2160" s="20"/>
      <c r="BE2160" s="20"/>
      <c r="BF2160" s="19"/>
      <c r="BG2160" s="19"/>
      <c r="BH2160" s="20"/>
      <c r="BI2160" s="20"/>
      <c r="BJ2160" s="19"/>
      <c r="BK2160" s="19"/>
      <c r="BL2160" s="20"/>
      <c r="BM2160" s="20"/>
      <c r="BN2160" s="19"/>
      <c r="BO2160" s="19"/>
      <c r="BP2160" s="20"/>
      <c r="BQ2160" s="20"/>
      <c r="BT2160" s="20"/>
      <c r="BU2160" s="20"/>
      <c r="BX2160" s="20"/>
      <c r="BY2160" s="20"/>
      <c r="CB2160" s="20"/>
      <c r="CC2160" s="20"/>
      <c r="CF2160" s="20"/>
      <c r="CG2160" s="20"/>
      <c r="CJ2160" s="20"/>
      <c r="CK2160" s="20"/>
      <c r="CN2160" s="20"/>
      <c r="CO2160" s="20"/>
      <c r="CP2160" s="19"/>
      <c r="CQ2160" s="19"/>
      <c r="CR2160" s="20"/>
      <c r="CS2160" s="20"/>
      <c r="CT2160" s="19"/>
      <c r="CU2160" s="19"/>
      <c r="CV2160" s="20"/>
      <c r="CW2160" s="20"/>
      <c r="CX2160" s="96"/>
      <c r="CY2160" s="96"/>
      <c r="CZ2160" s="20"/>
      <c r="DA2160" s="20"/>
      <c r="DB2160" s="96"/>
      <c r="DC2160" s="96"/>
      <c r="DD2160" s="20"/>
      <c r="DE2160" s="20"/>
      <c r="DF2160" s="96"/>
      <c r="DG2160" s="96"/>
      <c r="DH2160" s="20"/>
      <c r="DI2160" s="20"/>
      <c r="DJ2160" s="96"/>
      <c r="DK2160" s="96"/>
      <c r="DL2160" s="20"/>
      <c r="DM2160" s="20"/>
      <c r="DN2160" s="96"/>
      <c r="DO2160" s="96"/>
      <c r="DP2160" s="20"/>
      <c r="DQ2160" s="20"/>
      <c r="DR2160" s="96"/>
      <c r="DS2160" s="96"/>
      <c r="DT2160" s="20"/>
      <c r="DU2160" s="20"/>
      <c r="DV2160" s="96"/>
      <c r="DW2160" s="96"/>
      <c r="DX2160" s="20"/>
      <c r="DY2160" s="20"/>
      <c r="DZ2160" s="56"/>
      <c r="EA2160" s="57"/>
    </row>
    <row r="2161" spans="1:131" ht="19.5" customHeight="1" x14ac:dyDescent="0.25">
      <c r="A2161" s="9">
        <v>1511</v>
      </c>
      <c r="B2161" s="10" t="s">
        <v>4412</v>
      </c>
      <c r="C2161" s="9" t="s">
        <v>4413</v>
      </c>
      <c r="E2161" s="9" t="s">
        <v>447</v>
      </c>
      <c r="F2161" s="9" t="s">
        <v>2191</v>
      </c>
      <c r="H2161" s="9" t="s">
        <v>202</v>
      </c>
      <c r="I2161" s="9" t="s">
        <v>25</v>
      </c>
      <c r="J2161" s="129">
        <v>42510</v>
      </c>
      <c r="K2161" s="129">
        <v>42480</v>
      </c>
      <c r="L2161" s="129">
        <v>42613</v>
      </c>
      <c r="O2161" s="9">
        <v>24</v>
      </c>
      <c r="Q2161" s="9" t="s">
        <v>54</v>
      </c>
      <c r="S2161" s="13">
        <v>10745000</v>
      </c>
      <c r="T2161" s="13">
        <v>10745000</v>
      </c>
      <c r="U2161" s="13">
        <v>2686250</v>
      </c>
      <c r="AF2161" s="51">
        <f t="shared" si="30"/>
        <v>0</v>
      </c>
      <c r="AH2161" s="11">
        <v>42480</v>
      </c>
      <c r="AI2161" s="11">
        <v>42613</v>
      </c>
      <c r="AJ2161" s="13">
        <v>6387535</v>
      </c>
      <c r="AK2161" s="13">
        <v>1596884</v>
      </c>
    </row>
    <row r="2162" spans="1:131" ht="19.5" customHeight="1" x14ac:dyDescent="0.25">
      <c r="A2162" s="9">
        <v>1512</v>
      </c>
      <c r="B2162" s="10" t="s">
        <v>4414</v>
      </c>
      <c r="C2162" s="9" t="s">
        <v>4415</v>
      </c>
      <c r="E2162" s="9" t="s">
        <v>447</v>
      </c>
      <c r="F2162" s="9" t="s">
        <v>2191</v>
      </c>
      <c r="H2162" s="9" t="s">
        <v>202</v>
      </c>
      <c r="I2162" s="9" t="s">
        <v>25</v>
      </c>
      <c r="J2162" s="129">
        <v>42497</v>
      </c>
      <c r="K2162" s="129">
        <v>42466</v>
      </c>
      <c r="L2162" s="129">
        <v>42551</v>
      </c>
      <c r="O2162" s="9">
        <v>24</v>
      </c>
      <c r="Q2162" s="9" t="s">
        <v>54</v>
      </c>
      <c r="S2162" s="13">
        <v>6775000</v>
      </c>
      <c r="T2162" s="13">
        <v>6775000</v>
      </c>
      <c r="U2162" s="13">
        <v>1693750</v>
      </c>
      <c r="AF2162" s="51">
        <f t="shared" si="30"/>
        <v>0</v>
      </c>
      <c r="AH2162" s="11">
        <v>42466</v>
      </c>
      <c r="AI2162" s="11">
        <v>42613</v>
      </c>
      <c r="AJ2162" s="13">
        <v>6234488</v>
      </c>
      <c r="AK2162" s="13">
        <v>1558622</v>
      </c>
    </row>
    <row r="2163" spans="1:131" s="18" customFormat="1" ht="19.5" customHeight="1" x14ac:dyDescent="0.25">
      <c r="A2163" s="18">
        <v>1512</v>
      </c>
      <c r="B2163" s="17" t="s">
        <v>4414</v>
      </c>
      <c r="C2163" s="18" t="s">
        <v>4415</v>
      </c>
      <c r="D2163" s="19">
        <v>42593</v>
      </c>
      <c r="G2163" s="19"/>
      <c r="J2163" s="130"/>
      <c r="K2163" s="130"/>
      <c r="L2163" s="130">
        <v>42613</v>
      </c>
      <c r="R2163" s="20"/>
      <c r="S2163" s="20"/>
      <c r="T2163" s="20"/>
      <c r="U2163" s="20"/>
      <c r="V2163" s="20"/>
      <c r="W2163" s="20"/>
      <c r="X2163" s="20"/>
      <c r="Y2163" s="20"/>
      <c r="Z2163" s="20"/>
      <c r="AA2163" s="20"/>
      <c r="AB2163" s="20"/>
      <c r="AC2163" s="20"/>
      <c r="AD2163" s="20"/>
      <c r="AE2163" s="20"/>
      <c r="AF2163" s="80"/>
      <c r="AG2163" s="46"/>
      <c r="AH2163" s="19"/>
      <c r="AI2163" s="19"/>
      <c r="AJ2163" s="20"/>
      <c r="AK2163" s="20"/>
      <c r="AL2163" s="19"/>
      <c r="AM2163" s="19"/>
      <c r="AN2163" s="20"/>
      <c r="AO2163" s="20"/>
      <c r="AP2163" s="19"/>
      <c r="AQ2163" s="19"/>
      <c r="AR2163" s="20"/>
      <c r="AS2163" s="20"/>
      <c r="AT2163" s="19"/>
      <c r="AU2163" s="19"/>
      <c r="AV2163" s="20"/>
      <c r="AW2163" s="20"/>
      <c r="AX2163" s="19"/>
      <c r="AY2163" s="19"/>
      <c r="AZ2163" s="20"/>
      <c r="BA2163" s="20"/>
      <c r="BB2163" s="19"/>
      <c r="BC2163" s="19"/>
      <c r="BD2163" s="20"/>
      <c r="BE2163" s="20"/>
      <c r="BF2163" s="19"/>
      <c r="BG2163" s="19"/>
      <c r="BH2163" s="20"/>
      <c r="BI2163" s="20"/>
      <c r="BJ2163" s="19"/>
      <c r="BK2163" s="19"/>
      <c r="BL2163" s="20"/>
      <c r="BM2163" s="20"/>
      <c r="BN2163" s="19"/>
      <c r="BO2163" s="19"/>
      <c r="BP2163" s="20"/>
      <c r="BQ2163" s="20"/>
      <c r="BT2163" s="20"/>
      <c r="BU2163" s="20"/>
      <c r="BX2163" s="20"/>
      <c r="BY2163" s="20"/>
      <c r="CB2163" s="20"/>
      <c r="CC2163" s="20"/>
      <c r="CF2163" s="20"/>
      <c r="CG2163" s="20"/>
      <c r="CJ2163" s="20"/>
      <c r="CK2163" s="20"/>
      <c r="CN2163" s="20"/>
      <c r="CO2163" s="20"/>
      <c r="CP2163" s="19"/>
      <c r="CQ2163" s="19"/>
      <c r="CR2163" s="20"/>
      <c r="CS2163" s="20"/>
      <c r="CT2163" s="19"/>
      <c r="CU2163" s="19"/>
      <c r="CV2163" s="20"/>
      <c r="CW2163" s="20"/>
      <c r="CX2163" s="96"/>
      <c r="CY2163" s="96"/>
      <c r="CZ2163" s="20"/>
      <c r="DA2163" s="20"/>
      <c r="DB2163" s="96"/>
      <c r="DC2163" s="96"/>
      <c r="DD2163" s="20"/>
      <c r="DE2163" s="20"/>
      <c r="DF2163" s="96"/>
      <c r="DG2163" s="96"/>
      <c r="DH2163" s="20"/>
      <c r="DI2163" s="20"/>
      <c r="DJ2163" s="96"/>
      <c r="DK2163" s="96"/>
      <c r="DL2163" s="20"/>
      <c r="DM2163" s="20"/>
      <c r="DN2163" s="96"/>
      <c r="DO2163" s="96"/>
      <c r="DP2163" s="20"/>
      <c r="DQ2163" s="20"/>
      <c r="DR2163" s="96"/>
      <c r="DS2163" s="96"/>
      <c r="DT2163" s="20"/>
      <c r="DU2163" s="20"/>
      <c r="DV2163" s="96"/>
      <c r="DW2163" s="96"/>
      <c r="DX2163" s="20"/>
      <c r="DY2163" s="20"/>
      <c r="DZ2163" s="56"/>
      <c r="EA2163" s="57"/>
    </row>
    <row r="2164" spans="1:131" ht="19.5" customHeight="1" x14ac:dyDescent="0.25">
      <c r="A2164" s="9">
        <v>1513</v>
      </c>
      <c r="B2164" s="10" t="s">
        <v>4417</v>
      </c>
      <c r="C2164" s="9" t="s">
        <v>4418</v>
      </c>
      <c r="E2164" s="9" t="s">
        <v>3417</v>
      </c>
      <c r="F2164" s="9" t="s">
        <v>493</v>
      </c>
      <c r="H2164" s="9" t="s">
        <v>202</v>
      </c>
      <c r="I2164" s="9" t="s">
        <v>3432</v>
      </c>
      <c r="J2164" s="129">
        <v>42541</v>
      </c>
      <c r="K2164" s="129">
        <v>42398</v>
      </c>
      <c r="L2164" s="129">
        <v>42855</v>
      </c>
      <c r="O2164" s="9">
        <v>31</v>
      </c>
      <c r="Q2164" s="9" t="s">
        <v>61</v>
      </c>
      <c r="S2164" s="13">
        <v>436923133</v>
      </c>
      <c r="T2164" s="13">
        <v>436923133</v>
      </c>
      <c r="U2164" s="13">
        <v>109230783</v>
      </c>
      <c r="AF2164" s="51">
        <f t="shared" si="30"/>
        <v>0</v>
      </c>
      <c r="AH2164" s="11">
        <v>42401</v>
      </c>
      <c r="AI2164" s="11">
        <v>42521</v>
      </c>
      <c r="AJ2164" s="13">
        <v>5559038</v>
      </c>
      <c r="AK2164" s="13">
        <v>1389760</v>
      </c>
      <c r="AL2164" s="11">
        <v>42522</v>
      </c>
      <c r="AM2164" s="11">
        <v>42551</v>
      </c>
      <c r="AN2164" s="13">
        <v>42308282</v>
      </c>
      <c r="AO2164" s="13">
        <v>10577070</v>
      </c>
      <c r="AP2164" s="11">
        <v>42552</v>
      </c>
      <c r="AQ2164" s="11">
        <v>42582</v>
      </c>
      <c r="AR2164" s="13">
        <v>40053720</v>
      </c>
      <c r="AS2164" s="13">
        <v>10013430</v>
      </c>
      <c r="AT2164" s="11">
        <v>42583</v>
      </c>
      <c r="AU2164" s="11">
        <v>42613</v>
      </c>
      <c r="AV2164" s="13">
        <v>82574382</v>
      </c>
      <c r="AW2164" s="13">
        <v>20643595</v>
      </c>
      <c r="AX2164" s="11">
        <v>42614</v>
      </c>
      <c r="AY2164" s="11">
        <v>42643</v>
      </c>
      <c r="AZ2164" s="13">
        <v>120912021</v>
      </c>
      <c r="BA2164" s="13">
        <v>30228005</v>
      </c>
      <c r="BB2164" s="11">
        <v>42644</v>
      </c>
      <c r="BC2164" s="11">
        <v>42766</v>
      </c>
      <c r="BD2164" s="13">
        <v>16739110</v>
      </c>
      <c r="BE2164" s="13">
        <v>4184777</v>
      </c>
      <c r="BF2164" s="11">
        <v>42401</v>
      </c>
      <c r="BG2164" s="11">
        <v>42766</v>
      </c>
      <c r="BH2164" s="13">
        <v>389171763</v>
      </c>
      <c r="BI2164" s="13">
        <v>20256304</v>
      </c>
      <c r="DZ2164" s="54">
        <v>389171763</v>
      </c>
      <c r="EA2164" s="55">
        <v>97292941</v>
      </c>
    </row>
    <row r="2165" spans="1:131" ht="19.5" customHeight="1" x14ac:dyDescent="0.25">
      <c r="A2165" s="9">
        <v>1514</v>
      </c>
      <c r="B2165" s="10" t="s">
        <v>4419</v>
      </c>
      <c r="C2165" s="9" t="s">
        <v>4420</v>
      </c>
      <c r="E2165" s="9" t="s">
        <v>2283</v>
      </c>
      <c r="F2165" s="9" t="s">
        <v>111</v>
      </c>
      <c r="H2165" s="9" t="s">
        <v>202</v>
      </c>
      <c r="I2165" s="9" t="s">
        <v>3432</v>
      </c>
      <c r="J2165" s="129">
        <v>42535</v>
      </c>
      <c r="K2165" s="129">
        <v>42312</v>
      </c>
      <c r="L2165" s="129">
        <v>42886</v>
      </c>
      <c r="O2165" s="9">
        <v>30</v>
      </c>
      <c r="Q2165" s="9" t="s">
        <v>54</v>
      </c>
      <c r="S2165" s="13">
        <v>324375000</v>
      </c>
      <c r="T2165" s="13">
        <v>324375000</v>
      </c>
      <c r="U2165" s="13">
        <v>81093750</v>
      </c>
      <c r="AF2165" s="51">
        <f t="shared" si="30"/>
        <v>0</v>
      </c>
      <c r="AH2165" s="11">
        <v>42312</v>
      </c>
      <c r="AI2165" s="11">
        <v>42490</v>
      </c>
      <c r="AJ2165" s="13">
        <v>28225897</v>
      </c>
      <c r="AK2165" s="13">
        <v>7056474</v>
      </c>
      <c r="AL2165" s="11">
        <v>42491</v>
      </c>
      <c r="AM2165" s="11">
        <v>42521</v>
      </c>
      <c r="AN2165" s="13">
        <v>16206837</v>
      </c>
      <c r="AO2165" s="13">
        <v>4051709</v>
      </c>
      <c r="AP2165" s="11">
        <v>42522</v>
      </c>
      <c r="AQ2165" s="11">
        <v>42551</v>
      </c>
      <c r="AR2165" s="13">
        <v>42858114</v>
      </c>
      <c r="AS2165" s="13">
        <v>10714529</v>
      </c>
      <c r="AT2165" s="11">
        <v>42552</v>
      </c>
      <c r="AU2165" s="11">
        <v>42582</v>
      </c>
      <c r="AV2165" s="13">
        <v>68981469</v>
      </c>
      <c r="AW2165" s="13">
        <v>17245367</v>
      </c>
      <c r="AX2165" s="11">
        <v>42583</v>
      </c>
      <c r="AY2165" s="11">
        <v>42643</v>
      </c>
      <c r="AZ2165" s="13">
        <v>66843796</v>
      </c>
      <c r="BA2165" s="13">
        <v>16710949</v>
      </c>
      <c r="BB2165" s="11">
        <v>42644</v>
      </c>
      <c r="BC2165" s="11">
        <v>42704</v>
      </c>
      <c r="BD2165" s="13">
        <v>12187175</v>
      </c>
      <c r="BE2165" s="13">
        <v>3046794</v>
      </c>
      <c r="BF2165" s="11">
        <v>42705</v>
      </c>
      <c r="BG2165" s="11">
        <v>42735</v>
      </c>
      <c r="BH2165" s="13">
        <v>26878445</v>
      </c>
      <c r="BI2165" s="13">
        <v>6719611</v>
      </c>
      <c r="BJ2165" s="11">
        <v>42736</v>
      </c>
      <c r="BK2165" s="11">
        <v>42766</v>
      </c>
      <c r="BL2165" s="13">
        <v>3169473</v>
      </c>
      <c r="BM2165" s="13">
        <v>792368</v>
      </c>
      <c r="BN2165" s="11">
        <v>42767</v>
      </c>
      <c r="BO2165" s="11">
        <v>42794</v>
      </c>
      <c r="BP2165" s="13">
        <v>846638</v>
      </c>
      <c r="BQ2165" s="13">
        <v>211660</v>
      </c>
      <c r="BR2165" s="11">
        <v>42795</v>
      </c>
      <c r="BS2165" s="11">
        <v>42886</v>
      </c>
      <c r="BT2165" s="13">
        <v>2959130</v>
      </c>
      <c r="BU2165" s="13">
        <v>739783</v>
      </c>
      <c r="BV2165" s="11">
        <v>42312</v>
      </c>
      <c r="BW2165" s="11">
        <v>42886</v>
      </c>
      <c r="BX2165" s="13">
        <v>276271770</v>
      </c>
      <c r="BY2165" s="13">
        <v>1778699</v>
      </c>
      <c r="DZ2165" s="54">
        <v>276271770</v>
      </c>
      <c r="EA2165" s="55">
        <v>69067943</v>
      </c>
    </row>
    <row r="2166" spans="1:131" ht="19.5" customHeight="1" x14ac:dyDescent="0.25">
      <c r="A2166" s="9">
        <v>1515</v>
      </c>
      <c r="B2166" s="10" t="s">
        <v>4421</v>
      </c>
      <c r="C2166" s="9" t="s">
        <v>4422</v>
      </c>
      <c r="E2166" s="9" t="s">
        <v>748</v>
      </c>
      <c r="F2166" s="9" t="s">
        <v>4423</v>
      </c>
      <c r="H2166" s="9" t="s">
        <v>202</v>
      </c>
      <c r="I2166" s="9" t="s">
        <v>25</v>
      </c>
      <c r="J2166" s="129">
        <v>42644</v>
      </c>
      <c r="K2166" s="129">
        <v>42502</v>
      </c>
      <c r="L2166" s="129">
        <v>42926</v>
      </c>
      <c r="M2166" s="9" t="s">
        <v>20</v>
      </c>
      <c r="O2166" s="9">
        <v>27</v>
      </c>
      <c r="Q2166" s="9" t="s">
        <v>54</v>
      </c>
      <c r="R2166" s="13">
        <v>35235000</v>
      </c>
      <c r="S2166" s="13">
        <v>35235000</v>
      </c>
      <c r="T2166" s="13">
        <v>35235000</v>
      </c>
      <c r="U2166" s="13">
        <v>7047000</v>
      </c>
      <c r="AF2166" s="51">
        <f t="shared" si="30"/>
        <v>0</v>
      </c>
      <c r="AG2166" s="45">
        <v>24995000</v>
      </c>
      <c r="AH2166" s="11">
        <v>42509</v>
      </c>
      <c r="AI2166" s="11">
        <v>42926</v>
      </c>
      <c r="AJ2166" s="13">
        <v>41224270</v>
      </c>
      <c r="AK2166" s="13">
        <v>10306067</v>
      </c>
    </row>
    <row r="2167" spans="1:131" s="18" customFormat="1" ht="19.5" customHeight="1" x14ac:dyDescent="0.25">
      <c r="A2167" s="18">
        <v>1515</v>
      </c>
      <c r="B2167" s="17" t="s">
        <v>4421</v>
      </c>
      <c r="C2167" s="18" t="s">
        <v>4422</v>
      </c>
      <c r="D2167" s="19">
        <v>43103</v>
      </c>
      <c r="G2167" s="19"/>
      <c r="J2167" s="130"/>
      <c r="K2167" s="130"/>
      <c r="L2167" s="130"/>
      <c r="R2167" s="20">
        <v>41321694</v>
      </c>
      <c r="S2167" s="20">
        <v>41321694</v>
      </c>
      <c r="T2167" s="20">
        <v>41321694</v>
      </c>
      <c r="U2167" s="20">
        <v>10330424</v>
      </c>
      <c r="V2167" s="20"/>
      <c r="W2167" s="20"/>
      <c r="X2167" s="20"/>
      <c r="Y2167" s="20"/>
      <c r="Z2167" s="20"/>
      <c r="AA2167" s="20"/>
      <c r="AB2167" s="20"/>
      <c r="AC2167" s="20"/>
      <c r="AD2167" s="20"/>
      <c r="AE2167" s="20"/>
      <c r="AF2167" s="80"/>
      <c r="AG2167" s="46"/>
      <c r="AH2167" s="19"/>
      <c r="AI2167" s="19"/>
      <c r="AJ2167" s="20"/>
      <c r="AK2167" s="20"/>
      <c r="AL2167" s="19"/>
      <c r="AM2167" s="19"/>
      <c r="AN2167" s="20"/>
      <c r="AO2167" s="20"/>
      <c r="AP2167" s="19"/>
      <c r="AQ2167" s="19"/>
      <c r="AR2167" s="20"/>
      <c r="AS2167" s="20"/>
      <c r="AT2167" s="19"/>
      <c r="AU2167" s="19"/>
      <c r="AV2167" s="20"/>
      <c r="AW2167" s="20"/>
      <c r="AX2167" s="19"/>
      <c r="AY2167" s="19"/>
      <c r="AZ2167" s="20"/>
      <c r="BA2167" s="20"/>
      <c r="BB2167" s="19"/>
      <c r="BC2167" s="19"/>
      <c r="BD2167" s="20"/>
      <c r="BE2167" s="20"/>
      <c r="BF2167" s="19"/>
      <c r="BG2167" s="19"/>
      <c r="BH2167" s="20"/>
      <c r="BI2167" s="20"/>
      <c r="BJ2167" s="19"/>
      <c r="BK2167" s="19"/>
      <c r="BL2167" s="20"/>
      <c r="BM2167" s="20"/>
      <c r="BN2167" s="19"/>
      <c r="BO2167" s="19"/>
      <c r="BP2167" s="20"/>
      <c r="BQ2167" s="20"/>
      <c r="BT2167" s="20"/>
      <c r="BU2167" s="20"/>
      <c r="BX2167" s="20"/>
      <c r="BY2167" s="20"/>
      <c r="CB2167" s="20"/>
      <c r="CC2167" s="20"/>
      <c r="CF2167" s="20"/>
      <c r="CG2167" s="20"/>
      <c r="CJ2167" s="20"/>
      <c r="CK2167" s="20"/>
      <c r="CN2167" s="20"/>
      <c r="CO2167" s="20"/>
      <c r="CP2167" s="19"/>
      <c r="CQ2167" s="19"/>
      <c r="CR2167" s="20"/>
      <c r="CS2167" s="20"/>
      <c r="CT2167" s="19"/>
      <c r="CU2167" s="19"/>
      <c r="CV2167" s="20"/>
      <c r="CW2167" s="20"/>
      <c r="CX2167" s="96"/>
      <c r="CY2167" s="96"/>
      <c r="CZ2167" s="20"/>
      <c r="DA2167" s="20"/>
      <c r="DB2167" s="96"/>
      <c r="DC2167" s="96"/>
      <c r="DD2167" s="20"/>
      <c r="DE2167" s="20"/>
      <c r="DF2167" s="96"/>
      <c r="DG2167" s="96"/>
      <c r="DH2167" s="20"/>
      <c r="DI2167" s="20"/>
      <c r="DJ2167" s="96"/>
      <c r="DK2167" s="96"/>
      <c r="DL2167" s="20"/>
      <c r="DM2167" s="20"/>
      <c r="DN2167" s="96"/>
      <c r="DO2167" s="96"/>
      <c r="DP2167" s="20"/>
      <c r="DQ2167" s="20"/>
      <c r="DR2167" s="96"/>
      <c r="DS2167" s="96"/>
      <c r="DT2167" s="20"/>
      <c r="DU2167" s="20"/>
      <c r="DV2167" s="96"/>
      <c r="DW2167" s="96"/>
      <c r="DX2167" s="20"/>
      <c r="DY2167" s="20"/>
      <c r="DZ2167" s="56"/>
      <c r="EA2167" s="57"/>
    </row>
    <row r="2168" spans="1:131" ht="19.5" customHeight="1" x14ac:dyDescent="0.25">
      <c r="A2168" s="9">
        <v>1516</v>
      </c>
      <c r="B2168" s="10" t="s">
        <v>4424</v>
      </c>
      <c r="C2168" s="9" t="s">
        <v>4425</v>
      </c>
      <c r="E2168" s="9" t="s">
        <v>4426</v>
      </c>
      <c r="F2168" s="9" t="s">
        <v>2974</v>
      </c>
      <c r="H2168" s="9" t="s">
        <v>202</v>
      </c>
      <c r="I2168" s="9" t="s">
        <v>25</v>
      </c>
      <c r="J2168" s="129">
        <v>42565</v>
      </c>
      <c r="K2168" s="129">
        <v>42529</v>
      </c>
      <c r="L2168" s="129">
        <v>42735</v>
      </c>
      <c r="O2168" s="9">
        <v>27</v>
      </c>
      <c r="Q2168" s="9" t="s">
        <v>54</v>
      </c>
      <c r="R2168" s="13">
        <v>8670000</v>
      </c>
      <c r="S2168" s="13">
        <v>8670000</v>
      </c>
      <c r="T2168" s="13">
        <v>8670000</v>
      </c>
      <c r="U2168" s="13">
        <v>2167500</v>
      </c>
      <c r="AF2168" s="51">
        <f t="shared" si="30"/>
        <v>0</v>
      </c>
      <c r="AG2168" s="45">
        <v>6500000</v>
      </c>
      <c r="AH2168" s="11">
        <v>42534</v>
      </c>
      <c r="AI2168" s="11">
        <v>42735</v>
      </c>
      <c r="AJ2168" s="13">
        <v>8508707</v>
      </c>
      <c r="AK2168" s="13">
        <v>2127177</v>
      </c>
    </row>
    <row r="2169" spans="1:131" ht="19.5" customHeight="1" x14ac:dyDescent="0.25">
      <c r="A2169" s="9">
        <v>1517</v>
      </c>
      <c r="B2169" s="10" t="s">
        <v>4427</v>
      </c>
      <c r="C2169" s="9" t="s">
        <v>4432</v>
      </c>
      <c r="E2169" s="9" t="s">
        <v>4428</v>
      </c>
      <c r="F2169" s="9" t="s">
        <v>3697</v>
      </c>
      <c r="H2169" s="9" t="s">
        <v>202</v>
      </c>
      <c r="I2169" s="9" t="s">
        <v>78</v>
      </c>
      <c r="J2169" s="129">
        <v>42151</v>
      </c>
      <c r="K2169" s="129">
        <v>42464</v>
      </c>
      <c r="L2169" s="129">
        <v>42643</v>
      </c>
      <c r="O2169" s="9">
        <v>31</v>
      </c>
      <c r="Q2169" s="9" t="s">
        <v>54</v>
      </c>
      <c r="R2169" s="13">
        <v>1350000</v>
      </c>
      <c r="S2169" s="13">
        <v>1350000</v>
      </c>
      <c r="T2169" s="13">
        <v>1350000</v>
      </c>
      <c r="U2169" s="13">
        <v>337500</v>
      </c>
      <c r="AF2169" s="51">
        <f t="shared" si="30"/>
        <v>0</v>
      </c>
      <c r="AG2169" s="45">
        <v>1012500</v>
      </c>
      <c r="AH2169" s="11">
        <v>42517</v>
      </c>
      <c r="AI2169" s="11">
        <v>42943</v>
      </c>
      <c r="AJ2169" s="13">
        <v>1250000</v>
      </c>
      <c r="AK2169" s="13">
        <v>312500</v>
      </c>
    </row>
    <row r="2170" spans="1:131" s="18" customFormat="1" ht="19.5" customHeight="1" x14ac:dyDescent="0.25">
      <c r="A2170" s="18">
        <v>1517</v>
      </c>
      <c r="B2170" s="17" t="s">
        <v>4427</v>
      </c>
      <c r="C2170" s="18" t="s">
        <v>4432</v>
      </c>
      <c r="D2170" s="19">
        <v>43112</v>
      </c>
      <c r="G2170" s="19"/>
      <c r="J2170" s="130"/>
      <c r="K2170" s="130">
        <v>42517</v>
      </c>
      <c r="L2170" s="130">
        <v>42943</v>
      </c>
      <c r="R2170" s="20"/>
      <c r="S2170" s="20"/>
      <c r="T2170" s="20"/>
      <c r="U2170" s="20"/>
      <c r="V2170" s="20"/>
      <c r="W2170" s="20"/>
      <c r="X2170" s="20"/>
      <c r="Y2170" s="20"/>
      <c r="Z2170" s="20"/>
      <c r="AA2170" s="20"/>
      <c r="AB2170" s="20"/>
      <c r="AC2170" s="20"/>
      <c r="AD2170" s="20"/>
      <c r="AE2170" s="20"/>
      <c r="AF2170" s="80"/>
      <c r="AG2170" s="46"/>
      <c r="AH2170" s="19"/>
      <c r="AI2170" s="19"/>
      <c r="AJ2170" s="20"/>
      <c r="AK2170" s="20"/>
      <c r="AL2170" s="19"/>
      <c r="AM2170" s="19"/>
      <c r="AN2170" s="20"/>
      <c r="AO2170" s="20"/>
      <c r="AP2170" s="19"/>
      <c r="AQ2170" s="19"/>
      <c r="AR2170" s="20"/>
      <c r="AS2170" s="20"/>
      <c r="AT2170" s="19"/>
      <c r="AU2170" s="19"/>
      <c r="AV2170" s="20"/>
      <c r="AW2170" s="20"/>
      <c r="AX2170" s="19"/>
      <c r="AY2170" s="19"/>
      <c r="AZ2170" s="20"/>
      <c r="BA2170" s="20"/>
      <c r="BB2170" s="19"/>
      <c r="BC2170" s="19"/>
      <c r="BD2170" s="20"/>
      <c r="BE2170" s="20"/>
      <c r="BF2170" s="19"/>
      <c r="BG2170" s="19"/>
      <c r="BH2170" s="20"/>
      <c r="BI2170" s="20"/>
      <c r="BJ2170" s="19"/>
      <c r="BK2170" s="19"/>
      <c r="BL2170" s="20"/>
      <c r="BM2170" s="20"/>
      <c r="BN2170" s="19"/>
      <c r="BO2170" s="19"/>
      <c r="BP2170" s="20"/>
      <c r="BQ2170" s="20"/>
      <c r="BT2170" s="20"/>
      <c r="BU2170" s="20"/>
      <c r="BX2170" s="20"/>
      <c r="BY2170" s="20"/>
      <c r="CB2170" s="20"/>
      <c r="CC2170" s="20"/>
      <c r="CF2170" s="20"/>
      <c r="CG2170" s="20"/>
      <c r="CJ2170" s="20"/>
      <c r="CK2170" s="20"/>
      <c r="CN2170" s="20"/>
      <c r="CO2170" s="20"/>
      <c r="CP2170" s="19"/>
      <c r="CQ2170" s="19"/>
      <c r="CR2170" s="20"/>
      <c r="CS2170" s="20"/>
      <c r="CT2170" s="19"/>
      <c r="CU2170" s="19"/>
      <c r="CV2170" s="20"/>
      <c r="CW2170" s="20"/>
      <c r="CX2170" s="96"/>
      <c r="CY2170" s="96"/>
      <c r="CZ2170" s="20"/>
      <c r="DA2170" s="20"/>
      <c r="DB2170" s="96"/>
      <c r="DC2170" s="96"/>
      <c r="DD2170" s="20"/>
      <c r="DE2170" s="20"/>
      <c r="DF2170" s="96"/>
      <c r="DG2170" s="96"/>
      <c r="DH2170" s="20"/>
      <c r="DI2170" s="20"/>
      <c r="DJ2170" s="96"/>
      <c r="DK2170" s="96"/>
      <c r="DL2170" s="20"/>
      <c r="DM2170" s="20"/>
      <c r="DN2170" s="96"/>
      <c r="DO2170" s="96"/>
      <c r="DP2170" s="20"/>
      <c r="DQ2170" s="20"/>
      <c r="DR2170" s="96"/>
      <c r="DS2170" s="96"/>
      <c r="DT2170" s="20"/>
      <c r="DU2170" s="20"/>
      <c r="DV2170" s="96"/>
      <c r="DW2170" s="96"/>
      <c r="DX2170" s="20"/>
      <c r="DY2170" s="20"/>
      <c r="DZ2170" s="56"/>
      <c r="EA2170" s="57"/>
    </row>
    <row r="2171" spans="1:131" ht="19.5" customHeight="1" x14ac:dyDescent="0.25">
      <c r="A2171" s="9">
        <v>1518</v>
      </c>
      <c r="B2171" s="10" t="s">
        <v>4429</v>
      </c>
      <c r="C2171" s="9" t="s">
        <v>4430</v>
      </c>
      <c r="E2171" s="9" t="s">
        <v>196</v>
      </c>
      <c r="F2171" s="9" t="s">
        <v>4431</v>
      </c>
      <c r="H2171" s="9" t="s">
        <v>202</v>
      </c>
      <c r="I2171" s="9" t="s">
        <v>78</v>
      </c>
      <c r="J2171" s="129">
        <v>42568</v>
      </c>
      <c r="K2171" s="129">
        <v>42551</v>
      </c>
      <c r="L2171" s="129">
        <v>42916</v>
      </c>
      <c r="M2171" s="9" t="s">
        <v>20</v>
      </c>
      <c r="O2171" s="9">
        <v>27</v>
      </c>
      <c r="Q2171" s="9" t="s">
        <v>54</v>
      </c>
      <c r="R2171" s="13">
        <v>6700000</v>
      </c>
      <c r="S2171" s="13">
        <v>6700000</v>
      </c>
      <c r="T2171" s="13">
        <v>6700000</v>
      </c>
      <c r="U2171" s="13">
        <v>1675000</v>
      </c>
      <c r="AF2171" s="51">
        <f t="shared" si="30"/>
        <v>0</v>
      </c>
      <c r="AG2171" s="45">
        <v>5025000</v>
      </c>
      <c r="AH2171" s="11">
        <v>42552</v>
      </c>
      <c r="AI2171" s="11">
        <v>42916</v>
      </c>
      <c r="AJ2171" s="13">
        <v>6797777</v>
      </c>
      <c r="AK2171" s="13">
        <v>1675000</v>
      </c>
    </row>
    <row r="2172" spans="1:131" ht="35.25" customHeight="1" x14ac:dyDescent="0.25">
      <c r="A2172" s="9">
        <v>1519</v>
      </c>
      <c r="B2172" s="10" t="s">
        <v>4436</v>
      </c>
      <c r="C2172" s="9" t="s">
        <v>4437</v>
      </c>
      <c r="E2172" s="9" t="s">
        <v>1374</v>
      </c>
      <c r="F2172" s="9" t="s">
        <v>1375</v>
      </c>
      <c r="H2172" s="9" t="s">
        <v>202</v>
      </c>
      <c r="I2172" s="9" t="s">
        <v>78</v>
      </c>
      <c r="J2172" s="129">
        <v>42573</v>
      </c>
      <c r="K2172" s="129">
        <v>41599</v>
      </c>
      <c r="L2172" s="129">
        <v>42613</v>
      </c>
      <c r="O2172" s="9">
        <v>32</v>
      </c>
      <c r="Q2172" s="9" t="s">
        <v>54</v>
      </c>
      <c r="R2172" s="13">
        <v>23995000</v>
      </c>
      <c r="S2172" s="13">
        <v>23995000</v>
      </c>
      <c r="T2172" s="13">
        <v>23995000</v>
      </c>
      <c r="U2172" s="13">
        <v>5998750</v>
      </c>
      <c r="AF2172" s="51">
        <f t="shared" si="30"/>
        <v>0</v>
      </c>
      <c r="AG2172" s="45">
        <v>14000000</v>
      </c>
      <c r="AH2172" s="11">
        <v>41599</v>
      </c>
      <c r="AI2172" s="11">
        <v>42613</v>
      </c>
      <c r="AJ2172" s="13">
        <v>23783521</v>
      </c>
      <c r="AK2172" s="13">
        <v>5945880</v>
      </c>
    </row>
    <row r="2173" spans="1:131" ht="19.5" customHeight="1" x14ac:dyDescent="0.25">
      <c r="A2173" s="9">
        <v>1520</v>
      </c>
      <c r="B2173" s="10" t="s">
        <v>4438</v>
      </c>
      <c r="C2173" s="9" t="s">
        <v>4439</v>
      </c>
      <c r="E2173" s="9" t="s">
        <v>4440</v>
      </c>
      <c r="F2173" s="9" t="s">
        <v>4441</v>
      </c>
      <c r="H2173" s="9" t="s">
        <v>906</v>
      </c>
      <c r="I2173" s="9" t="s">
        <v>25</v>
      </c>
      <c r="M2173" s="9" t="s">
        <v>20</v>
      </c>
      <c r="O2173" s="9">
        <v>27</v>
      </c>
      <c r="AF2173" s="51">
        <f t="shared" si="30"/>
        <v>0</v>
      </c>
    </row>
    <row r="2174" spans="1:131" ht="19.5" customHeight="1" x14ac:dyDescent="0.25">
      <c r="A2174" s="9">
        <v>1521</v>
      </c>
      <c r="B2174" s="10" t="s">
        <v>4442</v>
      </c>
      <c r="C2174" s="9" t="s">
        <v>4443</v>
      </c>
      <c r="E2174" s="9" t="s">
        <v>4440</v>
      </c>
      <c r="F2174" s="9" t="s">
        <v>4441</v>
      </c>
      <c r="H2174" s="9" t="s">
        <v>906</v>
      </c>
      <c r="I2174" s="9" t="s">
        <v>25</v>
      </c>
      <c r="M2174" s="9" t="s">
        <v>20</v>
      </c>
      <c r="O2174" s="9">
        <v>29</v>
      </c>
      <c r="AF2174" s="51">
        <f t="shared" si="30"/>
        <v>0</v>
      </c>
    </row>
    <row r="2175" spans="1:131" ht="19.5" customHeight="1" x14ac:dyDescent="0.25">
      <c r="A2175" s="9">
        <v>1522</v>
      </c>
      <c r="B2175" s="10" t="s">
        <v>4444</v>
      </c>
      <c r="C2175" s="9" t="s">
        <v>4445</v>
      </c>
      <c r="E2175" s="9" t="s">
        <v>18</v>
      </c>
      <c r="F2175" s="9" t="s">
        <v>3916</v>
      </c>
      <c r="H2175" s="9" t="s">
        <v>906</v>
      </c>
      <c r="I2175" s="9" t="s">
        <v>25</v>
      </c>
      <c r="M2175" s="9" t="s">
        <v>20</v>
      </c>
      <c r="O2175" s="9">
        <v>32</v>
      </c>
      <c r="AF2175" s="51">
        <f t="shared" si="30"/>
        <v>0</v>
      </c>
    </row>
    <row r="2176" spans="1:131" ht="19.5" customHeight="1" x14ac:dyDescent="0.25">
      <c r="A2176" s="9">
        <v>1523</v>
      </c>
      <c r="B2176" s="10" t="s">
        <v>4446</v>
      </c>
      <c r="C2176" s="9" t="s">
        <v>5703</v>
      </c>
      <c r="E2176" s="9" t="s">
        <v>6353</v>
      </c>
      <c r="F2176" s="9" t="s">
        <v>105</v>
      </c>
      <c r="H2176" s="9" t="s">
        <v>202</v>
      </c>
      <c r="I2176" s="9" t="s">
        <v>35</v>
      </c>
      <c r="J2176" s="129">
        <v>42981</v>
      </c>
      <c r="K2176" s="129">
        <v>42844</v>
      </c>
      <c r="L2176" s="129">
        <v>43075</v>
      </c>
      <c r="O2176" s="9">
        <v>22</v>
      </c>
      <c r="Q2176" s="9" t="s">
        <v>61</v>
      </c>
      <c r="S2176" s="13">
        <v>2547327914</v>
      </c>
      <c r="T2176" s="13">
        <v>2547327914</v>
      </c>
      <c r="U2176" s="13">
        <v>636831979</v>
      </c>
      <c r="AF2176" s="51">
        <f t="shared" si="30"/>
        <v>0</v>
      </c>
      <c r="AH2176" s="11">
        <v>42920</v>
      </c>
      <c r="AI2176" s="11">
        <v>43069</v>
      </c>
      <c r="AJ2176" s="13">
        <v>1935962603</v>
      </c>
      <c r="AK2176" s="13">
        <v>483990651</v>
      </c>
      <c r="AL2176" s="11">
        <v>43070</v>
      </c>
      <c r="AM2176" s="11">
        <v>43075</v>
      </c>
      <c r="AN2176" s="13">
        <v>97541152</v>
      </c>
      <c r="AO2176" s="13">
        <v>24385288</v>
      </c>
      <c r="AP2176" s="11">
        <v>43166</v>
      </c>
      <c r="AQ2176" s="11">
        <v>43281</v>
      </c>
      <c r="AR2176" s="13">
        <v>47598453</v>
      </c>
      <c r="AS2176" s="13">
        <v>11899613</v>
      </c>
      <c r="AT2176" s="11">
        <v>42920</v>
      </c>
      <c r="AU2176" s="11">
        <v>43281</v>
      </c>
      <c r="AV2176" s="13">
        <v>2130884568</v>
      </c>
      <c r="AW2176" s="13">
        <v>12445590</v>
      </c>
      <c r="DZ2176" s="54">
        <v>2130884568</v>
      </c>
      <c r="EA2176" s="55">
        <v>532721142</v>
      </c>
    </row>
    <row r="2177" spans="1:131 16384:16384" s="18" customFormat="1" ht="19.5" customHeight="1" x14ac:dyDescent="0.25">
      <c r="A2177" s="18">
        <v>1523</v>
      </c>
      <c r="B2177" s="17" t="s">
        <v>4446</v>
      </c>
      <c r="C2177" s="18" t="s">
        <v>5703</v>
      </c>
      <c r="D2177" s="19">
        <v>43305</v>
      </c>
      <c r="G2177" s="19"/>
      <c r="J2177" s="130"/>
      <c r="K2177" s="130"/>
      <c r="L2177" s="130">
        <v>43281</v>
      </c>
      <c r="R2177" s="20"/>
      <c r="S2177" s="20"/>
      <c r="T2177" s="20"/>
      <c r="U2177" s="20"/>
      <c r="V2177" s="20"/>
      <c r="W2177" s="20"/>
      <c r="X2177" s="20"/>
      <c r="Y2177" s="20"/>
      <c r="Z2177" s="20"/>
      <c r="AA2177" s="20"/>
      <c r="AB2177" s="20"/>
      <c r="AC2177" s="20"/>
      <c r="AD2177" s="20"/>
      <c r="AE2177" s="20"/>
      <c r="AF2177" s="80"/>
      <c r="AG2177" s="46"/>
      <c r="AH2177" s="19"/>
      <c r="AI2177" s="19"/>
      <c r="AJ2177" s="20"/>
      <c r="AK2177" s="20"/>
      <c r="AL2177" s="19"/>
      <c r="AM2177" s="19"/>
      <c r="AN2177" s="20"/>
      <c r="AO2177" s="20"/>
      <c r="AP2177" s="19"/>
      <c r="AQ2177" s="19"/>
      <c r="AR2177" s="20"/>
      <c r="AS2177" s="20"/>
      <c r="AT2177" s="19"/>
      <c r="AU2177" s="19"/>
      <c r="AV2177" s="20"/>
      <c r="AW2177" s="20"/>
      <c r="AX2177" s="19"/>
      <c r="AY2177" s="19"/>
      <c r="AZ2177" s="20"/>
      <c r="BA2177" s="20"/>
      <c r="BB2177" s="19"/>
      <c r="BC2177" s="19"/>
      <c r="BD2177" s="20"/>
      <c r="BE2177" s="20"/>
      <c r="BF2177" s="19"/>
      <c r="BG2177" s="19"/>
      <c r="BH2177" s="20"/>
      <c r="BI2177" s="20"/>
      <c r="BJ2177" s="19"/>
      <c r="BK2177" s="19"/>
      <c r="BL2177" s="20"/>
      <c r="BM2177" s="20"/>
      <c r="BN2177" s="19"/>
      <c r="BO2177" s="19"/>
      <c r="BP2177" s="20"/>
      <c r="BQ2177" s="20"/>
      <c r="BT2177" s="20"/>
      <c r="BU2177" s="20"/>
      <c r="BX2177" s="20"/>
      <c r="BY2177" s="20"/>
      <c r="CB2177" s="20"/>
      <c r="CC2177" s="20"/>
      <c r="CF2177" s="20"/>
      <c r="CG2177" s="20"/>
      <c r="CJ2177" s="20"/>
      <c r="CK2177" s="20"/>
      <c r="CN2177" s="20"/>
      <c r="CO2177" s="20"/>
      <c r="CP2177" s="19"/>
      <c r="CQ2177" s="19"/>
      <c r="CR2177" s="20"/>
      <c r="CS2177" s="20"/>
      <c r="CT2177" s="19"/>
      <c r="CU2177" s="19"/>
      <c r="CV2177" s="20"/>
      <c r="CW2177" s="20"/>
      <c r="CX2177" s="96"/>
      <c r="CY2177" s="96"/>
      <c r="CZ2177" s="20"/>
      <c r="DA2177" s="20"/>
      <c r="DB2177" s="96"/>
      <c r="DC2177" s="96"/>
      <c r="DD2177" s="20"/>
      <c r="DE2177" s="20"/>
      <c r="DF2177" s="96"/>
      <c r="DG2177" s="96"/>
      <c r="DH2177" s="20"/>
      <c r="DI2177" s="20"/>
      <c r="DJ2177" s="96"/>
      <c r="DK2177" s="96"/>
      <c r="DL2177" s="20"/>
      <c r="DM2177" s="20"/>
      <c r="DN2177" s="96"/>
      <c r="DO2177" s="96"/>
      <c r="DP2177" s="20"/>
      <c r="DQ2177" s="20"/>
      <c r="DR2177" s="96"/>
      <c r="DS2177" s="96"/>
      <c r="DT2177" s="20"/>
      <c r="DU2177" s="20"/>
      <c r="DV2177" s="96"/>
      <c r="DW2177" s="96"/>
      <c r="DX2177" s="20"/>
      <c r="DY2177" s="20"/>
      <c r="DZ2177" s="56"/>
      <c r="EA2177" s="57"/>
    </row>
    <row r="2178" spans="1:131 16384:16384" ht="19.5" customHeight="1" x14ac:dyDescent="0.25">
      <c r="A2178" s="9">
        <v>1524</v>
      </c>
      <c r="B2178" s="10" t="s">
        <v>4447</v>
      </c>
      <c r="C2178" s="9" t="s">
        <v>4448</v>
      </c>
      <c r="E2178" s="9" t="s">
        <v>2887</v>
      </c>
      <c r="F2178" s="9" t="s">
        <v>4449</v>
      </c>
      <c r="H2178" s="9" t="s">
        <v>202</v>
      </c>
      <c r="I2178" s="9" t="s">
        <v>4450</v>
      </c>
      <c r="J2178" s="129">
        <v>42578</v>
      </c>
      <c r="K2178" s="129">
        <v>42578</v>
      </c>
      <c r="L2178" s="129">
        <v>42943</v>
      </c>
      <c r="M2178" s="9" t="s">
        <v>20</v>
      </c>
      <c r="O2178" s="9">
        <v>30</v>
      </c>
      <c r="Q2178" s="9" t="s">
        <v>54</v>
      </c>
      <c r="R2178" s="13">
        <v>41540000</v>
      </c>
      <c r="S2178" s="13">
        <v>41540000</v>
      </c>
      <c r="T2178" s="13">
        <v>41540000</v>
      </c>
      <c r="U2178" s="13">
        <v>10385000</v>
      </c>
      <c r="AF2178" s="51">
        <f t="shared" si="30"/>
        <v>0</v>
      </c>
      <c r="AG2178" s="45">
        <v>31155000</v>
      </c>
      <c r="AH2178" s="11">
        <v>42578</v>
      </c>
      <c r="AI2178" s="11">
        <v>42735</v>
      </c>
      <c r="AJ2178" s="13">
        <v>19985605</v>
      </c>
      <c r="AK2178" s="13">
        <v>4998401</v>
      </c>
      <c r="AL2178" s="11">
        <v>42736</v>
      </c>
      <c r="AM2178" s="11">
        <v>42943</v>
      </c>
      <c r="AN2178" s="13">
        <v>20335714</v>
      </c>
      <c r="AO2178" s="13">
        <v>5083928</v>
      </c>
    </row>
    <row r="2179" spans="1:131 16384:16384" ht="19.5" customHeight="1" x14ac:dyDescent="0.25">
      <c r="A2179" s="9">
        <v>1525</v>
      </c>
      <c r="B2179" s="10" t="s">
        <v>4451</v>
      </c>
      <c r="C2179" s="9" t="s">
        <v>4452</v>
      </c>
      <c r="E2179" s="9" t="s">
        <v>1096</v>
      </c>
      <c r="F2179" s="9" t="s">
        <v>4453</v>
      </c>
      <c r="H2179" s="9" t="s">
        <v>906</v>
      </c>
      <c r="I2179" s="9" t="s">
        <v>25</v>
      </c>
      <c r="M2179" s="9" t="s">
        <v>20</v>
      </c>
      <c r="O2179" s="9">
        <v>30</v>
      </c>
      <c r="AF2179" s="51">
        <f t="shared" si="30"/>
        <v>0</v>
      </c>
    </row>
    <row r="2180" spans="1:131 16384:16384" ht="19.5" customHeight="1" x14ac:dyDescent="0.25">
      <c r="A2180" s="9">
        <v>1526</v>
      </c>
      <c r="B2180" s="10" t="s">
        <v>4457</v>
      </c>
      <c r="C2180" s="9" t="s">
        <v>4458</v>
      </c>
      <c r="E2180" s="9" t="s">
        <v>4459</v>
      </c>
      <c r="F2180" s="9" t="s">
        <v>493</v>
      </c>
      <c r="H2180" s="9" t="s">
        <v>202</v>
      </c>
      <c r="I2180" s="9" t="s">
        <v>35</v>
      </c>
      <c r="J2180" s="129">
        <v>42558</v>
      </c>
      <c r="K2180" s="129">
        <v>42480</v>
      </c>
      <c r="L2180" s="129">
        <v>42735</v>
      </c>
      <c r="O2180" s="9">
        <v>32</v>
      </c>
      <c r="Q2180" s="9" t="s">
        <v>61</v>
      </c>
      <c r="S2180" s="13">
        <v>520051500</v>
      </c>
      <c r="T2180" s="13">
        <v>520051500</v>
      </c>
      <c r="U2180" s="13">
        <v>130012875</v>
      </c>
      <c r="AF2180" s="51">
        <f t="shared" si="30"/>
        <v>0</v>
      </c>
      <c r="AH2180" s="11">
        <v>42480</v>
      </c>
      <c r="AI2180" s="11">
        <v>42704</v>
      </c>
      <c r="AJ2180" s="13">
        <v>473967627</v>
      </c>
      <c r="AK2180" s="13">
        <v>118491907</v>
      </c>
      <c r="AL2180" s="11">
        <v>42705</v>
      </c>
      <c r="AM2180" s="11">
        <v>42735</v>
      </c>
      <c r="AN2180" s="13">
        <v>1497949</v>
      </c>
      <c r="AO2180" s="13">
        <v>374487</v>
      </c>
      <c r="AP2180" s="11">
        <v>42480</v>
      </c>
      <c r="AQ2180" s="11">
        <v>42735</v>
      </c>
      <c r="AR2180" s="13">
        <v>492717250</v>
      </c>
      <c r="AS2180" s="13">
        <v>4312919</v>
      </c>
      <c r="DZ2180" s="54">
        <v>492717250</v>
      </c>
      <c r="EA2180" s="55">
        <v>123179313</v>
      </c>
    </row>
    <row r="2181" spans="1:131 16384:16384" ht="19.5" customHeight="1" x14ac:dyDescent="0.25">
      <c r="A2181" s="9">
        <v>1527</v>
      </c>
      <c r="B2181" s="10" t="s">
        <v>4460</v>
      </c>
      <c r="C2181" s="9" t="s">
        <v>4461</v>
      </c>
      <c r="E2181" s="9" t="s">
        <v>2535</v>
      </c>
      <c r="F2181" s="9" t="s">
        <v>52</v>
      </c>
      <c r="H2181" s="9" t="s">
        <v>202</v>
      </c>
      <c r="I2181" s="9" t="s">
        <v>28</v>
      </c>
      <c r="J2181" s="129">
        <v>42349</v>
      </c>
      <c r="K2181" s="129">
        <v>42278</v>
      </c>
      <c r="L2181" s="129">
        <v>42612</v>
      </c>
      <c r="O2181" s="9">
        <v>29</v>
      </c>
      <c r="Q2181" s="9" t="s">
        <v>54</v>
      </c>
      <c r="R2181" s="13">
        <v>4622000</v>
      </c>
      <c r="S2181" s="13">
        <v>4622000</v>
      </c>
      <c r="T2181" s="13">
        <v>4622000</v>
      </c>
      <c r="U2181" s="13">
        <v>1155500</v>
      </c>
      <c r="AF2181" s="51">
        <f t="shared" si="30"/>
        <v>0</v>
      </c>
      <c r="AH2181" s="11">
        <v>42278</v>
      </c>
      <c r="AI2181" s="11">
        <v>42612</v>
      </c>
      <c r="AJ2181" s="13">
        <v>4437830</v>
      </c>
      <c r="AK2181" s="13">
        <v>1109458</v>
      </c>
    </row>
    <row r="2182" spans="1:131 16384:16384" ht="19.5" customHeight="1" x14ac:dyDescent="0.25">
      <c r="A2182" s="9">
        <v>1528</v>
      </c>
      <c r="B2182" s="10" t="s">
        <v>4462</v>
      </c>
      <c r="C2182" s="9" t="s">
        <v>4463</v>
      </c>
      <c r="E2182" s="9" t="s">
        <v>2535</v>
      </c>
      <c r="F2182" s="9" t="s">
        <v>52</v>
      </c>
      <c r="H2182" s="9" t="s">
        <v>202</v>
      </c>
      <c r="I2182" s="9" t="s">
        <v>4464</v>
      </c>
      <c r="J2182" s="129">
        <v>42506</v>
      </c>
      <c r="K2182" s="129">
        <v>42461</v>
      </c>
      <c r="L2182" s="129">
        <v>42735</v>
      </c>
      <c r="O2182" s="9">
        <v>28</v>
      </c>
      <c r="Q2182" s="9" t="s">
        <v>61</v>
      </c>
      <c r="S2182" s="13">
        <v>93334000</v>
      </c>
      <c r="T2182" s="13">
        <v>93334000</v>
      </c>
      <c r="U2182" s="13">
        <v>23333500</v>
      </c>
      <c r="AF2182" s="51">
        <f t="shared" si="30"/>
        <v>0</v>
      </c>
      <c r="AH2182" s="11">
        <v>42461</v>
      </c>
      <c r="AI2182" s="11">
        <v>42521</v>
      </c>
      <c r="AJ2182" s="13">
        <v>36770926</v>
      </c>
      <c r="AK2182" s="13">
        <v>9192732</v>
      </c>
      <c r="AL2182" s="11">
        <v>42522</v>
      </c>
      <c r="AM2182" s="11">
        <v>42735</v>
      </c>
      <c r="AN2182" s="13">
        <v>50742863</v>
      </c>
      <c r="AO2182" s="13">
        <v>12685716</v>
      </c>
      <c r="AP2182" s="11">
        <v>42461</v>
      </c>
      <c r="AQ2182" s="11">
        <v>42735</v>
      </c>
      <c r="AR2182" s="13">
        <v>93713789</v>
      </c>
      <c r="AS2182" s="13">
        <v>1455052</v>
      </c>
      <c r="DZ2182" s="54">
        <v>93713789</v>
      </c>
      <c r="EA2182" s="55">
        <v>23333500</v>
      </c>
      <c r="XFD2182" s="9" t="s">
        <v>5136</v>
      </c>
    </row>
    <row r="2183" spans="1:131 16384:16384" s="18" customFormat="1" ht="19.5" customHeight="1" x14ac:dyDescent="0.25">
      <c r="A2183" s="18">
        <v>1528</v>
      </c>
      <c r="B2183" s="17" t="s">
        <v>4462</v>
      </c>
      <c r="C2183" s="18" t="s">
        <v>4463</v>
      </c>
      <c r="D2183" s="19">
        <v>43005</v>
      </c>
      <c r="G2183" s="19"/>
      <c r="J2183" s="130"/>
      <c r="K2183" s="130"/>
      <c r="L2183" s="130">
        <v>42825</v>
      </c>
      <c r="R2183" s="20"/>
      <c r="S2183" s="20"/>
      <c r="T2183" s="20"/>
      <c r="U2183" s="20"/>
      <c r="V2183" s="20"/>
      <c r="W2183" s="20"/>
      <c r="X2183" s="20"/>
      <c r="Y2183" s="20"/>
      <c r="Z2183" s="20"/>
      <c r="AA2183" s="20"/>
      <c r="AB2183" s="20"/>
      <c r="AC2183" s="20"/>
      <c r="AD2183" s="20"/>
      <c r="AE2183" s="20"/>
      <c r="AF2183" s="80"/>
      <c r="AG2183" s="46"/>
      <c r="AH2183" s="19"/>
      <c r="AI2183" s="19"/>
      <c r="AJ2183" s="20"/>
      <c r="AK2183" s="20"/>
      <c r="AL2183" s="19"/>
      <c r="AM2183" s="19"/>
      <c r="AN2183" s="20"/>
      <c r="AO2183" s="20"/>
      <c r="AP2183" s="19"/>
      <c r="AQ2183" s="19"/>
      <c r="AR2183" s="20"/>
      <c r="AS2183" s="20"/>
      <c r="AT2183" s="19"/>
      <c r="AU2183" s="19"/>
      <c r="AV2183" s="20"/>
      <c r="AW2183" s="20"/>
      <c r="AX2183" s="19"/>
      <c r="AY2183" s="19"/>
      <c r="AZ2183" s="20"/>
      <c r="BA2183" s="20"/>
      <c r="BB2183" s="19"/>
      <c r="BC2183" s="19"/>
      <c r="BD2183" s="20"/>
      <c r="BE2183" s="20"/>
      <c r="BF2183" s="19"/>
      <c r="BG2183" s="19"/>
      <c r="BH2183" s="20"/>
      <c r="BI2183" s="20"/>
      <c r="BJ2183" s="19"/>
      <c r="BK2183" s="19"/>
      <c r="BL2183" s="20"/>
      <c r="BM2183" s="20"/>
      <c r="BN2183" s="19"/>
      <c r="BO2183" s="19"/>
      <c r="BP2183" s="20"/>
      <c r="BQ2183" s="20"/>
      <c r="BT2183" s="20"/>
      <c r="BU2183" s="20"/>
      <c r="BX2183" s="20"/>
      <c r="BY2183" s="20"/>
      <c r="CB2183" s="20"/>
      <c r="CC2183" s="20"/>
      <c r="CF2183" s="20"/>
      <c r="CG2183" s="20"/>
      <c r="CJ2183" s="20"/>
      <c r="CK2183" s="20"/>
      <c r="CN2183" s="20"/>
      <c r="CO2183" s="20"/>
      <c r="CP2183" s="19"/>
      <c r="CQ2183" s="19"/>
      <c r="CR2183" s="20"/>
      <c r="CS2183" s="20"/>
      <c r="CT2183" s="19"/>
      <c r="CU2183" s="19"/>
      <c r="CV2183" s="20"/>
      <c r="CW2183" s="20"/>
      <c r="CX2183" s="96"/>
      <c r="CY2183" s="96"/>
      <c r="CZ2183" s="20"/>
      <c r="DA2183" s="20"/>
      <c r="DB2183" s="96"/>
      <c r="DC2183" s="96"/>
      <c r="DD2183" s="20"/>
      <c r="DE2183" s="20"/>
      <c r="DF2183" s="96"/>
      <c r="DG2183" s="96"/>
      <c r="DH2183" s="20"/>
      <c r="DI2183" s="20"/>
      <c r="DJ2183" s="96"/>
      <c r="DK2183" s="96"/>
      <c r="DL2183" s="20"/>
      <c r="DM2183" s="20"/>
      <c r="DN2183" s="96"/>
      <c r="DO2183" s="96"/>
      <c r="DP2183" s="20"/>
      <c r="DQ2183" s="20"/>
      <c r="DR2183" s="96"/>
      <c r="DS2183" s="96"/>
      <c r="DT2183" s="20"/>
      <c r="DU2183" s="20"/>
      <c r="DV2183" s="96"/>
      <c r="DW2183" s="96"/>
      <c r="DX2183" s="20"/>
      <c r="DY2183" s="20"/>
      <c r="DZ2183" s="56"/>
      <c r="EA2183" s="57"/>
    </row>
    <row r="2184" spans="1:131 16384:16384" ht="19.5" customHeight="1" x14ac:dyDescent="0.25">
      <c r="A2184" s="9">
        <v>1529</v>
      </c>
      <c r="B2184" s="10" t="s">
        <v>4465</v>
      </c>
      <c r="C2184" s="9" t="s">
        <v>4695</v>
      </c>
      <c r="E2184" s="9" t="s">
        <v>348</v>
      </c>
      <c r="F2184" s="9" t="s">
        <v>349</v>
      </c>
      <c r="H2184" s="9" t="s">
        <v>202</v>
      </c>
      <c r="I2184" s="9" t="s">
        <v>871</v>
      </c>
      <c r="J2184" s="129">
        <v>42483</v>
      </c>
      <c r="K2184" s="129">
        <v>42328</v>
      </c>
      <c r="L2184" s="129">
        <v>42657</v>
      </c>
      <c r="O2184" s="9">
        <v>30</v>
      </c>
      <c r="Q2184" s="9" t="s">
        <v>54</v>
      </c>
      <c r="R2184" s="13">
        <v>1139370252</v>
      </c>
      <c r="S2184" s="13">
        <v>1138650252</v>
      </c>
      <c r="T2184" s="13">
        <v>1138650252</v>
      </c>
      <c r="U2184" s="13">
        <v>284662563</v>
      </c>
      <c r="AF2184" s="51">
        <f t="shared" si="30"/>
        <v>0</v>
      </c>
      <c r="AH2184" s="11">
        <v>42328</v>
      </c>
      <c r="AI2184" s="11">
        <v>42460</v>
      </c>
      <c r="AJ2184" s="13">
        <v>47953429</v>
      </c>
      <c r="AK2184" s="13">
        <v>11988357</v>
      </c>
      <c r="AL2184" s="11">
        <v>42461</v>
      </c>
      <c r="AM2184" s="11">
        <v>42643</v>
      </c>
      <c r="AN2184" s="13">
        <v>967830054</v>
      </c>
      <c r="AO2184" s="13">
        <v>241957514</v>
      </c>
      <c r="AP2184" s="11">
        <v>42644</v>
      </c>
      <c r="AQ2184" s="11">
        <v>42657</v>
      </c>
      <c r="AR2184" s="13">
        <v>111466191</v>
      </c>
      <c r="AS2184" s="13">
        <v>27866548</v>
      </c>
      <c r="AT2184" s="11">
        <v>42328</v>
      </c>
      <c r="AU2184" s="11">
        <v>42657</v>
      </c>
      <c r="AV2184" s="13">
        <v>1135860036</v>
      </c>
      <c r="AW2184" s="13">
        <v>2152590</v>
      </c>
      <c r="DZ2184" s="54">
        <v>1135860036</v>
      </c>
      <c r="EA2184" s="55">
        <v>283965009</v>
      </c>
    </row>
    <row r="2185" spans="1:131 16384:16384" ht="19.5" customHeight="1" x14ac:dyDescent="0.25">
      <c r="A2185" s="9">
        <v>1530</v>
      </c>
      <c r="B2185" s="10" t="s">
        <v>4466</v>
      </c>
      <c r="C2185" s="9" t="s">
        <v>4467</v>
      </c>
      <c r="E2185" s="9" t="s">
        <v>109</v>
      </c>
      <c r="F2185" s="9" t="s">
        <v>4476</v>
      </c>
      <c r="H2185" s="9" t="s">
        <v>202</v>
      </c>
      <c r="I2185" s="9" t="s">
        <v>871</v>
      </c>
      <c r="J2185" s="129">
        <v>42513</v>
      </c>
      <c r="K2185" s="129">
        <v>42430</v>
      </c>
      <c r="L2185" s="129">
        <v>42767</v>
      </c>
      <c r="O2185" s="9">
        <v>28</v>
      </c>
      <c r="Q2185" s="9" t="s">
        <v>61</v>
      </c>
      <c r="S2185" s="13">
        <v>347000000</v>
      </c>
      <c r="T2185" s="13">
        <v>347000000</v>
      </c>
      <c r="U2185" s="13">
        <v>86750000</v>
      </c>
      <c r="AF2185" s="51">
        <f t="shared" si="30"/>
        <v>0</v>
      </c>
      <c r="AH2185" s="11">
        <v>42430</v>
      </c>
      <c r="AI2185" s="11">
        <v>42704</v>
      </c>
      <c r="AJ2185" s="13">
        <v>331706467</v>
      </c>
      <c r="AK2185" s="13">
        <v>82926617</v>
      </c>
      <c r="AL2185" s="11">
        <v>42705</v>
      </c>
      <c r="AM2185" s="11">
        <v>42766</v>
      </c>
      <c r="AN2185" s="13">
        <v>26025252</v>
      </c>
      <c r="AO2185" s="13">
        <v>3823383</v>
      </c>
    </row>
    <row r="2186" spans="1:131 16384:16384" ht="19.5" customHeight="1" x14ac:dyDescent="0.25">
      <c r="A2186" s="9">
        <v>1531</v>
      </c>
      <c r="B2186" s="10" t="s">
        <v>4468</v>
      </c>
      <c r="C2186" s="9" t="s">
        <v>4469</v>
      </c>
      <c r="E2186" s="9" t="s">
        <v>4470</v>
      </c>
      <c r="F2186" s="9" t="s">
        <v>4471</v>
      </c>
      <c r="H2186" s="9" t="s">
        <v>202</v>
      </c>
      <c r="I2186" s="9" t="s">
        <v>25</v>
      </c>
      <c r="J2186" s="129">
        <v>41419</v>
      </c>
      <c r="K2186" s="129">
        <v>41419</v>
      </c>
      <c r="L2186" s="129">
        <v>42521</v>
      </c>
      <c r="O2186" s="9">
        <v>29</v>
      </c>
      <c r="Q2186" s="9" t="s">
        <v>54</v>
      </c>
      <c r="R2186" s="13">
        <v>40650973</v>
      </c>
      <c r="S2186" s="13">
        <v>40650973</v>
      </c>
      <c r="T2186" s="13">
        <v>40650973</v>
      </c>
      <c r="U2186" s="13">
        <v>10162743</v>
      </c>
      <c r="AF2186" s="51">
        <f t="shared" si="30"/>
        <v>0</v>
      </c>
      <c r="AH2186" s="11">
        <v>41419</v>
      </c>
      <c r="AI2186" s="11">
        <v>43585</v>
      </c>
      <c r="AJ2186" s="13">
        <v>5405529</v>
      </c>
      <c r="AK2186" s="13">
        <v>1351382</v>
      </c>
      <c r="AL2186" s="11">
        <v>41419</v>
      </c>
      <c r="AM2186" s="11">
        <v>43585</v>
      </c>
      <c r="AN2186" s="13">
        <v>31983121</v>
      </c>
      <c r="AO2186" s="13">
        <v>7995780</v>
      </c>
    </row>
    <row r="2187" spans="1:131 16384:16384" s="18" customFormat="1" ht="19.5" customHeight="1" x14ac:dyDescent="0.25">
      <c r="A2187" s="18">
        <v>1531</v>
      </c>
      <c r="B2187" s="17" t="s">
        <v>4468</v>
      </c>
      <c r="C2187" s="18" t="s">
        <v>4469</v>
      </c>
      <c r="D2187" s="19">
        <v>43531</v>
      </c>
      <c r="E2187" s="18" t="s">
        <v>4470</v>
      </c>
      <c r="G2187" s="19"/>
      <c r="J2187" s="130"/>
      <c r="K2187" s="130"/>
      <c r="L2187" s="130">
        <v>43585</v>
      </c>
      <c r="R2187" s="20"/>
      <c r="S2187" s="20">
        <v>43602107</v>
      </c>
      <c r="T2187" s="20">
        <v>43602107</v>
      </c>
      <c r="U2187" s="20">
        <v>10900527</v>
      </c>
      <c r="V2187" s="20"/>
      <c r="W2187" s="20"/>
      <c r="X2187" s="20"/>
      <c r="Y2187" s="20"/>
      <c r="Z2187" s="20"/>
      <c r="AA2187" s="20"/>
      <c r="AB2187" s="20"/>
      <c r="AC2187" s="20"/>
      <c r="AD2187" s="20"/>
      <c r="AE2187" s="20"/>
      <c r="AF2187" s="80"/>
      <c r="AG2187" s="46"/>
      <c r="AH2187" s="19"/>
      <c r="AI2187" s="19"/>
      <c r="AJ2187" s="20"/>
      <c r="AK2187" s="20"/>
      <c r="AL2187" s="19"/>
      <c r="AM2187" s="19"/>
      <c r="AN2187" s="20"/>
      <c r="AO2187" s="20"/>
      <c r="AP2187" s="19"/>
      <c r="AQ2187" s="19"/>
      <c r="AR2187" s="20"/>
      <c r="AS2187" s="20"/>
      <c r="AT2187" s="19"/>
      <c r="AU2187" s="19"/>
      <c r="AV2187" s="20"/>
      <c r="AW2187" s="20"/>
      <c r="AX2187" s="19"/>
      <c r="AY2187" s="19"/>
      <c r="AZ2187" s="20"/>
      <c r="BA2187" s="20"/>
      <c r="BB2187" s="19"/>
      <c r="BC2187" s="19"/>
      <c r="BD2187" s="20"/>
      <c r="BE2187" s="20"/>
      <c r="BF2187" s="19"/>
      <c r="BG2187" s="19"/>
      <c r="BH2187" s="20"/>
      <c r="BI2187" s="20"/>
      <c r="BJ2187" s="19"/>
      <c r="BK2187" s="19"/>
      <c r="BL2187" s="20"/>
      <c r="BM2187" s="20"/>
      <c r="BN2187" s="19"/>
      <c r="BO2187" s="19"/>
      <c r="BP2187" s="20"/>
      <c r="BQ2187" s="20"/>
      <c r="BT2187" s="20"/>
      <c r="BU2187" s="20"/>
      <c r="BX2187" s="20"/>
      <c r="BY2187" s="20"/>
      <c r="CB2187" s="20"/>
      <c r="CC2187" s="20"/>
      <c r="CF2187" s="20"/>
      <c r="CG2187" s="20"/>
      <c r="CJ2187" s="20"/>
      <c r="CK2187" s="20"/>
      <c r="CN2187" s="20"/>
      <c r="CO2187" s="20"/>
      <c r="CP2187" s="19"/>
      <c r="CQ2187" s="19"/>
      <c r="CR2187" s="20"/>
      <c r="CS2187" s="20"/>
      <c r="CT2187" s="19"/>
      <c r="CU2187" s="19"/>
      <c r="CV2187" s="20"/>
      <c r="CW2187" s="20"/>
      <c r="CX2187" s="96"/>
      <c r="CY2187" s="96"/>
      <c r="CZ2187" s="20"/>
      <c r="DA2187" s="20"/>
      <c r="DB2187" s="96"/>
      <c r="DC2187" s="96"/>
      <c r="DD2187" s="20"/>
      <c r="DE2187" s="20"/>
      <c r="DF2187" s="96"/>
      <c r="DG2187" s="96"/>
      <c r="DH2187" s="20"/>
      <c r="DI2187" s="20"/>
      <c r="DJ2187" s="96"/>
      <c r="DK2187" s="96"/>
      <c r="DL2187" s="20"/>
      <c r="DM2187" s="20"/>
      <c r="DN2187" s="96"/>
      <c r="DO2187" s="96"/>
      <c r="DP2187" s="20"/>
      <c r="DQ2187" s="20"/>
      <c r="DR2187" s="96"/>
      <c r="DS2187" s="96"/>
      <c r="DT2187" s="20"/>
      <c r="DU2187" s="20"/>
      <c r="DV2187" s="96"/>
      <c r="DW2187" s="96"/>
      <c r="DX2187" s="20"/>
      <c r="DY2187" s="20"/>
      <c r="DZ2187" s="56"/>
      <c r="EA2187" s="57"/>
    </row>
    <row r="2188" spans="1:131 16384:16384" s="18" customFormat="1" ht="19.5" customHeight="1" x14ac:dyDescent="0.25">
      <c r="A2188" s="18">
        <v>1531</v>
      </c>
      <c r="B2188" s="17" t="s">
        <v>4468</v>
      </c>
      <c r="C2188" s="18" t="s">
        <v>8587</v>
      </c>
      <c r="D2188" s="19">
        <v>44034</v>
      </c>
      <c r="G2188" s="19"/>
      <c r="J2188" s="130"/>
      <c r="K2188" s="130"/>
      <c r="L2188" s="130"/>
      <c r="R2188" s="20"/>
      <c r="S2188" s="20"/>
      <c r="T2188" s="20"/>
      <c r="U2188" s="20"/>
      <c r="V2188" s="20"/>
      <c r="W2188" s="20"/>
      <c r="X2188" s="20"/>
      <c r="Y2188" s="20"/>
      <c r="Z2188" s="20"/>
      <c r="AA2188" s="20"/>
      <c r="AB2188" s="20"/>
      <c r="AC2188" s="20"/>
      <c r="AD2188" s="20"/>
      <c r="AE2188" s="20"/>
      <c r="AF2188" s="80"/>
      <c r="AG2188" s="46"/>
      <c r="AH2188" s="19"/>
      <c r="AI2188" s="19"/>
      <c r="AJ2188" s="20"/>
      <c r="AK2188" s="20"/>
      <c r="AL2188" s="19"/>
      <c r="AM2188" s="19"/>
      <c r="AN2188" s="20"/>
      <c r="AO2188" s="20"/>
      <c r="AP2188" s="19"/>
      <c r="AQ2188" s="19"/>
      <c r="AR2188" s="20"/>
      <c r="AS2188" s="20"/>
      <c r="AT2188" s="19"/>
      <c r="AU2188" s="19"/>
      <c r="AV2188" s="20"/>
      <c r="AW2188" s="20"/>
      <c r="AX2188" s="19"/>
      <c r="AY2188" s="19"/>
      <c r="AZ2188" s="20"/>
      <c r="BA2188" s="20"/>
      <c r="BB2188" s="19"/>
      <c r="BC2188" s="19"/>
      <c r="BD2188" s="20"/>
      <c r="BE2188" s="20"/>
      <c r="BF2188" s="19"/>
      <c r="BG2188" s="19"/>
      <c r="BH2188" s="20"/>
      <c r="BI2188" s="20"/>
      <c r="BJ2188" s="19"/>
      <c r="BK2188" s="19"/>
      <c r="BL2188" s="20"/>
      <c r="BM2188" s="20"/>
      <c r="BN2188" s="19"/>
      <c r="BO2188" s="19"/>
      <c r="BP2188" s="20"/>
      <c r="BQ2188" s="20"/>
      <c r="BT2188" s="20"/>
      <c r="BU2188" s="20"/>
      <c r="BX2188" s="20"/>
      <c r="BY2188" s="20"/>
      <c r="CB2188" s="20"/>
      <c r="CC2188" s="20"/>
      <c r="CF2188" s="20"/>
      <c r="CG2188" s="20"/>
      <c r="CJ2188" s="20"/>
      <c r="CK2188" s="20"/>
      <c r="CN2188" s="20"/>
      <c r="CO2188" s="20"/>
      <c r="CP2188" s="19"/>
      <c r="CQ2188" s="19"/>
      <c r="CR2188" s="20"/>
      <c r="CS2188" s="20"/>
      <c r="CT2188" s="19"/>
      <c r="CU2188" s="19"/>
      <c r="CV2188" s="20"/>
      <c r="CW2188" s="20"/>
      <c r="CX2188" s="96"/>
      <c r="CY2188" s="96"/>
      <c r="CZ2188" s="20"/>
      <c r="DA2188" s="20"/>
      <c r="DB2188" s="96"/>
      <c r="DC2188" s="96"/>
      <c r="DD2188" s="20"/>
      <c r="DE2188" s="20"/>
      <c r="DF2188" s="96"/>
      <c r="DG2188" s="96"/>
      <c r="DH2188" s="20"/>
      <c r="DI2188" s="20"/>
      <c r="DJ2188" s="96"/>
      <c r="DK2188" s="96"/>
      <c r="DL2188" s="20"/>
      <c r="DM2188" s="20"/>
      <c r="DN2188" s="96"/>
      <c r="DO2188" s="96"/>
      <c r="DP2188" s="20"/>
      <c r="DQ2188" s="20"/>
      <c r="DR2188" s="96"/>
      <c r="DS2188" s="96"/>
      <c r="DT2188" s="20"/>
      <c r="DU2188" s="20"/>
      <c r="DV2188" s="96"/>
      <c r="DW2188" s="96"/>
      <c r="DX2188" s="20"/>
      <c r="DY2188" s="20"/>
      <c r="DZ2188" s="56"/>
      <c r="EA2188" s="57"/>
    </row>
    <row r="2189" spans="1:131 16384:16384" ht="19.5" customHeight="1" x14ac:dyDescent="0.25">
      <c r="A2189" s="9">
        <v>1532</v>
      </c>
      <c r="B2189" s="10" t="s">
        <v>4472</v>
      </c>
      <c r="C2189" s="9" t="s">
        <v>4473</v>
      </c>
      <c r="E2189" s="9" t="s">
        <v>4474</v>
      </c>
      <c r="F2189" s="9" t="s">
        <v>4475</v>
      </c>
      <c r="H2189" s="9" t="s">
        <v>202</v>
      </c>
      <c r="I2189" s="9" t="s">
        <v>25</v>
      </c>
      <c r="J2189" s="129">
        <v>42523</v>
      </c>
      <c r="K2189" s="129">
        <v>42479</v>
      </c>
      <c r="L2189" s="129">
        <v>42618</v>
      </c>
      <c r="O2189" s="9">
        <v>31</v>
      </c>
      <c r="Q2189" s="9" t="s">
        <v>54</v>
      </c>
      <c r="S2189" s="13">
        <v>99140000</v>
      </c>
      <c r="T2189" s="13">
        <v>99140000</v>
      </c>
      <c r="U2189" s="13">
        <v>24785000</v>
      </c>
      <c r="AF2189" s="51">
        <f t="shared" si="30"/>
        <v>0</v>
      </c>
      <c r="AH2189" s="11">
        <v>42479</v>
      </c>
      <c r="AI2189" s="11">
        <v>42618</v>
      </c>
      <c r="AJ2189" s="13">
        <v>23674740</v>
      </c>
      <c r="AK2189" s="13">
        <v>5918685</v>
      </c>
    </row>
    <row r="2190" spans="1:131 16384:16384" s="18" customFormat="1" ht="19.5" customHeight="1" x14ac:dyDescent="0.25">
      <c r="A2190" s="18">
        <v>1532</v>
      </c>
      <c r="B2190" s="17" t="s">
        <v>4472</v>
      </c>
      <c r="C2190" s="18" t="s">
        <v>4473</v>
      </c>
      <c r="D2190" s="19">
        <v>42657</v>
      </c>
      <c r="G2190" s="19"/>
      <c r="J2190" s="130"/>
      <c r="K2190" s="130"/>
      <c r="L2190" s="130">
        <v>42674</v>
      </c>
      <c r="R2190" s="20"/>
      <c r="S2190" s="20"/>
      <c r="T2190" s="20"/>
      <c r="U2190" s="20"/>
      <c r="V2190" s="20"/>
      <c r="W2190" s="20"/>
      <c r="X2190" s="20"/>
      <c r="Y2190" s="20"/>
      <c r="Z2190" s="20"/>
      <c r="AA2190" s="20"/>
      <c r="AB2190" s="20"/>
      <c r="AC2190" s="20"/>
      <c r="AD2190" s="20"/>
      <c r="AE2190" s="20"/>
      <c r="AF2190" s="80"/>
      <c r="AG2190" s="46"/>
      <c r="AH2190" s="19"/>
      <c r="AI2190" s="19"/>
      <c r="AJ2190" s="20"/>
      <c r="AK2190" s="20"/>
      <c r="AL2190" s="19"/>
      <c r="AM2190" s="19"/>
      <c r="AN2190" s="20"/>
      <c r="AO2190" s="20"/>
      <c r="AP2190" s="19"/>
      <c r="AQ2190" s="19"/>
      <c r="AR2190" s="20"/>
      <c r="AS2190" s="20"/>
      <c r="AT2190" s="19"/>
      <c r="AU2190" s="19"/>
      <c r="AV2190" s="20"/>
      <c r="AW2190" s="20"/>
      <c r="AX2190" s="19"/>
      <c r="AY2190" s="19"/>
      <c r="AZ2190" s="20"/>
      <c r="BA2190" s="20"/>
      <c r="BB2190" s="19"/>
      <c r="BC2190" s="19"/>
      <c r="BD2190" s="20"/>
      <c r="BE2190" s="20"/>
      <c r="BF2190" s="19"/>
      <c r="BG2190" s="19"/>
      <c r="BH2190" s="20"/>
      <c r="BI2190" s="20"/>
      <c r="BJ2190" s="19"/>
      <c r="BK2190" s="19"/>
      <c r="BL2190" s="20"/>
      <c r="BM2190" s="20"/>
      <c r="BN2190" s="19"/>
      <c r="BO2190" s="19"/>
      <c r="BP2190" s="20"/>
      <c r="BQ2190" s="20"/>
      <c r="BT2190" s="20"/>
      <c r="BU2190" s="20"/>
      <c r="BX2190" s="20"/>
      <c r="BY2190" s="20"/>
      <c r="CB2190" s="20"/>
      <c r="CC2190" s="20"/>
      <c r="CF2190" s="20"/>
      <c r="CG2190" s="20"/>
      <c r="CJ2190" s="20"/>
      <c r="CK2190" s="20"/>
      <c r="CN2190" s="20"/>
      <c r="CO2190" s="20"/>
      <c r="CP2190" s="19"/>
      <c r="CQ2190" s="19"/>
      <c r="CR2190" s="20"/>
      <c r="CS2190" s="20"/>
      <c r="CT2190" s="19"/>
      <c r="CU2190" s="19"/>
      <c r="CV2190" s="20"/>
      <c r="CW2190" s="20"/>
      <c r="CX2190" s="96"/>
      <c r="CY2190" s="96"/>
      <c r="CZ2190" s="20"/>
      <c r="DA2190" s="20"/>
      <c r="DB2190" s="96"/>
      <c r="DC2190" s="96"/>
      <c r="DD2190" s="20"/>
      <c r="DE2190" s="20"/>
      <c r="DF2190" s="96"/>
      <c r="DG2190" s="96"/>
      <c r="DH2190" s="20"/>
      <c r="DI2190" s="20"/>
      <c r="DJ2190" s="96"/>
      <c r="DK2190" s="96"/>
      <c r="DL2190" s="20"/>
      <c r="DM2190" s="20"/>
      <c r="DN2190" s="96"/>
      <c r="DO2190" s="96"/>
      <c r="DP2190" s="20"/>
      <c r="DQ2190" s="20"/>
      <c r="DR2190" s="96"/>
      <c r="DS2190" s="96"/>
      <c r="DT2190" s="20"/>
      <c r="DU2190" s="20"/>
      <c r="DV2190" s="96"/>
      <c r="DW2190" s="96"/>
      <c r="DX2190" s="20"/>
      <c r="DY2190" s="20"/>
      <c r="DZ2190" s="56"/>
      <c r="EA2190" s="57"/>
    </row>
    <row r="2191" spans="1:131 16384:16384" ht="19.5" customHeight="1" x14ac:dyDescent="0.25">
      <c r="A2191" s="9">
        <v>1533</v>
      </c>
      <c r="B2191" s="10" t="s">
        <v>4478</v>
      </c>
      <c r="C2191" s="9" t="s">
        <v>4479</v>
      </c>
      <c r="E2191" s="9" t="s">
        <v>3486</v>
      </c>
      <c r="F2191" s="9" t="s">
        <v>4480</v>
      </c>
      <c r="H2191" s="9" t="s">
        <v>202</v>
      </c>
      <c r="I2191" s="9" t="s">
        <v>25</v>
      </c>
      <c r="J2191" s="129">
        <v>42541</v>
      </c>
      <c r="K2191" s="129">
        <v>42503</v>
      </c>
      <c r="L2191" s="129">
        <v>42643</v>
      </c>
      <c r="M2191" s="9" t="s">
        <v>20</v>
      </c>
      <c r="O2191" s="9">
        <v>30</v>
      </c>
      <c r="Q2191" s="9" t="s">
        <v>54</v>
      </c>
      <c r="R2191" s="13">
        <v>5900000</v>
      </c>
      <c r="S2191" s="13">
        <v>5900000</v>
      </c>
      <c r="T2191" s="13">
        <v>5900000</v>
      </c>
      <c r="U2191" s="13">
        <v>1475000</v>
      </c>
      <c r="AB2191" s="13">
        <v>2080000</v>
      </c>
      <c r="AF2191" s="51">
        <f t="shared" si="30"/>
        <v>2080000</v>
      </c>
      <c r="AH2191" s="11">
        <v>42503</v>
      </c>
      <c r="AI2191" s="11">
        <v>42643</v>
      </c>
      <c r="AJ2191" s="13">
        <v>4259340</v>
      </c>
      <c r="AK2191" s="13">
        <v>1064835</v>
      </c>
    </row>
    <row r="2192" spans="1:131 16384:16384" s="18" customFormat="1" ht="19.5" customHeight="1" x14ac:dyDescent="0.25">
      <c r="A2192" s="18">
        <v>1533</v>
      </c>
      <c r="B2192" s="17" t="s">
        <v>4478</v>
      </c>
      <c r="C2192" s="18" t="s">
        <v>4870</v>
      </c>
      <c r="D2192" s="19">
        <v>42697</v>
      </c>
      <c r="G2192" s="19"/>
      <c r="J2192" s="130"/>
      <c r="K2192" s="130"/>
      <c r="L2192" s="130"/>
      <c r="R2192" s="20"/>
      <c r="S2192" s="20"/>
      <c r="T2192" s="20"/>
      <c r="U2192" s="20"/>
      <c r="V2192" s="20"/>
      <c r="W2192" s="20"/>
      <c r="X2192" s="20"/>
      <c r="Y2192" s="20"/>
      <c r="Z2192" s="20"/>
      <c r="AA2192" s="20"/>
      <c r="AB2192" s="20"/>
      <c r="AC2192" s="20"/>
      <c r="AD2192" s="20"/>
      <c r="AE2192" s="20"/>
      <c r="AF2192" s="80"/>
      <c r="AG2192" s="46"/>
      <c r="AH2192" s="19"/>
      <c r="AI2192" s="19"/>
      <c r="AJ2192" s="20"/>
      <c r="AK2192" s="20"/>
      <c r="AL2192" s="19"/>
      <c r="AM2192" s="19"/>
      <c r="AN2192" s="20"/>
      <c r="AO2192" s="20"/>
      <c r="AP2192" s="19"/>
      <c r="AQ2192" s="19"/>
      <c r="AR2192" s="20"/>
      <c r="AS2192" s="20"/>
      <c r="AT2192" s="19"/>
      <c r="AU2192" s="19"/>
      <c r="AV2192" s="20"/>
      <c r="AW2192" s="20"/>
      <c r="AX2192" s="19"/>
      <c r="AY2192" s="19"/>
      <c r="AZ2192" s="20"/>
      <c r="BA2192" s="20"/>
      <c r="BB2192" s="19"/>
      <c r="BC2192" s="19"/>
      <c r="BD2192" s="20"/>
      <c r="BE2192" s="20"/>
      <c r="BF2192" s="19"/>
      <c r="BG2192" s="19"/>
      <c r="BH2192" s="20"/>
      <c r="BI2192" s="20"/>
      <c r="BJ2192" s="19"/>
      <c r="BK2192" s="19"/>
      <c r="BL2192" s="20"/>
      <c r="BM2192" s="20"/>
      <c r="BN2192" s="19"/>
      <c r="BO2192" s="19"/>
      <c r="BP2192" s="20"/>
      <c r="BQ2192" s="20"/>
      <c r="BT2192" s="20"/>
      <c r="BU2192" s="20"/>
      <c r="BX2192" s="20"/>
      <c r="BY2192" s="20"/>
      <c r="CB2192" s="20"/>
      <c r="CC2192" s="20"/>
      <c r="CF2192" s="20"/>
      <c r="CG2192" s="20"/>
      <c r="CJ2192" s="20"/>
      <c r="CK2192" s="20"/>
      <c r="CN2192" s="20"/>
      <c r="CO2192" s="20"/>
      <c r="CP2192" s="19"/>
      <c r="CQ2192" s="19"/>
      <c r="CR2192" s="20"/>
      <c r="CS2192" s="20"/>
      <c r="CT2192" s="19"/>
      <c r="CU2192" s="19"/>
      <c r="CV2192" s="20"/>
      <c r="CW2192" s="20"/>
      <c r="CX2192" s="96"/>
      <c r="CY2192" s="96"/>
      <c r="CZ2192" s="20"/>
      <c r="DA2192" s="20"/>
      <c r="DB2192" s="96"/>
      <c r="DC2192" s="96"/>
      <c r="DD2192" s="20"/>
      <c r="DE2192" s="20"/>
      <c r="DF2192" s="96"/>
      <c r="DG2192" s="96"/>
      <c r="DH2192" s="20"/>
      <c r="DI2192" s="20"/>
      <c r="DJ2192" s="96"/>
      <c r="DK2192" s="96"/>
      <c r="DL2192" s="20"/>
      <c r="DM2192" s="20"/>
      <c r="DN2192" s="96"/>
      <c r="DO2192" s="96"/>
      <c r="DP2192" s="20"/>
      <c r="DQ2192" s="20"/>
      <c r="DR2192" s="96"/>
      <c r="DS2192" s="96"/>
      <c r="DT2192" s="20"/>
      <c r="DU2192" s="20"/>
      <c r="DV2192" s="96"/>
      <c r="DW2192" s="96"/>
      <c r="DX2192" s="20"/>
      <c r="DY2192" s="20"/>
      <c r="DZ2192" s="56"/>
      <c r="EA2192" s="57"/>
    </row>
    <row r="2193" spans="1:131" ht="19.5" customHeight="1" x14ac:dyDescent="0.25">
      <c r="A2193" s="9">
        <v>1534</v>
      </c>
      <c r="B2193" s="10" t="s">
        <v>4481</v>
      </c>
      <c r="C2193" s="9" t="s">
        <v>4484</v>
      </c>
      <c r="E2193" s="9" t="s">
        <v>4482</v>
      </c>
      <c r="F2193" s="9" t="s">
        <v>4483</v>
      </c>
      <c r="H2193" s="9" t="s">
        <v>202</v>
      </c>
      <c r="I2193" s="9" t="s">
        <v>28</v>
      </c>
      <c r="J2193" s="129">
        <v>42527</v>
      </c>
      <c r="K2193" s="129">
        <v>42478</v>
      </c>
      <c r="L2193" s="129">
        <v>42556</v>
      </c>
      <c r="O2193" s="9">
        <v>24</v>
      </c>
      <c r="Q2193" s="9" t="s">
        <v>54</v>
      </c>
      <c r="R2193" s="13">
        <v>9210000</v>
      </c>
      <c r="S2193" s="13">
        <v>9210000</v>
      </c>
      <c r="T2193" s="13">
        <v>9210000</v>
      </c>
      <c r="U2193" s="13">
        <v>2302500</v>
      </c>
      <c r="AF2193" s="51">
        <f t="shared" si="30"/>
        <v>0</v>
      </c>
      <c r="AH2193" s="11">
        <v>42478</v>
      </c>
      <c r="AI2193" s="11">
        <v>42556</v>
      </c>
      <c r="AJ2193" s="13">
        <v>8420000</v>
      </c>
      <c r="AK2193" s="13">
        <v>2105000</v>
      </c>
    </row>
    <row r="2194" spans="1:131" ht="39" customHeight="1" x14ac:dyDescent="0.25">
      <c r="A2194" s="9">
        <v>1535</v>
      </c>
      <c r="B2194" s="10" t="s">
        <v>4485</v>
      </c>
      <c r="C2194" s="9" t="s">
        <v>4486</v>
      </c>
      <c r="E2194" s="9" t="s">
        <v>7732</v>
      </c>
      <c r="F2194" s="9" t="s">
        <v>493</v>
      </c>
      <c r="H2194" s="9" t="s">
        <v>202</v>
      </c>
      <c r="I2194" s="9" t="s">
        <v>35</v>
      </c>
      <c r="J2194" s="129">
        <v>43661</v>
      </c>
      <c r="K2194" s="129">
        <v>42794</v>
      </c>
      <c r="L2194" s="129">
        <v>43997</v>
      </c>
      <c r="M2194" s="9" t="s">
        <v>20</v>
      </c>
      <c r="O2194" s="9">
        <v>31</v>
      </c>
      <c r="Q2194" s="9" t="s">
        <v>54</v>
      </c>
      <c r="S2194" s="13">
        <v>128571429</v>
      </c>
      <c r="T2194" s="13">
        <v>128571429</v>
      </c>
      <c r="U2194" s="13">
        <v>38571429</v>
      </c>
      <c r="V2194" s="13">
        <v>89000000</v>
      </c>
      <c r="AF2194" s="51">
        <f t="shared" ref="AF2194:AF2283" si="31">SUM(V2194:AE2194)</f>
        <v>89000000</v>
      </c>
      <c r="AH2194" s="11">
        <v>43333</v>
      </c>
      <c r="AI2194" s="11">
        <v>43738</v>
      </c>
      <c r="AJ2194" s="13">
        <v>93044292</v>
      </c>
      <c r="AK2194" s="13">
        <v>27913288</v>
      </c>
      <c r="AL2194" s="11">
        <v>42826</v>
      </c>
      <c r="AM2194" s="11">
        <v>43190</v>
      </c>
      <c r="AN2194" s="13">
        <v>3184660</v>
      </c>
      <c r="AO2194" s="13">
        <v>955398</v>
      </c>
      <c r="AP2194" s="11">
        <v>43739</v>
      </c>
      <c r="AQ2194" s="11">
        <v>43921</v>
      </c>
      <c r="AR2194" s="13">
        <v>9837643</v>
      </c>
      <c r="AS2194" s="13">
        <v>2951293</v>
      </c>
      <c r="AT2194" s="11">
        <v>43922</v>
      </c>
      <c r="AU2194" s="11">
        <v>44012</v>
      </c>
      <c r="AV2194" s="13">
        <v>6940252</v>
      </c>
      <c r="AW2194" s="13">
        <v>2082075</v>
      </c>
      <c r="AX2194" s="11">
        <v>44013</v>
      </c>
      <c r="AY2194" s="11">
        <v>44068</v>
      </c>
      <c r="AZ2194" s="13">
        <v>14075879</v>
      </c>
      <c r="BA2194" s="13">
        <v>4222764</v>
      </c>
    </row>
    <row r="2195" spans="1:131" s="18" customFormat="1" ht="39" customHeight="1" x14ac:dyDescent="0.25">
      <c r="A2195" s="18">
        <v>1535</v>
      </c>
      <c r="B2195" s="17" t="s">
        <v>4485</v>
      </c>
      <c r="C2195" s="18" t="s">
        <v>4486</v>
      </c>
      <c r="D2195" s="19">
        <v>44109</v>
      </c>
      <c r="G2195" s="19"/>
      <c r="J2195" s="130"/>
      <c r="K2195" s="130"/>
      <c r="L2195" s="130">
        <v>44073</v>
      </c>
      <c r="R2195" s="20"/>
      <c r="S2195" s="20"/>
      <c r="T2195" s="20"/>
      <c r="U2195" s="20"/>
      <c r="V2195" s="20"/>
      <c r="W2195" s="20"/>
      <c r="X2195" s="20"/>
      <c r="Y2195" s="20"/>
      <c r="Z2195" s="20"/>
      <c r="AA2195" s="20"/>
      <c r="AB2195" s="20"/>
      <c r="AC2195" s="20"/>
      <c r="AD2195" s="20"/>
      <c r="AE2195" s="20"/>
      <c r="AF2195" s="80"/>
      <c r="AG2195" s="46"/>
      <c r="AH2195" s="19"/>
      <c r="AI2195" s="19"/>
      <c r="AJ2195" s="20"/>
      <c r="AK2195" s="20"/>
      <c r="AL2195" s="19"/>
      <c r="AM2195" s="19"/>
      <c r="AN2195" s="20"/>
      <c r="AO2195" s="20"/>
      <c r="AP2195" s="19"/>
      <c r="AQ2195" s="19"/>
      <c r="AR2195" s="20"/>
      <c r="AS2195" s="20"/>
      <c r="AT2195" s="19"/>
      <c r="AU2195" s="19"/>
      <c r="AV2195" s="20"/>
      <c r="AW2195" s="20"/>
      <c r="AX2195" s="19"/>
      <c r="AY2195" s="19"/>
      <c r="AZ2195" s="20"/>
      <c r="BA2195" s="20"/>
      <c r="BB2195" s="19"/>
      <c r="BC2195" s="19"/>
      <c r="BD2195" s="20"/>
      <c r="BE2195" s="20"/>
      <c r="BF2195" s="19"/>
      <c r="BG2195" s="19"/>
      <c r="BH2195" s="20"/>
      <c r="BI2195" s="20"/>
      <c r="BJ2195" s="19"/>
      <c r="BK2195" s="19"/>
      <c r="BL2195" s="20"/>
      <c r="BM2195" s="20"/>
      <c r="BN2195" s="19"/>
      <c r="BO2195" s="19"/>
      <c r="BP2195" s="20"/>
      <c r="BQ2195" s="20"/>
      <c r="BT2195" s="20"/>
      <c r="BU2195" s="20"/>
      <c r="BX2195" s="20"/>
      <c r="BY2195" s="20"/>
      <c r="CB2195" s="20"/>
      <c r="CC2195" s="20"/>
      <c r="CF2195" s="20"/>
      <c r="CG2195" s="20"/>
      <c r="CJ2195" s="20"/>
      <c r="CK2195" s="20"/>
      <c r="CN2195" s="20"/>
      <c r="CO2195" s="20"/>
      <c r="CP2195" s="19"/>
      <c r="CQ2195" s="19"/>
      <c r="CR2195" s="20"/>
      <c r="CS2195" s="20"/>
      <c r="CT2195" s="19"/>
      <c r="CU2195" s="19"/>
      <c r="CV2195" s="20"/>
      <c r="CW2195" s="20"/>
      <c r="CX2195" s="96"/>
      <c r="CY2195" s="96"/>
      <c r="CZ2195" s="20"/>
      <c r="DA2195" s="20"/>
      <c r="DB2195" s="96"/>
      <c r="DC2195" s="96"/>
      <c r="DD2195" s="20"/>
      <c r="DE2195" s="20"/>
      <c r="DF2195" s="96"/>
      <c r="DG2195" s="96"/>
      <c r="DH2195" s="20"/>
      <c r="DI2195" s="20"/>
      <c r="DJ2195" s="96"/>
      <c r="DK2195" s="96"/>
      <c r="DL2195" s="20"/>
      <c r="DM2195" s="20"/>
      <c r="DN2195" s="96"/>
      <c r="DO2195" s="96"/>
      <c r="DP2195" s="20"/>
      <c r="DQ2195" s="20"/>
      <c r="DR2195" s="96"/>
      <c r="DS2195" s="96"/>
      <c r="DT2195" s="20"/>
      <c r="DU2195" s="20"/>
      <c r="DV2195" s="96"/>
      <c r="DW2195" s="96"/>
      <c r="DX2195" s="20"/>
      <c r="DY2195" s="20"/>
      <c r="DZ2195" s="56"/>
      <c r="EA2195" s="57"/>
    </row>
    <row r="2196" spans="1:131" ht="19.5" customHeight="1" x14ac:dyDescent="0.25">
      <c r="A2196" s="9">
        <v>1536</v>
      </c>
      <c r="B2196" s="10" t="s">
        <v>4487</v>
      </c>
      <c r="C2196" s="9" t="s">
        <v>4488</v>
      </c>
      <c r="E2196" s="9" t="s">
        <v>2903</v>
      </c>
      <c r="F2196" s="9" t="s">
        <v>4489</v>
      </c>
      <c r="H2196" s="9" t="s">
        <v>906</v>
      </c>
      <c r="I2196" s="9" t="s">
        <v>25</v>
      </c>
      <c r="M2196" s="9" t="s">
        <v>20</v>
      </c>
      <c r="O2196" s="9">
        <v>28</v>
      </c>
      <c r="AF2196" s="51">
        <f t="shared" si="31"/>
        <v>0</v>
      </c>
    </row>
    <row r="2197" spans="1:131" ht="19.5" customHeight="1" x14ac:dyDescent="0.25">
      <c r="A2197" s="9">
        <v>1537</v>
      </c>
      <c r="B2197" s="10" t="s">
        <v>4490</v>
      </c>
      <c r="C2197" s="9" t="s">
        <v>4491</v>
      </c>
      <c r="E2197" s="9" t="s">
        <v>2931</v>
      </c>
      <c r="F2197" s="9" t="s">
        <v>4492</v>
      </c>
      <c r="H2197" s="9" t="s">
        <v>906</v>
      </c>
      <c r="I2197" s="9" t="s">
        <v>25</v>
      </c>
      <c r="M2197" s="9" t="s">
        <v>20</v>
      </c>
      <c r="O2197" s="9">
        <v>27</v>
      </c>
      <c r="AF2197" s="51">
        <f t="shared" si="31"/>
        <v>0</v>
      </c>
    </row>
    <row r="2198" spans="1:131" ht="19.5" customHeight="1" x14ac:dyDescent="0.25">
      <c r="A2198" s="9">
        <v>1538</v>
      </c>
      <c r="B2198" s="10" t="s">
        <v>4493</v>
      </c>
      <c r="C2198" s="9" t="s">
        <v>4494</v>
      </c>
      <c r="E2198" s="9" t="s">
        <v>717</v>
      </c>
      <c r="F2198" s="9" t="s">
        <v>718</v>
      </c>
      <c r="H2198" s="9" t="s">
        <v>202</v>
      </c>
      <c r="I2198" s="9" t="s">
        <v>25</v>
      </c>
      <c r="J2198" s="129">
        <v>42614</v>
      </c>
      <c r="K2198" s="129">
        <v>42370</v>
      </c>
      <c r="L2198" s="129">
        <v>43100</v>
      </c>
      <c r="M2198" s="9" t="s">
        <v>20</v>
      </c>
      <c r="O2198" s="9">
        <v>29</v>
      </c>
      <c r="Q2198" s="9" t="s">
        <v>54</v>
      </c>
      <c r="R2198" s="13">
        <v>10125000</v>
      </c>
      <c r="S2198" s="13">
        <v>10125000</v>
      </c>
      <c r="T2198" s="13">
        <v>10125000</v>
      </c>
      <c r="U2198" s="13">
        <v>2531250</v>
      </c>
      <c r="V2198" s="13">
        <v>2000000</v>
      </c>
      <c r="AF2198" s="51">
        <f t="shared" si="31"/>
        <v>2000000</v>
      </c>
    </row>
    <row r="2199" spans="1:131" s="18" customFormat="1" ht="19.5" customHeight="1" x14ac:dyDescent="0.25">
      <c r="A2199" s="18">
        <v>1538</v>
      </c>
      <c r="B2199" s="17" t="s">
        <v>4493</v>
      </c>
      <c r="C2199" s="18" t="s">
        <v>4494</v>
      </c>
      <c r="D2199" s="19">
        <v>43348</v>
      </c>
      <c r="G2199" s="19"/>
      <c r="J2199" s="130"/>
      <c r="K2199" s="130"/>
      <c r="L2199" s="130">
        <v>44286</v>
      </c>
      <c r="R2199" s="20"/>
      <c r="S2199" s="20"/>
      <c r="T2199" s="20"/>
      <c r="U2199" s="20"/>
      <c r="V2199" s="20"/>
      <c r="W2199" s="20"/>
      <c r="X2199" s="20"/>
      <c r="Y2199" s="20"/>
      <c r="Z2199" s="20"/>
      <c r="AA2199" s="20"/>
      <c r="AB2199" s="20"/>
      <c r="AC2199" s="20"/>
      <c r="AD2199" s="20"/>
      <c r="AE2199" s="20"/>
      <c r="AF2199" s="80"/>
      <c r="AG2199" s="46"/>
      <c r="AH2199" s="19"/>
      <c r="AI2199" s="19"/>
      <c r="AJ2199" s="20"/>
      <c r="AK2199" s="20"/>
      <c r="AL2199" s="19"/>
      <c r="AM2199" s="19"/>
      <c r="AN2199" s="20"/>
      <c r="AO2199" s="20"/>
      <c r="AP2199" s="19"/>
      <c r="AQ2199" s="19"/>
      <c r="AR2199" s="20"/>
      <c r="AS2199" s="20"/>
      <c r="AT2199" s="19"/>
      <c r="AU2199" s="19"/>
      <c r="AV2199" s="20"/>
      <c r="AW2199" s="20"/>
      <c r="AX2199" s="19"/>
      <c r="AY2199" s="19"/>
      <c r="AZ2199" s="20"/>
      <c r="BA2199" s="20"/>
      <c r="BB2199" s="19"/>
      <c r="BC2199" s="19"/>
      <c r="BD2199" s="20"/>
      <c r="BE2199" s="20"/>
      <c r="BF2199" s="19"/>
      <c r="BG2199" s="19"/>
      <c r="BH2199" s="20"/>
      <c r="BI2199" s="20"/>
      <c r="BJ2199" s="19"/>
      <c r="BK2199" s="19"/>
      <c r="BL2199" s="20"/>
      <c r="BM2199" s="20"/>
      <c r="BN2199" s="19"/>
      <c r="BO2199" s="19"/>
      <c r="BP2199" s="20"/>
      <c r="BQ2199" s="20"/>
      <c r="BT2199" s="20"/>
      <c r="BU2199" s="20"/>
      <c r="BX2199" s="20"/>
      <c r="BY2199" s="20"/>
      <c r="CB2199" s="20"/>
      <c r="CC2199" s="20"/>
      <c r="CF2199" s="20"/>
      <c r="CG2199" s="20"/>
      <c r="CJ2199" s="20"/>
      <c r="CK2199" s="20"/>
      <c r="CN2199" s="20"/>
      <c r="CO2199" s="20"/>
      <c r="CP2199" s="19"/>
      <c r="CQ2199" s="19"/>
      <c r="CR2199" s="20"/>
      <c r="CS2199" s="20"/>
      <c r="CT2199" s="19"/>
      <c r="CU2199" s="19"/>
      <c r="CV2199" s="20"/>
      <c r="CW2199" s="20"/>
      <c r="CX2199" s="96"/>
      <c r="CY2199" s="96"/>
      <c r="CZ2199" s="20"/>
      <c r="DA2199" s="20"/>
      <c r="DB2199" s="96"/>
      <c r="DC2199" s="96"/>
      <c r="DD2199" s="20"/>
      <c r="DE2199" s="20"/>
      <c r="DF2199" s="96"/>
      <c r="DG2199" s="96"/>
      <c r="DH2199" s="20"/>
      <c r="DI2199" s="20"/>
      <c r="DJ2199" s="96"/>
      <c r="DK2199" s="96"/>
      <c r="DL2199" s="20"/>
      <c r="DM2199" s="20"/>
      <c r="DN2199" s="96"/>
      <c r="DO2199" s="96"/>
      <c r="DP2199" s="20"/>
      <c r="DQ2199" s="20"/>
      <c r="DR2199" s="96"/>
      <c r="DS2199" s="96"/>
      <c r="DT2199" s="20"/>
      <c r="DU2199" s="20"/>
      <c r="DV2199" s="96"/>
      <c r="DW2199" s="96"/>
      <c r="DX2199" s="20"/>
      <c r="DY2199" s="20"/>
      <c r="DZ2199" s="56"/>
      <c r="EA2199" s="57"/>
    </row>
    <row r="2200" spans="1:131" s="18" customFormat="1" ht="19.5" customHeight="1" x14ac:dyDescent="0.25">
      <c r="A2200" s="18">
        <v>1538</v>
      </c>
      <c r="B2200" s="17" t="s">
        <v>4493</v>
      </c>
      <c r="C2200" s="18" t="s">
        <v>4494</v>
      </c>
      <c r="D2200" s="19">
        <v>44250</v>
      </c>
      <c r="G2200" s="19"/>
      <c r="J2200" s="130"/>
      <c r="K2200" s="130"/>
      <c r="L2200" s="130">
        <v>44713</v>
      </c>
      <c r="R2200" s="20"/>
      <c r="S2200" s="20"/>
      <c r="T2200" s="20"/>
      <c r="U2200" s="20"/>
      <c r="V2200" s="20"/>
      <c r="W2200" s="20"/>
      <c r="X2200" s="20"/>
      <c r="Y2200" s="20"/>
      <c r="Z2200" s="20"/>
      <c r="AA2200" s="20"/>
      <c r="AB2200" s="20"/>
      <c r="AC2200" s="20"/>
      <c r="AD2200" s="20"/>
      <c r="AE2200" s="20"/>
      <c r="AF2200" s="80"/>
      <c r="AG2200" s="46"/>
      <c r="AH2200" s="19"/>
      <c r="AI2200" s="19"/>
      <c r="AJ2200" s="20"/>
      <c r="AK2200" s="20"/>
      <c r="AL2200" s="19"/>
      <c r="AM2200" s="19"/>
      <c r="AN2200" s="20"/>
      <c r="AO2200" s="20"/>
      <c r="AP2200" s="19"/>
      <c r="AQ2200" s="19"/>
      <c r="AR2200" s="20"/>
      <c r="AS2200" s="20"/>
      <c r="AT2200" s="19"/>
      <c r="AU2200" s="19"/>
      <c r="AV2200" s="20"/>
      <c r="AW2200" s="20"/>
      <c r="AX2200" s="19"/>
      <c r="AY2200" s="19"/>
      <c r="AZ2200" s="20"/>
      <c r="BA2200" s="20"/>
      <c r="BB2200" s="19"/>
      <c r="BC2200" s="19"/>
      <c r="BD2200" s="20"/>
      <c r="BE2200" s="20"/>
      <c r="BF2200" s="19"/>
      <c r="BG2200" s="19"/>
      <c r="BH2200" s="20"/>
      <c r="BI2200" s="20"/>
      <c r="BJ2200" s="19"/>
      <c r="BK2200" s="19"/>
      <c r="BL2200" s="20"/>
      <c r="BM2200" s="20"/>
      <c r="BN2200" s="19"/>
      <c r="BO2200" s="19"/>
      <c r="BP2200" s="20"/>
      <c r="BQ2200" s="20"/>
      <c r="BT2200" s="20"/>
      <c r="BU2200" s="20"/>
      <c r="BX2200" s="20"/>
      <c r="BY2200" s="20"/>
      <c r="CB2200" s="20"/>
      <c r="CC2200" s="20"/>
      <c r="CF2200" s="20"/>
      <c r="CG2200" s="20"/>
      <c r="CJ2200" s="20"/>
      <c r="CK2200" s="20"/>
      <c r="CN2200" s="20"/>
      <c r="CO2200" s="20"/>
      <c r="CP2200" s="19"/>
      <c r="CQ2200" s="19"/>
      <c r="CR2200" s="20"/>
      <c r="CS2200" s="20"/>
      <c r="CT2200" s="19"/>
      <c r="CU2200" s="19"/>
      <c r="CV2200" s="20"/>
      <c r="CW2200" s="20"/>
      <c r="CX2200" s="96"/>
      <c r="CY2200" s="96"/>
      <c r="CZ2200" s="20"/>
      <c r="DA2200" s="20"/>
      <c r="DB2200" s="96"/>
      <c r="DC2200" s="96"/>
      <c r="DD2200" s="20"/>
      <c r="DE2200" s="20"/>
      <c r="DF2200" s="96"/>
      <c r="DG2200" s="96"/>
      <c r="DH2200" s="20"/>
      <c r="DI2200" s="20"/>
      <c r="DJ2200" s="96"/>
      <c r="DK2200" s="96"/>
      <c r="DL2200" s="20"/>
      <c r="DM2200" s="20"/>
      <c r="DN2200" s="96"/>
      <c r="DO2200" s="96"/>
      <c r="DP2200" s="20"/>
      <c r="DQ2200" s="20"/>
      <c r="DR2200" s="96"/>
      <c r="DS2200" s="96"/>
      <c r="DT2200" s="20"/>
      <c r="DU2200" s="20"/>
      <c r="DV2200" s="96"/>
      <c r="DW2200" s="96"/>
      <c r="DX2200" s="20"/>
      <c r="DY2200" s="20"/>
      <c r="DZ2200" s="56"/>
      <c r="EA2200" s="57"/>
    </row>
    <row r="2201" spans="1:131" ht="19.5" customHeight="1" x14ac:dyDescent="0.25">
      <c r="A2201" s="9">
        <v>1539</v>
      </c>
      <c r="B2201" s="10" t="s">
        <v>4495</v>
      </c>
      <c r="C2201" s="9" t="s">
        <v>4496</v>
      </c>
      <c r="E2201" s="9" t="s">
        <v>4497</v>
      </c>
      <c r="F2201" s="9" t="s">
        <v>4498</v>
      </c>
      <c r="H2201" s="9" t="s">
        <v>906</v>
      </c>
      <c r="I2201" s="9" t="s">
        <v>25</v>
      </c>
      <c r="M2201" s="9" t="s">
        <v>4499</v>
      </c>
      <c r="O2201" s="9">
        <v>26</v>
      </c>
      <c r="AF2201" s="51">
        <f t="shared" si="31"/>
        <v>0</v>
      </c>
    </row>
    <row r="2202" spans="1:131" ht="19.5" customHeight="1" x14ac:dyDescent="0.25">
      <c r="A2202" s="9">
        <v>1540</v>
      </c>
      <c r="B2202" s="10" t="s">
        <v>4500</v>
      </c>
      <c r="C2202" s="9" t="s">
        <v>4502</v>
      </c>
      <c r="E2202" s="9" t="s">
        <v>4501</v>
      </c>
      <c r="F2202" s="9" t="s">
        <v>4503</v>
      </c>
      <c r="H2202" s="9" t="s">
        <v>906</v>
      </c>
      <c r="I2202" s="9" t="s">
        <v>25</v>
      </c>
      <c r="M2202" s="9" t="s">
        <v>20</v>
      </c>
      <c r="O2202" s="9">
        <v>29</v>
      </c>
      <c r="AF2202" s="51">
        <f t="shared" si="31"/>
        <v>0</v>
      </c>
    </row>
    <row r="2203" spans="1:131" ht="19.5" customHeight="1" x14ac:dyDescent="0.25">
      <c r="A2203" s="9">
        <v>1541</v>
      </c>
      <c r="B2203" s="10" t="s">
        <v>4504</v>
      </c>
      <c r="C2203" s="9" t="s">
        <v>4505</v>
      </c>
      <c r="E2203" s="9" t="s">
        <v>4506</v>
      </c>
      <c r="F2203" s="9" t="s">
        <v>226</v>
      </c>
      <c r="H2203" s="9" t="s">
        <v>202</v>
      </c>
      <c r="I2203" s="9" t="s">
        <v>25</v>
      </c>
      <c r="J2203" s="129">
        <v>42607</v>
      </c>
      <c r="K2203" s="129">
        <v>42596</v>
      </c>
      <c r="L2203" s="129">
        <v>42826</v>
      </c>
      <c r="O2203" s="9">
        <v>28</v>
      </c>
      <c r="Q2203" s="9" t="s">
        <v>54</v>
      </c>
      <c r="R2203" s="13">
        <v>9300000</v>
      </c>
      <c r="S2203" s="13">
        <v>9300000</v>
      </c>
      <c r="T2203" s="13">
        <v>9300000</v>
      </c>
      <c r="U2203" s="13">
        <v>2325000</v>
      </c>
      <c r="AF2203" s="51">
        <f t="shared" si="31"/>
        <v>0</v>
      </c>
      <c r="AG2203" s="45">
        <v>6975000</v>
      </c>
      <c r="AH2203" s="11">
        <v>42596</v>
      </c>
      <c r="AI2203" s="11">
        <v>42826</v>
      </c>
      <c r="AJ2203" s="13">
        <v>4022314</v>
      </c>
      <c r="AK2203" s="13">
        <v>1005579</v>
      </c>
    </row>
    <row r="2204" spans="1:131" s="18" customFormat="1" ht="19.5" customHeight="1" x14ac:dyDescent="0.25">
      <c r="A2204" s="18">
        <v>1541</v>
      </c>
      <c r="B2204" s="17" t="s">
        <v>4504</v>
      </c>
      <c r="C2204" s="18" t="s">
        <v>4505</v>
      </c>
      <c r="D2204" s="19">
        <v>43013</v>
      </c>
      <c r="G2204" s="19"/>
      <c r="J2204" s="130"/>
      <c r="K2204" s="130"/>
      <c r="L2204" s="130"/>
      <c r="R2204" s="20">
        <v>7834802</v>
      </c>
      <c r="S2204" s="20">
        <v>7834802</v>
      </c>
      <c r="T2204" s="20">
        <v>7834802</v>
      </c>
      <c r="U2204" s="20">
        <v>1005579</v>
      </c>
      <c r="V2204" s="20"/>
      <c r="W2204" s="20"/>
      <c r="X2204" s="20"/>
      <c r="Y2204" s="20"/>
      <c r="Z2204" s="20"/>
      <c r="AA2204" s="20"/>
      <c r="AB2204" s="20"/>
      <c r="AC2204" s="20"/>
      <c r="AD2204" s="20"/>
      <c r="AE2204" s="20"/>
      <c r="AF2204" s="80"/>
      <c r="AG2204" s="46"/>
      <c r="AH2204" s="19"/>
      <c r="AI2204" s="19"/>
      <c r="AJ2204" s="20"/>
      <c r="AK2204" s="20"/>
      <c r="AL2204" s="19"/>
      <c r="AM2204" s="19"/>
      <c r="AN2204" s="20"/>
      <c r="AO2204" s="20"/>
      <c r="AP2204" s="19"/>
      <c r="AQ2204" s="19"/>
      <c r="AR2204" s="20"/>
      <c r="AS2204" s="20"/>
      <c r="AT2204" s="19"/>
      <c r="AU2204" s="19"/>
      <c r="AV2204" s="20"/>
      <c r="AW2204" s="20"/>
      <c r="AX2204" s="19"/>
      <c r="AY2204" s="19"/>
      <c r="AZ2204" s="20"/>
      <c r="BA2204" s="20"/>
      <c r="BB2204" s="19"/>
      <c r="BC2204" s="19"/>
      <c r="BD2204" s="20"/>
      <c r="BE2204" s="20"/>
      <c r="BF2204" s="19"/>
      <c r="BG2204" s="19"/>
      <c r="BH2204" s="20"/>
      <c r="BI2204" s="20"/>
      <c r="BJ2204" s="19"/>
      <c r="BK2204" s="19"/>
      <c r="BL2204" s="20"/>
      <c r="BM2204" s="20"/>
      <c r="BN2204" s="19"/>
      <c r="BO2204" s="19"/>
      <c r="BP2204" s="20"/>
      <c r="BQ2204" s="20"/>
      <c r="BT2204" s="20"/>
      <c r="BU2204" s="20"/>
      <c r="BX2204" s="20"/>
      <c r="BY2204" s="20"/>
      <c r="CB2204" s="20"/>
      <c r="CC2204" s="20"/>
      <c r="CF2204" s="20"/>
      <c r="CG2204" s="20"/>
      <c r="CJ2204" s="20"/>
      <c r="CK2204" s="20"/>
      <c r="CN2204" s="20"/>
      <c r="CO2204" s="20"/>
      <c r="CP2204" s="19"/>
      <c r="CQ2204" s="19"/>
      <c r="CR2204" s="20"/>
      <c r="CS2204" s="20"/>
      <c r="CT2204" s="19"/>
      <c r="CU2204" s="19"/>
      <c r="CV2204" s="20"/>
      <c r="CW2204" s="20"/>
      <c r="CX2204" s="96"/>
      <c r="CY2204" s="96"/>
      <c r="CZ2204" s="20"/>
      <c r="DA2204" s="20"/>
      <c r="DB2204" s="96"/>
      <c r="DC2204" s="96"/>
      <c r="DD2204" s="20"/>
      <c r="DE2204" s="20"/>
      <c r="DF2204" s="96"/>
      <c r="DG2204" s="96"/>
      <c r="DH2204" s="20"/>
      <c r="DI2204" s="20"/>
      <c r="DJ2204" s="96"/>
      <c r="DK2204" s="96"/>
      <c r="DL2204" s="20"/>
      <c r="DM2204" s="20"/>
      <c r="DN2204" s="96"/>
      <c r="DO2204" s="96"/>
      <c r="DP2204" s="20"/>
      <c r="DQ2204" s="20"/>
      <c r="DR2204" s="96"/>
      <c r="DS2204" s="96"/>
      <c r="DT2204" s="20"/>
      <c r="DU2204" s="20"/>
      <c r="DV2204" s="96"/>
      <c r="DW2204" s="96"/>
      <c r="DX2204" s="20"/>
      <c r="DY2204" s="20"/>
      <c r="DZ2204" s="56"/>
      <c r="EA2204" s="57"/>
    </row>
    <row r="2205" spans="1:131" ht="38.25" customHeight="1" x14ac:dyDescent="0.25">
      <c r="A2205" s="9">
        <v>1542</v>
      </c>
      <c r="B2205" s="10" t="s">
        <v>4507</v>
      </c>
      <c r="C2205" s="9" t="s">
        <v>4508</v>
      </c>
      <c r="E2205" s="9" t="s">
        <v>4509</v>
      </c>
      <c r="F2205" s="9" t="s">
        <v>4510</v>
      </c>
      <c r="H2205" s="9" t="s">
        <v>202</v>
      </c>
      <c r="I2205" s="9" t="s">
        <v>25</v>
      </c>
      <c r="J2205" s="129">
        <v>42510</v>
      </c>
      <c r="K2205" s="129">
        <v>42384</v>
      </c>
      <c r="L2205" s="129">
        <v>42880</v>
      </c>
      <c r="M2205" s="9" t="s">
        <v>20</v>
      </c>
      <c r="O2205" s="9">
        <v>30</v>
      </c>
      <c r="Q2205" s="9" t="s">
        <v>54</v>
      </c>
      <c r="R2205" s="13">
        <v>7051670</v>
      </c>
      <c r="S2205" s="13">
        <v>7051670</v>
      </c>
      <c r="T2205" s="13">
        <v>7051670</v>
      </c>
      <c r="U2205" s="13">
        <v>1762917</v>
      </c>
      <c r="AF2205" s="51">
        <f t="shared" si="31"/>
        <v>0</v>
      </c>
      <c r="AG2205" s="45">
        <v>4288750</v>
      </c>
      <c r="AH2205" s="11">
        <v>42370</v>
      </c>
      <c r="AI2205" s="11">
        <v>42880</v>
      </c>
      <c r="AJ2205" s="13">
        <v>7051669</v>
      </c>
      <c r="AK2205" s="13">
        <v>1762917</v>
      </c>
    </row>
    <row r="2206" spans="1:131" ht="19.5" customHeight="1" x14ac:dyDescent="0.25">
      <c r="A2206" s="9">
        <v>1543</v>
      </c>
      <c r="B2206" s="10" t="s">
        <v>4511</v>
      </c>
      <c r="C2206" s="9" t="s">
        <v>4512</v>
      </c>
      <c r="E2206" s="9" t="s">
        <v>4332</v>
      </c>
      <c r="F2206" s="9" t="s">
        <v>746</v>
      </c>
      <c r="H2206" s="9" t="s">
        <v>202</v>
      </c>
      <c r="I2206" s="9" t="s">
        <v>28</v>
      </c>
      <c r="J2206" s="129">
        <v>42647</v>
      </c>
      <c r="K2206" s="129">
        <v>42566</v>
      </c>
      <c r="L2206" s="129">
        <v>42886</v>
      </c>
      <c r="O2206" s="9">
        <v>29</v>
      </c>
      <c r="Q2206" s="9" t="s">
        <v>54</v>
      </c>
      <c r="R2206" s="13">
        <v>9345000</v>
      </c>
      <c r="S2206" s="13">
        <v>9345000</v>
      </c>
      <c r="T2206" s="13">
        <v>9345000</v>
      </c>
      <c r="U2206" s="13">
        <v>2336250</v>
      </c>
      <c r="AF2206" s="51">
        <f t="shared" si="31"/>
        <v>0</v>
      </c>
      <c r="AG2206" s="45">
        <v>7005000</v>
      </c>
      <c r="AH2206" s="11">
        <v>42566</v>
      </c>
      <c r="AI2206" s="11">
        <v>42886</v>
      </c>
      <c r="AJ2206" s="13">
        <v>9259967</v>
      </c>
      <c r="AK2206" s="13">
        <v>2314992</v>
      </c>
    </row>
    <row r="2207" spans="1:131" ht="19.5" customHeight="1" x14ac:dyDescent="0.25">
      <c r="A2207" s="9">
        <v>1544</v>
      </c>
      <c r="B2207" s="10" t="s">
        <v>4513</v>
      </c>
      <c r="C2207" s="9" t="s">
        <v>4514</v>
      </c>
      <c r="E2207" s="9" t="s">
        <v>447</v>
      </c>
      <c r="F2207" s="9" t="s">
        <v>4517</v>
      </c>
      <c r="H2207" s="9" t="s">
        <v>202</v>
      </c>
      <c r="I2207" s="9" t="s">
        <v>25</v>
      </c>
      <c r="J2207" s="129">
        <v>42613</v>
      </c>
      <c r="K2207" s="129">
        <v>42564</v>
      </c>
      <c r="L2207" s="129">
        <v>42704</v>
      </c>
      <c r="O2207" s="9">
        <v>24</v>
      </c>
      <c r="Q2207" s="9" t="s">
        <v>54</v>
      </c>
      <c r="R2207" s="13">
        <v>14420000</v>
      </c>
      <c r="S2207" s="13">
        <v>14420000</v>
      </c>
      <c r="T2207" s="13">
        <v>14420000</v>
      </c>
      <c r="U2207" s="13">
        <v>3605000</v>
      </c>
      <c r="AF2207" s="51">
        <f t="shared" si="31"/>
        <v>0</v>
      </c>
      <c r="AH2207" s="11">
        <v>42564</v>
      </c>
      <c r="AI2207" s="11">
        <v>42704</v>
      </c>
      <c r="AJ2207" s="13">
        <v>10080000</v>
      </c>
      <c r="AK2207" s="13">
        <v>2520000</v>
      </c>
    </row>
    <row r="2208" spans="1:131" ht="19.5" customHeight="1" x14ac:dyDescent="0.25">
      <c r="A2208" s="9">
        <v>1545</v>
      </c>
      <c r="B2208" s="10" t="s">
        <v>4516</v>
      </c>
      <c r="C2208" s="9" t="s">
        <v>7223</v>
      </c>
      <c r="E2208" s="9" t="s">
        <v>2535</v>
      </c>
      <c r="F2208" s="9" t="s">
        <v>52</v>
      </c>
      <c r="H2208" s="9" t="s">
        <v>202</v>
      </c>
      <c r="I2208" s="9" t="s">
        <v>35</v>
      </c>
      <c r="J2208" s="129">
        <v>42552</v>
      </c>
      <c r="K2208" s="129">
        <v>42401</v>
      </c>
      <c r="L2208" s="129">
        <v>43100</v>
      </c>
      <c r="O2208" s="9">
        <v>28</v>
      </c>
      <c r="Q2208" s="9" t="s">
        <v>54</v>
      </c>
      <c r="R2208" s="13">
        <v>70000000</v>
      </c>
      <c r="S2208" s="13">
        <v>70000000</v>
      </c>
      <c r="T2208" s="13">
        <v>70000000</v>
      </c>
      <c r="U2208" s="13">
        <v>17500000</v>
      </c>
      <c r="AF2208" s="51">
        <f t="shared" si="31"/>
        <v>0</v>
      </c>
      <c r="AH2208" s="11">
        <v>42401</v>
      </c>
      <c r="AI2208" s="11">
        <v>42735</v>
      </c>
      <c r="AJ2208" s="13">
        <v>12010701</v>
      </c>
      <c r="AK2208" s="13">
        <v>3002675</v>
      </c>
      <c r="AL2208" s="11">
        <v>42736</v>
      </c>
      <c r="AM2208" s="11">
        <v>42794</v>
      </c>
      <c r="AN2208" s="13">
        <v>16054320</v>
      </c>
      <c r="AO2208" s="13">
        <v>4013580</v>
      </c>
      <c r="AP2208" s="11">
        <v>42795</v>
      </c>
      <c r="AQ2208" s="11">
        <v>43352</v>
      </c>
      <c r="AR2208" s="13">
        <v>63923553</v>
      </c>
      <c r="AS2208" s="13">
        <v>15980888</v>
      </c>
    </row>
    <row r="2209" spans="1:131" s="18" customFormat="1" ht="19.5" customHeight="1" x14ac:dyDescent="0.25">
      <c r="A2209" s="18">
        <v>1545</v>
      </c>
      <c r="B2209" s="17" t="s">
        <v>4516</v>
      </c>
      <c r="C2209" s="18" t="s">
        <v>7223</v>
      </c>
      <c r="D2209" s="19">
        <v>43005</v>
      </c>
      <c r="G2209" s="19"/>
      <c r="J2209" s="130"/>
      <c r="K2209" s="130"/>
      <c r="L2209" s="130">
        <v>43465</v>
      </c>
      <c r="R2209" s="20"/>
      <c r="S2209" s="20"/>
      <c r="T2209" s="20"/>
      <c r="U2209" s="20"/>
      <c r="V2209" s="20"/>
      <c r="W2209" s="20"/>
      <c r="X2209" s="20"/>
      <c r="Y2209" s="20"/>
      <c r="Z2209" s="20"/>
      <c r="AA2209" s="20"/>
      <c r="AB2209" s="20"/>
      <c r="AC2209" s="20"/>
      <c r="AD2209" s="20"/>
      <c r="AE2209" s="20"/>
      <c r="AF2209" s="80"/>
      <c r="AG2209" s="46"/>
      <c r="AH2209" s="19"/>
      <c r="AI2209" s="19"/>
      <c r="AJ2209" s="20"/>
      <c r="AK2209" s="20"/>
      <c r="AL2209" s="19"/>
      <c r="AM2209" s="19"/>
      <c r="AN2209" s="20"/>
      <c r="AO2209" s="20"/>
      <c r="AP2209" s="19"/>
      <c r="AQ2209" s="19"/>
      <c r="AR2209" s="20"/>
      <c r="AS2209" s="20"/>
      <c r="AT2209" s="19"/>
      <c r="AU2209" s="19"/>
      <c r="AV2209" s="20"/>
      <c r="AW2209" s="20"/>
      <c r="AX2209" s="19"/>
      <c r="AY2209" s="19"/>
      <c r="AZ2209" s="20"/>
      <c r="BA2209" s="20"/>
      <c r="BB2209" s="19"/>
      <c r="BC2209" s="19"/>
      <c r="BD2209" s="20"/>
      <c r="BE2209" s="20"/>
      <c r="BF2209" s="19"/>
      <c r="BG2209" s="19"/>
      <c r="BH2209" s="20"/>
      <c r="BI2209" s="20"/>
      <c r="BJ2209" s="19"/>
      <c r="BK2209" s="19"/>
      <c r="BL2209" s="20"/>
      <c r="BM2209" s="20"/>
      <c r="BN2209" s="19"/>
      <c r="BO2209" s="19"/>
      <c r="BP2209" s="20"/>
      <c r="BQ2209" s="20"/>
      <c r="BT2209" s="20"/>
      <c r="BU2209" s="20"/>
      <c r="BX2209" s="20"/>
      <c r="BY2209" s="20"/>
      <c r="CB2209" s="20"/>
      <c r="CC2209" s="20"/>
      <c r="CF2209" s="20"/>
      <c r="CG2209" s="20"/>
      <c r="CJ2209" s="20"/>
      <c r="CK2209" s="20"/>
      <c r="CN2209" s="20"/>
      <c r="CO2209" s="20"/>
      <c r="CP2209" s="19"/>
      <c r="CQ2209" s="19"/>
      <c r="CR2209" s="20"/>
      <c r="CS2209" s="20"/>
      <c r="CT2209" s="19"/>
      <c r="CU2209" s="19"/>
      <c r="CV2209" s="20"/>
      <c r="CW2209" s="20"/>
      <c r="CX2209" s="96"/>
      <c r="CY2209" s="96"/>
      <c r="CZ2209" s="20"/>
      <c r="DA2209" s="20"/>
      <c r="DB2209" s="96"/>
      <c r="DC2209" s="96"/>
      <c r="DD2209" s="20"/>
      <c r="DE2209" s="20"/>
      <c r="DF2209" s="96"/>
      <c r="DG2209" s="96"/>
      <c r="DH2209" s="20"/>
      <c r="DI2209" s="20"/>
      <c r="DJ2209" s="96"/>
      <c r="DK2209" s="96"/>
      <c r="DL2209" s="20"/>
      <c r="DM2209" s="20"/>
      <c r="DN2209" s="96"/>
      <c r="DO2209" s="96"/>
      <c r="DP2209" s="20"/>
      <c r="DQ2209" s="20"/>
      <c r="DR2209" s="96"/>
      <c r="DS2209" s="96"/>
      <c r="DT2209" s="20"/>
      <c r="DU2209" s="20"/>
      <c r="DV2209" s="96"/>
      <c r="DW2209" s="96"/>
      <c r="DX2209" s="20"/>
      <c r="DY2209" s="20"/>
      <c r="DZ2209" s="56"/>
      <c r="EA2209" s="57"/>
    </row>
    <row r="2210" spans="1:131" s="18" customFormat="1" ht="19.5" customHeight="1" x14ac:dyDescent="0.25">
      <c r="A2210" s="18">
        <v>1545</v>
      </c>
      <c r="B2210" s="17" t="s">
        <v>4516</v>
      </c>
      <c r="C2210" s="18" t="s">
        <v>7223</v>
      </c>
      <c r="D2210" s="19">
        <v>43510</v>
      </c>
      <c r="G2210" s="19"/>
      <c r="J2210" s="130"/>
      <c r="K2210" s="130"/>
      <c r="L2210" s="130">
        <v>43352</v>
      </c>
      <c r="R2210" s="20"/>
      <c r="S2210" s="20">
        <v>96800000</v>
      </c>
      <c r="T2210" s="20">
        <v>96800000</v>
      </c>
      <c r="U2210" s="20">
        <v>24200000</v>
      </c>
      <c r="V2210" s="20"/>
      <c r="W2210" s="20"/>
      <c r="X2210" s="20"/>
      <c r="Y2210" s="20"/>
      <c r="Z2210" s="20"/>
      <c r="AA2210" s="20"/>
      <c r="AB2210" s="20"/>
      <c r="AC2210" s="20"/>
      <c r="AD2210" s="20"/>
      <c r="AE2210" s="20"/>
      <c r="AF2210" s="80"/>
      <c r="AG2210" s="46"/>
      <c r="AH2210" s="19"/>
      <c r="AI2210" s="19"/>
      <c r="AJ2210" s="20"/>
      <c r="AK2210" s="20"/>
      <c r="AL2210" s="19"/>
      <c r="AM2210" s="19"/>
      <c r="AN2210" s="20"/>
      <c r="AO2210" s="20"/>
      <c r="AP2210" s="19"/>
      <c r="AQ2210" s="19"/>
      <c r="AR2210" s="20"/>
      <c r="AS2210" s="20"/>
      <c r="AT2210" s="19"/>
      <c r="AU2210" s="19"/>
      <c r="AV2210" s="20"/>
      <c r="AW2210" s="20"/>
      <c r="AX2210" s="19"/>
      <c r="AY2210" s="19"/>
      <c r="AZ2210" s="20"/>
      <c r="BA2210" s="20"/>
      <c r="BB2210" s="19"/>
      <c r="BC2210" s="19"/>
      <c r="BD2210" s="20"/>
      <c r="BE2210" s="20"/>
      <c r="BF2210" s="19"/>
      <c r="BG2210" s="19"/>
      <c r="BH2210" s="20"/>
      <c r="BI2210" s="20"/>
      <c r="BJ2210" s="19"/>
      <c r="BK2210" s="19"/>
      <c r="BL2210" s="20"/>
      <c r="BM2210" s="20"/>
      <c r="BN2210" s="19"/>
      <c r="BO2210" s="19"/>
      <c r="BP2210" s="20"/>
      <c r="BQ2210" s="20"/>
      <c r="BT2210" s="20"/>
      <c r="BU2210" s="20"/>
      <c r="BX2210" s="20"/>
      <c r="BY2210" s="20"/>
      <c r="CB2210" s="20"/>
      <c r="CC2210" s="20"/>
      <c r="CF2210" s="20"/>
      <c r="CG2210" s="20"/>
      <c r="CJ2210" s="20"/>
      <c r="CK2210" s="20"/>
      <c r="CN2210" s="20"/>
      <c r="CO2210" s="20"/>
      <c r="CP2210" s="19"/>
      <c r="CQ2210" s="19"/>
      <c r="CR2210" s="20"/>
      <c r="CS2210" s="20"/>
      <c r="CT2210" s="19"/>
      <c r="CU2210" s="19"/>
      <c r="CV2210" s="20"/>
      <c r="CW2210" s="20"/>
      <c r="CX2210" s="96"/>
      <c r="CY2210" s="96"/>
      <c r="CZ2210" s="20"/>
      <c r="DA2210" s="20"/>
      <c r="DB2210" s="96"/>
      <c r="DC2210" s="96"/>
      <c r="DD2210" s="20"/>
      <c r="DE2210" s="20"/>
      <c r="DF2210" s="96"/>
      <c r="DG2210" s="96"/>
      <c r="DH2210" s="20"/>
      <c r="DI2210" s="20"/>
      <c r="DJ2210" s="96"/>
      <c r="DK2210" s="96"/>
      <c r="DL2210" s="20"/>
      <c r="DM2210" s="20"/>
      <c r="DN2210" s="96"/>
      <c r="DO2210" s="96"/>
      <c r="DP2210" s="20"/>
      <c r="DQ2210" s="20"/>
      <c r="DR2210" s="96"/>
      <c r="DS2210" s="96"/>
      <c r="DT2210" s="20"/>
      <c r="DU2210" s="20"/>
      <c r="DV2210" s="96"/>
      <c r="DW2210" s="96"/>
      <c r="DX2210" s="20"/>
      <c r="DY2210" s="20"/>
      <c r="DZ2210" s="56"/>
      <c r="EA2210" s="57"/>
    </row>
    <row r="2211" spans="1:131" ht="19.5" customHeight="1" x14ac:dyDescent="0.25">
      <c r="A2211" s="9">
        <v>1546</v>
      </c>
      <c r="B2211" s="10" t="s">
        <v>4519</v>
      </c>
      <c r="C2211" s="9" t="s">
        <v>4520</v>
      </c>
      <c r="E2211" s="9" t="s">
        <v>144</v>
      </c>
      <c r="F2211" s="9" t="s">
        <v>4063</v>
      </c>
      <c r="H2211" s="9" t="s">
        <v>202</v>
      </c>
      <c r="I2211" s="9" t="s">
        <v>25</v>
      </c>
      <c r="J2211" s="129">
        <v>42444</v>
      </c>
      <c r="K2211" s="129">
        <v>42415</v>
      </c>
      <c r="L2211" s="129">
        <v>42643</v>
      </c>
      <c r="O2211" s="9">
        <v>30</v>
      </c>
      <c r="Q2211" s="9" t="s">
        <v>61</v>
      </c>
      <c r="S2211" s="13">
        <v>19840000</v>
      </c>
      <c r="T2211" s="13">
        <v>19840000</v>
      </c>
      <c r="U2211" s="13">
        <v>4840000</v>
      </c>
      <c r="AF2211" s="51">
        <f t="shared" si="31"/>
        <v>0</v>
      </c>
    </row>
    <row r="2212" spans="1:131" s="18" customFormat="1" ht="19.5" customHeight="1" x14ac:dyDescent="0.25">
      <c r="A2212" s="18">
        <v>1546</v>
      </c>
      <c r="B2212" s="17" t="s">
        <v>4519</v>
      </c>
      <c r="C2212" s="18" t="s">
        <v>4520</v>
      </c>
      <c r="D2212" s="19">
        <v>42590</v>
      </c>
      <c r="G2212" s="19"/>
      <c r="J2212" s="130"/>
      <c r="K2212" s="130"/>
      <c r="L2212" s="130">
        <v>42704</v>
      </c>
      <c r="R2212" s="20"/>
      <c r="S2212" s="20"/>
      <c r="T2212" s="20"/>
      <c r="U2212" s="20"/>
      <c r="V2212" s="20"/>
      <c r="W2212" s="20"/>
      <c r="X2212" s="20"/>
      <c r="Y2212" s="20"/>
      <c r="Z2212" s="20"/>
      <c r="AA2212" s="20"/>
      <c r="AB2212" s="20"/>
      <c r="AC2212" s="20"/>
      <c r="AD2212" s="20"/>
      <c r="AE2212" s="20"/>
      <c r="AF2212" s="80"/>
      <c r="AG2212" s="46"/>
      <c r="AH2212" s="19"/>
      <c r="AI2212" s="19"/>
      <c r="AJ2212" s="20"/>
      <c r="AK2212" s="20"/>
      <c r="AL2212" s="19"/>
      <c r="AM2212" s="19"/>
      <c r="AN2212" s="20"/>
      <c r="AO2212" s="20"/>
      <c r="AP2212" s="19"/>
      <c r="AQ2212" s="19"/>
      <c r="AR2212" s="20"/>
      <c r="AS2212" s="20"/>
      <c r="AT2212" s="19"/>
      <c r="AU2212" s="19"/>
      <c r="AV2212" s="20"/>
      <c r="AW2212" s="20"/>
      <c r="AX2212" s="19"/>
      <c r="AY2212" s="19"/>
      <c r="AZ2212" s="20"/>
      <c r="BA2212" s="20"/>
      <c r="BB2212" s="19"/>
      <c r="BC2212" s="19"/>
      <c r="BD2212" s="20"/>
      <c r="BE2212" s="20"/>
      <c r="BF2212" s="19"/>
      <c r="BG2212" s="19"/>
      <c r="BH2212" s="20"/>
      <c r="BI2212" s="20"/>
      <c r="BJ2212" s="19"/>
      <c r="BK2212" s="19"/>
      <c r="BL2212" s="20"/>
      <c r="BM2212" s="20"/>
      <c r="BN2212" s="19"/>
      <c r="BO2212" s="19"/>
      <c r="BP2212" s="20"/>
      <c r="BQ2212" s="20"/>
      <c r="BT2212" s="20"/>
      <c r="BU2212" s="20"/>
      <c r="BX2212" s="20"/>
      <c r="BY2212" s="20"/>
      <c r="CB2212" s="20"/>
      <c r="CC2212" s="20"/>
      <c r="CF2212" s="20"/>
      <c r="CG2212" s="20"/>
      <c r="CJ2212" s="20"/>
      <c r="CK2212" s="20"/>
      <c r="CN2212" s="20"/>
      <c r="CO2212" s="20"/>
      <c r="CP2212" s="19"/>
      <c r="CQ2212" s="19"/>
      <c r="CR2212" s="20"/>
      <c r="CS2212" s="20"/>
      <c r="CT2212" s="19"/>
      <c r="CU2212" s="19"/>
      <c r="CV2212" s="20"/>
      <c r="CW2212" s="20"/>
      <c r="CX2212" s="96"/>
      <c r="CY2212" s="96"/>
      <c r="CZ2212" s="20"/>
      <c r="DA2212" s="20"/>
      <c r="DB2212" s="96"/>
      <c r="DC2212" s="96"/>
      <c r="DD2212" s="20"/>
      <c r="DE2212" s="20"/>
      <c r="DF2212" s="96"/>
      <c r="DG2212" s="96"/>
      <c r="DH2212" s="20"/>
      <c r="DI2212" s="20"/>
      <c r="DJ2212" s="96"/>
      <c r="DK2212" s="96"/>
      <c r="DL2212" s="20"/>
      <c r="DM2212" s="20"/>
      <c r="DN2212" s="96"/>
      <c r="DO2212" s="96"/>
      <c r="DP2212" s="20"/>
      <c r="DQ2212" s="20"/>
      <c r="DR2212" s="96"/>
      <c r="DS2212" s="96"/>
      <c r="DT2212" s="20"/>
      <c r="DU2212" s="20"/>
      <c r="DV2212" s="96"/>
      <c r="DW2212" s="96"/>
      <c r="DX2212" s="20"/>
      <c r="DY2212" s="20"/>
      <c r="DZ2212" s="56"/>
      <c r="EA2212" s="57"/>
    </row>
    <row r="2213" spans="1:131" s="18" customFormat="1" ht="19.5" customHeight="1" x14ac:dyDescent="0.25">
      <c r="A2213" s="18">
        <v>1546</v>
      </c>
      <c r="B2213" s="17" t="s">
        <v>4519</v>
      </c>
      <c r="C2213" s="18" t="s">
        <v>4520</v>
      </c>
      <c r="D2213" s="19">
        <v>42800</v>
      </c>
      <c r="G2213" s="19"/>
      <c r="J2213" s="130"/>
      <c r="K2213" s="130"/>
      <c r="L2213" s="130">
        <v>42724</v>
      </c>
      <c r="R2213" s="20"/>
      <c r="S2213" s="20"/>
      <c r="T2213" s="20"/>
      <c r="U2213" s="20"/>
      <c r="V2213" s="20"/>
      <c r="W2213" s="20"/>
      <c r="X2213" s="20"/>
      <c r="Y2213" s="20"/>
      <c r="Z2213" s="20"/>
      <c r="AA2213" s="20"/>
      <c r="AB2213" s="20"/>
      <c r="AC2213" s="20"/>
      <c r="AD2213" s="20"/>
      <c r="AE2213" s="20"/>
      <c r="AF2213" s="80"/>
      <c r="AG2213" s="46"/>
      <c r="AH2213" s="19"/>
      <c r="AI2213" s="19"/>
      <c r="AJ2213" s="20"/>
      <c r="AK2213" s="20"/>
      <c r="AL2213" s="19"/>
      <c r="AM2213" s="19"/>
      <c r="AN2213" s="20"/>
      <c r="AO2213" s="20"/>
      <c r="AP2213" s="19"/>
      <c r="AQ2213" s="19"/>
      <c r="AR2213" s="20"/>
      <c r="AS2213" s="20"/>
      <c r="AT2213" s="19"/>
      <c r="AU2213" s="19"/>
      <c r="AV2213" s="20"/>
      <c r="AW2213" s="20"/>
      <c r="AX2213" s="19"/>
      <c r="AY2213" s="19"/>
      <c r="AZ2213" s="20"/>
      <c r="BA2213" s="20"/>
      <c r="BB2213" s="19"/>
      <c r="BC2213" s="19"/>
      <c r="BD2213" s="20"/>
      <c r="BE2213" s="20"/>
      <c r="BF2213" s="19"/>
      <c r="BG2213" s="19"/>
      <c r="BH2213" s="20"/>
      <c r="BI2213" s="20"/>
      <c r="BJ2213" s="19"/>
      <c r="BK2213" s="19"/>
      <c r="BL2213" s="20"/>
      <c r="BM2213" s="20"/>
      <c r="BN2213" s="19"/>
      <c r="BO2213" s="19"/>
      <c r="BP2213" s="20"/>
      <c r="BQ2213" s="20"/>
      <c r="BT2213" s="20"/>
      <c r="BU2213" s="20"/>
      <c r="BX2213" s="20"/>
      <c r="BY2213" s="20"/>
      <c r="CB2213" s="20"/>
      <c r="CC2213" s="20"/>
      <c r="CF2213" s="20"/>
      <c r="CG2213" s="20"/>
      <c r="CJ2213" s="20"/>
      <c r="CK2213" s="20"/>
      <c r="CN2213" s="20"/>
      <c r="CO2213" s="20"/>
      <c r="CP2213" s="19"/>
      <c r="CQ2213" s="19"/>
      <c r="CR2213" s="20"/>
      <c r="CS2213" s="20"/>
      <c r="CT2213" s="19"/>
      <c r="CU2213" s="19"/>
      <c r="CV2213" s="20"/>
      <c r="CW2213" s="20"/>
      <c r="CX2213" s="96"/>
      <c r="CY2213" s="96"/>
      <c r="CZ2213" s="20"/>
      <c r="DA2213" s="20"/>
      <c r="DB2213" s="96"/>
      <c r="DC2213" s="96"/>
      <c r="DD2213" s="20"/>
      <c r="DE2213" s="20"/>
      <c r="DF2213" s="96"/>
      <c r="DG2213" s="96"/>
      <c r="DH2213" s="20"/>
      <c r="DI2213" s="20"/>
      <c r="DJ2213" s="96"/>
      <c r="DK2213" s="96"/>
      <c r="DL2213" s="20"/>
      <c r="DM2213" s="20"/>
      <c r="DN2213" s="96"/>
      <c r="DO2213" s="96"/>
      <c r="DP2213" s="20"/>
      <c r="DQ2213" s="20"/>
      <c r="DR2213" s="96"/>
      <c r="DS2213" s="96"/>
      <c r="DT2213" s="20"/>
      <c r="DU2213" s="20"/>
      <c r="DV2213" s="96"/>
      <c r="DW2213" s="96"/>
      <c r="DX2213" s="20"/>
      <c r="DY2213" s="20"/>
      <c r="DZ2213" s="56"/>
      <c r="EA2213" s="57"/>
    </row>
    <row r="2214" spans="1:131" ht="19.5" customHeight="1" x14ac:dyDescent="0.25">
      <c r="A2214" s="9">
        <v>1547</v>
      </c>
      <c r="B2214" s="10" t="s">
        <v>4521</v>
      </c>
      <c r="C2214" s="9" t="s">
        <v>4522</v>
      </c>
      <c r="E2214" s="9" t="s">
        <v>2572</v>
      </c>
      <c r="F2214" s="9" t="s">
        <v>4523</v>
      </c>
      <c r="H2214" s="9" t="s">
        <v>202</v>
      </c>
      <c r="I2214" s="9" t="s">
        <v>25</v>
      </c>
      <c r="J2214" s="129">
        <v>42614</v>
      </c>
      <c r="K2214" s="129">
        <v>42556</v>
      </c>
      <c r="L2214" s="129">
        <v>43039</v>
      </c>
      <c r="O2214" s="9">
        <v>28</v>
      </c>
      <c r="Q2214" s="9" t="s">
        <v>54</v>
      </c>
      <c r="R2214" s="13">
        <v>10000000</v>
      </c>
      <c r="S2214" s="13">
        <v>10000000</v>
      </c>
      <c r="T2214" s="13">
        <v>10000000</v>
      </c>
      <c r="U2214" s="13">
        <v>2500000</v>
      </c>
      <c r="AF2214" s="51">
        <f t="shared" si="31"/>
        <v>0</v>
      </c>
      <c r="AH2214" s="11">
        <v>42556</v>
      </c>
      <c r="AI2214" s="11">
        <v>43039</v>
      </c>
      <c r="AJ2214" s="13">
        <v>10214496</v>
      </c>
      <c r="AK2214" s="13">
        <v>2500000</v>
      </c>
    </row>
    <row r="2215" spans="1:131" s="18" customFormat="1" ht="19.5" customHeight="1" x14ac:dyDescent="0.25">
      <c r="A2215" s="18">
        <v>1547</v>
      </c>
      <c r="B2215" s="17" t="s">
        <v>4521</v>
      </c>
      <c r="C2215" s="18" t="s">
        <v>4522</v>
      </c>
      <c r="D2215" s="19">
        <v>43203</v>
      </c>
      <c r="G2215" s="19"/>
      <c r="J2215" s="130"/>
      <c r="K2215" s="130"/>
      <c r="L2215" s="130">
        <v>43146</v>
      </c>
      <c r="R2215" s="20"/>
      <c r="S2215" s="20"/>
      <c r="T2215" s="20"/>
      <c r="U2215" s="20"/>
      <c r="V2215" s="20"/>
      <c r="W2215" s="20"/>
      <c r="X2215" s="20"/>
      <c r="Y2215" s="20"/>
      <c r="Z2215" s="20"/>
      <c r="AA2215" s="20"/>
      <c r="AB2215" s="20"/>
      <c r="AC2215" s="20"/>
      <c r="AD2215" s="20"/>
      <c r="AE2215" s="20"/>
      <c r="AF2215" s="80"/>
      <c r="AG2215" s="46"/>
      <c r="AH2215" s="19"/>
      <c r="AI2215" s="19"/>
      <c r="AJ2215" s="20"/>
      <c r="AK2215" s="20"/>
      <c r="AL2215" s="19"/>
      <c r="AM2215" s="19"/>
      <c r="AN2215" s="20"/>
      <c r="AO2215" s="20"/>
      <c r="AP2215" s="19"/>
      <c r="AQ2215" s="19"/>
      <c r="AR2215" s="20"/>
      <c r="AS2215" s="20"/>
      <c r="AT2215" s="19"/>
      <c r="AU2215" s="19"/>
      <c r="AV2215" s="20"/>
      <c r="AW2215" s="20"/>
      <c r="AX2215" s="19"/>
      <c r="AY2215" s="19"/>
      <c r="AZ2215" s="20"/>
      <c r="BA2215" s="20"/>
      <c r="BB2215" s="19"/>
      <c r="BC2215" s="19"/>
      <c r="BD2215" s="20"/>
      <c r="BE2215" s="20"/>
      <c r="BF2215" s="19"/>
      <c r="BG2215" s="19"/>
      <c r="BH2215" s="20"/>
      <c r="BI2215" s="20"/>
      <c r="BJ2215" s="19"/>
      <c r="BK2215" s="19"/>
      <c r="BL2215" s="20"/>
      <c r="BM2215" s="20"/>
      <c r="BN2215" s="19"/>
      <c r="BO2215" s="19"/>
      <c r="BP2215" s="20"/>
      <c r="BQ2215" s="20"/>
      <c r="BT2215" s="20"/>
      <c r="BU2215" s="20"/>
      <c r="BX2215" s="20"/>
      <c r="BY2215" s="20"/>
      <c r="CB2215" s="20"/>
      <c r="CC2215" s="20"/>
      <c r="CF2215" s="20"/>
      <c r="CG2215" s="20"/>
      <c r="CJ2215" s="20"/>
      <c r="CK2215" s="20"/>
      <c r="CN2215" s="20"/>
      <c r="CO2215" s="20"/>
      <c r="CP2215" s="19"/>
      <c r="CQ2215" s="19"/>
      <c r="CR2215" s="20"/>
      <c r="CS2215" s="20"/>
      <c r="CT2215" s="19"/>
      <c r="CU2215" s="19"/>
      <c r="CV2215" s="20"/>
      <c r="CW2215" s="20"/>
      <c r="CX2215" s="96"/>
      <c r="CY2215" s="96"/>
      <c r="CZ2215" s="20"/>
      <c r="DA2215" s="20"/>
      <c r="DB2215" s="96"/>
      <c r="DC2215" s="96"/>
      <c r="DD2215" s="20"/>
      <c r="DE2215" s="20"/>
      <c r="DF2215" s="96"/>
      <c r="DG2215" s="96"/>
      <c r="DH2215" s="20"/>
      <c r="DI2215" s="20"/>
      <c r="DJ2215" s="96"/>
      <c r="DK2215" s="96"/>
      <c r="DL2215" s="20"/>
      <c r="DM2215" s="20"/>
      <c r="DN2215" s="96"/>
      <c r="DO2215" s="96"/>
      <c r="DP2215" s="20"/>
      <c r="DQ2215" s="20"/>
      <c r="DR2215" s="96"/>
      <c r="DS2215" s="96"/>
      <c r="DT2215" s="20"/>
      <c r="DU2215" s="20"/>
      <c r="DV2215" s="96"/>
      <c r="DW2215" s="96"/>
      <c r="DX2215" s="20"/>
      <c r="DY2215" s="20"/>
      <c r="DZ2215" s="56"/>
      <c r="EA2215" s="57"/>
    </row>
    <row r="2216" spans="1:131" ht="19.5" customHeight="1" x14ac:dyDescent="0.25">
      <c r="A2216" s="9">
        <v>1548</v>
      </c>
      <c r="B2216" s="10" t="s">
        <v>4524</v>
      </c>
      <c r="C2216" s="9" t="s">
        <v>4525</v>
      </c>
      <c r="E2216" s="9" t="s">
        <v>903</v>
      </c>
      <c r="F2216" s="9" t="s">
        <v>4071</v>
      </c>
      <c r="H2216" s="9" t="s">
        <v>202</v>
      </c>
      <c r="I2216" s="9" t="s">
        <v>78</v>
      </c>
      <c r="J2216" s="129">
        <v>42586</v>
      </c>
      <c r="K2216" s="129">
        <v>42537</v>
      </c>
      <c r="L2216" s="129">
        <v>42597</v>
      </c>
      <c r="O2216" s="9">
        <v>24</v>
      </c>
      <c r="Q2216" s="9" t="s">
        <v>61</v>
      </c>
      <c r="S2216" s="13">
        <v>16523120</v>
      </c>
      <c r="T2216" s="13">
        <v>16523120</v>
      </c>
      <c r="U2216" s="13">
        <v>4130780</v>
      </c>
      <c r="AF2216" s="51">
        <f t="shared" si="31"/>
        <v>0</v>
      </c>
      <c r="AH2216" s="11">
        <v>42537</v>
      </c>
      <c r="AI2216" s="11">
        <v>42597</v>
      </c>
      <c r="AJ2216" s="13">
        <v>16523120</v>
      </c>
      <c r="AK2216" s="13">
        <v>4130780</v>
      </c>
    </row>
    <row r="2217" spans="1:131" ht="19.5" customHeight="1" x14ac:dyDescent="0.25">
      <c r="A2217" s="9">
        <v>1549</v>
      </c>
      <c r="B2217" s="10" t="s">
        <v>4526</v>
      </c>
      <c r="C2217" s="9" t="s">
        <v>4535</v>
      </c>
      <c r="E2217" s="9" t="s">
        <v>903</v>
      </c>
      <c r="F2217" s="9" t="s">
        <v>4071</v>
      </c>
      <c r="H2217" s="9" t="s">
        <v>202</v>
      </c>
      <c r="I2217" s="9" t="s">
        <v>78</v>
      </c>
      <c r="J2217" s="129">
        <v>42569</v>
      </c>
      <c r="K2217" s="129">
        <v>42501</v>
      </c>
      <c r="L2217" s="129">
        <v>42613</v>
      </c>
      <c r="O2217" s="9">
        <v>25</v>
      </c>
      <c r="Q2217" s="9" t="s">
        <v>61</v>
      </c>
      <c r="S2217" s="13">
        <v>62255658</v>
      </c>
      <c r="T2217" s="13">
        <v>62255658</v>
      </c>
      <c r="U2217" s="13">
        <v>15563915</v>
      </c>
      <c r="AH2217" s="11">
        <v>42501</v>
      </c>
      <c r="AI2217" s="11">
        <v>42724</v>
      </c>
      <c r="AJ2217" s="13">
        <v>83557408</v>
      </c>
      <c r="AK2217" s="13">
        <v>20889352</v>
      </c>
    </row>
    <row r="2218" spans="1:131" s="18" customFormat="1" ht="19.5" customHeight="1" x14ac:dyDescent="0.25">
      <c r="A2218" s="18">
        <v>1549</v>
      </c>
      <c r="B2218" s="17" t="s">
        <v>4526</v>
      </c>
      <c r="C2218" s="18" t="s">
        <v>4535</v>
      </c>
      <c r="D2218" s="19"/>
      <c r="G2218" s="19"/>
      <c r="J2218" s="130"/>
      <c r="K2218" s="130"/>
      <c r="L2218" s="130"/>
      <c r="R2218" s="20"/>
      <c r="S2218" s="20">
        <v>83557408</v>
      </c>
      <c r="T2218" s="20">
        <v>83557408</v>
      </c>
      <c r="U2218" s="20">
        <v>20889352</v>
      </c>
      <c r="V2218" s="20"/>
      <c r="W2218" s="20"/>
      <c r="X2218" s="20"/>
      <c r="Y2218" s="20"/>
      <c r="Z2218" s="20"/>
      <c r="AA2218" s="20"/>
      <c r="AB2218" s="20"/>
      <c r="AC2218" s="20"/>
      <c r="AD2218" s="20"/>
      <c r="AE2218" s="20"/>
      <c r="AF2218" s="80"/>
      <c r="AG2218" s="46"/>
      <c r="AH2218" s="19"/>
      <c r="AI2218" s="19"/>
      <c r="AJ2218" s="20"/>
      <c r="AK2218" s="20"/>
      <c r="AL2218" s="19"/>
      <c r="AM2218" s="19"/>
      <c r="AN2218" s="20"/>
      <c r="AO2218" s="20"/>
      <c r="AP2218" s="19"/>
      <c r="AQ2218" s="19"/>
      <c r="AR2218" s="20"/>
      <c r="AS2218" s="20"/>
      <c r="AT2218" s="19"/>
      <c r="AU2218" s="19"/>
      <c r="AV2218" s="20"/>
      <c r="AW2218" s="20"/>
      <c r="AX2218" s="19"/>
      <c r="AY2218" s="19"/>
      <c r="AZ2218" s="20"/>
      <c r="BA2218" s="20"/>
      <c r="BB2218" s="19"/>
      <c r="BC2218" s="19"/>
      <c r="BD2218" s="20"/>
      <c r="BE2218" s="20"/>
      <c r="BF2218" s="19"/>
      <c r="BG2218" s="19"/>
      <c r="BH2218" s="20"/>
      <c r="BI2218" s="20"/>
      <c r="BJ2218" s="19"/>
      <c r="BK2218" s="19"/>
      <c r="BL2218" s="20"/>
      <c r="BM2218" s="20"/>
      <c r="BN2218" s="19"/>
      <c r="BO2218" s="19"/>
      <c r="BP2218" s="20"/>
      <c r="BQ2218" s="20"/>
      <c r="BT2218" s="20"/>
      <c r="BU2218" s="20"/>
      <c r="BX2218" s="20"/>
      <c r="BY2218" s="20"/>
      <c r="CB2218" s="20"/>
      <c r="CC2218" s="20"/>
      <c r="CF2218" s="20"/>
      <c r="CG2218" s="20"/>
      <c r="CJ2218" s="20"/>
      <c r="CK2218" s="20"/>
      <c r="CN2218" s="20"/>
      <c r="CO2218" s="20"/>
      <c r="CP2218" s="19"/>
      <c r="CQ2218" s="19"/>
      <c r="CR2218" s="20"/>
      <c r="CS2218" s="20"/>
      <c r="CT2218" s="19"/>
      <c r="CU2218" s="19"/>
      <c r="CV2218" s="20"/>
      <c r="CW2218" s="20"/>
      <c r="CX2218" s="96"/>
      <c r="CY2218" s="96"/>
      <c r="CZ2218" s="20"/>
      <c r="DA2218" s="20"/>
      <c r="DB2218" s="96"/>
      <c r="DC2218" s="96"/>
      <c r="DD2218" s="20"/>
      <c r="DE2218" s="20"/>
      <c r="DF2218" s="96"/>
      <c r="DG2218" s="96"/>
      <c r="DH2218" s="20"/>
      <c r="DI2218" s="20"/>
      <c r="DJ2218" s="96"/>
      <c r="DK2218" s="96"/>
      <c r="DL2218" s="20"/>
      <c r="DM2218" s="20"/>
      <c r="DN2218" s="96"/>
      <c r="DO2218" s="96"/>
      <c r="DP2218" s="20"/>
      <c r="DQ2218" s="20"/>
      <c r="DR2218" s="96"/>
      <c r="DS2218" s="96"/>
      <c r="DT2218" s="20"/>
      <c r="DU2218" s="20"/>
      <c r="DV2218" s="96"/>
      <c r="DW2218" s="96"/>
      <c r="DX2218" s="20"/>
      <c r="DY2218" s="20"/>
      <c r="DZ2218" s="56"/>
      <c r="EA2218" s="57"/>
    </row>
    <row r="2219" spans="1:131" ht="19.5" customHeight="1" x14ac:dyDescent="0.25">
      <c r="A2219" s="9">
        <v>1550</v>
      </c>
      <c r="B2219" s="10" t="s">
        <v>4530</v>
      </c>
      <c r="C2219" s="9" t="s">
        <v>4527</v>
      </c>
      <c r="E2219" s="9" t="s">
        <v>4528</v>
      </c>
      <c r="F2219" s="9" t="s">
        <v>4529</v>
      </c>
      <c r="H2219" s="9" t="s">
        <v>202</v>
      </c>
      <c r="I2219" s="9" t="s">
        <v>949</v>
      </c>
      <c r="J2219" s="129">
        <v>42547</v>
      </c>
      <c r="K2219" s="129">
        <v>42473</v>
      </c>
      <c r="L2219" s="129">
        <v>42614</v>
      </c>
      <c r="O2219" s="9">
        <v>28</v>
      </c>
      <c r="Q2219" s="9" t="s">
        <v>61</v>
      </c>
      <c r="R2219" s="13">
        <v>295266584</v>
      </c>
      <c r="S2219" s="13">
        <v>183425555</v>
      </c>
      <c r="T2219" s="13">
        <v>183425555</v>
      </c>
      <c r="U2219" s="13">
        <v>45856389</v>
      </c>
      <c r="AF2219" s="51">
        <f t="shared" si="31"/>
        <v>0</v>
      </c>
      <c r="AH2219" s="11">
        <v>42473</v>
      </c>
      <c r="AI2219" s="11">
        <v>42614</v>
      </c>
      <c r="AJ2219" s="13">
        <v>117552264</v>
      </c>
      <c r="AK2219" s="13">
        <v>29388066</v>
      </c>
    </row>
    <row r="2220" spans="1:131" ht="19.5" customHeight="1" x14ac:dyDescent="0.25">
      <c r="A2220" s="9">
        <v>1551</v>
      </c>
      <c r="B2220" s="10" t="s">
        <v>4534</v>
      </c>
      <c r="C2220" s="9" t="s">
        <v>4531</v>
      </c>
      <c r="E2220" s="9" t="s">
        <v>4532</v>
      </c>
      <c r="F2220" s="9" t="s">
        <v>4533</v>
      </c>
      <c r="H2220" s="9" t="s">
        <v>202</v>
      </c>
      <c r="I2220" s="9" t="s">
        <v>28</v>
      </c>
      <c r="J2220" s="129">
        <v>42454</v>
      </c>
      <c r="K2220" s="129">
        <v>42401</v>
      </c>
      <c r="L2220" s="129">
        <v>42492</v>
      </c>
      <c r="O2220" s="9">
        <v>30</v>
      </c>
      <c r="Q2220" s="9" t="s">
        <v>54</v>
      </c>
      <c r="R2220" s="13">
        <v>5741460</v>
      </c>
      <c r="S2220" s="13">
        <v>5741460</v>
      </c>
      <c r="T2220" s="13">
        <v>5741460</v>
      </c>
      <c r="U2220" s="13">
        <v>1435365</v>
      </c>
      <c r="AF2220" s="51">
        <f t="shared" si="31"/>
        <v>0</v>
      </c>
      <c r="AH2220" s="11">
        <v>42401</v>
      </c>
      <c r="AI2220" s="11">
        <v>42492</v>
      </c>
      <c r="AJ2220" s="13">
        <v>5734614</v>
      </c>
      <c r="AK2220" s="13">
        <v>1433654</v>
      </c>
    </row>
    <row r="2221" spans="1:131" ht="19.5" customHeight="1" x14ac:dyDescent="0.25">
      <c r="A2221" s="9">
        <v>1552</v>
      </c>
      <c r="B2221" s="10" t="s">
        <v>4536</v>
      </c>
      <c r="C2221" s="9" t="s">
        <v>4537</v>
      </c>
      <c r="E2221" s="9" t="s">
        <v>4538</v>
      </c>
      <c r="F2221" s="9" t="s">
        <v>4539</v>
      </c>
      <c r="H2221" s="9" t="s">
        <v>202</v>
      </c>
      <c r="I2221" s="9" t="s">
        <v>35</v>
      </c>
      <c r="J2221" s="129">
        <v>42533</v>
      </c>
      <c r="K2221" s="129">
        <v>42497</v>
      </c>
      <c r="L2221" s="129">
        <v>42689</v>
      </c>
      <c r="O2221" s="9">
        <v>29</v>
      </c>
      <c r="Q2221" s="9" t="s">
        <v>54</v>
      </c>
      <c r="S2221" s="13">
        <v>93256520</v>
      </c>
      <c r="T2221" s="13">
        <v>93256520</v>
      </c>
      <c r="U2221" s="13">
        <v>23314130</v>
      </c>
      <c r="AF2221" s="51">
        <f t="shared" si="31"/>
        <v>0</v>
      </c>
      <c r="AH2221" s="11">
        <v>42497</v>
      </c>
      <c r="AI2221" s="11">
        <v>42689</v>
      </c>
      <c r="AJ2221" s="13">
        <v>98756520</v>
      </c>
      <c r="AK2221" s="13">
        <v>24689130</v>
      </c>
    </row>
    <row r="2222" spans="1:131" s="18" customFormat="1" ht="19.5" customHeight="1" x14ac:dyDescent="0.25">
      <c r="A2222" s="18">
        <v>1552</v>
      </c>
      <c r="B2222" s="17" t="s">
        <v>4536</v>
      </c>
      <c r="C2222" s="18" t="s">
        <v>4537</v>
      </c>
      <c r="D2222" s="19">
        <v>42683</v>
      </c>
      <c r="G2222" s="19"/>
      <c r="J2222" s="130"/>
      <c r="K2222" s="130"/>
      <c r="L2222" s="130"/>
      <c r="R2222" s="20">
        <v>98756520</v>
      </c>
      <c r="S2222" s="20">
        <v>98756520</v>
      </c>
      <c r="T2222" s="20">
        <v>98756520</v>
      </c>
      <c r="U2222" s="20">
        <v>24689130</v>
      </c>
      <c r="V2222" s="20"/>
      <c r="W2222" s="20"/>
      <c r="X2222" s="20"/>
      <c r="Y2222" s="20"/>
      <c r="Z2222" s="20"/>
      <c r="AA2222" s="20"/>
      <c r="AB2222" s="20"/>
      <c r="AC2222" s="20"/>
      <c r="AD2222" s="20"/>
      <c r="AE2222" s="20"/>
      <c r="AF2222" s="80"/>
      <c r="AG2222" s="46"/>
      <c r="AH2222" s="19"/>
      <c r="AI2222" s="19"/>
      <c r="AJ2222" s="20"/>
      <c r="AK2222" s="20"/>
      <c r="AL2222" s="19"/>
      <c r="AM2222" s="19"/>
      <c r="AN2222" s="20"/>
      <c r="AO2222" s="20"/>
      <c r="AP2222" s="19"/>
      <c r="AQ2222" s="19"/>
      <c r="AR2222" s="20"/>
      <c r="AS2222" s="20"/>
      <c r="AT2222" s="19"/>
      <c r="AU2222" s="19"/>
      <c r="AV2222" s="20"/>
      <c r="AW2222" s="20"/>
      <c r="AX2222" s="19"/>
      <c r="AY2222" s="19"/>
      <c r="AZ2222" s="20"/>
      <c r="BA2222" s="20"/>
      <c r="BB2222" s="19"/>
      <c r="BC2222" s="19"/>
      <c r="BD2222" s="20"/>
      <c r="BE2222" s="20"/>
      <c r="BF2222" s="19"/>
      <c r="BG2222" s="19"/>
      <c r="BH2222" s="20"/>
      <c r="BI2222" s="20"/>
      <c r="BJ2222" s="19"/>
      <c r="BK2222" s="19"/>
      <c r="BL2222" s="20"/>
      <c r="BM2222" s="20"/>
      <c r="BN2222" s="19"/>
      <c r="BO2222" s="19"/>
      <c r="BP2222" s="20"/>
      <c r="BQ2222" s="20"/>
      <c r="BT2222" s="20"/>
      <c r="BU2222" s="20"/>
      <c r="BX2222" s="20"/>
      <c r="BY2222" s="20"/>
      <c r="CB2222" s="20"/>
      <c r="CC2222" s="20"/>
      <c r="CF2222" s="20"/>
      <c r="CG2222" s="20"/>
      <c r="CJ2222" s="20"/>
      <c r="CK2222" s="20"/>
      <c r="CN2222" s="20"/>
      <c r="CO2222" s="20"/>
      <c r="CP2222" s="19"/>
      <c r="CQ2222" s="19"/>
      <c r="CR2222" s="20"/>
      <c r="CS2222" s="20"/>
      <c r="CT2222" s="19"/>
      <c r="CU2222" s="19"/>
      <c r="CV2222" s="20"/>
      <c r="CW2222" s="20"/>
      <c r="CX2222" s="96"/>
      <c r="CY2222" s="96"/>
      <c r="CZ2222" s="20"/>
      <c r="DA2222" s="20"/>
      <c r="DB2222" s="96"/>
      <c r="DC2222" s="96"/>
      <c r="DD2222" s="20"/>
      <c r="DE2222" s="20"/>
      <c r="DF2222" s="96"/>
      <c r="DG2222" s="96"/>
      <c r="DH2222" s="20"/>
      <c r="DI2222" s="20"/>
      <c r="DJ2222" s="96"/>
      <c r="DK2222" s="96"/>
      <c r="DL2222" s="20"/>
      <c r="DM2222" s="20"/>
      <c r="DN2222" s="96"/>
      <c r="DO2222" s="96"/>
      <c r="DP2222" s="20"/>
      <c r="DQ2222" s="20"/>
      <c r="DR2222" s="96"/>
      <c r="DS2222" s="96"/>
      <c r="DT2222" s="20"/>
      <c r="DU2222" s="20"/>
      <c r="DV2222" s="96"/>
      <c r="DW2222" s="96"/>
      <c r="DX2222" s="20"/>
      <c r="DY2222" s="20"/>
      <c r="DZ2222" s="56"/>
      <c r="EA2222" s="57"/>
    </row>
    <row r="2223" spans="1:131" ht="19.5" customHeight="1" x14ac:dyDescent="0.25">
      <c r="A2223" s="9">
        <v>1553</v>
      </c>
      <c r="B2223" s="10" t="s">
        <v>4540</v>
      </c>
      <c r="C2223" s="9" t="s">
        <v>4541</v>
      </c>
      <c r="E2223" s="9" t="s">
        <v>4542</v>
      </c>
      <c r="F2223" s="9" t="s">
        <v>4543</v>
      </c>
      <c r="H2223" s="9" t="s">
        <v>202</v>
      </c>
      <c r="I2223" s="9" t="s">
        <v>78</v>
      </c>
      <c r="J2223" s="129">
        <v>42541</v>
      </c>
      <c r="K2223" s="129">
        <v>42478</v>
      </c>
      <c r="L2223" s="129">
        <v>42766</v>
      </c>
      <c r="O2223" s="9">
        <v>28</v>
      </c>
      <c r="Q2223" s="9" t="s">
        <v>54</v>
      </c>
      <c r="R2223" s="13">
        <v>8221500</v>
      </c>
      <c r="S2223" s="13">
        <v>8221500</v>
      </c>
      <c r="T2223" s="13">
        <v>8221500</v>
      </c>
      <c r="U2223" s="13">
        <v>2055375</v>
      </c>
      <c r="AF2223" s="51">
        <f t="shared" si="31"/>
        <v>0</v>
      </c>
      <c r="AH2223" s="11">
        <v>42478</v>
      </c>
      <c r="AI2223" s="11">
        <v>42916</v>
      </c>
      <c r="AJ2223" s="13">
        <v>8224108</v>
      </c>
      <c r="AK2223" s="13">
        <v>2055375</v>
      </c>
    </row>
    <row r="2224" spans="1:131" s="18" customFormat="1" ht="19.5" customHeight="1" x14ac:dyDescent="0.25">
      <c r="A2224" s="18">
        <v>1553</v>
      </c>
      <c r="B2224" s="17" t="s">
        <v>4540</v>
      </c>
      <c r="C2224" s="18" t="s">
        <v>4541</v>
      </c>
      <c r="D2224" s="19">
        <v>42800</v>
      </c>
      <c r="G2224" s="19"/>
      <c r="J2224" s="130"/>
      <c r="K2224" s="130"/>
      <c r="L2224" s="130">
        <v>42916</v>
      </c>
      <c r="R2224" s="20"/>
      <c r="S2224" s="20"/>
      <c r="T2224" s="20"/>
      <c r="U2224" s="20"/>
      <c r="V2224" s="20"/>
      <c r="W2224" s="20"/>
      <c r="X2224" s="20"/>
      <c r="Y2224" s="20"/>
      <c r="Z2224" s="20"/>
      <c r="AA2224" s="20"/>
      <c r="AB2224" s="20"/>
      <c r="AC2224" s="20"/>
      <c r="AD2224" s="20"/>
      <c r="AE2224" s="20"/>
      <c r="AF2224" s="80"/>
      <c r="AG2224" s="46"/>
      <c r="AH2224" s="19"/>
      <c r="AI2224" s="19"/>
      <c r="AJ2224" s="20"/>
      <c r="AK2224" s="20"/>
      <c r="AL2224" s="19"/>
      <c r="AM2224" s="19"/>
      <c r="AN2224" s="20"/>
      <c r="AO2224" s="20"/>
      <c r="AP2224" s="19"/>
      <c r="AQ2224" s="19"/>
      <c r="AR2224" s="20"/>
      <c r="AS2224" s="20"/>
      <c r="AT2224" s="19"/>
      <c r="AU2224" s="19"/>
      <c r="AV2224" s="20"/>
      <c r="AW2224" s="20"/>
      <c r="AX2224" s="19"/>
      <c r="AY2224" s="19"/>
      <c r="AZ2224" s="20"/>
      <c r="BA2224" s="20"/>
      <c r="BB2224" s="19"/>
      <c r="BC2224" s="19"/>
      <c r="BD2224" s="20"/>
      <c r="BE2224" s="20"/>
      <c r="BF2224" s="19"/>
      <c r="BG2224" s="19"/>
      <c r="BH2224" s="20"/>
      <c r="BI2224" s="20"/>
      <c r="BJ2224" s="19"/>
      <c r="BK2224" s="19"/>
      <c r="BL2224" s="20"/>
      <c r="BM2224" s="20"/>
      <c r="BN2224" s="19"/>
      <c r="BO2224" s="19"/>
      <c r="BP2224" s="20"/>
      <c r="BQ2224" s="20"/>
      <c r="BT2224" s="20"/>
      <c r="BU2224" s="20"/>
      <c r="BX2224" s="20"/>
      <c r="BY2224" s="20"/>
      <c r="CB2224" s="20"/>
      <c r="CC2224" s="20"/>
      <c r="CF2224" s="20"/>
      <c r="CG2224" s="20"/>
      <c r="CJ2224" s="20"/>
      <c r="CK2224" s="20"/>
      <c r="CN2224" s="20"/>
      <c r="CO2224" s="20"/>
      <c r="CP2224" s="19"/>
      <c r="CQ2224" s="19"/>
      <c r="CR2224" s="20"/>
      <c r="CS2224" s="20"/>
      <c r="CT2224" s="19"/>
      <c r="CU2224" s="19"/>
      <c r="CV2224" s="20"/>
      <c r="CW2224" s="20"/>
      <c r="CX2224" s="96"/>
      <c r="CY2224" s="96"/>
      <c r="CZ2224" s="20"/>
      <c r="DA2224" s="20"/>
      <c r="DB2224" s="96"/>
      <c r="DC2224" s="96"/>
      <c r="DD2224" s="20"/>
      <c r="DE2224" s="20"/>
      <c r="DF2224" s="96"/>
      <c r="DG2224" s="96"/>
      <c r="DH2224" s="20"/>
      <c r="DI2224" s="20"/>
      <c r="DJ2224" s="96"/>
      <c r="DK2224" s="96"/>
      <c r="DL2224" s="20"/>
      <c r="DM2224" s="20"/>
      <c r="DN2224" s="96"/>
      <c r="DO2224" s="96"/>
      <c r="DP2224" s="20"/>
      <c r="DQ2224" s="20"/>
      <c r="DR2224" s="96"/>
      <c r="DS2224" s="96"/>
      <c r="DT2224" s="20"/>
      <c r="DU2224" s="20"/>
      <c r="DV2224" s="96"/>
      <c r="DW2224" s="96"/>
      <c r="DX2224" s="20"/>
      <c r="DY2224" s="20"/>
      <c r="DZ2224" s="56"/>
      <c r="EA2224" s="57"/>
    </row>
    <row r="2225" spans="1:131 16384:16384" ht="19.5" customHeight="1" x14ac:dyDescent="0.25">
      <c r="A2225" s="9">
        <v>1554</v>
      </c>
      <c r="B2225" s="10" t="s">
        <v>4544</v>
      </c>
      <c r="C2225" s="9" t="s">
        <v>4545</v>
      </c>
      <c r="E2225" s="9" t="s">
        <v>3181</v>
      </c>
      <c r="F2225" s="9" t="s">
        <v>105</v>
      </c>
      <c r="H2225" s="9" t="s">
        <v>202</v>
      </c>
      <c r="I2225" s="9" t="s">
        <v>35</v>
      </c>
      <c r="J2225" s="129">
        <v>42565</v>
      </c>
      <c r="K2225" s="129">
        <v>42541</v>
      </c>
      <c r="L2225" s="129">
        <v>42567</v>
      </c>
      <c r="O2225" s="9">
        <v>28</v>
      </c>
      <c r="Q2225" s="9" t="s">
        <v>61</v>
      </c>
      <c r="S2225" s="13">
        <v>115932617</v>
      </c>
      <c r="T2225" s="13">
        <v>115932617</v>
      </c>
      <c r="U2225" s="13">
        <v>28983154</v>
      </c>
      <c r="AF2225" s="51">
        <f t="shared" si="31"/>
        <v>0</v>
      </c>
      <c r="AH2225" s="11">
        <v>42541</v>
      </c>
      <c r="AI2225" s="11">
        <v>42567</v>
      </c>
      <c r="AJ2225" s="13">
        <v>99473472</v>
      </c>
      <c r="AK2225" s="13">
        <v>24868368</v>
      </c>
    </row>
    <row r="2226" spans="1:131 16384:16384" ht="19.5" customHeight="1" x14ac:dyDescent="0.25">
      <c r="A2226" s="9">
        <v>1555</v>
      </c>
      <c r="B2226" s="10" t="s">
        <v>4546</v>
      </c>
      <c r="C2226" s="9" t="s">
        <v>4547</v>
      </c>
      <c r="E2226" s="9" t="s">
        <v>4374</v>
      </c>
      <c r="F2226" s="9" t="s">
        <v>4548</v>
      </c>
      <c r="H2226" s="9" t="s">
        <v>202</v>
      </c>
      <c r="I2226" s="9" t="s">
        <v>28</v>
      </c>
      <c r="J2226" s="129">
        <v>42245</v>
      </c>
      <c r="K2226" s="129">
        <v>42217</v>
      </c>
      <c r="L2226" s="129">
        <v>42369</v>
      </c>
      <c r="O2226" s="9">
        <v>31</v>
      </c>
      <c r="Q2226" s="9" t="s">
        <v>54</v>
      </c>
      <c r="R2226" s="13">
        <v>6000000</v>
      </c>
      <c r="S2226" s="13">
        <v>6000000</v>
      </c>
      <c r="T2226" s="13">
        <v>6000000</v>
      </c>
      <c r="U2226" s="13">
        <v>1500000</v>
      </c>
      <c r="AF2226" s="51">
        <f t="shared" si="31"/>
        <v>0</v>
      </c>
      <c r="AH2226" s="11">
        <v>42245</v>
      </c>
      <c r="AI2226" s="11">
        <v>42369</v>
      </c>
      <c r="AJ2226" s="13">
        <v>5945815</v>
      </c>
      <c r="AK2226" s="13">
        <v>1486454</v>
      </c>
    </row>
    <row r="2227" spans="1:131 16384:16384" ht="19.5" customHeight="1" x14ac:dyDescent="0.25">
      <c r="A2227" s="9">
        <v>1556</v>
      </c>
      <c r="B2227" s="10" t="s">
        <v>4549</v>
      </c>
      <c r="C2227" s="9" t="s">
        <v>4552</v>
      </c>
      <c r="E2227" s="9" t="s">
        <v>332</v>
      </c>
      <c r="F2227" s="9" t="s">
        <v>6293</v>
      </c>
      <c r="H2227" s="9" t="s">
        <v>202</v>
      </c>
      <c r="I2227" s="9" t="s">
        <v>35</v>
      </c>
      <c r="J2227" s="129">
        <v>42766</v>
      </c>
      <c r="K2227" s="129">
        <v>42342</v>
      </c>
      <c r="L2227" s="129">
        <v>43388</v>
      </c>
      <c r="M2227" s="9" t="s">
        <v>20</v>
      </c>
      <c r="O2227" s="9">
        <v>30</v>
      </c>
      <c r="Q2227" s="9" t="s">
        <v>54</v>
      </c>
      <c r="S2227" s="13">
        <v>355151270</v>
      </c>
      <c r="T2227" s="13">
        <v>355151270</v>
      </c>
      <c r="U2227" s="13">
        <v>88510474</v>
      </c>
      <c r="V2227" s="13">
        <v>241000000</v>
      </c>
      <c r="AF2227" s="51">
        <f t="shared" si="31"/>
        <v>241000000</v>
      </c>
      <c r="AH2227" s="11">
        <v>42599</v>
      </c>
      <c r="AI2227" s="11">
        <v>42825</v>
      </c>
      <c r="AJ2227" s="13">
        <v>92016606</v>
      </c>
      <c r="AK2227" s="13">
        <v>23004151</v>
      </c>
      <c r="AL2227" s="11">
        <v>42342</v>
      </c>
      <c r="AM2227" s="11">
        <v>42630</v>
      </c>
      <c r="AN2227" s="13">
        <v>4078737</v>
      </c>
      <c r="AO2227" s="13">
        <v>1019684</v>
      </c>
      <c r="AP2227" s="11">
        <v>42826</v>
      </c>
      <c r="AQ2227" s="11">
        <v>42916</v>
      </c>
      <c r="AR2227" s="13">
        <v>51061488</v>
      </c>
      <c r="AS2227" s="13">
        <v>12765372</v>
      </c>
      <c r="AT2227" s="11">
        <v>42917</v>
      </c>
      <c r="AU2227" s="11">
        <v>43008</v>
      </c>
      <c r="AV2227" s="13">
        <v>77095572</v>
      </c>
      <c r="AW2227" s="13">
        <v>19273893</v>
      </c>
      <c r="AX2227" s="11">
        <v>43009</v>
      </c>
      <c r="AY2227" s="11">
        <v>43100</v>
      </c>
      <c r="AZ2227" s="13">
        <v>37640543</v>
      </c>
      <c r="BA2227" s="13">
        <v>9410136</v>
      </c>
      <c r="BB2227" s="11">
        <v>43101</v>
      </c>
      <c r="BC2227" s="11">
        <v>43190</v>
      </c>
      <c r="BD2227" s="13">
        <v>27896307</v>
      </c>
      <c r="BE2227" s="13">
        <v>6974077</v>
      </c>
      <c r="BF2227" s="11">
        <v>43191</v>
      </c>
      <c r="BG2227" s="11">
        <v>43281</v>
      </c>
      <c r="BH2227" s="13">
        <v>26053517</v>
      </c>
      <c r="BI2227" s="13">
        <v>6513379</v>
      </c>
      <c r="BJ2227" s="11">
        <v>43282</v>
      </c>
      <c r="BK2227" s="11">
        <v>43388</v>
      </c>
      <c r="BL2227" s="13">
        <v>35222574</v>
      </c>
      <c r="BM2227" s="13">
        <v>8805644</v>
      </c>
    </row>
    <row r="2228" spans="1:131 16384:16384" s="18" customFormat="1" ht="19.5" customHeight="1" x14ac:dyDescent="0.25">
      <c r="A2228" s="18">
        <v>1556</v>
      </c>
      <c r="B2228" s="17" t="s">
        <v>4549</v>
      </c>
      <c r="C2228" s="18" t="s">
        <v>4552</v>
      </c>
      <c r="D2228" s="19"/>
      <c r="E2228" s="18" t="s">
        <v>5677</v>
      </c>
      <c r="F2228" s="18" t="s">
        <v>6293</v>
      </c>
      <c r="G2228" s="19"/>
      <c r="J2228" s="130"/>
      <c r="K2228" s="130"/>
      <c r="L2228" s="130"/>
      <c r="R2228" s="20"/>
      <c r="S2228" s="20"/>
      <c r="T2228" s="20"/>
      <c r="U2228" s="20"/>
      <c r="V2228" s="20"/>
      <c r="W2228" s="20"/>
      <c r="X2228" s="20"/>
      <c r="Y2228" s="20"/>
      <c r="Z2228" s="20"/>
      <c r="AA2228" s="20"/>
      <c r="AB2228" s="20"/>
      <c r="AC2228" s="20"/>
      <c r="AD2228" s="20"/>
      <c r="AE2228" s="20"/>
      <c r="AF2228" s="80">
        <f t="shared" si="31"/>
        <v>0</v>
      </c>
      <c r="AG2228" s="46"/>
      <c r="AH2228" s="19"/>
      <c r="AI2228" s="19"/>
      <c r="AJ2228" s="20"/>
      <c r="AK2228" s="20"/>
      <c r="AL2228" s="19"/>
      <c r="AM2228" s="19"/>
      <c r="AN2228" s="20"/>
      <c r="AO2228" s="20"/>
      <c r="AP2228" s="19"/>
      <c r="AQ2228" s="19"/>
      <c r="AR2228" s="20"/>
      <c r="AS2228" s="20"/>
      <c r="AT2228" s="19"/>
      <c r="AU2228" s="19"/>
      <c r="AV2228" s="20"/>
      <c r="AW2228" s="20"/>
      <c r="AX2228" s="19"/>
      <c r="AY2228" s="19"/>
      <c r="AZ2228" s="20"/>
      <c r="BA2228" s="20"/>
      <c r="BB2228" s="19"/>
      <c r="BC2228" s="19"/>
      <c r="BD2228" s="20"/>
      <c r="BE2228" s="20"/>
      <c r="BF2228" s="19"/>
      <c r="BG2228" s="19"/>
      <c r="BH2228" s="20"/>
      <c r="BI2228" s="20"/>
      <c r="BJ2228" s="19"/>
      <c r="BK2228" s="19"/>
      <c r="BL2228" s="20"/>
      <c r="BM2228" s="20"/>
      <c r="BN2228" s="19"/>
      <c r="BO2228" s="19"/>
      <c r="BP2228" s="20"/>
      <c r="BQ2228" s="20"/>
      <c r="BT2228" s="20"/>
      <c r="BU2228" s="20"/>
      <c r="BX2228" s="20"/>
      <c r="BY2228" s="20"/>
      <c r="CB2228" s="20"/>
      <c r="CC2228" s="20"/>
      <c r="CF2228" s="20"/>
      <c r="CG2228" s="20"/>
      <c r="CJ2228" s="20"/>
      <c r="CK2228" s="20"/>
      <c r="CN2228" s="20"/>
      <c r="CO2228" s="20"/>
      <c r="CP2228" s="19"/>
      <c r="CQ2228" s="19"/>
      <c r="CR2228" s="20"/>
      <c r="CS2228" s="20"/>
      <c r="CT2228" s="19"/>
      <c r="CU2228" s="19"/>
      <c r="CV2228" s="20"/>
      <c r="CW2228" s="20"/>
      <c r="CX2228" s="96"/>
      <c r="CY2228" s="96"/>
      <c r="CZ2228" s="20"/>
      <c r="DA2228" s="20"/>
      <c r="DB2228" s="96"/>
      <c r="DC2228" s="96"/>
      <c r="DD2228" s="20"/>
      <c r="DE2228" s="20"/>
      <c r="DF2228" s="96"/>
      <c r="DG2228" s="96"/>
      <c r="DH2228" s="20"/>
      <c r="DI2228" s="20"/>
      <c r="DJ2228" s="96"/>
      <c r="DK2228" s="96"/>
      <c r="DL2228" s="20"/>
      <c r="DM2228" s="20"/>
      <c r="DN2228" s="96"/>
      <c r="DO2228" s="96"/>
      <c r="DP2228" s="20"/>
      <c r="DQ2228" s="20"/>
      <c r="DR2228" s="96"/>
      <c r="DS2228" s="96"/>
      <c r="DT2228" s="20"/>
      <c r="DU2228" s="20"/>
      <c r="DV2228" s="96"/>
      <c r="DW2228" s="96"/>
      <c r="DX2228" s="20"/>
      <c r="DY2228" s="20"/>
      <c r="DZ2228" s="56"/>
      <c r="EA2228" s="57"/>
      <c r="XFD2228" s="18" t="s">
        <v>5136</v>
      </c>
    </row>
    <row r="2229" spans="1:131 16384:16384" s="18" customFormat="1" ht="19.5" customHeight="1" x14ac:dyDescent="0.25">
      <c r="A2229" s="18">
        <v>1556</v>
      </c>
      <c r="B2229" s="17" t="s">
        <v>4549</v>
      </c>
      <c r="C2229" s="18" t="s">
        <v>4552</v>
      </c>
      <c r="D2229" s="19">
        <v>43041</v>
      </c>
      <c r="G2229" s="19"/>
      <c r="J2229" s="130"/>
      <c r="K2229" s="130"/>
      <c r="L2229" s="130"/>
      <c r="R2229" s="20"/>
      <c r="S2229" s="20">
        <v>386494440</v>
      </c>
      <c r="T2229" s="20">
        <v>386494440</v>
      </c>
      <c r="U2229" s="20"/>
      <c r="V2229" s="20"/>
      <c r="W2229" s="20"/>
      <c r="X2229" s="20"/>
      <c r="Y2229" s="20"/>
      <c r="Z2229" s="20"/>
      <c r="AA2229" s="20"/>
      <c r="AB2229" s="20"/>
      <c r="AC2229" s="20"/>
      <c r="AD2229" s="20"/>
      <c r="AE2229" s="20"/>
      <c r="AF2229" s="80"/>
      <c r="AG2229" s="46"/>
      <c r="AH2229" s="19"/>
      <c r="AI2229" s="19"/>
      <c r="AJ2229" s="20"/>
      <c r="AK2229" s="20"/>
      <c r="AL2229" s="19"/>
      <c r="AM2229" s="19"/>
      <c r="AN2229" s="20"/>
      <c r="AO2229" s="20"/>
      <c r="AP2229" s="19"/>
      <c r="AQ2229" s="19"/>
      <c r="AR2229" s="20"/>
      <c r="AS2229" s="20"/>
      <c r="AT2229" s="19"/>
      <c r="AU2229" s="19"/>
      <c r="AV2229" s="20"/>
      <c r="AW2229" s="20"/>
      <c r="AX2229" s="19"/>
      <c r="AY2229" s="19"/>
      <c r="AZ2229" s="20"/>
      <c r="BA2229" s="20"/>
      <c r="BB2229" s="19"/>
      <c r="BC2229" s="19"/>
      <c r="BD2229" s="20"/>
      <c r="BE2229" s="20"/>
      <c r="BF2229" s="19"/>
      <c r="BG2229" s="19"/>
      <c r="BH2229" s="20"/>
      <c r="BI2229" s="20"/>
      <c r="BJ2229" s="19"/>
      <c r="BK2229" s="19"/>
      <c r="BL2229" s="20"/>
      <c r="BM2229" s="20"/>
      <c r="BN2229" s="19"/>
      <c r="BO2229" s="19"/>
      <c r="BP2229" s="20"/>
      <c r="BQ2229" s="20"/>
      <c r="BT2229" s="20"/>
      <c r="BU2229" s="20"/>
      <c r="BX2229" s="20"/>
      <c r="BY2229" s="20"/>
      <c r="CB2229" s="20"/>
      <c r="CC2229" s="20"/>
      <c r="CF2229" s="20"/>
      <c r="CG2229" s="20"/>
      <c r="CJ2229" s="20"/>
      <c r="CK2229" s="20"/>
      <c r="CN2229" s="20"/>
      <c r="CO2229" s="20"/>
      <c r="CP2229" s="19"/>
      <c r="CQ2229" s="19"/>
      <c r="CR2229" s="20"/>
      <c r="CS2229" s="20"/>
      <c r="CT2229" s="19"/>
      <c r="CU2229" s="19"/>
      <c r="CV2229" s="20"/>
      <c r="CW2229" s="20"/>
      <c r="CX2229" s="96"/>
      <c r="CY2229" s="96"/>
      <c r="CZ2229" s="20"/>
      <c r="DA2229" s="20"/>
      <c r="DB2229" s="96"/>
      <c r="DC2229" s="96"/>
      <c r="DD2229" s="20"/>
      <c r="DE2229" s="20"/>
      <c r="DF2229" s="96"/>
      <c r="DG2229" s="96"/>
      <c r="DH2229" s="20"/>
      <c r="DI2229" s="20"/>
      <c r="DJ2229" s="96"/>
      <c r="DK2229" s="96"/>
      <c r="DL2229" s="20"/>
      <c r="DM2229" s="20"/>
      <c r="DN2229" s="96"/>
      <c r="DO2229" s="96"/>
      <c r="DP2229" s="20"/>
      <c r="DQ2229" s="20"/>
      <c r="DR2229" s="96"/>
      <c r="DS2229" s="96"/>
      <c r="DT2229" s="20"/>
      <c r="DU2229" s="20"/>
      <c r="DV2229" s="96"/>
      <c r="DW2229" s="96"/>
      <c r="DX2229" s="20"/>
      <c r="DY2229" s="20"/>
      <c r="DZ2229" s="56"/>
      <c r="EA2229" s="57"/>
    </row>
    <row r="2230" spans="1:131 16384:16384" ht="19.5" customHeight="1" x14ac:dyDescent="0.25">
      <c r="A2230" s="9">
        <v>1557</v>
      </c>
      <c r="B2230" s="10" t="s">
        <v>4553</v>
      </c>
      <c r="C2230" s="9" t="s">
        <v>6277</v>
      </c>
      <c r="E2230" s="9" t="s">
        <v>391</v>
      </c>
      <c r="F2230" s="9" t="s">
        <v>4554</v>
      </c>
      <c r="H2230" s="9" t="s">
        <v>202</v>
      </c>
      <c r="I2230" s="9" t="s">
        <v>97</v>
      </c>
      <c r="J2230" s="129">
        <v>42380</v>
      </c>
      <c r="K2230" s="129">
        <v>42338</v>
      </c>
      <c r="L2230" s="129">
        <v>42852</v>
      </c>
      <c r="O2230" s="9">
        <v>30</v>
      </c>
      <c r="Q2230" s="9" t="s">
        <v>54</v>
      </c>
      <c r="R2230" s="13">
        <v>13000000</v>
      </c>
      <c r="S2230" s="13">
        <v>13000000</v>
      </c>
      <c r="T2230" s="13">
        <v>13000000</v>
      </c>
      <c r="U2230" s="13">
        <v>3250000</v>
      </c>
      <c r="AF2230" s="51">
        <f t="shared" si="31"/>
        <v>0</v>
      </c>
      <c r="AG2230" s="45">
        <v>8000000</v>
      </c>
      <c r="AH2230" s="11">
        <v>42370</v>
      </c>
      <c r="AI2230" s="11">
        <v>42852</v>
      </c>
      <c r="AJ2230" s="13">
        <v>12307854</v>
      </c>
      <c r="AK2230" s="13">
        <v>3076964</v>
      </c>
      <c r="XFD2230" s="9" t="s">
        <v>5136</v>
      </c>
    </row>
    <row r="2231" spans="1:131 16384:16384" ht="19.5" customHeight="1" x14ac:dyDescent="0.25">
      <c r="A2231" s="9">
        <v>1558</v>
      </c>
      <c r="B2231" s="10" t="s">
        <v>4555</v>
      </c>
      <c r="C2231" s="9" t="s">
        <v>6276</v>
      </c>
      <c r="E2231" s="9" t="s">
        <v>391</v>
      </c>
      <c r="F2231" s="9" t="s">
        <v>4554</v>
      </c>
      <c r="H2231" s="9" t="s">
        <v>202</v>
      </c>
      <c r="I2231" s="9" t="s">
        <v>97</v>
      </c>
      <c r="J2231" s="129">
        <v>42618</v>
      </c>
      <c r="K2231" s="129">
        <v>42570</v>
      </c>
      <c r="L2231" s="129">
        <v>43079</v>
      </c>
      <c r="O2231" s="9">
        <v>30</v>
      </c>
      <c r="Q2231" s="9" t="s">
        <v>54</v>
      </c>
      <c r="R2231" s="13">
        <v>12500000</v>
      </c>
      <c r="S2231" s="13">
        <v>12500000</v>
      </c>
      <c r="T2231" s="13">
        <v>12500000</v>
      </c>
      <c r="U2231" s="13">
        <v>3125000</v>
      </c>
      <c r="AF2231" s="51">
        <f t="shared" si="31"/>
        <v>0</v>
      </c>
      <c r="AG2231" s="45">
        <v>9000000</v>
      </c>
      <c r="AH2231" s="11">
        <v>42570</v>
      </c>
      <c r="AI2231" s="11">
        <v>43079</v>
      </c>
      <c r="AJ2231" s="13">
        <v>13033045</v>
      </c>
      <c r="AK2231" s="13">
        <v>3125000</v>
      </c>
    </row>
    <row r="2232" spans="1:131 16384:16384" ht="19.5" customHeight="1" x14ac:dyDescent="0.25">
      <c r="A2232" s="9">
        <v>1559</v>
      </c>
      <c r="B2232" s="10" t="s">
        <v>4556</v>
      </c>
      <c r="C2232" s="9" t="s">
        <v>4557</v>
      </c>
      <c r="E2232" s="9" t="s">
        <v>4558</v>
      </c>
      <c r="F2232" s="9" t="s">
        <v>3556</v>
      </c>
      <c r="H2232" s="9" t="s">
        <v>202</v>
      </c>
      <c r="I2232" s="9" t="s">
        <v>25</v>
      </c>
      <c r="J2232" s="129">
        <v>42597</v>
      </c>
      <c r="K2232" s="129">
        <v>42248</v>
      </c>
      <c r="L2232" s="129">
        <v>42852</v>
      </c>
      <c r="M2232" s="9" t="s">
        <v>20</v>
      </c>
      <c r="O2232" s="9">
        <v>30</v>
      </c>
      <c r="Q2232" s="9" t="s">
        <v>54</v>
      </c>
      <c r="R2232" s="13">
        <v>12995000</v>
      </c>
      <c r="S2232" s="13">
        <v>12995000</v>
      </c>
      <c r="T2232" s="13">
        <v>12995000</v>
      </c>
      <c r="U2232" s="13">
        <v>3248750</v>
      </c>
      <c r="AF2232" s="51">
        <f t="shared" si="31"/>
        <v>0</v>
      </c>
      <c r="AG2232" s="45">
        <v>9740000</v>
      </c>
    </row>
    <row r="2233" spans="1:131 16384:16384" ht="19.5" customHeight="1" x14ac:dyDescent="0.25">
      <c r="A2233" s="9">
        <v>1560</v>
      </c>
      <c r="B2233" s="10" t="s">
        <v>4559</v>
      </c>
      <c r="C2233" s="9" t="s">
        <v>4560</v>
      </c>
      <c r="E2233" s="9" t="s">
        <v>4629</v>
      </c>
      <c r="F2233" s="9" t="s">
        <v>4561</v>
      </c>
      <c r="H2233" s="9" t="s">
        <v>202</v>
      </c>
      <c r="I2233" s="9" t="s">
        <v>35</v>
      </c>
      <c r="J2233" s="129">
        <v>42578</v>
      </c>
      <c r="K2233" s="129">
        <v>42430</v>
      </c>
      <c r="L2233" s="129">
        <v>42794</v>
      </c>
      <c r="M2233" s="9" t="s">
        <v>20</v>
      </c>
      <c r="O2233" s="9">
        <v>30</v>
      </c>
      <c r="Q2233" s="9" t="s">
        <v>54</v>
      </c>
      <c r="S2233" s="13">
        <v>86573333</v>
      </c>
      <c r="T2233" s="13">
        <v>86573333</v>
      </c>
      <c r="U2233" s="13">
        <v>21643333</v>
      </c>
      <c r="V2233" s="13">
        <v>64000000</v>
      </c>
      <c r="AF2233" s="51">
        <f t="shared" si="31"/>
        <v>64000000</v>
      </c>
      <c r="AH2233" s="11">
        <v>42555</v>
      </c>
      <c r="AI2233" s="11">
        <v>42643</v>
      </c>
      <c r="AJ2233" s="13">
        <v>57287980</v>
      </c>
      <c r="AK2233" s="13">
        <v>14321995</v>
      </c>
      <c r="AL2233" s="11">
        <v>42644</v>
      </c>
      <c r="AM2233" s="11">
        <v>42883</v>
      </c>
      <c r="AN2233" s="13">
        <v>25091286</v>
      </c>
      <c r="AO2233" s="13">
        <v>6272822</v>
      </c>
      <c r="AP2233" s="11">
        <v>42461</v>
      </c>
      <c r="AQ2233" s="11">
        <v>42491</v>
      </c>
      <c r="AR2233" s="13">
        <v>2000000</v>
      </c>
      <c r="AS2233" s="13">
        <v>366940</v>
      </c>
    </row>
    <row r="2234" spans="1:131 16384:16384" s="18" customFormat="1" ht="19.5" customHeight="1" x14ac:dyDescent="0.25">
      <c r="A2234" s="18">
        <v>1560</v>
      </c>
      <c r="B2234" s="17" t="s">
        <v>4559</v>
      </c>
      <c r="C2234" s="18" t="s">
        <v>4560</v>
      </c>
      <c r="D2234" s="19">
        <v>42829</v>
      </c>
      <c r="G2234" s="19"/>
      <c r="J2234" s="130"/>
      <c r="K2234" s="130"/>
      <c r="L2234" s="130">
        <v>42883</v>
      </c>
      <c r="R2234" s="20"/>
      <c r="S2234" s="20"/>
      <c r="T2234" s="20"/>
      <c r="U2234" s="20"/>
      <c r="V2234" s="20"/>
      <c r="W2234" s="20"/>
      <c r="X2234" s="20"/>
      <c r="Y2234" s="20"/>
      <c r="Z2234" s="20"/>
      <c r="AA2234" s="20"/>
      <c r="AB2234" s="20"/>
      <c r="AC2234" s="20"/>
      <c r="AD2234" s="20"/>
      <c r="AE2234" s="20"/>
      <c r="AF2234" s="80"/>
      <c r="AG2234" s="46"/>
      <c r="AH2234" s="19"/>
      <c r="AI2234" s="19"/>
      <c r="AJ2234" s="20"/>
      <c r="AK2234" s="20"/>
      <c r="AL2234" s="19"/>
      <c r="AM2234" s="19"/>
      <c r="AN2234" s="20"/>
      <c r="AO2234" s="20"/>
      <c r="AP2234" s="19"/>
      <c r="AQ2234" s="19"/>
      <c r="AR2234" s="20"/>
      <c r="AS2234" s="20"/>
      <c r="AT2234" s="19"/>
      <c r="AU2234" s="19"/>
      <c r="AV2234" s="20"/>
      <c r="AW2234" s="20"/>
      <c r="AX2234" s="19"/>
      <c r="AY2234" s="19"/>
      <c r="AZ2234" s="20"/>
      <c r="BA2234" s="20"/>
      <c r="BB2234" s="19"/>
      <c r="BC2234" s="19"/>
      <c r="BD2234" s="20"/>
      <c r="BE2234" s="20"/>
      <c r="BF2234" s="19"/>
      <c r="BG2234" s="19"/>
      <c r="BH2234" s="20"/>
      <c r="BI2234" s="20"/>
      <c r="BJ2234" s="19"/>
      <c r="BK2234" s="19"/>
      <c r="BL2234" s="20"/>
      <c r="BM2234" s="20"/>
      <c r="BN2234" s="19"/>
      <c r="BO2234" s="19"/>
      <c r="BP2234" s="20"/>
      <c r="BQ2234" s="20"/>
      <c r="BT2234" s="20"/>
      <c r="BU2234" s="20"/>
      <c r="BX2234" s="20"/>
      <c r="BY2234" s="20"/>
      <c r="CB2234" s="20"/>
      <c r="CC2234" s="20"/>
      <c r="CF2234" s="20"/>
      <c r="CG2234" s="20"/>
      <c r="CJ2234" s="20"/>
      <c r="CK2234" s="20"/>
      <c r="CN2234" s="20"/>
      <c r="CO2234" s="20"/>
      <c r="CP2234" s="19"/>
      <c r="CQ2234" s="19"/>
      <c r="CR2234" s="20"/>
      <c r="CS2234" s="20"/>
      <c r="CT2234" s="19"/>
      <c r="CU2234" s="19"/>
      <c r="CV2234" s="20"/>
      <c r="CW2234" s="20"/>
      <c r="CX2234" s="96"/>
      <c r="CY2234" s="96"/>
      <c r="CZ2234" s="20"/>
      <c r="DA2234" s="20"/>
      <c r="DB2234" s="96"/>
      <c r="DC2234" s="96"/>
      <c r="DD2234" s="20"/>
      <c r="DE2234" s="20"/>
      <c r="DF2234" s="96"/>
      <c r="DG2234" s="96"/>
      <c r="DH2234" s="20"/>
      <c r="DI2234" s="20"/>
      <c r="DJ2234" s="96"/>
      <c r="DK2234" s="96"/>
      <c r="DL2234" s="20"/>
      <c r="DM2234" s="20"/>
      <c r="DN2234" s="96"/>
      <c r="DO2234" s="96"/>
      <c r="DP2234" s="20"/>
      <c r="DQ2234" s="20"/>
      <c r="DR2234" s="96"/>
      <c r="DS2234" s="96"/>
      <c r="DT2234" s="20"/>
      <c r="DU2234" s="20"/>
      <c r="DV2234" s="96"/>
      <c r="DW2234" s="96"/>
      <c r="DX2234" s="20"/>
      <c r="DY2234" s="20"/>
      <c r="DZ2234" s="56"/>
      <c r="EA2234" s="57"/>
    </row>
    <row r="2235" spans="1:131 16384:16384" ht="19.5" customHeight="1" x14ac:dyDescent="0.25">
      <c r="A2235" s="9">
        <v>1561</v>
      </c>
      <c r="B2235" s="10" t="s">
        <v>4562</v>
      </c>
      <c r="C2235" s="9" t="s">
        <v>4563</v>
      </c>
      <c r="E2235" s="9" t="s">
        <v>4564</v>
      </c>
      <c r="F2235" s="9" t="s">
        <v>4565</v>
      </c>
      <c r="H2235" s="9" t="s">
        <v>202</v>
      </c>
      <c r="I2235" s="9" t="s">
        <v>35</v>
      </c>
      <c r="J2235" s="129">
        <v>42802</v>
      </c>
      <c r="K2235" s="129">
        <v>42430</v>
      </c>
      <c r="L2235" s="129">
        <v>43069</v>
      </c>
      <c r="M2235" s="9" t="s">
        <v>20</v>
      </c>
      <c r="O2235" s="9">
        <v>27</v>
      </c>
      <c r="Q2235" s="9" t="s">
        <v>54</v>
      </c>
      <c r="R2235" s="13">
        <v>97930840</v>
      </c>
      <c r="S2235" s="13">
        <v>85330000</v>
      </c>
      <c r="T2235" s="13">
        <v>85330000</v>
      </c>
      <c r="U2235" s="13">
        <v>21330000</v>
      </c>
      <c r="V2235" s="13">
        <v>64000000</v>
      </c>
      <c r="AF2235" s="51">
        <f t="shared" si="31"/>
        <v>64000000</v>
      </c>
      <c r="AH2235" s="11">
        <v>42527</v>
      </c>
      <c r="AI2235" s="11">
        <v>43159</v>
      </c>
      <c r="AJ2235" s="13">
        <v>84626293</v>
      </c>
      <c r="AK2235" s="13">
        <v>21156573</v>
      </c>
      <c r="AL2235" s="11">
        <v>42461</v>
      </c>
      <c r="AM2235" s="11">
        <v>42578</v>
      </c>
      <c r="AN2235" s="13">
        <v>1580000</v>
      </c>
      <c r="AO2235" s="13">
        <v>173427</v>
      </c>
    </row>
    <row r="2236" spans="1:131 16384:16384" s="18" customFormat="1" ht="19.5" customHeight="1" x14ac:dyDescent="0.25">
      <c r="A2236" s="18">
        <v>1561</v>
      </c>
      <c r="B2236" s="17" t="s">
        <v>4562</v>
      </c>
      <c r="C2236" s="18" t="s">
        <v>4563</v>
      </c>
      <c r="D2236" s="19">
        <v>43214</v>
      </c>
      <c r="G2236" s="19"/>
      <c r="J2236" s="130"/>
      <c r="K2236" s="130"/>
      <c r="L2236" s="130">
        <v>43159</v>
      </c>
      <c r="R2236" s="20"/>
      <c r="S2236" s="20"/>
      <c r="T2236" s="20"/>
      <c r="U2236" s="20"/>
      <c r="V2236" s="20"/>
      <c r="W2236" s="20"/>
      <c r="X2236" s="20"/>
      <c r="Y2236" s="20"/>
      <c r="Z2236" s="20"/>
      <c r="AA2236" s="20"/>
      <c r="AB2236" s="20"/>
      <c r="AC2236" s="20"/>
      <c r="AD2236" s="20"/>
      <c r="AE2236" s="20"/>
      <c r="AF2236" s="80"/>
      <c r="AG2236" s="46"/>
      <c r="AH2236" s="19"/>
      <c r="AI2236" s="19"/>
      <c r="AJ2236" s="20"/>
      <c r="AK2236" s="20"/>
      <c r="AL2236" s="19"/>
      <c r="AM2236" s="19"/>
      <c r="AN2236" s="20"/>
      <c r="AO2236" s="20"/>
      <c r="AP2236" s="19"/>
      <c r="AQ2236" s="19"/>
      <c r="AR2236" s="20"/>
      <c r="AS2236" s="20"/>
      <c r="AT2236" s="19"/>
      <c r="AU2236" s="19"/>
      <c r="AV2236" s="20"/>
      <c r="AW2236" s="20"/>
      <c r="AX2236" s="19"/>
      <c r="AY2236" s="19"/>
      <c r="AZ2236" s="20"/>
      <c r="BA2236" s="20"/>
      <c r="BB2236" s="19"/>
      <c r="BC2236" s="19"/>
      <c r="BD2236" s="20"/>
      <c r="BE2236" s="20"/>
      <c r="BF2236" s="19"/>
      <c r="BG2236" s="19"/>
      <c r="BH2236" s="20"/>
      <c r="BI2236" s="20"/>
      <c r="BJ2236" s="19"/>
      <c r="BK2236" s="19"/>
      <c r="BL2236" s="20"/>
      <c r="BM2236" s="20"/>
      <c r="BN2236" s="19"/>
      <c r="BO2236" s="19"/>
      <c r="BP2236" s="20"/>
      <c r="BQ2236" s="20"/>
      <c r="BT2236" s="20"/>
      <c r="BU2236" s="20"/>
      <c r="BX2236" s="20"/>
      <c r="BY2236" s="20"/>
      <c r="CB2236" s="20"/>
      <c r="CC2236" s="20"/>
      <c r="CF2236" s="20"/>
      <c r="CG2236" s="20"/>
      <c r="CJ2236" s="20"/>
      <c r="CK2236" s="20"/>
      <c r="CN2236" s="20"/>
      <c r="CO2236" s="20"/>
      <c r="CP2236" s="19"/>
      <c r="CQ2236" s="19"/>
      <c r="CR2236" s="20"/>
      <c r="CS2236" s="20"/>
      <c r="CT2236" s="19"/>
      <c r="CU2236" s="19"/>
      <c r="CV2236" s="20"/>
      <c r="CW2236" s="20"/>
      <c r="CX2236" s="96"/>
      <c r="CY2236" s="96"/>
      <c r="CZ2236" s="20"/>
      <c r="DA2236" s="20"/>
      <c r="DB2236" s="96"/>
      <c r="DC2236" s="96"/>
      <c r="DD2236" s="20"/>
      <c r="DE2236" s="20"/>
      <c r="DF2236" s="96"/>
      <c r="DG2236" s="96"/>
      <c r="DH2236" s="20"/>
      <c r="DI2236" s="20"/>
      <c r="DJ2236" s="96"/>
      <c r="DK2236" s="96"/>
      <c r="DL2236" s="20"/>
      <c r="DM2236" s="20"/>
      <c r="DN2236" s="96"/>
      <c r="DO2236" s="96"/>
      <c r="DP2236" s="20"/>
      <c r="DQ2236" s="20"/>
      <c r="DR2236" s="96"/>
      <c r="DS2236" s="96"/>
      <c r="DT2236" s="20"/>
      <c r="DU2236" s="20"/>
      <c r="DV2236" s="96"/>
      <c r="DW2236" s="96"/>
      <c r="DX2236" s="20"/>
      <c r="DY2236" s="20"/>
      <c r="DZ2236" s="56"/>
      <c r="EA2236" s="57"/>
    </row>
    <row r="2237" spans="1:131 16384:16384" ht="19.5" customHeight="1" x14ac:dyDescent="0.25">
      <c r="A2237" s="9">
        <v>1562</v>
      </c>
      <c r="B2237" s="10" t="s">
        <v>4566</v>
      </c>
      <c r="C2237" s="9" t="s">
        <v>4567</v>
      </c>
      <c r="E2237" s="9" t="s">
        <v>4568</v>
      </c>
      <c r="F2237" s="9" t="s">
        <v>4385</v>
      </c>
      <c r="H2237" s="9" t="s">
        <v>202</v>
      </c>
      <c r="I2237" s="9" t="s">
        <v>35</v>
      </c>
      <c r="J2237" s="129">
        <v>42856</v>
      </c>
      <c r="K2237" s="129">
        <v>42545</v>
      </c>
      <c r="L2237" s="129">
        <v>42967</v>
      </c>
      <c r="M2237" s="9" t="s">
        <v>20</v>
      </c>
      <c r="O2237" s="9">
        <v>30</v>
      </c>
      <c r="Q2237" s="9" t="s">
        <v>54</v>
      </c>
      <c r="S2237" s="13">
        <v>85166667</v>
      </c>
      <c r="T2237" s="13">
        <v>85166667</v>
      </c>
      <c r="U2237" s="13">
        <v>21166667</v>
      </c>
      <c r="V2237" s="13">
        <v>64000000</v>
      </c>
      <c r="AF2237" s="51">
        <f t="shared" si="31"/>
        <v>64000000</v>
      </c>
      <c r="AH2237" s="11">
        <v>42545</v>
      </c>
      <c r="AI2237" s="11">
        <v>42916</v>
      </c>
      <c r="AJ2237" s="13">
        <v>35849766</v>
      </c>
      <c r="AK2237" s="13">
        <v>8962442</v>
      </c>
      <c r="AL2237" s="11">
        <v>42917</v>
      </c>
      <c r="AM2237" s="11">
        <v>43008</v>
      </c>
      <c r="AN2237" s="13">
        <v>30136698</v>
      </c>
      <c r="AO2237" s="13">
        <v>7534175</v>
      </c>
      <c r="AP2237" s="14">
        <v>43009</v>
      </c>
      <c r="AQ2237" s="14">
        <v>43049</v>
      </c>
      <c r="AR2237" s="13">
        <v>17919851</v>
      </c>
      <c r="AS2237" s="13">
        <v>4479963</v>
      </c>
    </row>
    <row r="2238" spans="1:131 16384:16384" s="18" customFormat="1" ht="19.5" customHeight="1" x14ac:dyDescent="0.25">
      <c r="A2238" s="18">
        <v>1562</v>
      </c>
      <c r="B2238" s="17" t="s">
        <v>4566</v>
      </c>
      <c r="C2238" s="18" t="s">
        <v>4567</v>
      </c>
      <c r="D2238" s="19">
        <v>43060</v>
      </c>
      <c r="G2238" s="19"/>
      <c r="J2238" s="130"/>
      <c r="K2238" s="130"/>
      <c r="L2238" s="130">
        <v>43049</v>
      </c>
      <c r="R2238" s="20"/>
      <c r="S2238" s="20"/>
      <c r="T2238" s="20"/>
      <c r="U2238" s="20"/>
      <c r="V2238" s="20"/>
      <c r="W2238" s="20"/>
      <c r="X2238" s="20"/>
      <c r="Y2238" s="20"/>
      <c r="Z2238" s="20"/>
      <c r="AA2238" s="20"/>
      <c r="AB2238" s="20"/>
      <c r="AC2238" s="20"/>
      <c r="AD2238" s="20"/>
      <c r="AE2238" s="20"/>
      <c r="AF2238" s="80"/>
      <c r="AG2238" s="46"/>
      <c r="AH2238" s="19"/>
      <c r="AI2238" s="19"/>
      <c r="AJ2238" s="20"/>
      <c r="AK2238" s="20"/>
      <c r="AL2238" s="19"/>
      <c r="AM2238" s="19"/>
      <c r="AN2238" s="20"/>
      <c r="AO2238" s="20"/>
      <c r="AP2238" s="19"/>
      <c r="AQ2238" s="19"/>
      <c r="AR2238" s="20"/>
      <c r="AS2238" s="20"/>
      <c r="AT2238" s="19"/>
      <c r="AU2238" s="19"/>
      <c r="AV2238" s="20"/>
      <c r="AW2238" s="20"/>
      <c r="AX2238" s="19"/>
      <c r="AY2238" s="19"/>
      <c r="AZ2238" s="20"/>
      <c r="BA2238" s="20"/>
      <c r="BB2238" s="19"/>
      <c r="BC2238" s="19"/>
      <c r="BD2238" s="20"/>
      <c r="BE2238" s="20"/>
      <c r="BF2238" s="19"/>
      <c r="BG2238" s="19"/>
      <c r="BH2238" s="20"/>
      <c r="BI2238" s="20"/>
      <c r="BJ2238" s="19"/>
      <c r="BK2238" s="19"/>
      <c r="BL2238" s="20"/>
      <c r="BM2238" s="20"/>
      <c r="BN2238" s="19"/>
      <c r="BO2238" s="19"/>
      <c r="BP2238" s="20"/>
      <c r="BQ2238" s="20"/>
      <c r="BT2238" s="20"/>
      <c r="BU2238" s="20"/>
      <c r="BX2238" s="20"/>
      <c r="BY2238" s="20"/>
      <c r="CB2238" s="20"/>
      <c r="CC2238" s="20"/>
      <c r="CF2238" s="20"/>
      <c r="CG2238" s="20"/>
      <c r="CJ2238" s="20"/>
      <c r="CK2238" s="20"/>
      <c r="CN2238" s="20"/>
      <c r="CO2238" s="20"/>
      <c r="CP2238" s="19"/>
      <c r="CQ2238" s="19"/>
      <c r="CR2238" s="20"/>
      <c r="CS2238" s="20"/>
      <c r="CT2238" s="19"/>
      <c r="CU2238" s="19"/>
      <c r="CV2238" s="20"/>
      <c r="CW2238" s="20"/>
      <c r="CX2238" s="96"/>
      <c r="CY2238" s="96"/>
      <c r="CZ2238" s="20"/>
      <c r="DA2238" s="20"/>
      <c r="DB2238" s="96"/>
      <c r="DC2238" s="96"/>
      <c r="DD2238" s="20"/>
      <c r="DE2238" s="20"/>
      <c r="DF2238" s="96"/>
      <c r="DG2238" s="96"/>
      <c r="DH2238" s="20"/>
      <c r="DI2238" s="20"/>
      <c r="DJ2238" s="96"/>
      <c r="DK2238" s="96"/>
      <c r="DL2238" s="20"/>
      <c r="DM2238" s="20"/>
      <c r="DN2238" s="96"/>
      <c r="DO2238" s="96"/>
      <c r="DP2238" s="20"/>
      <c r="DQ2238" s="20"/>
      <c r="DR2238" s="96"/>
      <c r="DS2238" s="96"/>
      <c r="DT2238" s="20"/>
      <c r="DU2238" s="20"/>
      <c r="DV2238" s="96"/>
      <c r="DW2238" s="96"/>
      <c r="DX2238" s="20"/>
      <c r="DY2238" s="20"/>
      <c r="DZ2238" s="56"/>
      <c r="EA2238" s="57"/>
    </row>
    <row r="2239" spans="1:131 16384:16384" s="18" customFormat="1" ht="19.5" customHeight="1" x14ac:dyDescent="0.25">
      <c r="A2239" s="18">
        <v>1562</v>
      </c>
      <c r="B2239" s="17" t="s">
        <v>4566</v>
      </c>
      <c r="C2239" s="18" t="s">
        <v>4567</v>
      </c>
      <c r="D2239" s="19">
        <v>43265</v>
      </c>
      <c r="G2239" s="19"/>
      <c r="J2239" s="130"/>
      <c r="K2239" s="130"/>
      <c r="L2239" s="130"/>
      <c r="R2239" s="20"/>
      <c r="S2239" s="20"/>
      <c r="T2239" s="20"/>
      <c r="U2239" s="20"/>
      <c r="V2239" s="20"/>
      <c r="W2239" s="20"/>
      <c r="X2239" s="20"/>
      <c r="Y2239" s="20"/>
      <c r="Z2239" s="20"/>
      <c r="AA2239" s="20"/>
      <c r="AB2239" s="20"/>
      <c r="AC2239" s="20"/>
      <c r="AD2239" s="20"/>
      <c r="AE2239" s="20"/>
      <c r="AF2239" s="80"/>
      <c r="AG2239" s="46"/>
      <c r="AH2239" s="19"/>
      <c r="AI2239" s="19"/>
      <c r="AJ2239" s="20"/>
      <c r="AK2239" s="20"/>
      <c r="AL2239" s="19"/>
      <c r="AM2239" s="19"/>
      <c r="AN2239" s="20"/>
      <c r="AO2239" s="20"/>
      <c r="AP2239" s="19">
        <v>43009</v>
      </c>
      <c r="AQ2239" s="19">
        <v>43049</v>
      </c>
      <c r="AR2239" s="20">
        <v>18314851</v>
      </c>
      <c r="AS2239" s="20">
        <v>4578713</v>
      </c>
      <c r="AT2239" s="19"/>
      <c r="AU2239" s="19"/>
      <c r="AV2239" s="20"/>
      <c r="AW2239" s="20"/>
      <c r="AX2239" s="19"/>
      <c r="AY2239" s="19"/>
      <c r="AZ2239" s="20"/>
      <c r="BA2239" s="20"/>
      <c r="BB2239" s="19"/>
      <c r="BC2239" s="19"/>
      <c r="BD2239" s="20"/>
      <c r="BE2239" s="20"/>
      <c r="BF2239" s="19"/>
      <c r="BG2239" s="19"/>
      <c r="BH2239" s="20"/>
      <c r="BI2239" s="20"/>
      <c r="BJ2239" s="19"/>
      <c r="BK2239" s="19"/>
      <c r="BL2239" s="20"/>
      <c r="BM2239" s="20"/>
      <c r="BN2239" s="19"/>
      <c r="BO2239" s="19"/>
      <c r="BP2239" s="20"/>
      <c r="BQ2239" s="20"/>
      <c r="BT2239" s="20"/>
      <c r="BU2239" s="20"/>
      <c r="BX2239" s="20"/>
      <c r="BY2239" s="20"/>
      <c r="CB2239" s="20"/>
      <c r="CC2239" s="20"/>
      <c r="CF2239" s="20"/>
      <c r="CG2239" s="20"/>
      <c r="CJ2239" s="20"/>
      <c r="CK2239" s="20"/>
      <c r="CN2239" s="20"/>
      <c r="CO2239" s="20"/>
      <c r="CP2239" s="19"/>
      <c r="CQ2239" s="19"/>
      <c r="CR2239" s="20"/>
      <c r="CS2239" s="20"/>
      <c r="CT2239" s="19"/>
      <c r="CU2239" s="19"/>
      <c r="CV2239" s="20"/>
      <c r="CW2239" s="20"/>
      <c r="CX2239" s="96"/>
      <c r="CY2239" s="96"/>
      <c r="CZ2239" s="20"/>
      <c r="DA2239" s="20"/>
      <c r="DB2239" s="96"/>
      <c r="DC2239" s="96"/>
      <c r="DD2239" s="20"/>
      <c r="DE2239" s="20"/>
      <c r="DF2239" s="96"/>
      <c r="DG2239" s="96"/>
      <c r="DH2239" s="20"/>
      <c r="DI2239" s="20"/>
      <c r="DJ2239" s="96"/>
      <c r="DK2239" s="96"/>
      <c r="DL2239" s="20"/>
      <c r="DM2239" s="20"/>
      <c r="DN2239" s="96"/>
      <c r="DO2239" s="96"/>
      <c r="DP2239" s="20"/>
      <c r="DQ2239" s="20"/>
      <c r="DR2239" s="96"/>
      <c r="DS2239" s="96"/>
      <c r="DT2239" s="20"/>
      <c r="DU2239" s="20"/>
      <c r="DV2239" s="96"/>
      <c r="DW2239" s="96"/>
      <c r="DX2239" s="20"/>
      <c r="DY2239" s="20"/>
      <c r="DZ2239" s="56"/>
      <c r="EA2239" s="57"/>
    </row>
    <row r="2240" spans="1:131 16384:16384" ht="19.5" customHeight="1" x14ac:dyDescent="0.25">
      <c r="A2240" s="9">
        <v>1563</v>
      </c>
      <c r="B2240" s="10" t="s">
        <v>4569</v>
      </c>
      <c r="C2240" s="9" t="s">
        <v>4570</v>
      </c>
      <c r="E2240" s="9" t="s">
        <v>2247</v>
      </c>
      <c r="F2240" s="9" t="s">
        <v>2248</v>
      </c>
      <c r="H2240" s="9" t="s">
        <v>202</v>
      </c>
      <c r="I2240" s="9" t="s">
        <v>25</v>
      </c>
      <c r="J2240" s="129">
        <v>42534</v>
      </c>
      <c r="K2240" s="129">
        <v>42415</v>
      </c>
      <c r="L2240" s="129">
        <v>42886</v>
      </c>
      <c r="M2240" s="9" t="s">
        <v>20</v>
      </c>
      <c r="O2240" s="9">
        <v>28</v>
      </c>
      <c r="Q2240" s="9" t="s">
        <v>54</v>
      </c>
      <c r="R2240" s="13">
        <v>14520000</v>
      </c>
      <c r="S2240" s="13">
        <v>14520000</v>
      </c>
      <c r="T2240" s="13">
        <v>14520000</v>
      </c>
      <c r="U2240" s="13">
        <v>2420000</v>
      </c>
      <c r="AF2240" s="51">
        <f t="shared" si="31"/>
        <v>0</v>
      </c>
      <c r="AG2240" s="45">
        <v>9000000</v>
      </c>
    </row>
    <row r="2241" spans="1:131" ht="19.5" customHeight="1" x14ac:dyDescent="0.25">
      <c r="A2241" s="9">
        <v>1564</v>
      </c>
      <c r="B2241" s="10" t="s">
        <v>4571</v>
      </c>
      <c r="C2241" s="9" t="s">
        <v>4572</v>
      </c>
      <c r="E2241" s="9" t="s">
        <v>1096</v>
      </c>
      <c r="F2241" s="9" t="s">
        <v>4453</v>
      </c>
      <c r="H2241" s="9" t="s">
        <v>906</v>
      </c>
      <c r="I2241" s="9" t="s">
        <v>4573</v>
      </c>
      <c r="M2241" s="9" t="s">
        <v>20</v>
      </c>
      <c r="O2241" s="9">
        <v>29</v>
      </c>
      <c r="AF2241" s="51">
        <f t="shared" si="31"/>
        <v>0</v>
      </c>
    </row>
    <row r="2242" spans="1:131" ht="19.5" customHeight="1" x14ac:dyDescent="0.25">
      <c r="A2242" s="9">
        <v>1565</v>
      </c>
      <c r="B2242" s="10" t="s">
        <v>4574</v>
      </c>
      <c r="C2242" s="9" t="s">
        <v>4575</v>
      </c>
      <c r="E2242" s="9" t="s">
        <v>265</v>
      </c>
      <c r="F2242" s="9" t="s">
        <v>266</v>
      </c>
      <c r="H2242" s="9" t="s">
        <v>202</v>
      </c>
      <c r="I2242" s="9" t="s">
        <v>25</v>
      </c>
      <c r="J2242" s="129">
        <v>42847</v>
      </c>
      <c r="K2242" s="129">
        <v>42467</v>
      </c>
      <c r="L2242" s="129">
        <v>43054</v>
      </c>
      <c r="M2242" s="9" t="s">
        <v>20</v>
      </c>
      <c r="O2242" s="9">
        <v>29</v>
      </c>
      <c r="Q2242" s="9" t="s">
        <v>54</v>
      </c>
      <c r="R2242" s="13">
        <v>11339000</v>
      </c>
      <c r="S2242" s="13">
        <v>10498780</v>
      </c>
      <c r="T2242" s="13">
        <v>10498780</v>
      </c>
      <c r="U2242" s="13">
        <v>2624695</v>
      </c>
      <c r="AF2242" s="51">
        <f t="shared" si="31"/>
        <v>0</v>
      </c>
      <c r="AG2242" s="45">
        <v>8504000</v>
      </c>
      <c r="AH2242" s="11">
        <v>42517</v>
      </c>
      <c r="AI2242" s="11">
        <v>43419</v>
      </c>
      <c r="AJ2242" s="13">
        <v>10498780</v>
      </c>
      <c r="AK2242" s="13">
        <v>2624695</v>
      </c>
    </row>
    <row r="2243" spans="1:131" s="18" customFormat="1" ht="19.5" customHeight="1" x14ac:dyDescent="0.25">
      <c r="A2243" s="18">
        <v>1565</v>
      </c>
      <c r="B2243" s="17" t="s">
        <v>4574</v>
      </c>
      <c r="C2243" s="18" t="s">
        <v>4575</v>
      </c>
      <c r="D2243" s="19">
        <v>43039</v>
      </c>
      <c r="G2243" s="19"/>
      <c r="J2243" s="130"/>
      <c r="K2243" s="130"/>
      <c r="L2243" s="130">
        <v>43419</v>
      </c>
      <c r="R2243" s="20"/>
      <c r="S2243" s="20"/>
      <c r="T2243" s="20"/>
      <c r="U2243" s="20"/>
      <c r="V2243" s="20"/>
      <c r="W2243" s="20"/>
      <c r="X2243" s="20"/>
      <c r="Y2243" s="20"/>
      <c r="Z2243" s="20"/>
      <c r="AA2243" s="20"/>
      <c r="AB2243" s="20"/>
      <c r="AC2243" s="20"/>
      <c r="AD2243" s="20"/>
      <c r="AE2243" s="20"/>
      <c r="AF2243" s="80"/>
      <c r="AG2243" s="46"/>
      <c r="AH2243" s="19"/>
      <c r="AI2243" s="19"/>
      <c r="AJ2243" s="20"/>
      <c r="AK2243" s="20"/>
      <c r="AL2243" s="19"/>
      <c r="AM2243" s="19"/>
      <c r="AN2243" s="20"/>
      <c r="AO2243" s="20"/>
      <c r="AP2243" s="19"/>
      <c r="AQ2243" s="19"/>
      <c r="AR2243" s="20"/>
      <c r="AS2243" s="20"/>
      <c r="AT2243" s="19"/>
      <c r="AU2243" s="19"/>
      <c r="AV2243" s="20"/>
      <c r="AW2243" s="20"/>
      <c r="AX2243" s="19"/>
      <c r="AY2243" s="19"/>
      <c r="AZ2243" s="20"/>
      <c r="BA2243" s="20"/>
      <c r="BB2243" s="19"/>
      <c r="BC2243" s="19"/>
      <c r="BD2243" s="20"/>
      <c r="BE2243" s="20"/>
      <c r="BF2243" s="19"/>
      <c r="BG2243" s="19"/>
      <c r="BH2243" s="20"/>
      <c r="BI2243" s="20"/>
      <c r="BJ2243" s="19"/>
      <c r="BK2243" s="19"/>
      <c r="BL2243" s="20"/>
      <c r="BM2243" s="20"/>
      <c r="BN2243" s="19"/>
      <c r="BO2243" s="19"/>
      <c r="BP2243" s="20"/>
      <c r="BQ2243" s="20"/>
      <c r="BT2243" s="20"/>
      <c r="BU2243" s="20"/>
      <c r="BX2243" s="20"/>
      <c r="BY2243" s="20"/>
      <c r="CB2243" s="20"/>
      <c r="CC2243" s="20"/>
      <c r="CF2243" s="20"/>
      <c r="CG2243" s="20"/>
      <c r="CJ2243" s="20"/>
      <c r="CK2243" s="20"/>
      <c r="CN2243" s="20"/>
      <c r="CO2243" s="20"/>
      <c r="CP2243" s="19"/>
      <c r="CQ2243" s="19"/>
      <c r="CR2243" s="20"/>
      <c r="CS2243" s="20"/>
      <c r="CT2243" s="19"/>
      <c r="CU2243" s="19"/>
      <c r="CV2243" s="20"/>
      <c r="CW2243" s="20"/>
      <c r="CX2243" s="96"/>
      <c r="CY2243" s="96"/>
      <c r="CZ2243" s="20"/>
      <c r="DA2243" s="20"/>
      <c r="DB2243" s="96"/>
      <c r="DC2243" s="96"/>
      <c r="DD2243" s="20"/>
      <c r="DE2243" s="20"/>
      <c r="DF2243" s="96"/>
      <c r="DG2243" s="96"/>
      <c r="DH2243" s="20"/>
      <c r="DI2243" s="20"/>
      <c r="DJ2243" s="96"/>
      <c r="DK2243" s="96"/>
      <c r="DL2243" s="20"/>
      <c r="DM2243" s="20"/>
      <c r="DN2243" s="96"/>
      <c r="DO2243" s="96"/>
      <c r="DP2243" s="20"/>
      <c r="DQ2243" s="20"/>
      <c r="DR2243" s="96"/>
      <c r="DS2243" s="96"/>
      <c r="DT2243" s="20"/>
      <c r="DU2243" s="20"/>
      <c r="DV2243" s="96"/>
      <c r="DW2243" s="96"/>
      <c r="DX2243" s="20"/>
      <c r="DY2243" s="20"/>
      <c r="DZ2243" s="56"/>
      <c r="EA2243" s="57"/>
    </row>
    <row r="2244" spans="1:131" ht="19.5" customHeight="1" x14ac:dyDescent="0.25">
      <c r="A2244" s="9">
        <v>1566</v>
      </c>
      <c r="B2244" s="10" t="s">
        <v>4576</v>
      </c>
      <c r="C2244" s="9" t="s">
        <v>4577</v>
      </c>
      <c r="E2244" s="9" t="s">
        <v>3486</v>
      </c>
      <c r="F2244" s="9" t="s">
        <v>4480</v>
      </c>
      <c r="H2244" s="9" t="s">
        <v>906</v>
      </c>
      <c r="I2244" s="9" t="s">
        <v>25</v>
      </c>
      <c r="M2244" s="9" t="s">
        <v>20</v>
      </c>
      <c r="O2244" s="9">
        <v>30</v>
      </c>
      <c r="AF2244" s="51">
        <f t="shared" si="31"/>
        <v>0</v>
      </c>
    </row>
    <row r="2245" spans="1:131" ht="19.5" customHeight="1" x14ac:dyDescent="0.25">
      <c r="A2245" s="9">
        <v>1567</v>
      </c>
      <c r="B2245" s="10" t="s">
        <v>4578</v>
      </c>
      <c r="C2245" s="9" t="s">
        <v>4579</v>
      </c>
      <c r="E2245" s="9" t="s">
        <v>3084</v>
      </c>
      <c r="F2245" s="9" t="s">
        <v>3085</v>
      </c>
      <c r="H2245" s="9" t="s">
        <v>906</v>
      </c>
      <c r="I2245" s="9" t="s">
        <v>25</v>
      </c>
      <c r="M2245" s="9" t="s">
        <v>20</v>
      </c>
      <c r="O2245" s="9">
        <v>30</v>
      </c>
      <c r="AF2245" s="51">
        <f t="shared" si="31"/>
        <v>0</v>
      </c>
    </row>
    <row r="2246" spans="1:131" ht="19.5" customHeight="1" x14ac:dyDescent="0.25">
      <c r="A2246" s="9">
        <v>1568</v>
      </c>
      <c r="B2246" s="10" t="s">
        <v>4580</v>
      </c>
      <c r="C2246" s="9" t="s">
        <v>4581</v>
      </c>
      <c r="E2246" s="9" t="s">
        <v>4277</v>
      </c>
      <c r="F2246" s="9" t="s">
        <v>1010</v>
      </c>
      <c r="H2246" s="9" t="s">
        <v>906</v>
      </c>
      <c r="I2246" s="9" t="s">
        <v>25</v>
      </c>
      <c r="M2246" s="9" t="s">
        <v>20</v>
      </c>
      <c r="O2246" s="9">
        <v>27</v>
      </c>
      <c r="AF2246" s="51">
        <f t="shared" si="31"/>
        <v>0</v>
      </c>
    </row>
    <row r="2247" spans="1:131" ht="19.5" customHeight="1" x14ac:dyDescent="0.25">
      <c r="A2247" s="9">
        <v>1569</v>
      </c>
      <c r="B2247" s="10" t="s">
        <v>4582</v>
      </c>
      <c r="C2247" s="9" t="s">
        <v>4583</v>
      </c>
      <c r="E2247" s="9" t="s">
        <v>5213</v>
      </c>
      <c r="F2247" s="9" t="s">
        <v>34</v>
      </c>
      <c r="H2247" s="9" t="s">
        <v>202</v>
      </c>
      <c r="I2247" s="9" t="s">
        <v>35</v>
      </c>
      <c r="J2247" s="129">
        <v>42807</v>
      </c>
      <c r="K2247" s="129">
        <v>42191</v>
      </c>
      <c r="L2247" s="129">
        <v>43343</v>
      </c>
      <c r="M2247" s="9" t="s">
        <v>20</v>
      </c>
      <c r="O2247" s="9">
        <v>30</v>
      </c>
      <c r="Q2247" s="9" t="s">
        <v>54</v>
      </c>
      <c r="S2247" s="13">
        <v>680958333</v>
      </c>
      <c r="T2247" s="13">
        <v>680958333</v>
      </c>
      <c r="U2247" s="13">
        <v>169458333</v>
      </c>
      <c r="V2247" s="13">
        <v>505000000</v>
      </c>
      <c r="AF2247" s="51">
        <f t="shared" si="31"/>
        <v>505000000</v>
      </c>
      <c r="AH2247" s="11">
        <v>42641</v>
      </c>
      <c r="AI2247" s="11">
        <v>42825</v>
      </c>
      <c r="AJ2247" s="13">
        <v>100669395</v>
      </c>
      <c r="AK2247" s="13">
        <v>25167349</v>
      </c>
      <c r="AL2247" s="11">
        <v>42826</v>
      </c>
      <c r="AM2247" s="11">
        <v>42855</v>
      </c>
      <c r="AN2247" s="13">
        <v>158021814</v>
      </c>
      <c r="AO2247" s="13">
        <v>39505454</v>
      </c>
      <c r="AP2247" s="11">
        <v>42856</v>
      </c>
      <c r="AQ2247" s="11">
        <v>42886</v>
      </c>
      <c r="AR2247" s="13">
        <v>131516007</v>
      </c>
      <c r="AS2247" s="13">
        <v>32879002</v>
      </c>
      <c r="AT2247" s="11">
        <v>42887</v>
      </c>
      <c r="AU2247" s="11">
        <v>43008</v>
      </c>
      <c r="AV2247" s="13">
        <v>134855987</v>
      </c>
      <c r="AW2247" s="13">
        <v>33713997</v>
      </c>
      <c r="AX2247" s="11">
        <v>42248</v>
      </c>
      <c r="AY2247" s="11">
        <v>42664</v>
      </c>
      <c r="AZ2247" s="13">
        <v>12500000</v>
      </c>
      <c r="BA2247" s="13">
        <v>3125000</v>
      </c>
      <c r="BB2247" s="11">
        <v>43009</v>
      </c>
      <c r="BC2247" s="11">
        <v>43220</v>
      </c>
      <c r="BD2247" s="13">
        <v>79431825</v>
      </c>
      <c r="BE2247" s="13">
        <v>19857956</v>
      </c>
      <c r="BF2247" s="11">
        <v>43221</v>
      </c>
      <c r="BG2247" s="11">
        <v>43342</v>
      </c>
      <c r="BH2247" s="13">
        <v>40238863</v>
      </c>
      <c r="BI2247" s="13">
        <v>10059716</v>
      </c>
      <c r="BJ2247" s="11">
        <v>42248</v>
      </c>
      <c r="BK2247" s="11">
        <v>43342</v>
      </c>
      <c r="BL2247" s="13">
        <v>660104875</v>
      </c>
      <c r="BM2247" s="13">
        <v>717745</v>
      </c>
      <c r="DZ2247" s="54">
        <v>660104875</v>
      </c>
      <c r="EA2247" s="55">
        <v>165026219</v>
      </c>
    </row>
    <row r="2248" spans="1:131" s="18" customFormat="1" ht="19.5" customHeight="1" x14ac:dyDescent="0.25">
      <c r="A2248" s="18">
        <v>1569</v>
      </c>
      <c r="B2248" s="17" t="s">
        <v>4582</v>
      </c>
      <c r="C2248" s="18" t="s">
        <v>6956</v>
      </c>
      <c r="D2248" s="19">
        <v>43413</v>
      </c>
      <c r="G2248" s="19"/>
      <c r="J2248" s="130"/>
      <c r="K2248" s="130"/>
      <c r="L2248" s="130"/>
      <c r="R2248" s="20"/>
      <c r="S2248" s="20"/>
      <c r="T2248" s="20"/>
      <c r="U2248" s="20"/>
      <c r="V2248" s="20"/>
      <c r="W2248" s="20"/>
      <c r="X2248" s="20"/>
      <c r="Y2248" s="20"/>
      <c r="Z2248" s="20"/>
      <c r="AA2248" s="20"/>
      <c r="AB2248" s="20"/>
      <c r="AC2248" s="20"/>
      <c r="AD2248" s="20"/>
      <c r="AE2248" s="20"/>
      <c r="AF2248" s="80"/>
      <c r="AG2248" s="46"/>
      <c r="AH2248" s="19"/>
      <c r="AI2248" s="19"/>
      <c r="AJ2248" s="20"/>
      <c r="AK2248" s="20"/>
      <c r="AL2248" s="19"/>
      <c r="AM2248" s="19"/>
      <c r="AN2248" s="20"/>
      <c r="AO2248" s="20"/>
      <c r="AP2248" s="19"/>
      <c r="AQ2248" s="19"/>
      <c r="AR2248" s="20"/>
      <c r="AS2248" s="20"/>
      <c r="AT2248" s="19"/>
      <c r="AU2248" s="19"/>
      <c r="AV2248" s="20"/>
      <c r="AW2248" s="20"/>
      <c r="AX2248" s="19"/>
      <c r="AY2248" s="19"/>
      <c r="AZ2248" s="20"/>
      <c r="BA2248" s="20"/>
      <c r="BB2248" s="19"/>
      <c r="BC2248" s="19"/>
      <c r="BD2248" s="20"/>
      <c r="BE2248" s="20"/>
      <c r="BF2248" s="19"/>
      <c r="BG2248" s="19"/>
      <c r="BH2248" s="20"/>
      <c r="BI2248" s="20"/>
      <c r="BJ2248" s="19"/>
      <c r="BK2248" s="19"/>
      <c r="BL2248" s="20"/>
      <c r="BM2248" s="20"/>
      <c r="BN2248" s="19"/>
      <c r="BO2248" s="19"/>
      <c r="BP2248" s="20"/>
      <c r="BQ2248" s="20"/>
      <c r="BT2248" s="20"/>
      <c r="BU2248" s="20"/>
      <c r="BX2248" s="20"/>
      <c r="BY2248" s="20"/>
      <c r="CB2248" s="20"/>
      <c r="CC2248" s="20"/>
      <c r="CF2248" s="20"/>
      <c r="CG2248" s="20"/>
      <c r="CJ2248" s="20"/>
      <c r="CK2248" s="20"/>
      <c r="CN2248" s="20"/>
      <c r="CO2248" s="20"/>
      <c r="CP2248" s="19"/>
      <c r="CQ2248" s="19"/>
      <c r="CR2248" s="20"/>
      <c r="CS2248" s="20"/>
      <c r="CT2248" s="19"/>
      <c r="CU2248" s="19"/>
      <c r="CV2248" s="20"/>
      <c r="CW2248" s="20"/>
      <c r="CX2248" s="96"/>
      <c r="CY2248" s="96"/>
      <c r="CZ2248" s="20"/>
      <c r="DA2248" s="20"/>
      <c r="DB2248" s="96"/>
      <c r="DC2248" s="96"/>
      <c r="DD2248" s="20"/>
      <c r="DE2248" s="20"/>
      <c r="DF2248" s="96"/>
      <c r="DG2248" s="96"/>
      <c r="DH2248" s="20"/>
      <c r="DI2248" s="20"/>
      <c r="DJ2248" s="96"/>
      <c r="DK2248" s="96"/>
      <c r="DL2248" s="20"/>
      <c r="DM2248" s="20"/>
      <c r="DN2248" s="96"/>
      <c r="DO2248" s="96"/>
      <c r="DP2248" s="20"/>
      <c r="DQ2248" s="20"/>
      <c r="DR2248" s="96"/>
      <c r="DS2248" s="96"/>
      <c r="DT2248" s="20"/>
      <c r="DU2248" s="20"/>
      <c r="DV2248" s="96"/>
      <c r="DW2248" s="96"/>
      <c r="DX2248" s="20"/>
      <c r="DY2248" s="20"/>
      <c r="DZ2248" s="56"/>
      <c r="EA2248" s="57"/>
    </row>
    <row r="2249" spans="1:131" ht="19.5" customHeight="1" x14ac:dyDescent="0.25">
      <c r="A2249" s="9">
        <v>1570</v>
      </c>
      <c r="B2249" s="10" t="s">
        <v>4584</v>
      </c>
      <c r="C2249" s="9" t="s">
        <v>4585</v>
      </c>
      <c r="E2249" s="9" t="s">
        <v>4586</v>
      </c>
      <c r="F2249" s="9" t="s">
        <v>4587</v>
      </c>
      <c r="H2249" s="9" t="s">
        <v>202</v>
      </c>
      <c r="I2249" s="9" t="s">
        <v>78</v>
      </c>
      <c r="J2249" s="129">
        <v>42614</v>
      </c>
      <c r="K2249" s="129">
        <v>42552</v>
      </c>
      <c r="L2249" s="129">
        <v>42916</v>
      </c>
      <c r="M2249" s="9" t="s">
        <v>20</v>
      </c>
      <c r="O2249" s="9">
        <v>28</v>
      </c>
      <c r="Q2249" s="9" t="s">
        <v>54</v>
      </c>
      <c r="R2249" s="13">
        <v>4315150</v>
      </c>
      <c r="S2249" s="13">
        <v>4315150</v>
      </c>
      <c r="T2249" s="13">
        <v>4315350</v>
      </c>
      <c r="U2249" s="13">
        <v>1078787</v>
      </c>
      <c r="AF2249" s="51">
        <f t="shared" si="31"/>
        <v>0</v>
      </c>
      <c r="AG2249" s="45">
        <v>3236250</v>
      </c>
      <c r="AH2249" s="11">
        <v>42552</v>
      </c>
      <c r="AI2249" s="11">
        <v>42916</v>
      </c>
      <c r="AJ2249" s="13">
        <v>4265151</v>
      </c>
      <c r="AK2249" s="13">
        <v>1066288</v>
      </c>
    </row>
    <row r="2250" spans="1:131" ht="19.5" customHeight="1" x14ac:dyDescent="0.25">
      <c r="A2250" s="9">
        <v>1571</v>
      </c>
      <c r="B2250" s="10" t="s">
        <v>4588</v>
      </c>
      <c r="C2250" s="9" t="s">
        <v>4589</v>
      </c>
      <c r="E2250" s="9" t="s">
        <v>168</v>
      </c>
      <c r="F2250" s="9" t="s">
        <v>3652</v>
      </c>
      <c r="H2250" s="9" t="s">
        <v>906</v>
      </c>
      <c r="I2250" s="9" t="s">
        <v>25</v>
      </c>
      <c r="M2250" s="9" t="s">
        <v>20</v>
      </c>
      <c r="O2250" s="9">
        <v>27</v>
      </c>
      <c r="AF2250" s="51">
        <f t="shared" si="31"/>
        <v>0</v>
      </c>
    </row>
    <row r="2251" spans="1:131" ht="19.5" customHeight="1" x14ac:dyDescent="0.25">
      <c r="A2251" s="9">
        <v>1572</v>
      </c>
      <c r="B2251" s="10" t="s">
        <v>4590</v>
      </c>
      <c r="C2251" s="9" t="s">
        <v>4591</v>
      </c>
      <c r="E2251" s="9" t="s">
        <v>4592</v>
      </c>
      <c r="F2251" s="9" t="s">
        <v>2278</v>
      </c>
      <c r="H2251" s="9" t="s">
        <v>202</v>
      </c>
      <c r="I2251" s="9" t="s">
        <v>25</v>
      </c>
      <c r="J2251" s="129">
        <v>42580</v>
      </c>
      <c r="K2251" s="129">
        <v>42536</v>
      </c>
      <c r="L2251" s="129">
        <v>42886</v>
      </c>
      <c r="M2251" s="9" t="s">
        <v>20</v>
      </c>
      <c r="O2251" s="9">
        <v>29</v>
      </c>
      <c r="Q2251" s="9" t="s">
        <v>54</v>
      </c>
      <c r="R2251" s="13">
        <v>7500000</v>
      </c>
      <c r="S2251" s="13">
        <v>7500000</v>
      </c>
      <c r="T2251" s="13">
        <v>7500000</v>
      </c>
      <c r="U2251" s="13">
        <v>1875000</v>
      </c>
      <c r="AF2251" s="51">
        <f t="shared" si="31"/>
        <v>0</v>
      </c>
    </row>
    <row r="2252" spans="1:131" ht="19.5" customHeight="1" x14ac:dyDescent="0.25">
      <c r="A2252" s="9">
        <v>1573</v>
      </c>
      <c r="B2252" s="10" t="s">
        <v>4593</v>
      </c>
      <c r="C2252" s="9" t="s">
        <v>4594</v>
      </c>
      <c r="E2252" s="9" t="s">
        <v>4595</v>
      </c>
      <c r="F2252" s="9" t="s">
        <v>4596</v>
      </c>
      <c r="H2252" s="9" t="s">
        <v>202</v>
      </c>
      <c r="I2252" s="9" t="s">
        <v>78</v>
      </c>
      <c r="J2252" s="129">
        <v>42401</v>
      </c>
      <c r="K2252" s="129">
        <v>42177</v>
      </c>
      <c r="L2252" s="129">
        <v>42750</v>
      </c>
      <c r="O2252" s="9">
        <v>32</v>
      </c>
      <c r="Q2252" s="9" t="s">
        <v>54</v>
      </c>
      <c r="R2252" s="13">
        <v>23131570</v>
      </c>
      <c r="S2252" s="13">
        <v>23131570</v>
      </c>
      <c r="T2252" s="13">
        <v>23131570</v>
      </c>
      <c r="U2252" s="13">
        <v>5782893</v>
      </c>
      <c r="AF2252" s="51">
        <f t="shared" si="31"/>
        <v>0</v>
      </c>
      <c r="AG2252" s="45">
        <v>16885000</v>
      </c>
      <c r="AH2252" s="11">
        <v>42177</v>
      </c>
      <c r="AI2252" s="11">
        <v>42886</v>
      </c>
      <c r="AJ2252" s="13">
        <v>22985067</v>
      </c>
      <c r="AK2252" s="13">
        <v>5746267</v>
      </c>
    </row>
    <row r="2253" spans="1:131" s="18" customFormat="1" ht="19.5" customHeight="1" x14ac:dyDescent="0.25">
      <c r="A2253" s="18">
        <v>1573</v>
      </c>
      <c r="B2253" s="17" t="s">
        <v>4593</v>
      </c>
      <c r="C2253" s="18" t="s">
        <v>4594</v>
      </c>
      <c r="D2253" s="19">
        <v>42765</v>
      </c>
      <c r="G2253" s="19"/>
      <c r="J2253" s="130"/>
      <c r="K2253" s="130"/>
      <c r="L2253" s="130">
        <v>42886</v>
      </c>
      <c r="R2253" s="20"/>
      <c r="S2253" s="20"/>
      <c r="T2253" s="20"/>
      <c r="U2253" s="20"/>
      <c r="V2253" s="20"/>
      <c r="W2253" s="20"/>
      <c r="X2253" s="20"/>
      <c r="Y2253" s="20"/>
      <c r="Z2253" s="20"/>
      <c r="AA2253" s="20"/>
      <c r="AB2253" s="20"/>
      <c r="AC2253" s="20"/>
      <c r="AD2253" s="20"/>
      <c r="AE2253" s="20"/>
      <c r="AF2253" s="80"/>
      <c r="AG2253" s="46"/>
      <c r="AH2253" s="19"/>
      <c r="AI2253" s="19"/>
      <c r="AJ2253" s="20"/>
      <c r="AK2253" s="20"/>
      <c r="AL2253" s="19"/>
      <c r="AM2253" s="19"/>
      <c r="AN2253" s="20"/>
      <c r="AO2253" s="20"/>
      <c r="AP2253" s="19"/>
      <c r="AQ2253" s="19"/>
      <c r="AR2253" s="20"/>
      <c r="AS2253" s="20"/>
      <c r="AT2253" s="19"/>
      <c r="AU2253" s="19"/>
      <c r="AV2253" s="20"/>
      <c r="AW2253" s="20"/>
      <c r="AX2253" s="19"/>
      <c r="AY2253" s="19"/>
      <c r="AZ2253" s="20"/>
      <c r="BA2253" s="20"/>
      <c r="BB2253" s="19"/>
      <c r="BC2253" s="19"/>
      <c r="BD2253" s="20"/>
      <c r="BE2253" s="20"/>
      <c r="BF2253" s="19"/>
      <c r="BG2253" s="19"/>
      <c r="BH2253" s="20"/>
      <c r="BI2253" s="20"/>
      <c r="BJ2253" s="19"/>
      <c r="BK2253" s="19"/>
      <c r="BL2253" s="20"/>
      <c r="BM2253" s="20"/>
      <c r="BN2253" s="19"/>
      <c r="BO2253" s="19"/>
      <c r="BP2253" s="20"/>
      <c r="BQ2253" s="20"/>
      <c r="BT2253" s="20"/>
      <c r="BU2253" s="20"/>
      <c r="BX2253" s="20"/>
      <c r="BY2253" s="20"/>
      <c r="CB2253" s="20"/>
      <c r="CC2253" s="20"/>
      <c r="CF2253" s="20"/>
      <c r="CG2253" s="20"/>
      <c r="CJ2253" s="20"/>
      <c r="CK2253" s="20"/>
      <c r="CN2253" s="20"/>
      <c r="CO2253" s="20"/>
      <c r="CP2253" s="19"/>
      <c r="CQ2253" s="19"/>
      <c r="CR2253" s="20"/>
      <c r="CS2253" s="20"/>
      <c r="CT2253" s="19"/>
      <c r="CU2253" s="19"/>
      <c r="CV2253" s="20"/>
      <c r="CW2253" s="20"/>
      <c r="CX2253" s="96"/>
      <c r="CY2253" s="96"/>
      <c r="CZ2253" s="20"/>
      <c r="DA2253" s="20"/>
      <c r="DB2253" s="96"/>
      <c r="DC2253" s="96"/>
      <c r="DD2253" s="20"/>
      <c r="DE2253" s="20"/>
      <c r="DF2253" s="96"/>
      <c r="DG2253" s="96"/>
      <c r="DH2253" s="20"/>
      <c r="DI2253" s="20"/>
      <c r="DJ2253" s="96"/>
      <c r="DK2253" s="96"/>
      <c r="DL2253" s="20"/>
      <c r="DM2253" s="20"/>
      <c r="DN2253" s="96"/>
      <c r="DO2253" s="96"/>
      <c r="DP2253" s="20"/>
      <c r="DQ2253" s="20"/>
      <c r="DR2253" s="96"/>
      <c r="DS2253" s="96"/>
      <c r="DT2253" s="20"/>
      <c r="DU2253" s="20"/>
      <c r="DV2253" s="96"/>
      <c r="DW2253" s="96"/>
      <c r="DX2253" s="20"/>
      <c r="DY2253" s="20"/>
      <c r="DZ2253" s="56"/>
      <c r="EA2253" s="57"/>
    </row>
    <row r="2254" spans="1:131" ht="19.5" customHeight="1" x14ac:dyDescent="0.25">
      <c r="A2254" s="9">
        <v>1574</v>
      </c>
      <c r="B2254" s="10" t="s">
        <v>4597</v>
      </c>
      <c r="C2254" s="9" t="s">
        <v>4598</v>
      </c>
      <c r="E2254" s="9" t="s">
        <v>351</v>
      </c>
      <c r="F2254" s="9" t="s">
        <v>4304</v>
      </c>
      <c r="H2254" s="9" t="s">
        <v>202</v>
      </c>
      <c r="I2254" s="9" t="s">
        <v>78</v>
      </c>
      <c r="J2254" s="129">
        <v>42628</v>
      </c>
      <c r="K2254" s="129">
        <v>42508</v>
      </c>
      <c r="L2254" s="129">
        <v>42943</v>
      </c>
      <c r="O2254" s="9">
        <v>26</v>
      </c>
      <c r="Q2254" s="9" t="s">
        <v>54</v>
      </c>
      <c r="R2254" s="13">
        <v>7200000</v>
      </c>
      <c r="S2254" s="13">
        <v>7200000</v>
      </c>
      <c r="T2254" s="13">
        <v>7200000</v>
      </c>
      <c r="U2254" s="13">
        <v>1800000</v>
      </c>
      <c r="AF2254" s="51">
        <f t="shared" si="31"/>
        <v>0</v>
      </c>
      <c r="AG2254" s="45">
        <v>4800000</v>
      </c>
      <c r="AH2254" s="11">
        <v>42508</v>
      </c>
      <c r="AI2254" s="11">
        <v>43035</v>
      </c>
      <c r="AJ2254" s="13">
        <v>7966652</v>
      </c>
      <c r="AK2254" s="13">
        <v>1800000</v>
      </c>
    </row>
    <row r="2255" spans="1:131" s="18" customFormat="1" ht="19.5" customHeight="1" x14ac:dyDescent="0.25">
      <c r="A2255" s="18">
        <v>1574</v>
      </c>
      <c r="B2255" s="17" t="s">
        <v>4597</v>
      </c>
      <c r="C2255" s="18" t="s">
        <v>4598</v>
      </c>
      <c r="D2255" s="19">
        <v>42927</v>
      </c>
      <c r="G2255" s="19"/>
      <c r="J2255" s="130"/>
      <c r="K2255" s="130"/>
      <c r="L2255" s="130">
        <v>43035</v>
      </c>
      <c r="R2255" s="20"/>
      <c r="S2255" s="20"/>
      <c r="T2255" s="20"/>
      <c r="U2255" s="20"/>
      <c r="V2255" s="20"/>
      <c r="W2255" s="20"/>
      <c r="X2255" s="20"/>
      <c r="Y2255" s="20"/>
      <c r="Z2255" s="20"/>
      <c r="AA2255" s="20"/>
      <c r="AB2255" s="20"/>
      <c r="AC2255" s="20"/>
      <c r="AD2255" s="20"/>
      <c r="AE2255" s="20"/>
      <c r="AF2255" s="80"/>
      <c r="AG2255" s="46"/>
      <c r="AH2255" s="19"/>
      <c r="AI2255" s="19"/>
      <c r="AJ2255" s="20"/>
      <c r="AK2255" s="20"/>
      <c r="AL2255" s="19"/>
      <c r="AM2255" s="19"/>
      <c r="AN2255" s="20"/>
      <c r="AO2255" s="20"/>
      <c r="AP2255" s="19"/>
      <c r="AQ2255" s="19"/>
      <c r="AR2255" s="20"/>
      <c r="AS2255" s="20"/>
      <c r="AT2255" s="19"/>
      <c r="AU2255" s="19"/>
      <c r="AV2255" s="20"/>
      <c r="AW2255" s="20"/>
      <c r="AX2255" s="19"/>
      <c r="AY2255" s="19"/>
      <c r="AZ2255" s="20"/>
      <c r="BA2255" s="20"/>
      <c r="BB2255" s="19"/>
      <c r="BC2255" s="19"/>
      <c r="BD2255" s="20"/>
      <c r="BE2255" s="20"/>
      <c r="BF2255" s="19"/>
      <c r="BG2255" s="19"/>
      <c r="BH2255" s="20"/>
      <c r="BI2255" s="20"/>
      <c r="BJ2255" s="19"/>
      <c r="BK2255" s="19"/>
      <c r="BL2255" s="20"/>
      <c r="BM2255" s="20"/>
      <c r="BN2255" s="19"/>
      <c r="BO2255" s="19"/>
      <c r="BP2255" s="20"/>
      <c r="BQ2255" s="20"/>
      <c r="BT2255" s="20"/>
      <c r="BU2255" s="20"/>
      <c r="BX2255" s="20"/>
      <c r="BY2255" s="20"/>
      <c r="CB2255" s="20"/>
      <c r="CC2255" s="20"/>
      <c r="CF2255" s="20"/>
      <c r="CG2255" s="20"/>
      <c r="CJ2255" s="20"/>
      <c r="CK2255" s="20"/>
      <c r="CN2255" s="20"/>
      <c r="CO2255" s="20"/>
      <c r="CP2255" s="19"/>
      <c r="CQ2255" s="19"/>
      <c r="CR2255" s="20"/>
      <c r="CS2255" s="20"/>
      <c r="CT2255" s="19"/>
      <c r="CU2255" s="19"/>
      <c r="CV2255" s="20"/>
      <c r="CW2255" s="20"/>
      <c r="CX2255" s="96"/>
      <c r="CY2255" s="96"/>
      <c r="CZ2255" s="20"/>
      <c r="DA2255" s="20"/>
      <c r="DB2255" s="96"/>
      <c r="DC2255" s="96"/>
      <c r="DD2255" s="20"/>
      <c r="DE2255" s="20"/>
      <c r="DF2255" s="96"/>
      <c r="DG2255" s="96"/>
      <c r="DH2255" s="20"/>
      <c r="DI2255" s="20"/>
      <c r="DJ2255" s="96"/>
      <c r="DK2255" s="96"/>
      <c r="DL2255" s="20"/>
      <c r="DM2255" s="20"/>
      <c r="DN2255" s="96"/>
      <c r="DO2255" s="96"/>
      <c r="DP2255" s="20"/>
      <c r="DQ2255" s="20"/>
      <c r="DR2255" s="96"/>
      <c r="DS2255" s="96"/>
      <c r="DT2255" s="20"/>
      <c r="DU2255" s="20"/>
      <c r="DV2255" s="96"/>
      <c r="DW2255" s="96"/>
      <c r="DX2255" s="20"/>
      <c r="DY2255" s="20"/>
      <c r="DZ2255" s="56"/>
      <c r="EA2255" s="57"/>
    </row>
    <row r="2256" spans="1:131" ht="19.5" customHeight="1" x14ac:dyDescent="0.25">
      <c r="A2256" s="9">
        <v>1576</v>
      </c>
      <c r="B2256" s="10" t="s">
        <v>4599</v>
      </c>
      <c r="C2256" s="9" t="s">
        <v>4600</v>
      </c>
      <c r="E2256" s="9" t="s">
        <v>3919</v>
      </c>
      <c r="F2256" s="9" t="s">
        <v>3920</v>
      </c>
      <c r="H2256" s="9" t="s">
        <v>202</v>
      </c>
      <c r="I2256" s="9" t="s">
        <v>25</v>
      </c>
      <c r="J2256" s="129">
        <v>42630</v>
      </c>
      <c r="K2256" s="129">
        <v>42599</v>
      </c>
      <c r="L2256" s="129">
        <v>43054</v>
      </c>
      <c r="O2256" s="9">
        <v>26</v>
      </c>
      <c r="Q2256" s="9" t="s">
        <v>54</v>
      </c>
      <c r="R2256" s="13">
        <v>11333000</v>
      </c>
      <c r="S2256" s="13">
        <v>11333000</v>
      </c>
      <c r="T2256" s="13">
        <v>11333000</v>
      </c>
      <c r="U2256" s="13">
        <v>2833250</v>
      </c>
      <c r="AF2256" s="51">
        <f t="shared" si="31"/>
        <v>0</v>
      </c>
      <c r="AG2256" s="45">
        <v>8499750</v>
      </c>
      <c r="AH2256" s="11">
        <v>42599</v>
      </c>
      <c r="AI2256" s="11">
        <v>43054</v>
      </c>
      <c r="AJ2256" s="13">
        <v>10142585</v>
      </c>
      <c r="AK2256" s="13">
        <v>2535646</v>
      </c>
    </row>
    <row r="2257" spans="1:131" ht="39" customHeight="1" x14ac:dyDescent="0.25">
      <c r="A2257" s="9">
        <v>1577</v>
      </c>
      <c r="B2257" s="10" t="s">
        <v>4601</v>
      </c>
      <c r="C2257" s="9" t="s">
        <v>4602</v>
      </c>
      <c r="E2257" s="9" t="s">
        <v>4603</v>
      </c>
      <c r="F2257" s="9" t="s">
        <v>4604</v>
      </c>
      <c r="H2257" s="9" t="s">
        <v>202</v>
      </c>
      <c r="I2257" s="9" t="s">
        <v>97</v>
      </c>
      <c r="J2257" s="129">
        <v>42613</v>
      </c>
      <c r="K2257" s="129">
        <v>42572</v>
      </c>
      <c r="L2257" s="129">
        <v>42947</v>
      </c>
      <c r="O2257" s="9">
        <v>28</v>
      </c>
      <c r="Q2257" s="9" t="s">
        <v>54</v>
      </c>
      <c r="R2257" s="13">
        <v>13275300</v>
      </c>
      <c r="S2257" s="13">
        <v>13275300</v>
      </c>
      <c r="T2257" s="13">
        <v>13275300</v>
      </c>
      <c r="U2257" s="13">
        <v>3318825</v>
      </c>
      <c r="AF2257" s="51">
        <f t="shared" si="31"/>
        <v>0</v>
      </c>
      <c r="AG2257" s="45">
        <v>9956475</v>
      </c>
      <c r="AH2257" s="11">
        <v>42614</v>
      </c>
      <c r="AI2257" s="11">
        <v>42947</v>
      </c>
      <c r="AJ2257" s="13">
        <v>12986990</v>
      </c>
      <c r="AK2257" s="13">
        <v>3246748</v>
      </c>
    </row>
    <row r="2258" spans="1:131" ht="19.5" customHeight="1" x14ac:dyDescent="0.25">
      <c r="A2258" s="9">
        <v>1578</v>
      </c>
      <c r="B2258" s="10" t="s">
        <v>4605</v>
      </c>
      <c r="C2258" s="9" t="s">
        <v>4606</v>
      </c>
      <c r="E2258" s="9" t="s">
        <v>4171</v>
      </c>
      <c r="F2258" s="9" t="s">
        <v>4607</v>
      </c>
      <c r="H2258" s="9" t="s">
        <v>202</v>
      </c>
      <c r="I2258" s="9" t="s">
        <v>97</v>
      </c>
      <c r="J2258" s="129">
        <v>42639</v>
      </c>
      <c r="K2258" s="129">
        <v>42551</v>
      </c>
      <c r="L2258" s="129">
        <v>43079</v>
      </c>
      <c r="O2258" s="9">
        <v>32</v>
      </c>
      <c r="Q2258" s="9" t="s">
        <v>54</v>
      </c>
      <c r="R2258" s="13">
        <v>10000000</v>
      </c>
      <c r="S2258" s="13">
        <v>10000000</v>
      </c>
      <c r="T2258" s="13">
        <v>10000000</v>
      </c>
      <c r="U2258" s="13">
        <v>2500000</v>
      </c>
      <c r="AF2258" s="51">
        <f t="shared" si="31"/>
        <v>0</v>
      </c>
      <c r="AG2258" s="45">
        <v>7500000</v>
      </c>
      <c r="AH2258" s="11">
        <v>42737</v>
      </c>
      <c r="AI2258" s="11">
        <v>42916</v>
      </c>
      <c r="AJ2258" s="13">
        <v>10286179</v>
      </c>
      <c r="AK2258" s="13">
        <v>2500000</v>
      </c>
    </row>
    <row r="2259" spans="1:131" ht="19.5" customHeight="1" x14ac:dyDescent="0.25">
      <c r="A2259" s="9">
        <v>1579</v>
      </c>
      <c r="B2259" s="10" t="s">
        <v>4608</v>
      </c>
      <c r="C2259" s="9" t="s">
        <v>4609</v>
      </c>
      <c r="E2259" s="9" t="s">
        <v>2928</v>
      </c>
      <c r="F2259" s="9" t="s">
        <v>4610</v>
      </c>
      <c r="H2259" s="9" t="s">
        <v>202</v>
      </c>
      <c r="I2259" s="9" t="s">
        <v>25</v>
      </c>
      <c r="J2259" s="129">
        <v>42527</v>
      </c>
      <c r="K2259" s="129">
        <v>42522</v>
      </c>
      <c r="L2259" s="129">
        <v>42931</v>
      </c>
      <c r="O2259" s="9">
        <v>29</v>
      </c>
      <c r="Q2259" s="9" t="s">
        <v>54</v>
      </c>
      <c r="R2259" s="13">
        <v>13000000</v>
      </c>
      <c r="S2259" s="13">
        <v>13000000</v>
      </c>
      <c r="T2259" s="13">
        <v>13000000</v>
      </c>
      <c r="U2259" s="13">
        <v>3250000</v>
      </c>
      <c r="AF2259" s="51">
        <f t="shared" si="31"/>
        <v>0</v>
      </c>
      <c r="AG2259" s="45">
        <v>9750000</v>
      </c>
      <c r="AH2259" s="11">
        <v>42527</v>
      </c>
      <c r="AI2259" s="11">
        <v>43251</v>
      </c>
      <c r="AJ2259" s="13">
        <v>13005015</v>
      </c>
      <c r="AK2259" s="13">
        <v>3250000</v>
      </c>
    </row>
    <row r="2260" spans="1:131" s="18" customFormat="1" ht="19.5" customHeight="1" x14ac:dyDescent="0.25">
      <c r="A2260" s="18">
        <v>1579</v>
      </c>
      <c r="B2260" s="17" t="s">
        <v>4608</v>
      </c>
      <c r="C2260" s="18" t="s">
        <v>4609</v>
      </c>
      <c r="D2260" s="19">
        <v>42982</v>
      </c>
      <c r="G2260" s="19"/>
      <c r="J2260" s="130"/>
      <c r="K2260" s="130"/>
      <c r="L2260" s="130">
        <v>43100</v>
      </c>
      <c r="R2260" s="20"/>
      <c r="S2260" s="20"/>
      <c r="T2260" s="20"/>
      <c r="U2260" s="20"/>
      <c r="V2260" s="20"/>
      <c r="W2260" s="20"/>
      <c r="X2260" s="20"/>
      <c r="Y2260" s="20"/>
      <c r="Z2260" s="20"/>
      <c r="AA2260" s="20"/>
      <c r="AB2260" s="20"/>
      <c r="AC2260" s="20"/>
      <c r="AD2260" s="20"/>
      <c r="AE2260" s="20"/>
      <c r="AF2260" s="80"/>
      <c r="AG2260" s="46"/>
      <c r="AH2260" s="19"/>
      <c r="AI2260" s="19"/>
      <c r="AJ2260" s="20"/>
      <c r="AK2260" s="20"/>
      <c r="AL2260" s="19"/>
      <c r="AM2260" s="19"/>
      <c r="AN2260" s="20"/>
      <c r="AO2260" s="20"/>
      <c r="AP2260" s="19"/>
      <c r="AQ2260" s="19"/>
      <c r="AR2260" s="20"/>
      <c r="AS2260" s="20"/>
      <c r="AT2260" s="19"/>
      <c r="AU2260" s="19"/>
      <c r="AV2260" s="20"/>
      <c r="AW2260" s="20"/>
      <c r="AX2260" s="19"/>
      <c r="AY2260" s="19"/>
      <c r="AZ2260" s="20"/>
      <c r="BA2260" s="20"/>
      <c r="BB2260" s="19"/>
      <c r="BC2260" s="19"/>
      <c r="BD2260" s="20"/>
      <c r="BE2260" s="20"/>
      <c r="BF2260" s="19"/>
      <c r="BG2260" s="19"/>
      <c r="BH2260" s="20"/>
      <c r="BI2260" s="20"/>
      <c r="BJ2260" s="19"/>
      <c r="BK2260" s="19"/>
      <c r="BL2260" s="20"/>
      <c r="BM2260" s="20"/>
      <c r="BN2260" s="19"/>
      <c r="BO2260" s="19"/>
      <c r="BP2260" s="20"/>
      <c r="BQ2260" s="20"/>
      <c r="BT2260" s="20"/>
      <c r="BU2260" s="20"/>
      <c r="BX2260" s="20"/>
      <c r="BY2260" s="20"/>
      <c r="CB2260" s="20"/>
      <c r="CC2260" s="20"/>
      <c r="CF2260" s="20"/>
      <c r="CG2260" s="20"/>
      <c r="CJ2260" s="20"/>
      <c r="CK2260" s="20"/>
      <c r="CN2260" s="20"/>
      <c r="CO2260" s="20"/>
      <c r="CP2260" s="19"/>
      <c r="CQ2260" s="19"/>
      <c r="CR2260" s="20"/>
      <c r="CS2260" s="20"/>
      <c r="CT2260" s="19"/>
      <c r="CU2260" s="19"/>
      <c r="CV2260" s="20"/>
      <c r="CW2260" s="20"/>
      <c r="CX2260" s="96"/>
      <c r="CY2260" s="96"/>
      <c r="CZ2260" s="20"/>
      <c r="DA2260" s="20"/>
      <c r="DB2260" s="96"/>
      <c r="DC2260" s="96"/>
      <c r="DD2260" s="20"/>
      <c r="DE2260" s="20"/>
      <c r="DF2260" s="96"/>
      <c r="DG2260" s="96"/>
      <c r="DH2260" s="20"/>
      <c r="DI2260" s="20"/>
      <c r="DJ2260" s="96"/>
      <c r="DK2260" s="96"/>
      <c r="DL2260" s="20"/>
      <c r="DM2260" s="20"/>
      <c r="DN2260" s="96"/>
      <c r="DO2260" s="96"/>
      <c r="DP2260" s="20"/>
      <c r="DQ2260" s="20"/>
      <c r="DR2260" s="96"/>
      <c r="DS2260" s="96"/>
      <c r="DT2260" s="20"/>
      <c r="DU2260" s="20"/>
      <c r="DV2260" s="96"/>
      <c r="DW2260" s="96"/>
      <c r="DX2260" s="20"/>
      <c r="DY2260" s="20"/>
      <c r="DZ2260" s="56"/>
      <c r="EA2260" s="57"/>
    </row>
    <row r="2261" spans="1:131" s="18" customFormat="1" ht="19.5" customHeight="1" x14ac:dyDescent="0.25">
      <c r="A2261" s="18">
        <v>1579</v>
      </c>
      <c r="B2261" s="17" t="s">
        <v>4608</v>
      </c>
      <c r="C2261" s="18" t="s">
        <v>4609</v>
      </c>
      <c r="D2261" s="19">
        <v>43129</v>
      </c>
      <c r="G2261" s="19"/>
      <c r="J2261" s="130"/>
      <c r="K2261" s="130"/>
      <c r="L2261" s="130">
        <v>43251</v>
      </c>
      <c r="R2261" s="20"/>
      <c r="S2261" s="20"/>
      <c r="T2261" s="20"/>
      <c r="U2261" s="20"/>
      <c r="V2261" s="20"/>
      <c r="W2261" s="20"/>
      <c r="X2261" s="20"/>
      <c r="Y2261" s="20"/>
      <c r="Z2261" s="20"/>
      <c r="AA2261" s="20"/>
      <c r="AB2261" s="20"/>
      <c r="AC2261" s="20"/>
      <c r="AD2261" s="20"/>
      <c r="AE2261" s="20"/>
      <c r="AF2261" s="80"/>
      <c r="AG2261" s="46"/>
      <c r="AH2261" s="19"/>
      <c r="AI2261" s="19"/>
      <c r="AJ2261" s="20"/>
      <c r="AK2261" s="20"/>
      <c r="AL2261" s="19"/>
      <c r="AM2261" s="19"/>
      <c r="AN2261" s="20"/>
      <c r="AO2261" s="20"/>
      <c r="AP2261" s="19"/>
      <c r="AQ2261" s="19"/>
      <c r="AR2261" s="20"/>
      <c r="AS2261" s="20"/>
      <c r="AT2261" s="19"/>
      <c r="AU2261" s="19"/>
      <c r="AV2261" s="20"/>
      <c r="AW2261" s="20"/>
      <c r="AX2261" s="19"/>
      <c r="AY2261" s="19"/>
      <c r="AZ2261" s="20"/>
      <c r="BA2261" s="20"/>
      <c r="BB2261" s="19"/>
      <c r="BC2261" s="19"/>
      <c r="BD2261" s="20"/>
      <c r="BE2261" s="20"/>
      <c r="BF2261" s="19"/>
      <c r="BG2261" s="19"/>
      <c r="BH2261" s="20"/>
      <c r="BI2261" s="20"/>
      <c r="BJ2261" s="19"/>
      <c r="BK2261" s="19"/>
      <c r="BL2261" s="20"/>
      <c r="BM2261" s="20"/>
      <c r="BN2261" s="19"/>
      <c r="BO2261" s="19"/>
      <c r="BP2261" s="20"/>
      <c r="BQ2261" s="20"/>
      <c r="BT2261" s="20"/>
      <c r="BU2261" s="20"/>
      <c r="BX2261" s="20"/>
      <c r="BY2261" s="20"/>
      <c r="CB2261" s="20"/>
      <c r="CC2261" s="20"/>
      <c r="CF2261" s="20"/>
      <c r="CG2261" s="20"/>
      <c r="CJ2261" s="20"/>
      <c r="CK2261" s="20"/>
      <c r="CN2261" s="20"/>
      <c r="CO2261" s="20"/>
      <c r="CP2261" s="19"/>
      <c r="CQ2261" s="19"/>
      <c r="CR2261" s="20"/>
      <c r="CS2261" s="20"/>
      <c r="CT2261" s="19"/>
      <c r="CU2261" s="19"/>
      <c r="CV2261" s="20"/>
      <c r="CW2261" s="20"/>
      <c r="CX2261" s="96"/>
      <c r="CY2261" s="96"/>
      <c r="CZ2261" s="20"/>
      <c r="DA2261" s="20"/>
      <c r="DB2261" s="96"/>
      <c r="DC2261" s="96"/>
      <c r="DD2261" s="20"/>
      <c r="DE2261" s="20"/>
      <c r="DF2261" s="96"/>
      <c r="DG2261" s="96"/>
      <c r="DH2261" s="20"/>
      <c r="DI2261" s="20"/>
      <c r="DJ2261" s="96"/>
      <c r="DK2261" s="96"/>
      <c r="DL2261" s="20"/>
      <c r="DM2261" s="20"/>
      <c r="DN2261" s="96"/>
      <c r="DO2261" s="96"/>
      <c r="DP2261" s="20"/>
      <c r="DQ2261" s="20"/>
      <c r="DR2261" s="96"/>
      <c r="DS2261" s="96"/>
      <c r="DT2261" s="20"/>
      <c r="DU2261" s="20"/>
      <c r="DV2261" s="96"/>
      <c r="DW2261" s="96"/>
      <c r="DX2261" s="20"/>
      <c r="DY2261" s="20"/>
      <c r="DZ2261" s="56"/>
      <c r="EA2261" s="57"/>
    </row>
    <row r="2262" spans="1:131" ht="19.5" customHeight="1" x14ac:dyDescent="0.25">
      <c r="A2262" s="9">
        <v>1580</v>
      </c>
      <c r="B2262" s="10" t="s">
        <v>4611</v>
      </c>
      <c r="C2262" s="9" t="s">
        <v>4612</v>
      </c>
      <c r="E2262" s="9" t="s">
        <v>3894</v>
      </c>
      <c r="F2262" s="9" t="s">
        <v>4613</v>
      </c>
      <c r="H2262" s="9" t="s">
        <v>202</v>
      </c>
      <c r="I2262" s="9" t="s">
        <v>25</v>
      </c>
      <c r="J2262" s="129">
        <v>42592</v>
      </c>
      <c r="K2262" s="129">
        <v>42557</v>
      </c>
      <c r="L2262" s="129">
        <v>42735</v>
      </c>
      <c r="O2262" s="9">
        <v>28</v>
      </c>
      <c r="Q2262" s="9" t="s">
        <v>54</v>
      </c>
      <c r="R2262" s="13">
        <v>9970000</v>
      </c>
      <c r="S2262" s="13">
        <v>9970000</v>
      </c>
      <c r="T2262" s="13">
        <v>9970000</v>
      </c>
      <c r="U2262" s="13">
        <v>2492500</v>
      </c>
      <c r="AF2262" s="51">
        <f t="shared" si="31"/>
        <v>0</v>
      </c>
    </row>
    <row r="2263" spans="1:131" ht="19.5" customHeight="1" x14ac:dyDescent="0.25">
      <c r="A2263" s="9">
        <v>1581</v>
      </c>
      <c r="B2263" s="10" t="s">
        <v>4614</v>
      </c>
      <c r="C2263" s="9" t="s">
        <v>4615</v>
      </c>
      <c r="E2263" s="9" t="s">
        <v>2763</v>
      </c>
      <c r="F2263" s="9" t="s">
        <v>2386</v>
      </c>
      <c r="H2263" s="9" t="s">
        <v>202</v>
      </c>
      <c r="I2263" s="9" t="s">
        <v>122</v>
      </c>
      <c r="J2263" s="129">
        <v>42608</v>
      </c>
      <c r="K2263" s="129">
        <v>42454</v>
      </c>
      <c r="L2263" s="129">
        <v>42673</v>
      </c>
      <c r="O2263" s="9">
        <v>32</v>
      </c>
      <c r="Q2263" s="9" t="s">
        <v>54</v>
      </c>
      <c r="R2263" s="13">
        <v>8940000</v>
      </c>
      <c r="S2263" s="13">
        <v>8940000</v>
      </c>
      <c r="T2263" s="13">
        <v>8940000</v>
      </c>
      <c r="U2263" s="13">
        <v>2235000</v>
      </c>
      <c r="AF2263" s="51">
        <f t="shared" si="31"/>
        <v>0</v>
      </c>
    </row>
    <row r="2264" spans="1:131" ht="19.5" customHeight="1" x14ac:dyDescent="0.25">
      <c r="A2264" s="9">
        <v>1582</v>
      </c>
      <c r="B2264" s="10" t="s">
        <v>4616</v>
      </c>
      <c r="C2264" s="9" t="s">
        <v>4617</v>
      </c>
      <c r="E2264" s="9" t="s">
        <v>447</v>
      </c>
      <c r="F2264" s="9" t="s">
        <v>448</v>
      </c>
      <c r="H2264" s="9" t="s">
        <v>202</v>
      </c>
      <c r="I2264" s="9" t="s">
        <v>25</v>
      </c>
      <c r="J2264" s="129">
        <v>42644</v>
      </c>
      <c r="K2264" s="129">
        <v>42606</v>
      </c>
      <c r="L2264" s="129">
        <v>42704</v>
      </c>
      <c r="O2264" s="9">
        <v>24</v>
      </c>
      <c r="Q2264" s="9" t="s">
        <v>54</v>
      </c>
      <c r="R2264" s="13">
        <v>13240000</v>
      </c>
      <c r="S2264" s="13">
        <v>13240000</v>
      </c>
      <c r="T2264" s="13">
        <v>13240000</v>
      </c>
      <c r="U2264" s="13">
        <v>3310000</v>
      </c>
      <c r="AF2264" s="51">
        <f t="shared" si="31"/>
        <v>0</v>
      </c>
      <c r="AH2264" s="11">
        <v>42606</v>
      </c>
      <c r="AI2264" s="11">
        <v>42704</v>
      </c>
      <c r="AJ2264" s="13">
        <v>13185000</v>
      </c>
      <c r="AK2264" s="13">
        <v>3296250</v>
      </c>
    </row>
    <row r="2265" spans="1:131" ht="19.5" customHeight="1" x14ac:dyDescent="0.25">
      <c r="A2265" s="9">
        <v>1583</v>
      </c>
      <c r="B2265" s="10" t="s">
        <v>4618</v>
      </c>
      <c r="C2265" s="9" t="s">
        <v>4619</v>
      </c>
      <c r="E2265" s="9" t="s">
        <v>18</v>
      </c>
      <c r="F2265" s="9" t="s">
        <v>1090</v>
      </c>
      <c r="H2265" s="9" t="s">
        <v>202</v>
      </c>
      <c r="I2265" s="9" t="s">
        <v>28</v>
      </c>
      <c r="J2265" s="129">
        <v>42675</v>
      </c>
      <c r="K2265" s="129">
        <v>42583</v>
      </c>
      <c r="L2265" s="129">
        <v>42916</v>
      </c>
      <c r="M2265" s="9" t="s">
        <v>20</v>
      </c>
      <c r="O2265" s="9">
        <v>31</v>
      </c>
      <c r="Q2265" s="9" t="s">
        <v>54</v>
      </c>
      <c r="R2265" s="13">
        <v>9055000</v>
      </c>
      <c r="S2265" s="13">
        <v>9055000</v>
      </c>
      <c r="T2265" s="13">
        <v>9055000</v>
      </c>
      <c r="U2265" s="13">
        <v>2263750</v>
      </c>
      <c r="AF2265" s="51">
        <f t="shared" si="31"/>
        <v>0</v>
      </c>
      <c r="AG2265" s="45">
        <v>6790000</v>
      </c>
      <c r="AH2265" s="11">
        <v>42583</v>
      </c>
      <c r="AI2265" s="11">
        <v>42916</v>
      </c>
      <c r="AJ2265" s="13">
        <v>11751266</v>
      </c>
      <c r="AK2265" s="13">
        <v>2937817</v>
      </c>
    </row>
    <row r="2266" spans="1:131" s="18" customFormat="1" ht="19.5" customHeight="1" x14ac:dyDescent="0.25">
      <c r="A2266" s="18">
        <v>1583</v>
      </c>
      <c r="B2266" s="17" t="s">
        <v>4618</v>
      </c>
      <c r="C2266" s="18" t="s">
        <v>4619</v>
      </c>
      <c r="D2266" s="19">
        <v>42775</v>
      </c>
      <c r="G2266" s="19"/>
      <c r="J2266" s="130"/>
      <c r="K2266" s="130"/>
      <c r="L2266" s="130"/>
      <c r="R2266" s="20">
        <v>11855000</v>
      </c>
      <c r="S2266" s="20">
        <v>11855000</v>
      </c>
      <c r="T2266" s="20">
        <v>11855000</v>
      </c>
      <c r="U2266" s="20">
        <v>2963750</v>
      </c>
      <c r="V2266" s="20"/>
      <c r="W2266" s="20"/>
      <c r="X2266" s="20"/>
      <c r="Y2266" s="20"/>
      <c r="Z2266" s="20"/>
      <c r="AA2266" s="20"/>
      <c r="AB2266" s="20"/>
      <c r="AC2266" s="20"/>
      <c r="AD2266" s="20"/>
      <c r="AE2266" s="20"/>
      <c r="AF2266" s="80"/>
      <c r="AG2266" s="46"/>
      <c r="AH2266" s="19"/>
      <c r="AI2266" s="19"/>
      <c r="AJ2266" s="20"/>
      <c r="AK2266" s="20"/>
      <c r="AL2266" s="19"/>
      <c r="AM2266" s="19"/>
      <c r="AN2266" s="20"/>
      <c r="AO2266" s="20"/>
      <c r="AP2266" s="19"/>
      <c r="AQ2266" s="19"/>
      <c r="AR2266" s="20"/>
      <c r="AS2266" s="20"/>
      <c r="AT2266" s="19"/>
      <c r="AU2266" s="19"/>
      <c r="AV2266" s="20"/>
      <c r="AW2266" s="20"/>
      <c r="AX2266" s="19"/>
      <c r="AY2266" s="19"/>
      <c r="AZ2266" s="20"/>
      <c r="BA2266" s="20"/>
      <c r="BB2266" s="19"/>
      <c r="BC2266" s="19"/>
      <c r="BD2266" s="20"/>
      <c r="BE2266" s="20"/>
      <c r="BF2266" s="19"/>
      <c r="BG2266" s="19"/>
      <c r="BH2266" s="20"/>
      <c r="BI2266" s="20"/>
      <c r="BJ2266" s="19"/>
      <c r="BK2266" s="19"/>
      <c r="BL2266" s="20"/>
      <c r="BM2266" s="20"/>
      <c r="BN2266" s="19"/>
      <c r="BO2266" s="19"/>
      <c r="BP2266" s="20"/>
      <c r="BQ2266" s="20"/>
      <c r="BT2266" s="20"/>
      <c r="BU2266" s="20"/>
      <c r="BX2266" s="20"/>
      <c r="BY2266" s="20"/>
      <c r="CB2266" s="20"/>
      <c r="CC2266" s="20"/>
      <c r="CF2266" s="20"/>
      <c r="CG2266" s="20"/>
      <c r="CJ2266" s="20"/>
      <c r="CK2266" s="20"/>
      <c r="CN2266" s="20"/>
      <c r="CO2266" s="20"/>
      <c r="CP2266" s="19"/>
      <c r="CQ2266" s="19"/>
      <c r="CR2266" s="20"/>
      <c r="CS2266" s="20"/>
      <c r="CT2266" s="19"/>
      <c r="CU2266" s="19"/>
      <c r="CV2266" s="20"/>
      <c r="CW2266" s="20"/>
      <c r="CX2266" s="96"/>
      <c r="CY2266" s="96"/>
      <c r="CZ2266" s="20"/>
      <c r="DA2266" s="20"/>
      <c r="DB2266" s="96"/>
      <c r="DC2266" s="96"/>
      <c r="DD2266" s="20"/>
      <c r="DE2266" s="20"/>
      <c r="DF2266" s="96"/>
      <c r="DG2266" s="96"/>
      <c r="DH2266" s="20"/>
      <c r="DI2266" s="20"/>
      <c r="DJ2266" s="96"/>
      <c r="DK2266" s="96"/>
      <c r="DL2266" s="20"/>
      <c r="DM2266" s="20"/>
      <c r="DN2266" s="96"/>
      <c r="DO2266" s="96"/>
      <c r="DP2266" s="20"/>
      <c r="DQ2266" s="20"/>
      <c r="DR2266" s="96"/>
      <c r="DS2266" s="96"/>
      <c r="DT2266" s="20"/>
      <c r="DU2266" s="20"/>
      <c r="DV2266" s="96"/>
      <c r="DW2266" s="96"/>
      <c r="DX2266" s="20"/>
      <c r="DY2266" s="20"/>
      <c r="DZ2266" s="56"/>
      <c r="EA2266" s="57"/>
    </row>
    <row r="2267" spans="1:131" s="18" customFormat="1" ht="19.5" customHeight="1" x14ac:dyDescent="0.25">
      <c r="A2267" s="18">
        <v>1583</v>
      </c>
      <c r="B2267" s="17" t="s">
        <v>4618</v>
      </c>
      <c r="C2267" s="18" t="s">
        <v>5962</v>
      </c>
      <c r="D2267" s="19">
        <v>43045</v>
      </c>
      <c r="G2267" s="19"/>
      <c r="J2267" s="130"/>
      <c r="K2267" s="130"/>
      <c r="L2267" s="130"/>
      <c r="R2267" s="20"/>
      <c r="S2267" s="20"/>
      <c r="T2267" s="20"/>
      <c r="U2267" s="20"/>
      <c r="V2267" s="20"/>
      <c r="W2267" s="20"/>
      <c r="X2267" s="20"/>
      <c r="Y2267" s="20"/>
      <c r="Z2267" s="20"/>
      <c r="AA2267" s="20"/>
      <c r="AB2267" s="20"/>
      <c r="AC2267" s="20"/>
      <c r="AD2267" s="20"/>
      <c r="AE2267" s="20"/>
      <c r="AF2267" s="80"/>
      <c r="AG2267" s="46"/>
      <c r="AH2267" s="19"/>
      <c r="AI2267" s="19"/>
      <c r="AJ2267" s="20"/>
      <c r="AK2267" s="20"/>
      <c r="AL2267" s="19"/>
      <c r="AM2267" s="19"/>
      <c r="AN2267" s="20"/>
      <c r="AO2267" s="20"/>
      <c r="AP2267" s="19"/>
      <c r="AQ2267" s="19"/>
      <c r="AR2267" s="20"/>
      <c r="AS2267" s="20"/>
      <c r="AT2267" s="19"/>
      <c r="AU2267" s="19"/>
      <c r="AV2267" s="20"/>
      <c r="AW2267" s="20"/>
      <c r="AX2267" s="19"/>
      <c r="AY2267" s="19"/>
      <c r="AZ2267" s="20"/>
      <c r="BA2267" s="20"/>
      <c r="BB2267" s="19"/>
      <c r="BC2267" s="19"/>
      <c r="BD2267" s="20"/>
      <c r="BE2267" s="20"/>
      <c r="BF2267" s="19"/>
      <c r="BG2267" s="19"/>
      <c r="BH2267" s="20"/>
      <c r="BI2267" s="20"/>
      <c r="BJ2267" s="19"/>
      <c r="BK2267" s="19"/>
      <c r="BL2267" s="20"/>
      <c r="BM2267" s="20"/>
      <c r="BN2267" s="19"/>
      <c r="BO2267" s="19"/>
      <c r="BP2267" s="20"/>
      <c r="BQ2267" s="20"/>
      <c r="BT2267" s="20"/>
      <c r="BU2267" s="20"/>
      <c r="BX2267" s="20"/>
      <c r="BY2267" s="20"/>
      <c r="CB2267" s="20"/>
      <c r="CC2267" s="20"/>
      <c r="CF2267" s="20"/>
      <c r="CG2267" s="20"/>
      <c r="CJ2267" s="20"/>
      <c r="CK2267" s="20"/>
      <c r="CN2267" s="20"/>
      <c r="CO2267" s="20"/>
      <c r="CP2267" s="19"/>
      <c r="CQ2267" s="19"/>
      <c r="CR2267" s="20"/>
      <c r="CS2267" s="20"/>
      <c r="CT2267" s="19"/>
      <c r="CU2267" s="19"/>
      <c r="CV2267" s="20"/>
      <c r="CW2267" s="20"/>
      <c r="CX2267" s="96"/>
      <c r="CY2267" s="96"/>
      <c r="CZ2267" s="20"/>
      <c r="DA2267" s="20"/>
      <c r="DB2267" s="96"/>
      <c r="DC2267" s="96"/>
      <c r="DD2267" s="20"/>
      <c r="DE2267" s="20"/>
      <c r="DF2267" s="96"/>
      <c r="DG2267" s="96"/>
      <c r="DH2267" s="20"/>
      <c r="DI2267" s="20"/>
      <c r="DJ2267" s="96"/>
      <c r="DK2267" s="96"/>
      <c r="DL2267" s="20"/>
      <c r="DM2267" s="20"/>
      <c r="DN2267" s="96"/>
      <c r="DO2267" s="96"/>
      <c r="DP2267" s="20"/>
      <c r="DQ2267" s="20"/>
      <c r="DR2267" s="96"/>
      <c r="DS2267" s="96"/>
      <c r="DT2267" s="20"/>
      <c r="DU2267" s="20"/>
      <c r="DV2267" s="96"/>
      <c r="DW2267" s="96"/>
      <c r="DX2267" s="20"/>
      <c r="DY2267" s="20"/>
      <c r="DZ2267" s="56"/>
      <c r="EA2267" s="57"/>
    </row>
    <row r="2268" spans="1:131" ht="19.5" customHeight="1" x14ac:dyDescent="0.25">
      <c r="A2268" s="9">
        <v>1584</v>
      </c>
      <c r="B2268" s="10" t="s">
        <v>4620</v>
      </c>
      <c r="C2268" s="9" t="s">
        <v>4621</v>
      </c>
      <c r="E2268" s="9" t="s">
        <v>4622</v>
      </c>
      <c r="F2268" s="9" t="s">
        <v>139</v>
      </c>
      <c r="H2268" s="9" t="s">
        <v>202</v>
      </c>
      <c r="I2268" s="9" t="s">
        <v>35</v>
      </c>
      <c r="J2268" s="129">
        <v>42577</v>
      </c>
      <c r="K2268" s="129">
        <v>42464</v>
      </c>
      <c r="L2268" s="129">
        <v>42886</v>
      </c>
      <c r="O2268" s="9">
        <v>29</v>
      </c>
      <c r="Q2268" s="9" t="s">
        <v>61</v>
      </c>
      <c r="S2268" s="13">
        <v>1065657546</v>
      </c>
      <c r="T2268" s="13">
        <v>1065657546</v>
      </c>
      <c r="U2268" s="13">
        <v>266414387</v>
      </c>
      <c r="AF2268" s="51">
        <f t="shared" si="31"/>
        <v>0</v>
      </c>
      <c r="AH2268" s="11">
        <v>42464</v>
      </c>
      <c r="AI2268" s="11">
        <v>42613</v>
      </c>
      <c r="AJ2268" s="13">
        <v>205369229</v>
      </c>
      <c r="AK2268" s="13">
        <v>51342307</v>
      </c>
      <c r="AL2268" s="11">
        <v>42614</v>
      </c>
      <c r="AM2268" s="11">
        <v>42674</v>
      </c>
      <c r="AN2268" s="13">
        <v>414248427</v>
      </c>
      <c r="AO2268" s="13">
        <v>103562107</v>
      </c>
      <c r="AP2268" s="11">
        <v>42675</v>
      </c>
      <c r="AQ2268" s="11">
        <v>42766</v>
      </c>
      <c r="AR2268" s="13">
        <v>377807823</v>
      </c>
      <c r="AS2268" s="13">
        <v>94451956</v>
      </c>
      <c r="AT2268" s="11">
        <v>42767</v>
      </c>
      <c r="AU2268" s="11">
        <v>42865</v>
      </c>
      <c r="AV2268" s="13">
        <v>37763352</v>
      </c>
      <c r="AW2268" s="13">
        <v>9440838</v>
      </c>
      <c r="AX2268" s="11">
        <v>42464</v>
      </c>
      <c r="AY2268" s="11">
        <v>42865</v>
      </c>
      <c r="AZ2268" s="13">
        <v>1065792094</v>
      </c>
      <c r="BA2268" s="13">
        <v>7617179</v>
      </c>
      <c r="DZ2268" s="54">
        <v>1065792094</v>
      </c>
      <c r="EA2268" s="55">
        <v>266414387</v>
      </c>
    </row>
    <row r="2269" spans="1:131" ht="19.5" customHeight="1" x14ac:dyDescent="0.25">
      <c r="A2269" s="9">
        <v>1585</v>
      </c>
      <c r="B2269" s="10" t="s">
        <v>4623</v>
      </c>
      <c r="C2269" s="9" t="s">
        <v>4840</v>
      </c>
      <c r="E2269" s="9" t="s">
        <v>4624</v>
      </c>
      <c r="F2269" s="9" t="s">
        <v>4625</v>
      </c>
      <c r="H2269" s="9" t="s">
        <v>202</v>
      </c>
      <c r="I2269" s="9" t="s">
        <v>668</v>
      </c>
      <c r="J2269" s="129">
        <v>42626</v>
      </c>
      <c r="K2269" s="129">
        <v>42552</v>
      </c>
      <c r="L2269" s="129">
        <v>42794</v>
      </c>
      <c r="O2269" s="9">
        <v>28</v>
      </c>
      <c r="Q2269" s="9" t="s">
        <v>61</v>
      </c>
      <c r="R2269" s="13">
        <v>340765787</v>
      </c>
      <c r="S2269" s="13">
        <v>340765787</v>
      </c>
      <c r="T2269" s="13">
        <v>340765787</v>
      </c>
      <c r="U2269" s="13">
        <v>85191447</v>
      </c>
      <c r="AF2269" s="51">
        <f t="shared" si="31"/>
        <v>0</v>
      </c>
      <c r="AH2269" s="11">
        <v>42552</v>
      </c>
      <c r="AI2269" s="11">
        <v>42674</v>
      </c>
      <c r="AJ2269" s="13">
        <v>70312762</v>
      </c>
      <c r="AK2269" s="13">
        <v>17578191</v>
      </c>
      <c r="AL2269" s="11">
        <v>42675</v>
      </c>
      <c r="AM2269" s="11">
        <v>42704</v>
      </c>
      <c r="AN2269" s="13">
        <v>58411196</v>
      </c>
      <c r="AO2269" s="13">
        <v>14602799</v>
      </c>
      <c r="AP2269" s="11">
        <v>42705</v>
      </c>
      <c r="AQ2269" s="11">
        <v>42735</v>
      </c>
      <c r="AR2269" s="13">
        <v>129843216</v>
      </c>
      <c r="AS2269" s="13">
        <v>32460804</v>
      </c>
      <c r="AT2269" s="11">
        <v>42736</v>
      </c>
      <c r="AU2269" s="11">
        <v>42794</v>
      </c>
      <c r="AV2269" s="13">
        <v>81454688</v>
      </c>
      <c r="AW2269" s="13">
        <v>20363672</v>
      </c>
      <c r="AX2269" s="11">
        <v>42552</v>
      </c>
      <c r="AY2269" s="11">
        <v>42794</v>
      </c>
      <c r="AZ2269" s="13">
        <v>349994759</v>
      </c>
      <c r="BA2269" s="13">
        <v>185980</v>
      </c>
      <c r="DZ2269" s="54">
        <v>349994759</v>
      </c>
      <c r="EA2269" s="55">
        <v>85191446</v>
      </c>
    </row>
    <row r="2270" spans="1:131" ht="19.5" customHeight="1" x14ac:dyDescent="0.25">
      <c r="A2270" s="9">
        <v>1586</v>
      </c>
      <c r="B2270" s="10" t="s">
        <v>4626</v>
      </c>
      <c r="C2270" s="9" t="s">
        <v>4627</v>
      </c>
      <c r="E2270" s="9" t="s">
        <v>4628</v>
      </c>
      <c r="F2270" s="9" t="s">
        <v>3663</v>
      </c>
      <c r="H2270" s="9" t="s">
        <v>906</v>
      </c>
      <c r="I2270" s="9" t="s">
        <v>25</v>
      </c>
      <c r="M2270" s="9" t="s">
        <v>20</v>
      </c>
      <c r="AF2270" s="51">
        <f t="shared" si="31"/>
        <v>0</v>
      </c>
    </row>
    <row r="2271" spans="1:131" ht="19.5" customHeight="1" x14ac:dyDescent="0.25">
      <c r="A2271" s="9">
        <v>1587</v>
      </c>
      <c r="B2271" s="10" t="s">
        <v>4631</v>
      </c>
      <c r="C2271" s="9" t="s">
        <v>4632</v>
      </c>
      <c r="E2271" s="9" t="s">
        <v>6266</v>
      </c>
      <c r="F2271" s="9" t="s">
        <v>4633</v>
      </c>
      <c r="H2271" s="9" t="s">
        <v>202</v>
      </c>
      <c r="I2271" s="9" t="s">
        <v>35</v>
      </c>
      <c r="J2271" s="129">
        <v>42583</v>
      </c>
      <c r="K2271" s="129">
        <v>42552</v>
      </c>
      <c r="L2271" s="129">
        <v>42674</v>
      </c>
      <c r="O2271" s="9">
        <v>27</v>
      </c>
      <c r="Q2271" s="9" t="s">
        <v>54</v>
      </c>
      <c r="R2271" s="13">
        <v>9500000</v>
      </c>
      <c r="S2271" s="13">
        <v>9500000</v>
      </c>
      <c r="T2271" s="13">
        <v>9500000</v>
      </c>
      <c r="U2271" s="13">
        <v>2375000</v>
      </c>
      <c r="AF2271" s="51">
        <f t="shared" si="31"/>
        <v>0</v>
      </c>
      <c r="AH2271" s="11">
        <v>42552</v>
      </c>
      <c r="AI2271" s="11">
        <v>42674</v>
      </c>
      <c r="AJ2271" s="13">
        <v>9841638</v>
      </c>
      <c r="AK2271" s="13">
        <v>2375000</v>
      </c>
    </row>
    <row r="2272" spans="1:131" ht="19.5" customHeight="1" x14ac:dyDescent="0.25">
      <c r="A2272" s="9">
        <v>1588</v>
      </c>
      <c r="B2272" s="10" t="s">
        <v>4634</v>
      </c>
      <c r="C2272" s="9" t="s">
        <v>4635</v>
      </c>
      <c r="E2272" s="9" t="s">
        <v>3668</v>
      </c>
      <c r="F2272" s="9" t="s">
        <v>2583</v>
      </c>
      <c r="H2272" s="9" t="s">
        <v>202</v>
      </c>
      <c r="I2272" s="9" t="s">
        <v>78</v>
      </c>
      <c r="J2272" s="129">
        <v>42845</v>
      </c>
      <c r="K2272" s="129">
        <v>42555</v>
      </c>
      <c r="L2272" s="129">
        <v>42916</v>
      </c>
      <c r="O2272" s="9">
        <v>29</v>
      </c>
      <c r="Q2272" s="9" t="s">
        <v>54</v>
      </c>
      <c r="R2272" s="13">
        <v>6500000</v>
      </c>
      <c r="S2272" s="13">
        <v>6500000</v>
      </c>
      <c r="T2272" s="13">
        <v>6500000</v>
      </c>
      <c r="U2272" s="13">
        <v>1625000</v>
      </c>
      <c r="AF2272" s="51">
        <f t="shared" si="31"/>
        <v>0</v>
      </c>
      <c r="AH2272" s="11">
        <v>42555</v>
      </c>
      <c r="AI2272" s="11">
        <v>42886</v>
      </c>
      <c r="AJ2272" s="13">
        <v>6500000</v>
      </c>
      <c r="AK2272" s="13">
        <v>1625000</v>
      </c>
    </row>
    <row r="2273" spans="1:131 16384:16384" ht="19.5" customHeight="1" x14ac:dyDescent="0.25">
      <c r="A2273" s="9">
        <v>1589</v>
      </c>
      <c r="B2273" s="10" t="s">
        <v>4636</v>
      </c>
      <c r="C2273" s="9" t="s">
        <v>4637</v>
      </c>
      <c r="E2273" s="9" t="s">
        <v>536</v>
      </c>
      <c r="F2273" s="9" t="s">
        <v>2530</v>
      </c>
      <c r="H2273" s="9" t="s">
        <v>202</v>
      </c>
      <c r="I2273" s="9" t="s">
        <v>97</v>
      </c>
      <c r="J2273" s="129">
        <v>42611</v>
      </c>
      <c r="K2273" s="129">
        <v>42551</v>
      </c>
      <c r="L2273" s="129">
        <v>43079</v>
      </c>
      <c r="O2273" s="9">
        <v>28</v>
      </c>
      <c r="Q2273" s="9" t="s">
        <v>54</v>
      </c>
      <c r="R2273" s="13">
        <v>13200000</v>
      </c>
      <c r="S2273" s="13">
        <v>13200000</v>
      </c>
      <c r="T2273" s="13">
        <v>13200000</v>
      </c>
      <c r="U2273" s="13">
        <v>3300000</v>
      </c>
      <c r="AF2273" s="51">
        <f t="shared" si="31"/>
        <v>0</v>
      </c>
      <c r="AH2273" s="11">
        <v>42554</v>
      </c>
      <c r="AI2273" s="11">
        <v>43079</v>
      </c>
      <c r="AJ2273" s="13">
        <v>13209892</v>
      </c>
      <c r="AK2273" s="13">
        <v>3300000</v>
      </c>
    </row>
    <row r="2274" spans="1:131 16384:16384" ht="19.5" customHeight="1" x14ac:dyDescent="0.25">
      <c r="A2274" s="9">
        <v>1590</v>
      </c>
      <c r="B2274" s="10" t="s">
        <v>4638</v>
      </c>
      <c r="C2274" s="9" t="s">
        <v>4640</v>
      </c>
      <c r="E2274" s="9" t="s">
        <v>4639</v>
      </c>
      <c r="F2274" s="9" t="s">
        <v>4641</v>
      </c>
      <c r="H2274" s="9" t="s">
        <v>202</v>
      </c>
      <c r="I2274" s="9" t="s">
        <v>4642</v>
      </c>
      <c r="J2274" s="129">
        <v>42345</v>
      </c>
      <c r="K2274" s="129">
        <v>42009</v>
      </c>
      <c r="L2274" s="129">
        <v>42613</v>
      </c>
      <c r="O2274" s="9">
        <v>29</v>
      </c>
      <c r="Q2274" s="9" t="s">
        <v>54</v>
      </c>
      <c r="R2274" s="13">
        <v>81000000</v>
      </c>
      <c r="S2274" s="13">
        <v>81000000</v>
      </c>
      <c r="T2274" s="13">
        <v>81000000</v>
      </c>
      <c r="U2274" s="13">
        <v>20000000</v>
      </c>
      <c r="AF2274" s="51">
        <f t="shared" si="31"/>
        <v>0</v>
      </c>
      <c r="AH2274" s="11">
        <v>42009</v>
      </c>
      <c r="AI2274" s="11">
        <v>42613</v>
      </c>
      <c r="AJ2274" s="13">
        <v>81484798</v>
      </c>
      <c r="AK2274" s="13">
        <v>20000000</v>
      </c>
    </row>
    <row r="2275" spans="1:131 16384:16384" ht="19.5" customHeight="1" x14ac:dyDescent="0.25">
      <c r="A2275" s="9">
        <v>1591</v>
      </c>
      <c r="B2275" s="10" t="s">
        <v>4643</v>
      </c>
      <c r="C2275" s="9" t="s">
        <v>4644</v>
      </c>
      <c r="E2275" s="9" t="s">
        <v>2283</v>
      </c>
      <c r="F2275" s="9" t="s">
        <v>111</v>
      </c>
      <c r="H2275" s="9" t="s">
        <v>202</v>
      </c>
      <c r="I2275" s="9" t="s">
        <v>668</v>
      </c>
      <c r="J2275" s="129">
        <v>42625</v>
      </c>
      <c r="K2275" s="129">
        <v>42410</v>
      </c>
      <c r="L2275" s="129">
        <v>42978</v>
      </c>
      <c r="O2275" s="9">
        <v>31</v>
      </c>
      <c r="Q2275" s="9" t="s">
        <v>54</v>
      </c>
      <c r="S2275" s="13">
        <v>460000000</v>
      </c>
      <c r="T2275" s="13">
        <v>460000000</v>
      </c>
      <c r="U2275" s="13">
        <v>115000000</v>
      </c>
      <c r="AF2275" s="51">
        <f t="shared" si="31"/>
        <v>0</v>
      </c>
      <c r="AH2275" s="11">
        <v>42430</v>
      </c>
      <c r="AI2275" s="11">
        <v>42643</v>
      </c>
      <c r="AJ2275" s="13">
        <v>99646925</v>
      </c>
      <c r="AK2275" s="13">
        <v>24911731</v>
      </c>
      <c r="AL2275" s="11">
        <v>42644</v>
      </c>
      <c r="AM2275" s="11">
        <v>42704</v>
      </c>
      <c r="AN2275" s="13">
        <v>92647804</v>
      </c>
      <c r="AO2275" s="13">
        <v>23161951</v>
      </c>
      <c r="AP2275" s="11">
        <v>42705</v>
      </c>
      <c r="AQ2275" s="11">
        <v>42735</v>
      </c>
      <c r="AR2275" s="13">
        <v>65574993</v>
      </c>
      <c r="AS2275" s="13">
        <v>16393748</v>
      </c>
      <c r="AT2275" s="11">
        <v>42736</v>
      </c>
      <c r="AU2275" s="11">
        <v>42766</v>
      </c>
      <c r="AV2275" s="13">
        <v>67425132</v>
      </c>
      <c r="AW2275" s="13">
        <v>16856283</v>
      </c>
      <c r="AX2275" s="11">
        <v>42767</v>
      </c>
      <c r="AY2275" s="11">
        <v>42794</v>
      </c>
      <c r="AZ2275" s="13">
        <v>25949349</v>
      </c>
      <c r="BA2275" s="13">
        <v>6487337</v>
      </c>
      <c r="BB2275" s="11">
        <v>42795</v>
      </c>
      <c r="BC2275" s="11">
        <v>42825</v>
      </c>
      <c r="BD2275" s="13">
        <v>51271519</v>
      </c>
      <c r="BE2275" s="13">
        <v>12817880</v>
      </c>
      <c r="BF2275" s="11">
        <v>42826</v>
      </c>
      <c r="BG2275" s="11">
        <v>42855</v>
      </c>
      <c r="BH2275" s="13">
        <v>7086407</v>
      </c>
      <c r="BI2275" s="13">
        <v>1771602</v>
      </c>
      <c r="BJ2275" s="11">
        <v>42856</v>
      </c>
      <c r="BK2275" s="11">
        <v>42886</v>
      </c>
      <c r="BL2275" s="13">
        <v>14414295</v>
      </c>
      <c r="BM2275" s="13">
        <v>3603574</v>
      </c>
      <c r="BN2275" s="11">
        <v>42887</v>
      </c>
      <c r="BO2275" s="11">
        <v>42978</v>
      </c>
      <c r="BP2275" s="13">
        <v>17683064</v>
      </c>
      <c r="BQ2275" s="13">
        <v>4420766</v>
      </c>
      <c r="BR2275" s="11">
        <v>42430</v>
      </c>
      <c r="BS2275" s="11">
        <v>42978</v>
      </c>
      <c r="BT2275" s="13">
        <v>456649487</v>
      </c>
      <c r="BU2275" s="13">
        <v>3737500</v>
      </c>
      <c r="DZ2275" s="54">
        <v>456649487</v>
      </c>
      <c r="EA2275" s="55">
        <v>114162372</v>
      </c>
    </row>
    <row r="2276" spans="1:131 16384:16384" ht="19.5" customHeight="1" x14ac:dyDescent="0.25">
      <c r="A2276" s="9">
        <v>1592</v>
      </c>
      <c r="B2276" s="10" t="s">
        <v>4645</v>
      </c>
      <c r="C2276" s="9" t="s">
        <v>4646</v>
      </c>
      <c r="E2276" s="9" t="s">
        <v>2708</v>
      </c>
      <c r="F2276" s="9" t="s">
        <v>105</v>
      </c>
      <c r="H2276" s="9" t="s">
        <v>202</v>
      </c>
      <c r="I2276" s="9" t="s">
        <v>4647</v>
      </c>
      <c r="J2276" s="129">
        <v>42576</v>
      </c>
      <c r="K2276" s="129">
        <v>42545</v>
      </c>
      <c r="L2276" s="129">
        <v>42855</v>
      </c>
      <c r="N2276" s="9" t="s">
        <v>900</v>
      </c>
      <c r="O2276" s="9">
        <v>28</v>
      </c>
      <c r="Q2276" s="9" t="s">
        <v>54</v>
      </c>
      <c r="R2276" s="13">
        <v>2106914842</v>
      </c>
      <c r="S2276" s="13">
        <v>2106914842</v>
      </c>
      <c r="T2276" s="13">
        <v>2106914842</v>
      </c>
      <c r="U2276" s="13">
        <v>526728711</v>
      </c>
      <c r="AF2276" s="51">
        <f t="shared" si="31"/>
        <v>0</v>
      </c>
      <c r="AH2276" s="11">
        <v>42583</v>
      </c>
      <c r="AI2276" s="11">
        <v>42613</v>
      </c>
      <c r="AJ2276" s="13">
        <v>462492861</v>
      </c>
      <c r="AK2276" s="13">
        <v>115623215</v>
      </c>
      <c r="AL2276" s="11">
        <v>42545</v>
      </c>
      <c r="AM2276" s="11">
        <v>42582</v>
      </c>
      <c r="AN2276" s="13">
        <v>142110967</v>
      </c>
      <c r="AO2276" s="13">
        <v>35527742</v>
      </c>
      <c r="AP2276" s="11">
        <v>42644</v>
      </c>
      <c r="AQ2276" s="11">
        <v>42674</v>
      </c>
      <c r="AR2276" s="13">
        <v>489382536</v>
      </c>
      <c r="AS2276" s="13">
        <v>122345634</v>
      </c>
      <c r="AT2276" s="11">
        <v>42614</v>
      </c>
      <c r="AU2276" s="11">
        <v>42643</v>
      </c>
      <c r="AV2276" s="13">
        <v>694241269</v>
      </c>
      <c r="AW2276" s="13">
        <v>173560317</v>
      </c>
      <c r="AX2276" s="11">
        <v>42675</v>
      </c>
      <c r="AY2276" s="11">
        <v>42855</v>
      </c>
      <c r="AZ2276" s="13">
        <v>316159792</v>
      </c>
      <c r="BA2276" s="13">
        <v>79039948</v>
      </c>
      <c r="BB2276" s="11">
        <v>42545</v>
      </c>
      <c r="BC2276" s="11">
        <v>42855</v>
      </c>
      <c r="BD2276" s="13">
        <v>2104946758</v>
      </c>
      <c r="BE2276" s="13">
        <v>139833</v>
      </c>
      <c r="DZ2276" s="54">
        <v>2104946758</v>
      </c>
      <c r="EA2276" s="55">
        <v>526236689</v>
      </c>
    </row>
    <row r="2277" spans="1:131 16384:16384" ht="19.5" customHeight="1" x14ac:dyDescent="0.25">
      <c r="A2277" s="9">
        <v>1593</v>
      </c>
      <c r="B2277" s="10" t="s">
        <v>4648</v>
      </c>
      <c r="C2277" s="9" t="s">
        <v>4649</v>
      </c>
      <c r="E2277" s="9" t="s">
        <v>4650</v>
      </c>
      <c r="F2277" s="9" t="s">
        <v>4651</v>
      </c>
      <c r="H2277" s="9" t="s">
        <v>202</v>
      </c>
      <c r="I2277" s="9" t="s">
        <v>25</v>
      </c>
      <c r="J2277" s="129">
        <v>42607</v>
      </c>
      <c r="K2277" s="129">
        <v>42552</v>
      </c>
      <c r="L2277" s="129">
        <v>43054</v>
      </c>
      <c r="O2277" s="9">
        <v>28</v>
      </c>
      <c r="Q2277" s="9" t="s">
        <v>54</v>
      </c>
      <c r="R2277" s="13">
        <v>5350000</v>
      </c>
      <c r="S2277" s="13">
        <v>5350000</v>
      </c>
      <c r="T2277" s="13">
        <v>5350000</v>
      </c>
      <c r="U2277" s="13">
        <v>1337500</v>
      </c>
      <c r="AF2277" s="51">
        <f t="shared" si="31"/>
        <v>0</v>
      </c>
      <c r="XFD2277" s="9" t="s">
        <v>5136</v>
      </c>
    </row>
    <row r="2278" spans="1:131 16384:16384" ht="19.5" customHeight="1" x14ac:dyDescent="0.25">
      <c r="A2278" s="9">
        <v>1594</v>
      </c>
      <c r="B2278" s="10" t="s">
        <v>4652</v>
      </c>
      <c r="C2278" s="9" t="s">
        <v>4653</v>
      </c>
      <c r="E2278" s="9" t="s">
        <v>681</v>
      </c>
      <c r="F2278" s="9" t="s">
        <v>682</v>
      </c>
      <c r="H2278" s="9" t="s">
        <v>202</v>
      </c>
      <c r="I2278" s="9" t="s">
        <v>97</v>
      </c>
      <c r="J2278" s="129">
        <v>42583</v>
      </c>
      <c r="K2278" s="129">
        <v>42552</v>
      </c>
      <c r="L2278" s="129">
        <v>43079</v>
      </c>
      <c r="O2278" s="9">
        <v>29</v>
      </c>
      <c r="Q2278" s="9" t="s">
        <v>54</v>
      </c>
      <c r="R2278" s="13">
        <v>13280000</v>
      </c>
      <c r="S2278" s="13">
        <v>13280000</v>
      </c>
      <c r="T2278" s="13">
        <v>13280000</v>
      </c>
      <c r="U2278" s="13">
        <v>3320000</v>
      </c>
      <c r="AF2278" s="51">
        <f t="shared" si="31"/>
        <v>0</v>
      </c>
    </row>
    <row r="2279" spans="1:131 16384:16384" ht="19.5" customHeight="1" x14ac:dyDescent="0.25">
      <c r="A2279" s="9">
        <v>1595</v>
      </c>
      <c r="B2279" s="10" t="s">
        <v>4654</v>
      </c>
      <c r="C2279" s="9" t="s">
        <v>4655</v>
      </c>
      <c r="E2279" s="9" t="s">
        <v>4656</v>
      </c>
      <c r="F2279" s="9" t="s">
        <v>4657</v>
      </c>
      <c r="H2279" s="9" t="s">
        <v>202</v>
      </c>
      <c r="I2279" s="9" t="s">
        <v>78</v>
      </c>
      <c r="J2279" s="129">
        <v>42628</v>
      </c>
      <c r="K2279" s="129">
        <v>42550</v>
      </c>
      <c r="L2279" s="129">
        <v>42886</v>
      </c>
      <c r="O2279" s="9">
        <v>28</v>
      </c>
      <c r="Q2279" s="9" t="s">
        <v>54</v>
      </c>
      <c r="R2279" s="13">
        <v>5400000</v>
      </c>
      <c r="S2279" s="13">
        <v>5400000</v>
      </c>
      <c r="T2279" s="13">
        <v>5400000</v>
      </c>
      <c r="U2279" s="13">
        <v>1350000</v>
      </c>
      <c r="AF2279" s="51">
        <f t="shared" si="31"/>
        <v>0</v>
      </c>
      <c r="AH2279" s="11">
        <v>42593</v>
      </c>
      <c r="AI2279" s="11">
        <v>42886</v>
      </c>
      <c r="AJ2279" s="13">
        <v>5366000</v>
      </c>
      <c r="AK2279" s="13">
        <v>1341500</v>
      </c>
    </row>
    <row r="2280" spans="1:131 16384:16384" ht="19.5" customHeight="1" x14ac:dyDescent="0.25">
      <c r="A2280" s="9">
        <v>1596</v>
      </c>
      <c r="B2280" s="10" t="s">
        <v>4658</v>
      </c>
      <c r="C2280" s="9" t="s">
        <v>4659</v>
      </c>
      <c r="E2280" s="9" t="s">
        <v>4332</v>
      </c>
      <c r="F2280" s="9" t="s">
        <v>746</v>
      </c>
      <c r="H2280" s="9" t="s">
        <v>202</v>
      </c>
      <c r="I2280" s="9" t="s">
        <v>3761</v>
      </c>
      <c r="J2280" s="129">
        <v>42661</v>
      </c>
      <c r="K2280" s="129">
        <v>42566</v>
      </c>
      <c r="L2280" s="129">
        <v>42978</v>
      </c>
      <c r="O2280" s="9">
        <v>29</v>
      </c>
      <c r="Q2280" s="9" t="s">
        <v>54</v>
      </c>
      <c r="R2280" s="13">
        <v>160000000</v>
      </c>
      <c r="S2280" s="13">
        <v>160000000</v>
      </c>
      <c r="T2280" s="13">
        <v>160000000</v>
      </c>
      <c r="U2280" s="13">
        <v>40000000</v>
      </c>
      <c r="AF2280" s="51">
        <f t="shared" si="31"/>
        <v>0</v>
      </c>
      <c r="AH2280" s="11">
        <v>42614</v>
      </c>
      <c r="AI2280" s="11">
        <v>42643</v>
      </c>
      <c r="AJ2280" s="13">
        <v>7996486</v>
      </c>
      <c r="AK2280" s="13">
        <v>1999122</v>
      </c>
      <c r="AL2280" s="11">
        <v>42675</v>
      </c>
      <c r="AM2280" s="11">
        <v>42704</v>
      </c>
      <c r="AN2280" s="13">
        <v>104727251</v>
      </c>
      <c r="AO2280" s="13">
        <v>26181813</v>
      </c>
      <c r="AP2280" s="11">
        <v>42644</v>
      </c>
      <c r="AQ2280" s="11">
        <v>42674</v>
      </c>
      <c r="AR2280" s="13">
        <v>10559114</v>
      </c>
      <c r="AS2280" s="13">
        <v>2639779</v>
      </c>
      <c r="AT2280" s="11">
        <v>42705</v>
      </c>
      <c r="AU2280" s="11">
        <v>42735</v>
      </c>
      <c r="AV2280" s="13">
        <v>11434710</v>
      </c>
      <c r="AW2280" s="13">
        <v>2858678</v>
      </c>
      <c r="AX2280" s="11">
        <v>42736</v>
      </c>
      <c r="AY2280" s="11">
        <v>42766</v>
      </c>
      <c r="AZ2280" s="13">
        <v>1805167</v>
      </c>
      <c r="BA2280" s="13">
        <v>451292</v>
      </c>
      <c r="BB2280" s="11">
        <v>42767</v>
      </c>
      <c r="BC2280" s="11">
        <v>42794</v>
      </c>
      <c r="BD2280" s="13">
        <v>4909812</v>
      </c>
      <c r="BE2280" s="13">
        <v>1227453</v>
      </c>
      <c r="BF2280" s="11">
        <v>42795</v>
      </c>
      <c r="BG2280" s="11">
        <v>42825</v>
      </c>
      <c r="BH2280" s="13">
        <v>5262547</v>
      </c>
      <c r="BI2280" s="13">
        <v>1315637</v>
      </c>
      <c r="BJ2280" s="11">
        <v>42826</v>
      </c>
      <c r="BK2280" s="11">
        <v>42916</v>
      </c>
      <c r="BL2280" s="13">
        <v>12660690</v>
      </c>
      <c r="BM2280" s="13">
        <v>3165173</v>
      </c>
      <c r="BN2280" s="11">
        <v>42614</v>
      </c>
      <c r="BO2280" s="11">
        <v>42916</v>
      </c>
      <c r="BP2280" s="13">
        <v>160108730</v>
      </c>
      <c r="BQ2280" s="13">
        <v>161053</v>
      </c>
      <c r="DZ2280" s="54">
        <v>160108730</v>
      </c>
      <c r="EA2280" s="55">
        <v>40000000</v>
      </c>
    </row>
    <row r="2281" spans="1:131 16384:16384" ht="19.5" customHeight="1" x14ac:dyDescent="0.25">
      <c r="A2281" s="9">
        <v>1597</v>
      </c>
      <c r="B2281" s="10" t="s">
        <v>4660</v>
      </c>
      <c r="C2281" s="9" t="s">
        <v>4661</v>
      </c>
      <c r="E2281" s="9" t="s">
        <v>4399</v>
      </c>
      <c r="F2281" s="9" t="s">
        <v>4400</v>
      </c>
      <c r="H2281" s="9" t="s">
        <v>202</v>
      </c>
      <c r="I2281" s="9" t="s">
        <v>28</v>
      </c>
      <c r="J2281" s="129">
        <v>42579</v>
      </c>
      <c r="K2281" s="129">
        <v>42545</v>
      </c>
      <c r="L2281" s="129">
        <v>42735</v>
      </c>
      <c r="O2281" s="9">
        <v>29</v>
      </c>
      <c r="Q2281" s="9" t="s">
        <v>54</v>
      </c>
      <c r="R2281" s="13">
        <v>3000000</v>
      </c>
      <c r="S2281" s="13">
        <v>3000000</v>
      </c>
      <c r="T2281" s="13">
        <v>3000000</v>
      </c>
      <c r="U2281" s="13">
        <v>750000</v>
      </c>
      <c r="AF2281" s="51">
        <f t="shared" si="31"/>
        <v>0</v>
      </c>
      <c r="AH2281" s="11">
        <v>42545</v>
      </c>
      <c r="AI2281" s="11">
        <v>42735</v>
      </c>
      <c r="AJ2281" s="13">
        <v>1835203</v>
      </c>
      <c r="AK2281" s="13">
        <v>458801</v>
      </c>
    </row>
    <row r="2282" spans="1:131 16384:16384" ht="19.5" customHeight="1" x14ac:dyDescent="0.25">
      <c r="A2282" s="9">
        <v>1598</v>
      </c>
      <c r="B2282" s="10" t="s">
        <v>4662</v>
      </c>
      <c r="C2282" s="9" t="s">
        <v>4663</v>
      </c>
      <c r="E2282" s="9" t="s">
        <v>662</v>
      </c>
      <c r="F2282" s="9" t="s">
        <v>4039</v>
      </c>
      <c r="H2282" s="9" t="s">
        <v>202</v>
      </c>
      <c r="I2282" s="9" t="s">
        <v>78</v>
      </c>
      <c r="J2282" s="129">
        <v>42583</v>
      </c>
      <c r="K2282" s="129">
        <v>42529</v>
      </c>
      <c r="L2282" s="129">
        <v>42885</v>
      </c>
      <c r="O2282" s="9">
        <v>24</v>
      </c>
      <c r="Q2282" s="9" t="s">
        <v>61</v>
      </c>
      <c r="S2282" s="13">
        <v>266344214</v>
      </c>
      <c r="T2282" s="13">
        <v>266344214</v>
      </c>
      <c r="U2282" s="13">
        <v>66586054</v>
      </c>
      <c r="AF2282" s="51">
        <f t="shared" si="31"/>
        <v>0</v>
      </c>
      <c r="AH2282" s="11">
        <v>42583</v>
      </c>
      <c r="AI2282" s="11">
        <v>42704</v>
      </c>
      <c r="AJ2282" s="13">
        <v>313774542</v>
      </c>
      <c r="AK2282" s="13">
        <v>66586054</v>
      </c>
    </row>
    <row r="2283" spans="1:131 16384:16384" ht="19.5" customHeight="1" x14ac:dyDescent="0.25">
      <c r="A2283" s="9">
        <v>1599</v>
      </c>
      <c r="B2283" s="10" t="s">
        <v>4664</v>
      </c>
      <c r="C2283" s="9" t="s">
        <v>4665</v>
      </c>
      <c r="E2283" s="9" t="s">
        <v>1361</v>
      </c>
      <c r="F2283" s="9" t="s">
        <v>4666</v>
      </c>
      <c r="H2283" s="9" t="s">
        <v>202</v>
      </c>
      <c r="I2283" s="9" t="s">
        <v>78</v>
      </c>
      <c r="J2283" s="129">
        <v>42597</v>
      </c>
      <c r="K2283" s="129">
        <v>42562</v>
      </c>
      <c r="L2283" s="129">
        <v>42750</v>
      </c>
      <c r="O2283" s="9">
        <v>29</v>
      </c>
      <c r="Q2283" s="9" t="s">
        <v>54</v>
      </c>
      <c r="R2283" s="13">
        <v>10000000</v>
      </c>
      <c r="S2283" s="13">
        <v>10000000</v>
      </c>
      <c r="T2283" s="13">
        <v>10000000</v>
      </c>
      <c r="U2283" s="13">
        <v>2500000</v>
      </c>
      <c r="AF2283" s="51">
        <f t="shared" si="31"/>
        <v>0</v>
      </c>
      <c r="AG2283" s="45">
        <v>7000000</v>
      </c>
    </row>
    <row r="2284" spans="1:131 16384:16384" ht="19.5" customHeight="1" x14ac:dyDescent="0.25">
      <c r="A2284" s="9">
        <v>1600</v>
      </c>
      <c r="B2284" s="10" t="s">
        <v>4667</v>
      </c>
      <c r="C2284" s="9" t="s">
        <v>4668</v>
      </c>
      <c r="E2284" s="9" t="s">
        <v>4683</v>
      </c>
      <c r="F2284" s="9" t="s">
        <v>4669</v>
      </c>
      <c r="H2284" s="9" t="s">
        <v>202</v>
      </c>
      <c r="I2284" s="9" t="s">
        <v>25</v>
      </c>
      <c r="J2284" s="129">
        <v>42570</v>
      </c>
      <c r="K2284" s="129">
        <v>42501</v>
      </c>
      <c r="L2284" s="129">
        <v>42613</v>
      </c>
      <c r="O2284" s="9">
        <v>30</v>
      </c>
      <c r="Q2284" s="9" t="s">
        <v>54</v>
      </c>
      <c r="R2284" s="13">
        <v>10700000</v>
      </c>
      <c r="S2284" s="13">
        <v>10700000</v>
      </c>
      <c r="T2284" s="13">
        <v>10700000</v>
      </c>
      <c r="U2284" s="13">
        <v>2675000</v>
      </c>
      <c r="AF2284" s="51">
        <f t="shared" ref="AF2284:AF2375" si="32">SUM(V2284:AE2284)</f>
        <v>0</v>
      </c>
      <c r="AH2284" s="11">
        <v>42552</v>
      </c>
      <c r="AI2284" s="11">
        <v>42613</v>
      </c>
      <c r="AJ2284" s="13">
        <v>10868574</v>
      </c>
      <c r="AK2284" s="13">
        <v>2675000</v>
      </c>
    </row>
    <row r="2285" spans="1:131 16384:16384" s="18" customFormat="1" ht="19.5" customHeight="1" x14ac:dyDescent="0.25">
      <c r="A2285" s="18">
        <v>1600</v>
      </c>
      <c r="B2285" s="17" t="s">
        <v>4667</v>
      </c>
      <c r="C2285" s="18" t="s">
        <v>5047</v>
      </c>
      <c r="D2285" s="19">
        <v>42753</v>
      </c>
      <c r="G2285" s="19"/>
      <c r="J2285" s="130"/>
      <c r="K2285" s="130"/>
      <c r="L2285" s="130"/>
      <c r="R2285" s="20"/>
      <c r="S2285" s="20"/>
      <c r="T2285" s="20"/>
      <c r="U2285" s="20"/>
      <c r="V2285" s="20"/>
      <c r="W2285" s="20"/>
      <c r="X2285" s="20"/>
      <c r="Y2285" s="20"/>
      <c r="Z2285" s="20"/>
      <c r="AA2285" s="20"/>
      <c r="AB2285" s="20"/>
      <c r="AC2285" s="20"/>
      <c r="AD2285" s="20"/>
      <c r="AE2285" s="20"/>
      <c r="AF2285" s="80"/>
      <c r="AG2285" s="46"/>
      <c r="AH2285" s="19"/>
      <c r="AI2285" s="19"/>
      <c r="AJ2285" s="20"/>
      <c r="AK2285" s="20"/>
      <c r="AL2285" s="19"/>
      <c r="AM2285" s="19"/>
      <c r="AN2285" s="20"/>
      <c r="AO2285" s="20"/>
      <c r="AP2285" s="19"/>
      <c r="AQ2285" s="19"/>
      <c r="AR2285" s="20"/>
      <c r="AS2285" s="20"/>
      <c r="AT2285" s="19"/>
      <c r="AU2285" s="19"/>
      <c r="AV2285" s="20"/>
      <c r="AW2285" s="20"/>
      <c r="AX2285" s="19"/>
      <c r="AY2285" s="19"/>
      <c r="AZ2285" s="20"/>
      <c r="BA2285" s="20"/>
      <c r="BB2285" s="19"/>
      <c r="BC2285" s="19"/>
      <c r="BD2285" s="20"/>
      <c r="BE2285" s="20"/>
      <c r="BF2285" s="19"/>
      <c r="BG2285" s="19"/>
      <c r="BH2285" s="20"/>
      <c r="BI2285" s="20"/>
      <c r="BJ2285" s="19"/>
      <c r="BK2285" s="19"/>
      <c r="BL2285" s="20"/>
      <c r="BM2285" s="20"/>
      <c r="BN2285" s="19"/>
      <c r="BO2285" s="19"/>
      <c r="BP2285" s="20"/>
      <c r="BQ2285" s="20"/>
      <c r="BT2285" s="20"/>
      <c r="BU2285" s="20"/>
      <c r="BX2285" s="20"/>
      <c r="BY2285" s="20"/>
      <c r="CB2285" s="20"/>
      <c r="CC2285" s="20"/>
      <c r="CF2285" s="20"/>
      <c r="CG2285" s="20"/>
      <c r="CJ2285" s="20"/>
      <c r="CK2285" s="20"/>
      <c r="CN2285" s="20"/>
      <c r="CO2285" s="20"/>
      <c r="CP2285" s="19"/>
      <c r="CQ2285" s="19"/>
      <c r="CR2285" s="20"/>
      <c r="CS2285" s="20"/>
      <c r="CT2285" s="19"/>
      <c r="CU2285" s="19"/>
      <c r="CV2285" s="20"/>
      <c r="CW2285" s="20"/>
      <c r="CX2285" s="96"/>
      <c r="CY2285" s="96"/>
      <c r="CZ2285" s="20"/>
      <c r="DA2285" s="20"/>
      <c r="DB2285" s="96"/>
      <c r="DC2285" s="96"/>
      <c r="DD2285" s="20"/>
      <c r="DE2285" s="20"/>
      <c r="DF2285" s="96"/>
      <c r="DG2285" s="96"/>
      <c r="DH2285" s="20"/>
      <c r="DI2285" s="20"/>
      <c r="DJ2285" s="96"/>
      <c r="DK2285" s="96"/>
      <c r="DL2285" s="20"/>
      <c r="DM2285" s="20"/>
      <c r="DN2285" s="96"/>
      <c r="DO2285" s="96"/>
      <c r="DP2285" s="20"/>
      <c r="DQ2285" s="20"/>
      <c r="DR2285" s="96"/>
      <c r="DS2285" s="96"/>
      <c r="DT2285" s="20"/>
      <c r="DU2285" s="20"/>
      <c r="DV2285" s="96"/>
      <c r="DW2285" s="96"/>
      <c r="DX2285" s="20"/>
      <c r="DY2285" s="20"/>
      <c r="DZ2285" s="56"/>
      <c r="EA2285" s="57"/>
    </row>
    <row r="2286" spans="1:131 16384:16384" ht="19.5" customHeight="1" x14ac:dyDescent="0.25">
      <c r="A2286" s="9">
        <v>1601</v>
      </c>
      <c r="B2286" s="10" t="s">
        <v>4670</v>
      </c>
      <c r="C2286" s="9" t="s">
        <v>4671</v>
      </c>
      <c r="E2286" s="9" t="s">
        <v>2511</v>
      </c>
      <c r="F2286" s="9" t="s">
        <v>525</v>
      </c>
      <c r="H2286" s="9" t="s">
        <v>202</v>
      </c>
      <c r="I2286" s="9" t="s">
        <v>4672</v>
      </c>
      <c r="J2286" s="129">
        <v>42614</v>
      </c>
      <c r="K2286" s="129">
        <v>42604</v>
      </c>
      <c r="L2286" s="129">
        <v>42886</v>
      </c>
      <c r="O2286" s="9">
        <v>31</v>
      </c>
      <c r="Q2286" s="9" t="s">
        <v>54</v>
      </c>
      <c r="R2286" s="13">
        <v>21000000</v>
      </c>
      <c r="S2286" s="13">
        <v>21000000</v>
      </c>
      <c r="T2286" s="13">
        <v>21000000</v>
      </c>
      <c r="U2286" s="13">
        <v>5250000</v>
      </c>
      <c r="AF2286" s="51">
        <f t="shared" si="32"/>
        <v>0</v>
      </c>
    </row>
    <row r="2287" spans="1:131 16384:16384" ht="19.5" customHeight="1" x14ac:dyDescent="0.25">
      <c r="A2287" s="9">
        <v>1602</v>
      </c>
      <c r="B2287" s="10" t="s">
        <v>4673</v>
      </c>
      <c r="C2287" s="9" t="s">
        <v>4674</v>
      </c>
      <c r="E2287" s="9" t="s">
        <v>4675</v>
      </c>
      <c r="F2287" s="9" t="s">
        <v>4676</v>
      </c>
      <c r="H2287" s="9" t="s">
        <v>202</v>
      </c>
      <c r="I2287" s="9" t="s">
        <v>78</v>
      </c>
      <c r="J2287" s="129">
        <v>42633</v>
      </c>
      <c r="K2287" s="129">
        <v>42625</v>
      </c>
      <c r="L2287" s="129">
        <v>42870</v>
      </c>
      <c r="O2287" s="9">
        <v>28</v>
      </c>
      <c r="Q2287" s="9" t="s">
        <v>54</v>
      </c>
      <c r="R2287" s="13">
        <v>32000000</v>
      </c>
      <c r="S2287" s="13">
        <v>32000000</v>
      </c>
      <c r="T2287" s="13">
        <v>32000000</v>
      </c>
      <c r="U2287" s="13">
        <v>8000000</v>
      </c>
      <c r="AF2287" s="51">
        <f t="shared" si="32"/>
        <v>0</v>
      </c>
      <c r="AG2287" s="45">
        <v>15000000</v>
      </c>
      <c r="AH2287" s="11">
        <v>42625</v>
      </c>
      <c r="AI2287" s="11">
        <v>42870</v>
      </c>
      <c r="AJ2287" s="13">
        <v>31800000</v>
      </c>
      <c r="AK2287" s="13">
        <v>7950000</v>
      </c>
    </row>
    <row r="2288" spans="1:131 16384:16384" ht="19.5" customHeight="1" x14ac:dyDescent="0.25">
      <c r="A2288" s="9">
        <v>1603</v>
      </c>
      <c r="B2288" s="10" t="s">
        <v>4677</v>
      </c>
      <c r="C2288" s="9" t="s">
        <v>4678</v>
      </c>
      <c r="E2288" s="9" t="s">
        <v>4679</v>
      </c>
      <c r="F2288" s="9" t="s">
        <v>4680</v>
      </c>
      <c r="H2288" s="9" t="s">
        <v>202</v>
      </c>
      <c r="I2288" s="9" t="s">
        <v>97</v>
      </c>
      <c r="J2288" s="129">
        <v>42623</v>
      </c>
      <c r="K2288" s="129">
        <v>42592</v>
      </c>
      <c r="L2288" s="129">
        <v>43080</v>
      </c>
      <c r="O2288" s="9">
        <v>29</v>
      </c>
      <c r="Q2288" s="9" t="s">
        <v>54</v>
      </c>
      <c r="R2288" s="13">
        <v>4500000</v>
      </c>
      <c r="S2288" s="13">
        <v>4500000</v>
      </c>
      <c r="T2288" s="13">
        <v>4500000</v>
      </c>
      <c r="U2288" s="13">
        <v>1125000</v>
      </c>
      <c r="AF2288" s="51">
        <f t="shared" si="32"/>
        <v>0</v>
      </c>
      <c r="AH2288" s="11">
        <v>42623</v>
      </c>
      <c r="AI2288" s="11">
        <v>42840</v>
      </c>
      <c r="AJ2288" s="13">
        <v>4499585</v>
      </c>
      <c r="AK2288" s="13">
        <v>1124896</v>
      </c>
    </row>
    <row r="2289" spans="1:131" s="18" customFormat="1" ht="19.5" customHeight="1" x14ac:dyDescent="0.25">
      <c r="A2289" s="18">
        <v>1603</v>
      </c>
      <c r="B2289" s="17" t="s">
        <v>4677</v>
      </c>
      <c r="C2289" s="18" t="s">
        <v>4678</v>
      </c>
      <c r="D2289" s="19">
        <v>42822</v>
      </c>
      <c r="G2289" s="19"/>
      <c r="J2289" s="130"/>
      <c r="K2289" s="130"/>
      <c r="L2289" s="130">
        <v>42840</v>
      </c>
      <c r="R2289" s="20"/>
      <c r="S2289" s="20"/>
      <c r="T2289" s="20"/>
      <c r="U2289" s="20"/>
      <c r="V2289" s="20"/>
      <c r="W2289" s="20"/>
      <c r="X2289" s="20"/>
      <c r="Y2289" s="20"/>
      <c r="Z2289" s="20"/>
      <c r="AA2289" s="20"/>
      <c r="AB2289" s="20"/>
      <c r="AC2289" s="20"/>
      <c r="AD2289" s="20"/>
      <c r="AE2289" s="20"/>
      <c r="AF2289" s="80"/>
      <c r="AG2289" s="46"/>
      <c r="AH2289" s="19"/>
      <c r="AI2289" s="19"/>
      <c r="AJ2289" s="20"/>
      <c r="AK2289" s="20"/>
      <c r="AL2289" s="19"/>
      <c r="AM2289" s="19"/>
      <c r="AN2289" s="20"/>
      <c r="AO2289" s="20"/>
      <c r="AP2289" s="19"/>
      <c r="AQ2289" s="19"/>
      <c r="AR2289" s="20"/>
      <c r="AS2289" s="20"/>
      <c r="AT2289" s="19"/>
      <c r="AU2289" s="19"/>
      <c r="AV2289" s="20"/>
      <c r="AW2289" s="20"/>
      <c r="AX2289" s="19"/>
      <c r="AY2289" s="19"/>
      <c r="AZ2289" s="20"/>
      <c r="BA2289" s="20"/>
      <c r="BB2289" s="19"/>
      <c r="BC2289" s="19"/>
      <c r="BD2289" s="20"/>
      <c r="BE2289" s="20"/>
      <c r="BF2289" s="19"/>
      <c r="BG2289" s="19"/>
      <c r="BH2289" s="20"/>
      <c r="BI2289" s="20"/>
      <c r="BJ2289" s="19"/>
      <c r="BK2289" s="19"/>
      <c r="BL2289" s="20"/>
      <c r="BM2289" s="20"/>
      <c r="BN2289" s="19"/>
      <c r="BO2289" s="19"/>
      <c r="BP2289" s="20"/>
      <c r="BQ2289" s="20"/>
      <c r="BT2289" s="20"/>
      <c r="BU2289" s="20"/>
      <c r="BX2289" s="20"/>
      <c r="BY2289" s="20"/>
      <c r="CB2289" s="20"/>
      <c r="CC2289" s="20"/>
      <c r="CF2289" s="20"/>
      <c r="CG2289" s="20"/>
      <c r="CJ2289" s="20"/>
      <c r="CK2289" s="20"/>
      <c r="CN2289" s="20"/>
      <c r="CO2289" s="20"/>
      <c r="CP2289" s="19"/>
      <c r="CQ2289" s="19"/>
      <c r="CR2289" s="20"/>
      <c r="CS2289" s="20"/>
      <c r="CT2289" s="19"/>
      <c r="CU2289" s="19"/>
      <c r="CV2289" s="20"/>
      <c r="CW2289" s="20"/>
      <c r="CX2289" s="96"/>
      <c r="CY2289" s="96"/>
      <c r="CZ2289" s="20"/>
      <c r="DA2289" s="20"/>
      <c r="DB2289" s="96"/>
      <c r="DC2289" s="96"/>
      <c r="DD2289" s="20"/>
      <c r="DE2289" s="20"/>
      <c r="DF2289" s="96"/>
      <c r="DG2289" s="96"/>
      <c r="DH2289" s="20"/>
      <c r="DI2289" s="20"/>
      <c r="DJ2289" s="96"/>
      <c r="DK2289" s="96"/>
      <c r="DL2289" s="20"/>
      <c r="DM2289" s="20"/>
      <c r="DN2289" s="96"/>
      <c r="DO2289" s="96"/>
      <c r="DP2289" s="20"/>
      <c r="DQ2289" s="20"/>
      <c r="DR2289" s="96"/>
      <c r="DS2289" s="96"/>
      <c r="DT2289" s="20"/>
      <c r="DU2289" s="20"/>
      <c r="DV2289" s="96"/>
      <c r="DW2289" s="96"/>
      <c r="DX2289" s="20"/>
      <c r="DY2289" s="20"/>
      <c r="DZ2289" s="56"/>
      <c r="EA2289" s="57"/>
    </row>
    <row r="2290" spans="1:131" ht="19.5" customHeight="1" x14ac:dyDescent="0.25">
      <c r="A2290" s="9">
        <v>1604</v>
      </c>
      <c r="B2290" s="10" t="s">
        <v>4681</v>
      </c>
      <c r="C2290" s="9" t="s">
        <v>4682</v>
      </c>
      <c r="E2290" s="9" t="s">
        <v>196</v>
      </c>
      <c r="F2290" s="9" t="s">
        <v>4431</v>
      </c>
      <c r="H2290" s="9" t="s">
        <v>202</v>
      </c>
      <c r="I2290" s="9" t="s">
        <v>78</v>
      </c>
      <c r="J2290" s="129">
        <v>42639</v>
      </c>
      <c r="K2290" s="129">
        <v>42633</v>
      </c>
      <c r="L2290" s="129">
        <v>42825</v>
      </c>
      <c r="O2290" s="9">
        <v>28</v>
      </c>
      <c r="Q2290" s="9" t="s">
        <v>54</v>
      </c>
      <c r="R2290" s="13">
        <v>10000000</v>
      </c>
      <c r="S2290" s="13">
        <v>10000000</v>
      </c>
      <c r="T2290" s="13">
        <v>10000000</v>
      </c>
      <c r="U2290" s="13">
        <v>2500000</v>
      </c>
      <c r="AF2290" s="51">
        <f t="shared" si="32"/>
        <v>0</v>
      </c>
      <c r="AG2290" s="45">
        <v>7500000</v>
      </c>
      <c r="AH2290" s="11">
        <v>42633</v>
      </c>
      <c r="AI2290" s="11">
        <v>42825</v>
      </c>
      <c r="AJ2290" s="13">
        <v>10011840</v>
      </c>
      <c r="AK2290" s="13">
        <v>2500000</v>
      </c>
    </row>
    <row r="2291" spans="1:131" ht="19.5" customHeight="1" x14ac:dyDescent="0.25">
      <c r="A2291" s="9">
        <v>1605</v>
      </c>
      <c r="B2291" s="10" t="s">
        <v>4684</v>
      </c>
      <c r="C2291" s="9" t="s">
        <v>646</v>
      </c>
      <c r="E2291" s="9" t="s">
        <v>3600</v>
      </c>
      <c r="F2291" s="9" t="s">
        <v>4685</v>
      </c>
      <c r="H2291" s="9" t="s">
        <v>906</v>
      </c>
      <c r="I2291" s="9" t="s">
        <v>28</v>
      </c>
      <c r="M2291" s="9" t="s">
        <v>20</v>
      </c>
      <c r="O2291" s="9">
        <v>29</v>
      </c>
      <c r="AF2291" s="51">
        <f t="shared" si="32"/>
        <v>0</v>
      </c>
    </row>
    <row r="2292" spans="1:131" ht="19.5" customHeight="1" x14ac:dyDescent="0.25">
      <c r="A2292" s="9">
        <v>1606</v>
      </c>
      <c r="B2292" s="10" t="s">
        <v>4686</v>
      </c>
      <c r="C2292" s="9" t="s">
        <v>4687</v>
      </c>
      <c r="E2292" s="9" t="s">
        <v>4691</v>
      </c>
      <c r="F2292" s="9" t="s">
        <v>4690</v>
      </c>
      <c r="H2292" s="9" t="s">
        <v>906</v>
      </c>
      <c r="I2292" s="9" t="s">
        <v>25</v>
      </c>
      <c r="M2292" s="9" t="s">
        <v>335</v>
      </c>
      <c r="O2292" s="9">
        <v>26</v>
      </c>
      <c r="AF2292" s="51">
        <f t="shared" si="32"/>
        <v>0</v>
      </c>
    </row>
    <row r="2293" spans="1:131" ht="19.5" customHeight="1" x14ac:dyDescent="0.25">
      <c r="A2293" s="9">
        <v>1607</v>
      </c>
      <c r="B2293" s="10" t="s">
        <v>4688</v>
      </c>
      <c r="C2293" s="9" t="s">
        <v>4689</v>
      </c>
      <c r="E2293" s="9" t="s">
        <v>5717</v>
      </c>
      <c r="F2293" s="9" t="s">
        <v>4063</v>
      </c>
      <c r="H2293" s="9" t="s">
        <v>202</v>
      </c>
      <c r="I2293" s="9" t="s">
        <v>25</v>
      </c>
      <c r="J2293" s="129">
        <v>42602</v>
      </c>
      <c r="K2293" s="129">
        <v>42601</v>
      </c>
      <c r="L2293" s="129">
        <v>42719</v>
      </c>
      <c r="M2293" s="9" t="s">
        <v>20</v>
      </c>
      <c r="O2293" s="9">
        <v>30</v>
      </c>
      <c r="Q2293" s="9" t="s">
        <v>54</v>
      </c>
      <c r="R2293" s="13">
        <v>2856500</v>
      </c>
      <c r="S2293" s="13">
        <v>2856500</v>
      </c>
      <c r="T2293" s="13">
        <v>2856500</v>
      </c>
      <c r="U2293" s="13">
        <v>714125</v>
      </c>
      <c r="V2293" s="13">
        <v>1875000</v>
      </c>
      <c r="AF2293" s="51">
        <f t="shared" si="32"/>
        <v>1875000</v>
      </c>
      <c r="AH2293" s="11">
        <v>42601</v>
      </c>
      <c r="AI2293" s="11">
        <v>42719</v>
      </c>
      <c r="AJ2293" s="13">
        <v>2512097</v>
      </c>
      <c r="AK2293" s="13">
        <v>628024</v>
      </c>
      <c r="AL2293" s="11">
        <v>42474</v>
      </c>
      <c r="AM2293" s="11">
        <v>42719</v>
      </c>
      <c r="AN2293" s="13">
        <v>440690</v>
      </c>
      <c r="AO2293" s="13">
        <v>86101</v>
      </c>
    </row>
    <row r="2294" spans="1:131" s="18" customFormat="1" ht="19.5" customHeight="1" x14ac:dyDescent="0.25">
      <c r="A2294" s="18">
        <v>1607</v>
      </c>
      <c r="B2294" s="17" t="s">
        <v>4688</v>
      </c>
      <c r="C2294" s="18" t="s">
        <v>4689</v>
      </c>
      <c r="D2294" s="19">
        <v>43039</v>
      </c>
      <c r="G2294" s="19"/>
      <c r="J2294" s="130">
        <v>42467</v>
      </c>
      <c r="K2294" s="130"/>
      <c r="L2294" s="130"/>
      <c r="R2294" s="20"/>
      <c r="S2294" s="20"/>
      <c r="T2294" s="20"/>
      <c r="U2294" s="20"/>
      <c r="V2294" s="20"/>
      <c r="W2294" s="20"/>
      <c r="X2294" s="20"/>
      <c r="Y2294" s="20"/>
      <c r="Z2294" s="20"/>
      <c r="AA2294" s="20"/>
      <c r="AB2294" s="20"/>
      <c r="AC2294" s="20"/>
      <c r="AD2294" s="20"/>
      <c r="AE2294" s="20"/>
      <c r="AF2294" s="80"/>
      <c r="AG2294" s="46"/>
      <c r="AH2294" s="19"/>
      <c r="AI2294" s="19"/>
      <c r="AJ2294" s="20"/>
      <c r="AK2294" s="20"/>
      <c r="AL2294" s="19"/>
      <c r="AM2294" s="19"/>
      <c r="AN2294" s="20"/>
      <c r="AO2294" s="20"/>
      <c r="AP2294" s="19"/>
      <c r="AQ2294" s="19"/>
      <c r="AR2294" s="20"/>
      <c r="AS2294" s="20"/>
      <c r="AT2294" s="19"/>
      <c r="AU2294" s="19"/>
      <c r="AV2294" s="20"/>
      <c r="AW2294" s="20"/>
      <c r="AX2294" s="19"/>
      <c r="AY2294" s="19"/>
      <c r="AZ2294" s="20"/>
      <c r="BA2294" s="20"/>
      <c r="BB2294" s="19"/>
      <c r="BC2294" s="19"/>
      <c r="BD2294" s="20"/>
      <c r="BE2294" s="20"/>
      <c r="BF2294" s="19"/>
      <c r="BG2294" s="19"/>
      <c r="BH2294" s="20"/>
      <c r="BI2294" s="20"/>
      <c r="BJ2294" s="19"/>
      <c r="BK2294" s="19"/>
      <c r="BL2294" s="20"/>
      <c r="BM2294" s="20"/>
      <c r="BN2294" s="19"/>
      <c r="BO2294" s="19"/>
      <c r="BP2294" s="20"/>
      <c r="BQ2294" s="20"/>
      <c r="BT2294" s="20"/>
      <c r="BU2294" s="20"/>
      <c r="BX2294" s="20"/>
      <c r="BY2294" s="20"/>
      <c r="CB2294" s="20"/>
      <c r="CC2294" s="20"/>
      <c r="CF2294" s="20"/>
      <c r="CG2294" s="20"/>
      <c r="CJ2294" s="20"/>
      <c r="CK2294" s="20"/>
      <c r="CN2294" s="20"/>
      <c r="CO2294" s="20"/>
      <c r="CP2294" s="19"/>
      <c r="CQ2294" s="19"/>
      <c r="CR2294" s="20"/>
      <c r="CS2294" s="20"/>
      <c r="CT2294" s="19"/>
      <c r="CU2294" s="19"/>
      <c r="CV2294" s="20"/>
      <c r="CW2294" s="20"/>
      <c r="CX2294" s="96"/>
      <c r="CY2294" s="96"/>
      <c r="CZ2294" s="20"/>
      <c r="DA2294" s="20"/>
      <c r="DB2294" s="96"/>
      <c r="DC2294" s="96"/>
      <c r="DD2294" s="20"/>
      <c r="DE2294" s="20"/>
      <c r="DF2294" s="96"/>
      <c r="DG2294" s="96"/>
      <c r="DH2294" s="20"/>
      <c r="DI2294" s="20"/>
      <c r="DJ2294" s="96"/>
      <c r="DK2294" s="96"/>
      <c r="DL2294" s="20"/>
      <c r="DM2294" s="20"/>
      <c r="DN2294" s="96"/>
      <c r="DO2294" s="96"/>
      <c r="DP2294" s="20"/>
      <c r="DQ2294" s="20"/>
      <c r="DR2294" s="96"/>
      <c r="DS2294" s="96"/>
      <c r="DT2294" s="20"/>
      <c r="DU2294" s="20"/>
      <c r="DV2294" s="96"/>
      <c r="DW2294" s="96"/>
      <c r="DX2294" s="20"/>
      <c r="DY2294" s="20"/>
      <c r="DZ2294" s="56"/>
      <c r="EA2294" s="57"/>
    </row>
    <row r="2295" spans="1:131" ht="19.5" customHeight="1" x14ac:dyDescent="0.25">
      <c r="A2295" s="9">
        <v>1608</v>
      </c>
      <c r="B2295" s="10" t="s">
        <v>4696</v>
      </c>
      <c r="C2295" s="9" t="s">
        <v>4697</v>
      </c>
      <c r="E2295" s="9" t="s">
        <v>681</v>
      </c>
      <c r="F2295" s="9" t="s">
        <v>682</v>
      </c>
      <c r="H2295" s="9" t="s">
        <v>202</v>
      </c>
      <c r="I2295" s="9" t="s">
        <v>25</v>
      </c>
      <c r="J2295" s="129">
        <v>42186</v>
      </c>
      <c r="K2295" s="129">
        <v>42125</v>
      </c>
      <c r="L2295" s="129">
        <v>42613</v>
      </c>
      <c r="O2295" s="9">
        <v>28</v>
      </c>
      <c r="Q2295" s="9" t="s">
        <v>54</v>
      </c>
      <c r="R2295" s="13">
        <v>12000000</v>
      </c>
      <c r="S2295" s="13">
        <v>12000000</v>
      </c>
      <c r="T2295" s="13">
        <v>12000000</v>
      </c>
      <c r="U2295" s="13">
        <v>3000000</v>
      </c>
      <c r="AF2295" s="51">
        <f t="shared" si="32"/>
        <v>0</v>
      </c>
      <c r="AG2295" s="45">
        <v>9000000</v>
      </c>
      <c r="AH2295" s="11">
        <v>42186</v>
      </c>
      <c r="AI2295" s="11">
        <v>42613</v>
      </c>
      <c r="AJ2295" s="13">
        <v>12000000</v>
      </c>
      <c r="AK2295" s="13">
        <v>3000000</v>
      </c>
    </row>
    <row r="2296" spans="1:131" ht="24" customHeight="1" x14ac:dyDescent="0.25">
      <c r="A2296" s="9">
        <v>1609</v>
      </c>
      <c r="B2296" s="10" t="s">
        <v>4701</v>
      </c>
      <c r="C2296" s="9" t="s">
        <v>4702</v>
      </c>
      <c r="E2296" s="9" t="s">
        <v>2232</v>
      </c>
      <c r="F2296" s="9" t="s">
        <v>4715</v>
      </c>
      <c r="H2296" s="9" t="s">
        <v>906</v>
      </c>
      <c r="I2296" s="9" t="s">
        <v>25</v>
      </c>
      <c r="M2296" s="9" t="s">
        <v>20</v>
      </c>
      <c r="O2296" s="9">
        <v>27</v>
      </c>
      <c r="AF2296" s="51">
        <f t="shared" si="32"/>
        <v>0</v>
      </c>
    </row>
    <row r="2297" spans="1:131" ht="19.5" customHeight="1" x14ac:dyDescent="0.25">
      <c r="A2297" s="9">
        <v>1610</v>
      </c>
      <c r="B2297" s="10" t="s">
        <v>4703</v>
      </c>
      <c r="C2297" s="9" t="s">
        <v>4704</v>
      </c>
      <c r="E2297" s="9" t="s">
        <v>2232</v>
      </c>
      <c r="F2297" s="9" t="s">
        <v>4715</v>
      </c>
      <c r="H2297" s="9" t="s">
        <v>906</v>
      </c>
      <c r="I2297" s="9" t="s">
        <v>25</v>
      </c>
      <c r="M2297" s="9" t="s">
        <v>20</v>
      </c>
      <c r="O2297" s="9">
        <v>28</v>
      </c>
      <c r="AF2297" s="51">
        <f t="shared" si="32"/>
        <v>0</v>
      </c>
    </row>
    <row r="2298" spans="1:131" ht="19.5" customHeight="1" x14ac:dyDescent="0.25">
      <c r="A2298" s="9">
        <v>1611</v>
      </c>
      <c r="B2298" s="10" t="s">
        <v>4705</v>
      </c>
      <c r="C2298" s="9" t="s">
        <v>4706</v>
      </c>
      <c r="E2298" s="9" t="s">
        <v>2232</v>
      </c>
      <c r="F2298" s="9" t="s">
        <v>4715</v>
      </c>
      <c r="H2298" s="9" t="s">
        <v>906</v>
      </c>
      <c r="I2298" s="9" t="s">
        <v>25</v>
      </c>
      <c r="M2298" s="9" t="s">
        <v>20</v>
      </c>
      <c r="O2298" s="9">
        <v>27</v>
      </c>
      <c r="AF2298" s="51">
        <f t="shared" si="32"/>
        <v>0</v>
      </c>
    </row>
    <row r="2299" spans="1:131" ht="19.5" customHeight="1" x14ac:dyDescent="0.25">
      <c r="A2299" s="9">
        <v>1612</v>
      </c>
      <c r="B2299" s="10" t="s">
        <v>4707</v>
      </c>
      <c r="C2299" s="9" t="s">
        <v>4708</v>
      </c>
      <c r="E2299" s="9" t="s">
        <v>2232</v>
      </c>
      <c r="F2299" s="9" t="s">
        <v>4715</v>
      </c>
      <c r="H2299" s="9" t="s">
        <v>906</v>
      </c>
      <c r="I2299" s="9" t="s">
        <v>25</v>
      </c>
      <c r="M2299" s="9" t="s">
        <v>20</v>
      </c>
      <c r="O2299" s="9">
        <v>26</v>
      </c>
      <c r="AF2299" s="51">
        <f t="shared" si="32"/>
        <v>0</v>
      </c>
    </row>
    <row r="2300" spans="1:131" ht="19.5" customHeight="1" x14ac:dyDescent="0.25">
      <c r="A2300" s="9">
        <v>1613</v>
      </c>
      <c r="B2300" s="10" t="s">
        <v>4709</v>
      </c>
      <c r="C2300" s="9" t="s">
        <v>4710</v>
      </c>
      <c r="E2300" s="9" t="s">
        <v>2232</v>
      </c>
      <c r="F2300" s="9" t="s">
        <v>4715</v>
      </c>
      <c r="H2300" s="9" t="s">
        <v>906</v>
      </c>
      <c r="I2300" s="9" t="s">
        <v>25</v>
      </c>
      <c r="M2300" s="9" t="s">
        <v>20</v>
      </c>
      <c r="O2300" s="9">
        <v>28</v>
      </c>
      <c r="AF2300" s="51">
        <f t="shared" si="32"/>
        <v>0</v>
      </c>
    </row>
    <row r="2301" spans="1:131" ht="19.5" customHeight="1" x14ac:dyDescent="0.25">
      <c r="A2301" s="9">
        <v>1614</v>
      </c>
      <c r="B2301" s="10" t="s">
        <v>4711</v>
      </c>
      <c r="C2301" s="9" t="s">
        <v>4712</v>
      </c>
      <c r="E2301" s="9" t="s">
        <v>2232</v>
      </c>
      <c r="F2301" s="9" t="s">
        <v>4715</v>
      </c>
      <c r="H2301" s="9" t="s">
        <v>906</v>
      </c>
      <c r="I2301" s="9" t="s">
        <v>25</v>
      </c>
      <c r="M2301" s="9" t="s">
        <v>20</v>
      </c>
      <c r="O2301" s="9">
        <v>27</v>
      </c>
      <c r="AF2301" s="51">
        <f t="shared" si="32"/>
        <v>0</v>
      </c>
    </row>
    <row r="2302" spans="1:131" ht="19.5" customHeight="1" x14ac:dyDescent="0.25">
      <c r="A2302" s="9">
        <v>1615</v>
      </c>
      <c r="B2302" s="10" t="s">
        <v>4713</v>
      </c>
      <c r="C2302" s="9" t="s">
        <v>4714</v>
      </c>
      <c r="E2302" s="9" t="s">
        <v>3316</v>
      </c>
      <c r="F2302" s="9" t="s">
        <v>4325</v>
      </c>
      <c r="H2302" s="9" t="s">
        <v>202</v>
      </c>
      <c r="I2302" s="9" t="s">
        <v>97</v>
      </c>
      <c r="J2302" s="129">
        <v>42632</v>
      </c>
      <c r="K2302" s="129">
        <v>42561</v>
      </c>
      <c r="L2302" s="129">
        <v>42714</v>
      </c>
      <c r="M2302" s="9" t="s">
        <v>20</v>
      </c>
      <c r="O2302" s="9">
        <v>32</v>
      </c>
      <c r="Q2302" s="9" t="s">
        <v>54</v>
      </c>
      <c r="R2302" s="13">
        <v>24000000</v>
      </c>
      <c r="S2302" s="13">
        <v>24000000</v>
      </c>
      <c r="T2302" s="13">
        <v>24000000</v>
      </c>
      <c r="U2302" s="13">
        <v>6000000</v>
      </c>
      <c r="AF2302" s="51">
        <f t="shared" si="32"/>
        <v>0</v>
      </c>
      <c r="AG2302" s="45">
        <v>12000000</v>
      </c>
      <c r="AH2302" s="11">
        <v>42561</v>
      </c>
      <c r="AI2302" s="11">
        <v>42735</v>
      </c>
      <c r="AJ2302" s="13">
        <v>15528907</v>
      </c>
      <c r="AK2302" s="13">
        <v>3882227</v>
      </c>
      <c r="AL2302" s="11">
        <v>42736</v>
      </c>
      <c r="AM2302" s="11">
        <v>43008</v>
      </c>
      <c r="AN2302" s="13">
        <v>8471092</v>
      </c>
      <c r="AO2302" s="13">
        <v>2117773</v>
      </c>
    </row>
    <row r="2303" spans="1:131" s="18" customFormat="1" ht="19.5" customHeight="1" x14ac:dyDescent="0.25">
      <c r="A2303" s="18">
        <v>1615</v>
      </c>
      <c r="B2303" s="17" t="s">
        <v>4713</v>
      </c>
      <c r="C2303" s="18" t="s">
        <v>4714</v>
      </c>
      <c r="D2303" s="19">
        <v>42698</v>
      </c>
      <c r="G2303" s="19"/>
      <c r="J2303" s="130"/>
      <c r="K2303" s="130"/>
      <c r="L2303" s="130">
        <v>43079</v>
      </c>
      <c r="R2303" s="20"/>
      <c r="S2303" s="20"/>
      <c r="T2303" s="20"/>
      <c r="U2303" s="20"/>
      <c r="V2303" s="20"/>
      <c r="W2303" s="20"/>
      <c r="X2303" s="20"/>
      <c r="Y2303" s="20"/>
      <c r="Z2303" s="20"/>
      <c r="AA2303" s="20"/>
      <c r="AB2303" s="20"/>
      <c r="AC2303" s="20"/>
      <c r="AD2303" s="20"/>
      <c r="AE2303" s="20"/>
      <c r="AF2303" s="80"/>
      <c r="AG2303" s="46"/>
      <c r="AH2303" s="19"/>
      <c r="AI2303" s="19"/>
      <c r="AJ2303" s="20"/>
      <c r="AK2303" s="20"/>
      <c r="AL2303" s="19"/>
      <c r="AM2303" s="19"/>
      <c r="AN2303" s="20"/>
      <c r="AO2303" s="20"/>
      <c r="AP2303" s="19"/>
      <c r="AQ2303" s="19"/>
      <c r="AR2303" s="20"/>
      <c r="AS2303" s="20"/>
      <c r="AT2303" s="19"/>
      <c r="AU2303" s="19"/>
      <c r="AV2303" s="20"/>
      <c r="AW2303" s="20"/>
      <c r="AX2303" s="19"/>
      <c r="AY2303" s="19"/>
      <c r="AZ2303" s="20"/>
      <c r="BA2303" s="20"/>
      <c r="BB2303" s="19"/>
      <c r="BC2303" s="19"/>
      <c r="BD2303" s="20"/>
      <c r="BE2303" s="20"/>
      <c r="BF2303" s="19"/>
      <c r="BG2303" s="19"/>
      <c r="BH2303" s="20"/>
      <c r="BI2303" s="20"/>
      <c r="BJ2303" s="19"/>
      <c r="BK2303" s="19"/>
      <c r="BL2303" s="20"/>
      <c r="BM2303" s="20"/>
      <c r="BN2303" s="19"/>
      <c r="BO2303" s="19"/>
      <c r="BP2303" s="20"/>
      <c r="BQ2303" s="20"/>
      <c r="BT2303" s="20"/>
      <c r="BU2303" s="20"/>
      <c r="BX2303" s="20"/>
      <c r="BY2303" s="20"/>
      <c r="CB2303" s="20"/>
      <c r="CC2303" s="20"/>
      <c r="CF2303" s="20"/>
      <c r="CG2303" s="20"/>
      <c r="CJ2303" s="20"/>
      <c r="CK2303" s="20"/>
      <c r="CN2303" s="20"/>
      <c r="CO2303" s="20"/>
      <c r="CP2303" s="19"/>
      <c r="CQ2303" s="19"/>
      <c r="CR2303" s="20"/>
      <c r="CS2303" s="20"/>
      <c r="CT2303" s="19"/>
      <c r="CU2303" s="19"/>
      <c r="CV2303" s="20"/>
      <c r="CW2303" s="20"/>
      <c r="CX2303" s="96"/>
      <c r="CY2303" s="96"/>
      <c r="CZ2303" s="20"/>
      <c r="DA2303" s="20"/>
      <c r="DB2303" s="96"/>
      <c r="DC2303" s="96"/>
      <c r="DD2303" s="20"/>
      <c r="DE2303" s="20"/>
      <c r="DF2303" s="96"/>
      <c r="DG2303" s="96"/>
      <c r="DH2303" s="20"/>
      <c r="DI2303" s="20"/>
      <c r="DJ2303" s="96"/>
      <c r="DK2303" s="96"/>
      <c r="DL2303" s="20"/>
      <c r="DM2303" s="20"/>
      <c r="DN2303" s="96"/>
      <c r="DO2303" s="96"/>
      <c r="DP2303" s="20"/>
      <c r="DQ2303" s="20"/>
      <c r="DR2303" s="96"/>
      <c r="DS2303" s="96"/>
      <c r="DT2303" s="20"/>
      <c r="DU2303" s="20"/>
      <c r="DV2303" s="96"/>
      <c r="DW2303" s="96"/>
      <c r="DX2303" s="20"/>
      <c r="DY2303" s="20"/>
      <c r="DZ2303" s="56"/>
      <c r="EA2303" s="57"/>
    </row>
    <row r="2304" spans="1:131" ht="19.5" customHeight="1" x14ac:dyDescent="0.25">
      <c r="A2304" s="9">
        <v>1616</v>
      </c>
      <c r="B2304" s="10" t="s">
        <v>4716</v>
      </c>
      <c r="C2304" s="9" t="s">
        <v>4717</v>
      </c>
      <c r="E2304" s="9" t="s">
        <v>3316</v>
      </c>
      <c r="F2304" s="9" t="s">
        <v>4325</v>
      </c>
      <c r="H2304" s="9" t="s">
        <v>202</v>
      </c>
      <c r="I2304" s="9" t="s">
        <v>28</v>
      </c>
      <c r="J2304" s="129">
        <v>42632</v>
      </c>
      <c r="K2304" s="129">
        <v>42601</v>
      </c>
      <c r="L2304" s="129">
        <v>42944</v>
      </c>
      <c r="M2304" s="9" t="s">
        <v>20</v>
      </c>
      <c r="O2304" s="9">
        <v>31</v>
      </c>
      <c r="Q2304" s="9" t="s">
        <v>54</v>
      </c>
      <c r="R2304" s="13">
        <v>16000000</v>
      </c>
      <c r="S2304" s="13">
        <v>16000000</v>
      </c>
      <c r="T2304" s="13">
        <v>16000000</v>
      </c>
      <c r="U2304" s="13">
        <v>4000000</v>
      </c>
      <c r="AF2304" s="51">
        <f t="shared" si="32"/>
        <v>0</v>
      </c>
      <c r="AG2304" s="45">
        <v>7500000</v>
      </c>
      <c r="AH2304" s="11">
        <v>42601</v>
      </c>
      <c r="AI2304" s="11">
        <v>42944</v>
      </c>
      <c r="AJ2304" s="13">
        <v>16000000</v>
      </c>
      <c r="AK2304" s="13">
        <v>4000000</v>
      </c>
    </row>
    <row r="2305" spans="1:131" ht="19.5" customHeight="1" x14ac:dyDescent="0.25">
      <c r="A2305" s="9">
        <v>1617</v>
      </c>
      <c r="B2305" s="10" t="s">
        <v>4718</v>
      </c>
      <c r="C2305" s="9" t="s">
        <v>4719</v>
      </c>
      <c r="E2305" s="9" t="s">
        <v>3316</v>
      </c>
      <c r="F2305" s="9" t="s">
        <v>4325</v>
      </c>
      <c r="H2305" s="9" t="s">
        <v>202</v>
      </c>
      <c r="I2305" s="9" t="s">
        <v>78</v>
      </c>
      <c r="J2305" s="129">
        <v>42632</v>
      </c>
      <c r="K2305" s="129">
        <v>42597</v>
      </c>
      <c r="L2305" s="129">
        <v>42916</v>
      </c>
      <c r="M2305" s="9" t="s">
        <v>20</v>
      </c>
      <c r="O2305" s="9">
        <v>32</v>
      </c>
      <c r="Q2305" s="9" t="s">
        <v>54</v>
      </c>
      <c r="R2305" s="13">
        <v>8000000</v>
      </c>
      <c r="S2305" s="13">
        <v>8000000</v>
      </c>
      <c r="T2305" s="13">
        <v>8000000</v>
      </c>
      <c r="U2305" s="13">
        <v>2000000</v>
      </c>
      <c r="AF2305" s="51">
        <f t="shared" si="32"/>
        <v>0</v>
      </c>
      <c r="AG2305" s="45">
        <v>6000000</v>
      </c>
      <c r="AH2305" s="11">
        <v>42753</v>
      </c>
      <c r="AI2305" s="11">
        <v>43220</v>
      </c>
      <c r="AJ2305" s="13">
        <v>8238468</v>
      </c>
      <c r="AK2305" s="13">
        <v>2000000</v>
      </c>
    </row>
    <row r="2306" spans="1:131" s="18" customFormat="1" ht="19.5" customHeight="1" x14ac:dyDescent="0.25">
      <c r="A2306" s="18">
        <v>1617</v>
      </c>
      <c r="B2306" s="17" t="s">
        <v>4718</v>
      </c>
      <c r="C2306" s="18" t="s">
        <v>4719</v>
      </c>
      <c r="D2306" s="19">
        <v>42977</v>
      </c>
      <c r="G2306" s="19"/>
      <c r="J2306" s="130"/>
      <c r="K2306" s="130"/>
      <c r="L2306" s="130">
        <v>43220</v>
      </c>
      <c r="R2306" s="20"/>
      <c r="S2306" s="20"/>
      <c r="T2306" s="20"/>
      <c r="U2306" s="20"/>
      <c r="V2306" s="20"/>
      <c r="W2306" s="20"/>
      <c r="X2306" s="20"/>
      <c r="Y2306" s="20"/>
      <c r="Z2306" s="20"/>
      <c r="AA2306" s="20"/>
      <c r="AB2306" s="20"/>
      <c r="AC2306" s="20"/>
      <c r="AD2306" s="20"/>
      <c r="AE2306" s="20"/>
      <c r="AF2306" s="80"/>
      <c r="AG2306" s="46"/>
      <c r="AH2306" s="19"/>
      <c r="AI2306" s="19"/>
      <c r="AJ2306" s="20"/>
      <c r="AK2306" s="20"/>
      <c r="AL2306" s="19"/>
      <c r="AM2306" s="19"/>
      <c r="AN2306" s="20"/>
      <c r="AO2306" s="20"/>
      <c r="AP2306" s="19"/>
      <c r="AQ2306" s="19"/>
      <c r="AR2306" s="20"/>
      <c r="AS2306" s="20"/>
      <c r="AT2306" s="19"/>
      <c r="AU2306" s="19"/>
      <c r="AV2306" s="20"/>
      <c r="AW2306" s="20"/>
      <c r="AX2306" s="19"/>
      <c r="AY2306" s="19"/>
      <c r="AZ2306" s="20"/>
      <c r="BA2306" s="20"/>
      <c r="BB2306" s="19"/>
      <c r="BC2306" s="19"/>
      <c r="BD2306" s="20"/>
      <c r="BE2306" s="20"/>
      <c r="BF2306" s="19"/>
      <c r="BG2306" s="19"/>
      <c r="BH2306" s="20"/>
      <c r="BI2306" s="20"/>
      <c r="BJ2306" s="19"/>
      <c r="BK2306" s="19"/>
      <c r="BL2306" s="20"/>
      <c r="BM2306" s="20"/>
      <c r="BN2306" s="19"/>
      <c r="BO2306" s="19"/>
      <c r="BP2306" s="20"/>
      <c r="BQ2306" s="20"/>
      <c r="BT2306" s="20"/>
      <c r="BU2306" s="20"/>
      <c r="BX2306" s="20"/>
      <c r="BY2306" s="20"/>
      <c r="CB2306" s="20"/>
      <c r="CC2306" s="20"/>
      <c r="CF2306" s="20"/>
      <c r="CG2306" s="20"/>
      <c r="CJ2306" s="20"/>
      <c r="CK2306" s="20"/>
      <c r="CN2306" s="20"/>
      <c r="CO2306" s="20"/>
      <c r="CP2306" s="19"/>
      <c r="CQ2306" s="19"/>
      <c r="CR2306" s="20"/>
      <c r="CS2306" s="20"/>
      <c r="CT2306" s="19"/>
      <c r="CU2306" s="19"/>
      <c r="CV2306" s="20"/>
      <c r="CW2306" s="20"/>
      <c r="CX2306" s="96"/>
      <c r="CY2306" s="96"/>
      <c r="CZ2306" s="20"/>
      <c r="DA2306" s="20"/>
      <c r="DB2306" s="96"/>
      <c r="DC2306" s="96"/>
      <c r="DD2306" s="20"/>
      <c r="DE2306" s="20"/>
      <c r="DF2306" s="96"/>
      <c r="DG2306" s="96"/>
      <c r="DH2306" s="20"/>
      <c r="DI2306" s="20"/>
      <c r="DJ2306" s="96"/>
      <c r="DK2306" s="96"/>
      <c r="DL2306" s="20"/>
      <c r="DM2306" s="20"/>
      <c r="DN2306" s="96"/>
      <c r="DO2306" s="96"/>
      <c r="DP2306" s="20"/>
      <c r="DQ2306" s="20"/>
      <c r="DR2306" s="96"/>
      <c r="DS2306" s="96"/>
      <c r="DT2306" s="20"/>
      <c r="DU2306" s="20"/>
      <c r="DV2306" s="96"/>
      <c r="DW2306" s="96"/>
      <c r="DX2306" s="20"/>
      <c r="DY2306" s="20"/>
      <c r="DZ2306" s="56"/>
      <c r="EA2306" s="57"/>
    </row>
    <row r="2307" spans="1:131" s="18" customFormat="1" ht="19.5" customHeight="1" x14ac:dyDescent="0.25">
      <c r="A2307" s="18">
        <v>1617</v>
      </c>
      <c r="B2307" s="17" t="s">
        <v>4718</v>
      </c>
      <c r="C2307" s="18" t="s">
        <v>6560</v>
      </c>
      <c r="D2307" s="19">
        <v>43273</v>
      </c>
      <c r="G2307" s="19"/>
      <c r="J2307" s="130"/>
      <c r="K2307" s="130"/>
      <c r="L2307" s="130"/>
      <c r="R2307" s="20"/>
      <c r="S2307" s="20"/>
      <c r="T2307" s="20"/>
      <c r="U2307" s="20"/>
      <c r="V2307" s="20"/>
      <c r="W2307" s="20"/>
      <c r="X2307" s="20"/>
      <c r="Y2307" s="20"/>
      <c r="Z2307" s="20"/>
      <c r="AA2307" s="20"/>
      <c r="AB2307" s="20"/>
      <c r="AC2307" s="20"/>
      <c r="AD2307" s="20"/>
      <c r="AE2307" s="20"/>
      <c r="AF2307" s="80"/>
      <c r="AG2307" s="46"/>
      <c r="AH2307" s="19"/>
      <c r="AI2307" s="19"/>
      <c r="AJ2307" s="20"/>
      <c r="AK2307" s="20"/>
      <c r="AL2307" s="19"/>
      <c r="AM2307" s="19"/>
      <c r="AN2307" s="20"/>
      <c r="AO2307" s="20"/>
      <c r="AP2307" s="19"/>
      <c r="AQ2307" s="19"/>
      <c r="AR2307" s="20"/>
      <c r="AS2307" s="20"/>
      <c r="AT2307" s="19"/>
      <c r="AU2307" s="19"/>
      <c r="AV2307" s="20"/>
      <c r="AW2307" s="20"/>
      <c r="AX2307" s="19"/>
      <c r="AY2307" s="19"/>
      <c r="AZ2307" s="20"/>
      <c r="BA2307" s="20"/>
      <c r="BB2307" s="19"/>
      <c r="BC2307" s="19"/>
      <c r="BD2307" s="20"/>
      <c r="BE2307" s="20"/>
      <c r="BF2307" s="19"/>
      <c r="BG2307" s="19"/>
      <c r="BH2307" s="20"/>
      <c r="BI2307" s="20"/>
      <c r="BJ2307" s="19"/>
      <c r="BK2307" s="19"/>
      <c r="BL2307" s="20"/>
      <c r="BM2307" s="20"/>
      <c r="BN2307" s="19"/>
      <c r="BO2307" s="19"/>
      <c r="BP2307" s="20"/>
      <c r="BQ2307" s="20"/>
      <c r="BT2307" s="20"/>
      <c r="BU2307" s="20"/>
      <c r="BX2307" s="20"/>
      <c r="BY2307" s="20"/>
      <c r="CB2307" s="20"/>
      <c r="CC2307" s="20"/>
      <c r="CF2307" s="20"/>
      <c r="CG2307" s="20"/>
      <c r="CJ2307" s="20"/>
      <c r="CK2307" s="20"/>
      <c r="CN2307" s="20"/>
      <c r="CO2307" s="20"/>
      <c r="CP2307" s="19"/>
      <c r="CQ2307" s="19"/>
      <c r="CR2307" s="20"/>
      <c r="CS2307" s="20"/>
      <c r="CT2307" s="19"/>
      <c r="CU2307" s="19"/>
      <c r="CV2307" s="20"/>
      <c r="CW2307" s="20"/>
      <c r="CX2307" s="96"/>
      <c r="CY2307" s="96"/>
      <c r="CZ2307" s="20"/>
      <c r="DA2307" s="20"/>
      <c r="DB2307" s="96"/>
      <c r="DC2307" s="96"/>
      <c r="DD2307" s="20"/>
      <c r="DE2307" s="20"/>
      <c r="DF2307" s="96"/>
      <c r="DG2307" s="96"/>
      <c r="DH2307" s="20"/>
      <c r="DI2307" s="20"/>
      <c r="DJ2307" s="96"/>
      <c r="DK2307" s="96"/>
      <c r="DL2307" s="20"/>
      <c r="DM2307" s="20"/>
      <c r="DN2307" s="96"/>
      <c r="DO2307" s="96"/>
      <c r="DP2307" s="20"/>
      <c r="DQ2307" s="20"/>
      <c r="DR2307" s="96"/>
      <c r="DS2307" s="96"/>
      <c r="DT2307" s="20"/>
      <c r="DU2307" s="20"/>
      <c r="DV2307" s="96"/>
      <c r="DW2307" s="96"/>
      <c r="DX2307" s="20"/>
      <c r="DY2307" s="20"/>
      <c r="DZ2307" s="56"/>
      <c r="EA2307" s="57"/>
    </row>
    <row r="2308" spans="1:131" ht="19.5" customHeight="1" x14ac:dyDescent="0.25">
      <c r="A2308" s="9">
        <v>1618</v>
      </c>
      <c r="B2308" s="10" t="s">
        <v>4720</v>
      </c>
      <c r="C2308" s="9" t="s">
        <v>4721</v>
      </c>
      <c r="E2308" s="9" t="s">
        <v>4722</v>
      </c>
      <c r="F2308" s="9" t="s">
        <v>111</v>
      </c>
      <c r="H2308" s="9" t="s">
        <v>202</v>
      </c>
      <c r="I2308" s="9" t="s">
        <v>3195</v>
      </c>
      <c r="J2308" s="129">
        <v>42646</v>
      </c>
      <c r="K2308" s="129">
        <v>42550</v>
      </c>
      <c r="L2308" s="129">
        <v>43069</v>
      </c>
      <c r="O2308" s="9">
        <v>32</v>
      </c>
      <c r="Q2308" s="9" t="s">
        <v>54</v>
      </c>
      <c r="R2308" s="13">
        <v>160000000</v>
      </c>
      <c r="S2308" s="13">
        <v>160000000</v>
      </c>
      <c r="T2308" s="13">
        <v>160000000</v>
      </c>
      <c r="U2308" s="13">
        <v>40000000</v>
      </c>
      <c r="AF2308" s="51">
        <f t="shared" si="32"/>
        <v>0</v>
      </c>
      <c r="AG2308" s="45">
        <v>120000000</v>
      </c>
      <c r="AH2308" s="11">
        <v>42552</v>
      </c>
      <c r="AI2308" s="11">
        <v>42643</v>
      </c>
      <c r="AJ2308" s="13">
        <v>11616482</v>
      </c>
      <c r="AK2308" s="13">
        <v>2904121</v>
      </c>
      <c r="AL2308" s="11">
        <v>42644</v>
      </c>
      <c r="AM2308" s="11">
        <v>42674</v>
      </c>
      <c r="AN2308" s="13">
        <v>61520985</v>
      </c>
      <c r="AO2308" s="13">
        <v>15380246</v>
      </c>
      <c r="AP2308" s="11">
        <v>42675</v>
      </c>
      <c r="AQ2308" s="11">
        <v>42704</v>
      </c>
      <c r="AR2308" s="13">
        <v>47668849</v>
      </c>
      <c r="AS2308" s="13">
        <v>11917212</v>
      </c>
      <c r="AT2308" s="11">
        <v>42705</v>
      </c>
      <c r="AU2308" s="11">
        <v>42735</v>
      </c>
      <c r="AV2308" s="13">
        <v>4245679</v>
      </c>
      <c r="AW2308" s="13">
        <v>1061420</v>
      </c>
      <c r="AX2308" s="11">
        <v>42736</v>
      </c>
      <c r="AY2308" s="11">
        <v>42794</v>
      </c>
      <c r="AZ2308" s="13">
        <v>6606050</v>
      </c>
      <c r="BA2308" s="13">
        <v>1651513</v>
      </c>
      <c r="BB2308" s="11">
        <v>42795</v>
      </c>
      <c r="BC2308" s="11">
        <v>42855</v>
      </c>
      <c r="BD2308" s="13">
        <v>28209297</v>
      </c>
      <c r="BE2308" s="13">
        <v>7052324</v>
      </c>
    </row>
    <row r="2309" spans="1:131" ht="19.5" customHeight="1" x14ac:dyDescent="0.25">
      <c r="A2309" s="9">
        <v>1619</v>
      </c>
      <c r="B2309" s="10" t="s">
        <v>4723</v>
      </c>
      <c r="C2309" s="9" t="s">
        <v>4724</v>
      </c>
      <c r="E2309" s="9" t="s">
        <v>654</v>
      </c>
      <c r="F2309" s="9" t="s">
        <v>4317</v>
      </c>
      <c r="H2309" s="9" t="s">
        <v>906</v>
      </c>
      <c r="I2309" s="9" t="s">
        <v>35</v>
      </c>
      <c r="M2309" s="9" t="s">
        <v>20</v>
      </c>
      <c r="O2309" s="9">
        <v>31</v>
      </c>
      <c r="AF2309" s="51">
        <f t="shared" si="32"/>
        <v>0</v>
      </c>
    </row>
    <row r="2310" spans="1:131" ht="19.5" customHeight="1" x14ac:dyDescent="0.25">
      <c r="A2310" s="9">
        <v>1620</v>
      </c>
      <c r="B2310" s="10" t="s">
        <v>4725</v>
      </c>
      <c r="C2310" s="9" t="s">
        <v>4726</v>
      </c>
      <c r="E2310" s="9" t="s">
        <v>3600</v>
      </c>
      <c r="F2310" s="9" t="s">
        <v>4685</v>
      </c>
      <c r="H2310" s="9" t="s">
        <v>906</v>
      </c>
      <c r="I2310" s="9" t="s">
        <v>28</v>
      </c>
      <c r="M2310" s="9" t="s">
        <v>20</v>
      </c>
      <c r="O2310" s="9">
        <v>29</v>
      </c>
      <c r="AF2310" s="51">
        <f t="shared" si="32"/>
        <v>0</v>
      </c>
    </row>
    <row r="2311" spans="1:131" ht="19.5" customHeight="1" x14ac:dyDescent="0.25">
      <c r="A2311" s="9">
        <v>1621</v>
      </c>
      <c r="B2311" s="10" t="s">
        <v>4727</v>
      </c>
      <c r="C2311" s="9" t="s">
        <v>7710</v>
      </c>
      <c r="E2311" s="9" t="s">
        <v>4728</v>
      </c>
      <c r="F2311" s="9" t="s">
        <v>4729</v>
      </c>
      <c r="H2311" s="9" t="s">
        <v>202</v>
      </c>
      <c r="I2311" s="9" t="s">
        <v>25</v>
      </c>
      <c r="J2311" s="129">
        <v>42598</v>
      </c>
      <c r="K2311" s="129">
        <v>42447</v>
      </c>
      <c r="L2311" s="129">
        <v>43054</v>
      </c>
      <c r="M2311" s="9" t="s">
        <v>20</v>
      </c>
      <c r="O2311" s="9">
        <v>28</v>
      </c>
      <c r="Q2311" s="9" t="s">
        <v>54</v>
      </c>
      <c r="R2311" s="13">
        <v>11467000</v>
      </c>
      <c r="S2311" s="13">
        <v>11467000</v>
      </c>
      <c r="T2311" s="13">
        <v>11467000</v>
      </c>
      <c r="U2311" s="13">
        <v>2866750</v>
      </c>
      <c r="AF2311" s="51">
        <f t="shared" si="32"/>
        <v>0</v>
      </c>
      <c r="AG2311" s="45">
        <v>7800000</v>
      </c>
      <c r="AH2311" s="11">
        <v>42447</v>
      </c>
      <c r="AI2311" s="11">
        <v>43535</v>
      </c>
      <c r="AJ2311" s="13">
        <v>11468256</v>
      </c>
      <c r="AK2311" s="13">
        <v>2866750</v>
      </c>
    </row>
    <row r="2312" spans="1:131" s="18" customFormat="1" ht="19.5" customHeight="1" x14ac:dyDescent="0.25">
      <c r="A2312" s="18">
        <v>1621</v>
      </c>
      <c r="B2312" s="17" t="s">
        <v>4727</v>
      </c>
      <c r="C2312" s="18" t="s">
        <v>7710</v>
      </c>
      <c r="D2312" s="19">
        <v>42983</v>
      </c>
      <c r="G2312" s="19"/>
      <c r="J2312" s="130"/>
      <c r="K2312" s="130"/>
      <c r="L2312" s="130">
        <v>43419</v>
      </c>
      <c r="R2312" s="20"/>
      <c r="S2312" s="20"/>
      <c r="T2312" s="20"/>
      <c r="U2312" s="20"/>
      <c r="V2312" s="20"/>
      <c r="W2312" s="20"/>
      <c r="X2312" s="20"/>
      <c r="Y2312" s="20"/>
      <c r="Z2312" s="20"/>
      <c r="AA2312" s="20"/>
      <c r="AB2312" s="20"/>
      <c r="AC2312" s="20"/>
      <c r="AD2312" s="20"/>
      <c r="AE2312" s="20"/>
      <c r="AF2312" s="80"/>
      <c r="AG2312" s="46"/>
      <c r="AH2312" s="19"/>
      <c r="AI2312" s="19"/>
      <c r="AJ2312" s="20"/>
      <c r="AK2312" s="20"/>
      <c r="AL2312" s="19"/>
      <c r="AM2312" s="19"/>
      <c r="AN2312" s="20"/>
      <c r="AO2312" s="20"/>
      <c r="AP2312" s="19"/>
      <c r="AQ2312" s="19"/>
      <c r="AR2312" s="20"/>
      <c r="AS2312" s="20"/>
      <c r="AT2312" s="19"/>
      <c r="AU2312" s="19"/>
      <c r="AV2312" s="20"/>
      <c r="AW2312" s="20"/>
      <c r="AX2312" s="19"/>
      <c r="AY2312" s="19"/>
      <c r="AZ2312" s="20"/>
      <c r="BA2312" s="20"/>
      <c r="BB2312" s="19"/>
      <c r="BC2312" s="19"/>
      <c r="BD2312" s="20"/>
      <c r="BE2312" s="20"/>
      <c r="BF2312" s="19"/>
      <c r="BG2312" s="19"/>
      <c r="BH2312" s="20"/>
      <c r="BI2312" s="20"/>
      <c r="BJ2312" s="19"/>
      <c r="BK2312" s="19"/>
      <c r="BL2312" s="20"/>
      <c r="BM2312" s="20"/>
      <c r="BN2312" s="19"/>
      <c r="BO2312" s="19"/>
      <c r="BP2312" s="20"/>
      <c r="BQ2312" s="20"/>
      <c r="BT2312" s="20"/>
      <c r="BU2312" s="20"/>
      <c r="BX2312" s="20"/>
      <c r="BY2312" s="20"/>
      <c r="CB2312" s="20"/>
      <c r="CC2312" s="20"/>
      <c r="CF2312" s="20"/>
      <c r="CG2312" s="20"/>
      <c r="CJ2312" s="20"/>
      <c r="CK2312" s="20"/>
      <c r="CN2312" s="20"/>
      <c r="CO2312" s="20"/>
      <c r="CP2312" s="19"/>
      <c r="CQ2312" s="19"/>
      <c r="CR2312" s="20"/>
      <c r="CS2312" s="20"/>
      <c r="CT2312" s="19"/>
      <c r="CU2312" s="19"/>
      <c r="CV2312" s="20"/>
      <c r="CW2312" s="20"/>
      <c r="CX2312" s="96"/>
      <c r="CY2312" s="96"/>
      <c r="CZ2312" s="20"/>
      <c r="DA2312" s="20"/>
      <c r="DB2312" s="96"/>
      <c r="DC2312" s="96"/>
      <c r="DD2312" s="20"/>
      <c r="DE2312" s="20"/>
      <c r="DF2312" s="96"/>
      <c r="DG2312" s="96"/>
      <c r="DH2312" s="20"/>
      <c r="DI2312" s="20"/>
      <c r="DJ2312" s="96"/>
      <c r="DK2312" s="96"/>
      <c r="DL2312" s="20"/>
      <c r="DM2312" s="20"/>
      <c r="DN2312" s="96"/>
      <c r="DO2312" s="96"/>
      <c r="DP2312" s="20"/>
      <c r="DQ2312" s="20"/>
      <c r="DR2312" s="96"/>
      <c r="DS2312" s="96"/>
      <c r="DT2312" s="20"/>
      <c r="DU2312" s="20"/>
      <c r="DV2312" s="96"/>
      <c r="DW2312" s="96"/>
      <c r="DX2312" s="20"/>
      <c r="DY2312" s="20"/>
      <c r="DZ2312" s="56"/>
      <c r="EA2312" s="57"/>
    </row>
    <row r="2313" spans="1:131" s="18" customFormat="1" ht="19.5" customHeight="1" x14ac:dyDescent="0.25">
      <c r="A2313" s="18">
        <v>1621</v>
      </c>
      <c r="B2313" s="17" t="s">
        <v>4727</v>
      </c>
      <c r="C2313" s="18" t="s">
        <v>7710</v>
      </c>
      <c r="D2313" s="19">
        <v>43648</v>
      </c>
      <c r="G2313" s="19"/>
      <c r="J2313" s="130"/>
      <c r="K2313" s="130"/>
      <c r="L2313" s="130">
        <v>43535</v>
      </c>
      <c r="R2313" s="20"/>
      <c r="S2313" s="20"/>
      <c r="T2313" s="20"/>
      <c r="U2313" s="20"/>
      <c r="V2313" s="20"/>
      <c r="W2313" s="20"/>
      <c r="X2313" s="20"/>
      <c r="Y2313" s="20"/>
      <c r="Z2313" s="20"/>
      <c r="AA2313" s="20"/>
      <c r="AB2313" s="20"/>
      <c r="AC2313" s="20"/>
      <c r="AD2313" s="20">
        <v>500000</v>
      </c>
      <c r="AE2313" s="20"/>
      <c r="AF2313" s="80"/>
      <c r="AG2313" s="46"/>
      <c r="AH2313" s="19"/>
      <c r="AI2313" s="19"/>
      <c r="AJ2313" s="20"/>
      <c r="AK2313" s="20"/>
      <c r="AL2313" s="19"/>
      <c r="AM2313" s="19"/>
      <c r="AN2313" s="20"/>
      <c r="AO2313" s="20"/>
      <c r="AP2313" s="19"/>
      <c r="AQ2313" s="19"/>
      <c r="AR2313" s="20"/>
      <c r="AS2313" s="20"/>
      <c r="AT2313" s="19"/>
      <c r="AU2313" s="19"/>
      <c r="AV2313" s="20"/>
      <c r="AW2313" s="20"/>
      <c r="AX2313" s="19"/>
      <c r="AY2313" s="19"/>
      <c r="AZ2313" s="20"/>
      <c r="BA2313" s="20"/>
      <c r="BB2313" s="19"/>
      <c r="BC2313" s="19"/>
      <c r="BD2313" s="20"/>
      <c r="BE2313" s="20"/>
      <c r="BF2313" s="19"/>
      <c r="BG2313" s="19"/>
      <c r="BH2313" s="20"/>
      <c r="BI2313" s="20"/>
      <c r="BJ2313" s="19"/>
      <c r="BK2313" s="19"/>
      <c r="BL2313" s="20"/>
      <c r="BM2313" s="20"/>
      <c r="BN2313" s="19"/>
      <c r="BO2313" s="19"/>
      <c r="BP2313" s="20"/>
      <c r="BQ2313" s="20"/>
      <c r="BT2313" s="20"/>
      <c r="BU2313" s="20"/>
      <c r="BX2313" s="20"/>
      <c r="BY2313" s="20"/>
      <c r="CB2313" s="20"/>
      <c r="CC2313" s="20"/>
      <c r="CF2313" s="20"/>
      <c r="CG2313" s="20"/>
      <c r="CJ2313" s="20"/>
      <c r="CK2313" s="20"/>
      <c r="CN2313" s="20"/>
      <c r="CO2313" s="20"/>
      <c r="CP2313" s="19"/>
      <c r="CQ2313" s="19"/>
      <c r="CR2313" s="20"/>
      <c r="CS2313" s="20"/>
      <c r="CT2313" s="19"/>
      <c r="CU2313" s="19"/>
      <c r="CV2313" s="20"/>
      <c r="CW2313" s="20"/>
      <c r="CX2313" s="96"/>
      <c r="CY2313" s="96"/>
      <c r="CZ2313" s="20"/>
      <c r="DA2313" s="20"/>
      <c r="DB2313" s="96"/>
      <c r="DC2313" s="96"/>
      <c r="DD2313" s="20"/>
      <c r="DE2313" s="20"/>
      <c r="DF2313" s="96"/>
      <c r="DG2313" s="96"/>
      <c r="DH2313" s="20"/>
      <c r="DI2313" s="20"/>
      <c r="DJ2313" s="96"/>
      <c r="DK2313" s="96"/>
      <c r="DL2313" s="20"/>
      <c r="DM2313" s="20"/>
      <c r="DN2313" s="96"/>
      <c r="DO2313" s="96"/>
      <c r="DP2313" s="20"/>
      <c r="DQ2313" s="20"/>
      <c r="DR2313" s="96"/>
      <c r="DS2313" s="96"/>
      <c r="DT2313" s="20"/>
      <c r="DU2313" s="20"/>
      <c r="DV2313" s="96"/>
      <c r="DW2313" s="96"/>
      <c r="DX2313" s="20"/>
      <c r="DY2313" s="20"/>
      <c r="DZ2313" s="56"/>
      <c r="EA2313" s="57"/>
    </row>
    <row r="2314" spans="1:131" ht="19.5" customHeight="1" x14ac:dyDescent="0.25">
      <c r="A2314" s="9">
        <v>1622</v>
      </c>
      <c r="B2314" s="10" t="s">
        <v>4730</v>
      </c>
      <c r="C2314" s="9" t="s">
        <v>4731</v>
      </c>
      <c r="E2314" s="9" t="s">
        <v>4732</v>
      </c>
      <c r="F2314" s="9" t="s">
        <v>4733</v>
      </c>
      <c r="H2314" s="9" t="s">
        <v>906</v>
      </c>
      <c r="I2314" s="9" t="s">
        <v>25</v>
      </c>
      <c r="M2314" s="9" t="s">
        <v>20</v>
      </c>
      <c r="O2314" s="9">
        <v>28</v>
      </c>
      <c r="AF2314" s="51">
        <f t="shared" si="32"/>
        <v>0</v>
      </c>
    </row>
    <row r="2315" spans="1:131" ht="19.5" customHeight="1" x14ac:dyDescent="0.25">
      <c r="A2315" s="9">
        <v>1623</v>
      </c>
      <c r="B2315" s="10" t="s">
        <v>4734</v>
      </c>
      <c r="C2315" s="9" t="s">
        <v>4735</v>
      </c>
      <c r="E2315" s="9" t="s">
        <v>4403</v>
      </c>
      <c r="F2315" s="9" t="s">
        <v>84</v>
      </c>
      <c r="H2315" s="9" t="s">
        <v>202</v>
      </c>
      <c r="I2315" s="9" t="s">
        <v>25</v>
      </c>
      <c r="J2315" s="129">
        <v>42262</v>
      </c>
      <c r="K2315" s="129">
        <v>42231</v>
      </c>
      <c r="L2315" s="129">
        <v>42638</v>
      </c>
      <c r="O2315" s="9">
        <v>28</v>
      </c>
      <c r="Q2315" s="9" t="s">
        <v>54</v>
      </c>
      <c r="R2315" s="13">
        <v>20000000</v>
      </c>
      <c r="S2315" s="13">
        <v>20000000</v>
      </c>
      <c r="T2315" s="13">
        <v>20000000</v>
      </c>
      <c r="U2315" s="13">
        <v>5000000</v>
      </c>
      <c r="AF2315" s="51">
        <f t="shared" si="32"/>
        <v>0</v>
      </c>
      <c r="AG2315" s="45">
        <v>15000000</v>
      </c>
      <c r="AH2315" s="11">
        <v>42231</v>
      </c>
      <c r="AI2315" s="11">
        <v>42551</v>
      </c>
      <c r="AJ2315" s="13">
        <v>10478851</v>
      </c>
      <c r="AK2315" s="13">
        <v>2619713</v>
      </c>
      <c r="AL2315" s="11">
        <v>42552</v>
      </c>
      <c r="AM2315" s="11">
        <v>42638</v>
      </c>
      <c r="AN2315" s="13">
        <v>9589339</v>
      </c>
      <c r="AO2315" s="13">
        <v>2380287</v>
      </c>
    </row>
    <row r="2316" spans="1:131" ht="19.5" customHeight="1" x14ac:dyDescent="0.25">
      <c r="A2316" s="9">
        <v>1624</v>
      </c>
      <c r="B2316" s="10" t="s">
        <v>4736</v>
      </c>
      <c r="C2316" s="9" t="s">
        <v>4737</v>
      </c>
      <c r="E2316" s="9" t="s">
        <v>3364</v>
      </c>
      <c r="F2316" s="9" t="s">
        <v>4738</v>
      </c>
      <c r="H2316" s="9" t="s">
        <v>202</v>
      </c>
      <c r="I2316" s="9" t="s">
        <v>97</v>
      </c>
      <c r="J2316" s="129">
        <v>42262</v>
      </c>
      <c r="K2316" s="129">
        <v>42226</v>
      </c>
      <c r="L2316" s="129">
        <v>42674</v>
      </c>
      <c r="O2316" s="9">
        <v>28</v>
      </c>
      <c r="Q2316" s="9" t="s">
        <v>54</v>
      </c>
      <c r="R2316" s="13">
        <v>11200000</v>
      </c>
      <c r="S2316" s="13">
        <v>11200000</v>
      </c>
      <c r="T2316" s="13">
        <v>11200000</v>
      </c>
      <c r="U2316" s="13">
        <v>2800000</v>
      </c>
      <c r="AF2316" s="51">
        <f t="shared" si="32"/>
        <v>0</v>
      </c>
      <c r="AG2316" s="45">
        <v>8400000</v>
      </c>
      <c r="AH2316" s="11">
        <v>42226</v>
      </c>
      <c r="AI2316" s="11">
        <v>42885</v>
      </c>
      <c r="AJ2316" s="13">
        <v>10434943</v>
      </c>
      <c r="AK2316" s="13">
        <v>2608736</v>
      </c>
    </row>
    <row r="2317" spans="1:131" s="18" customFormat="1" ht="19.5" customHeight="1" x14ac:dyDescent="0.25">
      <c r="A2317" s="18">
        <v>1624</v>
      </c>
      <c r="B2317" s="17" t="s">
        <v>4736</v>
      </c>
      <c r="C2317" s="18" t="s">
        <v>4737</v>
      </c>
      <c r="D2317" s="19">
        <v>42800</v>
      </c>
      <c r="G2317" s="19"/>
      <c r="J2317" s="130"/>
      <c r="K2317" s="130"/>
      <c r="L2317" s="130">
        <v>42885</v>
      </c>
      <c r="R2317" s="20"/>
      <c r="S2317" s="20"/>
      <c r="T2317" s="20"/>
      <c r="U2317" s="20"/>
      <c r="V2317" s="20"/>
      <c r="W2317" s="20"/>
      <c r="X2317" s="20"/>
      <c r="Y2317" s="20"/>
      <c r="Z2317" s="20"/>
      <c r="AA2317" s="20"/>
      <c r="AB2317" s="20"/>
      <c r="AC2317" s="20"/>
      <c r="AD2317" s="20"/>
      <c r="AE2317" s="20"/>
      <c r="AF2317" s="80"/>
      <c r="AG2317" s="46"/>
      <c r="AH2317" s="19"/>
      <c r="AI2317" s="19"/>
      <c r="AJ2317" s="20"/>
      <c r="AK2317" s="20"/>
      <c r="AL2317" s="19"/>
      <c r="AM2317" s="19"/>
      <c r="AN2317" s="20"/>
      <c r="AO2317" s="20"/>
      <c r="AP2317" s="19"/>
      <c r="AQ2317" s="19"/>
      <c r="AR2317" s="20"/>
      <c r="AS2317" s="20"/>
      <c r="AT2317" s="19"/>
      <c r="AU2317" s="19"/>
      <c r="AV2317" s="20"/>
      <c r="AW2317" s="20"/>
      <c r="AX2317" s="19"/>
      <c r="AY2317" s="19"/>
      <c r="AZ2317" s="20"/>
      <c r="BA2317" s="20"/>
      <c r="BB2317" s="19"/>
      <c r="BC2317" s="19"/>
      <c r="BD2317" s="20"/>
      <c r="BE2317" s="20"/>
      <c r="BF2317" s="19"/>
      <c r="BG2317" s="19"/>
      <c r="BH2317" s="20"/>
      <c r="BI2317" s="20"/>
      <c r="BJ2317" s="19"/>
      <c r="BK2317" s="19"/>
      <c r="BL2317" s="20"/>
      <c r="BM2317" s="20"/>
      <c r="BN2317" s="19"/>
      <c r="BO2317" s="19"/>
      <c r="BP2317" s="20"/>
      <c r="BQ2317" s="20"/>
      <c r="BT2317" s="20"/>
      <c r="BU2317" s="20"/>
      <c r="BX2317" s="20"/>
      <c r="BY2317" s="20"/>
      <c r="CB2317" s="20"/>
      <c r="CC2317" s="20"/>
      <c r="CF2317" s="20"/>
      <c r="CG2317" s="20"/>
      <c r="CJ2317" s="20"/>
      <c r="CK2317" s="20"/>
      <c r="CN2317" s="20"/>
      <c r="CO2317" s="20"/>
      <c r="CP2317" s="19"/>
      <c r="CQ2317" s="19"/>
      <c r="CR2317" s="20"/>
      <c r="CS2317" s="20"/>
      <c r="CT2317" s="19"/>
      <c r="CU2317" s="19"/>
      <c r="CV2317" s="20"/>
      <c r="CW2317" s="20"/>
      <c r="CX2317" s="96"/>
      <c r="CY2317" s="96"/>
      <c r="CZ2317" s="20"/>
      <c r="DA2317" s="20"/>
      <c r="DB2317" s="96"/>
      <c r="DC2317" s="96"/>
      <c r="DD2317" s="20"/>
      <c r="DE2317" s="20"/>
      <c r="DF2317" s="96"/>
      <c r="DG2317" s="96"/>
      <c r="DH2317" s="20"/>
      <c r="DI2317" s="20"/>
      <c r="DJ2317" s="96"/>
      <c r="DK2317" s="96"/>
      <c r="DL2317" s="20"/>
      <c r="DM2317" s="20"/>
      <c r="DN2317" s="96"/>
      <c r="DO2317" s="96"/>
      <c r="DP2317" s="20"/>
      <c r="DQ2317" s="20"/>
      <c r="DR2317" s="96"/>
      <c r="DS2317" s="96"/>
      <c r="DT2317" s="20"/>
      <c r="DU2317" s="20"/>
      <c r="DV2317" s="96"/>
      <c r="DW2317" s="96"/>
      <c r="DX2317" s="20"/>
      <c r="DY2317" s="20"/>
      <c r="DZ2317" s="56"/>
      <c r="EA2317" s="57"/>
    </row>
    <row r="2318" spans="1:131" ht="19.5" customHeight="1" x14ac:dyDescent="0.25">
      <c r="A2318" s="9">
        <v>1625</v>
      </c>
      <c r="B2318" s="10" t="s">
        <v>4739</v>
      </c>
      <c r="C2318" s="9" t="s">
        <v>4740</v>
      </c>
      <c r="E2318" s="9" t="s">
        <v>4742</v>
      </c>
      <c r="F2318" s="9" t="s">
        <v>4741</v>
      </c>
      <c r="H2318" s="9" t="s">
        <v>202</v>
      </c>
      <c r="I2318" s="9" t="s">
        <v>25</v>
      </c>
      <c r="J2318" s="129">
        <v>42215</v>
      </c>
      <c r="K2318" s="129">
        <v>42156</v>
      </c>
      <c r="L2318" s="129">
        <v>42658</v>
      </c>
      <c r="O2318" s="9">
        <v>30</v>
      </c>
      <c r="Q2318" s="9" t="s">
        <v>54</v>
      </c>
      <c r="R2318" s="13">
        <v>12000000</v>
      </c>
      <c r="S2318" s="13">
        <v>12000000</v>
      </c>
      <c r="T2318" s="13">
        <v>12000000</v>
      </c>
      <c r="U2318" s="13">
        <v>3000000</v>
      </c>
      <c r="AF2318" s="51">
        <f t="shared" si="32"/>
        <v>0</v>
      </c>
      <c r="AG2318" s="45">
        <v>9000000</v>
      </c>
      <c r="AH2318" s="11">
        <v>42166</v>
      </c>
      <c r="AI2318" s="11">
        <v>42653</v>
      </c>
      <c r="AJ2318" s="13">
        <v>11817314</v>
      </c>
      <c r="AK2318" s="13">
        <v>2954328</v>
      </c>
    </row>
    <row r="2319" spans="1:131" ht="19.5" customHeight="1" x14ac:dyDescent="0.25">
      <c r="A2319" s="9">
        <v>1626</v>
      </c>
      <c r="B2319" s="10" t="s">
        <v>4743</v>
      </c>
      <c r="C2319" s="9" t="s">
        <v>4744</v>
      </c>
      <c r="E2319" s="9" t="s">
        <v>536</v>
      </c>
      <c r="F2319" s="9" t="s">
        <v>2530</v>
      </c>
      <c r="H2319" s="9" t="s">
        <v>202</v>
      </c>
      <c r="I2319" s="9" t="s">
        <v>25</v>
      </c>
      <c r="J2319" s="129">
        <v>42303</v>
      </c>
      <c r="K2319" s="129">
        <v>42163</v>
      </c>
      <c r="L2319" s="129">
        <v>42658</v>
      </c>
      <c r="O2319" s="9">
        <v>30</v>
      </c>
      <c r="Q2319" s="9" t="s">
        <v>54</v>
      </c>
      <c r="R2319" s="13">
        <v>11332000</v>
      </c>
      <c r="S2319" s="13">
        <v>11332000</v>
      </c>
      <c r="T2319" s="13">
        <v>11332000</v>
      </c>
      <c r="U2319" s="13">
        <v>2833000</v>
      </c>
      <c r="AF2319" s="51">
        <f t="shared" si="32"/>
        <v>0</v>
      </c>
      <c r="AG2319" s="45">
        <v>8499000</v>
      </c>
      <c r="AH2319" s="11">
        <v>42256</v>
      </c>
      <c r="AI2319" s="11">
        <v>42794</v>
      </c>
      <c r="AJ2319" s="13">
        <v>11238950</v>
      </c>
      <c r="AK2319" s="13">
        <v>2809737</v>
      </c>
    </row>
    <row r="2320" spans="1:131" s="18" customFormat="1" ht="19.5" customHeight="1" x14ac:dyDescent="0.25">
      <c r="A2320" s="18">
        <v>1626</v>
      </c>
      <c r="B2320" s="17" t="s">
        <v>4743</v>
      </c>
      <c r="C2320" s="18" t="s">
        <v>4744</v>
      </c>
      <c r="D2320" s="19">
        <v>42800</v>
      </c>
      <c r="G2320" s="19"/>
      <c r="J2320" s="130"/>
      <c r="K2320" s="130"/>
      <c r="L2320" s="130">
        <v>42794</v>
      </c>
      <c r="R2320" s="20"/>
      <c r="S2320" s="20"/>
      <c r="T2320" s="20"/>
      <c r="U2320" s="20"/>
      <c r="V2320" s="20"/>
      <c r="W2320" s="20"/>
      <c r="X2320" s="20"/>
      <c r="Y2320" s="20"/>
      <c r="Z2320" s="20"/>
      <c r="AA2320" s="20"/>
      <c r="AB2320" s="20"/>
      <c r="AC2320" s="20"/>
      <c r="AD2320" s="20"/>
      <c r="AE2320" s="20"/>
      <c r="AF2320" s="80"/>
      <c r="AG2320" s="46"/>
      <c r="AH2320" s="19"/>
      <c r="AI2320" s="19"/>
      <c r="AJ2320" s="20"/>
      <c r="AK2320" s="20"/>
      <c r="AL2320" s="19"/>
      <c r="AM2320" s="19"/>
      <c r="AN2320" s="20"/>
      <c r="AO2320" s="20"/>
      <c r="AP2320" s="19"/>
      <c r="AQ2320" s="19"/>
      <c r="AR2320" s="20"/>
      <c r="AS2320" s="20"/>
      <c r="AT2320" s="19"/>
      <c r="AU2320" s="19"/>
      <c r="AV2320" s="20"/>
      <c r="AW2320" s="20"/>
      <c r="AX2320" s="19"/>
      <c r="AY2320" s="19"/>
      <c r="AZ2320" s="20"/>
      <c r="BA2320" s="20"/>
      <c r="BB2320" s="19"/>
      <c r="BC2320" s="19"/>
      <c r="BD2320" s="20"/>
      <c r="BE2320" s="20"/>
      <c r="BF2320" s="19"/>
      <c r="BG2320" s="19"/>
      <c r="BH2320" s="20"/>
      <c r="BI2320" s="20"/>
      <c r="BJ2320" s="19"/>
      <c r="BK2320" s="19"/>
      <c r="BL2320" s="20"/>
      <c r="BM2320" s="20"/>
      <c r="BN2320" s="19"/>
      <c r="BO2320" s="19"/>
      <c r="BP2320" s="20"/>
      <c r="BQ2320" s="20"/>
      <c r="BT2320" s="20"/>
      <c r="BU2320" s="20"/>
      <c r="BX2320" s="20"/>
      <c r="BY2320" s="20"/>
      <c r="CB2320" s="20"/>
      <c r="CC2320" s="20"/>
      <c r="CF2320" s="20"/>
      <c r="CG2320" s="20"/>
      <c r="CJ2320" s="20"/>
      <c r="CK2320" s="20"/>
      <c r="CN2320" s="20"/>
      <c r="CO2320" s="20"/>
      <c r="CP2320" s="19"/>
      <c r="CQ2320" s="19"/>
      <c r="CR2320" s="20"/>
      <c r="CS2320" s="20"/>
      <c r="CT2320" s="19"/>
      <c r="CU2320" s="19"/>
      <c r="CV2320" s="20"/>
      <c r="CW2320" s="20"/>
      <c r="CX2320" s="96"/>
      <c r="CY2320" s="96"/>
      <c r="CZ2320" s="20"/>
      <c r="DA2320" s="20"/>
      <c r="DB2320" s="96"/>
      <c r="DC2320" s="96"/>
      <c r="DD2320" s="20"/>
      <c r="DE2320" s="20"/>
      <c r="DF2320" s="96"/>
      <c r="DG2320" s="96"/>
      <c r="DH2320" s="20"/>
      <c r="DI2320" s="20"/>
      <c r="DJ2320" s="96"/>
      <c r="DK2320" s="96"/>
      <c r="DL2320" s="20"/>
      <c r="DM2320" s="20"/>
      <c r="DN2320" s="96"/>
      <c r="DO2320" s="96"/>
      <c r="DP2320" s="20"/>
      <c r="DQ2320" s="20"/>
      <c r="DR2320" s="96"/>
      <c r="DS2320" s="96"/>
      <c r="DT2320" s="20"/>
      <c r="DU2320" s="20"/>
      <c r="DV2320" s="96"/>
      <c r="DW2320" s="96"/>
      <c r="DX2320" s="20"/>
      <c r="DY2320" s="20"/>
      <c r="DZ2320" s="56"/>
      <c r="EA2320" s="57"/>
    </row>
    <row r="2321" spans="1:131" ht="19.5" customHeight="1" x14ac:dyDescent="0.25">
      <c r="A2321" s="9">
        <v>1627</v>
      </c>
      <c r="B2321" s="10" t="s">
        <v>4746</v>
      </c>
      <c r="C2321" s="9" t="s">
        <v>4747</v>
      </c>
      <c r="E2321" s="9" t="s">
        <v>2470</v>
      </c>
      <c r="F2321" s="9" t="s">
        <v>4748</v>
      </c>
      <c r="H2321" s="9" t="s">
        <v>202</v>
      </c>
      <c r="I2321" s="9" t="s">
        <v>97</v>
      </c>
      <c r="J2321" s="129">
        <v>42628</v>
      </c>
      <c r="K2321" s="129">
        <v>42581</v>
      </c>
      <c r="L2321" s="129">
        <v>43079</v>
      </c>
      <c r="O2321" s="9">
        <v>30</v>
      </c>
      <c r="Q2321" s="9" t="s">
        <v>54</v>
      </c>
      <c r="R2321" s="13">
        <v>12000000</v>
      </c>
      <c r="S2321" s="13">
        <v>12000000</v>
      </c>
      <c r="T2321" s="13">
        <v>12000000</v>
      </c>
      <c r="U2321" s="13">
        <v>3000000</v>
      </c>
      <c r="AF2321" s="51">
        <f t="shared" si="32"/>
        <v>0</v>
      </c>
      <c r="AG2321" s="45">
        <v>9000000</v>
      </c>
      <c r="AH2321" s="11">
        <v>42581</v>
      </c>
      <c r="AI2321" s="11">
        <v>43383</v>
      </c>
      <c r="AJ2321" s="13">
        <v>11882420</v>
      </c>
      <c r="AK2321" s="13">
        <v>2970605</v>
      </c>
    </row>
    <row r="2322" spans="1:131" s="18" customFormat="1" ht="19.5" customHeight="1" x14ac:dyDescent="0.25">
      <c r="A2322" s="18">
        <v>1627</v>
      </c>
      <c r="B2322" s="17" t="s">
        <v>4746</v>
      </c>
      <c r="C2322" s="18" t="s">
        <v>4747</v>
      </c>
      <c r="D2322" s="19">
        <v>43157</v>
      </c>
      <c r="G2322" s="19"/>
      <c r="J2322" s="130"/>
      <c r="K2322" s="130"/>
      <c r="L2322" s="130">
        <v>43383</v>
      </c>
      <c r="R2322" s="20"/>
      <c r="S2322" s="20"/>
      <c r="T2322" s="20"/>
      <c r="U2322" s="20"/>
      <c r="V2322" s="20"/>
      <c r="W2322" s="20"/>
      <c r="X2322" s="20"/>
      <c r="Y2322" s="20"/>
      <c r="Z2322" s="20"/>
      <c r="AA2322" s="20"/>
      <c r="AB2322" s="20"/>
      <c r="AC2322" s="20"/>
      <c r="AD2322" s="20"/>
      <c r="AE2322" s="20"/>
      <c r="AF2322" s="80"/>
      <c r="AG2322" s="46"/>
      <c r="AH2322" s="19"/>
      <c r="AI2322" s="19"/>
      <c r="AJ2322" s="20"/>
      <c r="AK2322" s="20"/>
      <c r="AL2322" s="19"/>
      <c r="AM2322" s="19"/>
      <c r="AN2322" s="20"/>
      <c r="AO2322" s="20"/>
      <c r="AP2322" s="19"/>
      <c r="AQ2322" s="19"/>
      <c r="AR2322" s="20"/>
      <c r="AS2322" s="20"/>
      <c r="AT2322" s="19"/>
      <c r="AU2322" s="19"/>
      <c r="AV2322" s="20"/>
      <c r="AW2322" s="20"/>
      <c r="AX2322" s="19"/>
      <c r="AY2322" s="19"/>
      <c r="AZ2322" s="20"/>
      <c r="BA2322" s="20"/>
      <c r="BB2322" s="19"/>
      <c r="BC2322" s="19"/>
      <c r="BD2322" s="20"/>
      <c r="BE2322" s="20"/>
      <c r="BF2322" s="19"/>
      <c r="BG2322" s="19"/>
      <c r="BH2322" s="20"/>
      <c r="BI2322" s="20"/>
      <c r="BJ2322" s="19"/>
      <c r="BK2322" s="19"/>
      <c r="BL2322" s="20"/>
      <c r="BM2322" s="20"/>
      <c r="BN2322" s="19"/>
      <c r="BO2322" s="19"/>
      <c r="BP2322" s="20"/>
      <c r="BQ2322" s="20"/>
      <c r="BT2322" s="20"/>
      <c r="BU2322" s="20"/>
      <c r="BX2322" s="20"/>
      <c r="BY2322" s="20"/>
      <c r="CB2322" s="20"/>
      <c r="CC2322" s="20"/>
      <c r="CF2322" s="20"/>
      <c r="CG2322" s="20"/>
      <c r="CJ2322" s="20"/>
      <c r="CK2322" s="20"/>
      <c r="CN2322" s="20"/>
      <c r="CO2322" s="20"/>
      <c r="CP2322" s="19"/>
      <c r="CQ2322" s="19"/>
      <c r="CR2322" s="20"/>
      <c r="CS2322" s="20"/>
      <c r="CT2322" s="19"/>
      <c r="CU2322" s="19"/>
      <c r="CV2322" s="20"/>
      <c r="CW2322" s="20"/>
      <c r="CX2322" s="96"/>
      <c r="CY2322" s="96"/>
      <c r="CZ2322" s="20"/>
      <c r="DA2322" s="20"/>
      <c r="DB2322" s="96"/>
      <c r="DC2322" s="96"/>
      <c r="DD2322" s="20"/>
      <c r="DE2322" s="20"/>
      <c r="DF2322" s="96"/>
      <c r="DG2322" s="96"/>
      <c r="DH2322" s="20"/>
      <c r="DI2322" s="20"/>
      <c r="DJ2322" s="96"/>
      <c r="DK2322" s="96"/>
      <c r="DL2322" s="20"/>
      <c r="DM2322" s="20"/>
      <c r="DN2322" s="96"/>
      <c r="DO2322" s="96"/>
      <c r="DP2322" s="20"/>
      <c r="DQ2322" s="20"/>
      <c r="DR2322" s="96"/>
      <c r="DS2322" s="96"/>
      <c r="DT2322" s="20"/>
      <c r="DU2322" s="20"/>
      <c r="DV2322" s="96"/>
      <c r="DW2322" s="96"/>
      <c r="DX2322" s="20"/>
      <c r="DY2322" s="20"/>
      <c r="DZ2322" s="56"/>
      <c r="EA2322" s="57"/>
    </row>
    <row r="2323" spans="1:131" ht="19.5" customHeight="1" x14ac:dyDescent="0.25">
      <c r="A2323" s="9">
        <v>1628</v>
      </c>
      <c r="B2323" s="10" t="s">
        <v>4749</v>
      </c>
      <c r="C2323" s="9" t="s">
        <v>4750</v>
      </c>
      <c r="E2323" s="9" t="s">
        <v>2470</v>
      </c>
      <c r="F2323" s="9" t="s">
        <v>4748</v>
      </c>
      <c r="H2323" s="9" t="s">
        <v>202</v>
      </c>
      <c r="I2323" s="9" t="s">
        <v>25</v>
      </c>
      <c r="J2323" s="129">
        <v>42618</v>
      </c>
      <c r="K2323" s="129">
        <v>42581</v>
      </c>
      <c r="L2323" s="129">
        <v>42855</v>
      </c>
      <c r="O2323" s="9">
        <v>30</v>
      </c>
      <c r="Q2323" s="9" t="s">
        <v>54</v>
      </c>
      <c r="R2323" s="13">
        <v>10000000</v>
      </c>
      <c r="S2323" s="13">
        <v>10000000</v>
      </c>
      <c r="T2323" s="13">
        <v>10000000</v>
      </c>
      <c r="U2323" s="13">
        <v>2500000</v>
      </c>
      <c r="AF2323" s="51">
        <f t="shared" si="32"/>
        <v>0</v>
      </c>
      <c r="AG2323" s="45">
        <v>7500000</v>
      </c>
      <c r="AH2323" s="11">
        <v>42581</v>
      </c>
      <c r="AI2323" s="11">
        <v>43069</v>
      </c>
      <c r="AJ2323" s="13">
        <v>10070455</v>
      </c>
      <c r="AK2323" s="13">
        <v>2500000</v>
      </c>
    </row>
    <row r="2324" spans="1:131" s="18" customFormat="1" ht="19.5" customHeight="1" x14ac:dyDescent="0.25">
      <c r="A2324" s="18">
        <v>1628</v>
      </c>
      <c r="B2324" s="17" t="s">
        <v>4749</v>
      </c>
      <c r="C2324" s="18" t="s">
        <v>4750</v>
      </c>
      <c r="D2324" s="19">
        <v>42792</v>
      </c>
      <c r="G2324" s="19"/>
      <c r="J2324" s="130"/>
      <c r="K2324" s="130"/>
      <c r="L2324" s="130">
        <v>43069</v>
      </c>
      <c r="R2324" s="20"/>
      <c r="S2324" s="20"/>
      <c r="T2324" s="20"/>
      <c r="U2324" s="20"/>
      <c r="V2324" s="20"/>
      <c r="W2324" s="20"/>
      <c r="X2324" s="20"/>
      <c r="Y2324" s="20"/>
      <c r="Z2324" s="20"/>
      <c r="AA2324" s="20"/>
      <c r="AB2324" s="20"/>
      <c r="AC2324" s="20"/>
      <c r="AD2324" s="20"/>
      <c r="AE2324" s="20"/>
      <c r="AF2324" s="80"/>
      <c r="AG2324" s="46"/>
      <c r="AH2324" s="19"/>
      <c r="AI2324" s="19"/>
      <c r="AJ2324" s="20"/>
      <c r="AK2324" s="20"/>
      <c r="AL2324" s="19"/>
      <c r="AM2324" s="19"/>
      <c r="AN2324" s="20"/>
      <c r="AO2324" s="20"/>
      <c r="AP2324" s="19"/>
      <c r="AQ2324" s="19"/>
      <c r="AR2324" s="20"/>
      <c r="AS2324" s="20"/>
      <c r="AT2324" s="19"/>
      <c r="AU2324" s="19"/>
      <c r="AV2324" s="20"/>
      <c r="AW2324" s="20"/>
      <c r="AX2324" s="19"/>
      <c r="AY2324" s="19"/>
      <c r="AZ2324" s="20"/>
      <c r="BA2324" s="20"/>
      <c r="BB2324" s="19"/>
      <c r="BC2324" s="19"/>
      <c r="BD2324" s="20"/>
      <c r="BE2324" s="20"/>
      <c r="BF2324" s="19"/>
      <c r="BG2324" s="19"/>
      <c r="BH2324" s="20"/>
      <c r="BI2324" s="20"/>
      <c r="BJ2324" s="19"/>
      <c r="BK2324" s="19"/>
      <c r="BL2324" s="20"/>
      <c r="BM2324" s="20"/>
      <c r="BN2324" s="19"/>
      <c r="BO2324" s="19"/>
      <c r="BP2324" s="20"/>
      <c r="BQ2324" s="20"/>
      <c r="BT2324" s="20"/>
      <c r="BU2324" s="20"/>
      <c r="BX2324" s="20"/>
      <c r="BY2324" s="20"/>
      <c r="CB2324" s="20"/>
      <c r="CC2324" s="20"/>
      <c r="CF2324" s="20"/>
      <c r="CG2324" s="20"/>
      <c r="CJ2324" s="20"/>
      <c r="CK2324" s="20"/>
      <c r="CN2324" s="20"/>
      <c r="CO2324" s="20"/>
      <c r="CP2324" s="19"/>
      <c r="CQ2324" s="19"/>
      <c r="CR2324" s="20"/>
      <c r="CS2324" s="20"/>
      <c r="CT2324" s="19"/>
      <c r="CU2324" s="19"/>
      <c r="CV2324" s="20"/>
      <c r="CW2324" s="20"/>
      <c r="CX2324" s="96"/>
      <c r="CY2324" s="96"/>
      <c r="CZ2324" s="20"/>
      <c r="DA2324" s="20"/>
      <c r="DB2324" s="96"/>
      <c r="DC2324" s="96"/>
      <c r="DD2324" s="20"/>
      <c r="DE2324" s="20"/>
      <c r="DF2324" s="96"/>
      <c r="DG2324" s="96"/>
      <c r="DH2324" s="20"/>
      <c r="DI2324" s="20"/>
      <c r="DJ2324" s="96"/>
      <c r="DK2324" s="96"/>
      <c r="DL2324" s="20"/>
      <c r="DM2324" s="20"/>
      <c r="DN2324" s="96"/>
      <c r="DO2324" s="96"/>
      <c r="DP2324" s="20"/>
      <c r="DQ2324" s="20"/>
      <c r="DR2324" s="96"/>
      <c r="DS2324" s="96"/>
      <c r="DT2324" s="20"/>
      <c r="DU2324" s="20"/>
      <c r="DV2324" s="96"/>
      <c r="DW2324" s="96"/>
      <c r="DX2324" s="20"/>
      <c r="DY2324" s="20"/>
      <c r="DZ2324" s="56"/>
      <c r="EA2324" s="57"/>
    </row>
    <row r="2325" spans="1:131" ht="19.5" customHeight="1" x14ac:dyDescent="0.25">
      <c r="A2325" s="9">
        <v>1629</v>
      </c>
      <c r="B2325" s="10" t="s">
        <v>4751</v>
      </c>
      <c r="C2325" s="9" t="s">
        <v>4752</v>
      </c>
      <c r="E2325" s="9" t="s">
        <v>2470</v>
      </c>
      <c r="F2325" s="9" t="s">
        <v>4748</v>
      </c>
      <c r="H2325" s="9" t="s">
        <v>202</v>
      </c>
      <c r="I2325" s="9" t="s">
        <v>25</v>
      </c>
      <c r="J2325" s="129">
        <v>42597</v>
      </c>
      <c r="K2325" s="129">
        <v>42583</v>
      </c>
      <c r="L2325" s="129">
        <v>42916</v>
      </c>
      <c r="O2325" s="9">
        <v>30</v>
      </c>
      <c r="Q2325" s="9" t="s">
        <v>54</v>
      </c>
      <c r="R2325" s="13">
        <v>10000000</v>
      </c>
      <c r="S2325" s="13">
        <v>10000000</v>
      </c>
      <c r="T2325" s="13">
        <v>10000000</v>
      </c>
      <c r="U2325" s="13">
        <v>2500000</v>
      </c>
      <c r="AF2325" s="51">
        <f t="shared" si="32"/>
        <v>0</v>
      </c>
      <c r="AG2325" s="45">
        <v>7500000</v>
      </c>
      <c r="AH2325" s="11">
        <v>42583</v>
      </c>
      <c r="AI2325" s="11">
        <v>43419</v>
      </c>
      <c r="AJ2325" s="13">
        <v>8791900</v>
      </c>
      <c r="AK2325" s="13">
        <v>2197975</v>
      </c>
    </row>
    <row r="2326" spans="1:131" s="18" customFormat="1" ht="19.5" customHeight="1" x14ac:dyDescent="0.25">
      <c r="A2326" s="18">
        <v>1629</v>
      </c>
      <c r="B2326" s="17" t="s">
        <v>4751</v>
      </c>
      <c r="C2326" s="18" t="s">
        <v>4752</v>
      </c>
      <c r="D2326" s="19">
        <v>43157</v>
      </c>
      <c r="G2326" s="19"/>
      <c r="J2326" s="130"/>
      <c r="K2326" s="130"/>
      <c r="L2326" s="130">
        <v>43419</v>
      </c>
      <c r="R2326" s="20"/>
      <c r="S2326" s="20"/>
      <c r="T2326" s="20"/>
      <c r="U2326" s="20"/>
      <c r="V2326" s="20"/>
      <c r="W2326" s="20"/>
      <c r="X2326" s="20"/>
      <c r="Y2326" s="20"/>
      <c r="Z2326" s="20"/>
      <c r="AA2326" s="20"/>
      <c r="AB2326" s="20"/>
      <c r="AC2326" s="20"/>
      <c r="AD2326" s="20"/>
      <c r="AE2326" s="20"/>
      <c r="AF2326" s="80"/>
      <c r="AG2326" s="46"/>
      <c r="AH2326" s="19"/>
      <c r="AI2326" s="19"/>
      <c r="AJ2326" s="20"/>
      <c r="AK2326" s="20"/>
      <c r="AL2326" s="19"/>
      <c r="AM2326" s="19"/>
      <c r="AN2326" s="20"/>
      <c r="AO2326" s="20"/>
      <c r="AP2326" s="19"/>
      <c r="AQ2326" s="19"/>
      <c r="AR2326" s="20"/>
      <c r="AS2326" s="20"/>
      <c r="AT2326" s="19"/>
      <c r="AU2326" s="19"/>
      <c r="AV2326" s="20"/>
      <c r="AW2326" s="20"/>
      <c r="AX2326" s="19"/>
      <c r="AY2326" s="19"/>
      <c r="AZ2326" s="20"/>
      <c r="BA2326" s="20"/>
      <c r="BB2326" s="19"/>
      <c r="BC2326" s="19"/>
      <c r="BD2326" s="20"/>
      <c r="BE2326" s="20"/>
      <c r="BF2326" s="19"/>
      <c r="BG2326" s="19"/>
      <c r="BH2326" s="20"/>
      <c r="BI2326" s="20"/>
      <c r="BJ2326" s="19"/>
      <c r="BK2326" s="19"/>
      <c r="BL2326" s="20"/>
      <c r="BM2326" s="20"/>
      <c r="BN2326" s="19"/>
      <c r="BO2326" s="19"/>
      <c r="BP2326" s="20"/>
      <c r="BQ2326" s="20"/>
      <c r="BT2326" s="20"/>
      <c r="BU2326" s="20"/>
      <c r="BX2326" s="20"/>
      <c r="BY2326" s="20"/>
      <c r="CB2326" s="20"/>
      <c r="CC2326" s="20"/>
      <c r="CF2326" s="20"/>
      <c r="CG2326" s="20"/>
      <c r="CJ2326" s="20"/>
      <c r="CK2326" s="20"/>
      <c r="CN2326" s="20"/>
      <c r="CO2326" s="20"/>
      <c r="CP2326" s="19"/>
      <c r="CQ2326" s="19"/>
      <c r="CR2326" s="20"/>
      <c r="CS2326" s="20"/>
      <c r="CT2326" s="19"/>
      <c r="CU2326" s="19"/>
      <c r="CV2326" s="20"/>
      <c r="CW2326" s="20"/>
      <c r="CX2326" s="96"/>
      <c r="CY2326" s="96"/>
      <c r="CZ2326" s="20"/>
      <c r="DA2326" s="20"/>
      <c r="DB2326" s="96"/>
      <c r="DC2326" s="96"/>
      <c r="DD2326" s="20"/>
      <c r="DE2326" s="20"/>
      <c r="DF2326" s="96"/>
      <c r="DG2326" s="96"/>
      <c r="DH2326" s="20"/>
      <c r="DI2326" s="20"/>
      <c r="DJ2326" s="96"/>
      <c r="DK2326" s="96"/>
      <c r="DL2326" s="20"/>
      <c r="DM2326" s="20"/>
      <c r="DN2326" s="96"/>
      <c r="DO2326" s="96"/>
      <c r="DP2326" s="20"/>
      <c r="DQ2326" s="20"/>
      <c r="DR2326" s="96"/>
      <c r="DS2326" s="96"/>
      <c r="DT2326" s="20"/>
      <c r="DU2326" s="20"/>
      <c r="DV2326" s="96"/>
      <c r="DW2326" s="96"/>
      <c r="DX2326" s="20"/>
      <c r="DY2326" s="20"/>
      <c r="DZ2326" s="56"/>
      <c r="EA2326" s="57"/>
    </row>
    <row r="2327" spans="1:131" ht="19.5" customHeight="1" x14ac:dyDescent="0.25">
      <c r="A2327" s="9">
        <v>1630</v>
      </c>
      <c r="B2327" s="10" t="s">
        <v>4753</v>
      </c>
      <c r="C2327" s="9" t="s">
        <v>4754</v>
      </c>
      <c r="E2327" s="9" t="s">
        <v>4755</v>
      </c>
      <c r="F2327" s="9" t="s">
        <v>4756</v>
      </c>
      <c r="H2327" s="9" t="s">
        <v>202</v>
      </c>
      <c r="I2327" s="9" t="s">
        <v>78</v>
      </c>
      <c r="J2327" s="129">
        <v>42657</v>
      </c>
      <c r="K2327" s="129">
        <v>42602</v>
      </c>
      <c r="L2327" s="129">
        <v>42916</v>
      </c>
      <c r="O2327" s="9">
        <v>26</v>
      </c>
      <c r="Q2327" s="9" t="s">
        <v>54</v>
      </c>
      <c r="R2327" s="13">
        <v>8510000</v>
      </c>
      <c r="S2327" s="13">
        <v>8510000</v>
      </c>
      <c r="T2327" s="13">
        <v>8510000</v>
      </c>
      <c r="U2327" s="13">
        <v>2127500</v>
      </c>
      <c r="AF2327" s="51">
        <f t="shared" si="32"/>
        <v>0</v>
      </c>
      <c r="AG2327" s="45">
        <v>6000000</v>
      </c>
      <c r="AH2327" s="11">
        <v>42602</v>
      </c>
      <c r="AI2327" s="11">
        <v>42965</v>
      </c>
      <c r="AJ2327" s="13">
        <v>8499267</v>
      </c>
      <c r="AK2327" s="13">
        <v>2124817</v>
      </c>
    </row>
    <row r="2328" spans="1:131" s="18" customFormat="1" ht="19.5" customHeight="1" x14ac:dyDescent="0.25">
      <c r="A2328" s="18">
        <v>1630</v>
      </c>
      <c r="B2328" s="17" t="s">
        <v>4753</v>
      </c>
      <c r="C2328" s="18" t="s">
        <v>4754</v>
      </c>
      <c r="D2328" s="19">
        <v>42927</v>
      </c>
      <c r="G2328" s="19"/>
      <c r="J2328" s="130"/>
      <c r="K2328" s="130"/>
      <c r="L2328" s="130">
        <v>42965</v>
      </c>
      <c r="R2328" s="20"/>
      <c r="S2328" s="20"/>
      <c r="T2328" s="20"/>
      <c r="U2328" s="20"/>
      <c r="V2328" s="20"/>
      <c r="W2328" s="20"/>
      <c r="X2328" s="20"/>
      <c r="Y2328" s="20"/>
      <c r="Z2328" s="20"/>
      <c r="AA2328" s="20"/>
      <c r="AB2328" s="20"/>
      <c r="AC2328" s="20"/>
      <c r="AD2328" s="20"/>
      <c r="AE2328" s="20"/>
      <c r="AF2328" s="80"/>
      <c r="AG2328" s="46"/>
      <c r="AH2328" s="19"/>
      <c r="AI2328" s="19"/>
      <c r="AJ2328" s="20"/>
      <c r="AK2328" s="20"/>
      <c r="AL2328" s="19"/>
      <c r="AM2328" s="19"/>
      <c r="AN2328" s="20"/>
      <c r="AO2328" s="20"/>
      <c r="AP2328" s="19"/>
      <c r="AQ2328" s="19"/>
      <c r="AR2328" s="20"/>
      <c r="AS2328" s="20"/>
      <c r="AT2328" s="19"/>
      <c r="AU2328" s="19"/>
      <c r="AV2328" s="20"/>
      <c r="AW2328" s="20"/>
      <c r="AX2328" s="19"/>
      <c r="AY2328" s="19"/>
      <c r="AZ2328" s="20"/>
      <c r="BA2328" s="20"/>
      <c r="BB2328" s="19"/>
      <c r="BC2328" s="19"/>
      <c r="BD2328" s="20"/>
      <c r="BE2328" s="20"/>
      <c r="BF2328" s="19"/>
      <c r="BG2328" s="19"/>
      <c r="BH2328" s="20"/>
      <c r="BI2328" s="20"/>
      <c r="BJ2328" s="19"/>
      <c r="BK2328" s="19"/>
      <c r="BL2328" s="20"/>
      <c r="BM2328" s="20"/>
      <c r="BN2328" s="19"/>
      <c r="BO2328" s="19"/>
      <c r="BP2328" s="20"/>
      <c r="BQ2328" s="20"/>
      <c r="BT2328" s="20"/>
      <c r="BU2328" s="20"/>
      <c r="BX2328" s="20"/>
      <c r="BY2328" s="20"/>
      <c r="CB2328" s="20"/>
      <c r="CC2328" s="20"/>
      <c r="CF2328" s="20"/>
      <c r="CG2328" s="20"/>
      <c r="CJ2328" s="20"/>
      <c r="CK2328" s="20"/>
      <c r="CN2328" s="20"/>
      <c r="CO2328" s="20"/>
      <c r="CP2328" s="19"/>
      <c r="CQ2328" s="19"/>
      <c r="CR2328" s="20"/>
      <c r="CS2328" s="20"/>
      <c r="CT2328" s="19"/>
      <c r="CU2328" s="19"/>
      <c r="CV2328" s="20"/>
      <c r="CW2328" s="20"/>
      <c r="CX2328" s="96"/>
      <c r="CY2328" s="96"/>
      <c r="CZ2328" s="20"/>
      <c r="DA2328" s="20"/>
      <c r="DB2328" s="96"/>
      <c r="DC2328" s="96"/>
      <c r="DD2328" s="20"/>
      <c r="DE2328" s="20"/>
      <c r="DF2328" s="96"/>
      <c r="DG2328" s="96"/>
      <c r="DH2328" s="20"/>
      <c r="DI2328" s="20"/>
      <c r="DJ2328" s="96"/>
      <c r="DK2328" s="96"/>
      <c r="DL2328" s="20"/>
      <c r="DM2328" s="20"/>
      <c r="DN2328" s="96"/>
      <c r="DO2328" s="96"/>
      <c r="DP2328" s="20"/>
      <c r="DQ2328" s="20"/>
      <c r="DR2328" s="96"/>
      <c r="DS2328" s="96"/>
      <c r="DT2328" s="20"/>
      <c r="DU2328" s="20"/>
      <c r="DV2328" s="96"/>
      <c r="DW2328" s="96"/>
      <c r="DX2328" s="20"/>
      <c r="DY2328" s="20"/>
      <c r="DZ2328" s="56"/>
      <c r="EA2328" s="57"/>
    </row>
    <row r="2329" spans="1:131" ht="19.5" customHeight="1" x14ac:dyDescent="0.25">
      <c r="A2329" s="9">
        <v>1631</v>
      </c>
      <c r="B2329" s="10" t="s">
        <v>4759</v>
      </c>
      <c r="C2329" s="9" t="s">
        <v>4765</v>
      </c>
      <c r="E2329" s="9" t="s">
        <v>447</v>
      </c>
      <c r="F2329" s="9" t="s">
        <v>4761</v>
      </c>
      <c r="H2329" s="9" t="s">
        <v>202</v>
      </c>
      <c r="I2329" s="9" t="s">
        <v>25</v>
      </c>
      <c r="J2329" s="129">
        <v>42687</v>
      </c>
      <c r="K2329" s="129">
        <v>42655</v>
      </c>
      <c r="L2329" s="129">
        <v>42734</v>
      </c>
      <c r="O2329" s="9">
        <v>24</v>
      </c>
      <c r="Q2329" s="9" t="s">
        <v>54</v>
      </c>
      <c r="R2329" s="13">
        <v>22650000</v>
      </c>
      <c r="S2329" s="13">
        <v>22650000</v>
      </c>
      <c r="T2329" s="13">
        <v>22650000</v>
      </c>
      <c r="U2329" s="13">
        <v>5662500</v>
      </c>
      <c r="AF2329" s="51">
        <f t="shared" si="32"/>
        <v>0</v>
      </c>
      <c r="AH2329" s="11">
        <v>42655</v>
      </c>
      <c r="AI2329" s="11">
        <v>42727</v>
      </c>
      <c r="AJ2329" s="13">
        <v>22650000</v>
      </c>
      <c r="AK2329" s="13">
        <v>5662500</v>
      </c>
    </row>
    <row r="2330" spans="1:131" ht="19.5" customHeight="1" x14ac:dyDescent="0.25">
      <c r="A2330" s="9">
        <v>1632</v>
      </c>
      <c r="B2330" s="10" t="s">
        <v>4762</v>
      </c>
      <c r="C2330" s="9" t="s">
        <v>5135</v>
      </c>
      <c r="E2330" s="9" t="s">
        <v>447</v>
      </c>
      <c r="F2330" s="9" t="s">
        <v>4761</v>
      </c>
      <c r="H2330" s="9" t="s">
        <v>202</v>
      </c>
      <c r="I2330" s="9" t="s">
        <v>25</v>
      </c>
      <c r="J2330" s="129">
        <v>42687</v>
      </c>
      <c r="K2330" s="129">
        <v>42655</v>
      </c>
      <c r="L2330" s="129">
        <v>42734</v>
      </c>
      <c r="O2330" s="9">
        <v>24</v>
      </c>
      <c r="Q2330" s="9" t="s">
        <v>54</v>
      </c>
      <c r="R2330" s="13">
        <v>22450000</v>
      </c>
      <c r="S2330" s="13">
        <v>22450000</v>
      </c>
      <c r="T2330" s="13">
        <v>22450000</v>
      </c>
      <c r="U2330" s="13">
        <v>5612500</v>
      </c>
      <c r="AF2330" s="51">
        <f t="shared" si="32"/>
        <v>0</v>
      </c>
      <c r="AH2330" s="11">
        <v>42655</v>
      </c>
      <c r="AI2330" s="11">
        <v>42727</v>
      </c>
      <c r="AJ2330" s="13">
        <v>22450000</v>
      </c>
      <c r="AK2330" s="13">
        <v>5612500</v>
      </c>
    </row>
    <row r="2331" spans="1:131" ht="19.5" customHeight="1" x14ac:dyDescent="0.25">
      <c r="A2331" s="9">
        <v>1633</v>
      </c>
      <c r="B2331" s="10" t="s">
        <v>4764</v>
      </c>
      <c r="C2331" s="9" t="s">
        <v>4760</v>
      </c>
      <c r="E2331" s="9" t="s">
        <v>447</v>
      </c>
      <c r="F2331" s="9" t="s">
        <v>4761</v>
      </c>
      <c r="H2331" s="9" t="s">
        <v>202</v>
      </c>
      <c r="I2331" s="9" t="s">
        <v>25</v>
      </c>
      <c r="J2331" s="129">
        <v>42687</v>
      </c>
      <c r="K2331" s="129">
        <v>42655</v>
      </c>
      <c r="L2331" s="129">
        <v>42734</v>
      </c>
      <c r="O2331" s="9">
        <v>24</v>
      </c>
      <c r="Q2331" s="9" t="s">
        <v>54</v>
      </c>
      <c r="R2331" s="13">
        <v>22450000</v>
      </c>
      <c r="S2331" s="13">
        <v>22450000</v>
      </c>
      <c r="T2331" s="13">
        <v>22450000</v>
      </c>
      <c r="U2331" s="13">
        <v>5612500</v>
      </c>
      <c r="AF2331" s="51">
        <f t="shared" si="32"/>
        <v>0</v>
      </c>
      <c r="AH2331" s="11">
        <v>42655</v>
      </c>
      <c r="AI2331" s="11">
        <v>42727</v>
      </c>
      <c r="AJ2331" s="13">
        <v>22450000</v>
      </c>
      <c r="AK2331" s="13">
        <v>5612500</v>
      </c>
    </row>
    <row r="2332" spans="1:131" ht="19.5" customHeight="1" x14ac:dyDescent="0.25">
      <c r="A2332" s="9">
        <v>1634</v>
      </c>
      <c r="B2332" s="10" t="s">
        <v>4766</v>
      </c>
      <c r="C2332" s="9" t="s">
        <v>4763</v>
      </c>
      <c r="E2332" s="9" t="s">
        <v>447</v>
      </c>
      <c r="F2332" s="9" t="s">
        <v>4761</v>
      </c>
      <c r="H2332" s="9" t="s">
        <v>202</v>
      </c>
      <c r="I2332" s="9" t="s">
        <v>25</v>
      </c>
      <c r="J2332" s="129">
        <v>42687</v>
      </c>
      <c r="K2332" s="129">
        <v>42655</v>
      </c>
      <c r="L2332" s="129">
        <v>42734</v>
      </c>
      <c r="O2332" s="9">
        <v>24</v>
      </c>
      <c r="Q2332" s="9" t="s">
        <v>54</v>
      </c>
      <c r="R2332" s="13">
        <v>22450000</v>
      </c>
      <c r="S2332" s="13">
        <v>22450000</v>
      </c>
      <c r="T2332" s="13">
        <v>22450000</v>
      </c>
      <c r="U2332" s="13">
        <v>5612500</v>
      </c>
      <c r="AF2332" s="51">
        <f t="shared" si="32"/>
        <v>0</v>
      </c>
      <c r="AH2332" s="11">
        <v>42655</v>
      </c>
      <c r="AI2332" s="11">
        <v>42727</v>
      </c>
      <c r="AJ2332" s="13">
        <v>22450000</v>
      </c>
      <c r="AK2332" s="13">
        <v>5612500</v>
      </c>
    </row>
    <row r="2333" spans="1:131" ht="19.5" customHeight="1" x14ac:dyDescent="0.25">
      <c r="A2333" s="9">
        <v>1635</v>
      </c>
      <c r="B2333" s="10" t="s">
        <v>4767</v>
      </c>
      <c r="C2333" s="9" t="s">
        <v>4768</v>
      </c>
      <c r="E2333" s="9" t="s">
        <v>4769</v>
      </c>
      <c r="F2333" s="9" t="s">
        <v>3647</v>
      </c>
      <c r="H2333" s="9" t="s">
        <v>202</v>
      </c>
      <c r="I2333" s="9" t="s">
        <v>4770</v>
      </c>
      <c r="J2333" s="129">
        <v>42664</v>
      </c>
      <c r="K2333" s="129">
        <v>42583</v>
      </c>
      <c r="L2333" s="129">
        <v>42735</v>
      </c>
      <c r="O2333" s="9">
        <v>28</v>
      </c>
      <c r="Q2333" s="9" t="s">
        <v>54</v>
      </c>
      <c r="R2333" s="13">
        <v>23955000</v>
      </c>
      <c r="S2333" s="13">
        <v>23955000</v>
      </c>
      <c r="T2333" s="13">
        <v>23955000</v>
      </c>
      <c r="U2333" s="13">
        <v>5988750</v>
      </c>
      <c r="AF2333" s="51">
        <f t="shared" si="32"/>
        <v>0</v>
      </c>
      <c r="AH2333" s="11">
        <v>42583</v>
      </c>
      <c r="AI2333" s="11">
        <v>42735</v>
      </c>
      <c r="AJ2333" s="13">
        <v>18966033</v>
      </c>
      <c r="AK2333" s="13">
        <v>4741508</v>
      </c>
    </row>
    <row r="2334" spans="1:131" ht="19.5" customHeight="1" x14ac:dyDescent="0.25">
      <c r="A2334" s="9">
        <v>1636</v>
      </c>
      <c r="B2334" s="10" t="s">
        <v>4771</v>
      </c>
      <c r="C2334" s="9" t="s">
        <v>4772</v>
      </c>
      <c r="E2334" s="9" t="s">
        <v>4773</v>
      </c>
      <c r="F2334" s="9" t="s">
        <v>4774</v>
      </c>
      <c r="H2334" s="9" t="s">
        <v>202</v>
      </c>
      <c r="I2334" s="9" t="s">
        <v>25</v>
      </c>
      <c r="J2334" s="129">
        <v>42573</v>
      </c>
      <c r="K2334" s="129">
        <v>42543</v>
      </c>
      <c r="L2334" s="129">
        <v>42674</v>
      </c>
      <c r="O2334" s="9">
        <v>23</v>
      </c>
      <c r="Q2334" s="9" t="s">
        <v>54</v>
      </c>
      <c r="R2334" s="13">
        <v>2750000</v>
      </c>
      <c r="S2334" s="13">
        <v>2750000</v>
      </c>
      <c r="T2334" s="13">
        <v>2750000</v>
      </c>
      <c r="U2334" s="13">
        <v>550000</v>
      </c>
      <c r="AF2334" s="51">
        <f t="shared" si="32"/>
        <v>0</v>
      </c>
      <c r="AH2334" s="11">
        <v>42543</v>
      </c>
      <c r="AI2334" s="11">
        <v>42674</v>
      </c>
      <c r="AJ2334" s="13">
        <v>2307141</v>
      </c>
      <c r="AK2334" s="13">
        <v>550000</v>
      </c>
    </row>
    <row r="2335" spans="1:131" s="18" customFormat="1" ht="19.5" customHeight="1" x14ac:dyDescent="0.25">
      <c r="A2335" s="18">
        <v>1636</v>
      </c>
      <c r="B2335" s="17" t="s">
        <v>4771</v>
      </c>
      <c r="C2335" s="18" t="s">
        <v>5145</v>
      </c>
      <c r="D2335" s="19">
        <v>42811</v>
      </c>
      <c r="G2335" s="19"/>
      <c r="J2335" s="130"/>
      <c r="K2335" s="130"/>
      <c r="L2335" s="130"/>
      <c r="R2335" s="20"/>
      <c r="S2335" s="20"/>
      <c r="T2335" s="20"/>
      <c r="U2335" s="20"/>
      <c r="V2335" s="20"/>
      <c r="W2335" s="20"/>
      <c r="X2335" s="20"/>
      <c r="Y2335" s="20"/>
      <c r="Z2335" s="20"/>
      <c r="AA2335" s="20"/>
      <c r="AB2335" s="20"/>
      <c r="AC2335" s="20"/>
      <c r="AD2335" s="20"/>
      <c r="AE2335" s="20"/>
      <c r="AF2335" s="80"/>
      <c r="AG2335" s="46"/>
      <c r="AH2335" s="19"/>
      <c r="AI2335" s="19"/>
      <c r="AJ2335" s="20"/>
      <c r="AK2335" s="20"/>
      <c r="AL2335" s="19"/>
      <c r="AM2335" s="19"/>
      <c r="AN2335" s="20"/>
      <c r="AO2335" s="20"/>
      <c r="AP2335" s="19"/>
      <c r="AQ2335" s="19"/>
      <c r="AR2335" s="20"/>
      <c r="AS2335" s="20"/>
      <c r="AT2335" s="19"/>
      <c r="AU2335" s="19"/>
      <c r="AV2335" s="20"/>
      <c r="AW2335" s="20"/>
      <c r="AX2335" s="19"/>
      <c r="AY2335" s="19"/>
      <c r="AZ2335" s="20"/>
      <c r="BA2335" s="20"/>
      <c r="BB2335" s="19"/>
      <c r="BC2335" s="19"/>
      <c r="BD2335" s="20"/>
      <c r="BE2335" s="20"/>
      <c r="BF2335" s="19"/>
      <c r="BG2335" s="19"/>
      <c r="BH2335" s="20"/>
      <c r="BI2335" s="20"/>
      <c r="BJ2335" s="19"/>
      <c r="BK2335" s="19"/>
      <c r="BL2335" s="20"/>
      <c r="BM2335" s="20"/>
      <c r="BN2335" s="19"/>
      <c r="BO2335" s="19"/>
      <c r="BP2335" s="20"/>
      <c r="BQ2335" s="20"/>
      <c r="BT2335" s="20"/>
      <c r="BU2335" s="20"/>
      <c r="BX2335" s="20"/>
      <c r="BY2335" s="20"/>
      <c r="CB2335" s="20"/>
      <c r="CC2335" s="20"/>
      <c r="CF2335" s="20"/>
      <c r="CG2335" s="20"/>
      <c r="CJ2335" s="20"/>
      <c r="CK2335" s="20"/>
      <c r="CN2335" s="20"/>
      <c r="CO2335" s="20"/>
      <c r="CP2335" s="19"/>
      <c r="CQ2335" s="19"/>
      <c r="CR2335" s="20"/>
      <c r="CS2335" s="20"/>
      <c r="CT2335" s="19"/>
      <c r="CU2335" s="19"/>
      <c r="CV2335" s="20"/>
      <c r="CW2335" s="20"/>
      <c r="CX2335" s="96"/>
      <c r="CY2335" s="96"/>
      <c r="CZ2335" s="20"/>
      <c r="DA2335" s="20"/>
      <c r="DB2335" s="96"/>
      <c r="DC2335" s="96"/>
      <c r="DD2335" s="20"/>
      <c r="DE2335" s="20"/>
      <c r="DF2335" s="96"/>
      <c r="DG2335" s="96"/>
      <c r="DH2335" s="20"/>
      <c r="DI2335" s="20"/>
      <c r="DJ2335" s="96"/>
      <c r="DK2335" s="96"/>
      <c r="DL2335" s="20"/>
      <c r="DM2335" s="20"/>
      <c r="DN2335" s="96"/>
      <c r="DO2335" s="96"/>
      <c r="DP2335" s="20"/>
      <c r="DQ2335" s="20"/>
      <c r="DR2335" s="96"/>
      <c r="DS2335" s="96"/>
      <c r="DT2335" s="20"/>
      <c r="DU2335" s="20"/>
      <c r="DV2335" s="96"/>
      <c r="DW2335" s="96"/>
      <c r="DX2335" s="20"/>
      <c r="DY2335" s="20"/>
      <c r="DZ2335" s="56"/>
      <c r="EA2335" s="57"/>
    </row>
    <row r="2336" spans="1:131" ht="19.5" customHeight="1" x14ac:dyDescent="0.25">
      <c r="A2336" s="9">
        <v>1637</v>
      </c>
      <c r="B2336" s="10" t="s">
        <v>4775</v>
      </c>
      <c r="C2336" s="9" t="s">
        <v>4776</v>
      </c>
      <c r="E2336" s="9" t="s">
        <v>4777</v>
      </c>
      <c r="F2336" s="9" t="s">
        <v>4778</v>
      </c>
      <c r="H2336" s="9" t="s">
        <v>202</v>
      </c>
      <c r="I2336" s="9" t="s">
        <v>25</v>
      </c>
      <c r="J2336" s="129">
        <v>42609</v>
      </c>
      <c r="K2336" s="129">
        <v>42577</v>
      </c>
      <c r="L2336" s="129">
        <v>43100</v>
      </c>
      <c r="O2336" s="9">
        <v>25</v>
      </c>
      <c r="Q2336" s="9" t="s">
        <v>54</v>
      </c>
      <c r="R2336" s="13">
        <v>17937000</v>
      </c>
      <c r="S2336" s="13">
        <v>17937000</v>
      </c>
      <c r="T2336" s="13">
        <v>17937000</v>
      </c>
      <c r="U2336" s="13">
        <v>4484250</v>
      </c>
      <c r="AF2336" s="51">
        <f t="shared" si="32"/>
        <v>0</v>
      </c>
      <c r="AH2336" s="11">
        <v>42578</v>
      </c>
      <c r="AI2336" s="11">
        <v>42643</v>
      </c>
      <c r="AJ2336" s="13">
        <v>16727509</v>
      </c>
      <c r="AK2336" s="13">
        <v>4181877</v>
      </c>
    </row>
    <row r="2337" spans="1:131" ht="19.5" customHeight="1" x14ac:dyDescent="0.25">
      <c r="A2337" s="9">
        <v>1638</v>
      </c>
      <c r="B2337" s="10" t="s">
        <v>4779</v>
      </c>
      <c r="C2337" s="9" t="s">
        <v>4780</v>
      </c>
      <c r="E2337" s="9" t="s">
        <v>4781</v>
      </c>
      <c r="F2337" s="9" t="s">
        <v>4782</v>
      </c>
      <c r="H2337" s="9" t="s">
        <v>202</v>
      </c>
      <c r="I2337" s="9" t="s">
        <v>35</v>
      </c>
      <c r="J2337" s="129">
        <v>42218</v>
      </c>
      <c r="K2337" s="129">
        <v>42139</v>
      </c>
      <c r="L2337" s="129">
        <v>42658</v>
      </c>
      <c r="O2337" s="9">
        <v>27</v>
      </c>
      <c r="Q2337" s="9" t="s">
        <v>54</v>
      </c>
      <c r="R2337" s="13">
        <v>127955000</v>
      </c>
      <c r="S2337" s="13">
        <v>127955000</v>
      </c>
      <c r="T2337" s="13">
        <v>127955000</v>
      </c>
      <c r="U2337" s="13">
        <v>31988750</v>
      </c>
      <c r="AF2337" s="51">
        <f t="shared" si="32"/>
        <v>0</v>
      </c>
      <c r="AH2337" s="11">
        <v>42144</v>
      </c>
      <c r="AI2337" s="11">
        <v>42658</v>
      </c>
      <c r="AJ2337" s="13">
        <v>118270237</v>
      </c>
      <c r="AK2337" s="13">
        <v>29567559</v>
      </c>
    </row>
    <row r="2338" spans="1:131" ht="19.5" customHeight="1" x14ac:dyDescent="0.25">
      <c r="A2338" s="9">
        <v>1639</v>
      </c>
      <c r="B2338" s="10" t="s">
        <v>4783</v>
      </c>
      <c r="C2338" s="9" t="s">
        <v>4784</v>
      </c>
      <c r="E2338" s="9" t="s">
        <v>3417</v>
      </c>
      <c r="F2338" s="9" t="s">
        <v>493</v>
      </c>
      <c r="H2338" s="9" t="s">
        <v>202</v>
      </c>
      <c r="I2338" s="9" t="s">
        <v>35</v>
      </c>
      <c r="J2338" s="129">
        <v>42653</v>
      </c>
      <c r="K2338" s="129">
        <v>42217</v>
      </c>
      <c r="L2338" s="129">
        <v>42887</v>
      </c>
      <c r="O2338" s="9">
        <v>29</v>
      </c>
      <c r="Q2338" s="9" t="s">
        <v>61</v>
      </c>
      <c r="S2338" s="13">
        <v>598122666</v>
      </c>
      <c r="T2338" s="13">
        <v>598122666</v>
      </c>
      <c r="U2338" s="13">
        <v>149530666</v>
      </c>
      <c r="AF2338" s="51">
        <f t="shared" si="32"/>
        <v>0</v>
      </c>
      <c r="AH2338" s="11">
        <v>42217</v>
      </c>
      <c r="AI2338" s="11">
        <v>42704</v>
      </c>
      <c r="AJ2338" s="13">
        <v>297347172</v>
      </c>
      <c r="AK2338" s="13">
        <v>74336793</v>
      </c>
      <c r="AL2338" s="11">
        <v>42705</v>
      </c>
      <c r="AM2338" s="11">
        <v>42879</v>
      </c>
      <c r="AN2338" s="13">
        <v>158154446</v>
      </c>
      <c r="AO2338" s="13">
        <v>39538612</v>
      </c>
      <c r="AP2338" s="11">
        <v>42887</v>
      </c>
      <c r="AQ2338" s="11">
        <v>42887</v>
      </c>
      <c r="AR2338" s="13">
        <v>2110800</v>
      </c>
      <c r="AS2338" s="13">
        <v>527700</v>
      </c>
      <c r="AT2338" s="11">
        <v>42217</v>
      </c>
      <c r="AU2338" s="11">
        <v>42887</v>
      </c>
      <c r="AV2338" s="13">
        <v>533446785</v>
      </c>
      <c r="AW2338" s="13">
        <v>18958591</v>
      </c>
      <c r="DZ2338" s="54">
        <v>533446785</v>
      </c>
      <c r="EA2338" s="55">
        <v>133361696</v>
      </c>
    </row>
    <row r="2339" spans="1:131" ht="19.5" customHeight="1" x14ac:dyDescent="0.25">
      <c r="A2339" s="9">
        <v>1640</v>
      </c>
      <c r="B2339" s="10" t="s">
        <v>4785</v>
      </c>
      <c r="C2339" s="9" t="s">
        <v>4786</v>
      </c>
      <c r="E2339" s="9" t="s">
        <v>4787</v>
      </c>
      <c r="F2339" s="9" t="s">
        <v>4788</v>
      </c>
      <c r="H2339" s="9" t="s">
        <v>202</v>
      </c>
      <c r="I2339" s="9" t="s">
        <v>25</v>
      </c>
      <c r="J2339" s="129">
        <v>42660</v>
      </c>
      <c r="K2339" s="129">
        <v>42629</v>
      </c>
      <c r="L2339" s="129">
        <v>42735</v>
      </c>
      <c r="O2339" s="9">
        <v>25</v>
      </c>
      <c r="Q2339" s="9" t="s">
        <v>61</v>
      </c>
      <c r="S2339" s="13">
        <v>63780200</v>
      </c>
      <c r="T2339" s="13">
        <v>63780200</v>
      </c>
      <c r="U2339" s="13">
        <v>15945050</v>
      </c>
      <c r="AF2339" s="51">
        <f t="shared" si="32"/>
        <v>0</v>
      </c>
      <c r="AH2339" s="11">
        <v>42629</v>
      </c>
      <c r="AI2339" s="11">
        <v>42735</v>
      </c>
      <c r="AJ2339" s="13">
        <v>53997949</v>
      </c>
      <c r="AK2339" s="13">
        <v>13499487</v>
      </c>
    </row>
    <row r="2340" spans="1:131" ht="19.5" customHeight="1" x14ac:dyDescent="0.25">
      <c r="A2340" s="9">
        <v>1641</v>
      </c>
      <c r="B2340" s="10" t="s">
        <v>4789</v>
      </c>
      <c r="C2340" s="9" t="s">
        <v>4790</v>
      </c>
      <c r="E2340" s="9" t="s">
        <v>4189</v>
      </c>
      <c r="F2340" s="9" t="s">
        <v>4190</v>
      </c>
      <c r="H2340" s="9" t="s">
        <v>202</v>
      </c>
      <c r="I2340" s="9" t="s">
        <v>35</v>
      </c>
      <c r="J2340" s="129">
        <v>42649</v>
      </c>
      <c r="K2340" s="129">
        <v>42491</v>
      </c>
      <c r="L2340" s="129">
        <v>43038</v>
      </c>
      <c r="O2340" s="9">
        <v>18</v>
      </c>
      <c r="Q2340" s="9" t="s">
        <v>61</v>
      </c>
      <c r="S2340" s="13">
        <v>495420360</v>
      </c>
      <c r="T2340" s="13">
        <v>495420360</v>
      </c>
      <c r="U2340" s="13">
        <v>123855090</v>
      </c>
      <c r="AF2340" s="51">
        <f t="shared" si="32"/>
        <v>0</v>
      </c>
      <c r="AH2340" s="11">
        <v>42491</v>
      </c>
      <c r="AI2340" s="11">
        <v>42886</v>
      </c>
      <c r="AJ2340" s="13">
        <v>437843644</v>
      </c>
      <c r="AK2340" s="13">
        <v>109460911</v>
      </c>
    </row>
    <row r="2341" spans="1:131" ht="19.5" customHeight="1" x14ac:dyDescent="0.25">
      <c r="A2341" s="9">
        <v>1642</v>
      </c>
      <c r="B2341" s="10" t="s">
        <v>4791</v>
      </c>
      <c r="C2341" s="9" t="s">
        <v>4792</v>
      </c>
      <c r="E2341" s="9" t="s">
        <v>3486</v>
      </c>
      <c r="F2341" s="9" t="s">
        <v>4480</v>
      </c>
      <c r="H2341" s="9" t="s">
        <v>202</v>
      </c>
      <c r="I2341" s="9" t="s">
        <v>25</v>
      </c>
      <c r="J2341" s="129">
        <v>42583</v>
      </c>
      <c r="K2341" s="129">
        <v>42536</v>
      </c>
      <c r="L2341" s="129">
        <v>42993</v>
      </c>
      <c r="O2341" s="9">
        <v>29</v>
      </c>
      <c r="Q2341" s="9" t="s">
        <v>54</v>
      </c>
      <c r="R2341" s="13">
        <v>10000000</v>
      </c>
      <c r="S2341" s="13">
        <v>10000000</v>
      </c>
      <c r="T2341" s="13">
        <v>10000000</v>
      </c>
      <c r="U2341" s="13">
        <v>2500000</v>
      </c>
      <c r="AF2341" s="51">
        <f t="shared" si="32"/>
        <v>0</v>
      </c>
      <c r="AH2341" s="11">
        <v>42536</v>
      </c>
      <c r="AI2341" s="11">
        <v>42977</v>
      </c>
      <c r="AJ2341" s="13">
        <v>10035376</v>
      </c>
      <c r="AK2341" s="13">
        <v>2500000</v>
      </c>
    </row>
    <row r="2342" spans="1:131" ht="19.5" customHeight="1" x14ac:dyDescent="0.25">
      <c r="A2342" s="9">
        <v>1643</v>
      </c>
      <c r="B2342" s="10" t="s">
        <v>4793</v>
      </c>
      <c r="C2342" s="9" t="s">
        <v>4794</v>
      </c>
      <c r="E2342" s="9" t="s">
        <v>4795</v>
      </c>
      <c r="F2342" s="9" t="s">
        <v>4796</v>
      </c>
      <c r="H2342" s="9" t="s">
        <v>202</v>
      </c>
      <c r="I2342" s="9" t="s">
        <v>25</v>
      </c>
      <c r="J2342" s="129">
        <v>42618</v>
      </c>
      <c r="K2342" s="129">
        <v>42527</v>
      </c>
      <c r="L2342" s="129">
        <v>42658</v>
      </c>
      <c r="O2342" s="9">
        <v>29</v>
      </c>
      <c r="Q2342" s="9" t="s">
        <v>54</v>
      </c>
      <c r="R2342" s="13">
        <v>2333333</v>
      </c>
      <c r="S2342" s="13">
        <v>2333333</v>
      </c>
      <c r="T2342" s="13">
        <v>2333333</v>
      </c>
      <c r="U2342" s="13">
        <v>583333</v>
      </c>
      <c r="AF2342" s="51">
        <f t="shared" si="32"/>
        <v>0</v>
      </c>
      <c r="AH2342" s="11">
        <v>42585</v>
      </c>
      <c r="AI2342" s="11">
        <v>42658</v>
      </c>
      <c r="AJ2342" s="13">
        <v>2333333</v>
      </c>
      <c r="AK2342" s="13">
        <v>583333</v>
      </c>
    </row>
    <row r="2343" spans="1:131" ht="19.5" customHeight="1" x14ac:dyDescent="0.25">
      <c r="A2343" s="9">
        <v>1645</v>
      </c>
      <c r="B2343" s="10" t="s">
        <v>4797</v>
      </c>
      <c r="C2343" s="9" t="s">
        <v>4798</v>
      </c>
      <c r="E2343" s="9" t="s">
        <v>4799</v>
      </c>
      <c r="F2343" s="9" t="s">
        <v>4800</v>
      </c>
      <c r="H2343" s="9" t="s">
        <v>202</v>
      </c>
      <c r="I2343" s="9" t="s">
        <v>25</v>
      </c>
      <c r="J2343" s="129">
        <v>42345</v>
      </c>
      <c r="K2343" s="129">
        <v>42313</v>
      </c>
      <c r="L2343" s="129">
        <v>42735</v>
      </c>
      <c r="O2343" s="9">
        <v>27</v>
      </c>
      <c r="Q2343" s="9" t="s">
        <v>54</v>
      </c>
      <c r="R2343" s="13">
        <v>8000000</v>
      </c>
      <c r="S2343" s="13">
        <v>8000000</v>
      </c>
      <c r="T2343" s="13">
        <v>8000000</v>
      </c>
      <c r="U2343" s="13">
        <v>2000000</v>
      </c>
      <c r="AF2343" s="51">
        <f t="shared" si="32"/>
        <v>0</v>
      </c>
    </row>
    <row r="2344" spans="1:131" ht="19.5" customHeight="1" x14ac:dyDescent="0.25">
      <c r="A2344" s="9">
        <v>1646</v>
      </c>
      <c r="B2344" s="10" t="s">
        <v>4801</v>
      </c>
      <c r="C2344" s="9" t="s">
        <v>4802</v>
      </c>
      <c r="E2344" s="9" t="s">
        <v>4374</v>
      </c>
      <c r="F2344" s="9" t="s">
        <v>4633</v>
      </c>
      <c r="H2344" s="9" t="s">
        <v>202</v>
      </c>
      <c r="I2344" s="9" t="s">
        <v>25</v>
      </c>
      <c r="J2344" s="129">
        <v>42643</v>
      </c>
      <c r="K2344" s="129">
        <v>42604</v>
      </c>
      <c r="L2344" s="129">
        <v>42766</v>
      </c>
      <c r="O2344" s="9">
        <v>30</v>
      </c>
      <c r="Q2344" s="9" t="s">
        <v>54</v>
      </c>
      <c r="R2344" s="13">
        <v>22000000</v>
      </c>
      <c r="S2344" s="13">
        <v>22000000</v>
      </c>
      <c r="T2344" s="13">
        <v>22000000</v>
      </c>
      <c r="U2344" s="13">
        <v>5500000</v>
      </c>
      <c r="AF2344" s="51">
        <f t="shared" si="32"/>
        <v>0</v>
      </c>
    </row>
    <row r="2345" spans="1:131" s="18" customFormat="1" ht="29.25" customHeight="1" x14ac:dyDescent="0.25">
      <c r="A2345" s="18">
        <v>1646</v>
      </c>
      <c r="B2345" s="17" t="s">
        <v>4801</v>
      </c>
      <c r="C2345" s="18" t="s">
        <v>4802</v>
      </c>
      <c r="D2345" s="19"/>
      <c r="F2345" s="18" t="s">
        <v>4923</v>
      </c>
      <c r="G2345" s="19">
        <v>42719</v>
      </c>
      <c r="J2345" s="130"/>
      <c r="K2345" s="130"/>
      <c r="L2345" s="130"/>
      <c r="R2345" s="20"/>
      <c r="S2345" s="20"/>
      <c r="T2345" s="20"/>
      <c r="U2345" s="20"/>
      <c r="V2345" s="20"/>
      <c r="W2345" s="20"/>
      <c r="X2345" s="20"/>
      <c r="Y2345" s="20"/>
      <c r="Z2345" s="20"/>
      <c r="AA2345" s="20"/>
      <c r="AB2345" s="20"/>
      <c r="AC2345" s="20"/>
      <c r="AD2345" s="20"/>
      <c r="AE2345" s="20"/>
      <c r="AF2345" s="80"/>
      <c r="AG2345" s="46"/>
      <c r="AH2345" s="19"/>
      <c r="AI2345" s="19"/>
      <c r="AJ2345" s="20"/>
      <c r="AK2345" s="20"/>
      <c r="AL2345" s="19"/>
      <c r="AM2345" s="19"/>
      <c r="AN2345" s="20"/>
      <c r="AO2345" s="20"/>
      <c r="AP2345" s="19"/>
      <c r="AQ2345" s="19"/>
      <c r="AR2345" s="20"/>
      <c r="AS2345" s="20"/>
      <c r="AT2345" s="19"/>
      <c r="AU2345" s="19"/>
      <c r="AV2345" s="20"/>
      <c r="AW2345" s="20"/>
      <c r="AX2345" s="19"/>
      <c r="AY2345" s="19"/>
      <c r="AZ2345" s="20"/>
      <c r="BA2345" s="20"/>
      <c r="BB2345" s="19"/>
      <c r="BC2345" s="19"/>
      <c r="BD2345" s="20"/>
      <c r="BE2345" s="20"/>
      <c r="BF2345" s="19"/>
      <c r="BG2345" s="19"/>
      <c r="BH2345" s="20"/>
      <c r="BI2345" s="20"/>
      <c r="BJ2345" s="19"/>
      <c r="BK2345" s="19"/>
      <c r="BL2345" s="20"/>
      <c r="BM2345" s="20"/>
      <c r="BN2345" s="19"/>
      <c r="BO2345" s="19"/>
      <c r="BP2345" s="20"/>
      <c r="BQ2345" s="20"/>
      <c r="BT2345" s="20"/>
      <c r="BU2345" s="20"/>
      <c r="BX2345" s="20"/>
      <c r="BY2345" s="20"/>
      <c r="CB2345" s="20"/>
      <c r="CC2345" s="20"/>
      <c r="CF2345" s="20"/>
      <c r="CG2345" s="20"/>
      <c r="CJ2345" s="20"/>
      <c r="CK2345" s="20"/>
      <c r="CN2345" s="20"/>
      <c r="CO2345" s="20"/>
      <c r="CP2345" s="19"/>
      <c r="CQ2345" s="19"/>
      <c r="CR2345" s="20"/>
      <c r="CS2345" s="20"/>
      <c r="CT2345" s="19"/>
      <c r="CU2345" s="19"/>
      <c r="CV2345" s="20"/>
      <c r="CW2345" s="20"/>
      <c r="CX2345" s="96"/>
      <c r="CY2345" s="96"/>
      <c r="CZ2345" s="20"/>
      <c r="DA2345" s="20"/>
      <c r="DB2345" s="96"/>
      <c r="DC2345" s="96"/>
      <c r="DD2345" s="20"/>
      <c r="DE2345" s="20"/>
      <c r="DF2345" s="96"/>
      <c r="DG2345" s="96"/>
      <c r="DH2345" s="20"/>
      <c r="DI2345" s="20"/>
      <c r="DJ2345" s="96"/>
      <c r="DK2345" s="96"/>
      <c r="DL2345" s="20"/>
      <c r="DM2345" s="20"/>
      <c r="DN2345" s="96"/>
      <c r="DO2345" s="96"/>
      <c r="DP2345" s="20"/>
      <c r="DQ2345" s="20"/>
      <c r="DR2345" s="96"/>
      <c r="DS2345" s="96"/>
      <c r="DT2345" s="20"/>
      <c r="DU2345" s="20"/>
      <c r="DV2345" s="96"/>
      <c r="DW2345" s="96"/>
      <c r="DX2345" s="20"/>
      <c r="DY2345" s="20"/>
      <c r="DZ2345" s="56"/>
      <c r="EA2345" s="57"/>
    </row>
    <row r="2346" spans="1:131" ht="19.5" customHeight="1" x14ac:dyDescent="0.25">
      <c r="A2346" s="9">
        <v>1647</v>
      </c>
      <c r="B2346" s="10" t="s">
        <v>4803</v>
      </c>
      <c r="C2346" s="9" t="s">
        <v>4804</v>
      </c>
      <c r="E2346" s="9" t="s">
        <v>4805</v>
      </c>
      <c r="F2346" s="9" t="s">
        <v>105</v>
      </c>
      <c r="H2346" s="9" t="s">
        <v>202</v>
      </c>
      <c r="I2346" s="9" t="s">
        <v>35</v>
      </c>
      <c r="J2346" s="129">
        <v>42744</v>
      </c>
      <c r="K2346" s="129">
        <v>42541</v>
      </c>
      <c r="L2346" s="129">
        <v>42869</v>
      </c>
      <c r="O2346" s="9">
        <v>27</v>
      </c>
      <c r="Q2346" s="9" t="s">
        <v>61</v>
      </c>
      <c r="R2346" s="13">
        <v>12567096813</v>
      </c>
      <c r="S2346" s="13">
        <v>11310546437</v>
      </c>
      <c r="T2346" s="13">
        <v>11310546437</v>
      </c>
      <c r="U2346" s="13">
        <v>2827636609</v>
      </c>
      <c r="AF2346" s="51">
        <f t="shared" si="32"/>
        <v>0</v>
      </c>
      <c r="AH2346" s="11">
        <v>42541</v>
      </c>
      <c r="AI2346" s="11">
        <v>42643</v>
      </c>
      <c r="AJ2346" s="13">
        <v>190183228</v>
      </c>
      <c r="AK2346" s="13">
        <v>47545807</v>
      </c>
      <c r="AL2346" s="11">
        <v>42644</v>
      </c>
      <c r="AM2346" s="11">
        <v>42674</v>
      </c>
      <c r="AN2346" s="13">
        <v>113446418</v>
      </c>
      <c r="AO2346" s="13">
        <v>28361605</v>
      </c>
      <c r="AP2346" s="11">
        <v>42675</v>
      </c>
      <c r="AQ2346" s="11">
        <v>42704</v>
      </c>
      <c r="AR2346" s="13">
        <v>402336803</v>
      </c>
      <c r="AS2346" s="13">
        <v>100584201</v>
      </c>
      <c r="AT2346" s="11">
        <v>42705</v>
      </c>
      <c r="AU2346" s="11">
        <v>42735</v>
      </c>
      <c r="AV2346" s="13">
        <v>543922015</v>
      </c>
      <c r="AW2346" s="13">
        <v>135980504</v>
      </c>
      <c r="AX2346" s="11">
        <v>42736</v>
      </c>
      <c r="AY2346" s="11">
        <v>42766</v>
      </c>
      <c r="AZ2346" s="13">
        <v>1066812369</v>
      </c>
      <c r="BA2346" s="13">
        <v>266703092</v>
      </c>
      <c r="BB2346" s="11">
        <v>42767</v>
      </c>
      <c r="BC2346" s="11">
        <v>42794</v>
      </c>
      <c r="BD2346" s="13">
        <v>1500076880</v>
      </c>
      <c r="BE2346" s="13">
        <v>375019220</v>
      </c>
      <c r="BF2346" s="11">
        <v>42795</v>
      </c>
      <c r="BG2346" s="11">
        <v>42825</v>
      </c>
      <c r="BH2346" s="13">
        <v>1506239866</v>
      </c>
      <c r="BI2346" s="13">
        <v>376559967</v>
      </c>
      <c r="BJ2346" s="11">
        <v>42826</v>
      </c>
      <c r="BK2346" s="11">
        <v>42886</v>
      </c>
      <c r="BL2346" s="13">
        <v>2191084212</v>
      </c>
      <c r="BM2346" s="13">
        <v>547771053</v>
      </c>
      <c r="BN2346" s="11">
        <v>42887</v>
      </c>
      <c r="BO2346" s="11">
        <v>42947</v>
      </c>
      <c r="BP2346" s="13">
        <v>2409032954</v>
      </c>
      <c r="BQ2346" s="13">
        <v>602258239</v>
      </c>
      <c r="BR2346" s="11">
        <v>42948</v>
      </c>
      <c r="BS2346" s="11">
        <v>42978</v>
      </c>
      <c r="BT2346" s="13">
        <v>229978179</v>
      </c>
      <c r="BU2346" s="13">
        <v>57494545</v>
      </c>
      <c r="BV2346" s="11">
        <v>42979</v>
      </c>
      <c r="BW2346" s="11">
        <v>43008</v>
      </c>
      <c r="BX2346" s="13">
        <v>31955533</v>
      </c>
      <c r="BY2346" s="13">
        <v>7988883</v>
      </c>
      <c r="BZ2346" s="11">
        <v>43009</v>
      </c>
      <c r="CA2346" s="11">
        <v>43100</v>
      </c>
      <c r="CB2346" s="13">
        <v>202380024</v>
      </c>
      <c r="CC2346" s="13">
        <v>50595006</v>
      </c>
      <c r="CD2346" s="11">
        <v>43101</v>
      </c>
      <c r="CE2346" s="11">
        <v>43112</v>
      </c>
      <c r="CF2346" s="13">
        <v>18144379</v>
      </c>
      <c r="CG2346" s="13">
        <v>4536095</v>
      </c>
      <c r="CH2346" s="11">
        <v>42541</v>
      </c>
      <c r="CI2346" s="11">
        <v>43112</v>
      </c>
      <c r="CJ2346" s="13">
        <v>11274098034</v>
      </c>
      <c r="CK2346" s="13">
        <v>217126291</v>
      </c>
      <c r="DZ2346" s="54">
        <v>11274098034</v>
      </c>
      <c r="EA2346" s="55">
        <v>2818524508</v>
      </c>
    </row>
    <row r="2347" spans="1:131" s="18" customFormat="1" ht="19.5" customHeight="1" x14ac:dyDescent="0.25">
      <c r="A2347" s="18">
        <v>1647</v>
      </c>
      <c r="B2347" s="17" t="s">
        <v>4803</v>
      </c>
      <c r="C2347" s="18" t="s">
        <v>4804</v>
      </c>
      <c r="D2347" s="19"/>
      <c r="G2347" s="19"/>
      <c r="J2347" s="130"/>
      <c r="K2347" s="130"/>
      <c r="L2347" s="130">
        <v>43112</v>
      </c>
      <c r="R2347" s="20"/>
      <c r="S2347" s="20"/>
      <c r="T2347" s="20"/>
      <c r="U2347" s="20"/>
      <c r="V2347" s="20"/>
      <c r="W2347" s="20"/>
      <c r="X2347" s="20"/>
      <c r="Y2347" s="20"/>
      <c r="Z2347" s="20"/>
      <c r="AA2347" s="20"/>
      <c r="AB2347" s="20"/>
      <c r="AC2347" s="20"/>
      <c r="AD2347" s="20"/>
      <c r="AE2347" s="20"/>
      <c r="AF2347" s="80"/>
      <c r="AG2347" s="46"/>
      <c r="AH2347" s="19"/>
      <c r="AI2347" s="19"/>
      <c r="AJ2347" s="20"/>
      <c r="AK2347" s="20"/>
      <c r="AL2347" s="19"/>
      <c r="AM2347" s="19"/>
      <c r="AN2347" s="20"/>
      <c r="AO2347" s="20"/>
      <c r="AP2347" s="19"/>
      <c r="AQ2347" s="19"/>
      <c r="AR2347" s="20"/>
      <c r="AS2347" s="20"/>
      <c r="AT2347" s="19"/>
      <c r="AU2347" s="19"/>
      <c r="AV2347" s="20"/>
      <c r="AW2347" s="20"/>
      <c r="AX2347" s="19"/>
      <c r="AY2347" s="19"/>
      <c r="AZ2347" s="20"/>
      <c r="BA2347" s="20"/>
      <c r="BB2347" s="19"/>
      <c r="BC2347" s="19"/>
      <c r="BD2347" s="20"/>
      <c r="BE2347" s="20"/>
      <c r="BF2347" s="19"/>
      <c r="BG2347" s="19"/>
      <c r="BH2347" s="20"/>
      <c r="BI2347" s="20"/>
      <c r="BJ2347" s="19"/>
      <c r="BK2347" s="19"/>
      <c r="BL2347" s="20"/>
      <c r="BM2347" s="20"/>
      <c r="BN2347" s="19"/>
      <c r="BO2347" s="19"/>
      <c r="BP2347" s="20"/>
      <c r="BQ2347" s="20"/>
      <c r="BT2347" s="20"/>
      <c r="BU2347" s="20"/>
      <c r="BX2347" s="20"/>
      <c r="BY2347" s="20"/>
      <c r="CB2347" s="20"/>
      <c r="CC2347" s="20"/>
      <c r="CF2347" s="20"/>
      <c r="CG2347" s="20"/>
      <c r="CJ2347" s="20"/>
      <c r="CK2347" s="20"/>
      <c r="CN2347" s="20"/>
      <c r="CO2347" s="20"/>
      <c r="CP2347" s="19"/>
      <c r="CQ2347" s="19"/>
      <c r="CR2347" s="20"/>
      <c r="CS2347" s="20"/>
      <c r="CT2347" s="19"/>
      <c r="CU2347" s="19"/>
      <c r="CV2347" s="20"/>
      <c r="CW2347" s="20"/>
      <c r="CX2347" s="96"/>
      <c r="CY2347" s="96"/>
      <c r="CZ2347" s="20"/>
      <c r="DA2347" s="20"/>
      <c r="DB2347" s="96"/>
      <c r="DC2347" s="96"/>
      <c r="DD2347" s="20"/>
      <c r="DE2347" s="20"/>
      <c r="DF2347" s="96"/>
      <c r="DG2347" s="96"/>
      <c r="DH2347" s="20"/>
      <c r="DI2347" s="20"/>
      <c r="DJ2347" s="96"/>
      <c r="DK2347" s="96"/>
      <c r="DL2347" s="20"/>
      <c r="DM2347" s="20"/>
      <c r="DN2347" s="96"/>
      <c r="DO2347" s="96"/>
      <c r="DP2347" s="20"/>
      <c r="DQ2347" s="20"/>
      <c r="DR2347" s="96"/>
      <c r="DS2347" s="96"/>
      <c r="DT2347" s="20"/>
      <c r="DU2347" s="20"/>
      <c r="DV2347" s="96"/>
      <c r="DW2347" s="96"/>
      <c r="DX2347" s="20"/>
      <c r="DY2347" s="20"/>
      <c r="DZ2347" s="56"/>
      <c r="EA2347" s="57"/>
    </row>
    <row r="2348" spans="1:131" s="18" customFormat="1" ht="19.5" customHeight="1" x14ac:dyDescent="0.25">
      <c r="A2348" s="18">
        <v>1647</v>
      </c>
      <c r="B2348" s="17" t="s">
        <v>4803</v>
      </c>
      <c r="C2348" s="18" t="s">
        <v>6263</v>
      </c>
      <c r="D2348" s="19">
        <v>43178</v>
      </c>
      <c r="G2348" s="19"/>
      <c r="J2348" s="130"/>
      <c r="K2348" s="130"/>
      <c r="L2348" s="130"/>
      <c r="R2348" s="20"/>
      <c r="S2348" s="20"/>
      <c r="T2348" s="20"/>
      <c r="U2348" s="20"/>
      <c r="V2348" s="20"/>
      <c r="W2348" s="20"/>
      <c r="X2348" s="20"/>
      <c r="Y2348" s="20"/>
      <c r="Z2348" s="20"/>
      <c r="AA2348" s="20"/>
      <c r="AB2348" s="20"/>
      <c r="AC2348" s="20"/>
      <c r="AD2348" s="20"/>
      <c r="AE2348" s="20"/>
      <c r="AF2348" s="80"/>
      <c r="AG2348" s="46"/>
      <c r="AH2348" s="19"/>
      <c r="AI2348" s="19"/>
      <c r="AJ2348" s="20"/>
      <c r="AK2348" s="20"/>
      <c r="AL2348" s="19"/>
      <c r="AM2348" s="19"/>
      <c r="AN2348" s="20"/>
      <c r="AO2348" s="20"/>
      <c r="AP2348" s="19"/>
      <c r="AQ2348" s="19"/>
      <c r="AR2348" s="20"/>
      <c r="AS2348" s="20"/>
      <c r="AT2348" s="19"/>
      <c r="AU2348" s="19"/>
      <c r="AV2348" s="20"/>
      <c r="AW2348" s="20"/>
      <c r="AX2348" s="19"/>
      <c r="AY2348" s="19"/>
      <c r="AZ2348" s="20"/>
      <c r="BA2348" s="20"/>
      <c r="BB2348" s="19"/>
      <c r="BC2348" s="19"/>
      <c r="BD2348" s="20"/>
      <c r="BE2348" s="20"/>
      <c r="BF2348" s="19"/>
      <c r="BG2348" s="19"/>
      <c r="BH2348" s="20"/>
      <c r="BI2348" s="20"/>
      <c r="BJ2348" s="19"/>
      <c r="BK2348" s="19"/>
      <c r="BL2348" s="20"/>
      <c r="BM2348" s="20"/>
      <c r="BN2348" s="19"/>
      <c r="BO2348" s="19"/>
      <c r="BP2348" s="20"/>
      <c r="BQ2348" s="20"/>
      <c r="BT2348" s="20"/>
      <c r="BU2348" s="20"/>
      <c r="BX2348" s="20"/>
      <c r="BY2348" s="20"/>
      <c r="CB2348" s="20"/>
      <c r="CC2348" s="20"/>
      <c r="CF2348" s="20"/>
      <c r="CG2348" s="20"/>
      <c r="CJ2348" s="20"/>
      <c r="CK2348" s="20"/>
      <c r="CN2348" s="20"/>
      <c r="CO2348" s="20"/>
      <c r="CP2348" s="19"/>
      <c r="CQ2348" s="19"/>
      <c r="CR2348" s="20"/>
      <c r="CS2348" s="20"/>
      <c r="CT2348" s="19"/>
      <c r="CU2348" s="19"/>
      <c r="CV2348" s="20"/>
      <c r="CW2348" s="20"/>
      <c r="CX2348" s="96"/>
      <c r="CY2348" s="96"/>
      <c r="CZ2348" s="20"/>
      <c r="DA2348" s="20"/>
      <c r="DB2348" s="96"/>
      <c r="DC2348" s="96"/>
      <c r="DD2348" s="20"/>
      <c r="DE2348" s="20"/>
      <c r="DF2348" s="96"/>
      <c r="DG2348" s="96"/>
      <c r="DH2348" s="20"/>
      <c r="DI2348" s="20"/>
      <c r="DJ2348" s="96"/>
      <c r="DK2348" s="96"/>
      <c r="DL2348" s="20"/>
      <c r="DM2348" s="20"/>
      <c r="DN2348" s="96"/>
      <c r="DO2348" s="96"/>
      <c r="DP2348" s="20"/>
      <c r="DQ2348" s="20"/>
      <c r="DR2348" s="96"/>
      <c r="DS2348" s="96"/>
      <c r="DT2348" s="20"/>
      <c r="DU2348" s="20"/>
      <c r="DV2348" s="96"/>
      <c r="DW2348" s="96"/>
      <c r="DX2348" s="20"/>
      <c r="DY2348" s="20"/>
      <c r="DZ2348" s="56"/>
      <c r="EA2348" s="57"/>
    </row>
    <row r="2349" spans="1:131" ht="19.5" customHeight="1" x14ac:dyDescent="0.25">
      <c r="A2349" s="9">
        <v>1648</v>
      </c>
      <c r="B2349" s="10" t="s">
        <v>4806</v>
      </c>
      <c r="C2349" s="9" t="s">
        <v>4807</v>
      </c>
      <c r="E2349" s="9" t="s">
        <v>4675</v>
      </c>
      <c r="F2349" s="9" t="s">
        <v>4676</v>
      </c>
      <c r="H2349" s="9" t="s">
        <v>202</v>
      </c>
      <c r="I2349" s="9" t="s">
        <v>25</v>
      </c>
      <c r="J2349" s="129">
        <v>42644</v>
      </c>
      <c r="K2349" s="129">
        <v>42639</v>
      </c>
      <c r="L2349" s="129">
        <v>42658</v>
      </c>
      <c r="O2349" s="9">
        <v>28</v>
      </c>
      <c r="Q2349" s="9" t="s">
        <v>54</v>
      </c>
      <c r="R2349" s="13">
        <v>11200000</v>
      </c>
      <c r="S2349" s="13">
        <v>11200000</v>
      </c>
      <c r="T2349" s="13">
        <v>11200000</v>
      </c>
      <c r="U2349" s="13">
        <v>2800000</v>
      </c>
      <c r="AF2349" s="51">
        <f t="shared" si="32"/>
        <v>0</v>
      </c>
      <c r="AH2349" s="11">
        <v>42639</v>
      </c>
      <c r="AI2349" s="11">
        <v>42658</v>
      </c>
      <c r="AJ2349" s="13">
        <v>8240000</v>
      </c>
      <c r="AK2349" s="13">
        <v>2060000</v>
      </c>
    </row>
    <row r="2350" spans="1:131" ht="19.5" customHeight="1" x14ac:dyDescent="0.25">
      <c r="A2350" s="9">
        <v>1649</v>
      </c>
      <c r="B2350" s="10" t="s">
        <v>4808</v>
      </c>
      <c r="C2350" s="9" t="s">
        <v>4809</v>
      </c>
      <c r="E2350" s="9" t="s">
        <v>4810</v>
      </c>
      <c r="F2350" s="9" t="s">
        <v>4811</v>
      </c>
      <c r="H2350" s="9" t="s">
        <v>202</v>
      </c>
      <c r="I2350" s="9" t="s">
        <v>28</v>
      </c>
      <c r="J2350" s="129">
        <v>42667</v>
      </c>
      <c r="K2350" s="129">
        <v>42400</v>
      </c>
      <c r="L2350" s="129">
        <v>42840</v>
      </c>
      <c r="O2350" s="9">
        <v>31</v>
      </c>
      <c r="Q2350" s="9" t="s">
        <v>54</v>
      </c>
      <c r="R2350" s="13">
        <v>8500000</v>
      </c>
      <c r="S2350" s="13">
        <v>8500000</v>
      </c>
      <c r="T2350" s="13">
        <v>8500000</v>
      </c>
      <c r="U2350" s="13">
        <v>2125000</v>
      </c>
      <c r="AF2350" s="51">
        <f t="shared" si="32"/>
        <v>0</v>
      </c>
      <c r="AG2350" s="45">
        <v>6000000</v>
      </c>
      <c r="AH2350" s="11">
        <v>42400</v>
      </c>
      <c r="AI2350" s="11">
        <v>42840</v>
      </c>
      <c r="AJ2350" s="13">
        <v>8532200</v>
      </c>
      <c r="AK2350" s="13">
        <v>2125000</v>
      </c>
    </row>
    <row r="2351" spans="1:131" ht="19.5" customHeight="1" x14ac:dyDescent="0.25">
      <c r="A2351" s="9">
        <v>1650</v>
      </c>
      <c r="B2351" s="10" t="s">
        <v>4812</v>
      </c>
      <c r="C2351" s="9" t="s">
        <v>4813</v>
      </c>
      <c r="E2351" s="9" t="s">
        <v>4814</v>
      </c>
      <c r="F2351" s="9" t="s">
        <v>4800</v>
      </c>
      <c r="H2351" s="9" t="s">
        <v>202</v>
      </c>
      <c r="I2351" s="9" t="s">
        <v>97</v>
      </c>
      <c r="J2351" s="129">
        <v>42650</v>
      </c>
      <c r="K2351" s="129">
        <v>42617</v>
      </c>
      <c r="L2351" s="129">
        <v>43079</v>
      </c>
      <c r="O2351" s="9">
        <v>29</v>
      </c>
      <c r="Q2351" s="9" t="s">
        <v>54</v>
      </c>
      <c r="R2351" s="13">
        <v>13000000</v>
      </c>
      <c r="S2351" s="13">
        <v>13000000</v>
      </c>
      <c r="T2351" s="13">
        <v>13000000</v>
      </c>
      <c r="U2351" s="13">
        <v>3250000</v>
      </c>
      <c r="AF2351" s="51">
        <f t="shared" si="32"/>
        <v>0</v>
      </c>
      <c r="AG2351" s="45">
        <v>9750000</v>
      </c>
      <c r="AH2351" s="11">
        <v>42617</v>
      </c>
      <c r="AI2351" s="11">
        <v>43079</v>
      </c>
      <c r="AJ2351" s="13">
        <v>12968317</v>
      </c>
      <c r="AK2351" s="13">
        <v>3242079</v>
      </c>
    </row>
    <row r="2352" spans="1:131" ht="19.5" customHeight="1" x14ac:dyDescent="0.25">
      <c r="A2352" s="9">
        <v>1651</v>
      </c>
      <c r="B2352" s="10" t="s">
        <v>4815</v>
      </c>
      <c r="C2352" s="9" t="s">
        <v>4816</v>
      </c>
      <c r="E2352" s="9" t="s">
        <v>3739</v>
      </c>
      <c r="F2352" s="9" t="s">
        <v>3740</v>
      </c>
      <c r="H2352" s="9" t="s">
        <v>202</v>
      </c>
      <c r="I2352" s="9" t="s">
        <v>25</v>
      </c>
      <c r="J2352" s="129">
        <v>42653</v>
      </c>
      <c r="K2352" s="129">
        <v>42614</v>
      </c>
      <c r="L2352" s="129">
        <v>42680</v>
      </c>
      <c r="M2352" s="9" t="s">
        <v>20</v>
      </c>
      <c r="O2352" s="9">
        <v>29</v>
      </c>
      <c r="Q2352" s="9" t="s">
        <v>54</v>
      </c>
      <c r="R2352" s="13">
        <v>3625000</v>
      </c>
      <c r="S2352" s="13">
        <v>3625000</v>
      </c>
      <c r="T2352" s="13">
        <v>3625000</v>
      </c>
      <c r="U2352" s="13">
        <v>906250</v>
      </c>
      <c r="AF2352" s="51">
        <f t="shared" si="32"/>
        <v>0</v>
      </c>
    </row>
    <row r="2353" spans="1:131" s="18" customFormat="1" ht="19.5" customHeight="1" x14ac:dyDescent="0.25">
      <c r="A2353" s="18">
        <v>1651</v>
      </c>
      <c r="B2353" s="17" t="s">
        <v>4815</v>
      </c>
      <c r="C2353" s="18" t="s">
        <v>4816</v>
      </c>
      <c r="D2353" s="19">
        <v>42745</v>
      </c>
      <c r="G2353" s="19"/>
      <c r="J2353" s="130"/>
      <c r="K2353" s="130"/>
      <c r="L2353" s="130">
        <v>42787</v>
      </c>
      <c r="R2353" s="20"/>
      <c r="S2353" s="20"/>
      <c r="T2353" s="20"/>
      <c r="U2353" s="20"/>
      <c r="V2353" s="20"/>
      <c r="W2353" s="20"/>
      <c r="X2353" s="20"/>
      <c r="Y2353" s="20"/>
      <c r="Z2353" s="20"/>
      <c r="AA2353" s="20"/>
      <c r="AB2353" s="20"/>
      <c r="AC2353" s="20"/>
      <c r="AD2353" s="20"/>
      <c r="AE2353" s="20"/>
      <c r="AF2353" s="80"/>
      <c r="AG2353" s="46"/>
      <c r="AH2353" s="19"/>
      <c r="AI2353" s="19"/>
      <c r="AJ2353" s="20"/>
      <c r="AK2353" s="20"/>
      <c r="AL2353" s="19"/>
      <c r="AM2353" s="19"/>
      <c r="AN2353" s="20"/>
      <c r="AO2353" s="20"/>
      <c r="AP2353" s="19"/>
      <c r="AQ2353" s="19"/>
      <c r="AR2353" s="20"/>
      <c r="AS2353" s="20"/>
      <c r="AT2353" s="19"/>
      <c r="AU2353" s="19"/>
      <c r="AV2353" s="20"/>
      <c r="AW2353" s="20"/>
      <c r="AX2353" s="19"/>
      <c r="AY2353" s="19"/>
      <c r="AZ2353" s="20"/>
      <c r="BA2353" s="20"/>
      <c r="BB2353" s="19"/>
      <c r="BC2353" s="19"/>
      <c r="BD2353" s="20"/>
      <c r="BE2353" s="20"/>
      <c r="BF2353" s="19"/>
      <c r="BG2353" s="19"/>
      <c r="BH2353" s="20"/>
      <c r="BI2353" s="20"/>
      <c r="BJ2353" s="19"/>
      <c r="BK2353" s="19"/>
      <c r="BL2353" s="20"/>
      <c r="BM2353" s="20"/>
      <c r="BN2353" s="19"/>
      <c r="BO2353" s="19"/>
      <c r="BP2353" s="20"/>
      <c r="BQ2353" s="20"/>
      <c r="BT2353" s="20"/>
      <c r="BU2353" s="20"/>
      <c r="BX2353" s="20"/>
      <c r="BY2353" s="20"/>
      <c r="CB2353" s="20"/>
      <c r="CC2353" s="20"/>
      <c r="CF2353" s="20"/>
      <c r="CG2353" s="20"/>
      <c r="CJ2353" s="20"/>
      <c r="CK2353" s="20"/>
      <c r="CN2353" s="20"/>
      <c r="CO2353" s="20"/>
      <c r="CP2353" s="19"/>
      <c r="CQ2353" s="19"/>
      <c r="CR2353" s="20"/>
      <c r="CS2353" s="20"/>
      <c r="CT2353" s="19"/>
      <c r="CU2353" s="19"/>
      <c r="CV2353" s="20"/>
      <c r="CW2353" s="20"/>
      <c r="CX2353" s="96"/>
      <c r="CY2353" s="96"/>
      <c r="CZ2353" s="20"/>
      <c r="DA2353" s="20"/>
      <c r="DB2353" s="96"/>
      <c r="DC2353" s="96"/>
      <c r="DD2353" s="20"/>
      <c r="DE2353" s="20"/>
      <c r="DF2353" s="96"/>
      <c r="DG2353" s="96"/>
      <c r="DH2353" s="20"/>
      <c r="DI2353" s="20"/>
      <c r="DJ2353" s="96"/>
      <c r="DK2353" s="96"/>
      <c r="DL2353" s="20"/>
      <c r="DM2353" s="20"/>
      <c r="DN2353" s="96"/>
      <c r="DO2353" s="96"/>
      <c r="DP2353" s="20"/>
      <c r="DQ2353" s="20"/>
      <c r="DR2353" s="96"/>
      <c r="DS2353" s="96"/>
      <c r="DT2353" s="20"/>
      <c r="DU2353" s="20"/>
      <c r="DV2353" s="96"/>
      <c r="DW2353" s="96"/>
      <c r="DX2353" s="20"/>
      <c r="DY2353" s="20"/>
      <c r="DZ2353" s="56"/>
      <c r="EA2353" s="57"/>
    </row>
    <row r="2354" spans="1:131" ht="19.5" customHeight="1" x14ac:dyDescent="0.25">
      <c r="A2354" s="9">
        <v>1652</v>
      </c>
      <c r="B2354" s="10" t="s">
        <v>4817</v>
      </c>
      <c r="C2354" s="9" t="s">
        <v>4818</v>
      </c>
      <c r="E2354" s="9" t="s">
        <v>4679</v>
      </c>
      <c r="F2354" s="9" t="s">
        <v>4680</v>
      </c>
      <c r="H2354" s="9" t="s">
        <v>202</v>
      </c>
      <c r="I2354" s="9" t="s">
        <v>25</v>
      </c>
      <c r="J2354" s="129">
        <v>42653</v>
      </c>
      <c r="K2354" s="129">
        <v>42623</v>
      </c>
      <c r="L2354" s="129">
        <v>43100</v>
      </c>
      <c r="O2354" s="9">
        <v>28</v>
      </c>
      <c r="Q2354" s="9" t="s">
        <v>54</v>
      </c>
      <c r="R2354" s="13">
        <v>9900000</v>
      </c>
      <c r="S2354" s="13">
        <v>9900000</v>
      </c>
      <c r="T2354" s="13">
        <v>9900000</v>
      </c>
      <c r="U2354" s="13">
        <v>2475000</v>
      </c>
      <c r="AF2354" s="51">
        <f t="shared" si="32"/>
        <v>0</v>
      </c>
      <c r="AH2354" s="11">
        <v>42653</v>
      </c>
      <c r="AI2354" s="11">
        <v>42808</v>
      </c>
      <c r="AJ2354" s="13">
        <v>9899803</v>
      </c>
      <c r="AK2354" s="13">
        <v>2474951</v>
      </c>
    </row>
    <row r="2355" spans="1:131" s="18" customFormat="1" ht="19.5" customHeight="1" x14ac:dyDescent="0.25">
      <c r="A2355" s="18">
        <v>1652</v>
      </c>
      <c r="B2355" s="17" t="s">
        <v>4817</v>
      </c>
      <c r="C2355" s="18" t="s">
        <v>4818</v>
      </c>
      <c r="D2355" s="19">
        <v>42822</v>
      </c>
      <c r="G2355" s="19"/>
      <c r="J2355" s="130"/>
      <c r="K2355" s="130"/>
      <c r="L2355" s="130">
        <v>42808</v>
      </c>
      <c r="R2355" s="20"/>
      <c r="S2355" s="20"/>
      <c r="T2355" s="20"/>
      <c r="U2355" s="20"/>
      <c r="V2355" s="20"/>
      <c r="W2355" s="20"/>
      <c r="X2355" s="20"/>
      <c r="Y2355" s="20"/>
      <c r="Z2355" s="20"/>
      <c r="AA2355" s="20"/>
      <c r="AB2355" s="20"/>
      <c r="AC2355" s="20"/>
      <c r="AD2355" s="20"/>
      <c r="AE2355" s="20"/>
      <c r="AF2355" s="80"/>
      <c r="AG2355" s="46"/>
      <c r="AH2355" s="19"/>
      <c r="AI2355" s="19"/>
      <c r="AJ2355" s="20"/>
      <c r="AK2355" s="20"/>
      <c r="AL2355" s="19"/>
      <c r="AM2355" s="19"/>
      <c r="AN2355" s="20"/>
      <c r="AO2355" s="20"/>
      <c r="AP2355" s="19"/>
      <c r="AQ2355" s="19"/>
      <c r="AR2355" s="20"/>
      <c r="AS2355" s="20"/>
      <c r="AT2355" s="19"/>
      <c r="AU2355" s="19"/>
      <c r="AV2355" s="20"/>
      <c r="AW2355" s="20"/>
      <c r="AX2355" s="19"/>
      <c r="AY2355" s="19"/>
      <c r="AZ2355" s="20"/>
      <c r="BA2355" s="20"/>
      <c r="BB2355" s="19"/>
      <c r="BC2355" s="19"/>
      <c r="BD2355" s="20"/>
      <c r="BE2355" s="20"/>
      <c r="BF2355" s="19"/>
      <c r="BG2355" s="19"/>
      <c r="BH2355" s="20"/>
      <c r="BI2355" s="20"/>
      <c r="BJ2355" s="19"/>
      <c r="BK2355" s="19"/>
      <c r="BL2355" s="20"/>
      <c r="BM2355" s="20"/>
      <c r="BN2355" s="19"/>
      <c r="BO2355" s="19"/>
      <c r="BP2355" s="20"/>
      <c r="BQ2355" s="20"/>
      <c r="BT2355" s="20"/>
      <c r="BU2355" s="20"/>
      <c r="BX2355" s="20"/>
      <c r="BY2355" s="20"/>
      <c r="CB2355" s="20"/>
      <c r="CC2355" s="20"/>
      <c r="CF2355" s="20"/>
      <c r="CG2355" s="20"/>
      <c r="CJ2355" s="20"/>
      <c r="CK2355" s="20"/>
      <c r="CN2355" s="20"/>
      <c r="CO2355" s="20"/>
      <c r="CP2355" s="19"/>
      <c r="CQ2355" s="19"/>
      <c r="CR2355" s="20"/>
      <c r="CS2355" s="20"/>
      <c r="CT2355" s="19"/>
      <c r="CU2355" s="19"/>
      <c r="CV2355" s="20"/>
      <c r="CW2355" s="20"/>
      <c r="CX2355" s="96"/>
      <c r="CY2355" s="96"/>
      <c r="CZ2355" s="20"/>
      <c r="DA2355" s="20"/>
      <c r="DB2355" s="96"/>
      <c r="DC2355" s="96"/>
      <c r="DD2355" s="20"/>
      <c r="DE2355" s="20"/>
      <c r="DF2355" s="96"/>
      <c r="DG2355" s="96"/>
      <c r="DH2355" s="20"/>
      <c r="DI2355" s="20"/>
      <c r="DJ2355" s="96"/>
      <c r="DK2355" s="96"/>
      <c r="DL2355" s="20"/>
      <c r="DM2355" s="20"/>
      <c r="DN2355" s="96"/>
      <c r="DO2355" s="96"/>
      <c r="DP2355" s="20"/>
      <c r="DQ2355" s="20"/>
      <c r="DR2355" s="96"/>
      <c r="DS2355" s="96"/>
      <c r="DT2355" s="20"/>
      <c r="DU2355" s="20"/>
      <c r="DV2355" s="96"/>
      <c r="DW2355" s="96"/>
      <c r="DX2355" s="20"/>
      <c r="DY2355" s="20"/>
      <c r="DZ2355" s="56"/>
      <c r="EA2355" s="57"/>
    </row>
    <row r="2356" spans="1:131" s="18" customFormat="1" ht="19.5" customHeight="1" x14ac:dyDescent="0.25">
      <c r="A2356" s="18">
        <v>1652</v>
      </c>
      <c r="B2356" s="17" t="s">
        <v>4817</v>
      </c>
      <c r="C2356" s="18" t="s">
        <v>9745</v>
      </c>
      <c r="D2356" s="19">
        <v>44176</v>
      </c>
      <c r="G2356" s="19"/>
      <c r="J2356" s="130"/>
      <c r="K2356" s="130"/>
      <c r="L2356" s="130"/>
      <c r="R2356" s="20"/>
      <c r="S2356" s="20"/>
      <c r="T2356" s="20"/>
      <c r="U2356" s="20"/>
      <c r="V2356" s="20"/>
      <c r="W2356" s="20"/>
      <c r="X2356" s="20"/>
      <c r="Y2356" s="20"/>
      <c r="Z2356" s="20"/>
      <c r="AA2356" s="20"/>
      <c r="AB2356" s="20"/>
      <c r="AC2356" s="20"/>
      <c r="AD2356" s="20"/>
      <c r="AE2356" s="20"/>
      <c r="AF2356" s="80"/>
      <c r="AG2356" s="46"/>
      <c r="AH2356" s="19"/>
      <c r="AI2356" s="19"/>
      <c r="AJ2356" s="20"/>
      <c r="AK2356" s="20"/>
      <c r="AL2356" s="19"/>
      <c r="AM2356" s="19"/>
      <c r="AN2356" s="20"/>
      <c r="AO2356" s="20"/>
      <c r="AP2356" s="19"/>
      <c r="AQ2356" s="19"/>
      <c r="AR2356" s="20"/>
      <c r="AS2356" s="20"/>
      <c r="AT2356" s="19"/>
      <c r="AU2356" s="19"/>
      <c r="AV2356" s="20"/>
      <c r="AW2356" s="20"/>
      <c r="AX2356" s="19"/>
      <c r="AY2356" s="19"/>
      <c r="AZ2356" s="20"/>
      <c r="BA2356" s="20"/>
      <c r="BB2356" s="19"/>
      <c r="BC2356" s="19"/>
      <c r="BD2356" s="20"/>
      <c r="BE2356" s="20"/>
      <c r="BF2356" s="19"/>
      <c r="BG2356" s="19"/>
      <c r="BH2356" s="20"/>
      <c r="BI2356" s="20"/>
      <c r="BJ2356" s="19"/>
      <c r="BK2356" s="19"/>
      <c r="BL2356" s="20"/>
      <c r="BM2356" s="20"/>
      <c r="BN2356" s="19"/>
      <c r="BO2356" s="19"/>
      <c r="BP2356" s="20"/>
      <c r="BQ2356" s="20"/>
      <c r="BT2356" s="20"/>
      <c r="BU2356" s="20"/>
      <c r="BX2356" s="20"/>
      <c r="BY2356" s="20"/>
      <c r="CB2356" s="20"/>
      <c r="CC2356" s="20"/>
      <c r="CF2356" s="20"/>
      <c r="CG2356" s="20"/>
      <c r="CJ2356" s="20"/>
      <c r="CK2356" s="20"/>
      <c r="CN2356" s="20"/>
      <c r="CO2356" s="20"/>
      <c r="CP2356" s="19"/>
      <c r="CQ2356" s="19"/>
      <c r="CR2356" s="20"/>
      <c r="CS2356" s="20"/>
      <c r="CT2356" s="19"/>
      <c r="CU2356" s="19"/>
      <c r="CV2356" s="20"/>
      <c r="CW2356" s="20"/>
      <c r="CX2356" s="96"/>
      <c r="CY2356" s="96"/>
      <c r="CZ2356" s="20"/>
      <c r="DA2356" s="20"/>
      <c r="DB2356" s="96"/>
      <c r="DC2356" s="96"/>
      <c r="DD2356" s="20"/>
      <c r="DE2356" s="20"/>
      <c r="DF2356" s="96"/>
      <c r="DG2356" s="96"/>
      <c r="DH2356" s="20"/>
      <c r="DI2356" s="20"/>
      <c r="DJ2356" s="96"/>
      <c r="DK2356" s="96"/>
      <c r="DL2356" s="20"/>
      <c r="DM2356" s="20"/>
      <c r="DN2356" s="96"/>
      <c r="DO2356" s="96"/>
      <c r="DP2356" s="20"/>
      <c r="DQ2356" s="20"/>
      <c r="DR2356" s="96"/>
      <c r="DS2356" s="96"/>
      <c r="DT2356" s="20"/>
      <c r="DU2356" s="20"/>
      <c r="DV2356" s="96"/>
      <c r="DW2356" s="96"/>
      <c r="DX2356" s="20"/>
      <c r="DY2356" s="20"/>
      <c r="DZ2356" s="56"/>
      <c r="EA2356" s="57"/>
    </row>
    <row r="2357" spans="1:131" ht="19.5" customHeight="1" x14ac:dyDescent="0.25">
      <c r="A2357" s="9">
        <v>1653</v>
      </c>
      <c r="B2357" s="10" t="s">
        <v>4819</v>
      </c>
      <c r="C2357" s="9" t="s">
        <v>4821</v>
      </c>
      <c r="E2357" s="9" t="s">
        <v>4820</v>
      </c>
      <c r="F2357" s="9" t="s">
        <v>3777</v>
      </c>
      <c r="H2357" s="9" t="s">
        <v>202</v>
      </c>
      <c r="I2357" s="9" t="s">
        <v>78</v>
      </c>
      <c r="J2357" s="129">
        <v>42646</v>
      </c>
      <c r="K2357" s="129">
        <v>42686</v>
      </c>
      <c r="L2357" s="129">
        <v>42735</v>
      </c>
      <c r="M2357" s="9" t="s">
        <v>20</v>
      </c>
      <c r="O2357" s="9">
        <v>32</v>
      </c>
      <c r="Q2357" s="9" t="s">
        <v>54</v>
      </c>
      <c r="R2357" s="13">
        <v>19997388</v>
      </c>
      <c r="S2357" s="13">
        <v>19997388</v>
      </c>
      <c r="T2357" s="13">
        <v>19997388</v>
      </c>
      <c r="U2357" s="13">
        <v>4999347</v>
      </c>
      <c r="AB2357" s="13">
        <v>9900000</v>
      </c>
      <c r="AF2357" s="51">
        <f>SUM(W2357:AE2357)</f>
        <v>9900000</v>
      </c>
      <c r="AH2357" s="11">
        <v>41225</v>
      </c>
      <c r="AI2357" s="11">
        <v>42735</v>
      </c>
      <c r="AJ2357" s="13">
        <v>18543429</v>
      </c>
      <c r="AK2357" s="13">
        <v>4635857</v>
      </c>
    </row>
    <row r="2358" spans="1:131" s="18" customFormat="1" ht="19.5" customHeight="1" x14ac:dyDescent="0.25">
      <c r="A2358" s="18">
        <v>1653</v>
      </c>
      <c r="B2358" s="17" t="s">
        <v>4819</v>
      </c>
      <c r="C2358" s="18" t="s">
        <v>4821</v>
      </c>
      <c r="D2358" s="19">
        <v>42660</v>
      </c>
      <c r="G2358" s="19"/>
      <c r="J2358" s="130"/>
      <c r="K2358" s="130">
        <v>41225</v>
      </c>
      <c r="L2358" s="130"/>
      <c r="R2358" s="20"/>
      <c r="S2358" s="20"/>
      <c r="T2358" s="20"/>
      <c r="U2358" s="20"/>
      <c r="V2358" s="20"/>
      <c r="W2358" s="20"/>
      <c r="X2358" s="20"/>
      <c r="Y2358" s="20"/>
      <c r="Z2358" s="20"/>
      <c r="AA2358" s="20"/>
      <c r="AB2358" s="20"/>
      <c r="AC2358" s="20"/>
      <c r="AD2358" s="20"/>
      <c r="AE2358" s="20"/>
      <c r="AF2358" s="80">
        <f t="shared" si="32"/>
        <v>0</v>
      </c>
      <c r="AG2358" s="46"/>
      <c r="AH2358" s="19"/>
      <c r="AI2358" s="19"/>
      <c r="AJ2358" s="20"/>
      <c r="AK2358" s="20"/>
      <c r="AL2358" s="19"/>
      <c r="AM2358" s="19"/>
      <c r="AN2358" s="20"/>
      <c r="AO2358" s="20"/>
      <c r="AP2358" s="19"/>
      <c r="AQ2358" s="19"/>
      <c r="AR2358" s="20"/>
      <c r="AS2358" s="20"/>
      <c r="AT2358" s="19"/>
      <c r="AU2358" s="19"/>
      <c r="AV2358" s="20"/>
      <c r="AW2358" s="20"/>
      <c r="AX2358" s="19"/>
      <c r="AY2358" s="19"/>
      <c r="AZ2358" s="20"/>
      <c r="BA2358" s="20"/>
      <c r="BB2358" s="19"/>
      <c r="BC2358" s="19"/>
      <c r="BD2358" s="20"/>
      <c r="BE2358" s="20"/>
      <c r="BF2358" s="19"/>
      <c r="BG2358" s="19"/>
      <c r="BH2358" s="20"/>
      <c r="BI2358" s="20"/>
      <c r="BJ2358" s="19"/>
      <c r="BK2358" s="19"/>
      <c r="BL2358" s="20"/>
      <c r="BM2358" s="20"/>
      <c r="BN2358" s="19"/>
      <c r="BO2358" s="19"/>
      <c r="BP2358" s="20"/>
      <c r="BQ2358" s="20"/>
      <c r="BT2358" s="20"/>
      <c r="BU2358" s="20"/>
      <c r="BX2358" s="20"/>
      <c r="BY2358" s="20"/>
      <c r="CB2358" s="20"/>
      <c r="CC2358" s="20"/>
      <c r="CF2358" s="20"/>
      <c r="CG2358" s="20"/>
      <c r="CJ2358" s="20"/>
      <c r="CK2358" s="20"/>
      <c r="CN2358" s="20"/>
      <c r="CO2358" s="20"/>
      <c r="CP2358" s="19"/>
      <c r="CQ2358" s="19"/>
      <c r="CR2358" s="20"/>
      <c r="CS2358" s="20"/>
      <c r="CT2358" s="19"/>
      <c r="CU2358" s="19"/>
      <c r="CV2358" s="20"/>
      <c r="CW2358" s="20"/>
      <c r="CX2358" s="96"/>
      <c r="CY2358" s="96"/>
      <c r="CZ2358" s="20"/>
      <c r="DA2358" s="20"/>
      <c r="DB2358" s="96"/>
      <c r="DC2358" s="96"/>
      <c r="DD2358" s="20"/>
      <c r="DE2358" s="20"/>
      <c r="DF2358" s="96"/>
      <c r="DG2358" s="96"/>
      <c r="DH2358" s="20"/>
      <c r="DI2358" s="20"/>
      <c r="DJ2358" s="96"/>
      <c r="DK2358" s="96"/>
      <c r="DL2358" s="20"/>
      <c r="DM2358" s="20"/>
      <c r="DN2358" s="96"/>
      <c r="DO2358" s="96"/>
      <c r="DP2358" s="20"/>
      <c r="DQ2358" s="20"/>
      <c r="DR2358" s="96"/>
      <c r="DS2358" s="96"/>
      <c r="DT2358" s="20"/>
      <c r="DU2358" s="20"/>
      <c r="DV2358" s="96"/>
      <c r="DW2358" s="96"/>
      <c r="DX2358" s="20"/>
      <c r="DY2358" s="20"/>
      <c r="DZ2358" s="56"/>
      <c r="EA2358" s="57"/>
    </row>
    <row r="2359" spans="1:131" ht="19.5" customHeight="1" x14ac:dyDescent="0.25">
      <c r="A2359" s="9">
        <v>1654</v>
      </c>
      <c r="B2359" s="10" t="s">
        <v>4824</v>
      </c>
      <c r="C2359" s="9" t="s">
        <v>4822</v>
      </c>
      <c r="E2359" s="9" t="s">
        <v>1193</v>
      </c>
      <c r="F2359" s="9" t="s">
        <v>4823</v>
      </c>
      <c r="H2359" s="9" t="s">
        <v>906</v>
      </c>
      <c r="I2359" s="9" t="s">
        <v>35</v>
      </c>
      <c r="M2359" s="9" t="s">
        <v>20</v>
      </c>
      <c r="O2359" s="9">
        <v>32</v>
      </c>
      <c r="AF2359" s="51">
        <f t="shared" si="32"/>
        <v>0</v>
      </c>
    </row>
    <row r="2360" spans="1:131" ht="19.5" customHeight="1" x14ac:dyDescent="0.25">
      <c r="A2360" s="9">
        <v>1655</v>
      </c>
      <c r="B2360" s="10" t="s">
        <v>4825</v>
      </c>
      <c r="C2360" s="9" t="s">
        <v>4826</v>
      </c>
      <c r="E2360" s="9" t="s">
        <v>2357</v>
      </c>
      <c r="F2360" s="9" t="s">
        <v>4827</v>
      </c>
      <c r="H2360" s="9" t="s">
        <v>906</v>
      </c>
      <c r="I2360" s="9" t="s">
        <v>25</v>
      </c>
      <c r="M2360" s="9" t="s">
        <v>20</v>
      </c>
      <c r="O2360" s="9">
        <v>29</v>
      </c>
      <c r="AF2360" s="51">
        <f t="shared" si="32"/>
        <v>0</v>
      </c>
    </row>
    <row r="2361" spans="1:131" ht="19.5" customHeight="1" x14ac:dyDescent="0.25">
      <c r="A2361" s="9">
        <v>1656</v>
      </c>
      <c r="B2361" s="10" t="s">
        <v>4828</v>
      </c>
      <c r="C2361" s="9" t="s">
        <v>4829</v>
      </c>
      <c r="E2361" s="9" t="s">
        <v>4143</v>
      </c>
      <c r="F2361" s="9" t="s">
        <v>4830</v>
      </c>
      <c r="H2361" s="9" t="s">
        <v>202</v>
      </c>
      <c r="I2361" s="9" t="s">
        <v>97</v>
      </c>
      <c r="J2361" s="129">
        <v>42714</v>
      </c>
      <c r="K2361" s="129">
        <v>42323</v>
      </c>
      <c r="L2361" s="129">
        <v>42901</v>
      </c>
      <c r="M2361" s="9" t="s">
        <v>20</v>
      </c>
      <c r="O2361" s="9">
        <v>31</v>
      </c>
      <c r="Q2361" s="9" t="s">
        <v>54</v>
      </c>
      <c r="R2361" s="13">
        <v>6660000</v>
      </c>
      <c r="S2361" s="13">
        <v>6660000</v>
      </c>
      <c r="T2361" s="13">
        <v>6660000</v>
      </c>
      <c r="U2361" s="13">
        <v>1659672</v>
      </c>
      <c r="AD2361" s="13">
        <v>5000000</v>
      </c>
      <c r="AF2361" s="51">
        <f t="shared" si="32"/>
        <v>5000000</v>
      </c>
      <c r="AH2361" s="11">
        <v>42689</v>
      </c>
      <c r="AI2361" s="11">
        <v>42947</v>
      </c>
      <c r="AJ2361" s="13">
        <v>7337080</v>
      </c>
      <c r="AK2361" s="13">
        <v>1833333</v>
      </c>
    </row>
    <row r="2362" spans="1:131" s="18" customFormat="1" ht="19.5" customHeight="1" x14ac:dyDescent="0.25">
      <c r="A2362" s="18">
        <v>1656</v>
      </c>
      <c r="B2362" s="17" t="s">
        <v>4828</v>
      </c>
      <c r="C2362" s="18" t="s">
        <v>4829</v>
      </c>
      <c r="D2362" s="19">
        <v>42940</v>
      </c>
      <c r="G2362" s="19"/>
      <c r="J2362" s="130"/>
      <c r="K2362" s="130"/>
      <c r="L2362" s="130">
        <v>42947</v>
      </c>
      <c r="R2362" s="20"/>
      <c r="S2362" s="20">
        <v>7333333</v>
      </c>
      <c r="T2362" s="20">
        <v>7333333</v>
      </c>
      <c r="U2362" s="20">
        <v>1833333</v>
      </c>
      <c r="V2362" s="20"/>
      <c r="W2362" s="20"/>
      <c r="X2362" s="20"/>
      <c r="Y2362" s="20"/>
      <c r="Z2362" s="20"/>
      <c r="AA2362" s="20"/>
      <c r="AB2362" s="20"/>
      <c r="AC2362" s="20"/>
      <c r="AD2362" s="20">
        <v>5500000</v>
      </c>
      <c r="AE2362" s="20"/>
      <c r="AF2362" s="80"/>
      <c r="AG2362" s="46"/>
      <c r="AH2362" s="19"/>
      <c r="AI2362" s="19"/>
      <c r="AJ2362" s="20"/>
      <c r="AK2362" s="20"/>
      <c r="AL2362" s="19"/>
      <c r="AM2362" s="19"/>
      <c r="AN2362" s="20"/>
      <c r="AO2362" s="20"/>
      <c r="AP2362" s="19"/>
      <c r="AQ2362" s="19"/>
      <c r="AR2362" s="20"/>
      <c r="AS2362" s="20"/>
      <c r="AT2362" s="19"/>
      <c r="AU2362" s="19"/>
      <c r="AV2362" s="20"/>
      <c r="AW2362" s="20"/>
      <c r="AX2362" s="19"/>
      <c r="AY2362" s="19"/>
      <c r="AZ2362" s="20"/>
      <c r="BA2362" s="20"/>
      <c r="BB2362" s="19"/>
      <c r="BC2362" s="19"/>
      <c r="BD2362" s="20"/>
      <c r="BE2362" s="20"/>
      <c r="BF2362" s="19"/>
      <c r="BG2362" s="19"/>
      <c r="BH2362" s="20"/>
      <c r="BI2362" s="20"/>
      <c r="BJ2362" s="19"/>
      <c r="BK2362" s="19"/>
      <c r="BL2362" s="20"/>
      <c r="BM2362" s="20"/>
      <c r="BN2362" s="19"/>
      <c r="BO2362" s="19"/>
      <c r="BP2362" s="20"/>
      <c r="BQ2362" s="20"/>
      <c r="BT2362" s="20"/>
      <c r="BU2362" s="20"/>
      <c r="BX2362" s="20"/>
      <c r="BY2362" s="20"/>
      <c r="CB2362" s="20"/>
      <c r="CC2362" s="20"/>
      <c r="CF2362" s="20"/>
      <c r="CG2362" s="20"/>
      <c r="CJ2362" s="20"/>
      <c r="CK2362" s="20"/>
      <c r="CN2362" s="20"/>
      <c r="CO2362" s="20"/>
      <c r="CP2362" s="19"/>
      <c r="CQ2362" s="19"/>
      <c r="CR2362" s="20"/>
      <c r="CS2362" s="20"/>
      <c r="CT2362" s="19"/>
      <c r="CU2362" s="19"/>
      <c r="CV2362" s="20"/>
      <c r="CW2362" s="20"/>
      <c r="CX2362" s="96"/>
      <c r="CY2362" s="96"/>
      <c r="CZ2362" s="20"/>
      <c r="DA2362" s="20"/>
      <c r="DB2362" s="96"/>
      <c r="DC2362" s="96"/>
      <c r="DD2362" s="20"/>
      <c r="DE2362" s="20"/>
      <c r="DF2362" s="96"/>
      <c r="DG2362" s="96"/>
      <c r="DH2362" s="20"/>
      <c r="DI2362" s="20"/>
      <c r="DJ2362" s="96"/>
      <c r="DK2362" s="96"/>
      <c r="DL2362" s="20"/>
      <c r="DM2362" s="20"/>
      <c r="DN2362" s="96"/>
      <c r="DO2362" s="96"/>
      <c r="DP2362" s="20"/>
      <c r="DQ2362" s="20"/>
      <c r="DR2362" s="96"/>
      <c r="DS2362" s="96"/>
      <c r="DT2362" s="20"/>
      <c r="DU2362" s="20"/>
      <c r="DV2362" s="96"/>
      <c r="DW2362" s="96"/>
      <c r="DX2362" s="20"/>
      <c r="DY2362" s="20"/>
      <c r="DZ2362" s="56"/>
      <c r="EA2362" s="57"/>
    </row>
    <row r="2363" spans="1:131" ht="38.25" customHeight="1" x14ac:dyDescent="0.25">
      <c r="A2363" s="9">
        <v>1657</v>
      </c>
      <c r="B2363" s="10" t="s">
        <v>4831</v>
      </c>
      <c r="C2363" s="9" t="s">
        <v>4832</v>
      </c>
      <c r="E2363" s="9" t="s">
        <v>6772</v>
      </c>
      <c r="F2363" s="9" t="s">
        <v>6773</v>
      </c>
      <c r="H2363" s="9" t="s">
        <v>202</v>
      </c>
      <c r="I2363" s="9" t="s">
        <v>35</v>
      </c>
      <c r="J2363" s="129">
        <v>43059</v>
      </c>
      <c r="K2363" s="129">
        <v>42005</v>
      </c>
      <c r="L2363" s="129">
        <v>43465</v>
      </c>
      <c r="M2363" s="9" t="s">
        <v>20</v>
      </c>
      <c r="O2363" s="9">
        <v>32</v>
      </c>
      <c r="Q2363" s="9" t="s">
        <v>54</v>
      </c>
      <c r="S2363" s="13">
        <v>619666666</v>
      </c>
      <c r="T2363" s="13">
        <v>619666666</v>
      </c>
      <c r="U2363" s="13">
        <v>154666666</v>
      </c>
      <c r="V2363" s="13">
        <v>463000000</v>
      </c>
      <c r="AF2363" s="51">
        <f t="shared" si="32"/>
        <v>463000000</v>
      </c>
      <c r="AH2363" s="11">
        <v>42781</v>
      </c>
      <c r="AI2363" s="11">
        <v>43039</v>
      </c>
      <c r="AJ2363" s="13">
        <v>58778224</v>
      </c>
      <c r="AK2363" s="13">
        <v>14694556</v>
      </c>
      <c r="AL2363" s="11">
        <v>43040</v>
      </c>
      <c r="AM2363" s="11">
        <v>43069</v>
      </c>
      <c r="AN2363" s="13">
        <v>124575992</v>
      </c>
      <c r="AO2363" s="13">
        <v>31143998</v>
      </c>
      <c r="AP2363" s="11">
        <v>42005</v>
      </c>
      <c r="AQ2363" s="11">
        <v>42735</v>
      </c>
      <c r="AR2363" s="13">
        <v>5994274</v>
      </c>
      <c r="AS2363" s="13">
        <v>1498568</v>
      </c>
      <c r="AT2363" s="11">
        <v>43070</v>
      </c>
      <c r="AU2363" s="11">
        <v>43100</v>
      </c>
      <c r="AV2363" s="13">
        <v>86490203</v>
      </c>
      <c r="AW2363" s="13">
        <v>21622551</v>
      </c>
      <c r="AX2363" s="11">
        <v>43101</v>
      </c>
      <c r="AY2363" s="11">
        <v>43131</v>
      </c>
      <c r="AZ2363" s="13">
        <v>104500852</v>
      </c>
      <c r="BA2363" s="13">
        <v>26125213</v>
      </c>
      <c r="BB2363" s="11">
        <v>43132</v>
      </c>
      <c r="BC2363" s="11">
        <v>43159</v>
      </c>
      <c r="BD2363" s="13">
        <v>99304563</v>
      </c>
      <c r="BE2363" s="13">
        <v>24826141</v>
      </c>
      <c r="BF2363" s="11">
        <v>43160</v>
      </c>
      <c r="BG2363" s="11">
        <v>43190</v>
      </c>
      <c r="BH2363" s="13">
        <v>9449507</v>
      </c>
      <c r="BI2363" s="13">
        <v>2362377</v>
      </c>
      <c r="BJ2363" s="11">
        <v>43191</v>
      </c>
      <c r="BK2363" s="11">
        <v>43220</v>
      </c>
      <c r="BL2363" s="13">
        <v>5167220</v>
      </c>
      <c r="BM2363" s="13">
        <v>1291805</v>
      </c>
      <c r="BN2363" s="11">
        <v>43221</v>
      </c>
      <c r="BO2363" s="11">
        <v>43251</v>
      </c>
      <c r="BP2363" s="13">
        <v>4641476</v>
      </c>
      <c r="BQ2363" s="13">
        <v>1160369</v>
      </c>
      <c r="BR2363" s="11">
        <v>43252</v>
      </c>
      <c r="BS2363" s="11">
        <v>43281</v>
      </c>
      <c r="BT2363" s="13">
        <v>6354077</v>
      </c>
      <c r="BU2363" s="13">
        <v>1588519</v>
      </c>
      <c r="BV2363" s="11">
        <v>43282</v>
      </c>
      <c r="BW2363" s="11">
        <v>43312</v>
      </c>
      <c r="BX2363" s="13">
        <v>16520681</v>
      </c>
      <c r="BY2363" s="13">
        <v>4130170</v>
      </c>
      <c r="BZ2363" s="11">
        <v>43313</v>
      </c>
      <c r="CA2363" s="11">
        <v>43343</v>
      </c>
      <c r="CB2363" s="13">
        <v>13098451</v>
      </c>
      <c r="CC2363" s="13">
        <v>3274613</v>
      </c>
      <c r="CD2363" s="11">
        <v>43344</v>
      </c>
      <c r="CE2363" s="11">
        <v>43373</v>
      </c>
      <c r="CF2363" s="13">
        <v>7610804</v>
      </c>
      <c r="CG2363" s="13">
        <v>1902701</v>
      </c>
      <c r="CH2363" s="11">
        <v>43374</v>
      </c>
      <c r="CI2363" s="11">
        <v>43434</v>
      </c>
      <c r="CJ2363" s="13">
        <v>15442178</v>
      </c>
      <c r="CK2363" s="13">
        <v>3860545</v>
      </c>
      <c r="CL2363" s="11">
        <v>43435</v>
      </c>
      <c r="CM2363" s="11">
        <v>43465</v>
      </c>
      <c r="CN2363" s="13">
        <v>3454696</v>
      </c>
      <c r="CO2363" s="13">
        <v>863674</v>
      </c>
      <c r="CP2363" s="11">
        <v>43466</v>
      </c>
      <c r="CQ2363" s="11">
        <v>43524</v>
      </c>
      <c r="CR2363" s="13">
        <v>4988349</v>
      </c>
      <c r="CS2363" s="13">
        <v>1247087</v>
      </c>
      <c r="CT2363" s="11">
        <v>43525</v>
      </c>
      <c r="CU2363" s="11">
        <v>43585</v>
      </c>
      <c r="CV2363" s="13">
        <v>15610108</v>
      </c>
      <c r="CW2363" s="13">
        <v>3902527</v>
      </c>
      <c r="CX2363" s="11">
        <v>43586</v>
      </c>
      <c r="CY2363" s="11">
        <v>43616</v>
      </c>
      <c r="CZ2363" s="13">
        <v>6265112</v>
      </c>
      <c r="DA2363" s="13">
        <v>1566278</v>
      </c>
      <c r="DB2363" s="11">
        <v>43617</v>
      </c>
      <c r="DC2363" s="11">
        <v>43632</v>
      </c>
      <c r="DD2363" s="13">
        <v>8317807</v>
      </c>
      <c r="DE2363" s="13">
        <v>2079452</v>
      </c>
      <c r="DF2363" s="11">
        <v>42005</v>
      </c>
      <c r="DG2363" s="11">
        <v>43632</v>
      </c>
      <c r="DH2363" s="13">
        <v>602958531</v>
      </c>
      <c r="DI2363" s="13">
        <v>1598488</v>
      </c>
      <c r="DZ2363" s="54">
        <v>602958531</v>
      </c>
      <c r="EA2363" s="55">
        <v>150739633</v>
      </c>
    </row>
    <row r="2364" spans="1:131" s="18" customFormat="1" ht="38.25" customHeight="1" x14ac:dyDescent="0.25">
      <c r="A2364" s="18">
        <v>1657</v>
      </c>
      <c r="B2364" s="17" t="s">
        <v>4831</v>
      </c>
      <c r="C2364" s="18" t="s">
        <v>4832</v>
      </c>
      <c r="D2364" s="19">
        <v>43467</v>
      </c>
      <c r="G2364" s="19"/>
      <c r="J2364" s="130"/>
      <c r="K2364" s="130"/>
      <c r="L2364" s="130">
        <v>43585</v>
      </c>
      <c r="R2364" s="20"/>
      <c r="S2364" s="20"/>
      <c r="T2364" s="20"/>
      <c r="U2364" s="20"/>
      <c r="V2364" s="20"/>
      <c r="W2364" s="20"/>
      <c r="X2364" s="20"/>
      <c r="Y2364" s="20"/>
      <c r="Z2364" s="20"/>
      <c r="AA2364" s="20"/>
      <c r="AB2364" s="20"/>
      <c r="AC2364" s="20"/>
      <c r="AD2364" s="20"/>
      <c r="AE2364" s="20"/>
      <c r="AF2364" s="80"/>
      <c r="AG2364" s="46"/>
      <c r="AH2364" s="19"/>
      <c r="AI2364" s="19"/>
      <c r="AJ2364" s="20"/>
      <c r="AK2364" s="20"/>
      <c r="AL2364" s="19"/>
      <c r="AM2364" s="19"/>
      <c r="AN2364" s="20"/>
      <c r="AO2364" s="20"/>
      <c r="AP2364" s="19"/>
      <c r="AQ2364" s="19"/>
      <c r="AR2364" s="20"/>
      <c r="AS2364" s="20"/>
      <c r="AT2364" s="19"/>
      <c r="AU2364" s="19"/>
      <c r="AV2364" s="20"/>
      <c r="AW2364" s="20"/>
      <c r="AX2364" s="19"/>
      <c r="AY2364" s="19"/>
      <c r="AZ2364" s="20"/>
      <c r="BA2364" s="20"/>
      <c r="BB2364" s="19"/>
      <c r="BC2364" s="19"/>
      <c r="BD2364" s="20"/>
      <c r="BE2364" s="20"/>
      <c r="BF2364" s="19"/>
      <c r="BG2364" s="19"/>
      <c r="BH2364" s="20"/>
      <c r="BI2364" s="20"/>
      <c r="BJ2364" s="19"/>
      <c r="BK2364" s="19"/>
      <c r="BL2364" s="20"/>
      <c r="BM2364" s="20"/>
      <c r="BN2364" s="19"/>
      <c r="BO2364" s="19"/>
      <c r="BP2364" s="20"/>
      <c r="BQ2364" s="20"/>
      <c r="BR2364" s="19"/>
      <c r="BS2364" s="19"/>
      <c r="BT2364" s="20"/>
      <c r="BU2364" s="20"/>
      <c r="BV2364" s="19"/>
      <c r="BW2364" s="19"/>
      <c r="BX2364" s="20"/>
      <c r="BY2364" s="20"/>
      <c r="BZ2364" s="19"/>
      <c r="CA2364" s="19"/>
      <c r="CB2364" s="20"/>
      <c r="CC2364" s="20"/>
      <c r="CD2364" s="19"/>
      <c r="CE2364" s="19"/>
      <c r="CF2364" s="20"/>
      <c r="CG2364" s="20"/>
      <c r="CJ2364" s="20"/>
      <c r="CK2364" s="20"/>
      <c r="CN2364" s="20"/>
      <c r="CO2364" s="20"/>
      <c r="CP2364" s="19"/>
      <c r="CQ2364" s="19"/>
      <c r="CR2364" s="20"/>
      <c r="CS2364" s="20"/>
      <c r="CT2364" s="19"/>
      <c r="CU2364" s="19"/>
      <c r="CV2364" s="20"/>
      <c r="CW2364" s="20"/>
      <c r="CX2364" s="96"/>
      <c r="CY2364" s="96"/>
      <c r="CZ2364" s="20"/>
      <c r="DA2364" s="20"/>
      <c r="DB2364" s="96"/>
      <c r="DC2364" s="96"/>
      <c r="DD2364" s="20"/>
      <c r="DE2364" s="20"/>
      <c r="DF2364" s="96"/>
      <c r="DG2364" s="96"/>
      <c r="DH2364" s="20"/>
      <c r="DI2364" s="20"/>
      <c r="DJ2364" s="96"/>
      <c r="DK2364" s="96"/>
      <c r="DL2364" s="20"/>
      <c r="DM2364" s="20"/>
      <c r="DN2364" s="96"/>
      <c r="DO2364" s="96"/>
      <c r="DP2364" s="20"/>
      <c r="DQ2364" s="20"/>
      <c r="DR2364" s="96"/>
      <c r="DS2364" s="96"/>
      <c r="DT2364" s="20"/>
      <c r="DU2364" s="20"/>
      <c r="DV2364" s="96"/>
      <c r="DW2364" s="96"/>
      <c r="DX2364" s="20"/>
      <c r="DY2364" s="20"/>
      <c r="DZ2364" s="56"/>
      <c r="EA2364" s="57"/>
    </row>
    <row r="2365" spans="1:131" ht="19.5" customHeight="1" x14ac:dyDescent="0.25">
      <c r="A2365" s="9">
        <v>1658</v>
      </c>
      <c r="B2365" s="10" t="s">
        <v>4833</v>
      </c>
      <c r="C2365" s="9" t="s">
        <v>4834</v>
      </c>
      <c r="E2365" s="9" t="s">
        <v>4835</v>
      </c>
      <c r="F2365" s="9" t="s">
        <v>4836</v>
      </c>
      <c r="H2365" s="9" t="s">
        <v>906</v>
      </c>
      <c r="I2365" s="9" t="s">
        <v>1007</v>
      </c>
      <c r="M2365" s="9" t="s">
        <v>20</v>
      </c>
      <c r="O2365" s="9">
        <v>30</v>
      </c>
      <c r="AF2365" s="51">
        <f t="shared" si="32"/>
        <v>0</v>
      </c>
    </row>
    <row r="2366" spans="1:131" ht="19.5" customHeight="1" x14ac:dyDescent="0.25">
      <c r="A2366" s="9">
        <v>1659</v>
      </c>
      <c r="B2366" s="10" t="s">
        <v>4839</v>
      </c>
      <c r="C2366" s="9" t="s">
        <v>4837</v>
      </c>
      <c r="E2366" s="9" t="s">
        <v>4838</v>
      </c>
      <c r="F2366" s="9" t="s">
        <v>679</v>
      </c>
      <c r="H2366" s="9" t="s">
        <v>202</v>
      </c>
      <c r="I2366" s="9" t="s">
        <v>35</v>
      </c>
      <c r="J2366" s="129">
        <v>42903</v>
      </c>
      <c r="K2366" s="129">
        <v>42409</v>
      </c>
      <c r="L2366" s="129">
        <v>43220</v>
      </c>
      <c r="M2366" s="9" t="s">
        <v>20</v>
      </c>
      <c r="O2366" s="9">
        <v>31</v>
      </c>
      <c r="Q2366" s="9" t="s">
        <v>54</v>
      </c>
      <c r="S2366" s="13">
        <v>815585625</v>
      </c>
      <c r="T2366" s="13">
        <v>815585625</v>
      </c>
      <c r="U2366" s="13">
        <v>202715157</v>
      </c>
      <c r="V2366" s="13">
        <v>497870468</v>
      </c>
      <c r="AF2366" s="51">
        <f t="shared" si="32"/>
        <v>497870468</v>
      </c>
      <c r="AH2366" s="11">
        <v>42685</v>
      </c>
      <c r="AI2366" s="11">
        <v>42916</v>
      </c>
      <c r="AJ2366" s="13">
        <v>124294703</v>
      </c>
      <c r="AK2366" s="13">
        <v>31073676</v>
      </c>
      <c r="AL2366" s="11">
        <v>42917</v>
      </c>
      <c r="AM2366" s="11">
        <v>42947</v>
      </c>
      <c r="AN2366" s="13">
        <v>259454234</v>
      </c>
      <c r="AO2366" s="13">
        <v>64863558</v>
      </c>
      <c r="AP2366" s="11">
        <v>42948</v>
      </c>
      <c r="AQ2366" s="11">
        <v>42978</v>
      </c>
      <c r="AR2366" s="13">
        <v>221999789</v>
      </c>
      <c r="AS2366" s="13">
        <v>55499947</v>
      </c>
      <c r="AT2366" s="11">
        <v>42979</v>
      </c>
      <c r="AU2366" s="11">
        <v>43008</v>
      </c>
      <c r="AV2366" s="13">
        <v>21375828</v>
      </c>
      <c r="AW2366" s="13">
        <v>5343957</v>
      </c>
      <c r="AX2366" s="11">
        <v>43009</v>
      </c>
      <c r="AY2366" s="11">
        <v>43039</v>
      </c>
      <c r="AZ2366" s="13">
        <v>17528018</v>
      </c>
      <c r="BA2366" s="13">
        <v>4382005</v>
      </c>
      <c r="BB2366" s="11">
        <v>43040</v>
      </c>
      <c r="BC2366" s="11">
        <v>43069</v>
      </c>
      <c r="BD2366" s="13">
        <v>13568251</v>
      </c>
      <c r="BE2366" s="13">
        <v>3392063</v>
      </c>
      <c r="BF2366" s="11">
        <v>43070</v>
      </c>
      <c r="BG2366" s="11">
        <v>43100</v>
      </c>
      <c r="BH2366" s="13">
        <v>20866323</v>
      </c>
      <c r="BI2366" s="13">
        <v>5216581</v>
      </c>
      <c r="BJ2366" s="11">
        <v>43101</v>
      </c>
      <c r="BK2366" s="11">
        <v>43131</v>
      </c>
      <c r="BL2366" s="13">
        <v>68350995</v>
      </c>
      <c r="BM2366" s="13">
        <v>17087749</v>
      </c>
      <c r="BN2366" s="11">
        <v>42685</v>
      </c>
      <c r="BO2366" s="11">
        <v>43131</v>
      </c>
      <c r="BP2366" s="13">
        <v>750947544</v>
      </c>
      <c r="BQ2366" s="13">
        <v>877350</v>
      </c>
      <c r="DZ2366" s="54">
        <v>750947544</v>
      </c>
      <c r="EA2366" s="55">
        <v>187736886</v>
      </c>
    </row>
    <row r="2367" spans="1:131" s="18" customFormat="1" ht="19.5" customHeight="1" x14ac:dyDescent="0.25">
      <c r="A2367" s="18">
        <v>1659</v>
      </c>
      <c r="B2367" s="17" t="s">
        <v>4839</v>
      </c>
      <c r="C2367" s="18" t="s">
        <v>4837</v>
      </c>
      <c r="D2367" s="19">
        <v>42712</v>
      </c>
      <c r="E2367" s="18" t="s">
        <v>6350</v>
      </c>
      <c r="F2367" s="18" t="s">
        <v>679</v>
      </c>
      <c r="G2367" s="19"/>
      <c r="J2367" s="130"/>
      <c r="K2367" s="130"/>
      <c r="L2367" s="130"/>
      <c r="R2367" s="20"/>
      <c r="S2367" s="20"/>
      <c r="T2367" s="20"/>
      <c r="U2367" s="20"/>
      <c r="V2367" s="20"/>
      <c r="W2367" s="20"/>
      <c r="X2367" s="20"/>
      <c r="Y2367" s="20"/>
      <c r="Z2367" s="20"/>
      <c r="AA2367" s="20"/>
      <c r="AB2367" s="20"/>
      <c r="AC2367" s="20"/>
      <c r="AD2367" s="20"/>
      <c r="AE2367" s="20"/>
      <c r="AF2367" s="80"/>
      <c r="AG2367" s="46"/>
      <c r="AH2367" s="19"/>
      <c r="AI2367" s="19"/>
      <c r="AJ2367" s="20"/>
      <c r="AK2367" s="20"/>
      <c r="AL2367" s="19"/>
      <c r="AM2367" s="19"/>
      <c r="AN2367" s="20"/>
      <c r="AO2367" s="20"/>
      <c r="AP2367" s="19"/>
      <c r="AQ2367" s="19"/>
      <c r="AR2367" s="20"/>
      <c r="AS2367" s="20"/>
      <c r="AT2367" s="19"/>
      <c r="AU2367" s="19"/>
      <c r="AV2367" s="20"/>
      <c r="AW2367" s="20"/>
      <c r="AX2367" s="19"/>
      <c r="AY2367" s="19"/>
      <c r="AZ2367" s="20"/>
      <c r="BA2367" s="20"/>
      <c r="BB2367" s="19"/>
      <c r="BC2367" s="19"/>
      <c r="BD2367" s="20"/>
      <c r="BE2367" s="20"/>
      <c r="BF2367" s="19"/>
      <c r="BG2367" s="19"/>
      <c r="BH2367" s="20"/>
      <c r="BI2367" s="20"/>
      <c r="BJ2367" s="19"/>
      <c r="BK2367" s="19"/>
      <c r="BL2367" s="20"/>
      <c r="BM2367" s="20"/>
      <c r="BN2367" s="19"/>
      <c r="BO2367" s="19"/>
      <c r="BP2367" s="20"/>
      <c r="BQ2367" s="20"/>
      <c r="BT2367" s="20"/>
      <c r="BU2367" s="20"/>
      <c r="BX2367" s="20"/>
      <c r="BY2367" s="20"/>
      <c r="CB2367" s="20"/>
      <c r="CC2367" s="20"/>
      <c r="CF2367" s="20"/>
      <c r="CG2367" s="20"/>
      <c r="CJ2367" s="20"/>
      <c r="CK2367" s="20"/>
      <c r="CN2367" s="20"/>
      <c r="CO2367" s="20"/>
      <c r="CP2367" s="19"/>
      <c r="CQ2367" s="19"/>
      <c r="CR2367" s="20"/>
      <c r="CS2367" s="20"/>
      <c r="CT2367" s="19"/>
      <c r="CU2367" s="19"/>
      <c r="CV2367" s="20"/>
      <c r="CW2367" s="20"/>
      <c r="CX2367" s="96"/>
      <c r="CY2367" s="96"/>
      <c r="CZ2367" s="20"/>
      <c r="DA2367" s="20"/>
      <c r="DB2367" s="96"/>
      <c r="DC2367" s="96"/>
      <c r="DD2367" s="20"/>
      <c r="DE2367" s="20"/>
      <c r="DF2367" s="96"/>
      <c r="DG2367" s="96"/>
      <c r="DH2367" s="20"/>
      <c r="DI2367" s="20"/>
      <c r="DJ2367" s="96"/>
      <c r="DK2367" s="96"/>
      <c r="DL2367" s="20"/>
      <c r="DM2367" s="20"/>
      <c r="DN2367" s="96"/>
      <c r="DO2367" s="96"/>
      <c r="DP2367" s="20"/>
      <c r="DQ2367" s="20"/>
      <c r="DR2367" s="96"/>
      <c r="DS2367" s="96"/>
      <c r="DT2367" s="20"/>
      <c r="DU2367" s="20"/>
      <c r="DV2367" s="96"/>
      <c r="DW2367" s="96"/>
      <c r="DX2367" s="20"/>
      <c r="DY2367" s="20"/>
      <c r="DZ2367" s="56"/>
      <c r="EA2367" s="57"/>
    </row>
    <row r="2368" spans="1:131" ht="19.5" customHeight="1" x14ac:dyDescent="0.25">
      <c r="A2368" s="9">
        <v>1660</v>
      </c>
      <c r="B2368" s="10" t="s">
        <v>4842</v>
      </c>
      <c r="C2368" s="9" t="s">
        <v>4845</v>
      </c>
      <c r="E2368" s="9" t="s">
        <v>4843</v>
      </c>
      <c r="F2368" s="9" t="s">
        <v>4844</v>
      </c>
      <c r="H2368" s="9" t="s">
        <v>202</v>
      </c>
      <c r="I2368" s="9" t="s">
        <v>28</v>
      </c>
      <c r="J2368" s="129">
        <v>42667</v>
      </c>
      <c r="K2368" s="129">
        <v>42646</v>
      </c>
      <c r="L2368" s="129">
        <v>42944</v>
      </c>
      <c r="M2368" s="9" t="s">
        <v>20</v>
      </c>
      <c r="O2368" s="9">
        <v>31</v>
      </c>
      <c r="Q2368" s="9" t="s">
        <v>54</v>
      </c>
      <c r="R2368" s="13">
        <v>12500000</v>
      </c>
      <c r="S2368" s="13">
        <v>12500000</v>
      </c>
      <c r="T2368" s="13">
        <v>12500000</v>
      </c>
      <c r="U2368" s="13">
        <v>3125000</v>
      </c>
      <c r="AF2368" s="51">
        <f t="shared" si="32"/>
        <v>0</v>
      </c>
      <c r="AG2368" s="45">
        <v>7200000</v>
      </c>
      <c r="AH2368" s="11">
        <v>42646</v>
      </c>
      <c r="AI2368" s="11">
        <v>42944</v>
      </c>
      <c r="AJ2368" s="13">
        <v>12500000</v>
      </c>
      <c r="AK2368" s="13">
        <v>3125000</v>
      </c>
    </row>
    <row r="2369" spans="1:131" ht="19.5" customHeight="1" x14ac:dyDescent="0.25">
      <c r="A2369" s="9">
        <v>1661</v>
      </c>
      <c r="B2369" s="10" t="s">
        <v>4846</v>
      </c>
      <c r="C2369" s="9" t="s">
        <v>4847</v>
      </c>
      <c r="E2369" s="9" t="s">
        <v>168</v>
      </c>
      <c r="F2369" s="9" t="s">
        <v>3652</v>
      </c>
      <c r="H2369" s="9" t="s">
        <v>202</v>
      </c>
      <c r="I2369" s="9" t="s">
        <v>35</v>
      </c>
      <c r="J2369" s="129">
        <v>42644</v>
      </c>
      <c r="K2369" s="129">
        <v>42623</v>
      </c>
      <c r="L2369" s="129">
        <v>43100</v>
      </c>
      <c r="M2369" s="9" t="s">
        <v>20</v>
      </c>
      <c r="O2369" s="9">
        <v>29</v>
      </c>
      <c r="Q2369" s="9" t="s">
        <v>54</v>
      </c>
      <c r="S2369" s="13">
        <v>122936000</v>
      </c>
      <c r="T2369" s="13">
        <v>122936000</v>
      </c>
      <c r="U2369" s="13">
        <v>30734000</v>
      </c>
      <c r="Z2369" s="13">
        <v>92202000</v>
      </c>
      <c r="AF2369" s="51">
        <f t="shared" si="32"/>
        <v>92202000</v>
      </c>
      <c r="AH2369" s="11">
        <v>42623</v>
      </c>
      <c r="AI2369" s="11">
        <v>43100</v>
      </c>
      <c r="AJ2369" s="13">
        <v>130061700</v>
      </c>
      <c r="AK2369" s="13">
        <v>32515425</v>
      </c>
    </row>
    <row r="2370" spans="1:131" s="18" customFormat="1" ht="19.5" customHeight="1" x14ac:dyDescent="0.25">
      <c r="A2370" s="18">
        <v>1661</v>
      </c>
      <c r="B2370" s="17" t="s">
        <v>4846</v>
      </c>
      <c r="C2370" s="18" t="s">
        <v>4847</v>
      </c>
      <c r="D2370" s="19">
        <v>43166</v>
      </c>
      <c r="G2370" s="19"/>
      <c r="J2370" s="130"/>
      <c r="K2370" s="130"/>
      <c r="L2370" s="130"/>
      <c r="R2370" s="20"/>
      <c r="S2370" s="20">
        <v>134935700</v>
      </c>
      <c r="T2370" s="20">
        <v>134935700</v>
      </c>
      <c r="U2370" s="20">
        <v>33733700</v>
      </c>
      <c r="V2370" s="20"/>
      <c r="W2370" s="20"/>
      <c r="X2370" s="20"/>
      <c r="Y2370" s="20"/>
      <c r="Z2370" s="20"/>
      <c r="AA2370" s="20"/>
      <c r="AB2370" s="20"/>
      <c r="AC2370" s="20"/>
      <c r="AD2370" s="20">
        <v>9000000</v>
      </c>
      <c r="AE2370" s="20"/>
      <c r="AF2370" s="80"/>
      <c r="AG2370" s="46"/>
      <c r="AH2370" s="19"/>
      <c r="AI2370" s="19"/>
      <c r="AJ2370" s="20"/>
      <c r="AK2370" s="20"/>
      <c r="AL2370" s="19"/>
      <c r="AM2370" s="19"/>
      <c r="AN2370" s="20"/>
      <c r="AO2370" s="20"/>
      <c r="AP2370" s="19"/>
      <c r="AQ2370" s="19"/>
      <c r="AR2370" s="20"/>
      <c r="AS2370" s="20"/>
      <c r="AT2370" s="19"/>
      <c r="AU2370" s="19"/>
      <c r="AV2370" s="20"/>
      <c r="AW2370" s="20"/>
      <c r="AX2370" s="19"/>
      <c r="AY2370" s="19"/>
      <c r="AZ2370" s="20"/>
      <c r="BA2370" s="20"/>
      <c r="BB2370" s="19"/>
      <c r="BC2370" s="19"/>
      <c r="BD2370" s="20"/>
      <c r="BE2370" s="20"/>
      <c r="BF2370" s="19"/>
      <c r="BG2370" s="19"/>
      <c r="BH2370" s="20"/>
      <c r="BI2370" s="20"/>
      <c r="BJ2370" s="19"/>
      <c r="BK2370" s="19"/>
      <c r="BL2370" s="20"/>
      <c r="BM2370" s="20"/>
      <c r="BN2370" s="19"/>
      <c r="BO2370" s="19"/>
      <c r="BP2370" s="20"/>
      <c r="BQ2370" s="20"/>
      <c r="BT2370" s="20"/>
      <c r="BU2370" s="20"/>
      <c r="BX2370" s="20"/>
      <c r="BY2370" s="20"/>
      <c r="CB2370" s="20"/>
      <c r="CC2370" s="20"/>
      <c r="CF2370" s="20"/>
      <c r="CG2370" s="20"/>
      <c r="CJ2370" s="20"/>
      <c r="CK2370" s="20"/>
      <c r="CN2370" s="20"/>
      <c r="CO2370" s="20"/>
      <c r="CP2370" s="19"/>
      <c r="CQ2370" s="19"/>
      <c r="CR2370" s="20"/>
      <c r="CS2370" s="20"/>
      <c r="CT2370" s="19"/>
      <c r="CU2370" s="19"/>
      <c r="CV2370" s="20"/>
      <c r="CW2370" s="20"/>
      <c r="CX2370" s="96"/>
      <c r="CY2370" s="96"/>
      <c r="CZ2370" s="20"/>
      <c r="DA2370" s="20"/>
      <c r="DB2370" s="96"/>
      <c r="DC2370" s="96"/>
      <c r="DD2370" s="20"/>
      <c r="DE2370" s="20"/>
      <c r="DF2370" s="96"/>
      <c r="DG2370" s="96"/>
      <c r="DH2370" s="20"/>
      <c r="DI2370" s="20"/>
      <c r="DJ2370" s="96"/>
      <c r="DK2370" s="96"/>
      <c r="DL2370" s="20"/>
      <c r="DM2370" s="20"/>
      <c r="DN2370" s="96"/>
      <c r="DO2370" s="96"/>
      <c r="DP2370" s="20"/>
      <c r="DQ2370" s="20"/>
      <c r="DR2370" s="96"/>
      <c r="DS2370" s="96"/>
      <c r="DT2370" s="20"/>
      <c r="DU2370" s="20"/>
      <c r="DV2370" s="96"/>
      <c r="DW2370" s="96"/>
      <c r="DX2370" s="20"/>
      <c r="DY2370" s="20"/>
      <c r="DZ2370" s="56"/>
      <c r="EA2370" s="57"/>
    </row>
    <row r="2371" spans="1:131" ht="19.5" customHeight="1" x14ac:dyDescent="0.25">
      <c r="A2371" s="9">
        <v>1662</v>
      </c>
      <c r="B2371" s="10" t="s">
        <v>4848</v>
      </c>
      <c r="C2371" s="22" t="s">
        <v>8482</v>
      </c>
      <c r="E2371" s="9" t="s">
        <v>4849</v>
      </c>
      <c r="F2371" s="9" t="s">
        <v>4850</v>
      </c>
      <c r="H2371" s="9" t="s">
        <v>202</v>
      </c>
      <c r="I2371" s="9" t="s">
        <v>78</v>
      </c>
      <c r="J2371" s="129">
        <v>42857</v>
      </c>
      <c r="K2371" s="129">
        <v>42408</v>
      </c>
      <c r="L2371" s="129">
        <v>43495</v>
      </c>
      <c r="M2371" s="9" t="s">
        <v>20</v>
      </c>
      <c r="O2371" s="9">
        <v>31</v>
      </c>
      <c r="Q2371" s="9" t="s">
        <v>54</v>
      </c>
      <c r="R2371" s="13">
        <v>112000000</v>
      </c>
      <c r="S2371" s="13">
        <v>112000000</v>
      </c>
      <c r="T2371" s="13">
        <v>112000000</v>
      </c>
      <c r="U2371" s="13">
        <v>28000000</v>
      </c>
      <c r="V2371" s="13">
        <v>84000000</v>
      </c>
      <c r="AF2371" s="51">
        <f t="shared" si="32"/>
        <v>84000000</v>
      </c>
      <c r="AH2371" s="11">
        <v>42408</v>
      </c>
      <c r="AI2371" s="11">
        <v>43830</v>
      </c>
      <c r="AJ2371" s="13">
        <v>76337884</v>
      </c>
      <c r="AK2371" s="13">
        <v>19084471</v>
      </c>
    </row>
    <row r="2372" spans="1:131" s="18" customFormat="1" ht="19.5" customHeight="1" x14ac:dyDescent="0.25">
      <c r="A2372" s="18">
        <v>1662</v>
      </c>
      <c r="B2372" s="17" t="s">
        <v>4848</v>
      </c>
      <c r="C2372" s="18" t="s">
        <v>8482</v>
      </c>
      <c r="D2372" s="19">
        <v>43580</v>
      </c>
      <c r="E2372" s="18" t="s">
        <v>4849</v>
      </c>
      <c r="G2372" s="19"/>
      <c r="J2372" s="130"/>
      <c r="K2372" s="130"/>
      <c r="L2372" s="130">
        <v>44074</v>
      </c>
      <c r="R2372" s="20">
        <v>224000000</v>
      </c>
      <c r="S2372" s="20"/>
      <c r="T2372" s="20"/>
      <c r="U2372" s="20"/>
      <c r="V2372" s="20"/>
      <c r="W2372" s="20"/>
      <c r="X2372" s="20"/>
      <c r="Y2372" s="20"/>
      <c r="Z2372" s="20"/>
      <c r="AA2372" s="20"/>
      <c r="AB2372" s="20"/>
      <c r="AC2372" s="20"/>
      <c r="AD2372" s="20"/>
      <c r="AE2372" s="20"/>
      <c r="AF2372" s="80"/>
      <c r="AG2372" s="46"/>
      <c r="AH2372" s="19"/>
      <c r="AI2372" s="19"/>
      <c r="AJ2372" s="20"/>
      <c r="AK2372" s="20"/>
      <c r="AL2372" s="19"/>
      <c r="AM2372" s="19"/>
      <c r="AN2372" s="20"/>
      <c r="AO2372" s="20"/>
      <c r="AP2372" s="19"/>
      <c r="AQ2372" s="19"/>
      <c r="AR2372" s="20"/>
      <c r="AS2372" s="20"/>
      <c r="AT2372" s="19"/>
      <c r="AU2372" s="19"/>
      <c r="AV2372" s="20"/>
      <c r="AW2372" s="20"/>
      <c r="AX2372" s="19"/>
      <c r="AY2372" s="19"/>
      <c r="AZ2372" s="20"/>
      <c r="BA2372" s="20"/>
      <c r="BB2372" s="19"/>
      <c r="BC2372" s="19"/>
      <c r="BD2372" s="20"/>
      <c r="BE2372" s="20"/>
      <c r="BF2372" s="19"/>
      <c r="BG2372" s="19"/>
      <c r="BH2372" s="20"/>
      <c r="BI2372" s="20"/>
      <c r="BJ2372" s="19"/>
      <c r="BK2372" s="19"/>
      <c r="BL2372" s="20"/>
      <c r="BM2372" s="20"/>
      <c r="BN2372" s="19"/>
      <c r="BO2372" s="19"/>
      <c r="BP2372" s="20"/>
      <c r="BQ2372" s="20"/>
      <c r="BT2372" s="20"/>
      <c r="BU2372" s="20"/>
      <c r="BX2372" s="20"/>
      <c r="BY2372" s="20"/>
      <c r="CB2372" s="20"/>
      <c r="CC2372" s="20"/>
      <c r="CF2372" s="20"/>
      <c r="CG2372" s="20"/>
      <c r="CJ2372" s="20"/>
      <c r="CK2372" s="20"/>
      <c r="CN2372" s="20"/>
      <c r="CO2372" s="20"/>
      <c r="CP2372" s="19"/>
      <c r="CQ2372" s="19"/>
      <c r="CR2372" s="20"/>
      <c r="CS2372" s="20"/>
      <c r="CT2372" s="19"/>
      <c r="CU2372" s="19"/>
      <c r="CV2372" s="20"/>
      <c r="CW2372" s="20"/>
      <c r="CX2372" s="96"/>
      <c r="CY2372" s="96"/>
      <c r="CZ2372" s="20"/>
      <c r="DA2372" s="20"/>
      <c r="DB2372" s="96"/>
      <c r="DC2372" s="96"/>
      <c r="DD2372" s="20"/>
      <c r="DE2372" s="20"/>
      <c r="DF2372" s="96"/>
      <c r="DG2372" s="96"/>
      <c r="DH2372" s="20"/>
      <c r="DI2372" s="20"/>
      <c r="DJ2372" s="96"/>
      <c r="DK2372" s="96"/>
      <c r="DL2372" s="20"/>
      <c r="DM2372" s="20"/>
      <c r="DN2372" s="96"/>
      <c r="DO2372" s="96"/>
      <c r="DP2372" s="20"/>
      <c r="DQ2372" s="20"/>
      <c r="DR2372" s="96"/>
      <c r="DS2372" s="96"/>
      <c r="DT2372" s="20"/>
      <c r="DU2372" s="20"/>
      <c r="DV2372" s="96"/>
      <c r="DW2372" s="96"/>
      <c r="DX2372" s="20"/>
      <c r="DY2372" s="20"/>
      <c r="DZ2372" s="56"/>
      <c r="EA2372" s="57"/>
    </row>
    <row r="2373" spans="1:131" s="18" customFormat="1" ht="19.5" customHeight="1" x14ac:dyDescent="0.25">
      <c r="A2373" s="18">
        <v>1662</v>
      </c>
      <c r="B2373" s="17" t="s">
        <v>4848</v>
      </c>
      <c r="C2373" s="18" t="s">
        <v>8482</v>
      </c>
      <c r="D2373" s="19">
        <v>43950</v>
      </c>
      <c r="G2373" s="19"/>
      <c r="J2373" s="130"/>
      <c r="K2373" s="130"/>
      <c r="L2373" s="130">
        <v>44439</v>
      </c>
      <c r="R2373" s="20">
        <v>666667000</v>
      </c>
      <c r="S2373" s="20">
        <v>400000000</v>
      </c>
      <c r="T2373" s="20">
        <v>400000000</v>
      </c>
      <c r="U2373" s="20">
        <v>100000000</v>
      </c>
      <c r="V2373" s="20">
        <v>300000000</v>
      </c>
      <c r="W2373" s="20"/>
      <c r="X2373" s="20"/>
      <c r="Y2373" s="20"/>
      <c r="Z2373" s="20"/>
      <c r="AA2373" s="20"/>
      <c r="AB2373" s="20"/>
      <c r="AC2373" s="20"/>
      <c r="AD2373" s="20"/>
      <c r="AE2373" s="20"/>
      <c r="AF2373" s="80">
        <v>300000000</v>
      </c>
      <c r="AG2373" s="46"/>
      <c r="AH2373" s="19"/>
      <c r="AI2373" s="19"/>
      <c r="AJ2373" s="20"/>
      <c r="AK2373" s="20"/>
      <c r="AL2373" s="19"/>
      <c r="AM2373" s="19"/>
      <c r="AN2373" s="20"/>
      <c r="AO2373" s="20"/>
      <c r="AP2373" s="19"/>
      <c r="AQ2373" s="19"/>
      <c r="AR2373" s="20"/>
      <c r="AS2373" s="20"/>
      <c r="AT2373" s="19"/>
      <c r="AU2373" s="19"/>
      <c r="AV2373" s="20"/>
      <c r="AW2373" s="20"/>
      <c r="AX2373" s="19"/>
      <c r="AY2373" s="19"/>
      <c r="AZ2373" s="20"/>
      <c r="BA2373" s="20"/>
      <c r="BB2373" s="19"/>
      <c r="BC2373" s="19"/>
      <c r="BD2373" s="20"/>
      <c r="BE2373" s="20"/>
      <c r="BF2373" s="19"/>
      <c r="BG2373" s="19"/>
      <c r="BH2373" s="20"/>
      <c r="BI2373" s="20"/>
      <c r="BJ2373" s="19"/>
      <c r="BK2373" s="19"/>
      <c r="BL2373" s="20"/>
      <c r="BM2373" s="20"/>
      <c r="BN2373" s="19"/>
      <c r="BO2373" s="19"/>
      <c r="BP2373" s="20"/>
      <c r="BQ2373" s="20"/>
      <c r="BT2373" s="20"/>
      <c r="BU2373" s="20"/>
      <c r="BX2373" s="20"/>
      <c r="BY2373" s="20"/>
      <c r="CB2373" s="20"/>
      <c r="CC2373" s="20"/>
      <c r="CF2373" s="20"/>
      <c r="CG2373" s="20"/>
      <c r="CJ2373" s="20"/>
      <c r="CK2373" s="20"/>
      <c r="CN2373" s="20"/>
      <c r="CO2373" s="20"/>
      <c r="CP2373" s="19"/>
      <c r="CQ2373" s="19"/>
      <c r="CR2373" s="20"/>
      <c r="CS2373" s="20"/>
      <c r="CT2373" s="19"/>
      <c r="CU2373" s="19"/>
      <c r="CV2373" s="20"/>
      <c r="CW2373" s="20"/>
      <c r="CX2373" s="96"/>
      <c r="CY2373" s="96"/>
      <c r="CZ2373" s="20"/>
      <c r="DA2373" s="20"/>
      <c r="DB2373" s="96"/>
      <c r="DC2373" s="96"/>
      <c r="DD2373" s="20"/>
      <c r="DE2373" s="20"/>
      <c r="DF2373" s="96"/>
      <c r="DG2373" s="96"/>
      <c r="DH2373" s="20"/>
      <c r="DI2373" s="20"/>
      <c r="DJ2373" s="96"/>
      <c r="DK2373" s="96"/>
      <c r="DL2373" s="20"/>
      <c r="DM2373" s="20"/>
      <c r="DN2373" s="96"/>
      <c r="DO2373" s="96"/>
      <c r="DP2373" s="20"/>
      <c r="DQ2373" s="20"/>
      <c r="DR2373" s="96"/>
      <c r="DS2373" s="96"/>
      <c r="DT2373" s="20"/>
      <c r="DU2373" s="20"/>
      <c r="DV2373" s="96"/>
      <c r="DW2373" s="96"/>
      <c r="DX2373" s="20"/>
      <c r="DY2373" s="20"/>
      <c r="DZ2373" s="56"/>
      <c r="EA2373" s="57"/>
    </row>
    <row r="2374" spans="1:131" s="18" customFormat="1" ht="19.5" customHeight="1" x14ac:dyDescent="0.25">
      <c r="A2374" s="18">
        <v>1662</v>
      </c>
      <c r="B2374" s="17" t="s">
        <v>4848</v>
      </c>
      <c r="C2374" s="18" t="s">
        <v>8482</v>
      </c>
      <c r="D2374" s="19">
        <v>44412</v>
      </c>
      <c r="G2374" s="19"/>
      <c r="J2374" s="130"/>
      <c r="K2374" s="130"/>
      <c r="L2374" s="130">
        <v>44711</v>
      </c>
      <c r="R2374" s="20">
        <v>813487294</v>
      </c>
      <c r="S2374" s="20">
        <v>488407860</v>
      </c>
      <c r="T2374" s="20">
        <v>488407860</v>
      </c>
      <c r="U2374" s="20">
        <v>122102060</v>
      </c>
      <c r="V2374" s="20">
        <v>300000000</v>
      </c>
      <c r="W2374" s="20"/>
      <c r="X2374" s="20"/>
      <c r="Y2374" s="20"/>
      <c r="Z2374" s="20"/>
      <c r="AA2374" s="20"/>
      <c r="AB2374" s="20"/>
      <c r="AC2374" s="20"/>
      <c r="AD2374" s="20"/>
      <c r="AE2374" s="20"/>
      <c r="AF2374" s="80">
        <v>300000000</v>
      </c>
      <c r="AG2374" s="46"/>
      <c r="AH2374" s="19"/>
      <c r="AI2374" s="19"/>
      <c r="AJ2374" s="20"/>
      <c r="AK2374" s="20"/>
      <c r="AL2374" s="19"/>
      <c r="AM2374" s="19"/>
      <c r="AN2374" s="20"/>
      <c r="AO2374" s="20"/>
      <c r="AP2374" s="19"/>
      <c r="AQ2374" s="19"/>
      <c r="AR2374" s="20"/>
      <c r="AS2374" s="20"/>
      <c r="AT2374" s="19"/>
      <c r="AU2374" s="19"/>
      <c r="AV2374" s="20"/>
      <c r="AW2374" s="20"/>
      <c r="AX2374" s="19"/>
      <c r="AY2374" s="19"/>
      <c r="AZ2374" s="20"/>
      <c r="BA2374" s="20"/>
      <c r="BB2374" s="19"/>
      <c r="BC2374" s="19"/>
      <c r="BD2374" s="20"/>
      <c r="BE2374" s="20"/>
      <c r="BF2374" s="19"/>
      <c r="BG2374" s="19"/>
      <c r="BH2374" s="20"/>
      <c r="BI2374" s="20"/>
      <c r="BJ2374" s="19"/>
      <c r="BK2374" s="19"/>
      <c r="BL2374" s="20"/>
      <c r="BM2374" s="20"/>
      <c r="BN2374" s="19"/>
      <c r="BO2374" s="19"/>
      <c r="BP2374" s="20"/>
      <c r="BQ2374" s="20"/>
      <c r="BT2374" s="20"/>
      <c r="BU2374" s="20"/>
      <c r="BX2374" s="20"/>
      <c r="BY2374" s="20"/>
      <c r="CB2374" s="20"/>
      <c r="CC2374" s="20"/>
      <c r="CF2374" s="20"/>
      <c r="CG2374" s="20"/>
      <c r="CJ2374" s="20"/>
      <c r="CK2374" s="20"/>
      <c r="CN2374" s="20"/>
      <c r="CO2374" s="20"/>
      <c r="CP2374" s="19"/>
      <c r="CQ2374" s="19"/>
      <c r="CR2374" s="20"/>
      <c r="CS2374" s="20"/>
      <c r="CT2374" s="19"/>
      <c r="CU2374" s="19"/>
      <c r="CV2374" s="20"/>
      <c r="CW2374" s="20"/>
      <c r="CX2374" s="96"/>
      <c r="CY2374" s="96"/>
      <c r="CZ2374" s="20"/>
      <c r="DA2374" s="20"/>
      <c r="DB2374" s="96"/>
      <c r="DC2374" s="96"/>
      <c r="DD2374" s="20"/>
      <c r="DE2374" s="20"/>
      <c r="DF2374" s="96"/>
      <c r="DG2374" s="96"/>
      <c r="DH2374" s="20"/>
      <c r="DI2374" s="20"/>
      <c r="DJ2374" s="96"/>
      <c r="DK2374" s="96"/>
      <c r="DL2374" s="20"/>
      <c r="DM2374" s="20"/>
      <c r="DN2374" s="96"/>
      <c r="DO2374" s="96"/>
      <c r="DP2374" s="20"/>
      <c r="DQ2374" s="20"/>
      <c r="DR2374" s="96"/>
      <c r="DS2374" s="96"/>
      <c r="DT2374" s="20"/>
      <c r="DU2374" s="20"/>
      <c r="DV2374" s="96"/>
      <c r="DW2374" s="96"/>
      <c r="DX2374" s="20"/>
      <c r="DY2374" s="20"/>
      <c r="DZ2374" s="56"/>
      <c r="EA2374" s="57"/>
    </row>
    <row r="2375" spans="1:131" ht="19.5" customHeight="1" x14ac:dyDescent="0.25">
      <c r="A2375" s="9">
        <v>1663</v>
      </c>
      <c r="B2375" s="10" t="s">
        <v>4851</v>
      </c>
      <c r="C2375" s="9" t="s">
        <v>4853</v>
      </c>
      <c r="E2375" s="9" t="s">
        <v>667</v>
      </c>
      <c r="F2375" s="9" t="s">
        <v>4852</v>
      </c>
      <c r="H2375" s="9" t="s">
        <v>202</v>
      </c>
      <c r="I2375" s="9" t="s">
        <v>871</v>
      </c>
      <c r="J2375" s="129">
        <v>42693</v>
      </c>
      <c r="K2375" s="129">
        <v>42622</v>
      </c>
      <c r="L2375" s="129">
        <v>42766</v>
      </c>
      <c r="O2375" s="9">
        <v>24</v>
      </c>
      <c r="Q2375" s="9" t="s">
        <v>61</v>
      </c>
      <c r="S2375" s="13">
        <v>538731051</v>
      </c>
      <c r="T2375" s="13">
        <v>538731051</v>
      </c>
      <c r="U2375" s="13">
        <v>134862763</v>
      </c>
      <c r="AF2375" s="51">
        <f t="shared" si="32"/>
        <v>0</v>
      </c>
      <c r="AH2375" s="11">
        <v>42622</v>
      </c>
      <c r="AI2375" s="11">
        <v>42766</v>
      </c>
      <c r="AJ2375" s="13">
        <v>432807373</v>
      </c>
      <c r="AK2375" s="13">
        <v>108201843</v>
      </c>
    </row>
    <row r="2376" spans="1:131" ht="19.5" customHeight="1" x14ac:dyDescent="0.25">
      <c r="A2376" s="9">
        <v>1664</v>
      </c>
      <c r="B2376" s="10" t="s">
        <v>4854</v>
      </c>
      <c r="C2376" s="9" t="s">
        <v>4856</v>
      </c>
      <c r="E2376" s="9" t="s">
        <v>4855</v>
      </c>
      <c r="F2376" s="9" t="s">
        <v>111</v>
      </c>
      <c r="H2376" s="9" t="s">
        <v>202</v>
      </c>
      <c r="I2376" s="9" t="s">
        <v>35</v>
      </c>
      <c r="J2376" s="129">
        <v>42933</v>
      </c>
      <c r="K2376" s="129">
        <v>42576</v>
      </c>
      <c r="L2376" s="129">
        <v>43434</v>
      </c>
      <c r="M2376" s="9" t="s">
        <v>20</v>
      </c>
      <c r="O2376" s="9">
        <v>31</v>
      </c>
      <c r="Q2376" s="9" t="s">
        <v>54</v>
      </c>
      <c r="R2376" s="13">
        <v>432763500</v>
      </c>
      <c r="S2376" s="13">
        <v>428343500</v>
      </c>
      <c r="T2376" s="13">
        <v>428343500</v>
      </c>
      <c r="U2376" s="13">
        <v>106918500</v>
      </c>
      <c r="V2376" s="13">
        <v>317000000</v>
      </c>
      <c r="AF2376" s="51">
        <f t="shared" ref="AF2376:AF2476" si="33">SUM(V2376:AE2376)</f>
        <v>317000000</v>
      </c>
      <c r="AH2376" s="11">
        <v>42644</v>
      </c>
      <c r="AI2376" s="11">
        <v>42674</v>
      </c>
      <c r="AJ2376" s="13">
        <v>511281</v>
      </c>
      <c r="AK2376" s="13">
        <v>127820</v>
      </c>
      <c r="AL2376" s="11">
        <v>42795</v>
      </c>
      <c r="AM2376" s="11">
        <v>42855</v>
      </c>
      <c r="AN2376" s="13">
        <v>13759675</v>
      </c>
      <c r="AO2376" s="13">
        <v>3439919</v>
      </c>
      <c r="AP2376" s="11">
        <v>42856</v>
      </c>
      <c r="AQ2376" s="11">
        <v>42947</v>
      </c>
      <c r="AR2376" s="13">
        <v>29933600</v>
      </c>
      <c r="AS2376" s="13">
        <v>7483400</v>
      </c>
      <c r="AT2376" s="11">
        <v>42979</v>
      </c>
      <c r="AU2376" s="11">
        <v>43008</v>
      </c>
      <c r="AV2376" s="13">
        <v>146741770</v>
      </c>
      <c r="AW2376" s="13">
        <v>36685443</v>
      </c>
      <c r="AX2376" s="11">
        <v>42948</v>
      </c>
      <c r="AY2376" s="11">
        <v>42978</v>
      </c>
      <c r="AZ2376" s="13">
        <v>69416580</v>
      </c>
      <c r="BA2376" s="13">
        <v>17354145</v>
      </c>
      <c r="BB2376" s="11">
        <v>43009</v>
      </c>
      <c r="BC2376" s="11">
        <v>43039</v>
      </c>
      <c r="BD2376" s="13">
        <v>26702798</v>
      </c>
      <c r="BE2376" s="13">
        <v>6675700</v>
      </c>
      <c r="BF2376" s="11">
        <v>43040</v>
      </c>
      <c r="BG2376" s="11">
        <v>43069</v>
      </c>
      <c r="BH2376" s="13">
        <v>12034720</v>
      </c>
      <c r="BI2376" s="13">
        <v>3008680</v>
      </c>
      <c r="BJ2376" s="11">
        <v>43070</v>
      </c>
      <c r="BK2376" s="11">
        <v>43100</v>
      </c>
      <c r="BL2376" s="13">
        <v>29112959</v>
      </c>
      <c r="BM2376" s="13">
        <v>7278240</v>
      </c>
      <c r="BN2376" s="11">
        <v>43101</v>
      </c>
      <c r="BO2376" s="11">
        <v>43131</v>
      </c>
      <c r="BP2376" s="13">
        <v>12344792</v>
      </c>
      <c r="BQ2376" s="13">
        <v>3086198</v>
      </c>
      <c r="BR2376" s="11">
        <v>43132</v>
      </c>
      <c r="BS2376" s="11">
        <v>43190</v>
      </c>
      <c r="BT2376" s="13">
        <v>8674855</v>
      </c>
      <c r="BU2376" s="13">
        <v>2168714</v>
      </c>
      <c r="BV2376" s="11">
        <v>43191</v>
      </c>
      <c r="BW2376" s="11">
        <v>43220</v>
      </c>
      <c r="BX2376" s="13">
        <v>17051634</v>
      </c>
      <c r="BY2376" s="13">
        <v>4262909</v>
      </c>
      <c r="BZ2376" s="11">
        <v>43221</v>
      </c>
      <c r="CA2376" s="11">
        <v>43312</v>
      </c>
      <c r="CB2376" s="13">
        <v>8959515</v>
      </c>
      <c r="CC2376" s="13">
        <v>2239879</v>
      </c>
      <c r="CD2376" s="11">
        <v>43313</v>
      </c>
      <c r="CE2376" s="11">
        <v>43343</v>
      </c>
      <c r="CF2376" s="13">
        <v>1725828</v>
      </c>
      <c r="CG2376" s="13">
        <v>431457</v>
      </c>
      <c r="CH2376" s="11">
        <v>43344</v>
      </c>
      <c r="CI2376" s="11">
        <v>43364</v>
      </c>
      <c r="CJ2376" s="13">
        <v>26323793</v>
      </c>
      <c r="CK2376" s="13">
        <v>6580948</v>
      </c>
      <c r="CL2376" s="11">
        <v>42644</v>
      </c>
      <c r="CM2376" s="11">
        <v>43364</v>
      </c>
      <c r="CN2376" s="13">
        <v>424676539</v>
      </c>
      <c r="CO2376" s="13">
        <v>5345683</v>
      </c>
      <c r="DZ2376" s="54">
        <v>424676539</v>
      </c>
      <c r="EA2376" s="55">
        <v>106169135</v>
      </c>
    </row>
    <row r="2377" spans="1:131" ht="33.75" customHeight="1" x14ac:dyDescent="0.25">
      <c r="A2377" s="9">
        <v>1665</v>
      </c>
      <c r="B2377" s="10" t="s">
        <v>4857</v>
      </c>
      <c r="C2377" s="9" t="s">
        <v>4858</v>
      </c>
      <c r="E2377" s="9" t="s">
        <v>4820</v>
      </c>
      <c r="F2377" s="9" t="s">
        <v>3777</v>
      </c>
      <c r="H2377" s="9" t="s">
        <v>202</v>
      </c>
      <c r="I2377" s="9" t="s">
        <v>78</v>
      </c>
      <c r="J2377" s="129">
        <v>42702</v>
      </c>
      <c r="K2377" s="129">
        <v>41225</v>
      </c>
      <c r="L2377" s="129">
        <v>42825</v>
      </c>
      <c r="M2377" s="9" t="s">
        <v>20</v>
      </c>
      <c r="O2377" s="9">
        <v>32</v>
      </c>
      <c r="Q2377" s="9" t="s">
        <v>54</v>
      </c>
      <c r="R2377" s="13">
        <v>44300000</v>
      </c>
      <c r="S2377" s="13">
        <v>44300000</v>
      </c>
      <c r="T2377" s="13">
        <v>44300000</v>
      </c>
      <c r="U2377" s="13">
        <v>11075000</v>
      </c>
      <c r="Z2377" s="13">
        <v>30000000</v>
      </c>
      <c r="AF2377" s="51">
        <f t="shared" si="33"/>
        <v>30000000</v>
      </c>
      <c r="AH2377" s="11">
        <v>41225</v>
      </c>
      <c r="AI2377" s="11">
        <v>42825</v>
      </c>
      <c r="AJ2377" s="13">
        <v>40694489</v>
      </c>
      <c r="AK2377" s="13">
        <v>10173622</v>
      </c>
    </row>
    <row r="2378" spans="1:131" ht="30.75" customHeight="1" x14ac:dyDescent="0.25">
      <c r="A2378" s="9">
        <v>1666</v>
      </c>
      <c r="B2378" s="10" t="s">
        <v>4859</v>
      </c>
      <c r="C2378" s="9" t="s">
        <v>4860</v>
      </c>
      <c r="E2378" s="9" t="s">
        <v>240</v>
      </c>
      <c r="F2378" s="9" t="s">
        <v>4861</v>
      </c>
      <c r="H2378" s="9" t="s">
        <v>202</v>
      </c>
      <c r="I2378" s="9" t="s">
        <v>97</v>
      </c>
      <c r="J2378" s="129">
        <v>42687</v>
      </c>
      <c r="K2378" s="129">
        <v>42658</v>
      </c>
      <c r="L2378" s="129">
        <v>43079</v>
      </c>
      <c r="O2378" s="9">
        <v>19</v>
      </c>
      <c r="Q2378" s="9" t="s">
        <v>54</v>
      </c>
      <c r="R2378" s="13">
        <v>9400000</v>
      </c>
      <c r="S2378" s="13">
        <v>9400000</v>
      </c>
      <c r="T2378" s="13">
        <v>9400000</v>
      </c>
      <c r="U2378" s="13">
        <v>2350000</v>
      </c>
      <c r="AF2378" s="51">
        <f t="shared" si="33"/>
        <v>0</v>
      </c>
      <c r="AG2378" s="45">
        <v>7050000</v>
      </c>
      <c r="AH2378" s="11">
        <v>42658</v>
      </c>
      <c r="AI2378" s="11">
        <v>43079</v>
      </c>
      <c r="AJ2378" s="13">
        <v>9346000</v>
      </c>
      <c r="AK2378" s="13">
        <v>2336500</v>
      </c>
    </row>
    <row r="2379" spans="1:131" ht="27" customHeight="1" x14ac:dyDescent="0.25">
      <c r="A2379" s="9">
        <v>1667</v>
      </c>
      <c r="B2379" s="10" t="s">
        <v>4862</v>
      </c>
      <c r="C2379" s="9" t="s">
        <v>4863</v>
      </c>
      <c r="E2379" s="9" t="s">
        <v>4820</v>
      </c>
      <c r="F2379" s="9" t="s">
        <v>3777</v>
      </c>
      <c r="H2379" s="9" t="s">
        <v>202</v>
      </c>
      <c r="I2379" s="9" t="s">
        <v>78</v>
      </c>
      <c r="J2379" s="129">
        <v>42705</v>
      </c>
      <c r="K2379" s="129">
        <v>42508</v>
      </c>
      <c r="L2379" s="129">
        <v>42916</v>
      </c>
      <c r="O2379" s="9">
        <v>32</v>
      </c>
      <c r="Q2379" s="9" t="s">
        <v>54</v>
      </c>
      <c r="R2379" s="13">
        <v>12800000</v>
      </c>
      <c r="S2379" s="13">
        <v>12800000</v>
      </c>
      <c r="T2379" s="13">
        <v>12800000</v>
      </c>
      <c r="U2379" s="13">
        <v>3200000</v>
      </c>
      <c r="AF2379" s="51">
        <f t="shared" si="33"/>
        <v>0</v>
      </c>
      <c r="AH2379" s="11">
        <v>42508</v>
      </c>
      <c r="AI2379" s="11">
        <v>42916</v>
      </c>
      <c r="AJ2379" s="13">
        <v>11016409</v>
      </c>
      <c r="AK2379" s="13">
        <v>2754102</v>
      </c>
      <c r="AL2379" s="9"/>
      <c r="AM2379" s="10"/>
      <c r="AN2379" s="9"/>
    </row>
    <row r="2380" spans="1:131" ht="19.5" customHeight="1" x14ac:dyDescent="0.25">
      <c r="A2380" s="9">
        <v>1668</v>
      </c>
      <c r="B2380" s="10" t="s">
        <v>4864</v>
      </c>
      <c r="C2380" s="9" t="s">
        <v>4865</v>
      </c>
      <c r="E2380" s="9" t="s">
        <v>4369</v>
      </c>
      <c r="F2380" s="9" t="s">
        <v>4370</v>
      </c>
      <c r="H2380" s="9" t="s">
        <v>202</v>
      </c>
      <c r="I2380" s="9" t="s">
        <v>97</v>
      </c>
      <c r="J2380" s="129">
        <v>42684</v>
      </c>
      <c r="K2380" s="129">
        <v>42628</v>
      </c>
      <c r="L2380" s="129">
        <v>42855</v>
      </c>
      <c r="O2380" s="9">
        <v>30</v>
      </c>
      <c r="Q2380" s="9" t="s">
        <v>61</v>
      </c>
      <c r="S2380" s="13">
        <v>15900000</v>
      </c>
      <c r="T2380" s="13">
        <v>15900000</v>
      </c>
      <c r="U2380" s="13">
        <v>3975000</v>
      </c>
      <c r="AF2380" s="51">
        <f t="shared" si="33"/>
        <v>0</v>
      </c>
      <c r="AH2380" s="11">
        <v>42628</v>
      </c>
      <c r="AI2380" s="11">
        <v>43038</v>
      </c>
      <c r="AJ2380" s="13">
        <v>15900000</v>
      </c>
      <c r="AK2380" s="13">
        <v>3975000</v>
      </c>
    </row>
    <row r="2381" spans="1:131" s="18" customFormat="1" ht="19.5" customHeight="1" x14ac:dyDescent="0.25">
      <c r="A2381" s="18">
        <v>1668</v>
      </c>
      <c r="B2381" s="17" t="s">
        <v>4864</v>
      </c>
      <c r="C2381" s="18" t="s">
        <v>4865</v>
      </c>
      <c r="D2381" s="19">
        <v>42758</v>
      </c>
      <c r="G2381" s="19"/>
      <c r="J2381" s="130"/>
      <c r="K2381" s="130"/>
      <c r="L2381" s="130">
        <v>43038</v>
      </c>
      <c r="R2381" s="20"/>
      <c r="S2381" s="20"/>
      <c r="T2381" s="20"/>
      <c r="U2381" s="20"/>
      <c r="V2381" s="20"/>
      <c r="W2381" s="20"/>
      <c r="X2381" s="20"/>
      <c r="Y2381" s="20"/>
      <c r="Z2381" s="20"/>
      <c r="AA2381" s="20"/>
      <c r="AB2381" s="20"/>
      <c r="AC2381" s="20"/>
      <c r="AD2381" s="20"/>
      <c r="AE2381" s="20"/>
      <c r="AF2381" s="80"/>
      <c r="AG2381" s="46"/>
      <c r="AH2381" s="19"/>
      <c r="AI2381" s="19"/>
      <c r="AJ2381" s="20"/>
      <c r="AK2381" s="20"/>
      <c r="AL2381" s="19"/>
      <c r="AM2381" s="19"/>
      <c r="AN2381" s="20"/>
      <c r="AO2381" s="20"/>
      <c r="AP2381" s="19"/>
      <c r="AQ2381" s="19"/>
      <c r="AR2381" s="20"/>
      <c r="AS2381" s="20"/>
      <c r="AT2381" s="19"/>
      <c r="AU2381" s="19"/>
      <c r="AV2381" s="20"/>
      <c r="AW2381" s="20"/>
      <c r="AX2381" s="19"/>
      <c r="AY2381" s="19"/>
      <c r="AZ2381" s="20"/>
      <c r="BA2381" s="20"/>
      <c r="BB2381" s="19"/>
      <c r="BC2381" s="19"/>
      <c r="BD2381" s="20"/>
      <c r="BE2381" s="20"/>
      <c r="BF2381" s="19"/>
      <c r="BG2381" s="19"/>
      <c r="BH2381" s="20"/>
      <c r="BI2381" s="20"/>
      <c r="BJ2381" s="19"/>
      <c r="BK2381" s="19"/>
      <c r="BL2381" s="20"/>
      <c r="BM2381" s="20"/>
      <c r="BN2381" s="19"/>
      <c r="BO2381" s="19"/>
      <c r="BP2381" s="20"/>
      <c r="BQ2381" s="20"/>
      <c r="BT2381" s="20"/>
      <c r="BU2381" s="20"/>
      <c r="BX2381" s="20"/>
      <c r="BY2381" s="20"/>
      <c r="CB2381" s="20"/>
      <c r="CC2381" s="20"/>
      <c r="CF2381" s="20"/>
      <c r="CG2381" s="20"/>
      <c r="CJ2381" s="20"/>
      <c r="CK2381" s="20"/>
      <c r="CN2381" s="20"/>
      <c r="CO2381" s="20"/>
      <c r="CP2381" s="19"/>
      <c r="CQ2381" s="19"/>
      <c r="CR2381" s="20"/>
      <c r="CS2381" s="20"/>
      <c r="CT2381" s="19"/>
      <c r="CU2381" s="19"/>
      <c r="CV2381" s="20"/>
      <c r="CW2381" s="20"/>
      <c r="CX2381" s="96"/>
      <c r="CY2381" s="96"/>
      <c r="CZ2381" s="20"/>
      <c r="DA2381" s="20"/>
      <c r="DB2381" s="96"/>
      <c r="DC2381" s="96"/>
      <c r="DD2381" s="20"/>
      <c r="DE2381" s="20"/>
      <c r="DF2381" s="96"/>
      <c r="DG2381" s="96"/>
      <c r="DH2381" s="20"/>
      <c r="DI2381" s="20"/>
      <c r="DJ2381" s="96"/>
      <c r="DK2381" s="96"/>
      <c r="DL2381" s="20"/>
      <c r="DM2381" s="20"/>
      <c r="DN2381" s="96"/>
      <c r="DO2381" s="96"/>
      <c r="DP2381" s="20"/>
      <c r="DQ2381" s="20"/>
      <c r="DR2381" s="96"/>
      <c r="DS2381" s="96"/>
      <c r="DT2381" s="20"/>
      <c r="DU2381" s="20"/>
      <c r="DV2381" s="96"/>
      <c r="DW2381" s="96"/>
      <c r="DX2381" s="20"/>
      <c r="DY2381" s="20"/>
      <c r="DZ2381" s="56"/>
      <c r="EA2381" s="57"/>
    </row>
    <row r="2382" spans="1:131" ht="33.75" customHeight="1" x14ac:dyDescent="0.25">
      <c r="A2382" s="9">
        <v>1669</v>
      </c>
      <c r="B2382" s="10" t="s">
        <v>4866</v>
      </c>
      <c r="C2382" s="9" t="s">
        <v>4867</v>
      </c>
      <c r="E2382" s="9" t="s">
        <v>3887</v>
      </c>
      <c r="F2382" s="9" t="s">
        <v>632</v>
      </c>
      <c r="H2382" s="9" t="s">
        <v>202</v>
      </c>
      <c r="I2382" s="9" t="s">
        <v>25</v>
      </c>
      <c r="J2382" s="129">
        <v>42689</v>
      </c>
      <c r="K2382" s="129">
        <v>42658</v>
      </c>
      <c r="L2382" s="129">
        <v>42916</v>
      </c>
      <c r="O2382" s="9">
        <v>28</v>
      </c>
      <c r="Q2382" s="9" t="s">
        <v>54</v>
      </c>
      <c r="R2382" s="13">
        <v>9970000</v>
      </c>
      <c r="S2382" s="13">
        <v>9970000</v>
      </c>
      <c r="T2382" s="13">
        <v>9970000</v>
      </c>
      <c r="U2382" s="13">
        <v>2492500</v>
      </c>
      <c r="AF2382" s="51">
        <f t="shared" si="33"/>
        <v>0</v>
      </c>
      <c r="AH2382" s="11">
        <v>42658</v>
      </c>
      <c r="AI2382" s="11">
        <v>42755</v>
      </c>
      <c r="AJ2382" s="13">
        <v>8576605</v>
      </c>
      <c r="AK2382" s="13">
        <v>2144151</v>
      </c>
    </row>
    <row r="2383" spans="1:131" ht="19.5" customHeight="1" x14ac:dyDescent="0.25">
      <c r="A2383" s="9">
        <v>1670</v>
      </c>
      <c r="B2383" s="10" t="s">
        <v>4872</v>
      </c>
      <c r="C2383" s="9" t="s">
        <v>5046</v>
      </c>
      <c r="E2383" s="9" t="s">
        <v>6139</v>
      </c>
      <c r="F2383" s="9" t="s">
        <v>2305</v>
      </c>
      <c r="H2383" s="9" t="s">
        <v>202</v>
      </c>
      <c r="I2383" s="9" t="s">
        <v>35</v>
      </c>
      <c r="J2383" s="129">
        <v>42758</v>
      </c>
      <c r="K2383" s="129">
        <v>42550</v>
      </c>
      <c r="L2383" s="129">
        <v>43281</v>
      </c>
      <c r="O2383" s="9">
        <v>29</v>
      </c>
      <c r="Q2383" s="9" t="s">
        <v>61</v>
      </c>
      <c r="S2383" s="13">
        <v>14978553377</v>
      </c>
      <c r="T2383" s="13">
        <v>14978553377</v>
      </c>
      <c r="U2383" s="13">
        <v>3744638344</v>
      </c>
      <c r="AF2383" s="51">
        <f t="shared" si="33"/>
        <v>0</v>
      </c>
      <c r="AH2383" s="11">
        <v>42550</v>
      </c>
      <c r="AI2383" s="11">
        <v>42735</v>
      </c>
      <c r="AJ2383" s="13">
        <v>1215469726</v>
      </c>
      <c r="AK2383" s="13">
        <v>303867432</v>
      </c>
      <c r="AL2383" s="11">
        <v>42736</v>
      </c>
      <c r="AM2383" s="11">
        <v>42825</v>
      </c>
      <c r="AN2383" s="13">
        <v>6608742275</v>
      </c>
      <c r="AO2383" s="13">
        <v>1652185569</v>
      </c>
      <c r="AP2383" s="11">
        <v>42826</v>
      </c>
      <c r="AQ2383" s="11">
        <v>42916</v>
      </c>
      <c r="AR2383" s="13">
        <v>7126211347</v>
      </c>
      <c r="AS2383" s="13">
        <v>1781552837</v>
      </c>
      <c r="AT2383" s="11">
        <v>42917</v>
      </c>
      <c r="AU2383" s="11">
        <v>43008</v>
      </c>
      <c r="AV2383" s="13">
        <v>309999571</v>
      </c>
      <c r="AW2383" s="13">
        <v>77499893</v>
      </c>
      <c r="AX2383" s="11">
        <v>43009</v>
      </c>
      <c r="AY2383" s="11">
        <v>43100</v>
      </c>
      <c r="AZ2383" s="13">
        <v>705571314</v>
      </c>
      <c r="BA2383" s="13">
        <v>176392829</v>
      </c>
      <c r="BB2383" s="11">
        <v>43101</v>
      </c>
      <c r="BC2383" s="11">
        <v>43190</v>
      </c>
      <c r="BD2383" s="13">
        <v>31960721</v>
      </c>
      <c r="BE2383" s="13">
        <v>7990180</v>
      </c>
      <c r="BF2383" s="11">
        <v>43191</v>
      </c>
      <c r="BG2383" s="11">
        <v>43281</v>
      </c>
      <c r="BH2383" s="13">
        <v>264192732</v>
      </c>
      <c r="BI2383" s="13">
        <v>66048183</v>
      </c>
      <c r="BJ2383" s="11">
        <v>43282</v>
      </c>
      <c r="BK2383" s="11">
        <v>43373</v>
      </c>
      <c r="BL2383" s="13">
        <v>19326917</v>
      </c>
      <c r="BM2383" s="13">
        <v>4831729</v>
      </c>
      <c r="BN2383" s="11">
        <v>43374</v>
      </c>
      <c r="BO2383" s="11">
        <v>43425</v>
      </c>
      <c r="BP2383" s="13">
        <v>102139933</v>
      </c>
      <c r="BQ2383" s="13">
        <v>25534983</v>
      </c>
      <c r="BR2383" s="11">
        <v>42550</v>
      </c>
      <c r="BS2383" s="11">
        <v>43425</v>
      </c>
      <c r="BT2383" s="13">
        <v>16788483649</v>
      </c>
      <c r="BU2383" s="13">
        <v>101217277</v>
      </c>
      <c r="DZ2383" s="54">
        <v>16788483649</v>
      </c>
      <c r="EA2383" s="55">
        <v>4197120912</v>
      </c>
    </row>
    <row r="2384" spans="1:131" s="18" customFormat="1" ht="19.5" customHeight="1" x14ac:dyDescent="0.25">
      <c r="A2384" s="18">
        <v>1670</v>
      </c>
      <c r="B2384" s="17" t="s">
        <v>4872</v>
      </c>
      <c r="C2384" s="18" t="s">
        <v>5046</v>
      </c>
      <c r="D2384" s="19">
        <v>43073</v>
      </c>
      <c r="G2384" s="19"/>
      <c r="J2384" s="130"/>
      <c r="K2384" s="130"/>
      <c r="L2384" s="130"/>
      <c r="R2384" s="20"/>
      <c r="S2384" s="20">
        <v>16999841519</v>
      </c>
      <c r="T2384" s="20">
        <v>16999841519</v>
      </c>
      <c r="U2384" s="20">
        <v>4249960380</v>
      </c>
      <c r="V2384" s="20"/>
      <c r="W2384" s="20"/>
      <c r="X2384" s="20"/>
      <c r="Y2384" s="20"/>
      <c r="Z2384" s="20"/>
      <c r="AA2384" s="20"/>
      <c r="AB2384" s="20"/>
      <c r="AC2384" s="20"/>
      <c r="AD2384" s="20"/>
      <c r="AE2384" s="20"/>
      <c r="AF2384" s="80"/>
      <c r="AG2384" s="46"/>
      <c r="AH2384" s="19"/>
      <c r="AI2384" s="19"/>
      <c r="AJ2384" s="20"/>
      <c r="AK2384" s="20"/>
      <c r="AL2384" s="19"/>
      <c r="AM2384" s="19"/>
      <c r="AN2384" s="20"/>
      <c r="AO2384" s="20"/>
      <c r="AP2384" s="19"/>
      <c r="AQ2384" s="19"/>
      <c r="AR2384" s="20"/>
      <c r="AS2384" s="20"/>
      <c r="AT2384" s="19"/>
      <c r="AU2384" s="19"/>
      <c r="AV2384" s="20"/>
      <c r="AW2384" s="20"/>
      <c r="AX2384" s="19"/>
      <c r="AY2384" s="19"/>
      <c r="AZ2384" s="20"/>
      <c r="BA2384" s="20"/>
      <c r="BB2384" s="19"/>
      <c r="BC2384" s="19"/>
      <c r="BD2384" s="20"/>
      <c r="BE2384" s="20"/>
      <c r="BF2384" s="19"/>
      <c r="BG2384" s="19"/>
      <c r="BH2384" s="20"/>
      <c r="BI2384" s="20"/>
      <c r="BJ2384" s="19"/>
      <c r="BK2384" s="19"/>
      <c r="BL2384" s="20"/>
      <c r="BM2384" s="20"/>
      <c r="BN2384" s="19"/>
      <c r="BO2384" s="19"/>
      <c r="BP2384" s="20"/>
      <c r="BQ2384" s="20"/>
      <c r="BT2384" s="20"/>
      <c r="BU2384" s="20"/>
      <c r="BX2384" s="20"/>
      <c r="BY2384" s="20"/>
      <c r="CB2384" s="20"/>
      <c r="CC2384" s="20"/>
      <c r="CF2384" s="20"/>
      <c r="CG2384" s="20"/>
      <c r="CJ2384" s="20"/>
      <c r="CK2384" s="20"/>
      <c r="CN2384" s="20"/>
      <c r="CO2384" s="20"/>
      <c r="CP2384" s="19"/>
      <c r="CQ2384" s="19"/>
      <c r="CR2384" s="20"/>
      <c r="CS2384" s="20"/>
      <c r="CT2384" s="19"/>
      <c r="CU2384" s="19"/>
      <c r="CV2384" s="20"/>
      <c r="CW2384" s="20"/>
      <c r="CX2384" s="96"/>
      <c r="CY2384" s="96"/>
      <c r="CZ2384" s="20"/>
      <c r="DA2384" s="20"/>
      <c r="DB2384" s="96"/>
      <c r="DC2384" s="96"/>
      <c r="DD2384" s="20"/>
      <c r="DE2384" s="20"/>
      <c r="DF2384" s="96"/>
      <c r="DG2384" s="96"/>
      <c r="DH2384" s="20"/>
      <c r="DI2384" s="20"/>
      <c r="DJ2384" s="96"/>
      <c r="DK2384" s="96"/>
      <c r="DL2384" s="20"/>
      <c r="DM2384" s="20"/>
      <c r="DN2384" s="96"/>
      <c r="DO2384" s="96"/>
      <c r="DP2384" s="20"/>
      <c r="DQ2384" s="20"/>
      <c r="DR2384" s="96"/>
      <c r="DS2384" s="96"/>
      <c r="DT2384" s="20"/>
      <c r="DU2384" s="20"/>
      <c r="DV2384" s="96"/>
      <c r="DW2384" s="96"/>
      <c r="DX2384" s="20"/>
      <c r="DY2384" s="20"/>
      <c r="DZ2384" s="56"/>
      <c r="EA2384" s="57"/>
    </row>
    <row r="2385" spans="1:131" s="18" customFormat="1" ht="19.5" customHeight="1" x14ac:dyDescent="0.25">
      <c r="A2385" s="18">
        <v>1670</v>
      </c>
      <c r="B2385" s="17" t="s">
        <v>4872</v>
      </c>
      <c r="C2385" s="18" t="s">
        <v>5046</v>
      </c>
      <c r="D2385" s="19">
        <v>43342</v>
      </c>
      <c r="G2385" s="19"/>
      <c r="J2385" s="130"/>
      <c r="K2385" s="130"/>
      <c r="L2385" s="130">
        <v>43425</v>
      </c>
      <c r="R2385" s="20"/>
      <c r="S2385" s="20"/>
      <c r="T2385" s="20"/>
      <c r="U2385" s="20"/>
      <c r="V2385" s="20"/>
      <c r="W2385" s="20"/>
      <c r="X2385" s="20"/>
      <c r="Y2385" s="20"/>
      <c r="Z2385" s="20"/>
      <c r="AA2385" s="20"/>
      <c r="AB2385" s="20"/>
      <c r="AC2385" s="20"/>
      <c r="AD2385" s="20"/>
      <c r="AE2385" s="20"/>
      <c r="AF2385" s="80"/>
      <c r="AG2385" s="46"/>
      <c r="AH2385" s="19"/>
      <c r="AI2385" s="19"/>
      <c r="AJ2385" s="20"/>
      <c r="AK2385" s="20"/>
      <c r="AL2385" s="19"/>
      <c r="AM2385" s="19"/>
      <c r="AN2385" s="20"/>
      <c r="AO2385" s="20"/>
      <c r="AP2385" s="19"/>
      <c r="AQ2385" s="19"/>
      <c r="AR2385" s="20"/>
      <c r="AS2385" s="20"/>
      <c r="AT2385" s="19"/>
      <c r="AU2385" s="19"/>
      <c r="AV2385" s="20"/>
      <c r="AW2385" s="20"/>
      <c r="AX2385" s="19"/>
      <c r="AY2385" s="19"/>
      <c r="AZ2385" s="20"/>
      <c r="BA2385" s="20"/>
      <c r="BB2385" s="19"/>
      <c r="BC2385" s="19"/>
      <c r="BD2385" s="20"/>
      <c r="BE2385" s="20"/>
      <c r="BF2385" s="19"/>
      <c r="BG2385" s="19"/>
      <c r="BH2385" s="20"/>
      <c r="BI2385" s="20"/>
      <c r="BJ2385" s="19"/>
      <c r="BK2385" s="19"/>
      <c r="BL2385" s="20"/>
      <c r="BM2385" s="20"/>
      <c r="BN2385" s="19"/>
      <c r="BO2385" s="19"/>
      <c r="BP2385" s="20"/>
      <c r="BQ2385" s="20"/>
      <c r="BT2385" s="20"/>
      <c r="BU2385" s="20"/>
      <c r="BX2385" s="20"/>
      <c r="BY2385" s="20"/>
      <c r="CB2385" s="20"/>
      <c r="CC2385" s="20"/>
      <c r="CF2385" s="20"/>
      <c r="CG2385" s="20"/>
      <c r="CJ2385" s="20"/>
      <c r="CK2385" s="20"/>
      <c r="CN2385" s="20"/>
      <c r="CO2385" s="20"/>
      <c r="CP2385" s="19"/>
      <c r="CQ2385" s="19"/>
      <c r="CR2385" s="20"/>
      <c r="CS2385" s="20"/>
      <c r="CT2385" s="19"/>
      <c r="CU2385" s="19"/>
      <c r="CV2385" s="20"/>
      <c r="CW2385" s="20"/>
      <c r="CX2385" s="96"/>
      <c r="CY2385" s="96"/>
      <c r="CZ2385" s="20"/>
      <c r="DA2385" s="20"/>
      <c r="DB2385" s="96"/>
      <c r="DC2385" s="96"/>
      <c r="DD2385" s="20"/>
      <c r="DE2385" s="20"/>
      <c r="DF2385" s="96"/>
      <c r="DG2385" s="96"/>
      <c r="DH2385" s="20"/>
      <c r="DI2385" s="20"/>
      <c r="DJ2385" s="96"/>
      <c r="DK2385" s="96"/>
      <c r="DL2385" s="20"/>
      <c r="DM2385" s="20"/>
      <c r="DN2385" s="96"/>
      <c r="DO2385" s="96"/>
      <c r="DP2385" s="20"/>
      <c r="DQ2385" s="20"/>
      <c r="DR2385" s="96"/>
      <c r="DS2385" s="96"/>
      <c r="DT2385" s="20"/>
      <c r="DU2385" s="20"/>
      <c r="DV2385" s="96"/>
      <c r="DW2385" s="96"/>
      <c r="DX2385" s="20"/>
      <c r="DY2385" s="20"/>
      <c r="DZ2385" s="56"/>
      <c r="EA2385" s="57"/>
    </row>
    <row r="2386" spans="1:131" ht="29.25" customHeight="1" x14ac:dyDescent="0.25">
      <c r="A2386" s="9">
        <v>1671</v>
      </c>
      <c r="B2386" s="10" t="s">
        <v>4873</v>
      </c>
      <c r="C2386" s="9" t="s">
        <v>4876</v>
      </c>
      <c r="E2386" s="9" t="s">
        <v>4874</v>
      </c>
      <c r="F2386" s="9" t="s">
        <v>4875</v>
      </c>
      <c r="H2386" s="9" t="s">
        <v>202</v>
      </c>
      <c r="I2386" s="9" t="s">
        <v>3195</v>
      </c>
      <c r="J2386" s="129">
        <v>42681</v>
      </c>
      <c r="K2386" s="129">
        <v>42475</v>
      </c>
      <c r="L2386" s="129">
        <v>43069</v>
      </c>
      <c r="M2386" s="9" t="s">
        <v>20</v>
      </c>
      <c r="O2386" s="9">
        <v>31</v>
      </c>
      <c r="Q2386" s="9" t="s">
        <v>54</v>
      </c>
      <c r="R2386" s="13">
        <v>160000000</v>
      </c>
      <c r="S2386" s="13">
        <v>160000000</v>
      </c>
      <c r="T2386" s="13">
        <v>160000000</v>
      </c>
      <c r="U2386" s="13">
        <v>40000000</v>
      </c>
      <c r="AF2386" s="51">
        <f t="shared" si="33"/>
        <v>0</v>
      </c>
      <c r="AG2386" s="45">
        <v>120000000</v>
      </c>
      <c r="AH2386" s="11">
        <v>42475</v>
      </c>
      <c r="AI2386" s="11">
        <v>43069</v>
      </c>
      <c r="AJ2386" s="13">
        <v>160087352</v>
      </c>
      <c r="AK2386" s="13">
        <v>40000000</v>
      </c>
    </row>
    <row r="2387" spans="1:131" ht="19.5" customHeight="1" x14ac:dyDescent="0.25">
      <c r="A2387" s="9">
        <v>1672</v>
      </c>
      <c r="B2387" s="10" t="s">
        <v>4877</v>
      </c>
      <c r="C2387" s="9" t="s">
        <v>4878</v>
      </c>
      <c r="E2387" s="9" t="s">
        <v>4879</v>
      </c>
      <c r="F2387" s="9" t="s">
        <v>4880</v>
      </c>
      <c r="H2387" s="9" t="s">
        <v>202</v>
      </c>
      <c r="I2387" s="9" t="s">
        <v>25</v>
      </c>
      <c r="J2387" s="129">
        <v>42689</v>
      </c>
      <c r="K2387" s="129">
        <v>42641</v>
      </c>
      <c r="L2387" s="129">
        <v>42734</v>
      </c>
      <c r="O2387" s="9">
        <v>31</v>
      </c>
      <c r="Q2387" s="9" t="s">
        <v>61</v>
      </c>
      <c r="S2387" s="13">
        <v>29325000</v>
      </c>
      <c r="T2387" s="13">
        <v>29325000</v>
      </c>
      <c r="U2387" s="13">
        <v>7331250</v>
      </c>
      <c r="AF2387" s="51">
        <f t="shared" si="33"/>
        <v>0</v>
      </c>
    </row>
    <row r="2388" spans="1:131" ht="24" customHeight="1" x14ac:dyDescent="0.25">
      <c r="A2388" s="9">
        <v>1673</v>
      </c>
      <c r="B2388" s="10" t="s">
        <v>4881</v>
      </c>
      <c r="C2388" s="9" t="s">
        <v>4882</v>
      </c>
      <c r="E2388" s="9" t="s">
        <v>4883</v>
      </c>
      <c r="F2388" s="9" t="s">
        <v>4884</v>
      </c>
      <c r="H2388" s="9" t="s">
        <v>202</v>
      </c>
      <c r="I2388" s="9" t="s">
        <v>25</v>
      </c>
      <c r="J2388" s="129">
        <v>42650</v>
      </c>
      <c r="K2388" s="129">
        <v>42614</v>
      </c>
      <c r="L2388" s="129">
        <v>43054</v>
      </c>
      <c r="O2388" s="9">
        <v>29</v>
      </c>
      <c r="Q2388" s="9" t="s">
        <v>54</v>
      </c>
      <c r="R2388" s="13">
        <v>18500000</v>
      </c>
      <c r="S2388" s="13">
        <v>18500000</v>
      </c>
      <c r="T2388" s="13">
        <v>18500000</v>
      </c>
      <c r="U2388" s="13">
        <v>4625000</v>
      </c>
      <c r="AF2388" s="51">
        <f t="shared" si="33"/>
        <v>0</v>
      </c>
      <c r="AH2388" s="11">
        <v>42614</v>
      </c>
      <c r="AI2388" s="11">
        <v>43054</v>
      </c>
      <c r="AJ2388" s="13">
        <v>19257058</v>
      </c>
      <c r="AK2388" s="13">
        <v>4625000</v>
      </c>
    </row>
    <row r="2389" spans="1:131" ht="19.5" customHeight="1" x14ac:dyDescent="0.25">
      <c r="A2389" s="9">
        <v>1674</v>
      </c>
      <c r="B2389" s="10" t="s">
        <v>4885</v>
      </c>
      <c r="C2389" s="9" t="s">
        <v>4886</v>
      </c>
      <c r="E2389" s="9" t="s">
        <v>144</v>
      </c>
      <c r="F2389" s="9" t="s">
        <v>4063</v>
      </c>
      <c r="H2389" s="9" t="s">
        <v>202</v>
      </c>
      <c r="I2389" s="9" t="s">
        <v>28</v>
      </c>
      <c r="J2389" s="129">
        <v>42675</v>
      </c>
      <c r="K2389" s="129">
        <v>42545</v>
      </c>
      <c r="L2389" s="129">
        <v>42944</v>
      </c>
      <c r="O2389" s="9">
        <v>27</v>
      </c>
      <c r="Q2389" s="9" t="s">
        <v>54</v>
      </c>
      <c r="R2389" s="13">
        <v>9543000</v>
      </c>
      <c r="S2389" s="13">
        <v>9543000</v>
      </c>
      <c r="T2389" s="13">
        <v>9543000</v>
      </c>
      <c r="U2389" s="13">
        <v>2385750</v>
      </c>
      <c r="AF2389" s="51">
        <f t="shared" si="33"/>
        <v>0</v>
      </c>
      <c r="AG2389" s="45">
        <v>7157250</v>
      </c>
      <c r="AH2389" s="11">
        <v>42644</v>
      </c>
      <c r="AI2389" s="11">
        <v>42735</v>
      </c>
      <c r="AJ2389" s="13">
        <v>3318650</v>
      </c>
      <c r="AK2389" s="13">
        <v>829663</v>
      </c>
      <c r="AL2389" s="11">
        <v>42545</v>
      </c>
      <c r="AM2389" s="11">
        <v>43039</v>
      </c>
      <c r="AN2389" s="13">
        <v>16867148</v>
      </c>
      <c r="AO2389" s="13">
        <v>4197885</v>
      </c>
    </row>
    <row r="2390" spans="1:131" s="18" customFormat="1" ht="19.5" customHeight="1" x14ac:dyDescent="0.25">
      <c r="A2390" s="18">
        <v>1674</v>
      </c>
      <c r="B2390" s="17" t="s">
        <v>4885</v>
      </c>
      <c r="C2390" s="18" t="s">
        <v>4886</v>
      </c>
      <c r="E2390" s="18" t="s">
        <v>915</v>
      </c>
      <c r="F2390" s="18" t="s">
        <v>6121</v>
      </c>
      <c r="G2390" s="19">
        <v>42919</v>
      </c>
      <c r="J2390" s="130"/>
      <c r="K2390" s="130"/>
      <c r="L2390" s="130">
        <v>43039</v>
      </c>
      <c r="R2390" s="20"/>
      <c r="S2390" s="20"/>
      <c r="T2390" s="20"/>
      <c r="U2390" s="20"/>
      <c r="V2390" s="20"/>
      <c r="W2390" s="20"/>
      <c r="X2390" s="20"/>
      <c r="Y2390" s="20"/>
      <c r="Z2390" s="20"/>
      <c r="AA2390" s="20"/>
      <c r="AB2390" s="20"/>
      <c r="AC2390" s="20"/>
      <c r="AD2390" s="20"/>
      <c r="AE2390" s="20"/>
      <c r="AF2390" s="80"/>
      <c r="AG2390" s="46"/>
      <c r="AH2390" s="19"/>
      <c r="AI2390" s="19"/>
      <c r="AJ2390" s="20"/>
      <c r="AK2390" s="20"/>
      <c r="AL2390" s="19"/>
      <c r="AM2390" s="19"/>
      <c r="AN2390" s="20"/>
      <c r="AO2390" s="20"/>
      <c r="AP2390" s="19"/>
      <c r="AQ2390" s="19"/>
      <c r="AR2390" s="20"/>
      <c r="AS2390" s="20"/>
      <c r="AT2390" s="19"/>
      <c r="AU2390" s="19"/>
      <c r="AV2390" s="20"/>
      <c r="AW2390" s="20"/>
      <c r="AX2390" s="19"/>
      <c r="AY2390" s="19"/>
      <c r="AZ2390" s="20"/>
      <c r="BA2390" s="20"/>
      <c r="BB2390" s="19"/>
      <c r="BC2390" s="19"/>
      <c r="BD2390" s="20"/>
      <c r="BE2390" s="20"/>
      <c r="BF2390" s="19"/>
      <c r="BG2390" s="19"/>
      <c r="BH2390" s="20"/>
      <c r="BI2390" s="20"/>
      <c r="BJ2390" s="19"/>
      <c r="BK2390" s="19"/>
      <c r="BL2390" s="20"/>
      <c r="BM2390" s="20"/>
      <c r="BN2390" s="19"/>
      <c r="BO2390" s="19"/>
      <c r="BP2390" s="20"/>
      <c r="BQ2390" s="20"/>
      <c r="BT2390" s="20"/>
      <c r="BU2390" s="20"/>
      <c r="BX2390" s="20"/>
      <c r="BY2390" s="20"/>
      <c r="CB2390" s="20"/>
      <c r="CC2390" s="20"/>
      <c r="CF2390" s="20"/>
      <c r="CG2390" s="20"/>
      <c r="CJ2390" s="20"/>
      <c r="CK2390" s="20"/>
      <c r="CN2390" s="20"/>
      <c r="CO2390" s="20"/>
      <c r="CP2390" s="19"/>
      <c r="CQ2390" s="19"/>
      <c r="CR2390" s="20"/>
      <c r="CS2390" s="20"/>
      <c r="CT2390" s="19"/>
      <c r="CU2390" s="19"/>
      <c r="CV2390" s="20"/>
      <c r="CW2390" s="20"/>
      <c r="CX2390" s="96"/>
      <c r="CY2390" s="96"/>
      <c r="CZ2390" s="20"/>
      <c r="DA2390" s="20"/>
      <c r="DB2390" s="96"/>
      <c r="DC2390" s="96"/>
      <c r="DD2390" s="20"/>
      <c r="DE2390" s="20"/>
      <c r="DF2390" s="96"/>
      <c r="DG2390" s="96"/>
      <c r="DH2390" s="20"/>
      <c r="DI2390" s="20"/>
      <c r="DJ2390" s="96"/>
      <c r="DK2390" s="96"/>
      <c r="DL2390" s="20"/>
      <c r="DM2390" s="20"/>
      <c r="DN2390" s="96"/>
      <c r="DO2390" s="96"/>
      <c r="DP2390" s="20"/>
      <c r="DQ2390" s="20"/>
      <c r="DR2390" s="96"/>
      <c r="DS2390" s="96"/>
      <c r="DT2390" s="20"/>
      <c r="DU2390" s="20"/>
      <c r="DV2390" s="96"/>
      <c r="DW2390" s="96"/>
      <c r="DX2390" s="20"/>
      <c r="DY2390" s="20"/>
      <c r="DZ2390" s="56"/>
      <c r="EA2390" s="57"/>
    </row>
    <row r="2391" spans="1:131" s="18" customFormat="1" ht="19.5" customHeight="1" x14ac:dyDescent="0.25">
      <c r="A2391" s="18">
        <v>1674</v>
      </c>
      <c r="B2391" s="17" t="s">
        <v>4885</v>
      </c>
      <c r="C2391" s="18" t="s">
        <v>4886</v>
      </c>
      <c r="D2391" s="19">
        <v>43089</v>
      </c>
      <c r="G2391" s="19"/>
      <c r="J2391" s="130"/>
      <c r="K2391" s="130"/>
      <c r="L2391" s="130"/>
      <c r="R2391" s="20">
        <v>16865750</v>
      </c>
      <c r="S2391" s="20">
        <v>16791541</v>
      </c>
      <c r="T2391" s="20">
        <v>16791541</v>
      </c>
      <c r="U2391" s="20">
        <v>4197885</v>
      </c>
      <c r="V2391" s="20"/>
      <c r="W2391" s="20"/>
      <c r="X2391" s="20"/>
      <c r="Y2391" s="20"/>
      <c r="Z2391" s="20"/>
      <c r="AA2391" s="20"/>
      <c r="AB2391" s="20"/>
      <c r="AC2391" s="20"/>
      <c r="AD2391" s="20"/>
      <c r="AE2391" s="20"/>
      <c r="AF2391" s="80"/>
      <c r="AG2391" s="46"/>
      <c r="AH2391" s="19"/>
      <c r="AI2391" s="19"/>
      <c r="AJ2391" s="20"/>
      <c r="AK2391" s="20"/>
      <c r="AL2391" s="19"/>
      <c r="AM2391" s="19"/>
      <c r="AN2391" s="20"/>
      <c r="AO2391" s="20"/>
      <c r="AP2391" s="19"/>
      <c r="AQ2391" s="19"/>
      <c r="AR2391" s="20"/>
      <c r="AS2391" s="20"/>
      <c r="AT2391" s="19"/>
      <c r="AU2391" s="19"/>
      <c r="AV2391" s="20"/>
      <c r="AW2391" s="20"/>
      <c r="AX2391" s="19"/>
      <c r="AY2391" s="19"/>
      <c r="AZ2391" s="20"/>
      <c r="BA2391" s="20"/>
      <c r="BB2391" s="19"/>
      <c r="BC2391" s="19"/>
      <c r="BD2391" s="20"/>
      <c r="BE2391" s="20"/>
      <c r="BF2391" s="19"/>
      <c r="BG2391" s="19"/>
      <c r="BH2391" s="20"/>
      <c r="BI2391" s="20"/>
      <c r="BJ2391" s="19"/>
      <c r="BK2391" s="19"/>
      <c r="BL2391" s="20"/>
      <c r="BM2391" s="20"/>
      <c r="BN2391" s="19"/>
      <c r="BO2391" s="19"/>
      <c r="BP2391" s="20"/>
      <c r="BQ2391" s="20"/>
      <c r="BT2391" s="20"/>
      <c r="BU2391" s="20"/>
      <c r="BX2391" s="20"/>
      <c r="BY2391" s="20"/>
      <c r="CB2391" s="20"/>
      <c r="CC2391" s="20"/>
      <c r="CF2391" s="20"/>
      <c r="CG2391" s="20"/>
      <c r="CJ2391" s="20"/>
      <c r="CK2391" s="20"/>
      <c r="CN2391" s="20"/>
      <c r="CO2391" s="20"/>
      <c r="CP2391" s="19"/>
      <c r="CQ2391" s="19"/>
      <c r="CR2391" s="20"/>
      <c r="CS2391" s="20"/>
      <c r="CT2391" s="19"/>
      <c r="CU2391" s="19"/>
      <c r="CV2391" s="20"/>
      <c r="CW2391" s="20"/>
      <c r="CX2391" s="96"/>
      <c r="CY2391" s="96"/>
      <c r="CZ2391" s="20"/>
      <c r="DA2391" s="20"/>
      <c r="DB2391" s="96"/>
      <c r="DC2391" s="96"/>
      <c r="DD2391" s="20"/>
      <c r="DE2391" s="20"/>
      <c r="DF2391" s="96"/>
      <c r="DG2391" s="96"/>
      <c r="DH2391" s="20"/>
      <c r="DI2391" s="20"/>
      <c r="DJ2391" s="96"/>
      <c r="DK2391" s="96"/>
      <c r="DL2391" s="20"/>
      <c r="DM2391" s="20"/>
      <c r="DN2391" s="96"/>
      <c r="DO2391" s="96"/>
      <c r="DP2391" s="20"/>
      <c r="DQ2391" s="20"/>
      <c r="DR2391" s="96"/>
      <c r="DS2391" s="96"/>
      <c r="DT2391" s="20"/>
      <c r="DU2391" s="20"/>
      <c r="DV2391" s="96"/>
      <c r="DW2391" s="96"/>
      <c r="DX2391" s="20"/>
      <c r="DY2391" s="20"/>
      <c r="DZ2391" s="56"/>
      <c r="EA2391" s="57"/>
    </row>
    <row r="2392" spans="1:131" ht="29.25" customHeight="1" x14ac:dyDescent="0.25">
      <c r="A2392" s="9">
        <v>1675</v>
      </c>
      <c r="B2392" s="10" t="s">
        <v>4889</v>
      </c>
      <c r="C2392" s="9" t="s">
        <v>4890</v>
      </c>
      <c r="E2392" s="9" t="s">
        <v>4874</v>
      </c>
      <c r="F2392" s="9" t="s">
        <v>4891</v>
      </c>
      <c r="G2392" s="9"/>
      <c r="H2392" s="9" t="s">
        <v>202</v>
      </c>
      <c r="I2392" s="9" t="s">
        <v>5217</v>
      </c>
      <c r="J2392" s="129">
        <v>42792</v>
      </c>
      <c r="K2392" s="129">
        <v>42551</v>
      </c>
      <c r="L2392" s="129">
        <v>43159</v>
      </c>
      <c r="M2392" s="9" t="s">
        <v>20</v>
      </c>
      <c r="O2392" s="9">
        <v>32</v>
      </c>
      <c r="Q2392" s="9" t="s">
        <v>54</v>
      </c>
      <c r="S2392" s="13">
        <v>564000000</v>
      </c>
      <c r="T2392" s="13">
        <v>564000000</v>
      </c>
      <c r="U2392" s="13">
        <v>141000000</v>
      </c>
      <c r="Z2392" s="13">
        <v>423000000</v>
      </c>
      <c r="AF2392" s="51">
        <f t="shared" si="33"/>
        <v>423000000</v>
      </c>
      <c r="AH2392" s="11">
        <v>42552</v>
      </c>
      <c r="AI2392" s="11">
        <v>42735</v>
      </c>
      <c r="AJ2392" s="13">
        <v>25403094</v>
      </c>
      <c r="AK2392" s="13">
        <v>6350774</v>
      </c>
      <c r="AL2392" s="11">
        <v>42736</v>
      </c>
      <c r="AM2392" s="11">
        <v>42825</v>
      </c>
      <c r="AN2392" s="13">
        <v>108650932</v>
      </c>
      <c r="AO2392" s="13">
        <v>27162733</v>
      </c>
      <c r="AP2392" s="11">
        <v>42826</v>
      </c>
      <c r="AQ2392" s="11">
        <v>42916</v>
      </c>
      <c r="AR2392" s="13">
        <v>317452182</v>
      </c>
      <c r="AS2392" s="13">
        <v>79363046</v>
      </c>
      <c r="AT2392" s="11">
        <v>42917</v>
      </c>
      <c r="AU2392" s="11">
        <v>43159</v>
      </c>
      <c r="AV2392" s="13">
        <v>104681471</v>
      </c>
      <c r="AW2392" s="13">
        <v>26170368</v>
      </c>
      <c r="AX2392" s="11">
        <v>42552</v>
      </c>
      <c r="AY2392" s="11">
        <v>43159</v>
      </c>
      <c r="AZ2392" s="13">
        <v>562793742</v>
      </c>
      <c r="BA2392" s="13">
        <v>1651515</v>
      </c>
      <c r="DZ2392" s="54">
        <v>562793742</v>
      </c>
      <c r="EA2392" s="55">
        <v>140698436</v>
      </c>
    </row>
    <row r="2393" spans="1:131" s="18" customFormat="1" ht="29.25" customHeight="1" x14ac:dyDescent="0.25">
      <c r="A2393" s="18">
        <v>1675</v>
      </c>
      <c r="B2393" s="17" t="s">
        <v>4889</v>
      </c>
      <c r="C2393" s="18" t="s">
        <v>4991</v>
      </c>
      <c r="D2393" s="19">
        <v>42772</v>
      </c>
      <c r="G2393" s="19"/>
      <c r="J2393" s="130"/>
      <c r="K2393" s="130"/>
      <c r="L2393" s="130"/>
      <c r="R2393" s="20"/>
      <c r="S2393" s="20"/>
      <c r="T2393" s="20"/>
      <c r="U2393" s="20"/>
      <c r="V2393" s="20"/>
      <c r="W2393" s="20"/>
      <c r="X2393" s="20"/>
      <c r="Y2393" s="20"/>
      <c r="Z2393" s="20"/>
      <c r="AA2393" s="20"/>
      <c r="AB2393" s="20"/>
      <c r="AC2393" s="20"/>
      <c r="AD2393" s="20"/>
      <c r="AE2393" s="20"/>
      <c r="AF2393" s="80"/>
      <c r="AG2393" s="46"/>
      <c r="AH2393" s="19"/>
      <c r="AI2393" s="19"/>
      <c r="AJ2393" s="20"/>
      <c r="AK2393" s="20"/>
      <c r="AL2393" s="19"/>
      <c r="AM2393" s="19"/>
      <c r="AN2393" s="20"/>
      <c r="AO2393" s="20"/>
      <c r="AP2393" s="19"/>
      <c r="AQ2393" s="19"/>
      <c r="AR2393" s="20"/>
      <c r="AS2393" s="20"/>
      <c r="AT2393" s="19"/>
      <c r="AU2393" s="19"/>
      <c r="AV2393" s="20"/>
      <c r="AW2393" s="20"/>
      <c r="AX2393" s="19"/>
      <c r="AY2393" s="19"/>
      <c r="AZ2393" s="20"/>
      <c r="BA2393" s="20"/>
      <c r="BB2393" s="19"/>
      <c r="BC2393" s="19"/>
      <c r="BD2393" s="20"/>
      <c r="BE2393" s="20"/>
      <c r="BF2393" s="19"/>
      <c r="BG2393" s="19"/>
      <c r="BH2393" s="20"/>
      <c r="BI2393" s="20"/>
      <c r="BJ2393" s="19"/>
      <c r="BK2393" s="19"/>
      <c r="BL2393" s="20"/>
      <c r="BM2393" s="20"/>
      <c r="BN2393" s="19"/>
      <c r="BO2393" s="19"/>
      <c r="BP2393" s="20"/>
      <c r="BQ2393" s="20"/>
      <c r="BT2393" s="20"/>
      <c r="BU2393" s="20"/>
      <c r="BX2393" s="20"/>
      <c r="BY2393" s="20"/>
      <c r="CB2393" s="20"/>
      <c r="CC2393" s="20"/>
      <c r="CF2393" s="20"/>
      <c r="CG2393" s="20"/>
      <c r="CJ2393" s="20"/>
      <c r="CK2393" s="20"/>
      <c r="CN2393" s="20"/>
      <c r="CO2393" s="20"/>
      <c r="CP2393" s="19"/>
      <c r="CQ2393" s="19"/>
      <c r="CR2393" s="20"/>
      <c r="CS2393" s="20"/>
      <c r="CT2393" s="19"/>
      <c r="CU2393" s="19"/>
      <c r="CV2393" s="20"/>
      <c r="CW2393" s="20"/>
      <c r="CX2393" s="96"/>
      <c r="CY2393" s="96"/>
      <c r="CZ2393" s="20"/>
      <c r="DA2393" s="20"/>
      <c r="DB2393" s="96"/>
      <c r="DC2393" s="96"/>
      <c r="DD2393" s="20"/>
      <c r="DE2393" s="20"/>
      <c r="DF2393" s="96"/>
      <c r="DG2393" s="96"/>
      <c r="DH2393" s="20"/>
      <c r="DI2393" s="20"/>
      <c r="DJ2393" s="96"/>
      <c r="DK2393" s="96"/>
      <c r="DL2393" s="20"/>
      <c r="DM2393" s="20"/>
      <c r="DN2393" s="96"/>
      <c r="DO2393" s="96"/>
      <c r="DP2393" s="20"/>
      <c r="DQ2393" s="20"/>
      <c r="DR2393" s="96"/>
      <c r="DS2393" s="96"/>
      <c r="DT2393" s="20"/>
      <c r="DU2393" s="20"/>
      <c r="DV2393" s="96"/>
      <c r="DW2393" s="96"/>
      <c r="DX2393" s="20"/>
      <c r="DY2393" s="20"/>
      <c r="DZ2393" s="56"/>
      <c r="EA2393" s="57"/>
    </row>
    <row r="2394" spans="1:131" ht="19.5" customHeight="1" x14ac:dyDescent="0.25">
      <c r="A2394" s="9">
        <v>1676</v>
      </c>
      <c r="B2394" s="10" t="s">
        <v>4892</v>
      </c>
      <c r="C2394" s="9" t="s">
        <v>4893</v>
      </c>
      <c r="E2394" s="9" t="s">
        <v>830</v>
      </c>
      <c r="F2394" s="9" t="s">
        <v>4894</v>
      </c>
      <c r="H2394" s="9" t="s">
        <v>906</v>
      </c>
      <c r="I2394" s="9" t="s">
        <v>97</v>
      </c>
      <c r="M2394" s="9" t="s">
        <v>20</v>
      </c>
      <c r="O2394" s="9">
        <v>26</v>
      </c>
      <c r="AF2394" s="51">
        <f t="shared" si="33"/>
        <v>0</v>
      </c>
    </row>
    <row r="2395" spans="1:131" ht="19.5" customHeight="1" x14ac:dyDescent="0.25">
      <c r="A2395" s="9">
        <v>1677</v>
      </c>
      <c r="B2395" s="10" t="s">
        <v>4901</v>
      </c>
      <c r="C2395" s="9" t="s">
        <v>4903</v>
      </c>
      <c r="E2395" s="9" t="s">
        <v>903</v>
      </c>
      <c r="F2395" s="9" t="s">
        <v>4071</v>
      </c>
      <c r="H2395" s="9" t="s">
        <v>202</v>
      </c>
      <c r="I2395" s="9" t="s">
        <v>78</v>
      </c>
      <c r="J2395" s="129">
        <v>42660</v>
      </c>
      <c r="K2395" s="129">
        <v>42614</v>
      </c>
      <c r="L2395" s="129">
        <v>42781</v>
      </c>
      <c r="O2395" s="9">
        <v>24</v>
      </c>
      <c r="Q2395" s="9" t="s">
        <v>61</v>
      </c>
      <c r="S2395" s="13">
        <v>65655248</v>
      </c>
      <c r="T2395" s="13">
        <v>65655248</v>
      </c>
      <c r="U2395" s="13">
        <v>16413812</v>
      </c>
      <c r="AF2395" s="51">
        <f t="shared" si="33"/>
        <v>0</v>
      </c>
      <c r="AH2395" s="11">
        <v>42614</v>
      </c>
      <c r="AI2395" s="11">
        <v>42781</v>
      </c>
      <c r="AJ2395" s="13">
        <v>65655248</v>
      </c>
      <c r="AK2395" s="13">
        <v>16413812</v>
      </c>
    </row>
    <row r="2396" spans="1:131" ht="19.5" customHeight="1" x14ac:dyDescent="0.25">
      <c r="A2396" s="9">
        <v>1678</v>
      </c>
      <c r="B2396" s="10" t="s">
        <v>4904</v>
      </c>
      <c r="C2396" s="9" t="s">
        <v>4905</v>
      </c>
      <c r="E2396" s="9" t="s">
        <v>4902</v>
      </c>
      <c r="F2396" s="9" t="s">
        <v>4071</v>
      </c>
      <c r="H2396" s="9" t="s">
        <v>202</v>
      </c>
      <c r="I2396" s="9" t="s">
        <v>78</v>
      </c>
      <c r="J2396" s="129">
        <v>42660</v>
      </c>
      <c r="K2396" s="129">
        <v>42614</v>
      </c>
      <c r="L2396" s="129">
        <v>42724</v>
      </c>
      <c r="O2396" s="9">
        <v>24</v>
      </c>
      <c r="Q2396" s="9" t="s">
        <v>61</v>
      </c>
      <c r="S2396" s="13">
        <v>59831444</v>
      </c>
      <c r="T2396" s="13">
        <v>59831444</v>
      </c>
      <c r="U2396" s="13">
        <v>14957861</v>
      </c>
      <c r="AF2396" s="51">
        <f t="shared" si="33"/>
        <v>0</v>
      </c>
      <c r="AH2396" s="11">
        <v>42614</v>
      </c>
      <c r="AI2396" s="11">
        <v>42724</v>
      </c>
      <c r="AJ2396" s="13">
        <v>59831444</v>
      </c>
      <c r="AK2396" s="13">
        <v>14957861</v>
      </c>
    </row>
    <row r="2397" spans="1:131" ht="19.5" customHeight="1" x14ac:dyDescent="0.25">
      <c r="A2397" s="9">
        <v>1679</v>
      </c>
      <c r="B2397" s="10" t="s">
        <v>4906</v>
      </c>
      <c r="C2397" s="9" t="s">
        <v>4907</v>
      </c>
      <c r="E2397" s="9" t="s">
        <v>4679</v>
      </c>
      <c r="F2397" s="9" t="s">
        <v>4680</v>
      </c>
      <c r="H2397" s="9" t="s">
        <v>202</v>
      </c>
      <c r="I2397" s="9" t="s">
        <v>25</v>
      </c>
      <c r="J2397" s="129">
        <v>42686</v>
      </c>
      <c r="K2397" s="129">
        <v>42653</v>
      </c>
      <c r="L2397" s="129">
        <v>43100</v>
      </c>
      <c r="O2397" s="9">
        <v>29</v>
      </c>
      <c r="Q2397" s="9" t="s">
        <v>54</v>
      </c>
      <c r="R2397" s="13">
        <v>9800000</v>
      </c>
      <c r="S2397" s="13">
        <v>9800000</v>
      </c>
      <c r="T2397" s="13">
        <v>9800000</v>
      </c>
      <c r="U2397" s="13">
        <v>2450000</v>
      </c>
      <c r="AF2397" s="51">
        <f t="shared" si="33"/>
        <v>0</v>
      </c>
      <c r="AH2397" s="11">
        <v>42655</v>
      </c>
      <c r="AI2397" s="11">
        <v>43769</v>
      </c>
      <c r="AJ2397" s="13">
        <v>9800000</v>
      </c>
      <c r="AK2397" s="13">
        <v>2450000</v>
      </c>
    </row>
    <row r="2398" spans="1:131" s="18" customFormat="1" ht="19.5" customHeight="1" x14ac:dyDescent="0.25">
      <c r="A2398" s="18">
        <v>1679</v>
      </c>
      <c r="B2398" s="17" t="s">
        <v>4906</v>
      </c>
      <c r="C2398" s="18" t="s">
        <v>4907</v>
      </c>
      <c r="D2398" s="19">
        <v>43104</v>
      </c>
      <c r="G2398" s="19"/>
      <c r="J2398" s="130"/>
      <c r="K2398" s="130"/>
      <c r="L2398" s="130">
        <v>43465</v>
      </c>
      <c r="R2398" s="20"/>
      <c r="S2398" s="20"/>
      <c r="T2398" s="20"/>
      <c r="U2398" s="20"/>
      <c r="V2398" s="20"/>
      <c r="W2398" s="20"/>
      <c r="X2398" s="20"/>
      <c r="Y2398" s="20"/>
      <c r="Z2398" s="20"/>
      <c r="AA2398" s="20"/>
      <c r="AB2398" s="20"/>
      <c r="AC2398" s="20"/>
      <c r="AD2398" s="20"/>
      <c r="AE2398" s="20"/>
      <c r="AF2398" s="80"/>
      <c r="AG2398" s="46"/>
      <c r="AH2398" s="19"/>
      <c r="AI2398" s="19"/>
      <c r="AJ2398" s="20"/>
      <c r="AK2398" s="20"/>
      <c r="AL2398" s="19"/>
      <c r="AM2398" s="19"/>
      <c r="AN2398" s="20"/>
      <c r="AO2398" s="20"/>
      <c r="AP2398" s="19"/>
      <c r="AQ2398" s="19"/>
      <c r="AR2398" s="20"/>
      <c r="AS2398" s="20"/>
      <c r="AT2398" s="19"/>
      <c r="AU2398" s="19"/>
      <c r="AV2398" s="20"/>
      <c r="AW2398" s="20"/>
      <c r="AX2398" s="19"/>
      <c r="AY2398" s="19"/>
      <c r="AZ2398" s="20"/>
      <c r="BA2398" s="20"/>
      <c r="BB2398" s="19"/>
      <c r="BC2398" s="19"/>
      <c r="BD2398" s="20"/>
      <c r="BE2398" s="20"/>
      <c r="BF2398" s="19"/>
      <c r="BG2398" s="19"/>
      <c r="BH2398" s="20"/>
      <c r="BI2398" s="20"/>
      <c r="BJ2398" s="19"/>
      <c r="BK2398" s="19"/>
      <c r="BL2398" s="20"/>
      <c r="BM2398" s="20"/>
      <c r="BN2398" s="19"/>
      <c r="BO2398" s="19"/>
      <c r="BP2398" s="20"/>
      <c r="BQ2398" s="20"/>
      <c r="BT2398" s="20"/>
      <c r="BU2398" s="20"/>
      <c r="BX2398" s="20"/>
      <c r="BY2398" s="20"/>
      <c r="CB2398" s="20"/>
      <c r="CC2398" s="20"/>
      <c r="CF2398" s="20"/>
      <c r="CG2398" s="20"/>
      <c r="CJ2398" s="20"/>
      <c r="CK2398" s="20"/>
      <c r="CN2398" s="20"/>
      <c r="CO2398" s="20"/>
      <c r="CP2398" s="19"/>
      <c r="CQ2398" s="19"/>
      <c r="CR2398" s="20"/>
      <c r="CS2398" s="20"/>
      <c r="CT2398" s="19"/>
      <c r="CU2398" s="19"/>
      <c r="CV2398" s="20"/>
      <c r="CW2398" s="20"/>
      <c r="CX2398" s="96"/>
      <c r="CY2398" s="96"/>
      <c r="CZ2398" s="20"/>
      <c r="DA2398" s="20"/>
      <c r="DB2398" s="96"/>
      <c r="DC2398" s="96"/>
      <c r="DD2398" s="20"/>
      <c r="DE2398" s="20"/>
      <c r="DF2398" s="96"/>
      <c r="DG2398" s="96"/>
      <c r="DH2398" s="20"/>
      <c r="DI2398" s="20"/>
      <c r="DJ2398" s="96"/>
      <c r="DK2398" s="96"/>
      <c r="DL2398" s="20"/>
      <c r="DM2398" s="20"/>
      <c r="DN2398" s="96"/>
      <c r="DO2398" s="96"/>
      <c r="DP2398" s="20"/>
      <c r="DQ2398" s="20"/>
      <c r="DR2398" s="96"/>
      <c r="DS2398" s="96"/>
      <c r="DT2398" s="20"/>
      <c r="DU2398" s="20"/>
      <c r="DV2398" s="96"/>
      <c r="DW2398" s="96"/>
      <c r="DX2398" s="20"/>
      <c r="DY2398" s="20"/>
      <c r="DZ2398" s="56"/>
      <c r="EA2398" s="57"/>
    </row>
    <row r="2399" spans="1:131" s="18" customFormat="1" ht="19.5" customHeight="1" x14ac:dyDescent="0.25">
      <c r="A2399" s="18">
        <v>1679</v>
      </c>
      <c r="B2399" s="17" t="s">
        <v>4906</v>
      </c>
      <c r="C2399" s="18" t="s">
        <v>4907</v>
      </c>
      <c r="D2399" s="19">
        <v>43545</v>
      </c>
      <c r="G2399" s="19"/>
      <c r="J2399" s="130">
        <v>43465</v>
      </c>
      <c r="K2399" s="130"/>
      <c r="L2399" s="130">
        <v>43830</v>
      </c>
      <c r="R2399" s="20"/>
      <c r="S2399" s="20"/>
      <c r="T2399" s="20"/>
      <c r="U2399" s="20"/>
      <c r="V2399" s="20"/>
      <c r="W2399" s="20"/>
      <c r="X2399" s="20"/>
      <c r="Y2399" s="20"/>
      <c r="Z2399" s="20"/>
      <c r="AA2399" s="20"/>
      <c r="AB2399" s="20"/>
      <c r="AC2399" s="20"/>
      <c r="AD2399" s="20"/>
      <c r="AE2399" s="20"/>
      <c r="AF2399" s="80"/>
      <c r="AG2399" s="46"/>
      <c r="AH2399" s="19"/>
      <c r="AI2399" s="19"/>
      <c r="AJ2399" s="20"/>
      <c r="AK2399" s="20"/>
      <c r="AL2399" s="19"/>
      <c r="AM2399" s="19"/>
      <c r="AN2399" s="20"/>
      <c r="AO2399" s="20"/>
      <c r="AP2399" s="19"/>
      <c r="AQ2399" s="19"/>
      <c r="AR2399" s="20"/>
      <c r="AS2399" s="20"/>
      <c r="AT2399" s="19"/>
      <c r="AU2399" s="19"/>
      <c r="AV2399" s="20"/>
      <c r="AW2399" s="20"/>
      <c r="AX2399" s="19"/>
      <c r="AY2399" s="19"/>
      <c r="AZ2399" s="20"/>
      <c r="BA2399" s="20"/>
      <c r="BB2399" s="19"/>
      <c r="BC2399" s="19"/>
      <c r="BD2399" s="20"/>
      <c r="BE2399" s="20"/>
      <c r="BF2399" s="19"/>
      <c r="BG2399" s="19"/>
      <c r="BH2399" s="20"/>
      <c r="BI2399" s="20"/>
      <c r="BJ2399" s="19"/>
      <c r="BK2399" s="19"/>
      <c r="BL2399" s="20"/>
      <c r="BM2399" s="20"/>
      <c r="BN2399" s="19"/>
      <c r="BO2399" s="19"/>
      <c r="BP2399" s="20"/>
      <c r="BQ2399" s="20"/>
      <c r="BT2399" s="20"/>
      <c r="BU2399" s="20"/>
      <c r="BX2399" s="20"/>
      <c r="BY2399" s="20"/>
      <c r="CB2399" s="20"/>
      <c r="CC2399" s="20"/>
      <c r="CF2399" s="20"/>
      <c r="CG2399" s="20"/>
      <c r="CJ2399" s="20"/>
      <c r="CK2399" s="20"/>
      <c r="CN2399" s="20"/>
      <c r="CO2399" s="20"/>
      <c r="CP2399" s="19"/>
      <c r="CQ2399" s="19"/>
      <c r="CR2399" s="20"/>
      <c r="CS2399" s="20"/>
      <c r="CT2399" s="19"/>
      <c r="CU2399" s="19"/>
      <c r="CV2399" s="20"/>
      <c r="CW2399" s="20"/>
      <c r="CX2399" s="96"/>
      <c r="CY2399" s="96"/>
      <c r="CZ2399" s="20"/>
      <c r="DA2399" s="20"/>
      <c r="DB2399" s="96"/>
      <c r="DC2399" s="96"/>
      <c r="DD2399" s="20"/>
      <c r="DE2399" s="20"/>
      <c r="DF2399" s="96"/>
      <c r="DG2399" s="96"/>
      <c r="DH2399" s="20"/>
      <c r="DI2399" s="20"/>
      <c r="DJ2399" s="96"/>
      <c r="DK2399" s="96"/>
      <c r="DL2399" s="20"/>
      <c r="DM2399" s="20"/>
      <c r="DN2399" s="96"/>
      <c r="DO2399" s="96"/>
      <c r="DP2399" s="20"/>
      <c r="DQ2399" s="20"/>
      <c r="DR2399" s="96"/>
      <c r="DS2399" s="96"/>
      <c r="DT2399" s="20"/>
      <c r="DU2399" s="20"/>
      <c r="DV2399" s="96"/>
      <c r="DW2399" s="96"/>
      <c r="DX2399" s="20"/>
      <c r="DY2399" s="20"/>
      <c r="DZ2399" s="56"/>
      <c r="EA2399" s="57"/>
    </row>
    <row r="2400" spans="1:131" s="18" customFormat="1" ht="19.5" customHeight="1" x14ac:dyDescent="0.25">
      <c r="A2400" s="18">
        <v>1679</v>
      </c>
      <c r="B2400" s="17" t="s">
        <v>4906</v>
      </c>
      <c r="C2400" s="18" t="s">
        <v>10382</v>
      </c>
      <c r="D2400" s="19">
        <v>44413</v>
      </c>
      <c r="G2400" s="19"/>
      <c r="J2400" s="130"/>
      <c r="K2400" s="130"/>
      <c r="L2400" s="130"/>
      <c r="R2400" s="20"/>
      <c r="S2400" s="20"/>
      <c r="T2400" s="20"/>
      <c r="U2400" s="20"/>
      <c r="V2400" s="20"/>
      <c r="W2400" s="20"/>
      <c r="X2400" s="20"/>
      <c r="Y2400" s="20"/>
      <c r="Z2400" s="20"/>
      <c r="AA2400" s="20"/>
      <c r="AB2400" s="20"/>
      <c r="AC2400" s="20"/>
      <c r="AD2400" s="20"/>
      <c r="AE2400" s="20"/>
      <c r="AF2400" s="80"/>
      <c r="AG2400" s="46"/>
      <c r="AH2400" s="19"/>
      <c r="AI2400" s="19"/>
      <c r="AJ2400" s="20"/>
      <c r="AK2400" s="20"/>
      <c r="AL2400" s="19"/>
      <c r="AM2400" s="19"/>
      <c r="AN2400" s="20"/>
      <c r="AO2400" s="20"/>
      <c r="AP2400" s="19"/>
      <c r="AQ2400" s="19"/>
      <c r="AR2400" s="20"/>
      <c r="AS2400" s="20"/>
      <c r="AT2400" s="19"/>
      <c r="AU2400" s="19"/>
      <c r="AV2400" s="20"/>
      <c r="AW2400" s="20"/>
      <c r="AX2400" s="19"/>
      <c r="AY2400" s="19"/>
      <c r="AZ2400" s="20"/>
      <c r="BA2400" s="20"/>
      <c r="BB2400" s="19"/>
      <c r="BC2400" s="19"/>
      <c r="BD2400" s="20"/>
      <c r="BE2400" s="20"/>
      <c r="BF2400" s="19"/>
      <c r="BG2400" s="19"/>
      <c r="BH2400" s="20"/>
      <c r="BI2400" s="20"/>
      <c r="BJ2400" s="19"/>
      <c r="BK2400" s="19"/>
      <c r="BL2400" s="20"/>
      <c r="BM2400" s="20"/>
      <c r="BN2400" s="19"/>
      <c r="BO2400" s="19"/>
      <c r="BP2400" s="20"/>
      <c r="BQ2400" s="20"/>
      <c r="BT2400" s="20"/>
      <c r="BU2400" s="20"/>
      <c r="BX2400" s="20"/>
      <c r="BY2400" s="20"/>
      <c r="CB2400" s="20"/>
      <c r="CC2400" s="20"/>
      <c r="CF2400" s="20"/>
      <c r="CG2400" s="20"/>
      <c r="CJ2400" s="20"/>
      <c r="CK2400" s="20"/>
      <c r="CN2400" s="20"/>
      <c r="CO2400" s="20"/>
      <c r="CP2400" s="19"/>
      <c r="CQ2400" s="19"/>
      <c r="CR2400" s="20"/>
      <c r="CS2400" s="20"/>
      <c r="CT2400" s="19"/>
      <c r="CU2400" s="19"/>
      <c r="CV2400" s="20"/>
      <c r="CW2400" s="20"/>
      <c r="CX2400" s="96"/>
      <c r="CY2400" s="96"/>
      <c r="CZ2400" s="20"/>
      <c r="DA2400" s="20"/>
      <c r="DB2400" s="96"/>
      <c r="DC2400" s="96"/>
      <c r="DD2400" s="20"/>
      <c r="DE2400" s="20"/>
      <c r="DF2400" s="96"/>
      <c r="DG2400" s="96"/>
      <c r="DH2400" s="20"/>
      <c r="DI2400" s="20"/>
      <c r="DJ2400" s="96"/>
      <c r="DK2400" s="96"/>
      <c r="DL2400" s="20"/>
      <c r="DM2400" s="20"/>
      <c r="DN2400" s="96"/>
      <c r="DO2400" s="96"/>
      <c r="DP2400" s="20"/>
      <c r="DQ2400" s="20"/>
      <c r="DR2400" s="96"/>
      <c r="DS2400" s="96"/>
      <c r="DT2400" s="20"/>
      <c r="DU2400" s="20"/>
      <c r="DV2400" s="96"/>
      <c r="DW2400" s="96"/>
      <c r="DX2400" s="20"/>
      <c r="DY2400" s="20"/>
      <c r="DZ2400" s="56"/>
      <c r="EA2400" s="57"/>
    </row>
    <row r="2401" spans="1:131" ht="19.5" customHeight="1" x14ac:dyDescent="0.25">
      <c r="A2401" s="9">
        <v>1680</v>
      </c>
      <c r="B2401" s="10" t="s">
        <v>4908</v>
      </c>
      <c r="C2401" s="9" t="s">
        <v>4909</v>
      </c>
      <c r="E2401" s="9" t="s">
        <v>4679</v>
      </c>
      <c r="F2401" s="9" t="s">
        <v>4680</v>
      </c>
      <c r="H2401" s="9" t="s">
        <v>202</v>
      </c>
      <c r="I2401" s="9" t="s">
        <v>25</v>
      </c>
      <c r="J2401" s="129">
        <v>42671</v>
      </c>
      <c r="K2401" s="129">
        <v>42634</v>
      </c>
      <c r="L2401" s="129">
        <v>43100</v>
      </c>
      <c r="O2401" s="9">
        <v>28</v>
      </c>
      <c r="Q2401" s="9" t="s">
        <v>54</v>
      </c>
      <c r="R2401" s="13">
        <v>5000000</v>
      </c>
      <c r="S2401" s="13">
        <v>5000000</v>
      </c>
      <c r="T2401" s="13">
        <v>5000000</v>
      </c>
      <c r="U2401" s="13">
        <v>1250000</v>
      </c>
      <c r="AF2401" s="51">
        <f t="shared" si="33"/>
        <v>0</v>
      </c>
      <c r="AH2401" s="11">
        <v>42671</v>
      </c>
      <c r="AI2401" s="11">
        <v>42840</v>
      </c>
      <c r="AJ2401" s="13">
        <v>4999835</v>
      </c>
      <c r="AK2401" s="13">
        <v>1249959</v>
      </c>
    </row>
    <row r="2402" spans="1:131" s="18" customFormat="1" ht="19.5" customHeight="1" x14ac:dyDescent="0.25">
      <c r="A2402" s="18">
        <v>1680</v>
      </c>
      <c r="B2402" s="17" t="s">
        <v>4908</v>
      </c>
      <c r="C2402" s="18" t="s">
        <v>4909</v>
      </c>
      <c r="D2402" s="19">
        <v>42822</v>
      </c>
      <c r="G2402" s="19"/>
      <c r="J2402" s="130"/>
      <c r="K2402" s="130"/>
      <c r="L2402" s="130">
        <v>42840</v>
      </c>
      <c r="R2402" s="20"/>
      <c r="S2402" s="20"/>
      <c r="T2402" s="20"/>
      <c r="U2402" s="20"/>
      <c r="V2402" s="20"/>
      <c r="W2402" s="20"/>
      <c r="X2402" s="20"/>
      <c r="Y2402" s="20"/>
      <c r="Z2402" s="20"/>
      <c r="AA2402" s="20"/>
      <c r="AB2402" s="20"/>
      <c r="AC2402" s="20"/>
      <c r="AD2402" s="20"/>
      <c r="AE2402" s="20"/>
      <c r="AF2402" s="80"/>
      <c r="AG2402" s="46"/>
      <c r="AH2402" s="19"/>
      <c r="AI2402" s="19"/>
      <c r="AJ2402" s="20"/>
      <c r="AK2402" s="20"/>
      <c r="AL2402" s="19"/>
      <c r="AM2402" s="19"/>
      <c r="AN2402" s="20"/>
      <c r="AO2402" s="20"/>
      <c r="AP2402" s="19"/>
      <c r="AQ2402" s="19"/>
      <c r="AR2402" s="20"/>
      <c r="AS2402" s="20"/>
      <c r="AT2402" s="19"/>
      <c r="AU2402" s="19"/>
      <c r="AV2402" s="20"/>
      <c r="AW2402" s="20"/>
      <c r="AX2402" s="19"/>
      <c r="AY2402" s="19"/>
      <c r="AZ2402" s="20"/>
      <c r="BA2402" s="20"/>
      <c r="BB2402" s="19"/>
      <c r="BC2402" s="19"/>
      <c r="BD2402" s="20"/>
      <c r="BE2402" s="20"/>
      <c r="BF2402" s="19"/>
      <c r="BG2402" s="19"/>
      <c r="BH2402" s="20"/>
      <c r="BI2402" s="20"/>
      <c r="BJ2402" s="19"/>
      <c r="BK2402" s="19"/>
      <c r="BL2402" s="20"/>
      <c r="BM2402" s="20"/>
      <c r="BN2402" s="19"/>
      <c r="BO2402" s="19"/>
      <c r="BP2402" s="20"/>
      <c r="BQ2402" s="20"/>
      <c r="BT2402" s="20"/>
      <c r="BU2402" s="20"/>
      <c r="BX2402" s="20"/>
      <c r="BY2402" s="20"/>
      <c r="CB2402" s="20"/>
      <c r="CC2402" s="20"/>
      <c r="CF2402" s="20"/>
      <c r="CG2402" s="20"/>
      <c r="CJ2402" s="20"/>
      <c r="CK2402" s="20"/>
      <c r="CN2402" s="20"/>
      <c r="CO2402" s="20"/>
      <c r="CP2402" s="19"/>
      <c r="CQ2402" s="19"/>
      <c r="CR2402" s="20"/>
      <c r="CS2402" s="20"/>
      <c r="CT2402" s="19"/>
      <c r="CU2402" s="19"/>
      <c r="CV2402" s="20"/>
      <c r="CW2402" s="20"/>
      <c r="CX2402" s="96"/>
      <c r="CY2402" s="96"/>
      <c r="CZ2402" s="20"/>
      <c r="DA2402" s="20"/>
      <c r="DB2402" s="96"/>
      <c r="DC2402" s="96"/>
      <c r="DD2402" s="20"/>
      <c r="DE2402" s="20"/>
      <c r="DF2402" s="96"/>
      <c r="DG2402" s="96"/>
      <c r="DH2402" s="20"/>
      <c r="DI2402" s="20"/>
      <c r="DJ2402" s="96"/>
      <c r="DK2402" s="96"/>
      <c r="DL2402" s="20"/>
      <c r="DM2402" s="20"/>
      <c r="DN2402" s="96"/>
      <c r="DO2402" s="96"/>
      <c r="DP2402" s="20"/>
      <c r="DQ2402" s="20"/>
      <c r="DR2402" s="96"/>
      <c r="DS2402" s="96"/>
      <c r="DT2402" s="20"/>
      <c r="DU2402" s="20"/>
      <c r="DV2402" s="96"/>
      <c r="DW2402" s="96"/>
      <c r="DX2402" s="20"/>
      <c r="DY2402" s="20"/>
      <c r="DZ2402" s="56"/>
      <c r="EA2402" s="57"/>
    </row>
    <row r="2403" spans="1:131" s="18" customFormat="1" ht="39" customHeight="1" x14ac:dyDescent="0.25">
      <c r="A2403" s="18">
        <v>1680</v>
      </c>
      <c r="B2403" s="17" t="s">
        <v>4908</v>
      </c>
      <c r="C2403" s="18" t="s">
        <v>9744</v>
      </c>
      <c r="D2403" s="19">
        <v>44176</v>
      </c>
      <c r="G2403" s="19"/>
      <c r="J2403" s="130"/>
      <c r="K2403" s="130"/>
      <c r="L2403" s="130"/>
      <c r="R2403" s="20"/>
      <c r="S2403" s="20"/>
      <c r="T2403" s="20"/>
      <c r="U2403" s="20"/>
      <c r="V2403" s="20"/>
      <c r="W2403" s="20"/>
      <c r="X2403" s="20"/>
      <c r="Y2403" s="20"/>
      <c r="Z2403" s="20"/>
      <c r="AA2403" s="20"/>
      <c r="AB2403" s="20"/>
      <c r="AC2403" s="20"/>
      <c r="AD2403" s="20"/>
      <c r="AE2403" s="20"/>
      <c r="AF2403" s="80"/>
      <c r="AG2403" s="46"/>
      <c r="AH2403" s="19"/>
      <c r="AI2403" s="19"/>
      <c r="AJ2403" s="20"/>
      <c r="AK2403" s="20"/>
      <c r="AL2403" s="19"/>
      <c r="AM2403" s="19"/>
      <c r="AN2403" s="20"/>
      <c r="AO2403" s="20"/>
      <c r="AP2403" s="19"/>
      <c r="AQ2403" s="19"/>
      <c r="AR2403" s="20"/>
      <c r="AS2403" s="20"/>
      <c r="AT2403" s="19"/>
      <c r="AU2403" s="19"/>
      <c r="AV2403" s="20"/>
      <c r="AW2403" s="20"/>
      <c r="AX2403" s="19"/>
      <c r="AY2403" s="19"/>
      <c r="AZ2403" s="20"/>
      <c r="BA2403" s="20"/>
      <c r="BB2403" s="19"/>
      <c r="BC2403" s="19"/>
      <c r="BD2403" s="20"/>
      <c r="BE2403" s="20"/>
      <c r="BF2403" s="19"/>
      <c r="BG2403" s="19"/>
      <c r="BH2403" s="20"/>
      <c r="BI2403" s="20"/>
      <c r="BJ2403" s="19"/>
      <c r="BK2403" s="19"/>
      <c r="BL2403" s="20"/>
      <c r="BM2403" s="20"/>
      <c r="BN2403" s="19"/>
      <c r="BO2403" s="19"/>
      <c r="BP2403" s="20"/>
      <c r="BQ2403" s="20"/>
      <c r="BT2403" s="20"/>
      <c r="BU2403" s="20"/>
      <c r="BX2403" s="20"/>
      <c r="BY2403" s="20"/>
      <c r="CB2403" s="20"/>
      <c r="CC2403" s="20"/>
      <c r="CF2403" s="20"/>
      <c r="CG2403" s="20"/>
      <c r="CJ2403" s="20"/>
      <c r="CK2403" s="20"/>
      <c r="CN2403" s="20"/>
      <c r="CO2403" s="20"/>
      <c r="CP2403" s="19"/>
      <c r="CQ2403" s="19"/>
      <c r="CR2403" s="20"/>
      <c r="CS2403" s="20"/>
      <c r="CT2403" s="19"/>
      <c r="CU2403" s="19"/>
      <c r="CV2403" s="20"/>
      <c r="CW2403" s="20"/>
      <c r="CX2403" s="96"/>
      <c r="CY2403" s="96"/>
      <c r="CZ2403" s="20"/>
      <c r="DA2403" s="20"/>
      <c r="DB2403" s="96"/>
      <c r="DC2403" s="96"/>
      <c r="DD2403" s="20"/>
      <c r="DE2403" s="20"/>
      <c r="DF2403" s="96"/>
      <c r="DG2403" s="96"/>
      <c r="DH2403" s="20"/>
      <c r="DI2403" s="20"/>
      <c r="DJ2403" s="96"/>
      <c r="DK2403" s="96"/>
      <c r="DL2403" s="20"/>
      <c r="DM2403" s="20"/>
      <c r="DN2403" s="96"/>
      <c r="DO2403" s="96"/>
      <c r="DP2403" s="20"/>
      <c r="DQ2403" s="20"/>
      <c r="DR2403" s="96"/>
      <c r="DS2403" s="96"/>
      <c r="DT2403" s="20"/>
      <c r="DU2403" s="20"/>
      <c r="DV2403" s="96"/>
      <c r="DW2403" s="96"/>
      <c r="DX2403" s="20"/>
      <c r="DY2403" s="20"/>
      <c r="DZ2403" s="56"/>
      <c r="EA2403" s="57"/>
    </row>
    <row r="2404" spans="1:131" ht="19.5" customHeight="1" x14ac:dyDescent="0.25">
      <c r="A2404" s="9">
        <v>1681</v>
      </c>
      <c r="B2404" s="10" t="s">
        <v>4910</v>
      </c>
      <c r="C2404" s="9" t="s">
        <v>4911</v>
      </c>
      <c r="E2404" s="9" t="s">
        <v>401</v>
      </c>
      <c r="F2404" s="9" t="s">
        <v>3663</v>
      </c>
      <c r="H2404" s="9" t="s">
        <v>202</v>
      </c>
      <c r="I2404" s="9" t="s">
        <v>25</v>
      </c>
      <c r="J2404" s="129">
        <v>42704</v>
      </c>
      <c r="K2404" s="129">
        <v>42475</v>
      </c>
      <c r="L2404" s="129">
        <v>42808</v>
      </c>
      <c r="O2404" s="9">
        <v>26</v>
      </c>
      <c r="Q2404" s="9" t="s">
        <v>54</v>
      </c>
      <c r="R2404" s="13">
        <v>3500000</v>
      </c>
      <c r="S2404" s="13">
        <v>3500000</v>
      </c>
      <c r="T2404" s="13">
        <v>3500000</v>
      </c>
      <c r="U2404" s="13">
        <v>875000</v>
      </c>
      <c r="AF2404" s="51">
        <f t="shared" si="33"/>
        <v>0</v>
      </c>
      <c r="AH2404" s="11">
        <v>42475</v>
      </c>
      <c r="AI2404" s="11">
        <v>42808</v>
      </c>
      <c r="AJ2404" s="13">
        <v>3464035</v>
      </c>
      <c r="AK2404" s="13">
        <v>866009</v>
      </c>
    </row>
    <row r="2405" spans="1:131" ht="19.5" customHeight="1" x14ac:dyDescent="0.25">
      <c r="A2405" s="9">
        <v>1682</v>
      </c>
      <c r="B2405" s="10" t="s">
        <v>4912</v>
      </c>
      <c r="C2405" s="9" t="s">
        <v>4913</v>
      </c>
      <c r="E2405" s="9" t="s">
        <v>6295</v>
      </c>
      <c r="F2405" s="9" t="s">
        <v>6294</v>
      </c>
      <c r="H2405" s="9" t="s">
        <v>202</v>
      </c>
      <c r="I2405" s="9" t="s">
        <v>28</v>
      </c>
      <c r="J2405" s="129">
        <v>42856</v>
      </c>
      <c r="K2405" s="129">
        <v>42564</v>
      </c>
      <c r="L2405" s="129">
        <v>42944</v>
      </c>
      <c r="O2405" s="9">
        <v>28</v>
      </c>
      <c r="Q2405" s="9" t="s">
        <v>54</v>
      </c>
      <c r="R2405" s="13">
        <v>10800000</v>
      </c>
      <c r="S2405" s="13">
        <v>10800000</v>
      </c>
      <c r="T2405" s="13">
        <v>10800000</v>
      </c>
      <c r="U2405" s="13">
        <v>2700000</v>
      </c>
      <c r="AF2405" s="51">
        <f t="shared" si="33"/>
        <v>0</v>
      </c>
      <c r="AG2405" s="45">
        <v>6800000</v>
      </c>
      <c r="AH2405" s="11">
        <v>42564</v>
      </c>
      <c r="AI2405" s="11">
        <v>42944</v>
      </c>
      <c r="AJ2405" s="13">
        <v>11139002</v>
      </c>
      <c r="AK2405" s="13">
        <v>2700000</v>
      </c>
    </row>
    <row r="2406" spans="1:131" ht="19.5" customHeight="1" x14ac:dyDescent="0.25">
      <c r="A2406" s="9">
        <v>1683</v>
      </c>
      <c r="B2406" s="10" t="s">
        <v>4914</v>
      </c>
      <c r="C2406" s="9" t="s">
        <v>4915</v>
      </c>
      <c r="E2406" s="9" t="s">
        <v>4916</v>
      </c>
      <c r="F2406" s="9" t="s">
        <v>4917</v>
      </c>
      <c r="H2406" s="9" t="s">
        <v>202</v>
      </c>
      <c r="I2406" s="9" t="s">
        <v>35</v>
      </c>
      <c r="J2406" s="129">
        <v>42581</v>
      </c>
      <c r="K2406" s="129">
        <v>42551</v>
      </c>
      <c r="L2406" s="129">
        <v>42674</v>
      </c>
      <c r="O2406" s="9">
        <v>30</v>
      </c>
      <c r="Q2406" s="9" t="s">
        <v>54</v>
      </c>
      <c r="R2406" s="13">
        <v>9000000</v>
      </c>
      <c r="S2406" s="13">
        <v>9000000</v>
      </c>
      <c r="T2406" s="13">
        <v>9000000</v>
      </c>
      <c r="U2406" s="13">
        <v>2250000</v>
      </c>
      <c r="AF2406" s="51">
        <f t="shared" si="33"/>
        <v>0</v>
      </c>
      <c r="AH2406" s="11">
        <v>42551</v>
      </c>
      <c r="AI2406" s="11">
        <v>42674</v>
      </c>
      <c r="AJ2406" s="13">
        <v>5911440</v>
      </c>
      <c r="AK2406" s="13">
        <v>1477860</v>
      </c>
    </row>
    <row r="2407" spans="1:131" ht="19.5" customHeight="1" x14ac:dyDescent="0.25">
      <c r="A2407" s="9">
        <v>1684</v>
      </c>
      <c r="B2407" s="10" t="s">
        <v>4918</v>
      </c>
      <c r="C2407" s="9" t="s">
        <v>4919</v>
      </c>
      <c r="E2407" s="9" t="s">
        <v>4920</v>
      </c>
      <c r="F2407" s="9" t="s">
        <v>4921</v>
      </c>
      <c r="H2407" s="9" t="s">
        <v>202</v>
      </c>
      <c r="I2407" s="9" t="s">
        <v>949</v>
      </c>
      <c r="J2407" s="129">
        <v>42667</v>
      </c>
      <c r="K2407" s="129">
        <v>42571</v>
      </c>
      <c r="L2407" s="129">
        <v>43069</v>
      </c>
      <c r="O2407" s="9">
        <v>29</v>
      </c>
      <c r="Q2407" s="9" t="s">
        <v>54</v>
      </c>
      <c r="R2407" s="13">
        <v>160000000</v>
      </c>
      <c r="S2407" s="13">
        <v>160000000</v>
      </c>
      <c r="T2407" s="13">
        <v>160000000</v>
      </c>
      <c r="U2407" s="13">
        <v>40000000</v>
      </c>
      <c r="AF2407" s="51">
        <f t="shared" si="33"/>
        <v>0</v>
      </c>
      <c r="AG2407" s="45">
        <v>12000000</v>
      </c>
      <c r="AH2407" s="11">
        <v>42571</v>
      </c>
      <c r="AI2407" s="11">
        <v>42674</v>
      </c>
      <c r="AJ2407" s="13">
        <v>44627676</v>
      </c>
      <c r="AK2407" s="13">
        <v>11156919</v>
      </c>
      <c r="AL2407" s="11">
        <v>42675</v>
      </c>
      <c r="AM2407" s="11">
        <v>42704</v>
      </c>
      <c r="AN2407" s="13">
        <v>29026915</v>
      </c>
      <c r="AO2407" s="13">
        <v>7256729</v>
      </c>
      <c r="AP2407" s="11">
        <v>42705</v>
      </c>
      <c r="AQ2407" s="11">
        <v>42735</v>
      </c>
      <c r="AR2407" s="13">
        <v>32500266</v>
      </c>
      <c r="AS2407" s="13">
        <v>8125067</v>
      </c>
      <c r="AT2407" s="11">
        <v>42736</v>
      </c>
      <c r="AU2407" s="11">
        <v>42766</v>
      </c>
      <c r="AV2407" s="13">
        <v>2896583</v>
      </c>
      <c r="AW2407" s="13">
        <v>724146</v>
      </c>
      <c r="AX2407" s="11">
        <v>42767</v>
      </c>
      <c r="AY2407" s="11">
        <v>42794</v>
      </c>
      <c r="AZ2407" s="13">
        <v>14370330</v>
      </c>
      <c r="BA2407" s="13">
        <v>3592583</v>
      </c>
      <c r="BB2407" s="11">
        <v>42795</v>
      </c>
      <c r="BC2407" s="11">
        <v>42825</v>
      </c>
      <c r="BD2407" s="13">
        <v>14686950</v>
      </c>
      <c r="BE2407" s="13">
        <v>3671738</v>
      </c>
      <c r="BF2407" s="11">
        <v>42826</v>
      </c>
      <c r="BG2407" s="11">
        <v>42886</v>
      </c>
      <c r="BH2407" s="13">
        <v>1043048</v>
      </c>
      <c r="BI2407" s="13">
        <v>260762</v>
      </c>
      <c r="BJ2407" s="11">
        <v>42887</v>
      </c>
      <c r="BK2407" s="11">
        <v>42916</v>
      </c>
      <c r="BL2407" s="13">
        <v>16671272</v>
      </c>
      <c r="BM2407" s="13">
        <v>4167818</v>
      </c>
      <c r="BN2407" s="11">
        <v>42571</v>
      </c>
      <c r="BO2407" s="11">
        <v>42916</v>
      </c>
      <c r="BP2407" s="13">
        <v>159971363</v>
      </c>
      <c r="BQ2407" s="13">
        <v>1037079</v>
      </c>
      <c r="DZ2407" s="54">
        <v>159971363</v>
      </c>
      <c r="EA2407" s="55">
        <v>39992841</v>
      </c>
    </row>
    <row r="2408" spans="1:131" ht="19.5" customHeight="1" x14ac:dyDescent="0.25">
      <c r="A2408" s="9">
        <v>1685</v>
      </c>
      <c r="B2408" s="10" t="s">
        <v>4927</v>
      </c>
      <c r="C2408" s="9" t="s">
        <v>4924</v>
      </c>
      <c r="E2408" s="9" t="s">
        <v>4925</v>
      </c>
      <c r="F2408" s="9" t="s">
        <v>4926</v>
      </c>
      <c r="H2408" s="9" t="s">
        <v>906</v>
      </c>
      <c r="I2408" s="9" t="s">
        <v>25</v>
      </c>
      <c r="M2408" s="9" t="s">
        <v>20</v>
      </c>
      <c r="O2408" s="9">
        <v>26</v>
      </c>
      <c r="AF2408" s="51">
        <f t="shared" si="33"/>
        <v>0</v>
      </c>
    </row>
    <row r="2409" spans="1:131" ht="19.5" customHeight="1" x14ac:dyDescent="0.25">
      <c r="A2409" s="9">
        <v>1686</v>
      </c>
      <c r="B2409" s="10" t="s">
        <v>4928</v>
      </c>
      <c r="C2409" s="9" t="s">
        <v>4929</v>
      </c>
      <c r="E2409" s="9" t="s">
        <v>4925</v>
      </c>
      <c r="F2409" s="9" t="s">
        <v>4926</v>
      </c>
      <c r="H2409" s="9" t="s">
        <v>906</v>
      </c>
      <c r="I2409" s="9" t="s">
        <v>25</v>
      </c>
      <c r="M2409" s="9" t="s">
        <v>20</v>
      </c>
      <c r="O2409" s="9">
        <v>28</v>
      </c>
      <c r="AF2409" s="51">
        <f t="shared" si="33"/>
        <v>0</v>
      </c>
    </row>
    <row r="2410" spans="1:131" ht="19.5" customHeight="1" x14ac:dyDescent="0.25">
      <c r="A2410" s="9">
        <v>1687</v>
      </c>
      <c r="B2410" s="10" t="s">
        <v>4930</v>
      </c>
      <c r="C2410" s="9" t="s">
        <v>4931</v>
      </c>
      <c r="E2410" s="9" t="s">
        <v>4953</v>
      </c>
      <c r="F2410" s="9" t="s">
        <v>4926</v>
      </c>
      <c r="H2410" s="9" t="s">
        <v>906</v>
      </c>
      <c r="I2410" s="9" t="s">
        <v>25</v>
      </c>
      <c r="M2410" s="9" t="s">
        <v>20</v>
      </c>
      <c r="O2410" s="9">
        <v>27</v>
      </c>
      <c r="AF2410" s="51">
        <f t="shared" si="33"/>
        <v>0</v>
      </c>
    </row>
    <row r="2411" spans="1:131" ht="19.5" customHeight="1" x14ac:dyDescent="0.25">
      <c r="A2411" s="9">
        <v>1688</v>
      </c>
      <c r="B2411" s="10" t="s">
        <v>4934</v>
      </c>
      <c r="C2411" s="9" t="s">
        <v>4932</v>
      </c>
      <c r="E2411" s="9" t="s">
        <v>3286</v>
      </c>
      <c r="F2411" s="9" t="s">
        <v>3287</v>
      </c>
      <c r="H2411" s="9" t="s">
        <v>906</v>
      </c>
      <c r="I2411" s="9" t="s">
        <v>25</v>
      </c>
      <c r="M2411" s="9" t="s">
        <v>20</v>
      </c>
      <c r="O2411" s="9">
        <v>27</v>
      </c>
      <c r="AF2411" s="51">
        <f t="shared" si="33"/>
        <v>0</v>
      </c>
    </row>
    <row r="2412" spans="1:131" ht="19.5" customHeight="1" x14ac:dyDescent="0.25">
      <c r="A2412" s="9">
        <v>1689</v>
      </c>
      <c r="B2412" s="10" t="s">
        <v>4933</v>
      </c>
      <c r="C2412" s="9" t="s">
        <v>4935</v>
      </c>
      <c r="E2412" s="9" t="s">
        <v>3286</v>
      </c>
      <c r="F2412" s="9" t="s">
        <v>3287</v>
      </c>
      <c r="H2412" s="9" t="s">
        <v>906</v>
      </c>
      <c r="I2412" s="9" t="s">
        <v>25</v>
      </c>
      <c r="M2412" s="9" t="s">
        <v>20</v>
      </c>
      <c r="O2412" s="9">
        <v>27</v>
      </c>
      <c r="AF2412" s="51">
        <f t="shared" si="33"/>
        <v>0</v>
      </c>
    </row>
    <row r="2413" spans="1:131" ht="19.5" customHeight="1" x14ac:dyDescent="0.25">
      <c r="A2413" s="9">
        <v>1690</v>
      </c>
      <c r="B2413" s="10" t="s">
        <v>4936</v>
      </c>
      <c r="C2413" s="9" t="s">
        <v>4937</v>
      </c>
      <c r="E2413" s="9" t="s">
        <v>4212</v>
      </c>
      <c r="F2413" s="9" t="s">
        <v>4938</v>
      </c>
      <c r="H2413" s="9" t="s">
        <v>202</v>
      </c>
      <c r="I2413" s="9" t="s">
        <v>28</v>
      </c>
      <c r="J2413" s="129">
        <v>42684</v>
      </c>
      <c r="K2413" s="129">
        <v>42467</v>
      </c>
      <c r="L2413" s="129">
        <v>42931</v>
      </c>
      <c r="M2413" s="9" t="s">
        <v>20</v>
      </c>
      <c r="O2413" s="9">
        <v>31</v>
      </c>
      <c r="Q2413" s="9" t="s">
        <v>54</v>
      </c>
      <c r="R2413" s="13">
        <v>12300000</v>
      </c>
      <c r="S2413" s="13">
        <v>12300000</v>
      </c>
      <c r="T2413" s="13">
        <v>12300000</v>
      </c>
      <c r="U2413" s="13">
        <v>3075000</v>
      </c>
      <c r="AF2413" s="51">
        <f t="shared" si="33"/>
        <v>0</v>
      </c>
      <c r="AH2413" s="11">
        <v>42475</v>
      </c>
      <c r="AI2413" s="11">
        <v>42931</v>
      </c>
      <c r="AJ2413" s="13">
        <v>12300000</v>
      </c>
      <c r="AK2413" s="13">
        <v>3075000</v>
      </c>
    </row>
    <row r="2414" spans="1:131" ht="19.5" customHeight="1" x14ac:dyDescent="0.25">
      <c r="A2414" s="9">
        <v>1691</v>
      </c>
      <c r="B2414" s="10" t="s">
        <v>4939</v>
      </c>
      <c r="C2414" s="9" t="s">
        <v>6764</v>
      </c>
      <c r="E2414" s="9" t="s">
        <v>6291</v>
      </c>
      <c r="F2414" s="9" t="s">
        <v>2305</v>
      </c>
      <c r="H2414" s="9" t="s">
        <v>202</v>
      </c>
      <c r="I2414" s="9" t="s">
        <v>4464</v>
      </c>
      <c r="J2414" s="129">
        <v>42807</v>
      </c>
      <c r="K2414" s="129">
        <v>42569</v>
      </c>
      <c r="L2414" s="129">
        <v>43373</v>
      </c>
      <c r="O2414" s="9">
        <v>23</v>
      </c>
      <c r="Q2414" s="9" t="s">
        <v>61</v>
      </c>
      <c r="S2414" s="13">
        <v>20880042066</v>
      </c>
      <c r="T2414" s="13">
        <v>20880042066</v>
      </c>
      <c r="U2414" s="13">
        <v>5220010517</v>
      </c>
      <c r="AF2414" s="51">
        <f t="shared" si="33"/>
        <v>0</v>
      </c>
      <c r="AH2414" s="11">
        <v>42569</v>
      </c>
      <c r="AI2414" s="11">
        <v>42735</v>
      </c>
      <c r="AJ2414" s="13">
        <v>560528974</v>
      </c>
      <c r="AK2414" s="13">
        <v>140132244</v>
      </c>
      <c r="AL2414" s="11">
        <v>42736</v>
      </c>
      <c r="AM2414" s="11">
        <v>42825</v>
      </c>
      <c r="AN2414" s="13">
        <v>3034114934</v>
      </c>
      <c r="AO2414" s="13">
        <v>758528734</v>
      </c>
      <c r="AP2414" s="11">
        <v>42826</v>
      </c>
      <c r="AQ2414" s="11">
        <v>42916</v>
      </c>
      <c r="AR2414" s="13">
        <v>5244974749</v>
      </c>
      <c r="AS2414" s="13">
        <v>1311243687</v>
      </c>
      <c r="AT2414" s="11">
        <v>42917</v>
      </c>
      <c r="AU2414" s="11">
        <v>43008</v>
      </c>
      <c r="AV2414" s="13">
        <v>6884345340</v>
      </c>
      <c r="AW2414" s="13">
        <v>1721086335</v>
      </c>
      <c r="AX2414" s="11">
        <v>43009</v>
      </c>
      <c r="AY2414" s="11">
        <v>43100</v>
      </c>
      <c r="AZ2414" s="13">
        <v>3262606164</v>
      </c>
      <c r="BA2414" s="13">
        <v>815651541</v>
      </c>
      <c r="BB2414" s="11">
        <v>43101</v>
      </c>
      <c r="BC2414" s="11">
        <v>43185</v>
      </c>
      <c r="BD2414" s="13">
        <v>748648454</v>
      </c>
      <c r="BE2414" s="13">
        <v>187162114</v>
      </c>
      <c r="BF2414" s="11">
        <v>42569</v>
      </c>
      <c r="BG2414" s="11">
        <v>43185</v>
      </c>
      <c r="BH2414" s="13">
        <v>21685860880</v>
      </c>
      <c r="BI2414" s="13">
        <v>487660565</v>
      </c>
      <c r="DZ2414" s="54">
        <v>21685860880</v>
      </c>
      <c r="EA2414" s="55">
        <v>5421465220</v>
      </c>
    </row>
    <row r="2415" spans="1:131" s="18" customFormat="1" ht="19.5" customHeight="1" x14ac:dyDescent="0.25">
      <c r="A2415" s="18">
        <v>1691</v>
      </c>
      <c r="B2415" s="17" t="s">
        <v>4939</v>
      </c>
      <c r="C2415" s="18" t="s">
        <v>6764</v>
      </c>
      <c r="D2415" s="19">
        <v>43333</v>
      </c>
      <c r="G2415" s="19"/>
      <c r="J2415" s="130"/>
      <c r="K2415" s="130"/>
      <c r="L2415" s="130">
        <v>43185</v>
      </c>
      <c r="R2415" s="20"/>
      <c r="S2415" s="20">
        <v>22000000068</v>
      </c>
      <c r="T2415" s="20">
        <v>22000000068</v>
      </c>
      <c r="U2415" s="20">
        <v>5500000017</v>
      </c>
      <c r="V2415" s="20"/>
      <c r="W2415" s="20"/>
      <c r="X2415" s="20"/>
      <c r="Y2415" s="20"/>
      <c r="Z2415" s="20"/>
      <c r="AA2415" s="20"/>
      <c r="AB2415" s="20"/>
      <c r="AC2415" s="20"/>
      <c r="AD2415" s="20"/>
      <c r="AE2415" s="20"/>
      <c r="AF2415" s="80"/>
      <c r="AG2415" s="46"/>
      <c r="AH2415" s="19"/>
      <c r="AI2415" s="19"/>
      <c r="AJ2415" s="20"/>
      <c r="AK2415" s="20"/>
      <c r="AL2415" s="19"/>
      <c r="AM2415" s="19"/>
      <c r="AN2415" s="20"/>
      <c r="AO2415" s="20"/>
      <c r="AP2415" s="19"/>
      <c r="AQ2415" s="19"/>
      <c r="AR2415" s="20"/>
      <c r="AS2415" s="20"/>
      <c r="AT2415" s="19"/>
      <c r="AU2415" s="19"/>
      <c r="AV2415" s="20"/>
      <c r="AW2415" s="20"/>
      <c r="AX2415" s="19"/>
      <c r="AY2415" s="19"/>
      <c r="AZ2415" s="20"/>
      <c r="BA2415" s="20"/>
      <c r="BB2415" s="19"/>
      <c r="BC2415" s="19"/>
      <c r="BD2415" s="20"/>
      <c r="BE2415" s="20"/>
      <c r="BF2415" s="19"/>
      <c r="BG2415" s="19"/>
      <c r="BH2415" s="20"/>
      <c r="BI2415" s="20"/>
      <c r="BJ2415" s="19"/>
      <c r="BK2415" s="19"/>
      <c r="BL2415" s="20"/>
      <c r="BM2415" s="20"/>
      <c r="BN2415" s="19"/>
      <c r="BO2415" s="19"/>
      <c r="BP2415" s="20"/>
      <c r="BQ2415" s="20"/>
      <c r="BT2415" s="20"/>
      <c r="BU2415" s="20"/>
      <c r="BX2415" s="20"/>
      <c r="BY2415" s="20"/>
      <c r="CB2415" s="20"/>
      <c r="CC2415" s="20"/>
      <c r="CF2415" s="20"/>
      <c r="CG2415" s="20"/>
      <c r="CJ2415" s="20"/>
      <c r="CK2415" s="20"/>
      <c r="CN2415" s="20"/>
      <c r="CO2415" s="20"/>
      <c r="CP2415" s="19"/>
      <c r="CQ2415" s="19"/>
      <c r="CR2415" s="20"/>
      <c r="CS2415" s="20"/>
      <c r="CT2415" s="19"/>
      <c r="CU2415" s="19"/>
      <c r="CV2415" s="20"/>
      <c r="CW2415" s="20"/>
      <c r="CX2415" s="96"/>
      <c r="CY2415" s="96"/>
      <c r="CZ2415" s="20"/>
      <c r="DA2415" s="20"/>
      <c r="DB2415" s="96"/>
      <c r="DC2415" s="96"/>
      <c r="DD2415" s="20"/>
      <c r="DE2415" s="20"/>
      <c r="DF2415" s="96"/>
      <c r="DG2415" s="96"/>
      <c r="DH2415" s="20"/>
      <c r="DI2415" s="20"/>
      <c r="DJ2415" s="96"/>
      <c r="DK2415" s="96"/>
      <c r="DL2415" s="20"/>
      <c r="DM2415" s="20"/>
      <c r="DN2415" s="96"/>
      <c r="DO2415" s="96"/>
      <c r="DP2415" s="20"/>
      <c r="DQ2415" s="20"/>
      <c r="DR2415" s="96"/>
      <c r="DS2415" s="96"/>
      <c r="DT2415" s="20"/>
      <c r="DU2415" s="20"/>
      <c r="DV2415" s="96"/>
      <c r="DW2415" s="96"/>
      <c r="DX2415" s="20"/>
      <c r="DY2415" s="20"/>
      <c r="DZ2415" s="56"/>
      <c r="EA2415" s="57"/>
    </row>
    <row r="2416" spans="1:131" ht="19.5" customHeight="1" x14ac:dyDescent="0.25">
      <c r="A2416" s="9">
        <v>1692</v>
      </c>
      <c r="B2416" s="10" t="s">
        <v>4940</v>
      </c>
      <c r="C2416" s="9" t="s">
        <v>4941</v>
      </c>
      <c r="E2416" s="9" t="s">
        <v>4925</v>
      </c>
      <c r="F2416" s="9" t="s">
        <v>4926</v>
      </c>
      <c r="H2416" s="9" t="s">
        <v>906</v>
      </c>
      <c r="I2416" s="9" t="s">
        <v>25</v>
      </c>
      <c r="M2416" s="9" t="s">
        <v>20</v>
      </c>
      <c r="O2416" s="9">
        <v>25</v>
      </c>
      <c r="AF2416" s="51">
        <f t="shared" si="33"/>
        <v>0</v>
      </c>
    </row>
    <row r="2417" spans="1:131" ht="19.5" customHeight="1" x14ac:dyDescent="0.25">
      <c r="A2417" s="9">
        <v>1693</v>
      </c>
      <c r="B2417" s="10" t="s">
        <v>4942</v>
      </c>
      <c r="C2417" s="9" t="s">
        <v>4943</v>
      </c>
      <c r="E2417" s="9" t="s">
        <v>4953</v>
      </c>
      <c r="F2417" s="9" t="s">
        <v>4926</v>
      </c>
      <c r="H2417" s="9" t="s">
        <v>906</v>
      </c>
      <c r="I2417" s="9" t="s">
        <v>25</v>
      </c>
      <c r="M2417" s="9" t="s">
        <v>20</v>
      </c>
      <c r="O2417" s="9">
        <v>25</v>
      </c>
      <c r="AF2417" s="51">
        <f t="shared" si="33"/>
        <v>0</v>
      </c>
    </row>
    <row r="2418" spans="1:131" ht="19.5" customHeight="1" x14ac:dyDescent="0.25">
      <c r="A2418" s="9">
        <v>1694</v>
      </c>
      <c r="B2418" s="10" t="s">
        <v>4944</v>
      </c>
      <c r="C2418" s="9" t="s">
        <v>4945</v>
      </c>
      <c r="E2418" s="9" t="s">
        <v>4946</v>
      </c>
      <c r="F2418" s="9" t="s">
        <v>4947</v>
      </c>
      <c r="H2418" s="9" t="s">
        <v>906</v>
      </c>
      <c r="I2418" s="9" t="s">
        <v>25</v>
      </c>
      <c r="M2418" s="9" t="s">
        <v>20</v>
      </c>
      <c r="O2418" s="9">
        <v>29</v>
      </c>
      <c r="AF2418" s="51">
        <f t="shared" si="33"/>
        <v>0</v>
      </c>
    </row>
    <row r="2419" spans="1:131" s="18" customFormat="1" ht="19.5" customHeight="1" x14ac:dyDescent="0.25">
      <c r="A2419" s="18">
        <v>1694</v>
      </c>
      <c r="B2419" s="17" t="s">
        <v>4944</v>
      </c>
      <c r="C2419" s="18" t="s">
        <v>6432</v>
      </c>
      <c r="D2419" s="19">
        <v>43227</v>
      </c>
      <c r="G2419" s="19"/>
      <c r="J2419" s="130"/>
      <c r="K2419" s="130"/>
      <c r="L2419" s="130"/>
      <c r="R2419" s="20"/>
      <c r="S2419" s="20"/>
      <c r="T2419" s="20"/>
      <c r="U2419" s="20"/>
      <c r="V2419" s="20"/>
      <c r="W2419" s="20"/>
      <c r="X2419" s="20"/>
      <c r="Y2419" s="20"/>
      <c r="Z2419" s="20"/>
      <c r="AA2419" s="20"/>
      <c r="AB2419" s="20"/>
      <c r="AC2419" s="20"/>
      <c r="AD2419" s="20"/>
      <c r="AE2419" s="20"/>
      <c r="AF2419" s="80"/>
      <c r="AG2419" s="46"/>
      <c r="AH2419" s="19"/>
      <c r="AI2419" s="19"/>
      <c r="AJ2419" s="20"/>
      <c r="AK2419" s="20"/>
      <c r="AL2419" s="19"/>
      <c r="AM2419" s="19"/>
      <c r="AN2419" s="20"/>
      <c r="AO2419" s="20"/>
      <c r="AP2419" s="19"/>
      <c r="AQ2419" s="19"/>
      <c r="AR2419" s="20"/>
      <c r="AS2419" s="20"/>
      <c r="AT2419" s="19"/>
      <c r="AU2419" s="19"/>
      <c r="AV2419" s="20"/>
      <c r="AW2419" s="20"/>
      <c r="AX2419" s="19"/>
      <c r="AY2419" s="19"/>
      <c r="AZ2419" s="20"/>
      <c r="BA2419" s="20"/>
      <c r="BB2419" s="19"/>
      <c r="BC2419" s="19"/>
      <c r="BD2419" s="20"/>
      <c r="BE2419" s="20"/>
      <c r="BF2419" s="19"/>
      <c r="BG2419" s="19"/>
      <c r="BH2419" s="20"/>
      <c r="BI2419" s="20"/>
      <c r="BJ2419" s="19"/>
      <c r="BK2419" s="19"/>
      <c r="BL2419" s="20"/>
      <c r="BM2419" s="20"/>
      <c r="BN2419" s="19"/>
      <c r="BO2419" s="19"/>
      <c r="BP2419" s="20"/>
      <c r="BQ2419" s="20"/>
      <c r="BT2419" s="20"/>
      <c r="BU2419" s="20"/>
      <c r="BX2419" s="20"/>
      <c r="BY2419" s="20"/>
      <c r="CB2419" s="20"/>
      <c r="CC2419" s="20"/>
      <c r="CF2419" s="20"/>
      <c r="CG2419" s="20"/>
      <c r="CJ2419" s="20"/>
      <c r="CK2419" s="20"/>
      <c r="CN2419" s="20"/>
      <c r="CO2419" s="20"/>
      <c r="CP2419" s="19"/>
      <c r="CQ2419" s="19"/>
      <c r="CR2419" s="20"/>
      <c r="CS2419" s="20"/>
      <c r="CT2419" s="19"/>
      <c r="CU2419" s="19"/>
      <c r="CV2419" s="20"/>
      <c r="CW2419" s="20"/>
      <c r="CX2419" s="96"/>
      <c r="CY2419" s="96"/>
      <c r="CZ2419" s="20"/>
      <c r="DA2419" s="20"/>
      <c r="DB2419" s="96"/>
      <c r="DC2419" s="96"/>
      <c r="DD2419" s="20"/>
      <c r="DE2419" s="20"/>
      <c r="DF2419" s="96"/>
      <c r="DG2419" s="96"/>
      <c r="DH2419" s="20"/>
      <c r="DI2419" s="20"/>
      <c r="DJ2419" s="96"/>
      <c r="DK2419" s="96"/>
      <c r="DL2419" s="20"/>
      <c r="DM2419" s="20"/>
      <c r="DN2419" s="96"/>
      <c r="DO2419" s="96"/>
      <c r="DP2419" s="20"/>
      <c r="DQ2419" s="20"/>
      <c r="DR2419" s="96"/>
      <c r="DS2419" s="96"/>
      <c r="DT2419" s="20"/>
      <c r="DU2419" s="20"/>
      <c r="DV2419" s="96"/>
      <c r="DW2419" s="96"/>
      <c r="DX2419" s="20"/>
      <c r="DY2419" s="20"/>
      <c r="DZ2419" s="56"/>
      <c r="EA2419" s="57"/>
    </row>
    <row r="2420" spans="1:131" ht="19.5" customHeight="1" x14ac:dyDescent="0.25">
      <c r="A2420" s="9">
        <v>1695</v>
      </c>
      <c r="B2420" s="10" t="s">
        <v>4948</v>
      </c>
      <c r="C2420" s="9" t="s">
        <v>4949</v>
      </c>
      <c r="E2420" s="9" t="s">
        <v>4950</v>
      </c>
      <c r="F2420" s="9" t="s">
        <v>4951</v>
      </c>
      <c r="H2420" s="9" t="s">
        <v>906</v>
      </c>
      <c r="I2420" s="9" t="s">
        <v>4952</v>
      </c>
      <c r="M2420" s="9" t="s">
        <v>20</v>
      </c>
      <c r="O2420" s="9">
        <v>26</v>
      </c>
      <c r="AF2420" s="51">
        <f t="shared" si="33"/>
        <v>0</v>
      </c>
    </row>
    <row r="2421" spans="1:131" ht="19.5" customHeight="1" x14ac:dyDescent="0.25">
      <c r="A2421" s="9">
        <v>1696</v>
      </c>
      <c r="B2421" s="10" t="s">
        <v>4955</v>
      </c>
      <c r="C2421" s="9" t="s">
        <v>4956</v>
      </c>
      <c r="E2421" s="9" t="s">
        <v>4820</v>
      </c>
      <c r="F2421" s="9" t="s">
        <v>4959</v>
      </c>
      <c r="H2421" s="9" t="s">
        <v>202</v>
      </c>
      <c r="I2421" s="9" t="s">
        <v>78</v>
      </c>
      <c r="J2421" s="129">
        <v>42758</v>
      </c>
      <c r="K2421" s="129">
        <v>41113</v>
      </c>
      <c r="L2421" s="129">
        <v>42947</v>
      </c>
      <c r="O2421" s="9">
        <v>27</v>
      </c>
      <c r="Q2421" s="9" t="s">
        <v>54</v>
      </c>
      <c r="R2421" s="13">
        <v>21955000</v>
      </c>
      <c r="S2421" s="13">
        <v>21955000</v>
      </c>
      <c r="T2421" s="13">
        <v>21955000</v>
      </c>
      <c r="U2421" s="13">
        <v>5488750</v>
      </c>
      <c r="W2421" s="13">
        <v>3000000</v>
      </c>
      <c r="AF2421" s="51">
        <f t="shared" si="33"/>
        <v>3000000</v>
      </c>
      <c r="AH2421" s="11">
        <v>41113</v>
      </c>
      <c r="AI2421" s="11">
        <v>42947</v>
      </c>
      <c r="AJ2421" s="13">
        <v>21261497</v>
      </c>
      <c r="AK2421" s="13">
        <v>5315374</v>
      </c>
    </row>
    <row r="2422" spans="1:131" ht="19.5" customHeight="1" x14ac:dyDescent="0.25">
      <c r="A2422" s="9">
        <v>1697</v>
      </c>
      <c r="B2422" s="10" t="s">
        <v>4957</v>
      </c>
      <c r="C2422" s="9" t="s">
        <v>4958</v>
      </c>
      <c r="E2422" s="9" t="s">
        <v>447</v>
      </c>
      <c r="F2422" s="9" t="s">
        <v>4761</v>
      </c>
      <c r="H2422" s="9" t="s">
        <v>202</v>
      </c>
      <c r="I2422" s="9" t="s">
        <v>25</v>
      </c>
      <c r="J2422" s="129">
        <v>42750</v>
      </c>
      <c r="K2422" s="129">
        <v>42718</v>
      </c>
      <c r="L2422" s="129">
        <v>42855</v>
      </c>
      <c r="O2422" s="9">
        <v>24</v>
      </c>
      <c r="Q2422" s="9" t="s">
        <v>54</v>
      </c>
      <c r="R2422" s="13">
        <v>14315000</v>
      </c>
      <c r="S2422" s="13">
        <v>14315000</v>
      </c>
      <c r="T2422" s="13">
        <v>14315000</v>
      </c>
      <c r="U2422" s="13">
        <v>3578750</v>
      </c>
      <c r="AF2422" s="51">
        <f>SUM(V2422:AE2422)</f>
        <v>0</v>
      </c>
      <c r="AH2422" s="11">
        <v>42718</v>
      </c>
      <c r="AI2422" s="11">
        <v>42855</v>
      </c>
      <c r="AJ2422" s="13">
        <v>12672496</v>
      </c>
      <c r="AK2422" s="13">
        <v>3168124</v>
      </c>
    </row>
    <row r="2423" spans="1:131" ht="19.5" customHeight="1" x14ac:dyDescent="0.25">
      <c r="A2423" s="9">
        <v>1698</v>
      </c>
      <c r="B2423" s="10" t="s">
        <v>4960</v>
      </c>
      <c r="C2423" s="9" t="s">
        <v>4961</v>
      </c>
      <c r="E2423" s="9" t="s">
        <v>447</v>
      </c>
      <c r="F2423" s="9" t="s">
        <v>4761</v>
      </c>
      <c r="H2423" s="9" t="s">
        <v>202</v>
      </c>
      <c r="I2423" s="9" t="s">
        <v>25</v>
      </c>
      <c r="J2423" s="129">
        <v>42750</v>
      </c>
      <c r="K2423" s="129">
        <v>42718</v>
      </c>
      <c r="L2423" s="129">
        <v>42855</v>
      </c>
      <c r="O2423" s="9">
        <v>24</v>
      </c>
      <c r="Q2423" s="9" t="s">
        <v>54</v>
      </c>
      <c r="R2423" s="13">
        <v>13445000</v>
      </c>
      <c r="S2423" s="13">
        <v>13445000</v>
      </c>
      <c r="T2423" s="13">
        <v>13445000</v>
      </c>
      <c r="U2423" s="13">
        <v>3361250</v>
      </c>
      <c r="AH2423" s="11">
        <v>42736</v>
      </c>
      <c r="AI2423" s="11">
        <v>42855</v>
      </c>
      <c r="AJ2423" s="13">
        <v>13445000</v>
      </c>
      <c r="AK2423" s="13">
        <v>3361250</v>
      </c>
    </row>
    <row r="2424" spans="1:131" ht="19.5" customHeight="1" x14ac:dyDescent="0.25">
      <c r="A2424" s="9">
        <v>1699</v>
      </c>
      <c r="B2424" s="10" t="s">
        <v>4962</v>
      </c>
      <c r="C2424" s="9" t="s">
        <v>6824</v>
      </c>
      <c r="E2424" s="9" t="s">
        <v>4964</v>
      </c>
      <c r="F2424" s="9" t="s">
        <v>4965</v>
      </c>
      <c r="H2424" s="9" t="s">
        <v>202</v>
      </c>
      <c r="I2424" s="9" t="s">
        <v>25</v>
      </c>
      <c r="J2424" s="129">
        <v>42776</v>
      </c>
      <c r="K2424" s="129">
        <v>42734</v>
      </c>
      <c r="L2424" s="129">
        <v>43205</v>
      </c>
      <c r="O2424" s="9">
        <v>28</v>
      </c>
      <c r="Q2424" s="9" t="s">
        <v>54</v>
      </c>
      <c r="R2424" s="13">
        <v>10520000</v>
      </c>
      <c r="S2424" s="13">
        <v>10520000</v>
      </c>
      <c r="T2424" s="13">
        <v>10520000</v>
      </c>
      <c r="U2424" s="13">
        <v>2630000</v>
      </c>
      <c r="AG2424" s="45">
        <v>7890000</v>
      </c>
      <c r="AH2424" s="11">
        <v>42776</v>
      </c>
      <c r="AI2424" s="11">
        <v>43205</v>
      </c>
      <c r="AJ2424" s="13">
        <v>10525719</v>
      </c>
      <c r="AK2424" s="13">
        <v>2630000</v>
      </c>
    </row>
    <row r="2425" spans="1:131" ht="19.5" customHeight="1" x14ac:dyDescent="0.25">
      <c r="A2425" s="9">
        <v>1700</v>
      </c>
      <c r="B2425" s="10" t="s">
        <v>4963</v>
      </c>
      <c r="C2425" s="9" t="s">
        <v>6883</v>
      </c>
      <c r="E2425" s="9" t="s">
        <v>4964</v>
      </c>
      <c r="F2425" s="9" t="s">
        <v>4965</v>
      </c>
      <c r="H2425" s="9" t="s">
        <v>202</v>
      </c>
      <c r="I2425" s="9" t="s">
        <v>4966</v>
      </c>
      <c r="J2425" s="129">
        <v>42767</v>
      </c>
      <c r="K2425" s="129">
        <v>42734</v>
      </c>
      <c r="L2425" s="129">
        <v>43230</v>
      </c>
      <c r="O2425" s="9">
        <v>28</v>
      </c>
      <c r="Q2425" s="9" t="s">
        <v>54</v>
      </c>
      <c r="R2425" s="13">
        <v>13100000</v>
      </c>
      <c r="S2425" s="13">
        <v>13100000</v>
      </c>
      <c r="T2425" s="13">
        <v>13100000</v>
      </c>
      <c r="U2425" s="13">
        <v>3275000</v>
      </c>
      <c r="AG2425" s="45">
        <v>9825000</v>
      </c>
      <c r="AH2425" s="11">
        <v>42767</v>
      </c>
      <c r="AI2425" s="11">
        <v>43230</v>
      </c>
      <c r="AJ2425" s="13">
        <v>13110002</v>
      </c>
      <c r="AK2425" s="13">
        <v>3275000</v>
      </c>
    </row>
    <row r="2426" spans="1:131" ht="19.5" customHeight="1" x14ac:dyDescent="0.25">
      <c r="A2426" s="9">
        <v>1701</v>
      </c>
      <c r="B2426" s="10" t="s">
        <v>4967</v>
      </c>
      <c r="C2426" s="9" t="s">
        <v>4968</v>
      </c>
      <c r="E2426" s="9" t="s">
        <v>2706</v>
      </c>
      <c r="F2426" s="9" t="s">
        <v>4969</v>
      </c>
      <c r="H2426" s="9" t="s">
        <v>202</v>
      </c>
      <c r="I2426" s="9" t="s">
        <v>25</v>
      </c>
      <c r="J2426" s="129">
        <v>42685</v>
      </c>
      <c r="K2426" s="129">
        <v>42571</v>
      </c>
      <c r="L2426" s="129">
        <v>42855</v>
      </c>
      <c r="O2426" s="9">
        <v>32</v>
      </c>
      <c r="Q2426" s="9" t="s">
        <v>54</v>
      </c>
      <c r="R2426" s="13">
        <v>9988000</v>
      </c>
      <c r="S2426" s="13">
        <v>9988000</v>
      </c>
      <c r="T2426" s="13">
        <v>9988000</v>
      </c>
      <c r="U2426" s="13">
        <v>2497000</v>
      </c>
      <c r="AF2426" s="51">
        <f t="shared" si="33"/>
        <v>0</v>
      </c>
      <c r="AH2426" s="11">
        <v>42571</v>
      </c>
      <c r="AI2426" s="11">
        <v>42855</v>
      </c>
      <c r="AJ2426" s="13">
        <v>9965566</v>
      </c>
      <c r="AK2426" s="13">
        <v>2491391</v>
      </c>
    </row>
    <row r="2427" spans="1:131" ht="19.5" customHeight="1" x14ac:dyDescent="0.25">
      <c r="A2427" s="9">
        <v>1702</v>
      </c>
      <c r="B2427" s="10" t="s">
        <v>4970</v>
      </c>
      <c r="C2427" s="9" t="s">
        <v>4971</v>
      </c>
      <c r="E2427" s="9" t="s">
        <v>4972</v>
      </c>
      <c r="F2427" s="9" t="s">
        <v>4973</v>
      </c>
      <c r="H2427" s="9" t="s">
        <v>202</v>
      </c>
      <c r="I2427" s="9" t="s">
        <v>25</v>
      </c>
      <c r="J2427" s="129">
        <v>42671</v>
      </c>
      <c r="K2427" s="129">
        <v>42527</v>
      </c>
      <c r="L2427" s="129">
        <v>43251</v>
      </c>
      <c r="O2427" s="9">
        <v>24</v>
      </c>
      <c r="Q2427" s="9" t="s">
        <v>54</v>
      </c>
      <c r="R2427" s="13">
        <v>17365000</v>
      </c>
      <c r="S2427" s="13">
        <v>17365000</v>
      </c>
      <c r="T2427" s="13">
        <v>17365000</v>
      </c>
      <c r="U2427" s="13">
        <v>4341250</v>
      </c>
      <c r="AF2427" s="51">
        <f t="shared" si="33"/>
        <v>0</v>
      </c>
      <c r="AH2427" s="11">
        <v>42886</v>
      </c>
      <c r="AI2427" s="11">
        <v>43434</v>
      </c>
      <c r="AJ2427" s="13">
        <v>9556640</v>
      </c>
      <c r="AK2427" s="13">
        <v>2389160</v>
      </c>
    </row>
    <row r="2428" spans="1:131" s="18" customFormat="1" ht="19.5" customHeight="1" x14ac:dyDescent="0.25">
      <c r="A2428" s="18">
        <v>1702</v>
      </c>
      <c r="B2428" s="17" t="s">
        <v>4970</v>
      </c>
      <c r="C2428" s="18" t="s">
        <v>4971</v>
      </c>
      <c r="D2428" s="19">
        <v>43381</v>
      </c>
      <c r="G2428" s="19"/>
      <c r="J2428" s="130"/>
      <c r="K2428" s="130"/>
      <c r="L2428" s="130">
        <v>43434</v>
      </c>
      <c r="R2428" s="20"/>
      <c r="S2428" s="20"/>
      <c r="T2428" s="20"/>
      <c r="U2428" s="20"/>
      <c r="V2428" s="20"/>
      <c r="W2428" s="20"/>
      <c r="X2428" s="20"/>
      <c r="Y2428" s="20"/>
      <c r="Z2428" s="20"/>
      <c r="AA2428" s="20"/>
      <c r="AB2428" s="20"/>
      <c r="AC2428" s="20"/>
      <c r="AD2428" s="20"/>
      <c r="AE2428" s="20"/>
      <c r="AF2428" s="80"/>
      <c r="AG2428" s="46"/>
      <c r="AH2428" s="19"/>
      <c r="AI2428" s="19"/>
      <c r="AJ2428" s="20"/>
      <c r="AK2428" s="20"/>
      <c r="AL2428" s="19"/>
      <c r="AM2428" s="19"/>
      <c r="AN2428" s="20"/>
      <c r="AO2428" s="20"/>
      <c r="AP2428" s="19"/>
      <c r="AQ2428" s="19"/>
      <c r="AR2428" s="20"/>
      <c r="AS2428" s="20"/>
      <c r="AT2428" s="19"/>
      <c r="AU2428" s="19"/>
      <c r="AV2428" s="20"/>
      <c r="AW2428" s="20"/>
      <c r="AX2428" s="19"/>
      <c r="AY2428" s="19"/>
      <c r="AZ2428" s="20"/>
      <c r="BA2428" s="20"/>
      <c r="BB2428" s="19"/>
      <c r="BC2428" s="19"/>
      <c r="BD2428" s="20"/>
      <c r="BE2428" s="20"/>
      <c r="BF2428" s="19"/>
      <c r="BG2428" s="19"/>
      <c r="BH2428" s="20"/>
      <c r="BI2428" s="20"/>
      <c r="BJ2428" s="19"/>
      <c r="BK2428" s="19"/>
      <c r="BL2428" s="20"/>
      <c r="BM2428" s="20"/>
      <c r="BN2428" s="19"/>
      <c r="BO2428" s="19"/>
      <c r="BP2428" s="20"/>
      <c r="BQ2428" s="20"/>
      <c r="BT2428" s="20"/>
      <c r="BU2428" s="20"/>
      <c r="BX2428" s="20"/>
      <c r="BY2428" s="20"/>
      <c r="CB2428" s="20"/>
      <c r="CC2428" s="20"/>
      <c r="CF2428" s="20"/>
      <c r="CG2428" s="20"/>
      <c r="CJ2428" s="20"/>
      <c r="CK2428" s="20"/>
      <c r="CN2428" s="20"/>
      <c r="CO2428" s="20"/>
      <c r="CP2428" s="19"/>
      <c r="CQ2428" s="19"/>
      <c r="CR2428" s="20"/>
      <c r="CS2428" s="20"/>
      <c r="CT2428" s="19"/>
      <c r="CU2428" s="19"/>
      <c r="CV2428" s="20"/>
      <c r="CW2428" s="20"/>
      <c r="CX2428" s="96"/>
      <c r="CY2428" s="96"/>
      <c r="CZ2428" s="20"/>
      <c r="DA2428" s="20"/>
      <c r="DB2428" s="96"/>
      <c r="DC2428" s="96"/>
      <c r="DD2428" s="20"/>
      <c r="DE2428" s="20"/>
      <c r="DF2428" s="96"/>
      <c r="DG2428" s="96"/>
      <c r="DH2428" s="20"/>
      <c r="DI2428" s="20"/>
      <c r="DJ2428" s="96"/>
      <c r="DK2428" s="96"/>
      <c r="DL2428" s="20"/>
      <c r="DM2428" s="20"/>
      <c r="DN2428" s="96"/>
      <c r="DO2428" s="96"/>
      <c r="DP2428" s="20"/>
      <c r="DQ2428" s="20"/>
      <c r="DR2428" s="96"/>
      <c r="DS2428" s="96"/>
      <c r="DT2428" s="20"/>
      <c r="DU2428" s="20"/>
      <c r="DV2428" s="96"/>
      <c r="DW2428" s="96"/>
      <c r="DX2428" s="20"/>
      <c r="DY2428" s="20"/>
      <c r="DZ2428" s="56"/>
      <c r="EA2428" s="57"/>
    </row>
    <row r="2429" spans="1:131" ht="19.5" customHeight="1" x14ac:dyDescent="0.25">
      <c r="A2429" s="9">
        <v>1703</v>
      </c>
      <c r="B2429" s="10" t="s">
        <v>4974</v>
      </c>
      <c r="C2429" s="9" t="s">
        <v>6307</v>
      </c>
      <c r="E2429" s="9" t="s">
        <v>6297</v>
      </c>
      <c r="F2429" s="9" t="s">
        <v>6296</v>
      </c>
      <c r="H2429" s="9" t="s">
        <v>202</v>
      </c>
      <c r="I2429" s="9" t="s">
        <v>78</v>
      </c>
      <c r="J2429" s="129">
        <v>42708</v>
      </c>
      <c r="K2429" s="129">
        <v>42584</v>
      </c>
      <c r="L2429" s="129">
        <v>42916</v>
      </c>
      <c r="O2429" s="9">
        <v>29</v>
      </c>
      <c r="Q2429" s="9" t="s">
        <v>54</v>
      </c>
      <c r="R2429" s="13">
        <v>8400000</v>
      </c>
      <c r="S2429" s="13">
        <v>8400000</v>
      </c>
      <c r="T2429" s="13">
        <v>8400000</v>
      </c>
      <c r="U2429" s="13">
        <v>2100000</v>
      </c>
      <c r="AG2429" s="45">
        <v>6300000</v>
      </c>
      <c r="AH2429" s="11">
        <v>42708</v>
      </c>
      <c r="AI2429" s="11">
        <v>42978</v>
      </c>
      <c r="AJ2429" s="13">
        <v>8400000</v>
      </c>
      <c r="AK2429" s="13">
        <v>2100000</v>
      </c>
    </row>
    <row r="2430" spans="1:131" s="18" customFormat="1" ht="19.5" customHeight="1" x14ac:dyDescent="0.25">
      <c r="A2430" s="18">
        <v>1703</v>
      </c>
      <c r="B2430" s="17" t="s">
        <v>4974</v>
      </c>
      <c r="C2430" s="18" t="s">
        <v>6307</v>
      </c>
      <c r="D2430" s="19">
        <v>42965</v>
      </c>
      <c r="G2430" s="19"/>
      <c r="J2430" s="130"/>
      <c r="K2430" s="130"/>
      <c r="L2430" s="130">
        <v>42978</v>
      </c>
      <c r="R2430" s="20"/>
      <c r="S2430" s="20"/>
      <c r="T2430" s="20"/>
      <c r="U2430" s="20"/>
      <c r="V2430" s="20"/>
      <c r="W2430" s="20"/>
      <c r="X2430" s="20"/>
      <c r="Y2430" s="20"/>
      <c r="Z2430" s="20"/>
      <c r="AA2430" s="20"/>
      <c r="AB2430" s="20"/>
      <c r="AC2430" s="20"/>
      <c r="AD2430" s="20"/>
      <c r="AE2430" s="20"/>
      <c r="AF2430" s="80"/>
      <c r="AG2430" s="46"/>
      <c r="AH2430" s="19"/>
      <c r="AI2430" s="19"/>
      <c r="AJ2430" s="20"/>
      <c r="AK2430" s="20"/>
      <c r="AL2430" s="19"/>
      <c r="AM2430" s="19"/>
      <c r="AN2430" s="20"/>
      <c r="AO2430" s="20"/>
      <c r="AP2430" s="19"/>
      <c r="AQ2430" s="19"/>
      <c r="AR2430" s="20"/>
      <c r="AS2430" s="20"/>
      <c r="AT2430" s="19"/>
      <c r="AU2430" s="19"/>
      <c r="AV2430" s="20"/>
      <c r="AW2430" s="20"/>
      <c r="AX2430" s="19"/>
      <c r="AY2430" s="19"/>
      <c r="AZ2430" s="20"/>
      <c r="BA2430" s="20"/>
      <c r="BB2430" s="19"/>
      <c r="BC2430" s="19"/>
      <c r="BD2430" s="20"/>
      <c r="BE2430" s="20"/>
      <c r="BF2430" s="19"/>
      <c r="BG2430" s="19"/>
      <c r="BH2430" s="20"/>
      <c r="BI2430" s="20"/>
      <c r="BJ2430" s="19"/>
      <c r="BK2430" s="19"/>
      <c r="BL2430" s="20"/>
      <c r="BM2430" s="20"/>
      <c r="BN2430" s="19"/>
      <c r="BO2430" s="19"/>
      <c r="BP2430" s="20"/>
      <c r="BQ2430" s="20"/>
      <c r="BT2430" s="20"/>
      <c r="BU2430" s="20"/>
      <c r="BX2430" s="20"/>
      <c r="BY2430" s="20"/>
      <c r="CB2430" s="20"/>
      <c r="CC2430" s="20"/>
      <c r="CF2430" s="20"/>
      <c r="CG2430" s="20"/>
      <c r="CJ2430" s="20"/>
      <c r="CK2430" s="20"/>
      <c r="CN2430" s="20"/>
      <c r="CO2430" s="20"/>
      <c r="CP2430" s="19"/>
      <c r="CQ2430" s="19"/>
      <c r="CR2430" s="20"/>
      <c r="CS2430" s="20"/>
      <c r="CT2430" s="19"/>
      <c r="CU2430" s="19"/>
      <c r="CV2430" s="20"/>
      <c r="CW2430" s="20"/>
      <c r="CX2430" s="96"/>
      <c r="CY2430" s="96"/>
      <c r="CZ2430" s="20"/>
      <c r="DA2430" s="20"/>
      <c r="DB2430" s="96"/>
      <c r="DC2430" s="96"/>
      <c r="DD2430" s="20"/>
      <c r="DE2430" s="20"/>
      <c r="DF2430" s="96"/>
      <c r="DG2430" s="96"/>
      <c r="DH2430" s="20"/>
      <c r="DI2430" s="20"/>
      <c r="DJ2430" s="96"/>
      <c r="DK2430" s="96"/>
      <c r="DL2430" s="20"/>
      <c r="DM2430" s="20"/>
      <c r="DN2430" s="96"/>
      <c r="DO2430" s="96"/>
      <c r="DP2430" s="20"/>
      <c r="DQ2430" s="20"/>
      <c r="DR2430" s="96"/>
      <c r="DS2430" s="96"/>
      <c r="DT2430" s="20"/>
      <c r="DU2430" s="20"/>
      <c r="DV2430" s="96"/>
      <c r="DW2430" s="96"/>
      <c r="DX2430" s="20"/>
      <c r="DY2430" s="20"/>
      <c r="DZ2430" s="56"/>
      <c r="EA2430" s="57"/>
    </row>
    <row r="2431" spans="1:131" ht="19.5" customHeight="1" x14ac:dyDescent="0.25">
      <c r="A2431" s="9">
        <v>1704</v>
      </c>
      <c r="B2431" s="10" t="s">
        <v>4975</v>
      </c>
      <c r="C2431" s="9" t="s">
        <v>4976</v>
      </c>
      <c r="E2431" s="9" t="s">
        <v>7224</v>
      </c>
      <c r="F2431" s="9" t="s">
        <v>4977</v>
      </c>
      <c r="H2431" s="9" t="s">
        <v>202</v>
      </c>
      <c r="I2431" s="9" t="s">
        <v>25</v>
      </c>
      <c r="J2431" s="129">
        <v>42705</v>
      </c>
      <c r="K2431" s="129">
        <v>42583</v>
      </c>
      <c r="L2431" s="129">
        <v>43054</v>
      </c>
      <c r="O2431" s="9">
        <v>24</v>
      </c>
      <c r="Q2431" s="9" t="s">
        <v>54</v>
      </c>
      <c r="R2431" s="13">
        <v>9333000</v>
      </c>
      <c r="S2431" s="13">
        <v>9333000</v>
      </c>
      <c r="T2431" s="13">
        <v>9333000</v>
      </c>
      <c r="U2431" s="13">
        <v>2333250</v>
      </c>
      <c r="AF2431" s="51">
        <f t="shared" si="33"/>
        <v>0</v>
      </c>
      <c r="AG2431" s="45">
        <v>6980000</v>
      </c>
      <c r="AH2431" s="11">
        <v>42632</v>
      </c>
      <c r="AI2431" s="11">
        <v>43281</v>
      </c>
      <c r="AJ2431" s="13">
        <v>9338382</v>
      </c>
      <c r="AK2431" s="13">
        <v>2333250</v>
      </c>
    </row>
    <row r="2432" spans="1:131" s="18" customFormat="1" ht="19.5" customHeight="1" x14ac:dyDescent="0.25">
      <c r="A2432" s="18">
        <v>1704</v>
      </c>
      <c r="B2432" s="17" t="s">
        <v>4975</v>
      </c>
      <c r="C2432" s="18" t="s">
        <v>4976</v>
      </c>
      <c r="D2432" s="19">
        <v>43104</v>
      </c>
      <c r="G2432" s="19"/>
      <c r="J2432" s="130"/>
      <c r="K2432" s="130"/>
      <c r="L2432" s="130">
        <v>43251</v>
      </c>
      <c r="R2432" s="20"/>
      <c r="S2432" s="20"/>
      <c r="T2432" s="20"/>
      <c r="U2432" s="20"/>
      <c r="V2432" s="20"/>
      <c r="W2432" s="20"/>
      <c r="X2432" s="20"/>
      <c r="Y2432" s="20"/>
      <c r="Z2432" s="20"/>
      <c r="AA2432" s="20"/>
      <c r="AB2432" s="20"/>
      <c r="AC2432" s="20"/>
      <c r="AD2432" s="20"/>
      <c r="AE2432" s="20"/>
      <c r="AF2432" s="80"/>
      <c r="AG2432" s="46"/>
      <c r="AH2432" s="19"/>
      <c r="AI2432" s="19"/>
      <c r="AJ2432" s="20"/>
      <c r="AK2432" s="20"/>
      <c r="AL2432" s="19"/>
      <c r="AM2432" s="19"/>
      <c r="AN2432" s="20"/>
      <c r="AO2432" s="20"/>
      <c r="AP2432" s="19"/>
      <c r="AQ2432" s="19"/>
      <c r="AR2432" s="20"/>
      <c r="AS2432" s="20"/>
      <c r="AT2432" s="19"/>
      <c r="AU2432" s="19"/>
      <c r="AV2432" s="20"/>
      <c r="AW2432" s="20"/>
      <c r="AX2432" s="19"/>
      <c r="AY2432" s="19"/>
      <c r="AZ2432" s="20"/>
      <c r="BA2432" s="20"/>
      <c r="BB2432" s="19"/>
      <c r="BC2432" s="19"/>
      <c r="BD2432" s="20"/>
      <c r="BE2432" s="20"/>
      <c r="BF2432" s="19"/>
      <c r="BG2432" s="19"/>
      <c r="BH2432" s="20"/>
      <c r="BI2432" s="20"/>
      <c r="BJ2432" s="19"/>
      <c r="BK2432" s="19"/>
      <c r="BL2432" s="20"/>
      <c r="BM2432" s="20"/>
      <c r="BN2432" s="19"/>
      <c r="BO2432" s="19"/>
      <c r="BP2432" s="20"/>
      <c r="BQ2432" s="20"/>
      <c r="BT2432" s="20"/>
      <c r="BU2432" s="20"/>
      <c r="BX2432" s="20"/>
      <c r="BY2432" s="20"/>
      <c r="CB2432" s="20"/>
      <c r="CC2432" s="20"/>
      <c r="CF2432" s="20"/>
      <c r="CG2432" s="20"/>
      <c r="CJ2432" s="20"/>
      <c r="CK2432" s="20"/>
      <c r="CN2432" s="20"/>
      <c r="CO2432" s="20"/>
      <c r="CP2432" s="19"/>
      <c r="CQ2432" s="19"/>
      <c r="CR2432" s="20"/>
      <c r="CS2432" s="20"/>
      <c r="CT2432" s="19"/>
      <c r="CU2432" s="19"/>
      <c r="CV2432" s="20"/>
      <c r="CW2432" s="20"/>
      <c r="CX2432" s="96"/>
      <c r="CY2432" s="96"/>
      <c r="CZ2432" s="20"/>
      <c r="DA2432" s="20"/>
      <c r="DB2432" s="96"/>
      <c r="DC2432" s="96"/>
      <c r="DD2432" s="20"/>
      <c r="DE2432" s="20"/>
      <c r="DF2432" s="96"/>
      <c r="DG2432" s="96"/>
      <c r="DH2432" s="20"/>
      <c r="DI2432" s="20"/>
      <c r="DJ2432" s="96"/>
      <c r="DK2432" s="96"/>
      <c r="DL2432" s="20"/>
      <c r="DM2432" s="20"/>
      <c r="DN2432" s="96"/>
      <c r="DO2432" s="96"/>
      <c r="DP2432" s="20"/>
      <c r="DQ2432" s="20"/>
      <c r="DR2432" s="96"/>
      <c r="DS2432" s="96"/>
      <c r="DT2432" s="20"/>
      <c r="DU2432" s="20"/>
      <c r="DV2432" s="96"/>
      <c r="DW2432" s="96"/>
      <c r="DX2432" s="20"/>
      <c r="DY2432" s="20"/>
      <c r="DZ2432" s="56"/>
      <c r="EA2432" s="57"/>
    </row>
    <row r="2433" spans="1:131" s="18" customFormat="1" ht="19.5" customHeight="1" x14ac:dyDescent="0.25">
      <c r="A2433" s="18">
        <v>1704</v>
      </c>
      <c r="B2433" s="17" t="s">
        <v>4975</v>
      </c>
      <c r="C2433" s="18" t="s">
        <v>4976</v>
      </c>
      <c r="D2433" s="19">
        <v>43318</v>
      </c>
      <c r="G2433" s="19"/>
      <c r="J2433" s="130"/>
      <c r="K2433" s="130"/>
      <c r="L2433" s="130">
        <v>43281</v>
      </c>
      <c r="R2433" s="20"/>
      <c r="S2433" s="20"/>
      <c r="T2433" s="20"/>
      <c r="U2433" s="20"/>
      <c r="V2433" s="20"/>
      <c r="W2433" s="20"/>
      <c r="X2433" s="20"/>
      <c r="Y2433" s="20"/>
      <c r="Z2433" s="20"/>
      <c r="AA2433" s="20"/>
      <c r="AB2433" s="20"/>
      <c r="AC2433" s="20"/>
      <c r="AD2433" s="20"/>
      <c r="AE2433" s="20"/>
      <c r="AF2433" s="80"/>
      <c r="AG2433" s="46"/>
      <c r="AH2433" s="19"/>
      <c r="AI2433" s="19"/>
      <c r="AJ2433" s="20"/>
      <c r="AK2433" s="20"/>
      <c r="AL2433" s="19"/>
      <c r="AM2433" s="19"/>
      <c r="AN2433" s="20"/>
      <c r="AO2433" s="20"/>
      <c r="AP2433" s="19"/>
      <c r="AQ2433" s="19"/>
      <c r="AR2433" s="20"/>
      <c r="AS2433" s="20"/>
      <c r="AT2433" s="19"/>
      <c r="AU2433" s="19"/>
      <c r="AV2433" s="20"/>
      <c r="AW2433" s="20"/>
      <c r="AX2433" s="19"/>
      <c r="AY2433" s="19"/>
      <c r="AZ2433" s="20"/>
      <c r="BA2433" s="20"/>
      <c r="BB2433" s="19"/>
      <c r="BC2433" s="19"/>
      <c r="BD2433" s="20"/>
      <c r="BE2433" s="20"/>
      <c r="BF2433" s="19"/>
      <c r="BG2433" s="19"/>
      <c r="BH2433" s="20"/>
      <c r="BI2433" s="20"/>
      <c r="BJ2433" s="19"/>
      <c r="BK2433" s="19"/>
      <c r="BL2433" s="20"/>
      <c r="BM2433" s="20"/>
      <c r="BN2433" s="19"/>
      <c r="BO2433" s="19"/>
      <c r="BP2433" s="20"/>
      <c r="BQ2433" s="20"/>
      <c r="BT2433" s="20"/>
      <c r="BU2433" s="20"/>
      <c r="BX2433" s="20"/>
      <c r="BY2433" s="20"/>
      <c r="CB2433" s="20"/>
      <c r="CC2433" s="20"/>
      <c r="CF2433" s="20"/>
      <c r="CG2433" s="20"/>
      <c r="CJ2433" s="20"/>
      <c r="CK2433" s="20"/>
      <c r="CN2433" s="20"/>
      <c r="CO2433" s="20"/>
      <c r="CP2433" s="19"/>
      <c r="CQ2433" s="19"/>
      <c r="CR2433" s="20"/>
      <c r="CS2433" s="20"/>
      <c r="CT2433" s="19"/>
      <c r="CU2433" s="19"/>
      <c r="CV2433" s="20"/>
      <c r="CW2433" s="20"/>
      <c r="CX2433" s="96"/>
      <c r="CY2433" s="96"/>
      <c r="CZ2433" s="20"/>
      <c r="DA2433" s="20"/>
      <c r="DB2433" s="96"/>
      <c r="DC2433" s="96"/>
      <c r="DD2433" s="20"/>
      <c r="DE2433" s="20"/>
      <c r="DF2433" s="96"/>
      <c r="DG2433" s="96"/>
      <c r="DH2433" s="20"/>
      <c r="DI2433" s="20"/>
      <c r="DJ2433" s="96"/>
      <c r="DK2433" s="96"/>
      <c r="DL2433" s="20"/>
      <c r="DM2433" s="20"/>
      <c r="DN2433" s="96"/>
      <c r="DO2433" s="96"/>
      <c r="DP2433" s="20"/>
      <c r="DQ2433" s="20"/>
      <c r="DR2433" s="96"/>
      <c r="DS2433" s="96"/>
      <c r="DT2433" s="20"/>
      <c r="DU2433" s="20"/>
      <c r="DV2433" s="96"/>
      <c r="DW2433" s="96"/>
      <c r="DX2433" s="20"/>
      <c r="DY2433" s="20"/>
      <c r="DZ2433" s="56"/>
      <c r="EA2433" s="57"/>
    </row>
    <row r="2434" spans="1:131" ht="19.5" customHeight="1" x14ac:dyDescent="0.25">
      <c r="A2434" s="9">
        <v>1705</v>
      </c>
      <c r="B2434" s="10" t="s">
        <v>4978</v>
      </c>
      <c r="C2434" s="9" t="s">
        <v>4979</v>
      </c>
      <c r="E2434" s="9" t="s">
        <v>4980</v>
      </c>
      <c r="F2434" s="9" t="s">
        <v>4981</v>
      </c>
      <c r="H2434" s="9" t="s">
        <v>202</v>
      </c>
      <c r="I2434" s="9" t="s">
        <v>97</v>
      </c>
      <c r="J2434" s="129">
        <v>42736</v>
      </c>
      <c r="K2434" s="129">
        <v>42719</v>
      </c>
      <c r="L2434" s="129">
        <v>42886</v>
      </c>
      <c r="O2434" s="9">
        <v>29</v>
      </c>
      <c r="Q2434" s="9" t="s">
        <v>54</v>
      </c>
      <c r="R2434" s="13">
        <v>13072000</v>
      </c>
      <c r="S2434" s="13">
        <v>13072000</v>
      </c>
      <c r="T2434" s="13">
        <v>13072000</v>
      </c>
      <c r="U2434" s="13">
        <v>3268000</v>
      </c>
      <c r="AH2434" s="11">
        <v>42736</v>
      </c>
      <c r="AI2434" s="11">
        <v>42886</v>
      </c>
      <c r="AJ2434" s="13">
        <v>13489000</v>
      </c>
      <c r="AK2434" s="13">
        <v>3268000</v>
      </c>
    </row>
    <row r="2435" spans="1:131" s="18" customFormat="1" ht="19.5" customHeight="1" x14ac:dyDescent="0.25">
      <c r="A2435" s="18">
        <v>1705</v>
      </c>
      <c r="B2435" s="17" t="s">
        <v>4978</v>
      </c>
      <c r="C2435" s="18" t="s">
        <v>4979</v>
      </c>
      <c r="D2435" s="19">
        <v>42844</v>
      </c>
      <c r="G2435" s="19"/>
      <c r="J2435" s="130"/>
      <c r="K2435" s="130"/>
      <c r="L2435" s="130">
        <v>42947</v>
      </c>
      <c r="R2435" s="20"/>
      <c r="S2435" s="20"/>
      <c r="T2435" s="20"/>
      <c r="U2435" s="20"/>
      <c r="V2435" s="20"/>
      <c r="W2435" s="20"/>
      <c r="X2435" s="20"/>
      <c r="Y2435" s="20"/>
      <c r="Z2435" s="20"/>
      <c r="AA2435" s="20"/>
      <c r="AB2435" s="20"/>
      <c r="AC2435" s="20"/>
      <c r="AD2435" s="20"/>
      <c r="AE2435" s="20"/>
      <c r="AF2435" s="80"/>
      <c r="AG2435" s="46">
        <v>9804000</v>
      </c>
      <c r="AH2435" s="19"/>
      <c r="AI2435" s="19"/>
      <c r="AJ2435" s="20"/>
      <c r="AK2435" s="20"/>
      <c r="AL2435" s="19"/>
      <c r="AM2435" s="19"/>
      <c r="AN2435" s="20"/>
      <c r="AO2435" s="20"/>
      <c r="AP2435" s="19"/>
      <c r="AQ2435" s="19"/>
      <c r="AR2435" s="20"/>
      <c r="AS2435" s="20"/>
      <c r="AT2435" s="19"/>
      <c r="AU2435" s="19"/>
      <c r="AV2435" s="20"/>
      <c r="AW2435" s="20"/>
      <c r="AX2435" s="19"/>
      <c r="AY2435" s="19"/>
      <c r="AZ2435" s="20"/>
      <c r="BA2435" s="20"/>
      <c r="BB2435" s="19"/>
      <c r="BC2435" s="19"/>
      <c r="BD2435" s="20"/>
      <c r="BE2435" s="20"/>
      <c r="BF2435" s="19"/>
      <c r="BG2435" s="19"/>
      <c r="BH2435" s="20"/>
      <c r="BI2435" s="20"/>
      <c r="BJ2435" s="19"/>
      <c r="BK2435" s="19"/>
      <c r="BL2435" s="20"/>
      <c r="BM2435" s="20"/>
      <c r="BN2435" s="19"/>
      <c r="BO2435" s="19"/>
      <c r="BP2435" s="20"/>
      <c r="BQ2435" s="20"/>
      <c r="BT2435" s="20"/>
      <c r="BU2435" s="20"/>
      <c r="BX2435" s="20"/>
      <c r="BY2435" s="20"/>
      <c r="CB2435" s="20"/>
      <c r="CC2435" s="20"/>
      <c r="CF2435" s="20"/>
      <c r="CG2435" s="20"/>
      <c r="CJ2435" s="20"/>
      <c r="CK2435" s="20"/>
      <c r="CN2435" s="20"/>
      <c r="CO2435" s="20"/>
      <c r="CP2435" s="19"/>
      <c r="CQ2435" s="19"/>
      <c r="CR2435" s="20"/>
      <c r="CS2435" s="20"/>
      <c r="CT2435" s="19"/>
      <c r="CU2435" s="19"/>
      <c r="CV2435" s="20"/>
      <c r="CW2435" s="20"/>
      <c r="CX2435" s="96"/>
      <c r="CY2435" s="96"/>
      <c r="CZ2435" s="20"/>
      <c r="DA2435" s="20"/>
      <c r="DB2435" s="96"/>
      <c r="DC2435" s="96"/>
      <c r="DD2435" s="20"/>
      <c r="DE2435" s="20"/>
      <c r="DF2435" s="96"/>
      <c r="DG2435" s="96"/>
      <c r="DH2435" s="20"/>
      <c r="DI2435" s="20"/>
      <c r="DJ2435" s="96"/>
      <c r="DK2435" s="96"/>
      <c r="DL2435" s="20"/>
      <c r="DM2435" s="20"/>
      <c r="DN2435" s="96"/>
      <c r="DO2435" s="96"/>
      <c r="DP2435" s="20"/>
      <c r="DQ2435" s="20"/>
      <c r="DR2435" s="96"/>
      <c r="DS2435" s="96"/>
      <c r="DT2435" s="20"/>
      <c r="DU2435" s="20"/>
      <c r="DV2435" s="96"/>
      <c r="DW2435" s="96"/>
      <c r="DX2435" s="20"/>
      <c r="DY2435" s="20"/>
      <c r="DZ2435" s="56"/>
      <c r="EA2435" s="57"/>
    </row>
    <row r="2436" spans="1:131" ht="19.5" customHeight="1" x14ac:dyDescent="0.25">
      <c r="A2436" s="9">
        <v>1706</v>
      </c>
      <c r="B2436" s="10" t="s">
        <v>4982</v>
      </c>
      <c r="C2436" s="9" t="s">
        <v>9750</v>
      </c>
      <c r="E2436" s="9" t="s">
        <v>4679</v>
      </c>
      <c r="F2436" s="9" t="s">
        <v>136</v>
      </c>
      <c r="H2436" s="9" t="s">
        <v>202</v>
      </c>
      <c r="I2436" s="9" t="s">
        <v>25</v>
      </c>
      <c r="J2436" s="129">
        <v>42737</v>
      </c>
      <c r="K2436" s="129">
        <v>42704</v>
      </c>
      <c r="L2436" s="129">
        <v>43100</v>
      </c>
      <c r="O2436" s="9">
        <v>28</v>
      </c>
      <c r="Q2436" s="9" t="s">
        <v>54</v>
      </c>
      <c r="R2436" s="13">
        <v>9300000</v>
      </c>
      <c r="S2436" s="13">
        <v>9300000</v>
      </c>
      <c r="T2436" s="13">
        <v>9300000</v>
      </c>
      <c r="U2436" s="13">
        <v>2325000</v>
      </c>
      <c r="AF2436" s="51">
        <f t="shared" si="33"/>
        <v>0</v>
      </c>
      <c r="AH2436" s="11">
        <v>42745</v>
      </c>
      <c r="AI2436" s="11">
        <v>43100</v>
      </c>
      <c r="AJ2436" s="13">
        <v>9299520</v>
      </c>
      <c r="AK2436" s="13">
        <v>2324880</v>
      </c>
    </row>
    <row r="2437" spans="1:131" s="18" customFormat="1" ht="19.5" customHeight="1" x14ac:dyDescent="0.25">
      <c r="A2437" s="18">
        <v>1706</v>
      </c>
      <c r="B2437" s="17" t="s">
        <v>4982</v>
      </c>
      <c r="C2437" s="18" t="s">
        <v>9749</v>
      </c>
      <c r="D2437" s="19">
        <v>44176</v>
      </c>
      <c r="G2437" s="19"/>
      <c r="J2437" s="130"/>
      <c r="K2437" s="130"/>
      <c r="L2437" s="130"/>
      <c r="R2437" s="20"/>
      <c r="S2437" s="20"/>
      <c r="T2437" s="20"/>
      <c r="U2437" s="20"/>
      <c r="V2437" s="20"/>
      <c r="W2437" s="20"/>
      <c r="X2437" s="20"/>
      <c r="Y2437" s="20"/>
      <c r="Z2437" s="20"/>
      <c r="AA2437" s="20"/>
      <c r="AB2437" s="20"/>
      <c r="AC2437" s="20"/>
      <c r="AD2437" s="20"/>
      <c r="AE2437" s="20"/>
      <c r="AF2437" s="80"/>
      <c r="AG2437" s="46"/>
      <c r="AH2437" s="19"/>
      <c r="AI2437" s="19"/>
      <c r="AJ2437" s="20"/>
      <c r="AK2437" s="20"/>
      <c r="AL2437" s="19"/>
      <c r="AM2437" s="19"/>
      <c r="AN2437" s="20"/>
      <c r="AO2437" s="20"/>
      <c r="AP2437" s="19"/>
      <c r="AQ2437" s="19"/>
      <c r="AR2437" s="20"/>
      <c r="AS2437" s="20"/>
      <c r="AT2437" s="19"/>
      <c r="AU2437" s="19"/>
      <c r="AV2437" s="20"/>
      <c r="AW2437" s="20"/>
      <c r="AX2437" s="19"/>
      <c r="AY2437" s="19"/>
      <c r="AZ2437" s="20"/>
      <c r="BA2437" s="20"/>
      <c r="BB2437" s="19"/>
      <c r="BC2437" s="19"/>
      <c r="BD2437" s="20"/>
      <c r="BE2437" s="20"/>
      <c r="BF2437" s="19"/>
      <c r="BG2437" s="19"/>
      <c r="BH2437" s="20"/>
      <c r="BI2437" s="20"/>
      <c r="BJ2437" s="19"/>
      <c r="BK2437" s="19"/>
      <c r="BL2437" s="20"/>
      <c r="BM2437" s="20"/>
      <c r="BN2437" s="19"/>
      <c r="BO2437" s="19"/>
      <c r="BP2437" s="20"/>
      <c r="BQ2437" s="20"/>
      <c r="BT2437" s="20"/>
      <c r="BU2437" s="20"/>
      <c r="BX2437" s="20"/>
      <c r="BY2437" s="20"/>
      <c r="CB2437" s="20"/>
      <c r="CC2437" s="20"/>
      <c r="CF2437" s="20"/>
      <c r="CG2437" s="20"/>
      <c r="CJ2437" s="20"/>
      <c r="CK2437" s="20"/>
      <c r="CN2437" s="20"/>
      <c r="CO2437" s="20"/>
      <c r="CP2437" s="19"/>
      <c r="CQ2437" s="19"/>
      <c r="CR2437" s="20"/>
      <c r="CS2437" s="20"/>
      <c r="CT2437" s="19"/>
      <c r="CU2437" s="19"/>
      <c r="CV2437" s="20"/>
      <c r="CW2437" s="20"/>
      <c r="CX2437" s="96"/>
      <c r="CY2437" s="96"/>
      <c r="CZ2437" s="20"/>
      <c r="DA2437" s="20"/>
      <c r="DB2437" s="96"/>
      <c r="DC2437" s="96"/>
      <c r="DD2437" s="20"/>
      <c r="DE2437" s="20"/>
      <c r="DF2437" s="96"/>
      <c r="DG2437" s="96"/>
      <c r="DH2437" s="20"/>
      <c r="DI2437" s="20"/>
      <c r="DJ2437" s="96"/>
      <c r="DK2437" s="96"/>
      <c r="DL2437" s="20"/>
      <c r="DM2437" s="20"/>
      <c r="DN2437" s="96"/>
      <c r="DO2437" s="96"/>
      <c r="DP2437" s="20"/>
      <c r="DQ2437" s="20"/>
      <c r="DR2437" s="96"/>
      <c r="DS2437" s="96"/>
      <c r="DT2437" s="20"/>
      <c r="DU2437" s="20"/>
      <c r="DV2437" s="96"/>
      <c r="DW2437" s="96"/>
      <c r="DX2437" s="20"/>
      <c r="DY2437" s="20"/>
      <c r="DZ2437" s="56"/>
      <c r="EA2437" s="57"/>
    </row>
    <row r="2438" spans="1:131" ht="19.5" customHeight="1" x14ac:dyDescent="0.25">
      <c r="A2438" s="9">
        <v>1707</v>
      </c>
      <c r="B2438" s="10" t="s">
        <v>4983</v>
      </c>
      <c r="C2438" s="9" t="s">
        <v>4984</v>
      </c>
      <c r="E2438" s="9" t="s">
        <v>4985</v>
      </c>
      <c r="F2438" s="9" t="s">
        <v>4986</v>
      </c>
      <c r="H2438" s="9" t="s">
        <v>202</v>
      </c>
      <c r="I2438" s="9" t="s">
        <v>97</v>
      </c>
      <c r="J2438" s="129">
        <v>42744</v>
      </c>
      <c r="K2438" s="129">
        <v>42692</v>
      </c>
      <c r="L2438" s="129">
        <v>43099</v>
      </c>
      <c r="O2438" s="9">
        <v>30</v>
      </c>
      <c r="Q2438" s="9" t="s">
        <v>54</v>
      </c>
      <c r="R2438" s="13">
        <v>14600000</v>
      </c>
      <c r="S2438" s="13">
        <v>14600000</v>
      </c>
      <c r="T2438" s="13">
        <v>14600000</v>
      </c>
      <c r="U2438" s="13">
        <v>3650000</v>
      </c>
      <c r="AF2438" s="51">
        <f t="shared" si="33"/>
        <v>0</v>
      </c>
      <c r="AH2438" s="11">
        <v>42692</v>
      </c>
      <c r="AI2438" s="11">
        <v>43004</v>
      </c>
      <c r="AJ2438" s="13">
        <v>14600000</v>
      </c>
      <c r="AK2438" s="13">
        <v>3650000</v>
      </c>
    </row>
    <row r="2439" spans="1:131" ht="19.5" customHeight="1" x14ac:dyDescent="0.25">
      <c r="A2439" s="9">
        <v>1708</v>
      </c>
      <c r="B2439" s="10" t="s">
        <v>4987</v>
      </c>
      <c r="C2439" s="9" t="s">
        <v>4988</v>
      </c>
      <c r="E2439" s="9" t="s">
        <v>4989</v>
      </c>
      <c r="F2439" s="9" t="s">
        <v>105</v>
      </c>
      <c r="H2439" s="9" t="s">
        <v>202</v>
      </c>
      <c r="I2439" s="9" t="s">
        <v>3432</v>
      </c>
      <c r="J2439" s="129">
        <v>42688</v>
      </c>
      <c r="K2439" s="129">
        <v>42613</v>
      </c>
      <c r="L2439" s="129">
        <v>42794</v>
      </c>
      <c r="O2439" s="9">
        <v>30</v>
      </c>
      <c r="Q2439" s="9" t="s">
        <v>61</v>
      </c>
      <c r="S2439" s="13">
        <v>1659972185</v>
      </c>
      <c r="T2439" s="13">
        <v>1659972185</v>
      </c>
      <c r="U2439" s="13">
        <v>414993046</v>
      </c>
      <c r="AF2439" s="51">
        <f t="shared" si="33"/>
        <v>0</v>
      </c>
      <c r="AH2439" s="11">
        <v>42613</v>
      </c>
      <c r="AI2439" s="11">
        <v>42674</v>
      </c>
      <c r="AJ2439" s="13">
        <v>50194652</v>
      </c>
      <c r="AK2439" s="13">
        <v>12548663</v>
      </c>
      <c r="AL2439" s="11">
        <v>42675</v>
      </c>
      <c r="AM2439" s="11">
        <v>42704</v>
      </c>
      <c r="AN2439" s="13">
        <v>183343828</v>
      </c>
      <c r="AO2439" s="13">
        <v>45835957</v>
      </c>
      <c r="AP2439" s="11">
        <v>42705</v>
      </c>
      <c r="AQ2439" s="11">
        <v>42735</v>
      </c>
      <c r="AR2439" s="13">
        <v>411404478</v>
      </c>
      <c r="AS2439" s="13">
        <v>102851119</v>
      </c>
      <c r="AT2439" s="11">
        <v>42736</v>
      </c>
      <c r="AU2439" s="11">
        <v>42766</v>
      </c>
      <c r="AV2439" s="13">
        <v>274030560</v>
      </c>
      <c r="AW2439" s="13">
        <v>68507640</v>
      </c>
      <c r="AX2439" s="11">
        <v>42767</v>
      </c>
      <c r="AY2439" s="11">
        <v>42825</v>
      </c>
      <c r="AZ2439" s="13">
        <v>375149455</v>
      </c>
      <c r="BA2439" s="13">
        <v>93787364</v>
      </c>
      <c r="BB2439" s="11">
        <v>42826</v>
      </c>
      <c r="BC2439" s="11">
        <v>42886</v>
      </c>
      <c r="BD2439" s="13">
        <v>280958904</v>
      </c>
      <c r="BE2439" s="13">
        <v>70239726</v>
      </c>
      <c r="BF2439" s="11">
        <v>42887</v>
      </c>
      <c r="BG2439" s="11">
        <v>42887</v>
      </c>
      <c r="BH2439" s="13">
        <v>39954658</v>
      </c>
      <c r="BI2439" s="13">
        <v>9988665</v>
      </c>
      <c r="BJ2439" s="11">
        <v>42613</v>
      </c>
      <c r="BK2439" s="11">
        <v>42887</v>
      </c>
      <c r="BL2439" s="13">
        <v>1729362512</v>
      </c>
      <c r="BM2439" s="13">
        <v>28581494</v>
      </c>
      <c r="DZ2439" s="54">
        <v>1729362512</v>
      </c>
      <c r="EA2439" s="55">
        <v>432340628</v>
      </c>
    </row>
    <row r="2440" spans="1:131" s="18" customFormat="1" ht="19.5" customHeight="1" x14ac:dyDescent="0.25">
      <c r="A2440" s="18">
        <v>1708</v>
      </c>
      <c r="B2440" s="17" t="s">
        <v>4987</v>
      </c>
      <c r="C2440" s="18" t="s">
        <v>4988</v>
      </c>
      <c r="D2440" s="19">
        <v>42941</v>
      </c>
      <c r="G2440" s="19"/>
      <c r="J2440" s="130"/>
      <c r="K2440" s="130"/>
      <c r="L2440" s="130">
        <v>42841</v>
      </c>
      <c r="R2440" s="20"/>
      <c r="S2440" s="20"/>
      <c r="T2440" s="20"/>
      <c r="U2440" s="20"/>
      <c r="V2440" s="20"/>
      <c r="W2440" s="20"/>
      <c r="X2440" s="20"/>
      <c r="Y2440" s="20"/>
      <c r="Z2440" s="20"/>
      <c r="AA2440" s="20"/>
      <c r="AB2440" s="20"/>
      <c r="AC2440" s="20"/>
      <c r="AD2440" s="20"/>
      <c r="AE2440" s="20"/>
      <c r="AF2440" s="80"/>
      <c r="AG2440" s="46"/>
      <c r="AH2440" s="19"/>
      <c r="AI2440" s="19"/>
      <c r="AJ2440" s="20"/>
      <c r="AK2440" s="20"/>
      <c r="AL2440" s="19"/>
      <c r="AM2440" s="19"/>
      <c r="AN2440" s="20"/>
      <c r="AO2440" s="20"/>
      <c r="AP2440" s="19"/>
      <c r="AQ2440" s="19"/>
      <c r="AR2440" s="20"/>
      <c r="AS2440" s="20"/>
      <c r="AT2440" s="19"/>
      <c r="AU2440" s="19"/>
      <c r="AV2440" s="20"/>
      <c r="AW2440" s="20"/>
      <c r="AX2440" s="19"/>
      <c r="AY2440" s="19"/>
      <c r="AZ2440" s="20"/>
      <c r="BA2440" s="20"/>
      <c r="BB2440" s="19"/>
      <c r="BC2440" s="19"/>
      <c r="BD2440" s="20"/>
      <c r="BE2440" s="20"/>
      <c r="BF2440" s="19"/>
      <c r="BG2440" s="19"/>
      <c r="BH2440" s="20"/>
      <c r="BI2440" s="20"/>
      <c r="BJ2440" s="19"/>
      <c r="BK2440" s="19"/>
      <c r="BL2440" s="20"/>
      <c r="BM2440" s="20"/>
      <c r="BN2440" s="19"/>
      <c r="BO2440" s="19"/>
      <c r="BP2440" s="20"/>
      <c r="BQ2440" s="20"/>
      <c r="BT2440" s="20"/>
      <c r="BU2440" s="20"/>
      <c r="BX2440" s="20"/>
      <c r="BY2440" s="20"/>
      <c r="CB2440" s="20"/>
      <c r="CC2440" s="20"/>
      <c r="CF2440" s="20"/>
      <c r="CG2440" s="20"/>
      <c r="CJ2440" s="20"/>
      <c r="CK2440" s="20"/>
      <c r="CN2440" s="20"/>
      <c r="CO2440" s="20"/>
      <c r="CP2440" s="19"/>
      <c r="CQ2440" s="19"/>
      <c r="CR2440" s="20"/>
      <c r="CS2440" s="20"/>
      <c r="CT2440" s="19"/>
      <c r="CU2440" s="19"/>
      <c r="CV2440" s="20"/>
      <c r="CW2440" s="20"/>
      <c r="CX2440" s="96"/>
      <c r="CY2440" s="96"/>
      <c r="CZ2440" s="20"/>
      <c r="DA2440" s="20"/>
      <c r="DB2440" s="96"/>
      <c r="DC2440" s="96"/>
      <c r="DD2440" s="20"/>
      <c r="DE2440" s="20"/>
      <c r="DF2440" s="96"/>
      <c r="DG2440" s="96"/>
      <c r="DH2440" s="20"/>
      <c r="DI2440" s="20"/>
      <c r="DJ2440" s="96"/>
      <c r="DK2440" s="96"/>
      <c r="DL2440" s="20"/>
      <c r="DM2440" s="20"/>
      <c r="DN2440" s="96"/>
      <c r="DO2440" s="96"/>
      <c r="DP2440" s="20"/>
      <c r="DQ2440" s="20"/>
      <c r="DR2440" s="96"/>
      <c r="DS2440" s="96"/>
      <c r="DT2440" s="20"/>
      <c r="DU2440" s="20"/>
      <c r="DV2440" s="96"/>
      <c r="DW2440" s="96"/>
      <c r="DX2440" s="20"/>
      <c r="DY2440" s="20"/>
      <c r="DZ2440" s="56"/>
      <c r="EA2440" s="57"/>
    </row>
    <row r="2441" spans="1:131" s="18" customFormat="1" ht="19.5" customHeight="1" x14ac:dyDescent="0.25">
      <c r="A2441" s="18">
        <v>1708</v>
      </c>
      <c r="B2441" s="17" t="s">
        <v>4987</v>
      </c>
      <c r="C2441" s="18" t="s">
        <v>4988</v>
      </c>
      <c r="D2441" s="19">
        <v>43003</v>
      </c>
      <c r="G2441" s="19"/>
      <c r="J2441" s="130"/>
      <c r="K2441" s="130"/>
      <c r="L2441" s="130">
        <v>42887</v>
      </c>
      <c r="R2441" s="20"/>
      <c r="S2441" s="20"/>
      <c r="T2441" s="20"/>
      <c r="U2441" s="20"/>
      <c r="V2441" s="20"/>
      <c r="W2441" s="20"/>
      <c r="X2441" s="20"/>
      <c r="Y2441" s="20"/>
      <c r="Z2441" s="20"/>
      <c r="AA2441" s="20"/>
      <c r="AB2441" s="20"/>
      <c r="AC2441" s="20"/>
      <c r="AD2441" s="20"/>
      <c r="AE2441" s="20"/>
      <c r="AF2441" s="80"/>
      <c r="AG2441" s="46"/>
      <c r="AH2441" s="19"/>
      <c r="AI2441" s="19"/>
      <c r="AJ2441" s="20"/>
      <c r="AK2441" s="20"/>
      <c r="AL2441" s="19"/>
      <c r="AM2441" s="19"/>
      <c r="AN2441" s="20"/>
      <c r="AO2441" s="20"/>
      <c r="AP2441" s="19"/>
      <c r="AQ2441" s="19"/>
      <c r="AR2441" s="20"/>
      <c r="AS2441" s="20"/>
      <c r="AT2441" s="19"/>
      <c r="AU2441" s="19"/>
      <c r="AV2441" s="20"/>
      <c r="AW2441" s="20"/>
      <c r="AX2441" s="19"/>
      <c r="AY2441" s="19"/>
      <c r="AZ2441" s="20"/>
      <c r="BA2441" s="20"/>
      <c r="BB2441" s="19"/>
      <c r="BC2441" s="19"/>
      <c r="BD2441" s="20"/>
      <c r="BE2441" s="20"/>
      <c r="BF2441" s="19"/>
      <c r="BG2441" s="19"/>
      <c r="BH2441" s="20"/>
      <c r="BI2441" s="20"/>
      <c r="BJ2441" s="19"/>
      <c r="BK2441" s="19"/>
      <c r="BL2441" s="20"/>
      <c r="BM2441" s="20"/>
      <c r="BN2441" s="19"/>
      <c r="BO2441" s="19"/>
      <c r="BP2441" s="20"/>
      <c r="BQ2441" s="20"/>
      <c r="BT2441" s="20"/>
      <c r="BU2441" s="20"/>
      <c r="BX2441" s="20"/>
      <c r="BY2441" s="20"/>
      <c r="CB2441" s="20"/>
      <c r="CC2441" s="20"/>
      <c r="CF2441" s="20"/>
      <c r="CG2441" s="20"/>
      <c r="CJ2441" s="20"/>
      <c r="CK2441" s="20"/>
      <c r="CN2441" s="20"/>
      <c r="CO2441" s="20"/>
      <c r="CP2441" s="19"/>
      <c r="CQ2441" s="19"/>
      <c r="CR2441" s="20"/>
      <c r="CS2441" s="20"/>
      <c r="CT2441" s="19"/>
      <c r="CU2441" s="19"/>
      <c r="CV2441" s="20"/>
      <c r="CW2441" s="20"/>
      <c r="CX2441" s="96"/>
      <c r="CY2441" s="96"/>
      <c r="CZ2441" s="20"/>
      <c r="DA2441" s="20"/>
      <c r="DB2441" s="96"/>
      <c r="DC2441" s="96"/>
      <c r="DD2441" s="20"/>
      <c r="DE2441" s="20"/>
      <c r="DF2441" s="96"/>
      <c r="DG2441" s="96"/>
      <c r="DH2441" s="20"/>
      <c r="DI2441" s="20"/>
      <c r="DJ2441" s="96"/>
      <c r="DK2441" s="96"/>
      <c r="DL2441" s="20"/>
      <c r="DM2441" s="20"/>
      <c r="DN2441" s="96"/>
      <c r="DO2441" s="96"/>
      <c r="DP2441" s="20"/>
      <c r="DQ2441" s="20"/>
      <c r="DR2441" s="96"/>
      <c r="DS2441" s="96"/>
      <c r="DT2441" s="20"/>
      <c r="DU2441" s="20"/>
      <c r="DV2441" s="96"/>
      <c r="DW2441" s="96"/>
      <c r="DX2441" s="20"/>
      <c r="DY2441" s="20"/>
      <c r="DZ2441" s="56"/>
      <c r="EA2441" s="57"/>
    </row>
    <row r="2442" spans="1:131" s="18" customFormat="1" ht="19.5" customHeight="1" x14ac:dyDescent="0.25">
      <c r="A2442" s="18">
        <v>1708</v>
      </c>
      <c r="B2442" s="17" t="s">
        <v>4987</v>
      </c>
      <c r="C2442" s="18" t="s">
        <v>4988</v>
      </c>
      <c r="D2442" s="19">
        <v>43179</v>
      </c>
      <c r="G2442" s="19"/>
      <c r="J2442" s="130"/>
      <c r="K2442" s="130"/>
      <c r="L2442" s="130"/>
      <c r="R2442" s="20"/>
      <c r="S2442" s="20">
        <v>1730594133</v>
      </c>
      <c r="T2442" s="20">
        <v>1730594133</v>
      </c>
      <c r="U2442" s="20">
        <v>432648533</v>
      </c>
      <c r="V2442" s="20"/>
      <c r="W2442" s="20"/>
      <c r="X2442" s="20"/>
      <c r="Y2442" s="20"/>
      <c r="Z2442" s="20"/>
      <c r="AA2442" s="20"/>
      <c r="AB2442" s="20"/>
      <c r="AC2442" s="20"/>
      <c r="AD2442" s="20"/>
      <c r="AE2442" s="20"/>
      <c r="AF2442" s="80"/>
      <c r="AG2442" s="46"/>
      <c r="AH2442" s="19"/>
      <c r="AI2442" s="19"/>
      <c r="AJ2442" s="20"/>
      <c r="AK2442" s="20"/>
      <c r="AL2442" s="19"/>
      <c r="AM2442" s="19"/>
      <c r="AN2442" s="20"/>
      <c r="AO2442" s="20"/>
      <c r="AP2442" s="19"/>
      <c r="AQ2442" s="19"/>
      <c r="AR2442" s="20"/>
      <c r="AS2442" s="20"/>
      <c r="AT2442" s="19"/>
      <c r="AU2442" s="19"/>
      <c r="AV2442" s="20"/>
      <c r="AW2442" s="20"/>
      <c r="AX2442" s="19"/>
      <c r="AY2442" s="19"/>
      <c r="AZ2442" s="20"/>
      <c r="BA2442" s="20"/>
      <c r="BB2442" s="19"/>
      <c r="BC2442" s="19"/>
      <c r="BD2442" s="20"/>
      <c r="BE2442" s="20"/>
      <c r="BF2442" s="19"/>
      <c r="BG2442" s="19"/>
      <c r="BH2442" s="20"/>
      <c r="BI2442" s="20"/>
      <c r="BJ2442" s="19"/>
      <c r="BK2442" s="19"/>
      <c r="BL2442" s="20"/>
      <c r="BM2442" s="20"/>
      <c r="BN2442" s="19"/>
      <c r="BO2442" s="19"/>
      <c r="BP2442" s="20"/>
      <c r="BQ2442" s="20"/>
      <c r="BT2442" s="20"/>
      <c r="BU2442" s="20"/>
      <c r="BX2442" s="20"/>
      <c r="BY2442" s="20"/>
      <c r="CB2442" s="20"/>
      <c r="CC2442" s="20"/>
      <c r="CF2442" s="20"/>
      <c r="CG2442" s="20"/>
      <c r="CJ2442" s="20"/>
      <c r="CK2442" s="20"/>
      <c r="CN2442" s="20"/>
      <c r="CO2442" s="20"/>
      <c r="CP2442" s="19"/>
      <c r="CQ2442" s="19"/>
      <c r="CR2442" s="20"/>
      <c r="CS2442" s="20"/>
      <c r="CT2442" s="19"/>
      <c r="CU2442" s="19"/>
      <c r="CV2442" s="20"/>
      <c r="CW2442" s="20"/>
      <c r="CX2442" s="96"/>
      <c r="CY2442" s="96"/>
      <c r="CZ2442" s="20"/>
      <c r="DA2442" s="20"/>
      <c r="DB2442" s="96"/>
      <c r="DC2442" s="96"/>
      <c r="DD2442" s="20"/>
      <c r="DE2442" s="20"/>
      <c r="DF2442" s="96"/>
      <c r="DG2442" s="96"/>
      <c r="DH2442" s="20"/>
      <c r="DI2442" s="20"/>
      <c r="DJ2442" s="96"/>
      <c r="DK2442" s="96"/>
      <c r="DL2442" s="20"/>
      <c r="DM2442" s="20"/>
      <c r="DN2442" s="96"/>
      <c r="DO2442" s="96"/>
      <c r="DP2442" s="20"/>
      <c r="DQ2442" s="20"/>
      <c r="DR2442" s="96"/>
      <c r="DS2442" s="96"/>
      <c r="DT2442" s="20"/>
      <c r="DU2442" s="20"/>
      <c r="DV2442" s="96"/>
      <c r="DW2442" s="96"/>
      <c r="DX2442" s="20"/>
      <c r="DY2442" s="20"/>
      <c r="DZ2442" s="56"/>
      <c r="EA2442" s="57"/>
    </row>
    <row r="2443" spans="1:131" ht="33.75" customHeight="1" x14ac:dyDescent="0.25">
      <c r="A2443" s="9">
        <v>1709</v>
      </c>
      <c r="B2443" s="10" t="s">
        <v>4992</v>
      </c>
      <c r="C2443" s="9" t="s">
        <v>5001</v>
      </c>
      <c r="E2443" s="9" t="s">
        <v>3676</v>
      </c>
      <c r="F2443" s="9" t="s">
        <v>4973</v>
      </c>
      <c r="H2443" s="9" t="s">
        <v>202</v>
      </c>
      <c r="I2443" s="9" t="s">
        <v>25</v>
      </c>
      <c r="J2443" s="129">
        <v>42352</v>
      </c>
      <c r="K2443" s="129">
        <v>42319</v>
      </c>
      <c r="L2443" s="129">
        <v>43049</v>
      </c>
      <c r="O2443" s="9">
        <v>23</v>
      </c>
      <c r="Q2443" s="9" t="s">
        <v>54</v>
      </c>
      <c r="R2443" s="13">
        <v>27247300</v>
      </c>
      <c r="S2443" s="13">
        <v>27247300</v>
      </c>
      <c r="T2443" s="13">
        <v>27247300</v>
      </c>
      <c r="U2443" s="13">
        <v>6810000</v>
      </c>
      <c r="AF2443" s="51">
        <f t="shared" si="33"/>
        <v>0</v>
      </c>
      <c r="AG2443" s="45">
        <v>8980000</v>
      </c>
      <c r="AH2443" s="11">
        <v>42684</v>
      </c>
      <c r="AI2443" s="11">
        <v>42916</v>
      </c>
      <c r="AJ2443" s="13">
        <v>20711903</v>
      </c>
      <c r="AK2443" s="13">
        <v>5177976</v>
      </c>
      <c r="AL2443" s="11">
        <v>42917</v>
      </c>
      <c r="AM2443" s="11">
        <v>43312</v>
      </c>
      <c r="AN2443" s="13">
        <v>6714966</v>
      </c>
      <c r="AO2443" s="13">
        <v>1632024</v>
      </c>
    </row>
    <row r="2444" spans="1:131" s="18" customFormat="1" ht="33.75" customHeight="1" x14ac:dyDescent="0.25">
      <c r="A2444" s="18">
        <v>1709</v>
      </c>
      <c r="B2444" s="17" t="s">
        <v>4992</v>
      </c>
      <c r="C2444" s="18" t="s">
        <v>5001</v>
      </c>
      <c r="D2444" s="19">
        <v>43070</v>
      </c>
      <c r="G2444" s="19"/>
      <c r="J2444" s="130"/>
      <c r="K2444" s="130"/>
      <c r="L2444" s="130">
        <v>43251</v>
      </c>
      <c r="R2444" s="20"/>
      <c r="S2444" s="20"/>
      <c r="T2444" s="20"/>
      <c r="U2444" s="20"/>
      <c r="V2444" s="20"/>
      <c r="W2444" s="20"/>
      <c r="X2444" s="20"/>
      <c r="Y2444" s="20"/>
      <c r="Z2444" s="20"/>
      <c r="AA2444" s="20"/>
      <c r="AB2444" s="20"/>
      <c r="AC2444" s="20"/>
      <c r="AD2444" s="20"/>
      <c r="AE2444" s="20"/>
      <c r="AF2444" s="80"/>
      <c r="AG2444" s="46"/>
      <c r="AH2444" s="19"/>
      <c r="AI2444" s="19"/>
      <c r="AJ2444" s="20"/>
      <c r="AK2444" s="20"/>
      <c r="AL2444" s="19"/>
      <c r="AM2444" s="19"/>
      <c r="AN2444" s="20"/>
      <c r="AO2444" s="20"/>
      <c r="AP2444" s="19"/>
      <c r="AQ2444" s="19"/>
      <c r="AR2444" s="20"/>
      <c r="AS2444" s="20"/>
      <c r="AT2444" s="19"/>
      <c r="AU2444" s="19"/>
      <c r="AV2444" s="20"/>
      <c r="AW2444" s="20"/>
      <c r="AX2444" s="19"/>
      <c r="AY2444" s="19"/>
      <c r="AZ2444" s="20"/>
      <c r="BA2444" s="20"/>
      <c r="BB2444" s="19"/>
      <c r="BC2444" s="19"/>
      <c r="BD2444" s="20"/>
      <c r="BE2444" s="20"/>
      <c r="BF2444" s="19"/>
      <c r="BG2444" s="19"/>
      <c r="BH2444" s="20"/>
      <c r="BI2444" s="20"/>
      <c r="BJ2444" s="19"/>
      <c r="BK2444" s="19"/>
      <c r="BL2444" s="20"/>
      <c r="BM2444" s="20"/>
      <c r="BN2444" s="19"/>
      <c r="BO2444" s="19"/>
      <c r="BP2444" s="20"/>
      <c r="BQ2444" s="20"/>
      <c r="BT2444" s="20"/>
      <c r="BU2444" s="20"/>
      <c r="BX2444" s="20"/>
      <c r="BY2444" s="20"/>
      <c r="CB2444" s="20"/>
      <c r="CC2444" s="20"/>
      <c r="CF2444" s="20"/>
      <c r="CG2444" s="20"/>
      <c r="CJ2444" s="20"/>
      <c r="CK2444" s="20"/>
      <c r="CN2444" s="20"/>
      <c r="CO2444" s="20"/>
      <c r="CP2444" s="19"/>
      <c r="CQ2444" s="19"/>
      <c r="CR2444" s="20"/>
      <c r="CS2444" s="20"/>
      <c r="CT2444" s="19"/>
      <c r="CU2444" s="19"/>
      <c r="CV2444" s="20"/>
      <c r="CW2444" s="20"/>
      <c r="CX2444" s="96"/>
      <c r="CY2444" s="96"/>
      <c r="CZ2444" s="20"/>
      <c r="DA2444" s="20"/>
      <c r="DB2444" s="96"/>
      <c r="DC2444" s="96"/>
      <c r="DD2444" s="20"/>
      <c r="DE2444" s="20"/>
      <c r="DF2444" s="96"/>
      <c r="DG2444" s="96"/>
      <c r="DH2444" s="20"/>
      <c r="DI2444" s="20"/>
      <c r="DJ2444" s="96"/>
      <c r="DK2444" s="96"/>
      <c r="DL2444" s="20"/>
      <c r="DM2444" s="20"/>
      <c r="DN2444" s="96"/>
      <c r="DO2444" s="96"/>
      <c r="DP2444" s="20"/>
      <c r="DQ2444" s="20"/>
      <c r="DR2444" s="96"/>
      <c r="DS2444" s="96"/>
      <c r="DT2444" s="20"/>
      <c r="DU2444" s="20"/>
      <c r="DV2444" s="96"/>
      <c r="DW2444" s="96"/>
      <c r="DX2444" s="20"/>
      <c r="DY2444" s="20"/>
      <c r="DZ2444" s="56"/>
      <c r="EA2444" s="57"/>
    </row>
    <row r="2445" spans="1:131" s="18" customFormat="1" ht="33.75" customHeight="1" x14ac:dyDescent="0.25">
      <c r="A2445" s="18">
        <v>1709</v>
      </c>
      <c r="B2445" s="17" t="s">
        <v>4992</v>
      </c>
      <c r="C2445" s="18" t="s">
        <v>5001</v>
      </c>
      <c r="D2445" s="19">
        <v>43305</v>
      </c>
      <c r="G2445" s="19"/>
      <c r="J2445" s="130"/>
      <c r="K2445" s="130"/>
      <c r="L2445" s="130">
        <v>43312</v>
      </c>
      <c r="R2445" s="20"/>
      <c r="S2445" s="20"/>
      <c r="T2445" s="20"/>
      <c r="U2445" s="20"/>
      <c r="V2445" s="20"/>
      <c r="W2445" s="20"/>
      <c r="X2445" s="20"/>
      <c r="Y2445" s="20"/>
      <c r="Z2445" s="20"/>
      <c r="AA2445" s="20"/>
      <c r="AB2445" s="20"/>
      <c r="AC2445" s="20"/>
      <c r="AD2445" s="20"/>
      <c r="AE2445" s="20"/>
      <c r="AF2445" s="80"/>
      <c r="AG2445" s="46"/>
      <c r="AH2445" s="19"/>
      <c r="AI2445" s="19"/>
      <c r="AJ2445" s="20"/>
      <c r="AK2445" s="20"/>
      <c r="AL2445" s="19"/>
      <c r="AM2445" s="19"/>
      <c r="AN2445" s="20"/>
      <c r="AO2445" s="20"/>
      <c r="AP2445" s="19"/>
      <c r="AQ2445" s="19"/>
      <c r="AR2445" s="20"/>
      <c r="AS2445" s="20"/>
      <c r="AT2445" s="19"/>
      <c r="AU2445" s="19"/>
      <c r="AV2445" s="20"/>
      <c r="AW2445" s="20"/>
      <c r="AX2445" s="19"/>
      <c r="AY2445" s="19"/>
      <c r="AZ2445" s="20"/>
      <c r="BA2445" s="20"/>
      <c r="BB2445" s="19"/>
      <c r="BC2445" s="19"/>
      <c r="BD2445" s="20"/>
      <c r="BE2445" s="20"/>
      <c r="BF2445" s="19"/>
      <c r="BG2445" s="19"/>
      <c r="BH2445" s="20"/>
      <c r="BI2445" s="20"/>
      <c r="BJ2445" s="19"/>
      <c r="BK2445" s="19"/>
      <c r="BL2445" s="20"/>
      <c r="BM2445" s="20"/>
      <c r="BN2445" s="19"/>
      <c r="BO2445" s="19"/>
      <c r="BP2445" s="20"/>
      <c r="BQ2445" s="20"/>
      <c r="BT2445" s="20"/>
      <c r="BU2445" s="20"/>
      <c r="BX2445" s="20"/>
      <c r="BY2445" s="20"/>
      <c r="CB2445" s="20"/>
      <c r="CC2445" s="20"/>
      <c r="CF2445" s="20"/>
      <c r="CG2445" s="20"/>
      <c r="CJ2445" s="20"/>
      <c r="CK2445" s="20"/>
      <c r="CN2445" s="20"/>
      <c r="CO2445" s="20"/>
      <c r="CP2445" s="19"/>
      <c r="CQ2445" s="19"/>
      <c r="CR2445" s="20"/>
      <c r="CS2445" s="20"/>
      <c r="CT2445" s="19"/>
      <c r="CU2445" s="19"/>
      <c r="CV2445" s="20"/>
      <c r="CW2445" s="20"/>
      <c r="CX2445" s="96"/>
      <c r="CY2445" s="96"/>
      <c r="CZ2445" s="20"/>
      <c r="DA2445" s="20"/>
      <c r="DB2445" s="96"/>
      <c r="DC2445" s="96"/>
      <c r="DD2445" s="20"/>
      <c r="DE2445" s="20"/>
      <c r="DF2445" s="96"/>
      <c r="DG2445" s="96"/>
      <c r="DH2445" s="20"/>
      <c r="DI2445" s="20"/>
      <c r="DJ2445" s="96"/>
      <c r="DK2445" s="96"/>
      <c r="DL2445" s="20"/>
      <c r="DM2445" s="20"/>
      <c r="DN2445" s="96"/>
      <c r="DO2445" s="96"/>
      <c r="DP2445" s="20"/>
      <c r="DQ2445" s="20"/>
      <c r="DR2445" s="96"/>
      <c r="DS2445" s="96"/>
      <c r="DT2445" s="20"/>
      <c r="DU2445" s="20"/>
      <c r="DV2445" s="96"/>
      <c r="DW2445" s="96"/>
      <c r="DX2445" s="20"/>
      <c r="DY2445" s="20"/>
      <c r="DZ2445" s="56"/>
      <c r="EA2445" s="57"/>
    </row>
    <row r="2446" spans="1:131" ht="19.5" customHeight="1" x14ac:dyDescent="0.25">
      <c r="A2446" s="9">
        <v>1710</v>
      </c>
      <c r="B2446" s="10" t="s">
        <v>4993</v>
      </c>
      <c r="C2446" s="9" t="s">
        <v>4994</v>
      </c>
      <c r="E2446" s="9" t="s">
        <v>3689</v>
      </c>
      <c r="F2446" s="9" t="s">
        <v>4995</v>
      </c>
      <c r="H2446" s="9" t="s">
        <v>906</v>
      </c>
      <c r="I2446" s="9" t="s">
        <v>25</v>
      </c>
      <c r="M2446" s="9" t="s">
        <v>20</v>
      </c>
      <c r="O2446" s="9">
        <v>25</v>
      </c>
      <c r="AF2446" s="51">
        <f t="shared" si="33"/>
        <v>0</v>
      </c>
    </row>
    <row r="2447" spans="1:131" ht="19.5" customHeight="1" x14ac:dyDescent="0.25">
      <c r="A2447" s="9">
        <v>1711</v>
      </c>
      <c r="B2447" s="10" t="s">
        <v>4996</v>
      </c>
      <c r="C2447" s="9" t="s">
        <v>4997</v>
      </c>
      <c r="E2447" s="9" t="s">
        <v>4143</v>
      </c>
      <c r="F2447" s="9" t="s">
        <v>34</v>
      </c>
      <c r="H2447" s="9" t="s">
        <v>202</v>
      </c>
      <c r="I2447" s="9" t="s">
        <v>28</v>
      </c>
      <c r="J2447" s="129">
        <v>42765</v>
      </c>
      <c r="K2447" s="129">
        <v>42408</v>
      </c>
      <c r="L2447" s="129">
        <v>42944</v>
      </c>
      <c r="O2447" s="9">
        <v>31</v>
      </c>
      <c r="Q2447" s="9" t="s">
        <v>54</v>
      </c>
      <c r="R2447" s="13">
        <v>9400000</v>
      </c>
      <c r="S2447" s="13">
        <v>9400000</v>
      </c>
      <c r="T2447" s="13">
        <v>9400000</v>
      </c>
      <c r="U2447" s="13">
        <v>2350000</v>
      </c>
      <c r="AF2447" s="51">
        <f t="shared" si="33"/>
        <v>0</v>
      </c>
      <c r="AG2447" s="45">
        <v>7000000</v>
      </c>
      <c r="AH2447" s="11">
        <v>42408</v>
      </c>
      <c r="AI2447" s="11">
        <v>42944</v>
      </c>
      <c r="AJ2447" s="13">
        <v>9404903</v>
      </c>
      <c r="AK2447" s="13">
        <v>2350000</v>
      </c>
    </row>
    <row r="2448" spans="1:131" ht="19.5" customHeight="1" x14ac:dyDescent="0.25">
      <c r="A2448" s="9">
        <v>1712</v>
      </c>
      <c r="B2448" s="10" t="s">
        <v>4998</v>
      </c>
      <c r="C2448" s="9" t="s">
        <v>4999</v>
      </c>
      <c r="E2448" s="9" t="s">
        <v>4586</v>
      </c>
      <c r="F2448" s="9" t="s">
        <v>5000</v>
      </c>
      <c r="H2448" s="9" t="s">
        <v>906</v>
      </c>
      <c r="I2448" s="9" t="s">
        <v>25</v>
      </c>
      <c r="M2448" s="9" t="s">
        <v>20</v>
      </c>
      <c r="O2448" s="9">
        <v>23</v>
      </c>
      <c r="AF2448" s="51">
        <f t="shared" si="33"/>
        <v>0</v>
      </c>
    </row>
    <row r="2449" spans="1:131" ht="19.5" customHeight="1" x14ac:dyDescent="0.25">
      <c r="A2449" s="9">
        <v>1713</v>
      </c>
      <c r="B2449" s="10" t="s">
        <v>5002</v>
      </c>
      <c r="C2449" s="9" t="s">
        <v>5003</v>
      </c>
      <c r="E2449" s="9" t="s">
        <v>5004</v>
      </c>
      <c r="F2449" s="9" t="s">
        <v>105</v>
      </c>
      <c r="H2449" s="9" t="s">
        <v>202</v>
      </c>
      <c r="I2449" s="9" t="s">
        <v>2709</v>
      </c>
      <c r="J2449" s="129">
        <v>42688</v>
      </c>
      <c r="K2449" s="129">
        <v>42587</v>
      </c>
      <c r="L2449" s="129">
        <v>42845</v>
      </c>
      <c r="O2449" s="9">
        <v>25</v>
      </c>
      <c r="Q2449" s="9" t="s">
        <v>61</v>
      </c>
      <c r="S2449" s="13">
        <v>1610246323</v>
      </c>
      <c r="T2449" s="13">
        <v>1610246323</v>
      </c>
      <c r="U2449" s="13">
        <v>402561581</v>
      </c>
      <c r="AF2449" s="51">
        <f t="shared" si="33"/>
        <v>0</v>
      </c>
      <c r="AH2449" s="11">
        <v>42587</v>
      </c>
      <c r="AI2449" s="11">
        <v>42674</v>
      </c>
      <c r="AJ2449" s="13">
        <v>130520292</v>
      </c>
      <c r="AK2449" s="13">
        <v>32630073</v>
      </c>
      <c r="AL2449" s="11">
        <v>42675</v>
      </c>
      <c r="AM2449" s="11">
        <v>42704</v>
      </c>
      <c r="AN2449" s="13">
        <v>182514639</v>
      </c>
      <c r="AO2449" s="13">
        <v>45628660</v>
      </c>
      <c r="AP2449" s="11">
        <v>42705</v>
      </c>
      <c r="AQ2449" s="11">
        <v>42735</v>
      </c>
      <c r="AR2449" s="13">
        <v>397720577</v>
      </c>
      <c r="AS2449" s="13">
        <v>99430144</v>
      </c>
      <c r="AT2449" s="11">
        <v>42736</v>
      </c>
      <c r="AU2449" s="11">
        <v>42794</v>
      </c>
      <c r="AV2449" s="13">
        <v>279285930</v>
      </c>
      <c r="AW2449" s="13">
        <v>69821483</v>
      </c>
      <c r="AX2449" s="11">
        <v>42795</v>
      </c>
      <c r="AY2449" s="11">
        <v>42845</v>
      </c>
      <c r="AZ2449" s="13">
        <v>52749288</v>
      </c>
      <c r="BA2449" s="13">
        <v>13187322</v>
      </c>
      <c r="BB2449" s="11">
        <v>42587</v>
      </c>
      <c r="BC2449" s="11">
        <v>42845</v>
      </c>
      <c r="BD2449" s="13">
        <v>1258891161</v>
      </c>
      <c r="BE2449" s="13">
        <v>54025108</v>
      </c>
      <c r="DZ2449" s="54">
        <v>1258891161</v>
      </c>
      <c r="EA2449" s="55">
        <v>314722790</v>
      </c>
    </row>
    <row r="2450" spans="1:131" ht="19.5" customHeight="1" x14ac:dyDescent="0.25">
      <c r="A2450" s="9">
        <v>1714</v>
      </c>
      <c r="B2450" s="10" t="s">
        <v>5005</v>
      </c>
      <c r="C2450" s="9" t="s">
        <v>5006</v>
      </c>
      <c r="E2450" s="9" t="s">
        <v>1369</v>
      </c>
      <c r="F2450" s="9" t="s">
        <v>2974</v>
      </c>
      <c r="H2450" s="9" t="s">
        <v>202</v>
      </c>
      <c r="I2450" s="9" t="s">
        <v>35</v>
      </c>
      <c r="J2450" s="129">
        <v>42725</v>
      </c>
      <c r="K2450" s="129">
        <v>42709</v>
      </c>
      <c r="L2450" s="129">
        <v>42766</v>
      </c>
      <c r="O2450" s="9">
        <v>20</v>
      </c>
      <c r="Q2450" s="9" t="s">
        <v>61</v>
      </c>
      <c r="S2450" s="13">
        <v>96928920</v>
      </c>
      <c r="T2450" s="13">
        <v>96928920</v>
      </c>
      <c r="U2450" s="13">
        <v>24232230</v>
      </c>
      <c r="AF2450" s="51">
        <f t="shared" si="33"/>
        <v>0</v>
      </c>
    </row>
    <row r="2451" spans="1:131" ht="19.5" customHeight="1" x14ac:dyDescent="0.25">
      <c r="A2451" s="9">
        <v>1715</v>
      </c>
      <c r="B2451" s="10" t="s">
        <v>5007</v>
      </c>
      <c r="C2451" s="9" t="s">
        <v>5008</v>
      </c>
      <c r="E2451" s="9" t="s">
        <v>1369</v>
      </c>
      <c r="F2451" s="9" t="s">
        <v>2974</v>
      </c>
      <c r="H2451" s="9" t="s">
        <v>202</v>
      </c>
      <c r="I2451" s="9" t="s">
        <v>25</v>
      </c>
      <c r="J2451" s="129">
        <v>42768</v>
      </c>
      <c r="K2451" s="129">
        <v>42705</v>
      </c>
      <c r="L2451" s="129">
        <v>43205</v>
      </c>
      <c r="O2451" s="9">
        <v>29</v>
      </c>
      <c r="Q2451" s="9" t="s">
        <v>54</v>
      </c>
      <c r="R2451" s="13">
        <v>9334000</v>
      </c>
      <c r="S2451" s="13">
        <v>9334000</v>
      </c>
      <c r="T2451" s="13">
        <v>9334000</v>
      </c>
      <c r="U2451" s="13">
        <v>2333500</v>
      </c>
      <c r="AF2451" s="51">
        <f t="shared" si="33"/>
        <v>0</v>
      </c>
      <c r="AG2451" s="45">
        <v>7000000</v>
      </c>
      <c r="AH2451" s="11">
        <v>42705</v>
      </c>
      <c r="AI2451" s="11">
        <v>43281</v>
      </c>
      <c r="AJ2451" s="13">
        <v>9336840</v>
      </c>
      <c r="AK2451" s="13">
        <v>2333500</v>
      </c>
    </row>
    <row r="2452" spans="1:131" s="18" customFormat="1" ht="19.5" customHeight="1" x14ac:dyDescent="0.25">
      <c r="A2452" s="18">
        <v>1715</v>
      </c>
      <c r="B2452" s="17" t="s">
        <v>5007</v>
      </c>
      <c r="C2452" s="18" t="s">
        <v>5008</v>
      </c>
      <c r="D2452" s="19">
        <v>43234</v>
      </c>
      <c r="G2452" s="19"/>
      <c r="J2452" s="130"/>
      <c r="K2452" s="130"/>
      <c r="L2452" s="130">
        <v>43281</v>
      </c>
      <c r="R2452" s="20"/>
      <c r="S2452" s="20"/>
      <c r="T2452" s="20"/>
      <c r="U2452" s="20"/>
      <c r="V2452" s="20"/>
      <c r="W2452" s="20"/>
      <c r="X2452" s="20"/>
      <c r="Y2452" s="20"/>
      <c r="Z2452" s="20"/>
      <c r="AA2452" s="20"/>
      <c r="AB2452" s="20"/>
      <c r="AC2452" s="20"/>
      <c r="AD2452" s="20"/>
      <c r="AE2452" s="20"/>
      <c r="AF2452" s="80"/>
      <c r="AG2452" s="46"/>
      <c r="AH2452" s="19"/>
      <c r="AI2452" s="19"/>
      <c r="AJ2452" s="20"/>
      <c r="AK2452" s="20"/>
      <c r="AL2452" s="19"/>
      <c r="AM2452" s="19"/>
      <c r="AN2452" s="20"/>
      <c r="AO2452" s="20"/>
      <c r="AP2452" s="19"/>
      <c r="AQ2452" s="19"/>
      <c r="AR2452" s="20"/>
      <c r="AS2452" s="20"/>
      <c r="AT2452" s="19"/>
      <c r="AU2452" s="19"/>
      <c r="AV2452" s="20"/>
      <c r="AW2452" s="20"/>
      <c r="AX2452" s="19"/>
      <c r="AY2452" s="19"/>
      <c r="AZ2452" s="20"/>
      <c r="BA2452" s="20"/>
      <c r="BB2452" s="19"/>
      <c r="BC2452" s="19"/>
      <c r="BD2452" s="20"/>
      <c r="BE2452" s="20"/>
      <c r="BF2452" s="19"/>
      <c r="BG2452" s="19"/>
      <c r="BH2452" s="20"/>
      <c r="BI2452" s="20"/>
      <c r="BJ2452" s="19"/>
      <c r="BK2452" s="19"/>
      <c r="BL2452" s="20"/>
      <c r="BM2452" s="20"/>
      <c r="BN2452" s="19"/>
      <c r="BO2452" s="19"/>
      <c r="BP2452" s="20"/>
      <c r="BQ2452" s="20"/>
      <c r="BT2452" s="20"/>
      <c r="BU2452" s="20"/>
      <c r="BX2452" s="20"/>
      <c r="BY2452" s="20"/>
      <c r="CB2452" s="20"/>
      <c r="CC2452" s="20"/>
      <c r="CF2452" s="20"/>
      <c r="CG2452" s="20"/>
      <c r="CJ2452" s="20"/>
      <c r="CK2452" s="20"/>
      <c r="CN2452" s="20"/>
      <c r="CO2452" s="20"/>
      <c r="CP2452" s="19"/>
      <c r="CQ2452" s="19"/>
      <c r="CR2452" s="20"/>
      <c r="CS2452" s="20"/>
      <c r="CT2452" s="19"/>
      <c r="CU2452" s="19"/>
      <c r="CV2452" s="20"/>
      <c r="CW2452" s="20"/>
      <c r="CX2452" s="96"/>
      <c r="CY2452" s="96"/>
      <c r="CZ2452" s="20"/>
      <c r="DA2452" s="20"/>
      <c r="DB2452" s="96"/>
      <c r="DC2452" s="96"/>
      <c r="DD2452" s="20"/>
      <c r="DE2452" s="20"/>
      <c r="DF2452" s="96"/>
      <c r="DG2452" s="96"/>
      <c r="DH2452" s="20"/>
      <c r="DI2452" s="20"/>
      <c r="DJ2452" s="96"/>
      <c r="DK2452" s="96"/>
      <c r="DL2452" s="20"/>
      <c r="DM2452" s="20"/>
      <c r="DN2452" s="96"/>
      <c r="DO2452" s="96"/>
      <c r="DP2452" s="20"/>
      <c r="DQ2452" s="20"/>
      <c r="DR2452" s="96"/>
      <c r="DS2452" s="96"/>
      <c r="DT2452" s="20"/>
      <c r="DU2452" s="20"/>
      <c r="DV2452" s="96"/>
      <c r="DW2452" s="96"/>
      <c r="DX2452" s="20"/>
      <c r="DY2452" s="20"/>
      <c r="DZ2452" s="56"/>
      <c r="EA2452" s="57"/>
    </row>
    <row r="2453" spans="1:131" ht="19.5" customHeight="1" x14ac:dyDescent="0.25">
      <c r="A2453" s="9">
        <v>1716</v>
      </c>
      <c r="B2453" s="10" t="s">
        <v>5009</v>
      </c>
      <c r="C2453" s="9" t="s">
        <v>5010</v>
      </c>
      <c r="E2453" s="9" t="s">
        <v>4032</v>
      </c>
      <c r="F2453" s="9" t="s">
        <v>215</v>
      </c>
      <c r="H2453" s="9" t="s">
        <v>202</v>
      </c>
      <c r="I2453" s="9" t="s">
        <v>25</v>
      </c>
      <c r="J2453" s="129">
        <v>42737</v>
      </c>
      <c r="K2453" s="129">
        <v>42705</v>
      </c>
      <c r="L2453" s="129">
        <v>43008</v>
      </c>
      <c r="O2453" s="9">
        <v>29</v>
      </c>
      <c r="Q2453" s="9" t="s">
        <v>54</v>
      </c>
      <c r="R2453" s="13">
        <v>10600000</v>
      </c>
      <c r="S2453" s="13">
        <v>10600000</v>
      </c>
      <c r="T2453" s="13">
        <v>10600000</v>
      </c>
      <c r="U2453" s="13">
        <v>2650000</v>
      </c>
      <c r="AF2453" s="51">
        <f t="shared" si="33"/>
        <v>0</v>
      </c>
      <c r="AG2453" s="45">
        <v>7950000</v>
      </c>
      <c r="AH2453" s="11">
        <v>42736</v>
      </c>
      <c r="AI2453" s="11">
        <v>43008</v>
      </c>
      <c r="AJ2453" s="13">
        <v>10600219</v>
      </c>
      <c r="AK2453" s="13">
        <v>2650000</v>
      </c>
    </row>
    <row r="2454" spans="1:131" ht="38.25" customHeight="1" x14ac:dyDescent="0.25">
      <c r="A2454" s="9">
        <v>1717</v>
      </c>
      <c r="B2454" s="10" t="s">
        <v>5013</v>
      </c>
      <c r="C2454" s="9" t="s">
        <v>6503</v>
      </c>
      <c r="E2454" s="9" t="s">
        <v>4277</v>
      </c>
      <c r="F2454" s="9" t="s">
        <v>5014</v>
      </c>
      <c r="H2454" s="9" t="s">
        <v>202</v>
      </c>
      <c r="I2454" s="9" t="s">
        <v>25</v>
      </c>
      <c r="J2454" s="129">
        <v>42750</v>
      </c>
      <c r="K2454" s="129">
        <v>42719</v>
      </c>
      <c r="L2454" s="129">
        <v>43205</v>
      </c>
      <c r="M2454" s="9" t="s">
        <v>20</v>
      </c>
      <c r="O2454" s="9">
        <v>27</v>
      </c>
      <c r="Q2454" s="9" t="s">
        <v>54</v>
      </c>
      <c r="R2454" s="13">
        <v>7740000</v>
      </c>
      <c r="S2454" s="13">
        <v>7740000</v>
      </c>
      <c r="T2454" s="13">
        <v>7740000</v>
      </c>
      <c r="U2454" s="13">
        <v>1935000</v>
      </c>
      <c r="AF2454" s="51">
        <f t="shared" si="33"/>
        <v>0</v>
      </c>
      <c r="AG2454" s="45">
        <v>5805000</v>
      </c>
      <c r="AH2454" s="11">
        <v>42719</v>
      </c>
      <c r="AI2454" s="11">
        <v>43205</v>
      </c>
      <c r="AJ2454" s="13">
        <v>7677315</v>
      </c>
      <c r="AK2454" s="13">
        <v>1919329</v>
      </c>
    </row>
    <row r="2455" spans="1:131" s="18" customFormat="1" ht="19.5" customHeight="1" x14ac:dyDescent="0.25">
      <c r="A2455" s="18">
        <v>1717</v>
      </c>
      <c r="B2455" s="17" t="s">
        <v>5013</v>
      </c>
      <c r="C2455" s="18" t="s">
        <v>6503</v>
      </c>
      <c r="D2455" s="19">
        <v>43252</v>
      </c>
      <c r="G2455" s="19"/>
      <c r="J2455" s="130"/>
      <c r="K2455" s="130"/>
      <c r="L2455" s="130">
        <v>43235</v>
      </c>
      <c r="R2455" s="20"/>
      <c r="S2455" s="20"/>
      <c r="T2455" s="20"/>
      <c r="U2455" s="20"/>
      <c r="V2455" s="20"/>
      <c r="W2455" s="20"/>
      <c r="X2455" s="20"/>
      <c r="Y2455" s="20"/>
      <c r="Z2455" s="20"/>
      <c r="AA2455" s="20"/>
      <c r="AB2455" s="20"/>
      <c r="AC2455" s="20"/>
      <c r="AD2455" s="20"/>
      <c r="AE2455" s="20"/>
      <c r="AF2455" s="80"/>
      <c r="AG2455" s="46"/>
      <c r="AH2455" s="19"/>
      <c r="AI2455" s="19"/>
      <c r="AJ2455" s="20"/>
      <c r="AK2455" s="20"/>
      <c r="AL2455" s="19"/>
      <c r="AM2455" s="19"/>
      <c r="AN2455" s="20"/>
      <c r="AO2455" s="20"/>
      <c r="AP2455" s="19"/>
      <c r="AQ2455" s="19"/>
      <c r="AR2455" s="20"/>
      <c r="AS2455" s="20"/>
      <c r="AT2455" s="19"/>
      <c r="AU2455" s="19"/>
      <c r="AV2455" s="20"/>
      <c r="AW2455" s="20"/>
      <c r="AX2455" s="19"/>
      <c r="AY2455" s="19"/>
      <c r="AZ2455" s="20"/>
      <c r="BA2455" s="20"/>
      <c r="BB2455" s="19"/>
      <c r="BC2455" s="19"/>
      <c r="BD2455" s="20"/>
      <c r="BE2455" s="20"/>
      <c r="BF2455" s="19"/>
      <c r="BG2455" s="19"/>
      <c r="BH2455" s="20"/>
      <c r="BI2455" s="20"/>
      <c r="BJ2455" s="19"/>
      <c r="BK2455" s="19"/>
      <c r="BL2455" s="20"/>
      <c r="BM2455" s="20"/>
      <c r="BN2455" s="19"/>
      <c r="BO2455" s="19"/>
      <c r="BP2455" s="20"/>
      <c r="BQ2455" s="20"/>
      <c r="BT2455" s="20"/>
      <c r="BU2455" s="20"/>
      <c r="BX2455" s="20"/>
      <c r="BY2455" s="20"/>
      <c r="CB2455" s="20"/>
      <c r="CC2455" s="20"/>
      <c r="CF2455" s="20"/>
      <c r="CG2455" s="20"/>
      <c r="CJ2455" s="20"/>
      <c r="CK2455" s="20"/>
      <c r="CN2455" s="20"/>
      <c r="CO2455" s="20"/>
      <c r="CP2455" s="19"/>
      <c r="CQ2455" s="19"/>
      <c r="CR2455" s="20"/>
      <c r="CS2455" s="20"/>
      <c r="CT2455" s="19"/>
      <c r="CU2455" s="19"/>
      <c r="CV2455" s="20"/>
      <c r="CW2455" s="20"/>
      <c r="CX2455" s="96"/>
      <c r="CY2455" s="96"/>
      <c r="CZ2455" s="20"/>
      <c r="DA2455" s="20"/>
      <c r="DB2455" s="96"/>
      <c r="DC2455" s="96"/>
      <c r="DD2455" s="20"/>
      <c r="DE2455" s="20"/>
      <c r="DF2455" s="96"/>
      <c r="DG2455" s="96"/>
      <c r="DH2455" s="20"/>
      <c r="DI2455" s="20"/>
      <c r="DJ2455" s="96"/>
      <c r="DK2455" s="96"/>
      <c r="DL2455" s="20"/>
      <c r="DM2455" s="20"/>
      <c r="DN2455" s="96"/>
      <c r="DO2455" s="96"/>
      <c r="DP2455" s="20"/>
      <c r="DQ2455" s="20"/>
      <c r="DR2455" s="96"/>
      <c r="DS2455" s="96"/>
      <c r="DT2455" s="20"/>
      <c r="DU2455" s="20"/>
      <c r="DV2455" s="96"/>
      <c r="DW2455" s="96"/>
      <c r="DX2455" s="20"/>
      <c r="DY2455" s="20"/>
      <c r="DZ2455" s="56"/>
      <c r="EA2455" s="57"/>
    </row>
    <row r="2456" spans="1:131" ht="19.5" customHeight="1" x14ac:dyDescent="0.25">
      <c r="A2456" s="9">
        <v>1718</v>
      </c>
      <c r="B2456" s="10" t="s">
        <v>5015</v>
      </c>
      <c r="C2456" s="9" t="s">
        <v>4298</v>
      </c>
      <c r="E2456" s="9" t="s">
        <v>6635</v>
      </c>
      <c r="F2456" s="9" t="s">
        <v>2323</v>
      </c>
      <c r="H2456" s="9" t="s">
        <v>202</v>
      </c>
      <c r="I2456" s="9" t="s">
        <v>25</v>
      </c>
      <c r="J2456" s="129">
        <v>42745</v>
      </c>
      <c r="K2456" s="129">
        <v>42714</v>
      </c>
      <c r="L2456" s="129">
        <v>43084</v>
      </c>
      <c r="M2456" s="9" t="s">
        <v>20</v>
      </c>
      <c r="O2456" s="9">
        <v>28</v>
      </c>
      <c r="Q2456" s="9" t="s">
        <v>54</v>
      </c>
      <c r="S2456" s="13">
        <v>6800000</v>
      </c>
      <c r="T2456" s="13">
        <v>6800000</v>
      </c>
      <c r="U2456" s="13">
        <v>1700000</v>
      </c>
      <c r="AG2456" s="111">
        <v>5000000</v>
      </c>
      <c r="AH2456" s="11">
        <v>42768</v>
      </c>
      <c r="AI2456" s="11">
        <v>43011</v>
      </c>
      <c r="AJ2456" s="13">
        <v>7090030</v>
      </c>
      <c r="AK2456" s="13">
        <v>1700000</v>
      </c>
    </row>
    <row r="2457" spans="1:131" ht="19.5" customHeight="1" x14ac:dyDescent="0.25">
      <c r="A2457" s="9">
        <v>1719</v>
      </c>
      <c r="B2457" s="10" t="s">
        <v>5016</v>
      </c>
      <c r="C2457" s="9" t="s">
        <v>5017</v>
      </c>
      <c r="E2457" s="9" t="s">
        <v>196</v>
      </c>
      <c r="F2457" s="9" t="s">
        <v>5018</v>
      </c>
      <c r="H2457" s="9" t="s">
        <v>5216</v>
      </c>
      <c r="I2457" s="9" t="s">
        <v>78</v>
      </c>
      <c r="O2457" s="9">
        <v>27</v>
      </c>
      <c r="AF2457" s="51">
        <f t="shared" si="33"/>
        <v>0</v>
      </c>
    </row>
    <row r="2458" spans="1:131" s="22" customFormat="1" ht="19.5" customHeight="1" x14ac:dyDescent="0.25">
      <c r="A2458" s="22">
        <v>1719</v>
      </c>
      <c r="B2458" s="10" t="s">
        <v>5760</v>
      </c>
      <c r="C2458" s="22" t="s">
        <v>5215</v>
      </c>
      <c r="D2458" s="14">
        <v>42816</v>
      </c>
      <c r="E2458" s="9" t="s">
        <v>196</v>
      </c>
      <c r="F2458" s="9" t="s">
        <v>5018</v>
      </c>
      <c r="G2458" s="14"/>
      <c r="H2458" s="22" t="s">
        <v>202</v>
      </c>
      <c r="I2458" s="22" t="s">
        <v>78</v>
      </c>
      <c r="J2458" s="131">
        <v>42821</v>
      </c>
      <c r="K2458" s="131">
        <v>42793</v>
      </c>
      <c r="L2458" s="131">
        <v>43069</v>
      </c>
      <c r="O2458" s="9">
        <v>27</v>
      </c>
      <c r="Q2458" s="22" t="s">
        <v>54</v>
      </c>
      <c r="R2458" s="15">
        <v>20000000</v>
      </c>
      <c r="S2458" s="15">
        <v>20000000</v>
      </c>
      <c r="T2458" s="15">
        <v>20000000</v>
      </c>
      <c r="U2458" s="15">
        <v>5000000</v>
      </c>
      <c r="V2458" s="15"/>
      <c r="W2458" s="15"/>
      <c r="X2458" s="15"/>
      <c r="Y2458" s="15"/>
      <c r="Z2458" s="15"/>
      <c r="AA2458" s="15"/>
      <c r="AB2458" s="15"/>
      <c r="AC2458" s="15"/>
      <c r="AD2458" s="15"/>
      <c r="AE2458" s="15"/>
      <c r="AF2458" s="95"/>
      <c r="AG2458" s="47">
        <v>15000000</v>
      </c>
      <c r="AH2458" s="14">
        <v>42793</v>
      </c>
      <c r="AI2458" s="14">
        <v>43069</v>
      </c>
      <c r="AJ2458" s="15">
        <v>20149055</v>
      </c>
      <c r="AK2458" s="15">
        <v>5000000</v>
      </c>
      <c r="AL2458" s="14"/>
      <c r="AM2458" s="14"/>
      <c r="AN2458" s="15"/>
      <c r="AO2458" s="15"/>
      <c r="AP2458" s="14"/>
      <c r="AQ2458" s="14"/>
      <c r="AR2458" s="15"/>
      <c r="AS2458" s="15"/>
      <c r="AT2458" s="14"/>
      <c r="AU2458" s="14"/>
      <c r="AV2458" s="15"/>
      <c r="AW2458" s="15"/>
      <c r="AX2458" s="14"/>
      <c r="AY2458" s="14"/>
      <c r="AZ2458" s="15"/>
      <c r="BA2458" s="15"/>
      <c r="BB2458" s="14"/>
      <c r="BC2458" s="14"/>
      <c r="BD2458" s="15"/>
      <c r="BE2458" s="15"/>
      <c r="BF2458" s="14"/>
      <c r="BG2458" s="14"/>
      <c r="BH2458" s="15"/>
      <c r="BI2458" s="15"/>
      <c r="BJ2458" s="14"/>
      <c r="BK2458" s="14"/>
      <c r="BL2458" s="15"/>
      <c r="BM2458" s="15"/>
      <c r="BN2458" s="14"/>
      <c r="BO2458" s="14"/>
      <c r="BP2458" s="15"/>
      <c r="BQ2458" s="15"/>
      <c r="BT2458" s="15"/>
      <c r="BU2458" s="15"/>
      <c r="BX2458" s="15"/>
      <c r="BY2458" s="15"/>
      <c r="CB2458" s="15"/>
      <c r="CC2458" s="15"/>
      <c r="CF2458" s="15"/>
      <c r="CG2458" s="15"/>
      <c r="CJ2458" s="15"/>
      <c r="CK2458" s="15"/>
      <c r="CN2458" s="15"/>
      <c r="CO2458" s="15"/>
      <c r="CP2458" s="14"/>
      <c r="CQ2458" s="14"/>
      <c r="CR2458" s="15"/>
      <c r="CS2458" s="15"/>
      <c r="CT2458" s="14"/>
      <c r="CU2458" s="14"/>
      <c r="CV2458" s="15"/>
      <c r="CW2458" s="15"/>
      <c r="CX2458" s="97"/>
      <c r="CY2458" s="97"/>
      <c r="CZ2458" s="15"/>
      <c r="DA2458" s="15"/>
      <c r="DB2458" s="97"/>
      <c r="DC2458" s="97"/>
      <c r="DD2458" s="15"/>
      <c r="DE2458" s="15"/>
      <c r="DF2458" s="97"/>
      <c r="DG2458" s="97"/>
      <c r="DH2458" s="15"/>
      <c r="DI2458" s="15"/>
      <c r="DJ2458" s="97"/>
      <c r="DK2458" s="97"/>
      <c r="DL2458" s="15"/>
      <c r="DM2458" s="15"/>
      <c r="DN2458" s="97"/>
      <c r="DO2458" s="97"/>
      <c r="DP2458" s="15"/>
      <c r="DQ2458" s="15"/>
      <c r="DR2458" s="97"/>
      <c r="DS2458" s="97"/>
      <c r="DT2458" s="15"/>
      <c r="DU2458" s="15"/>
      <c r="DV2458" s="97"/>
      <c r="DW2458" s="97"/>
      <c r="DX2458" s="15"/>
      <c r="DY2458" s="15"/>
      <c r="DZ2458" s="58"/>
      <c r="EA2458" s="59"/>
    </row>
    <row r="2459" spans="1:131" s="22" customFormat="1" ht="19.5" customHeight="1" x14ac:dyDescent="0.25">
      <c r="A2459" s="22">
        <v>1719</v>
      </c>
      <c r="B2459" s="10" t="s">
        <v>5761</v>
      </c>
      <c r="C2459" s="22" t="s">
        <v>5561</v>
      </c>
      <c r="D2459" s="14"/>
      <c r="E2459" s="9" t="s">
        <v>196</v>
      </c>
      <c r="F2459" s="9" t="s">
        <v>5018</v>
      </c>
      <c r="G2459" s="14"/>
      <c r="H2459" s="22" t="s">
        <v>202</v>
      </c>
      <c r="I2459" s="22" t="s">
        <v>78</v>
      </c>
      <c r="J2459" s="131">
        <v>43008</v>
      </c>
      <c r="K2459" s="131">
        <v>42978</v>
      </c>
      <c r="L2459" s="131">
        <v>43251</v>
      </c>
      <c r="O2459" s="9">
        <v>27</v>
      </c>
      <c r="Q2459" s="97" t="s">
        <v>54</v>
      </c>
      <c r="R2459" s="15"/>
      <c r="S2459" s="15">
        <v>10000000</v>
      </c>
      <c r="T2459" s="15">
        <v>10000000</v>
      </c>
      <c r="U2459" s="15">
        <v>2500000</v>
      </c>
      <c r="V2459" s="15"/>
      <c r="W2459" s="15"/>
      <c r="X2459" s="15"/>
      <c r="Y2459" s="15"/>
      <c r="Z2459" s="15"/>
      <c r="AA2459" s="15"/>
      <c r="AB2459" s="15"/>
      <c r="AC2459" s="15"/>
      <c r="AD2459" s="15"/>
      <c r="AE2459" s="15"/>
      <c r="AF2459" s="95"/>
      <c r="AG2459" s="47">
        <v>7500000</v>
      </c>
      <c r="AH2459" s="14">
        <v>43009</v>
      </c>
      <c r="AI2459" s="14">
        <v>43251</v>
      </c>
      <c r="AJ2459" s="15">
        <v>10479864</v>
      </c>
      <c r="AK2459" s="15">
        <v>2500000</v>
      </c>
      <c r="AL2459" s="14"/>
      <c r="AM2459" s="14"/>
      <c r="AN2459" s="15"/>
      <c r="AO2459" s="15"/>
      <c r="AP2459" s="14"/>
      <c r="AQ2459" s="14"/>
      <c r="AR2459" s="15"/>
      <c r="AS2459" s="15"/>
      <c r="AT2459" s="14"/>
      <c r="AU2459" s="14"/>
      <c r="AV2459" s="15"/>
      <c r="AW2459" s="15"/>
      <c r="AX2459" s="14"/>
      <c r="AY2459" s="14"/>
      <c r="AZ2459" s="15"/>
      <c r="BA2459" s="15"/>
      <c r="BB2459" s="14"/>
      <c r="BC2459" s="14"/>
      <c r="BD2459" s="15"/>
      <c r="BE2459" s="15"/>
      <c r="BF2459" s="14"/>
      <c r="BG2459" s="14"/>
      <c r="BH2459" s="15"/>
      <c r="BI2459" s="15"/>
      <c r="BJ2459" s="14"/>
      <c r="BK2459" s="14"/>
      <c r="BL2459" s="15"/>
      <c r="BM2459" s="15"/>
      <c r="BN2459" s="14"/>
      <c r="BO2459" s="14"/>
      <c r="BP2459" s="15"/>
      <c r="BQ2459" s="15"/>
      <c r="BT2459" s="15"/>
      <c r="BU2459" s="15"/>
      <c r="BX2459" s="15"/>
      <c r="BY2459" s="15"/>
      <c r="CB2459" s="15"/>
      <c r="CC2459" s="15"/>
      <c r="CF2459" s="15"/>
      <c r="CG2459" s="15"/>
      <c r="CJ2459" s="15"/>
      <c r="CK2459" s="15"/>
      <c r="CN2459" s="15"/>
      <c r="CO2459" s="15"/>
      <c r="CP2459" s="14"/>
      <c r="CQ2459" s="14"/>
      <c r="CR2459" s="15"/>
      <c r="CS2459" s="15"/>
      <c r="CT2459" s="14"/>
      <c r="CU2459" s="14"/>
      <c r="CV2459" s="15"/>
      <c r="CW2459" s="15"/>
      <c r="CX2459" s="97"/>
      <c r="CY2459" s="97"/>
      <c r="CZ2459" s="15"/>
      <c r="DA2459" s="15"/>
      <c r="DB2459" s="97"/>
      <c r="DC2459" s="97"/>
      <c r="DD2459" s="15"/>
      <c r="DE2459" s="15"/>
      <c r="DF2459" s="97"/>
      <c r="DG2459" s="97"/>
      <c r="DH2459" s="15"/>
      <c r="DI2459" s="15"/>
      <c r="DJ2459" s="97"/>
      <c r="DK2459" s="97"/>
      <c r="DL2459" s="15"/>
      <c r="DM2459" s="15"/>
      <c r="DN2459" s="97"/>
      <c r="DO2459" s="97"/>
      <c r="DP2459" s="15"/>
      <c r="DQ2459" s="15"/>
      <c r="DR2459" s="97"/>
      <c r="DS2459" s="97"/>
      <c r="DT2459" s="15"/>
      <c r="DU2459" s="15"/>
      <c r="DV2459" s="97"/>
      <c r="DW2459" s="97"/>
      <c r="DX2459" s="15"/>
      <c r="DY2459" s="15"/>
      <c r="DZ2459" s="58"/>
      <c r="EA2459" s="59"/>
    </row>
    <row r="2460" spans="1:131" s="22" customFormat="1" ht="19.5" customHeight="1" x14ac:dyDescent="0.25">
      <c r="A2460" s="22">
        <v>1719</v>
      </c>
      <c r="B2460" s="10" t="s">
        <v>6138</v>
      </c>
      <c r="C2460" s="22" t="s">
        <v>6133</v>
      </c>
      <c r="E2460" s="22" t="s">
        <v>196</v>
      </c>
      <c r="F2460" s="22" t="s">
        <v>197</v>
      </c>
      <c r="H2460" s="22" t="s">
        <v>202</v>
      </c>
      <c r="I2460" s="22" t="s">
        <v>78</v>
      </c>
      <c r="J2460" s="131">
        <v>43205</v>
      </c>
      <c r="K2460" s="131">
        <v>43160</v>
      </c>
      <c r="L2460" s="131">
        <v>43425</v>
      </c>
      <c r="O2460" s="9">
        <v>27</v>
      </c>
      <c r="Q2460" s="22" t="s">
        <v>54</v>
      </c>
      <c r="R2460" s="15">
        <v>10000000</v>
      </c>
      <c r="S2460" s="15">
        <v>9650000</v>
      </c>
      <c r="T2460" s="15">
        <v>9650000</v>
      </c>
      <c r="U2460" s="15">
        <v>2412500</v>
      </c>
      <c r="AF2460" s="95">
        <f>SUM(V2460:AE2460)</f>
        <v>0</v>
      </c>
      <c r="AG2460" s="15">
        <v>7500000</v>
      </c>
      <c r="AH2460" s="124">
        <v>43160</v>
      </c>
      <c r="AI2460" s="14">
        <v>43425</v>
      </c>
      <c r="AJ2460" s="15">
        <v>10001958</v>
      </c>
      <c r="AK2460" s="15">
        <v>2412500</v>
      </c>
      <c r="DZ2460" s="58"/>
      <c r="EA2460" s="59"/>
    </row>
    <row r="2461" spans="1:131" s="22" customFormat="1" ht="19.5" customHeight="1" x14ac:dyDescent="0.25">
      <c r="A2461" s="22">
        <v>1719</v>
      </c>
      <c r="B2461" s="10" t="s">
        <v>7173</v>
      </c>
      <c r="C2461" s="9" t="s">
        <v>7172</v>
      </c>
      <c r="E2461" s="22" t="s">
        <v>196</v>
      </c>
      <c r="F2461" s="9" t="s">
        <v>5018</v>
      </c>
      <c r="H2461" s="22" t="s">
        <v>202</v>
      </c>
      <c r="I2461" s="22" t="s">
        <v>78</v>
      </c>
      <c r="J2461" s="131">
        <v>43514</v>
      </c>
      <c r="K2461" s="131">
        <v>43501</v>
      </c>
      <c r="L2461" s="131">
        <v>43769</v>
      </c>
      <c r="O2461" s="9">
        <v>27</v>
      </c>
      <c r="Q2461" s="22" t="s">
        <v>54</v>
      </c>
      <c r="R2461" s="15"/>
      <c r="S2461" s="15">
        <v>10000000</v>
      </c>
      <c r="T2461" s="15">
        <v>10000000</v>
      </c>
      <c r="U2461" s="15">
        <v>3000000</v>
      </c>
      <c r="AF2461" s="95"/>
      <c r="AG2461" s="15">
        <v>7000000</v>
      </c>
      <c r="AH2461" s="124">
        <v>43501</v>
      </c>
      <c r="AI2461" s="14">
        <v>43769</v>
      </c>
      <c r="AJ2461" s="15">
        <v>10405306</v>
      </c>
      <c r="AK2461" s="15">
        <v>3000000</v>
      </c>
      <c r="AR2461" s="15"/>
      <c r="AS2461" s="15"/>
      <c r="DZ2461" s="58"/>
      <c r="EA2461" s="59"/>
    </row>
    <row r="2462" spans="1:131" s="22" customFormat="1" ht="19.5" customHeight="1" x14ac:dyDescent="0.25">
      <c r="A2462" s="22">
        <v>1719</v>
      </c>
      <c r="B2462" s="10" t="s">
        <v>7629</v>
      </c>
      <c r="C2462" s="9" t="s">
        <v>7630</v>
      </c>
      <c r="D2462" s="14">
        <v>44099</v>
      </c>
      <c r="E2462" s="22" t="s">
        <v>196</v>
      </c>
      <c r="F2462" s="9" t="s">
        <v>5018</v>
      </c>
      <c r="H2462" s="22" t="s">
        <v>202</v>
      </c>
      <c r="I2462" s="22" t="s">
        <v>78</v>
      </c>
      <c r="J2462" s="131">
        <v>43647</v>
      </c>
      <c r="K2462" s="131">
        <v>43627</v>
      </c>
      <c r="L2462" s="131">
        <v>44058</v>
      </c>
      <c r="O2462" s="9">
        <v>27</v>
      </c>
      <c r="Q2462" s="22" t="s">
        <v>54</v>
      </c>
      <c r="R2462" s="15"/>
      <c r="S2462" s="15">
        <v>58200000</v>
      </c>
      <c r="T2462" s="15">
        <v>58200000</v>
      </c>
      <c r="U2462" s="15">
        <v>17460000</v>
      </c>
      <c r="AF2462" s="95"/>
      <c r="AG2462" s="15">
        <v>40740000</v>
      </c>
      <c r="AH2462" s="124">
        <v>43627</v>
      </c>
      <c r="AI2462" s="14">
        <v>43738</v>
      </c>
      <c r="AJ2462" s="15">
        <v>7549502</v>
      </c>
      <c r="AK2462" s="15">
        <v>2264851</v>
      </c>
      <c r="AL2462" s="14">
        <v>43739</v>
      </c>
      <c r="AM2462" s="14">
        <v>43830</v>
      </c>
      <c r="AN2462" s="15">
        <v>10483825</v>
      </c>
      <c r="AO2462" s="15">
        <v>3145148</v>
      </c>
      <c r="AP2462" s="14">
        <v>43831</v>
      </c>
      <c r="AQ2462" s="14">
        <v>43921</v>
      </c>
      <c r="AR2462" s="15">
        <v>9664844</v>
      </c>
      <c r="AS2462" s="15">
        <v>2899453</v>
      </c>
      <c r="AT2462" s="14">
        <v>43922</v>
      </c>
      <c r="AU2462" s="14">
        <v>44012</v>
      </c>
      <c r="AV2462" s="15">
        <v>5542711</v>
      </c>
      <c r="AW2462" s="15">
        <v>1662813</v>
      </c>
      <c r="AX2462" s="14">
        <v>44013</v>
      </c>
      <c r="AY2462" s="14">
        <v>44104</v>
      </c>
      <c r="AZ2462" s="15">
        <v>2237076</v>
      </c>
      <c r="BA2462" s="15">
        <v>671123</v>
      </c>
      <c r="BB2462" s="14">
        <v>44105</v>
      </c>
      <c r="BC2462" s="14">
        <v>44196</v>
      </c>
      <c r="BD2462" s="13">
        <v>11507273</v>
      </c>
      <c r="BE2462" s="13">
        <v>3452182</v>
      </c>
      <c r="BF2462" s="14">
        <v>44197</v>
      </c>
      <c r="BG2462" s="14">
        <v>44227</v>
      </c>
      <c r="BH2462" s="13">
        <v>10227425</v>
      </c>
      <c r="BI2462" s="13">
        <v>3068228</v>
      </c>
      <c r="DZ2462" s="58"/>
      <c r="EA2462" s="59"/>
    </row>
    <row r="2463" spans="1:131" s="18" customFormat="1" ht="19.5" customHeight="1" x14ac:dyDescent="0.25">
      <c r="A2463" s="18">
        <v>1719</v>
      </c>
      <c r="B2463" s="17" t="s">
        <v>7629</v>
      </c>
      <c r="C2463" s="18" t="s">
        <v>7630</v>
      </c>
      <c r="D2463" s="19">
        <v>44099</v>
      </c>
      <c r="J2463" s="130"/>
      <c r="K2463" s="130"/>
      <c r="L2463" s="130">
        <v>44227</v>
      </c>
      <c r="R2463" s="20"/>
      <c r="S2463" s="20"/>
      <c r="T2463" s="20"/>
      <c r="U2463" s="20"/>
      <c r="AF2463" s="80"/>
      <c r="AG2463" s="15"/>
      <c r="AH2463" s="124"/>
      <c r="AI2463" s="19"/>
      <c r="AJ2463" s="20"/>
      <c r="AK2463" s="20"/>
      <c r="AL2463" s="19"/>
      <c r="AM2463" s="19"/>
      <c r="AN2463" s="20"/>
      <c r="AO2463" s="20"/>
      <c r="DZ2463" s="56"/>
      <c r="EA2463" s="57"/>
    </row>
    <row r="2464" spans="1:131" ht="19.5" customHeight="1" x14ac:dyDescent="0.25">
      <c r="A2464" s="9">
        <v>1720</v>
      </c>
      <c r="B2464" s="10" t="s">
        <v>5019</v>
      </c>
      <c r="C2464" s="9" t="s">
        <v>5020</v>
      </c>
      <c r="E2464" s="9" t="s">
        <v>196</v>
      </c>
      <c r="F2464" s="9" t="s">
        <v>5018</v>
      </c>
      <c r="H2464" s="9" t="s">
        <v>202</v>
      </c>
      <c r="I2464" s="9" t="s">
        <v>78</v>
      </c>
      <c r="O2464" s="9">
        <v>28</v>
      </c>
      <c r="P2464" s="9" t="s">
        <v>5021</v>
      </c>
      <c r="AF2464" s="51">
        <f t="shared" si="33"/>
        <v>0</v>
      </c>
    </row>
    <row r="2465" spans="1:131" s="22" customFormat="1" ht="19.5" customHeight="1" x14ac:dyDescent="0.25">
      <c r="A2465" s="22">
        <v>1720</v>
      </c>
      <c r="B2465" s="10" t="s">
        <v>5758</v>
      </c>
      <c r="C2465" s="22" t="s">
        <v>5124</v>
      </c>
      <c r="D2465" s="14"/>
      <c r="G2465" s="14"/>
      <c r="J2465" s="131">
        <v>42794</v>
      </c>
      <c r="K2465" s="131">
        <v>42772</v>
      </c>
      <c r="L2465" s="131">
        <v>42978</v>
      </c>
      <c r="Q2465" s="22" t="s">
        <v>54</v>
      </c>
      <c r="R2465" s="15"/>
      <c r="S2465" s="15">
        <v>20000000</v>
      </c>
      <c r="T2465" s="15">
        <v>20000000</v>
      </c>
      <c r="U2465" s="15">
        <v>5000000</v>
      </c>
      <c r="V2465" s="15"/>
      <c r="W2465" s="15"/>
      <c r="X2465" s="15"/>
      <c r="Y2465" s="15"/>
      <c r="Z2465" s="15"/>
      <c r="AA2465" s="15"/>
      <c r="AB2465" s="15"/>
      <c r="AC2465" s="15"/>
      <c r="AD2465" s="15"/>
      <c r="AE2465" s="15"/>
      <c r="AF2465" s="95"/>
      <c r="AG2465" s="47">
        <v>15000000</v>
      </c>
      <c r="AH2465" s="14">
        <v>42772</v>
      </c>
      <c r="AI2465" s="14">
        <v>42978</v>
      </c>
      <c r="AJ2465" s="15">
        <v>20138103</v>
      </c>
      <c r="AK2465" s="15">
        <v>5000000</v>
      </c>
      <c r="AL2465" s="14"/>
      <c r="AM2465" s="14"/>
      <c r="AN2465" s="15"/>
      <c r="AO2465" s="15"/>
      <c r="AP2465" s="14"/>
      <c r="AQ2465" s="14"/>
      <c r="AR2465" s="15"/>
      <c r="AS2465" s="15"/>
      <c r="AT2465" s="14"/>
      <c r="AU2465" s="14"/>
      <c r="AV2465" s="15"/>
      <c r="AW2465" s="15"/>
      <c r="AX2465" s="14"/>
      <c r="AY2465" s="14"/>
      <c r="AZ2465" s="15"/>
      <c r="BA2465" s="15"/>
      <c r="BB2465" s="14"/>
      <c r="BC2465" s="14"/>
      <c r="BD2465" s="15"/>
      <c r="BE2465" s="15"/>
      <c r="BF2465" s="14"/>
      <c r="BG2465" s="14"/>
      <c r="BH2465" s="15"/>
      <c r="BI2465" s="15"/>
      <c r="BJ2465" s="14"/>
      <c r="BK2465" s="14"/>
      <c r="BL2465" s="15"/>
      <c r="BM2465" s="15"/>
      <c r="BN2465" s="14"/>
      <c r="BO2465" s="14"/>
      <c r="BP2465" s="15"/>
      <c r="BQ2465" s="15"/>
      <c r="BT2465" s="15"/>
      <c r="BU2465" s="15"/>
      <c r="BX2465" s="15"/>
      <c r="BY2465" s="15"/>
      <c r="CB2465" s="15"/>
      <c r="CC2465" s="15"/>
      <c r="CF2465" s="15"/>
      <c r="CG2465" s="15"/>
      <c r="CJ2465" s="15"/>
      <c r="CK2465" s="15"/>
      <c r="CN2465" s="15"/>
      <c r="CO2465" s="15"/>
      <c r="CP2465" s="14"/>
      <c r="CQ2465" s="14"/>
      <c r="CR2465" s="15"/>
      <c r="CS2465" s="15"/>
      <c r="CT2465" s="14"/>
      <c r="CU2465" s="14"/>
      <c r="CV2465" s="15"/>
      <c r="CW2465" s="15"/>
      <c r="CX2465" s="97"/>
      <c r="CY2465" s="97"/>
      <c r="CZ2465" s="15"/>
      <c r="DA2465" s="15"/>
      <c r="DB2465" s="97"/>
      <c r="DC2465" s="97"/>
      <c r="DD2465" s="15"/>
      <c r="DE2465" s="15"/>
      <c r="DF2465" s="97"/>
      <c r="DG2465" s="97"/>
      <c r="DH2465" s="15"/>
      <c r="DI2465" s="15"/>
      <c r="DJ2465" s="97"/>
      <c r="DK2465" s="97"/>
      <c r="DL2465" s="15"/>
      <c r="DM2465" s="15"/>
      <c r="DN2465" s="97"/>
      <c r="DO2465" s="97"/>
      <c r="DP2465" s="15"/>
      <c r="DQ2465" s="15"/>
      <c r="DR2465" s="97"/>
      <c r="DS2465" s="97"/>
      <c r="DT2465" s="15"/>
      <c r="DU2465" s="15"/>
      <c r="DV2465" s="97"/>
      <c r="DW2465" s="97"/>
      <c r="DX2465" s="15"/>
      <c r="DY2465" s="15"/>
      <c r="DZ2465" s="58"/>
      <c r="EA2465" s="59"/>
    </row>
    <row r="2466" spans="1:131" s="22" customFormat="1" ht="19.5" customHeight="1" x14ac:dyDescent="0.25">
      <c r="A2466" s="22">
        <v>1720</v>
      </c>
      <c r="B2466" s="10" t="s">
        <v>5759</v>
      </c>
      <c r="C2466" s="22" t="s">
        <v>5125</v>
      </c>
      <c r="D2466" s="14"/>
      <c r="G2466" s="14"/>
      <c r="J2466" s="131">
        <v>42835</v>
      </c>
      <c r="K2466" s="131">
        <v>42807</v>
      </c>
      <c r="L2466" s="131">
        <v>43100</v>
      </c>
      <c r="Q2466" s="22" t="s">
        <v>54</v>
      </c>
      <c r="R2466" s="15"/>
      <c r="S2466" s="15">
        <v>69335000</v>
      </c>
      <c r="T2466" s="15">
        <v>69335000</v>
      </c>
      <c r="U2466" s="15">
        <v>17333750</v>
      </c>
      <c r="V2466" s="15"/>
      <c r="W2466" s="15"/>
      <c r="X2466" s="15"/>
      <c r="Y2466" s="15"/>
      <c r="Z2466" s="15"/>
      <c r="AA2466" s="15"/>
      <c r="AB2466" s="15"/>
      <c r="AC2466" s="15"/>
      <c r="AD2466" s="15"/>
      <c r="AE2466" s="15"/>
      <c r="AF2466" s="95"/>
      <c r="AG2466" s="47">
        <v>52000000</v>
      </c>
      <c r="AH2466" s="14">
        <v>42826</v>
      </c>
      <c r="AI2466" s="14">
        <v>42916</v>
      </c>
      <c r="AJ2466" s="15">
        <v>15079055</v>
      </c>
      <c r="AK2466" s="15">
        <v>3769764</v>
      </c>
      <c r="AL2466" s="14">
        <v>42917</v>
      </c>
      <c r="AM2466" s="14">
        <v>43008</v>
      </c>
      <c r="AN2466" s="15">
        <v>15771714</v>
      </c>
      <c r="AO2466" s="15">
        <v>3942929</v>
      </c>
      <c r="AP2466" s="14">
        <v>43009</v>
      </c>
      <c r="AQ2466" s="14">
        <v>43100</v>
      </c>
      <c r="AR2466" s="15">
        <v>7276999</v>
      </c>
      <c r="AS2466" s="15">
        <v>1819250</v>
      </c>
      <c r="AT2466" s="14">
        <v>43101</v>
      </c>
      <c r="AU2466" s="14">
        <v>43190</v>
      </c>
      <c r="AV2466" s="15">
        <v>13658081</v>
      </c>
      <c r="AW2466" s="15">
        <v>3414520</v>
      </c>
      <c r="AX2466" s="14">
        <v>43191</v>
      </c>
      <c r="AY2466" s="14">
        <v>43281</v>
      </c>
      <c r="AZ2466" s="15">
        <v>17488581</v>
      </c>
      <c r="BA2466" s="15">
        <v>4372145</v>
      </c>
      <c r="BB2466" s="14"/>
      <c r="BC2466" s="14"/>
      <c r="BD2466" s="15"/>
      <c r="BE2466" s="15"/>
      <c r="BF2466" s="14"/>
      <c r="BG2466" s="14"/>
      <c r="BH2466" s="15"/>
      <c r="BI2466" s="15"/>
      <c r="BJ2466" s="14"/>
      <c r="BK2466" s="14"/>
      <c r="BL2466" s="15"/>
      <c r="BM2466" s="15"/>
      <c r="BN2466" s="14"/>
      <c r="BO2466" s="14"/>
      <c r="BP2466" s="15"/>
      <c r="BQ2466" s="15"/>
      <c r="BT2466" s="15"/>
      <c r="BU2466" s="15"/>
      <c r="BX2466" s="15"/>
      <c r="BY2466" s="15"/>
      <c r="CB2466" s="15"/>
      <c r="CC2466" s="15"/>
      <c r="CF2466" s="15"/>
      <c r="CG2466" s="15"/>
      <c r="CJ2466" s="15"/>
      <c r="CK2466" s="15"/>
      <c r="CN2466" s="15"/>
      <c r="CO2466" s="15"/>
      <c r="CP2466" s="14"/>
      <c r="CQ2466" s="14"/>
      <c r="CR2466" s="15"/>
      <c r="CS2466" s="15"/>
      <c r="CT2466" s="14"/>
      <c r="CU2466" s="14"/>
      <c r="CV2466" s="15"/>
      <c r="CW2466" s="15"/>
      <c r="CX2466" s="97"/>
      <c r="CY2466" s="97"/>
      <c r="CZ2466" s="15"/>
      <c r="DA2466" s="15"/>
      <c r="DB2466" s="97"/>
      <c r="DC2466" s="97"/>
      <c r="DD2466" s="15"/>
      <c r="DE2466" s="15"/>
      <c r="DF2466" s="97"/>
      <c r="DG2466" s="97"/>
      <c r="DH2466" s="15"/>
      <c r="DI2466" s="15"/>
      <c r="DJ2466" s="97"/>
      <c r="DK2466" s="97"/>
      <c r="DL2466" s="15"/>
      <c r="DM2466" s="15"/>
      <c r="DN2466" s="97"/>
      <c r="DO2466" s="97"/>
      <c r="DP2466" s="15"/>
      <c r="DQ2466" s="15"/>
      <c r="DR2466" s="97"/>
      <c r="DS2466" s="97"/>
      <c r="DT2466" s="15"/>
      <c r="DU2466" s="15"/>
      <c r="DV2466" s="97"/>
      <c r="DW2466" s="97"/>
      <c r="DX2466" s="15"/>
      <c r="DY2466" s="15"/>
      <c r="DZ2466" s="58"/>
      <c r="EA2466" s="59"/>
    </row>
    <row r="2467" spans="1:131" s="18" customFormat="1" ht="19.5" customHeight="1" x14ac:dyDescent="0.25">
      <c r="A2467" s="18">
        <v>1720</v>
      </c>
      <c r="B2467" s="17" t="s">
        <v>5759</v>
      </c>
      <c r="C2467" s="18" t="s">
        <v>5125</v>
      </c>
      <c r="D2467" s="19">
        <v>43110</v>
      </c>
      <c r="G2467" s="19"/>
      <c r="J2467" s="130"/>
      <c r="K2467" s="130"/>
      <c r="L2467" s="130">
        <v>43281</v>
      </c>
      <c r="R2467" s="20"/>
      <c r="S2467" s="20"/>
      <c r="T2467" s="20"/>
      <c r="U2467" s="20"/>
      <c r="V2467" s="20"/>
      <c r="W2467" s="20"/>
      <c r="X2467" s="20"/>
      <c r="Y2467" s="20"/>
      <c r="Z2467" s="20"/>
      <c r="AA2467" s="20"/>
      <c r="AB2467" s="20"/>
      <c r="AC2467" s="20"/>
      <c r="AD2467" s="20"/>
      <c r="AE2467" s="20"/>
      <c r="AF2467" s="80"/>
      <c r="AG2467" s="46"/>
      <c r="AH2467" s="19"/>
      <c r="AI2467" s="19"/>
      <c r="AJ2467" s="20"/>
      <c r="AK2467" s="20"/>
      <c r="AL2467" s="19"/>
      <c r="AM2467" s="19"/>
      <c r="AN2467" s="20"/>
      <c r="AO2467" s="20"/>
      <c r="AP2467" s="19"/>
      <c r="AQ2467" s="19"/>
      <c r="AR2467" s="20"/>
      <c r="AS2467" s="20"/>
      <c r="AT2467" s="19"/>
      <c r="AU2467" s="19"/>
      <c r="AV2467" s="20"/>
      <c r="AW2467" s="20"/>
      <c r="AX2467" s="19"/>
      <c r="AY2467" s="19"/>
      <c r="AZ2467" s="20"/>
      <c r="BA2467" s="20"/>
      <c r="BB2467" s="19"/>
      <c r="BC2467" s="19"/>
      <c r="BD2467" s="20"/>
      <c r="BE2467" s="20"/>
      <c r="BF2467" s="19"/>
      <c r="BG2467" s="19"/>
      <c r="BH2467" s="20"/>
      <c r="BI2467" s="20"/>
      <c r="BJ2467" s="19"/>
      <c r="BK2467" s="19"/>
      <c r="BL2467" s="20"/>
      <c r="BM2467" s="20"/>
      <c r="BN2467" s="19"/>
      <c r="BO2467" s="19"/>
      <c r="BP2467" s="20"/>
      <c r="BQ2467" s="20"/>
      <c r="BT2467" s="20"/>
      <c r="BU2467" s="20"/>
      <c r="BX2467" s="20"/>
      <c r="BY2467" s="20"/>
      <c r="CB2467" s="20"/>
      <c r="CC2467" s="20"/>
      <c r="CF2467" s="20"/>
      <c r="CG2467" s="20"/>
      <c r="CJ2467" s="20"/>
      <c r="CK2467" s="20"/>
      <c r="CN2467" s="20"/>
      <c r="CO2467" s="20"/>
      <c r="CP2467" s="19"/>
      <c r="CQ2467" s="19"/>
      <c r="CR2467" s="20"/>
      <c r="CS2467" s="20"/>
      <c r="CT2467" s="19"/>
      <c r="CU2467" s="19"/>
      <c r="CV2467" s="20"/>
      <c r="CW2467" s="20"/>
      <c r="CX2467" s="96"/>
      <c r="CY2467" s="96"/>
      <c r="CZ2467" s="20"/>
      <c r="DA2467" s="20"/>
      <c r="DB2467" s="96"/>
      <c r="DC2467" s="96"/>
      <c r="DD2467" s="20"/>
      <c r="DE2467" s="20"/>
      <c r="DF2467" s="96"/>
      <c r="DG2467" s="96"/>
      <c r="DH2467" s="20"/>
      <c r="DI2467" s="20"/>
      <c r="DJ2467" s="96"/>
      <c r="DK2467" s="96"/>
      <c r="DL2467" s="20"/>
      <c r="DM2467" s="20"/>
      <c r="DN2467" s="96"/>
      <c r="DO2467" s="96"/>
      <c r="DP2467" s="20"/>
      <c r="DQ2467" s="20"/>
      <c r="DR2467" s="96"/>
      <c r="DS2467" s="96"/>
      <c r="DT2467" s="20"/>
      <c r="DU2467" s="20"/>
      <c r="DV2467" s="96"/>
      <c r="DW2467" s="96"/>
      <c r="DX2467" s="20"/>
      <c r="DY2467" s="20"/>
      <c r="DZ2467" s="56"/>
      <c r="EA2467" s="57"/>
    </row>
    <row r="2468" spans="1:131" ht="19.5" customHeight="1" x14ac:dyDescent="0.25">
      <c r="A2468" s="9">
        <v>1721</v>
      </c>
      <c r="B2468" s="10" t="s">
        <v>5025</v>
      </c>
      <c r="C2468" s="9" t="s">
        <v>5022</v>
      </c>
      <c r="E2468" s="9" t="s">
        <v>5023</v>
      </c>
      <c r="F2468" s="9" t="s">
        <v>2305</v>
      </c>
      <c r="H2468" s="9" t="s">
        <v>202</v>
      </c>
      <c r="I2468" s="9" t="s">
        <v>5024</v>
      </c>
      <c r="J2468" s="129">
        <v>42685</v>
      </c>
      <c r="K2468" s="129">
        <v>42445</v>
      </c>
      <c r="L2468" s="129">
        <v>43190</v>
      </c>
      <c r="O2468" s="9">
        <v>28</v>
      </c>
      <c r="Q2468" s="9" t="s">
        <v>61</v>
      </c>
      <c r="S2468" s="13">
        <v>12860522034</v>
      </c>
      <c r="T2468" s="13">
        <v>12860522034</v>
      </c>
      <c r="U2468" s="13">
        <v>3215130509</v>
      </c>
      <c r="AF2468" s="51">
        <f t="shared" si="33"/>
        <v>0</v>
      </c>
      <c r="AH2468" s="11">
        <v>42445</v>
      </c>
      <c r="AI2468" s="11">
        <v>42735</v>
      </c>
      <c r="AJ2468" s="13">
        <v>2426627066</v>
      </c>
      <c r="AK2468" s="13">
        <v>606656767</v>
      </c>
      <c r="AL2468" s="11">
        <v>42736</v>
      </c>
      <c r="AM2468" s="11">
        <v>42825</v>
      </c>
      <c r="AN2468" s="13">
        <v>3688970369</v>
      </c>
      <c r="AO2468" s="13">
        <v>922242592</v>
      </c>
      <c r="AP2468" s="11">
        <v>42826</v>
      </c>
      <c r="AQ2468" s="11">
        <v>42916</v>
      </c>
      <c r="AR2468" s="13">
        <v>3902311998</v>
      </c>
      <c r="AS2468" s="13">
        <v>975578000</v>
      </c>
      <c r="AT2468" s="11">
        <v>42917</v>
      </c>
      <c r="AU2468" s="11">
        <v>43008</v>
      </c>
      <c r="AV2468" s="13">
        <v>774336938</v>
      </c>
      <c r="AW2468" s="13">
        <v>193584234</v>
      </c>
      <c r="AX2468" s="11">
        <v>43009</v>
      </c>
      <c r="AY2468" s="11">
        <v>43100</v>
      </c>
      <c r="AZ2468" s="13">
        <v>889608865</v>
      </c>
      <c r="BA2468" s="13">
        <v>222402216</v>
      </c>
      <c r="BB2468" s="11">
        <v>43101</v>
      </c>
      <c r="BC2468" s="11">
        <v>43190</v>
      </c>
      <c r="BD2468" s="13">
        <v>9338742</v>
      </c>
      <c r="BE2468" s="13">
        <v>2334686</v>
      </c>
      <c r="BF2468" s="14">
        <v>43191</v>
      </c>
      <c r="BG2468" s="14">
        <v>43200</v>
      </c>
      <c r="BH2468" s="13">
        <v>6156960</v>
      </c>
      <c r="BI2468" s="13">
        <v>1539240</v>
      </c>
      <c r="BJ2468" s="11">
        <v>42445</v>
      </c>
      <c r="BK2468" s="11">
        <v>43200</v>
      </c>
      <c r="BL2468" s="13">
        <v>12563961830</v>
      </c>
      <c r="BM2468" s="13">
        <v>216652723</v>
      </c>
      <c r="DZ2468" s="54">
        <v>12563961830</v>
      </c>
      <c r="EA2468" s="55">
        <v>3140990458</v>
      </c>
    </row>
    <row r="2469" spans="1:131" s="18" customFormat="1" ht="19.5" customHeight="1" x14ac:dyDescent="0.25">
      <c r="A2469" s="18">
        <v>1721</v>
      </c>
      <c r="B2469" s="17" t="s">
        <v>5025</v>
      </c>
      <c r="C2469" s="18" t="s">
        <v>5022</v>
      </c>
      <c r="D2469" s="19">
        <v>43333</v>
      </c>
      <c r="G2469" s="19"/>
      <c r="J2469" s="130"/>
      <c r="K2469" s="130"/>
      <c r="L2469" s="130">
        <v>43200</v>
      </c>
      <c r="R2469" s="20"/>
      <c r="S2469" s="20"/>
      <c r="T2469" s="20"/>
      <c r="U2469" s="20"/>
      <c r="V2469" s="20"/>
      <c r="W2469" s="20"/>
      <c r="X2469" s="20"/>
      <c r="Y2469" s="20"/>
      <c r="Z2469" s="20"/>
      <c r="AA2469" s="20"/>
      <c r="AB2469" s="20"/>
      <c r="AC2469" s="20"/>
      <c r="AD2469" s="20"/>
      <c r="AE2469" s="20"/>
      <c r="AF2469" s="80"/>
      <c r="AG2469" s="46"/>
      <c r="AH2469" s="19"/>
      <c r="AI2469" s="19"/>
      <c r="AJ2469" s="20"/>
      <c r="AK2469" s="20"/>
      <c r="AL2469" s="19"/>
      <c r="AM2469" s="19"/>
      <c r="AN2469" s="20"/>
      <c r="AO2469" s="20"/>
      <c r="AP2469" s="19"/>
      <c r="AQ2469" s="19"/>
      <c r="AR2469" s="20"/>
      <c r="AS2469" s="20"/>
      <c r="AT2469" s="19"/>
      <c r="AU2469" s="19"/>
      <c r="AV2469" s="20"/>
      <c r="AW2469" s="20"/>
      <c r="AX2469" s="19"/>
      <c r="AY2469" s="19"/>
      <c r="AZ2469" s="20"/>
      <c r="BA2469" s="20"/>
      <c r="BB2469" s="19"/>
      <c r="BC2469" s="19"/>
      <c r="BD2469" s="20"/>
      <c r="BE2469" s="20"/>
      <c r="BF2469" s="19"/>
      <c r="BG2469" s="19"/>
      <c r="BH2469" s="20"/>
      <c r="BI2469" s="20"/>
      <c r="BJ2469" s="19"/>
      <c r="BK2469" s="19"/>
      <c r="BL2469" s="20"/>
      <c r="BM2469" s="20"/>
      <c r="BN2469" s="19"/>
      <c r="BO2469" s="19"/>
      <c r="BP2469" s="20"/>
      <c r="BQ2469" s="20"/>
      <c r="BT2469" s="20"/>
      <c r="BU2469" s="20"/>
      <c r="BX2469" s="20"/>
      <c r="BY2469" s="20"/>
      <c r="CB2469" s="20"/>
      <c r="CC2469" s="20"/>
      <c r="CF2469" s="20"/>
      <c r="CG2469" s="20"/>
      <c r="CJ2469" s="20"/>
      <c r="CK2469" s="20"/>
      <c r="CN2469" s="20"/>
      <c r="CO2469" s="20"/>
      <c r="CP2469" s="19"/>
      <c r="CQ2469" s="19"/>
      <c r="CR2469" s="20"/>
      <c r="CS2469" s="20"/>
      <c r="CT2469" s="19"/>
      <c r="CU2469" s="19"/>
      <c r="CV2469" s="20"/>
      <c r="CW2469" s="20"/>
      <c r="CX2469" s="96"/>
      <c r="CY2469" s="96"/>
      <c r="CZ2469" s="20"/>
      <c r="DA2469" s="20"/>
      <c r="DB2469" s="96"/>
      <c r="DC2469" s="96"/>
      <c r="DD2469" s="20"/>
      <c r="DE2469" s="20"/>
      <c r="DF2469" s="96"/>
      <c r="DG2469" s="96"/>
      <c r="DH2469" s="20"/>
      <c r="DI2469" s="20"/>
      <c r="DJ2469" s="96"/>
      <c r="DK2469" s="96"/>
      <c r="DL2469" s="20"/>
      <c r="DM2469" s="20"/>
      <c r="DN2469" s="96"/>
      <c r="DO2469" s="96"/>
      <c r="DP2469" s="20"/>
      <c r="DQ2469" s="20"/>
      <c r="DR2469" s="96"/>
      <c r="DS2469" s="96"/>
      <c r="DT2469" s="20"/>
      <c r="DU2469" s="20"/>
      <c r="DV2469" s="96"/>
      <c r="DW2469" s="96"/>
      <c r="DX2469" s="20"/>
      <c r="DY2469" s="20"/>
      <c r="DZ2469" s="56"/>
      <c r="EA2469" s="57"/>
    </row>
    <row r="2470" spans="1:131" ht="19.5" customHeight="1" x14ac:dyDescent="0.25">
      <c r="A2470" s="9">
        <v>1722</v>
      </c>
      <c r="B2470" s="10" t="s">
        <v>5026</v>
      </c>
      <c r="C2470" s="9" t="s">
        <v>5027</v>
      </c>
      <c r="E2470" s="9" t="s">
        <v>2283</v>
      </c>
      <c r="F2470" s="9" t="s">
        <v>111</v>
      </c>
      <c r="H2470" s="9" t="s">
        <v>202</v>
      </c>
      <c r="I2470" s="9" t="s">
        <v>871</v>
      </c>
      <c r="J2470" s="129">
        <v>42737</v>
      </c>
      <c r="K2470" s="129">
        <v>42438</v>
      </c>
      <c r="L2470" s="129">
        <v>43131</v>
      </c>
      <c r="O2470" s="9">
        <v>31</v>
      </c>
      <c r="Q2470" s="9" t="s">
        <v>54</v>
      </c>
      <c r="S2470" s="13">
        <v>416000000</v>
      </c>
      <c r="T2470" s="13">
        <v>416000000</v>
      </c>
      <c r="U2470" s="13">
        <v>104000000</v>
      </c>
      <c r="AF2470" s="51">
        <f t="shared" si="33"/>
        <v>0</v>
      </c>
      <c r="AH2470" s="11">
        <v>42583</v>
      </c>
      <c r="AI2470" s="11">
        <v>42766</v>
      </c>
      <c r="AJ2470" s="13">
        <v>32227322</v>
      </c>
      <c r="AK2470" s="13">
        <v>8056831</v>
      </c>
      <c r="AL2470" s="11">
        <v>42767</v>
      </c>
      <c r="AM2470" s="11">
        <v>42794</v>
      </c>
      <c r="AN2470" s="13">
        <v>13790498</v>
      </c>
      <c r="AO2470" s="13">
        <v>3447625</v>
      </c>
      <c r="AP2470" s="11">
        <v>42826</v>
      </c>
      <c r="AQ2470" s="11">
        <v>42855</v>
      </c>
      <c r="AR2470" s="13">
        <v>98550727</v>
      </c>
      <c r="AS2470" s="13">
        <v>24637682</v>
      </c>
      <c r="AT2470" s="11">
        <v>42856</v>
      </c>
      <c r="AU2470" s="11">
        <v>42886</v>
      </c>
      <c r="AV2470" s="13">
        <v>60513886</v>
      </c>
      <c r="AW2470" s="13">
        <v>15128472</v>
      </c>
      <c r="AX2470" s="11">
        <v>42795</v>
      </c>
      <c r="AY2470" s="11">
        <v>42825</v>
      </c>
      <c r="AZ2470" s="13">
        <v>59310205</v>
      </c>
      <c r="BA2470" s="13">
        <v>14827551</v>
      </c>
      <c r="BB2470" s="11">
        <v>42887</v>
      </c>
      <c r="BC2470" s="11">
        <v>42947</v>
      </c>
      <c r="BD2470" s="13">
        <v>87617782</v>
      </c>
      <c r="BE2470" s="13">
        <v>21904445</v>
      </c>
      <c r="BF2470" s="11">
        <v>42948</v>
      </c>
      <c r="BG2470" s="11">
        <v>43069</v>
      </c>
      <c r="BH2470" s="13">
        <v>37354941</v>
      </c>
      <c r="BI2470" s="13">
        <v>9338735</v>
      </c>
      <c r="BJ2470" s="11">
        <v>42583</v>
      </c>
      <c r="BK2470" s="11">
        <v>43069</v>
      </c>
      <c r="BL2470" s="13">
        <v>393447370</v>
      </c>
      <c r="BM2470" s="13">
        <v>1020502</v>
      </c>
      <c r="DZ2470" s="54">
        <v>393447370</v>
      </c>
      <c r="EA2470" s="55">
        <v>98361843</v>
      </c>
    </row>
    <row r="2471" spans="1:131" ht="19.5" customHeight="1" x14ac:dyDescent="0.25">
      <c r="A2471" s="9">
        <v>1723</v>
      </c>
      <c r="B2471" s="10" t="s">
        <v>5028</v>
      </c>
      <c r="C2471" s="9" t="s">
        <v>5029</v>
      </c>
      <c r="E2471" s="9" t="s">
        <v>2572</v>
      </c>
      <c r="F2471" s="9" t="s">
        <v>4523</v>
      </c>
      <c r="H2471" s="9" t="s">
        <v>202</v>
      </c>
      <c r="I2471" s="9" t="s">
        <v>28</v>
      </c>
      <c r="J2471" s="129">
        <v>42716</v>
      </c>
      <c r="K2471" s="129">
        <v>42681</v>
      </c>
      <c r="L2471" s="129">
        <v>42855</v>
      </c>
      <c r="O2471" s="9">
        <v>29</v>
      </c>
      <c r="Q2471" s="9" t="s">
        <v>54</v>
      </c>
      <c r="R2471" s="13">
        <v>6000000</v>
      </c>
      <c r="S2471" s="13">
        <v>6000000</v>
      </c>
      <c r="T2471" s="13">
        <v>6000000</v>
      </c>
      <c r="U2471" s="13">
        <v>1500000</v>
      </c>
      <c r="AF2471" s="51">
        <f t="shared" si="33"/>
        <v>0</v>
      </c>
      <c r="AH2471" s="11">
        <v>42681</v>
      </c>
      <c r="AI2471" s="11">
        <v>42855</v>
      </c>
      <c r="AJ2471" s="13">
        <v>5891593</v>
      </c>
      <c r="AK2471" s="13">
        <v>1472898</v>
      </c>
    </row>
    <row r="2472" spans="1:131" ht="19.5" customHeight="1" x14ac:dyDescent="0.25">
      <c r="A2472" s="9">
        <v>1724</v>
      </c>
      <c r="B2472" s="10" t="s">
        <v>5030</v>
      </c>
      <c r="C2472" s="9" t="s">
        <v>5031</v>
      </c>
      <c r="E2472" s="9" t="s">
        <v>662</v>
      </c>
      <c r="F2472" s="9" t="s">
        <v>4039</v>
      </c>
      <c r="H2472" s="9" t="s">
        <v>202</v>
      </c>
      <c r="I2472" s="9" t="s">
        <v>78</v>
      </c>
      <c r="J2472" s="129">
        <v>42684</v>
      </c>
      <c r="K2472" s="129">
        <v>42639</v>
      </c>
      <c r="L2472" s="129">
        <v>42767</v>
      </c>
      <c r="O2472" s="9">
        <v>24</v>
      </c>
      <c r="Q2472" s="9" t="s">
        <v>61</v>
      </c>
      <c r="S2472" s="13">
        <v>198850625</v>
      </c>
      <c r="T2472" s="13">
        <v>198850625</v>
      </c>
      <c r="U2472" s="13">
        <v>49712656</v>
      </c>
      <c r="AF2472" s="51">
        <f t="shared" si="33"/>
        <v>0</v>
      </c>
      <c r="AH2472" s="11">
        <v>42644</v>
      </c>
      <c r="AI2472" s="11">
        <v>42735</v>
      </c>
      <c r="AJ2472" s="13">
        <v>201955740</v>
      </c>
      <c r="AK2472" s="13">
        <v>49712656</v>
      </c>
    </row>
    <row r="2473" spans="1:131" ht="19.5" customHeight="1" x14ac:dyDescent="0.25">
      <c r="A2473" s="9">
        <v>1725</v>
      </c>
      <c r="B2473" s="10" t="s">
        <v>5032</v>
      </c>
      <c r="C2473" s="9" t="s">
        <v>5042</v>
      </c>
      <c r="E2473" s="9" t="s">
        <v>662</v>
      </c>
      <c r="F2473" s="9" t="s">
        <v>4039</v>
      </c>
      <c r="H2473" s="9" t="s">
        <v>202</v>
      </c>
      <c r="I2473" s="9" t="s">
        <v>78</v>
      </c>
      <c r="J2473" s="129">
        <v>42758</v>
      </c>
      <c r="K2473" s="129">
        <v>42676</v>
      </c>
      <c r="L2473" s="129">
        <v>42881</v>
      </c>
      <c r="AH2473" s="11">
        <v>42676</v>
      </c>
      <c r="AI2473" s="11">
        <v>42825</v>
      </c>
      <c r="AJ2473" s="13">
        <v>314602920</v>
      </c>
      <c r="AK2473" s="13">
        <v>78650730</v>
      </c>
    </row>
    <row r="2474" spans="1:131" ht="19.5" customHeight="1" x14ac:dyDescent="0.25">
      <c r="A2474" s="9">
        <v>1726</v>
      </c>
      <c r="B2474" s="10" t="s">
        <v>5034</v>
      </c>
      <c r="C2474" s="9" t="s">
        <v>5033</v>
      </c>
      <c r="E2474" s="9" t="s">
        <v>4769</v>
      </c>
      <c r="F2474" s="9" t="s">
        <v>3647</v>
      </c>
      <c r="H2474" s="9" t="s">
        <v>202</v>
      </c>
      <c r="I2474" s="9" t="s">
        <v>871</v>
      </c>
      <c r="J2474" s="129">
        <v>42604</v>
      </c>
      <c r="K2474" s="129">
        <v>42444</v>
      </c>
      <c r="L2474" s="129">
        <v>42794</v>
      </c>
      <c r="O2474" s="9">
        <v>28</v>
      </c>
      <c r="Q2474" s="9" t="s">
        <v>61</v>
      </c>
      <c r="R2474" s="13">
        <v>232800000</v>
      </c>
      <c r="S2474" s="13">
        <v>227800000</v>
      </c>
      <c r="T2474" s="13">
        <v>227800000</v>
      </c>
      <c r="U2474" s="13">
        <v>56950000</v>
      </c>
      <c r="AF2474" s="51">
        <f t="shared" si="33"/>
        <v>0</v>
      </c>
      <c r="AH2474" s="11">
        <v>42444</v>
      </c>
      <c r="AI2474" s="11">
        <v>42766</v>
      </c>
      <c r="AJ2474" s="13">
        <v>179322208</v>
      </c>
      <c r="AK2474" s="13">
        <v>44830552</v>
      </c>
      <c r="AL2474" s="11">
        <v>42767</v>
      </c>
      <c r="AM2474" s="11">
        <v>42794</v>
      </c>
      <c r="AN2474" s="13">
        <v>86257759</v>
      </c>
      <c r="AO2474" s="13">
        <v>17669448</v>
      </c>
    </row>
    <row r="2475" spans="1:131" s="18" customFormat="1" ht="19.5" customHeight="1" x14ac:dyDescent="0.25">
      <c r="A2475" s="18">
        <v>1726</v>
      </c>
      <c r="B2475" s="17" t="s">
        <v>5034</v>
      </c>
      <c r="C2475" s="18" t="s">
        <v>5033</v>
      </c>
      <c r="D2475" s="19">
        <v>42941</v>
      </c>
      <c r="G2475" s="19"/>
      <c r="J2475" s="130"/>
      <c r="K2475" s="130"/>
      <c r="L2475" s="130"/>
      <c r="R2475" s="20">
        <v>250000000</v>
      </c>
      <c r="S2475" s="20">
        <v>250000000</v>
      </c>
      <c r="T2475" s="20">
        <v>250000000</v>
      </c>
      <c r="U2475" s="20">
        <v>62500000</v>
      </c>
      <c r="V2475" s="20"/>
      <c r="W2475" s="20"/>
      <c r="X2475" s="20"/>
      <c r="Y2475" s="20"/>
      <c r="Z2475" s="20"/>
      <c r="AA2475" s="20"/>
      <c r="AB2475" s="20"/>
      <c r="AC2475" s="20"/>
      <c r="AD2475" s="20"/>
      <c r="AE2475" s="20"/>
      <c r="AF2475" s="80"/>
      <c r="AG2475" s="46"/>
      <c r="AH2475" s="19"/>
      <c r="AI2475" s="19"/>
      <c r="AJ2475" s="20"/>
      <c r="AK2475" s="20"/>
      <c r="AL2475" s="19"/>
      <c r="AM2475" s="19"/>
      <c r="AN2475" s="20"/>
      <c r="AO2475" s="20"/>
      <c r="AP2475" s="19"/>
      <c r="AQ2475" s="19"/>
      <c r="AR2475" s="20"/>
      <c r="AS2475" s="20"/>
      <c r="AT2475" s="19"/>
      <c r="AU2475" s="19"/>
      <c r="AV2475" s="20"/>
      <c r="AW2475" s="20"/>
      <c r="AX2475" s="19"/>
      <c r="AY2475" s="19"/>
      <c r="AZ2475" s="20"/>
      <c r="BA2475" s="20"/>
      <c r="BB2475" s="19"/>
      <c r="BC2475" s="19"/>
      <c r="BD2475" s="20"/>
      <c r="BE2475" s="20"/>
      <c r="BF2475" s="19"/>
      <c r="BG2475" s="19"/>
      <c r="BH2475" s="20"/>
      <c r="BI2475" s="20"/>
      <c r="BJ2475" s="19"/>
      <c r="BK2475" s="19"/>
      <c r="BL2475" s="20"/>
      <c r="BM2475" s="20"/>
      <c r="BN2475" s="19"/>
      <c r="BO2475" s="19"/>
      <c r="BP2475" s="20"/>
      <c r="BQ2475" s="20"/>
      <c r="BT2475" s="20"/>
      <c r="BU2475" s="20"/>
      <c r="BX2475" s="20"/>
      <c r="BY2475" s="20"/>
      <c r="CB2475" s="20"/>
      <c r="CC2475" s="20"/>
      <c r="CF2475" s="20"/>
      <c r="CG2475" s="20"/>
      <c r="CJ2475" s="20"/>
      <c r="CK2475" s="20"/>
      <c r="CN2475" s="20"/>
      <c r="CO2475" s="20"/>
      <c r="CP2475" s="19"/>
      <c r="CQ2475" s="19"/>
      <c r="CR2475" s="20"/>
      <c r="CS2475" s="20"/>
      <c r="CT2475" s="19"/>
      <c r="CU2475" s="19"/>
      <c r="CV2475" s="20"/>
      <c r="CW2475" s="20"/>
      <c r="CX2475" s="96"/>
      <c r="CY2475" s="96"/>
      <c r="CZ2475" s="20"/>
      <c r="DA2475" s="20"/>
      <c r="DB2475" s="96"/>
      <c r="DC2475" s="96"/>
      <c r="DD2475" s="20"/>
      <c r="DE2475" s="20"/>
      <c r="DF2475" s="96"/>
      <c r="DG2475" s="96"/>
      <c r="DH2475" s="20"/>
      <c r="DI2475" s="20"/>
      <c r="DJ2475" s="96"/>
      <c r="DK2475" s="96"/>
      <c r="DL2475" s="20"/>
      <c r="DM2475" s="20"/>
      <c r="DN2475" s="96"/>
      <c r="DO2475" s="96"/>
      <c r="DP2475" s="20"/>
      <c r="DQ2475" s="20"/>
      <c r="DR2475" s="96"/>
      <c r="DS2475" s="96"/>
      <c r="DT2475" s="20"/>
      <c r="DU2475" s="20"/>
      <c r="DV2475" s="96"/>
      <c r="DW2475" s="96"/>
      <c r="DX2475" s="20"/>
      <c r="DY2475" s="20"/>
      <c r="DZ2475" s="56"/>
      <c r="EA2475" s="57"/>
    </row>
    <row r="2476" spans="1:131" ht="19.5" customHeight="1" x14ac:dyDescent="0.25">
      <c r="A2476" s="9">
        <v>1727</v>
      </c>
      <c r="B2476" s="10" t="s">
        <v>5036</v>
      </c>
      <c r="C2476" s="9" t="s">
        <v>5035</v>
      </c>
      <c r="E2476" s="9" t="s">
        <v>4972</v>
      </c>
      <c r="F2476" s="9" t="s">
        <v>2191</v>
      </c>
      <c r="H2476" s="9" t="s">
        <v>202</v>
      </c>
      <c r="I2476" s="9" t="s">
        <v>25</v>
      </c>
      <c r="J2476" s="129">
        <v>42723</v>
      </c>
      <c r="K2476" s="129">
        <v>42691</v>
      </c>
      <c r="L2476" s="129">
        <v>43100</v>
      </c>
      <c r="O2476" s="9">
        <v>23</v>
      </c>
      <c r="Q2476" s="9" t="s">
        <v>54</v>
      </c>
      <c r="R2476" s="13">
        <v>20000000</v>
      </c>
      <c r="S2476" s="13">
        <v>20000000</v>
      </c>
      <c r="T2476" s="13">
        <v>20000000</v>
      </c>
      <c r="U2476" s="13">
        <v>5000000</v>
      </c>
      <c r="AF2476" s="51">
        <f t="shared" si="33"/>
        <v>0</v>
      </c>
    </row>
    <row r="2477" spans="1:131" s="18" customFormat="1" ht="19.5" customHeight="1" x14ac:dyDescent="0.25">
      <c r="A2477" s="18">
        <v>1727</v>
      </c>
      <c r="B2477" s="17" t="s">
        <v>5036</v>
      </c>
      <c r="C2477" s="18" t="s">
        <v>5035</v>
      </c>
      <c r="D2477" s="19">
        <v>43116</v>
      </c>
      <c r="G2477" s="19"/>
      <c r="J2477" s="130"/>
      <c r="K2477" s="130"/>
      <c r="L2477" s="130">
        <v>43830</v>
      </c>
      <c r="R2477" s="20"/>
      <c r="S2477" s="20"/>
      <c r="T2477" s="20"/>
      <c r="U2477" s="20"/>
      <c r="V2477" s="20"/>
      <c r="W2477" s="20"/>
      <c r="X2477" s="20"/>
      <c r="Y2477" s="20"/>
      <c r="Z2477" s="20"/>
      <c r="AA2477" s="20"/>
      <c r="AB2477" s="20"/>
      <c r="AC2477" s="20"/>
      <c r="AD2477" s="20"/>
      <c r="AE2477" s="20"/>
      <c r="AF2477" s="80"/>
      <c r="AG2477" s="46"/>
      <c r="AH2477" s="19"/>
      <c r="AI2477" s="19"/>
      <c r="AJ2477" s="20"/>
      <c r="AK2477" s="20"/>
      <c r="AL2477" s="19"/>
      <c r="AM2477" s="19"/>
      <c r="AN2477" s="20"/>
      <c r="AO2477" s="20"/>
      <c r="AP2477" s="19"/>
      <c r="AQ2477" s="19"/>
      <c r="AR2477" s="20"/>
      <c r="AS2477" s="20"/>
      <c r="AT2477" s="19"/>
      <c r="AU2477" s="19"/>
      <c r="AV2477" s="20"/>
      <c r="AW2477" s="20"/>
      <c r="AX2477" s="19"/>
      <c r="AY2477" s="19"/>
      <c r="AZ2477" s="20"/>
      <c r="BA2477" s="20"/>
      <c r="BB2477" s="19"/>
      <c r="BC2477" s="19"/>
      <c r="BD2477" s="20"/>
      <c r="BE2477" s="20"/>
      <c r="BF2477" s="19"/>
      <c r="BG2477" s="19"/>
      <c r="BH2477" s="20"/>
      <c r="BI2477" s="20"/>
      <c r="BJ2477" s="19"/>
      <c r="BK2477" s="19"/>
      <c r="BL2477" s="20"/>
      <c r="BM2477" s="20"/>
      <c r="BN2477" s="19"/>
      <c r="BO2477" s="19"/>
      <c r="BP2477" s="20"/>
      <c r="BQ2477" s="20"/>
      <c r="BT2477" s="20"/>
      <c r="BU2477" s="20"/>
      <c r="BX2477" s="20"/>
      <c r="BY2477" s="20"/>
      <c r="CB2477" s="20"/>
      <c r="CC2477" s="20"/>
      <c r="CF2477" s="20"/>
      <c r="CG2477" s="20"/>
      <c r="CJ2477" s="20"/>
      <c r="CK2477" s="20"/>
      <c r="CN2477" s="20"/>
      <c r="CO2477" s="20"/>
      <c r="CP2477" s="19"/>
      <c r="CQ2477" s="19"/>
      <c r="CR2477" s="20"/>
      <c r="CS2477" s="20"/>
      <c r="CT2477" s="19"/>
      <c r="CU2477" s="19"/>
      <c r="CV2477" s="20"/>
      <c r="CW2477" s="20"/>
      <c r="CX2477" s="96"/>
      <c r="CY2477" s="96"/>
      <c r="CZ2477" s="20"/>
      <c r="DA2477" s="20"/>
      <c r="DB2477" s="96"/>
      <c r="DC2477" s="96"/>
      <c r="DD2477" s="20"/>
      <c r="DE2477" s="20"/>
      <c r="DF2477" s="96"/>
      <c r="DG2477" s="96"/>
      <c r="DH2477" s="20"/>
      <c r="DI2477" s="20"/>
      <c r="DJ2477" s="96"/>
      <c r="DK2477" s="96"/>
      <c r="DL2477" s="20"/>
      <c r="DM2477" s="20"/>
      <c r="DN2477" s="96"/>
      <c r="DO2477" s="96"/>
      <c r="DP2477" s="20"/>
      <c r="DQ2477" s="20"/>
      <c r="DR2477" s="96"/>
      <c r="DS2477" s="96"/>
      <c r="DT2477" s="20"/>
      <c r="DU2477" s="20"/>
      <c r="DV2477" s="96"/>
      <c r="DW2477" s="96"/>
      <c r="DX2477" s="20"/>
      <c r="DY2477" s="20"/>
      <c r="DZ2477" s="56"/>
      <c r="EA2477" s="57"/>
    </row>
    <row r="2478" spans="1:131" s="18" customFormat="1" ht="19.5" customHeight="1" x14ac:dyDescent="0.25">
      <c r="A2478" s="18">
        <v>1727</v>
      </c>
      <c r="B2478" s="17" t="s">
        <v>5036</v>
      </c>
      <c r="C2478" s="18" t="s">
        <v>5035</v>
      </c>
      <c r="D2478" s="19">
        <v>43829</v>
      </c>
      <c r="G2478" s="19"/>
      <c r="J2478" s="130"/>
      <c r="K2478" s="130"/>
      <c r="L2478" s="130">
        <v>43982</v>
      </c>
      <c r="R2478" s="20"/>
      <c r="S2478" s="20"/>
      <c r="T2478" s="20"/>
      <c r="U2478" s="20"/>
      <c r="V2478" s="20"/>
      <c r="W2478" s="20"/>
      <c r="X2478" s="20"/>
      <c r="Y2478" s="20"/>
      <c r="Z2478" s="20"/>
      <c r="AA2478" s="20"/>
      <c r="AB2478" s="20"/>
      <c r="AC2478" s="20"/>
      <c r="AD2478" s="20"/>
      <c r="AE2478" s="20"/>
      <c r="AF2478" s="80"/>
      <c r="AG2478" s="46"/>
      <c r="AH2478" s="19"/>
      <c r="AI2478" s="19"/>
      <c r="AJ2478" s="20"/>
      <c r="AK2478" s="20"/>
      <c r="AL2478" s="19"/>
      <c r="AM2478" s="19"/>
      <c r="AN2478" s="20"/>
      <c r="AO2478" s="20"/>
      <c r="AP2478" s="19"/>
      <c r="AQ2478" s="19"/>
      <c r="AR2478" s="20"/>
      <c r="AS2478" s="20"/>
      <c r="AT2478" s="19"/>
      <c r="AU2478" s="19"/>
      <c r="AV2478" s="20"/>
      <c r="AW2478" s="20"/>
      <c r="AX2478" s="19"/>
      <c r="AY2478" s="19"/>
      <c r="AZ2478" s="20"/>
      <c r="BA2478" s="20"/>
      <c r="BB2478" s="19"/>
      <c r="BC2478" s="19"/>
      <c r="BD2478" s="20"/>
      <c r="BE2478" s="20"/>
      <c r="BF2478" s="19"/>
      <c r="BG2478" s="19"/>
      <c r="BH2478" s="20"/>
      <c r="BI2478" s="20"/>
      <c r="BJ2478" s="19"/>
      <c r="BK2478" s="19"/>
      <c r="BL2478" s="20"/>
      <c r="BM2478" s="20"/>
      <c r="BN2478" s="19"/>
      <c r="BO2478" s="19"/>
      <c r="BP2478" s="20"/>
      <c r="BQ2478" s="20"/>
      <c r="BT2478" s="20"/>
      <c r="BU2478" s="20"/>
      <c r="BX2478" s="20"/>
      <c r="BY2478" s="20"/>
      <c r="CB2478" s="20"/>
      <c r="CC2478" s="20"/>
      <c r="CF2478" s="20"/>
      <c r="CG2478" s="20"/>
      <c r="CJ2478" s="20"/>
      <c r="CK2478" s="20"/>
      <c r="CN2478" s="20"/>
      <c r="CO2478" s="20"/>
      <c r="CP2478" s="19"/>
      <c r="CQ2478" s="19"/>
      <c r="CR2478" s="20"/>
      <c r="CS2478" s="20"/>
      <c r="CT2478" s="19"/>
      <c r="CU2478" s="19"/>
      <c r="CV2478" s="20"/>
      <c r="CW2478" s="20"/>
      <c r="CX2478" s="96"/>
      <c r="CY2478" s="96"/>
      <c r="CZ2478" s="20"/>
      <c r="DA2478" s="20"/>
      <c r="DB2478" s="96"/>
      <c r="DC2478" s="96"/>
      <c r="DD2478" s="20"/>
      <c r="DE2478" s="20"/>
      <c r="DF2478" s="96"/>
      <c r="DG2478" s="96"/>
      <c r="DH2478" s="20"/>
      <c r="DI2478" s="20"/>
      <c r="DJ2478" s="96"/>
      <c r="DK2478" s="96"/>
      <c r="DL2478" s="20"/>
      <c r="DM2478" s="20"/>
      <c r="DN2478" s="96"/>
      <c r="DO2478" s="96"/>
      <c r="DP2478" s="20"/>
      <c r="DQ2478" s="20"/>
      <c r="DR2478" s="96"/>
      <c r="DS2478" s="96"/>
      <c r="DT2478" s="20"/>
      <c r="DU2478" s="20"/>
      <c r="DV2478" s="96"/>
      <c r="DW2478" s="96"/>
      <c r="DX2478" s="20"/>
      <c r="DY2478" s="20"/>
      <c r="DZ2478" s="56"/>
      <c r="EA2478" s="57"/>
    </row>
    <row r="2479" spans="1:131" ht="19.5" customHeight="1" x14ac:dyDescent="0.25">
      <c r="A2479" s="9">
        <v>1728</v>
      </c>
      <c r="B2479" s="10" t="s">
        <v>5040</v>
      </c>
      <c r="C2479" s="9" t="s">
        <v>5041</v>
      </c>
      <c r="E2479" s="9" t="s">
        <v>4972</v>
      </c>
      <c r="F2479" s="9" t="s">
        <v>2191</v>
      </c>
      <c r="H2479" s="9" t="s">
        <v>202</v>
      </c>
      <c r="I2479" s="9" t="s">
        <v>25</v>
      </c>
      <c r="J2479" s="129">
        <v>42719</v>
      </c>
      <c r="K2479" s="129">
        <v>42705</v>
      </c>
      <c r="L2479" s="129">
        <v>42825</v>
      </c>
      <c r="O2479" s="9">
        <v>25</v>
      </c>
      <c r="Q2479" s="9" t="s">
        <v>54</v>
      </c>
      <c r="R2479" s="13">
        <v>4000000</v>
      </c>
      <c r="S2479" s="13">
        <v>4000000</v>
      </c>
      <c r="T2479" s="13">
        <v>4000000</v>
      </c>
      <c r="U2479" s="13">
        <v>1000000</v>
      </c>
      <c r="AF2479" s="51">
        <f>SUM(V2479:AE2479)</f>
        <v>0</v>
      </c>
      <c r="AH2479" s="11">
        <v>42717</v>
      </c>
      <c r="AI2479" s="11">
        <v>42760</v>
      </c>
      <c r="AJ2479" s="13">
        <v>3781378</v>
      </c>
      <c r="AK2479" s="13">
        <v>945345</v>
      </c>
    </row>
    <row r="2480" spans="1:131" ht="19.5" customHeight="1" x14ac:dyDescent="0.25">
      <c r="A2480" s="9">
        <v>1729</v>
      </c>
      <c r="B2480" s="10" t="s">
        <v>5043</v>
      </c>
      <c r="C2480" s="9" t="s">
        <v>5037</v>
      </c>
      <c r="E2480" s="9" t="s">
        <v>5038</v>
      </c>
      <c r="F2480" s="9" t="s">
        <v>5039</v>
      </c>
      <c r="H2480" s="9" t="s">
        <v>202</v>
      </c>
      <c r="I2480" s="9" t="s">
        <v>78</v>
      </c>
      <c r="J2480" s="129">
        <v>42738</v>
      </c>
      <c r="K2480" s="129">
        <v>42461</v>
      </c>
      <c r="L2480" s="129">
        <v>42931</v>
      </c>
      <c r="O2480" s="9">
        <v>27</v>
      </c>
      <c r="Q2480" s="9" t="s">
        <v>54</v>
      </c>
      <c r="R2480" s="13">
        <v>113000000</v>
      </c>
      <c r="S2480" s="13">
        <v>113000000</v>
      </c>
      <c r="T2480" s="13">
        <v>113000000</v>
      </c>
      <c r="U2480" s="13">
        <v>28000000</v>
      </c>
      <c r="AF2480" s="51">
        <f>SUM(V2480:AE2480)</f>
        <v>0</v>
      </c>
      <c r="AG2480" s="45">
        <v>75000000</v>
      </c>
      <c r="AH2480" s="11">
        <v>42461</v>
      </c>
      <c r="AI2480" s="11">
        <v>43008</v>
      </c>
      <c r="AJ2480" s="13">
        <v>135839264</v>
      </c>
      <c r="AK2480" s="13">
        <v>33959816</v>
      </c>
      <c r="AL2480" s="11">
        <v>43009</v>
      </c>
      <c r="AM2480" s="11">
        <v>43100</v>
      </c>
      <c r="AN2480" s="13">
        <v>14007939</v>
      </c>
      <c r="AO2480" s="13">
        <v>3501985</v>
      </c>
      <c r="AP2480" s="11">
        <v>43101</v>
      </c>
      <c r="AQ2480" s="11">
        <v>43221</v>
      </c>
      <c r="AR2480" s="13">
        <v>3440305</v>
      </c>
      <c r="AS2480" s="13">
        <v>788199</v>
      </c>
    </row>
    <row r="2481" spans="1:131" s="18" customFormat="1" ht="19.5" customHeight="1" x14ac:dyDescent="0.25">
      <c r="A2481" s="18">
        <v>1729</v>
      </c>
      <c r="B2481" s="17" t="s">
        <v>5043</v>
      </c>
      <c r="C2481" s="18" t="s">
        <v>5037</v>
      </c>
      <c r="E2481" s="18" t="s">
        <v>598</v>
      </c>
      <c r="F2481" s="18" t="s">
        <v>5227</v>
      </c>
      <c r="G2481" s="19">
        <v>42930</v>
      </c>
      <c r="J2481" s="130"/>
      <c r="K2481" s="130"/>
      <c r="L2481" s="130"/>
      <c r="R2481" s="20"/>
      <c r="S2481" s="20"/>
      <c r="T2481" s="20"/>
      <c r="U2481" s="20"/>
      <c r="V2481" s="20"/>
      <c r="W2481" s="20"/>
      <c r="X2481" s="20"/>
      <c r="Y2481" s="20"/>
      <c r="Z2481" s="20"/>
      <c r="AA2481" s="20"/>
      <c r="AB2481" s="20"/>
      <c r="AC2481" s="20"/>
      <c r="AD2481" s="20"/>
      <c r="AE2481" s="20"/>
      <c r="AF2481" s="80"/>
      <c r="AG2481" s="46"/>
      <c r="AH2481" s="19"/>
      <c r="AI2481" s="19"/>
      <c r="AJ2481" s="20"/>
      <c r="AK2481" s="20"/>
      <c r="AL2481" s="19"/>
      <c r="AM2481" s="19"/>
      <c r="AN2481" s="20"/>
      <c r="AO2481" s="20"/>
      <c r="AP2481" s="19"/>
      <c r="AQ2481" s="19"/>
      <c r="AR2481" s="20"/>
      <c r="AS2481" s="20"/>
      <c r="AT2481" s="19"/>
      <c r="AU2481" s="19"/>
      <c r="AV2481" s="20"/>
      <c r="AW2481" s="20"/>
      <c r="AX2481" s="19"/>
      <c r="AY2481" s="19"/>
      <c r="AZ2481" s="20"/>
      <c r="BA2481" s="20"/>
      <c r="BB2481" s="19"/>
      <c r="BC2481" s="19"/>
      <c r="BD2481" s="20"/>
      <c r="BE2481" s="20"/>
      <c r="BF2481" s="19"/>
      <c r="BG2481" s="19"/>
      <c r="BH2481" s="20"/>
      <c r="BI2481" s="20"/>
      <c r="BJ2481" s="19"/>
      <c r="BK2481" s="19"/>
      <c r="BL2481" s="20"/>
      <c r="BM2481" s="20"/>
      <c r="BN2481" s="19"/>
      <c r="BO2481" s="19"/>
      <c r="BP2481" s="20"/>
      <c r="BQ2481" s="20"/>
      <c r="BT2481" s="20"/>
      <c r="BU2481" s="20"/>
      <c r="BX2481" s="20"/>
      <c r="BY2481" s="20"/>
      <c r="CB2481" s="20"/>
      <c r="CC2481" s="20"/>
      <c r="CF2481" s="20"/>
      <c r="CG2481" s="20"/>
      <c r="CJ2481" s="20"/>
      <c r="CK2481" s="20"/>
      <c r="CN2481" s="20"/>
      <c r="CO2481" s="20"/>
      <c r="CP2481" s="19"/>
      <c r="CQ2481" s="19"/>
      <c r="CR2481" s="20"/>
      <c r="CS2481" s="20"/>
      <c r="CT2481" s="19"/>
      <c r="CU2481" s="19"/>
      <c r="CV2481" s="20"/>
      <c r="CW2481" s="20"/>
      <c r="CX2481" s="96"/>
      <c r="CY2481" s="96"/>
      <c r="CZ2481" s="20"/>
      <c r="DA2481" s="20"/>
      <c r="DB2481" s="96"/>
      <c r="DC2481" s="96"/>
      <c r="DD2481" s="20"/>
      <c r="DE2481" s="20"/>
      <c r="DF2481" s="96"/>
      <c r="DG2481" s="96"/>
      <c r="DH2481" s="20"/>
      <c r="DI2481" s="20"/>
      <c r="DJ2481" s="96"/>
      <c r="DK2481" s="96"/>
      <c r="DL2481" s="20"/>
      <c r="DM2481" s="20"/>
      <c r="DN2481" s="96"/>
      <c r="DO2481" s="96"/>
      <c r="DP2481" s="20"/>
      <c r="DQ2481" s="20"/>
      <c r="DR2481" s="96"/>
      <c r="DS2481" s="96"/>
      <c r="DT2481" s="20"/>
      <c r="DU2481" s="20"/>
      <c r="DV2481" s="96"/>
      <c r="DW2481" s="96"/>
      <c r="DX2481" s="20"/>
      <c r="DY2481" s="20"/>
      <c r="DZ2481" s="56"/>
      <c r="EA2481" s="57"/>
    </row>
    <row r="2482" spans="1:131" s="18" customFormat="1" ht="19.5" customHeight="1" x14ac:dyDescent="0.25">
      <c r="A2482" s="18">
        <v>1729</v>
      </c>
      <c r="B2482" s="17" t="s">
        <v>5043</v>
      </c>
      <c r="C2482" s="18" t="s">
        <v>5037</v>
      </c>
      <c r="D2482" s="19">
        <v>43020</v>
      </c>
      <c r="G2482" s="19"/>
      <c r="J2482" s="130"/>
      <c r="K2482" s="130"/>
      <c r="L2482" s="130">
        <v>43100</v>
      </c>
      <c r="R2482" s="20"/>
      <c r="S2482" s="20">
        <v>153250000</v>
      </c>
      <c r="T2482" s="20">
        <v>153250000</v>
      </c>
      <c r="U2482" s="20">
        <v>38250000</v>
      </c>
      <c r="V2482" s="20"/>
      <c r="W2482" s="20"/>
      <c r="X2482" s="20"/>
      <c r="Y2482" s="20"/>
      <c r="Z2482" s="20"/>
      <c r="AA2482" s="20"/>
      <c r="AB2482" s="20"/>
      <c r="AC2482" s="20"/>
      <c r="AD2482" s="20"/>
      <c r="AE2482" s="20"/>
      <c r="AF2482" s="80"/>
      <c r="AG2482" s="46"/>
      <c r="AH2482" s="19"/>
      <c r="AI2482" s="19"/>
      <c r="AJ2482" s="20"/>
      <c r="AK2482" s="20"/>
      <c r="AL2482" s="19"/>
      <c r="AM2482" s="19"/>
      <c r="AN2482" s="20"/>
      <c r="AO2482" s="20"/>
      <c r="AP2482" s="19"/>
      <c r="AQ2482" s="19"/>
      <c r="AR2482" s="20"/>
      <c r="AS2482" s="20"/>
      <c r="AT2482" s="19"/>
      <c r="AU2482" s="19"/>
      <c r="AV2482" s="20"/>
      <c r="AW2482" s="20"/>
      <c r="AX2482" s="19"/>
      <c r="AY2482" s="19"/>
      <c r="AZ2482" s="20"/>
      <c r="BA2482" s="20"/>
      <c r="BB2482" s="19"/>
      <c r="BC2482" s="19"/>
      <c r="BD2482" s="20"/>
      <c r="BE2482" s="20"/>
      <c r="BF2482" s="19"/>
      <c r="BG2482" s="19"/>
      <c r="BH2482" s="20"/>
      <c r="BI2482" s="20"/>
      <c r="BJ2482" s="19"/>
      <c r="BK2482" s="19"/>
      <c r="BL2482" s="20"/>
      <c r="BM2482" s="20"/>
      <c r="BN2482" s="19"/>
      <c r="BO2482" s="19"/>
      <c r="BP2482" s="20"/>
      <c r="BQ2482" s="20"/>
      <c r="BT2482" s="20"/>
      <c r="BU2482" s="20"/>
      <c r="BX2482" s="20"/>
      <c r="BY2482" s="20"/>
      <c r="CB2482" s="20"/>
      <c r="CC2482" s="20"/>
      <c r="CF2482" s="20"/>
      <c r="CG2482" s="20"/>
      <c r="CJ2482" s="20"/>
      <c r="CK2482" s="20"/>
      <c r="CN2482" s="20"/>
      <c r="CO2482" s="20"/>
      <c r="CP2482" s="19"/>
      <c r="CQ2482" s="19"/>
      <c r="CR2482" s="20"/>
      <c r="CS2482" s="20"/>
      <c r="CT2482" s="19"/>
      <c r="CU2482" s="19"/>
      <c r="CV2482" s="20"/>
      <c r="CW2482" s="20"/>
      <c r="CX2482" s="96"/>
      <c r="CY2482" s="96"/>
      <c r="CZ2482" s="20"/>
      <c r="DA2482" s="20"/>
      <c r="DB2482" s="96"/>
      <c r="DC2482" s="96"/>
      <c r="DD2482" s="20"/>
      <c r="DE2482" s="20"/>
      <c r="DF2482" s="96"/>
      <c r="DG2482" s="96"/>
      <c r="DH2482" s="20"/>
      <c r="DI2482" s="20"/>
      <c r="DJ2482" s="96"/>
      <c r="DK2482" s="96"/>
      <c r="DL2482" s="20"/>
      <c r="DM2482" s="20"/>
      <c r="DN2482" s="96"/>
      <c r="DO2482" s="96"/>
      <c r="DP2482" s="20"/>
      <c r="DQ2482" s="20"/>
      <c r="DR2482" s="96"/>
      <c r="DS2482" s="96"/>
      <c r="DT2482" s="20"/>
      <c r="DU2482" s="20"/>
      <c r="DV2482" s="96"/>
      <c r="DW2482" s="96"/>
      <c r="DX2482" s="20"/>
      <c r="DY2482" s="20"/>
      <c r="DZ2482" s="56"/>
      <c r="EA2482" s="57"/>
    </row>
    <row r="2483" spans="1:131" s="18" customFormat="1" ht="19.5" customHeight="1" x14ac:dyDescent="0.25">
      <c r="A2483" s="18">
        <v>1729</v>
      </c>
      <c r="B2483" s="17" t="s">
        <v>5043</v>
      </c>
      <c r="C2483" s="18" t="s">
        <v>5037</v>
      </c>
      <c r="D2483" s="19">
        <v>43166</v>
      </c>
      <c r="G2483" s="19"/>
      <c r="J2483" s="130"/>
      <c r="K2483" s="130"/>
      <c r="L2483" s="130">
        <v>43221</v>
      </c>
      <c r="R2483" s="20"/>
      <c r="S2483" s="20"/>
      <c r="T2483" s="20"/>
      <c r="U2483" s="20"/>
      <c r="V2483" s="20"/>
      <c r="W2483" s="20"/>
      <c r="X2483" s="20"/>
      <c r="Y2483" s="20"/>
      <c r="Z2483" s="20"/>
      <c r="AA2483" s="20"/>
      <c r="AB2483" s="20"/>
      <c r="AC2483" s="20"/>
      <c r="AD2483" s="20"/>
      <c r="AE2483" s="20"/>
      <c r="AF2483" s="80"/>
      <c r="AG2483" s="46"/>
      <c r="AH2483" s="19"/>
      <c r="AI2483" s="19"/>
      <c r="AJ2483" s="20"/>
      <c r="AK2483" s="20"/>
      <c r="AL2483" s="19"/>
      <c r="AM2483" s="19"/>
      <c r="AN2483" s="20"/>
      <c r="AO2483" s="20"/>
      <c r="AP2483" s="19"/>
      <c r="AQ2483" s="19"/>
      <c r="AR2483" s="20"/>
      <c r="AS2483" s="20"/>
      <c r="AT2483" s="19"/>
      <c r="AU2483" s="19"/>
      <c r="AV2483" s="20"/>
      <c r="AW2483" s="20"/>
      <c r="AX2483" s="19"/>
      <c r="AY2483" s="19"/>
      <c r="AZ2483" s="20"/>
      <c r="BA2483" s="20"/>
      <c r="BB2483" s="19"/>
      <c r="BC2483" s="19"/>
      <c r="BD2483" s="20"/>
      <c r="BE2483" s="20"/>
      <c r="BF2483" s="19"/>
      <c r="BG2483" s="19"/>
      <c r="BH2483" s="20"/>
      <c r="BI2483" s="20"/>
      <c r="BJ2483" s="19"/>
      <c r="BK2483" s="19"/>
      <c r="BL2483" s="20"/>
      <c r="BM2483" s="20"/>
      <c r="BN2483" s="19"/>
      <c r="BO2483" s="19"/>
      <c r="BP2483" s="20"/>
      <c r="BQ2483" s="20"/>
      <c r="BT2483" s="20"/>
      <c r="BU2483" s="20"/>
      <c r="BX2483" s="20"/>
      <c r="BY2483" s="20"/>
      <c r="CB2483" s="20"/>
      <c r="CC2483" s="20"/>
      <c r="CF2483" s="20"/>
      <c r="CG2483" s="20"/>
      <c r="CJ2483" s="20"/>
      <c r="CK2483" s="20"/>
      <c r="CN2483" s="20"/>
      <c r="CO2483" s="20"/>
      <c r="CP2483" s="19"/>
      <c r="CQ2483" s="19"/>
      <c r="CR2483" s="20"/>
      <c r="CS2483" s="20"/>
      <c r="CT2483" s="19"/>
      <c r="CU2483" s="19"/>
      <c r="CV2483" s="20"/>
      <c r="CW2483" s="20"/>
      <c r="CX2483" s="96"/>
      <c r="CY2483" s="96"/>
      <c r="CZ2483" s="20"/>
      <c r="DA2483" s="20"/>
      <c r="DB2483" s="96"/>
      <c r="DC2483" s="96"/>
      <c r="DD2483" s="20"/>
      <c r="DE2483" s="20"/>
      <c r="DF2483" s="96"/>
      <c r="DG2483" s="96"/>
      <c r="DH2483" s="20"/>
      <c r="DI2483" s="20"/>
      <c r="DJ2483" s="96"/>
      <c r="DK2483" s="96"/>
      <c r="DL2483" s="20"/>
      <c r="DM2483" s="20"/>
      <c r="DN2483" s="96"/>
      <c r="DO2483" s="96"/>
      <c r="DP2483" s="20"/>
      <c r="DQ2483" s="20"/>
      <c r="DR2483" s="96"/>
      <c r="DS2483" s="96"/>
      <c r="DT2483" s="20"/>
      <c r="DU2483" s="20"/>
      <c r="DV2483" s="96"/>
      <c r="DW2483" s="96"/>
      <c r="DX2483" s="20"/>
      <c r="DY2483" s="20"/>
      <c r="DZ2483" s="56"/>
      <c r="EA2483" s="57"/>
    </row>
    <row r="2484" spans="1:131" ht="19.5" customHeight="1" x14ac:dyDescent="0.25">
      <c r="A2484" s="9">
        <v>1730</v>
      </c>
      <c r="B2484" s="10" t="s">
        <v>5044</v>
      </c>
      <c r="C2484" s="9" t="s">
        <v>5045</v>
      </c>
      <c r="E2484" s="9" t="s">
        <v>4656</v>
      </c>
      <c r="F2484" s="9" t="s">
        <v>4657</v>
      </c>
      <c r="H2484" s="9" t="s">
        <v>202</v>
      </c>
      <c r="I2484" s="9" t="s">
        <v>78</v>
      </c>
      <c r="J2484" s="129">
        <v>42757</v>
      </c>
      <c r="K2484" s="129">
        <v>42757</v>
      </c>
      <c r="L2484" s="129">
        <v>42772</v>
      </c>
      <c r="O2484" s="9">
        <v>31</v>
      </c>
      <c r="Q2484" s="9" t="s">
        <v>61</v>
      </c>
      <c r="S2484" s="13">
        <v>2635090</v>
      </c>
      <c r="T2484" s="13">
        <v>2635090</v>
      </c>
      <c r="U2484" s="13">
        <v>658773</v>
      </c>
      <c r="AF2484" s="51">
        <f t="shared" ref="AF2484:AF2579" si="34">SUM(V2484:AE2484)</f>
        <v>0</v>
      </c>
      <c r="AH2484" s="11">
        <v>42757</v>
      </c>
      <c r="AI2484" s="11">
        <v>42772</v>
      </c>
      <c r="AJ2484" s="13">
        <v>2289501</v>
      </c>
      <c r="AK2484" s="13">
        <v>572375</v>
      </c>
    </row>
    <row r="2485" spans="1:131" ht="19.5" customHeight="1" x14ac:dyDescent="0.25">
      <c r="A2485" s="9">
        <v>1731</v>
      </c>
      <c r="B2485" s="10" t="s">
        <v>5048</v>
      </c>
      <c r="C2485" s="9" t="s">
        <v>5049</v>
      </c>
      <c r="E2485" s="9" t="s">
        <v>1369</v>
      </c>
      <c r="F2485" s="9" t="s">
        <v>2974</v>
      </c>
      <c r="H2485" s="9" t="s">
        <v>202</v>
      </c>
      <c r="I2485" s="9" t="s">
        <v>25</v>
      </c>
      <c r="J2485" s="129">
        <v>42767</v>
      </c>
      <c r="K2485" s="129">
        <v>42712</v>
      </c>
      <c r="L2485" s="129">
        <v>43205</v>
      </c>
      <c r="O2485" s="9">
        <v>27</v>
      </c>
      <c r="Q2485" s="9" t="s">
        <v>54</v>
      </c>
      <c r="S2485" s="13">
        <v>13334000</v>
      </c>
      <c r="T2485" s="13">
        <v>13334000</v>
      </c>
      <c r="U2485" s="13">
        <v>3333500</v>
      </c>
      <c r="AG2485" s="45">
        <v>10000000</v>
      </c>
      <c r="AH2485" s="11">
        <v>42712</v>
      </c>
      <c r="AI2485" s="11">
        <v>43205</v>
      </c>
      <c r="AJ2485" s="13">
        <v>13365884</v>
      </c>
      <c r="AK2485" s="13">
        <v>3333500</v>
      </c>
    </row>
    <row r="2486" spans="1:131" s="18" customFormat="1" ht="19.5" customHeight="1" x14ac:dyDescent="0.25">
      <c r="A2486" s="18">
        <v>1731</v>
      </c>
      <c r="B2486" s="17" t="s">
        <v>5048</v>
      </c>
      <c r="C2486" s="18" t="s">
        <v>6561</v>
      </c>
      <c r="D2486" s="19">
        <v>43279</v>
      </c>
      <c r="G2486" s="19"/>
      <c r="J2486" s="130"/>
      <c r="K2486" s="130"/>
      <c r="L2486" s="130"/>
      <c r="R2486" s="20"/>
      <c r="S2486" s="20"/>
      <c r="T2486" s="20"/>
      <c r="U2486" s="20"/>
      <c r="V2486" s="20"/>
      <c r="W2486" s="20"/>
      <c r="X2486" s="20"/>
      <c r="Y2486" s="20"/>
      <c r="Z2486" s="20"/>
      <c r="AA2486" s="20"/>
      <c r="AB2486" s="20"/>
      <c r="AC2486" s="20"/>
      <c r="AD2486" s="20"/>
      <c r="AE2486" s="20"/>
      <c r="AF2486" s="80"/>
      <c r="AG2486" s="46"/>
      <c r="AH2486" s="19"/>
      <c r="AI2486" s="19"/>
      <c r="AJ2486" s="20"/>
      <c r="AK2486" s="20"/>
      <c r="AL2486" s="19"/>
      <c r="AM2486" s="19"/>
      <c r="AN2486" s="20"/>
      <c r="AO2486" s="20"/>
      <c r="AP2486" s="19"/>
      <c r="AQ2486" s="19"/>
      <c r="AR2486" s="20"/>
      <c r="AS2486" s="20"/>
      <c r="AT2486" s="19"/>
      <c r="AU2486" s="19"/>
      <c r="AV2486" s="20"/>
      <c r="AW2486" s="20"/>
      <c r="AX2486" s="19"/>
      <c r="AY2486" s="19"/>
      <c r="AZ2486" s="20"/>
      <c r="BA2486" s="20"/>
      <c r="BB2486" s="19"/>
      <c r="BC2486" s="19"/>
      <c r="BD2486" s="20"/>
      <c r="BE2486" s="20"/>
      <c r="BF2486" s="19"/>
      <c r="BG2486" s="19"/>
      <c r="BH2486" s="20"/>
      <c r="BI2486" s="20"/>
      <c r="BJ2486" s="19"/>
      <c r="BK2486" s="19"/>
      <c r="BL2486" s="20"/>
      <c r="BM2486" s="20"/>
      <c r="BN2486" s="19"/>
      <c r="BO2486" s="19"/>
      <c r="BP2486" s="20"/>
      <c r="BQ2486" s="20"/>
      <c r="BT2486" s="20"/>
      <c r="BU2486" s="20"/>
      <c r="BX2486" s="20"/>
      <c r="BY2486" s="20"/>
      <c r="CB2486" s="20"/>
      <c r="CC2486" s="20"/>
      <c r="CF2486" s="20"/>
      <c r="CG2486" s="20"/>
      <c r="CJ2486" s="20"/>
      <c r="CK2486" s="20"/>
      <c r="CN2486" s="20"/>
      <c r="CO2486" s="20"/>
      <c r="CP2486" s="19"/>
      <c r="CQ2486" s="19"/>
      <c r="CR2486" s="20"/>
      <c r="CS2486" s="20"/>
      <c r="CT2486" s="19"/>
      <c r="CU2486" s="19"/>
      <c r="CV2486" s="20"/>
      <c r="CW2486" s="20"/>
      <c r="CX2486" s="96"/>
      <c r="CY2486" s="96"/>
      <c r="CZ2486" s="20"/>
      <c r="DA2486" s="20"/>
      <c r="DB2486" s="96"/>
      <c r="DC2486" s="96"/>
      <c r="DD2486" s="20"/>
      <c r="DE2486" s="20"/>
      <c r="DF2486" s="96"/>
      <c r="DG2486" s="96"/>
      <c r="DH2486" s="20"/>
      <c r="DI2486" s="20"/>
      <c r="DJ2486" s="96"/>
      <c r="DK2486" s="96"/>
      <c r="DL2486" s="20"/>
      <c r="DM2486" s="20"/>
      <c r="DN2486" s="96"/>
      <c r="DO2486" s="96"/>
      <c r="DP2486" s="20"/>
      <c r="DQ2486" s="20"/>
      <c r="DR2486" s="96"/>
      <c r="DS2486" s="96"/>
      <c r="DT2486" s="20"/>
      <c r="DU2486" s="20"/>
      <c r="DV2486" s="96"/>
      <c r="DW2486" s="96"/>
      <c r="DX2486" s="20"/>
      <c r="DY2486" s="20"/>
      <c r="DZ2486" s="56"/>
      <c r="EA2486" s="57"/>
    </row>
    <row r="2487" spans="1:131" ht="19.5" customHeight="1" x14ac:dyDescent="0.25">
      <c r="A2487" s="9">
        <v>1732</v>
      </c>
      <c r="B2487" s="10" t="s">
        <v>5051</v>
      </c>
      <c r="C2487" s="9" t="s">
        <v>5052</v>
      </c>
      <c r="E2487" s="9" t="s">
        <v>447</v>
      </c>
      <c r="F2487" s="9" t="s">
        <v>448</v>
      </c>
      <c r="H2487" s="9" t="s">
        <v>202</v>
      </c>
      <c r="I2487" s="9" t="s">
        <v>25</v>
      </c>
      <c r="J2487" s="129">
        <v>42693</v>
      </c>
      <c r="K2487" s="129">
        <v>42662</v>
      </c>
      <c r="L2487" s="129">
        <v>42766</v>
      </c>
      <c r="O2487" s="9">
        <v>24</v>
      </c>
      <c r="Q2487" s="9" t="s">
        <v>54</v>
      </c>
      <c r="R2487" s="13">
        <v>17555000</v>
      </c>
      <c r="S2487" s="13">
        <v>17555000</v>
      </c>
      <c r="T2487" s="13">
        <v>17555000</v>
      </c>
      <c r="U2487" s="13">
        <v>4388750</v>
      </c>
      <c r="AF2487" s="51">
        <f t="shared" si="34"/>
        <v>0</v>
      </c>
      <c r="AH2487" s="11">
        <v>42662</v>
      </c>
      <c r="AI2487" s="11">
        <v>42855</v>
      </c>
      <c r="AJ2487" s="13">
        <v>15385000</v>
      </c>
      <c r="AK2487" s="13">
        <v>3846250</v>
      </c>
    </row>
    <row r="2488" spans="1:131" s="18" customFormat="1" ht="19.5" customHeight="1" x14ac:dyDescent="0.25">
      <c r="A2488" s="18">
        <v>1732</v>
      </c>
      <c r="B2488" s="17" t="s">
        <v>5051</v>
      </c>
      <c r="C2488" s="18" t="s">
        <v>5052</v>
      </c>
      <c r="D2488" s="19">
        <v>42782</v>
      </c>
      <c r="G2488" s="19"/>
      <c r="J2488" s="130"/>
      <c r="K2488" s="130"/>
      <c r="L2488" s="130">
        <v>42855</v>
      </c>
      <c r="R2488" s="20"/>
      <c r="S2488" s="20"/>
      <c r="T2488" s="20"/>
      <c r="U2488" s="20"/>
      <c r="V2488" s="20"/>
      <c r="W2488" s="20"/>
      <c r="X2488" s="20"/>
      <c r="Y2488" s="20"/>
      <c r="Z2488" s="20"/>
      <c r="AA2488" s="20"/>
      <c r="AB2488" s="20"/>
      <c r="AC2488" s="20"/>
      <c r="AD2488" s="20"/>
      <c r="AE2488" s="20"/>
      <c r="AF2488" s="80">
        <f t="shared" si="34"/>
        <v>0</v>
      </c>
      <c r="AG2488" s="46"/>
      <c r="AH2488" s="19"/>
      <c r="AI2488" s="19"/>
      <c r="AJ2488" s="20"/>
      <c r="AK2488" s="20"/>
      <c r="AL2488" s="19"/>
      <c r="AM2488" s="19"/>
      <c r="AN2488" s="20"/>
      <c r="AO2488" s="20"/>
      <c r="AP2488" s="19"/>
      <c r="AQ2488" s="19"/>
      <c r="AR2488" s="20"/>
      <c r="AS2488" s="20"/>
      <c r="AT2488" s="19"/>
      <c r="AU2488" s="19"/>
      <c r="AV2488" s="20"/>
      <c r="AW2488" s="20"/>
      <c r="AX2488" s="19"/>
      <c r="AY2488" s="19"/>
      <c r="AZ2488" s="20"/>
      <c r="BA2488" s="20"/>
      <c r="BB2488" s="19"/>
      <c r="BC2488" s="19"/>
      <c r="BD2488" s="20"/>
      <c r="BE2488" s="20"/>
      <c r="BF2488" s="19"/>
      <c r="BG2488" s="19"/>
      <c r="BH2488" s="20"/>
      <c r="BI2488" s="20"/>
      <c r="BJ2488" s="19"/>
      <c r="BK2488" s="19"/>
      <c r="BL2488" s="20"/>
      <c r="BM2488" s="20"/>
      <c r="BN2488" s="19"/>
      <c r="BO2488" s="19"/>
      <c r="BP2488" s="20"/>
      <c r="BQ2488" s="20"/>
      <c r="BT2488" s="20"/>
      <c r="BU2488" s="20"/>
      <c r="BX2488" s="20"/>
      <c r="BY2488" s="20"/>
      <c r="CB2488" s="20"/>
      <c r="CC2488" s="20"/>
      <c r="CF2488" s="20"/>
      <c r="CG2488" s="20"/>
      <c r="CJ2488" s="20"/>
      <c r="CK2488" s="20"/>
      <c r="CN2488" s="20"/>
      <c r="CO2488" s="20"/>
      <c r="CP2488" s="19"/>
      <c r="CQ2488" s="19"/>
      <c r="CR2488" s="20"/>
      <c r="CS2488" s="20"/>
      <c r="CT2488" s="19"/>
      <c r="CU2488" s="19"/>
      <c r="CV2488" s="20"/>
      <c r="CW2488" s="20"/>
      <c r="CX2488" s="96"/>
      <c r="CY2488" s="96"/>
      <c r="CZ2488" s="20"/>
      <c r="DA2488" s="20"/>
      <c r="DB2488" s="96"/>
      <c r="DC2488" s="96"/>
      <c r="DD2488" s="20"/>
      <c r="DE2488" s="20"/>
      <c r="DF2488" s="96"/>
      <c r="DG2488" s="96"/>
      <c r="DH2488" s="20"/>
      <c r="DI2488" s="20"/>
      <c r="DJ2488" s="96"/>
      <c r="DK2488" s="96"/>
      <c r="DL2488" s="20"/>
      <c r="DM2488" s="20"/>
      <c r="DN2488" s="96"/>
      <c r="DO2488" s="96"/>
      <c r="DP2488" s="20"/>
      <c r="DQ2488" s="20"/>
      <c r="DR2488" s="96"/>
      <c r="DS2488" s="96"/>
      <c r="DT2488" s="20"/>
      <c r="DU2488" s="20"/>
      <c r="DV2488" s="96"/>
      <c r="DW2488" s="96"/>
      <c r="DX2488" s="20"/>
      <c r="DY2488" s="20"/>
      <c r="DZ2488" s="56"/>
      <c r="EA2488" s="57"/>
    </row>
    <row r="2489" spans="1:131" ht="39" customHeight="1" x14ac:dyDescent="0.25">
      <c r="A2489" s="9">
        <v>1733</v>
      </c>
      <c r="B2489" s="10" t="s">
        <v>5053</v>
      </c>
      <c r="C2489" s="9" t="s">
        <v>5054</v>
      </c>
      <c r="E2489" s="9" t="s">
        <v>4509</v>
      </c>
      <c r="F2489" s="9" t="s">
        <v>4510</v>
      </c>
      <c r="H2489" s="9" t="s">
        <v>202</v>
      </c>
      <c r="I2489" s="9" t="s">
        <v>25</v>
      </c>
      <c r="J2489" s="129">
        <v>42780</v>
      </c>
      <c r="K2489" s="129">
        <v>42685</v>
      </c>
      <c r="L2489" s="129">
        <v>42979</v>
      </c>
      <c r="M2489" s="9" t="s">
        <v>20</v>
      </c>
      <c r="O2489" s="9">
        <v>29</v>
      </c>
      <c r="Q2489" s="9" t="s">
        <v>54</v>
      </c>
      <c r="R2489" s="13">
        <v>4675000</v>
      </c>
      <c r="S2489" s="13">
        <v>4675000</v>
      </c>
      <c r="T2489" s="13">
        <v>4675000</v>
      </c>
      <c r="U2489" s="13">
        <v>1168750</v>
      </c>
      <c r="AF2489" s="51">
        <f t="shared" si="34"/>
        <v>0</v>
      </c>
      <c r="AG2489" s="45">
        <v>2500000</v>
      </c>
      <c r="AH2489" s="11">
        <v>42685</v>
      </c>
      <c r="AI2489" s="11">
        <v>42979</v>
      </c>
      <c r="AJ2489" s="13">
        <v>3806930</v>
      </c>
      <c r="AK2489" s="13">
        <v>951733</v>
      </c>
    </row>
    <row r="2490" spans="1:131" ht="19.5" customHeight="1" x14ac:dyDescent="0.25">
      <c r="A2490" s="9">
        <v>1734</v>
      </c>
      <c r="B2490" s="10" t="s">
        <v>5055</v>
      </c>
      <c r="C2490" s="9" t="s">
        <v>5056</v>
      </c>
      <c r="E2490" s="9" t="s">
        <v>3739</v>
      </c>
      <c r="F2490" s="9" t="s">
        <v>3740</v>
      </c>
      <c r="H2490" s="9" t="s">
        <v>202</v>
      </c>
      <c r="I2490" s="9" t="s">
        <v>122</v>
      </c>
      <c r="J2490" s="129">
        <v>42776</v>
      </c>
      <c r="K2490" s="129">
        <v>42709</v>
      </c>
      <c r="L2490" s="129">
        <v>42809</v>
      </c>
      <c r="M2490" s="9" t="s">
        <v>20</v>
      </c>
      <c r="O2490" s="9">
        <v>28</v>
      </c>
      <c r="Q2490" s="9" t="s">
        <v>54</v>
      </c>
      <c r="R2490" s="13">
        <v>10470000</v>
      </c>
      <c r="S2490" s="13">
        <v>10470000</v>
      </c>
      <c r="T2490" s="13">
        <v>10470000</v>
      </c>
      <c r="U2490" s="13">
        <v>2617500</v>
      </c>
      <c r="AF2490" s="51">
        <f t="shared" si="34"/>
        <v>0</v>
      </c>
      <c r="AH2490" s="11">
        <v>42709</v>
      </c>
      <c r="AI2490" s="11">
        <v>42809</v>
      </c>
      <c r="AJ2490" s="13">
        <v>10750230</v>
      </c>
      <c r="AK2490" s="13">
        <v>2617500</v>
      </c>
    </row>
    <row r="2491" spans="1:131" ht="19.5" customHeight="1" x14ac:dyDescent="0.25">
      <c r="A2491" s="9">
        <v>1735</v>
      </c>
      <c r="B2491" s="10" t="s">
        <v>5057</v>
      </c>
      <c r="C2491" s="9" t="s">
        <v>5058</v>
      </c>
      <c r="E2491" s="9" t="s">
        <v>3668</v>
      </c>
      <c r="F2491" s="9" t="s">
        <v>2583</v>
      </c>
      <c r="H2491" s="9" t="s">
        <v>202</v>
      </c>
      <c r="I2491" s="9" t="s">
        <v>78</v>
      </c>
      <c r="J2491" s="129">
        <v>42853</v>
      </c>
      <c r="K2491" s="129">
        <v>42709</v>
      </c>
      <c r="L2491" s="129">
        <v>43069</v>
      </c>
      <c r="O2491" s="9">
        <v>28</v>
      </c>
      <c r="Q2491" s="9" t="s">
        <v>54</v>
      </c>
      <c r="R2491" s="13">
        <v>8666667</v>
      </c>
      <c r="S2491" s="13">
        <v>8666667</v>
      </c>
      <c r="T2491" s="13">
        <v>8666667</v>
      </c>
      <c r="U2491" s="13">
        <v>2166667</v>
      </c>
      <c r="AF2491" s="51">
        <f t="shared" si="34"/>
        <v>0</v>
      </c>
      <c r="AG2491" s="45">
        <v>6500000</v>
      </c>
    </row>
    <row r="2492" spans="1:131" ht="19.5" customHeight="1" x14ac:dyDescent="0.25">
      <c r="A2492" s="9">
        <v>1736</v>
      </c>
      <c r="B2492" s="10" t="s">
        <v>5059</v>
      </c>
      <c r="C2492" s="9" t="s">
        <v>5060</v>
      </c>
      <c r="E2492" s="9" t="s">
        <v>3668</v>
      </c>
      <c r="F2492" s="9" t="s">
        <v>2583</v>
      </c>
      <c r="H2492" s="9" t="s">
        <v>202</v>
      </c>
      <c r="I2492" s="9" t="s">
        <v>25</v>
      </c>
      <c r="J2492" s="129">
        <v>42917</v>
      </c>
      <c r="K2492" s="129">
        <v>42783</v>
      </c>
      <c r="L2492" s="129">
        <v>43235</v>
      </c>
      <c r="O2492" s="9">
        <v>29</v>
      </c>
      <c r="Q2492" s="9" t="s">
        <v>54</v>
      </c>
      <c r="R2492" s="13">
        <v>8666667</v>
      </c>
      <c r="S2492" s="13">
        <v>8666667</v>
      </c>
      <c r="T2492" s="13">
        <v>8666667</v>
      </c>
      <c r="U2492" s="13">
        <v>2166667</v>
      </c>
      <c r="AF2492" s="51">
        <f t="shared" si="34"/>
        <v>0</v>
      </c>
      <c r="AG2492" s="45">
        <v>6500000</v>
      </c>
      <c r="AH2492" s="11">
        <v>42783</v>
      </c>
      <c r="AI2492" s="11">
        <v>43235</v>
      </c>
      <c r="AJ2492" s="13">
        <v>8666667</v>
      </c>
      <c r="AK2492" s="13">
        <v>2166667</v>
      </c>
    </row>
    <row r="2493" spans="1:131" ht="19.5" customHeight="1" x14ac:dyDescent="0.25">
      <c r="A2493" s="9">
        <v>1737</v>
      </c>
      <c r="B2493" s="10" t="s">
        <v>5061</v>
      </c>
      <c r="C2493" s="9" t="s">
        <v>5062</v>
      </c>
      <c r="E2493" s="9" t="s">
        <v>4032</v>
      </c>
      <c r="F2493" s="9" t="s">
        <v>215</v>
      </c>
      <c r="H2493" s="9" t="s">
        <v>202</v>
      </c>
      <c r="I2493" s="9" t="s">
        <v>97</v>
      </c>
      <c r="J2493" s="129">
        <v>42786</v>
      </c>
      <c r="K2493" s="129">
        <v>42745</v>
      </c>
      <c r="L2493" s="129">
        <v>43312</v>
      </c>
      <c r="O2493" s="9">
        <v>29</v>
      </c>
      <c r="Q2493" s="9" t="s">
        <v>54</v>
      </c>
      <c r="S2493" s="13">
        <v>13320000</v>
      </c>
      <c r="T2493" s="13">
        <v>13320000</v>
      </c>
      <c r="U2493" s="13">
        <v>3330000</v>
      </c>
      <c r="AF2493" s="51">
        <f t="shared" si="34"/>
        <v>0</v>
      </c>
      <c r="AG2493" s="45">
        <v>9990000</v>
      </c>
      <c r="AH2493" s="11">
        <v>42767</v>
      </c>
      <c r="AI2493" s="11">
        <v>43312</v>
      </c>
      <c r="AJ2493" s="13">
        <v>13320000</v>
      </c>
      <c r="AK2493" s="13">
        <v>3330000</v>
      </c>
    </row>
    <row r="2494" spans="1:131" ht="19.5" customHeight="1" x14ac:dyDescent="0.25">
      <c r="A2494" s="9">
        <v>1738</v>
      </c>
      <c r="B2494" s="10" t="s">
        <v>5063</v>
      </c>
      <c r="C2494" s="9" t="s">
        <v>5064</v>
      </c>
      <c r="E2494" s="9" t="s">
        <v>5065</v>
      </c>
      <c r="F2494" s="9" t="s">
        <v>2722</v>
      </c>
      <c r="H2494" s="9" t="s">
        <v>202</v>
      </c>
      <c r="I2494" s="9" t="s">
        <v>28</v>
      </c>
      <c r="J2494" s="129">
        <v>42781</v>
      </c>
      <c r="K2494" s="129">
        <v>42755</v>
      </c>
      <c r="L2494" s="129">
        <v>43039</v>
      </c>
      <c r="O2494" s="9">
        <v>29</v>
      </c>
      <c r="Q2494" s="9" t="s">
        <v>54</v>
      </c>
      <c r="R2494" s="13">
        <v>9380000</v>
      </c>
      <c r="S2494" s="13">
        <v>9380000</v>
      </c>
      <c r="T2494" s="13">
        <v>9380000</v>
      </c>
      <c r="U2494" s="13">
        <v>2345000</v>
      </c>
      <c r="AF2494" s="51">
        <f t="shared" si="34"/>
        <v>0</v>
      </c>
      <c r="AG2494" s="45">
        <v>6950000</v>
      </c>
      <c r="AH2494" s="11">
        <v>42755</v>
      </c>
      <c r="AI2494" s="11">
        <v>43008</v>
      </c>
      <c r="AJ2494" s="13">
        <v>9408372</v>
      </c>
      <c r="AK2494" s="13">
        <v>2345000</v>
      </c>
    </row>
    <row r="2495" spans="1:131" ht="19.5" customHeight="1" x14ac:dyDescent="0.25">
      <c r="A2495" s="9">
        <v>1739</v>
      </c>
      <c r="B2495" s="10" t="s">
        <v>5066</v>
      </c>
      <c r="C2495" s="9" t="s">
        <v>5067</v>
      </c>
      <c r="E2495" s="9" t="s">
        <v>5068</v>
      </c>
      <c r="F2495" s="9" t="s">
        <v>5069</v>
      </c>
      <c r="H2495" s="9" t="s">
        <v>202</v>
      </c>
      <c r="I2495" s="9" t="s">
        <v>25</v>
      </c>
      <c r="J2495" s="129">
        <v>42776</v>
      </c>
      <c r="K2495" s="129">
        <v>42750</v>
      </c>
      <c r="L2495" s="129">
        <v>42817</v>
      </c>
      <c r="O2495" s="9">
        <v>27</v>
      </c>
      <c r="Q2495" s="9" t="s">
        <v>61</v>
      </c>
      <c r="S2495" s="13">
        <v>24350000</v>
      </c>
      <c r="T2495" s="13">
        <v>24350000</v>
      </c>
      <c r="U2495" s="13">
        <v>6087500</v>
      </c>
      <c r="AF2495" s="51">
        <f t="shared" si="34"/>
        <v>0</v>
      </c>
    </row>
    <row r="2496" spans="1:131" s="18" customFormat="1" ht="19.5" customHeight="1" x14ac:dyDescent="0.25">
      <c r="A2496" s="18">
        <v>1739</v>
      </c>
      <c r="B2496" s="17" t="s">
        <v>5066</v>
      </c>
      <c r="C2496" s="18" t="s">
        <v>5067</v>
      </c>
      <c r="D2496" s="19">
        <v>42817</v>
      </c>
      <c r="G2496" s="19"/>
      <c r="J2496" s="130"/>
      <c r="K2496" s="130"/>
      <c r="L2496" s="130">
        <v>42887</v>
      </c>
      <c r="R2496" s="20"/>
      <c r="S2496" s="20"/>
      <c r="T2496" s="20"/>
      <c r="U2496" s="20"/>
      <c r="V2496" s="20"/>
      <c r="W2496" s="20"/>
      <c r="X2496" s="20"/>
      <c r="Y2496" s="20"/>
      <c r="Z2496" s="20"/>
      <c r="AA2496" s="20"/>
      <c r="AB2496" s="20"/>
      <c r="AC2496" s="20"/>
      <c r="AD2496" s="20"/>
      <c r="AE2496" s="20"/>
      <c r="AF2496" s="80"/>
      <c r="AG2496" s="46"/>
      <c r="AH2496" s="19"/>
      <c r="AI2496" s="19"/>
      <c r="AJ2496" s="20"/>
      <c r="AK2496" s="20"/>
      <c r="AL2496" s="19"/>
      <c r="AM2496" s="19"/>
      <c r="AN2496" s="20"/>
      <c r="AO2496" s="20"/>
      <c r="AP2496" s="19"/>
      <c r="AQ2496" s="19"/>
      <c r="AR2496" s="20"/>
      <c r="AS2496" s="20"/>
      <c r="AT2496" s="19"/>
      <c r="AU2496" s="19"/>
      <c r="AV2496" s="20"/>
      <c r="AW2496" s="20"/>
      <c r="AX2496" s="19"/>
      <c r="AY2496" s="19"/>
      <c r="AZ2496" s="20"/>
      <c r="BA2496" s="20"/>
      <c r="BB2496" s="19"/>
      <c r="BC2496" s="19"/>
      <c r="BD2496" s="20"/>
      <c r="BE2496" s="20"/>
      <c r="BF2496" s="19"/>
      <c r="BG2496" s="19"/>
      <c r="BH2496" s="20"/>
      <c r="BI2496" s="20"/>
      <c r="BJ2496" s="19"/>
      <c r="BK2496" s="19"/>
      <c r="BL2496" s="20"/>
      <c r="BM2496" s="20"/>
      <c r="BN2496" s="19"/>
      <c r="BO2496" s="19"/>
      <c r="BP2496" s="20"/>
      <c r="BQ2496" s="20"/>
      <c r="BT2496" s="20"/>
      <c r="BU2496" s="20"/>
      <c r="BX2496" s="20"/>
      <c r="BY2496" s="20"/>
      <c r="CB2496" s="20"/>
      <c r="CC2496" s="20"/>
      <c r="CF2496" s="20"/>
      <c r="CG2496" s="20"/>
      <c r="CJ2496" s="20"/>
      <c r="CK2496" s="20"/>
      <c r="CN2496" s="20"/>
      <c r="CO2496" s="20"/>
      <c r="CP2496" s="19"/>
      <c r="CQ2496" s="19"/>
      <c r="CR2496" s="20"/>
      <c r="CS2496" s="20"/>
      <c r="CT2496" s="19"/>
      <c r="CU2496" s="19"/>
      <c r="CV2496" s="20"/>
      <c r="CW2496" s="20"/>
      <c r="CX2496" s="96"/>
      <c r="CY2496" s="96"/>
      <c r="CZ2496" s="20"/>
      <c r="DA2496" s="20"/>
      <c r="DB2496" s="96"/>
      <c r="DC2496" s="96"/>
      <c r="DD2496" s="20"/>
      <c r="DE2496" s="20"/>
      <c r="DF2496" s="96"/>
      <c r="DG2496" s="96"/>
      <c r="DH2496" s="20"/>
      <c r="DI2496" s="20"/>
      <c r="DJ2496" s="96"/>
      <c r="DK2496" s="96"/>
      <c r="DL2496" s="20"/>
      <c r="DM2496" s="20"/>
      <c r="DN2496" s="96"/>
      <c r="DO2496" s="96"/>
      <c r="DP2496" s="20"/>
      <c r="DQ2496" s="20"/>
      <c r="DR2496" s="96"/>
      <c r="DS2496" s="96"/>
      <c r="DT2496" s="20"/>
      <c r="DU2496" s="20"/>
      <c r="DV2496" s="96"/>
      <c r="DW2496" s="96"/>
      <c r="DX2496" s="20"/>
      <c r="DY2496" s="20"/>
      <c r="DZ2496" s="56"/>
      <c r="EA2496" s="57"/>
    </row>
    <row r="2497" spans="1:131" ht="19.5" customHeight="1" x14ac:dyDescent="0.25">
      <c r="A2497" s="9">
        <v>1740</v>
      </c>
      <c r="B2497" s="10" t="s">
        <v>5070</v>
      </c>
      <c r="C2497" s="9" t="s">
        <v>5071</v>
      </c>
      <c r="E2497" s="9" t="s">
        <v>4209</v>
      </c>
      <c r="F2497" s="9" t="s">
        <v>4210</v>
      </c>
      <c r="H2497" s="9" t="s">
        <v>202</v>
      </c>
      <c r="I2497" s="9" t="s">
        <v>28</v>
      </c>
      <c r="J2497" s="129">
        <v>42783</v>
      </c>
      <c r="K2497" s="129">
        <v>42740</v>
      </c>
      <c r="L2497" s="129">
        <v>43089</v>
      </c>
      <c r="O2497" s="9">
        <v>26</v>
      </c>
      <c r="Q2497" s="9" t="s">
        <v>54</v>
      </c>
      <c r="R2497" s="13">
        <v>7510000</v>
      </c>
      <c r="S2497" s="13">
        <v>7510000</v>
      </c>
      <c r="T2497" s="13">
        <v>7510000</v>
      </c>
      <c r="U2497" s="13">
        <v>1877500</v>
      </c>
      <c r="AF2497" s="51">
        <f t="shared" si="34"/>
        <v>0</v>
      </c>
      <c r="AG2497" s="45">
        <v>6360000</v>
      </c>
      <c r="AH2497" s="11">
        <v>42740</v>
      </c>
      <c r="AI2497" s="11">
        <v>43020</v>
      </c>
      <c r="AJ2497" s="13">
        <v>7502935</v>
      </c>
      <c r="AK2497" s="13">
        <v>1875734</v>
      </c>
    </row>
    <row r="2498" spans="1:131" s="18" customFormat="1" ht="19.5" customHeight="1" x14ac:dyDescent="0.25">
      <c r="A2498" s="18">
        <v>1740</v>
      </c>
      <c r="B2498" s="17" t="s">
        <v>5070</v>
      </c>
      <c r="C2498" s="18" t="s">
        <v>5803</v>
      </c>
      <c r="D2498" s="19">
        <v>43068</v>
      </c>
      <c r="G2498" s="19"/>
      <c r="J2498" s="130"/>
      <c r="K2498" s="130"/>
      <c r="L2498" s="130"/>
      <c r="R2498" s="20"/>
      <c r="S2498" s="20"/>
      <c r="T2498" s="20"/>
      <c r="U2498" s="20"/>
      <c r="V2498" s="20"/>
      <c r="W2498" s="20"/>
      <c r="X2498" s="20"/>
      <c r="Y2498" s="20"/>
      <c r="Z2498" s="20"/>
      <c r="AA2498" s="20"/>
      <c r="AB2498" s="20"/>
      <c r="AC2498" s="20"/>
      <c r="AD2498" s="20"/>
      <c r="AE2498" s="20"/>
      <c r="AF2498" s="80"/>
      <c r="AG2498" s="46"/>
      <c r="AH2498" s="19"/>
      <c r="AI2498" s="19"/>
      <c r="AJ2498" s="20"/>
      <c r="AK2498" s="20"/>
      <c r="AL2498" s="19"/>
      <c r="AM2498" s="19"/>
      <c r="AN2498" s="20"/>
      <c r="AO2498" s="20"/>
      <c r="AP2498" s="19"/>
      <c r="AQ2498" s="19"/>
      <c r="AR2498" s="20"/>
      <c r="AS2498" s="20"/>
      <c r="AT2498" s="19"/>
      <c r="AU2498" s="19"/>
      <c r="AV2498" s="20"/>
      <c r="AW2498" s="20"/>
      <c r="AX2498" s="19"/>
      <c r="AY2498" s="19"/>
      <c r="AZ2498" s="20"/>
      <c r="BA2498" s="20"/>
      <c r="BB2498" s="19"/>
      <c r="BC2498" s="19"/>
      <c r="BD2498" s="20"/>
      <c r="BE2498" s="20"/>
      <c r="BF2498" s="19"/>
      <c r="BG2498" s="19"/>
      <c r="BH2498" s="20"/>
      <c r="BI2498" s="20"/>
      <c r="BJ2498" s="19"/>
      <c r="BK2498" s="19"/>
      <c r="BL2498" s="20"/>
      <c r="BM2498" s="20"/>
      <c r="BN2498" s="19"/>
      <c r="BO2498" s="19"/>
      <c r="BP2498" s="20"/>
      <c r="BQ2498" s="20"/>
      <c r="BT2498" s="20"/>
      <c r="BU2498" s="20"/>
      <c r="BX2498" s="20"/>
      <c r="BY2498" s="20"/>
      <c r="CB2498" s="20"/>
      <c r="CC2498" s="20"/>
      <c r="CF2498" s="20"/>
      <c r="CG2498" s="20"/>
      <c r="CJ2498" s="20"/>
      <c r="CK2498" s="20"/>
      <c r="CN2498" s="20"/>
      <c r="CO2498" s="20"/>
      <c r="CP2498" s="19"/>
      <c r="CQ2498" s="19"/>
      <c r="CR2498" s="20"/>
      <c r="CS2498" s="20"/>
      <c r="CT2498" s="19"/>
      <c r="CU2498" s="19"/>
      <c r="CV2498" s="20"/>
      <c r="CW2498" s="20"/>
      <c r="CX2498" s="96"/>
      <c r="CY2498" s="96"/>
      <c r="CZ2498" s="20"/>
      <c r="DA2498" s="20"/>
      <c r="DB2498" s="96"/>
      <c r="DC2498" s="96"/>
      <c r="DD2498" s="20"/>
      <c r="DE2498" s="20"/>
      <c r="DF2498" s="96"/>
      <c r="DG2498" s="96"/>
      <c r="DH2498" s="20"/>
      <c r="DI2498" s="20"/>
      <c r="DJ2498" s="96"/>
      <c r="DK2498" s="96"/>
      <c r="DL2498" s="20"/>
      <c r="DM2498" s="20"/>
      <c r="DN2498" s="96"/>
      <c r="DO2498" s="96"/>
      <c r="DP2498" s="20"/>
      <c r="DQ2498" s="20"/>
      <c r="DR2498" s="96"/>
      <c r="DS2498" s="96"/>
      <c r="DT2498" s="20"/>
      <c r="DU2498" s="20"/>
      <c r="DV2498" s="96"/>
      <c r="DW2498" s="96"/>
      <c r="DX2498" s="20"/>
      <c r="DY2498" s="20"/>
      <c r="DZ2498" s="56"/>
      <c r="EA2498" s="57"/>
    </row>
    <row r="2499" spans="1:131" ht="19.5" customHeight="1" x14ac:dyDescent="0.25">
      <c r="A2499" s="9">
        <v>1741</v>
      </c>
      <c r="B2499" s="10" t="s">
        <v>5072</v>
      </c>
      <c r="C2499" s="9" t="s">
        <v>5073</v>
      </c>
      <c r="E2499" s="9" t="s">
        <v>2763</v>
      </c>
      <c r="F2499" s="9" t="s">
        <v>4969</v>
      </c>
      <c r="H2499" s="9" t="s">
        <v>202</v>
      </c>
      <c r="I2499" s="9" t="s">
        <v>25</v>
      </c>
      <c r="J2499" s="129">
        <v>42794</v>
      </c>
      <c r="K2499" s="129">
        <v>42673</v>
      </c>
      <c r="L2499" s="129">
        <v>42840</v>
      </c>
      <c r="O2499" s="9">
        <v>31</v>
      </c>
      <c r="Q2499" s="9" t="s">
        <v>54</v>
      </c>
      <c r="R2499" s="13">
        <v>8940000</v>
      </c>
      <c r="S2499" s="13">
        <v>8940000</v>
      </c>
      <c r="T2499" s="13">
        <v>8940000</v>
      </c>
      <c r="U2499" s="13">
        <v>2235000</v>
      </c>
      <c r="AF2499" s="51">
        <f t="shared" si="34"/>
        <v>0</v>
      </c>
      <c r="AH2499" s="11">
        <v>42673</v>
      </c>
      <c r="AI2499" s="11">
        <v>42865</v>
      </c>
      <c r="AJ2499" s="13">
        <v>8842485</v>
      </c>
      <c r="AK2499" s="13">
        <v>2210621</v>
      </c>
    </row>
    <row r="2500" spans="1:131" s="18" customFormat="1" ht="19.5" customHeight="1" x14ac:dyDescent="0.25">
      <c r="A2500" s="18">
        <v>1741</v>
      </c>
      <c r="B2500" s="17" t="s">
        <v>5072</v>
      </c>
      <c r="C2500" s="18" t="s">
        <v>5073</v>
      </c>
      <c r="D2500" s="19">
        <v>42851</v>
      </c>
      <c r="G2500" s="19"/>
      <c r="J2500" s="130"/>
      <c r="K2500" s="130"/>
      <c r="L2500" s="130">
        <v>42865</v>
      </c>
      <c r="R2500" s="20"/>
      <c r="S2500" s="20"/>
      <c r="T2500" s="20"/>
      <c r="U2500" s="20"/>
      <c r="V2500" s="20"/>
      <c r="W2500" s="20"/>
      <c r="X2500" s="20"/>
      <c r="Y2500" s="20"/>
      <c r="Z2500" s="20"/>
      <c r="AA2500" s="20"/>
      <c r="AB2500" s="20"/>
      <c r="AC2500" s="20"/>
      <c r="AD2500" s="20"/>
      <c r="AE2500" s="20"/>
      <c r="AF2500" s="80"/>
      <c r="AG2500" s="46"/>
      <c r="AH2500" s="19"/>
      <c r="AI2500" s="19"/>
      <c r="AJ2500" s="20"/>
      <c r="AK2500" s="20"/>
      <c r="AL2500" s="19"/>
      <c r="AM2500" s="19"/>
      <c r="AN2500" s="20"/>
      <c r="AO2500" s="20"/>
      <c r="AP2500" s="19"/>
      <c r="AQ2500" s="19"/>
      <c r="AR2500" s="20"/>
      <c r="AS2500" s="20"/>
      <c r="AT2500" s="19"/>
      <c r="AU2500" s="19"/>
      <c r="AV2500" s="20"/>
      <c r="AW2500" s="20"/>
      <c r="AX2500" s="19"/>
      <c r="AY2500" s="19"/>
      <c r="AZ2500" s="20"/>
      <c r="BA2500" s="20"/>
      <c r="BB2500" s="19"/>
      <c r="BC2500" s="19"/>
      <c r="BD2500" s="20"/>
      <c r="BE2500" s="20"/>
      <c r="BF2500" s="19"/>
      <c r="BG2500" s="19"/>
      <c r="BH2500" s="20"/>
      <c r="BI2500" s="20"/>
      <c r="BJ2500" s="19"/>
      <c r="BK2500" s="19"/>
      <c r="BL2500" s="20"/>
      <c r="BM2500" s="20"/>
      <c r="BN2500" s="19"/>
      <c r="BO2500" s="19"/>
      <c r="BP2500" s="20"/>
      <c r="BQ2500" s="20"/>
      <c r="BT2500" s="20"/>
      <c r="BU2500" s="20"/>
      <c r="BX2500" s="20"/>
      <c r="BY2500" s="20"/>
      <c r="CB2500" s="20"/>
      <c r="CC2500" s="20"/>
      <c r="CF2500" s="20"/>
      <c r="CG2500" s="20"/>
      <c r="CJ2500" s="20"/>
      <c r="CK2500" s="20"/>
      <c r="CN2500" s="20"/>
      <c r="CO2500" s="20"/>
      <c r="CP2500" s="19"/>
      <c r="CQ2500" s="19"/>
      <c r="CR2500" s="20"/>
      <c r="CS2500" s="20"/>
      <c r="CT2500" s="19"/>
      <c r="CU2500" s="19"/>
      <c r="CV2500" s="20"/>
      <c r="CW2500" s="20"/>
      <c r="CX2500" s="96"/>
      <c r="CY2500" s="96"/>
      <c r="CZ2500" s="20"/>
      <c r="DA2500" s="20"/>
      <c r="DB2500" s="96"/>
      <c r="DC2500" s="96"/>
      <c r="DD2500" s="20"/>
      <c r="DE2500" s="20"/>
      <c r="DF2500" s="96"/>
      <c r="DG2500" s="96"/>
      <c r="DH2500" s="20"/>
      <c r="DI2500" s="20"/>
      <c r="DJ2500" s="96"/>
      <c r="DK2500" s="96"/>
      <c r="DL2500" s="20"/>
      <c r="DM2500" s="20"/>
      <c r="DN2500" s="96"/>
      <c r="DO2500" s="96"/>
      <c r="DP2500" s="20"/>
      <c r="DQ2500" s="20"/>
      <c r="DR2500" s="96"/>
      <c r="DS2500" s="96"/>
      <c r="DT2500" s="20"/>
      <c r="DU2500" s="20"/>
      <c r="DV2500" s="96"/>
      <c r="DW2500" s="96"/>
      <c r="DX2500" s="20"/>
      <c r="DY2500" s="20"/>
      <c r="DZ2500" s="56"/>
      <c r="EA2500" s="57"/>
    </row>
    <row r="2501" spans="1:131" ht="19.5" customHeight="1" x14ac:dyDescent="0.25">
      <c r="A2501" s="9">
        <v>1742</v>
      </c>
      <c r="B2501" s="10" t="s">
        <v>5074</v>
      </c>
      <c r="C2501" s="9" t="s">
        <v>5075</v>
      </c>
      <c r="E2501" s="9" t="s">
        <v>3963</v>
      </c>
      <c r="F2501" s="9" t="s">
        <v>3964</v>
      </c>
      <c r="H2501" s="9" t="s">
        <v>202</v>
      </c>
      <c r="I2501" s="9" t="s">
        <v>25</v>
      </c>
      <c r="J2501" s="129">
        <v>42753</v>
      </c>
      <c r="K2501" s="129">
        <v>42723</v>
      </c>
      <c r="L2501" s="129">
        <v>43205</v>
      </c>
      <c r="O2501" s="9">
        <v>30</v>
      </c>
      <c r="Q2501" s="9" t="s">
        <v>54</v>
      </c>
      <c r="R2501" s="13">
        <v>6700000</v>
      </c>
      <c r="S2501" s="13">
        <v>6700000</v>
      </c>
      <c r="T2501" s="13">
        <v>6700000</v>
      </c>
      <c r="U2501" s="13">
        <v>1675000</v>
      </c>
      <c r="AF2501" s="51">
        <f t="shared" si="34"/>
        <v>0</v>
      </c>
      <c r="AG2501" s="45">
        <v>5000000</v>
      </c>
      <c r="AH2501" s="11">
        <v>42724</v>
      </c>
      <c r="AI2501" s="11">
        <v>42916</v>
      </c>
      <c r="AJ2501" s="13">
        <v>5371993</v>
      </c>
      <c r="AK2501" s="13">
        <v>1342998</v>
      </c>
      <c r="AL2501" s="11">
        <v>42917</v>
      </c>
      <c r="AM2501" s="11">
        <v>43205</v>
      </c>
      <c r="AN2501" s="13">
        <v>1091238</v>
      </c>
      <c r="AO2501" s="13">
        <v>272810</v>
      </c>
    </row>
    <row r="2502" spans="1:131" ht="19.5" customHeight="1" x14ac:dyDescent="0.25">
      <c r="A2502" s="9">
        <v>1743</v>
      </c>
      <c r="B2502" s="10" t="s">
        <v>5076</v>
      </c>
      <c r="C2502" s="9" t="s">
        <v>5612</v>
      </c>
      <c r="E2502" s="9" t="s">
        <v>2928</v>
      </c>
      <c r="F2502" s="9" t="s">
        <v>925</v>
      </c>
      <c r="H2502" s="9" t="s">
        <v>202</v>
      </c>
      <c r="I2502" s="9" t="s">
        <v>97</v>
      </c>
      <c r="J2502" s="129">
        <v>42734</v>
      </c>
      <c r="K2502" s="129">
        <v>42705</v>
      </c>
      <c r="L2502" s="129">
        <v>43230</v>
      </c>
      <c r="O2502" s="9">
        <v>29</v>
      </c>
      <c r="Q2502" s="9" t="s">
        <v>54</v>
      </c>
      <c r="R2502" s="13">
        <v>12400000</v>
      </c>
      <c r="S2502" s="13">
        <v>12400000</v>
      </c>
      <c r="T2502" s="13">
        <v>12400000</v>
      </c>
      <c r="U2502" s="13">
        <v>3100000</v>
      </c>
      <c r="AF2502" s="51">
        <f t="shared" si="34"/>
        <v>0</v>
      </c>
      <c r="AG2502" s="45">
        <v>9300000</v>
      </c>
      <c r="AH2502" s="11">
        <v>42736</v>
      </c>
      <c r="AI2502" s="11">
        <v>43008</v>
      </c>
      <c r="AJ2502" s="13">
        <v>12400267</v>
      </c>
      <c r="AK2502" s="13">
        <v>3100000</v>
      </c>
    </row>
    <row r="2503" spans="1:131" s="18" customFormat="1" ht="19.5" customHeight="1" x14ac:dyDescent="0.25">
      <c r="A2503" s="18">
        <v>1743</v>
      </c>
      <c r="B2503" s="17" t="s">
        <v>5076</v>
      </c>
      <c r="C2503" s="18" t="s">
        <v>5612</v>
      </c>
      <c r="D2503" s="19">
        <v>42997</v>
      </c>
      <c r="G2503" s="19"/>
      <c r="J2503" s="130"/>
      <c r="K2503" s="130"/>
      <c r="L2503" s="130">
        <v>43008</v>
      </c>
      <c r="R2503" s="20"/>
      <c r="S2503" s="20"/>
      <c r="T2503" s="20"/>
      <c r="U2503" s="20"/>
      <c r="V2503" s="20"/>
      <c r="W2503" s="20"/>
      <c r="X2503" s="20"/>
      <c r="Y2503" s="20"/>
      <c r="Z2503" s="20"/>
      <c r="AA2503" s="20"/>
      <c r="AB2503" s="20"/>
      <c r="AC2503" s="20"/>
      <c r="AD2503" s="20"/>
      <c r="AE2503" s="20"/>
      <c r="AF2503" s="80"/>
      <c r="AG2503" s="46"/>
      <c r="AH2503" s="19"/>
      <c r="AI2503" s="19"/>
      <c r="AJ2503" s="20"/>
      <c r="AK2503" s="20"/>
      <c r="AL2503" s="19"/>
      <c r="AM2503" s="19"/>
      <c r="AN2503" s="20"/>
      <c r="AO2503" s="20"/>
      <c r="AP2503" s="19"/>
      <c r="AQ2503" s="19"/>
      <c r="AR2503" s="20"/>
      <c r="AS2503" s="20"/>
      <c r="AT2503" s="19"/>
      <c r="AU2503" s="19"/>
      <c r="AV2503" s="20"/>
      <c r="AW2503" s="20"/>
      <c r="AX2503" s="19"/>
      <c r="AY2503" s="19"/>
      <c r="AZ2503" s="20"/>
      <c r="BA2503" s="20"/>
      <c r="BB2503" s="19"/>
      <c r="BC2503" s="19"/>
      <c r="BD2503" s="20"/>
      <c r="BE2503" s="20"/>
      <c r="BF2503" s="19"/>
      <c r="BG2503" s="19"/>
      <c r="BH2503" s="20"/>
      <c r="BI2503" s="20"/>
      <c r="BJ2503" s="19"/>
      <c r="BK2503" s="19"/>
      <c r="BL2503" s="20"/>
      <c r="BM2503" s="20"/>
      <c r="BN2503" s="19"/>
      <c r="BO2503" s="19"/>
      <c r="BP2503" s="20"/>
      <c r="BQ2503" s="20"/>
      <c r="BT2503" s="20"/>
      <c r="BU2503" s="20"/>
      <c r="BX2503" s="20"/>
      <c r="BY2503" s="20"/>
      <c r="CB2503" s="20"/>
      <c r="CC2503" s="20"/>
      <c r="CF2503" s="20"/>
      <c r="CG2503" s="20"/>
      <c r="CJ2503" s="20"/>
      <c r="CK2503" s="20"/>
      <c r="CN2503" s="20"/>
      <c r="CO2503" s="20"/>
      <c r="CP2503" s="19"/>
      <c r="CQ2503" s="19"/>
      <c r="CR2503" s="20"/>
      <c r="CS2503" s="20"/>
      <c r="CT2503" s="19"/>
      <c r="CU2503" s="19"/>
      <c r="CV2503" s="20"/>
      <c r="CW2503" s="20"/>
      <c r="CX2503" s="96"/>
      <c r="CY2503" s="96"/>
      <c r="CZ2503" s="20"/>
      <c r="DA2503" s="20"/>
      <c r="DB2503" s="96"/>
      <c r="DC2503" s="96"/>
      <c r="DD2503" s="20"/>
      <c r="DE2503" s="20"/>
      <c r="DF2503" s="96"/>
      <c r="DG2503" s="96"/>
      <c r="DH2503" s="20"/>
      <c r="DI2503" s="20"/>
      <c r="DJ2503" s="96"/>
      <c r="DK2503" s="96"/>
      <c r="DL2503" s="20"/>
      <c r="DM2503" s="20"/>
      <c r="DN2503" s="96"/>
      <c r="DO2503" s="96"/>
      <c r="DP2503" s="20"/>
      <c r="DQ2503" s="20"/>
      <c r="DR2503" s="96"/>
      <c r="DS2503" s="96"/>
      <c r="DT2503" s="20"/>
      <c r="DU2503" s="20"/>
      <c r="DV2503" s="96"/>
      <c r="DW2503" s="96"/>
      <c r="DX2503" s="20"/>
      <c r="DY2503" s="20"/>
      <c r="DZ2503" s="56"/>
      <c r="EA2503" s="57"/>
    </row>
    <row r="2504" spans="1:131" ht="19.5" customHeight="1" x14ac:dyDescent="0.25">
      <c r="A2504" s="9">
        <v>1744</v>
      </c>
      <c r="B2504" s="10" t="s">
        <v>5077</v>
      </c>
      <c r="C2504" s="9" t="s">
        <v>5078</v>
      </c>
      <c r="E2504" s="9" t="s">
        <v>2535</v>
      </c>
      <c r="F2504" s="9" t="s">
        <v>52</v>
      </c>
      <c r="H2504" s="9" t="s">
        <v>202</v>
      </c>
      <c r="I2504" s="9" t="s">
        <v>28</v>
      </c>
      <c r="J2504" s="129">
        <v>42758</v>
      </c>
      <c r="K2504" s="129">
        <v>42576</v>
      </c>
      <c r="L2504" s="129">
        <v>42944</v>
      </c>
      <c r="O2504" s="9">
        <v>28</v>
      </c>
      <c r="Q2504" s="9" t="s">
        <v>54</v>
      </c>
      <c r="R2504" s="13">
        <v>6400000</v>
      </c>
      <c r="S2504" s="13">
        <v>6400000</v>
      </c>
      <c r="T2504" s="13">
        <v>6400000</v>
      </c>
      <c r="U2504" s="13">
        <v>1600000</v>
      </c>
      <c r="AF2504" s="51">
        <f t="shared" si="34"/>
        <v>0</v>
      </c>
      <c r="AG2504" s="45">
        <v>3220000</v>
      </c>
      <c r="AH2504" s="11">
        <v>42576</v>
      </c>
      <c r="AI2504" s="11">
        <v>42944</v>
      </c>
      <c r="AJ2504" s="13">
        <v>6152308</v>
      </c>
      <c r="AK2504" s="13">
        <v>1538077</v>
      </c>
    </row>
    <row r="2505" spans="1:131" ht="19.5" customHeight="1" x14ac:dyDescent="0.25">
      <c r="A2505" s="9">
        <v>1745</v>
      </c>
      <c r="B2505" s="10" t="s">
        <v>5079</v>
      </c>
      <c r="C2505" s="9" t="s">
        <v>5080</v>
      </c>
      <c r="E2505" s="9" t="s">
        <v>4679</v>
      </c>
      <c r="F2505" s="9" t="s">
        <v>136</v>
      </c>
      <c r="H2505" s="9" t="s">
        <v>202</v>
      </c>
      <c r="I2505" s="9" t="s">
        <v>25</v>
      </c>
      <c r="J2505" s="129">
        <v>42756</v>
      </c>
      <c r="K2505" s="129">
        <v>42725</v>
      </c>
      <c r="L2505" s="129">
        <v>43100</v>
      </c>
      <c r="O2505" s="9">
        <v>25</v>
      </c>
      <c r="Q2505" s="9" t="s">
        <v>54</v>
      </c>
      <c r="R2505" s="13">
        <v>7100000</v>
      </c>
      <c r="S2505" s="13">
        <v>7100000</v>
      </c>
      <c r="T2505" s="13">
        <v>7100000</v>
      </c>
      <c r="U2505" s="13">
        <v>1775000</v>
      </c>
      <c r="AF2505" s="51">
        <f t="shared" si="34"/>
        <v>0</v>
      </c>
      <c r="AH2505" s="11">
        <v>42756</v>
      </c>
      <c r="AI2505" s="11">
        <v>43266</v>
      </c>
      <c r="AJ2505" s="13">
        <v>7099941</v>
      </c>
      <c r="AK2505" s="13">
        <v>1774985</v>
      </c>
    </row>
    <row r="2506" spans="1:131" s="18" customFormat="1" ht="19.5" customHeight="1" x14ac:dyDescent="0.25">
      <c r="A2506" s="18">
        <v>1745</v>
      </c>
      <c r="B2506" s="17" t="s">
        <v>5079</v>
      </c>
      <c r="C2506" s="18" t="s">
        <v>5080</v>
      </c>
      <c r="D2506" s="19">
        <v>43104</v>
      </c>
      <c r="G2506" s="19"/>
      <c r="J2506" s="130"/>
      <c r="K2506" s="130"/>
      <c r="L2506" s="130">
        <v>43465</v>
      </c>
      <c r="R2506" s="20"/>
      <c r="S2506" s="20"/>
      <c r="T2506" s="20"/>
      <c r="U2506" s="20"/>
      <c r="V2506" s="20"/>
      <c r="W2506" s="20"/>
      <c r="X2506" s="20"/>
      <c r="Y2506" s="20"/>
      <c r="Z2506" s="20"/>
      <c r="AA2506" s="20"/>
      <c r="AB2506" s="20"/>
      <c r="AC2506" s="20"/>
      <c r="AD2506" s="20"/>
      <c r="AE2506" s="20"/>
      <c r="AF2506" s="80"/>
      <c r="AG2506" s="46"/>
      <c r="AH2506" s="19"/>
      <c r="AI2506" s="19"/>
      <c r="AJ2506" s="20"/>
      <c r="AK2506" s="20"/>
      <c r="AL2506" s="19"/>
      <c r="AM2506" s="19"/>
      <c r="AN2506" s="20"/>
      <c r="AO2506" s="20"/>
      <c r="AP2506" s="19"/>
      <c r="AQ2506" s="19"/>
      <c r="AR2506" s="20"/>
      <c r="AS2506" s="20"/>
      <c r="AT2506" s="19"/>
      <c r="AU2506" s="19"/>
      <c r="AV2506" s="20"/>
      <c r="AW2506" s="20"/>
      <c r="AX2506" s="19"/>
      <c r="AY2506" s="19"/>
      <c r="AZ2506" s="20"/>
      <c r="BA2506" s="20"/>
      <c r="BB2506" s="19"/>
      <c r="BC2506" s="19"/>
      <c r="BD2506" s="20"/>
      <c r="BE2506" s="20"/>
      <c r="BF2506" s="19"/>
      <c r="BG2506" s="19"/>
      <c r="BH2506" s="20"/>
      <c r="BI2506" s="20"/>
      <c r="BJ2506" s="19"/>
      <c r="BK2506" s="19"/>
      <c r="BL2506" s="20"/>
      <c r="BM2506" s="20"/>
      <c r="BN2506" s="19"/>
      <c r="BO2506" s="19"/>
      <c r="BP2506" s="20"/>
      <c r="BQ2506" s="20"/>
      <c r="BT2506" s="20"/>
      <c r="BU2506" s="20"/>
      <c r="BX2506" s="20"/>
      <c r="BY2506" s="20"/>
      <c r="CB2506" s="20"/>
      <c r="CC2506" s="20"/>
      <c r="CF2506" s="20"/>
      <c r="CG2506" s="20"/>
      <c r="CJ2506" s="20"/>
      <c r="CK2506" s="20"/>
      <c r="CN2506" s="20"/>
      <c r="CO2506" s="20"/>
      <c r="CP2506" s="19"/>
      <c r="CQ2506" s="19"/>
      <c r="CR2506" s="20"/>
      <c r="CS2506" s="20"/>
      <c r="CT2506" s="19"/>
      <c r="CU2506" s="19"/>
      <c r="CV2506" s="20"/>
      <c r="CW2506" s="20"/>
      <c r="CX2506" s="96"/>
      <c r="CY2506" s="96"/>
      <c r="CZ2506" s="20"/>
      <c r="DA2506" s="20"/>
      <c r="DB2506" s="96"/>
      <c r="DC2506" s="96"/>
      <c r="DD2506" s="20"/>
      <c r="DE2506" s="20"/>
      <c r="DF2506" s="96"/>
      <c r="DG2506" s="96"/>
      <c r="DH2506" s="20"/>
      <c r="DI2506" s="20"/>
      <c r="DJ2506" s="96"/>
      <c r="DK2506" s="96"/>
      <c r="DL2506" s="20"/>
      <c r="DM2506" s="20"/>
      <c r="DN2506" s="96"/>
      <c r="DO2506" s="96"/>
      <c r="DP2506" s="20"/>
      <c r="DQ2506" s="20"/>
      <c r="DR2506" s="96"/>
      <c r="DS2506" s="96"/>
      <c r="DT2506" s="20"/>
      <c r="DU2506" s="20"/>
      <c r="DV2506" s="96"/>
      <c r="DW2506" s="96"/>
      <c r="DX2506" s="20"/>
      <c r="DY2506" s="20"/>
      <c r="DZ2506" s="56"/>
      <c r="EA2506" s="57"/>
    </row>
    <row r="2507" spans="1:131" s="18" customFormat="1" ht="19.5" customHeight="1" x14ac:dyDescent="0.25">
      <c r="A2507" s="18">
        <v>1745</v>
      </c>
      <c r="B2507" s="17" t="s">
        <v>5079</v>
      </c>
      <c r="C2507" s="18" t="s">
        <v>9743</v>
      </c>
      <c r="D2507" s="19">
        <v>44176</v>
      </c>
      <c r="G2507" s="19"/>
      <c r="J2507" s="130"/>
      <c r="K2507" s="130"/>
      <c r="L2507" s="130"/>
      <c r="R2507" s="20"/>
      <c r="S2507" s="20"/>
      <c r="T2507" s="20"/>
      <c r="U2507" s="20"/>
      <c r="V2507" s="20"/>
      <c r="W2507" s="20"/>
      <c r="X2507" s="20"/>
      <c r="Y2507" s="20"/>
      <c r="Z2507" s="20"/>
      <c r="AA2507" s="20"/>
      <c r="AB2507" s="20"/>
      <c r="AC2507" s="20"/>
      <c r="AD2507" s="20"/>
      <c r="AE2507" s="20"/>
      <c r="AF2507" s="80"/>
      <c r="AG2507" s="46"/>
      <c r="AH2507" s="19"/>
      <c r="AI2507" s="19"/>
      <c r="AJ2507" s="20"/>
      <c r="AK2507" s="20"/>
      <c r="AL2507" s="19"/>
      <c r="AM2507" s="19"/>
      <c r="AN2507" s="20"/>
      <c r="AO2507" s="20"/>
      <c r="AP2507" s="19"/>
      <c r="AQ2507" s="19"/>
      <c r="AR2507" s="20"/>
      <c r="AS2507" s="20"/>
      <c r="AT2507" s="19"/>
      <c r="AU2507" s="19"/>
      <c r="AV2507" s="20"/>
      <c r="AW2507" s="20"/>
      <c r="AX2507" s="19"/>
      <c r="AY2507" s="19"/>
      <c r="AZ2507" s="20"/>
      <c r="BA2507" s="20"/>
      <c r="BB2507" s="19"/>
      <c r="BC2507" s="19"/>
      <c r="BD2507" s="20"/>
      <c r="BE2507" s="20"/>
      <c r="BF2507" s="19"/>
      <c r="BG2507" s="19"/>
      <c r="BH2507" s="20"/>
      <c r="BI2507" s="20"/>
      <c r="BJ2507" s="19"/>
      <c r="BK2507" s="19"/>
      <c r="BL2507" s="20"/>
      <c r="BM2507" s="20"/>
      <c r="BN2507" s="19"/>
      <c r="BO2507" s="19"/>
      <c r="BP2507" s="20"/>
      <c r="BQ2507" s="20"/>
      <c r="BT2507" s="20"/>
      <c r="BU2507" s="20"/>
      <c r="BX2507" s="20"/>
      <c r="BY2507" s="20"/>
      <c r="CB2507" s="20"/>
      <c r="CC2507" s="20"/>
      <c r="CF2507" s="20"/>
      <c r="CG2507" s="20"/>
      <c r="CJ2507" s="20"/>
      <c r="CK2507" s="20"/>
      <c r="CN2507" s="20"/>
      <c r="CO2507" s="20"/>
      <c r="CP2507" s="19"/>
      <c r="CQ2507" s="19"/>
      <c r="CR2507" s="20"/>
      <c r="CS2507" s="20"/>
      <c r="CT2507" s="19"/>
      <c r="CU2507" s="19"/>
      <c r="CV2507" s="20"/>
      <c r="CW2507" s="20"/>
      <c r="CX2507" s="96"/>
      <c r="CY2507" s="96"/>
      <c r="CZ2507" s="20"/>
      <c r="DA2507" s="20"/>
      <c r="DB2507" s="96"/>
      <c r="DC2507" s="96"/>
      <c r="DD2507" s="20"/>
      <c r="DE2507" s="20"/>
      <c r="DF2507" s="96"/>
      <c r="DG2507" s="96"/>
      <c r="DH2507" s="20"/>
      <c r="DI2507" s="20"/>
      <c r="DJ2507" s="96"/>
      <c r="DK2507" s="96"/>
      <c r="DL2507" s="20"/>
      <c r="DM2507" s="20"/>
      <c r="DN2507" s="96"/>
      <c r="DO2507" s="96"/>
      <c r="DP2507" s="20"/>
      <c r="DQ2507" s="20"/>
      <c r="DR2507" s="96"/>
      <c r="DS2507" s="96"/>
      <c r="DT2507" s="20"/>
      <c r="DU2507" s="20"/>
      <c r="DV2507" s="96"/>
      <c r="DW2507" s="96"/>
      <c r="DX2507" s="20"/>
      <c r="DY2507" s="20"/>
      <c r="DZ2507" s="56"/>
      <c r="EA2507" s="57"/>
    </row>
    <row r="2508" spans="1:131" ht="19.5" customHeight="1" x14ac:dyDescent="0.25">
      <c r="A2508" s="9">
        <v>1746</v>
      </c>
      <c r="B2508" s="10" t="s">
        <v>5081</v>
      </c>
      <c r="C2508" s="9" t="s">
        <v>5082</v>
      </c>
      <c r="E2508" s="9" t="s">
        <v>3486</v>
      </c>
      <c r="F2508" s="9" t="s">
        <v>5083</v>
      </c>
      <c r="H2508" s="9" t="s">
        <v>202</v>
      </c>
      <c r="I2508" s="9" t="s">
        <v>25</v>
      </c>
      <c r="J2508" s="129">
        <v>42767</v>
      </c>
      <c r="K2508" s="129">
        <v>42718</v>
      </c>
      <c r="L2508" s="129">
        <v>42855</v>
      </c>
      <c r="O2508" s="9">
        <v>29</v>
      </c>
      <c r="Q2508" s="9" t="s">
        <v>61</v>
      </c>
      <c r="S2508" s="13">
        <v>4600000</v>
      </c>
      <c r="T2508" s="13">
        <v>4600000</v>
      </c>
      <c r="U2508" s="13">
        <v>1150000</v>
      </c>
      <c r="AF2508" s="51">
        <f t="shared" si="34"/>
        <v>0</v>
      </c>
      <c r="AH2508" s="11">
        <v>42718</v>
      </c>
      <c r="AI2508" s="11">
        <v>42855</v>
      </c>
      <c r="AJ2508" s="13">
        <v>4500800</v>
      </c>
      <c r="AK2508" s="13">
        <v>1125200</v>
      </c>
    </row>
    <row r="2509" spans="1:131" ht="19.5" customHeight="1" x14ac:dyDescent="0.25">
      <c r="A2509" s="9">
        <v>1747</v>
      </c>
      <c r="B2509" s="10" t="s">
        <v>5084</v>
      </c>
      <c r="C2509" s="9" t="s">
        <v>5085</v>
      </c>
      <c r="E2509" s="9" t="s">
        <v>4902</v>
      </c>
      <c r="F2509" s="9" t="s">
        <v>4071</v>
      </c>
      <c r="H2509" s="9" t="s">
        <v>202</v>
      </c>
      <c r="I2509" s="9" t="s">
        <v>78</v>
      </c>
      <c r="J2509" s="129">
        <v>42779</v>
      </c>
      <c r="K2509" s="129">
        <v>42739</v>
      </c>
      <c r="L2509" s="129">
        <v>42850</v>
      </c>
      <c r="O2509" s="9">
        <v>25</v>
      </c>
      <c r="Q2509" s="9" t="s">
        <v>61</v>
      </c>
      <c r="S2509" s="13">
        <v>64233377</v>
      </c>
      <c r="T2509" s="13">
        <v>64233377</v>
      </c>
      <c r="U2509" s="13">
        <v>16058344</v>
      </c>
      <c r="AF2509" s="51">
        <f t="shared" si="34"/>
        <v>0</v>
      </c>
      <c r="AH2509" s="11">
        <v>42739</v>
      </c>
      <c r="AI2509" s="11">
        <v>42879</v>
      </c>
      <c r="AJ2509" s="13">
        <v>73916567</v>
      </c>
      <c r="AK2509" s="13">
        <v>18479142</v>
      </c>
    </row>
    <row r="2510" spans="1:131" s="18" customFormat="1" ht="19.5" customHeight="1" x14ac:dyDescent="0.25">
      <c r="A2510" s="18">
        <v>1747</v>
      </c>
      <c r="B2510" s="17" t="s">
        <v>5084</v>
      </c>
      <c r="C2510" s="18" t="s">
        <v>5085</v>
      </c>
      <c r="D2510" s="19">
        <v>42922</v>
      </c>
      <c r="G2510" s="19"/>
      <c r="J2510" s="130"/>
      <c r="K2510" s="130"/>
      <c r="L2510" s="130">
        <v>42879</v>
      </c>
      <c r="R2510" s="20"/>
      <c r="S2510" s="20">
        <v>73916567</v>
      </c>
      <c r="T2510" s="20">
        <v>73916567</v>
      </c>
      <c r="U2510" s="20">
        <v>18479142</v>
      </c>
      <c r="V2510" s="20"/>
      <c r="W2510" s="20"/>
      <c r="X2510" s="20"/>
      <c r="Y2510" s="20"/>
      <c r="Z2510" s="20"/>
      <c r="AA2510" s="20"/>
      <c r="AB2510" s="20"/>
      <c r="AC2510" s="20"/>
      <c r="AD2510" s="20"/>
      <c r="AE2510" s="20"/>
      <c r="AF2510" s="80"/>
      <c r="AG2510" s="46"/>
      <c r="AH2510" s="19"/>
      <c r="AI2510" s="19"/>
      <c r="AJ2510" s="20"/>
      <c r="AK2510" s="20"/>
      <c r="AL2510" s="19"/>
      <c r="AM2510" s="19"/>
      <c r="AN2510" s="20"/>
      <c r="AO2510" s="20"/>
      <c r="AP2510" s="19"/>
      <c r="AQ2510" s="19"/>
      <c r="AR2510" s="20"/>
      <c r="AS2510" s="20"/>
      <c r="AT2510" s="19"/>
      <c r="AU2510" s="19"/>
      <c r="AV2510" s="20"/>
      <c r="AW2510" s="20"/>
      <c r="AX2510" s="19"/>
      <c r="AY2510" s="19"/>
      <c r="AZ2510" s="20"/>
      <c r="BA2510" s="20"/>
      <c r="BB2510" s="19"/>
      <c r="BC2510" s="19"/>
      <c r="BD2510" s="20"/>
      <c r="BE2510" s="20"/>
      <c r="BF2510" s="19"/>
      <c r="BG2510" s="19"/>
      <c r="BH2510" s="20"/>
      <c r="BI2510" s="20"/>
      <c r="BJ2510" s="19"/>
      <c r="BK2510" s="19"/>
      <c r="BL2510" s="20"/>
      <c r="BM2510" s="20"/>
      <c r="BN2510" s="19"/>
      <c r="BO2510" s="19"/>
      <c r="BP2510" s="20"/>
      <c r="BQ2510" s="20"/>
      <c r="BT2510" s="20"/>
      <c r="BU2510" s="20"/>
      <c r="BX2510" s="20"/>
      <c r="BY2510" s="20"/>
      <c r="CB2510" s="20"/>
      <c r="CC2510" s="20"/>
      <c r="CF2510" s="20"/>
      <c r="CG2510" s="20"/>
      <c r="CJ2510" s="20"/>
      <c r="CK2510" s="20"/>
      <c r="CN2510" s="20"/>
      <c r="CO2510" s="20"/>
      <c r="CP2510" s="19"/>
      <c r="CQ2510" s="19"/>
      <c r="CR2510" s="20"/>
      <c r="CS2510" s="20"/>
      <c r="CT2510" s="19"/>
      <c r="CU2510" s="19"/>
      <c r="CV2510" s="20"/>
      <c r="CW2510" s="20"/>
      <c r="CX2510" s="96"/>
      <c r="CY2510" s="96"/>
      <c r="CZ2510" s="20"/>
      <c r="DA2510" s="20"/>
      <c r="DB2510" s="96"/>
      <c r="DC2510" s="96"/>
      <c r="DD2510" s="20"/>
      <c r="DE2510" s="20"/>
      <c r="DF2510" s="96"/>
      <c r="DG2510" s="96"/>
      <c r="DH2510" s="20"/>
      <c r="DI2510" s="20"/>
      <c r="DJ2510" s="96"/>
      <c r="DK2510" s="96"/>
      <c r="DL2510" s="20"/>
      <c r="DM2510" s="20"/>
      <c r="DN2510" s="96"/>
      <c r="DO2510" s="96"/>
      <c r="DP2510" s="20"/>
      <c r="DQ2510" s="20"/>
      <c r="DR2510" s="96"/>
      <c r="DS2510" s="96"/>
      <c r="DT2510" s="20"/>
      <c r="DU2510" s="20"/>
      <c r="DV2510" s="96"/>
      <c r="DW2510" s="96"/>
      <c r="DX2510" s="20"/>
      <c r="DY2510" s="20"/>
      <c r="DZ2510" s="56"/>
      <c r="EA2510" s="57"/>
    </row>
    <row r="2511" spans="1:131" ht="19.5" customHeight="1" x14ac:dyDescent="0.25">
      <c r="A2511" s="9">
        <v>1748</v>
      </c>
      <c r="B2511" s="10" t="s">
        <v>5086</v>
      </c>
      <c r="C2511" s="9" t="s">
        <v>5087</v>
      </c>
      <c r="E2511" s="9" t="s">
        <v>4683</v>
      </c>
      <c r="F2511" s="9" t="s">
        <v>4669</v>
      </c>
      <c r="H2511" s="9" t="s">
        <v>202</v>
      </c>
      <c r="I2511" s="9" t="s">
        <v>35</v>
      </c>
      <c r="J2511" s="129">
        <v>43010</v>
      </c>
      <c r="K2511" s="129">
        <v>42552</v>
      </c>
      <c r="L2511" s="129">
        <v>43251</v>
      </c>
      <c r="O2511" s="9">
        <v>29</v>
      </c>
      <c r="Q2511" s="9" t="s">
        <v>54</v>
      </c>
      <c r="R2511" s="13">
        <v>161000000</v>
      </c>
      <c r="S2511" s="13">
        <v>161000000</v>
      </c>
      <c r="T2511" s="13">
        <v>161000000</v>
      </c>
      <c r="U2511" s="13">
        <v>40250000</v>
      </c>
      <c r="AF2511" s="51">
        <f t="shared" si="34"/>
        <v>0</v>
      </c>
      <c r="AG2511" s="45">
        <v>120000000</v>
      </c>
      <c r="AH2511" s="11">
        <v>42552</v>
      </c>
      <c r="AI2511" s="11">
        <v>43251</v>
      </c>
      <c r="AJ2511" s="13">
        <v>161396138</v>
      </c>
      <c r="AK2511" s="13">
        <v>40250000</v>
      </c>
    </row>
    <row r="2512" spans="1:131" ht="19.5" customHeight="1" x14ac:dyDescent="0.25">
      <c r="A2512" s="9">
        <v>1749</v>
      </c>
      <c r="B2512" s="10" t="s">
        <v>5088</v>
      </c>
      <c r="C2512" s="9" t="s">
        <v>5089</v>
      </c>
      <c r="E2512" s="9" t="s">
        <v>4656</v>
      </c>
      <c r="F2512" s="9" t="s">
        <v>4657</v>
      </c>
      <c r="H2512" s="9" t="s">
        <v>202</v>
      </c>
      <c r="I2512" s="9" t="s">
        <v>78</v>
      </c>
      <c r="J2512" s="129">
        <v>42780</v>
      </c>
      <c r="K2512" s="129">
        <v>42719</v>
      </c>
      <c r="L2512" s="129">
        <v>43069</v>
      </c>
      <c r="O2512" s="9">
        <v>32</v>
      </c>
      <c r="Q2512" s="9" t="s">
        <v>54</v>
      </c>
      <c r="R2512" s="13">
        <v>6600000</v>
      </c>
      <c r="S2512" s="13">
        <v>6600000</v>
      </c>
      <c r="T2512" s="13">
        <v>6600000</v>
      </c>
      <c r="U2512" s="13">
        <v>1650000</v>
      </c>
      <c r="AF2512" s="51">
        <f t="shared" si="34"/>
        <v>0</v>
      </c>
      <c r="AG2512" s="45">
        <v>4950000</v>
      </c>
      <c r="AH2512" s="11">
        <v>42719</v>
      </c>
      <c r="AI2512" s="11">
        <v>43069</v>
      </c>
      <c r="AJ2512" s="13">
        <v>6607339</v>
      </c>
      <c r="AK2512" s="13">
        <v>1650000</v>
      </c>
    </row>
    <row r="2513" spans="1:131" ht="19.5" customHeight="1" x14ac:dyDescent="0.25">
      <c r="A2513" s="9">
        <v>1750</v>
      </c>
      <c r="B2513" s="10" t="s">
        <v>5090</v>
      </c>
      <c r="C2513" s="9" t="s">
        <v>5091</v>
      </c>
      <c r="E2513" s="9" t="s">
        <v>6266</v>
      </c>
      <c r="F2513" s="9" t="s">
        <v>5093</v>
      </c>
      <c r="H2513" s="9" t="s">
        <v>202</v>
      </c>
      <c r="I2513" s="9" t="s">
        <v>78</v>
      </c>
      <c r="J2513" s="129">
        <v>42744</v>
      </c>
      <c r="K2513" s="129">
        <v>42711</v>
      </c>
      <c r="L2513" s="129">
        <v>42916</v>
      </c>
      <c r="O2513" s="9">
        <v>30</v>
      </c>
      <c r="Q2513" s="9" t="s">
        <v>54</v>
      </c>
      <c r="R2513" s="13">
        <v>12000000</v>
      </c>
      <c r="S2513" s="13">
        <v>12000000</v>
      </c>
      <c r="T2513" s="13">
        <v>12000000</v>
      </c>
      <c r="U2513" s="13">
        <v>3000000</v>
      </c>
      <c r="AF2513" s="51">
        <f t="shared" si="34"/>
        <v>0</v>
      </c>
      <c r="AG2513" s="45">
        <v>3500000</v>
      </c>
      <c r="AH2513" s="11">
        <v>42711</v>
      </c>
      <c r="AI2513" s="11">
        <v>43100</v>
      </c>
      <c r="AJ2513" s="13">
        <v>12120682</v>
      </c>
      <c r="AK2513" s="13">
        <v>3000000</v>
      </c>
    </row>
    <row r="2514" spans="1:131" s="18" customFormat="1" ht="19.5" customHeight="1" x14ac:dyDescent="0.25">
      <c r="A2514" s="18">
        <v>1750</v>
      </c>
      <c r="B2514" s="17" t="s">
        <v>5090</v>
      </c>
      <c r="C2514" s="18" t="s">
        <v>5091</v>
      </c>
      <c r="D2514" s="19">
        <v>42997</v>
      </c>
      <c r="G2514" s="19">
        <v>42997</v>
      </c>
      <c r="J2514" s="130"/>
      <c r="K2514" s="130"/>
      <c r="L2514" s="130">
        <v>43038</v>
      </c>
      <c r="R2514" s="20"/>
      <c r="S2514" s="20"/>
      <c r="T2514" s="20"/>
      <c r="U2514" s="20"/>
      <c r="V2514" s="20"/>
      <c r="W2514" s="20"/>
      <c r="X2514" s="20"/>
      <c r="Y2514" s="20"/>
      <c r="Z2514" s="20"/>
      <c r="AA2514" s="20"/>
      <c r="AB2514" s="20"/>
      <c r="AC2514" s="20"/>
      <c r="AD2514" s="20"/>
      <c r="AE2514" s="20"/>
      <c r="AF2514" s="80"/>
      <c r="AG2514" s="46"/>
      <c r="AH2514" s="19"/>
      <c r="AI2514" s="19"/>
      <c r="AJ2514" s="20"/>
      <c r="AK2514" s="20"/>
      <c r="AL2514" s="19"/>
      <c r="AM2514" s="19"/>
      <c r="AN2514" s="20"/>
      <c r="AO2514" s="20"/>
      <c r="AP2514" s="19"/>
      <c r="AQ2514" s="19"/>
      <c r="AR2514" s="20"/>
      <c r="AS2514" s="20"/>
      <c r="AT2514" s="19"/>
      <c r="AU2514" s="19"/>
      <c r="AV2514" s="20"/>
      <c r="AW2514" s="20"/>
      <c r="AX2514" s="19"/>
      <c r="AY2514" s="19"/>
      <c r="AZ2514" s="20"/>
      <c r="BA2514" s="20"/>
      <c r="BB2514" s="19"/>
      <c r="BC2514" s="19"/>
      <c r="BD2514" s="20"/>
      <c r="BE2514" s="20"/>
      <c r="BF2514" s="19"/>
      <c r="BG2514" s="19"/>
      <c r="BH2514" s="20"/>
      <c r="BI2514" s="20"/>
      <c r="BJ2514" s="19"/>
      <c r="BK2514" s="19"/>
      <c r="BL2514" s="20"/>
      <c r="BM2514" s="20"/>
      <c r="BN2514" s="19"/>
      <c r="BO2514" s="19"/>
      <c r="BP2514" s="20"/>
      <c r="BQ2514" s="20"/>
      <c r="BT2514" s="20"/>
      <c r="BU2514" s="20"/>
      <c r="BX2514" s="20"/>
      <c r="BY2514" s="20"/>
      <c r="CB2514" s="20"/>
      <c r="CC2514" s="20"/>
      <c r="CF2514" s="20"/>
      <c r="CG2514" s="20"/>
      <c r="CJ2514" s="20"/>
      <c r="CK2514" s="20"/>
      <c r="CN2514" s="20"/>
      <c r="CO2514" s="20"/>
      <c r="CP2514" s="19"/>
      <c r="CQ2514" s="19"/>
      <c r="CR2514" s="20"/>
      <c r="CS2514" s="20"/>
      <c r="CT2514" s="19"/>
      <c r="CU2514" s="19"/>
      <c r="CV2514" s="20"/>
      <c r="CW2514" s="20"/>
      <c r="CX2514" s="96"/>
      <c r="CY2514" s="96"/>
      <c r="CZ2514" s="20"/>
      <c r="DA2514" s="20"/>
      <c r="DB2514" s="96"/>
      <c r="DC2514" s="96"/>
      <c r="DD2514" s="20"/>
      <c r="DE2514" s="20"/>
      <c r="DF2514" s="96"/>
      <c r="DG2514" s="96"/>
      <c r="DH2514" s="20"/>
      <c r="DI2514" s="20"/>
      <c r="DJ2514" s="96"/>
      <c r="DK2514" s="96"/>
      <c r="DL2514" s="20"/>
      <c r="DM2514" s="20"/>
      <c r="DN2514" s="96"/>
      <c r="DO2514" s="96"/>
      <c r="DP2514" s="20"/>
      <c r="DQ2514" s="20"/>
      <c r="DR2514" s="96"/>
      <c r="DS2514" s="96"/>
      <c r="DT2514" s="20"/>
      <c r="DU2514" s="20"/>
      <c r="DV2514" s="96"/>
      <c r="DW2514" s="96"/>
      <c r="DX2514" s="20"/>
      <c r="DY2514" s="20"/>
      <c r="DZ2514" s="56"/>
      <c r="EA2514" s="57"/>
    </row>
    <row r="2515" spans="1:131" s="18" customFormat="1" ht="19.5" customHeight="1" x14ac:dyDescent="0.25">
      <c r="A2515" s="18">
        <v>1750</v>
      </c>
      <c r="B2515" s="17" t="s">
        <v>5090</v>
      </c>
      <c r="C2515" s="18" t="s">
        <v>5091</v>
      </c>
      <c r="D2515" s="19"/>
      <c r="G2515" s="19">
        <v>43077</v>
      </c>
      <c r="J2515" s="130"/>
      <c r="K2515" s="130"/>
      <c r="L2515" s="130">
        <v>43100</v>
      </c>
      <c r="R2515" s="20"/>
      <c r="S2515" s="20"/>
      <c r="T2515" s="20"/>
      <c r="U2515" s="20"/>
      <c r="V2515" s="20"/>
      <c r="W2515" s="20"/>
      <c r="X2515" s="20"/>
      <c r="Y2515" s="20"/>
      <c r="Z2515" s="20"/>
      <c r="AA2515" s="20"/>
      <c r="AB2515" s="20"/>
      <c r="AC2515" s="20"/>
      <c r="AD2515" s="20"/>
      <c r="AE2515" s="20"/>
      <c r="AF2515" s="80"/>
      <c r="AG2515" s="46"/>
      <c r="AH2515" s="19"/>
      <c r="AI2515" s="19"/>
      <c r="AJ2515" s="20"/>
      <c r="AK2515" s="20"/>
      <c r="AL2515" s="19"/>
      <c r="AM2515" s="19"/>
      <c r="AN2515" s="20"/>
      <c r="AO2515" s="20"/>
      <c r="AP2515" s="19"/>
      <c r="AQ2515" s="19"/>
      <c r="AR2515" s="20"/>
      <c r="AS2515" s="20"/>
      <c r="AT2515" s="19"/>
      <c r="AU2515" s="19"/>
      <c r="AV2515" s="20"/>
      <c r="AW2515" s="20"/>
      <c r="AX2515" s="19"/>
      <c r="AY2515" s="19"/>
      <c r="AZ2515" s="20"/>
      <c r="BA2515" s="20"/>
      <c r="BB2515" s="19"/>
      <c r="BC2515" s="19"/>
      <c r="BD2515" s="20"/>
      <c r="BE2515" s="20"/>
      <c r="BF2515" s="19"/>
      <c r="BG2515" s="19"/>
      <c r="BH2515" s="20"/>
      <c r="BI2515" s="20"/>
      <c r="BJ2515" s="19"/>
      <c r="BK2515" s="19"/>
      <c r="BL2515" s="20"/>
      <c r="BM2515" s="20"/>
      <c r="BN2515" s="19"/>
      <c r="BO2515" s="19"/>
      <c r="BP2515" s="20"/>
      <c r="BQ2515" s="20"/>
      <c r="BT2515" s="20"/>
      <c r="BU2515" s="20"/>
      <c r="BX2515" s="20"/>
      <c r="BY2515" s="20"/>
      <c r="CB2515" s="20"/>
      <c r="CC2515" s="20"/>
      <c r="CF2515" s="20"/>
      <c r="CG2515" s="20"/>
      <c r="CJ2515" s="20"/>
      <c r="CK2515" s="20"/>
      <c r="CN2515" s="20"/>
      <c r="CO2515" s="20"/>
      <c r="CP2515" s="19"/>
      <c r="CQ2515" s="19"/>
      <c r="CR2515" s="20"/>
      <c r="CS2515" s="20"/>
      <c r="CT2515" s="19"/>
      <c r="CU2515" s="19"/>
      <c r="CV2515" s="20"/>
      <c r="CW2515" s="20"/>
      <c r="CX2515" s="96"/>
      <c r="CY2515" s="96"/>
      <c r="CZ2515" s="20"/>
      <c r="DA2515" s="20"/>
      <c r="DB2515" s="96"/>
      <c r="DC2515" s="96"/>
      <c r="DD2515" s="20"/>
      <c r="DE2515" s="20"/>
      <c r="DF2515" s="96"/>
      <c r="DG2515" s="96"/>
      <c r="DH2515" s="20"/>
      <c r="DI2515" s="20"/>
      <c r="DJ2515" s="96"/>
      <c r="DK2515" s="96"/>
      <c r="DL2515" s="20"/>
      <c r="DM2515" s="20"/>
      <c r="DN2515" s="96"/>
      <c r="DO2515" s="96"/>
      <c r="DP2515" s="20"/>
      <c r="DQ2515" s="20"/>
      <c r="DR2515" s="96"/>
      <c r="DS2515" s="96"/>
      <c r="DT2515" s="20"/>
      <c r="DU2515" s="20"/>
      <c r="DV2515" s="96"/>
      <c r="DW2515" s="96"/>
      <c r="DX2515" s="20"/>
      <c r="DY2515" s="20"/>
      <c r="DZ2515" s="56"/>
      <c r="EA2515" s="57"/>
    </row>
    <row r="2516" spans="1:131" ht="19.5" customHeight="1" x14ac:dyDescent="0.25">
      <c r="A2516" s="9">
        <v>1751</v>
      </c>
      <c r="B2516" s="10" t="s">
        <v>5094</v>
      </c>
      <c r="C2516" s="9" t="s">
        <v>5095</v>
      </c>
      <c r="E2516" s="9" t="s">
        <v>447</v>
      </c>
      <c r="F2516" s="9" t="s">
        <v>5096</v>
      </c>
      <c r="H2516" s="9" t="s">
        <v>202</v>
      </c>
      <c r="I2516" s="9" t="s">
        <v>25</v>
      </c>
      <c r="J2516" s="129">
        <v>42805</v>
      </c>
      <c r="K2516" s="129">
        <v>42774</v>
      </c>
      <c r="L2516" s="129">
        <v>42978</v>
      </c>
      <c r="O2516" s="9">
        <v>24</v>
      </c>
      <c r="Q2516" s="9" t="s">
        <v>54</v>
      </c>
      <c r="R2516" s="13">
        <v>7105000</v>
      </c>
      <c r="S2516" s="13">
        <v>7105000</v>
      </c>
      <c r="T2516" s="13">
        <v>7105000</v>
      </c>
      <c r="U2516" s="13">
        <v>1776250</v>
      </c>
      <c r="AF2516" s="51">
        <f t="shared" si="34"/>
        <v>0</v>
      </c>
      <c r="AH2516" s="11">
        <v>42826</v>
      </c>
      <c r="AI2516" s="11">
        <v>42978</v>
      </c>
      <c r="AJ2516" s="13">
        <v>7105000</v>
      </c>
      <c r="AK2516" s="13">
        <v>1776250</v>
      </c>
    </row>
    <row r="2517" spans="1:131" ht="19.5" customHeight="1" x14ac:dyDescent="0.25">
      <c r="A2517" s="9">
        <v>1752</v>
      </c>
      <c r="B2517" s="10" t="s">
        <v>5097</v>
      </c>
      <c r="C2517" s="9" t="s">
        <v>5098</v>
      </c>
      <c r="E2517" s="9" t="s">
        <v>372</v>
      </c>
      <c r="F2517" s="9" t="s">
        <v>5099</v>
      </c>
      <c r="H2517" s="9" t="s">
        <v>202</v>
      </c>
      <c r="I2517" s="9" t="s">
        <v>5100</v>
      </c>
      <c r="J2517" s="129">
        <v>42786</v>
      </c>
      <c r="K2517" s="129">
        <v>42719</v>
      </c>
      <c r="L2517" s="129">
        <v>42825</v>
      </c>
      <c r="O2517" s="9">
        <v>27</v>
      </c>
      <c r="Q2517" s="9" t="s">
        <v>61</v>
      </c>
      <c r="S2517" s="13">
        <v>9000000</v>
      </c>
      <c r="T2517" s="13">
        <v>9000000</v>
      </c>
      <c r="U2517" s="13">
        <v>2250000</v>
      </c>
      <c r="AF2517" s="51">
        <f t="shared" si="34"/>
        <v>0</v>
      </c>
      <c r="AH2517" s="11">
        <v>42753</v>
      </c>
      <c r="AI2517" s="11">
        <v>42916</v>
      </c>
      <c r="AJ2517" s="13">
        <v>11041278</v>
      </c>
      <c r="AK2517" s="13">
        <v>2250000</v>
      </c>
      <c r="AL2517" s="9"/>
      <c r="AM2517" s="9"/>
      <c r="AN2517" s="12"/>
      <c r="AO2517" s="12"/>
      <c r="AP2517" s="9"/>
      <c r="AQ2517" s="9"/>
      <c r="AR2517" s="12"/>
      <c r="AS2517" s="12"/>
      <c r="AT2517" s="9"/>
      <c r="AU2517" s="9"/>
      <c r="AV2517" s="12"/>
      <c r="AW2517" s="12"/>
      <c r="AX2517" s="9"/>
      <c r="AY2517" s="9"/>
      <c r="AZ2517" s="12"/>
      <c r="BA2517" s="12"/>
      <c r="BB2517" s="9"/>
      <c r="BC2517" s="9"/>
      <c r="BD2517" s="9"/>
      <c r="BE2517" s="9"/>
      <c r="BF2517" s="9"/>
      <c r="BG2517" s="9"/>
      <c r="BH2517" s="9"/>
      <c r="BI2517" s="9"/>
      <c r="BJ2517" s="9"/>
      <c r="BK2517" s="9"/>
      <c r="BL2517" s="9"/>
      <c r="BM2517" s="9"/>
      <c r="BN2517" s="9"/>
      <c r="BO2517" s="9"/>
      <c r="BP2517" s="9"/>
      <c r="BQ2517" s="9"/>
      <c r="BT2517" s="9"/>
      <c r="BU2517" s="9"/>
      <c r="BX2517" s="9"/>
      <c r="BY2517" s="9"/>
      <c r="CB2517" s="9"/>
      <c r="CC2517" s="9"/>
      <c r="CF2517" s="9"/>
      <c r="CG2517" s="9"/>
      <c r="CJ2517" s="9"/>
      <c r="CK2517" s="9"/>
      <c r="CN2517" s="9"/>
      <c r="CO2517" s="9"/>
      <c r="CR2517" s="9"/>
      <c r="CS2517" s="9"/>
      <c r="CV2517" s="9"/>
      <c r="CW2517" s="9"/>
      <c r="CX2517" s="9"/>
      <c r="CY2517" s="9"/>
      <c r="CZ2517" s="9"/>
      <c r="DA2517" s="9"/>
      <c r="DB2517" s="9"/>
      <c r="DC2517" s="9"/>
      <c r="DD2517" s="9"/>
      <c r="DE2517" s="9"/>
      <c r="DF2517" s="9"/>
      <c r="DG2517" s="9"/>
      <c r="DH2517" s="9"/>
      <c r="DI2517" s="9"/>
      <c r="DJ2517" s="9"/>
      <c r="DK2517" s="9"/>
      <c r="DL2517" s="9"/>
      <c r="DM2517" s="9"/>
      <c r="DN2517" s="9"/>
      <c r="DO2517" s="9"/>
      <c r="DP2517" s="9"/>
      <c r="DQ2517" s="9"/>
      <c r="DR2517" s="9"/>
      <c r="DS2517" s="9"/>
      <c r="DT2517" s="9"/>
      <c r="DU2517" s="9"/>
      <c r="DV2517" s="9"/>
      <c r="DW2517" s="9"/>
      <c r="DX2517" s="9"/>
      <c r="DY2517" s="9"/>
    </row>
    <row r="2518" spans="1:131" s="18" customFormat="1" ht="19.5" customHeight="1" x14ac:dyDescent="0.25">
      <c r="A2518" s="18">
        <v>1752</v>
      </c>
      <c r="B2518" s="17" t="s">
        <v>5097</v>
      </c>
      <c r="C2518" s="18" t="s">
        <v>5098</v>
      </c>
      <c r="D2518" s="19">
        <v>42934</v>
      </c>
      <c r="G2518" s="19"/>
      <c r="J2518" s="130"/>
      <c r="K2518" s="130"/>
      <c r="L2518" s="130">
        <v>42916</v>
      </c>
      <c r="R2518" s="20"/>
      <c r="S2518" s="20"/>
      <c r="T2518" s="20"/>
      <c r="U2518" s="20"/>
      <c r="V2518" s="20"/>
      <c r="W2518" s="20"/>
      <c r="X2518" s="20"/>
      <c r="Y2518" s="20"/>
      <c r="Z2518" s="20"/>
      <c r="AA2518" s="20"/>
      <c r="AB2518" s="20"/>
      <c r="AC2518" s="20"/>
      <c r="AD2518" s="20"/>
      <c r="AE2518" s="20"/>
      <c r="AF2518" s="80"/>
      <c r="AG2518" s="46"/>
      <c r="AJ2518" s="96"/>
      <c r="AK2518" s="96"/>
      <c r="AN2518" s="96"/>
      <c r="AO2518" s="96"/>
      <c r="AR2518" s="96"/>
      <c r="AS2518" s="96"/>
      <c r="AV2518" s="96"/>
      <c r="AW2518" s="96"/>
      <c r="AZ2518" s="96"/>
      <c r="BA2518" s="96"/>
      <c r="CP2518" s="19"/>
      <c r="CQ2518" s="19"/>
      <c r="CT2518" s="19"/>
      <c r="CU2518" s="19"/>
      <c r="DZ2518" s="54"/>
      <c r="EA2518" s="55"/>
    </row>
    <row r="2519" spans="1:131" ht="19.5" customHeight="1" x14ac:dyDescent="0.25">
      <c r="A2519" s="9">
        <v>1753</v>
      </c>
      <c r="B2519" s="10" t="s">
        <v>5101</v>
      </c>
      <c r="C2519" s="9" t="s">
        <v>5102</v>
      </c>
      <c r="E2519" s="9" t="s">
        <v>351</v>
      </c>
      <c r="F2519" s="9" t="s">
        <v>5103</v>
      </c>
      <c r="H2519" s="9" t="s">
        <v>202</v>
      </c>
      <c r="I2519" s="9" t="s">
        <v>78</v>
      </c>
      <c r="J2519" s="129">
        <v>42795</v>
      </c>
      <c r="K2519" s="129">
        <v>42720</v>
      </c>
      <c r="L2519" s="129">
        <v>43069</v>
      </c>
      <c r="O2519" s="9">
        <v>25</v>
      </c>
      <c r="Q2519" s="9" t="s">
        <v>54</v>
      </c>
      <c r="R2519" s="13">
        <v>12350000</v>
      </c>
      <c r="S2519" s="13">
        <v>12350000</v>
      </c>
      <c r="T2519" s="13">
        <v>12350000</v>
      </c>
      <c r="U2519" s="13">
        <v>3087500</v>
      </c>
      <c r="AF2519" s="51">
        <f t="shared" si="34"/>
        <v>0</v>
      </c>
      <c r="AG2519" s="45">
        <v>8000000</v>
      </c>
      <c r="AH2519" s="11">
        <v>42720</v>
      </c>
      <c r="AI2519" s="11">
        <v>43131</v>
      </c>
      <c r="AJ2519" s="13">
        <v>17997427</v>
      </c>
      <c r="AK2519" s="13">
        <v>4304959</v>
      </c>
      <c r="AL2519" s="9"/>
      <c r="AM2519" s="9"/>
      <c r="AN2519" s="12"/>
      <c r="AO2519" s="12"/>
      <c r="AP2519" s="9"/>
      <c r="AQ2519" s="9"/>
      <c r="AR2519" s="12"/>
      <c r="AS2519" s="12"/>
      <c r="AT2519" s="9"/>
      <c r="AU2519" s="9"/>
      <c r="AV2519" s="12"/>
      <c r="AW2519" s="12"/>
      <c r="AX2519" s="9"/>
      <c r="AY2519" s="9"/>
      <c r="AZ2519" s="12"/>
      <c r="BA2519" s="12"/>
      <c r="BB2519" s="9"/>
      <c r="BC2519" s="9"/>
      <c r="BD2519" s="9"/>
      <c r="BE2519" s="9"/>
      <c r="BF2519" s="9"/>
      <c r="BG2519" s="9"/>
      <c r="BH2519" s="9"/>
      <c r="BI2519" s="9"/>
      <c r="BJ2519" s="9"/>
      <c r="BK2519" s="9"/>
      <c r="BL2519" s="9"/>
      <c r="BM2519" s="9"/>
      <c r="BN2519" s="9"/>
      <c r="BO2519" s="9"/>
      <c r="BP2519" s="9"/>
      <c r="BQ2519" s="9"/>
      <c r="BT2519" s="9"/>
      <c r="BU2519" s="9"/>
      <c r="BX2519" s="9"/>
      <c r="BY2519" s="9"/>
      <c r="CB2519" s="9"/>
      <c r="CC2519" s="9"/>
      <c r="CF2519" s="9"/>
      <c r="CG2519" s="9"/>
      <c r="CJ2519" s="9"/>
      <c r="CK2519" s="9"/>
      <c r="CN2519" s="9"/>
      <c r="CO2519" s="9"/>
      <c r="CR2519" s="9"/>
      <c r="CS2519" s="9"/>
      <c r="CV2519" s="9"/>
      <c r="CW2519" s="9"/>
      <c r="CX2519" s="9"/>
      <c r="CY2519" s="9"/>
      <c r="CZ2519" s="9"/>
      <c r="DA2519" s="9"/>
      <c r="DB2519" s="9"/>
      <c r="DC2519" s="9"/>
      <c r="DD2519" s="9"/>
      <c r="DE2519" s="9"/>
      <c r="DF2519" s="9"/>
      <c r="DG2519" s="9"/>
      <c r="DH2519" s="9"/>
      <c r="DI2519" s="9"/>
      <c r="DJ2519" s="9"/>
      <c r="DK2519" s="9"/>
      <c r="DL2519" s="9"/>
      <c r="DM2519" s="9"/>
      <c r="DN2519" s="9"/>
      <c r="DO2519" s="9"/>
      <c r="DP2519" s="9"/>
      <c r="DQ2519" s="9"/>
      <c r="DR2519" s="9"/>
      <c r="DS2519" s="9"/>
      <c r="DT2519" s="9"/>
      <c r="DU2519" s="9"/>
      <c r="DV2519" s="9"/>
      <c r="DW2519" s="9"/>
      <c r="DX2519" s="9"/>
      <c r="DY2519" s="9"/>
      <c r="DZ2519" s="56"/>
      <c r="EA2519" s="57"/>
    </row>
    <row r="2520" spans="1:131" s="18" customFormat="1" ht="19.5" customHeight="1" x14ac:dyDescent="0.25">
      <c r="A2520" s="18">
        <v>1753</v>
      </c>
      <c r="B2520" s="17" t="s">
        <v>5101</v>
      </c>
      <c r="C2520" s="18" t="s">
        <v>5102</v>
      </c>
      <c r="D2520" s="19">
        <v>43019</v>
      </c>
      <c r="G2520" s="19"/>
      <c r="J2520" s="130"/>
      <c r="K2520" s="130"/>
      <c r="L2520" s="130">
        <v>43131</v>
      </c>
      <c r="R2520" s="20"/>
      <c r="S2520" s="20"/>
      <c r="T2520" s="20"/>
      <c r="U2520" s="20"/>
      <c r="V2520" s="20"/>
      <c r="W2520" s="20"/>
      <c r="X2520" s="20"/>
      <c r="Y2520" s="20"/>
      <c r="Z2520" s="20"/>
      <c r="AA2520" s="20"/>
      <c r="AB2520" s="20"/>
      <c r="AC2520" s="20"/>
      <c r="AD2520" s="20"/>
      <c r="AE2520" s="20"/>
      <c r="AF2520" s="80"/>
      <c r="AG2520" s="46"/>
      <c r="AJ2520" s="96"/>
      <c r="AK2520" s="96"/>
      <c r="AN2520" s="96"/>
      <c r="AO2520" s="96"/>
      <c r="AR2520" s="96"/>
      <c r="AS2520" s="96"/>
      <c r="AV2520" s="96"/>
      <c r="AW2520" s="96"/>
      <c r="AZ2520" s="96"/>
      <c r="BA2520" s="96"/>
      <c r="CP2520" s="19"/>
      <c r="CQ2520" s="19"/>
      <c r="CT2520" s="19"/>
      <c r="CU2520" s="19"/>
      <c r="DZ2520" s="54"/>
      <c r="EA2520" s="55"/>
    </row>
    <row r="2521" spans="1:131" s="18" customFormat="1" ht="19.5" customHeight="1" x14ac:dyDescent="0.25">
      <c r="A2521" s="18">
        <v>1753</v>
      </c>
      <c r="B2521" s="17" t="s">
        <v>5101</v>
      </c>
      <c r="C2521" s="18" t="s">
        <v>5102</v>
      </c>
      <c r="D2521" s="19">
        <v>43041</v>
      </c>
      <c r="G2521" s="19"/>
      <c r="J2521" s="130"/>
      <c r="K2521" s="130"/>
      <c r="L2521" s="130"/>
      <c r="R2521" s="20">
        <v>17219835</v>
      </c>
      <c r="S2521" s="20">
        <v>17219835</v>
      </c>
      <c r="T2521" s="20">
        <v>17219835</v>
      </c>
      <c r="U2521" s="20">
        <v>4304959</v>
      </c>
      <c r="V2521" s="20"/>
      <c r="W2521" s="20"/>
      <c r="X2521" s="20"/>
      <c r="Y2521" s="20"/>
      <c r="Z2521" s="20"/>
      <c r="AA2521" s="20"/>
      <c r="AB2521" s="20"/>
      <c r="AC2521" s="20"/>
      <c r="AD2521" s="20"/>
      <c r="AE2521" s="20"/>
      <c r="AF2521" s="80"/>
      <c r="AG2521" s="46"/>
      <c r="AJ2521" s="96"/>
      <c r="AK2521" s="96"/>
      <c r="AN2521" s="96"/>
      <c r="AO2521" s="96"/>
      <c r="AR2521" s="96"/>
      <c r="AS2521" s="96"/>
      <c r="AV2521" s="96"/>
      <c r="AW2521" s="96"/>
      <c r="AZ2521" s="96"/>
      <c r="BA2521" s="96"/>
      <c r="CP2521" s="19"/>
      <c r="CQ2521" s="19"/>
      <c r="CT2521" s="19"/>
      <c r="CU2521" s="19"/>
      <c r="DZ2521" s="54"/>
      <c r="EA2521" s="55"/>
    </row>
    <row r="2522" spans="1:131" ht="19.5" customHeight="1" x14ac:dyDescent="0.25">
      <c r="A2522" s="9">
        <v>1754</v>
      </c>
      <c r="B2522" s="10" t="s">
        <v>5104</v>
      </c>
      <c r="C2522" s="9" t="s">
        <v>5105</v>
      </c>
      <c r="E2522" s="9" t="s">
        <v>5106</v>
      </c>
      <c r="F2522" s="9" t="s">
        <v>5107</v>
      </c>
      <c r="H2522" s="9" t="s">
        <v>202</v>
      </c>
      <c r="I2522" s="9" t="s">
        <v>25</v>
      </c>
      <c r="J2522" s="129">
        <v>42644</v>
      </c>
      <c r="K2522" s="129">
        <v>42644</v>
      </c>
      <c r="L2522" s="129">
        <v>42993</v>
      </c>
      <c r="O2522" s="9">
        <v>24</v>
      </c>
      <c r="Q2522" s="9" t="s">
        <v>54</v>
      </c>
      <c r="R2522" s="13">
        <v>10197853</v>
      </c>
      <c r="S2522" s="13">
        <v>10197853</v>
      </c>
      <c r="T2522" s="13">
        <v>10197853</v>
      </c>
      <c r="U2522" s="13">
        <v>2549463</v>
      </c>
      <c r="AF2522" s="51">
        <f t="shared" si="34"/>
        <v>0</v>
      </c>
      <c r="AH2522" s="11">
        <v>42644</v>
      </c>
      <c r="AI2522" s="11">
        <v>42993</v>
      </c>
      <c r="AJ2522" s="113">
        <v>12387626</v>
      </c>
      <c r="AK2522" s="113">
        <v>3096907</v>
      </c>
      <c r="AL2522" s="9"/>
      <c r="AM2522" s="9"/>
      <c r="AN2522" s="12"/>
      <c r="AO2522" s="12"/>
      <c r="AP2522" s="9"/>
      <c r="AQ2522" s="9"/>
      <c r="AR2522" s="12"/>
      <c r="AS2522" s="12"/>
      <c r="AT2522" s="9"/>
      <c r="AU2522" s="9"/>
      <c r="AV2522" s="12"/>
      <c r="AW2522" s="12"/>
      <c r="AX2522" s="9"/>
      <c r="AY2522" s="9"/>
      <c r="AZ2522" s="12"/>
      <c r="BA2522" s="12"/>
      <c r="BB2522" s="9"/>
      <c r="BC2522" s="9"/>
      <c r="BD2522" s="9"/>
      <c r="BE2522" s="9"/>
      <c r="BF2522" s="9"/>
      <c r="BG2522" s="9"/>
      <c r="BH2522" s="9"/>
      <c r="BI2522" s="9"/>
      <c r="BJ2522" s="9"/>
      <c r="BK2522" s="9"/>
      <c r="BL2522" s="9"/>
      <c r="BM2522" s="9"/>
      <c r="BN2522" s="9"/>
      <c r="BO2522" s="9"/>
      <c r="BP2522" s="9"/>
      <c r="BQ2522" s="9"/>
      <c r="BT2522" s="9"/>
      <c r="BU2522" s="9"/>
      <c r="BX2522" s="9"/>
      <c r="BY2522" s="9"/>
      <c r="CB2522" s="9"/>
      <c r="CC2522" s="9"/>
      <c r="CF2522" s="9"/>
      <c r="CG2522" s="9"/>
      <c r="CJ2522" s="9"/>
      <c r="CK2522" s="9"/>
      <c r="CN2522" s="9"/>
      <c r="CO2522" s="9"/>
      <c r="CR2522" s="9"/>
      <c r="CS2522" s="9"/>
      <c r="CV2522" s="9"/>
      <c r="CW2522" s="9"/>
      <c r="CX2522" s="9"/>
      <c r="CY2522" s="9"/>
      <c r="CZ2522" s="9"/>
      <c r="DA2522" s="9"/>
      <c r="DB2522" s="9"/>
      <c r="DC2522" s="9"/>
      <c r="DD2522" s="9"/>
      <c r="DE2522" s="9"/>
      <c r="DF2522" s="9"/>
      <c r="DG2522" s="9"/>
      <c r="DH2522" s="9"/>
      <c r="DI2522" s="9"/>
      <c r="DJ2522" s="9"/>
      <c r="DK2522" s="9"/>
      <c r="DL2522" s="9"/>
      <c r="DM2522" s="9"/>
      <c r="DN2522" s="9"/>
      <c r="DO2522" s="9"/>
      <c r="DP2522" s="9"/>
      <c r="DQ2522" s="9"/>
      <c r="DR2522" s="9"/>
      <c r="DS2522" s="9"/>
      <c r="DT2522" s="9"/>
      <c r="DU2522" s="9"/>
      <c r="DV2522" s="9"/>
      <c r="DW2522" s="9"/>
      <c r="DX2522" s="9"/>
      <c r="DY2522" s="9"/>
    </row>
    <row r="2523" spans="1:131" s="18" customFormat="1" ht="19.5" customHeight="1" x14ac:dyDescent="0.25">
      <c r="A2523" s="18">
        <v>1754</v>
      </c>
      <c r="B2523" s="17" t="s">
        <v>5104</v>
      </c>
      <c r="C2523" s="18" t="s">
        <v>5105</v>
      </c>
      <c r="D2523" s="19">
        <v>43045</v>
      </c>
      <c r="G2523" s="19"/>
      <c r="J2523" s="130"/>
      <c r="K2523" s="130"/>
      <c r="L2523" s="130"/>
      <c r="R2523" s="20">
        <v>12484633</v>
      </c>
      <c r="S2523" s="20">
        <v>12484633</v>
      </c>
      <c r="T2523" s="20">
        <v>12484633</v>
      </c>
      <c r="U2523" s="20">
        <v>3121158</v>
      </c>
      <c r="V2523" s="20"/>
      <c r="W2523" s="20"/>
      <c r="X2523" s="20"/>
      <c r="Y2523" s="20"/>
      <c r="Z2523" s="20"/>
      <c r="AA2523" s="20"/>
      <c r="AB2523" s="20"/>
      <c r="AC2523" s="20"/>
      <c r="AD2523" s="20"/>
      <c r="AE2523" s="20"/>
      <c r="AF2523" s="80"/>
      <c r="AG2523" s="46"/>
      <c r="AJ2523" s="96"/>
      <c r="AK2523" s="96"/>
      <c r="AN2523" s="96"/>
      <c r="AO2523" s="96"/>
      <c r="AR2523" s="96"/>
      <c r="AS2523" s="96"/>
      <c r="AV2523" s="96"/>
      <c r="AW2523" s="96"/>
      <c r="AZ2523" s="96"/>
      <c r="BA2523" s="96"/>
      <c r="CP2523" s="19"/>
      <c r="CQ2523" s="19"/>
      <c r="CT2523" s="19"/>
      <c r="CU2523" s="19"/>
      <c r="DZ2523" s="56"/>
      <c r="EA2523" s="57"/>
    </row>
    <row r="2524" spans="1:131" ht="19.5" customHeight="1" x14ac:dyDescent="0.25">
      <c r="A2524" s="9">
        <v>1755</v>
      </c>
      <c r="B2524" s="10" t="s">
        <v>5108</v>
      </c>
      <c r="C2524" s="9" t="s">
        <v>5109</v>
      </c>
      <c r="E2524" s="9" t="s">
        <v>6292</v>
      </c>
      <c r="F2524" s="9" t="s">
        <v>6293</v>
      </c>
      <c r="H2524" s="9" t="s">
        <v>202</v>
      </c>
      <c r="I2524" s="9" t="s">
        <v>35</v>
      </c>
      <c r="J2524" s="129">
        <v>42767</v>
      </c>
      <c r="K2524" s="129">
        <v>42667</v>
      </c>
      <c r="L2524" s="129">
        <v>43069</v>
      </c>
      <c r="O2524" s="9">
        <v>28</v>
      </c>
      <c r="Q2524" s="9" t="s">
        <v>61</v>
      </c>
      <c r="S2524" s="13">
        <v>330917167</v>
      </c>
      <c r="T2524" s="13">
        <v>330917167</v>
      </c>
      <c r="U2524" s="13">
        <v>82729292</v>
      </c>
      <c r="AF2524" s="51">
        <f t="shared" si="34"/>
        <v>0</v>
      </c>
      <c r="AH2524" s="11">
        <v>42667</v>
      </c>
      <c r="AI2524" s="11">
        <v>42916</v>
      </c>
      <c r="AJ2524" s="13">
        <v>319427150</v>
      </c>
      <c r="AK2524" s="13">
        <v>79856788</v>
      </c>
      <c r="AL2524" s="11">
        <v>42917</v>
      </c>
      <c r="AM2524" s="11">
        <v>43008</v>
      </c>
      <c r="AN2524" s="12">
        <v>107516256</v>
      </c>
      <c r="AO2524" s="12">
        <v>26879064</v>
      </c>
      <c r="AP2524" s="11">
        <v>43009</v>
      </c>
      <c r="AQ2524" s="11">
        <v>43100</v>
      </c>
      <c r="AR2524" s="12">
        <v>35691012</v>
      </c>
      <c r="AS2524" s="12">
        <v>8922753</v>
      </c>
      <c r="AT2524" s="11">
        <v>43101</v>
      </c>
      <c r="AU2524" s="11">
        <v>43190</v>
      </c>
      <c r="AV2524" s="12">
        <v>31065446</v>
      </c>
      <c r="AW2524" s="12">
        <v>7766362</v>
      </c>
      <c r="AX2524" s="11">
        <v>42667</v>
      </c>
      <c r="AY2524" s="11">
        <v>43190</v>
      </c>
      <c r="AZ2524" s="12">
        <v>497807184</v>
      </c>
      <c r="BA2524" s="12">
        <v>1026830</v>
      </c>
      <c r="BB2524" s="9"/>
      <c r="BC2524" s="9"/>
      <c r="BD2524" s="9"/>
      <c r="BE2524" s="9"/>
      <c r="BF2524" s="9"/>
      <c r="BG2524" s="9"/>
      <c r="BH2524" s="9"/>
      <c r="BI2524" s="9"/>
      <c r="BJ2524" s="9"/>
      <c r="BK2524" s="9"/>
      <c r="BL2524" s="9"/>
      <c r="BM2524" s="9"/>
      <c r="BN2524" s="9"/>
      <c r="BO2524" s="9"/>
      <c r="BP2524" s="9"/>
      <c r="BQ2524" s="9"/>
      <c r="BT2524" s="9"/>
      <c r="BU2524" s="9"/>
      <c r="BX2524" s="9"/>
      <c r="BY2524" s="9"/>
      <c r="CB2524" s="9"/>
      <c r="CC2524" s="9"/>
      <c r="CF2524" s="9"/>
      <c r="CG2524" s="9"/>
      <c r="CJ2524" s="9"/>
      <c r="CK2524" s="9"/>
      <c r="CN2524" s="9"/>
      <c r="CO2524" s="9"/>
      <c r="CR2524" s="9"/>
      <c r="CS2524" s="9"/>
      <c r="CV2524" s="9"/>
      <c r="CW2524" s="9"/>
      <c r="CX2524" s="9"/>
      <c r="CY2524" s="9"/>
      <c r="CZ2524" s="9"/>
      <c r="DA2524" s="9"/>
      <c r="DB2524" s="9"/>
      <c r="DC2524" s="9"/>
      <c r="DD2524" s="9"/>
      <c r="DE2524" s="9"/>
      <c r="DF2524" s="9"/>
      <c r="DG2524" s="9"/>
      <c r="DH2524" s="9"/>
      <c r="DI2524" s="9"/>
      <c r="DJ2524" s="9"/>
      <c r="DK2524" s="9"/>
      <c r="DL2524" s="9"/>
      <c r="DM2524" s="9"/>
      <c r="DN2524" s="9"/>
      <c r="DO2524" s="9"/>
      <c r="DP2524" s="9"/>
      <c r="DQ2524" s="9"/>
      <c r="DR2524" s="9"/>
      <c r="DS2524" s="9"/>
      <c r="DT2524" s="9"/>
      <c r="DU2524" s="9"/>
      <c r="DV2524" s="9"/>
      <c r="DW2524" s="9"/>
      <c r="DX2524" s="9"/>
      <c r="DY2524" s="9"/>
      <c r="DZ2524" s="58">
        <v>497807184</v>
      </c>
      <c r="EA2524" s="59">
        <v>124451796</v>
      </c>
    </row>
    <row r="2525" spans="1:131" s="18" customFormat="1" ht="19.5" customHeight="1" x14ac:dyDescent="0.25">
      <c r="A2525" s="18">
        <v>1755</v>
      </c>
      <c r="B2525" s="17" t="s">
        <v>5108</v>
      </c>
      <c r="C2525" s="18" t="s">
        <v>5109</v>
      </c>
      <c r="D2525" s="19">
        <v>42926</v>
      </c>
      <c r="G2525" s="19"/>
      <c r="J2525" s="130"/>
      <c r="K2525" s="130"/>
      <c r="L2525" s="130">
        <v>43434</v>
      </c>
      <c r="R2525" s="20"/>
      <c r="S2525" s="20">
        <v>498326442</v>
      </c>
      <c r="T2525" s="20">
        <v>498326442</v>
      </c>
      <c r="U2525" s="20">
        <v>124581611</v>
      </c>
      <c r="V2525" s="20"/>
      <c r="W2525" s="20"/>
      <c r="X2525" s="20"/>
      <c r="Y2525" s="20"/>
      <c r="Z2525" s="20"/>
      <c r="AA2525" s="20"/>
      <c r="AB2525" s="20"/>
      <c r="AC2525" s="20"/>
      <c r="AD2525" s="20"/>
      <c r="AE2525" s="20"/>
      <c r="AF2525" s="80"/>
      <c r="AG2525" s="46"/>
      <c r="AJ2525" s="96"/>
      <c r="AK2525" s="96"/>
      <c r="AN2525" s="96"/>
      <c r="AO2525" s="96"/>
      <c r="AR2525" s="96"/>
      <c r="AS2525" s="96"/>
      <c r="AV2525" s="96"/>
      <c r="AW2525" s="96"/>
      <c r="AZ2525" s="96"/>
      <c r="BA2525" s="96"/>
      <c r="CP2525" s="19"/>
      <c r="CQ2525" s="19"/>
      <c r="CT2525" s="19"/>
      <c r="CU2525" s="19"/>
      <c r="DZ2525" s="54"/>
      <c r="EA2525" s="55"/>
    </row>
    <row r="2526" spans="1:131" ht="19.5" customHeight="1" x14ac:dyDescent="0.25">
      <c r="A2526" s="9">
        <v>1756</v>
      </c>
      <c r="B2526" s="10" t="s">
        <v>5110</v>
      </c>
      <c r="C2526" s="9" t="s">
        <v>5111</v>
      </c>
      <c r="E2526" s="9" t="s">
        <v>5112</v>
      </c>
      <c r="F2526" s="9" t="s">
        <v>105</v>
      </c>
      <c r="H2526" s="9" t="s">
        <v>202</v>
      </c>
      <c r="I2526" s="9" t="s">
        <v>35</v>
      </c>
      <c r="J2526" s="129">
        <v>42863</v>
      </c>
      <c r="K2526" s="129">
        <v>42717</v>
      </c>
      <c r="L2526" s="129">
        <v>43066</v>
      </c>
      <c r="O2526" s="9">
        <v>30</v>
      </c>
      <c r="Q2526" s="9" t="s">
        <v>61</v>
      </c>
      <c r="S2526" s="13">
        <v>1822626627</v>
      </c>
      <c r="T2526" s="13">
        <v>1822626627</v>
      </c>
      <c r="U2526" s="13">
        <v>455656657</v>
      </c>
      <c r="AF2526" s="51">
        <f t="shared" si="34"/>
        <v>0</v>
      </c>
      <c r="AH2526" s="11">
        <v>42717</v>
      </c>
      <c r="AI2526" s="11">
        <v>42886</v>
      </c>
      <c r="AJ2526" s="13">
        <v>180939364</v>
      </c>
      <c r="AK2526" s="13">
        <v>45247341</v>
      </c>
      <c r="AL2526" s="11">
        <v>42887</v>
      </c>
      <c r="AM2526" s="11">
        <v>42916</v>
      </c>
      <c r="AN2526" s="12">
        <v>412419600</v>
      </c>
      <c r="AO2526" s="12">
        <v>103104900</v>
      </c>
      <c r="AP2526" s="11">
        <v>42917</v>
      </c>
      <c r="AQ2526" s="11">
        <v>43008</v>
      </c>
      <c r="AR2526" s="12" t="s">
        <v>5808</v>
      </c>
      <c r="AS2526" s="12" t="s">
        <v>5809</v>
      </c>
      <c r="AT2526" s="11">
        <v>43009</v>
      </c>
      <c r="AU2526" s="11">
        <v>43039</v>
      </c>
      <c r="AV2526" s="12">
        <v>18816726</v>
      </c>
      <c r="AW2526" s="12">
        <v>4704181</v>
      </c>
      <c r="AX2526" s="11">
        <v>43040</v>
      </c>
      <c r="AY2526" s="11">
        <v>43066</v>
      </c>
      <c r="AZ2526" s="12">
        <v>73882224</v>
      </c>
      <c r="BA2526" s="12">
        <v>18470556</v>
      </c>
      <c r="BB2526" s="11">
        <v>42717</v>
      </c>
      <c r="BC2526" s="11">
        <v>43066</v>
      </c>
      <c r="BD2526" s="13">
        <v>1562896311</v>
      </c>
      <c r="BE2526" s="13">
        <v>4301858</v>
      </c>
      <c r="BF2526" s="9"/>
      <c r="BG2526" s="9"/>
      <c r="BH2526" s="9"/>
      <c r="BI2526" s="9"/>
      <c r="BJ2526" s="9"/>
      <c r="BK2526" s="9"/>
      <c r="BL2526" s="9"/>
      <c r="BM2526" s="9"/>
      <c r="BN2526" s="9"/>
      <c r="BO2526" s="9"/>
      <c r="BP2526" s="9"/>
      <c r="BQ2526" s="9"/>
      <c r="BT2526" s="9"/>
      <c r="BU2526" s="9"/>
      <c r="BX2526" s="9"/>
      <c r="BY2526" s="9"/>
      <c r="CB2526" s="9"/>
      <c r="CC2526" s="9"/>
      <c r="CF2526" s="9"/>
      <c r="CG2526" s="9"/>
      <c r="CJ2526" s="9"/>
      <c r="CK2526" s="9"/>
      <c r="CN2526" s="9"/>
      <c r="CO2526" s="9"/>
      <c r="CR2526" s="9"/>
      <c r="CS2526" s="9"/>
      <c r="CV2526" s="9"/>
      <c r="CW2526" s="9"/>
      <c r="CX2526" s="9"/>
      <c r="CY2526" s="9"/>
      <c r="CZ2526" s="9"/>
      <c r="DA2526" s="9"/>
      <c r="DB2526" s="9"/>
      <c r="DC2526" s="9"/>
      <c r="DD2526" s="9"/>
      <c r="DE2526" s="9"/>
      <c r="DF2526" s="9"/>
      <c r="DG2526" s="9"/>
      <c r="DH2526" s="9"/>
      <c r="DI2526" s="9"/>
      <c r="DJ2526" s="9"/>
      <c r="DK2526" s="9"/>
      <c r="DL2526" s="9"/>
      <c r="DM2526" s="9"/>
      <c r="DN2526" s="9"/>
      <c r="DO2526" s="9"/>
      <c r="DP2526" s="9"/>
      <c r="DQ2526" s="9"/>
      <c r="DR2526" s="9"/>
      <c r="DS2526" s="9"/>
      <c r="DT2526" s="9"/>
      <c r="DU2526" s="9"/>
      <c r="DV2526" s="9"/>
      <c r="DW2526" s="9"/>
      <c r="DX2526" s="9"/>
      <c r="DY2526" s="9"/>
      <c r="DZ2526" s="54">
        <v>1562896311</v>
      </c>
      <c r="EA2526" s="55">
        <v>390724078</v>
      </c>
    </row>
    <row r="2527" spans="1:131" ht="19.5" customHeight="1" x14ac:dyDescent="0.25">
      <c r="A2527" s="9">
        <v>1757</v>
      </c>
      <c r="B2527" s="10" t="s">
        <v>5113</v>
      </c>
      <c r="C2527" s="9" t="s">
        <v>5114</v>
      </c>
      <c r="E2527" s="9" t="s">
        <v>401</v>
      </c>
      <c r="F2527" s="9" t="s">
        <v>3663</v>
      </c>
      <c r="H2527" s="9" t="s">
        <v>202</v>
      </c>
      <c r="I2527" s="9" t="s">
        <v>25</v>
      </c>
      <c r="J2527" s="129">
        <v>42758</v>
      </c>
      <c r="K2527" s="129">
        <v>42711</v>
      </c>
      <c r="L2527" s="129">
        <v>43205</v>
      </c>
      <c r="O2527" s="9">
        <v>26</v>
      </c>
      <c r="Q2527" s="9" t="s">
        <v>61</v>
      </c>
      <c r="R2527" s="13">
        <v>8000000</v>
      </c>
      <c r="S2527" s="13">
        <v>8000000</v>
      </c>
      <c r="T2527" s="13">
        <v>8000000</v>
      </c>
      <c r="U2527" s="13">
        <v>2000000</v>
      </c>
      <c r="AF2527" s="51">
        <f t="shared" si="34"/>
        <v>0</v>
      </c>
      <c r="AG2527" s="45">
        <v>6000000</v>
      </c>
      <c r="AH2527" s="11">
        <v>42712</v>
      </c>
      <c r="AI2527" s="11">
        <v>42835</v>
      </c>
      <c r="AJ2527" s="13">
        <v>7968143</v>
      </c>
      <c r="AK2527" s="13">
        <v>1992036</v>
      </c>
      <c r="AL2527" s="9"/>
      <c r="AM2527" s="9"/>
      <c r="AN2527" s="12"/>
      <c r="AO2527" s="12"/>
      <c r="AP2527" s="9"/>
      <c r="AQ2527" s="9"/>
      <c r="AR2527" s="12"/>
      <c r="AS2527" s="12"/>
      <c r="AT2527" s="9"/>
      <c r="AU2527" s="9"/>
      <c r="AV2527" s="12"/>
      <c r="AW2527" s="12"/>
      <c r="AX2527" s="9"/>
      <c r="AY2527" s="9"/>
      <c r="AZ2527" s="12"/>
      <c r="BA2527" s="12"/>
      <c r="BB2527" s="9"/>
      <c r="BC2527" s="9"/>
      <c r="BD2527" s="9"/>
      <c r="BE2527" s="9"/>
      <c r="BF2527" s="9"/>
      <c r="BG2527" s="9"/>
      <c r="BH2527" s="9"/>
      <c r="BI2527" s="9"/>
      <c r="BJ2527" s="9"/>
      <c r="BK2527" s="9"/>
      <c r="BL2527" s="9"/>
      <c r="BM2527" s="9"/>
      <c r="BN2527" s="9"/>
      <c r="BO2527" s="9"/>
      <c r="BP2527" s="9"/>
      <c r="BQ2527" s="9"/>
      <c r="BT2527" s="9"/>
      <c r="BU2527" s="9"/>
      <c r="BX2527" s="9"/>
      <c r="BY2527" s="9"/>
      <c r="CB2527" s="9"/>
      <c r="CC2527" s="9"/>
      <c r="CF2527" s="9"/>
      <c r="CG2527" s="9"/>
      <c r="CJ2527" s="9"/>
      <c r="CK2527" s="9"/>
      <c r="CN2527" s="9"/>
      <c r="CO2527" s="9"/>
      <c r="CR2527" s="9"/>
      <c r="CS2527" s="9"/>
      <c r="CV2527" s="9"/>
      <c r="CW2527" s="9"/>
      <c r="CX2527" s="9"/>
      <c r="CY2527" s="9"/>
      <c r="CZ2527" s="9"/>
      <c r="DA2527" s="9"/>
      <c r="DB2527" s="9"/>
      <c r="DC2527" s="9"/>
      <c r="DD2527" s="9"/>
      <c r="DE2527" s="9"/>
      <c r="DF2527" s="9"/>
      <c r="DG2527" s="9"/>
      <c r="DH2527" s="9"/>
      <c r="DI2527" s="9"/>
      <c r="DJ2527" s="9"/>
      <c r="DK2527" s="9"/>
      <c r="DL2527" s="9"/>
      <c r="DM2527" s="9"/>
      <c r="DN2527" s="9"/>
      <c r="DO2527" s="9"/>
      <c r="DP2527" s="9"/>
      <c r="DQ2527" s="9"/>
      <c r="DR2527" s="9"/>
      <c r="DS2527" s="9"/>
      <c r="DT2527" s="9"/>
      <c r="DU2527" s="9"/>
      <c r="DV2527" s="9"/>
      <c r="DW2527" s="9"/>
      <c r="DX2527" s="9"/>
      <c r="DY2527" s="9"/>
    </row>
    <row r="2528" spans="1:131" ht="19.5" customHeight="1" x14ac:dyDescent="0.25">
      <c r="A2528" s="9">
        <v>1758</v>
      </c>
      <c r="B2528" s="10" t="s">
        <v>5115</v>
      </c>
      <c r="C2528" s="9" t="s">
        <v>5116</v>
      </c>
      <c r="E2528" s="9" t="s">
        <v>5117</v>
      </c>
      <c r="F2528" s="9" t="s">
        <v>4850</v>
      </c>
      <c r="H2528" s="9" t="s">
        <v>202</v>
      </c>
      <c r="I2528" s="9" t="s">
        <v>78</v>
      </c>
      <c r="J2528" s="129">
        <v>42736</v>
      </c>
      <c r="K2528" s="129">
        <v>42767</v>
      </c>
      <c r="L2528" s="129">
        <v>43131</v>
      </c>
      <c r="M2528" s="9" t="s">
        <v>20</v>
      </c>
      <c r="O2528" s="9">
        <v>30</v>
      </c>
      <c r="Q2528" s="9" t="s">
        <v>54</v>
      </c>
      <c r="R2528" s="13">
        <v>16000000</v>
      </c>
      <c r="S2528" s="13">
        <v>15369600</v>
      </c>
      <c r="T2528" s="13">
        <v>15369600</v>
      </c>
      <c r="U2528" s="13">
        <v>3842400</v>
      </c>
      <c r="AF2528" s="51">
        <f t="shared" si="34"/>
        <v>0</v>
      </c>
      <c r="AG2528" s="45">
        <v>12000000</v>
      </c>
      <c r="AH2528" s="11">
        <v>42767</v>
      </c>
      <c r="AI2528" s="11">
        <v>43496</v>
      </c>
      <c r="AJ2528" s="13">
        <v>15212710</v>
      </c>
      <c r="AK2528" s="13">
        <v>3803178</v>
      </c>
      <c r="AL2528" s="9"/>
      <c r="AM2528" s="9"/>
      <c r="AN2528" s="12"/>
      <c r="AO2528" s="12"/>
      <c r="AP2528" s="9"/>
      <c r="AQ2528" s="9"/>
      <c r="AR2528" s="12"/>
      <c r="AS2528" s="12"/>
      <c r="AT2528" s="9"/>
      <c r="AU2528" s="9"/>
      <c r="AV2528" s="12"/>
      <c r="AW2528" s="12"/>
      <c r="AX2528" s="9"/>
      <c r="AY2528" s="9"/>
      <c r="AZ2528" s="12"/>
      <c r="BA2528" s="12"/>
      <c r="BB2528" s="9"/>
      <c r="BC2528" s="9"/>
      <c r="BD2528" s="9"/>
      <c r="BE2528" s="9"/>
      <c r="BF2528" s="9"/>
      <c r="BG2528" s="9"/>
      <c r="BH2528" s="9"/>
      <c r="BI2528" s="9"/>
      <c r="BJ2528" s="9"/>
      <c r="BK2528" s="9"/>
      <c r="BL2528" s="9"/>
      <c r="BM2528" s="9"/>
      <c r="BN2528" s="9"/>
      <c r="BO2528" s="9"/>
      <c r="BP2528" s="9"/>
      <c r="BQ2528" s="9"/>
      <c r="BT2528" s="9"/>
      <c r="BU2528" s="9"/>
      <c r="BX2528" s="9"/>
      <c r="BY2528" s="9"/>
      <c r="CB2528" s="9"/>
      <c r="CC2528" s="9"/>
      <c r="CF2528" s="9"/>
      <c r="CG2528" s="9"/>
      <c r="CJ2528" s="9"/>
      <c r="CK2528" s="9"/>
      <c r="CN2528" s="9"/>
      <c r="CO2528" s="9"/>
      <c r="CR2528" s="9"/>
      <c r="CS2528" s="9"/>
      <c r="CV2528" s="9"/>
      <c r="CW2528" s="9"/>
      <c r="CX2528" s="9"/>
      <c r="CY2528" s="9"/>
      <c r="CZ2528" s="9"/>
      <c r="DA2528" s="9"/>
      <c r="DB2528" s="9"/>
      <c r="DC2528" s="9"/>
      <c r="DD2528" s="9"/>
      <c r="DE2528" s="9"/>
      <c r="DF2528" s="9"/>
      <c r="DG2528" s="9"/>
      <c r="DH2528" s="9"/>
      <c r="DI2528" s="9"/>
      <c r="DJ2528" s="9"/>
      <c r="DK2528" s="9"/>
      <c r="DL2528" s="9"/>
      <c r="DM2528" s="9"/>
      <c r="DN2528" s="9"/>
      <c r="DO2528" s="9"/>
      <c r="DP2528" s="9"/>
      <c r="DQ2528" s="9"/>
      <c r="DR2528" s="9"/>
      <c r="DS2528" s="9"/>
      <c r="DT2528" s="9"/>
      <c r="DU2528" s="9"/>
      <c r="DV2528" s="9"/>
      <c r="DW2528" s="9"/>
      <c r="DX2528" s="9"/>
      <c r="DY2528" s="9"/>
    </row>
    <row r="2529" spans="1:131" s="18" customFormat="1" ht="19.5" customHeight="1" x14ac:dyDescent="0.25">
      <c r="A2529" s="18">
        <v>1758</v>
      </c>
      <c r="B2529" s="17" t="s">
        <v>5115</v>
      </c>
      <c r="C2529" s="18" t="s">
        <v>5116</v>
      </c>
      <c r="D2529" s="19">
        <v>43542</v>
      </c>
      <c r="E2529" s="18" t="s">
        <v>5117</v>
      </c>
      <c r="G2529" s="19"/>
      <c r="J2529" s="130"/>
      <c r="K2529" s="130"/>
      <c r="L2529" s="130">
        <v>43496</v>
      </c>
      <c r="R2529" s="20"/>
      <c r="S2529" s="20"/>
      <c r="T2529" s="20"/>
      <c r="U2529" s="20"/>
      <c r="V2529" s="20"/>
      <c r="W2529" s="20"/>
      <c r="X2529" s="20"/>
      <c r="Y2529" s="20"/>
      <c r="Z2529" s="20"/>
      <c r="AA2529" s="20"/>
      <c r="AB2529" s="20"/>
      <c r="AC2529" s="20"/>
      <c r="AD2529" s="20"/>
      <c r="AE2529" s="20"/>
      <c r="AF2529" s="80"/>
      <c r="AG2529" s="46"/>
      <c r="AJ2529" s="96"/>
      <c r="AK2529" s="96"/>
      <c r="AN2529" s="96"/>
      <c r="AO2529" s="96"/>
      <c r="AR2529" s="96"/>
      <c r="AS2529" s="96"/>
      <c r="AV2529" s="96"/>
      <c r="AW2529" s="96"/>
      <c r="AZ2529" s="96"/>
      <c r="BA2529" s="96"/>
      <c r="CP2529" s="19"/>
      <c r="CQ2529" s="19"/>
      <c r="CT2529" s="19"/>
      <c r="CU2529" s="19"/>
      <c r="DZ2529" s="56"/>
      <c r="EA2529" s="57"/>
    </row>
    <row r="2530" spans="1:131" ht="19.5" customHeight="1" x14ac:dyDescent="0.25">
      <c r="A2530" s="9">
        <v>1759</v>
      </c>
      <c r="B2530" s="10" t="s">
        <v>5118</v>
      </c>
      <c r="C2530" s="9" t="s">
        <v>5119</v>
      </c>
      <c r="E2530" s="9" t="s">
        <v>4212</v>
      </c>
      <c r="F2530" s="9" t="s">
        <v>1274</v>
      </c>
      <c r="H2530" s="9" t="s">
        <v>202</v>
      </c>
      <c r="I2530" s="9" t="s">
        <v>25</v>
      </c>
      <c r="J2530" s="129">
        <v>42810</v>
      </c>
      <c r="K2530" s="129">
        <v>42695</v>
      </c>
      <c r="L2530" s="129">
        <v>43266</v>
      </c>
      <c r="M2530" s="9" t="s">
        <v>20</v>
      </c>
      <c r="O2530" s="9">
        <v>30</v>
      </c>
      <c r="Q2530" s="9" t="s">
        <v>54</v>
      </c>
      <c r="R2530" s="13">
        <v>13000000</v>
      </c>
      <c r="S2530" s="13">
        <v>13000000</v>
      </c>
      <c r="T2530" s="13">
        <v>13000000</v>
      </c>
      <c r="U2530" s="13">
        <v>3250000</v>
      </c>
      <c r="AF2530" s="51">
        <f t="shared" si="34"/>
        <v>0</v>
      </c>
      <c r="AG2530" s="45">
        <v>8500000</v>
      </c>
      <c r="AH2530" s="11">
        <v>42782</v>
      </c>
      <c r="AI2530" s="11">
        <v>43344</v>
      </c>
      <c r="AJ2530" s="12">
        <v>13000000</v>
      </c>
      <c r="AK2530" s="12">
        <v>3250000</v>
      </c>
      <c r="AL2530" s="9"/>
      <c r="AM2530" s="9"/>
      <c r="AN2530" s="12"/>
      <c r="AO2530" s="12"/>
      <c r="AP2530" s="9"/>
      <c r="AQ2530" s="9"/>
      <c r="AR2530" s="12"/>
      <c r="AS2530" s="12"/>
      <c r="AT2530" s="9"/>
      <c r="AU2530" s="9"/>
      <c r="AV2530" s="12"/>
      <c r="AW2530" s="12"/>
      <c r="AX2530" s="9"/>
      <c r="AY2530" s="9"/>
      <c r="AZ2530" s="12"/>
      <c r="BA2530" s="12"/>
      <c r="BB2530" s="9"/>
      <c r="BC2530" s="9"/>
      <c r="BD2530" s="9"/>
      <c r="BE2530" s="9"/>
      <c r="BF2530" s="9"/>
      <c r="BG2530" s="9"/>
      <c r="BH2530" s="9"/>
      <c r="BI2530" s="9"/>
      <c r="BJ2530" s="9"/>
      <c r="BK2530" s="9"/>
      <c r="BL2530" s="9"/>
      <c r="BM2530" s="9"/>
      <c r="BN2530" s="9"/>
      <c r="BO2530" s="9"/>
      <c r="BP2530" s="9"/>
      <c r="BQ2530" s="9"/>
      <c r="BT2530" s="9"/>
      <c r="BU2530" s="9"/>
      <c r="BX2530" s="9"/>
      <c r="BY2530" s="9"/>
      <c r="CB2530" s="9"/>
      <c r="CC2530" s="9"/>
      <c r="CF2530" s="9"/>
      <c r="CG2530" s="9"/>
      <c r="CJ2530" s="9"/>
      <c r="CK2530" s="9"/>
      <c r="CN2530" s="9"/>
      <c r="CO2530" s="9"/>
      <c r="CR2530" s="9"/>
      <c r="CS2530" s="9"/>
      <c r="CV2530" s="9"/>
      <c r="CW2530" s="9"/>
      <c r="CX2530" s="9"/>
      <c r="CY2530" s="9"/>
      <c r="CZ2530" s="9"/>
      <c r="DA2530" s="9"/>
      <c r="DB2530" s="9"/>
      <c r="DC2530" s="9"/>
      <c r="DD2530" s="9"/>
      <c r="DE2530" s="9"/>
      <c r="DF2530" s="9"/>
      <c r="DG2530" s="9"/>
      <c r="DH2530" s="9"/>
      <c r="DI2530" s="9"/>
      <c r="DJ2530" s="9"/>
      <c r="DK2530" s="9"/>
      <c r="DL2530" s="9"/>
      <c r="DM2530" s="9"/>
      <c r="DN2530" s="9"/>
      <c r="DO2530" s="9"/>
      <c r="DP2530" s="9"/>
      <c r="DQ2530" s="9"/>
      <c r="DR2530" s="9"/>
      <c r="DS2530" s="9"/>
      <c r="DT2530" s="9"/>
      <c r="DU2530" s="9"/>
      <c r="DV2530" s="9"/>
      <c r="DW2530" s="9"/>
      <c r="DX2530" s="9"/>
      <c r="DY2530" s="9"/>
      <c r="DZ2530" s="56"/>
      <c r="EA2530" s="57"/>
    </row>
    <row r="2531" spans="1:131" s="18" customFormat="1" ht="19.5" customHeight="1" x14ac:dyDescent="0.25">
      <c r="A2531" s="18">
        <v>1759</v>
      </c>
      <c r="B2531" s="17" t="s">
        <v>5118</v>
      </c>
      <c r="C2531" s="18" t="s">
        <v>5119</v>
      </c>
      <c r="D2531" s="19">
        <v>43224</v>
      </c>
      <c r="G2531" s="19"/>
      <c r="J2531" s="130"/>
      <c r="K2531" s="130"/>
      <c r="L2531" s="130">
        <v>43344</v>
      </c>
      <c r="R2531" s="20"/>
      <c r="S2531" s="20"/>
      <c r="T2531" s="20"/>
      <c r="U2531" s="20"/>
      <c r="V2531" s="20"/>
      <c r="W2531" s="20"/>
      <c r="X2531" s="20"/>
      <c r="Y2531" s="20"/>
      <c r="Z2531" s="20"/>
      <c r="AA2531" s="20"/>
      <c r="AB2531" s="20"/>
      <c r="AC2531" s="20"/>
      <c r="AD2531" s="20"/>
      <c r="AE2531" s="20"/>
      <c r="AF2531" s="80"/>
      <c r="AG2531" s="46"/>
      <c r="AJ2531" s="96"/>
      <c r="AK2531" s="96"/>
      <c r="AN2531" s="96"/>
      <c r="AO2531" s="96"/>
      <c r="AR2531" s="96"/>
      <c r="AS2531" s="96"/>
      <c r="AV2531" s="96"/>
      <c r="AW2531" s="96"/>
      <c r="AZ2531" s="96"/>
      <c r="BA2531" s="96"/>
      <c r="CP2531" s="19"/>
      <c r="CQ2531" s="19"/>
      <c r="CT2531" s="19"/>
      <c r="CU2531" s="19"/>
      <c r="DZ2531" s="54"/>
      <c r="EA2531" s="55"/>
    </row>
    <row r="2532" spans="1:131" ht="19.5" customHeight="1" x14ac:dyDescent="0.25">
      <c r="A2532" s="9">
        <v>1760</v>
      </c>
      <c r="B2532" s="10" t="s">
        <v>5120</v>
      </c>
      <c r="C2532" s="9" t="s">
        <v>5121</v>
      </c>
      <c r="E2532" s="9" t="s">
        <v>265</v>
      </c>
      <c r="F2532" s="9" t="s">
        <v>266</v>
      </c>
      <c r="H2532" s="9" t="s">
        <v>202</v>
      </c>
      <c r="I2532" s="9" t="s">
        <v>25</v>
      </c>
      <c r="J2532" s="129">
        <v>42804</v>
      </c>
      <c r="K2532" s="129">
        <v>42696</v>
      </c>
      <c r="L2532" s="129">
        <v>43268</v>
      </c>
      <c r="M2532" s="9" t="s">
        <v>20</v>
      </c>
      <c r="O2532" s="9">
        <v>29</v>
      </c>
      <c r="Q2532" s="9" t="s">
        <v>54</v>
      </c>
      <c r="R2532" s="13">
        <v>10670000</v>
      </c>
      <c r="S2532" s="13">
        <v>10670000</v>
      </c>
      <c r="T2532" s="13">
        <v>10670000</v>
      </c>
      <c r="U2532" s="13">
        <v>2667500</v>
      </c>
      <c r="AF2532" s="51">
        <f t="shared" si="34"/>
        <v>0</v>
      </c>
      <c r="AG2532" s="45">
        <v>6500000</v>
      </c>
      <c r="AH2532" s="9"/>
      <c r="AI2532" s="9"/>
      <c r="AJ2532" s="12"/>
      <c r="AK2532" s="12"/>
      <c r="AL2532" s="9"/>
      <c r="AM2532" s="9"/>
      <c r="AN2532" s="12"/>
      <c r="AO2532" s="12"/>
      <c r="AP2532" s="9"/>
      <c r="AQ2532" s="9"/>
      <c r="AR2532" s="12"/>
      <c r="AS2532" s="12"/>
      <c r="AT2532" s="9"/>
      <c r="AU2532" s="9"/>
      <c r="AV2532" s="12"/>
      <c r="AW2532" s="12"/>
      <c r="AX2532" s="9"/>
      <c r="AY2532" s="9"/>
      <c r="AZ2532" s="12"/>
      <c r="BA2532" s="12"/>
      <c r="BB2532" s="9"/>
      <c r="BC2532" s="9"/>
      <c r="BD2532" s="9"/>
      <c r="BE2532" s="9"/>
      <c r="BF2532" s="9"/>
      <c r="BG2532" s="9"/>
      <c r="BH2532" s="9"/>
      <c r="BI2532" s="9"/>
      <c r="BJ2532" s="9"/>
      <c r="BK2532" s="9"/>
      <c r="BL2532" s="9"/>
      <c r="BM2532" s="9"/>
      <c r="BN2532" s="9"/>
      <c r="BO2532" s="9"/>
      <c r="BP2532" s="9"/>
      <c r="BQ2532" s="9"/>
      <c r="BT2532" s="9"/>
      <c r="BU2532" s="9"/>
      <c r="BX2532" s="9"/>
      <c r="BY2532" s="9"/>
      <c r="CB2532" s="9"/>
      <c r="CC2532" s="9"/>
      <c r="CF2532" s="9"/>
      <c r="CG2532" s="9"/>
      <c r="CJ2532" s="9"/>
      <c r="CK2532" s="9"/>
      <c r="CN2532" s="9"/>
      <c r="CO2532" s="9"/>
      <c r="CR2532" s="9"/>
      <c r="CS2532" s="9"/>
      <c r="CV2532" s="9"/>
      <c r="CW2532" s="9"/>
      <c r="CX2532" s="9"/>
      <c r="CY2532" s="9"/>
      <c r="CZ2532" s="9"/>
      <c r="DA2532" s="9"/>
      <c r="DB2532" s="9"/>
      <c r="DC2532" s="9"/>
      <c r="DD2532" s="9"/>
      <c r="DE2532" s="9"/>
      <c r="DF2532" s="9"/>
      <c r="DG2532" s="9"/>
      <c r="DH2532" s="9"/>
      <c r="DI2532" s="9"/>
      <c r="DJ2532" s="9"/>
      <c r="DK2532" s="9"/>
      <c r="DL2532" s="9"/>
      <c r="DM2532" s="9"/>
      <c r="DN2532" s="9"/>
      <c r="DO2532" s="9"/>
      <c r="DP2532" s="9"/>
      <c r="DQ2532" s="9"/>
      <c r="DR2532" s="9"/>
      <c r="DS2532" s="9"/>
      <c r="DT2532" s="9"/>
      <c r="DU2532" s="9"/>
      <c r="DV2532" s="9"/>
      <c r="DW2532" s="9"/>
      <c r="DX2532" s="9"/>
      <c r="DY2532" s="9"/>
    </row>
    <row r="2533" spans="1:131" s="18" customFormat="1" ht="19.5" customHeight="1" x14ac:dyDescent="0.25">
      <c r="A2533" s="18">
        <v>1760</v>
      </c>
      <c r="B2533" s="17" t="s">
        <v>5120</v>
      </c>
      <c r="C2533" s="18" t="s">
        <v>5121</v>
      </c>
      <c r="D2533" s="19">
        <v>43194</v>
      </c>
      <c r="G2533" s="19"/>
      <c r="J2533" s="130"/>
      <c r="K2533" s="130"/>
      <c r="L2533" s="130">
        <v>43633</v>
      </c>
      <c r="R2533" s="20"/>
      <c r="S2533" s="20"/>
      <c r="T2533" s="20"/>
      <c r="U2533" s="20"/>
      <c r="V2533" s="20"/>
      <c r="W2533" s="20"/>
      <c r="X2533" s="20"/>
      <c r="Y2533" s="20"/>
      <c r="Z2533" s="20"/>
      <c r="AA2533" s="20"/>
      <c r="AB2533" s="20"/>
      <c r="AC2533" s="20"/>
      <c r="AD2533" s="20"/>
      <c r="AE2533" s="20"/>
      <c r="AF2533" s="80"/>
      <c r="AG2533" s="46"/>
      <c r="AJ2533" s="96"/>
      <c r="AK2533" s="96"/>
      <c r="AN2533" s="96"/>
      <c r="AO2533" s="96"/>
      <c r="AR2533" s="96"/>
      <c r="AS2533" s="96"/>
      <c r="AV2533" s="96"/>
      <c r="AW2533" s="96"/>
      <c r="AZ2533" s="96"/>
      <c r="BA2533" s="96"/>
      <c r="CP2533" s="19"/>
      <c r="CQ2533" s="19"/>
      <c r="CT2533" s="19"/>
      <c r="CU2533" s="19"/>
      <c r="DZ2533" s="54"/>
      <c r="EA2533" s="55"/>
    </row>
    <row r="2534" spans="1:131" ht="19.5" customHeight="1" x14ac:dyDescent="0.25">
      <c r="A2534" s="9">
        <v>1761</v>
      </c>
      <c r="B2534" s="10" t="s">
        <v>5122</v>
      </c>
      <c r="C2534" s="9" t="s">
        <v>5123</v>
      </c>
      <c r="E2534" s="9" t="s">
        <v>372</v>
      </c>
      <c r="F2534" s="9" t="s">
        <v>5099</v>
      </c>
      <c r="H2534" s="9" t="s">
        <v>202</v>
      </c>
      <c r="I2534" s="9" t="s">
        <v>28</v>
      </c>
      <c r="J2534" s="129">
        <v>42823</v>
      </c>
      <c r="K2534" s="129">
        <v>42544</v>
      </c>
      <c r="L2534" s="129">
        <v>42944</v>
      </c>
      <c r="M2534" s="9" t="s">
        <v>20</v>
      </c>
      <c r="O2534" s="9">
        <v>30</v>
      </c>
      <c r="Q2534" s="9" t="s">
        <v>54</v>
      </c>
      <c r="R2534" s="13">
        <v>15000000</v>
      </c>
      <c r="S2534" s="13">
        <v>15000000</v>
      </c>
      <c r="T2534" s="13">
        <v>15000000</v>
      </c>
      <c r="U2534" s="13">
        <v>3750000</v>
      </c>
      <c r="AF2534" s="51">
        <f t="shared" si="34"/>
        <v>0</v>
      </c>
      <c r="AG2534" s="45">
        <v>8000000</v>
      </c>
      <c r="AH2534" s="11">
        <v>42544</v>
      </c>
      <c r="AI2534" s="11">
        <v>43008</v>
      </c>
      <c r="AJ2534" s="13">
        <v>19671729</v>
      </c>
      <c r="AK2534" s="13">
        <v>4750000</v>
      </c>
      <c r="AL2534" s="9"/>
      <c r="AM2534" s="9"/>
      <c r="AN2534" s="12"/>
      <c r="AO2534" s="12"/>
      <c r="AP2534" s="9"/>
      <c r="AQ2534" s="9"/>
      <c r="AR2534" s="12"/>
      <c r="AS2534" s="12"/>
      <c r="AT2534" s="9"/>
      <c r="AU2534" s="9"/>
      <c r="AV2534" s="12"/>
      <c r="AW2534" s="12"/>
      <c r="AX2534" s="9"/>
      <c r="AY2534" s="9"/>
      <c r="AZ2534" s="12"/>
      <c r="BA2534" s="12"/>
      <c r="BB2534" s="9"/>
      <c r="BC2534" s="9"/>
      <c r="BD2534" s="9"/>
      <c r="BE2534" s="9"/>
      <c r="BF2534" s="9"/>
      <c r="BG2534" s="9"/>
      <c r="BH2534" s="9"/>
      <c r="BI2534" s="9"/>
      <c r="BJ2534" s="9"/>
      <c r="BK2534" s="9"/>
      <c r="BL2534" s="9"/>
      <c r="BM2534" s="9"/>
      <c r="BN2534" s="9"/>
      <c r="BO2534" s="9"/>
      <c r="BP2534" s="9"/>
      <c r="BQ2534" s="9"/>
      <c r="BT2534" s="9"/>
      <c r="BU2534" s="9"/>
      <c r="BX2534" s="9"/>
      <c r="BY2534" s="9"/>
      <c r="CB2534" s="9"/>
      <c r="CC2534" s="9"/>
      <c r="CF2534" s="9"/>
      <c r="CG2534" s="9"/>
      <c r="CJ2534" s="9"/>
      <c r="CK2534" s="9"/>
      <c r="CN2534" s="9"/>
      <c r="CO2534" s="9"/>
      <c r="CR2534" s="9"/>
      <c r="CS2534" s="9"/>
      <c r="CV2534" s="9"/>
      <c r="CW2534" s="9"/>
      <c r="CX2534" s="9"/>
      <c r="CY2534" s="9"/>
      <c r="CZ2534" s="9"/>
      <c r="DA2534" s="9"/>
      <c r="DB2534" s="9"/>
      <c r="DC2534" s="9"/>
      <c r="DD2534" s="9"/>
      <c r="DE2534" s="9"/>
      <c r="DF2534" s="9"/>
      <c r="DG2534" s="9"/>
      <c r="DH2534" s="9"/>
      <c r="DI2534" s="9"/>
      <c r="DJ2534" s="9"/>
      <c r="DK2534" s="9"/>
      <c r="DL2534" s="9"/>
      <c r="DM2534" s="9"/>
      <c r="DN2534" s="9"/>
      <c r="DO2534" s="9"/>
      <c r="DP2534" s="9"/>
      <c r="DQ2534" s="9"/>
      <c r="DR2534" s="9"/>
      <c r="DS2534" s="9"/>
      <c r="DT2534" s="9"/>
      <c r="DU2534" s="9"/>
      <c r="DV2534" s="9"/>
      <c r="DW2534" s="9"/>
      <c r="DX2534" s="9"/>
      <c r="DY2534" s="9"/>
      <c r="DZ2534" s="56"/>
      <c r="EA2534" s="57"/>
    </row>
    <row r="2535" spans="1:131" s="18" customFormat="1" ht="19.5" customHeight="1" x14ac:dyDescent="0.25">
      <c r="A2535" s="18">
        <v>1761</v>
      </c>
      <c r="B2535" s="17" t="s">
        <v>5122</v>
      </c>
      <c r="C2535" s="18" t="s">
        <v>5123</v>
      </c>
      <c r="D2535" s="19">
        <v>43003</v>
      </c>
      <c r="G2535" s="19"/>
      <c r="J2535" s="130"/>
      <c r="K2535" s="130"/>
      <c r="L2535" s="130">
        <v>43008</v>
      </c>
      <c r="R2535" s="20"/>
      <c r="S2535" s="20">
        <v>19000000</v>
      </c>
      <c r="T2535" s="20">
        <v>19000000</v>
      </c>
      <c r="U2535" s="20">
        <v>4750000</v>
      </c>
      <c r="V2535" s="20"/>
      <c r="W2535" s="20"/>
      <c r="X2535" s="20"/>
      <c r="Y2535" s="20"/>
      <c r="Z2535" s="20">
        <v>3500000</v>
      </c>
      <c r="AA2535" s="20"/>
      <c r="AB2535" s="20"/>
      <c r="AC2535" s="20"/>
      <c r="AD2535" s="20"/>
      <c r="AE2535" s="20"/>
      <c r="AF2535" s="51">
        <f t="shared" si="34"/>
        <v>3500000</v>
      </c>
      <c r="AG2535" s="46"/>
      <c r="AJ2535" s="96"/>
      <c r="AK2535" s="96"/>
      <c r="AN2535" s="96"/>
      <c r="AO2535" s="96"/>
      <c r="AR2535" s="96"/>
      <c r="AS2535" s="96"/>
      <c r="AV2535" s="96"/>
      <c r="AW2535" s="96"/>
      <c r="AZ2535" s="96"/>
      <c r="BA2535" s="96"/>
      <c r="CP2535" s="19"/>
      <c r="CQ2535" s="19"/>
      <c r="CT2535" s="19"/>
      <c r="CU2535" s="19"/>
      <c r="DZ2535" s="56"/>
      <c r="EA2535" s="57"/>
    </row>
    <row r="2536" spans="1:131" ht="19.5" customHeight="1" x14ac:dyDescent="0.25">
      <c r="A2536" s="9">
        <v>1762</v>
      </c>
      <c r="B2536" s="10" t="s">
        <v>5126</v>
      </c>
      <c r="C2536" s="9" t="s">
        <v>7876</v>
      </c>
      <c r="E2536" s="9" t="s">
        <v>4200</v>
      </c>
      <c r="F2536" s="9" t="s">
        <v>4201</v>
      </c>
      <c r="H2536" s="9" t="s">
        <v>202</v>
      </c>
      <c r="I2536" s="9" t="s">
        <v>97</v>
      </c>
      <c r="J2536" s="129">
        <v>42786</v>
      </c>
      <c r="K2536" s="129">
        <v>42682</v>
      </c>
      <c r="L2536" s="129">
        <v>43079</v>
      </c>
      <c r="O2536" s="9">
        <v>28</v>
      </c>
      <c r="Q2536" s="9" t="s">
        <v>54</v>
      </c>
      <c r="R2536" s="13">
        <v>9200000</v>
      </c>
      <c r="S2536" s="13">
        <v>9200000</v>
      </c>
      <c r="T2536" s="13">
        <v>9200000</v>
      </c>
      <c r="U2536" s="13">
        <v>2300000</v>
      </c>
      <c r="AF2536" s="51">
        <f t="shared" si="34"/>
        <v>0</v>
      </c>
      <c r="AG2536" s="45">
        <v>6900000</v>
      </c>
      <c r="AH2536" s="11">
        <v>42682</v>
      </c>
      <c r="AI2536" s="11">
        <v>43444</v>
      </c>
      <c r="AJ2536" s="13">
        <v>9143000</v>
      </c>
      <c r="AK2536" s="13">
        <v>2285750</v>
      </c>
      <c r="AL2536" s="9"/>
      <c r="AM2536" s="9"/>
      <c r="AN2536" s="12"/>
      <c r="AO2536" s="12"/>
      <c r="AP2536" s="9"/>
      <c r="AQ2536" s="9"/>
      <c r="AR2536" s="12"/>
      <c r="AS2536" s="12"/>
      <c r="AT2536" s="9"/>
      <c r="AU2536" s="9"/>
      <c r="AV2536" s="12"/>
      <c r="AW2536" s="12"/>
      <c r="AX2536" s="9"/>
      <c r="AY2536" s="9"/>
      <c r="AZ2536" s="12"/>
      <c r="BA2536" s="12"/>
      <c r="BB2536" s="9"/>
      <c r="BC2536" s="9"/>
      <c r="BD2536" s="9"/>
      <c r="BE2536" s="9"/>
      <c r="BF2536" s="9"/>
      <c r="BG2536" s="9"/>
      <c r="BH2536" s="9"/>
      <c r="BI2536" s="9"/>
      <c r="BJ2536" s="9"/>
      <c r="BK2536" s="9"/>
      <c r="BL2536" s="9"/>
      <c r="BM2536" s="9"/>
      <c r="BN2536" s="9"/>
      <c r="BO2536" s="9"/>
      <c r="BP2536" s="9"/>
      <c r="BQ2536" s="9"/>
      <c r="BT2536" s="9"/>
      <c r="BU2536" s="9"/>
      <c r="BX2536" s="9"/>
      <c r="BY2536" s="9"/>
      <c r="CB2536" s="9"/>
      <c r="CC2536" s="9"/>
      <c r="CF2536" s="9"/>
      <c r="CG2536" s="9"/>
      <c r="CJ2536" s="9"/>
      <c r="CK2536" s="9"/>
      <c r="CN2536" s="9"/>
      <c r="CO2536" s="9"/>
      <c r="CR2536" s="9"/>
      <c r="CS2536" s="9"/>
      <c r="CV2536" s="9"/>
      <c r="CW2536" s="9"/>
      <c r="CX2536" s="9"/>
      <c r="CY2536" s="9"/>
      <c r="CZ2536" s="9"/>
      <c r="DA2536" s="9"/>
      <c r="DB2536" s="9"/>
      <c r="DC2536" s="9"/>
      <c r="DD2536" s="9"/>
      <c r="DE2536" s="9"/>
      <c r="DF2536" s="9"/>
      <c r="DG2536" s="9"/>
      <c r="DH2536" s="9"/>
      <c r="DI2536" s="9"/>
      <c r="DJ2536" s="9"/>
      <c r="DK2536" s="9"/>
      <c r="DL2536" s="9"/>
      <c r="DM2536" s="9"/>
      <c r="DN2536" s="9"/>
      <c r="DO2536" s="9"/>
      <c r="DP2536" s="9"/>
      <c r="DQ2536" s="9"/>
      <c r="DR2536" s="9"/>
      <c r="DS2536" s="9"/>
      <c r="DT2536" s="9"/>
      <c r="DU2536" s="9"/>
      <c r="DV2536" s="9"/>
      <c r="DW2536" s="9"/>
      <c r="DX2536" s="9"/>
      <c r="DY2536" s="9"/>
    </row>
    <row r="2537" spans="1:131" s="18" customFormat="1" ht="19.5" customHeight="1" x14ac:dyDescent="0.25">
      <c r="A2537" s="18">
        <v>1762</v>
      </c>
      <c r="B2537" s="17" t="s">
        <v>5126</v>
      </c>
      <c r="C2537" s="18" t="s">
        <v>7876</v>
      </c>
      <c r="D2537" s="19">
        <v>43088</v>
      </c>
      <c r="G2537" s="19"/>
      <c r="J2537" s="130"/>
      <c r="K2537" s="130"/>
      <c r="L2537" s="130">
        <v>43322</v>
      </c>
      <c r="R2537" s="20"/>
      <c r="S2537" s="20"/>
      <c r="T2537" s="20"/>
      <c r="U2537" s="20"/>
      <c r="V2537" s="20"/>
      <c r="W2537" s="20"/>
      <c r="X2537" s="20"/>
      <c r="Y2537" s="20"/>
      <c r="Z2537" s="20"/>
      <c r="AA2537" s="20"/>
      <c r="AB2537" s="20"/>
      <c r="AC2537" s="20"/>
      <c r="AD2537" s="20"/>
      <c r="AE2537" s="20"/>
      <c r="AF2537" s="80"/>
      <c r="AG2537" s="46"/>
      <c r="AJ2537" s="96"/>
      <c r="AK2537" s="96"/>
      <c r="AN2537" s="96"/>
      <c r="AO2537" s="96"/>
      <c r="AR2537" s="96"/>
      <c r="AS2537" s="96"/>
      <c r="AV2537" s="96"/>
      <c r="AW2537" s="96"/>
      <c r="AZ2537" s="96"/>
      <c r="BA2537" s="96"/>
      <c r="CP2537" s="19"/>
      <c r="CQ2537" s="19"/>
      <c r="CT2537" s="19"/>
      <c r="CU2537" s="19"/>
      <c r="DZ2537" s="56"/>
      <c r="EA2537" s="57"/>
    </row>
    <row r="2538" spans="1:131" s="18" customFormat="1" ht="19.5" customHeight="1" x14ac:dyDescent="0.25">
      <c r="A2538" s="18">
        <v>1762</v>
      </c>
      <c r="B2538" s="17" t="s">
        <v>5126</v>
      </c>
      <c r="C2538" s="18" t="s">
        <v>7876</v>
      </c>
      <c r="D2538" s="19">
        <v>43326</v>
      </c>
      <c r="G2538" s="19"/>
      <c r="J2538" s="130"/>
      <c r="K2538" s="130"/>
      <c r="L2538" s="130">
        <v>43444</v>
      </c>
      <c r="R2538" s="20"/>
      <c r="S2538" s="20"/>
      <c r="T2538" s="20"/>
      <c r="U2538" s="20"/>
      <c r="V2538" s="20"/>
      <c r="W2538" s="20"/>
      <c r="X2538" s="20"/>
      <c r="Y2538" s="20"/>
      <c r="Z2538" s="20"/>
      <c r="AA2538" s="20"/>
      <c r="AB2538" s="20"/>
      <c r="AC2538" s="20"/>
      <c r="AD2538" s="20"/>
      <c r="AE2538" s="20"/>
      <c r="AF2538" s="80"/>
      <c r="AG2538" s="46"/>
      <c r="AJ2538" s="96"/>
      <c r="AK2538" s="96"/>
      <c r="AN2538" s="96"/>
      <c r="AO2538" s="96"/>
      <c r="AR2538" s="96"/>
      <c r="AS2538" s="96"/>
      <c r="AV2538" s="96"/>
      <c r="AW2538" s="96"/>
      <c r="AZ2538" s="96"/>
      <c r="BA2538" s="96"/>
      <c r="CP2538" s="19"/>
      <c r="CQ2538" s="19"/>
      <c r="CT2538" s="19"/>
      <c r="CU2538" s="19"/>
      <c r="DZ2538" s="56"/>
      <c r="EA2538" s="57"/>
    </row>
    <row r="2539" spans="1:131" ht="19.5" customHeight="1" x14ac:dyDescent="0.25">
      <c r="A2539" s="9">
        <v>1763</v>
      </c>
      <c r="B2539" s="10" t="s">
        <v>5127</v>
      </c>
      <c r="C2539" s="9" t="s">
        <v>5128</v>
      </c>
      <c r="E2539" s="9" t="s">
        <v>4032</v>
      </c>
      <c r="F2539" s="9" t="s">
        <v>215</v>
      </c>
      <c r="H2539" s="9" t="s">
        <v>202</v>
      </c>
      <c r="I2539" s="9" t="s">
        <v>25</v>
      </c>
      <c r="J2539" s="129">
        <v>42795</v>
      </c>
      <c r="K2539" s="129">
        <v>42767</v>
      </c>
      <c r="L2539" s="129">
        <v>43266</v>
      </c>
      <c r="O2539" s="9">
        <v>29</v>
      </c>
      <c r="Q2539" s="9" t="s">
        <v>54</v>
      </c>
      <c r="S2539" s="13">
        <v>10600000</v>
      </c>
      <c r="T2539" s="13">
        <v>10600000</v>
      </c>
      <c r="U2539" s="13">
        <v>2650000</v>
      </c>
      <c r="AF2539" s="51">
        <f t="shared" si="34"/>
        <v>0</v>
      </c>
      <c r="AG2539" s="45">
        <v>7950000</v>
      </c>
      <c r="AH2539" s="9"/>
      <c r="AI2539" s="9"/>
      <c r="AJ2539" s="12"/>
      <c r="AK2539" s="12"/>
      <c r="AL2539" s="9"/>
      <c r="AM2539" s="9"/>
      <c r="AN2539" s="12"/>
      <c r="AO2539" s="12"/>
      <c r="AP2539" s="9"/>
      <c r="AQ2539" s="9"/>
      <c r="AR2539" s="12"/>
      <c r="AS2539" s="12"/>
      <c r="AT2539" s="9"/>
      <c r="AU2539" s="9"/>
      <c r="AV2539" s="12"/>
      <c r="AW2539" s="12"/>
      <c r="AX2539" s="9"/>
      <c r="AY2539" s="9"/>
      <c r="AZ2539" s="12"/>
      <c r="BA2539" s="12"/>
      <c r="BB2539" s="9"/>
      <c r="BC2539" s="9"/>
      <c r="BD2539" s="9"/>
      <c r="BE2539" s="9"/>
      <c r="BF2539" s="9"/>
      <c r="BG2539" s="9"/>
      <c r="BH2539" s="9"/>
      <c r="BI2539" s="9"/>
      <c r="BJ2539" s="9"/>
      <c r="BK2539" s="9"/>
      <c r="BL2539" s="9"/>
      <c r="BM2539" s="9"/>
      <c r="BN2539" s="9"/>
      <c r="BO2539" s="9"/>
      <c r="BP2539" s="9"/>
      <c r="BQ2539" s="9"/>
      <c r="BT2539" s="9"/>
      <c r="BU2539" s="9"/>
      <c r="BX2539" s="9"/>
      <c r="BY2539" s="9"/>
      <c r="CB2539" s="9"/>
      <c r="CC2539" s="9"/>
      <c r="CF2539" s="9"/>
      <c r="CG2539" s="9"/>
      <c r="CJ2539" s="9"/>
      <c r="CK2539" s="9"/>
      <c r="CN2539" s="9"/>
      <c r="CO2539" s="9"/>
      <c r="CR2539" s="9"/>
      <c r="CS2539" s="9"/>
      <c r="CV2539" s="9"/>
      <c r="CW2539" s="9"/>
      <c r="CX2539" s="9"/>
      <c r="CY2539" s="9"/>
      <c r="CZ2539" s="9"/>
      <c r="DA2539" s="9"/>
      <c r="DB2539" s="9"/>
      <c r="DC2539" s="9"/>
      <c r="DD2539" s="9"/>
      <c r="DE2539" s="9"/>
      <c r="DF2539" s="9"/>
      <c r="DG2539" s="9"/>
      <c r="DH2539" s="9"/>
      <c r="DI2539" s="9"/>
      <c r="DJ2539" s="9"/>
      <c r="DK2539" s="9"/>
      <c r="DL2539" s="9"/>
      <c r="DM2539" s="9"/>
      <c r="DN2539" s="9"/>
      <c r="DO2539" s="9"/>
      <c r="DP2539" s="9"/>
      <c r="DQ2539" s="9"/>
      <c r="DR2539" s="9"/>
      <c r="DS2539" s="9"/>
      <c r="DT2539" s="9"/>
      <c r="DU2539" s="9"/>
      <c r="DV2539" s="9"/>
      <c r="DW2539" s="9"/>
      <c r="DX2539" s="9"/>
      <c r="DY2539" s="9"/>
      <c r="DZ2539" s="56"/>
      <c r="EA2539" s="57"/>
    </row>
    <row r="2540" spans="1:131" ht="19.5" customHeight="1" x14ac:dyDescent="0.25">
      <c r="A2540" s="9">
        <v>1764</v>
      </c>
      <c r="B2540" s="10" t="s">
        <v>5129</v>
      </c>
      <c r="C2540" s="9" t="s">
        <v>5130</v>
      </c>
      <c r="E2540" s="9" t="s">
        <v>4795</v>
      </c>
      <c r="F2540" s="9" t="s">
        <v>5131</v>
      </c>
      <c r="H2540" s="9" t="s">
        <v>202</v>
      </c>
      <c r="I2540" s="9" t="s">
        <v>97</v>
      </c>
      <c r="J2540" s="129">
        <v>42795</v>
      </c>
      <c r="K2540" s="129">
        <v>42767</v>
      </c>
      <c r="L2540" s="129">
        <v>43311</v>
      </c>
      <c r="O2540" s="9">
        <v>29</v>
      </c>
      <c r="Q2540" s="9" t="s">
        <v>54</v>
      </c>
      <c r="S2540" s="13">
        <v>13000000</v>
      </c>
      <c r="T2540" s="13">
        <v>13000000</v>
      </c>
      <c r="U2540" s="13">
        <v>3250000</v>
      </c>
      <c r="AF2540" s="51">
        <f t="shared" si="34"/>
        <v>0</v>
      </c>
      <c r="AG2540" s="45">
        <v>9750000</v>
      </c>
      <c r="AH2540" s="11">
        <v>42795</v>
      </c>
      <c r="AI2540" s="11">
        <v>43311</v>
      </c>
      <c r="AJ2540" s="13">
        <v>13000000</v>
      </c>
      <c r="AK2540" s="13">
        <v>3250000</v>
      </c>
      <c r="AL2540" s="9"/>
      <c r="AM2540" s="9"/>
      <c r="AN2540" s="12"/>
      <c r="AO2540" s="12"/>
      <c r="AP2540" s="9"/>
      <c r="AQ2540" s="9"/>
      <c r="AR2540" s="12"/>
      <c r="AS2540" s="12"/>
      <c r="AT2540" s="9"/>
      <c r="AU2540" s="9"/>
      <c r="AV2540" s="12"/>
      <c r="AW2540" s="12"/>
      <c r="AX2540" s="9"/>
      <c r="AY2540" s="9"/>
      <c r="AZ2540" s="12"/>
      <c r="BA2540" s="12"/>
      <c r="BB2540" s="9"/>
      <c r="BC2540" s="9"/>
      <c r="BD2540" s="9"/>
      <c r="BE2540" s="9"/>
      <c r="BF2540" s="9"/>
      <c r="BG2540" s="9"/>
      <c r="BH2540" s="9"/>
      <c r="BI2540" s="9"/>
      <c r="BJ2540" s="9"/>
      <c r="BK2540" s="9"/>
      <c r="BL2540" s="9"/>
      <c r="BM2540" s="9"/>
      <c r="BN2540" s="9"/>
      <c r="BO2540" s="9"/>
      <c r="BP2540" s="9"/>
      <c r="BQ2540" s="9"/>
      <c r="BT2540" s="9"/>
      <c r="BU2540" s="9"/>
      <c r="BX2540" s="9"/>
      <c r="BY2540" s="9"/>
      <c r="CB2540" s="9"/>
      <c r="CC2540" s="9"/>
      <c r="CF2540" s="9"/>
      <c r="CG2540" s="9"/>
      <c r="CJ2540" s="9"/>
      <c r="CK2540" s="9"/>
      <c r="CN2540" s="9"/>
      <c r="CO2540" s="9"/>
      <c r="CR2540" s="9"/>
      <c r="CS2540" s="9"/>
      <c r="CV2540" s="9"/>
      <c r="CW2540" s="9"/>
      <c r="CX2540" s="9"/>
      <c r="CY2540" s="9"/>
      <c r="CZ2540" s="9"/>
      <c r="DA2540" s="9"/>
      <c r="DB2540" s="9"/>
      <c r="DC2540" s="9"/>
      <c r="DD2540" s="9"/>
      <c r="DE2540" s="9"/>
      <c r="DF2540" s="9"/>
      <c r="DG2540" s="9"/>
      <c r="DH2540" s="9"/>
      <c r="DI2540" s="9"/>
      <c r="DJ2540" s="9"/>
      <c r="DK2540" s="9"/>
      <c r="DL2540" s="9"/>
      <c r="DM2540" s="9"/>
      <c r="DN2540" s="9"/>
      <c r="DO2540" s="9"/>
      <c r="DP2540" s="9"/>
      <c r="DQ2540" s="9"/>
      <c r="DR2540" s="9"/>
      <c r="DS2540" s="9"/>
      <c r="DT2540" s="9"/>
      <c r="DU2540" s="9"/>
      <c r="DV2540" s="9"/>
      <c r="DW2540" s="9"/>
      <c r="DX2540" s="9"/>
      <c r="DY2540" s="9"/>
    </row>
    <row r="2541" spans="1:131" ht="19.5" customHeight="1" x14ac:dyDescent="0.25">
      <c r="A2541" s="9">
        <v>1765</v>
      </c>
      <c r="B2541" s="10" t="s">
        <v>5132</v>
      </c>
      <c r="C2541" s="9" t="s">
        <v>5133</v>
      </c>
      <c r="E2541" s="9" t="s">
        <v>527</v>
      </c>
      <c r="F2541" s="9" t="s">
        <v>52</v>
      </c>
      <c r="H2541" s="9" t="s">
        <v>202</v>
      </c>
      <c r="I2541" s="9" t="s">
        <v>5134</v>
      </c>
      <c r="J2541" s="129">
        <v>42795</v>
      </c>
      <c r="K2541" s="129">
        <v>42736</v>
      </c>
      <c r="L2541" s="129">
        <v>42977</v>
      </c>
      <c r="O2541" s="9">
        <v>28</v>
      </c>
      <c r="Q2541" s="9" t="s">
        <v>54</v>
      </c>
      <c r="R2541" s="13">
        <v>8872000</v>
      </c>
      <c r="S2541" s="13">
        <v>8872000</v>
      </c>
      <c r="T2541" s="13">
        <v>8872000</v>
      </c>
      <c r="U2541" s="13">
        <v>2218000</v>
      </c>
      <c r="AF2541" s="51">
        <f t="shared" si="34"/>
        <v>0</v>
      </c>
      <c r="AH2541" s="11">
        <v>42736</v>
      </c>
      <c r="AI2541" s="11">
        <v>42977</v>
      </c>
      <c r="AJ2541" s="13">
        <v>8884477</v>
      </c>
      <c r="AK2541" s="13">
        <v>2218000</v>
      </c>
      <c r="AL2541" s="9"/>
      <c r="AM2541" s="9"/>
      <c r="AN2541" s="12"/>
      <c r="AO2541" s="12"/>
      <c r="AP2541" s="9"/>
      <c r="AQ2541" s="9"/>
      <c r="AR2541" s="12"/>
      <c r="AS2541" s="12"/>
      <c r="AT2541" s="9"/>
      <c r="AU2541" s="9"/>
      <c r="AV2541" s="12"/>
      <c r="AW2541" s="12"/>
      <c r="AX2541" s="9"/>
      <c r="AY2541" s="9"/>
      <c r="AZ2541" s="12"/>
      <c r="BA2541" s="12"/>
      <c r="BB2541" s="9"/>
      <c r="BC2541" s="9"/>
      <c r="BD2541" s="9"/>
      <c r="BE2541" s="9"/>
      <c r="BF2541" s="9"/>
      <c r="BG2541" s="9"/>
      <c r="BH2541" s="9"/>
      <c r="BI2541" s="9"/>
      <c r="BJ2541" s="9"/>
      <c r="BK2541" s="9"/>
      <c r="BL2541" s="9"/>
      <c r="BM2541" s="9"/>
      <c r="BN2541" s="9"/>
      <c r="BO2541" s="9"/>
      <c r="BP2541" s="9"/>
      <c r="BQ2541" s="9"/>
      <c r="BT2541" s="9"/>
      <c r="BU2541" s="9"/>
      <c r="BX2541" s="9"/>
      <c r="BY2541" s="9"/>
      <c r="CB2541" s="9"/>
      <c r="CC2541" s="9"/>
      <c r="CF2541" s="9"/>
      <c r="CG2541" s="9"/>
      <c r="CJ2541" s="9"/>
      <c r="CK2541" s="9"/>
      <c r="CN2541" s="9"/>
      <c r="CO2541" s="9"/>
      <c r="CR2541" s="9"/>
      <c r="CS2541" s="9"/>
      <c r="CV2541" s="9"/>
      <c r="CW2541" s="9"/>
      <c r="CX2541" s="9"/>
      <c r="CY2541" s="9"/>
      <c r="CZ2541" s="9"/>
      <c r="DA2541" s="9"/>
      <c r="DB2541" s="9"/>
      <c r="DC2541" s="9"/>
      <c r="DD2541" s="9"/>
      <c r="DE2541" s="9"/>
      <c r="DF2541" s="9"/>
      <c r="DG2541" s="9"/>
      <c r="DH2541" s="9"/>
      <c r="DI2541" s="9"/>
      <c r="DJ2541" s="9"/>
      <c r="DK2541" s="9"/>
      <c r="DL2541" s="9"/>
      <c r="DM2541" s="9"/>
      <c r="DN2541" s="9"/>
      <c r="DO2541" s="9"/>
      <c r="DP2541" s="9"/>
      <c r="DQ2541" s="9"/>
      <c r="DR2541" s="9"/>
      <c r="DS2541" s="9"/>
      <c r="DT2541" s="9"/>
      <c r="DU2541" s="9"/>
      <c r="DV2541" s="9"/>
      <c r="DW2541" s="9"/>
      <c r="DX2541" s="9"/>
      <c r="DY2541" s="9"/>
    </row>
    <row r="2542" spans="1:131" ht="19.5" customHeight="1" x14ac:dyDescent="0.25">
      <c r="A2542" s="9">
        <v>1766</v>
      </c>
      <c r="B2542" s="10" t="s">
        <v>5137</v>
      </c>
      <c r="C2542" s="9" t="s">
        <v>5138</v>
      </c>
      <c r="E2542" s="9" t="s">
        <v>5139</v>
      </c>
      <c r="F2542" s="9" t="s">
        <v>5140</v>
      </c>
      <c r="H2542" s="9" t="s">
        <v>906</v>
      </c>
      <c r="I2542" s="9" t="s">
        <v>25</v>
      </c>
      <c r="M2542" s="9" t="s">
        <v>20</v>
      </c>
      <c r="O2542" s="9">
        <v>27</v>
      </c>
      <c r="AF2542" s="51">
        <f t="shared" si="34"/>
        <v>0</v>
      </c>
      <c r="AH2542" s="9"/>
      <c r="AI2542" s="9"/>
      <c r="AJ2542" s="12"/>
      <c r="AK2542" s="12"/>
      <c r="AL2542" s="9"/>
      <c r="AM2542" s="9"/>
      <c r="AN2542" s="12"/>
      <c r="AO2542" s="12"/>
      <c r="AP2542" s="9"/>
      <c r="AQ2542" s="9"/>
      <c r="AR2542" s="12"/>
      <c r="AS2542" s="12"/>
      <c r="AT2542" s="9"/>
      <c r="AU2542" s="9"/>
      <c r="AV2542" s="12"/>
      <c r="AW2542" s="12"/>
      <c r="AX2542" s="9"/>
      <c r="AY2542" s="9"/>
      <c r="AZ2542" s="12"/>
      <c r="BA2542" s="12"/>
      <c r="BB2542" s="9"/>
      <c r="BC2542" s="9"/>
      <c r="BD2542" s="9"/>
      <c r="BE2542" s="9"/>
      <c r="BF2542" s="9"/>
      <c r="BG2542" s="9"/>
      <c r="BH2542" s="9"/>
      <c r="BI2542" s="9"/>
      <c r="BJ2542" s="9"/>
      <c r="BK2542" s="9"/>
      <c r="BL2542" s="9"/>
      <c r="BM2542" s="9"/>
      <c r="BN2542" s="9"/>
      <c r="BO2542" s="9"/>
      <c r="BP2542" s="9"/>
      <c r="BQ2542" s="9"/>
      <c r="BT2542" s="9"/>
      <c r="BU2542" s="9"/>
      <c r="BX2542" s="9"/>
      <c r="BY2542" s="9"/>
      <c r="CB2542" s="9"/>
      <c r="CC2542" s="9"/>
      <c r="CF2542" s="9"/>
      <c r="CG2542" s="9"/>
      <c r="CJ2542" s="9"/>
      <c r="CK2542" s="9"/>
      <c r="CN2542" s="9"/>
      <c r="CO2542" s="9"/>
      <c r="CR2542" s="9"/>
      <c r="CS2542" s="9"/>
      <c r="CV2542" s="9"/>
      <c r="CW2542" s="9"/>
      <c r="CX2542" s="9"/>
      <c r="CY2542" s="9"/>
      <c r="CZ2542" s="9"/>
      <c r="DA2542" s="9"/>
      <c r="DB2542" s="9"/>
      <c r="DC2542" s="9"/>
      <c r="DD2542" s="9"/>
      <c r="DE2542" s="9"/>
      <c r="DF2542" s="9"/>
      <c r="DG2542" s="9"/>
      <c r="DH2542" s="9"/>
      <c r="DI2542" s="9"/>
      <c r="DJ2542" s="9"/>
      <c r="DK2542" s="9"/>
      <c r="DL2542" s="9"/>
      <c r="DM2542" s="9"/>
      <c r="DN2542" s="9"/>
      <c r="DO2542" s="9"/>
      <c r="DP2542" s="9"/>
      <c r="DQ2542" s="9"/>
      <c r="DR2542" s="9"/>
      <c r="DS2542" s="9"/>
      <c r="DT2542" s="9"/>
      <c r="DU2542" s="9"/>
      <c r="DV2542" s="9"/>
      <c r="DW2542" s="9"/>
      <c r="DX2542" s="9"/>
      <c r="DY2542" s="9"/>
    </row>
    <row r="2543" spans="1:131" ht="19.5" customHeight="1" x14ac:dyDescent="0.25">
      <c r="A2543" s="9">
        <v>1767</v>
      </c>
      <c r="B2543" s="10" t="s">
        <v>5141</v>
      </c>
      <c r="C2543" s="9" t="s">
        <v>5142</v>
      </c>
      <c r="E2543" s="9" t="s">
        <v>2418</v>
      </c>
      <c r="F2543" s="9" t="s">
        <v>4146</v>
      </c>
      <c r="H2543" s="9" t="s">
        <v>202</v>
      </c>
      <c r="I2543" s="9" t="s">
        <v>28</v>
      </c>
      <c r="J2543" s="129">
        <v>42824</v>
      </c>
      <c r="K2543" s="129">
        <v>42653</v>
      </c>
      <c r="L2543" s="129">
        <v>43008</v>
      </c>
      <c r="M2543" s="9" t="s">
        <v>20</v>
      </c>
      <c r="O2543" s="9">
        <v>30</v>
      </c>
      <c r="Q2543" s="9" t="s">
        <v>54</v>
      </c>
      <c r="R2543" s="13">
        <v>6150000</v>
      </c>
      <c r="S2543" s="13">
        <v>6150000</v>
      </c>
      <c r="T2543" s="13">
        <v>6150000</v>
      </c>
      <c r="U2543" s="13">
        <v>1537500</v>
      </c>
      <c r="AF2543" s="51">
        <f t="shared" si="34"/>
        <v>0</v>
      </c>
      <c r="AH2543" s="9"/>
      <c r="AI2543" s="9"/>
      <c r="AJ2543" s="12"/>
      <c r="AK2543" s="12"/>
      <c r="AL2543" s="9"/>
      <c r="AM2543" s="9"/>
      <c r="AN2543" s="12"/>
      <c r="AO2543" s="12"/>
      <c r="AP2543" s="9"/>
      <c r="AQ2543" s="9"/>
      <c r="AR2543" s="12"/>
      <c r="AS2543" s="12"/>
      <c r="AT2543" s="9"/>
      <c r="AU2543" s="9"/>
      <c r="AV2543" s="12"/>
      <c r="AW2543" s="12"/>
      <c r="AX2543" s="9"/>
      <c r="AY2543" s="9"/>
      <c r="AZ2543" s="12"/>
      <c r="BA2543" s="12"/>
      <c r="BB2543" s="9"/>
      <c r="BC2543" s="9"/>
      <c r="BD2543" s="9"/>
      <c r="BE2543" s="9"/>
      <c r="BF2543" s="9"/>
      <c r="BG2543" s="9"/>
      <c r="BH2543" s="9"/>
      <c r="BI2543" s="9"/>
      <c r="BJ2543" s="9"/>
      <c r="BK2543" s="9"/>
      <c r="BL2543" s="9"/>
      <c r="BM2543" s="9"/>
      <c r="BN2543" s="9"/>
      <c r="BO2543" s="9"/>
      <c r="BP2543" s="9"/>
      <c r="BQ2543" s="9"/>
      <c r="BT2543" s="9"/>
      <c r="BU2543" s="9"/>
      <c r="BX2543" s="9"/>
      <c r="BY2543" s="9"/>
      <c r="CB2543" s="9"/>
      <c r="CC2543" s="9"/>
      <c r="CF2543" s="9"/>
      <c r="CG2543" s="9"/>
      <c r="CJ2543" s="9"/>
      <c r="CK2543" s="9"/>
      <c r="CN2543" s="9"/>
      <c r="CO2543" s="9"/>
      <c r="CR2543" s="9"/>
      <c r="CS2543" s="9"/>
      <c r="CV2543" s="9"/>
      <c r="CW2543" s="9"/>
      <c r="CX2543" s="9"/>
      <c r="CY2543" s="9"/>
      <c r="CZ2543" s="9"/>
      <c r="DA2543" s="9"/>
      <c r="DB2543" s="9"/>
      <c r="DC2543" s="9"/>
      <c r="DD2543" s="9"/>
      <c r="DE2543" s="9"/>
      <c r="DF2543" s="9"/>
      <c r="DG2543" s="9"/>
      <c r="DH2543" s="9"/>
      <c r="DI2543" s="9"/>
      <c r="DJ2543" s="9"/>
      <c r="DK2543" s="9"/>
      <c r="DL2543" s="9"/>
      <c r="DM2543" s="9"/>
      <c r="DN2543" s="9"/>
      <c r="DO2543" s="9"/>
      <c r="DP2543" s="9"/>
      <c r="DQ2543" s="9"/>
      <c r="DR2543" s="9"/>
      <c r="DS2543" s="9"/>
      <c r="DT2543" s="9"/>
      <c r="DU2543" s="9"/>
      <c r="DV2543" s="9"/>
      <c r="DW2543" s="9"/>
      <c r="DX2543" s="9"/>
      <c r="DY2543" s="9"/>
      <c r="DZ2543" s="56"/>
      <c r="EA2543" s="57"/>
    </row>
    <row r="2544" spans="1:131" ht="19.5" customHeight="1" x14ac:dyDescent="0.25">
      <c r="A2544" s="9">
        <v>1768</v>
      </c>
      <c r="B2544" s="10" t="s">
        <v>5143</v>
      </c>
      <c r="C2544" s="9" t="s">
        <v>5144</v>
      </c>
      <c r="E2544" s="9" t="s">
        <v>4592</v>
      </c>
      <c r="F2544" s="9" t="s">
        <v>2278</v>
      </c>
      <c r="H2544" s="9" t="s">
        <v>906</v>
      </c>
      <c r="I2544" s="9" t="s">
        <v>25</v>
      </c>
      <c r="M2544" s="9" t="s">
        <v>20</v>
      </c>
      <c r="O2544" s="9">
        <v>27</v>
      </c>
      <c r="AF2544" s="51">
        <f t="shared" si="34"/>
        <v>0</v>
      </c>
    </row>
    <row r="2545" spans="1:131" ht="19.5" customHeight="1" x14ac:dyDescent="0.25">
      <c r="A2545" s="9">
        <v>1769</v>
      </c>
      <c r="B2545" s="10" t="s">
        <v>5147</v>
      </c>
      <c r="C2545" s="9" t="s">
        <v>5148</v>
      </c>
      <c r="E2545" s="9" t="s">
        <v>236</v>
      </c>
      <c r="F2545" s="9" t="s">
        <v>5149</v>
      </c>
      <c r="H2545" s="9" t="s">
        <v>202</v>
      </c>
      <c r="I2545" s="9" t="s">
        <v>78</v>
      </c>
      <c r="J2545" s="129">
        <v>42855</v>
      </c>
      <c r="K2545" s="129">
        <v>42614</v>
      </c>
      <c r="L2545" s="129">
        <v>43008</v>
      </c>
      <c r="O2545" s="9">
        <v>30</v>
      </c>
      <c r="Q2545" s="9" t="s">
        <v>54</v>
      </c>
      <c r="R2545" s="13">
        <v>28000000</v>
      </c>
      <c r="S2545" s="13">
        <v>28000000</v>
      </c>
      <c r="T2545" s="13">
        <v>28000000</v>
      </c>
      <c r="U2545" s="13">
        <v>7000000</v>
      </c>
      <c r="AF2545" s="51">
        <f t="shared" si="34"/>
        <v>0</v>
      </c>
      <c r="AG2545" s="45">
        <v>17500000</v>
      </c>
      <c r="AH2545" s="11">
        <v>42614</v>
      </c>
      <c r="AI2545" s="11">
        <v>43008</v>
      </c>
      <c r="AJ2545" s="13">
        <v>28044440</v>
      </c>
      <c r="AK2545" s="13">
        <v>7000000</v>
      </c>
    </row>
    <row r="2546" spans="1:131" ht="19.5" customHeight="1" x14ac:dyDescent="0.25">
      <c r="A2546" s="9">
        <v>1770</v>
      </c>
      <c r="B2546" s="10" t="s">
        <v>5150</v>
      </c>
      <c r="C2546" s="9" t="s">
        <v>5151</v>
      </c>
      <c r="E2546" s="9" t="s">
        <v>6184</v>
      </c>
      <c r="F2546" s="9" t="s">
        <v>5153</v>
      </c>
      <c r="H2546" s="9" t="s">
        <v>202</v>
      </c>
      <c r="I2546" s="9" t="s">
        <v>78</v>
      </c>
      <c r="J2546" s="129">
        <v>42786</v>
      </c>
      <c r="K2546" s="129">
        <v>42744</v>
      </c>
      <c r="L2546" s="129">
        <v>43069</v>
      </c>
      <c r="O2546" s="9">
        <v>26</v>
      </c>
      <c r="Q2546" s="9" t="s">
        <v>54</v>
      </c>
      <c r="R2546" s="13">
        <v>11000000</v>
      </c>
      <c r="S2546" s="13">
        <v>9900000</v>
      </c>
      <c r="T2546" s="13">
        <v>9900000</v>
      </c>
      <c r="U2546" s="13">
        <v>2475000</v>
      </c>
      <c r="AF2546" s="51">
        <f t="shared" si="34"/>
        <v>0</v>
      </c>
      <c r="AG2546" s="45">
        <v>8250000</v>
      </c>
      <c r="AH2546" s="11">
        <v>42744</v>
      </c>
      <c r="AI2546" s="11">
        <v>43069</v>
      </c>
      <c r="AJ2546" s="13">
        <v>9900000</v>
      </c>
      <c r="AK2546" s="13">
        <v>2475000</v>
      </c>
    </row>
    <row r="2547" spans="1:131" ht="19.5" customHeight="1" x14ac:dyDescent="0.25">
      <c r="A2547" s="9">
        <v>1770</v>
      </c>
      <c r="B2547" s="10" t="s">
        <v>6241</v>
      </c>
      <c r="C2547" s="9" t="s">
        <v>6242</v>
      </c>
      <c r="E2547" s="9" t="s">
        <v>6184</v>
      </c>
      <c r="F2547" s="9" t="s">
        <v>5153</v>
      </c>
      <c r="H2547" s="9" t="s">
        <v>202</v>
      </c>
      <c r="I2547" s="9" t="s">
        <v>78</v>
      </c>
      <c r="J2547" s="129">
        <v>43160</v>
      </c>
      <c r="K2547" s="129">
        <v>43137</v>
      </c>
      <c r="L2547" s="129">
        <v>43343</v>
      </c>
      <c r="O2547" s="9">
        <v>25</v>
      </c>
      <c r="Q2547" s="9" t="s">
        <v>54</v>
      </c>
      <c r="R2547" s="13">
        <v>12000000</v>
      </c>
      <c r="S2547" s="13">
        <v>10800000</v>
      </c>
      <c r="T2547" s="13">
        <v>10800000</v>
      </c>
      <c r="U2547" s="13">
        <v>2700000</v>
      </c>
      <c r="AG2547" s="45">
        <v>9000000</v>
      </c>
      <c r="AH2547" s="11">
        <v>43137</v>
      </c>
      <c r="AI2547" s="11">
        <v>43343</v>
      </c>
      <c r="AJ2547" s="13">
        <v>10800000</v>
      </c>
      <c r="AK2547" s="13">
        <v>2700000</v>
      </c>
    </row>
    <row r="2548" spans="1:131" ht="19.5" customHeight="1" x14ac:dyDescent="0.25">
      <c r="A2548" s="9">
        <v>1770</v>
      </c>
      <c r="B2548" s="10" t="s">
        <v>7205</v>
      </c>
      <c r="C2548" s="9" t="s">
        <v>7204</v>
      </c>
      <c r="E2548" s="9" t="s">
        <v>6184</v>
      </c>
      <c r="F2548" s="9" t="s">
        <v>5153</v>
      </c>
      <c r="H2548" s="9" t="s">
        <v>202</v>
      </c>
      <c r="I2548" s="9" t="s">
        <v>78</v>
      </c>
      <c r="J2548" s="129">
        <v>43532</v>
      </c>
      <c r="K2548" s="129">
        <v>43388</v>
      </c>
      <c r="L2548" s="129">
        <v>43784</v>
      </c>
      <c r="O2548" s="9">
        <v>27</v>
      </c>
      <c r="Q2548" s="9" t="s">
        <v>54</v>
      </c>
      <c r="S2548" s="13">
        <v>12000000</v>
      </c>
      <c r="T2548" s="13">
        <v>12000000</v>
      </c>
      <c r="U2548" s="13">
        <v>3600000</v>
      </c>
      <c r="AG2548" s="45">
        <v>8400000</v>
      </c>
      <c r="AH2548" s="11">
        <v>43466</v>
      </c>
      <c r="AI2548" s="11">
        <v>43555</v>
      </c>
      <c r="AJ2548" s="13">
        <v>8288150</v>
      </c>
      <c r="AK2548" s="13">
        <v>2486445</v>
      </c>
      <c r="AL2548" s="11">
        <v>43556</v>
      </c>
      <c r="AM2548" s="11">
        <v>43646</v>
      </c>
      <c r="AN2548" s="13">
        <v>1380002</v>
      </c>
      <c r="AO2548" s="13">
        <v>414001</v>
      </c>
      <c r="AP2548" s="11">
        <v>43647</v>
      </c>
      <c r="AQ2548" s="11">
        <v>43738</v>
      </c>
      <c r="AR2548" s="13">
        <v>1150000</v>
      </c>
      <c r="AS2548" s="13">
        <v>345000</v>
      </c>
      <c r="AT2548" s="11">
        <v>43739</v>
      </c>
      <c r="AU2548" s="11">
        <v>43769</v>
      </c>
      <c r="AV2548" s="13">
        <v>1181848</v>
      </c>
      <c r="AW2548" s="13">
        <v>354554</v>
      </c>
    </row>
    <row r="2549" spans="1:131" ht="19.5" customHeight="1" x14ac:dyDescent="0.25">
      <c r="A2549" s="9">
        <v>1771</v>
      </c>
      <c r="B2549" s="10" t="s">
        <v>5154</v>
      </c>
      <c r="C2549" s="9" t="s">
        <v>5155</v>
      </c>
      <c r="E2549" s="9" t="s">
        <v>5152</v>
      </c>
      <c r="F2549" s="9" t="s">
        <v>5153</v>
      </c>
      <c r="H2549" s="9" t="s">
        <v>202</v>
      </c>
      <c r="I2549" s="9" t="s">
        <v>78</v>
      </c>
      <c r="J2549" s="129">
        <v>42826</v>
      </c>
      <c r="K2549" s="129">
        <v>42795</v>
      </c>
      <c r="L2549" s="129">
        <v>43100</v>
      </c>
      <c r="O2549" s="9">
        <v>26</v>
      </c>
      <c r="Q2549" s="9" t="s">
        <v>54</v>
      </c>
      <c r="R2549" s="13">
        <v>12000000</v>
      </c>
      <c r="S2549" s="13">
        <v>10800000</v>
      </c>
      <c r="T2549" s="13">
        <v>10800000</v>
      </c>
      <c r="U2549" s="13">
        <v>2700000</v>
      </c>
      <c r="AF2549" s="51">
        <f t="shared" si="34"/>
        <v>0</v>
      </c>
      <c r="AG2549" s="45">
        <v>9000000</v>
      </c>
      <c r="AH2549" s="11">
        <v>42795</v>
      </c>
      <c r="AI2549" s="11">
        <v>43131</v>
      </c>
      <c r="AJ2549" s="13">
        <v>10800000</v>
      </c>
      <c r="AK2549" s="13">
        <v>2700000</v>
      </c>
    </row>
    <row r="2550" spans="1:131" s="18" customFormat="1" ht="19.5" customHeight="1" x14ac:dyDescent="0.25">
      <c r="A2550" s="18">
        <v>1771</v>
      </c>
      <c r="B2550" s="17" t="s">
        <v>5154</v>
      </c>
      <c r="C2550" s="18" t="s">
        <v>5155</v>
      </c>
      <c r="D2550" s="19">
        <v>43131</v>
      </c>
      <c r="G2550" s="19"/>
      <c r="J2550" s="130"/>
      <c r="K2550" s="130"/>
      <c r="L2550" s="130">
        <v>43131</v>
      </c>
      <c r="R2550" s="20"/>
      <c r="S2550" s="20"/>
      <c r="T2550" s="20"/>
      <c r="U2550" s="20"/>
      <c r="V2550" s="20"/>
      <c r="W2550" s="20"/>
      <c r="X2550" s="20"/>
      <c r="Y2550" s="20"/>
      <c r="Z2550" s="20"/>
      <c r="AA2550" s="20"/>
      <c r="AB2550" s="20"/>
      <c r="AC2550" s="20"/>
      <c r="AD2550" s="20"/>
      <c r="AE2550" s="20"/>
      <c r="AF2550" s="80"/>
      <c r="AG2550" s="46"/>
      <c r="AH2550" s="19"/>
      <c r="AI2550" s="19"/>
      <c r="AJ2550" s="20"/>
      <c r="AK2550" s="20"/>
      <c r="AL2550" s="19"/>
      <c r="AM2550" s="19"/>
      <c r="AN2550" s="20"/>
      <c r="AO2550" s="20"/>
      <c r="AP2550" s="19"/>
      <c r="AQ2550" s="19"/>
      <c r="AR2550" s="20"/>
      <c r="AS2550" s="20"/>
      <c r="AT2550" s="19"/>
      <c r="AU2550" s="19"/>
      <c r="AV2550" s="20"/>
      <c r="AW2550" s="20"/>
      <c r="AX2550" s="19"/>
      <c r="AY2550" s="19"/>
      <c r="AZ2550" s="20"/>
      <c r="BA2550" s="20"/>
      <c r="BB2550" s="19"/>
      <c r="BC2550" s="19"/>
      <c r="BD2550" s="20"/>
      <c r="BE2550" s="20"/>
      <c r="BF2550" s="19"/>
      <c r="BG2550" s="19"/>
      <c r="BH2550" s="20"/>
      <c r="BI2550" s="20"/>
      <c r="BJ2550" s="19"/>
      <c r="BK2550" s="19"/>
      <c r="BL2550" s="20"/>
      <c r="BM2550" s="20"/>
      <c r="BN2550" s="19"/>
      <c r="BO2550" s="19"/>
      <c r="BP2550" s="20"/>
      <c r="BQ2550" s="20"/>
      <c r="BT2550" s="20"/>
      <c r="BU2550" s="20"/>
      <c r="BX2550" s="20"/>
      <c r="BY2550" s="20"/>
      <c r="CB2550" s="20"/>
      <c r="CC2550" s="20"/>
      <c r="CF2550" s="20"/>
      <c r="CG2550" s="20"/>
      <c r="CJ2550" s="20"/>
      <c r="CK2550" s="20"/>
      <c r="CN2550" s="20"/>
      <c r="CO2550" s="20"/>
      <c r="CP2550" s="19"/>
      <c r="CQ2550" s="19"/>
      <c r="CR2550" s="20"/>
      <c r="CS2550" s="20"/>
      <c r="CT2550" s="19"/>
      <c r="CU2550" s="19"/>
      <c r="CV2550" s="20"/>
      <c r="CW2550" s="20"/>
      <c r="CX2550" s="96"/>
      <c r="CY2550" s="96"/>
      <c r="CZ2550" s="20"/>
      <c r="DA2550" s="20"/>
      <c r="DB2550" s="96"/>
      <c r="DC2550" s="96"/>
      <c r="DD2550" s="20"/>
      <c r="DE2550" s="20"/>
      <c r="DF2550" s="96"/>
      <c r="DG2550" s="96"/>
      <c r="DH2550" s="20"/>
      <c r="DI2550" s="20"/>
      <c r="DJ2550" s="96"/>
      <c r="DK2550" s="96"/>
      <c r="DL2550" s="20"/>
      <c r="DM2550" s="20"/>
      <c r="DN2550" s="96"/>
      <c r="DO2550" s="96"/>
      <c r="DP2550" s="20"/>
      <c r="DQ2550" s="20"/>
      <c r="DR2550" s="96"/>
      <c r="DS2550" s="96"/>
      <c r="DT2550" s="20"/>
      <c r="DU2550" s="20"/>
      <c r="DV2550" s="96"/>
      <c r="DW2550" s="96"/>
      <c r="DX2550" s="20"/>
      <c r="DY2550" s="20"/>
      <c r="DZ2550" s="56"/>
      <c r="EA2550" s="57"/>
    </row>
    <row r="2551" spans="1:131" ht="33" customHeight="1" x14ac:dyDescent="0.25">
      <c r="A2551" s="9">
        <v>1772</v>
      </c>
      <c r="B2551" s="10" t="s">
        <v>5156</v>
      </c>
      <c r="C2551" s="9" t="s">
        <v>5157</v>
      </c>
      <c r="E2551" s="9" t="s">
        <v>968</v>
      </c>
      <c r="F2551" s="9" t="s">
        <v>5158</v>
      </c>
      <c r="H2551" s="9" t="s">
        <v>202</v>
      </c>
      <c r="I2551" s="9" t="s">
        <v>78</v>
      </c>
      <c r="J2551" s="129">
        <v>42826</v>
      </c>
      <c r="K2551" s="129">
        <v>42751</v>
      </c>
      <c r="L2551" s="129">
        <v>43069</v>
      </c>
      <c r="O2551" s="9">
        <v>26</v>
      </c>
      <c r="Q2551" s="9" t="s">
        <v>54</v>
      </c>
      <c r="R2551" s="13">
        <v>9600000</v>
      </c>
      <c r="S2551" s="13">
        <v>9600000</v>
      </c>
      <c r="T2551" s="13">
        <v>9600000</v>
      </c>
      <c r="U2551" s="13">
        <v>2400000</v>
      </c>
      <c r="AF2551" s="51">
        <f t="shared" si="34"/>
        <v>0</v>
      </c>
      <c r="AG2551" s="45">
        <v>7200000</v>
      </c>
    </row>
    <row r="2552" spans="1:131" s="18" customFormat="1" ht="33" customHeight="1" x14ac:dyDescent="0.25">
      <c r="A2552" s="18">
        <v>1772</v>
      </c>
      <c r="B2552" s="17" t="s">
        <v>5156</v>
      </c>
      <c r="C2552" s="18" t="s">
        <v>5157</v>
      </c>
      <c r="D2552" s="19">
        <v>43214</v>
      </c>
      <c r="G2552" s="19"/>
      <c r="J2552" s="130"/>
      <c r="K2552" s="130"/>
      <c r="L2552" s="130">
        <v>43131</v>
      </c>
      <c r="R2552" s="20"/>
      <c r="S2552" s="20"/>
      <c r="T2552" s="20"/>
      <c r="U2552" s="20"/>
      <c r="V2552" s="20"/>
      <c r="W2552" s="20"/>
      <c r="X2552" s="20"/>
      <c r="Y2552" s="20"/>
      <c r="Z2552" s="20"/>
      <c r="AA2552" s="20"/>
      <c r="AB2552" s="20"/>
      <c r="AC2552" s="20"/>
      <c r="AD2552" s="20"/>
      <c r="AE2552" s="20"/>
      <c r="AF2552" s="80"/>
      <c r="AG2552" s="46"/>
      <c r="AH2552" s="19"/>
      <c r="AI2552" s="19"/>
      <c r="AJ2552" s="20"/>
      <c r="AK2552" s="20"/>
      <c r="AL2552" s="19"/>
      <c r="AM2552" s="19"/>
      <c r="AN2552" s="20"/>
      <c r="AO2552" s="20"/>
      <c r="AP2552" s="19"/>
      <c r="AQ2552" s="19"/>
      <c r="AR2552" s="20"/>
      <c r="AS2552" s="20"/>
      <c r="AT2552" s="19"/>
      <c r="AU2552" s="19"/>
      <c r="AV2552" s="20"/>
      <c r="AW2552" s="20"/>
      <c r="AX2552" s="19"/>
      <c r="AY2552" s="19"/>
      <c r="AZ2552" s="20"/>
      <c r="BA2552" s="20"/>
      <c r="BB2552" s="19"/>
      <c r="BC2552" s="19"/>
      <c r="BD2552" s="20"/>
      <c r="BE2552" s="20"/>
      <c r="BF2552" s="19"/>
      <c r="BG2552" s="19"/>
      <c r="BH2552" s="20"/>
      <c r="BI2552" s="20"/>
      <c r="BJ2552" s="19"/>
      <c r="BK2552" s="19"/>
      <c r="BL2552" s="20"/>
      <c r="BM2552" s="20"/>
      <c r="BN2552" s="19"/>
      <c r="BO2552" s="19"/>
      <c r="BP2552" s="20"/>
      <c r="BQ2552" s="20"/>
      <c r="BT2552" s="20"/>
      <c r="BU2552" s="20"/>
      <c r="BX2552" s="20"/>
      <c r="BY2552" s="20"/>
      <c r="CB2552" s="20"/>
      <c r="CC2552" s="20"/>
      <c r="CF2552" s="20"/>
      <c r="CG2552" s="20"/>
      <c r="CJ2552" s="20"/>
      <c r="CK2552" s="20"/>
      <c r="CN2552" s="20"/>
      <c r="CO2552" s="20"/>
      <c r="CP2552" s="19"/>
      <c r="CQ2552" s="19"/>
      <c r="CR2552" s="20"/>
      <c r="CS2552" s="20"/>
      <c r="CT2552" s="19"/>
      <c r="CU2552" s="19"/>
      <c r="CV2552" s="20"/>
      <c r="CW2552" s="20"/>
      <c r="CX2552" s="96"/>
      <c r="CY2552" s="96"/>
      <c r="CZ2552" s="20"/>
      <c r="DA2552" s="20"/>
      <c r="DB2552" s="96"/>
      <c r="DC2552" s="96"/>
      <c r="DD2552" s="20"/>
      <c r="DE2552" s="20"/>
      <c r="DF2552" s="96"/>
      <c r="DG2552" s="96"/>
      <c r="DH2552" s="20"/>
      <c r="DI2552" s="20"/>
      <c r="DJ2552" s="96"/>
      <c r="DK2552" s="96"/>
      <c r="DL2552" s="20"/>
      <c r="DM2552" s="20"/>
      <c r="DN2552" s="96"/>
      <c r="DO2552" s="96"/>
      <c r="DP2552" s="20"/>
      <c r="DQ2552" s="20"/>
      <c r="DR2552" s="96"/>
      <c r="DS2552" s="96"/>
      <c r="DT2552" s="20"/>
      <c r="DU2552" s="20"/>
      <c r="DV2552" s="96"/>
      <c r="DW2552" s="96"/>
      <c r="DX2552" s="20"/>
      <c r="DY2552" s="20"/>
      <c r="DZ2552" s="56"/>
      <c r="EA2552" s="57"/>
    </row>
    <row r="2553" spans="1:131" ht="19.5" customHeight="1" x14ac:dyDescent="0.25">
      <c r="A2553" s="9">
        <v>1773</v>
      </c>
      <c r="B2553" s="10" t="s">
        <v>5159</v>
      </c>
      <c r="C2553" s="9" t="s">
        <v>5160</v>
      </c>
      <c r="E2553" s="9" t="s">
        <v>3296</v>
      </c>
      <c r="F2553" s="9" t="s">
        <v>3277</v>
      </c>
      <c r="H2553" s="9" t="s">
        <v>202</v>
      </c>
      <c r="I2553" s="9" t="s">
        <v>78</v>
      </c>
      <c r="J2553" s="129">
        <v>42800</v>
      </c>
      <c r="K2553" s="129">
        <v>42741</v>
      </c>
      <c r="L2553" s="129">
        <v>43008</v>
      </c>
      <c r="O2553" s="9">
        <v>30</v>
      </c>
      <c r="Q2553" s="9" t="s">
        <v>54</v>
      </c>
      <c r="S2553" s="13">
        <v>20000000</v>
      </c>
      <c r="T2553" s="13">
        <v>20000000</v>
      </c>
      <c r="U2553" s="13">
        <v>5000000</v>
      </c>
      <c r="AF2553" s="51">
        <f t="shared" si="34"/>
        <v>0</v>
      </c>
      <c r="AG2553" s="45">
        <v>15000000</v>
      </c>
      <c r="AH2553" s="11">
        <v>42767</v>
      </c>
      <c r="AI2553" s="11">
        <v>43008</v>
      </c>
      <c r="AJ2553" s="13">
        <v>19886020</v>
      </c>
      <c r="AK2553" s="13">
        <v>4971505</v>
      </c>
    </row>
    <row r="2554" spans="1:131" ht="30" customHeight="1" x14ac:dyDescent="0.25">
      <c r="A2554" s="9">
        <v>1774</v>
      </c>
      <c r="B2554" s="10" t="s">
        <v>5161</v>
      </c>
      <c r="C2554" s="9" t="s">
        <v>5162</v>
      </c>
      <c r="E2554" s="9" t="s">
        <v>5163</v>
      </c>
      <c r="F2554" s="9" t="s">
        <v>105</v>
      </c>
      <c r="H2554" s="9" t="s">
        <v>202</v>
      </c>
      <c r="I2554" s="9" t="s">
        <v>5164</v>
      </c>
      <c r="J2554" s="129">
        <v>42779</v>
      </c>
      <c r="K2554" s="129">
        <v>42705</v>
      </c>
      <c r="L2554" s="129">
        <v>42798</v>
      </c>
      <c r="O2554" s="9">
        <v>30</v>
      </c>
      <c r="Q2554" s="9" t="s">
        <v>61</v>
      </c>
      <c r="S2554" s="13">
        <v>556845710</v>
      </c>
      <c r="T2554" s="13">
        <v>556845710</v>
      </c>
      <c r="U2554" s="13">
        <v>139211428</v>
      </c>
      <c r="AF2554" s="51">
        <f t="shared" si="34"/>
        <v>0</v>
      </c>
      <c r="AH2554" s="11">
        <v>42705</v>
      </c>
      <c r="AI2554" s="11">
        <v>42766</v>
      </c>
      <c r="AJ2554" s="13">
        <v>38359191</v>
      </c>
      <c r="AK2554" s="13">
        <v>9589798</v>
      </c>
      <c r="AL2554" s="11">
        <v>42767</v>
      </c>
      <c r="AM2554" s="11">
        <v>42794</v>
      </c>
      <c r="AN2554" s="13">
        <v>301576279</v>
      </c>
      <c r="AO2554" s="13">
        <v>75394070</v>
      </c>
      <c r="AP2554" s="11">
        <v>42795</v>
      </c>
      <c r="AQ2554" s="11">
        <v>42798</v>
      </c>
      <c r="AR2554" s="13">
        <v>104360704</v>
      </c>
      <c r="AS2554" s="13">
        <v>26090176</v>
      </c>
      <c r="AT2554" s="11">
        <v>42795</v>
      </c>
      <c r="AU2554" s="11">
        <v>42798</v>
      </c>
      <c r="AV2554" s="13">
        <v>104360704</v>
      </c>
      <c r="AW2554" s="13">
        <v>26090176</v>
      </c>
      <c r="AX2554" s="11">
        <v>42705</v>
      </c>
      <c r="AY2554" s="11">
        <v>42798</v>
      </c>
      <c r="AZ2554" s="13">
        <v>474603917</v>
      </c>
      <c r="BA2554" s="13">
        <v>7576936</v>
      </c>
      <c r="DZ2554" s="54">
        <v>474603917</v>
      </c>
      <c r="EA2554" s="55">
        <v>118650980</v>
      </c>
    </row>
    <row r="2555" spans="1:131" ht="19.5" customHeight="1" x14ac:dyDescent="0.25">
      <c r="A2555" s="9">
        <v>1775</v>
      </c>
      <c r="B2555" s="10" t="s">
        <v>5165</v>
      </c>
      <c r="C2555" s="9" t="s">
        <v>5166</v>
      </c>
      <c r="E2555" s="9" t="s">
        <v>662</v>
      </c>
      <c r="F2555" s="9" t="s">
        <v>4039</v>
      </c>
      <c r="H2555" s="9" t="s">
        <v>202</v>
      </c>
      <c r="I2555" s="9" t="s">
        <v>78</v>
      </c>
      <c r="J2555" s="129">
        <v>42804</v>
      </c>
      <c r="K2555" s="129">
        <v>42725</v>
      </c>
      <c r="L2555" s="129">
        <v>42912</v>
      </c>
      <c r="O2555" s="9">
        <v>24</v>
      </c>
      <c r="Q2555" s="9" t="s">
        <v>61</v>
      </c>
      <c r="S2555" s="13">
        <v>802590396</v>
      </c>
      <c r="T2555" s="13">
        <v>802590396</v>
      </c>
      <c r="U2555" s="13">
        <v>200647599</v>
      </c>
      <c r="AF2555" s="51">
        <f t="shared" si="34"/>
        <v>0</v>
      </c>
      <c r="AH2555" s="11">
        <v>42725</v>
      </c>
      <c r="AI2555" s="11">
        <v>42912</v>
      </c>
      <c r="AJ2555" s="13">
        <v>799621781</v>
      </c>
      <c r="AK2555" s="13">
        <v>199905445</v>
      </c>
    </row>
    <row r="2556" spans="1:131" ht="19.5" customHeight="1" x14ac:dyDescent="0.25">
      <c r="A2556" s="9">
        <v>1776</v>
      </c>
      <c r="B2556" s="10" t="s">
        <v>5167</v>
      </c>
      <c r="C2556" s="9" t="s">
        <v>5168</v>
      </c>
      <c r="E2556" s="9" t="s">
        <v>4311</v>
      </c>
      <c r="F2556" s="9" t="s">
        <v>2305</v>
      </c>
      <c r="H2556" s="9" t="s">
        <v>202</v>
      </c>
      <c r="I2556" s="9" t="s">
        <v>4464</v>
      </c>
      <c r="J2556" s="129">
        <v>42877</v>
      </c>
      <c r="K2556" s="129">
        <v>42767</v>
      </c>
      <c r="L2556" s="129">
        <v>43281</v>
      </c>
      <c r="O2556" s="9">
        <v>28</v>
      </c>
      <c r="Q2556" s="9" t="s">
        <v>61</v>
      </c>
      <c r="S2556" s="13">
        <v>1863529265</v>
      </c>
      <c r="T2556" s="13">
        <v>1863529265</v>
      </c>
      <c r="U2556" s="13">
        <v>465882316</v>
      </c>
      <c r="AF2556" s="51">
        <f t="shared" si="34"/>
        <v>0</v>
      </c>
      <c r="AH2556" s="11">
        <v>42767</v>
      </c>
      <c r="AI2556" s="11">
        <v>42916</v>
      </c>
      <c r="AJ2556" s="13">
        <v>641223232</v>
      </c>
      <c r="AK2556" s="13">
        <v>160305808</v>
      </c>
      <c r="AL2556" s="11">
        <v>43009</v>
      </c>
      <c r="AM2556" s="11">
        <v>43100</v>
      </c>
      <c r="AN2556" s="13">
        <v>623493157</v>
      </c>
      <c r="AO2556" s="13">
        <v>155873289</v>
      </c>
      <c r="AP2556" s="11">
        <v>43101</v>
      </c>
      <c r="AQ2556" s="11">
        <v>43182</v>
      </c>
      <c r="AR2556" s="13">
        <v>117361220</v>
      </c>
      <c r="AS2556" s="13">
        <v>29340305</v>
      </c>
      <c r="AT2556" s="11">
        <v>42767</v>
      </c>
      <c r="AU2556" s="11">
        <v>43182</v>
      </c>
      <c r="AV2556" s="13">
        <v>3438681504</v>
      </c>
      <c r="AW2556" s="13">
        <v>99345122</v>
      </c>
      <c r="DZ2556" s="54">
        <v>3438681504</v>
      </c>
      <c r="EA2556" s="55">
        <v>859670376</v>
      </c>
    </row>
    <row r="2557" spans="1:131" s="18" customFormat="1" ht="19.5" customHeight="1" x14ac:dyDescent="0.25">
      <c r="A2557" s="18">
        <v>1776</v>
      </c>
      <c r="B2557" s="17" t="s">
        <v>5167</v>
      </c>
      <c r="C2557" s="18" t="s">
        <v>5168</v>
      </c>
      <c r="D2557" s="19"/>
      <c r="G2557" s="19"/>
      <c r="J2557" s="130"/>
      <c r="K2557" s="130"/>
      <c r="L2557" s="130"/>
      <c r="R2557" s="20"/>
      <c r="S2557" s="20">
        <v>3835176051</v>
      </c>
      <c r="T2557" s="20">
        <v>3835176051</v>
      </c>
      <c r="U2557" s="20">
        <v>958794013</v>
      </c>
      <c r="V2557" s="20"/>
      <c r="W2557" s="20"/>
      <c r="X2557" s="20"/>
      <c r="Y2557" s="20"/>
      <c r="Z2557" s="20"/>
      <c r="AA2557" s="20"/>
      <c r="AB2557" s="20"/>
      <c r="AC2557" s="20"/>
      <c r="AD2557" s="20"/>
      <c r="AE2557" s="20"/>
      <c r="AF2557" s="80"/>
      <c r="AG2557" s="46"/>
      <c r="AH2557" s="19"/>
      <c r="AI2557" s="19"/>
      <c r="AJ2557" s="20"/>
      <c r="AK2557" s="20"/>
      <c r="AL2557" s="19"/>
      <c r="AM2557" s="19"/>
      <c r="AN2557" s="20"/>
      <c r="AO2557" s="20"/>
      <c r="AP2557" s="19"/>
      <c r="AQ2557" s="19"/>
      <c r="AR2557" s="20"/>
      <c r="AS2557" s="20"/>
      <c r="AT2557" s="19"/>
      <c r="AU2557" s="19"/>
      <c r="AV2557" s="20"/>
      <c r="AW2557" s="20"/>
      <c r="AX2557" s="19"/>
      <c r="AY2557" s="19"/>
      <c r="AZ2557" s="20"/>
      <c r="BA2557" s="20"/>
      <c r="BB2557" s="19"/>
      <c r="BC2557" s="19"/>
      <c r="BD2557" s="20"/>
      <c r="BE2557" s="20"/>
      <c r="BF2557" s="19"/>
      <c r="BG2557" s="19"/>
      <c r="BH2557" s="20"/>
      <c r="BI2557" s="20"/>
      <c r="BJ2557" s="19"/>
      <c r="BK2557" s="19"/>
      <c r="BL2557" s="20"/>
      <c r="BM2557" s="20"/>
      <c r="BN2557" s="19"/>
      <c r="BO2557" s="19"/>
      <c r="BP2557" s="20"/>
      <c r="BQ2557" s="20"/>
      <c r="BT2557" s="20"/>
      <c r="BU2557" s="20"/>
      <c r="BX2557" s="20"/>
      <c r="BY2557" s="20"/>
      <c r="CB2557" s="20"/>
      <c r="CC2557" s="20"/>
      <c r="CF2557" s="20"/>
      <c r="CG2557" s="20"/>
      <c r="CJ2557" s="20"/>
      <c r="CK2557" s="20"/>
      <c r="CN2557" s="20"/>
      <c r="CO2557" s="20"/>
      <c r="CP2557" s="19"/>
      <c r="CQ2557" s="19"/>
      <c r="CR2557" s="20"/>
      <c r="CS2557" s="20"/>
      <c r="CT2557" s="19"/>
      <c r="CU2557" s="19"/>
      <c r="CV2557" s="20"/>
      <c r="CW2557" s="20"/>
      <c r="CX2557" s="96"/>
      <c r="CY2557" s="96"/>
      <c r="CZ2557" s="20"/>
      <c r="DA2557" s="20"/>
      <c r="DB2557" s="96"/>
      <c r="DC2557" s="96"/>
      <c r="DD2557" s="20"/>
      <c r="DE2557" s="20"/>
      <c r="DF2557" s="96"/>
      <c r="DG2557" s="96"/>
      <c r="DH2557" s="20"/>
      <c r="DI2557" s="20"/>
      <c r="DJ2557" s="96"/>
      <c r="DK2557" s="96"/>
      <c r="DL2557" s="20"/>
      <c r="DM2557" s="20"/>
      <c r="DN2557" s="96"/>
      <c r="DO2557" s="96"/>
      <c r="DP2557" s="20"/>
      <c r="DQ2557" s="20"/>
      <c r="DR2557" s="96"/>
      <c r="DS2557" s="96"/>
      <c r="DT2557" s="20"/>
      <c r="DU2557" s="20"/>
      <c r="DV2557" s="96"/>
      <c r="DW2557" s="96"/>
      <c r="DX2557" s="20"/>
      <c r="DY2557" s="20"/>
      <c r="DZ2557" s="56"/>
      <c r="EA2557" s="57"/>
    </row>
    <row r="2558" spans="1:131" ht="19.5" customHeight="1" x14ac:dyDescent="0.25">
      <c r="A2558" s="9">
        <v>1777</v>
      </c>
      <c r="B2558" s="10" t="s">
        <v>5169</v>
      </c>
      <c r="C2558" s="9" t="s">
        <v>5171</v>
      </c>
      <c r="E2558" s="9" t="s">
        <v>5170</v>
      </c>
      <c r="F2558" s="9" t="s">
        <v>5172</v>
      </c>
      <c r="H2558" s="9" t="s">
        <v>202</v>
      </c>
      <c r="I2558" s="9" t="s">
        <v>28</v>
      </c>
      <c r="J2558" s="129">
        <v>42775</v>
      </c>
      <c r="K2558" s="129">
        <v>42744</v>
      </c>
      <c r="L2558" s="129">
        <v>42825</v>
      </c>
      <c r="O2558" s="9">
        <v>27</v>
      </c>
      <c r="Q2558" s="9" t="s">
        <v>54</v>
      </c>
      <c r="R2558" s="13">
        <v>6870000</v>
      </c>
      <c r="S2558" s="13">
        <v>6870000</v>
      </c>
      <c r="T2558" s="13">
        <v>6870000</v>
      </c>
      <c r="U2558" s="13">
        <v>1715500</v>
      </c>
      <c r="AF2558" s="51">
        <f t="shared" si="34"/>
        <v>0</v>
      </c>
      <c r="AH2558" s="11">
        <v>42746</v>
      </c>
      <c r="AI2558" s="11">
        <v>42825</v>
      </c>
      <c r="AJ2558" s="13">
        <v>6906140</v>
      </c>
      <c r="AK2558" s="13">
        <v>1715500</v>
      </c>
    </row>
    <row r="2559" spans="1:131" ht="19.5" customHeight="1" x14ac:dyDescent="0.25">
      <c r="A2559" s="9">
        <v>1778</v>
      </c>
      <c r="B2559" s="10" t="s">
        <v>5173</v>
      </c>
      <c r="C2559" s="9" t="s">
        <v>5174</v>
      </c>
      <c r="E2559" s="9" t="s">
        <v>447</v>
      </c>
      <c r="F2559" s="9" t="s">
        <v>5175</v>
      </c>
      <c r="H2559" s="9" t="s">
        <v>202</v>
      </c>
      <c r="I2559" s="9" t="s">
        <v>25</v>
      </c>
      <c r="J2559" s="129">
        <v>42826</v>
      </c>
      <c r="K2559" s="129">
        <v>42795</v>
      </c>
      <c r="L2559" s="129">
        <v>43343</v>
      </c>
      <c r="O2559" s="9">
        <v>24</v>
      </c>
      <c r="Q2559" s="9" t="s">
        <v>54</v>
      </c>
      <c r="S2559" s="13">
        <v>14090000</v>
      </c>
      <c r="T2559" s="13">
        <v>14090000</v>
      </c>
      <c r="U2559" s="13">
        <v>3522500</v>
      </c>
      <c r="AF2559" s="51">
        <f t="shared" si="34"/>
        <v>0</v>
      </c>
      <c r="AH2559" s="11">
        <v>42826</v>
      </c>
      <c r="AI2559" s="11">
        <v>42978</v>
      </c>
      <c r="AJ2559" s="13">
        <v>13982642</v>
      </c>
      <c r="AK2559" s="13">
        <v>3495661</v>
      </c>
    </row>
    <row r="2560" spans="1:131" ht="27.75" customHeight="1" x14ac:dyDescent="0.25">
      <c r="A2560" s="9">
        <v>1779</v>
      </c>
      <c r="B2560" s="10" t="s">
        <v>5403</v>
      </c>
      <c r="C2560" s="9" t="s">
        <v>5176</v>
      </c>
      <c r="E2560" s="9" t="s">
        <v>5177</v>
      </c>
      <c r="F2560" s="9" t="s">
        <v>1180</v>
      </c>
      <c r="H2560" s="9" t="s">
        <v>202</v>
      </c>
      <c r="I2560" s="9" t="s">
        <v>25</v>
      </c>
      <c r="J2560" s="129">
        <v>42835</v>
      </c>
      <c r="K2560" s="129">
        <v>42769</v>
      </c>
      <c r="L2560" s="129">
        <v>43281</v>
      </c>
      <c r="O2560" s="9">
        <v>30</v>
      </c>
      <c r="Q2560" s="9" t="s">
        <v>61</v>
      </c>
      <c r="S2560" s="13">
        <v>19950000</v>
      </c>
      <c r="T2560" s="13">
        <v>19950000</v>
      </c>
      <c r="U2560" s="13">
        <v>4987500</v>
      </c>
      <c r="AF2560" s="51">
        <f t="shared" si="34"/>
        <v>0</v>
      </c>
    </row>
    <row r="2561" spans="1:131" ht="19.5" customHeight="1" x14ac:dyDescent="0.25">
      <c r="A2561" s="9">
        <v>1780</v>
      </c>
      <c r="B2561" s="10" t="s">
        <v>5178</v>
      </c>
      <c r="C2561" s="9" t="s">
        <v>5179</v>
      </c>
      <c r="E2561" s="9" t="s">
        <v>5180</v>
      </c>
      <c r="F2561" s="9" t="s">
        <v>5181</v>
      </c>
      <c r="H2561" s="9" t="s">
        <v>202</v>
      </c>
      <c r="I2561" s="9" t="s">
        <v>35</v>
      </c>
      <c r="J2561" s="129">
        <v>42799</v>
      </c>
      <c r="K2561" s="129">
        <v>42737</v>
      </c>
      <c r="L2561" s="129">
        <v>42840</v>
      </c>
      <c r="O2561" s="9">
        <v>30</v>
      </c>
      <c r="Q2561" s="9" t="s">
        <v>54</v>
      </c>
      <c r="S2561" s="13">
        <v>70000000</v>
      </c>
      <c r="T2561" s="13">
        <v>70000000</v>
      </c>
      <c r="U2561" s="13">
        <v>17500000</v>
      </c>
      <c r="AF2561" s="51">
        <f t="shared" si="34"/>
        <v>0</v>
      </c>
      <c r="AH2561" s="11">
        <v>42737</v>
      </c>
      <c r="AI2561" s="11">
        <v>43100</v>
      </c>
      <c r="AJ2561" s="13">
        <v>84002322</v>
      </c>
      <c r="AK2561" s="13">
        <v>17500000</v>
      </c>
    </row>
    <row r="2562" spans="1:131" s="18" customFormat="1" ht="19.5" customHeight="1" x14ac:dyDescent="0.25">
      <c r="A2562" s="18">
        <v>1780</v>
      </c>
      <c r="B2562" s="17" t="s">
        <v>5178</v>
      </c>
      <c r="C2562" s="18" t="s">
        <v>5179</v>
      </c>
      <c r="D2562" s="19">
        <v>42877</v>
      </c>
      <c r="G2562" s="19"/>
      <c r="J2562" s="130"/>
      <c r="K2562" s="130"/>
      <c r="L2562" s="130">
        <v>43100</v>
      </c>
      <c r="R2562" s="20"/>
      <c r="S2562" s="20"/>
      <c r="T2562" s="20"/>
      <c r="U2562" s="20"/>
      <c r="V2562" s="20"/>
      <c r="W2562" s="20"/>
      <c r="X2562" s="20"/>
      <c r="Y2562" s="20"/>
      <c r="Z2562" s="20"/>
      <c r="AA2562" s="20"/>
      <c r="AB2562" s="20"/>
      <c r="AC2562" s="20"/>
      <c r="AD2562" s="20"/>
      <c r="AE2562" s="20"/>
      <c r="AF2562" s="80"/>
      <c r="AG2562" s="46"/>
      <c r="AH2562" s="19"/>
      <c r="AI2562" s="19"/>
      <c r="AJ2562" s="20"/>
      <c r="AK2562" s="20"/>
      <c r="AL2562" s="19"/>
      <c r="AM2562" s="19"/>
      <c r="AN2562" s="20"/>
      <c r="AO2562" s="20"/>
      <c r="AP2562" s="19"/>
      <c r="AQ2562" s="19"/>
      <c r="AR2562" s="20"/>
      <c r="AS2562" s="20"/>
      <c r="AT2562" s="19"/>
      <c r="AU2562" s="19"/>
      <c r="AV2562" s="20"/>
      <c r="AW2562" s="20"/>
      <c r="AX2562" s="19"/>
      <c r="AY2562" s="19"/>
      <c r="AZ2562" s="20"/>
      <c r="BA2562" s="20"/>
      <c r="BB2562" s="19"/>
      <c r="BC2562" s="19"/>
      <c r="BD2562" s="20"/>
      <c r="BE2562" s="20"/>
      <c r="BF2562" s="19"/>
      <c r="BG2562" s="19"/>
      <c r="BH2562" s="20"/>
      <c r="BI2562" s="20"/>
      <c r="BJ2562" s="19"/>
      <c r="BK2562" s="19"/>
      <c r="BL2562" s="20"/>
      <c r="BM2562" s="20"/>
      <c r="BN2562" s="19"/>
      <c r="BO2562" s="19"/>
      <c r="BP2562" s="20"/>
      <c r="BQ2562" s="20"/>
      <c r="BT2562" s="20"/>
      <c r="BU2562" s="20"/>
      <c r="BX2562" s="20"/>
      <c r="BY2562" s="20"/>
      <c r="CB2562" s="20"/>
      <c r="CC2562" s="20"/>
      <c r="CF2562" s="20"/>
      <c r="CG2562" s="20"/>
      <c r="CJ2562" s="20"/>
      <c r="CK2562" s="20"/>
      <c r="CN2562" s="20"/>
      <c r="CO2562" s="20"/>
      <c r="CP2562" s="19"/>
      <c r="CQ2562" s="19"/>
      <c r="CR2562" s="20"/>
      <c r="CS2562" s="20"/>
      <c r="CT2562" s="19"/>
      <c r="CU2562" s="19"/>
      <c r="CV2562" s="20"/>
      <c r="CW2562" s="20"/>
      <c r="CX2562" s="96"/>
      <c r="CY2562" s="96"/>
      <c r="CZ2562" s="20"/>
      <c r="DA2562" s="20"/>
      <c r="DB2562" s="96"/>
      <c r="DC2562" s="96"/>
      <c r="DD2562" s="20"/>
      <c r="DE2562" s="20"/>
      <c r="DF2562" s="96"/>
      <c r="DG2562" s="96"/>
      <c r="DH2562" s="20"/>
      <c r="DI2562" s="20"/>
      <c r="DJ2562" s="96"/>
      <c r="DK2562" s="96"/>
      <c r="DL2562" s="20"/>
      <c r="DM2562" s="20"/>
      <c r="DN2562" s="96"/>
      <c r="DO2562" s="96"/>
      <c r="DP2562" s="20"/>
      <c r="DQ2562" s="20"/>
      <c r="DR2562" s="96"/>
      <c r="DS2562" s="96"/>
      <c r="DT2562" s="20"/>
      <c r="DU2562" s="20"/>
      <c r="DV2562" s="96"/>
      <c r="DW2562" s="96"/>
      <c r="DX2562" s="20"/>
      <c r="DY2562" s="20"/>
      <c r="DZ2562" s="56"/>
      <c r="EA2562" s="57"/>
    </row>
    <row r="2563" spans="1:131" s="18" customFormat="1" ht="19.5" customHeight="1" x14ac:dyDescent="0.25">
      <c r="A2563" s="18">
        <v>1780</v>
      </c>
      <c r="B2563" s="17" t="s">
        <v>5178</v>
      </c>
      <c r="C2563" s="18" t="s">
        <v>5179</v>
      </c>
      <c r="D2563" s="19">
        <v>43087</v>
      </c>
      <c r="G2563" s="19"/>
      <c r="J2563" s="130"/>
      <c r="K2563" s="130"/>
      <c r="L2563" s="130">
        <v>43190</v>
      </c>
      <c r="M2563" s="19"/>
      <c r="N2563" s="19"/>
      <c r="O2563" s="19"/>
      <c r="R2563" s="20"/>
      <c r="S2563" s="20"/>
      <c r="T2563" s="20"/>
      <c r="U2563" s="20"/>
      <c r="V2563" s="20"/>
      <c r="W2563" s="20"/>
      <c r="X2563" s="20"/>
      <c r="Y2563" s="20"/>
      <c r="Z2563" s="20"/>
      <c r="AA2563" s="20"/>
      <c r="AB2563" s="20"/>
      <c r="AC2563" s="20"/>
      <c r="AD2563" s="20"/>
      <c r="AE2563" s="20"/>
      <c r="AF2563" s="80"/>
      <c r="AG2563" s="46"/>
      <c r="AH2563" s="19"/>
      <c r="AI2563" s="19"/>
      <c r="AJ2563" s="20"/>
      <c r="AK2563" s="20"/>
      <c r="AL2563" s="19"/>
      <c r="AM2563" s="19"/>
      <c r="AN2563" s="20"/>
      <c r="AO2563" s="20"/>
      <c r="AP2563" s="19"/>
      <c r="AQ2563" s="19"/>
      <c r="AR2563" s="20"/>
      <c r="AS2563" s="20"/>
      <c r="AT2563" s="19"/>
      <c r="AU2563" s="19"/>
      <c r="AV2563" s="20"/>
      <c r="AW2563" s="20"/>
      <c r="AX2563" s="19"/>
      <c r="AY2563" s="19"/>
      <c r="AZ2563" s="20"/>
      <c r="BA2563" s="20"/>
      <c r="BB2563" s="19"/>
      <c r="BC2563" s="19"/>
      <c r="BD2563" s="20"/>
      <c r="BE2563" s="20"/>
      <c r="BF2563" s="19"/>
      <c r="BG2563" s="19"/>
      <c r="BH2563" s="20"/>
      <c r="BI2563" s="20"/>
      <c r="BJ2563" s="19"/>
      <c r="BK2563" s="19"/>
      <c r="BL2563" s="20"/>
      <c r="BM2563" s="20"/>
      <c r="BN2563" s="19"/>
      <c r="BO2563" s="19"/>
      <c r="BP2563" s="20"/>
      <c r="BQ2563" s="20"/>
      <c r="BT2563" s="20"/>
      <c r="BU2563" s="20"/>
      <c r="BX2563" s="20"/>
      <c r="BY2563" s="20"/>
      <c r="CB2563" s="20"/>
      <c r="CC2563" s="20"/>
      <c r="CF2563" s="20"/>
      <c r="CG2563" s="20"/>
      <c r="CJ2563" s="20"/>
      <c r="CK2563" s="20"/>
      <c r="CN2563" s="20"/>
      <c r="CO2563" s="20"/>
      <c r="CP2563" s="19"/>
      <c r="CQ2563" s="19"/>
      <c r="CR2563" s="20"/>
      <c r="CS2563" s="20"/>
      <c r="CT2563" s="19"/>
      <c r="CU2563" s="19"/>
      <c r="CV2563" s="20"/>
      <c r="CW2563" s="20"/>
      <c r="CX2563" s="96"/>
      <c r="CY2563" s="96"/>
      <c r="CZ2563" s="20"/>
      <c r="DA2563" s="20"/>
      <c r="DB2563" s="96"/>
      <c r="DC2563" s="96"/>
      <c r="DD2563" s="20"/>
      <c r="DE2563" s="20"/>
      <c r="DF2563" s="96"/>
      <c r="DG2563" s="96"/>
      <c r="DH2563" s="20"/>
      <c r="DI2563" s="20"/>
      <c r="DJ2563" s="96"/>
      <c r="DK2563" s="96"/>
      <c r="DL2563" s="20"/>
      <c r="DM2563" s="20"/>
      <c r="DN2563" s="96"/>
      <c r="DO2563" s="96"/>
      <c r="DP2563" s="20"/>
      <c r="DQ2563" s="20"/>
      <c r="DR2563" s="96"/>
      <c r="DS2563" s="96"/>
      <c r="DT2563" s="20"/>
      <c r="DU2563" s="20"/>
      <c r="DV2563" s="96"/>
      <c r="DW2563" s="96"/>
      <c r="DX2563" s="20"/>
      <c r="DY2563" s="20"/>
      <c r="DZ2563" s="56"/>
      <c r="EA2563" s="57"/>
    </row>
    <row r="2564" spans="1:131" ht="19.5" customHeight="1" x14ac:dyDescent="0.25">
      <c r="A2564" s="9">
        <v>1781</v>
      </c>
      <c r="B2564" s="10" t="s">
        <v>5183</v>
      </c>
      <c r="C2564" s="9" t="s">
        <v>5184</v>
      </c>
      <c r="E2564" s="9" t="s">
        <v>4209</v>
      </c>
      <c r="F2564" s="9" t="s">
        <v>4210</v>
      </c>
      <c r="H2564" s="9" t="s">
        <v>202</v>
      </c>
      <c r="I2564" s="9" t="s">
        <v>97</v>
      </c>
      <c r="J2564" s="129">
        <v>42856</v>
      </c>
      <c r="K2564" s="129">
        <v>42768</v>
      </c>
      <c r="L2564" s="129">
        <v>43281</v>
      </c>
      <c r="O2564" s="9">
        <v>27</v>
      </c>
      <c r="Q2564" s="9" t="s">
        <v>54</v>
      </c>
      <c r="R2564" s="13">
        <v>12520000</v>
      </c>
      <c r="S2564" s="13">
        <v>11419492</v>
      </c>
      <c r="T2564" s="13">
        <v>11419492</v>
      </c>
      <c r="U2564" s="13">
        <v>2055509</v>
      </c>
      <c r="AF2564" s="51">
        <f t="shared" si="34"/>
        <v>0</v>
      </c>
      <c r="AG2564" s="45">
        <v>9320000</v>
      </c>
      <c r="AH2564" s="11">
        <v>42786</v>
      </c>
      <c r="AI2564" s="11">
        <v>43281</v>
      </c>
      <c r="AJ2564" s="13">
        <v>11319056</v>
      </c>
      <c r="AK2564" s="13">
        <v>2055509</v>
      </c>
    </row>
    <row r="2565" spans="1:131" ht="19.5" customHeight="1" x14ac:dyDescent="0.25">
      <c r="A2565" s="9">
        <v>1782</v>
      </c>
      <c r="B2565" s="10" t="s">
        <v>5185</v>
      </c>
      <c r="C2565" s="9" t="s">
        <v>5186</v>
      </c>
      <c r="E2565" s="9" t="s">
        <v>5187</v>
      </c>
      <c r="F2565" s="9" t="s">
        <v>5188</v>
      </c>
      <c r="H2565" s="9" t="s">
        <v>202</v>
      </c>
      <c r="I2565" s="9" t="s">
        <v>25</v>
      </c>
      <c r="J2565" s="129">
        <v>42839</v>
      </c>
      <c r="K2565" s="129">
        <v>42825</v>
      </c>
      <c r="L2565" s="129">
        <v>43120</v>
      </c>
      <c r="O2565" s="9">
        <v>25</v>
      </c>
      <c r="Q2565" s="9" t="s">
        <v>54</v>
      </c>
      <c r="R2565" s="13">
        <v>9400000</v>
      </c>
      <c r="S2565" s="13">
        <v>9365220</v>
      </c>
      <c r="T2565" s="13">
        <v>9365220</v>
      </c>
      <c r="U2565" s="13">
        <v>2341305</v>
      </c>
      <c r="AF2565" s="51">
        <f t="shared" si="34"/>
        <v>0</v>
      </c>
      <c r="AG2565" s="45">
        <v>7000000</v>
      </c>
      <c r="AH2565" s="11">
        <v>42825</v>
      </c>
      <c r="AI2565" s="11">
        <v>43266</v>
      </c>
      <c r="AJ2565" s="13">
        <v>9365220</v>
      </c>
      <c r="AK2565" s="13">
        <v>2341305</v>
      </c>
    </row>
    <row r="2566" spans="1:131" s="18" customFormat="1" ht="19.5" customHeight="1" x14ac:dyDescent="0.25">
      <c r="A2566" s="18">
        <v>1782</v>
      </c>
      <c r="B2566" s="17" t="s">
        <v>5185</v>
      </c>
      <c r="C2566" s="18" t="s">
        <v>5186</v>
      </c>
      <c r="D2566" s="19">
        <v>43248</v>
      </c>
      <c r="G2566" s="19"/>
      <c r="J2566" s="130"/>
      <c r="K2566" s="130"/>
      <c r="L2566" s="130">
        <v>43266</v>
      </c>
      <c r="R2566" s="20"/>
      <c r="S2566" s="20"/>
      <c r="T2566" s="20"/>
      <c r="U2566" s="20"/>
      <c r="V2566" s="20"/>
      <c r="W2566" s="20"/>
      <c r="X2566" s="20"/>
      <c r="Y2566" s="20"/>
      <c r="Z2566" s="20"/>
      <c r="AA2566" s="20"/>
      <c r="AB2566" s="20"/>
      <c r="AC2566" s="20"/>
      <c r="AD2566" s="20"/>
      <c r="AE2566" s="20"/>
      <c r="AF2566" s="80"/>
      <c r="AG2566" s="46"/>
      <c r="AH2566" s="19"/>
      <c r="AI2566" s="19"/>
      <c r="AJ2566" s="20"/>
      <c r="AK2566" s="20"/>
      <c r="AL2566" s="19"/>
      <c r="AM2566" s="19"/>
      <c r="AN2566" s="20"/>
      <c r="AO2566" s="20"/>
      <c r="AP2566" s="19"/>
      <c r="AQ2566" s="19"/>
      <c r="AR2566" s="20"/>
      <c r="AS2566" s="20"/>
      <c r="AT2566" s="19"/>
      <c r="AU2566" s="19"/>
      <c r="AV2566" s="20"/>
      <c r="AW2566" s="20"/>
      <c r="AX2566" s="19"/>
      <c r="AY2566" s="19"/>
      <c r="AZ2566" s="20"/>
      <c r="BA2566" s="20"/>
      <c r="BB2566" s="19"/>
      <c r="BC2566" s="19"/>
      <c r="BD2566" s="20"/>
      <c r="BE2566" s="20"/>
      <c r="BF2566" s="19"/>
      <c r="BG2566" s="19"/>
      <c r="BH2566" s="20"/>
      <c r="BI2566" s="20"/>
      <c r="BJ2566" s="19"/>
      <c r="BK2566" s="19"/>
      <c r="BL2566" s="20"/>
      <c r="BM2566" s="20"/>
      <c r="BN2566" s="19"/>
      <c r="BO2566" s="19"/>
      <c r="BP2566" s="20"/>
      <c r="BQ2566" s="20"/>
      <c r="BT2566" s="20"/>
      <c r="BU2566" s="20"/>
      <c r="BX2566" s="20"/>
      <c r="BY2566" s="20"/>
      <c r="CB2566" s="20"/>
      <c r="CC2566" s="20"/>
      <c r="CF2566" s="20"/>
      <c r="CG2566" s="20"/>
      <c r="CJ2566" s="20"/>
      <c r="CK2566" s="20"/>
      <c r="CN2566" s="20"/>
      <c r="CO2566" s="20"/>
      <c r="CP2566" s="19"/>
      <c r="CQ2566" s="19"/>
      <c r="CR2566" s="20"/>
      <c r="CS2566" s="20"/>
      <c r="CT2566" s="19"/>
      <c r="CU2566" s="19"/>
      <c r="CV2566" s="20"/>
      <c r="CW2566" s="20"/>
      <c r="CX2566" s="96"/>
      <c r="CY2566" s="96"/>
      <c r="CZ2566" s="20"/>
      <c r="DA2566" s="20"/>
      <c r="DB2566" s="96"/>
      <c r="DC2566" s="96"/>
      <c r="DD2566" s="20"/>
      <c r="DE2566" s="20"/>
      <c r="DF2566" s="96"/>
      <c r="DG2566" s="96"/>
      <c r="DH2566" s="20"/>
      <c r="DI2566" s="20"/>
      <c r="DJ2566" s="96"/>
      <c r="DK2566" s="96"/>
      <c r="DL2566" s="20"/>
      <c r="DM2566" s="20"/>
      <c r="DN2566" s="96"/>
      <c r="DO2566" s="96"/>
      <c r="DP2566" s="20"/>
      <c r="DQ2566" s="20"/>
      <c r="DR2566" s="96"/>
      <c r="DS2566" s="96"/>
      <c r="DT2566" s="20"/>
      <c r="DU2566" s="20"/>
      <c r="DV2566" s="96"/>
      <c r="DW2566" s="96"/>
      <c r="DX2566" s="20"/>
      <c r="DY2566" s="20"/>
      <c r="DZ2566" s="56"/>
      <c r="EA2566" s="57"/>
    </row>
    <row r="2567" spans="1:131" ht="19.5" customHeight="1" x14ac:dyDescent="0.25">
      <c r="A2567" s="9">
        <v>1783</v>
      </c>
      <c r="B2567" s="10" t="s">
        <v>5190</v>
      </c>
      <c r="C2567" s="9" t="s">
        <v>5191</v>
      </c>
      <c r="E2567" s="9" t="s">
        <v>8181</v>
      </c>
      <c r="F2567" s="9" t="s">
        <v>3373</v>
      </c>
      <c r="H2567" s="9" t="s">
        <v>202</v>
      </c>
      <c r="I2567" s="9" t="s">
        <v>97</v>
      </c>
      <c r="J2567" s="129">
        <v>42835</v>
      </c>
      <c r="K2567" s="129">
        <v>42767</v>
      </c>
      <c r="L2567" s="129">
        <v>43250</v>
      </c>
      <c r="O2567" s="9">
        <v>29</v>
      </c>
      <c r="Q2567" s="9" t="s">
        <v>61</v>
      </c>
      <c r="S2567" s="13">
        <v>18000000</v>
      </c>
      <c r="T2567" s="13">
        <v>18000000</v>
      </c>
      <c r="U2567" s="13">
        <v>4700000</v>
      </c>
      <c r="AF2567" s="51">
        <f t="shared" si="34"/>
        <v>0</v>
      </c>
      <c r="AH2567" s="11">
        <v>42767</v>
      </c>
      <c r="AI2567" s="11">
        <v>43373</v>
      </c>
      <c r="AJ2567" s="13">
        <v>14062800</v>
      </c>
      <c r="AK2567" s="13">
        <v>3515700</v>
      </c>
    </row>
    <row r="2568" spans="1:131" s="18" customFormat="1" ht="19.5" customHeight="1" x14ac:dyDescent="0.25">
      <c r="A2568" s="18">
        <v>1783</v>
      </c>
      <c r="B2568" s="17" t="s">
        <v>5190</v>
      </c>
      <c r="C2568" s="18" t="s">
        <v>5191</v>
      </c>
      <c r="D2568" s="19">
        <v>43248</v>
      </c>
      <c r="G2568" s="19"/>
      <c r="J2568" s="130"/>
      <c r="K2568" s="130"/>
      <c r="L2568" s="130">
        <v>43373</v>
      </c>
      <c r="R2568" s="20"/>
      <c r="S2568" s="20"/>
      <c r="T2568" s="20"/>
      <c r="U2568" s="20"/>
      <c r="V2568" s="20"/>
      <c r="W2568" s="20"/>
      <c r="X2568" s="20"/>
      <c r="Y2568" s="20"/>
      <c r="Z2568" s="20"/>
      <c r="AA2568" s="20"/>
      <c r="AB2568" s="20"/>
      <c r="AC2568" s="20"/>
      <c r="AD2568" s="20"/>
      <c r="AE2568" s="20"/>
      <c r="AF2568" s="80"/>
      <c r="AG2568" s="46"/>
      <c r="AH2568" s="19"/>
      <c r="AI2568" s="19"/>
      <c r="AJ2568" s="20"/>
      <c r="AK2568" s="20"/>
      <c r="AL2568" s="19"/>
      <c r="AM2568" s="19"/>
      <c r="AN2568" s="20"/>
      <c r="AO2568" s="20"/>
      <c r="AP2568" s="19"/>
      <c r="AQ2568" s="19"/>
      <c r="AR2568" s="20"/>
      <c r="AS2568" s="20"/>
      <c r="AT2568" s="19"/>
      <c r="AU2568" s="19"/>
      <c r="AV2568" s="20"/>
      <c r="AW2568" s="20"/>
      <c r="AX2568" s="19"/>
      <c r="AY2568" s="19"/>
      <c r="AZ2568" s="20"/>
      <c r="BA2568" s="20"/>
      <c r="BB2568" s="19"/>
      <c r="BC2568" s="19"/>
      <c r="BD2568" s="20"/>
      <c r="BE2568" s="20"/>
      <c r="BF2568" s="19"/>
      <c r="BG2568" s="19"/>
      <c r="BH2568" s="20"/>
      <c r="BI2568" s="20"/>
      <c r="BJ2568" s="19"/>
      <c r="BK2568" s="19"/>
      <c r="BL2568" s="20"/>
      <c r="BM2568" s="20"/>
      <c r="BN2568" s="19"/>
      <c r="BO2568" s="19"/>
      <c r="BP2568" s="20"/>
      <c r="BQ2568" s="20"/>
      <c r="BT2568" s="20"/>
      <c r="BU2568" s="20"/>
      <c r="BX2568" s="20"/>
      <c r="BY2568" s="20"/>
      <c r="CB2568" s="20"/>
      <c r="CC2568" s="20"/>
      <c r="CF2568" s="20"/>
      <c r="CG2568" s="20"/>
      <c r="CJ2568" s="20"/>
      <c r="CK2568" s="20"/>
      <c r="CN2568" s="20"/>
      <c r="CO2568" s="20"/>
      <c r="CP2568" s="19"/>
      <c r="CQ2568" s="19"/>
      <c r="CR2568" s="20"/>
      <c r="CS2568" s="20"/>
      <c r="CT2568" s="19"/>
      <c r="CU2568" s="19"/>
      <c r="CV2568" s="20"/>
      <c r="CW2568" s="20"/>
      <c r="CX2568" s="96"/>
      <c r="CY2568" s="96"/>
      <c r="CZ2568" s="20"/>
      <c r="DA2568" s="20"/>
      <c r="DB2568" s="96"/>
      <c r="DC2568" s="96"/>
      <c r="DD2568" s="20"/>
      <c r="DE2568" s="20"/>
      <c r="DF2568" s="96"/>
      <c r="DG2568" s="96"/>
      <c r="DH2568" s="20"/>
      <c r="DI2568" s="20"/>
      <c r="DJ2568" s="96"/>
      <c r="DK2568" s="96"/>
      <c r="DL2568" s="20"/>
      <c r="DM2568" s="20"/>
      <c r="DN2568" s="96"/>
      <c r="DO2568" s="96"/>
      <c r="DP2568" s="20"/>
      <c r="DQ2568" s="20"/>
      <c r="DR2568" s="96"/>
      <c r="DS2568" s="96"/>
      <c r="DT2568" s="20"/>
      <c r="DU2568" s="20"/>
      <c r="DV2568" s="96"/>
      <c r="DW2568" s="96"/>
      <c r="DX2568" s="20"/>
      <c r="DY2568" s="20"/>
      <c r="DZ2568" s="56"/>
      <c r="EA2568" s="57"/>
    </row>
    <row r="2569" spans="1:131" s="18" customFormat="1" ht="19.5" customHeight="1" x14ac:dyDescent="0.25">
      <c r="A2569" s="18">
        <v>1783</v>
      </c>
      <c r="B2569" s="17" t="s">
        <v>5190</v>
      </c>
      <c r="C2569" s="18" t="s">
        <v>8179</v>
      </c>
      <c r="D2569" s="19">
        <v>43735</v>
      </c>
      <c r="G2569" s="19"/>
      <c r="J2569" s="130"/>
      <c r="K2569" s="130"/>
      <c r="L2569" s="130"/>
      <c r="R2569" s="20"/>
      <c r="S2569" s="20"/>
      <c r="T2569" s="20"/>
      <c r="U2569" s="20"/>
      <c r="V2569" s="20"/>
      <c r="W2569" s="20"/>
      <c r="X2569" s="20"/>
      <c r="Y2569" s="20"/>
      <c r="Z2569" s="20"/>
      <c r="AA2569" s="20"/>
      <c r="AB2569" s="20"/>
      <c r="AC2569" s="20"/>
      <c r="AD2569" s="20"/>
      <c r="AE2569" s="20"/>
      <c r="AF2569" s="80"/>
      <c r="AG2569" s="46"/>
      <c r="AH2569" s="19"/>
      <c r="AI2569" s="19"/>
      <c r="AJ2569" s="20"/>
      <c r="AK2569" s="20"/>
      <c r="AL2569" s="19"/>
      <c r="AM2569" s="19"/>
      <c r="AN2569" s="20"/>
      <c r="AO2569" s="20"/>
      <c r="AP2569" s="19"/>
      <c r="AQ2569" s="19"/>
      <c r="AR2569" s="20"/>
      <c r="AS2569" s="20"/>
      <c r="AT2569" s="19"/>
      <c r="AU2569" s="19"/>
      <c r="AV2569" s="20"/>
      <c r="AW2569" s="20"/>
      <c r="AX2569" s="19"/>
      <c r="AY2569" s="19"/>
      <c r="AZ2569" s="20"/>
      <c r="BA2569" s="20"/>
      <c r="BB2569" s="19"/>
      <c r="BC2569" s="19"/>
      <c r="BD2569" s="20"/>
      <c r="BE2569" s="20"/>
      <c r="BF2569" s="19"/>
      <c r="BG2569" s="19"/>
      <c r="BH2569" s="20"/>
      <c r="BI2569" s="20"/>
      <c r="BJ2569" s="19"/>
      <c r="BK2569" s="19"/>
      <c r="BL2569" s="20"/>
      <c r="BM2569" s="20"/>
      <c r="BN2569" s="19"/>
      <c r="BO2569" s="19"/>
      <c r="BP2569" s="20"/>
      <c r="BQ2569" s="20"/>
      <c r="BT2569" s="20"/>
      <c r="BU2569" s="20"/>
      <c r="BX2569" s="20"/>
      <c r="BY2569" s="20"/>
      <c r="CB2569" s="20"/>
      <c r="CC2569" s="20"/>
      <c r="CF2569" s="20"/>
      <c r="CG2569" s="20"/>
      <c r="CJ2569" s="20"/>
      <c r="CK2569" s="20"/>
      <c r="CN2569" s="20"/>
      <c r="CO2569" s="20"/>
      <c r="CP2569" s="19"/>
      <c r="CQ2569" s="19"/>
      <c r="CR2569" s="20"/>
      <c r="CS2569" s="20"/>
      <c r="CT2569" s="19"/>
      <c r="CU2569" s="19"/>
      <c r="CV2569" s="20"/>
      <c r="CW2569" s="20"/>
      <c r="CX2569" s="96"/>
      <c r="CY2569" s="96"/>
      <c r="CZ2569" s="20"/>
      <c r="DA2569" s="20"/>
      <c r="DB2569" s="96"/>
      <c r="DC2569" s="96"/>
      <c r="DD2569" s="20"/>
      <c r="DE2569" s="20"/>
      <c r="DF2569" s="96"/>
      <c r="DG2569" s="96"/>
      <c r="DH2569" s="20"/>
      <c r="DI2569" s="20"/>
      <c r="DJ2569" s="96"/>
      <c r="DK2569" s="96"/>
      <c r="DL2569" s="20"/>
      <c r="DM2569" s="20"/>
      <c r="DN2569" s="96"/>
      <c r="DO2569" s="96"/>
      <c r="DP2569" s="20"/>
      <c r="DQ2569" s="20"/>
      <c r="DR2569" s="96"/>
      <c r="DS2569" s="96"/>
      <c r="DT2569" s="20"/>
      <c r="DU2569" s="20"/>
      <c r="DV2569" s="96"/>
      <c r="DW2569" s="96"/>
      <c r="DX2569" s="20"/>
      <c r="DY2569" s="20"/>
      <c r="DZ2569" s="56"/>
      <c r="EA2569" s="57"/>
    </row>
    <row r="2570" spans="1:131" ht="19.5" customHeight="1" x14ac:dyDescent="0.25">
      <c r="A2570" s="9">
        <v>1784</v>
      </c>
      <c r="B2570" s="10" t="s">
        <v>5192</v>
      </c>
      <c r="C2570" s="9" t="s">
        <v>5193</v>
      </c>
      <c r="E2570" s="9" t="s">
        <v>5194</v>
      </c>
      <c r="F2570" s="9" t="s">
        <v>5195</v>
      </c>
      <c r="H2570" s="9" t="s">
        <v>202</v>
      </c>
      <c r="I2570" s="9" t="s">
        <v>97</v>
      </c>
      <c r="J2570" s="129">
        <v>42814</v>
      </c>
      <c r="K2570" s="129">
        <v>42776</v>
      </c>
      <c r="L2570" s="129">
        <v>42983</v>
      </c>
      <c r="O2570" s="9">
        <v>28</v>
      </c>
      <c r="Q2570" s="9" t="s">
        <v>54</v>
      </c>
      <c r="S2570" s="13">
        <v>24000000</v>
      </c>
      <c r="T2570" s="13">
        <v>24000000</v>
      </c>
      <c r="U2570" s="13">
        <v>6000000</v>
      </c>
      <c r="AF2570" s="51">
        <f t="shared" si="34"/>
        <v>0</v>
      </c>
      <c r="AG2570" s="45">
        <v>12000000</v>
      </c>
      <c r="AH2570" s="11">
        <v>42795</v>
      </c>
      <c r="AI2570" s="11">
        <v>43230</v>
      </c>
      <c r="AJ2570" s="13">
        <v>23315379</v>
      </c>
      <c r="AK2570" s="13">
        <v>5828845</v>
      </c>
    </row>
    <row r="2571" spans="1:131" s="18" customFormat="1" ht="19.5" customHeight="1" x14ac:dyDescent="0.25">
      <c r="A2571" s="18">
        <v>1784</v>
      </c>
      <c r="B2571" s="17" t="s">
        <v>5192</v>
      </c>
      <c r="C2571" s="18" t="s">
        <v>5193</v>
      </c>
      <c r="D2571" s="19">
        <v>42977</v>
      </c>
      <c r="G2571" s="19"/>
      <c r="J2571" s="130"/>
      <c r="K2571" s="130"/>
      <c r="L2571" s="130">
        <v>43230</v>
      </c>
      <c r="R2571" s="20"/>
      <c r="S2571" s="20"/>
      <c r="T2571" s="20"/>
      <c r="U2571" s="20"/>
      <c r="V2571" s="20"/>
      <c r="W2571" s="20"/>
      <c r="X2571" s="20"/>
      <c r="Y2571" s="20"/>
      <c r="Z2571" s="20"/>
      <c r="AA2571" s="20"/>
      <c r="AB2571" s="20"/>
      <c r="AC2571" s="20"/>
      <c r="AD2571" s="20"/>
      <c r="AE2571" s="20"/>
      <c r="AF2571" s="80"/>
      <c r="AG2571" s="46"/>
      <c r="AH2571" s="19"/>
      <c r="AI2571" s="19"/>
      <c r="AJ2571" s="20"/>
      <c r="AK2571" s="20"/>
      <c r="AL2571" s="19"/>
      <c r="AM2571" s="19"/>
      <c r="AN2571" s="20"/>
      <c r="AO2571" s="20"/>
      <c r="AP2571" s="19"/>
      <c r="AQ2571" s="19"/>
      <c r="AR2571" s="20"/>
      <c r="AS2571" s="20"/>
      <c r="AT2571" s="19"/>
      <c r="AU2571" s="19"/>
      <c r="AV2571" s="20"/>
      <c r="AW2571" s="20"/>
      <c r="AX2571" s="19"/>
      <c r="AY2571" s="19"/>
      <c r="AZ2571" s="20"/>
      <c r="BA2571" s="20"/>
      <c r="BB2571" s="19"/>
      <c r="BC2571" s="19"/>
      <c r="BD2571" s="20"/>
      <c r="BE2571" s="20"/>
      <c r="BF2571" s="19"/>
      <c r="BG2571" s="19"/>
      <c r="BH2571" s="20"/>
      <c r="BI2571" s="20"/>
      <c r="BJ2571" s="19"/>
      <c r="BK2571" s="19"/>
      <c r="BL2571" s="20"/>
      <c r="BM2571" s="20"/>
      <c r="BN2571" s="19"/>
      <c r="BO2571" s="19"/>
      <c r="BP2571" s="20"/>
      <c r="BQ2571" s="20"/>
      <c r="BT2571" s="20"/>
      <c r="BU2571" s="20"/>
      <c r="BX2571" s="20"/>
      <c r="BY2571" s="20"/>
      <c r="CB2571" s="20"/>
      <c r="CC2571" s="20"/>
      <c r="CF2571" s="20"/>
      <c r="CG2571" s="20"/>
      <c r="CJ2571" s="20"/>
      <c r="CK2571" s="20"/>
      <c r="CN2571" s="20"/>
      <c r="CO2571" s="20"/>
      <c r="CP2571" s="19"/>
      <c r="CQ2571" s="19"/>
      <c r="CR2571" s="20"/>
      <c r="CS2571" s="20"/>
      <c r="CT2571" s="19"/>
      <c r="CU2571" s="19"/>
      <c r="CV2571" s="20"/>
      <c r="CW2571" s="20"/>
      <c r="CX2571" s="96"/>
      <c r="CY2571" s="96"/>
      <c r="CZ2571" s="20"/>
      <c r="DA2571" s="20"/>
      <c r="DB2571" s="96"/>
      <c r="DC2571" s="96"/>
      <c r="DD2571" s="20"/>
      <c r="DE2571" s="20"/>
      <c r="DF2571" s="96"/>
      <c r="DG2571" s="96"/>
      <c r="DH2571" s="20"/>
      <c r="DI2571" s="20"/>
      <c r="DJ2571" s="96"/>
      <c r="DK2571" s="96"/>
      <c r="DL2571" s="20"/>
      <c r="DM2571" s="20"/>
      <c r="DN2571" s="96"/>
      <c r="DO2571" s="96"/>
      <c r="DP2571" s="20"/>
      <c r="DQ2571" s="20"/>
      <c r="DR2571" s="96"/>
      <c r="DS2571" s="96"/>
      <c r="DT2571" s="20"/>
      <c r="DU2571" s="20"/>
      <c r="DV2571" s="96"/>
      <c r="DW2571" s="96"/>
      <c r="DX2571" s="20"/>
      <c r="DY2571" s="20"/>
      <c r="DZ2571" s="56"/>
      <c r="EA2571" s="57"/>
    </row>
    <row r="2572" spans="1:131" ht="18" customHeight="1" x14ac:dyDescent="0.25">
      <c r="A2572" s="9">
        <v>1785</v>
      </c>
      <c r="B2572" s="10" t="s">
        <v>5196</v>
      </c>
      <c r="C2572" s="9" t="s">
        <v>5197</v>
      </c>
      <c r="E2572" s="9" t="s">
        <v>2418</v>
      </c>
      <c r="F2572" s="9" t="s">
        <v>5198</v>
      </c>
      <c r="H2572" s="9" t="s">
        <v>202</v>
      </c>
      <c r="I2572" s="9" t="s">
        <v>25</v>
      </c>
      <c r="J2572" s="129">
        <v>42856</v>
      </c>
      <c r="K2572" s="129">
        <v>42614</v>
      </c>
      <c r="L2572" s="129">
        <v>43248</v>
      </c>
      <c r="O2572" s="9">
        <v>30</v>
      </c>
      <c r="Q2572" s="9" t="s">
        <v>54</v>
      </c>
      <c r="S2572" s="13">
        <v>18834000</v>
      </c>
      <c r="T2572" s="13">
        <v>18834000</v>
      </c>
      <c r="U2572" s="13">
        <v>4708500</v>
      </c>
      <c r="AF2572" s="51">
        <f t="shared" si="34"/>
        <v>0</v>
      </c>
      <c r="AG2572" s="45">
        <v>10000000</v>
      </c>
      <c r="AH2572" s="11">
        <v>42675</v>
      </c>
      <c r="AI2572" s="11">
        <v>43248</v>
      </c>
      <c r="AJ2572" s="13">
        <v>18873348</v>
      </c>
      <c r="AK2572" s="13">
        <v>4708500</v>
      </c>
    </row>
    <row r="2573" spans="1:131" ht="19.5" customHeight="1" x14ac:dyDescent="0.25">
      <c r="A2573" s="9">
        <v>1786</v>
      </c>
      <c r="B2573" s="10" t="s">
        <v>5199</v>
      </c>
      <c r="C2573" s="9" t="s">
        <v>5200</v>
      </c>
      <c r="E2573" s="9" t="s">
        <v>291</v>
      </c>
      <c r="F2573" s="9" t="s">
        <v>292</v>
      </c>
      <c r="H2573" s="9" t="s">
        <v>202</v>
      </c>
      <c r="I2573" s="9" t="s">
        <v>5134</v>
      </c>
      <c r="J2573" s="129">
        <v>42849</v>
      </c>
      <c r="K2573" s="129">
        <v>42818</v>
      </c>
      <c r="L2573" s="129">
        <v>42993</v>
      </c>
      <c r="O2573" s="9">
        <v>32</v>
      </c>
      <c r="Q2573" s="9" t="s">
        <v>54</v>
      </c>
      <c r="R2573" s="13">
        <v>1519405</v>
      </c>
      <c r="S2573" s="13">
        <v>1519405</v>
      </c>
      <c r="T2573" s="13">
        <v>1519405</v>
      </c>
      <c r="U2573" s="13">
        <v>379851</v>
      </c>
      <c r="AF2573" s="51">
        <f t="shared" si="34"/>
        <v>0</v>
      </c>
      <c r="AH2573" s="11">
        <v>42818</v>
      </c>
      <c r="AI2573" s="11">
        <v>42993</v>
      </c>
      <c r="AJ2573" s="13">
        <v>1519405</v>
      </c>
      <c r="AK2573" s="13">
        <v>379851</v>
      </c>
    </row>
    <row r="2574" spans="1:131" ht="19.5" customHeight="1" x14ac:dyDescent="0.25">
      <c r="A2574" s="9">
        <v>1789</v>
      </c>
      <c r="B2574" s="10" t="s">
        <v>5201</v>
      </c>
      <c r="C2574" s="9" t="s">
        <v>5202</v>
      </c>
      <c r="E2574" s="9" t="s">
        <v>291</v>
      </c>
      <c r="F2574" s="9" t="s">
        <v>292</v>
      </c>
      <c r="H2574" s="9" t="s">
        <v>202</v>
      </c>
      <c r="I2574" s="9" t="s">
        <v>5134</v>
      </c>
      <c r="J2574" s="129">
        <v>42849</v>
      </c>
      <c r="K2574" s="129">
        <v>42818</v>
      </c>
      <c r="L2574" s="129">
        <v>42993</v>
      </c>
      <c r="O2574" s="9">
        <v>31</v>
      </c>
      <c r="Q2574" s="9" t="s">
        <v>54</v>
      </c>
      <c r="R2574" s="13">
        <v>1517860</v>
      </c>
      <c r="S2574" s="13">
        <v>1517860</v>
      </c>
      <c r="T2574" s="13">
        <v>1517860</v>
      </c>
      <c r="U2574" s="13">
        <v>379465</v>
      </c>
      <c r="AF2574" s="51">
        <f t="shared" si="34"/>
        <v>0</v>
      </c>
      <c r="AH2574" s="11">
        <v>42818</v>
      </c>
      <c r="AI2574" s="11">
        <v>42993</v>
      </c>
      <c r="AJ2574" s="13">
        <v>1517860</v>
      </c>
      <c r="AK2574" s="13">
        <v>379465</v>
      </c>
    </row>
    <row r="2575" spans="1:131" ht="19.5" customHeight="1" x14ac:dyDescent="0.25">
      <c r="A2575" s="9">
        <v>1790</v>
      </c>
      <c r="B2575" s="10" t="s">
        <v>5203</v>
      </c>
      <c r="C2575" s="9" t="s">
        <v>5204</v>
      </c>
      <c r="E2575" s="9" t="s">
        <v>291</v>
      </c>
      <c r="F2575" s="9" t="s">
        <v>292</v>
      </c>
      <c r="H2575" s="9" t="s">
        <v>202</v>
      </c>
      <c r="I2575" s="9" t="s">
        <v>5134</v>
      </c>
      <c r="J2575" s="129">
        <v>42849</v>
      </c>
      <c r="K2575" s="129">
        <v>42818</v>
      </c>
      <c r="L2575" s="129">
        <v>42993</v>
      </c>
      <c r="O2575" s="9">
        <v>30</v>
      </c>
      <c r="Q2575" s="9" t="s">
        <v>54</v>
      </c>
      <c r="R2575" s="13">
        <v>1625157</v>
      </c>
      <c r="S2575" s="13">
        <v>1625157</v>
      </c>
      <c r="T2575" s="13">
        <v>1625157</v>
      </c>
      <c r="U2575" s="13">
        <v>406289</v>
      </c>
      <c r="AF2575" s="51">
        <f t="shared" si="34"/>
        <v>0</v>
      </c>
      <c r="AH2575" s="11">
        <v>42818</v>
      </c>
      <c r="AI2575" s="11">
        <v>42993</v>
      </c>
      <c r="AJ2575" s="13">
        <v>1825157</v>
      </c>
      <c r="AK2575" s="13">
        <v>456289</v>
      </c>
    </row>
    <row r="2576" spans="1:131" s="18" customFormat="1" ht="19.5" customHeight="1" x14ac:dyDescent="0.25">
      <c r="A2576" s="18">
        <v>1790</v>
      </c>
      <c r="B2576" s="17" t="s">
        <v>5203</v>
      </c>
      <c r="C2576" s="18" t="s">
        <v>5204</v>
      </c>
      <c r="D2576" s="19">
        <v>42940</v>
      </c>
      <c r="G2576" s="19"/>
      <c r="J2576" s="130"/>
      <c r="K2576" s="130"/>
      <c r="L2576" s="130"/>
      <c r="R2576" s="20">
        <v>1825157</v>
      </c>
      <c r="S2576" s="20">
        <v>1825157</v>
      </c>
      <c r="T2576" s="20">
        <v>1825157</v>
      </c>
      <c r="U2576" s="20">
        <v>456289</v>
      </c>
      <c r="V2576" s="20"/>
      <c r="W2576" s="20"/>
      <c r="X2576" s="20"/>
      <c r="Y2576" s="20"/>
      <c r="Z2576" s="20"/>
      <c r="AA2576" s="20"/>
      <c r="AB2576" s="20"/>
      <c r="AC2576" s="20"/>
      <c r="AD2576" s="20"/>
      <c r="AE2576" s="20"/>
      <c r="AF2576" s="80"/>
      <c r="AG2576" s="46"/>
      <c r="AH2576" s="19"/>
      <c r="AI2576" s="19"/>
      <c r="AJ2576" s="20"/>
      <c r="AK2576" s="20"/>
      <c r="AL2576" s="19"/>
      <c r="AM2576" s="19"/>
      <c r="AN2576" s="20"/>
      <c r="AO2576" s="20"/>
      <c r="AP2576" s="19"/>
      <c r="AQ2576" s="19"/>
      <c r="AR2576" s="20"/>
      <c r="AS2576" s="20"/>
      <c r="AT2576" s="19"/>
      <c r="AU2576" s="19"/>
      <c r="AV2576" s="20"/>
      <c r="AW2576" s="20"/>
      <c r="AX2576" s="19"/>
      <c r="AY2576" s="19"/>
      <c r="AZ2576" s="20"/>
      <c r="BA2576" s="20"/>
      <c r="BB2576" s="19"/>
      <c r="BC2576" s="19"/>
      <c r="BD2576" s="20"/>
      <c r="BE2576" s="20"/>
      <c r="BF2576" s="19"/>
      <c r="BG2576" s="19"/>
      <c r="BH2576" s="20"/>
      <c r="BI2576" s="20"/>
      <c r="BJ2576" s="19"/>
      <c r="BK2576" s="19"/>
      <c r="BL2576" s="20"/>
      <c r="BM2576" s="20"/>
      <c r="BN2576" s="19"/>
      <c r="BO2576" s="19"/>
      <c r="BP2576" s="20"/>
      <c r="BQ2576" s="20"/>
      <c r="BT2576" s="20"/>
      <c r="BU2576" s="20"/>
      <c r="BX2576" s="20"/>
      <c r="BY2576" s="20"/>
      <c r="CB2576" s="20"/>
      <c r="CC2576" s="20"/>
      <c r="CF2576" s="20"/>
      <c r="CG2576" s="20"/>
      <c r="CJ2576" s="20"/>
      <c r="CK2576" s="20"/>
      <c r="CN2576" s="20"/>
      <c r="CO2576" s="20"/>
      <c r="CP2576" s="19"/>
      <c r="CQ2576" s="19"/>
      <c r="CR2576" s="20"/>
      <c r="CS2576" s="20"/>
      <c r="CT2576" s="19"/>
      <c r="CU2576" s="19"/>
      <c r="CV2576" s="20"/>
      <c r="CW2576" s="20"/>
      <c r="CX2576" s="96"/>
      <c r="CY2576" s="96"/>
      <c r="CZ2576" s="20"/>
      <c r="DA2576" s="20"/>
      <c r="DB2576" s="96"/>
      <c r="DC2576" s="96"/>
      <c r="DD2576" s="20"/>
      <c r="DE2576" s="20"/>
      <c r="DF2576" s="96"/>
      <c r="DG2576" s="96"/>
      <c r="DH2576" s="20"/>
      <c r="DI2576" s="20"/>
      <c r="DJ2576" s="96"/>
      <c r="DK2576" s="96"/>
      <c r="DL2576" s="20"/>
      <c r="DM2576" s="20"/>
      <c r="DN2576" s="96"/>
      <c r="DO2576" s="96"/>
      <c r="DP2576" s="20"/>
      <c r="DQ2576" s="20"/>
      <c r="DR2576" s="96"/>
      <c r="DS2576" s="96"/>
      <c r="DT2576" s="20"/>
      <c r="DU2576" s="20"/>
      <c r="DV2576" s="96"/>
      <c r="DW2576" s="96"/>
      <c r="DX2576" s="20"/>
      <c r="DY2576" s="20"/>
      <c r="DZ2576" s="56"/>
      <c r="EA2576" s="57"/>
    </row>
    <row r="2577" spans="1:131" ht="19.5" customHeight="1" x14ac:dyDescent="0.25">
      <c r="A2577" s="9">
        <v>1791</v>
      </c>
      <c r="B2577" s="10" t="s">
        <v>5205</v>
      </c>
      <c r="C2577" s="9" t="s">
        <v>5206</v>
      </c>
      <c r="E2577" s="9" t="s">
        <v>291</v>
      </c>
      <c r="F2577" s="9" t="s">
        <v>292</v>
      </c>
      <c r="H2577" s="9" t="s">
        <v>202</v>
      </c>
      <c r="I2577" s="9" t="s">
        <v>5134</v>
      </c>
      <c r="J2577" s="129">
        <v>42849</v>
      </c>
      <c r="K2577" s="129">
        <v>42818</v>
      </c>
      <c r="L2577" s="129">
        <v>42993</v>
      </c>
      <c r="O2577" s="9">
        <v>31</v>
      </c>
      <c r="Q2577" s="9" t="s">
        <v>54</v>
      </c>
      <c r="R2577" s="13">
        <v>1582040</v>
      </c>
      <c r="S2577" s="13">
        <v>1582040</v>
      </c>
      <c r="T2577" s="13">
        <v>1582040</v>
      </c>
      <c r="U2577" s="13">
        <v>395510</v>
      </c>
      <c r="AF2577" s="51">
        <f t="shared" si="34"/>
        <v>0</v>
      </c>
      <c r="AH2577" s="11">
        <v>42818</v>
      </c>
      <c r="AI2577" s="11">
        <v>42993</v>
      </c>
      <c r="AJ2577" s="13">
        <v>1582040</v>
      </c>
      <c r="AK2577" s="13">
        <v>395510</v>
      </c>
    </row>
    <row r="2578" spans="1:131" ht="19.5" customHeight="1" x14ac:dyDescent="0.25">
      <c r="A2578" s="9">
        <v>1792</v>
      </c>
      <c r="B2578" s="10" t="s">
        <v>5207</v>
      </c>
      <c r="C2578" s="9" t="s">
        <v>5208</v>
      </c>
      <c r="E2578" s="9" t="s">
        <v>291</v>
      </c>
      <c r="F2578" s="9" t="s">
        <v>292</v>
      </c>
      <c r="H2578" s="9" t="s">
        <v>202</v>
      </c>
      <c r="I2578" s="9" t="s">
        <v>5134</v>
      </c>
      <c r="J2578" s="129">
        <v>42849</v>
      </c>
      <c r="K2578" s="129">
        <v>42818</v>
      </c>
      <c r="L2578" s="129">
        <v>42993</v>
      </c>
      <c r="O2578" s="9">
        <v>32</v>
      </c>
      <c r="Q2578" s="9" t="s">
        <v>54</v>
      </c>
      <c r="R2578" s="13">
        <v>1490752</v>
      </c>
      <c r="S2578" s="13">
        <v>1490752</v>
      </c>
      <c r="T2578" s="13">
        <v>1490752</v>
      </c>
      <c r="U2578" s="13">
        <v>372688</v>
      </c>
      <c r="AF2578" s="51">
        <f t="shared" si="34"/>
        <v>0</v>
      </c>
      <c r="AH2578" s="11">
        <v>42818</v>
      </c>
      <c r="AI2578" s="11">
        <v>42993</v>
      </c>
      <c r="AJ2578" s="13">
        <v>1490752</v>
      </c>
      <c r="AK2578" s="13">
        <v>372688</v>
      </c>
    </row>
    <row r="2579" spans="1:131" ht="19.5" customHeight="1" x14ac:dyDescent="0.25">
      <c r="A2579" s="9">
        <v>1793</v>
      </c>
      <c r="B2579" s="10" t="s">
        <v>5209</v>
      </c>
      <c r="C2579" s="9" t="s">
        <v>5210</v>
      </c>
      <c r="E2579" s="9" t="s">
        <v>291</v>
      </c>
      <c r="F2579" s="9" t="s">
        <v>292</v>
      </c>
      <c r="H2579" s="9" t="s">
        <v>202</v>
      </c>
      <c r="I2579" s="9" t="s">
        <v>5134</v>
      </c>
      <c r="J2579" s="129">
        <v>42849</v>
      </c>
      <c r="K2579" s="129">
        <v>42818</v>
      </c>
      <c r="L2579" s="129">
        <v>42993</v>
      </c>
      <c r="O2579" s="9">
        <v>32</v>
      </c>
      <c r="Q2579" s="9" t="s">
        <v>54</v>
      </c>
      <c r="R2579" s="13">
        <v>1537040</v>
      </c>
      <c r="S2579" s="13">
        <v>1537040</v>
      </c>
      <c r="T2579" s="13">
        <v>1537040</v>
      </c>
      <c r="U2579" s="13">
        <v>384260</v>
      </c>
      <c r="AF2579" s="51">
        <f t="shared" si="34"/>
        <v>0</v>
      </c>
      <c r="AH2579" s="11">
        <v>42818</v>
      </c>
      <c r="AI2579" s="11">
        <v>42993</v>
      </c>
      <c r="AJ2579" s="13">
        <v>1537040</v>
      </c>
      <c r="AK2579" s="13">
        <v>384260</v>
      </c>
    </row>
    <row r="2580" spans="1:131" ht="19.5" customHeight="1" x14ac:dyDescent="0.25">
      <c r="A2580" s="9">
        <v>1794</v>
      </c>
      <c r="B2580" s="10" t="s">
        <v>5211</v>
      </c>
      <c r="C2580" s="9" t="s">
        <v>5212</v>
      </c>
      <c r="E2580" s="9" t="s">
        <v>291</v>
      </c>
      <c r="F2580" s="9" t="s">
        <v>292</v>
      </c>
      <c r="H2580" s="9" t="s">
        <v>202</v>
      </c>
      <c r="I2580" s="9" t="s">
        <v>5134</v>
      </c>
      <c r="J2580" s="129">
        <v>42849</v>
      </c>
      <c r="K2580" s="129">
        <v>42818</v>
      </c>
      <c r="L2580" s="129">
        <v>42993</v>
      </c>
      <c r="O2580" s="9">
        <v>32</v>
      </c>
      <c r="Q2580" s="9" t="s">
        <v>54</v>
      </c>
      <c r="R2580" s="13">
        <v>1513040</v>
      </c>
      <c r="S2580" s="13">
        <v>1513040</v>
      </c>
      <c r="T2580" s="13">
        <v>1513040</v>
      </c>
      <c r="U2580" s="13">
        <v>378260</v>
      </c>
      <c r="AF2580" s="51">
        <f t="shared" ref="AF2580:AF2669" si="35">SUM(V2580:AE2580)</f>
        <v>0</v>
      </c>
      <c r="AH2580" s="11">
        <v>42818</v>
      </c>
      <c r="AI2580" s="11">
        <v>42993</v>
      </c>
      <c r="AJ2580" s="13">
        <v>1513040</v>
      </c>
      <c r="AK2580" s="13">
        <v>378260</v>
      </c>
    </row>
    <row r="2581" spans="1:131" ht="31.5" customHeight="1" x14ac:dyDescent="0.25">
      <c r="A2581" s="9">
        <v>1795</v>
      </c>
      <c r="B2581" s="10" t="s">
        <v>5218</v>
      </c>
      <c r="C2581" s="9" t="s">
        <v>5219</v>
      </c>
      <c r="E2581" s="9" t="s">
        <v>3668</v>
      </c>
      <c r="F2581" s="9" t="s">
        <v>2583</v>
      </c>
      <c r="H2581" s="9" t="s">
        <v>202</v>
      </c>
      <c r="I2581" s="9" t="s">
        <v>25</v>
      </c>
      <c r="J2581" s="129">
        <v>42857</v>
      </c>
      <c r="K2581" s="129">
        <v>42780</v>
      </c>
      <c r="L2581" s="129">
        <v>43087</v>
      </c>
      <c r="O2581" s="9">
        <v>29</v>
      </c>
      <c r="Q2581" s="9" t="s">
        <v>61</v>
      </c>
      <c r="S2581" s="13">
        <v>61179971</v>
      </c>
      <c r="T2581" s="13">
        <v>61179971</v>
      </c>
      <c r="U2581" s="13">
        <v>15294993</v>
      </c>
      <c r="AF2581" s="51">
        <f t="shared" si="35"/>
        <v>0</v>
      </c>
      <c r="AH2581" s="11">
        <v>42780</v>
      </c>
      <c r="AI2581" s="11">
        <v>42947</v>
      </c>
      <c r="AJ2581" s="13">
        <v>45320918</v>
      </c>
      <c r="AK2581" s="13">
        <v>11330230</v>
      </c>
    </row>
    <row r="2582" spans="1:131" s="136" customFormat="1" ht="30.75" customHeight="1" x14ac:dyDescent="0.25">
      <c r="A2582" s="136">
        <v>1796</v>
      </c>
      <c r="B2582" s="143" t="s">
        <v>7672</v>
      </c>
      <c r="C2582" s="136" t="s">
        <v>5220</v>
      </c>
      <c r="D2582" s="142"/>
      <c r="E2582" s="136" t="s">
        <v>4399</v>
      </c>
      <c r="F2582" s="136" t="s">
        <v>4400</v>
      </c>
      <c r="G2582" s="142"/>
      <c r="H2582" s="136" t="s">
        <v>906</v>
      </c>
      <c r="I2582" s="136" t="s">
        <v>35</v>
      </c>
      <c r="J2582" s="137"/>
      <c r="K2582" s="137"/>
      <c r="L2582" s="137"/>
      <c r="M2582" s="136" t="s">
        <v>20</v>
      </c>
      <c r="O2582" s="136">
        <v>28</v>
      </c>
      <c r="R2582" s="138"/>
      <c r="S2582" s="138"/>
      <c r="T2582" s="138"/>
      <c r="U2582" s="138"/>
      <c r="V2582" s="138"/>
      <c r="W2582" s="138"/>
      <c r="X2582" s="138"/>
      <c r="Y2582" s="138"/>
      <c r="Z2582" s="138"/>
      <c r="AA2582" s="138"/>
      <c r="AB2582" s="138"/>
      <c r="AC2582" s="138"/>
      <c r="AD2582" s="138"/>
      <c r="AE2582" s="138"/>
      <c r="AF2582" s="144">
        <f t="shared" si="35"/>
        <v>0</v>
      </c>
      <c r="AG2582" s="145"/>
      <c r="AH2582" s="142"/>
      <c r="AI2582" s="142"/>
      <c r="AJ2582" s="138"/>
      <c r="AK2582" s="138"/>
      <c r="AL2582" s="142"/>
      <c r="AM2582" s="142"/>
      <c r="AN2582" s="138"/>
      <c r="AO2582" s="138"/>
      <c r="AP2582" s="142"/>
      <c r="AQ2582" s="142"/>
      <c r="AR2582" s="138"/>
      <c r="AS2582" s="138"/>
      <c r="AT2582" s="142"/>
      <c r="AU2582" s="142"/>
      <c r="AV2582" s="138"/>
      <c r="AW2582" s="138"/>
      <c r="AX2582" s="142"/>
      <c r="AY2582" s="142"/>
      <c r="AZ2582" s="138"/>
      <c r="BA2582" s="138"/>
      <c r="BB2582" s="142"/>
      <c r="BC2582" s="142"/>
      <c r="BD2582" s="138"/>
      <c r="BE2582" s="138"/>
      <c r="BF2582" s="142"/>
      <c r="BG2582" s="142"/>
      <c r="BH2582" s="138"/>
      <c r="BI2582" s="138"/>
      <c r="BJ2582" s="142"/>
      <c r="BK2582" s="142"/>
      <c r="BL2582" s="138"/>
      <c r="BM2582" s="138"/>
      <c r="BN2582" s="142"/>
      <c r="BO2582" s="142"/>
      <c r="BP2582" s="138"/>
      <c r="BQ2582" s="138"/>
      <c r="BT2582" s="138"/>
      <c r="BU2582" s="138"/>
      <c r="BX2582" s="138"/>
      <c r="BY2582" s="138"/>
      <c r="CB2582" s="138"/>
      <c r="CC2582" s="138"/>
      <c r="CF2582" s="138"/>
      <c r="CG2582" s="138"/>
      <c r="CJ2582" s="138"/>
      <c r="CK2582" s="138"/>
      <c r="CN2582" s="138"/>
      <c r="CO2582" s="138"/>
      <c r="CP2582" s="142"/>
      <c r="CQ2582" s="142"/>
      <c r="CR2582" s="138"/>
      <c r="CS2582" s="138"/>
      <c r="CT2582" s="142"/>
      <c r="CU2582" s="142"/>
      <c r="CV2582" s="138"/>
      <c r="CW2582" s="138"/>
      <c r="CX2582" s="146"/>
      <c r="CY2582" s="146"/>
      <c r="CZ2582" s="138"/>
      <c r="DA2582" s="138"/>
      <c r="DB2582" s="146"/>
      <c r="DC2582" s="146"/>
      <c r="DD2582" s="138"/>
      <c r="DE2582" s="138"/>
      <c r="DF2582" s="146"/>
      <c r="DG2582" s="146"/>
      <c r="DH2582" s="138"/>
      <c r="DI2582" s="138"/>
      <c r="DJ2582" s="146"/>
      <c r="DK2582" s="146"/>
      <c r="DL2582" s="138"/>
      <c r="DM2582" s="138"/>
      <c r="DN2582" s="146"/>
      <c r="DO2582" s="146"/>
      <c r="DP2582" s="138"/>
      <c r="DQ2582" s="138"/>
      <c r="DR2582" s="146"/>
      <c r="DS2582" s="146"/>
      <c r="DT2582" s="138"/>
      <c r="DU2582" s="138"/>
      <c r="DV2582" s="146"/>
      <c r="DW2582" s="146"/>
      <c r="DX2582" s="138"/>
      <c r="DY2582" s="138"/>
      <c r="DZ2582" s="141"/>
      <c r="EA2582" s="139"/>
    </row>
    <row r="2583" spans="1:131" ht="19.5" customHeight="1" x14ac:dyDescent="0.25">
      <c r="A2583" s="9">
        <v>1797</v>
      </c>
      <c r="B2583" s="10" t="s">
        <v>5221</v>
      </c>
      <c r="C2583" s="9" t="s">
        <v>5222</v>
      </c>
      <c r="E2583" s="9" t="s">
        <v>3316</v>
      </c>
      <c r="F2583" s="9" t="s">
        <v>4325</v>
      </c>
      <c r="H2583" s="9" t="s">
        <v>202</v>
      </c>
      <c r="I2583" s="9" t="s">
        <v>28</v>
      </c>
      <c r="J2583" s="129">
        <v>42875</v>
      </c>
      <c r="K2583" s="129">
        <v>42804</v>
      </c>
      <c r="L2583" s="129">
        <v>43159</v>
      </c>
      <c r="M2583" s="9" t="s">
        <v>20</v>
      </c>
      <c r="O2583" s="9">
        <v>31</v>
      </c>
      <c r="Q2583" s="9" t="s">
        <v>54</v>
      </c>
      <c r="R2583" s="13">
        <v>7400000</v>
      </c>
      <c r="S2583" s="13">
        <v>7400000</v>
      </c>
      <c r="T2583" s="13">
        <v>7400000</v>
      </c>
      <c r="U2583" s="13">
        <v>1850000</v>
      </c>
      <c r="AF2583" s="51">
        <f t="shared" si="35"/>
        <v>0</v>
      </c>
      <c r="AG2583" s="45">
        <v>4500000</v>
      </c>
      <c r="AH2583" s="11">
        <v>42804</v>
      </c>
      <c r="AI2583" s="11">
        <v>43151</v>
      </c>
      <c r="AJ2583" s="13">
        <v>7635371</v>
      </c>
      <c r="AK2583" s="13">
        <v>1850000</v>
      </c>
    </row>
    <row r="2584" spans="1:131" ht="19.5" customHeight="1" x14ac:dyDescent="0.25">
      <c r="A2584" s="9">
        <v>1798</v>
      </c>
      <c r="B2584" s="10" t="s">
        <v>5223</v>
      </c>
      <c r="C2584" s="9" t="s">
        <v>5224</v>
      </c>
      <c r="E2584" s="9" t="s">
        <v>667</v>
      </c>
      <c r="F2584" s="9" t="s">
        <v>5225</v>
      </c>
      <c r="H2584" s="9" t="s">
        <v>906</v>
      </c>
      <c r="I2584" s="9" t="s">
        <v>668</v>
      </c>
      <c r="O2584" s="9">
        <v>19</v>
      </c>
      <c r="AF2584" s="51">
        <f t="shared" si="35"/>
        <v>0</v>
      </c>
    </row>
    <row r="2585" spans="1:131" ht="19.5" customHeight="1" x14ac:dyDescent="0.25">
      <c r="A2585" s="9">
        <v>1799</v>
      </c>
      <c r="B2585" s="10" t="s">
        <v>5226</v>
      </c>
      <c r="C2585" s="9" t="s">
        <v>5322</v>
      </c>
      <c r="E2585" s="9" t="s">
        <v>598</v>
      </c>
      <c r="F2585" s="9" t="s">
        <v>5227</v>
      </c>
      <c r="H2585" s="9" t="s">
        <v>202</v>
      </c>
      <c r="I2585" s="9" t="s">
        <v>78</v>
      </c>
      <c r="J2585" s="129">
        <v>42840</v>
      </c>
      <c r="K2585" s="129">
        <v>42705</v>
      </c>
      <c r="L2585" s="129">
        <v>43008</v>
      </c>
      <c r="M2585" s="9" t="s">
        <v>20</v>
      </c>
      <c r="O2585" s="9">
        <v>30</v>
      </c>
      <c r="Q2585" s="9" t="s">
        <v>54</v>
      </c>
      <c r="R2585" s="13">
        <v>8495000</v>
      </c>
      <c r="S2585" s="13">
        <v>8105080</v>
      </c>
      <c r="T2585" s="13">
        <v>8105080</v>
      </c>
      <c r="U2585" s="13">
        <v>2026270</v>
      </c>
      <c r="AF2585" s="51">
        <f t="shared" si="35"/>
        <v>0</v>
      </c>
      <c r="AG2585" s="45">
        <v>6250000</v>
      </c>
      <c r="AH2585" s="11">
        <v>42724</v>
      </c>
      <c r="AI2585" s="11">
        <v>43159</v>
      </c>
      <c r="AJ2585" s="13">
        <v>8524574</v>
      </c>
      <c r="AK2585" s="13">
        <v>2026270</v>
      </c>
    </row>
    <row r="2586" spans="1:131" s="18" customFormat="1" ht="19.5" customHeight="1" x14ac:dyDescent="0.25">
      <c r="A2586" s="18">
        <v>1799</v>
      </c>
      <c r="B2586" s="17" t="s">
        <v>5226</v>
      </c>
      <c r="C2586" s="18" t="s">
        <v>6182</v>
      </c>
      <c r="D2586" s="19">
        <v>42835</v>
      </c>
      <c r="G2586" s="19"/>
      <c r="J2586" s="130"/>
      <c r="K2586" s="130"/>
      <c r="L2586" s="130"/>
      <c r="R2586" s="20"/>
      <c r="S2586" s="20"/>
      <c r="T2586" s="20"/>
      <c r="U2586" s="20"/>
      <c r="V2586" s="20"/>
      <c r="W2586" s="20"/>
      <c r="X2586" s="20"/>
      <c r="Y2586" s="20"/>
      <c r="Z2586" s="20"/>
      <c r="AA2586" s="20"/>
      <c r="AB2586" s="20"/>
      <c r="AC2586" s="20"/>
      <c r="AD2586" s="20"/>
      <c r="AE2586" s="20"/>
      <c r="AF2586" s="80"/>
      <c r="AG2586" s="46"/>
      <c r="AH2586" s="19"/>
      <c r="AI2586" s="19"/>
      <c r="AJ2586" s="20"/>
      <c r="AK2586" s="20"/>
      <c r="AL2586" s="19"/>
      <c r="AM2586" s="19"/>
      <c r="AN2586" s="20"/>
      <c r="AO2586" s="20"/>
      <c r="AP2586" s="19"/>
      <c r="AQ2586" s="19"/>
      <c r="AR2586" s="20"/>
      <c r="AS2586" s="20"/>
      <c r="AT2586" s="19"/>
      <c r="AU2586" s="19"/>
      <c r="AV2586" s="20"/>
      <c r="AW2586" s="20"/>
      <c r="AX2586" s="19"/>
      <c r="AY2586" s="19"/>
      <c r="AZ2586" s="20"/>
      <c r="BA2586" s="20"/>
      <c r="BB2586" s="19"/>
      <c r="BC2586" s="19"/>
      <c r="BD2586" s="20"/>
      <c r="BE2586" s="20"/>
      <c r="BF2586" s="19"/>
      <c r="BG2586" s="19"/>
      <c r="BH2586" s="20"/>
      <c r="BI2586" s="20"/>
      <c r="BJ2586" s="19"/>
      <c r="BK2586" s="19"/>
      <c r="BL2586" s="20"/>
      <c r="BM2586" s="20"/>
      <c r="BN2586" s="19"/>
      <c r="BO2586" s="19"/>
      <c r="BP2586" s="20"/>
      <c r="BQ2586" s="20"/>
      <c r="BT2586" s="20"/>
      <c r="BU2586" s="20"/>
      <c r="BX2586" s="20"/>
      <c r="BY2586" s="20"/>
      <c r="CB2586" s="20"/>
      <c r="CC2586" s="20"/>
      <c r="CF2586" s="20"/>
      <c r="CG2586" s="20"/>
      <c r="CJ2586" s="20"/>
      <c r="CK2586" s="20"/>
      <c r="CN2586" s="20"/>
      <c r="CO2586" s="20"/>
      <c r="CP2586" s="19"/>
      <c r="CQ2586" s="19"/>
      <c r="CR2586" s="20"/>
      <c r="CS2586" s="20"/>
      <c r="CT2586" s="19"/>
      <c r="CU2586" s="19"/>
      <c r="CV2586" s="20"/>
      <c r="CW2586" s="20"/>
      <c r="CX2586" s="96"/>
      <c r="CY2586" s="96"/>
      <c r="CZ2586" s="20"/>
      <c r="DA2586" s="20"/>
      <c r="DB2586" s="96"/>
      <c r="DC2586" s="96"/>
      <c r="DD2586" s="20"/>
      <c r="DE2586" s="20"/>
      <c r="DF2586" s="96"/>
      <c r="DG2586" s="96"/>
      <c r="DH2586" s="20"/>
      <c r="DI2586" s="20"/>
      <c r="DJ2586" s="96"/>
      <c r="DK2586" s="96"/>
      <c r="DL2586" s="20"/>
      <c r="DM2586" s="20"/>
      <c r="DN2586" s="96"/>
      <c r="DO2586" s="96"/>
      <c r="DP2586" s="20"/>
      <c r="DQ2586" s="20"/>
      <c r="DR2586" s="96"/>
      <c r="DS2586" s="96"/>
      <c r="DT2586" s="20"/>
      <c r="DU2586" s="20"/>
      <c r="DV2586" s="96"/>
      <c r="DW2586" s="96"/>
      <c r="DX2586" s="20"/>
      <c r="DY2586" s="20"/>
      <c r="DZ2586" s="56"/>
      <c r="EA2586" s="57"/>
    </row>
    <row r="2587" spans="1:131" s="18" customFormat="1" ht="19.5" customHeight="1" x14ac:dyDescent="0.25">
      <c r="A2587" s="18">
        <v>1799</v>
      </c>
      <c r="B2587" s="17" t="s">
        <v>5226</v>
      </c>
      <c r="C2587" s="18" t="s">
        <v>6182</v>
      </c>
      <c r="D2587" s="19">
        <v>43145</v>
      </c>
      <c r="G2587" s="19"/>
      <c r="J2587" s="130"/>
      <c r="K2587" s="130"/>
      <c r="L2587" s="130">
        <v>43159</v>
      </c>
      <c r="R2587" s="20"/>
      <c r="S2587" s="20"/>
      <c r="T2587" s="20"/>
      <c r="U2587" s="20"/>
      <c r="V2587" s="20"/>
      <c r="W2587" s="20"/>
      <c r="X2587" s="20"/>
      <c r="Y2587" s="20"/>
      <c r="Z2587" s="20"/>
      <c r="AA2587" s="20"/>
      <c r="AB2587" s="20"/>
      <c r="AC2587" s="20"/>
      <c r="AD2587" s="20"/>
      <c r="AE2587" s="20"/>
      <c r="AF2587" s="80"/>
      <c r="AG2587" s="46"/>
      <c r="AH2587" s="19"/>
      <c r="AI2587" s="19"/>
      <c r="AJ2587" s="20"/>
      <c r="AK2587" s="20"/>
      <c r="AL2587" s="19"/>
      <c r="AM2587" s="19"/>
      <c r="AN2587" s="20"/>
      <c r="AO2587" s="20"/>
      <c r="AP2587" s="19"/>
      <c r="AQ2587" s="19"/>
      <c r="AR2587" s="20"/>
      <c r="AS2587" s="20"/>
      <c r="AT2587" s="19"/>
      <c r="AU2587" s="19"/>
      <c r="AV2587" s="20"/>
      <c r="AW2587" s="20"/>
      <c r="AX2587" s="19"/>
      <c r="AY2587" s="19"/>
      <c r="AZ2587" s="20"/>
      <c r="BA2587" s="20"/>
      <c r="BB2587" s="19"/>
      <c r="BC2587" s="19"/>
      <c r="BD2587" s="20"/>
      <c r="BE2587" s="20"/>
      <c r="BF2587" s="19"/>
      <c r="BG2587" s="19"/>
      <c r="BH2587" s="20"/>
      <c r="BI2587" s="20"/>
      <c r="BJ2587" s="19"/>
      <c r="BK2587" s="19"/>
      <c r="BL2587" s="20"/>
      <c r="BM2587" s="20"/>
      <c r="BN2587" s="19"/>
      <c r="BO2587" s="19"/>
      <c r="BP2587" s="20"/>
      <c r="BQ2587" s="20"/>
      <c r="BT2587" s="20"/>
      <c r="BU2587" s="20"/>
      <c r="BX2587" s="20"/>
      <c r="BY2587" s="20"/>
      <c r="CB2587" s="20"/>
      <c r="CC2587" s="20"/>
      <c r="CF2587" s="20"/>
      <c r="CG2587" s="20"/>
      <c r="CJ2587" s="20"/>
      <c r="CK2587" s="20"/>
      <c r="CN2587" s="20"/>
      <c r="CO2587" s="20"/>
      <c r="CP2587" s="19"/>
      <c r="CQ2587" s="19"/>
      <c r="CR2587" s="20"/>
      <c r="CS2587" s="20"/>
      <c r="CT2587" s="19"/>
      <c r="CU2587" s="19"/>
      <c r="CV2587" s="20"/>
      <c r="CW2587" s="20"/>
      <c r="CX2587" s="96"/>
      <c r="CY2587" s="96"/>
      <c r="CZ2587" s="20"/>
      <c r="DA2587" s="20"/>
      <c r="DB2587" s="96"/>
      <c r="DC2587" s="96"/>
      <c r="DD2587" s="20"/>
      <c r="DE2587" s="20"/>
      <c r="DF2587" s="96"/>
      <c r="DG2587" s="96"/>
      <c r="DH2587" s="20"/>
      <c r="DI2587" s="20"/>
      <c r="DJ2587" s="96"/>
      <c r="DK2587" s="96"/>
      <c r="DL2587" s="20"/>
      <c r="DM2587" s="20"/>
      <c r="DN2587" s="96"/>
      <c r="DO2587" s="96"/>
      <c r="DP2587" s="20"/>
      <c r="DQ2587" s="20"/>
      <c r="DR2587" s="96"/>
      <c r="DS2587" s="96"/>
      <c r="DT2587" s="20"/>
      <c r="DU2587" s="20"/>
      <c r="DV2587" s="96"/>
      <c r="DW2587" s="96"/>
      <c r="DX2587" s="20"/>
      <c r="DY2587" s="20"/>
      <c r="DZ2587" s="54"/>
      <c r="EA2587" s="55"/>
    </row>
    <row r="2588" spans="1:131" ht="19.5" customHeight="1" x14ac:dyDescent="0.25">
      <c r="A2588" s="9">
        <v>1800</v>
      </c>
      <c r="B2588" s="10" t="s">
        <v>5228</v>
      </c>
      <c r="C2588" s="9" t="s">
        <v>5229</v>
      </c>
      <c r="E2588" s="9" t="s">
        <v>5230</v>
      </c>
      <c r="F2588" s="9" t="s">
        <v>5231</v>
      </c>
      <c r="H2588" s="9" t="s">
        <v>202</v>
      </c>
      <c r="I2588" s="9" t="s">
        <v>35</v>
      </c>
      <c r="J2588" s="129">
        <v>42795</v>
      </c>
      <c r="K2588" s="129">
        <v>42767</v>
      </c>
      <c r="L2588" s="129">
        <v>42887</v>
      </c>
      <c r="O2588" s="9">
        <v>27</v>
      </c>
      <c r="Q2588" s="9" t="s">
        <v>61</v>
      </c>
      <c r="S2588" s="13">
        <v>126562965</v>
      </c>
      <c r="T2588" s="13">
        <v>126562965</v>
      </c>
      <c r="U2588" s="13">
        <v>31640741</v>
      </c>
      <c r="AF2588" s="51">
        <f t="shared" si="35"/>
        <v>0</v>
      </c>
      <c r="AH2588" s="11">
        <v>42767</v>
      </c>
      <c r="AI2588" s="11">
        <v>42886</v>
      </c>
      <c r="AJ2588" s="13">
        <v>116302197</v>
      </c>
      <c r="AK2588" s="13">
        <v>29075549</v>
      </c>
      <c r="AL2588" s="9"/>
      <c r="AM2588" s="9"/>
      <c r="AN2588" s="12"/>
      <c r="AO2588" s="12"/>
      <c r="AP2588" s="9"/>
      <c r="AQ2588" s="9"/>
      <c r="AR2588" s="12"/>
      <c r="AS2588" s="12"/>
      <c r="AT2588" s="9"/>
      <c r="AU2588" s="9"/>
      <c r="AV2588" s="12"/>
      <c r="AW2588" s="12"/>
      <c r="AX2588" s="9"/>
      <c r="AY2588" s="9"/>
      <c r="AZ2588" s="12"/>
      <c r="BA2588" s="12"/>
      <c r="BB2588" s="9"/>
      <c r="BC2588" s="9"/>
      <c r="BD2588" s="9"/>
      <c r="BE2588" s="9"/>
      <c r="BF2588" s="9"/>
      <c r="BG2588" s="9"/>
      <c r="BH2588" s="9"/>
      <c r="BI2588" s="9"/>
      <c r="BJ2588" s="9"/>
      <c r="BK2588" s="9"/>
      <c r="BL2588" s="9"/>
      <c r="BM2588" s="9"/>
      <c r="BN2588" s="9"/>
      <c r="BO2588" s="9"/>
      <c r="BP2588" s="9"/>
      <c r="BQ2588" s="9"/>
      <c r="BT2588" s="9"/>
      <c r="BU2588" s="9"/>
      <c r="BX2588" s="9"/>
      <c r="BY2588" s="9"/>
      <c r="CB2588" s="9"/>
      <c r="CC2588" s="9"/>
      <c r="CF2588" s="9"/>
      <c r="CG2588" s="9"/>
      <c r="CJ2588" s="9"/>
      <c r="CK2588" s="9"/>
      <c r="CN2588" s="9"/>
      <c r="CO2588" s="9"/>
      <c r="CR2588" s="9"/>
      <c r="CS2588" s="9"/>
      <c r="CV2588" s="9"/>
      <c r="CW2588" s="9"/>
      <c r="CX2588" s="9"/>
      <c r="CY2588" s="9"/>
      <c r="CZ2588" s="9"/>
      <c r="DA2588" s="9"/>
      <c r="DB2588" s="9"/>
      <c r="DC2588" s="9"/>
      <c r="DD2588" s="9"/>
      <c r="DE2588" s="9"/>
      <c r="DF2588" s="9"/>
      <c r="DG2588" s="9"/>
      <c r="DH2588" s="9"/>
      <c r="DI2588" s="9"/>
      <c r="DJ2588" s="9"/>
      <c r="DK2588" s="9"/>
      <c r="DL2588" s="9"/>
      <c r="DM2588" s="9"/>
      <c r="DN2588" s="9"/>
      <c r="DO2588" s="9"/>
      <c r="DP2588" s="9"/>
      <c r="DQ2588" s="9"/>
      <c r="DR2588" s="9"/>
      <c r="DS2588" s="9"/>
      <c r="DT2588" s="9"/>
      <c r="DU2588" s="9"/>
      <c r="DV2588" s="9"/>
      <c r="DW2588" s="9"/>
      <c r="DX2588" s="9"/>
      <c r="DY2588" s="9"/>
    </row>
    <row r="2589" spans="1:131" ht="19.5" customHeight="1" x14ac:dyDescent="0.25">
      <c r="A2589" s="9">
        <v>1801</v>
      </c>
      <c r="B2589" s="10" t="s">
        <v>5232</v>
      </c>
      <c r="C2589" s="9" t="s">
        <v>5233</v>
      </c>
      <c r="E2589" s="9" t="s">
        <v>401</v>
      </c>
      <c r="F2589" s="9" t="s">
        <v>3663</v>
      </c>
      <c r="H2589" s="9" t="s">
        <v>202</v>
      </c>
      <c r="I2589" s="9" t="s">
        <v>25</v>
      </c>
      <c r="J2589" s="129">
        <v>42781</v>
      </c>
      <c r="K2589" s="129">
        <v>42745</v>
      </c>
      <c r="L2589" s="129">
        <v>43043</v>
      </c>
      <c r="O2589" s="9">
        <v>30</v>
      </c>
      <c r="Q2589" s="9" t="s">
        <v>54</v>
      </c>
      <c r="R2589" s="13">
        <v>5750000</v>
      </c>
      <c r="S2589" s="13">
        <v>5750000</v>
      </c>
      <c r="T2589" s="13">
        <v>5750000</v>
      </c>
      <c r="U2589" s="13">
        <v>1250000</v>
      </c>
      <c r="AF2589" s="51">
        <f t="shared" si="35"/>
        <v>0</v>
      </c>
      <c r="AH2589" s="11">
        <v>42750</v>
      </c>
      <c r="AI2589" s="11">
        <v>42948</v>
      </c>
      <c r="AJ2589" s="13">
        <v>5489369</v>
      </c>
      <c r="AK2589" s="13">
        <v>1250000</v>
      </c>
      <c r="AL2589" s="9"/>
      <c r="AM2589" s="9"/>
      <c r="AN2589" s="12"/>
      <c r="AO2589" s="12"/>
      <c r="AP2589" s="9"/>
      <c r="AQ2589" s="9"/>
      <c r="AR2589" s="12"/>
      <c r="AS2589" s="12"/>
      <c r="AT2589" s="9"/>
      <c r="AU2589" s="9"/>
      <c r="AV2589" s="12"/>
      <c r="AW2589" s="12"/>
      <c r="AX2589" s="9"/>
      <c r="AY2589" s="9"/>
      <c r="AZ2589" s="12"/>
      <c r="BA2589" s="12"/>
      <c r="BB2589" s="9"/>
      <c r="BC2589" s="9"/>
      <c r="BD2589" s="9"/>
      <c r="BE2589" s="9"/>
      <c r="BF2589" s="9"/>
      <c r="BG2589" s="9"/>
      <c r="BH2589" s="9"/>
      <c r="BI2589" s="9"/>
      <c r="BJ2589" s="9"/>
      <c r="BK2589" s="9"/>
      <c r="BL2589" s="9"/>
      <c r="BM2589" s="9"/>
      <c r="BN2589" s="9"/>
      <c r="BO2589" s="9"/>
      <c r="BP2589" s="9"/>
      <c r="BQ2589" s="9"/>
      <c r="BT2589" s="9"/>
      <c r="BU2589" s="9"/>
      <c r="BX2589" s="9"/>
      <c r="BY2589" s="9"/>
      <c r="CB2589" s="9"/>
      <c r="CC2589" s="9"/>
      <c r="CF2589" s="9"/>
      <c r="CG2589" s="9"/>
      <c r="CJ2589" s="9"/>
      <c r="CK2589" s="9"/>
      <c r="CN2589" s="9"/>
      <c r="CO2589" s="9"/>
      <c r="CR2589" s="9"/>
      <c r="CS2589" s="9"/>
      <c r="CV2589" s="9"/>
      <c r="CW2589" s="9"/>
      <c r="CX2589" s="9"/>
      <c r="CY2589" s="9"/>
      <c r="CZ2589" s="9"/>
      <c r="DA2589" s="9"/>
      <c r="DB2589" s="9"/>
      <c r="DC2589" s="9"/>
      <c r="DD2589" s="9"/>
      <c r="DE2589" s="9"/>
      <c r="DF2589" s="9"/>
      <c r="DG2589" s="9"/>
      <c r="DH2589" s="9"/>
      <c r="DI2589" s="9"/>
      <c r="DJ2589" s="9"/>
      <c r="DK2589" s="9"/>
      <c r="DL2589" s="9"/>
      <c r="DM2589" s="9"/>
      <c r="DN2589" s="9"/>
      <c r="DO2589" s="9"/>
      <c r="DP2589" s="9"/>
      <c r="DQ2589" s="9"/>
      <c r="DR2589" s="9"/>
      <c r="DS2589" s="9"/>
      <c r="DT2589" s="9"/>
      <c r="DU2589" s="9"/>
      <c r="DV2589" s="9"/>
      <c r="DW2589" s="9"/>
      <c r="DX2589" s="9"/>
      <c r="DY2589" s="9"/>
    </row>
    <row r="2590" spans="1:131" ht="19.5" customHeight="1" x14ac:dyDescent="0.25">
      <c r="A2590" s="9">
        <v>1802</v>
      </c>
      <c r="B2590" s="10" t="s">
        <v>5234</v>
      </c>
      <c r="C2590" s="9" t="s">
        <v>5235</v>
      </c>
      <c r="E2590" s="9" t="s">
        <v>6356</v>
      </c>
      <c r="F2590" s="9" t="s">
        <v>5153</v>
      </c>
      <c r="H2590" s="9" t="s">
        <v>202</v>
      </c>
      <c r="I2590" s="9" t="s">
        <v>78</v>
      </c>
      <c r="J2590" s="129">
        <v>42786</v>
      </c>
      <c r="K2590" s="129">
        <v>42754</v>
      </c>
      <c r="L2590" s="129">
        <v>43220</v>
      </c>
      <c r="O2590" s="9">
        <v>24</v>
      </c>
      <c r="Q2590" s="9" t="s">
        <v>54</v>
      </c>
      <c r="R2590" s="13">
        <v>27130000</v>
      </c>
      <c r="S2590" s="13">
        <v>27130000</v>
      </c>
      <c r="T2590" s="13">
        <v>27130000</v>
      </c>
      <c r="U2590" s="13">
        <v>5500000</v>
      </c>
      <c r="AF2590" s="51">
        <f t="shared" si="35"/>
        <v>0</v>
      </c>
      <c r="AH2590" s="11">
        <v>42754</v>
      </c>
      <c r="AI2590" s="11">
        <v>42825</v>
      </c>
      <c r="AJ2590" s="13">
        <v>5445393</v>
      </c>
      <c r="AK2590" s="13">
        <v>1361348</v>
      </c>
      <c r="AL2590" s="11">
        <v>42826</v>
      </c>
      <c r="AM2590" s="11">
        <v>42916</v>
      </c>
      <c r="AN2590" s="12">
        <v>5257139</v>
      </c>
      <c r="AO2590" s="12">
        <v>1314285</v>
      </c>
      <c r="AP2590" s="11">
        <v>42917</v>
      </c>
      <c r="AQ2590" s="11">
        <v>43008</v>
      </c>
      <c r="AR2590" s="12">
        <v>2960560</v>
      </c>
      <c r="AS2590" s="12">
        <v>740140</v>
      </c>
      <c r="AT2590" s="11">
        <v>43009</v>
      </c>
      <c r="AU2590" s="11">
        <v>43100</v>
      </c>
      <c r="AV2590" s="12">
        <v>7683262</v>
      </c>
      <c r="AW2590" s="12">
        <v>1920816</v>
      </c>
      <c r="AX2590" s="11">
        <v>43101</v>
      </c>
      <c r="AY2590" s="11">
        <v>43190</v>
      </c>
      <c r="AZ2590" s="12">
        <v>2542711</v>
      </c>
      <c r="BA2590" s="12">
        <v>635678</v>
      </c>
      <c r="BB2590" s="11">
        <v>43191</v>
      </c>
      <c r="BC2590" s="11">
        <v>43281</v>
      </c>
      <c r="BD2590" s="12">
        <v>3215090</v>
      </c>
      <c r="BE2590" s="12">
        <v>803773</v>
      </c>
      <c r="BF2590" s="9"/>
      <c r="BG2590" s="9"/>
      <c r="BH2590" s="9"/>
      <c r="BI2590" s="9"/>
      <c r="BJ2590" s="9"/>
      <c r="BK2590" s="9"/>
      <c r="BL2590" s="9"/>
      <c r="BM2590" s="9"/>
      <c r="BN2590" s="9"/>
      <c r="BO2590" s="9"/>
      <c r="BP2590" s="9"/>
      <c r="BQ2590" s="9"/>
      <c r="BT2590" s="9"/>
      <c r="BU2590" s="9"/>
      <c r="BX2590" s="9"/>
      <c r="BY2590" s="9"/>
      <c r="CB2590" s="9"/>
      <c r="CC2590" s="9"/>
      <c r="CF2590" s="9"/>
      <c r="CG2590" s="9"/>
      <c r="CJ2590" s="9"/>
      <c r="CK2590" s="9"/>
      <c r="CN2590" s="9"/>
      <c r="CO2590" s="9"/>
      <c r="CR2590" s="9"/>
      <c r="CS2590" s="9"/>
      <c r="CV2590" s="9"/>
      <c r="CW2590" s="9"/>
      <c r="CX2590" s="9"/>
      <c r="CY2590" s="9"/>
      <c r="CZ2590" s="9"/>
      <c r="DA2590" s="9"/>
      <c r="DB2590" s="9"/>
      <c r="DC2590" s="9"/>
      <c r="DD2590" s="9"/>
      <c r="DE2590" s="9"/>
      <c r="DF2590" s="9"/>
      <c r="DG2590" s="9"/>
      <c r="DH2590" s="9"/>
      <c r="DI2590" s="9"/>
      <c r="DJ2590" s="9"/>
      <c r="DK2590" s="9"/>
      <c r="DL2590" s="9"/>
      <c r="DM2590" s="9"/>
      <c r="DN2590" s="9"/>
      <c r="DO2590" s="9"/>
      <c r="DP2590" s="9"/>
      <c r="DQ2590" s="9"/>
      <c r="DR2590" s="9"/>
      <c r="DS2590" s="9"/>
      <c r="DT2590" s="9"/>
      <c r="DU2590" s="9"/>
      <c r="DV2590" s="9"/>
      <c r="DW2590" s="9"/>
      <c r="DX2590" s="9"/>
      <c r="DY2590" s="9"/>
    </row>
    <row r="2591" spans="1:131" s="18" customFormat="1" ht="19.5" customHeight="1" x14ac:dyDescent="0.25">
      <c r="A2591" s="18">
        <v>1802</v>
      </c>
      <c r="B2591" s="17" t="s">
        <v>5234</v>
      </c>
      <c r="C2591" s="18" t="s">
        <v>5235</v>
      </c>
      <c r="D2591" s="19">
        <v>43150</v>
      </c>
      <c r="G2591" s="19"/>
      <c r="J2591" s="130"/>
      <c r="K2591" s="130"/>
      <c r="L2591" s="130">
        <v>43392</v>
      </c>
      <c r="R2591" s="20"/>
      <c r="S2591" s="20"/>
      <c r="T2591" s="20"/>
      <c r="U2591" s="20"/>
      <c r="V2591" s="20"/>
      <c r="W2591" s="20"/>
      <c r="X2591" s="20"/>
      <c r="Y2591" s="20"/>
      <c r="Z2591" s="20"/>
      <c r="AA2591" s="20"/>
      <c r="AB2591" s="20"/>
      <c r="AC2591" s="20"/>
      <c r="AD2591" s="20"/>
      <c r="AE2591" s="20"/>
      <c r="AF2591" s="80"/>
      <c r="AG2591" s="46"/>
      <c r="AH2591" s="19"/>
      <c r="AI2591" s="19"/>
      <c r="AJ2591" s="96"/>
      <c r="AK2591" s="96"/>
      <c r="AL2591" s="19"/>
      <c r="AM2591" s="19"/>
      <c r="AN2591" s="96"/>
      <c r="AO2591" s="96"/>
      <c r="AR2591" s="96"/>
      <c r="AS2591" s="96"/>
      <c r="AV2591" s="96"/>
      <c r="AW2591" s="96"/>
      <c r="AZ2591" s="96"/>
      <c r="BA2591" s="96"/>
      <c r="CP2591" s="19"/>
      <c r="CQ2591" s="19"/>
      <c r="CT2591" s="19"/>
      <c r="CU2591" s="19"/>
      <c r="DZ2591" s="54"/>
      <c r="EA2591" s="55"/>
    </row>
    <row r="2592" spans="1:131" s="18" customFormat="1" ht="19.5" customHeight="1" x14ac:dyDescent="0.25">
      <c r="A2592" s="18">
        <v>1802</v>
      </c>
      <c r="B2592" s="17" t="s">
        <v>5234</v>
      </c>
      <c r="C2592" s="18" t="s">
        <v>5235</v>
      </c>
      <c r="D2592" s="19">
        <v>43265</v>
      </c>
      <c r="G2592" s="19"/>
      <c r="J2592" s="130"/>
      <c r="K2592" s="130"/>
      <c r="L2592" s="130"/>
      <c r="R2592" s="20"/>
      <c r="S2592" s="20"/>
      <c r="T2592" s="20"/>
      <c r="U2592" s="20">
        <v>6782000</v>
      </c>
      <c r="V2592" s="20"/>
      <c r="W2592" s="20"/>
      <c r="X2592" s="20"/>
      <c r="Y2592" s="20"/>
      <c r="Z2592" s="20"/>
      <c r="AA2592" s="20"/>
      <c r="AB2592" s="20"/>
      <c r="AC2592" s="20"/>
      <c r="AD2592" s="20"/>
      <c r="AE2592" s="20"/>
      <c r="AF2592" s="80"/>
      <c r="AG2592" s="46"/>
      <c r="AH2592" s="19"/>
      <c r="AI2592" s="19"/>
      <c r="AJ2592" s="96"/>
      <c r="AK2592" s="96"/>
      <c r="AL2592" s="19"/>
      <c r="AM2592" s="19"/>
      <c r="AN2592" s="96"/>
      <c r="AO2592" s="96"/>
      <c r="AR2592" s="96"/>
      <c r="AS2592" s="96"/>
      <c r="AV2592" s="96"/>
      <c r="AW2592" s="96"/>
      <c r="AZ2592" s="96"/>
      <c r="BA2592" s="96"/>
      <c r="CP2592" s="19"/>
      <c r="CQ2592" s="19"/>
      <c r="CT2592" s="19"/>
      <c r="CU2592" s="19"/>
      <c r="DZ2592" s="54"/>
      <c r="EA2592" s="55"/>
    </row>
    <row r="2593" spans="1:131" ht="19.5" customHeight="1" x14ac:dyDescent="0.25">
      <c r="A2593" s="9">
        <v>1803</v>
      </c>
      <c r="B2593" s="10" t="s">
        <v>5236</v>
      </c>
      <c r="C2593" s="9" t="s">
        <v>6955</v>
      </c>
      <c r="E2593" s="9" t="s">
        <v>2757</v>
      </c>
      <c r="F2593" s="9" t="s">
        <v>5238</v>
      </c>
      <c r="H2593" s="9" t="s">
        <v>202</v>
      </c>
      <c r="I2593" s="9" t="s">
        <v>25</v>
      </c>
      <c r="J2593" s="129">
        <v>42807</v>
      </c>
      <c r="K2593" s="129">
        <v>42767</v>
      </c>
      <c r="L2593" s="129">
        <v>43100</v>
      </c>
      <c r="O2593" s="9">
        <v>24</v>
      </c>
      <c r="Q2593" s="9" t="s">
        <v>54</v>
      </c>
      <c r="R2593" s="13">
        <v>8000000</v>
      </c>
      <c r="S2593" s="13">
        <v>8000000</v>
      </c>
      <c r="T2593" s="13">
        <v>8000000</v>
      </c>
      <c r="U2593" s="13">
        <v>2000000</v>
      </c>
      <c r="AF2593" s="51">
        <f t="shared" si="35"/>
        <v>0</v>
      </c>
      <c r="AH2593" s="11">
        <v>42767</v>
      </c>
      <c r="AI2593" s="11">
        <v>43190</v>
      </c>
      <c r="AJ2593" s="13">
        <v>8031363</v>
      </c>
      <c r="AK2593" s="13">
        <v>2000000</v>
      </c>
      <c r="AL2593" s="9"/>
      <c r="AM2593" s="9"/>
      <c r="AN2593" s="12"/>
      <c r="AO2593" s="12"/>
      <c r="AP2593" s="9"/>
      <c r="AQ2593" s="9"/>
      <c r="AR2593" s="12"/>
      <c r="AS2593" s="12"/>
      <c r="AT2593" s="9"/>
      <c r="AU2593" s="9"/>
      <c r="AV2593" s="12"/>
      <c r="AW2593" s="12"/>
      <c r="AX2593" s="9"/>
      <c r="AY2593" s="9"/>
      <c r="AZ2593" s="12"/>
      <c r="BA2593" s="12"/>
      <c r="BB2593" s="9"/>
      <c r="BC2593" s="9"/>
      <c r="BD2593" s="9"/>
      <c r="BE2593" s="9"/>
      <c r="BF2593" s="9"/>
      <c r="BG2593" s="9"/>
      <c r="BH2593" s="9"/>
      <c r="BI2593" s="9"/>
      <c r="BJ2593" s="9"/>
      <c r="BK2593" s="9"/>
      <c r="BL2593" s="9"/>
      <c r="BM2593" s="9"/>
      <c r="BN2593" s="9"/>
      <c r="BO2593" s="9"/>
      <c r="BP2593" s="9"/>
      <c r="BQ2593" s="9"/>
      <c r="BT2593" s="9"/>
      <c r="BU2593" s="9"/>
      <c r="BX2593" s="9"/>
      <c r="BY2593" s="9"/>
      <c r="CB2593" s="9"/>
      <c r="CC2593" s="9"/>
      <c r="CF2593" s="9"/>
      <c r="CG2593" s="9"/>
      <c r="CJ2593" s="9"/>
      <c r="CK2593" s="9"/>
      <c r="CN2593" s="9"/>
      <c r="CO2593" s="9"/>
      <c r="CR2593" s="9"/>
      <c r="CS2593" s="9"/>
      <c r="CV2593" s="9"/>
      <c r="CW2593" s="9"/>
      <c r="CX2593" s="9"/>
      <c r="CY2593" s="9"/>
      <c r="CZ2593" s="9"/>
      <c r="DA2593" s="9"/>
      <c r="DB2593" s="9"/>
      <c r="DC2593" s="9"/>
      <c r="DD2593" s="9"/>
      <c r="DE2593" s="9"/>
      <c r="DF2593" s="9"/>
      <c r="DG2593" s="9"/>
      <c r="DH2593" s="9"/>
      <c r="DI2593" s="9"/>
      <c r="DJ2593" s="9"/>
      <c r="DK2593" s="9"/>
      <c r="DL2593" s="9"/>
      <c r="DM2593" s="9"/>
      <c r="DN2593" s="9"/>
      <c r="DO2593" s="9"/>
      <c r="DP2593" s="9"/>
      <c r="DQ2593" s="9"/>
      <c r="DR2593" s="9"/>
      <c r="DS2593" s="9"/>
      <c r="DT2593" s="9"/>
      <c r="DU2593" s="9"/>
      <c r="DV2593" s="9"/>
      <c r="DW2593" s="9"/>
      <c r="DX2593" s="9"/>
      <c r="DY2593" s="9"/>
    </row>
    <row r="2594" spans="1:131" s="18" customFormat="1" ht="19.5" customHeight="1" x14ac:dyDescent="0.25">
      <c r="A2594" s="18">
        <v>1803</v>
      </c>
      <c r="B2594" s="17" t="s">
        <v>5236</v>
      </c>
      <c r="C2594" s="18" t="s">
        <v>5237</v>
      </c>
      <c r="D2594" s="19">
        <v>43038</v>
      </c>
      <c r="G2594" s="19"/>
      <c r="J2594" s="130"/>
      <c r="K2594" s="130"/>
      <c r="L2594" s="130">
        <v>43190</v>
      </c>
      <c r="R2594" s="20"/>
      <c r="S2594" s="20"/>
      <c r="T2594" s="20"/>
      <c r="U2594" s="20"/>
      <c r="V2594" s="20"/>
      <c r="W2594" s="20"/>
      <c r="X2594" s="20"/>
      <c r="Y2594" s="20"/>
      <c r="Z2594" s="20"/>
      <c r="AA2594" s="20"/>
      <c r="AB2594" s="20"/>
      <c r="AC2594" s="20"/>
      <c r="AD2594" s="20"/>
      <c r="AE2594" s="20"/>
      <c r="AF2594" s="80"/>
      <c r="AG2594" s="46"/>
      <c r="AJ2594" s="96"/>
      <c r="AK2594" s="96"/>
      <c r="AN2594" s="96"/>
      <c r="AO2594" s="96"/>
      <c r="AR2594" s="96"/>
      <c r="AS2594" s="96"/>
      <c r="AV2594" s="96"/>
      <c r="AW2594" s="96"/>
      <c r="AZ2594" s="96"/>
      <c r="BA2594" s="96"/>
      <c r="CP2594" s="19"/>
      <c r="CQ2594" s="19"/>
      <c r="CT2594" s="19"/>
      <c r="CU2594" s="19"/>
      <c r="DZ2594" s="54"/>
      <c r="EA2594" s="55"/>
    </row>
    <row r="2595" spans="1:131" ht="19.5" customHeight="1" x14ac:dyDescent="0.25">
      <c r="A2595" s="9">
        <v>1804</v>
      </c>
      <c r="B2595" s="10" t="s">
        <v>5239</v>
      </c>
      <c r="C2595" s="9" t="s">
        <v>5240</v>
      </c>
      <c r="E2595" s="9" t="s">
        <v>2473</v>
      </c>
      <c r="F2595" s="9" t="s">
        <v>3861</v>
      </c>
      <c r="H2595" s="9" t="s">
        <v>202</v>
      </c>
      <c r="I2595" s="9" t="s">
        <v>25</v>
      </c>
      <c r="J2595" s="129">
        <v>42840</v>
      </c>
      <c r="K2595" s="129">
        <v>42804</v>
      </c>
      <c r="L2595" s="129">
        <v>43268</v>
      </c>
      <c r="O2595" s="9">
        <v>26</v>
      </c>
      <c r="Q2595" s="9" t="s">
        <v>54</v>
      </c>
      <c r="R2595" s="13">
        <v>6500000</v>
      </c>
      <c r="S2595" s="13">
        <v>6500000</v>
      </c>
      <c r="T2595" s="13">
        <v>6500000</v>
      </c>
      <c r="U2595" s="13">
        <v>1625000</v>
      </c>
      <c r="AF2595" s="51">
        <f t="shared" si="35"/>
        <v>0</v>
      </c>
      <c r="AH2595" s="11">
        <v>42804</v>
      </c>
      <c r="AI2595" s="11">
        <v>43268</v>
      </c>
      <c r="AJ2595" s="13">
        <v>6379564</v>
      </c>
      <c r="AK2595" s="13">
        <v>1594891</v>
      </c>
      <c r="AL2595" s="9"/>
      <c r="AM2595" s="9"/>
      <c r="AN2595" s="12"/>
      <c r="AO2595" s="12"/>
      <c r="AP2595" s="9"/>
      <c r="AQ2595" s="9"/>
      <c r="AR2595" s="12"/>
      <c r="AS2595" s="12"/>
      <c r="AT2595" s="9"/>
      <c r="AU2595" s="9"/>
      <c r="AV2595" s="12"/>
      <c r="AW2595" s="12"/>
      <c r="AX2595" s="9"/>
      <c r="AY2595" s="9"/>
      <c r="AZ2595" s="12"/>
      <c r="BA2595" s="12"/>
      <c r="BB2595" s="9"/>
      <c r="BC2595" s="9"/>
      <c r="BD2595" s="9"/>
      <c r="BE2595" s="9"/>
      <c r="BF2595" s="9"/>
      <c r="BG2595" s="9"/>
      <c r="BH2595" s="9"/>
      <c r="BI2595" s="9"/>
      <c r="BJ2595" s="9"/>
      <c r="BK2595" s="9"/>
      <c r="BL2595" s="9"/>
      <c r="BM2595" s="9"/>
      <c r="BN2595" s="9"/>
      <c r="BO2595" s="9"/>
      <c r="BP2595" s="9"/>
      <c r="BQ2595" s="9"/>
      <c r="BT2595" s="9"/>
      <c r="BU2595" s="9"/>
      <c r="BX2595" s="9"/>
      <c r="BY2595" s="9"/>
      <c r="CB2595" s="9"/>
      <c r="CC2595" s="9"/>
      <c r="CF2595" s="9"/>
      <c r="CG2595" s="9"/>
      <c r="CJ2595" s="9"/>
      <c r="CK2595" s="9"/>
      <c r="CN2595" s="9"/>
      <c r="CO2595" s="9"/>
      <c r="CR2595" s="9"/>
      <c r="CS2595" s="9"/>
      <c r="CV2595" s="9"/>
      <c r="CW2595" s="9"/>
      <c r="CX2595" s="9"/>
      <c r="CY2595" s="9"/>
      <c r="CZ2595" s="9"/>
      <c r="DA2595" s="9"/>
      <c r="DB2595" s="9"/>
      <c r="DC2595" s="9"/>
      <c r="DD2595" s="9"/>
      <c r="DE2595" s="9"/>
      <c r="DF2595" s="9"/>
      <c r="DG2595" s="9"/>
      <c r="DH2595" s="9"/>
      <c r="DI2595" s="9"/>
      <c r="DJ2595" s="9"/>
      <c r="DK2595" s="9"/>
      <c r="DL2595" s="9"/>
      <c r="DM2595" s="9"/>
      <c r="DN2595" s="9"/>
      <c r="DO2595" s="9"/>
      <c r="DP2595" s="9"/>
      <c r="DQ2595" s="9"/>
      <c r="DR2595" s="9"/>
      <c r="DS2595" s="9"/>
      <c r="DT2595" s="9"/>
      <c r="DU2595" s="9"/>
      <c r="DV2595" s="9"/>
      <c r="DW2595" s="9"/>
      <c r="DX2595" s="9"/>
      <c r="DY2595" s="9"/>
    </row>
    <row r="2596" spans="1:131" ht="19.5" customHeight="1" x14ac:dyDescent="0.25">
      <c r="A2596" s="9">
        <v>1805</v>
      </c>
      <c r="B2596" s="10" t="s">
        <v>5241</v>
      </c>
      <c r="C2596" s="9" t="s">
        <v>5242</v>
      </c>
      <c r="E2596" s="9" t="s">
        <v>4902</v>
      </c>
      <c r="F2596" s="9" t="s">
        <v>4071</v>
      </c>
      <c r="H2596" s="9" t="s">
        <v>202</v>
      </c>
      <c r="I2596" s="9" t="s">
        <v>78</v>
      </c>
      <c r="J2596" s="129">
        <v>42802</v>
      </c>
      <c r="K2596" s="129">
        <v>42767</v>
      </c>
      <c r="L2596" s="129">
        <v>42825</v>
      </c>
      <c r="O2596" s="9">
        <v>23</v>
      </c>
      <c r="Q2596" s="9" t="s">
        <v>61</v>
      </c>
      <c r="S2596" s="13">
        <v>28296096</v>
      </c>
      <c r="T2596" s="13">
        <v>28296096</v>
      </c>
      <c r="U2596" s="13">
        <v>7074024</v>
      </c>
      <c r="AF2596" s="51">
        <f t="shared" si="35"/>
        <v>0</v>
      </c>
      <c r="AH2596" s="11">
        <v>42767</v>
      </c>
      <c r="AI2596" s="11">
        <v>42825</v>
      </c>
      <c r="AJ2596" s="13">
        <v>28296096</v>
      </c>
      <c r="AK2596" s="13">
        <v>7074024</v>
      </c>
      <c r="AL2596" s="9"/>
      <c r="AM2596" s="9"/>
      <c r="AN2596" s="12"/>
      <c r="AO2596" s="12"/>
      <c r="AP2596" s="9"/>
      <c r="AQ2596" s="9"/>
      <c r="AR2596" s="12"/>
      <c r="AS2596" s="12"/>
      <c r="AT2596" s="9"/>
      <c r="AU2596" s="9"/>
      <c r="AV2596" s="12"/>
      <c r="AW2596" s="12"/>
      <c r="AX2596" s="9"/>
      <c r="AY2596" s="9"/>
      <c r="AZ2596" s="12"/>
      <c r="BA2596" s="12"/>
      <c r="BB2596" s="9"/>
      <c r="BC2596" s="9"/>
      <c r="BD2596" s="9"/>
      <c r="BE2596" s="9"/>
      <c r="BF2596" s="9"/>
      <c r="BG2596" s="9"/>
      <c r="BH2596" s="9"/>
      <c r="BI2596" s="9"/>
      <c r="BJ2596" s="9"/>
      <c r="BK2596" s="9"/>
      <c r="BL2596" s="9"/>
      <c r="BM2596" s="9"/>
      <c r="BN2596" s="9"/>
      <c r="BO2596" s="9"/>
      <c r="BP2596" s="9"/>
      <c r="BQ2596" s="9"/>
      <c r="BT2596" s="9"/>
      <c r="BU2596" s="9"/>
      <c r="BX2596" s="9"/>
      <c r="BY2596" s="9"/>
      <c r="CB2596" s="9"/>
      <c r="CC2596" s="9"/>
      <c r="CF2596" s="9"/>
      <c r="CG2596" s="9"/>
      <c r="CJ2596" s="9"/>
      <c r="CK2596" s="9"/>
      <c r="CN2596" s="9"/>
      <c r="CO2596" s="9"/>
      <c r="CR2596" s="9"/>
      <c r="CS2596" s="9"/>
      <c r="CV2596" s="9"/>
      <c r="CW2596" s="9"/>
      <c r="CX2596" s="9"/>
      <c r="CY2596" s="9"/>
      <c r="CZ2596" s="9"/>
      <c r="DA2596" s="9"/>
      <c r="DB2596" s="9"/>
      <c r="DC2596" s="9"/>
      <c r="DD2596" s="9"/>
      <c r="DE2596" s="9"/>
      <c r="DF2596" s="9"/>
      <c r="DG2596" s="9"/>
      <c r="DH2596" s="9"/>
      <c r="DI2596" s="9"/>
      <c r="DJ2596" s="9"/>
      <c r="DK2596" s="9"/>
      <c r="DL2596" s="9"/>
      <c r="DM2596" s="9"/>
      <c r="DN2596" s="9"/>
      <c r="DO2596" s="9"/>
      <c r="DP2596" s="9"/>
      <c r="DQ2596" s="9"/>
      <c r="DR2596" s="9"/>
      <c r="DS2596" s="9"/>
      <c r="DT2596" s="9"/>
      <c r="DU2596" s="9"/>
      <c r="DV2596" s="9"/>
      <c r="DW2596" s="9"/>
      <c r="DX2596" s="9"/>
      <c r="DY2596" s="9"/>
    </row>
    <row r="2597" spans="1:131" ht="19.5" customHeight="1" x14ac:dyDescent="0.25">
      <c r="A2597" s="9">
        <v>1806</v>
      </c>
      <c r="B2597" s="10" t="s">
        <v>5243</v>
      </c>
      <c r="C2597" s="9" t="s">
        <v>5244</v>
      </c>
      <c r="E2597" s="9" t="s">
        <v>4902</v>
      </c>
      <c r="F2597" s="9" t="s">
        <v>4071</v>
      </c>
      <c r="H2597" s="9" t="s">
        <v>202</v>
      </c>
      <c r="I2597" s="9" t="s">
        <v>78</v>
      </c>
      <c r="J2597" s="129">
        <v>42807</v>
      </c>
      <c r="K2597" s="129">
        <v>42682</v>
      </c>
      <c r="L2597" s="129">
        <v>42857</v>
      </c>
      <c r="O2597" s="9">
        <v>23</v>
      </c>
      <c r="Q2597" s="9" t="s">
        <v>61</v>
      </c>
      <c r="S2597" s="13">
        <v>11596400</v>
      </c>
      <c r="T2597" s="13">
        <v>11596400</v>
      </c>
      <c r="U2597" s="13">
        <v>2899100</v>
      </c>
      <c r="AF2597" s="51">
        <f t="shared" si="35"/>
        <v>0</v>
      </c>
      <c r="AH2597" s="11">
        <v>42682</v>
      </c>
      <c r="AI2597" s="11">
        <v>42857</v>
      </c>
      <c r="AJ2597" s="13">
        <v>11596400</v>
      </c>
      <c r="AK2597" s="13">
        <v>2899100</v>
      </c>
      <c r="AL2597" s="9"/>
      <c r="AM2597" s="9"/>
      <c r="AN2597" s="12"/>
      <c r="AO2597" s="12"/>
      <c r="AP2597" s="9"/>
      <c r="AQ2597" s="9"/>
      <c r="AR2597" s="12"/>
      <c r="AS2597" s="12"/>
      <c r="AT2597" s="9"/>
      <c r="AU2597" s="9"/>
      <c r="AV2597" s="12"/>
      <c r="AW2597" s="12"/>
      <c r="AX2597" s="9"/>
      <c r="AY2597" s="9"/>
      <c r="AZ2597" s="12"/>
      <c r="BA2597" s="12"/>
      <c r="BB2597" s="9"/>
      <c r="BC2597" s="9"/>
      <c r="BD2597" s="9"/>
      <c r="BE2597" s="9"/>
      <c r="BF2597" s="9"/>
      <c r="BG2597" s="9"/>
      <c r="BH2597" s="9"/>
      <c r="BI2597" s="9"/>
      <c r="BJ2597" s="9"/>
      <c r="BK2597" s="9"/>
      <c r="BL2597" s="9"/>
      <c r="BM2597" s="9"/>
      <c r="BN2597" s="9"/>
      <c r="BO2597" s="9"/>
      <c r="BP2597" s="9"/>
      <c r="BQ2597" s="9"/>
      <c r="BT2597" s="9"/>
      <c r="BU2597" s="9"/>
      <c r="BX2597" s="9"/>
      <c r="BY2597" s="9"/>
      <c r="CB2597" s="9"/>
      <c r="CC2597" s="9"/>
      <c r="CF2597" s="9"/>
      <c r="CG2597" s="9"/>
      <c r="CJ2597" s="9"/>
      <c r="CK2597" s="9"/>
      <c r="CN2597" s="9"/>
      <c r="CO2597" s="9"/>
      <c r="CR2597" s="9"/>
      <c r="CS2597" s="9"/>
      <c r="CV2597" s="9"/>
      <c r="CW2597" s="9"/>
      <c r="CX2597" s="9"/>
      <c r="CY2597" s="9"/>
      <c r="CZ2597" s="9"/>
      <c r="DA2597" s="9"/>
      <c r="DB2597" s="9"/>
      <c r="DC2597" s="9"/>
      <c r="DD2597" s="9"/>
      <c r="DE2597" s="9"/>
      <c r="DF2597" s="9"/>
      <c r="DG2597" s="9"/>
      <c r="DH2597" s="9"/>
      <c r="DI2597" s="9"/>
      <c r="DJ2597" s="9"/>
      <c r="DK2597" s="9"/>
      <c r="DL2597" s="9"/>
      <c r="DM2597" s="9"/>
      <c r="DN2597" s="9"/>
      <c r="DO2597" s="9"/>
      <c r="DP2597" s="9"/>
      <c r="DQ2597" s="9"/>
      <c r="DR2597" s="9"/>
      <c r="DS2597" s="9"/>
      <c r="DT2597" s="9"/>
      <c r="DU2597" s="9"/>
      <c r="DV2597" s="9"/>
      <c r="DW2597" s="9"/>
      <c r="DX2597" s="9"/>
      <c r="DY2597" s="9"/>
    </row>
    <row r="2598" spans="1:131" ht="19.5" customHeight="1" x14ac:dyDescent="0.25">
      <c r="A2598" s="9">
        <v>1807</v>
      </c>
      <c r="B2598" s="10" t="s">
        <v>5246</v>
      </c>
      <c r="C2598" s="9" t="s">
        <v>5247</v>
      </c>
      <c r="E2598" s="9" t="s">
        <v>2286</v>
      </c>
      <c r="F2598" s="9" t="s">
        <v>136</v>
      </c>
      <c r="H2598" s="9" t="s">
        <v>202</v>
      </c>
      <c r="I2598" s="9" t="s">
        <v>25</v>
      </c>
      <c r="J2598" s="129">
        <v>42834</v>
      </c>
      <c r="K2598" s="129">
        <v>42802</v>
      </c>
      <c r="L2598" s="129">
        <v>43251</v>
      </c>
      <c r="O2598" s="9">
        <v>28</v>
      </c>
      <c r="Q2598" s="9" t="s">
        <v>54</v>
      </c>
      <c r="R2598" s="13">
        <v>9800000</v>
      </c>
      <c r="S2598" s="13">
        <v>9800000</v>
      </c>
      <c r="T2598" s="13">
        <v>9800000</v>
      </c>
      <c r="U2598" s="13">
        <v>2450000</v>
      </c>
      <c r="AF2598" s="51">
        <f t="shared" si="35"/>
        <v>0</v>
      </c>
      <c r="AH2598" s="11">
        <v>42834</v>
      </c>
      <c r="AI2598" s="11">
        <v>42948</v>
      </c>
      <c r="AJ2598" s="13">
        <v>9800000</v>
      </c>
      <c r="AK2598" s="13">
        <v>2450000</v>
      </c>
      <c r="AL2598" s="9"/>
      <c r="AM2598" s="9"/>
      <c r="AN2598" s="12"/>
      <c r="AO2598" s="12"/>
      <c r="AP2598" s="9"/>
      <c r="AQ2598" s="9"/>
      <c r="AR2598" s="12"/>
      <c r="AS2598" s="12"/>
      <c r="AT2598" s="9"/>
      <c r="AU2598" s="9"/>
      <c r="AV2598" s="12"/>
      <c r="AW2598" s="12"/>
      <c r="AX2598" s="9"/>
      <c r="AY2598" s="9"/>
      <c r="AZ2598" s="12"/>
      <c r="BA2598" s="12"/>
      <c r="BB2598" s="9"/>
      <c r="BC2598" s="9"/>
      <c r="BD2598" s="9"/>
      <c r="BE2598" s="9"/>
      <c r="BF2598" s="9"/>
      <c r="BG2598" s="9"/>
      <c r="BH2598" s="9"/>
      <c r="BI2598" s="9"/>
      <c r="BJ2598" s="9"/>
      <c r="BK2598" s="9"/>
      <c r="BL2598" s="9"/>
      <c r="BM2598" s="9"/>
      <c r="BN2598" s="9"/>
      <c r="BO2598" s="9"/>
      <c r="BP2598" s="9"/>
      <c r="BQ2598" s="9"/>
      <c r="BT2598" s="9"/>
      <c r="BU2598" s="9"/>
      <c r="BX2598" s="9"/>
      <c r="BY2598" s="9"/>
      <c r="CB2598" s="9"/>
      <c r="CC2598" s="9"/>
      <c r="CF2598" s="9"/>
      <c r="CG2598" s="9"/>
      <c r="CJ2598" s="9"/>
      <c r="CK2598" s="9"/>
      <c r="CN2598" s="9"/>
      <c r="CO2598" s="9"/>
      <c r="CR2598" s="9"/>
      <c r="CS2598" s="9"/>
      <c r="CV2598" s="9"/>
      <c r="CW2598" s="9"/>
      <c r="CX2598" s="9"/>
      <c r="CY2598" s="9"/>
      <c r="CZ2598" s="9"/>
      <c r="DA2598" s="9"/>
      <c r="DB2598" s="9"/>
      <c r="DC2598" s="9"/>
      <c r="DD2598" s="9"/>
      <c r="DE2598" s="9"/>
      <c r="DF2598" s="9"/>
      <c r="DG2598" s="9"/>
      <c r="DH2598" s="9"/>
      <c r="DI2598" s="9"/>
      <c r="DJ2598" s="9"/>
      <c r="DK2598" s="9"/>
      <c r="DL2598" s="9"/>
      <c r="DM2598" s="9"/>
      <c r="DN2598" s="9"/>
      <c r="DO2598" s="9"/>
      <c r="DP2598" s="9"/>
      <c r="DQ2598" s="9"/>
      <c r="DR2598" s="9"/>
      <c r="DS2598" s="9"/>
      <c r="DT2598" s="9"/>
      <c r="DU2598" s="9"/>
      <c r="DV2598" s="9"/>
      <c r="DW2598" s="9"/>
      <c r="DX2598" s="9"/>
      <c r="DY2598" s="9"/>
    </row>
    <row r="2599" spans="1:131" s="18" customFormat="1" ht="19.5" customHeight="1" x14ac:dyDescent="0.25">
      <c r="A2599" s="18">
        <v>1807</v>
      </c>
      <c r="B2599" s="17" t="s">
        <v>5246</v>
      </c>
      <c r="C2599" s="18" t="s">
        <v>5247</v>
      </c>
      <c r="D2599" s="19">
        <v>42927</v>
      </c>
      <c r="G2599" s="19"/>
      <c r="J2599" s="130"/>
      <c r="K2599" s="130"/>
      <c r="L2599" s="130">
        <v>42948</v>
      </c>
      <c r="R2599" s="20"/>
      <c r="S2599" s="20"/>
      <c r="T2599" s="20"/>
      <c r="U2599" s="20"/>
      <c r="V2599" s="20"/>
      <c r="W2599" s="20"/>
      <c r="X2599" s="20"/>
      <c r="Y2599" s="20"/>
      <c r="Z2599" s="20"/>
      <c r="AA2599" s="20"/>
      <c r="AB2599" s="20"/>
      <c r="AC2599" s="20"/>
      <c r="AD2599" s="20"/>
      <c r="AE2599" s="20"/>
      <c r="AF2599" s="80"/>
      <c r="AG2599" s="45"/>
      <c r="AJ2599" s="96"/>
      <c r="AK2599" s="96"/>
      <c r="AN2599" s="96"/>
      <c r="AO2599" s="96"/>
      <c r="AR2599" s="96"/>
      <c r="AS2599" s="96"/>
      <c r="AV2599" s="96"/>
      <c r="AW2599" s="96"/>
      <c r="AZ2599" s="96"/>
      <c r="BA2599" s="96"/>
      <c r="CP2599" s="19"/>
      <c r="CQ2599" s="19"/>
      <c r="CT2599" s="19"/>
      <c r="CU2599" s="19"/>
      <c r="DZ2599" s="54"/>
      <c r="EA2599" s="55"/>
    </row>
    <row r="2600" spans="1:131" s="18" customFormat="1" ht="19.5" customHeight="1" x14ac:dyDescent="0.25">
      <c r="A2600" s="18">
        <v>1807</v>
      </c>
      <c r="B2600" s="17" t="s">
        <v>5246</v>
      </c>
      <c r="C2600" s="18" t="s">
        <v>9752</v>
      </c>
      <c r="D2600" s="19">
        <v>44176</v>
      </c>
      <c r="G2600" s="19"/>
      <c r="J2600" s="130"/>
      <c r="K2600" s="130"/>
      <c r="L2600" s="130"/>
      <c r="R2600" s="20"/>
      <c r="S2600" s="20"/>
      <c r="T2600" s="20"/>
      <c r="U2600" s="20"/>
      <c r="V2600" s="20"/>
      <c r="W2600" s="20"/>
      <c r="X2600" s="20"/>
      <c r="Y2600" s="20"/>
      <c r="Z2600" s="20"/>
      <c r="AA2600" s="20"/>
      <c r="AB2600" s="20"/>
      <c r="AC2600" s="20"/>
      <c r="AD2600" s="20"/>
      <c r="AE2600" s="20"/>
      <c r="AF2600" s="80"/>
      <c r="AG2600" s="45"/>
      <c r="AJ2600" s="96"/>
      <c r="AK2600" s="96"/>
      <c r="AN2600" s="96"/>
      <c r="AO2600" s="96"/>
      <c r="AR2600" s="96"/>
      <c r="AS2600" s="96"/>
      <c r="AV2600" s="96"/>
      <c r="AW2600" s="96"/>
      <c r="AZ2600" s="96"/>
      <c r="BA2600" s="96"/>
      <c r="CP2600" s="19"/>
      <c r="CQ2600" s="19"/>
      <c r="CT2600" s="19"/>
      <c r="CU2600" s="19"/>
      <c r="DZ2600" s="54"/>
      <c r="EA2600" s="55"/>
    </row>
    <row r="2601" spans="1:131" ht="19.5" customHeight="1" x14ac:dyDescent="0.25">
      <c r="A2601" s="9">
        <v>1809</v>
      </c>
      <c r="B2601" s="10" t="s">
        <v>5248</v>
      </c>
      <c r="C2601" s="9" t="s">
        <v>5255</v>
      </c>
      <c r="E2601" s="9" t="s">
        <v>527</v>
      </c>
      <c r="F2601" s="9" t="s">
        <v>52</v>
      </c>
      <c r="H2601" s="9" t="s">
        <v>202</v>
      </c>
      <c r="I2601" s="9" t="s">
        <v>28</v>
      </c>
      <c r="J2601" s="129">
        <v>42948</v>
      </c>
      <c r="K2601" s="129">
        <v>42795</v>
      </c>
      <c r="L2601" s="129">
        <v>43174</v>
      </c>
      <c r="M2601" s="9" t="s">
        <v>20</v>
      </c>
      <c r="O2601" s="9">
        <v>28</v>
      </c>
      <c r="Q2601" s="9" t="s">
        <v>54</v>
      </c>
      <c r="R2601" s="13">
        <v>2000000</v>
      </c>
      <c r="S2601" s="13">
        <v>2000000</v>
      </c>
      <c r="T2601" s="13">
        <v>2000000</v>
      </c>
      <c r="U2601" s="13">
        <v>500000</v>
      </c>
      <c r="V2601" s="13">
        <v>1500000</v>
      </c>
      <c r="AF2601" s="51">
        <f t="shared" si="35"/>
        <v>1500000</v>
      </c>
      <c r="AH2601" s="11">
        <v>42795</v>
      </c>
      <c r="AI2601" s="11">
        <v>43174</v>
      </c>
      <c r="AJ2601" s="13">
        <v>2008025</v>
      </c>
      <c r="AK2601" s="13">
        <v>500000</v>
      </c>
      <c r="AL2601" s="9"/>
      <c r="AM2601" s="9"/>
      <c r="AN2601" s="12"/>
      <c r="AO2601" s="12"/>
      <c r="AP2601" s="9"/>
      <c r="AQ2601" s="9"/>
      <c r="AR2601" s="12"/>
      <c r="AS2601" s="12"/>
      <c r="AT2601" s="9"/>
      <c r="AU2601" s="9"/>
      <c r="AV2601" s="12"/>
      <c r="AW2601" s="12"/>
      <c r="AX2601" s="9"/>
      <c r="AY2601" s="9"/>
      <c r="AZ2601" s="12"/>
      <c r="BA2601" s="12"/>
      <c r="BB2601" s="9"/>
      <c r="BC2601" s="9"/>
      <c r="BD2601" s="9"/>
      <c r="BE2601" s="9"/>
      <c r="BF2601" s="9"/>
      <c r="BG2601" s="9"/>
      <c r="BH2601" s="9"/>
      <c r="BI2601" s="9"/>
      <c r="BJ2601" s="9"/>
      <c r="BK2601" s="9"/>
      <c r="BL2601" s="9"/>
      <c r="BM2601" s="9"/>
      <c r="BN2601" s="9"/>
      <c r="BO2601" s="9"/>
      <c r="BP2601" s="9"/>
      <c r="BQ2601" s="9"/>
      <c r="BT2601" s="9"/>
      <c r="BU2601" s="9"/>
      <c r="BX2601" s="9"/>
      <c r="BY2601" s="9"/>
      <c r="CB2601" s="9"/>
      <c r="CC2601" s="9"/>
      <c r="CF2601" s="9"/>
      <c r="CG2601" s="9"/>
      <c r="CJ2601" s="9"/>
      <c r="CK2601" s="9"/>
      <c r="CN2601" s="9"/>
      <c r="CO2601" s="9"/>
      <c r="CR2601" s="9"/>
      <c r="CS2601" s="9"/>
      <c r="CV2601" s="9"/>
      <c r="CW2601" s="9"/>
      <c r="CX2601" s="9"/>
      <c r="CY2601" s="9"/>
      <c r="CZ2601" s="9"/>
      <c r="DA2601" s="9"/>
      <c r="DB2601" s="9"/>
      <c r="DC2601" s="9"/>
      <c r="DD2601" s="9"/>
      <c r="DE2601" s="9"/>
      <c r="DF2601" s="9"/>
      <c r="DG2601" s="9"/>
      <c r="DH2601" s="9"/>
      <c r="DI2601" s="9"/>
      <c r="DJ2601" s="9"/>
      <c r="DK2601" s="9"/>
      <c r="DL2601" s="9"/>
      <c r="DM2601" s="9"/>
      <c r="DN2601" s="9"/>
      <c r="DO2601" s="9"/>
      <c r="DP2601" s="9"/>
      <c r="DQ2601" s="9"/>
      <c r="DR2601" s="9"/>
      <c r="DS2601" s="9"/>
      <c r="DT2601" s="9"/>
      <c r="DU2601" s="9"/>
      <c r="DV2601" s="9"/>
      <c r="DW2601" s="9"/>
      <c r="DX2601" s="9"/>
      <c r="DY2601" s="9"/>
    </row>
    <row r="2602" spans="1:131" ht="19.5" customHeight="1" x14ac:dyDescent="0.25">
      <c r="A2602" s="9">
        <v>1810</v>
      </c>
      <c r="B2602" s="10" t="s">
        <v>5249</v>
      </c>
      <c r="C2602" s="9" t="s">
        <v>5256</v>
      </c>
      <c r="E2602" s="9" t="s">
        <v>527</v>
      </c>
      <c r="F2602" s="9" t="s">
        <v>52</v>
      </c>
      <c r="H2602" s="9" t="s">
        <v>202</v>
      </c>
      <c r="I2602" s="9" t="s">
        <v>28</v>
      </c>
      <c r="M2602" s="9" t="s">
        <v>20</v>
      </c>
      <c r="O2602" s="9">
        <v>30</v>
      </c>
      <c r="AF2602" s="51">
        <f t="shared" si="35"/>
        <v>0</v>
      </c>
      <c r="AH2602" s="9"/>
      <c r="AI2602" s="9"/>
      <c r="AJ2602" s="12"/>
      <c r="AK2602" s="12"/>
      <c r="AL2602" s="9"/>
      <c r="AM2602" s="9"/>
      <c r="AN2602" s="12"/>
      <c r="AO2602" s="12"/>
      <c r="AP2602" s="9"/>
      <c r="AQ2602" s="9"/>
      <c r="AR2602" s="12"/>
      <c r="AS2602" s="12"/>
      <c r="AT2602" s="9"/>
      <c r="AU2602" s="9"/>
      <c r="AV2602" s="12"/>
      <c r="AW2602" s="12"/>
      <c r="AX2602" s="9"/>
      <c r="AY2602" s="9"/>
      <c r="AZ2602" s="12"/>
      <c r="BA2602" s="12"/>
      <c r="BB2602" s="9"/>
      <c r="BC2602" s="9"/>
      <c r="BD2602" s="9"/>
      <c r="BE2602" s="9"/>
      <c r="BF2602" s="9"/>
      <c r="BG2602" s="9"/>
      <c r="BH2602" s="9"/>
      <c r="BI2602" s="9"/>
      <c r="BJ2602" s="9"/>
      <c r="BK2602" s="9"/>
      <c r="BL2602" s="9"/>
      <c r="BM2602" s="9"/>
      <c r="BN2602" s="9"/>
      <c r="BO2602" s="9"/>
      <c r="BP2602" s="9"/>
      <c r="BQ2602" s="9"/>
      <c r="BT2602" s="9"/>
      <c r="BU2602" s="9"/>
      <c r="BX2602" s="9"/>
      <c r="BY2602" s="9"/>
      <c r="CB2602" s="9"/>
      <c r="CC2602" s="9"/>
      <c r="CF2602" s="9"/>
      <c r="CG2602" s="9"/>
      <c r="CJ2602" s="9"/>
      <c r="CK2602" s="9"/>
      <c r="CN2602" s="9"/>
      <c r="CO2602" s="9"/>
      <c r="CR2602" s="9"/>
      <c r="CS2602" s="9"/>
      <c r="CV2602" s="9"/>
      <c r="CW2602" s="9"/>
      <c r="CX2602" s="9"/>
      <c r="CY2602" s="9"/>
      <c r="CZ2602" s="9"/>
      <c r="DA2602" s="9"/>
      <c r="DB2602" s="9"/>
      <c r="DC2602" s="9"/>
      <c r="DD2602" s="9"/>
      <c r="DE2602" s="9"/>
      <c r="DF2602" s="9"/>
      <c r="DG2602" s="9"/>
      <c r="DH2602" s="9"/>
      <c r="DI2602" s="9"/>
      <c r="DJ2602" s="9"/>
      <c r="DK2602" s="9"/>
      <c r="DL2602" s="9"/>
      <c r="DM2602" s="9"/>
      <c r="DN2602" s="9"/>
      <c r="DO2602" s="9"/>
      <c r="DP2602" s="9"/>
      <c r="DQ2602" s="9"/>
      <c r="DR2602" s="9"/>
      <c r="DS2602" s="9"/>
      <c r="DT2602" s="9"/>
      <c r="DU2602" s="9"/>
      <c r="DV2602" s="9"/>
      <c r="DW2602" s="9"/>
      <c r="DX2602" s="9"/>
      <c r="DY2602" s="9"/>
    </row>
    <row r="2603" spans="1:131" ht="19.5" customHeight="1" x14ac:dyDescent="0.25">
      <c r="A2603" s="9">
        <v>1811</v>
      </c>
      <c r="B2603" s="10" t="s">
        <v>5250</v>
      </c>
      <c r="C2603" s="9" t="s">
        <v>5257</v>
      </c>
      <c r="E2603" s="9" t="s">
        <v>527</v>
      </c>
      <c r="F2603" s="9" t="s">
        <v>52</v>
      </c>
      <c r="H2603" s="9" t="s">
        <v>202</v>
      </c>
      <c r="I2603" s="9" t="s">
        <v>28</v>
      </c>
      <c r="J2603" s="129">
        <v>42949</v>
      </c>
      <c r="K2603" s="129">
        <v>42795</v>
      </c>
      <c r="L2603" s="129">
        <v>43174</v>
      </c>
      <c r="M2603" s="9" t="s">
        <v>20</v>
      </c>
      <c r="O2603" s="9">
        <v>28</v>
      </c>
      <c r="Q2603" s="9" t="s">
        <v>54</v>
      </c>
      <c r="R2603" s="13">
        <v>2000000</v>
      </c>
      <c r="S2603" s="13">
        <v>2000000</v>
      </c>
      <c r="T2603" s="13">
        <v>2000000</v>
      </c>
      <c r="U2603" s="13">
        <v>500000</v>
      </c>
      <c r="V2603" s="13">
        <v>1500000</v>
      </c>
      <c r="AF2603" s="51">
        <f t="shared" si="35"/>
        <v>1500000</v>
      </c>
      <c r="AH2603" s="11">
        <v>42795</v>
      </c>
      <c r="AI2603" s="11">
        <v>43174</v>
      </c>
      <c r="AJ2603" s="13">
        <v>2012226</v>
      </c>
      <c r="AK2603" s="13">
        <v>500000</v>
      </c>
      <c r="AL2603" s="9"/>
      <c r="AM2603" s="9"/>
      <c r="AN2603" s="12"/>
      <c r="AO2603" s="12"/>
      <c r="AP2603" s="9"/>
      <c r="AQ2603" s="9"/>
      <c r="AR2603" s="12"/>
      <c r="AS2603" s="12"/>
      <c r="AT2603" s="9"/>
      <c r="AU2603" s="9"/>
      <c r="AV2603" s="12"/>
      <c r="AW2603" s="12"/>
      <c r="AX2603" s="9"/>
      <c r="AY2603" s="9"/>
      <c r="AZ2603" s="12"/>
      <c r="BA2603" s="12"/>
      <c r="BB2603" s="9"/>
      <c r="BC2603" s="9"/>
      <c r="BD2603" s="9"/>
      <c r="BE2603" s="9"/>
      <c r="BF2603" s="9"/>
      <c r="BG2603" s="9"/>
      <c r="BH2603" s="9"/>
      <c r="BI2603" s="9"/>
      <c r="BJ2603" s="9"/>
      <c r="BK2603" s="9"/>
      <c r="BL2603" s="9"/>
      <c r="BM2603" s="9"/>
      <c r="BN2603" s="9"/>
      <c r="BO2603" s="9"/>
      <c r="BP2603" s="9"/>
      <c r="BQ2603" s="9"/>
      <c r="BT2603" s="9"/>
      <c r="BU2603" s="9"/>
      <c r="BX2603" s="9"/>
      <c r="BY2603" s="9"/>
      <c r="CB2603" s="9"/>
      <c r="CC2603" s="9"/>
      <c r="CF2603" s="9"/>
      <c r="CG2603" s="9"/>
      <c r="CJ2603" s="9"/>
      <c r="CK2603" s="9"/>
      <c r="CN2603" s="9"/>
      <c r="CO2603" s="9"/>
      <c r="CR2603" s="9"/>
      <c r="CS2603" s="9"/>
      <c r="CV2603" s="9"/>
      <c r="CW2603" s="9"/>
      <c r="CX2603" s="9"/>
      <c r="CY2603" s="9"/>
      <c r="CZ2603" s="9"/>
      <c r="DA2603" s="9"/>
      <c r="DB2603" s="9"/>
      <c r="DC2603" s="9"/>
      <c r="DD2603" s="9"/>
      <c r="DE2603" s="9"/>
      <c r="DF2603" s="9"/>
      <c r="DG2603" s="9"/>
      <c r="DH2603" s="9"/>
      <c r="DI2603" s="9"/>
      <c r="DJ2603" s="9"/>
      <c r="DK2603" s="9"/>
      <c r="DL2603" s="9"/>
      <c r="DM2603" s="9"/>
      <c r="DN2603" s="9"/>
      <c r="DO2603" s="9"/>
      <c r="DP2603" s="9"/>
      <c r="DQ2603" s="9"/>
      <c r="DR2603" s="9"/>
      <c r="DS2603" s="9"/>
      <c r="DT2603" s="9"/>
      <c r="DU2603" s="9"/>
      <c r="DV2603" s="9"/>
      <c r="DW2603" s="9"/>
      <c r="DX2603" s="9"/>
      <c r="DY2603" s="9"/>
    </row>
    <row r="2604" spans="1:131" ht="19.5" customHeight="1" x14ac:dyDescent="0.25">
      <c r="A2604" s="9">
        <v>1812</v>
      </c>
      <c r="B2604" s="10" t="s">
        <v>5251</v>
      </c>
      <c r="C2604" s="9" t="s">
        <v>5258</v>
      </c>
      <c r="E2604" s="9" t="s">
        <v>527</v>
      </c>
      <c r="F2604" s="9" t="s">
        <v>52</v>
      </c>
      <c r="H2604" s="9" t="s">
        <v>202</v>
      </c>
      <c r="I2604" s="9" t="s">
        <v>28</v>
      </c>
      <c r="J2604" s="129">
        <v>42923</v>
      </c>
      <c r="K2604" s="129">
        <v>42795</v>
      </c>
      <c r="L2604" s="129">
        <v>43174</v>
      </c>
      <c r="M2604" s="9" t="s">
        <v>20</v>
      </c>
      <c r="O2604" s="9">
        <v>29</v>
      </c>
      <c r="Q2604" s="9" t="s">
        <v>54</v>
      </c>
      <c r="R2604" s="13">
        <v>2000000</v>
      </c>
      <c r="S2604" s="13">
        <v>2000000</v>
      </c>
      <c r="T2604" s="13">
        <v>2000000</v>
      </c>
      <c r="U2604" s="13">
        <v>500000</v>
      </c>
      <c r="V2604" s="13">
        <v>1500000</v>
      </c>
      <c r="AF2604" s="51">
        <f t="shared" si="35"/>
        <v>1500000</v>
      </c>
      <c r="AH2604" s="11">
        <v>42795</v>
      </c>
      <c r="AI2604" s="11">
        <v>43174</v>
      </c>
      <c r="AJ2604" s="13">
        <v>2008834</v>
      </c>
      <c r="AK2604" s="13">
        <v>500000</v>
      </c>
      <c r="AL2604" s="9"/>
      <c r="AM2604" s="9"/>
      <c r="AN2604" s="12"/>
      <c r="AO2604" s="12"/>
      <c r="AP2604" s="9"/>
      <c r="AQ2604" s="9"/>
      <c r="AR2604" s="12"/>
      <c r="AS2604" s="12"/>
      <c r="AT2604" s="9"/>
      <c r="AU2604" s="9"/>
      <c r="AV2604" s="12"/>
      <c r="AW2604" s="12"/>
      <c r="AX2604" s="9"/>
      <c r="AY2604" s="9"/>
      <c r="AZ2604" s="12"/>
      <c r="BA2604" s="12"/>
      <c r="BB2604" s="9"/>
      <c r="BC2604" s="9"/>
      <c r="BD2604" s="9"/>
      <c r="BE2604" s="9"/>
      <c r="BF2604" s="9"/>
      <c r="BG2604" s="9"/>
      <c r="BH2604" s="9"/>
      <c r="BI2604" s="9"/>
      <c r="BJ2604" s="9"/>
      <c r="BK2604" s="9"/>
      <c r="BL2604" s="9"/>
      <c r="BM2604" s="9"/>
      <c r="BN2604" s="9"/>
      <c r="BO2604" s="9"/>
      <c r="BP2604" s="9"/>
      <c r="BQ2604" s="9"/>
      <c r="BT2604" s="9"/>
      <c r="BU2604" s="9"/>
      <c r="BX2604" s="9"/>
      <c r="BY2604" s="9"/>
      <c r="CB2604" s="9"/>
      <c r="CC2604" s="9"/>
      <c r="CF2604" s="9"/>
      <c r="CG2604" s="9"/>
      <c r="CJ2604" s="9"/>
      <c r="CK2604" s="9"/>
      <c r="CN2604" s="9"/>
      <c r="CO2604" s="9"/>
      <c r="CR2604" s="9"/>
      <c r="CS2604" s="9"/>
      <c r="CV2604" s="9"/>
      <c r="CW2604" s="9"/>
      <c r="CX2604" s="9"/>
      <c r="CY2604" s="9"/>
      <c r="CZ2604" s="9"/>
      <c r="DA2604" s="9"/>
      <c r="DB2604" s="9"/>
      <c r="DC2604" s="9"/>
      <c r="DD2604" s="9"/>
      <c r="DE2604" s="9"/>
      <c r="DF2604" s="9"/>
      <c r="DG2604" s="9"/>
      <c r="DH2604" s="9"/>
      <c r="DI2604" s="9"/>
      <c r="DJ2604" s="9"/>
      <c r="DK2604" s="9"/>
      <c r="DL2604" s="9"/>
      <c r="DM2604" s="9"/>
      <c r="DN2604" s="9"/>
      <c r="DO2604" s="9"/>
      <c r="DP2604" s="9"/>
      <c r="DQ2604" s="9"/>
      <c r="DR2604" s="9"/>
      <c r="DS2604" s="9"/>
      <c r="DT2604" s="9"/>
      <c r="DU2604" s="9"/>
      <c r="DV2604" s="9"/>
      <c r="DW2604" s="9"/>
      <c r="DX2604" s="9"/>
      <c r="DY2604" s="9"/>
    </row>
    <row r="2605" spans="1:131" ht="19.5" customHeight="1" x14ac:dyDescent="0.25">
      <c r="A2605" s="9">
        <v>1813</v>
      </c>
      <c r="B2605" s="10" t="s">
        <v>5252</v>
      </c>
      <c r="C2605" s="9" t="s">
        <v>5259</v>
      </c>
      <c r="E2605" s="9" t="s">
        <v>527</v>
      </c>
      <c r="F2605" s="9" t="s">
        <v>52</v>
      </c>
      <c r="H2605" s="9" t="s">
        <v>202</v>
      </c>
      <c r="I2605" s="9" t="s">
        <v>28</v>
      </c>
      <c r="J2605" s="129">
        <v>42961</v>
      </c>
      <c r="K2605" s="129">
        <v>42795</v>
      </c>
      <c r="L2605" s="129">
        <v>43174</v>
      </c>
      <c r="M2605" s="9" t="s">
        <v>20</v>
      </c>
      <c r="O2605" s="9">
        <v>29</v>
      </c>
      <c r="Q2605" s="9" t="s">
        <v>54</v>
      </c>
      <c r="R2605" s="13">
        <v>2000000</v>
      </c>
      <c r="S2605" s="13">
        <v>2000000</v>
      </c>
      <c r="T2605" s="13">
        <v>2000000</v>
      </c>
      <c r="U2605" s="13">
        <v>500000</v>
      </c>
      <c r="V2605" s="13">
        <v>1500000</v>
      </c>
      <c r="AF2605" s="51">
        <f t="shared" si="35"/>
        <v>1500000</v>
      </c>
      <c r="AH2605" s="11">
        <v>42795</v>
      </c>
      <c r="AI2605" s="11">
        <v>43174</v>
      </c>
      <c r="AJ2605" s="13">
        <v>2008907</v>
      </c>
      <c r="AK2605" s="13">
        <v>500000</v>
      </c>
      <c r="AL2605" s="9"/>
      <c r="AM2605" s="9"/>
      <c r="AN2605" s="12"/>
      <c r="AO2605" s="12"/>
      <c r="AP2605" s="9"/>
      <c r="AQ2605" s="9"/>
      <c r="AR2605" s="12"/>
      <c r="AS2605" s="12"/>
      <c r="AT2605" s="9"/>
      <c r="AU2605" s="9"/>
      <c r="AV2605" s="12"/>
      <c r="AW2605" s="12"/>
      <c r="AX2605" s="9"/>
      <c r="AY2605" s="9"/>
      <c r="AZ2605" s="12"/>
      <c r="BA2605" s="12"/>
      <c r="BB2605" s="9"/>
      <c r="BC2605" s="9"/>
      <c r="BD2605" s="9"/>
      <c r="BE2605" s="9"/>
      <c r="BF2605" s="9"/>
      <c r="BG2605" s="9"/>
      <c r="BH2605" s="9"/>
      <c r="BI2605" s="9"/>
      <c r="BJ2605" s="9"/>
      <c r="BK2605" s="9"/>
      <c r="BL2605" s="9"/>
      <c r="BM2605" s="9"/>
      <c r="BN2605" s="9"/>
      <c r="BO2605" s="9"/>
      <c r="BP2605" s="9"/>
      <c r="BQ2605" s="9"/>
      <c r="BT2605" s="9"/>
      <c r="BU2605" s="9"/>
      <c r="BX2605" s="9"/>
      <c r="BY2605" s="9"/>
      <c r="CB2605" s="9"/>
      <c r="CC2605" s="9"/>
      <c r="CF2605" s="9"/>
      <c r="CG2605" s="9"/>
      <c r="CJ2605" s="9"/>
      <c r="CK2605" s="9"/>
      <c r="CN2605" s="9"/>
      <c r="CO2605" s="9"/>
      <c r="CR2605" s="9"/>
      <c r="CS2605" s="9"/>
      <c r="CV2605" s="9"/>
      <c r="CW2605" s="9"/>
      <c r="CX2605" s="9"/>
      <c r="CY2605" s="9"/>
      <c r="CZ2605" s="9"/>
      <c r="DA2605" s="9"/>
      <c r="DB2605" s="9"/>
      <c r="DC2605" s="9"/>
      <c r="DD2605" s="9"/>
      <c r="DE2605" s="9"/>
      <c r="DF2605" s="9"/>
      <c r="DG2605" s="9"/>
      <c r="DH2605" s="9"/>
      <c r="DI2605" s="9"/>
      <c r="DJ2605" s="9"/>
      <c r="DK2605" s="9"/>
      <c r="DL2605" s="9"/>
      <c r="DM2605" s="9"/>
      <c r="DN2605" s="9"/>
      <c r="DO2605" s="9"/>
      <c r="DP2605" s="9"/>
      <c r="DQ2605" s="9"/>
      <c r="DR2605" s="9"/>
      <c r="DS2605" s="9"/>
      <c r="DT2605" s="9"/>
      <c r="DU2605" s="9"/>
      <c r="DV2605" s="9"/>
      <c r="DW2605" s="9"/>
      <c r="DX2605" s="9"/>
      <c r="DY2605" s="9"/>
    </row>
    <row r="2606" spans="1:131" ht="19.5" customHeight="1" x14ac:dyDescent="0.25">
      <c r="A2606" s="9">
        <v>1814</v>
      </c>
      <c r="B2606" s="10" t="s">
        <v>5253</v>
      </c>
      <c r="C2606" s="9" t="s">
        <v>5260</v>
      </c>
      <c r="E2606" s="9" t="s">
        <v>527</v>
      </c>
      <c r="F2606" s="9" t="s">
        <v>52</v>
      </c>
      <c r="H2606" s="9" t="s">
        <v>202</v>
      </c>
      <c r="I2606" s="9" t="s">
        <v>28</v>
      </c>
      <c r="J2606" s="129">
        <v>42956</v>
      </c>
      <c r="K2606" s="129">
        <v>42795</v>
      </c>
      <c r="L2606" s="129">
        <v>43174</v>
      </c>
      <c r="M2606" s="9" t="s">
        <v>20</v>
      </c>
      <c r="O2606" s="9">
        <v>29</v>
      </c>
      <c r="Q2606" s="9" t="s">
        <v>54</v>
      </c>
      <c r="R2606" s="13">
        <v>2000000</v>
      </c>
      <c r="S2606" s="13">
        <v>2000000</v>
      </c>
      <c r="T2606" s="13">
        <v>2000000</v>
      </c>
      <c r="U2606" s="13">
        <v>500000</v>
      </c>
      <c r="V2606" s="13">
        <v>1500000</v>
      </c>
      <c r="AF2606" s="51">
        <f t="shared" si="35"/>
        <v>1500000</v>
      </c>
      <c r="AH2606" s="11">
        <v>42795</v>
      </c>
      <c r="AI2606" s="11">
        <v>43174</v>
      </c>
      <c r="AJ2606" s="13">
        <v>2009408</v>
      </c>
      <c r="AK2606" s="13">
        <v>500000</v>
      </c>
      <c r="AL2606" s="9"/>
      <c r="AM2606" s="9"/>
      <c r="AN2606" s="12"/>
      <c r="AO2606" s="12"/>
      <c r="AP2606" s="9"/>
      <c r="AQ2606" s="9"/>
      <c r="AR2606" s="12"/>
      <c r="AS2606" s="12"/>
      <c r="AT2606" s="9"/>
      <c r="AU2606" s="9"/>
      <c r="AV2606" s="12"/>
      <c r="AW2606" s="12"/>
      <c r="AX2606" s="9"/>
      <c r="AY2606" s="9"/>
      <c r="AZ2606" s="12"/>
      <c r="BA2606" s="12"/>
      <c r="BB2606" s="9"/>
      <c r="BC2606" s="9"/>
      <c r="BD2606" s="9"/>
      <c r="BE2606" s="9"/>
      <c r="BF2606" s="9"/>
      <c r="BG2606" s="9"/>
      <c r="BH2606" s="9"/>
      <c r="BI2606" s="9"/>
      <c r="BJ2606" s="9"/>
      <c r="BK2606" s="9"/>
      <c r="BL2606" s="9"/>
      <c r="BM2606" s="9"/>
      <c r="BN2606" s="9"/>
      <c r="BO2606" s="9"/>
      <c r="BP2606" s="9"/>
      <c r="BQ2606" s="9"/>
      <c r="BT2606" s="9"/>
      <c r="BU2606" s="9"/>
      <c r="BX2606" s="9"/>
      <c r="BY2606" s="9"/>
      <c r="CB2606" s="9"/>
      <c r="CC2606" s="9"/>
      <c r="CF2606" s="9"/>
      <c r="CG2606" s="9"/>
      <c r="CJ2606" s="9"/>
      <c r="CK2606" s="9"/>
      <c r="CN2606" s="9"/>
      <c r="CO2606" s="9"/>
      <c r="CR2606" s="9"/>
      <c r="CS2606" s="9"/>
      <c r="CV2606" s="9"/>
      <c r="CW2606" s="9"/>
      <c r="CX2606" s="9"/>
      <c r="CY2606" s="9"/>
      <c r="CZ2606" s="9"/>
      <c r="DA2606" s="9"/>
      <c r="DB2606" s="9"/>
      <c r="DC2606" s="9"/>
      <c r="DD2606" s="9"/>
      <c r="DE2606" s="9"/>
      <c r="DF2606" s="9"/>
      <c r="DG2606" s="9"/>
      <c r="DH2606" s="9"/>
      <c r="DI2606" s="9"/>
      <c r="DJ2606" s="9"/>
      <c r="DK2606" s="9"/>
      <c r="DL2606" s="9"/>
      <c r="DM2606" s="9"/>
      <c r="DN2606" s="9"/>
      <c r="DO2606" s="9"/>
      <c r="DP2606" s="9"/>
      <c r="DQ2606" s="9"/>
      <c r="DR2606" s="9"/>
      <c r="DS2606" s="9"/>
      <c r="DT2606" s="9"/>
      <c r="DU2606" s="9"/>
      <c r="DV2606" s="9"/>
      <c r="DW2606" s="9"/>
      <c r="DX2606" s="9"/>
      <c r="DY2606" s="9"/>
    </row>
    <row r="2607" spans="1:131" ht="19.5" customHeight="1" x14ac:dyDescent="0.25">
      <c r="A2607" s="9">
        <v>1815</v>
      </c>
      <c r="B2607" s="10" t="s">
        <v>5254</v>
      </c>
      <c r="C2607" s="9" t="s">
        <v>5261</v>
      </c>
      <c r="E2607" s="9" t="s">
        <v>527</v>
      </c>
      <c r="F2607" s="9" t="s">
        <v>52</v>
      </c>
      <c r="H2607" s="9" t="s">
        <v>202</v>
      </c>
      <c r="I2607" s="9" t="s">
        <v>28</v>
      </c>
      <c r="J2607" s="129">
        <v>42923</v>
      </c>
      <c r="K2607" s="129">
        <v>42795</v>
      </c>
      <c r="L2607" s="129">
        <v>43174</v>
      </c>
      <c r="M2607" s="9" t="s">
        <v>20</v>
      </c>
      <c r="O2607" s="9">
        <v>28</v>
      </c>
      <c r="Q2607" s="9" t="s">
        <v>54</v>
      </c>
      <c r="R2607" s="13">
        <v>2000000</v>
      </c>
      <c r="S2607" s="13">
        <v>2000000</v>
      </c>
      <c r="T2607" s="13">
        <v>2000000</v>
      </c>
      <c r="U2607" s="13">
        <v>500000</v>
      </c>
      <c r="V2607" s="13">
        <v>1500000</v>
      </c>
      <c r="AF2607" s="51">
        <f t="shared" si="35"/>
        <v>1500000</v>
      </c>
      <c r="AH2607" s="11">
        <v>42795</v>
      </c>
      <c r="AI2607" s="11">
        <v>43174</v>
      </c>
      <c r="AJ2607" s="13">
        <v>2040647</v>
      </c>
      <c r="AK2607" s="13">
        <v>500000</v>
      </c>
      <c r="AL2607" s="9"/>
      <c r="AM2607" s="9"/>
      <c r="AN2607" s="12"/>
      <c r="AO2607" s="12"/>
      <c r="AP2607" s="9"/>
      <c r="AQ2607" s="9"/>
      <c r="AR2607" s="12"/>
      <c r="AS2607" s="12"/>
      <c r="AT2607" s="9"/>
      <c r="AU2607" s="9"/>
      <c r="AV2607" s="12"/>
      <c r="AW2607" s="12"/>
      <c r="AX2607" s="9"/>
      <c r="AY2607" s="9"/>
      <c r="AZ2607" s="12"/>
      <c r="BA2607" s="12"/>
      <c r="BB2607" s="9"/>
      <c r="BC2607" s="9"/>
      <c r="BD2607" s="9"/>
      <c r="BE2607" s="9"/>
      <c r="BF2607" s="9"/>
      <c r="BG2607" s="9"/>
      <c r="BH2607" s="9"/>
      <c r="BI2607" s="9"/>
      <c r="BJ2607" s="9"/>
      <c r="BK2607" s="9"/>
      <c r="BL2607" s="9"/>
      <c r="BM2607" s="9"/>
      <c r="BN2607" s="9"/>
      <c r="BO2607" s="9"/>
      <c r="BP2607" s="9"/>
      <c r="BQ2607" s="9"/>
      <c r="BT2607" s="9"/>
      <c r="BU2607" s="9"/>
      <c r="BX2607" s="9"/>
      <c r="BY2607" s="9"/>
      <c r="CB2607" s="9"/>
      <c r="CC2607" s="9"/>
      <c r="CF2607" s="9"/>
      <c r="CG2607" s="9"/>
      <c r="CJ2607" s="9"/>
      <c r="CK2607" s="9"/>
      <c r="CN2607" s="9"/>
      <c r="CO2607" s="9"/>
      <c r="CR2607" s="9"/>
      <c r="CS2607" s="9"/>
      <c r="CV2607" s="9"/>
      <c r="CW2607" s="9"/>
      <c r="CX2607" s="9"/>
      <c r="CY2607" s="9"/>
      <c r="CZ2607" s="9"/>
      <c r="DA2607" s="9"/>
      <c r="DB2607" s="9"/>
      <c r="DC2607" s="9"/>
      <c r="DD2607" s="9"/>
      <c r="DE2607" s="9"/>
      <c r="DF2607" s="9"/>
      <c r="DG2607" s="9"/>
      <c r="DH2607" s="9"/>
      <c r="DI2607" s="9"/>
      <c r="DJ2607" s="9"/>
      <c r="DK2607" s="9"/>
      <c r="DL2607" s="9"/>
      <c r="DM2607" s="9"/>
      <c r="DN2607" s="9"/>
      <c r="DO2607" s="9"/>
      <c r="DP2607" s="9"/>
      <c r="DQ2607" s="9"/>
      <c r="DR2607" s="9"/>
      <c r="DS2607" s="9"/>
      <c r="DT2607" s="9"/>
      <c r="DU2607" s="9"/>
      <c r="DV2607" s="9"/>
      <c r="DW2607" s="9"/>
      <c r="DX2607" s="9"/>
      <c r="DY2607" s="9"/>
    </row>
    <row r="2608" spans="1:131" ht="19.5" customHeight="1" x14ac:dyDescent="0.25">
      <c r="A2608" s="9">
        <v>1816</v>
      </c>
      <c r="B2608" s="10" t="s">
        <v>5262</v>
      </c>
      <c r="C2608" s="9" t="s">
        <v>5263</v>
      </c>
      <c r="E2608" s="9" t="s">
        <v>527</v>
      </c>
      <c r="F2608" s="9" t="s">
        <v>52</v>
      </c>
      <c r="H2608" s="9" t="s">
        <v>202</v>
      </c>
      <c r="I2608" s="9" t="s">
        <v>28</v>
      </c>
      <c r="J2608" s="129">
        <v>42954</v>
      </c>
      <c r="K2608" s="129">
        <v>42795</v>
      </c>
      <c r="L2608" s="129">
        <v>43174</v>
      </c>
      <c r="M2608" s="9" t="s">
        <v>20</v>
      </c>
      <c r="O2608" s="9">
        <v>28</v>
      </c>
      <c r="Q2608" s="9" t="s">
        <v>54</v>
      </c>
      <c r="R2608" s="13">
        <v>2000000</v>
      </c>
      <c r="S2608" s="13">
        <v>2000000</v>
      </c>
      <c r="T2608" s="13">
        <v>2000000</v>
      </c>
      <c r="U2608" s="13">
        <v>500000</v>
      </c>
      <c r="V2608" s="13">
        <v>1500000</v>
      </c>
      <c r="AF2608" s="51">
        <f t="shared" si="35"/>
        <v>1500000</v>
      </c>
      <c r="AH2608" s="11">
        <v>42795</v>
      </c>
      <c r="AI2608" s="11">
        <v>43174</v>
      </c>
      <c r="AJ2608" s="13">
        <v>2009175</v>
      </c>
      <c r="AK2608" s="13">
        <v>500000</v>
      </c>
      <c r="AL2608" s="9"/>
      <c r="AM2608" s="9"/>
      <c r="AN2608" s="12"/>
      <c r="AO2608" s="12"/>
      <c r="AP2608" s="9"/>
      <c r="AQ2608" s="9"/>
      <c r="AR2608" s="12"/>
      <c r="AS2608" s="12"/>
      <c r="AT2608" s="9"/>
      <c r="AU2608" s="9"/>
      <c r="AV2608" s="12"/>
      <c r="AW2608" s="12"/>
      <c r="AX2608" s="9"/>
      <c r="AY2608" s="9"/>
      <c r="AZ2608" s="12"/>
      <c r="BA2608" s="12"/>
      <c r="BB2608" s="9"/>
      <c r="BC2608" s="9"/>
      <c r="BD2608" s="9"/>
      <c r="BE2608" s="9"/>
      <c r="BF2608" s="9"/>
      <c r="BG2608" s="9"/>
      <c r="BH2608" s="9"/>
      <c r="BI2608" s="9"/>
      <c r="BJ2608" s="9"/>
      <c r="BK2608" s="9"/>
      <c r="BL2608" s="9"/>
      <c r="BM2608" s="9"/>
      <c r="BN2608" s="9"/>
      <c r="BO2608" s="9"/>
      <c r="BP2608" s="9"/>
      <c r="BQ2608" s="9"/>
      <c r="BT2608" s="9"/>
      <c r="BU2608" s="9"/>
      <c r="BX2608" s="9"/>
      <c r="BY2608" s="9"/>
      <c r="CB2608" s="9"/>
      <c r="CC2608" s="9"/>
      <c r="CF2608" s="9"/>
      <c r="CG2608" s="9"/>
      <c r="CJ2608" s="9"/>
      <c r="CK2608" s="9"/>
      <c r="CN2608" s="9"/>
      <c r="CO2608" s="9"/>
      <c r="CR2608" s="9"/>
      <c r="CS2608" s="9"/>
      <c r="CV2608" s="9"/>
      <c r="CW2608" s="9"/>
      <c r="CX2608" s="9"/>
      <c r="CY2608" s="9"/>
      <c r="CZ2608" s="9"/>
      <c r="DA2608" s="9"/>
      <c r="DB2608" s="9"/>
      <c r="DC2608" s="9"/>
      <c r="DD2608" s="9"/>
      <c r="DE2608" s="9"/>
      <c r="DF2608" s="9"/>
      <c r="DG2608" s="9"/>
      <c r="DH2608" s="9"/>
      <c r="DI2608" s="9"/>
      <c r="DJ2608" s="9"/>
      <c r="DK2608" s="9"/>
      <c r="DL2608" s="9"/>
      <c r="DM2608" s="9"/>
      <c r="DN2608" s="9"/>
      <c r="DO2608" s="9"/>
      <c r="DP2608" s="9"/>
      <c r="DQ2608" s="9"/>
      <c r="DR2608" s="9"/>
      <c r="DS2608" s="9"/>
      <c r="DT2608" s="9"/>
      <c r="DU2608" s="9"/>
      <c r="DV2608" s="9"/>
      <c r="DW2608" s="9"/>
      <c r="DX2608" s="9"/>
      <c r="DY2608" s="9"/>
    </row>
    <row r="2609" spans="1:131" ht="19.5" customHeight="1" x14ac:dyDescent="0.25">
      <c r="A2609" s="9">
        <v>1817</v>
      </c>
      <c r="B2609" s="10" t="s">
        <v>5264</v>
      </c>
      <c r="C2609" s="9" t="s">
        <v>5265</v>
      </c>
      <c r="E2609" s="9" t="s">
        <v>527</v>
      </c>
      <c r="F2609" s="9" t="s">
        <v>52</v>
      </c>
      <c r="H2609" s="9" t="s">
        <v>202</v>
      </c>
      <c r="I2609" s="9" t="s">
        <v>28</v>
      </c>
      <c r="J2609" s="129">
        <v>42927</v>
      </c>
      <c r="K2609" s="129">
        <v>42795</v>
      </c>
      <c r="L2609" s="129">
        <v>43174</v>
      </c>
      <c r="M2609" s="9" t="s">
        <v>20</v>
      </c>
      <c r="O2609" s="9">
        <v>28</v>
      </c>
      <c r="Q2609" s="9" t="s">
        <v>54</v>
      </c>
      <c r="R2609" s="13">
        <v>2000000</v>
      </c>
      <c r="S2609" s="13">
        <v>2000000</v>
      </c>
      <c r="T2609" s="13">
        <v>2000000</v>
      </c>
      <c r="U2609" s="13">
        <v>500000</v>
      </c>
      <c r="V2609" s="13">
        <v>1500000</v>
      </c>
      <c r="AF2609" s="51">
        <f t="shared" si="35"/>
        <v>1500000</v>
      </c>
      <c r="AH2609" s="11">
        <v>42795</v>
      </c>
      <c r="AI2609" s="11">
        <v>43174</v>
      </c>
      <c r="AJ2609" s="13">
        <v>2021096</v>
      </c>
      <c r="AK2609" s="13">
        <v>500000</v>
      </c>
      <c r="AL2609" s="9"/>
      <c r="AM2609" s="9"/>
      <c r="AN2609" s="12"/>
      <c r="AO2609" s="12"/>
      <c r="AP2609" s="9"/>
      <c r="AQ2609" s="9"/>
      <c r="AR2609" s="12"/>
      <c r="AS2609" s="12"/>
      <c r="AT2609" s="9"/>
      <c r="AU2609" s="9"/>
      <c r="AV2609" s="12"/>
      <c r="AW2609" s="12"/>
      <c r="AX2609" s="9"/>
      <c r="AY2609" s="9"/>
      <c r="AZ2609" s="12"/>
      <c r="BA2609" s="12"/>
      <c r="BB2609" s="9"/>
      <c r="BC2609" s="9"/>
      <c r="BD2609" s="9"/>
      <c r="BE2609" s="9"/>
      <c r="BF2609" s="9"/>
      <c r="BG2609" s="9"/>
      <c r="BH2609" s="9"/>
      <c r="BI2609" s="9"/>
      <c r="BJ2609" s="9"/>
      <c r="BK2609" s="9"/>
      <c r="BL2609" s="9"/>
      <c r="BM2609" s="9"/>
      <c r="BN2609" s="9"/>
      <c r="BO2609" s="9"/>
      <c r="BP2609" s="9"/>
      <c r="BQ2609" s="9"/>
      <c r="BT2609" s="9"/>
      <c r="BU2609" s="9"/>
      <c r="BX2609" s="9"/>
      <c r="BY2609" s="9"/>
      <c r="CB2609" s="9"/>
      <c r="CC2609" s="9"/>
      <c r="CF2609" s="9"/>
      <c r="CG2609" s="9"/>
      <c r="CJ2609" s="9"/>
      <c r="CK2609" s="9"/>
      <c r="CN2609" s="9"/>
      <c r="CO2609" s="9"/>
      <c r="CR2609" s="9"/>
      <c r="CS2609" s="9"/>
      <c r="CV2609" s="9"/>
      <c r="CW2609" s="9"/>
      <c r="CX2609" s="9"/>
      <c r="CY2609" s="9"/>
      <c r="CZ2609" s="9"/>
      <c r="DA2609" s="9"/>
      <c r="DB2609" s="9"/>
      <c r="DC2609" s="9"/>
      <c r="DD2609" s="9"/>
      <c r="DE2609" s="9"/>
      <c r="DF2609" s="9"/>
      <c r="DG2609" s="9"/>
      <c r="DH2609" s="9"/>
      <c r="DI2609" s="9"/>
      <c r="DJ2609" s="9"/>
      <c r="DK2609" s="9"/>
      <c r="DL2609" s="9"/>
      <c r="DM2609" s="9"/>
      <c r="DN2609" s="9"/>
      <c r="DO2609" s="9"/>
      <c r="DP2609" s="9"/>
      <c r="DQ2609" s="9"/>
      <c r="DR2609" s="9"/>
      <c r="DS2609" s="9"/>
      <c r="DT2609" s="9"/>
      <c r="DU2609" s="9"/>
      <c r="DV2609" s="9"/>
      <c r="DW2609" s="9"/>
      <c r="DX2609" s="9"/>
      <c r="DY2609" s="9"/>
    </row>
    <row r="2610" spans="1:131" ht="19.5" customHeight="1" x14ac:dyDescent="0.25">
      <c r="A2610" s="9">
        <v>1818</v>
      </c>
      <c r="B2610" s="10" t="s">
        <v>5266</v>
      </c>
      <c r="C2610" s="9" t="s">
        <v>5267</v>
      </c>
      <c r="E2610" s="9" t="s">
        <v>527</v>
      </c>
      <c r="F2610" s="9" t="s">
        <v>52</v>
      </c>
      <c r="H2610" s="9" t="s">
        <v>202</v>
      </c>
      <c r="I2610" s="9" t="s">
        <v>28</v>
      </c>
      <c r="J2610" s="129">
        <v>42954</v>
      </c>
      <c r="K2610" s="129">
        <v>42795</v>
      </c>
      <c r="L2610" s="129">
        <v>43174</v>
      </c>
      <c r="M2610" s="9" t="s">
        <v>20</v>
      </c>
      <c r="O2610" s="9">
        <v>27</v>
      </c>
      <c r="Q2610" s="9" t="s">
        <v>54</v>
      </c>
      <c r="R2610" s="13">
        <v>2000000</v>
      </c>
      <c r="S2610" s="13">
        <v>2000000</v>
      </c>
      <c r="T2610" s="13">
        <v>2000000</v>
      </c>
      <c r="U2610" s="13">
        <v>500000</v>
      </c>
      <c r="V2610" s="13">
        <v>1500000</v>
      </c>
      <c r="AF2610" s="51">
        <f t="shared" si="35"/>
        <v>1500000</v>
      </c>
      <c r="AH2610" s="11">
        <v>42795</v>
      </c>
      <c r="AI2610" s="11">
        <v>43174</v>
      </c>
      <c r="AJ2610" s="13">
        <v>2012718</v>
      </c>
      <c r="AK2610" s="13">
        <v>500000</v>
      </c>
      <c r="AL2610" s="9"/>
      <c r="AM2610" s="9"/>
      <c r="AN2610" s="12"/>
      <c r="AO2610" s="12"/>
      <c r="AP2610" s="9"/>
      <c r="AQ2610" s="9"/>
      <c r="AR2610" s="12"/>
      <c r="AS2610" s="12"/>
      <c r="AT2610" s="9"/>
      <c r="AU2610" s="9"/>
      <c r="AV2610" s="12"/>
      <c r="AW2610" s="12"/>
      <c r="AX2610" s="9"/>
      <c r="AY2610" s="9"/>
      <c r="AZ2610" s="12"/>
      <c r="BA2610" s="12"/>
      <c r="BB2610" s="9"/>
      <c r="BC2610" s="9"/>
      <c r="BD2610" s="9"/>
      <c r="BE2610" s="9"/>
      <c r="BF2610" s="9"/>
      <c r="BG2610" s="9"/>
      <c r="BH2610" s="9"/>
      <c r="BI2610" s="9"/>
      <c r="BJ2610" s="9"/>
      <c r="BK2610" s="9"/>
      <c r="BL2610" s="9"/>
      <c r="BM2610" s="9"/>
      <c r="BN2610" s="9"/>
      <c r="BO2610" s="9"/>
      <c r="BP2610" s="9"/>
      <c r="BQ2610" s="9"/>
      <c r="BT2610" s="9"/>
      <c r="BU2610" s="9"/>
      <c r="BX2610" s="9"/>
      <c r="BY2610" s="9"/>
      <c r="CB2610" s="9"/>
      <c r="CC2610" s="9"/>
      <c r="CF2610" s="9"/>
      <c r="CG2610" s="9"/>
      <c r="CJ2610" s="9"/>
      <c r="CK2610" s="9"/>
      <c r="CN2610" s="9"/>
      <c r="CO2610" s="9"/>
      <c r="CR2610" s="9"/>
      <c r="CS2610" s="9"/>
      <c r="CV2610" s="9"/>
      <c r="CW2610" s="9"/>
      <c r="CX2610" s="9"/>
      <c r="CY2610" s="9"/>
      <c r="CZ2610" s="9"/>
      <c r="DA2610" s="9"/>
      <c r="DB2610" s="9"/>
      <c r="DC2610" s="9"/>
      <c r="DD2610" s="9"/>
      <c r="DE2610" s="9"/>
      <c r="DF2610" s="9"/>
      <c r="DG2610" s="9"/>
      <c r="DH2610" s="9"/>
      <c r="DI2610" s="9"/>
      <c r="DJ2610" s="9"/>
      <c r="DK2610" s="9"/>
      <c r="DL2610" s="9"/>
      <c r="DM2610" s="9"/>
      <c r="DN2610" s="9"/>
      <c r="DO2610" s="9"/>
      <c r="DP2610" s="9"/>
      <c r="DQ2610" s="9"/>
      <c r="DR2610" s="9"/>
      <c r="DS2610" s="9"/>
      <c r="DT2610" s="9"/>
      <c r="DU2610" s="9"/>
      <c r="DV2610" s="9"/>
      <c r="DW2610" s="9"/>
      <c r="DX2610" s="9"/>
      <c r="DY2610" s="9"/>
    </row>
    <row r="2611" spans="1:131" ht="19.5" customHeight="1" x14ac:dyDescent="0.25">
      <c r="A2611" s="9">
        <v>1819</v>
      </c>
      <c r="B2611" s="10" t="s">
        <v>5268</v>
      </c>
      <c r="C2611" s="9" t="s">
        <v>5269</v>
      </c>
      <c r="E2611" s="9" t="s">
        <v>3316</v>
      </c>
      <c r="F2611" s="9" t="s">
        <v>4325</v>
      </c>
      <c r="H2611" s="9" t="s">
        <v>202</v>
      </c>
      <c r="I2611" s="9" t="s">
        <v>28</v>
      </c>
      <c r="J2611" s="129">
        <v>42845</v>
      </c>
      <c r="K2611" s="129">
        <v>42804</v>
      </c>
      <c r="L2611" s="129">
        <v>42916</v>
      </c>
      <c r="M2611" s="9" t="s">
        <v>20</v>
      </c>
      <c r="O2611" s="9">
        <v>31</v>
      </c>
      <c r="Q2611" s="9" t="s">
        <v>54</v>
      </c>
      <c r="R2611" s="13">
        <v>9640000</v>
      </c>
      <c r="S2611" s="13">
        <v>9640000</v>
      </c>
      <c r="T2611" s="13">
        <v>9640000</v>
      </c>
      <c r="U2611" s="13">
        <v>2410000</v>
      </c>
      <c r="AF2611" s="51">
        <f t="shared" si="35"/>
        <v>0</v>
      </c>
      <c r="AH2611" s="11">
        <v>42804</v>
      </c>
      <c r="AI2611" s="11">
        <v>42886</v>
      </c>
      <c r="AJ2611" s="13">
        <v>9640000</v>
      </c>
      <c r="AK2611" s="13">
        <v>2410000</v>
      </c>
      <c r="AL2611" s="9"/>
      <c r="AM2611" s="9"/>
      <c r="AN2611" s="12"/>
      <c r="AO2611" s="12"/>
      <c r="AP2611" s="9"/>
      <c r="AQ2611" s="9"/>
      <c r="AR2611" s="12"/>
      <c r="AS2611" s="12"/>
      <c r="AT2611" s="9"/>
      <c r="AU2611" s="9"/>
      <c r="AV2611" s="12"/>
      <c r="AW2611" s="12"/>
      <c r="AX2611" s="9"/>
      <c r="AY2611" s="9"/>
      <c r="AZ2611" s="12"/>
      <c r="BA2611" s="12"/>
      <c r="BB2611" s="9"/>
      <c r="BC2611" s="9"/>
      <c r="BD2611" s="9"/>
      <c r="BE2611" s="9"/>
      <c r="BF2611" s="9"/>
      <c r="BG2611" s="9"/>
      <c r="BH2611" s="9"/>
      <c r="BI2611" s="9"/>
      <c r="BJ2611" s="9"/>
      <c r="BK2611" s="9"/>
      <c r="BL2611" s="9"/>
      <c r="BM2611" s="9"/>
      <c r="BN2611" s="9"/>
      <c r="BO2611" s="9"/>
      <c r="BP2611" s="9"/>
      <c r="BQ2611" s="9"/>
      <c r="BT2611" s="9"/>
      <c r="BU2611" s="9"/>
      <c r="BX2611" s="9"/>
      <c r="BY2611" s="9"/>
      <c r="CB2611" s="9"/>
      <c r="CC2611" s="9"/>
      <c r="CF2611" s="9"/>
      <c r="CG2611" s="9"/>
      <c r="CJ2611" s="9"/>
      <c r="CK2611" s="9"/>
      <c r="CN2611" s="9"/>
      <c r="CO2611" s="9"/>
      <c r="CR2611" s="9"/>
      <c r="CS2611" s="9"/>
      <c r="CV2611" s="9"/>
      <c r="CW2611" s="9"/>
      <c r="CX2611" s="9"/>
      <c r="CY2611" s="9"/>
      <c r="CZ2611" s="9"/>
      <c r="DA2611" s="9"/>
      <c r="DB2611" s="9"/>
      <c r="DC2611" s="9"/>
      <c r="DD2611" s="9"/>
      <c r="DE2611" s="9"/>
      <c r="DF2611" s="9"/>
      <c r="DG2611" s="9"/>
      <c r="DH2611" s="9"/>
      <c r="DI2611" s="9"/>
      <c r="DJ2611" s="9"/>
      <c r="DK2611" s="9"/>
      <c r="DL2611" s="9"/>
      <c r="DM2611" s="9"/>
      <c r="DN2611" s="9"/>
      <c r="DO2611" s="9"/>
      <c r="DP2611" s="9"/>
      <c r="DQ2611" s="9"/>
      <c r="DR2611" s="9"/>
      <c r="DS2611" s="9"/>
      <c r="DT2611" s="9"/>
      <c r="DU2611" s="9"/>
      <c r="DV2611" s="9"/>
      <c r="DW2611" s="9"/>
      <c r="DX2611" s="9"/>
      <c r="DY2611" s="9"/>
    </row>
    <row r="2612" spans="1:131" ht="19.5" customHeight="1" x14ac:dyDescent="0.25">
      <c r="A2612" s="9">
        <v>1820</v>
      </c>
      <c r="B2612" s="10" t="s">
        <v>5270</v>
      </c>
      <c r="C2612" s="9" t="s">
        <v>5271</v>
      </c>
      <c r="E2612" s="9" t="s">
        <v>3919</v>
      </c>
      <c r="F2612" s="9" t="s">
        <v>3920</v>
      </c>
      <c r="H2612" s="9" t="s">
        <v>202</v>
      </c>
      <c r="I2612" s="9" t="s">
        <v>97</v>
      </c>
      <c r="J2612" s="129">
        <v>42816</v>
      </c>
      <c r="K2612" s="129">
        <v>42705</v>
      </c>
      <c r="L2612" s="129">
        <v>43230</v>
      </c>
      <c r="O2612" s="9">
        <v>29</v>
      </c>
      <c r="Q2612" s="9" t="s">
        <v>54</v>
      </c>
      <c r="R2612" s="13">
        <v>40000000</v>
      </c>
      <c r="S2612" s="13">
        <v>31960000</v>
      </c>
      <c r="T2612" s="13">
        <v>31960000</v>
      </c>
      <c r="U2612" s="13">
        <v>7990000</v>
      </c>
      <c r="AF2612" s="51">
        <f t="shared" si="35"/>
        <v>0</v>
      </c>
      <c r="AG2612" s="45">
        <v>20000000</v>
      </c>
      <c r="AH2612" s="11">
        <v>42826</v>
      </c>
      <c r="AI2612" s="11">
        <v>42916</v>
      </c>
      <c r="AJ2612" s="13">
        <v>5901387</v>
      </c>
      <c r="AK2612" s="13">
        <v>1475347</v>
      </c>
      <c r="AL2612" s="11">
        <v>42917</v>
      </c>
      <c r="AM2612" s="11">
        <v>43008</v>
      </c>
      <c r="AN2612" s="12">
        <v>4641153</v>
      </c>
      <c r="AO2612" s="12">
        <v>1160288</v>
      </c>
      <c r="AP2612" s="11">
        <v>43009</v>
      </c>
      <c r="AQ2612" s="11">
        <v>43100</v>
      </c>
      <c r="AR2612" s="12">
        <v>2937174</v>
      </c>
      <c r="AS2612" s="12">
        <v>734294</v>
      </c>
      <c r="AT2612" s="11">
        <v>43101</v>
      </c>
      <c r="AU2612" s="11">
        <v>43190</v>
      </c>
      <c r="AV2612" s="12">
        <v>2285200</v>
      </c>
      <c r="AW2612" s="12">
        <v>571300</v>
      </c>
      <c r="AX2612" s="11">
        <v>43191</v>
      </c>
      <c r="AY2612" s="11">
        <v>43281</v>
      </c>
      <c r="AZ2612" s="12">
        <v>1375300</v>
      </c>
      <c r="BA2612" s="12">
        <v>343825</v>
      </c>
      <c r="BB2612" s="11">
        <v>43282</v>
      </c>
      <c r="BC2612" s="11">
        <v>43373</v>
      </c>
      <c r="BD2612" s="12">
        <v>134007</v>
      </c>
      <c r="BE2612" s="12">
        <v>33502</v>
      </c>
      <c r="BF2612" s="11">
        <v>43374</v>
      </c>
      <c r="BG2612" s="11">
        <v>43434</v>
      </c>
      <c r="BH2612" s="12">
        <v>7611641</v>
      </c>
      <c r="BI2612" s="12">
        <v>1902910</v>
      </c>
      <c r="BJ2612" s="11">
        <v>43466</v>
      </c>
      <c r="BK2612" s="11">
        <v>43524</v>
      </c>
      <c r="BL2612" s="13">
        <v>6884639</v>
      </c>
      <c r="BM2612" s="13">
        <v>1721160</v>
      </c>
      <c r="BN2612" s="9"/>
      <c r="BO2612" s="9"/>
      <c r="BP2612" s="9"/>
      <c r="BQ2612" s="9"/>
      <c r="BT2612" s="9"/>
      <c r="BU2612" s="9"/>
      <c r="BX2612" s="9"/>
      <c r="BY2612" s="9"/>
      <c r="CB2612" s="9"/>
      <c r="CC2612" s="9"/>
      <c r="CF2612" s="9"/>
      <c r="CG2612" s="9"/>
      <c r="CJ2612" s="9"/>
      <c r="CK2612" s="9"/>
      <c r="CN2612" s="9"/>
      <c r="CO2612" s="9"/>
      <c r="CR2612" s="9"/>
      <c r="CS2612" s="9"/>
      <c r="CV2612" s="9"/>
      <c r="CW2612" s="9"/>
      <c r="CX2612" s="9"/>
      <c r="CY2612" s="9"/>
      <c r="CZ2612" s="9"/>
      <c r="DA2612" s="9"/>
      <c r="DB2612" s="9"/>
      <c r="DC2612" s="9"/>
      <c r="DD2612" s="9"/>
      <c r="DE2612" s="9"/>
      <c r="DF2612" s="9"/>
      <c r="DG2612" s="9"/>
      <c r="DH2612" s="9"/>
      <c r="DI2612" s="9"/>
      <c r="DJ2612" s="9"/>
      <c r="DK2612" s="9"/>
      <c r="DL2612" s="9"/>
      <c r="DM2612" s="9"/>
      <c r="DN2612" s="9"/>
      <c r="DO2612" s="9"/>
      <c r="DP2612" s="9"/>
      <c r="DQ2612" s="9"/>
      <c r="DR2612" s="9"/>
      <c r="DS2612" s="9"/>
      <c r="DT2612" s="9"/>
      <c r="DU2612" s="9"/>
      <c r="DV2612" s="9"/>
      <c r="DW2612" s="9"/>
      <c r="DX2612" s="9"/>
      <c r="DY2612" s="9"/>
    </row>
    <row r="2613" spans="1:131" s="18" customFormat="1" ht="19.5" customHeight="1" x14ac:dyDescent="0.25">
      <c r="A2613" s="18">
        <v>1820</v>
      </c>
      <c r="B2613" s="17" t="s">
        <v>5270</v>
      </c>
      <c r="C2613" s="18" t="s">
        <v>5271</v>
      </c>
      <c r="D2613" s="19">
        <v>43230</v>
      </c>
      <c r="G2613" s="19"/>
      <c r="J2613" s="130"/>
      <c r="K2613" s="130"/>
      <c r="L2613" s="130">
        <v>43434</v>
      </c>
      <c r="R2613" s="20"/>
      <c r="S2613" s="20"/>
      <c r="T2613" s="20"/>
      <c r="U2613" s="20"/>
      <c r="V2613" s="20"/>
      <c r="W2613" s="20"/>
      <c r="X2613" s="20"/>
      <c r="Y2613" s="20"/>
      <c r="Z2613" s="20"/>
      <c r="AA2613" s="20"/>
      <c r="AB2613" s="20"/>
      <c r="AC2613" s="20"/>
      <c r="AD2613" s="20"/>
      <c r="AE2613" s="20"/>
      <c r="AF2613" s="80"/>
      <c r="AG2613" s="46"/>
      <c r="AH2613" s="19"/>
      <c r="AI2613" s="19"/>
      <c r="AJ2613" s="96"/>
      <c r="AK2613" s="96"/>
      <c r="AN2613" s="96"/>
      <c r="AO2613" s="96"/>
      <c r="AR2613" s="96"/>
      <c r="AS2613" s="96"/>
      <c r="AV2613" s="96"/>
      <c r="AW2613" s="96"/>
      <c r="AZ2613" s="96"/>
      <c r="BA2613" s="96"/>
      <c r="CP2613" s="19"/>
      <c r="CQ2613" s="19"/>
      <c r="CT2613" s="19"/>
      <c r="CU2613" s="19"/>
      <c r="DZ2613" s="54"/>
      <c r="EA2613" s="55"/>
    </row>
    <row r="2614" spans="1:131" ht="19.5" customHeight="1" x14ac:dyDescent="0.25">
      <c r="A2614" s="9">
        <v>1821</v>
      </c>
      <c r="B2614" s="10" t="s">
        <v>5272</v>
      </c>
      <c r="C2614" s="9" t="s">
        <v>5273</v>
      </c>
      <c r="E2614" s="9" t="s">
        <v>3919</v>
      </c>
      <c r="F2614" s="9" t="s">
        <v>3920</v>
      </c>
      <c r="H2614" s="9" t="s">
        <v>202</v>
      </c>
      <c r="I2614" s="9" t="s">
        <v>97</v>
      </c>
      <c r="J2614" s="129">
        <v>42816</v>
      </c>
      <c r="K2614" s="129">
        <v>42767</v>
      </c>
      <c r="L2614" s="129">
        <v>43312</v>
      </c>
      <c r="O2614" s="9">
        <v>24</v>
      </c>
      <c r="Q2614" s="9" t="s">
        <v>54</v>
      </c>
      <c r="R2614" s="13">
        <v>10500000</v>
      </c>
      <c r="S2614" s="13">
        <v>10490025</v>
      </c>
      <c r="T2614" s="13">
        <v>10490025</v>
      </c>
      <c r="U2614" s="13">
        <v>2622506</v>
      </c>
      <c r="AF2614" s="51">
        <f t="shared" si="35"/>
        <v>0</v>
      </c>
      <c r="AG2614" s="45">
        <v>7875000</v>
      </c>
      <c r="AH2614" s="9"/>
      <c r="AI2614" s="9"/>
      <c r="AJ2614" s="12"/>
      <c r="AK2614" s="12"/>
      <c r="AL2614" s="9"/>
      <c r="AM2614" s="9"/>
      <c r="AN2614" s="12"/>
      <c r="AO2614" s="12"/>
      <c r="AP2614" s="9"/>
      <c r="AQ2614" s="9"/>
      <c r="AR2614" s="12"/>
      <c r="AS2614" s="12"/>
      <c r="AT2614" s="9"/>
      <c r="AU2614" s="9"/>
      <c r="AV2614" s="12"/>
      <c r="AW2614" s="12"/>
      <c r="AX2614" s="9"/>
      <c r="AY2614" s="9"/>
      <c r="AZ2614" s="12"/>
      <c r="BA2614" s="12"/>
      <c r="BB2614" s="9"/>
      <c r="BC2614" s="9"/>
      <c r="BD2614" s="9"/>
      <c r="BE2614" s="9"/>
      <c r="BF2614" s="9"/>
      <c r="BG2614" s="9"/>
      <c r="BH2614" s="9"/>
      <c r="BI2614" s="9"/>
      <c r="BJ2614" s="9"/>
      <c r="BK2614" s="9"/>
      <c r="BL2614" s="9"/>
      <c r="BM2614" s="9"/>
      <c r="BN2614" s="9"/>
      <c r="BO2614" s="9"/>
      <c r="BP2614" s="9"/>
      <c r="BQ2614" s="9"/>
      <c r="BT2614" s="9"/>
      <c r="BU2614" s="9"/>
      <c r="BX2614" s="9"/>
      <c r="BY2614" s="9"/>
      <c r="CB2614" s="9"/>
      <c r="CC2614" s="9"/>
      <c r="CF2614" s="9"/>
      <c r="CG2614" s="9"/>
      <c r="CJ2614" s="9"/>
      <c r="CK2614" s="9"/>
      <c r="CN2614" s="9"/>
      <c r="CO2614" s="9"/>
      <c r="CR2614" s="9"/>
      <c r="CS2614" s="9"/>
      <c r="CV2614" s="9"/>
      <c r="CW2614" s="9"/>
      <c r="CX2614" s="9"/>
      <c r="CY2614" s="9"/>
      <c r="CZ2614" s="9"/>
      <c r="DA2614" s="9"/>
      <c r="DB2614" s="9"/>
      <c r="DC2614" s="9"/>
      <c r="DD2614" s="9"/>
      <c r="DE2614" s="9"/>
      <c r="DF2614" s="9"/>
      <c r="DG2614" s="9"/>
      <c r="DH2614" s="9"/>
      <c r="DI2614" s="9"/>
      <c r="DJ2614" s="9"/>
      <c r="DK2614" s="9"/>
      <c r="DL2614" s="9"/>
      <c r="DM2614" s="9"/>
      <c r="DN2614" s="9"/>
      <c r="DO2614" s="9"/>
      <c r="DP2614" s="9"/>
      <c r="DQ2614" s="9"/>
      <c r="DR2614" s="9"/>
      <c r="DS2614" s="9"/>
      <c r="DT2614" s="9"/>
      <c r="DU2614" s="9"/>
      <c r="DV2614" s="9"/>
      <c r="DW2614" s="9"/>
      <c r="DX2614" s="9"/>
      <c r="DY2614" s="9"/>
    </row>
    <row r="2615" spans="1:131" s="18" customFormat="1" ht="19.5" customHeight="1" x14ac:dyDescent="0.25">
      <c r="A2615" s="18">
        <v>1821</v>
      </c>
      <c r="B2615" s="17" t="s">
        <v>5272</v>
      </c>
      <c r="C2615" s="18" t="s">
        <v>5273</v>
      </c>
      <c r="D2615" s="19">
        <v>43299</v>
      </c>
      <c r="G2615" s="19"/>
      <c r="J2615" s="130"/>
      <c r="K2615" s="130"/>
      <c r="L2615" s="130">
        <v>43404</v>
      </c>
      <c r="R2615" s="20"/>
      <c r="S2615" s="20"/>
      <c r="T2615" s="20"/>
      <c r="U2615" s="20"/>
      <c r="V2615" s="20"/>
      <c r="W2615" s="20"/>
      <c r="X2615" s="20"/>
      <c r="Y2615" s="20"/>
      <c r="Z2615" s="20"/>
      <c r="AA2615" s="20"/>
      <c r="AB2615" s="20"/>
      <c r="AC2615" s="20"/>
      <c r="AD2615" s="20"/>
      <c r="AE2615" s="20"/>
      <c r="AF2615" s="80"/>
      <c r="AG2615" s="46"/>
      <c r="AJ2615" s="96"/>
      <c r="AK2615" s="96"/>
      <c r="AN2615" s="96"/>
      <c r="AO2615" s="96"/>
      <c r="AR2615" s="96"/>
      <c r="AS2615" s="96"/>
      <c r="AV2615" s="96"/>
      <c r="AW2615" s="96"/>
      <c r="AZ2615" s="96"/>
      <c r="BA2615" s="96"/>
      <c r="CP2615" s="19"/>
      <c r="CQ2615" s="19"/>
      <c r="CT2615" s="19"/>
      <c r="CU2615" s="19"/>
      <c r="DZ2615" s="56"/>
      <c r="EA2615" s="57"/>
    </row>
    <row r="2616" spans="1:131" ht="19.5" customHeight="1" x14ac:dyDescent="0.25">
      <c r="A2616" s="9">
        <v>1822</v>
      </c>
      <c r="B2616" s="10" t="s">
        <v>5274</v>
      </c>
      <c r="C2616" s="9" t="s">
        <v>5275</v>
      </c>
      <c r="E2616" s="9" t="s">
        <v>3919</v>
      </c>
      <c r="F2616" s="9" t="s">
        <v>3920</v>
      </c>
      <c r="H2616" s="9" t="s">
        <v>202</v>
      </c>
      <c r="I2616" s="9" t="s">
        <v>97</v>
      </c>
      <c r="J2616" s="129">
        <v>42816</v>
      </c>
      <c r="K2616" s="129">
        <v>42767</v>
      </c>
      <c r="L2616" s="129">
        <v>43312</v>
      </c>
      <c r="O2616" s="9">
        <v>27</v>
      </c>
      <c r="Q2616" s="9" t="s">
        <v>54</v>
      </c>
      <c r="S2616" s="13">
        <v>12000000</v>
      </c>
      <c r="T2616" s="13">
        <v>12000000</v>
      </c>
      <c r="U2616" s="13">
        <v>3000000</v>
      </c>
      <c r="AF2616" s="51">
        <f t="shared" si="35"/>
        <v>0</v>
      </c>
      <c r="AG2616" s="45">
        <v>9000000</v>
      </c>
      <c r="AH2616" s="9"/>
      <c r="AI2616" s="9"/>
      <c r="AJ2616" s="12"/>
      <c r="AK2616" s="12"/>
      <c r="AL2616" s="9"/>
      <c r="AM2616" s="9"/>
      <c r="AN2616" s="12"/>
      <c r="AO2616" s="12"/>
      <c r="AP2616" s="9"/>
      <c r="AQ2616" s="9"/>
      <c r="AR2616" s="12"/>
      <c r="AS2616" s="12"/>
      <c r="AT2616" s="9"/>
      <c r="AU2616" s="9"/>
      <c r="AV2616" s="12"/>
      <c r="AW2616" s="12"/>
      <c r="AX2616" s="9"/>
      <c r="AY2616" s="9"/>
      <c r="AZ2616" s="12"/>
      <c r="BA2616" s="12"/>
      <c r="BB2616" s="9"/>
      <c r="BC2616" s="9"/>
      <c r="BD2616" s="9"/>
      <c r="BE2616" s="9"/>
      <c r="BF2616" s="9"/>
      <c r="BG2616" s="9"/>
      <c r="BH2616" s="9"/>
      <c r="BI2616" s="9"/>
      <c r="BJ2616" s="9"/>
      <c r="BK2616" s="9"/>
      <c r="BL2616" s="9"/>
      <c r="BM2616" s="9"/>
      <c r="BN2616" s="9"/>
      <c r="BO2616" s="9"/>
      <c r="BP2616" s="9"/>
      <c r="BQ2616" s="9"/>
      <c r="BT2616" s="9"/>
      <c r="BU2616" s="9"/>
      <c r="BX2616" s="9"/>
      <c r="BY2616" s="9"/>
      <c r="CB2616" s="9"/>
      <c r="CC2616" s="9"/>
      <c r="CF2616" s="9"/>
      <c r="CG2616" s="9"/>
      <c r="CJ2616" s="9"/>
      <c r="CK2616" s="9"/>
      <c r="CN2616" s="9"/>
      <c r="CO2616" s="9"/>
      <c r="CR2616" s="9"/>
      <c r="CS2616" s="9"/>
      <c r="CV2616" s="9"/>
      <c r="CW2616" s="9"/>
      <c r="CX2616" s="9"/>
      <c r="CY2616" s="9"/>
      <c r="CZ2616" s="9"/>
      <c r="DA2616" s="9"/>
      <c r="DB2616" s="9"/>
      <c r="DC2616" s="9"/>
      <c r="DD2616" s="9"/>
      <c r="DE2616" s="9"/>
      <c r="DF2616" s="9"/>
      <c r="DG2616" s="9"/>
      <c r="DH2616" s="9"/>
      <c r="DI2616" s="9"/>
      <c r="DJ2616" s="9"/>
      <c r="DK2616" s="9"/>
      <c r="DL2616" s="9"/>
      <c r="DM2616" s="9"/>
      <c r="DN2616" s="9"/>
      <c r="DO2616" s="9"/>
      <c r="DP2616" s="9"/>
      <c r="DQ2616" s="9"/>
      <c r="DR2616" s="9"/>
      <c r="DS2616" s="9"/>
      <c r="DT2616" s="9"/>
      <c r="DU2616" s="9"/>
      <c r="DV2616" s="9"/>
      <c r="DW2616" s="9"/>
      <c r="DX2616" s="9"/>
      <c r="DY2616" s="9"/>
    </row>
    <row r="2617" spans="1:131" ht="26.25" customHeight="1" x14ac:dyDescent="0.25">
      <c r="A2617" s="9">
        <v>1823</v>
      </c>
      <c r="B2617" s="10" t="s">
        <v>5276</v>
      </c>
      <c r="C2617" s="9" t="s">
        <v>5277</v>
      </c>
      <c r="E2617" s="9" t="s">
        <v>4683</v>
      </c>
      <c r="F2617" s="9" t="s">
        <v>4669</v>
      </c>
      <c r="H2617" s="9" t="s">
        <v>202</v>
      </c>
      <c r="I2617" s="9" t="s">
        <v>28</v>
      </c>
      <c r="J2617" s="129">
        <v>42826</v>
      </c>
      <c r="K2617" s="129">
        <v>42755</v>
      </c>
      <c r="L2617" s="129">
        <v>42917</v>
      </c>
      <c r="O2617" s="9">
        <v>29</v>
      </c>
      <c r="Q2617" s="9" t="s">
        <v>54</v>
      </c>
      <c r="R2617" s="13">
        <v>8000000</v>
      </c>
      <c r="S2617" s="13">
        <v>8000000</v>
      </c>
      <c r="T2617" s="13">
        <v>8000000</v>
      </c>
      <c r="U2617" s="13">
        <v>2000000</v>
      </c>
      <c r="AF2617" s="51">
        <f t="shared" si="35"/>
        <v>0</v>
      </c>
      <c r="AG2617" s="45">
        <v>6000000</v>
      </c>
      <c r="AH2617" s="11">
        <v>42795</v>
      </c>
      <c r="AI2617" s="11">
        <v>43159</v>
      </c>
      <c r="AJ2617" s="13">
        <v>7974996</v>
      </c>
      <c r="AK2617" s="13">
        <v>1993749</v>
      </c>
      <c r="AL2617" s="9"/>
      <c r="AM2617" s="9"/>
      <c r="AN2617" s="12"/>
      <c r="AO2617" s="12"/>
      <c r="AP2617" s="9"/>
      <c r="AQ2617" s="9"/>
      <c r="AR2617" s="12"/>
      <c r="AS2617" s="12"/>
      <c r="AT2617" s="9"/>
      <c r="AU2617" s="9"/>
      <c r="AV2617" s="12"/>
      <c r="AW2617" s="12"/>
      <c r="AX2617" s="9"/>
      <c r="AY2617" s="9"/>
      <c r="AZ2617" s="12"/>
      <c r="BA2617" s="12"/>
      <c r="BB2617" s="9"/>
      <c r="BC2617" s="9"/>
      <c r="BD2617" s="9"/>
      <c r="BE2617" s="9"/>
      <c r="BF2617" s="9"/>
      <c r="BG2617" s="9"/>
      <c r="BH2617" s="9"/>
      <c r="BI2617" s="9"/>
      <c r="BJ2617" s="9"/>
      <c r="BK2617" s="9"/>
      <c r="BL2617" s="9"/>
      <c r="BM2617" s="9"/>
      <c r="BN2617" s="9"/>
      <c r="BO2617" s="9"/>
      <c r="BP2617" s="9"/>
      <c r="BQ2617" s="9"/>
      <c r="BT2617" s="9"/>
      <c r="BU2617" s="9"/>
      <c r="BX2617" s="9"/>
      <c r="BY2617" s="9"/>
      <c r="CB2617" s="9"/>
      <c r="CC2617" s="9"/>
      <c r="CF2617" s="9"/>
      <c r="CG2617" s="9"/>
      <c r="CJ2617" s="9"/>
      <c r="CK2617" s="9"/>
      <c r="CN2617" s="9"/>
      <c r="CO2617" s="9"/>
      <c r="CR2617" s="9"/>
      <c r="CS2617" s="9"/>
      <c r="CV2617" s="9"/>
      <c r="CW2617" s="9"/>
      <c r="CX2617" s="9"/>
      <c r="CY2617" s="9"/>
      <c r="CZ2617" s="9"/>
      <c r="DA2617" s="9"/>
      <c r="DB2617" s="9"/>
      <c r="DC2617" s="9"/>
      <c r="DD2617" s="9"/>
      <c r="DE2617" s="9"/>
      <c r="DF2617" s="9"/>
      <c r="DG2617" s="9"/>
      <c r="DH2617" s="9"/>
      <c r="DI2617" s="9"/>
      <c r="DJ2617" s="9"/>
      <c r="DK2617" s="9"/>
      <c r="DL2617" s="9"/>
      <c r="DM2617" s="9"/>
      <c r="DN2617" s="9"/>
      <c r="DO2617" s="9"/>
      <c r="DP2617" s="9"/>
      <c r="DQ2617" s="9"/>
      <c r="DR2617" s="9"/>
      <c r="DS2617" s="9"/>
      <c r="DT2617" s="9"/>
      <c r="DU2617" s="9"/>
      <c r="DV2617" s="9"/>
      <c r="DW2617" s="9"/>
      <c r="DX2617" s="9"/>
      <c r="DY2617" s="9"/>
    </row>
    <row r="2618" spans="1:131" s="18" customFormat="1" ht="26.25" customHeight="1" x14ac:dyDescent="0.25">
      <c r="A2618" s="18">
        <v>1823</v>
      </c>
      <c r="B2618" s="17" t="s">
        <v>5276</v>
      </c>
      <c r="C2618" s="18" t="s">
        <v>5277</v>
      </c>
      <c r="D2618" s="19">
        <v>43252</v>
      </c>
      <c r="G2618" s="19"/>
      <c r="J2618" s="130"/>
      <c r="K2618" s="130"/>
      <c r="L2618" s="130">
        <v>43159</v>
      </c>
      <c r="R2618" s="20"/>
      <c r="S2618" s="20"/>
      <c r="T2618" s="20"/>
      <c r="U2618" s="20"/>
      <c r="V2618" s="20"/>
      <c r="W2618" s="20"/>
      <c r="X2618" s="20"/>
      <c r="Y2618" s="20"/>
      <c r="Z2618" s="20"/>
      <c r="AA2618" s="20"/>
      <c r="AB2618" s="20"/>
      <c r="AC2618" s="20"/>
      <c r="AD2618" s="20"/>
      <c r="AE2618" s="20"/>
      <c r="AF2618" s="80"/>
      <c r="AG2618" s="46"/>
      <c r="AJ2618" s="13"/>
      <c r="AK2618" s="13"/>
      <c r="AN2618" s="96"/>
      <c r="AO2618" s="96"/>
      <c r="AR2618" s="96"/>
      <c r="AS2618" s="96"/>
      <c r="AV2618" s="96"/>
      <c r="AW2618" s="96"/>
      <c r="AZ2618" s="96"/>
      <c r="BA2618" s="96"/>
      <c r="CP2618" s="19"/>
      <c r="CQ2618" s="19"/>
      <c r="CT2618" s="19"/>
      <c r="CU2618" s="19"/>
      <c r="DZ2618" s="56"/>
      <c r="EA2618" s="57"/>
    </row>
    <row r="2619" spans="1:131" ht="19.5" customHeight="1" x14ac:dyDescent="0.25">
      <c r="A2619" s="9">
        <v>1824</v>
      </c>
      <c r="B2619" s="10" t="s">
        <v>5278</v>
      </c>
      <c r="C2619" s="9" t="s">
        <v>5279</v>
      </c>
      <c r="E2619" s="9" t="s">
        <v>5280</v>
      </c>
      <c r="F2619" s="9" t="s">
        <v>5281</v>
      </c>
      <c r="H2619" s="9" t="s">
        <v>202</v>
      </c>
      <c r="I2619" s="9" t="s">
        <v>25</v>
      </c>
      <c r="J2619" s="129">
        <v>42856</v>
      </c>
      <c r="K2619" s="129">
        <v>42795</v>
      </c>
      <c r="L2619" s="129">
        <v>43268</v>
      </c>
      <c r="O2619" s="9">
        <v>28</v>
      </c>
      <c r="Q2619" s="9" t="s">
        <v>54</v>
      </c>
      <c r="R2619" s="13">
        <v>8000000</v>
      </c>
      <c r="S2619" s="13">
        <v>7249600</v>
      </c>
      <c r="T2619" s="13">
        <v>7249600</v>
      </c>
      <c r="U2619" s="13">
        <v>1812400</v>
      </c>
      <c r="AF2619" s="51">
        <f t="shared" si="35"/>
        <v>0</v>
      </c>
      <c r="AG2619" s="45">
        <v>6000000</v>
      </c>
      <c r="AH2619" s="11">
        <v>42795</v>
      </c>
      <c r="AI2619" s="11">
        <v>43268</v>
      </c>
      <c r="AJ2619" s="13">
        <v>7701192</v>
      </c>
      <c r="AK2619" s="13">
        <v>1812400</v>
      </c>
      <c r="AL2619" s="9"/>
      <c r="AM2619" s="9"/>
      <c r="AN2619" s="12"/>
      <c r="AO2619" s="12"/>
      <c r="AP2619" s="9"/>
      <c r="AQ2619" s="9"/>
      <c r="AR2619" s="12"/>
      <c r="AS2619" s="12"/>
      <c r="AT2619" s="9"/>
      <c r="AU2619" s="9"/>
      <c r="AV2619" s="12"/>
      <c r="AW2619" s="12"/>
      <c r="AX2619" s="9"/>
      <c r="AY2619" s="9"/>
      <c r="AZ2619" s="12"/>
      <c r="BA2619" s="12"/>
      <c r="BB2619" s="9"/>
      <c r="BC2619" s="9"/>
      <c r="BD2619" s="9"/>
      <c r="BE2619" s="9"/>
      <c r="BF2619" s="9"/>
      <c r="BG2619" s="9"/>
      <c r="BH2619" s="9"/>
      <c r="BI2619" s="9"/>
      <c r="BJ2619" s="9"/>
      <c r="BK2619" s="9"/>
      <c r="BL2619" s="9"/>
      <c r="BM2619" s="9"/>
      <c r="BN2619" s="9"/>
      <c r="BO2619" s="9"/>
      <c r="BP2619" s="9"/>
      <c r="BQ2619" s="9"/>
      <c r="BT2619" s="9"/>
      <c r="BU2619" s="9"/>
      <c r="BX2619" s="9"/>
      <c r="BY2619" s="9"/>
      <c r="CB2619" s="9"/>
      <c r="CC2619" s="9"/>
      <c r="CF2619" s="9"/>
      <c r="CG2619" s="9"/>
      <c r="CJ2619" s="9"/>
      <c r="CK2619" s="9"/>
      <c r="CN2619" s="9"/>
      <c r="CO2619" s="9"/>
      <c r="CR2619" s="9"/>
      <c r="CS2619" s="9"/>
      <c r="CV2619" s="9"/>
      <c r="CW2619" s="9"/>
      <c r="CX2619" s="9"/>
      <c r="CY2619" s="9"/>
      <c r="CZ2619" s="9"/>
      <c r="DA2619" s="9"/>
      <c r="DB2619" s="9"/>
      <c r="DC2619" s="9"/>
      <c r="DD2619" s="9"/>
      <c r="DE2619" s="9"/>
      <c r="DF2619" s="9"/>
      <c r="DG2619" s="9"/>
      <c r="DH2619" s="9"/>
      <c r="DI2619" s="9"/>
      <c r="DJ2619" s="9"/>
      <c r="DK2619" s="9"/>
      <c r="DL2619" s="9"/>
      <c r="DM2619" s="9"/>
      <c r="DN2619" s="9"/>
      <c r="DO2619" s="9"/>
      <c r="DP2619" s="9"/>
      <c r="DQ2619" s="9"/>
      <c r="DR2619" s="9"/>
      <c r="DS2619" s="9"/>
      <c r="DT2619" s="9"/>
      <c r="DU2619" s="9"/>
      <c r="DV2619" s="9"/>
      <c r="DW2619" s="9"/>
      <c r="DX2619" s="9"/>
      <c r="DY2619" s="9"/>
    </row>
    <row r="2620" spans="1:131" ht="19.5" customHeight="1" x14ac:dyDescent="0.25">
      <c r="A2620" s="9">
        <v>1825</v>
      </c>
      <c r="B2620" s="10" t="s">
        <v>5282</v>
      </c>
      <c r="C2620" s="9" t="s">
        <v>5283</v>
      </c>
      <c r="E2620" s="9" t="s">
        <v>1354</v>
      </c>
      <c r="F2620" s="9" t="s">
        <v>217</v>
      </c>
      <c r="H2620" s="9" t="s">
        <v>202</v>
      </c>
      <c r="I2620" s="9" t="s">
        <v>28</v>
      </c>
      <c r="J2620" s="129">
        <v>42887</v>
      </c>
      <c r="K2620" s="129">
        <v>42795</v>
      </c>
      <c r="L2620" s="129">
        <v>43206</v>
      </c>
      <c r="O2620" s="9">
        <v>27</v>
      </c>
      <c r="Q2620" s="9" t="s">
        <v>54</v>
      </c>
      <c r="R2620" s="13">
        <v>10000000</v>
      </c>
      <c r="S2620" s="13">
        <v>10000000</v>
      </c>
      <c r="T2620" s="13">
        <v>10000000</v>
      </c>
      <c r="U2620" s="13">
        <v>2500000</v>
      </c>
      <c r="AF2620" s="51">
        <f t="shared" si="35"/>
        <v>0</v>
      </c>
      <c r="AG2620" s="45">
        <v>7500000</v>
      </c>
      <c r="AH2620" s="11">
        <v>42795</v>
      </c>
      <c r="AI2620" s="11">
        <v>43181</v>
      </c>
      <c r="AJ2620" s="13">
        <v>9152316</v>
      </c>
      <c r="AK2620" s="13">
        <v>2288079</v>
      </c>
      <c r="AL2620" s="9"/>
      <c r="AM2620" s="9"/>
      <c r="AN2620" s="12"/>
      <c r="AO2620" s="12"/>
      <c r="AP2620" s="9"/>
      <c r="AQ2620" s="9"/>
      <c r="AR2620" s="12"/>
      <c r="AS2620" s="12"/>
      <c r="AT2620" s="9"/>
      <c r="AU2620" s="9"/>
      <c r="AV2620" s="12"/>
      <c r="AW2620" s="12"/>
      <c r="AX2620" s="9"/>
      <c r="AY2620" s="9"/>
      <c r="AZ2620" s="12"/>
      <c r="BA2620" s="12"/>
      <c r="BB2620" s="9"/>
      <c r="BC2620" s="9"/>
      <c r="BD2620" s="9"/>
      <c r="BE2620" s="9"/>
      <c r="BF2620" s="9"/>
      <c r="BG2620" s="9"/>
      <c r="BH2620" s="9"/>
      <c r="BI2620" s="9"/>
      <c r="BJ2620" s="9"/>
      <c r="BK2620" s="9"/>
      <c r="BL2620" s="9"/>
      <c r="BM2620" s="9"/>
      <c r="BN2620" s="9"/>
      <c r="BO2620" s="9"/>
      <c r="BP2620" s="9"/>
      <c r="BQ2620" s="9"/>
      <c r="BT2620" s="9"/>
      <c r="BU2620" s="9"/>
      <c r="BX2620" s="9"/>
      <c r="BY2620" s="9"/>
      <c r="CB2620" s="9"/>
      <c r="CC2620" s="9"/>
      <c r="CF2620" s="9"/>
      <c r="CG2620" s="9"/>
      <c r="CJ2620" s="9"/>
      <c r="CK2620" s="9"/>
      <c r="CN2620" s="9"/>
      <c r="CO2620" s="9"/>
      <c r="CR2620" s="9"/>
      <c r="CS2620" s="9"/>
      <c r="CV2620" s="9"/>
      <c r="CW2620" s="9"/>
      <c r="CX2620" s="9"/>
      <c r="CY2620" s="9"/>
      <c r="CZ2620" s="9"/>
      <c r="DA2620" s="9"/>
      <c r="DB2620" s="9"/>
      <c r="DC2620" s="9"/>
      <c r="DD2620" s="9"/>
      <c r="DE2620" s="9"/>
      <c r="DF2620" s="9"/>
      <c r="DG2620" s="9"/>
      <c r="DH2620" s="9"/>
      <c r="DI2620" s="9"/>
      <c r="DJ2620" s="9"/>
      <c r="DK2620" s="9"/>
      <c r="DL2620" s="9"/>
      <c r="DM2620" s="9"/>
      <c r="DN2620" s="9"/>
      <c r="DO2620" s="9"/>
      <c r="DP2620" s="9"/>
      <c r="DQ2620" s="9"/>
      <c r="DR2620" s="9"/>
      <c r="DS2620" s="9"/>
      <c r="DT2620" s="9"/>
      <c r="DU2620" s="9"/>
      <c r="DV2620" s="9"/>
      <c r="DW2620" s="9"/>
      <c r="DX2620" s="9"/>
      <c r="DY2620" s="9"/>
    </row>
    <row r="2621" spans="1:131" ht="19.5" customHeight="1" x14ac:dyDescent="0.25">
      <c r="A2621" s="9">
        <v>1825</v>
      </c>
      <c r="B2621" s="10" t="s">
        <v>5284</v>
      </c>
      <c r="C2621" s="9" t="s">
        <v>5285</v>
      </c>
      <c r="E2621" s="9" t="s">
        <v>2418</v>
      </c>
      <c r="F2621" s="9" t="s">
        <v>2419</v>
      </c>
      <c r="H2621" s="9" t="s">
        <v>202</v>
      </c>
      <c r="I2621" s="9" t="s">
        <v>258</v>
      </c>
      <c r="J2621" s="129">
        <v>42814</v>
      </c>
      <c r="K2621" s="129">
        <v>42614</v>
      </c>
      <c r="L2621" s="129">
        <v>43221</v>
      </c>
      <c r="O2621" s="9">
        <v>32</v>
      </c>
      <c r="Q2621" s="9" t="s">
        <v>54</v>
      </c>
      <c r="R2621" s="13">
        <v>19500000</v>
      </c>
      <c r="S2621" s="13">
        <v>19500000</v>
      </c>
      <c r="T2621" s="13">
        <v>19500000</v>
      </c>
      <c r="U2621" s="13">
        <v>4875000</v>
      </c>
      <c r="AF2621" s="51">
        <f t="shared" si="35"/>
        <v>0</v>
      </c>
      <c r="AG2621" s="45">
        <v>10000000</v>
      </c>
      <c r="AH2621" s="11">
        <v>42736</v>
      </c>
      <c r="AI2621" s="11">
        <v>43221</v>
      </c>
      <c r="AJ2621" s="13">
        <v>19535682</v>
      </c>
      <c r="AK2621" s="13">
        <v>4875000</v>
      </c>
      <c r="AL2621" s="9"/>
      <c r="AM2621" s="9"/>
      <c r="AN2621" s="12"/>
      <c r="AO2621" s="12"/>
      <c r="AP2621" s="9"/>
      <c r="AQ2621" s="9"/>
      <c r="AR2621" s="12"/>
      <c r="AS2621" s="12"/>
      <c r="AT2621" s="9"/>
      <c r="AU2621" s="9"/>
      <c r="AV2621" s="12"/>
      <c r="AW2621" s="12"/>
      <c r="AX2621" s="9"/>
      <c r="AY2621" s="9"/>
      <c r="AZ2621" s="12"/>
      <c r="BA2621" s="12"/>
      <c r="BB2621" s="9"/>
      <c r="BC2621" s="9"/>
      <c r="BD2621" s="9"/>
      <c r="BE2621" s="9"/>
      <c r="BF2621" s="9"/>
      <c r="BG2621" s="9"/>
      <c r="BH2621" s="9"/>
      <c r="BI2621" s="9"/>
      <c r="BJ2621" s="9"/>
      <c r="BK2621" s="9"/>
      <c r="BL2621" s="9"/>
      <c r="BM2621" s="9"/>
      <c r="BN2621" s="9"/>
      <c r="BO2621" s="9"/>
      <c r="BP2621" s="9"/>
      <c r="BQ2621" s="9"/>
      <c r="BT2621" s="9"/>
      <c r="BU2621" s="9"/>
      <c r="BX2621" s="9"/>
      <c r="BY2621" s="9"/>
      <c r="CB2621" s="9"/>
      <c r="CC2621" s="9"/>
      <c r="CF2621" s="9"/>
      <c r="CG2621" s="9"/>
      <c r="CJ2621" s="9"/>
      <c r="CK2621" s="9"/>
      <c r="CN2621" s="9"/>
      <c r="CO2621" s="9"/>
      <c r="CR2621" s="9"/>
      <c r="CS2621" s="9"/>
      <c r="CV2621" s="9"/>
      <c r="CW2621" s="9"/>
      <c r="CX2621" s="9"/>
      <c r="CY2621" s="9"/>
      <c r="CZ2621" s="9"/>
      <c r="DA2621" s="9"/>
      <c r="DB2621" s="9"/>
      <c r="DC2621" s="9"/>
      <c r="DD2621" s="9"/>
      <c r="DE2621" s="9"/>
      <c r="DF2621" s="9"/>
      <c r="DG2621" s="9"/>
      <c r="DH2621" s="9"/>
      <c r="DI2621" s="9"/>
      <c r="DJ2621" s="9"/>
      <c r="DK2621" s="9"/>
      <c r="DL2621" s="9"/>
      <c r="DM2621" s="9"/>
      <c r="DN2621" s="9"/>
      <c r="DO2621" s="9"/>
      <c r="DP2621" s="9"/>
      <c r="DQ2621" s="9"/>
      <c r="DR2621" s="9"/>
      <c r="DS2621" s="9"/>
      <c r="DT2621" s="9"/>
      <c r="DU2621" s="9"/>
      <c r="DV2621" s="9"/>
      <c r="DW2621" s="9"/>
      <c r="DX2621" s="9"/>
      <c r="DY2621" s="9"/>
    </row>
    <row r="2622" spans="1:131" ht="19.5" customHeight="1" x14ac:dyDescent="0.25">
      <c r="A2622" s="9">
        <v>1826</v>
      </c>
      <c r="B2622" s="10" t="s">
        <v>5286</v>
      </c>
      <c r="C2622" s="9" t="s">
        <v>5287</v>
      </c>
      <c r="E2622" s="9" t="s">
        <v>5288</v>
      </c>
      <c r="F2622" s="9" t="s">
        <v>5069</v>
      </c>
      <c r="H2622" s="9" t="s">
        <v>202</v>
      </c>
      <c r="I2622" s="9" t="s">
        <v>28</v>
      </c>
      <c r="J2622" s="129">
        <v>42811</v>
      </c>
      <c r="K2622" s="129">
        <v>42783</v>
      </c>
      <c r="L2622" s="129">
        <v>42855</v>
      </c>
      <c r="O2622" s="9">
        <v>26</v>
      </c>
      <c r="Q2622" s="9" t="s">
        <v>54</v>
      </c>
      <c r="R2622" s="13">
        <v>15000000</v>
      </c>
      <c r="S2622" s="13">
        <v>15000000</v>
      </c>
      <c r="T2622" s="13">
        <v>15000000</v>
      </c>
      <c r="U2622" s="13">
        <v>3750000</v>
      </c>
      <c r="AF2622" s="51">
        <f t="shared" si="35"/>
        <v>0</v>
      </c>
      <c r="AH2622" s="9"/>
      <c r="AI2622" s="9"/>
      <c r="AL2622" s="9"/>
      <c r="AM2622" s="9"/>
      <c r="AN2622" s="12"/>
      <c r="AO2622" s="12"/>
      <c r="AP2622" s="9"/>
      <c r="AQ2622" s="9"/>
      <c r="AR2622" s="12"/>
      <c r="AS2622" s="12"/>
      <c r="AT2622" s="9"/>
      <c r="AU2622" s="9"/>
      <c r="AV2622" s="12"/>
      <c r="AW2622" s="12"/>
      <c r="AX2622" s="9"/>
      <c r="AY2622" s="9"/>
      <c r="AZ2622" s="12"/>
      <c r="BA2622" s="12"/>
      <c r="BB2622" s="9"/>
      <c r="BC2622" s="9"/>
      <c r="BD2622" s="9"/>
      <c r="BE2622" s="9"/>
      <c r="BF2622" s="9"/>
      <c r="BG2622" s="9"/>
      <c r="BH2622" s="9"/>
      <c r="BI2622" s="9"/>
      <c r="BJ2622" s="9"/>
      <c r="BK2622" s="9"/>
      <c r="BL2622" s="9"/>
      <c r="BM2622" s="9"/>
      <c r="BN2622" s="9"/>
      <c r="BO2622" s="9"/>
      <c r="BP2622" s="9"/>
      <c r="BQ2622" s="9"/>
      <c r="BT2622" s="9"/>
      <c r="BU2622" s="9"/>
      <c r="BX2622" s="9"/>
      <c r="BY2622" s="9"/>
      <c r="CB2622" s="9"/>
      <c r="CC2622" s="9"/>
      <c r="CF2622" s="9"/>
      <c r="CG2622" s="9"/>
      <c r="CJ2622" s="9"/>
      <c r="CK2622" s="9"/>
      <c r="CN2622" s="9"/>
      <c r="CO2622" s="9"/>
      <c r="CR2622" s="9"/>
      <c r="CS2622" s="9"/>
      <c r="CV2622" s="9"/>
      <c r="CW2622" s="9"/>
      <c r="CX2622" s="9"/>
      <c r="CY2622" s="9"/>
      <c r="CZ2622" s="9"/>
      <c r="DA2622" s="9"/>
      <c r="DB2622" s="9"/>
      <c r="DC2622" s="9"/>
      <c r="DD2622" s="9"/>
      <c r="DE2622" s="9"/>
      <c r="DF2622" s="9"/>
      <c r="DG2622" s="9"/>
      <c r="DH2622" s="9"/>
      <c r="DI2622" s="9"/>
      <c r="DJ2622" s="9"/>
      <c r="DK2622" s="9"/>
      <c r="DL2622" s="9"/>
      <c r="DM2622" s="9"/>
      <c r="DN2622" s="9"/>
      <c r="DO2622" s="9"/>
      <c r="DP2622" s="9"/>
      <c r="DQ2622" s="9"/>
      <c r="DR2622" s="9"/>
      <c r="DS2622" s="9"/>
      <c r="DT2622" s="9"/>
      <c r="DU2622" s="9"/>
      <c r="DV2622" s="9"/>
      <c r="DW2622" s="9"/>
      <c r="DX2622" s="9"/>
      <c r="DY2622" s="9"/>
    </row>
    <row r="2623" spans="1:131" ht="19.5" customHeight="1" x14ac:dyDescent="0.25">
      <c r="A2623" s="9">
        <v>1827</v>
      </c>
      <c r="B2623" s="10" t="s">
        <v>5289</v>
      </c>
      <c r="C2623" s="9" t="s">
        <v>5290</v>
      </c>
      <c r="E2623" s="9" t="s">
        <v>662</v>
      </c>
      <c r="F2623" s="9" t="s">
        <v>4039</v>
      </c>
      <c r="H2623" s="9" t="s">
        <v>202</v>
      </c>
      <c r="I2623" s="9" t="s">
        <v>78</v>
      </c>
      <c r="J2623" s="129">
        <v>42834</v>
      </c>
      <c r="K2623" s="129">
        <v>42711</v>
      </c>
      <c r="L2623" s="129">
        <v>42992</v>
      </c>
      <c r="O2623" s="9">
        <v>24</v>
      </c>
      <c r="Q2623" s="9" t="s">
        <v>61</v>
      </c>
      <c r="S2623" s="13">
        <v>872629233</v>
      </c>
      <c r="T2623" s="13">
        <v>872629233</v>
      </c>
      <c r="U2623" s="13">
        <v>218157308</v>
      </c>
      <c r="AF2623" s="51">
        <f t="shared" si="35"/>
        <v>0</v>
      </c>
      <c r="AH2623" s="11">
        <v>42711</v>
      </c>
      <c r="AI2623" s="11">
        <v>42978</v>
      </c>
      <c r="AJ2623" s="13">
        <v>882825546</v>
      </c>
      <c r="AK2623" s="13">
        <v>218157308</v>
      </c>
      <c r="AL2623" s="9"/>
      <c r="AM2623" s="9"/>
      <c r="AN2623" s="12"/>
      <c r="AO2623" s="12"/>
      <c r="AP2623" s="9"/>
      <c r="AQ2623" s="9"/>
      <c r="AR2623" s="12"/>
      <c r="AS2623" s="12"/>
      <c r="AT2623" s="9"/>
      <c r="AU2623" s="9"/>
      <c r="AV2623" s="12"/>
      <c r="AW2623" s="12"/>
      <c r="AX2623" s="9"/>
      <c r="AY2623" s="9"/>
      <c r="AZ2623" s="12"/>
      <c r="BA2623" s="12"/>
      <c r="BB2623" s="9"/>
      <c r="BC2623" s="9"/>
      <c r="BD2623" s="9"/>
      <c r="BE2623" s="9"/>
      <c r="BF2623" s="9"/>
      <c r="BG2623" s="9"/>
      <c r="BH2623" s="9"/>
      <c r="BI2623" s="9"/>
      <c r="BJ2623" s="9"/>
      <c r="BK2623" s="9"/>
      <c r="BL2623" s="9"/>
      <c r="BM2623" s="9"/>
      <c r="BN2623" s="9"/>
      <c r="BO2623" s="9"/>
      <c r="BP2623" s="9"/>
      <c r="BQ2623" s="9"/>
      <c r="BT2623" s="9"/>
      <c r="BU2623" s="9"/>
      <c r="BX2623" s="9"/>
      <c r="BY2623" s="9"/>
      <c r="CB2623" s="9"/>
      <c r="CC2623" s="9"/>
      <c r="CF2623" s="9"/>
      <c r="CG2623" s="9"/>
      <c r="CJ2623" s="9"/>
      <c r="CK2623" s="9"/>
      <c r="CN2623" s="9"/>
      <c r="CO2623" s="9"/>
      <c r="CR2623" s="9"/>
      <c r="CS2623" s="9"/>
      <c r="CV2623" s="9"/>
      <c r="CW2623" s="9"/>
      <c r="CX2623" s="9"/>
      <c r="CY2623" s="9"/>
      <c r="CZ2623" s="9"/>
      <c r="DA2623" s="9"/>
      <c r="DB2623" s="9"/>
      <c r="DC2623" s="9"/>
      <c r="DD2623" s="9"/>
      <c r="DE2623" s="9"/>
      <c r="DF2623" s="9"/>
      <c r="DG2623" s="9"/>
      <c r="DH2623" s="9"/>
      <c r="DI2623" s="9"/>
      <c r="DJ2623" s="9"/>
      <c r="DK2623" s="9"/>
      <c r="DL2623" s="9"/>
      <c r="DM2623" s="9"/>
      <c r="DN2623" s="9"/>
      <c r="DO2623" s="9"/>
      <c r="DP2623" s="9"/>
      <c r="DQ2623" s="9"/>
      <c r="DR2623" s="9"/>
      <c r="DS2623" s="9"/>
      <c r="DT2623" s="9"/>
      <c r="DU2623" s="9"/>
      <c r="DV2623" s="9"/>
      <c r="DW2623" s="9"/>
      <c r="DX2623" s="9"/>
      <c r="DY2623" s="9"/>
    </row>
    <row r="2624" spans="1:131" ht="19.5" customHeight="1" x14ac:dyDescent="0.25">
      <c r="A2624" s="9">
        <v>1828</v>
      </c>
      <c r="B2624" s="10" t="s">
        <v>5291</v>
      </c>
      <c r="C2624" s="9" t="s">
        <v>5292</v>
      </c>
      <c r="E2624" s="9" t="s">
        <v>6354</v>
      </c>
      <c r="F2624" s="9" t="s">
        <v>5293</v>
      </c>
      <c r="H2624" s="9" t="s">
        <v>202</v>
      </c>
      <c r="I2624" s="9" t="s">
        <v>35</v>
      </c>
      <c r="J2624" s="129">
        <v>42826</v>
      </c>
      <c r="K2624" s="129">
        <v>42784</v>
      </c>
      <c r="L2624" s="129">
        <v>43100</v>
      </c>
      <c r="O2624" s="9">
        <v>26</v>
      </c>
      <c r="Q2624" s="9" t="s">
        <v>61</v>
      </c>
      <c r="S2624" s="13">
        <v>1305992730</v>
      </c>
      <c r="T2624" s="13">
        <v>1305992730</v>
      </c>
      <c r="U2624" s="13">
        <v>326498183</v>
      </c>
      <c r="AF2624" s="51">
        <f t="shared" si="35"/>
        <v>0</v>
      </c>
      <c r="AH2624" s="11">
        <v>42784</v>
      </c>
      <c r="AI2624" s="11">
        <v>42855</v>
      </c>
      <c r="AJ2624" s="13">
        <v>806764301</v>
      </c>
      <c r="AK2624" s="13">
        <v>201691075</v>
      </c>
      <c r="AL2624" s="11">
        <v>42856</v>
      </c>
      <c r="AM2624" s="11">
        <v>43069</v>
      </c>
      <c r="AN2624" s="12">
        <v>745981630</v>
      </c>
      <c r="AO2624" s="12">
        <v>186495408</v>
      </c>
      <c r="AP2624" s="11">
        <v>43070</v>
      </c>
      <c r="AQ2624" s="11">
        <v>43100</v>
      </c>
      <c r="AR2624" s="12">
        <v>7960253</v>
      </c>
      <c r="AS2624" s="12">
        <v>1990063</v>
      </c>
      <c r="AT2624" s="11">
        <v>42784</v>
      </c>
      <c r="AU2624" s="11">
        <v>43100</v>
      </c>
      <c r="AV2624" s="12">
        <v>1579793293</v>
      </c>
      <c r="AW2624" s="12">
        <v>4771777</v>
      </c>
      <c r="AX2624" s="9"/>
      <c r="AY2624" s="9"/>
      <c r="AZ2624" s="12"/>
      <c r="BA2624" s="12"/>
      <c r="BB2624" s="9"/>
      <c r="BC2624" s="9"/>
      <c r="BD2624" s="9"/>
      <c r="BE2624" s="9"/>
      <c r="BF2624" s="9"/>
      <c r="BG2624" s="9"/>
      <c r="BH2624" s="9"/>
      <c r="BI2624" s="9"/>
      <c r="BJ2624" s="9"/>
      <c r="BK2624" s="9"/>
      <c r="BL2624" s="9"/>
      <c r="BM2624" s="9"/>
      <c r="BN2624" s="9"/>
      <c r="BO2624" s="9"/>
      <c r="BP2624" s="9"/>
      <c r="BQ2624" s="9"/>
      <c r="BT2624" s="9"/>
      <c r="BU2624" s="9"/>
      <c r="BX2624" s="9"/>
      <c r="BY2624" s="9"/>
      <c r="CB2624" s="9"/>
      <c r="CC2624" s="9"/>
      <c r="CF2624" s="9"/>
      <c r="CG2624" s="9"/>
      <c r="CJ2624" s="9"/>
      <c r="CK2624" s="9"/>
      <c r="CN2624" s="9"/>
      <c r="CO2624" s="9"/>
      <c r="CR2624" s="9"/>
      <c r="CS2624" s="9"/>
      <c r="CV2624" s="9"/>
      <c r="CW2624" s="9"/>
      <c r="CX2624" s="9"/>
      <c r="CY2624" s="9"/>
      <c r="CZ2624" s="9"/>
      <c r="DA2624" s="9"/>
      <c r="DB2624" s="9"/>
      <c r="DC2624" s="9"/>
      <c r="DD2624" s="9"/>
      <c r="DE2624" s="9"/>
      <c r="DF2624" s="9"/>
      <c r="DG2624" s="9"/>
      <c r="DH2624" s="9"/>
      <c r="DI2624" s="9"/>
      <c r="DJ2624" s="9"/>
      <c r="DK2624" s="9"/>
      <c r="DL2624" s="9"/>
      <c r="DM2624" s="9"/>
      <c r="DN2624" s="9"/>
      <c r="DO2624" s="9"/>
      <c r="DP2624" s="9"/>
      <c r="DQ2624" s="9"/>
      <c r="DR2624" s="9"/>
      <c r="DS2624" s="9"/>
      <c r="DT2624" s="9"/>
      <c r="DU2624" s="9"/>
      <c r="DV2624" s="9"/>
      <c r="DW2624" s="9"/>
      <c r="DX2624" s="9"/>
      <c r="DY2624" s="9"/>
      <c r="DZ2624" s="54">
        <v>1579793293</v>
      </c>
      <c r="EA2624" s="55">
        <v>394948323</v>
      </c>
    </row>
    <row r="2625" spans="1:131" s="18" customFormat="1" ht="19.5" customHeight="1" x14ac:dyDescent="0.25">
      <c r="A2625" s="18">
        <v>1828</v>
      </c>
      <c r="B2625" s="17" t="s">
        <v>5291</v>
      </c>
      <c r="C2625" s="18" t="s">
        <v>5292</v>
      </c>
      <c r="D2625" s="19">
        <v>43067</v>
      </c>
      <c r="G2625" s="19"/>
      <c r="J2625" s="130"/>
      <c r="K2625" s="130"/>
      <c r="L2625" s="130"/>
      <c r="R2625" s="20"/>
      <c r="S2625" s="20">
        <v>1602571191</v>
      </c>
      <c r="T2625" s="20">
        <v>1602571191</v>
      </c>
      <c r="U2625" s="20">
        <v>400642798</v>
      </c>
      <c r="V2625" s="20"/>
      <c r="W2625" s="20"/>
      <c r="X2625" s="20"/>
      <c r="Y2625" s="20"/>
      <c r="Z2625" s="20"/>
      <c r="AA2625" s="20"/>
      <c r="AB2625" s="20"/>
      <c r="AC2625" s="20"/>
      <c r="AD2625" s="20"/>
      <c r="AE2625" s="20"/>
      <c r="AF2625" s="80"/>
      <c r="AG2625" s="46"/>
      <c r="AH2625" s="19"/>
      <c r="AI2625" s="19"/>
      <c r="AJ2625" s="96"/>
      <c r="AK2625" s="96"/>
      <c r="AN2625" s="96"/>
      <c r="AO2625" s="96"/>
      <c r="AR2625" s="96"/>
      <c r="AS2625" s="96"/>
      <c r="AV2625" s="96"/>
      <c r="AW2625" s="96"/>
      <c r="AZ2625" s="96"/>
      <c r="BA2625" s="96"/>
      <c r="CP2625" s="19"/>
      <c r="CQ2625" s="19"/>
      <c r="CT2625" s="19"/>
      <c r="CU2625" s="19"/>
      <c r="DZ2625" s="54"/>
      <c r="EA2625" s="55"/>
    </row>
    <row r="2626" spans="1:131" ht="19.5" customHeight="1" x14ac:dyDescent="0.25">
      <c r="A2626" s="9">
        <v>1829</v>
      </c>
      <c r="B2626" s="10" t="s">
        <v>5294</v>
      </c>
      <c r="C2626" s="9" t="s">
        <v>5295</v>
      </c>
      <c r="E2626" s="9" t="s">
        <v>5296</v>
      </c>
      <c r="F2626" s="9" t="s">
        <v>671</v>
      </c>
      <c r="H2626" s="9" t="s">
        <v>202</v>
      </c>
      <c r="I2626" s="9" t="s">
        <v>35</v>
      </c>
      <c r="J2626" s="129">
        <v>42863</v>
      </c>
      <c r="K2626" s="129">
        <v>42748</v>
      </c>
      <c r="L2626" s="129">
        <v>43190</v>
      </c>
      <c r="O2626" s="9">
        <v>31</v>
      </c>
      <c r="Q2626" s="9" t="s">
        <v>61</v>
      </c>
      <c r="S2626" s="13">
        <v>1854831440</v>
      </c>
      <c r="T2626" s="13">
        <v>1854831440</v>
      </c>
      <c r="U2626" s="13">
        <v>463707860</v>
      </c>
      <c r="AF2626" s="51">
        <f t="shared" si="35"/>
        <v>0</v>
      </c>
      <c r="AH2626" s="11">
        <v>42143</v>
      </c>
      <c r="AI2626" s="11">
        <v>43008</v>
      </c>
      <c r="AJ2626" s="13">
        <v>634813741</v>
      </c>
      <c r="AK2626" s="13">
        <v>158703435</v>
      </c>
      <c r="AL2626" s="11">
        <v>42748</v>
      </c>
      <c r="AM2626" s="11">
        <v>42873</v>
      </c>
      <c r="AN2626" s="12">
        <v>90785978</v>
      </c>
      <c r="AO2626" s="12">
        <v>22696495</v>
      </c>
      <c r="AP2626" s="11">
        <v>43009</v>
      </c>
      <c r="AQ2626" s="11">
        <v>43039</v>
      </c>
      <c r="AR2626" s="12">
        <v>42048085</v>
      </c>
      <c r="AS2626" s="12">
        <v>10512021</v>
      </c>
      <c r="AT2626" s="9"/>
      <c r="AU2626" s="9"/>
      <c r="AV2626" s="12"/>
      <c r="AW2626" s="12"/>
      <c r="AX2626" s="9"/>
      <c r="AY2626" s="9"/>
      <c r="AZ2626" s="12"/>
      <c r="BA2626" s="12"/>
      <c r="BB2626" s="9"/>
      <c r="BC2626" s="9"/>
      <c r="BD2626" s="9"/>
      <c r="BE2626" s="9"/>
      <c r="BF2626" s="9"/>
      <c r="BG2626" s="9"/>
      <c r="BH2626" s="9"/>
      <c r="BI2626" s="9"/>
      <c r="BJ2626" s="9"/>
      <c r="BK2626" s="9"/>
      <c r="BL2626" s="9"/>
      <c r="BM2626" s="9"/>
      <c r="BN2626" s="9"/>
      <c r="BO2626" s="9"/>
      <c r="BP2626" s="9"/>
      <c r="BQ2626" s="9"/>
      <c r="BT2626" s="9"/>
      <c r="BU2626" s="9"/>
      <c r="BX2626" s="9"/>
      <c r="BY2626" s="9"/>
      <c r="CB2626" s="9"/>
      <c r="CC2626" s="9"/>
      <c r="CF2626" s="9"/>
      <c r="CG2626" s="9"/>
      <c r="CJ2626" s="9"/>
      <c r="CK2626" s="9"/>
      <c r="CN2626" s="9"/>
      <c r="CO2626" s="9"/>
      <c r="CR2626" s="9"/>
      <c r="CS2626" s="9"/>
      <c r="CV2626" s="9"/>
      <c r="CW2626" s="9"/>
      <c r="CX2626" s="9"/>
      <c r="CY2626" s="9"/>
      <c r="CZ2626" s="9"/>
      <c r="DA2626" s="9"/>
      <c r="DB2626" s="9"/>
      <c r="DC2626" s="9"/>
      <c r="DD2626" s="9"/>
      <c r="DE2626" s="9"/>
      <c r="DF2626" s="9"/>
      <c r="DG2626" s="9"/>
      <c r="DH2626" s="9"/>
      <c r="DI2626" s="9"/>
      <c r="DJ2626" s="9"/>
      <c r="DK2626" s="9"/>
      <c r="DL2626" s="9"/>
      <c r="DM2626" s="9"/>
      <c r="DN2626" s="9"/>
      <c r="DO2626" s="9"/>
      <c r="DP2626" s="9"/>
      <c r="DQ2626" s="9"/>
      <c r="DR2626" s="9"/>
      <c r="DS2626" s="9"/>
      <c r="DT2626" s="9"/>
      <c r="DU2626" s="9"/>
      <c r="DV2626" s="9"/>
      <c r="DW2626" s="9"/>
      <c r="DX2626" s="9"/>
      <c r="DY2626" s="9"/>
    </row>
    <row r="2627" spans="1:131" s="18" customFormat="1" ht="19.5" customHeight="1" x14ac:dyDescent="0.25">
      <c r="A2627" s="18">
        <v>1829</v>
      </c>
      <c r="B2627" s="17" t="s">
        <v>5294</v>
      </c>
      <c r="C2627" s="18" t="s">
        <v>5295</v>
      </c>
      <c r="D2627" s="19">
        <v>42961</v>
      </c>
      <c r="G2627" s="19"/>
      <c r="J2627" s="130"/>
      <c r="K2627" s="130"/>
      <c r="L2627" s="130"/>
      <c r="R2627" s="20"/>
      <c r="S2627" s="20">
        <v>1456059927</v>
      </c>
      <c r="T2627" s="20">
        <v>1456059927</v>
      </c>
      <c r="U2627" s="20">
        <v>364014982</v>
      </c>
      <c r="V2627" s="20"/>
      <c r="W2627" s="20"/>
      <c r="X2627" s="20"/>
      <c r="Y2627" s="20"/>
      <c r="Z2627" s="20"/>
      <c r="AA2627" s="20"/>
      <c r="AB2627" s="20"/>
      <c r="AC2627" s="20"/>
      <c r="AD2627" s="20"/>
      <c r="AE2627" s="20"/>
      <c r="AF2627" s="80"/>
      <c r="AG2627" s="46"/>
      <c r="AJ2627" s="13"/>
      <c r="AK2627" s="13"/>
      <c r="AN2627" s="96"/>
      <c r="AO2627" s="96"/>
      <c r="AR2627" s="96"/>
      <c r="AS2627" s="96"/>
      <c r="AV2627" s="96"/>
      <c r="AW2627" s="96"/>
      <c r="AZ2627" s="96"/>
      <c r="BA2627" s="96"/>
      <c r="CP2627" s="19"/>
      <c r="CQ2627" s="19"/>
      <c r="CT2627" s="19"/>
      <c r="CU2627" s="19"/>
      <c r="DZ2627" s="54"/>
      <c r="EA2627" s="55"/>
    </row>
    <row r="2628" spans="1:131" ht="19.5" customHeight="1" x14ac:dyDescent="0.25">
      <c r="A2628" s="9">
        <v>1830</v>
      </c>
      <c r="B2628" s="10" t="s">
        <v>5297</v>
      </c>
      <c r="C2628" s="9" t="s">
        <v>5298</v>
      </c>
      <c r="D2628" s="11" t="s">
        <v>365</v>
      </c>
      <c r="E2628" s="9" t="s">
        <v>4212</v>
      </c>
      <c r="F2628" s="9" t="s">
        <v>1274</v>
      </c>
      <c r="H2628" s="9" t="s">
        <v>202</v>
      </c>
      <c r="I2628" s="9" t="s">
        <v>25</v>
      </c>
      <c r="J2628" s="129">
        <v>42818</v>
      </c>
      <c r="K2628" s="129">
        <v>42767</v>
      </c>
      <c r="L2628" s="129">
        <v>43205</v>
      </c>
      <c r="O2628" s="9">
        <v>29</v>
      </c>
      <c r="Q2628" s="9" t="s">
        <v>54</v>
      </c>
      <c r="R2628" s="13">
        <v>10000000</v>
      </c>
      <c r="S2628" s="13">
        <v>10000000</v>
      </c>
      <c r="T2628" s="13">
        <v>10000000</v>
      </c>
      <c r="U2628" s="13">
        <v>2500000</v>
      </c>
      <c r="AF2628" s="51">
        <f t="shared" si="35"/>
        <v>0</v>
      </c>
      <c r="AG2628" s="45">
        <v>7000000</v>
      </c>
      <c r="AH2628" s="11">
        <v>42794</v>
      </c>
      <c r="AI2628" s="11">
        <v>43388</v>
      </c>
      <c r="AJ2628" s="13">
        <v>9000000</v>
      </c>
      <c r="AK2628" s="13">
        <v>2250000</v>
      </c>
      <c r="AL2628" s="9"/>
      <c r="AM2628" s="9"/>
      <c r="AN2628" s="12"/>
      <c r="AO2628" s="12"/>
      <c r="AP2628" s="9"/>
      <c r="AQ2628" s="9"/>
      <c r="AR2628" s="12"/>
      <c r="AS2628" s="12"/>
      <c r="AT2628" s="9"/>
      <c r="AU2628" s="9"/>
      <c r="AV2628" s="12"/>
      <c r="AW2628" s="12"/>
      <c r="AX2628" s="9"/>
      <c r="AY2628" s="9"/>
      <c r="AZ2628" s="12"/>
      <c r="BA2628" s="12"/>
      <c r="BB2628" s="9"/>
      <c r="BC2628" s="9"/>
      <c r="BD2628" s="9"/>
      <c r="BE2628" s="9"/>
      <c r="BF2628" s="9"/>
      <c r="BG2628" s="9"/>
      <c r="BH2628" s="9"/>
      <c r="BI2628" s="9"/>
      <c r="BJ2628" s="9"/>
      <c r="BK2628" s="9"/>
      <c r="BL2628" s="9"/>
      <c r="BM2628" s="9"/>
      <c r="BN2628" s="9"/>
      <c r="BO2628" s="9"/>
      <c r="BP2628" s="9"/>
      <c r="BQ2628" s="9"/>
      <c r="BT2628" s="9"/>
      <c r="BU2628" s="9"/>
      <c r="BX2628" s="9"/>
      <c r="BY2628" s="9"/>
      <c r="CB2628" s="9"/>
      <c r="CC2628" s="9"/>
      <c r="CF2628" s="9"/>
      <c r="CG2628" s="9"/>
      <c r="CJ2628" s="9"/>
      <c r="CK2628" s="9"/>
      <c r="CN2628" s="9"/>
      <c r="CO2628" s="9"/>
      <c r="CR2628" s="9"/>
      <c r="CS2628" s="9"/>
      <c r="CV2628" s="9"/>
      <c r="CW2628" s="9"/>
      <c r="CX2628" s="9"/>
      <c r="CY2628" s="9"/>
      <c r="CZ2628" s="9"/>
      <c r="DA2628" s="9"/>
      <c r="DB2628" s="9"/>
      <c r="DC2628" s="9"/>
      <c r="DD2628" s="9"/>
      <c r="DE2628" s="9"/>
      <c r="DF2628" s="9"/>
      <c r="DG2628" s="9"/>
      <c r="DH2628" s="9"/>
      <c r="DI2628" s="9"/>
      <c r="DJ2628" s="9"/>
      <c r="DK2628" s="9"/>
      <c r="DL2628" s="9"/>
      <c r="DM2628" s="9"/>
      <c r="DN2628" s="9"/>
      <c r="DO2628" s="9"/>
      <c r="DP2628" s="9"/>
      <c r="DQ2628" s="9"/>
      <c r="DR2628" s="9"/>
      <c r="DS2628" s="9"/>
      <c r="DT2628" s="9"/>
      <c r="DU2628" s="9"/>
      <c r="DV2628" s="9"/>
      <c r="DW2628" s="9"/>
      <c r="DX2628" s="9"/>
      <c r="DY2628" s="9"/>
    </row>
    <row r="2629" spans="1:131" s="18" customFormat="1" ht="19.5" customHeight="1" x14ac:dyDescent="0.25">
      <c r="A2629" s="18">
        <v>1830</v>
      </c>
      <c r="B2629" s="17" t="s">
        <v>5297</v>
      </c>
      <c r="C2629" s="18" t="s">
        <v>5298</v>
      </c>
      <c r="D2629" s="19">
        <v>43250</v>
      </c>
      <c r="G2629" s="19"/>
      <c r="J2629" s="130"/>
      <c r="K2629" s="130"/>
      <c r="L2629" s="130">
        <v>43388</v>
      </c>
      <c r="R2629" s="20"/>
      <c r="S2629" s="20"/>
      <c r="T2629" s="20"/>
      <c r="U2629" s="20"/>
      <c r="V2629" s="20"/>
      <c r="W2629" s="20"/>
      <c r="X2629" s="20"/>
      <c r="Y2629" s="20"/>
      <c r="Z2629" s="20"/>
      <c r="AA2629" s="20"/>
      <c r="AB2629" s="20"/>
      <c r="AC2629" s="20"/>
      <c r="AD2629" s="20"/>
      <c r="AE2629" s="20"/>
      <c r="AF2629" s="80"/>
      <c r="AG2629" s="46"/>
      <c r="AJ2629" s="13"/>
      <c r="AK2629" s="13"/>
      <c r="AN2629" s="96"/>
      <c r="AO2629" s="96"/>
      <c r="AR2629" s="96"/>
      <c r="AS2629" s="96"/>
      <c r="AV2629" s="96"/>
      <c r="AW2629" s="96"/>
      <c r="AZ2629" s="96"/>
      <c r="BA2629" s="96"/>
      <c r="CP2629" s="19"/>
      <c r="CQ2629" s="19"/>
      <c r="CT2629" s="19"/>
      <c r="CU2629" s="19"/>
      <c r="DZ2629" s="54"/>
      <c r="EA2629" s="55"/>
    </row>
    <row r="2630" spans="1:131" ht="19.5" customHeight="1" x14ac:dyDescent="0.25">
      <c r="A2630" s="9">
        <v>1831</v>
      </c>
      <c r="B2630" s="10" t="s">
        <v>5299</v>
      </c>
      <c r="C2630" s="9" t="s">
        <v>5300</v>
      </c>
      <c r="E2630" s="9" t="s">
        <v>3963</v>
      </c>
      <c r="F2630" s="9" t="s">
        <v>3964</v>
      </c>
      <c r="H2630" s="9" t="s">
        <v>202</v>
      </c>
      <c r="I2630" s="9" t="s">
        <v>5134</v>
      </c>
      <c r="J2630" s="129">
        <v>42870</v>
      </c>
      <c r="K2630" s="129">
        <v>42767</v>
      </c>
      <c r="L2630" s="129">
        <v>43159</v>
      </c>
      <c r="O2630" s="9">
        <v>31</v>
      </c>
      <c r="Q2630" s="9" t="s">
        <v>54</v>
      </c>
      <c r="S2630" s="13">
        <v>12000000</v>
      </c>
      <c r="T2630" s="13">
        <v>12000000</v>
      </c>
      <c r="U2630" s="13">
        <v>3000000</v>
      </c>
      <c r="AF2630" s="51">
        <f t="shared" si="35"/>
        <v>0</v>
      </c>
      <c r="AG2630" s="45">
        <v>6750000</v>
      </c>
      <c r="AH2630" s="11">
        <v>42767</v>
      </c>
      <c r="AI2630" s="11">
        <v>43008</v>
      </c>
      <c r="AJ2630" s="13">
        <v>8310002</v>
      </c>
      <c r="AK2630" s="13">
        <v>2077501</v>
      </c>
      <c r="AL2630" s="11">
        <v>43009</v>
      </c>
      <c r="AM2630" s="11">
        <v>43159</v>
      </c>
      <c r="AN2630" s="12">
        <v>3364641</v>
      </c>
      <c r="AO2630" s="12">
        <v>841160</v>
      </c>
      <c r="AP2630" s="9"/>
      <c r="AQ2630" s="9"/>
      <c r="AR2630" s="12"/>
      <c r="AS2630" s="12"/>
      <c r="AT2630" s="9"/>
      <c r="AU2630" s="9"/>
      <c r="AV2630" s="12"/>
      <c r="AW2630" s="12"/>
      <c r="AX2630" s="9"/>
      <c r="AY2630" s="9"/>
      <c r="AZ2630" s="12"/>
      <c r="BA2630" s="12"/>
      <c r="BB2630" s="9"/>
      <c r="BC2630" s="9"/>
      <c r="BD2630" s="9"/>
      <c r="BE2630" s="9"/>
      <c r="BF2630" s="9"/>
      <c r="BG2630" s="9"/>
      <c r="BH2630" s="9"/>
      <c r="BI2630" s="9"/>
      <c r="BJ2630" s="9"/>
      <c r="BK2630" s="9"/>
      <c r="BL2630" s="9"/>
      <c r="BM2630" s="9"/>
      <c r="BN2630" s="9"/>
      <c r="BO2630" s="9"/>
      <c r="BP2630" s="9"/>
      <c r="BQ2630" s="9"/>
      <c r="BT2630" s="9"/>
      <c r="BU2630" s="9"/>
      <c r="BX2630" s="9"/>
      <c r="BY2630" s="9"/>
      <c r="CB2630" s="9"/>
      <c r="CC2630" s="9"/>
      <c r="CF2630" s="9"/>
      <c r="CG2630" s="9"/>
      <c r="CJ2630" s="9"/>
      <c r="CK2630" s="9"/>
      <c r="CN2630" s="9"/>
      <c r="CO2630" s="9"/>
      <c r="CR2630" s="9"/>
      <c r="CS2630" s="9"/>
      <c r="CV2630" s="9"/>
      <c r="CW2630" s="9"/>
      <c r="CX2630" s="9"/>
      <c r="CY2630" s="9"/>
      <c r="CZ2630" s="9"/>
      <c r="DA2630" s="9"/>
      <c r="DB2630" s="9"/>
      <c r="DC2630" s="9"/>
      <c r="DD2630" s="9"/>
      <c r="DE2630" s="9"/>
      <c r="DF2630" s="9"/>
      <c r="DG2630" s="9"/>
      <c r="DH2630" s="9"/>
      <c r="DI2630" s="9"/>
      <c r="DJ2630" s="9"/>
      <c r="DK2630" s="9"/>
      <c r="DL2630" s="9"/>
      <c r="DM2630" s="9"/>
      <c r="DN2630" s="9"/>
      <c r="DO2630" s="9"/>
      <c r="DP2630" s="9"/>
      <c r="DQ2630" s="9"/>
      <c r="DR2630" s="9"/>
      <c r="DS2630" s="9"/>
      <c r="DT2630" s="9"/>
      <c r="DU2630" s="9"/>
      <c r="DV2630" s="9"/>
      <c r="DW2630" s="9"/>
      <c r="DX2630" s="9"/>
      <c r="DY2630" s="9"/>
    </row>
    <row r="2631" spans="1:131" ht="19.5" customHeight="1" x14ac:dyDescent="0.25">
      <c r="A2631" s="9">
        <v>1832</v>
      </c>
      <c r="B2631" s="10" t="s">
        <v>5301</v>
      </c>
      <c r="C2631" s="9" t="s">
        <v>5302</v>
      </c>
      <c r="E2631" s="9" t="s">
        <v>4820</v>
      </c>
      <c r="F2631" s="9" t="s">
        <v>5303</v>
      </c>
      <c r="H2631" s="9" t="s">
        <v>202</v>
      </c>
      <c r="I2631" s="9" t="s">
        <v>78</v>
      </c>
      <c r="J2631" s="129">
        <v>42870</v>
      </c>
      <c r="K2631" s="129">
        <v>42635</v>
      </c>
      <c r="L2631" s="129">
        <v>43069</v>
      </c>
      <c r="O2631" s="9">
        <v>32</v>
      </c>
      <c r="Q2631" s="9" t="s">
        <v>54</v>
      </c>
      <c r="R2631" s="13">
        <v>10900000</v>
      </c>
      <c r="S2631" s="13">
        <v>10842993</v>
      </c>
      <c r="T2631" s="13">
        <v>10842993</v>
      </c>
      <c r="U2631" s="13">
        <v>2710748</v>
      </c>
      <c r="AF2631" s="51">
        <f t="shared" si="35"/>
        <v>0</v>
      </c>
      <c r="AG2631" s="45">
        <v>6000000</v>
      </c>
      <c r="AH2631" s="11">
        <v>42635</v>
      </c>
      <c r="AI2631" s="11">
        <v>43131</v>
      </c>
      <c r="AJ2631" s="13">
        <v>10073180</v>
      </c>
      <c r="AK2631" s="13">
        <v>2518295</v>
      </c>
      <c r="AL2631" s="9"/>
      <c r="AM2631" s="9"/>
      <c r="AN2631" s="12"/>
      <c r="AO2631" s="12"/>
      <c r="AP2631" s="9"/>
      <c r="AQ2631" s="9"/>
      <c r="AR2631" s="12"/>
      <c r="AS2631" s="12"/>
      <c r="AT2631" s="9"/>
      <c r="AU2631" s="9"/>
      <c r="AV2631" s="12"/>
      <c r="AW2631" s="12"/>
      <c r="AX2631" s="9"/>
      <c r="AY2631" s="9"/>
      <c r="AZ2631" s="12"/>
      <c r="BA2631" s="12"/>
      <c r="BB2631" s="9"/>
      <c r="BC2631" s="9"/>
      <c r="BD2631" s="9"/>
      <c r="BE2631" s="9"/>
      <c r="BF2631" s="9"/>
      <c r="BG2631" s="9"/>
      <c r="BH2631" s="9"/>
      <c r="BI2631" s="9"/>
      <c r="BJ2631" s="9"/>
      <c r="BK2631" s="9"/>
      <c r="BL2631" s="9"/>
      <c r="BM2631" s="9"/>
      <c r="BN2631" s="9"/>
      <c r="BO2631" s="9"/>
      <c r="BP2631" s="9"/>
      <c r="BQ2631" s="9"/>
      <c r="BT2631" s="9"/>
      <c r="BU2631" s="9"/>
      <c r="BX2631" s="9"/>
      <c r="BY2631" s="9"/>
      <c r="CB2631" s="9"/>
      <c r="CC2631" s="9"/>
      <c r="CF2631" s="9"/>
      <c r="CG2631" s="9"/>
      <c r="CJ2631" s="9"/>
      <c r="CK2631" s="9"/>
      <c r="CN2631" s="9"/>
      <c r="CO2631" s="9"/>
      <c r="CR2631" s="9"/>
      <c r="CS2631" s="9"/>
      <c r="CV2631" s="9"/>
      <c r="CW2631" s="9"/>
      <c r="CX2631" s="9"/>
      <c r="CY2631" s="9"/>
      <c r="CZ2631" s="9"/>
      <c r="DA2631" s="9"/>
      <c r="DB2631" s="9"/>
      <c r="DC2631" s="9"/>
      <c r="DD2631" s="9"/>
      <c r="DE2631" s="9"/>
      <c r="DF2631" s="9"/>
      <c r="DG2631" s="9"/>
      <c r="DH2631" s="9"/>
      <c r="DI2631" s="9"/>
      <c r="DJ2631" s="9"/>
      <c r="DK2631" s="9"/>
      <c r="DL2631" s="9"/>
      <c r="DM2631" s="9"/>
      <c r="DN2631" s="9"/>
      <c r="DO2631" s="9"/>
      <c r="DP2631" s="9"/>
      <c r="DQ2631" s="9"/>
      <c r="DR2631" s="9"/>
      <c r="DS2631" s="9"/>
      <c r="DT2631" s="9"/>
      <c r="DU2631" s="9"/>
      <c r="DV2631" s="9"/>
      <c r="DW2631" s="9"/>
      <c r="DX2631" s="9"/>
      <c r="DY2631" s="9"/>
    </row>
    <row r="2632" spans="1:131" s="18" customFormat="1" ht="19.5" customHeight="1" x14ac:dyDescent="0.25">
      <c r="A2632" s="18">
        <v>1832</v>
      </c>
      <c r="B2632" s="17" t="s">
        <v>5301</v>
      </c>
      <c r="C2632" s="18" t="s">
        <v>5302</v>
      </c>
      <c r="D2632" s="19">
        <v>43081</v>
      </c>
      <c r="G2632" s="19"/>
      <c r="J2632" s="130"/>
      <c r="K2632" s="130"/>
      <c r="L2632" s="130">
        <v>43131</v>
      </c>
      <c r="R2632" s="20"/>
      <c r="S2632" s="20"/>
      <c r="T2632" s="20"/>
      <c r="U2632" s="20"/>
      <c r="V2632" s="20"/>
      <c r="W2632" s="20"/>
      <c r="X2632" s="20"/>
      <c r="Y2632" s="20"/>
      <c r="Z2632" s="20"/>
      <c r="AA2632" s="20"/>
      <c r="AB2632" s="20"/>
      <c r="AC2632" s="20"/>
      <c r="AD2632" s="20"/>
      <c r="AE2632" s="20"/>
      <c r="AF2632" s="80"/>
      <c r="AG2632" s="46"/>
      <c r="AJ2632" s="13"/>
      <c r="AK2632" s="13"/>
      <c r="AN2632" s="96"/>
      <c r="AO2632" s="96"/>
      <c r="AR2632" s="96"/>
      <c r="AS2632" s="96"/>
      <c r="AV2632" s="96"/>
      <c r="AW2632" s="96"/>
      <c r="AZ2632" s="96"/>
      <c r="BA2632" s="96"/>
      <c r="CP2632" s="19"/>
      <c r="CQ2632" s="19"/>
      <c r="CT2632" s="19"/>
      <c r="CU2632" s="19"/>
      <c r="DZ2632" s="54"/>
      <c r="EA2632" s="55"/>
    </row>
    <row r="2633" spans="1:131" ht="19.5" customHeight="1" x14ac:dyDescent="0.25">
      <c r="A2633" s="9">
        <v>1833</v>
      </c>
      <c r="B2633" s="10" t="s">
        <v>5304</v>
      </c>
      <c r="C2633" s="9" t="s">
        <v>5305</v>
      </c>
      <c r="E2633" s="9" t="s">
        <v>447</v>
      </c>
      <c r="F2633" s="9" t="s">
        <v>448</v>
      </c>
      <c r="H2633" s="9" t="s">
        <v>202</v>
      </c>
      <c r="I2633" s="9" t="s">
        <v>25</v>
      </c>
      <c r="J2633" s="129">
        <v>42860</v>
      </c>
      <c r="K2633" s="129">
        <v>42830</v>
      </c>
      <c r="L2633" s="129">
        <v>43008</v>
      </c>
      <c r="O2633" s="9">
        <v>24</v>
      </c>
      <c r="Q2633" s="9" t="s">
        <v>54</v>
      </c>
      <c r="S2633" s="13">
        <v>21567000</v>
      </c>
      <c r="T2633" s="13">
        <v>21567000</v>
      </c>
      <c r="U2633" s="13">
        <v>5391750</v>
      </c>
      <c r="AF2633" s="51">
        <f t="shared" si="35"/>
        <v>0</v>
      </c>
      <c r="AH2633" s="11">
        <v>42860</v>
      </c>
      <c r="AI2633" s="9" t="s">
        <v>5961</v>
      </c>
      <c r="AJ2633" s="13">
        <v>21340480</v>
      </c>
      <c r="AK2633" s="13">
        <v>5335120</v>
      </c>
      <c r="AL2633" s="9"/>
      <c r="AM2633" s="9"/>
      <c r="AN2633" s="12"/>
      <c r="AO2633" s="12"/>
      <c r="AP2633" s="9"/>
      <c r="AQ2633" s="9"/>
      <c r="AR2633" s="12"/>
      <c r="AS2633" s="12"/>
      <c r="AT2633" s="9"/>
      <c r="AU2633" s="9"/>
      <c r="AV2633" s="12"/>
      <c r="AW2633" s="12"/>
      <c r="AX2633" s="9"/>
      <c r="AY2633" s="9"/>
      <c r="AZ2633" s="12"/>
      <c r="BA2633" s="12"/>
      <c r="BB2633" s="9"/>
      <c r="BC2633" s="9"/>
      <c r="BD2633" s="9"/>
      <c r="BE2633" s="9"/>
      <c r="BF2633" s="9"/>
      <c r="BG2633" s="9"/>
      <c r="BH2633" s="9"/>
      <c r="BI2633" s="9"/>
      <c r="BJ2633" s="9"/>
      <c r="BK2633" s="9"/>
      <c r="BL2633" s="9"/>
      <c r="BM2633" s="9"/>
      <c r="BN2633" s="9"/>
      <c r="BO2633" s="9"/>
      <c r="BP2633" s="9"/>
      <c r="BQ2633" s="9"/>
      <c r="BT2633" s="9"/>
      <c r="BU2633" s="9"/>
      <c r="BX2633" s="9"/>
      <c r="BY2633" s="9"/>
      <c r="CB2633" s="9"/>
      <c r="CC2633" s="9"/>
      <c r="CF2633" s="9"/>
      <c r="CG2633" s="9"/>
      <c r="CJ2633" s="9"/>
      <c r="CK2633" s="9"/>
      <c r="CN2633" s="9"/>
      <c r="CO2633" s="9"/>
      <c r="CR2633" s="9"/>
      <c r="CS2633" s="9"/>
      <c r="CV2633" s="9"/>
      <c r="CW2633" s="9"/>
      <c r="CX2633" s="9"/>
      <c r="CY2633" s="9"/>
      <c r="CZ2633" s="9"/>
      <c r="DA2633" s="9"/>
      <c r="DB2633" s="9"/>
      <c r="DC2633" s="9"/>
      <c r="DD2633" s="9"/>
      <c r="DE2633" s="9"/>
      <c r="DF2633" s="9"/>
      <c r="DG2633" s="9"/>
      <c r="DH2633" s="9"/>
      <c r="DI2633" s="9"/>
      <c r="DJ2633" s="9"/>
      <c r="DK2633" s="9"/>
      <c r="DL2633" s="9"/>
      <c r="DM2633" s="9"/>
      <c r="DN2633" s="9"/>
      <c r="DO2633" s="9"/>
      <c r="DP2633" s="9"/>
      <c r="DQ2633" s="9"/>
      <c r="DR2633" s="9"/>
      <c r="DS2633" s="9"/>
      <c r="DT2633" s="9"/>
      <c r="DU2633" s="9"/>
      <c r="DV2633" s="9"/>
      <c r="DW2633" s="9"/>
      <c r="DX2633" s="9"/>
      <c r="DY2633" s="9"/>
    </row>
    <row r="2634" spans="1:131" ht="19.5" customHeight="1" x14ac:dyDescent="0.25">
      <c r="A2634" s="9">
        <v>1834</v>
      </c>
      <c r="B2634" s="10" t="s">
        <v>5307</v>
      </c>
      <c r="C2634" s="9" t="s">
        <v>5308</v>
      </c>
      <c r="E2634" s="9" t="s">
        <v>5309</v>
      </c>
      <c r="F2634" s="9" t="s">
        <v>5310</v>
      </c>
      <c r="H2634" s="9" t="s">
        <v>906</v>
      </c>
      <c r="I2634" s="9" t="s">
        <v>28</v>
      </c>
      <c r="M2634" s="9" t="s">
        <v>20</v>
      </c>
      <c r="O2634" s="9">
        <v>29</v>
      </c>
      <c r="AF2634" s="51">
        <f t="shared" si="35"/>
        <v>0</v>
      </c>
      <c r="AH2634" s="9"/>
      <c r="AI2634" s="9"/>
      <c r="AL2634" s="9"/>
      <c r="AM2634" s="9"/>
      <c r="AN2634" s="12"/>
      <c r="AO2634" s="12"/>
      <c r="AP2634" s="9"/>
      <c r="AQ2634" s="9"/>
      <c r="AR2634" s="12"/>
      <c r="AS2634" s="12"/>
      <c r="AT2634" s="9"/>
      <c r="AU2634" s="9"/>
      <c r="AV2634" s="12"/>
      <c r="AW2634" s="12"/>
      <c r="AX2634" s="9"/>
      <c r="AY2634" s="9"/>
      <c r="AZ2634" s="12"/>
      <c r="BA2634" s="12"/>
      <c r="BB2634" s="9"/>
      <c r="BC2634" s="9"/>
      <c r="BD2634" s="9"/>
      <c r="BE2634" s="9"/>
      <c r="BF2634" s="9"/>
      <c r="BG2634" s="9"/>
      <c r="BH2634" s="9"/>
      <c r="BI2634" s="9"/>
      <c r="BJ2634" s="9"/>
      <c r="BK2634" s="9"/>
      <c r="BL2634" s="9"/>
      <c r="BM2634" s="9"/>
      <c r="BN2634" s="9"/>
      <c r="BO2634" s="9"/>
      <c r="BP2634" s="9"/>
      <c r="BQ2634" s="9"/>
      <c r="BT2634" s="9"/>
      <c r="BU2634" s="9"/>
      <c r="BX2634" s="9"/>
      <c r="BY2634" s="9"/>
      <c r="CB2634" s="9"/>
      <c r="CC2634" s="9"/>
      <c r="CF2634" s="9"/>
      <c r="CG2634" s="9"/>
      <c r="CJ2634" s="9"/>
      <c r="CK2634" s="9"/>
      <c r="CN2634" s="9"/>
      <c r="CO2634" s="9"/>
      <c r="CR2634" s="9"/>
      <c r="CS2634" s="9"/>
      <c r="CV2634" s="9"/>
      <c r="CW2634" s="9"/>
      <c r="CX2634" s="9"/>
      <c r="CY2634" s="9"/>
      <c r="CZ2634" s="9"/>
      <c r="DA2634" s="9"/>
      <c r="DB2634" s="9"/>
      <c r="DC2634" s="9"/>
      <c r="DD2634" s="9"/>
      <c r="DE2634" s="9"/>
      <c r="DF2634" s="9"/>
      <c r="DG2634" s="9"/>
      <c r="DH2634" s="9"/>
      <c r="DI2634" s="9"/>
      <c r="DJ2634" s="9"/>
      <c r="DK2634" s="9"/>
      <c r="DL2634" s="9"/>
      <c r="DM2634" s="9"/>
      <c r="DN2634" s="9"/>
      <c r="DO2634" s="9"/>
      <c r="DP2634" s="9"/>
      <c r="DQ2634" s="9"/>
      <c r="DR2634" s="9"/>
      <c r="DS2634" s="9"/>
      <c r="DT2634" s="9"/>
      <c r="DU2634" s="9"/>
      <c r="DV2634" s="9"/>
      <c r="DW2634" s="9"/>
      <c r="DX2634" s="9"/>
      <c r="DY2634" s="9"/>
    </row>
    <row r="2635" spans="1:131" ht="30" customHeight="1" x14ac:dyDescent="0.25">
      <c r="A2635" s="9">
        <v>1835</v>
      </c>
      <c r="B2635" s="10" t="s">
        <v>5311</v>
      </c>
      <c r="C2635" s="9" t="s">
        <v>5312</v>
      </c>
      <c r="E2635" s="9" t="s">
        <v>4143</v>
      </c>
      <c r="F2635" s="9" t="s">
        <v>5198</v>
      </c>
      <c r="H2635" s="9" t="s">
        <v>906</v>
      </c>
      <c r="I2635" s="9" t="s">
        <v>35</v>
      </c>
      <c r="M2635" s="9" t="s">
        <v>335</v>
      </c>
      <c r="O2635" s="9">
        <v>27</v>
      </c>
      <c r="AF2635" s="51">
        <f t="shared" si="35"/>
        <v>0</v>
      </c>
      <c r="AH2635" s="9"/>
      <c r="AI2635" s="9"/>
      <c r="AL2635" s="9"/>
      <c r="AM2635" s="9"/>
      <c r="AN2635" s="12"/>
      <c r="AO2635" s="12"/>
      <c r="AP2635" s="9"/>
      <c r="AQ2635" s="9"/>
      <c r="AR2635" s="12"/>
      <c r="AS2635" s="12"/>
      <c r="AT2635" s="9"/>
      <c r="AU2635" s="9"/>
      <c r="AV2635" s="12"/>
      <c r="AW2635" s="12"/>
      <c r="AX2635" s="9"/>
      <c r="AY2635" s="9"/>
      <c r="AZ2635" s="12"/>
      <c r="BA2635" s="12"/>
      <c r="BB2635" s="9"/>
      <c r="BC2635" s="9"/>
      <c r="BD2635" s="9"/>
      <c r="BE2635" s="9"/>
      <c r="BF2635" s="9"/>
      <c r="BG2635" s="9"/>
      <c r="BH2635" s="9"/>
      <c r="BI2635" s="9"/>
      <c r="BJ2635" s="9"/>
      <c r="BK2635" s="9"/>
      <c r="BL2635" s="9"/>
      <c r="BM2635" s="9"/>
      <c r="BN2635" s="9"/>
      <c r="BO2635" s="9"/>
      <c r="BP2635" s="9"/>
      <c r="BQ2635" s="9"/>
      <c r="BT2635" s="9"/>
      <c r="BU2635" s="9"/>
      <c r="BX2635" s="9"/>
      <c r="BY2635" s="9"/>
      <c r="CB2635" s="9"/>
      <c r="CC2635" s="9"/>
      <c r="CF2635" s="9"/>
      <c r="CG2635" s="9"/>
      <c r="CJ2635" s="9"/>
      <c r="CK2635" s="9"/>
      <c r="CN2635" s="9"/>
      <c r="CO2635" s="9"/>
      <c r="CR2635" s="9"/>
      <c r="CS2635" s="9"/>
      <c r="CV2635" s="9"/>
      <c r="CW2635" s="9"/>
      <c r="CX2635" s="9"/>
      <c r="CY2635" s="9"/>
      <c r="CZ2635" s="9"/>
      <c r="DA2635" s="9"/>
      <c r="DB2635" s="9"/>
      <c r="DC2635" s="9"/>
      <c r="DD2635" s="9"/>
      <c r="DE2635" s="9"/>
      <c r="DF2635" s="9"/>
      <c r="DG2635" s="9"/>
      <c r="DH2635" s="9"/>
      <c r="DI2635" s="9"/>
      <c r="DJ2635" s="9"/>
      <c r="DK2635" s="9"/>
      <c r="DL2635" s="9"/>
      <c r="DM2635" s="9"/>
      <c r="DN2635" s="9"/>
      <c r="DO2635" s="9"/>
      <c r="DP2635" s="9"/>
      <c r="DQ2635" s="9"/>
      <c r="DR2635" s="9"/>
      <c r="DS2635" s="9"/>
      <c r="DT2635" s="9"/>
      <c r="DU2635" s="9"/>
      <c r="DV2635" s="9"/>
      <c r="DW2635" s="9"/>
      <c r="DX2635" s="9"/>
      <c r="DY2635" s="9"/>
    </row>
    <row r="2636" spans="1:131" ht="31.5" customHeight="1" x14ac:dyDescent="0.25">
      <c r="A2636" s="9">
        <v>1836</v>
      </c>
      <c r="B2636" s="10" t="s">
        <v>5313</v>
      </c>
      <c r="C2636" s="9" t="s">
        <v>5314</v>
      </c>
      <c r="E2636" s="9" t="s">
        <v>539</v>
      </c>
      <c r="F2636" s="9" t="s">
        <v>6280</v>
      </c>
      <c r="H2636" s="9" t="s">
        <v>202</v>
      </c>
      <c r="I2636" s="9" t="s">
        <v>35</v>
      </c>
      <c r="J2636" s="129">
        <v>43061</v>
      </c>
      <c r="K2636" s="129">
        <v>42822</v>
      </c>
      <c r="L2636" s="129">
        <v>43404</v>
      </c>
      <c r="M2636" s="9" t="s">
        <v>335</v>
      </c>
      <c r="O2636" s="9">
        <v>28</v>
      </c>
      <c r="Q2636" s="9" t="s">
        <v>54</v>
      </c>
      <c r="R2636" s="13">
        <v>845754338</v>
      </c>
      <c r="S2636" s="13">
        <v>105931500</v>
      </c>
      <c r="T2636" s="13">
        <v>105931500</v>
      </c>
      <c r="U2636" s="13">
        <v>26482875</v>
      </c>
      <c r="V2636" s="13">
        <v>58500000</v>
      </c>
      <c r="AF2636" s="51">
        <f t="shared" si="35"/>
        <v>58500000</v>
      </c>
      <c r="AH2636" s="11">
        <v>42822</v>
      </c>
      <c r="AI2636" s="11">
        <v>43133</v>
      </c>
      <c r="AJ2636" s="13">
        <v>95208474</v>
      </c>
      <c r="AK2636" s="13">
        <v>23802118</v>
      </c>
      <c r="AL2636" s="9"/>
      <c r="AM2636" s="9"/>
      <c r="AN2636" s="12"/>
      <c r="AO2636" s="12"/>
      <c r="AP2636" s="9"/>
      <c r="AQ2636" s="9"/>
      <c r="AR2636" s="12"/>
      <c r="AS2636" s="12"/>
      <c r="AT2636" s="9"/>
      <c r="AU2636" s="9"/>
      <c r="AV2636" s="12"/>
      <c r="AW2636" s="12"/>
      <c r="AX2636" s="9"/>
      <c r="AY2636" s="9"/>
      <c r="AZ2636" s="12"/>
      <c r="BA2636" s="12"/>
      <c r="BB2636" s="9"/>
      <c r="BC2636" s="9"/>
      <c r="BD2636" s="9"/>
      <c r="BE2636" s="9"/>
      <c r="BF2636" s="9"/>
      <c r="BG2636" s="9"/>
      <c r="BH2636" s="9"/>
      <c r="BI2636" s="9"/>
      <c r="BJ2636" s="9"/>
      <c r="BK2636" s="9"/>
      <c r="BL2636" s="9"/>
      <c r="BM2636" s="9"/>
      <c r="BN2636" s="9"/>
      <c r="BO2636" s="9"/>
      <c r="BP2636" s="9"/>
      <c r="BQ2636" s="9"/>
      <c r="BT2636" s="9"/>
      <c r="BU2636" s="9"/>
      <c r="BX2636" s="9"/>
      <c r="BY2636" s="9"/>
      <c r="CB2636" s="9"/>
      <c r="CC2636" s="9"/>
      <c r="CF2636" s="9"/>
      <c r="CG2636" s="9"/>
      <c r="CJ2636" s="9"/>
      <c r="CK2636" s="9"/>
      <c r="CN2636" s="9"/>
      <c r="CO2636" s="9"/>
      <c r="CR2636" s="9"/>
      <c r="CS2636" s="9"/>
      <c r="CV2636" s="9"/>
      <c r="CW2636" s="9"/>
      <c r="CX2636" s="9"/>
      <c r="CY2636" s="9"/>
      <c r="CZ2636" s="9"/>
      <c r="DA2636" s="9"/>
      <c r="DB2636" s="9"/>
      <c r="DC2636" s="9"/>
      <c r="DD2636" s="9"/>
      <c r="DE2636" s="9"/>
      <c r="DF2636" s="9"/>
      <c r="DG2636" s="9"/>
      <c r="DH2636" s="9"/>
      <c r="DI2636" s="9"/>
      <c r="DJ2636" s="9"/>
      <c r="DK2636" s="9"/>
      <c r="DL2636" s="9"/>
      <c r="DM2636" s="9"/>
      <c r="DN2636" s="9"/>
      <c r="DO2636" s="9"/>
      <c r="DP2636" s="9"/>
      <c r="DQ2636" s="9"/>
      <c r="DR2636" s="9"/>
      <c r="DS2636" s="9"/>
      <c r="DT2636" s="9"/>
      <c r="DU2636" s="9"/>
      <c r="DV2636" s="9"/>
      <c r="DW2636" s="9"/>
      <c r="DX2636" s="9"/>
      <c r="DY2636" s="9"/>
    </row>
    <row r="2637" spans="1:131" ht="19.5" customHeight="1" x14ac:dyDescent="0.25">
      <c r="A2637" s="9">
        <v>1837</v>
      </c>
      <c r="B2637" s="10" t="s">
        <v>5315</v>
      </c>
      <c r="C2637" s="9" t="s">
        <v>5316</v>
      </c>
      <c r="E2637" s="9" t="s">
        <v>271</v>
      </c>
      <c r="F2637" s="9" t="s">
        <v>5317</v>
      </c>
      <c r="H2637" s="9" t="s">
        <v>202</v>
      </c>
      <c r="I2637" s="9" t="s">
        <v>97</v>
      </c>
      <c r="J2637" s="129">
        <v>42870</v>
      </c>
      <c r="K2637" s="129">
        <v>42856</v>
      </c>
      <c r="L2637" s="129">
        <v>43100</v>
      </c>
      <c r="M2637" s="9" t="s">
        <v>20</v>
      </c>
      <c r="O2637" s="9">
        <v>28</v>
      </c>
      <c r="Q2637" s="9" t="s">
        <v>54</v>
      </c>
      <c r="R2637" s="13">
        <v>7860000</v>
      </c>
      <c r="S2637" s="13">
        <v>7660356</v>
      </c>
      <c r="T2637" s="13">
        <v>7660356</v>
      </c>
      <c r="U2637" s="13">
        <v>1915089</v>
      </c>
      <c r="AF2637" s="51">
        <f t="shared" si="35"/>
        <v>0</v>
      </c>
      <c r="AG2637" s="45">
        <v>5850000</v>
      </c>
      <c r="AH2637" s="11">
        <v>42856</v>
      </c>
      <c r="AI2637" s="11">
        <v>43100</v>
      </c>
      <c r="AJ2637" s="13">
        <v>7898752</v>
      </c>
      <c r="AK2637" s="13">
        <v>1915089</v>
      </c>
      <c r="AL2637" s="9"/>
      <c r="AM2637" s="9"/>
      <c r="AN2637" s="12"/>
      <c r="AO2637" s="12"/>
      <c r="AP2637" s="9"/>
      <c r="AQ2637" s="9"/>
      <c r="AR2637" s="12"/>
      <c r="AS2637" s="12"/>
      <c r="AT2637" s="9"/>
      <c r="AU2637" s="9"/>
      <c r="AV2637" s="12"/>
      <c r="AW2637" s="12"/>
      <c r="AX2637" s="9"/>
      <c r="AY2637" s="9"/>
      <c r="AZ2637" s="12"/>
      <c r="BA2637" s="12"/>
      <c r="BB2637" s="9"/>
      <c r="BC2637" s="9"/>
      <c r="BD2637" s="9"/>
      <c r="BE2637" s="9"/>
      <c r="BF2637" s="9"/>
      <c r="BG2637" s="9"/>
      <c r="BH2637" s="9"/>
      <c r="BI2637" s="9"/>
      <c r="BJ2637" s="9"/>
      <c r="BK2637" s="9"/>
      <c r="BL2637" s="9"/>
      <c r="BM2637" s="9"/>
      <c r="BN2637" s="9"/>
      <c r="BO2637" s="9"/>
      <c r="BP2637" s="9"/>
      <c r="BQ2637" s="9"/>
      <c r="BT2637" s="9"/>
      <c r="BU2637" s="9"/>
      <c r="BX2637" s="9"/>
      <c r="BY2637" s="9"/>
      <c r="CB2637" s="9"/>
      <c r="CC2637" s="9"/>
      <c r="CF2637" s="9"/>
      <c r="CG2637" s="9"/>
      <c r="CJ2637" s="9"/>
      <c r="CK2637" s="9"/>
      <c r="CN2637" s="9"/>
      <c r="CO2637" s="9"/>
      <c r="CR2637" s="9"/>
      <c r="CS2637" s="9"/>
      <c r="CV2637" s="9"/>
      <c r="CW2637" s="9"/>
      <c r="CX2637" s="9"/>
      <c r="CY2637" s="9"/>
      <c r="CZ2637" s="9"/>
      <c r="DA2637" s="9"/>
      <c r="DB2637" s="9"/>
      <c r="DC2637" s="9"/>
      <c r="DD2637" s="9"/>
      <c r="DE2637" s="9"/>
      <c r="DF2637" s="9"/>
      <c r="DG2637" s="9"/>
      <c r="DH2637" s="9"/>
      <c r="DI2637" s="9"/>
      <c r="DJ2637" s="9"/>
      <c r="DK2637" s="9"/>
      <c r="DL2637" s="9"/>
      <c r="DM2637" s="9"/>
      <c r="DN2637" s="9"/>
      <c r="DO2637" s="9"/>
      <c r="DP2637" s="9"/>
      <c r="DQ2637" s="9"/>
      <c r="DR2637" s="9"/>
      <c r="DS2637" s="9"/>
      <c r="DT2637" s="9"/>
      <c r="DU2637" s="9"/>
      <c r="DV2637" s="9"/>
      <c r="DW2637" s="9"/>
      <c r="DX2637" s="9"/>
      <c r="DY2637" s="9"/>
    </row>
    <row r="2638" spans="1:131" ht="19.5" customHeight="1" x14ac:dyDescent="0.25">
      <c r="A2638" s="9">
        <v>1838</v>
      </c>
      <c r="B2638" s="10" t="s">
        <v>5318</v>
      </c>
      <c r="C2638" s="9" t="s">
        <v>5319</v>
      </c>
      <c r="E2638" s="9" t="s">
        <v>271</v>
      </c>
      <c r="F2638" s="9" t="s">
        <v>5317</v>
      </c>
      <c r="H2638" s="9" t="s">
        <v>202</v>
      </c>
      <c r="I2638" s="9" t="s">
        <v>25</v>
      </c>
      <c r="J2638" s="129">
        <v>42917</v>
      </c>
      <c r="K2638" s="129">
        <v>42856</v>
      </c>
      <c r="L2638" s="129">
        <v>43100</v>
      </c>
      <c r="M2638" s="9" t="s">
        <v>20</v>
      </c>
      <c r="O2638" s="9">
        <v>29</v>
      </c>
      <c r="Q2638" s="9" t="s">
        <v>54</v>
      </c>
      <c r="R2638" s="13">
        <v>6800000</v>
      </c>
      <c r="S2638" s="13">
        <v>6800000</v>
      </c>
      <c r="T2638" s="13">
        <v>6800000</v>
      </c>
      <c r="U2638" s="13">
        <v>1700000</v>
      </c>
      <c r="AF2638" s="51">
        <f t="shared" si="35"/>
        <v>0</v>
      </c>
      <c r="AG2638" s="45">
        <v>5000000</v>
      </c>
      <c r="AH2638" s="11">
        <v>42856</v>
      </c>
      <c r="AI2638" s="11">
        <v>43268</v>
      </c>
      <c r="AJ2638" s="13">
        <v>7492525</v>
      </c>
      <c r="AK2638" s="13">
        <v>1700000</v>
      </c>
      <c r="AL2638" s="9"/>
      <c r="AM2638" s="9"/>
      <c r="AN2638" s="12"/>
      <c r="AO2638" s="12"/>
      <c r="AP2638" s="9"/>
      <c r="AQ2638" s="9"/>
      <c r="AR2638" s="12"/>
      <c r="AS2638" s="12"/>
      <c r="AT2638" s="9"/>
      <c r="AU2638" s="9"/>
      <c r="AV2638" s="12"/>
      <c r="AW2638" s="12"/>
      <c r="AX2638" s="9"/>
      <c r="AY2638" s="9"/>
      <c r="AZ2638" s="12"/>
      <c r="BA2638" s="12"/>
      <c r="BB2638" s="9"/>
      <c r="BC2638" s="9"/>
      <c r="BD2638" s="9"/>
      <c r="BE2638" s="9"/>
      <c r="BF2638" s="9"/>
      <c r="BG2638" s="9"/>
      <c r="BH2638" s="9"/>
      <c r="BI2638" s="9"/>
      <c r="BJ2638" s="9"/>
      <c r="BK2638" s="9"/>
      <c r="BL2638" s="9"/>
      <c r="BM2638" s="9"/>
      <c r="BN2638" s="9"/>
      <c r="BO2638" s="9"/>
      <c r="BP2638" s="9"/>
      <c r="BQ2638" s="9"/>
      <c r="BT2638" s="9"/>
      <c r="BU2638" s="9"/>
      <c r="BX2638" s="9"/>
      <c r="BY2638" s="9"/>
      <c r="CB2638" s="9"/>
      <c r="CC2638" s="9"/>
      <c r="CF2638" s="9"/>
      <c r="CG2638" s="9"/>
      <c r="CJ2638" s="9"/>
      <c r="CK2638" s="9"/>
      <c r="CN2638" s="9"/>
      <c r="CO2638" s="9"/>
      <c r="CR2638" s="9"/>
      <c r="CS2638" s="9"/>
      <c r="CV2638" s="9"/>
      <c r="CW2638" s="9"/>
      <c r="CX2638" s="9"/>
      <c r="CY2638" s="9"/>
      <c r="CZ2638" s="9"/>
      <c r="DA2638" s="9"/>
      <c r="DB2638" s="9"/>
      <c r="DC2638" s="9"/>
      <c r="DD2638" s="9"/>
      <c r="DE2638" s="9"/>
      <c r="DF2638" s="9"/>
      <c r="DG2638" s="9"/>
      <c r="DH2638" s="9"/>
      <c r="DI2638" s="9"/>
      <c r="DJ2638" s="9"/>
      <c r="DK2638" s="9"/>
      <c r="DL2638" s="9"/>
      <c r="DM2638" s="9"/>
      <c r="DN2638" s="9"/>
      <c r="DO2638" s="9"/>
      <c r="DP2638" s="9"/>
      <c r="DQ2638" s="9"/>
      <c r="DR2638" s="9"/>
      <c r="DS2638" s="9"/>
      <c r="DT2638" s="9"/>
      <c r="DU2638" s="9"/>
      <c r="DV2638" s="9"/>
      <c r="DW2638" s="9"/>
      <c r="DX2638" s="9"/>
      <c r="DY2638" s="9"/>
    </row>
    <row r="2639" spans="1:131" s="18" customFormat="1" ht="19.5" customHeight="1" x14ac:dyDescent="0.25">
      <c r="A2639" s="18">
        <v>1838</v>
      </c>
      <c r="B2639" s="17" t="s">
        <v>5318</v>
      </c>
      <c r="C2639" s="18" t="s">
        <v>5319</v>
      </c>
      <c r="D2639" s="19">
        <v>43329</v>
      </c>
      <c r="G2639" s="19"/>
      <c r="J2639" s="130"/>
      <c r="K2639" s="130"/>
      <c r="L2639" s="130">
        <v>43268</v>
      </c>
      <c r="R2639" s="20"/>
      <c r="S2639" s="20"/>
      <c r="T2639" s="20"/>
      <c r="U2639" s="20"/>
      <c r="V2639" s="20"/>
      <c r="W2639" s="20"/>
      <c r="X2639" s="20"/>
      <c r="Y2639" s="20"/>
      <c r="Z2639" s="20"/>
      <c r="AA2639" s="20"/>
      <c r="AB2639" s="20"/>
      <c r="AC2639" s="20"/>
      <c r="AD2639" s="20"/>
      <c r="AE2639" s="20"/>
      <c r="AF2639" s="80"/>
      <c r="AG2639" s="46"/>
      <c r="AJ2639" s="13"/>
      <c r="AK2639" s="13"/>
      <c r="AN2639" s="96"/>
      <c r="AO2639" s="96"/>
      <c r="AR2639" s="96"/>
      <c r="AS2639" s="96"/>
      <c r="AV2639" s="96"/>
      <c r="AW2639" s="96"/>
      <c r="AZ2639" s="96"/>
      <c r="BA2639" s="96"/>
      <c r="CP2639" s="19"/>
      <c r="CQ2639" s="19"/>
      <c r="CT2639" s="19"/>
      <c r="CU2639" s="19"/>
      <c r="DZ2639" s="56"/>
      <c r="EA2639" s="57"/>
    </row>
    <row r="2640" spans="1:131" ht="32.25" customHeight="1" x14ac:dyDescent="0.25">
      <c r="A2640" s="9">
        <v>1839</v>
      </c>
      <c r="B2640" s="10" t="s">
        <v>5320</v>
      </c>
      <c r="C2640" s="9" t="s">
        <v>5321</v>
      </c>
      <c r="E2640" s="9" t="s">
        <v>1260</v>
      </c>
      <c r="F2640" s="9" t="s">
        <v>111</v>
      </c>
      <c r="H2640" s="9" t="s">
        <v>202</v>
      </c>
      <c r="I2640" s="9" t="s">
        <v>871</v>
      </c>
      <c r="J2640" s="129">
        <v>42898</v>
      </c>
      <c r="K2640" s="129">
        <v>42657</v>
      </c>
      <c r="L2640" s="129">
        <v>43251</v>
      </c>
      <c r="O2640" s="9">
        <v>29</v>
      </c>
      <c r="Q2640" s="9" t="s">
        <v>54</v>
      </c>
      <c r="S2640" s="13">
        <v>400000000</v>
      </c>
      <c r="T2640" s="13">
        <v>4000000000</v>
      </c>
      <c r="U2640" s="13">
        <v>100000000</v>
      </c>
      <c r="AF2640" s="51">
        <f t="shared" si="35"/>
        <v>0</v>
      </c>
      <c r="AH2640" s="11">
        <v>42736</v>
      </c>
      <c r="AI2640" s="11">
        <v>42855</v>
      </c>
      <c r="AJ2640" s="13">
        <v>19398238</v>
      </c>
      <c r="AK2640" s="13">
        <v>4849560</v>
      </c>
      <c r="AL2640" s="11">
        <v>42856</v>
      </c>
      <c r="AM2640" s="11">
        <v>42886</v>
      </c>
      <c r="AN2640" s="12">
        <v>7785161</v>
      </c>
      <c r="AO2640" s="12">
        <v>1946290</v>
      </c>
      <c r="AP2640" s="11">
        <v>42887</v>
      </c>
      <c r="AQ2640" s="11">
        <v>42947</v>
      </c>
      <c r="AR2640" s="12">
        <v>120356979</v>
      </c>
      <c r="AS2640" s="12">
        <v>30089245</v>
      </c>
      <c r="AT2640" s="11">
        <v>42948</v>
      </c>
      <c r="AU2640" s="11">
        <v>43008</v>
      </c>
      <c r="AV2640" s="12">
        <v>150794524</v>
      </c>
      <c r="AW2640" s="12">
        <v>37698631</v>
      </c>
      <c r="AX2640" s="11">
        <v>43009</v>
      </c>
      <c r="AY2640" s="11">
        <v>43039</v>
      </c>
      <c r="AZ2640" s="12">
        <v>24389708</v>
      </c>
      <c r="BA2640" s="12">
        <v>6097427</v>
      </c>
      <c r="BB2640" s="11">
        <v>43040</v>
      </c>
      <c r="BC2640" s="11">
        <v>43069</v>
      </c>
      <c r="BD2640" s="12">
        <v>4154137</v>
      </c>
      <c r="BE2640" s="12">
        <v>1038534</v>
      </c>
      <c r="BF2640" s="11">
        <v>43070</v>
      </c>
      <c r="BG2640" s="11">
        <v>43220</v>
      </c>
      <c r="BH2640" s="12">
        <v>37390513</v>
      </c>
      <c r="BI2640" s="12">
        <v>9347628</v>
      </c>
      <c r="BJ2640" s="11">
        <v>42736</v>
      </c>
      <c r="BK2640" s="11">
        <v>43220</v>
      </c>
      <c r="BL2640" s="12">
        <v>368600394</v>
      </c>
      <c r="BM2640" s="12">
        <v>1082784</v>
      </c>
      <c r="BN2640" s="9"/>
      <c r="BO2640" s="9"/>
      <c r="BP2640" s="9"/>
      <c r="BQ2640" s="9"/>
      <c r="BT2640" s="9"/>
      <c r="BU2640" s="9"/>
      <c r="BX2640" s="9"/>
      <c r="BY2640" s="9"/>
      <c r="CB2640" s="9"/>
      <c r="CC2640" s="9"/>
      <c r="CF2640" s="9"/>
      <c r="CG2640" s="9"/>
      <c r="CJ2640" s="9"/>
      <c r="CK2640" s="9"/>
      <c r="CN2640" s="9"/>
      <c r="CO2640" s="9"/>
      <c r="CR2640" s="9"/>
      <c r="CS2640" s="9"/>
      <c r="CV2640" s="9"/>
      <c r="CW2640" s="9"/>
      <c r="CX2640" s="9"/>
      <c r="CY2640" s="9"/>
      <c r="CZ2640" s="9"/>
      <c r="DA2640" s="9"/>
      <c r="DB2640" s="9"/>
      <c r="DC2640" s="9"/>
      <c r="DD2640" s="9"/>
      <c r="DE2640" s="9"/>
      <c r="DF2640" s="9"/>
      <c r="DG2640" s="9"/>
      <c r="DH2640" s="9"/>
      <c r="DI2640" s="9"/>
      <c r="DJ2640" s="9"/>
      <c r="DK2640" s="9"/>
      <c r="DL2640" s="9"/>
      <c r="DM2640" s="9"/>
      <c r="DN2640" s="9"/>
      <c r="DO2640" s="9"/>
      <c r="DP2640" s="9"/>
      <c r="DQ2640" s="9"/>
      <c r="DR2640" s="9"/>
      <c r="DS2640" s="9"/>
      <c r="DT2640" s="9"/>
      <c r="DU2640" s="9"/>
      <c r="DV2640" s="9"/>
      <c r="DW2640" s="9"/>
      <c r="DX2640" s="9"/>
      <c r="DY2640" s="9"/>
      <c r="DZ2640" s="54">
        <v>368600394</v>
      </c>
      <c r="EA2640" s="55">
        <v>92150099</v>
      </c>
    </row>
    <row r="2641" spans="1:131" ht="19.5" customHeight="1" x14ac:dyDescent="0.25">
      <c r="A2641" s="9">
        <v>1840</v>
      </c>
      <c r="B2641" s="10" t="s">
        <v>5325</v>
      </c>
      <c r="C2641" s="9" t="s">
        <v>5326</v>
      </c>
      <c r="E2641" s="9" t="s">
        <v>265</v>
      </c>
      <c r="F2641" s="9" t="s">
        <v>266</v>
      </c>
      <c r="H2641" s="9" t="s">
        <v>202</v>
      </c>
      <c r="I2641" s="9" t="s">
        <v>35</v>
      </c>
      <c r="J2641" s="129">
        <v>43768</v>
      </c>
      <c r="K2641" s="129">
        <v>42177</v>
      </c>
      <c r="L2641" s="129">
        <v>44175</v>
      </c>
      <c r="M2641" s="9" t="s">
        <v>20</v>
      </c>
      <c r="O2641" s="9">
        <v>32</v>
      </c>
      <c r="Q2641" s="9" t="s">
        <v>54</v>
      </c>
      <c r="R2641" s="13">
        <v>713575956</v>
      </c>
      <c r="S2641" s="13">
        <v>439967052</v>
      </c>
      <c r="T2641" s="13">
        <v>439967052</v>
      </c>
      <c r="U2641" s="13">
        <v>131990116</v>
      </c>
      <c r="V2641" s="13">
        <v>257000000</v>
      </c>
      <c r="AF2641" s="51">
        <f t="shared" si="35"/>
        <v>257000000</v>
      </c>
      <c r="AH2641" s="11">
        <v>42964</v>
      </c>
      <c r="AI2641" s="11">
        <v>43799</v>
      </c>
      <c r="AJ2641" s="13">
        <v>127525814</v>
      </c>
      <c r="AK2641" s="13">
        <v>38257744</v>
      </c>
      <c r="AL2641" s="11">
        <v>43800</v>
      </c>
      <c r="AM2641" s="11">
        <v>43890</v>
      </c>
      <c r="AN2641" s="12">
        <v>159371573</v>
      </c>
      <c r="AO2641" s="12">
        <v>47811472</v>
      </c>
      <c r="AP2641" s="11">
        <v>43891</v>
      </c>
      <c r="AQ2641" s="11">
        <v>44074</v>
      </c>
      <c r="AR2641" s="12">
        <v>35847882</v>
      </c>
      <c r="AS2641" s="12">
        <v>10754365</v>
      </c>
      <c r="AT2641" s="9"/>
      <c r="AU2641" s="9"/>
      <c r="AV2641" s="12"/>
      <c r="AW2641" s="12"/>
      <c r="AX2641" s="9"/>
      <c r="AY2641" s="9"/>
      <c r="AZ2641" s="12"/>
      <c r="BA2641" s="12"/>
      <c r="BB2641" s="9"/>
      <c r="BC2641" s="9"/>
      <c r="BD2641" s="9"/>
      <c r="BE2641" s="9"/>
      <c r="BF2641" s="9"/>
      <c r="BG2641" s="9"/>
      <c r="BH2641" s="9"/>
      <c r="BI2641" s="9"/>
      <c r="BJ2641" s="9"/>
      <c r="BK2641" s="9"/>
      <c r="BL2641" s="9"/>
      <c r="BM2641" s="9"/>
      <c r="BN2641" s="9"/>
      <c r="BO2641" s="9"/>
      <c r="BP2641" s="9"/>
      <c r="BQ2641" s="9"/>
      <c r="BT2641" s="9"/>
      <c r="BU2641" s="9"/>
      <c r="BX2641" s="9"/>
      <c r="BY2641" s="9"/>
      <c r="CB2641" s="9"/>
      <c r="CC2641" s="9"/>
      <c r="CF2641" s="9"/>
      <c r="CG2641" s="9"/>
      <c r="CJ2641" s="9"/>
      <c r="CK2641" s="9"/>
      <c r="CN2641" s="9"/>
      <c r="CO2641" s="9"/>
      <c r="CR2641" s="9"/>
      <c r="CS2641" s="9"/>
      <c r="CV2641" s="9"/>
      <c r="CW2641" s="9"/>
      <c r="CX2641" s="9"/>
      <c r="CY2641" s="9"/>
      <c r="CZ2641" s="9"/>
      <c r="DA2641" s="9"/>
      <c r="DB2641" s="9"/>
      <c r="DC2641" s="9"/>
      <c r="DD2641" s="9"/>
      <c r="DE2641" s="9"/>
      <c r="DF2641" s="9"/>
      <c r="DG2641" s="9"/>
      <c r="DH2641" s="9"/>
      <c r="DI2641" s="9"/>
      <c r="DJ2641" s="9"/>
      <c r="DK2641" s="9"/>
      <c r="DL2641" s="9"/>
      <c r="DM2641" s="9"/>
      <c r="DN2641" s="9"/>
      <c r="DO2641" s="9"/>
      <c r="DP2641" s="9"/>
      <c r="DQ2641" s="9"/>
      <c r="DR2641" s="9"/>
      <c r="DS2641" s="9"/>
      <c r="DT2641" s="9"/>
      <c r="DU2641" s="9"/>
      <c r="DV2641" s="9"/>
      <c r="DW2641" s="9"/>
      <c r="DX2641" s="9"/>
      <c r="DY2641" s="9"/>
    </row>
    <row r="2642" spans="1:131" s="18" customFormat="1" ht="19.5" customHeight="1" x14ac:dyDescent="0.25">
      <c r="A2642" s="18">
        <v>1840</v>
      </c>
      <c r="B2642" s="17" t="s">
        <v>5325</v>
      </c>
      <c r="C2642" s="18" t="s">
        <v>5326</v>
      </c>
      <c r="E2642" s="18" t="s">
        <v>5639</v>
      </c>
      <c r="F2642" s="18" t="s">
        <v>5640</v>
      </c>
      <c r="G2642" s="19">
        <v>43006</v>
      </c>
      <c r="J2642" s="130"/>
      <c r="K2642" s="130"/>
      <c r="L2642" s="130"/>
      <c r="R2642" s="20"/>
      <c r="S2642" s="20"/>
      <c r="T2642" s="20"/>
      <c r="U2642" s="20"/>
      <c r="V2642" s="20"/>
      <c r="W2642" s="20"/>
      <c r="X2642" s="20"/>
      <c r="Y2642" s="20"/>
      <c r="Z2642" s="20"/>
      <c r="AA2642" s="20"/>
      <c r="AB2642" s="20"/>
      <c r="AC2642" s="20"/>
      <c r="AD2642" s="20"/>
      <c r="AE2642" s="20"/>
      <c r="AF2642" s="80"/>
      <c r="AG2642" s="46"/>
      <c r="AJ2642" s="13"/>
      <c r="AK2642" s="13"/>
      <c r="AN2642" s="96"/>
      <c r="AO2642" s="96"/>
      <c r="AR2642" s="96"/>
      <c r="AS2642" s="96"/>
      <c r="AV2642" s="96"/>
      <c r="AW2642" s="96"/>
      <c r="AZ2642" s="96"/>
      <c r="BA2642" s="96"/>
      <c r="CP2642" s="19"/>
      <c r="CQ2642" s="19"/>
      <c r="CT2642" s="19"/>
      <c r="CU2642" s="19"/>
      <c r="DZ2642" s="54"/>
      <c r="EA2642" s="55"/>
    </row>
    <row r="2643" spans="1:131" s="18" customFormat="1" ht="19.5" customHeight="1" x14ac:dyDescent="0.25">
      <c r="A2643" s="18">
        <v>1840</v>
      </c>
      <c r="B2643" s="17" t="s">
        <v>5325</v>
      </c>
      <c r="C2643" s="18" t="s">
        <v>5326</v>
      </c>
      <c r="D2643" s="19">
        <v>44439</v>
      </c>
      <c r="G2643" s="19"/>
      <c r="J2643" s="130"/>
      <c r="K2643" s="130"/>
      <c r="L2643" s="130"/>
      <c r="R2643" s="20">
        <v>719324528</v>
      </c>
      <c r="S2643" s="20">
        <v>443632738</v>
      </c>
      <c r="T2643" s="20">
        <v>443632738</v>
      </c>
      <c r="U2643" s="20">
        <v>131990116</v>
      </c>
      <c r="V2643" s="20">
        <v>269726549</v>
      </c>
      <c r="W2643" s="20"/>
      <c r="X2643" s="20"/>
      <c r="Y2643" s="20"/>
      <c r="Z2643" s="20"/>
      <c r="AA2643" s="20"/>
      <c r="AB2643" s="20"/>
      <c r="AC2643" s="20"/>
      <c r="AD2643" s="20"/>
      <c r="AE2643" s="20"/>
      <c r="AF2643" s="80">
        <v>269726549</v>
      </c>
      <c r="AG2643" s="46"/>
      <c r="AJ2643" s="13"/>
      <c r="AK2643" s="13"/>
      <c r="AN2643" s="96"/>
      <c r="AO2643" s="96"/>
      <c r="AR2643" s="96"/>
      <c r="AS2643" s="96"/>
      <c r="AV2643" s="96"/>
      <c r="AW2643" s="96"/>
      <c r="AZ2643" s="96"/>
      <c r="BA2643" s="96"/>
      <c r="CP2643" s="19"/>
      <c r="CQ2643" s="19"/>
      <c r="CT2643" s="19"/>
      <c r="CU2643" s="19"/>
      <c r="DZ2643" s="54"/>
      <c r="EA2643" s="55"/>
    </row>
    <row r="2644" spans="1:131" ht="19.5" customHeight="1" x14ac:dyDescent="0.25">
      <c r="A2644" s="9">
        <v>1841</v>
      </c>
      <c r="B2644" s="10" t="s">
        <v>5327</v>
      </c>
      <c r="C2644" s="9" t="s">
        <v>5328</v>
      </c>
      <c r="E2644" s="9" t="s">
        <v>5329</v>
      </c>
      <c r="F2644" s="9" t="s">
        <v>3708</v>
      </c>
      <c r="H2644" s="9" t="s">
        <v>202</v>
      </c>
      <c r="I2644" s="9" t="s">
        <v>5134</v>
      </c>
      <c r="J2644" s="129">
        <v>42901</v>
      </c>
      <c r="K2644" s="129">
        <v>42800</v>
      </c>
      <c r="L2644" s="129">
        <v>43098</v>
      </c>
      <c r="O2644" s="9">
        <v>28</v>
      </c>
      <c r="Q2644" s="9" t="s">
        <v>54</v>
      </c>
      <c r="R2644" s="13">
        <v>7000000</v>
      </c>
      <c r="S2644" s="13">
        <v>6950300</v>
      </c>
      <c r="T2644" s="13">
        <v>6950300</v>
      </c>
      <c r="U2644" s="13">
        <v>1737575</v>
      </c>
      <c r="AF2644" s="51">
        <f t="shared" si="35"/>
        <v>0</v>
      </c>
      <c r="AG2644" s="45">
        <v>5250000</v>
      </c>
      <c r="AH2644" s="11">
        <v>42800</v>
      </c>
      <c r="AI2644" s="11">
        <v>43098</v>
      </c>
      <c r="AJ2644" s="13">
        <v>6623440</v>
      </c>
      <c r="AK2644" s="13">
        <v>1655860</v>
      </c>
      <c r="AL2644" s="9"/>
      <c r="AM2644" s="9"/>
      <c r="AN2644" s="12"/>
      <c r="AO2644" s="12"/>
      <c r="AP2644" s="9"/>
      <c r="AQ2644" s="9"/>
      <c r="AR2644" s="12"/>
      <c r="AS2644" s="12"/>
      <c r="AT2644" s="9"/>
      <c r="AU2644" s="9"/>
      <c r="AV2644" s="12"/>
      <c r="AW2644" s="12"/>
      <c r="AX2644" s="9"/>
      <c r="AY2644" s="9"/>
      <c r="AZ2644" s="12"/>
      <c r="BA2644" s="12"/>
      <c r="BB2644" s="9"/>
      <c r="BC2644" s="9"/>
      <c r="BD2644" s="9"/>
      <c r="BE2644" s="9"/>
      <c r="BF2644" s="9"/>
      <c r="BG2644" s="9"/>
      <c r="BH2644" s="9"/>
      <c r="BI2644" s="9"/>
      <c r="BJ2644" s="9"/>
      <c r="BK2644" s="9"/>
      <c r="BL2644" s="9"/>
      <c r="BM2644" s="9"/>
      <c r="BN2644" s="9"/>
      <c r="BO2644" s="9"/>
      <c r="BP2644" s="9"/>
      <c r="BQ2644" s="9"/>
      <c r="BT2644" s="9"/>
      <c r="BU2644" s="9"/>
      <c r="BX2644" s="9"/>
      <c r="BY2644" s="9"/>
      <c r="CB2644" s="9"/>
      <c r="CC2644" s="9"/>
      <c r="CF2644" s="9"/>
      <c r="CG2644" s="9"/>
      <c r="CJ2644" s="9"/>
      <c r="CK2644" s="9"/>
      <c r="CN2644" s="9"/>
      <c r="CO2644" s="9"/>
      <c r="CR2644" s="9"/>
      <c r="CS2644" s="9"/>
      <c r="CV2644" s="9"/>
      <c r="CW2644" s="9"/>
      <c r="CX2644" s="9"/>
      <c r="CY2644" s="9"/>
      <c r="CZ2644" s="9"/>
      <c r="DA2644" s="9"/>
      <c r="DB2644" s="9"/>
      <c r="DC2644" s="9"/>
      <c r="DD2644" s="9"/>
      <c r="DE2644" s="9"/>
      <c r="DF2644" s="9"/>
      <c r="DG2644" s="9"/>
      <c r="DH2644" s="9"/>
      <c r="DI2644" s="9"/>
      <c r="DJ2644" s="9"/>
      <c r="DK2644" s="9"/>
      <c r="DL2644" s="9"/>
      <c r="DM2644" s="9"/>
      <c r="DN2644" s="9"/>
      <c r="DO2644" s="9"/>
      <c r="DP2644" s="9"/>
      <c r="DQ2644" s="9"/>
      <c r="DR2644" s="9"/>
      <c r="DS2644" s="9"/>
      <c r="DT2644" s="9"/>
      <c r="DU2644" s="9"/>
      <c r="DV2644" s="9"/>
      <c r="DW2644" s="9"/>
      <c r="DX2644" s="9"/>
      <c r="DY2644" s="9"/>
    </row>
    <row r="2645" spans="1:131" ht="19.5" customHeight="1" x14ac:dyDescent="0.25">
      <c r="A2645" s="9">
        <v>1842</v>
      </c>
      <c r="B2645" s="10" t="s">
        <v>5330</v>
      </c>
      <c r="C2645" s="9" t="s">
        <v>5331</v>
      </c>
      <c r="E2645" s="9" t="s">
        <v>4902</v>
      </c>
      <c r="F2645" s="9" t="s">
        <v>4071</v>
      </c>
      <c r="H2645" s="9" t="s">
        <v>202</v>
      </c>
      <c r="I2645" s="9" t="s">
        <v>78</v>
      </c>
      <c r="J2645" s="129">
        <v>42853</v>
      </c>
      <c r="K2645" s="129">
        <v>42810</v>
      </c>
      <c r="L2645" s="129">
        <v>42886</v>
      </c>
      <c r="O2645" s="9">
        <v>24</v>
      </c>
      <c r="Q2645" s="9" t="s">
        <v>61</v>
      </c>
      <c r="S2645" s="13">
        <v>88244550</v>
      </c>
      <c r="T2645" s="13">
        <v>88244550</v>
      </c>
      <c r="U2645" s="13">
        <v>22061138</v>
      </c>
      <c r="AF2645" s="51">
        <f t="shared" si="35"/>
        <v>0</v>
      </c>
      <c r="AH2645" s="11">
        <v>42810</v>
      </c>
      <c r="AI2645" s="11">
        <v>42962</v>
      </c>
      <c r="AJ2645" s="13">
        <v>101405560</v>
      </c>
      <c r="AK2645" s="13">
        <v>25351390</v>
      </c>
      <c r="AL2645" s="9"/>
      <c r="AM2645" s="9"/>
      <c r="AN2645" s="12"/>
      <c r="AO2645" s="12"/>
      <c r="AP2645" s="9"/>
      <c r="AQ2645" s="9"/>
      <c r="AR2645" s="12"/>
      <c r="AS2645" s="12"/>
      <c r="AT2645" s="9"/>
      <c r="AU2645" s="9"/>
      <c r="AV2645" s="12"/>
      <c r="AW2645" s="12"/>
      <c r="AX2645" s="9"/>
      <c r="AY2645" s="9"/>
      <c r="AZ2645" s="12"/>
      <c r="BA2645" s="12"/>
      <c r="BB2645" s="9"/>
      <c r="BC2645" s="9"/>
      <c r="BD2645" s="9"/>
      <c r="BE2645" s="9"/>
      <c r="BF2645" s="9"/>
      <c r="BG2645" s="9"/>
      <c r="BH2645" s="9"/>
      <c r="BI2645" s="9"/>
      <c r="BJ2645" s="9"/>
      <c r="BK2645" s="9"/>
      <c r="BL2645" s="9"/>
      <c r="BM2645" s="9"/>
      <c r="BN2645" s="9"/>
      <c r="BO2645" s="9"/>
      <c r="BP2645" s="9"/>
      <c r="BQ2645" s="9"/>
      <c r="BT2645" s="9"/>
      <c r="BU2645" s="9"/>
      <c r="BX2645" s="9"/>
      <c r="BY2645" s="9"/>
      <c r="CB2645" s="9"/>
      <c r="CC2645" s="9"/>
      <c r="CF2645" s="9"/>
      <c r="CG2645" s="9"/>
      <c r="CJ2645" s="9"/>
      <c r="CK2645" s="9"/>
      <c r="CN2645" s="9"/>
      <c r="CO2645" s="9"/>
      <c r="CR2645" s="9"/>
      <c r="CS2645" s="9"/>
      <c r="CV2645" s="9"/>
      <c r="CW2645" s="9"/>
      <c r="CX2645" s="9"/>
      <c r="CY2645" s="9"/>
      <c r="CZ2645" s="9"/>
      <c r="DA2645" s="9"/>
      <c r="DB2645" s="9"/>
      <c r="DC2645" s="9"/>
      <c r="DD2645" s="9"/>
      <c r="DE2645" s="9"/>
      <c r="DF2645" s="9"/>
      <c r="DG2645" s="9"/>
      <c r="DH2645" s="9"/>
      <c r="DI2645" s="9"/>
      <c r="DJ2645" s="9"/>
      <c r="DK2645" s="9"/>
      <c r="DL2645" s="9"/>
      <c r="DM2645" s="9"/>
      <c r="DN2645" s="9"/>
      <c r="DO2645" s="9"/>
      <c r="DP2645" s="9"/>
      <c r="DQ2645" s="9"/>
      <c r="DR2645" s="9"/>
      <c r="DS2645" s="9"/>
      <c r="DT2645" s="9"/>
      <c r="DU2645" s="9"/>
      <c r="DV2645" s="9"/>
      <c r="DW2645" s="9"/>
      <c r="DX2645" s="9"/>
      <c r="DY2645" s="9"/>
    </row>
    <row r="2646" spans="1:131" s="18" customFormat="1" ht="19.5" customHeight="1" x14ac:dyDescent="0.25">
      <c r="A2646" s="18">
        <v>1842</v>
      </c>
      <c r="B2646" s="17" t="s">
        <v>5330</v>
      </c>
      <c r="C2646" s="18" t="s">
        <v>5331</v>
      </c>
      <c r="D2646" s="19">
        <v>42991</v>
      </c>
      <c r="G2646" s="19"/>
      <c r="J2646" s="130"/>
      <c r="K2646" s="130"/>
      <c r="L2646" s="130">
        <v>42962</v>
      </c>
      <c r="R2646" s="20"/>
      <c r="S2646" s="20">
        <v>101405560</v>
      </c>
      <c r="T2646" s="20">
        <v>101405560</v>
      </c>
      <c r="U2646" s="20">
        <v>25351390</v>
      </c>
      <c r="V2646" s="20"/>
      <c r="W2646" s="20"/>
      <c r="X2646" s="20"/>
      <c r="Y2646" s="20"/>
      <c r="Z2646" s="20"/>
      <c r="AA2646" s="20"/>
      <c r="AB2646" s="20"/>
      <c r="AC2646" s="20"/>
      <c r="AD2646" s="20"/>
      <c r="AE2646" s="20"/>
      <c r="AF2646" s="80"/>
      <c r="AG2646" s="46"/>
      <c r="AJ2646" s="13"/>
      <c r="AK2646" s="13"/>
      <c r="AN2646" s="96"/>
      <c r="AO2646" s="96"/>
      <c r="AR2646" s="96"/>
      <c r="AS2646" s="96"/>
      <c r="AV2646" s="96"/>
      <c r="AW2646" s="96"/>
      <c r="AZ2646" s="96"/>
      <c r="BA2646" s="96"/>
      <c r="CP2646" s="19"/>
      <c r="CQ2646" s="19"/>
      <c r="CT2646" s="19"/>
      <c r="CU2646" s="19"/>
      <c r="DZ2646" s="54"/>
      <c r="EA2646" s="55"/>
    </row>
    <row r="2647" spans="1:131" ht="32.25" customHeight="1" x14ac:dyDescent="0.25">
      <c r="A2647" s="9">
        <v>1843</v>
      </c>
      <c r="B2647" s="10" t="s">
        <v>5333</v>
      </c>
      <c r="C2647" s="9" t="s">
        <v>5334</v>
      </c>
      <c r="E2647" s="9" t="s">
        <v>1260</v>
      </c>
      <c r="F2647" s="9" t="s">
        <v>111</v>
      </c>
      <c r="H2647" s="9" t="s">
        <v>202</v>
      </c>
      <c r="I2647" s="9" t="s">
        <v>668</v>
      </c>
      <c r="J2647" s="129">
        <v>42898</v>
      </c>
      <c r="K2647" s="129">
        <v>42657</v>
      </c>
      <c r="L2647" s="129">
        <v>43251</v>
      </c>
      <c r="O2647" s="9">
        <v>29</v>
      </c>
      <c r="Q2647" s="9" t="s">
        <v>54</v>
      </c>
      <c r="S2647" s="13">
        <v>440000000</v>
      </c>
      <c r="T2647" s="13">
        <v>440000000</v>
      </c>
      <c r="U2647" s="13">
        <v>110000000</v>
      </c>
      <c r="AF2647" s="51">
        <f t="shared" si="35"/>
        <v>0</v>
      </c>
      <c r="AH2647" s="11">
        <v>42675</v>
      </c>
      <c r="AI2647" s="11">
        <v>42855</v>
      </c>
      <c r="AJ2647" s="13">
        <v>20348783</v>
      </c>
      <c r="AK2647" s="13">
        <v>5087196</v>
      </c>
      <c r="AL2647" s="11">
        <v>42856</v>
      </c>
      <c r="AM2647" s="11">
        <v>42916</v>
      </c>
      <c r="AN2647" s="12">
        <v>108540202</v>
      </c>
      <c r="AO2647" s="12">
        <v>27135050</v>
      </c>
      <c r="AP2647" s="11">
        <v>42917</v>
      </c>
      <c r="AQ2647" s="11">
        <v>42947</v>
      </c>
      <c r="AR2647" s="12">
        <v>81427567</v>
      </c>
      <c r="AS2647" s="12">
        <v>20356892</v>
      </c>
      <c r="AT2647" s="11">
        <v>42948</v>
      </c>
      <c r="AU2647" s="11">
        <v>43008</v>
      </c>
      <c r="AV2647" s="12">
        <v>141373671</v>
      </c>
      <c r="AW2647" s="12">
        <v>35343418</v>
      </c>
      <c r="AX2647" s="11">
        <v>43009</v>
      </c>
      <c r="AY2647" s="11">
        <v>43039</v>
      </c>
      <c r="AZ2647" s="12">
        <v>13236104</v>
      </c>
      <c r="BA2647" s="12">
        <v>3309026</v>
      </c>
      <c r="BB2647" s="11">
        <v>43040</v>
      </c>
      <c r="BC2647" s="11">
        <v>43069</v>
      </c>
      <c r="BD2647" s="12">
        <v>9484236</v>
      </c>
      <c r="BE2647" s="12">
        <v>2371059</v>
      </c>
      <c r="BF2647" s="11">
        <v>43070</v>
      </c>
      <c r="BG2647" s="11">
        <v>43131</v>
      </c>
      <c r="BH2647" s="12">
        <v>62881174</v>
      </c>
      <c r="BI2647" s="12">
        <v>15720294</v>
      </c>
      <c r="BJ2647" s="11">
        <v>42675</v>
      </c>
      <c r="BK2647" s="11">
        <v>43131</v>
      </c>
      <c r="BL2647" s="12">
        <v>442732498</v>
      </c>
      <c r="BM2647" s="12">
        <v>677065</v>
      </c>
      <c r="BN2647" s="9"/>
      <c r="BO2647" s="9"/>
      <c r="BP2647" s="9"/>
      <c r="BQ2647" s="9"/>
      <c r="BT2647" s="9"/>
      <c r="BU2647" s="9"/>
      <c r="BX2647" s="9"/>
      <c r="BY2647" s="9"/>
      <c r="CB2647" s="9"/>
      <c r="CC2647" s="9"/>
      <c r="CF2647" s="9"/>
      <c r="CG2647" s="9"/>
      <c r="CJ2647" s="9"/>
      <c r="CK2647" s="9"/>
      <c r="CN2647" s="9"/>
      <c r="CO2647" s="9"/>
      <c r="CR2647" s="9"/>
      <c r="CS2647" s="9"/>
      <c r="CV2647" s="9"/>
      <c r="CW2647" s="9"/>
      <c r="CX2647" s="9"/>
      <c r="CY2647" s="9"/>
      <c r="CZ2647" s="9"/>
      <c r="DA2647" s="9"/>
      <c r="DB2647" s="9"/>
      <c r="DC2647" s="9"/>
      <c r="DD2647" s="9"/>
      <c r="DE2647" s="9"/>
      <c r="DF2647" s="9"/>
      <c r="DG2647" s="9"/>
      <c r="DH2647" s="9"/>
      <c r="DI2647" s="9"/>
      <c r="DJ2647" s="9"/>
      <c r="DK2647" s="9"/>
      <c r="DL2647" s="9"/>
      <c r="DM2647" s="9"/>
      <c r="DN2647" s="9"/>
      <c r="DO2647" s="9"/>
      <c r="DP2647" s="9"/>
      <c r="DQ2647" s="9"/>
      <c r="DR2647" s="9"/>
      <c r="DS2647" s="9"/>
      <c r="DT2647" s="9"/>
      <c r="DU2647" s="9"/>
      <c r="DV2647" s="9"/>
      <c r="DW2647" s="9"/>
      <c r="DX2647" s="9"/>
      <c r="DY2647" s="9"/>
      <c r="DZ2647" s="54">
        <v>442732498</v>
      </c>
      <c r="EA2647" s="55">
        <v>110000000</v>
      </c>
    </row>
    <row r="2648" spans="1:131" ht="38.25" customHeight="1" x14ac:dyDescent="0.25">
      <c r="A2648" s="9">
        <v>1844</v>
      </c>
      <c r="B2648" s="10" t="s">
        <v>5335</v>
      </c>
      <c r="C2648" s="9" t="s">
        <v>5336</v>
      </c>
      <c r="E2648" s="9" t="s">
        <v>6265</v>
      </c>
      <c r="F2648" s="9" t="s">
        <v>6264</v>
      </c>
      <c r="H2648" s="9" t="s">
        <v>202</v>
      </c>
      <c r="I2648" s="9" t="s">
        <v>5134</v>
      </c>
      <c r="J2648" s="129">
        <v>43146</v>
      </c>
      <c r="K2648" s="129">
        <v>42899</v>
      </c>
      <c r="L2648" s="129">
        <v>43174</v>
      </c>
      <c r="M2648" s="9" t="s">
        <v>20</v>
      </c>
      <c r="O2648" s="9">
        <v>31</v>
      </c>
      <c r="Q2648" s="9" t="s">
        <v>54</v>
      </c>
      <c r="S2648" s="13">
        <v>5835421</v>
      </c>
      <c r="T2648" s="13">
        <v>5835421</v>
      </c>
      <c r="U2648" s="13">
        <v>1200000</v>
      </c>
      <c r="V2648" s="13">
        <v>3100000</v>
      </c>
      <c r="AF2648" s="51">
        <v>3100000</v>
      </c>
      <c r="AH2648" s="11">
        <v>43187</v>
      </c>
      <c r="AI2648" s="11">
        <v>43358</v>
      </c>
      <c r="AJ2648" s="13">
        <v>3677462</v>
      </c>
      <c r="AK2648" s="13">
        <v>874250</v>
      </c>
      <c r="AL2648" s="11">
        <v>42899</v>
      </c>
      <c r="AM2648" s="11">
        <v>43358</v>
      </c>
      <c r="AN2648" s="12">
        <v>1035411</v>
      </c>
      <c r="AO2648" s="12">
        <v>258853</v>
      </c>
      <c r="AP2648" s="9"/>
      <c r="AQ2648" s="9"/>
      <c r="AR2648" s="12"/>
      <c r="AS2648" s="12"/>
      <c r="AT2648" s="9"/>
      <c r="AU2648" s="9"/>
      <c r="AV2648" s="12"/>
      <c r="AW2648" s="12"/>
      <c r="AX2648" s="9"/>
      <c r="AY2648" s="9"/>
      <c r="AZ2648" s="12"/>
      <c r="BA2648" s="12"/>
      <c r="BB2648" s="9"/>
      <c r="BC2648" s="9"/>
      <c r="BD2648" s="9"/>
      <c r="BE2648" s="9"/>
      <c r="BF2648" s="9"/>
      <c r="BG2648" s="9"/>
      <c r="BH2648" s="9"/>
      <c r="BI2648" s="9"/>
      <c r="BJ2648" s="9"/>
      <c r="BK2648" s="9"/>
      <c r="BL2648" s="9"/>
      <c r="BM2648" s="9"/>
      <c r="BN2648" s="9"/>
      <c r="BO2648" s="9"/>
      <c r="BP2648" s="9"/>
      <c r="BQ2648" s="9"/>
      <c r="BT2648" s="9"/>
      <c r="BU2648" s="9"/>
      <c r="BX2648" s="9"/>
      <c r="BY2648" s="9"/>
      <c r="CB2648" s="9"/>
      <c r="CC2648" s="9"/>
      <c r="CF2648" s="9"/>
      <c r="CG2648" s="9"/>
      <c r="CJ2648" s="9"/>
      <c r="CK2648" s="9"/>
      <c r="CN2648" s="9"/>
      <c r="CO2648" s="9"/>
      <c r="CR2648" s="9"/>
      <c r="CS2648" s="9"/>
      <c r="CV2648" s="9"/>
      <c r="CW2648" s="9"/>
      <c r="CX2648" s="9"/>
      <c r="CY2648" s="9"/>
      <c r="CZ2648" s="9"/>
      <c r="DA2648" s="9"/>
      <c r="DB2648" s="9"/>
      <c r="DC2648" s="9"/>
      <c r="DD2648" s="9"/>
      <c r="DE2648" s="9"/>
      <c r="DF2648" s="9"/>
      <c r="DG2648" s="9"/>
      <c r="DH2648" s="9"/>
      <c r="DI2648" s="9"/>
      <c r="DJ2648" s="9"/>
      <c r="DK2648" s="9"/>
      <c r="DL2648" s="9"/>
      <c r="DM2648" s="9"/>
      <c r="DN2648" s="9"/>
      <c r="DO2648" s="9"/>
      <c r="DP2648" s="9"/>
      <c r="DQ2648" s="9"/>
      <c r="DR2648" s="9"/>
      <c r="DS2648" s="9"/>
      <c r="DT2648" s="9"/>
      <c r="DU2648" s="9"/>
      <c r="DV2648" s="9"/>
      <c r="DW2648" s="9"/>
      <c r="DX2648" s="9"/>
      <c r="DY2648" s="9"/>
    </row>
    <row r="2649" spans="1:131" ht="38.25" customHeight="1" x14ac:dyDescent="0.25">
      <c r="A2649" s="9">
        <v>1844</v>
      </c>
      <c r="B2649" s="10" t="s">
        <v>5335</v>
      </c>
      <c r="C2649" s="9" t="s">
        <v>5336</v>
      </c>
      <c r="E2649" s="9" t="s">
        <v>6265</v>
      </c>
      <c r="F2649" s="9" t="s">
        <v>6264</v>
      </c>
      <c r="U2649" s="13">
        <v>258855</v>
      </c>
      <c r="AH2649" s="9"/>
      <c r="AI2649" s="9"/>
      <c r="AL2649" s="9"/>
      <c r="AM2649" s="9"/>
      <c r="AN2649" s="12"/>
      <c r="AO2649" s="12"/>
      <c r="AP2649" s="9"/>
      <c r="AQ2649" s="9"/>
      <c r="AR2649" s="12"/>
      <c r="AS2649" s="12"/>
      <c r="AT2649" s="9"/>
      <c r="AU2649" s="9"/>
      <c r="AV2649" s="12"/>
      <c r="AW2649" s="12"/>
      <c r="AX2649" s="9"/>
      <c r="AY2649" s="9"/>
      <c r="AZ2649" s="12"/>
      <c r="BA2649" s="12"/>
      <c r="BB2649" s="9"/>
      <c r="BC2649" s="9"/>
      <c r="BD2649" s="9"/>
      <c r="BE2649" s="9"/>
      <c r="BF2649" s="9"/>
      <c r="BG2649" s="9"/>
      <c r="BH2649" s="9"/>
      <c r="BI2649" s="9"/>
      <c r="BJ2649" s="9"/>
      <c r="BK2649" s="9"/>
      <c r="BL2649" s="9"/>
      <c r="BM2649" s="9"/>
      <c r="BN2649" s="9"/>
      <c r="BO2649" s="9"/>
      <c r="BP2649" s="9"/>
      <c r="BQ2649" s="9"/>
      <c r="BT2649" s="9"/>
      <c r="BU2649" s="9"/>
      <c r="BX2649" s="9"/>
      <c r="BY2649" s="9"/>
      <c r="CB2649" s="9"/>
      <c r="CC2649" s="9"/>
      <c r="CF2649" s="9"/>
      <c r="CG2649" s="9"/>
      <c r="CJ2649" s="9"/>
      <c r="CK2649" s="9"/>
      <c r="CN2649" s="9"/>
      <c r="CO2649" s="9"/>
      <c r="CR2649" s="9"/>
      <c r="CS2649" s="9"/>
      <c r="CV2649" s="9"/>
      <c r="CW2649" s="9"/>
      <c r="CX2649" s="9"/>
      <c r="CY2649" s="9"/>
      <c r="CZ2649" s="9"/>
      <c r="DA2649" s="9"/>
      <c r="DB2649" s="9"/>
      <c r="DC2649" s="9"/>
      <c r="DD2649" s="9"/>
      <c r="DE2649" s="9"/>
      <c r="DF2649" s="9"/>
      <c r="DG2649" s="9"/>
      <c r="DH2649" s="9"/>
      <c r="DI2649" s="9"/>
      <c r="DJ2649" s="9"/>
      <c r="DK2649" s="9"/>
      <c r="DL2649" s="9"/>
      <c r="DM2649" s="9"/>
      <c r="DN2649" s="9"/>
      <c r="DO2649" s="9"/>
      <c r="DP2649" s="9"/>
      <c r="DQ2649" s="9"/>
      <c r="DR2649" s="9"/>
      <c r="DS2649" s="9"/>
      <c r="DT2649" s="9"/>
      <c r="DU2649" s="9"/>
      <c r="DV2649" s="9"/>
      <c r="DW2649" s="9"/>
      <c r="DX2649" s="9"/>
      <c r="DY2649" s="9"/>
    </row>
    <row r="2650" spans="1:131" s="18" customFormat="1" ht="38.25" customHeight="1" x14ac:dyDescent="0.25">
      <c r="A2650" s="18">
        <v>1844</v>
      </c>
      <c r="B2650" s="17" t="s">
        <v>5335</v>
      </c>
      <c r="C2650" s="18" t="s">
        <v>5336</v>
      </c>
      <c r="D2650" s="19">
        <v>43194</v>
      </c>
      <c r="G2650" s="19"/>
      <c r="J2650" s="130"/>
      <c r="K2650" s="130"/>
      <c r="L2650" s="130">
        <v>43358</v>
      </c>
      <c r="R2650" s="20"/>
      <c r="S2650" s="20"/>
      <c r="T2650" s="20"/>
      <c r="U2650" s="20"/>
      <c r="V2650" s="20"/>
      <c r="W2650" s="20"/>
      <c r="X2650" s="20"/>
      <c r="Y2650" s="20"/>
      <c r="Z2650" s="20"/>
      <c r="AA2650" s="20"/>
      <c r="AB2650" s="20"/>
      <c r="AC2650" s="20"/>
      <c r="AD2650" s="20"/>
      <c r="AE2650" s="20"/>
      <c r="AF2650" s="80"/>
      <c r="AG2650" s="46"/>
      <c r="AJ2650" s="13"/>
      <c r="AK2650" s="13"/>
      <c r="AN2650" s="96"/>
      <c r="AO2650" s="96"/>
      <c r="AR2650" s="96"/>
      <c r="AS2650" s="96"/>
      <c r="AV2650" s="96"/>
      <c r="AW2650" s="96"/>
      <c r="AZ2650" s="96"/>
      <c r="BA2650" s="96"/>
      <c r="CP2650" s="19"/>
      <c r="CQ2650" s="19"/>
      <c r="CT2650" s="19"/>
      <c r="CU2650" s="19"/>
      <c r="DZ2650" s="54"/>
      <c r="EA2650" s="55"/>
    </row>
    <row r="2651" spans="1:131" s="18" customFormat="1" ht="38.25" customHeight="1" x14ac:dyDescent="0.25">
      <c r="A2651" s="18">
        <v>1844</v>
      </c>
      <c r="B2651" s="17" t="s">
        <v>5335</v>
      </c>
      <c r="C2651" s="18" t="s">
        <v>6288</v>
      </c>
      <c r="D2651" s="19">
        <v>43194</v>
      </c>
      <c r="G2651" s="19"/>
      <c r="J2651" s="130"/>
      <c r="K2651" s="130"/>
      <c r="L2651" s="130"/>
      <c r="R2651" s="20"/>
      <c r="S2651" s="20"/>
      <c r="T2651" s="20"/>
      <c r="U2651" s="20"/>
      <c r="V2651" s="20"/>
      <c r="W2651" s="20"/>
      <c r="X2651" s="20"/>
      <c r="Y2651" s="20"/>
      <c r="Z2651" s="20"/>
      <c r="AA2651" s="20"/>
      <c r="AB2651" s="20"/>
      <c r="AC2651" s="20"/>
      <c r="AD2651" s="20"/>
      <c r="AE2651" s="20"/>
      <c r="AF2651" s="80"/>
      <c r="AG2651" s="46"/>
      <c r="AJ2651" s="13"/>
      <c r="AK2651" s="13"/>
      <c r="AN2651" s="96"/>
      <c r="AO2651" s="96"/>
      <c r="AR2651" s="96"/>
      <c r="AS2651" s="96"/>
      <c r="AV2651" s="96"/>
      <c r="AW2651" s="96"/>
      <c r="AZ2651" s="96"/>
      <c r="BA2651" s="96"/>
      <c r="CP2651" s="19"/>
      <c r="CQ2651" s="19"/>
      <c r="CT2651" s="19"/>
      <c r="CU2651" s="19"/>
      <c r="DZ2651" s="54"/>
      <c r="EA2651" s="55"/>
    </row>
    <row r="2652" spans="1:131" s="18" customFormat="1" ht="38.25" customHeight="1" x14ac:dyDescent="0.25">
      <c r="A2652" s="18">
        <v>1844</v>
      </c>
      <c r="B2652" s="17" t="s">
        <v>5335</v>
      </c>
      <c r="C2652" s="18" t="s">
        <v>6288</v>
      </c>
      <c r="D2652" s="19">
        <v>43416</v>
      </c>
      <c r="G2652" s="19"/>
      <c r="J2652" s="130"/>
      <c r="K2652" s="130"/>
      <c r="L2652" s="130"/>
      <c r="R2652" s="20"/>
      <c r="S2652" s="20">
        <v>4532411</v>
      </c>
      <c r="T2652" s="20">
        <v>4532411</v>
      </c>
      <c r="U2652" s="20">
        <v>874250</v>
      </c>
      <c r="V2652" s="20">
        <v>2422750</v>
      </c>
      <c r="W2652" s="20"/>
      <c r="X2652" s="20"/>
      <c r="Y2652" s="20"/>
      <c r="Z2652" s="20"/>
      <c r="AA2652" s="20"/>
      <c r="AB2652" s="20"/>
      <c r="AC2652" s="20"/>
      <c r="AD2652" s="20"/>
      <c r="AE2652" s="20"/>
      <c r="AF2652" s="51">
        <v>2422750</v>
      </c>
      <c r="AG2652" s="46"/>
      <c r="AJ2652" s="13"/>
      <c r="AK2652" s="13"/>
      <c r="AN2652" s="96"/>
      <c r="AO2652" s="96"/>
      <c r="AR2652" s="96"/>
      <c r="AS2652" s="96"/>
      <c r="AV2652" s="96"/>
      <c r="AW2652" s="96"/>
      <c r="AZ2652" s="96"/>
      <c r="BA2652" s="96"/>
      <c r="CP2652" s="19"/>
      <c r="CQ2652" s="19"/>
      <c r="CT2652" s="19"/>
      <c r="CU2652" s="19"/>
      <c r="DZ2652" s="54"/>
      <c r="EA2652" s="55"/>
    </row>
    <row r="2653" spans="1:131" s="18" customFormat="1" ht="38.25" customHeight="1" x14ac:dyDescent="0.25">
      <c r="A2653" s="18">
        <v>1844</v>
      </c>
      <c r="B2653" s="17" t="s">
        <v>5335</v>
      </c>
      <c r="C2653" s="18" t="s">
        <v>7660</v>
      </c>
      <c r="D2653" s="19">
        <v>43663</v>
      </c>
      <c r="G2653" s="19"/>
      <c r="J2653" s="130"/>
      <c r="K2653" s="130"/>
      <c r="L2653" s="130"/>
      <c r="R2653" s="20"/>
      <c r="S2653" s="20"/>
      <c r="T2653" s="20"/>
      <c r="U2653" s="20"/>
      <c r="V2653" s="20"/>
      <c r="W2653" s="20"/>
      <c r="X2653" s="20"/>
      <c r="Y2653" s="20"/>
      <c r="Z2653" s="20"/>
      <c r="AA2653" s="20"/>
      <c r="AB2653" s="20"/>
      <c r="AC2653" s="20"/>
      <c r="AD2653" s="20"/>
      <c r="AE2653" s="20"/>
      <c r="AF2653" s="51"/>
      <c r="AG2653" s="46"/>
      <c r="AJ2653" s="13"/>
      <c r="AK2653" s="13"/>
      <c r="AN2653" s="96"/>
      <c r="AO2653" s="96"/>
      <c r="AR2653" s="96"/>
      <c r="AS2653" s="96"/>
      <c r="AV2653" s="96"/>
      <c r="AW2653" s="96"/>
      <c r="AZ2653" s="96"/>
      <c r="BA2653" s="96"/>
      <c r="CP2653" s="19"/>
      <c r="CQ2653" s="19"/>
      <c r="CT2653" s="19"/>
      <c r="CU2653" s="19"/>
      <c r="DZ2653" s="54"/>
      <c r="EA2653" s="55"/>
    </row>
    <row r="2654" spans="1:131" ht="39" customHeight="1" x14ac:dyDescent="0.25">
      <c r="A2654" s="9">
        <v>1845</v>
      </c>
      <c r="B2654" s="10" t="s">
        <v>5337</v>
      </c>
      <c r="C2654" s="9" t="s">
        <v>5338</v>
      </c>
      <c r="E2654" s="9" t="s">
        <v>6265</v>
      </c>
      <c r="F2654" s="9" t="s">
        <v>6264</v>
      </c>
      <c r="H2654" s="9" t="s">
        <v>202</v>
      </c>
      <c r="I2654" s="9" t="s">
        <v>5134</v>
      </c>
      <c r="J2654" s="129">
        <v>43143</v>
      </c>
      <c r="K2654" s="129">
        <v>42899</v>
      </c>
      <c r="L2654" s="129">
        <v>43174</v>
      </c>
      <c r="M2654" s="9" t="s">
        <v>20</v>
      </c>
      <c r="O2654" s="9">
        <v>28</v>
      </c>
      <c r="Q2654" s="9" t="s">
        <v>54</v>
      </c>
      <c r="S2654" s="13">
        <v>8069024</v>
      </c>
      <c r="T2654" s="13">
        <v>8069024</v>
      </c>
      <c r="U2654" s="13">
        <v>1767425</v>
      </c>
      <c r="V2654" s="13">
        <v>4802275</v>
      </c>
      <c r="AF2654" s="51">
        <f t="shared" si="35"/>
        <v>4802275</v>
      </c>
      <c r="AH2654" s="11">
        <v>42917</v>
      </c>
      <c r="AI2654" s="11">
        <v>43358</v>
      </c>
      <c r="AJ2654" s="13">
        <v>9655203</v>
      </c>
      <c r="AK2654" s="13">
        <v>2399750</v>
      </c>
      <c r="AL2654" s="11">
        <v>42899</v>
      </c>
      <c r="AM2654" s="11">
        <v>43358</v>
      </c>
      <c r="AN2654" s="12">
        <v>999324</v>
      </c>
      <c r="AO2654" s="12">
        <v>249831</v>
      </c>
      <c r="AP2654" s="9"/>
      <c r="AQ2654" s="9"/>
      <c r="AR2654" s="12"/>
      <c r="AS2654" s="12"/>
      <c r="AT2654" s="9"/>
      <c r="AU2654" s="9"/>
      <c r="AV2654" s="12"/>
      <c r="AW2654" s="12"/>
      <c r="AX2654" s="9"/>
      <c r="AY2654" s="9"/>
      <c r="AZ2654" s="12"/>
      <c r="BA2654" s="12"/>
      <c r="BB2654" s="9"/>
      <c r="BC2654" s="9"/>
      <c r="BD2654" s="9"/>
      <c r="BE2654" s="9"/>
      <c r="BF2654" s="9"/>
      <c r="BG2654" s="9"/>
      <c r="BH2654" s="9"/>
      <c r="BI2654" s="9"/>
      <c r="BJ2654" s="9"/>
      <c r="BK2654" s="9"/>
      <c r="BL2654" s="9"/>
      <c r="BM2654" s="9"/>
      <c r="BN2654" s="9"/>
      <c r="BO2654" s="9"/>
      <c r="BP2654" s="9"/>
      <c r="BQ2654" s="9"/>
      <c r="BT2654" s="9"/>
      <c r="BU2654" s="9"/>
      <c r="BX2654" s="9"/>
      <c r="BY2654" s="9"/>
      <c r="CB2654" s="9"/>
      <c r="CC2654" s="9"/>
      <c r="CF2654" s="9"/>
      <c r="CG2654" s="9"/>
      <c r="CJ2654" s="9"/>
      <c r="CK2654" s="9"/>
      <c r="CN2654" s="9"/>
      <c r="CO2654" s="9"/>
      <c r="CR2654" s="9"/>
      <c r="CS2654" s="9"/>
      <c r="CV2654" s="9"/>
      <c r="CW2654" s="9"/>
      <c r="CX2654" s="9"/>
      <c r="CY2654" s="9"/>
      <c r="CZ2654" s="9"/>
      <c r="DA2654" s="9"/>
      <c r="DB2654" s="9"/>
      <c r="DC2654" s="9"/>
      <c r="DD2654" s="9"/>
      <c r="DE2654" s="9"/>
      <c r="DF2654" s="9"/>
      <c r="DG2654" s="9"/>
      <c r="DH2654" s="9"/>
      <c r="DI2654" s="9"/>
      <c r="DJ2654" s="9"/>
      <c r="DK2654" s="9"/>
      <c r="DL2654" s="9"/>
      <c r="DM2654" s="9"/>
      <c r="DN2654" s="9"/>
      <c r="DO2654" s="9"/>
      <c r="DP2654" s="9"/>
      <c r="DQ2654" s="9"/>
      <c r="DR2654" s="9"/>
      <c r="DS2654" s="9"/>
      <c r="DT2654" s="9"/>
      <c r="DU2654" s="9"/>
      <c r="DV2654" s="9"/>
      <c r="DW2654" s="9"/>
      <c r="DX2654" s="9"/>
      <c r="DY2654" s="9"/>
    </row>
    <row r="2655" spans="1:131" ht="39" customHeight="1" x14ac:dyDescent="0.25">
      <c r="A2655" s="9">
        <v>1845</v>
      </c>
      <c r="B2655" s="10" t="s">
        <v>5337</v>
      </c>
      <c r="C2655" s="9" t="s">
        <v>5338</v>
      </c>
      <c r="E2655" s="9" t="s">
        <v>6265</v>
      </c>
      <c r="F2655" s="9" t="s">
        <v>6264</v>
      </c>
      <c r="U2655" s="13">
        <v>249831</v>
      </c>
      <c r="AH2655" s="9"/>
      <c r="AI2655" s="9"/>
      <c r="AL2655" s="9"/>
      <c r="AM2655" s="9"/>
      <c r="AN2655" s="12"/>
      <c r="AO2655" s="12"/>
      <c r="AP2655" s="9"/>
      <c r="AQ2655" s="9"/>
      <c r="AR2655" s="12"/>
      <c r="AS2655" s="12"/>
      <c r="AT2655" s="9"/>
      <c r="AU2655" s="9"/>
      <c r="AV2655" s="12"/>
      <c r="AW2655" s="12"/>
      <c r="AX2655" s="9"/>
      <c r="AY2655" s="9"/>
      <c r="AZ2655" s="12"/>
      <c r="BA2655" s="12"/>
      <c r="BB2655" s="9"/>
      <c r="BC2655" s="9"/>
      <c r="BD2655" s="9"/>
      <c r="BE2655" s="9"/>
      <c r="BF2655" s="9"/>
      <c r="BG2655" s="9"/>
      <c r="BH2655" s="9"/>
      <c r="BI2655" s="9"/>
      <c r="BJ2655" s="9"/>
      <c r="BK2655" s="9"/>
      <c r="BL2655" s="9"/>
      <c r="BM2655" s="9"/>
      <c r="BN2655" s="9"/>
      <c r="BO2655" s="9"/>
      <c r="BP2655" s="9"/>
      <c r="BQ2655" s="9"/>
      <c r="BT2655" s="9"/>
      <c r="BU2655" s="9"/>
      <c r="BX2655" s="9"/>
      <c r="BY2655" s="9"/>
      <c r="CB2655" s="9"/>
      <c r="CC2655" s="9"/>
      <c r="CF2655" s="9"/>
      <c r="CG2655" s="9"/>
      <c r="CJ2655" s="9"/>
      <c r="CK2655" s="9"/>
      <c r="CN2655" s="9"/>
      <c r="CO2655" s="9"/>
      <c r="CR2655" s="9"/>
      <c r="CS2655" s="9"/>
      <c r="CV2655" s="9"/>
      <c r="CW2655" s="9"/>
      <c r="CX2655" s="9"/>
      <c r="CY2655" s="9"/>
      <c r="CZ2655" s="9"/>
      <c r="DA2655" s="9"/>
      <c r="DB2655" s="9"/>
      <c r="DC2655" s="9"/>
      <c r="DD2655" s="9"/>
      <c r="DE2655" s="9"/>
      <c r="DF2655" s="9"/>
      <c r="DG2655" s="9"/>
      <c r="DH2655" s="9"/>
      <c r="DI2655" s="9"/>
      <c r="DJ2655" s="9"/>
      <c r="DK2655" s="9"/>
      <c r="DL2655" s="9"/>
      <c r="DM2655" s="9"/>
      <c r="DN2655" s="9"/>
      <c r="DO2655" s="9"/>
      <c r="DP2655" s="9"/>
      <c r="DQ2655" s="9"/>
      <c r="DR2655" s="9"/>
      <c r="DS2655" s="9"/>
      <c r="DT2655" s="9"/>
      <c r="DU2655" s="9"/>
      <c r="DV2655" s="9"/>
      <c r="DW2655" s="9"/>
      <c r="DX2655" s="9"/>
      <c r="DY2655" s="9"/>
    </row>
    <row r="2656" spans="1:131" s="18" customFormat="1" ht="39" customHeight="1" x14ac:dyDescent="0.25">
      <c r="A2656" s="18">
        <v>1845</v>
      </c>
      <c r="B2656" s="17" t="s">
        <v>5337</v>
      </c>
      <c r="C2656" s="18" t="s">
        <v>5338</v>
      </c>
      <c r="D2656" s="19">
        <v>43194</v>
      </c>
      <c r="G2656" s="19"/>
      <c r="J2656" s="130"/>
      <c r="K2656" s="130"/>
      <c r="L2656" s="130">
        <v>43358</v>
      </c>
      <c r="R2656" s="20"/>
      <c r="S2656" s="20"/>
      <c r="T2656" s="20"/>
      <c r="U2656" s="20"/>
      <c r="V2656" s="20"/>
      <c r="W2656" s="20"/>
      <c r="X2656" s="20"/>
      <c r="Y2656" s="20"/>
      <c r="Z2656" s="20"/>
      <c r="AA2656" s="20"/>
      <c r="AB2656" s="20"/>
      <c r="AC2656" s="20"/>
      <c r="AD2656" s="20"/>
      <c r="AE2656" s="20"/>
      <c r="AF2656" s="80"/>
      <c r="AG2656" s="46"/>
      <c r="AJ2656" s="13"/>
      <c r="AK2656" s="13"/>
      <c r="AN2656" s="96"/>
      <c r="AO2656" s="96"/>
      <c r="AR2656" s="96"/>
      <c r="AS2656" s="96"/>
      <c r="AV2656" s="96"/>
      <c r="AW2656" s="96"/>
      <c r="AZ2656" s="96"/>
      <c r="BA2656" s="96"/>
      <c r="CP2656" s="19"/>
      <c r="CQ2656" s="19"/>
      <c r="CT2656" s="19"/>
      <c r="CU2656" s="19"/>
      <c r="DZ2656" s="54"/>
      <c r="EA2656" s="55"/>
    </row>
    <row r="2657" spans="1:131" s="18" customFormat="1" ht="39" customHeight="1" x14ac:dyDescent="0.25">
      <c r="A2657" s="18">
        <v>1845</v>
      </c>
      <c r="B2657" s="17" t="s">
        <v>5337</v>
      </c>
      <c r="C2657" s="18" t="s">
        <v>5338</v>
      </c>
      <c r="D2657" s="19">
        <v>43426</v>
      </c>
      <c r="G2657" s="19"/>
      <c r="J2657" s="130"/>
      <c r="K2657" s="130"/>
      <c r="L2657" s="130"/>
      <c r="R2657" s="20"/>
      <c r="S2657" s="20">
        <v>10598324</v>
      </c>
      <c r="T2657" s="20">
        <v>10598324</v>
      </c>
      <c r="U2657" s="20">
        <v>2649581</v>
      </c>
      <c r="V2657" s="20">
        <v>4224250</v>
      </c>
      <c r="W2657" s="20"/>
      <c r="X2657" s="20"/>
      <c r="Y2657" s="20"/>
      <c r="Z2657" s="20"/>
      <c r="AA2657" s="20"/>
      <c r="AB2657" s="20"/>
      <c r="AC2657" s="20"/>
      <c r="AD2657" s="20"/>
      <c r="AE2657" s="20"/>
      <c r="AF2657" s="20">
        <v>4224250</v>
      </c>
      <c r="AG2657" s="46"/>
      <c r="AJ2657" s="13"/>
      <c r="AK2657" s="13"/>
      <c r="AN2657" s="96"/>
      <c r="AO2657" s="96"/>
      <c r="AR2657" s="96"/>
      <c r="AS2657" s="96"/>
      <c r="AV2657" s="96"/>
      <c r="AW2657" s="96"/>
      <c r="AZ2657" s="96"/>
      <c r="BA2657" s="96"/>
      <c r="CP2657" s="19"/>
      <c r="CQ2657" s="19"/>
      <c r="CT2657" s="19"/>
      <c r="CU2657" s="19"/>
      <c r="DZ2657" s="54"/>
      <c r="EA2657" s="55"/>
    </row>
    <row r="2658" spans="1:131" ht="19.5" customHeight="1" x14ac:dyDescent="0.25">
      <c r="A2658" s="9">
        <v>1846</v>
      </c>
      <c r="B2658" s="10" t="s">
        <v>5339</v>
      </c>
      <c r="C2658" s="9" t="s">
        <v>5377</v>
      </c>
      <c r="E2658" s="9" t="s">
        <v>148</v>
      </c>
      <c r="F2658" s="9" t="s">
        <v>5340</v>
      </c>
      <c r="H2658" s="9" t="s">
        <v>202</v>
      </c>
      <c r="I2658" s="9" t="s">
        <v>97</v>
      </c>
      <c r="J2658" s="129">
        <v>43010</v>
      </c>
      <c r="K2658" s="129">
        <v>42919</v>
      </c>
      <c r="L2658" s="129">
        <v>43373</v>
      </c>
      <c r="M2658" s="9" t="s">
        <v>20</v>
      </c>
      <c r="O2658" s="9">
        <v>30</v>
      </c>
      <c r="Q2658" s="9" t="s">
        <v>54</v>
      </c>
      <c r="R2658" s="13">
        <v>20000000</v>
      </c>
      <c r="S2658" s="13">
        <v>17610000</v>
      </c>
      <c r="T2658" s="13">
        <v>17610000</v>
      </c>
      <c r="U2658" s="13">
        <v>4402500</v>
      </c>
      <c r="AF2658" s="51">
        <f t="shared" si="35"/>
        <v>0</v>
      </c>
      <c r="AG2658" s="45">
        <v>9975000</v>
      </c>
      <c r="AH2658" s="9"/>
      <c r="AI2658" s="9"/>
      <c r="AJ2658" s="12"/>
      <c r="AK2658" s="12"/>
      <c r="AL2658" s="9"/>
      <c r="AM2658" s="9"/>
      <c r="AN2658" s="12"/>
      <c r="AO2658" s="12"/>
      <c r="AP2658" s="9"/>
      <c r="AQ2658" s="9"/>
      <c r="AR2658" s="12"/>
      <c r="AS2658" s="12"/>
      <c r="AT2658" s="9"/>
      <c r="AU2658" s="9"/>
      <c r="AV2658" s="12"/>
      <c r="AW2658" s="12"/>
      <c r="AX2658" s="9"/>
      <c r="AY2658" s="9"/>
      <c r="AZ2658" s="12"/>
      <c r="BA2658" s="12"/>
      <c r="BB2658" s="9"/>
      <c r="BC2658" s="9"/>
      <c r="BD2658" s="9"/>
      <c r="BE2658" s="9"/>
      <c r="BF2658" s="9"/>
      <c r="BG2658" s="9"/>
      <c r="BH2658" s="9"/>
      <c r="BI2658" s="9"/>
      <c r="BJ2658" s="9"/>
      <c r="BK2658" s="9"/>
      <c r="BL2658" s="9"/>
      <c r="BM2658" s="9"/>
      <c r="BN2658" s="9"/>
      <c r="BO2658" s="9"/>
      <c r="BP2658" s="9"/>
      <c r="BQ2658" s="9"/>
      <c r="BT2658" s="9"/>
      <c r="BU2658" s="9"/>
      <c r="BX2658" s="9"/>
      <c r="BY2658" s="9"/>
      <c r="CB2658" s="9"/>
      <c r="CC2658" s="9"/>
      <c r="CF2658" s="9"/>
      <c r="CG2658" s="9"/>
      <c r="CJ2658" s="9"/>
      <c r="CK2658" s="9"/>
      <c r="CN2658" s="9"/>
      <c r="CO2658" s="9"/>
      <c r="CR2658" s="9"/>
      <c r="CS2658" s="9"/>
      <c r="CV2658" s="9"/>
      <c r="CW2658" s="9"/>
      <c r="CX2658" s="9"/>
      <c r="CY2658" s="9"/>
      <c r="CZ2658" s="9"/>
      <c r="DA2658" s="9"/>
      <c r="DB2658" s="9"/>
      <c r="DC2658" s="9"/>
      <c r="DD2658" s="9"/>
      <c r="DE2658" s="9"/>
      <c r="DF2658" s="9"/>
      <c r="DG2658" s="9"/>
      <c r="DH2658" s="9"/>
      <c r="DI2658" s="9"/>
      <c r="DJ2658" s="9"/>
      <c r="DK2658" s="9"/>
      <c r="DL2658" s="9"/>
      <c r="DM2658" s="9"/>
      <c r="DN2658" s="9"/>
      <c r="DO2658" s="9"/>
      <c r="DP2658" s="9"/>
      <c r="DQ2658" s="9"/>
      <c r="DR2658" s="9"/>
      <c r="DS2658" s="9"/>
      <c r="DT2658" s="9"/>
      <c r="DU2658" s="9"/>
      <c r="DV2658" s="9"/>
      <c r="DW2658" s="9"/>
      <c r="DX2658" s="9"/>
      <c r="DY2658" s="9"/>
    </row>
    <row r="2659" spans="1:131" ht="38.25" customHeight="1" x14ac:dyDescent="0.25">
      <c r="A2659" s="9">
        <v>1847</v>
      </c>
      <c r="B2659" s="10" t="s">
        <v>5341</v>
      </c>
      <c r="C2659" s="9" t="s">
        <v>5343</v>
      </c>
      <c r="E2659" s="9" t="s">
        <v>3053</v>
      </c>
      <c r="F2659" s="9" t="s">
        <v>3054</v>
      </c>
      <c r="H2659" s="9" t="s">
        <v>202</v>
      </c>
      <c r="I2659" s="9" t="s">
        <v>5342</v>
      </c>
      <c r="J2659" s="129">
        <v>42870</v>
      </c>
      <c r="K2659" s="129">
        <v>42870</v>
      </c>
      <c r="L2659" s="129">
        <v>43087</v>
      </c>
      <c r="M2659" s="9" t="s">
        <v>20</v>
      </c>
      <c r="O2659" s="9">
        <v>29</v>
      </c>
      <c r="Q2659" s="9" t="s">
        <v>54</v>
      </c>
      <c r="R2659" s="13">
        <v>12000000</v>
      </c>
      <c r="S2659" s="13">
        <v>12000000</v>
      </c>
      <c r="T2659" s="13">
        <v>12000000</v>
      </c>
      <c r="U2659" s="13">
        <v>3000000</v>
      </c>
      <c r="Z2659" s="13">
        <v>9000000</v>
      </c>
      <c r="AF2659" s="51">
        <f t="shared" si="35"/>
        <v>9000000</v>
      </c>
      <c r="AH2659" s="11">
        <v>42887</v>
      </c>
      <c r="AI2659" s="11">
        <v>42978</v>
      </c>
      <c r="AJ2659" s="13">
        <v>12024000</v>
      </c>
      <c r="AK2659" s="13">
        <v>3000000</v>
      </c>
      <c r="AL2659" s="9"/>
      <c r="AM2659" s="9"/>
      <c r="AN2659" s="12"/>
      <c r="AO2659" s="12"/>
      <c r="AP2659" s="9"/>
      <c r="AQ2659" s="9"/>
      <c r="AR2659" s="12"/>
      <c r="AS2659" s="12"/>
      <c r="AT2659" s="9"/>
      <c r="AU2659" s="9"/>
      <c r="AV2659" s="12"/>
      <c r="AW2659" s="12"/>
      <c r="AX2659" s="9"/>
      <c r="AY2659" s="9"/>
      <c r="AZ2659" s="12"/>
      <c r="BA2659" s="12"/>
      <c r="BB2659" s="9"/>
      <c r="BC2659" s="9"/>
      <c r="BD2659" s="9"/>
      <c r="BE2659" s="9"/>
      <c r="BF2659" s="9"/>
      <c r="BG2659" s="9"/>
      <c r="BH2659" s="9"/>
      <c r="BI2659" s="9"/>
      <c r="BJ2659" s="9"/>
      <c r="BK2659" s="9"/>
      <c r="BL2659" s="9"/>
      <c r="BM2659" s="9"/>
      <c r="BN2659" s="9"/>
      <c r="BO2659" s="9"/>
      <c r="BP2659" s="9"/>
      <c r="BQ2659" s="9"/>
      <c r="BT2659" s="9"/>
      <c r="BU2659" s="9"/>
      <c r="BX2659" s="9"/>
      <c r="BY2659" s="9"/>
      <c r="CB2659" s="9"/>
      <c r="CC2659" s="9"/>
      <c r="CF2659" s="9"/>
      <c r="CG2659" s="9"/>
      <c r="CJ2659" s="9"/>
      <c r="CK2659" s="9"/>
      <c r="CN2659" s="9"/>
      <c r="CO2659" s="9"/>
      <c r="CR2659" s="9"/>
      <c r="CS2659" s="9"/>
      <c r="CV2659" s="9"/>
      <c r="CW2659" s="9"/>
      <c r="CX2659" s="9"/>
      <c r="CY2659" s="9"/>
      <c r="CZ2659" s="9"/>
      <c r="DA2659" s="9"/>
      <c r="DB2659" s="9"/>
      <c r="DC2659" s="9"/>
      <c r="DD2659" s="9"/>
      <c r="DE2659" s="9"/>
      <c r="DF2659" s="9"/>
      <c r="DG2659" s="9"/>
      <c r="DH2659" s="9"/>
      <c r="DI2659" s="9"/>
      <c r="DJ2659" s="9"/>
      <c r="DK2659" s="9"/>
      <c r="DL2659" s="9"/>
      <c r="DM2659" s="9"/>
      <c r="DN2659" s="9"/>
      <c r="DO2659" s="9"/>
      <c r="DP2659" s="9"/>
      <c r="DQ2659" s="9"/>
      <c r="DR2659" s="9"/>
      <c r="DS2659" s="9"/>
      <c r="DT2659" s="9"/>
      <c r="DU2659" s="9"/>
      <c r="DV2659" s="9"/>
      <c r="DW2659" s="9"/>
      <c r="DX2659" s="9"/>
      <c r="DY2659" s="9"/>
    </row>
    <row r="2660" spans="1:131" ht="19.5" customHeight="1" x14ac:dyDescent="0.25">
      <c r="A2660" s="9">
        <v>1848</v>
      </c>
      <c r="B2660" s="9" t="s">
        <v>5344</v>
      </c>
      <c r="C2660" s="9" t="s">
        <v>5345</v>
      </c>
      <c r="D2660" s="9"/>
      <c r="E2660" s="9" t="s">
        <v>2757</v>
      </c>
      <c r="F2660" s="9" t="s">
        <v>5238</v>
      </c>
      <c r="G2660" s="9"/>
      <c r="H2660" s="9" t="s">
        <v>202</v>
      </c>
      <c r="I2660" s="9" t="s">
        <v>5134</v>
      </c>
      <c r="J2660" s="129">
        <v>42887</v>
      </c>
      <c r="K2660" s="129">
        <v>42855</v>
      </c>
      <c r="L2660" s="129">
        <v>43038</v>
      </c>
      <c r="O2660" s="9">
        <v>31</v>
      </c>
      <c r="Q2660" s="9" t="s">
        <v>54</v>
      </c>
      <c r="S2660" s="13">
        <v>13600000</v>
      </c>
      <c r="T2660" s="13">
        <v>13600000</v>
      </c>
      <c r="U2660" s="13">
        <v>3400000</v>
      </c>
      <c r="V2660" s="12"/>
      <c r="W2660" s="12"/>
      <c r="X2660" s="12"/>
      <c r="Y2660" s="12"/>
      <c r="Z2660" s="12"/>
      <c r="AA2660" s="12"/>
      <c r="AB2660" s="12"/>
      <c r="AC2660" s="12"/>
      <c r="AD2660" s="12"/>
      <c r="AE2660" s="12"/>
      <c r="AF2660" s="51">
        <f t="shared" si="35"/>
        <v>0</v>
      </c>
      <c r="AG2660" s="45">
        <v>5625000</v>
      </c>
      <c r="AH2660" s="11">
        <v>42855</v>
      </c>
      <c r="AI2660" s="11">
        <v>43038</v>
      </c>
      <c r="AJ2660" s="13">
        <v>13524016</v>
      </c>
      <c r="AK2660" s="13">
        <v>3381004</v>
      </c>
      <c r="AL2660" s="9"/>
      <c r="AM2660" s="9"/>
      <c r="AN2660" s="12"/>
      <c r="AO2660" s="12"/>
      <c r="AP2660" s="9"/>
      <c r="AQ2660" s="9"/>
      <c r="AR2660" s="12"/>
      <c r="AS2660" s="12"/>
      <c r="AT2660" s="9"/>
      <c r="AU2660" s="9"/>
      <c r="AV2660" s="12"/>
      <c r="AW2660" s="12"/>
      <c r="AX2660" s="9"/>
      <c r="AY2660" s="9"/>
      <c r="AZ2660" s="12"/>
      <c r="BA2660" s="12"/>
      <c r="BB2660" s="9"/>
      <c r="BC2660" s="9"/>
      <c r="BD2660" s="9"/>
      <c r="BE2660" s="9"/>
      <c r="BF2660" s="9"/>
      <c r="BG2660" s="9"/>
      <c r="BH2660" s="9"/>
      <c r="BI2660" s="9"/>
      <c r="BJ2660" s="9"/>
      <c r="BK2660" s="9"/>
      <c r="BL2660" s="9"/>
      <c r="BM2660" s="9"/>
      <c r="BN2660" s="9"/>
      <c r="BO2660" s="9"/>
      <c r="BP2660" s="9"/>
      <c r="BQ2660" s="9"/>
      <c r="BT2660" s="9"/>
      <c r="BU2660" s="9"/>
      <c r="BX2660" s="9"/>
      <c r="BY2660" s="9"/>
      <c r="CB2660" s="9"/>
      <c r="CC2660" s="9"/>
      <c r="CF2660" s="9"/>
      <c r="CG2660" s="9"/>
      <c r="CJ2660" s="9"/>
      <c r="CK2660" s="9"/>
      <c r="CN2660" s="9"/>
      <c r="CO2660" s="9"/>
      <c r="CR2660" s="9"/>
      <c r="CS2660" s="9"/>
      <c r="CV2660" s="9"/>
      <c r="CW2660" s="9"/>
      <c r="CX2660" s="9"/>
      <c r="CY2660" s="9"/>
      <c r="CZ2660" s="9"/>
      <c r="DA2660" s="9"/>
      <c r="DB2660" s="9"/>
      <c r="DC2660" s="9"/>
      <c r="DD2660" s="9"/>
      <c r="DE2660" s="9"/>
      <c r="DF2660" s="9"/>
      <c r="DG2660" s="9"/>
      <c r="DH2660" s="9"/>
      <c r="DI2660" s="9"/>
      <c r="DJ2660" s="9"/>
      <c r="DK2660" s="9"/>
      <c r="DL2660" s="9"/>
      <c r="DM2660" s="9"/>
      <c r="DN2660" s="9"/>
      <c r="DO2660" s="9"/>
      <c r="DP2660" s="9"/>
      <c r="DQ2660" s="9"/>
      <c r="DR2660" s="9"/>
      <c r="DS2660" s="9"/>
      <c r="DT2660" s="9"/>
      <c r="DU2660" s="9"/>
      <c r="DV2660" s="9"/>
      <c r="DW2660" s="9"/>
      <c r="DX2660" s="9"/>
      <c r="DY2660" s="9"/>
    </row>
    <row r="2661" spans="1:131" ht="19.5" customHeight="1" x14ac:dyDescent="0.25">
      <c r="A2661" s="9">
        <v>1849</v>
      </c>
      <c r="B2661" s="9" t="s">
        <v>5346</v>
      </c>
      <c r="C2661" s="9" t="s">
        <v>5347</v>
      </c>
      <c r="D2661" s="9"/>
      <c r="E2661" s="9" t="s">
        <v>447</v>
      </c>
      <c r="F2661" s="9" t="s">
        <v>5175</v>
      </c>
      <c r="G2661" s="9"/>
      <c r="H2661" s="9" t="s">
        <v>202</v>
      </c>
      <c r="I2661" s="9" t="s">
        <v>25</v>
      </c>
      <c r="J2661" s="129">
        <v>42900</v>
      </c>
      <c r="K2661" s="129">
        <v>42867</v>
      </c>
      <c r="L2661" s="129">
        <v>43008</v>
      </c>
      <c r="O2661" s="9">
        <v>24</v>
      </c>
      <c r="Q2661" s="9" t="s">
        <v>54</v>
      </c>
      <c r="S2661" s="13">
        <v>10188000</v>
      </c>
      <c r="T2661" s="13">
        <v>10188000</v>
      </c>
      <c r="U2661" s="13">
        <v>2547000</v>
      </c>
      <c r="AF2661" s="51">
        <f t="shared" si="35"/>
        <v>0</v>
      </c>
      <c r="AH2661" s="11">
        <v>42867</v>
      </c>
      <c r="AI2661" s="11">
        <v>43008</v>
      </c>
      <c r="AJ2661" s="13">
        <v>10530000</v>
      </c>
      <c r="AK2661" s="13">
        <v>2547000</v>
      </c>
      <c r="AL2661" s="9"/>
      <c r="AM2661" s="9"/>
      <c r="AN2661" s="12"/>
      <c r="AO2661" s="12"/>
      <c r="AP2661" s="9"/>
      <c r="AQ2661" s="9"/>
      <c r="AR2661" s="12"/>
      <c r="AS2661" s="12"/>
      <c r="AT2661" s="9"/>
      <c r="AU2661" s="9"/>
      <c r="AV2661" s="12"/>
      <c r="AW2661" s="12"/>
      <c r="AX2661" s="9"/>
      <c r="AY2661" s="9"/>
      <c r="AZ2661" s="12"/>
      <c r="BA2661" s="12"/>
      <c r="BB2661" s="9"/>
      <c r="BC2661" s="9"/>
      <c r="BD2661" s="9"/>
      <c r="BE2661" s="9"/>
      <c r="BF2661" s="9"/>
      <c r="BG2661" s="9"/>
      <c r="BH2661" s="9"/>
      <c r="BI2661" s="9"/>
      <c r="BJ2661" s="9"/>
      <c r="BK2661" s="9"/>
      <c r="BL2661" s="9"/>
      <c r="BM2661" s="9"/>
      <c r="BN2661" s="9"/>
      <c r="BO2661" s="9"/>
      <c r="BP2661" s="9"/>
      <c r="BQ2661" s="9"/>
      <c r="BT2661" s="9"/>
      <c r="BU2661" s="9"/>
      <c r="BX2661" s="9"/>
      <c r="BY2661" s="9"/>
      <c r="CB2661" s="9"/>
      <c r="CC2661" s="9"/>
      <c r="CF2661" s="9"/>
      <c r="CG2661" s="9"/>
      <c r="CJ2661" s="9"/>
      <c r="CK2661" s="9"/>
      <c r="CN2661" s="9"/>
      <c r="CO2661" s="9"/>
      <c r="CR2661" s="9"/>
      <c r="CS2661" s="9"/>
      <c r="CV2661" s="9"/>
      <c r="CW2661" s="9"/>
      <c r="CX2661" s="9"/>
      <c r="CY2661" s="9"/>
      <c r="CZ2661" s="9"/>
      <c r="DA2661" s="9"/>
      <c r="DB2661" s="9"/>
      <c r="DC2661" s="9"/>
      <c r="DD2661" s="9"/>
      <c r="DE2661" s="9"/>
      <c r="DF2661" s="9"/>
      <c r="DG2661" s="9"/>
      <c r="DH2661" s="9"/>
      <c r="DI2661" s="9"/>
      <c r="DJ2661" s="9"/>
      <c r="DK2661" s="9"/>
      <c r="DL2661" s="9"/>
      <c r="DM2661" s="9"/>
      <c r="DN2661" s="9"/>
      <c r="DO2661" s="9"/>
      <c r="DP2661" s="9"/>
      <c r="DQ2661" s="9"/>
      <c r="DR2661" s="9"/>
      <c r="DS2661" s="9"/>
      <c r="DT2661" s="9"/>
      <c r="DU2661" s="9"/>
      <c r="DV2661" s="9"/>
      <c r="DW2661" s="9"/>
      <c r="DX2661" s="9"/>
      <c r="DY2661" s="9"/>
    </row>
    <row r="2662" spans="1:131" ht="19.5" customHeight="1" x14ac:dyDescent="0.25">
      <c r="A2662" s="9">
        <v>1850</v>
      </c>
      <c r="B2662" s="9" t="s">
        <v>5349</v>
      </c>
      <c r="C2662" s="9" t="s">
        <v>5357</v>
      </c>
      <c r="D2662" s="9"/>
      <c r="E2662" s="9" t="s">
        <v>300</v>
      </c>
      <c r="F2662" s="9" t="s">
        <v>5356</v>
      </c>
      <c r="G2662" s="9"/>
      <c r="H2662" s="9" t="s">
        <v>202</v>
      </c>
      <c r="I2662" s="9" t="s">
        <v>78</v>
      </c>
      <c r="J2662" s="129">
        <v>43102</v>
      </c>
      <c r="K2662" s="129">
        <v>42982</v>
      </c>
      <c r="L2662" s="129">
        <v>43250</v>
      </c>
      <c r="M2662" s="9" t="s">
        <v>20</v>
      </c>
      <c r="O2662" s="9">
        <v>31</v>
      </c>
      <c r="Q2662" s="9" t="s">
        <v>54</v>
      </c>
      <c r="S2662" s="13">
        <v>8600149</v>
      </c>
      <c r="T2662" s="13">
        <v>8600149</v>
      </c>
      <c r="U2662" s="13">
        <v>2150037</v>
      </c>
      <c r="V2662" s="13">
        <v>5762102</v>
      </c>
      <c r="AF2662" s="51">
        <f t="shared" si="35"/>
        <v>5762102</v>
      </c>
      <c r="AH2662" s="11">
        <v>42836</v>
      </c>
      <c r="AI2662" s="11">
        <v>43250</v>
      </c>
      <c r="AJ2662" s="13">
        <v>8597794</v>
      </c>
      <c r="AK2662" s="13">
        <v>2149449</v>
      </c>
      <c r="AL2662" s="9"/>
      <c r="AM2662" s="9"/>
      <c r="AN2662" s="12"/>
      <c r="AO2662" s="12"/>
      <c r="AP2662" s="9"/>
      <c r="AQ2662" s="9"/>
      <c r="AR2662" s="12"/>
      <c r="AS2662" s="12"/>
      <c r="AT2662" s="9"/>
      <c r="AU2662" s="9"/>
      <c r="AV2662" s="12"/>
      <c r="AW2662" s="12"/>
      <c r="AX2662" s="9"/>
      <c r="AY2662" s="9"/>
      <c r="AZ2662" s="12"/>
      <c r="BA2662" s="12"/>
      <c r="BB2662" s="9"/>
      <c r="BC2662" s="9"/>
      <c r="BD2662" s="9"/>
      <c r="BE2662" s="9"/>
      <c r="BF2662" s="9"/>
      <c r="BG2662" s="9"/>
      <c r="BH2662" s="9"/>
      <c r="BI2662" s="9"/>
      <c r="BJ2662" s="9"/>
      <c r="BK2662" s="9"/>
      <c r="BL2662" s="9"/>
      <c r="BM2662" s="9"/>
      <c r="BN2662" s="9"/>
      <c r="BO2662" s="9"/>
      <c r="BP2662" s="9"/>
      <c r="BQ2662" s="9"/>
      <c r="BT2662" s="9"/>
      <c r="BU2662" s="9"/>
      <c r="BX2662" s="9"/>
      <c r="BY2662" s="9"/>
      <c r="CB2662" s="9"/>
      <c r="CC2662" s="9"/>
      <c r="CF2662" s="9"/>
      <c r="CG2662" s="9"/>
      <c r="CJ2662" s="9"/>
      <c r="CK2662" s="9"/>
      <c r="CN2662" s="9"/>
      <c r="CO2662" s="9"/>
      <c r="CR2662" s="9"/>
      <c r="CS2662" s="9"/>
      <c r="CV2662" s="9"/>
      <c r="CW2662" s="9"/>
      <c r="CX2662" s="9"/>
      <c r="CY2662" s="9"/>
      <c r="CZ2662" s="9"/>
      <c r="DA2662" s="9"/>
      <c r="DB2662" s="9"/>
      <c r="DC2662" s="9"/>
      <c r="DD2662" s="9"/>
      <c r="DE2662" s="9"/>
      <c r="DF2662" s="9"/>
      <c r="DG2662" s="9"/>
      <c r="DH2662" s="9"/>
      <c r="DI2662" s="9"/>
      <c r="DJ2662" s="9"/>
      <c r="DK2662" s="9"/>
      <c r="DL2662" s="9"/>
      <c r="DM2662" s="9"/>
      <c r="DN2662" s="9"/>
      <c r="DO2662" s="9"/>
      <c r="DP2662" s="9"/>
      <c r="DQ2662" s="9"/>
      <c r="DR2662" s="9"/>
      <c r="DS2662" s="9"/>
      <c r="DT2662" s="9"/>
      <c r="DU2662" s="9"/>
      <c r="DV2662" s="9"/>
      <c r="DW2662" s="9"/>
      <c r="DX2662" s="9"/>
      <c r="DY2662" s="9"/>
    </row>
    <row r="2663" spans="1:131" ht="19.5" customHeight="1" x14ac:dyDescent="0.25">
      <c r="A2663" s="9">
        <v>1851</v>
      </c>
      <c r="B2663" s="9" t="s">
        <v>5350</v>
      </c>
      <c r="C2663" s="9" t="s">
        <v>5358</v>
      </c>
      <c r="D2663" s="9"/>
      <c r="E2663" s="9" t="s">
        <v>300</v>
      </c>
      <c r="F2663" s="9" t="s">
        <v>5356</v>
      </c>
      <c r="G2663" s="9"/>
      <c r="H2663" s="9" t="s">
        <v>202</v>
      </c>
      <c r="I2663" s="9" t="s">
        <v>122</v>
      </c>
      <c r="J2663" s="129">
        <v>43102</v>
      </c>
      <c r="K2663" s="129">
        <v>42982</v>
      </c>
      <c r="L2663" s="129">
        <v>43189</v>
      </c>
      <c r="M2663" s="9" t="s">
        <v>20</v>
      </c>
      <c r="O2663" s="9">
        <v>31</v>
      </c>
      <c r="Q2663" s="9" t="s">
        <v>54</v>
      </c>
      <c r="S2663" s="13">
        <v>5779999</v>
      </c>
      <c r="T2663" s="13">
        <v>5779999</v>
      </c>
      <c r="U2663" s="13">
        <v>1445000</v>
      </c>
      <c r="V2663" s="13">
        <v>3872600</v>
      </c>
      <c r="AF2663" s="51">
        <f t="shared" si="35"/>
        <v>3872600</v>
      </c>
      <c r="AH2663" s="9"/>
      <c r="AI2663" s="9"/>
      <c r="AL2663" s="9"/>
      <c r="AM2663" s="9"/>
      <c r="AN2663" s="12"/>
      <c r="AO2663" s="12"/>
      <c r="AP2663" s="9"/>
      <c r="AQ2663" s="9"/>
      <c r="AR2663" s="12"/>
      <c r="AS2663" s="12"/>
      <c r="AT2663" s="9"/>
      <c r="AU2663" s="9"/>
      <c r="AV2663" s="12"/>
      <c r="AW2663" s="12"/>
      <c r="AX2663" s="9"/>
      <c r="AY2663" s="9"/>
      <c r="AZ2663" s="12"/>
      <c r="BA2663" s="12"/>
      <c r="BB2663" s="9"/>
      <c r="BC2663" s="9"/>
      <c r="BD2663" s="9"/>
      <c r="BE2663" s="9"/>
      <c r="BF2663" s="9"/>
      <c r="BG2663" s="9"/>
      <c r="BH2663" s="9"/>
      <c r="BI2663" s="9"/>
      <c r="BJ2663" s="9"/>
      <c r="BK2663" s="9"/>
      <c r="BL2663" s="9"/>
      <c r="BM2663" s="9"/>
      <c r="BN2663" s="9"/>
      <c r="BO2663" s="9"/>
      <c r="BP2663" s="9"/>
      <c r="BQ2663" s="9"/>
      <c r="BT2663" s="9"/>
      <c r="BU2663" s="9"/>
      <c r="BX2663" s="9"/>
      <c r="BY2663" s="9"/>
      <c r="CB2663" s="9"/>
      <c r="CC2663" s="9"/>
      <c r="CF2663" s="9"/>
      <c r="CG2663" s="9"/>
      <c r="CJ2663" s="9"/>
      <c r="CK2663" s="9"/>
      <c r="CN2663" s="9"/>
      <c r="CO2663" s="9"/>
      <c r="CR2663" s="9"/>
      <c r="CS2663" s="9"/>
      <c r="CV2663" s="9"/>
      <c r="CW2663" s="9"/>
      <c r="CX2663" s="9"/>
      <c r="CY2663" s="9"/>
      <c r="CZ2663" s="9"/>
      <c r="DA2663" s="9"/>
      <c r="DB2663" s="9"/>
      <c r="DC2663" s="9"/>
      <c r="DD2663" s="9"/>
      <c r="DE2663" s="9"/>
      <c r="DF2663" s="9"/>
      <c r="DG2663" s="9"/>
      <c r="DH2663" s="9"/>
      <c r="DI2663" s="9"/>
      <c r="DJ2663" s="9"/>
      <c r="DK2663" s="9"/>
      <c r="DL2663" s="9"/>
      <c r="DM2663" s="9"/>
      <c r="DN2663" s="9"/>
      <c r="DO2663" s="9"/>
      <c r="DP2663" s="9"/>
      <c r="DQ2663" s="9"/>
      <c r="DR2663" s="9"/>
      <c r="DS2663" s="9"/>
      <c r="DT2663" s="9"/>
      <c r="DU2663" s="9"/>
      <c r="DV2663" s="9"/>
      <c r="DW2663" s="9"/>
      <c r="DX2663" s="9"/>
      <c r="DY2663" s="9"/>
    </row>
    <row r="2664" spans="1:131" ht="19.5" customHeight="1" x14ac:dyDescent="0.25">
      <c r="A2664" s="9">
        <v>1852</v>
      </c>
      <c r="B2664" s="9" t="s">
        <v>5351</v>
      </c>
      <c r="C2664" s="9" t="s">
        <v>5359</v>
      </c>
      <c r="D2664" s="9"/>
      <c r="E2664" s="9" t="s">
        <v>300</v>
      </c>
      <c r="F2664" s="9" t="s">
        <v>5356</v>
      </c>
      <c r="G2664" s="9"/>
      <c r="H2664" s="9" t="s">
        <v>202</v>
      </c>
      <c r="I2664" s="9" t="s">
        <v>78</v>
      </c>
      <c r="J2664" s="129">
        <v>43115</v>
      </c>
      <c r="K2664" s="129">
        <v>42948</v>
      </c>
      <c r="L2664" s="129">
        <v>43250</v>
      </c>
      <c r="M2664" s="9" t="s">
        <v>20</v>
      </c>
      <c r="O2664" s="9">
        <v>31</v>
      </c>
      <c r="Q2664" s="9" t="s">
        <v>54</v>
      </c>
      <c r="S2664" s="13">
        <v>8401119</v>
      </c>
      <c r="T2664" s="13">
        <v>8401119</v>
      </c>
      <c r="U2664" s="13">
        <v>2100280</v>
      </c>
      <c r="V2664" s="13">
        <v>5628749</v>
      </c>
      <c r="AF2664" s="51">
        <f t="shared" si="35"/>
        <v>5628749</v>
      </c>
      <c r="AH2664" s="9"/>
      <c r="AI2664" s="9"/>
      <c r="AL2664" s="9"/>
      <c r="AM2664" s="9"/>
      <c r="AN2664" s="12"/>
      <c r="AO2664" s="12"/>
      <c r="AP2664" s="9"/>
      <c r="AQ2664" s="9"/>
      <c r="AR2664" s="12"/>
      <c r="AS2664" s="12"/>
      <c r="AT2664" s="9"/>
      <c r="AU2664" s="9"/>
      <c r="AV2664" s="12"/>
      <c r="AW2664" s="12"/>
      <c r="AX2664" s="9"/>
      <c r="AY2664" s="9"/>
      <c r="AZ2664" s="12"/>
      <c r="BA2664" s="12"/>
      <c r="BB2664" s="9"/>
      <c r="BC2664" s="9"/>
      <c r="BD2664" s="9"/>
      <c r="BE2664" s="9"/>
      <c r="BF2664" s="9"/>
      <c r="BG2664" s="9"/>
      <c r="BH2664" s="9"/>
      <c r="BI2664" s="9"/>
      <c r="BJ2664" s="9"/>
      <c r="BK2664" s="9"/>
      <c r="BL2664" s="9"/>
      <c r="BM2664" s="9"/>
      <c r="BN2664" s="9"/>
      <c r="BO2664" s="9"/>
      <c r="BP2664" s="9"/>
      <c r="BQ2664" s="9"/>
      <c r="BT2664" s="9"/>
      <c r="BU2664" s="9"/>
      <c r="BX2664" s="9"/>
      <c r="BY2664" s="9"/>
      <c r="CB2664" s="9"/>
      <c r="CC2664" s="9"/>
      <c r="CF2664" s="9"/>
      <c r="CG2664" s="9"/>
      <c r="CJ2664" s="9"/>
      <c r="CK2664" s="9"/>
      <c r="CN2664" s="9"/>
      <c r="CO2664" s="9"/>
      <c r="CR2664" s="9"/>
      <c r="CS2664" s="9"/>
      <c r="CV2664" s="9"/>
      <c r="CW2664" s="9"/>
      <c r="CX2664" s="9"/>
      <c r="CY2664" s="9"/>
      <c r="CZ2664" s="9"/>
      <c r="DA2664" s="9"/>
      <c r="DB2664" s="9"/>
      <c r="DC2664" s="9"/>
      <c r="DD2664" s="9"/>
      <c r="DE2664" s="9"/>
      <c r="DF2664" s="9"/>
      <c r="DG2664" s="9"/>
      <c r="DH2664" s="9"/>
      <c r="DI2664" s="9"/>
      <c r="DJ2664" s="9"/>
      <c r="DK2664" s="9"/>
      <c r="DL2664" s="9"/>
      <c r="DM2664" s="9"/>
      <c r="DN2664" s="9"/>
      <c r="DO2664" s="9"/>
      <c r="DP2664" s="9"/>
      <c r="DQ2664" s="9"/>
      <c r="DR2664" s="9"/>
      <c r="DS2664" s="9"/>
      <c r="DT2664" s="9"/>
      <c r="DU2664" s="9"/>
      <c r="DV2664" s="9"/>
      <c r="DW2664" s="9"/>
      <c r="DX2664" s="9"/>
      <c r="DY2664" s="9"/>
    </row>
    <row r="2665" spans="1:131" ht="19.5" customHeight="1" x14ac:dyDescent="0.25">
      <c r="A2665" s="9">
        <v>1853</v>
      </c>
      <c r="B2665" s="9" t="s">
        <v>5352</v>
      </c>
      <c r="C2665" s="9" t="s">
        <v>6644</v>
      </c>
      <c r="D2665" s="9"/>
      <c r="E2665" s="9" t="s">
        <v>300</v>
      </c>
      <c r="F2665" s="9" t="s">
        <v>5356</v>
      </c>
      <c r="G2665" s="9"/>
      <c r="H2665" s="9" t="s">
        <v>202</v>
      </c>
      <c r="I2665" s="9" t="s">
        <v>78</v>
      </c>
      <c r="J2665" s="129">
        <v>43102</v>
      </c>
      <c r="K2665" s="129">
        <v>42948</v>
      </c>
      <c r="L2665" s="129">
        <v>43250</v>
      </c>
      <c r="M2665" s="9" t="s">
        <v>20</v>
      </c>
      <c r="O2665" s="9">
        <v>31</v>
      </c>
      <c r="Q2665" s="9" t="s">
        <v>54</v>
      </c>
      <c r="S2665" s="13">
        <v>9176812</v>
      </c>
      <c r="T2665" s="13">
        <v>9176812</v>
      </c>
      <c r="U2665" s="13">
        <v>2294203</v>
      </c>
      <c r="V2665" s="13">
        <v>6148464</v>
      </c>
      <c r="AF2665" s="51">
        <f t="shared" si="35"/>
        <v>6148464</v>
      </c>
      <c r="AH2665" s="11">
        <v>42836</v>
      </c>
      <c r="AI2665" s="11">
        <v>43250</v>
      </c>
      <c r="AJ2665" s="13">
        <v>9176812</v>
      </c>
      <c r="AK2665" s="13">
        <v>2294203</v>
      </c>
      <c r="AL2665" s="9"/>
      <c r="AM2665" s="9"/>
      <c r="AN2665" s="12"/>
      <c r="AO2665" s="12"/>
      <c r="AP2665" s="9"/>
      <c r="AQ2665" s="9"/>
      <c r="AR2665" s="12"/>
      <c r="AS2665" s="12"/>
      <c r="AT2665" s="9"/>
      <c r="AU2665" s="9"/>
      <c r="AV2665" s="12"/>
      <c r="AW2665" s="12"/>
      <c r="AX2665" s="9"/>
      <c r="AY2665" s="9"/>
      <c r="AZ2665" s="12"/>
      <c r="BA2665" s="12"/>
      <c r="BB2665" s="9"/>
      <c r="BC2665" s="9"/>
      <c r="BD2665" s="9"/>
      <c r="BE2665" s="9"/>
      <c r="BF2665" s="9"/>
      <c r="BG2665" s="9"/>
      <c r="BH2665" s="9"/>
      <c r="BI2665" s="9"/>
      <c r="BJ2665" s="9"/>
      <c r="BK2665" s="9"/>
      <c r="BL2665" s="9"/>
      <c r="BM2665" s="9"/>
      <c r="BN2665" s="9"/>
      <c r="BO2665" s="9"/>
      <c r="BP2665" s="9"/>
      <c r="BQ2665" s="9"/>
      <c r="BT2665" s="9"/>
      <c r="BU2665" s="9"/>
      <c r="BX2665" s="9"/>
      <c r="BY2665" s="9"/>
      <c r="CB2665" s="9"/>
      <c r="CC2665" s="9"/>
      <c r="CF2665" s="9"/>
      <c r="CG2665" s="9"/>
      <c r="CJ2665" s="9"/>
      <c r="CK2665" s="9"/>
      <c r="CN2665" s="9"/>
      <c r="CO2665" s="9"/>
      <c r="CR2665" s="9"/>
      <c r="CS2665" s="9"/>
      <c r="CV2665" s="9"/>
      <c r="CW2665" s="9"/>
      <c r="CX2665" s="9"/>
      <c r="CY2665" s="9"/>
      <c r="CZ2665" s="9"/>
      <c r="DA2665" s="9"/>
      <c r="DB2665" s="9"/>
      <c r="DC2665" s="9"/>
      <c r="DD2665" s="9"/>
      <c r="DE2665" s="9"/>
      <c r="DF2665" s="9"/>
      <c r="DG2665" s="9"/>
      <c r="DH2665" s="9"/>
      <c r="DI2665" s="9"/>
      <c r="DJ2665" s="9"/>
      <c r="DK2665" s="9"/>
      <c r="DL2665" s="9"/>
      <c r="DM2665" s="9"/>
      <c r="DN2665" s="9"/>
      <c r="DO2665" s="9"/>
      <c r="DP2665" s="9"/>
      <c r="DQ2665" s="9"/>
      <c r="DR2665" s="9"/>
      <c r="DS2665" s="9"/>
      <c r="DT2665" s="9"/>
      <c r="DU2665" s="9"/>
      <c r="DV2665" s="9"/>
      <c r="DW2665" s="9"/>
      <c r="DX2665" s="9"/>
      <c r="DY2665" s="9"/>
    </row>
    <row r="2666" spans="1:131" ht="19.5" customHeight="1" x14ac:dyDescent="0.25">
      <c r="A2666" s="9">
        <v>1854</v>
      </c>
      <c r="B2666" s="9" t="s">
        <v>5353</v>
      </c>
      <c r="C2666" s="9" t="s">
        <v>5360</v>
      </c>
      <c r="D2666" s="9"/>
      <c r="E2666" s="9" t="s">
        <v>300</v>
      </c>
      <c r="F2666" s="9" t="s">
        <v>5356</v>
      </c>
      <c r="G2666" s="9"/>
      <c r="H2666" s="9" t="s">
        <v>202</v>
      </c>
      <c r="I2666" s="9" t="s">
        <v>78</v>
      </c>
      <c r="J2666" s="129">
        <v>42948</v>
      </c>
      <c r="K2666" s="129">
        <v>42948</v>
      </c>
      <c r="L2666" s="129">
        <v>43250</v>
      </c>
      <c r="M2666" s="9" t="s">
        <v>20</v>
      </c>
      <c r="O2666" s="9">
        <v>30</v>
      </c>
      <c r="Q2666" s="9" t="s">
        <v>54</v>
      </c>
      <c r="S2666" s="13">
        <v>8543284</v>
      </c>
      <c r="T2666" s="13">
        <v>8543284</v>
      </c>
      <c r="U2666" s="13">
        <v>2135821</v>
      </c>
      <c r="V2666" s="13">
        <v>5724000</v>
      </c>
      <c r="AF2666" s="51">
        <f t="shared" si="35"/>
        <v>5724000</v>
      </c>
      <c r="AI2666" s="9"/>
      <c r="AL2666" s="9"/>
      <c r="AM2666" s="9"/>
      <c r="AN2666" s="12"/>
      <c r="AO2666" s="12"/>
      <c r="AP2666" s="9"/>
      <c r="AQ2666" s="9"/>
      <c r="AR2666" s="12"/>
      <c r="AS2666" s="12"/>
      <c r="AT2666" s="9"/>
      <c r="AU2666" s="9"/>
      <c r="AV2666" s="12"/>
      <c r="AW2666" s="12"/>
      <c r="AX2666" s="9"/>
      <c r="AY2666" s="9"/>
      <c r="AZ2666" s="12"/>
      <c r="BA2666" s="12"/>
      <c r="BB2666" s="9"/>
      <c r="BC2666" s="9"/>
      <c r="BD2666" s="9"/>
      <c r="BE2666" s="9"/>
      <c r="BF2666" s="9"/>
      <c r="BG2666" s="9"/>
      <c r="BH2666" s="9"/>
      <c r="BI2666" s="9"/>
      <c r="BJ2666" s="9"/>
      <c r="BK2666" s="9"/>
      <c r="BL2666" s="9"/>
      <c r="BM2666" s="9"/>
      <c r="BN2666" s="9"/>
      <c r="BO2666" s="9"/>
      <c r="BP2666" s="9"/>
      <c r="BQ2666" s="9"/>
      <c r="BT2666" s="9"/>
      <c r="BU2666" s="9"/>
      <c r="BX2666" s="9"/>
      <c r="BY2666" s="9"/>
      <c r="CB2666" s="9"/>
      <c r="CC2666" s="9"/>
      <c r="CF2666" s="9"/>
      <c r="CG2666" s="9"/>
      <c r="CJ2666" s="9"/>
      <c r="CK2666" s="9"/>
      <c r="CN2666" s="9"/>
      <c r="CO2666" s="9"/>
      <c r="CR2666" s="9"/>
      <c r="CS2666" s="9"/>
      <c r="CV2666" s="9"/>
      <c r="CW2666" s="9"/>
      <c r="CX2666" s="9"/>
      <c r="CY2666" s="9"/>
      <c r="CZ2666" s="9"/>
      <c r="DA2666" s="9"/>
      <c r="DB2666" s="9"/>
      <c r="DC2666" s="9"/>
      <c r="DD2666" s="9"/>
      <c r="DE2666" s="9"/>
      <c r="DF2666" s="9"/>
      <c r="DG2666" s="9"/>
      <c r="DH2666" s="9"/>
      <c r="DI2666" s="9"/>
      <c r="DJ2666" s="9"/>
      <c r="DK2666" s="9"/>
      <c r="DL2666" s="9"/>
      <c r="DM2666" s="9"/>
      <c r="DN2666" s="9"/>
      <c r="DO2666" s="9"/>
      <c r="DP2666" s="9"/>
      <c r="DQ2666" s="9"/>
      <c r="DR2666" s="9"/>
      <c r="DS2666" s="9"/>
      <c r="DT2666" s="9"/>
      <c r="DU2666" s="9"/>
      <c r="DV2666" s="9"/>
      <c r="DW2666" s="9"/>
      <c r="DX2666" s="9"/>
      <c r="DY2666" s="9"/>
    </row>
    <row r="2667" spans="1:131" ht="19.5" customHeight="1" x14ac:dyDescent="0.25">
      <c r="A2667" s="9">
        <v>1855</v>
      </c>
      <c r="B2667" s="9" t="s">
        <v>5354</v>
      </c>
      <c r="C2667" s="9" t="s">
        <v>5361</v>
      </c>
      <c r="D2667" s="9"/>
      <c r="E2667" s="9" t="s">
        <v>300</v>
      </c>
      <c r="F2667" s="9" t="s">
        <v>5356</v>
      </c>
      <c r="G2667" s="9"/>
      <c r="H2667" s="9" t="s">
        <v>202</v>
      </c>
      <c r="I2667" s="9" t="s">
        <v>122</v>
      </c>
      <c r="J2667" s="129">
        <v>43102</v>
      </c>
      <c r="K2667" s="129">
        <v>42982</v>
      </c>
      <c r="L2667" s="129">
        <v>43250</v>
      </c>
      <c r="M2667" s="9" t="s">
        <v>20</v>
      </c>
      <c r="O2667" s="9">
        <v>31</v>
      </c>
      <c r="Q2667" s="9" t="s">
        <v>54</v>
      </c>
      <c r="S2667" s="13">
        <v>4378859</v>
      </c>
      <c r="T2667" s="13">
        <v>4378859</v>
      </c>
      <c r="U2667" s="13">
        <v>1094715</v>
      </c>
      <c r="V2667" s="13">
        <v>2933835</v>
      </c>
      <c r="AF2667" s="51">
        <f t="shared" si="35"/>
        <v>2933835</v>
      </c>
      <c r="AH2667" s="11">
        <v>42836</v>
      </c>
      <c r="AI2667" s="11">
        <v>43250</v>
      </c>
      <c r="AJ2667" s="13">
        <v>4327489</v>
      </c>
      <c r="AK2667" s="13">
        <v>1081872</v>
      </c>
      <c r="AL2667" s="9"/>
      <c r="AM2667" s="9"/>
      <c r="AN2667" s="12"/>
      <c r="AO2667" s="12"/>
      <c r="AP2667" s="9"/>
      <c r="AQ2667" s="9"/>
      <c r="AR2667" s="12"/>
      <c r="AS2667" s="12"/>
      <c r="AT2667" s="9"/>
      <c r="AU2667" s="9"/>
      <c r="AV2667" s="12"/>
      <c r="AW2667" s="12"/>
      <c r="AX2667" s="9"/>
      <c r="AY2667" s="9"/>
      <c r="AZ2667" s="12"/>
      <c r="BA2667" s="12"/>
      <c r="BB2667" s="9"/>
      <c r="BC2667" s="9"/>
      <c r="BD2667" s="9"/>
      <c r="BE2667" s="9"/>
      <c r="BF2667" s="9"/>
      <c r="BG2667" s="9"/>
      <c r="BH2667" s="9"/>
      <c r="BI2667" s="9"/>
      <c r="BJ2667" s="9"/>
      <c r="BK2667" s="9"/>
      <c r="BL2667" s="9"/>
      <c r="BM2667" s="9"/>
      <c r="BN2667" s="9"/>
      <c r="BO2667" s="9"/>
      <c r="BP2667" s="9"/>
      <c r="BQ2667" s="9"/>
      <c r="BT2667" s="9"/>
      <c r="BU2667" s="9"/>
      <c r="BX2667" s="9"/>
      <c r="BY2667" s="9"/>
      <c r="CB2667" s="9"/>
      <c r="CC2667" s="9"/>
      <c r="CF2667" s="9"/>
      <c r="CG2667" s="9"/>
      <c r="CJ2667" s="9"/>
      <c r="CK2667" s="9"/>
      <c r="CN2667" s="9"/>
      <c r="CO2667" s="9"/>
      <c r="CR2667" s="9"/>
      <c r="CS2667" s="9"/>
      <c r="CV2667" s="9"/>
      <c r="CW2667" s="9"/>
      <c r="CX2667" s="9"/>
      <c r="CY2667" s="9"/>
      <c r="CZ2667" s="9"/>
      <c r="DA2667" s="9"/>
      <c r="DB2667" s="9"/>
      <c r="DC2667" s="9"/>
      <c r="DD2667" s="9"/>
      <c r="DE2667" s="9"/>
      <c r="DF2667" s="9"/>
      <c r="DG2667" s="9"/>
      <c r="DH2667" s="9"/>
      <c r="DI2667" s="9"/>
      <c r="DJ2667" s="9"/>
      <c r="DK2667" s="9"/>
      <c r="DL2667" s="9"/>
      <c r="DM2667" s="9"/>
      <c r="DN2667" s="9"/>
      <c r="DO2667" s="9"/>
      <c r="DP2667" s="9"/>
      <c r="DQ2667" s="9"/>
      <c r="DR2667" s="9"/>
      <c r="DS2667" s="9"/>
      <c r="DT2667" s="9"/>
      <c r="DU2667" s="9"/>
      <c r="DV2667" s="9"/>
      <c r="DW2667" s="9"/>
      <c r="DX2667" s="9"/>
      <c r="DY2667" s="9"/>
    </row>
    <row r="2668" spans="1:131" ht="19.5" customHeight="1" x14ac:dyDescent="0.25">
      <c r="A2668" s="9">
        <v>1856</v>
      </c>
      <c r="B2668" s="9" t="s">
        <v>5355</v>
      </c>
      <c r="C2668" s="9" t="s">
        <v>5362</v>
      </c>
      <c r="D2668" s="9"/>
      <c r="E2668" s="9" t="s">
        <v>300</v>
      </c>
      <c r="F2668" s="9" t="s">
        <v>5356</v>
      </c>
      <c r="G2668" s="9"/>
      <c r="H2668" s="9" t="s">
        <v>202</v>
      </c>
      <c r="I2668" s="9" t="s">
        <v>78</v>
      </c>
      <c r="J2668" s="129">
        <v>43102</v>
      </c>
      <c r="K2668" s="129">
        <v>42982</v>
      </c>
      <c r="L2668" s="129">
        <v>43189</v>
      </c>
      <c r="M2668" s="9" t="s">
        <v>20</v>
      </c>
      <c r="O2668" s="9">
        <v>31</v>
      </c>
      <c r="Q2668" s="9" t="s">
        <v>54</v>
      </c>
      <c r="S2668" s="13">
        <v>7358583</v>
      </c>
      <c r="T2668" s="13">
        <v>7358583</v>
      </c>
      <c r="U2668" s="13">
        <v>1839646</v>
      </c>
      <c r="V2668" s="13">
        <v>4930250</v>
      </c>
      <c r="AF2668" s="51">
        <f t="shared" si="35"/>
        <v>4930250</v>
      </c>
      <c r="AH2668" s="9"/>
      <c r="AI2668" s="9"/>
      <c r="AL2668" s="9"/>
      <c r="AM2668" s="9"/>
      <c r="AN2668" s="12"/>
      <c r="AO2668" s="12"/>
      <c r="AP2668" s="9"/>
      <c r="AQ2668" s="9"/>
      <c r="AR2668" s="12"/>
      <c r="AS2668" s="12"/>
      <c r="AT2668" s="9"/>
      <c r="AU2668" s="9"/>
      <c r="AV2668" s="12"/>
      <c r="AW2668" s="12"/>
      <c r="AX2668" s="9"/>
      <c r="AY2668" s="9"/>
      <c r="AZ2668" s="12"/>
      <c r="BA2668" s="12"/>
      <c r="BB2668" s="9"/>
      <c r="BC2668" s="9"/>
      <c r="BD2668" s="9"/>
      <c r="BE2668" s="9"/>
      <c r="BF2668" s="9"/>
      <c r="BG2668" s="9"/>
      <c r="BH2668" s="9"/>
      <c r="BI2668" s="9"/>
      <c r="BJ2668" s="9"/>
      <c r="BK2668" s="9"/>
      <c r="BL2668" s="9"/>
      <c r="BM2668" s="9"/>
      <c r="BN2668" s="9"/>
      <c r="BO2668" s="9"/>
      <c r="BP2668" s="9"/>
      <c r="BQ2668" s="9"/>
      <c r="BT2668" s="9"/>
      <c r="BU2668" s="9"/>
      <c r="BX2668" s="9"/>
      <c r="BY2668" s="9"/>
      <c r="CB2668" s="9"/>
      <c r="CC2668" s="9"/>
      <c r="CF2668" s="9"/>
      <c r="CG2668" s="9"/>
      <c r="CJ2668" s="9"/>
      <c r="CK2668" s="9"/>
      <c r="CN2668" s="9"/>
      <c r="CO2668" s="9"/>
      <c r="CR2668" s="9"/>
      <c r="CS2668" s="9"/>
      <c r="CV2668" s="9"/>
      <c r="CW2668" s="9"/>
      <c r="CX2668" s="9"/>
      <c r="CY2668" s="9"/>
      <c r="CZ2668" s="9"/>
      <c r="DA2668" s="9"/>
      <c r="DB2668" s="9"/>
      <c r="DC2668" s="9"/>
      <c r="DD2668" s="9"/>
      <c r="DE2668" s="9"/>
      <c r="DF2668" s="9"/>
      <c r="DG2668" s="9"/>
      <c r="DH2668" s="9"/>
      <c r="DI2668" s="9"/>
      <c r="DJ2668" s="9"/>
      <c r="DK2668" s="9"/>
      <c r="DL2668" s="9"/>
      <c r="DM2668" s="9"/>
      <c r="DN2668" s="9"/>
      <c r="DO2668" s="9"/>
      <c r="DP2668" s="9"/>
      <c r="DQ2668" s="9"/>
      <c r="DR2668" s="9"/>
      <c r="DS2668" s="9"/>
      <c r="DT2668" s="9"/>
      <c r="DU2668" s="9"/>
      <c r="DV2668" s="9"/>
      <c r="DW2668" s="9"/>
      <c r="DX2668" s="9"/>
      <c r="DY2668" s="9"/>
    </row>
    <row r="2669" spans="1:131" ht="19.5" customHeight="1" x14ac:dyDescent="0.25">
      <c r="A2669" s="9">
        <v>1857</v>
      </c>
      <c r="B2669" s="10" t="s">
        <v>5363</v>
      </c>
      <c r="C2669" s="9" t="s">
        <v>5364</v>
      </c>
      <c r="D2669" s="9"/>
      <c r="E2669" s="9" t="s">
        <v>5365</v>
      </c>
      <c r="F2669" s="9" t="s">
        <v>105</v>
      </c>
      <c r="G2669" s="9"/>
      <c r="H2669" s="9" t="s">
        <v>202</v>
      </c>
      <c r="I2669" s="9" t="s">
        <v>871</v>
      </c>
      <c r="J2669" s="129">
        <v>42835</v>
      </c>
      <c r="K2669" s="129">
        <v>42755</v>
      </c>
      <c r="L2669" s="129">
        <v>43087</v>
      </c>
      <c r="O2669" s="9">
        <v>30</v>
      </c>
      <c r="Q2669" s="9" t="s">
        <v>61</v>
      </c>
      <c r="R2669" s="13">
        <v>4887938060</v>
      </c>
      <c r="S2669" s="13">
        <v>4490090340</v>
      </c>
      <c r="T2669" s="13">
        <v>4490090340</v>
      </c>
      <c r="U2669" s="13">
        <v>1122522585</v>
      </c>
      <c r="AF2669" s="51">
        <f t="shared" si="35"/>
        <v>0</v>
      </c>
      <c r="AH2669" s="11">
        <v>42755</v>
      </c>
      <c r="AI2669" s="11">
        <v>42855</v>
      </c>
      <c r="AJ2669" s="13">
        <v>190289174</v>
      </c>
      <c r="AK2669" s="13">
        <v>47572293</v>
      </c>
      <c r="AL2669" s="11">
        <v>42856</v>
      </c>
      <c r="AM2669" s="11">
        <v>42886</v>
      </c>
      <c r="AN2669" s="12">
        <v>772108426</v>
      </c>
      <c r="AO2669" s="12">
        <v>193027107</v>
      </c>
      <c r="AP2669" s="11">
        <v>42887</v>
      </c>
      <c r="AQ2669" s="11">
        <v>42916</v>
      </c>
      <c r="AR2669" s="12">
        <v>785652943</v>
      </c>
      <c r="AS2669" s="12">
        <v>196413236</v>
      </c>
      <c r="AT2669" s="11">
        <v>42917</v>
      </c>
      <c r="AU2669" s="11">
        <v>42947</v>
      </c>
      <c r="AV2669" s="12">
        <v>583249697</v>
      </c>
      <c r="AW2669" s="12">
        <v>145812424</v>
      </c>
      <c r="AX2669" s="11">
        <v>42948</v>
      </c>
      <c r="AY2669" s="11">
        <v>42978</v>
      </c>
      <c r="AZ2669" s="12">
        <v>460300221</v>
      </c>
      <c r="BA2669" s="12">
        <v>115075055</v>
      </c>
      <c r="BB2669" s="11">
        <v>42979</v>
      </c>
      <c r="BC2669" s="11">
        <v>43008</v>
      </c>
      <c r="BD2669" s="12">
        <v>1262025843</v>
      </c>
      <c r="BE2669" s="12">
        <v>315506461</v>
      </c>
      <c r="BF2669" s="11">
        <v>43009</v>
      </c>
      <c r="BG2669" s="11">
        <v>43087</v>
      </c>
      <c r="BH2669" s="13">
        <v>739064657</v>
      </c>
      <c r="BI2669" s="13">
        <v>184766164</v>
      </c>
      <c r="BJ2669" s="11">
        <v>42755</v>
      </c>
      <c r="BK2669" s="11">
        <v>43087</v>
      </c>
      <c r="BL2669" s="13">
        <v>4830083722</v>
      </c>
      <c r="BM2669" s="13">
        <v>9348191</v>
      </c>
      <c r="BN2669" s="9"/>
      <c r="BO2669" s="9"/>
      <c r="BP2669" s="9"/>
      <c r="BQ2669" s="9"/>
      <c r="BT2669" s="9"/>
      <c r="BU2669" s="9"/>
      <c r="BX2669" s="9"/>
      <c r="BY2669" s="9"/>
      <c r="CB2669" s="9"/>
      <c r="CC2669" s="9"/>
      <c r="CF2669" s="9"/>
      <c r="CG2669" s="9"/>
      <c r="CJ2669" s="9"/>
      <c r="CK2669" s="9"/>
      <c r="CN2669" s="9"/>
      <c r="CO2669" s="9"/>
      <c r="CR2669" s="9"/>
      <c r="CS2669" s="9"/>
      <c r="CV2669" s="9"/>
      <c r="CW2669" s="9"/>
      <c r="CX2669" s="9"/>
      <c r="CY2669" s="9"/>
      <c r="CZ2669" s="9"/>
      <c r="DA2669" s="9"/>
      <c r="DB2669" s="9"/>
      <c r="DC2669" s="9"/>
      <c r="DD2669" s="9"/>
      <c r="DE2669" s="9"/>
      <c r="DF2669" s="9"/>
      <c r="DG2669" s="9"/>
      <c r="DH2669" s="9"/>
      <c r="DI2669" s="9"/>
      <c r="DJ2669" s="9"/>
      <c r="DK2669" s="9"/>
      <c r="DL2669" s="9"/>
      <c r="DM2669" s="9"/>
      <c r="DN2669" s="9"/>
      <c r="DO2669" s="9"/>
      <c r="DP2669" s="9"/>
      <c r="DQ2669" s="9"/>
      <c r="DR2669" s="9"/>
      <c r="DS2669" s="9"/>
      <c r="DT2669" s="9"/>
      <c r="DU2669" s="9"/>
      <c r="DV2669" s="9"/>
      <c r="DW2669" s="9"/>
      <c r="DX2669" s="9"/>
      <c r="DY2669" s="9"/>
      <c r="DZ2669" s="54">
        <v>4830083722</v>
      </c>
      <c r="EA2669" s="55">
        <v>1207520931</v>
      </c>
    </row>
    <row r="2670" spans="1:131" s="18" customFormat="1" ht="19.5" customHeight="1" x14ac:dyDescent="0.25">
      <c r="A2670" s="18">
        <v>1857</v>
      </c>
      <c r="B2670" s="17" t="s">
        <v>5363</v>
      </c>
      <c r="C2670" s="18" t="s">
        <v>5364</v>
      </c>
      <c r="J2670" s="130"/>
      <c r="K2670" s="130"/>
      <c r="L2670" s="130"/>
      <c r="R2670" s="20"/>
      <c r="S2670" s="20">
        <v>4883818898</v>
      </c>
      <c r="T2670" s="20">
        <v>4883818898</v>
      </c>
      <c r="U2670" s="20">
        <v>1220954725</v>
      </c>
      <c r="V2670" s="20"/>
      <c r="W2670" s="20"/>
      <c r="X2670" s="20"/>
      <c r="Y2670" s="20"/>
      <c r="Z2670" s="20"/>
      <c r="AA2670" s="20"/>
      <c r="AB2670" s="20"/>
      <c r="AC2670" s="20"/>
      <c r="AD2670" s="20"/>
      <c r="AE2670" s="20"/>
      <c r="AF2670" s="80"/>
      <c r="AG2670" s="46"/>
      <c r="AH2670" s="19"/>
      <c r="AI2670" s="19"/>
      <c r="AJ2670" s="13"/>
      <c r="AK2670" s="13"/>
      <c r="AL2670" s="19"/>
      <c r="AM2670" s="19"/>
      <c r="AN2670" s="96"/>
      <c r="AO2670" s="96"/>
      <c r="AP2670" s="19"/>
      <c r="AQ2670" s="19"/>
      <c r="AR2670" s="96"/>
      <c r="AS2670" s="96"/>
      <c r="AT2670" s="19"/>
      <c r="AU2670" s="19"/>
      <c r="AV2670" s="96"/>
      <c r="AW2670" s="96"/>
      <c r="AX2670" s="19"/>
      <c r="AY2670" s="19"/>
      <c r="AZ2670" s="96"/>
      <c r="BA2670" s="96"/>
      <c r="BB2670" s="19"/>
      <c r="BC2670" s="19"/>
      <c r="BD2670" s="96"/>
      <c r="BE2670" s="96"/>
      <c r="CP2670" s="19"/>
      <c r="CQ2670" s="19"/>
      <c r="CT2670" s="19"/>
      <c r="CU2670" s="19"/>
      <c r="DZ2670" s="54"/>
      <c r="EA2670" s="55"/>
    </row>
    <row r="2671" spans="1:131" ht="19.5" customHeight="1" x14ac:dyDescent="0.25">
      <c r="A2671" s="9">
        <v>1858</v>
      </c>
      <c r="B2671" s="9" t="s">
        <v>5366</v>
      </c>
      <c r="C2671" s="9" t="s">
        <v>5367</v>
      </c>
      <c r="D2671" s="9"/>
      <c r="E2671" s="9" t="s">
        <v>3883</v>
      </c>
      <c r="F2671" s="9" t="s">
        <v>3886</v>
      </c>
      <c r="G2671" s="9"/>
      <c r="H2671" s="9" t="s">
        <v>202</v>
      </c>
      <c r="I2671" s="9" t="s">
        <v>5134</v>
      </c>
      <c r="J2671" s="129">
        <v>42864</v>
      </c>
      <c r="K2671" s="129">
        <v>42811</v>
      </c>
      <c r="L2671" s="129">
        <v>42946</v>
      </c>
      <c r="O2671" s="9">
        <v>29</v>
      </c>
      <c r="Q2671" s="9" t="s">
        <v>61</v>
      </c>
      <c r="S2671" s="13">
        <v>20294000</v>
      </c>
      <c r="T2671" s="13">
        <v>20294000</v>
      </c>
      <c r="U2671" s="13">
        <v>5073500</v>
      </c>
      <c r="AF2671" s="51">
        <f t="shared" ref="AF2671:AF2774" si="36">SUM(V2671:AE2671)</f>
        <v>0</v>
      </c>
      <c r="AH2671" s="11">
        <v>42811</v>
      </c>
      <c r="AI2671" s="11">
        <v>42946</v>
      </c>
      <c r="AJ2671" s="13">
        <v>18416437</v>
      </c>
      <c r="AK2671" s="13">
        <v>4604109</v>
      </c>
      <c r="AL2671" s="9"/>
      <c r="AM2671" s="9"/>
      <c r="AN2671" s="12"/>
      <c r="AO2671" s="12"/>
      <c r="AP2671" s="9"/>
      <c r="AQ2671" s="9"/>
      <c r="AR2671" s="12"/>
      <c r="AS2671" s="12"/>
      <c r="AT2671" s="9"/>
      <c r="AU2671" s="9"/>
      <c r="AV2671" s="12"/>
      <c r="AW2671" s="12"/>
      <c r="AX2671" s="9"/>
      <c r="AY2671" s="9"/>
      <c r="AZ2671" s="12"/>
      <c r="BA2671" s="12"/>
      <c r="BB2671" s="9"/>
      <c r="BC2671" s="9"/>
      <c r="BD2671" s="9"/>
      <c r="BE2671" s="9"/>
      <c r="BF2671" s="9"/>
      <c r="BG2671" s="9"/>
      <c r="BH2671" s="9"/>
      <c r="BI2671" s="9"/>
      <c r="BJ2671" s="9"/>
      <c r="BK2671" s="9"/>
      <c r="BL2671" s="9"/>
      <c r="BM2671" s="9"/>
      <c r="BN2671" s="9"/>
      <c r="BO2671" s="9"/>
      <c r="BP2671" s="9"/>
      <c r="BQ2671" s="9"/>
      <c r="BT2671" s="9"/>
      <c r="BU2671" s="9"/>
      <c r="BX2671" s="9"/>
      <c r="BY2671" s="9"/>
      <c r="CB2671" s="9"/>
      <c r="CC2671" s="9"/>
      <c r="CF2671" s="9"/>
      <c r="CG2671" s="9"/>
      <c r="CJ2671" s="9"/>
      <c r="CK2671" s="9"/>
      <c r="CN2671" s="9"/>
      <c r="CO2671" s="9"/>
      <c r="CR2671" s="9"/>
      <c r="CS2671" s="9"/>
      <c r="CV2671" s="9"/>
      <c r="CW2671" s="9"/>
      <c r="CX2671" s="9"/>
      <c r="CY2671" s="9"/>
      <c r="CZ2671" s="9"/>
      <c r="DA2671" s="9"/>
      <c r="DB2671" s="9"/>
      <c r="DC2671" s="9"/>
      <c r="DD2671" s="9"/>
      <c r="DE2671" s="9"/>
      <c r="DF2671" s="9"/>
      <c r="DG2671" s="9"/>
      <c r="DH2671" s="9"/>
      <c r="DI2671" s="9"/>
      <c r="DJ2671" s="9"/>
      <c r="DK2671" s="9"/>
      <c r="DL2671" s="9"/>
      <c r="DM2671" s="9"/>
      <c r="DN2671" s="9"/>
      <c r="DO2671" s="9"/>
      <c r="DP2671" s="9"/>
      <c r="DQ2671" s="9"/>
      <c r="DR2671" s="9"/>
      <c r="DS2671" s="9"/>
      <c r="DT2671" s="9"/>
      <c r="DU2671" s="9"/>
      <c r="DV2671" s="9"/>
      <c r="DW2671" s="9"/>
      <c r="DX2671" s="9"/>
      <c r="DY2671" s="9"/>
    </row>
    <row r="2672" spans="1:131" ht="19.5" customHeight="1" x14ac:dyDescent="0.25">
      <c r="A2672" s="9">
        <v>1859</v>
      </c>
      <c r="B2672" s="10" t="s">
        <v>5369</v>
      </c>
      <c r="C2672" s="9" t="s">
        <v>5370</v>
      </c>
      <c r="E2672" s="9" t="s">
        <v>428</v>
      </c>
      <c r="F2672" s="9" t="s">
        <v>493</v>
      </c>
      <c r="H2672" s="9" t="s">
        <v>202</v>
      </c>
      <c r="I2672" s="9" t="s">
        <v>35</v>
      </c>
      <c r="J2672" s="129">
        <v>42857</v>
      </c>
      <c r="K2672" s="129">
        <v>42327</v>
      </c>
      <c r="L2672" s="129">
        <v>43250</v>
      </c>
      <c r="O2672" s="9">
        <v>31</v>
      </c>
      <c r="Q2672" s="9" t="s">
        <v>54</v>
      </c>
      <c r="R2672" s="13">
        <v>1418502384</v>
      </c>
      <c r="S2672" s="13">
        <v>799508220</v>
      </c>
      <c r="T2672" s="13">
        <v>799508220</v>
      </c>
      <c r="U2672" s="13">
        <v>193530655</v>
      </c>
      <c r="AF2672" s="51">
        <f t="shared" si="36"/>
        <v>0</v>
      </c>
      <c r="AH2672" s="11">
        <v>42327</v>
      </c>
      <c r="AI2672" s="11">
        <v>42916</v>
      </c>
      <c r="AJ2672" s="13">
        <v>277014232</v>
      </c>
      <c r="AK2672" s="13">
        <v>69253558</v>
      </c>
      <c r="AL2672" s="11">
        <v>42917</v>
      </c>
      <c r="AM2672" s="11">
        <v>43008</v>
      </c>
      <c r="AN2672" s="13">
        <v>291765180</v>
      </c>
      <c r="AO2672" s="13">
        <v>72941295</v>
      </c>
      <c r="AP2672" s="11">
        <v>43009</v>
      </c>
      <c r="AQ2672" s="11">
        <v>43190</v>
      </c>
      <c r="AR2672" s="13">
        <v>32365993</v>
      </c>
      <c r="AS2672" s="13">
        <v>8091498</v>
      </c>
      <c r="AT2672" s="11">
        <v>43191</v>
      </c>
      <c r="AU2672" s="11">
        <v>43250</v>
      </c>
      <c r="AV2672" s="13">
        <v>68328319</v>
      </c>
      <c r="AW2672" s="13">
        <v>17082080</v>
      </c>
      <c r="AX2672" s="11">
        <v>42327</v>
      </c>
      <c r="AY2672" s="11">
        <v>43250</v>
      </c>
      <c r="AZ2672" s="13">
        <v>700996415</v>
      </c>
      <c r="BA2672" s="13">
        <v>7880673</v>
      </c>
      <c r="DZ2672" s="54">
        <v>700996415</v>
      </c>
      <c r="EA2672" s="55">
        <v>175249104</v>
      </c>
    </row>
    <row r="2673" spans="1:131" s="18" customFormat="1" ht="19.5" customHeight="1" x14ac:dyDescent="0.25">
      <c r="A2673" s="18">
        <v>1859</v>
      </c>
      <c r="B2673" s="17" t="s">
        <v>5369</v>
      </c>
      <c r="C2673" s="18" t="s">
        <v>5370</v>
      </c>
      <c r="D2673" s="19"/>
      <c r="G2673" s="19">
        <v>42949</v>
      </c>
      <c r="J2673" s="130"/>
      <c r="K2673" s="130"/>
      <c r="L2673" s="130"/>
      <c r="R2673" s="20">
        <v>1393063865</v>
      </c>
      <c r="S2673" s="20"/>
      <c r="T2673" s="20"/>
      <c r="U2673" s="20"/>
      <c r="V2673" s="20"/>
      <c r="W2673" s="20"/>
      <c r="X2673" s="20"/>
      <c r="Y2673" s="20"/>
      <c r="Z2673" s="20"/>
      <c r="AA2673" s="20"/>
      <c r="AB2673" s="20"/>
      <c r="AC2673" s="20"/>
      <c r="AD2673" s="20"/>
      <c r="AE2673" s="20"/>
      <c r="AF2673" s="80"/>
      <c r="AG2673" s="46"/>
      <c r="AH2673" s="19"/>
      <c r="AI2673" s="19"/>
      <c r="AJ2673" s="13"/>
      <c r="AK2673" s="13"/>
      <c r="AL2673" s="19"/>
      <c r="AM2673" s="19"/>
      <c r="AN2673" s="20"/>
      <c r="AO2673" s="20"/>
      <c r="AP2673" s="19"/>
      <c r="AQ2673" s="19"/>
      <c r="AR2673" s="20"/>
      <c r="AS2673" s="20"/>
      <c r="AT2673" s="19"/>
      <c r="AU2673" s="19"/>
      <c r="AV2673" s="20"/>
      <c r="AW2673" s="20"/>
      <c r="AX2673" s="19"/>
      <c r="AY2673" s="19"/>
      <c r="AZ2673" s="20"/>
      <c r="BA2673" s="20"/>
      <c r="BB2673" s="19"/>
      <c r="BC2673" s="19"/>
      <c r="BD2673" s="20"/>
      <c r="BE2673" s="20"/>
      <c r="BF2673" s="19"/>
      <c r="BG2673" s="19"/>
      <c r="BH2673" s="20"/>
      <c r="BI2673" s="20"/>
      <c r="BJ2673" s="19"/>
      <c r="BK2673" s="19"/>
      <c r="BL2673" s="20"/>
      <c r="BM2673" s="20"/>
      <c r="BN2673" s="19"/>
      <c r="BO2673" s="19"/>
      <c r="BP2673" s="20"/>
      <c r="BQ2673" s="20"/>
      <c r="BT2673" s="20"/>
      <c r="BU2673" s="20"/>
      <c r="BX2673" s="20"/>
      <c r="BY2673" s="20"/>
      <c r="CB2673" s="20"/>
      <c r="CC2673" s="20"/>
      <c r="CF2673" s="20"/>
      <c r="CG2673" s="20"/>
      <c r="CJ2673" s="20"/>
      <c r="CK2673" s="20"/>
      <c r="CN2673" s="20"/>
      <c r="CO2673" s="20"/>
      <c r="CP2673" s="19"/>
      <c r="CQ2673" s="19"/>
      <c r="CR2673" s="20"/>
      <c r="CS2673" s="20"/>
      <c r="CT2673" s="19"/>
      <c r="CU2673" s="19"/>
      <c r="CV2673" s="20"/>
      <c r="CW2673" s="20"/>
      <c r="CX2673" s="96"/>
      <c r="CY2673" s="96"/>
      <c r="CZ2673" s="20"/>
      <c r="DA2673" s="20"/>
      <c r="DB2673" s="96"/>
      <c r="DC2673" s="96"/>
      <c r="DD2673" s="20"/>
      <c r="DE2673" s="20"/>
      <c r="DF2673" s="96"/>
      <c r="DG2673" s="96"/>
      <c r="DH2673" s="20"/>
      <c r="DI2673" s="20"/>
      <c r="DJ2673" s="96"/>
      <c r="DK2673" s="96"/>
      <c r="DL2673" s="20"/>
      <c r="DM2673" s="20"/>
      <c r="DN2673" s="96"/>
      <c r="DO2673" s="96"/>
      <c r="DP2673" s="20"/>
      <c r="DQ2673" s="20"/>
      <c r="DR2673" s="96"/>
      <c r="DS2673" s="96"/>
      <c r="DT2673" s="20"/>
      <c r="DU2673" s="20"/>
      <c r="DV2673" s="96"/>
      <c r="DW2673" s="96"/>
      <c r="DX2673" s="20"/>
      <c r="DY2673" s="20"/>
      <c r="DZ2673" s="56"/>
      <c r="EA2673" s="57"/>
    </row>
    <row r="2674" spans="1:131" ht="38.25" customHeight="1" x14ac:dyDescent="0.25">
      <c r="A2674" s="9">
        <v>1860</v>
      </c>
      <c r="B2674" s="10" t="s">
        <v>5371</v>
      </c>
      <c r="C2674" s="9" t="s">
        <v>5372</v>
      </c>
      <c r="E2674" s="9" t="s">
        <v>6882</v>
      </c>
      <c r="F2674" s="9" t="s">
        <v>217</v>
      </c>
      <c r="H2674" s="9" t="s">
        <v>202</v>
      </c>
      <c r="I2674" s="9" t="s">
        <v>25</v>
      </c>
      <c r="J2674" s="129">
        <v>42870</v>
      </c>
      <c r="K2674" s="129">
        <v>42705</v>
      </c>
      <c r="L2674" s="129">
        <v>43205</v>
      </c>
      <c r="O2674" s="9">
        <v>29</v>
      </c>
      <c r="Q2674" s="9" t="s">
        <v>54</v>
      </c>
      <c r="R2674" s="13">
        <v>10000000</v>
      </c>
      <c r="S2674" s="13">
        <v>10000000</v>
      </c>
      <c r="T2674" s="13">
        <v>10000000</v>
      </c>
      <c r="U2674" s="13">
        <v>2500000</v>
      </c>
      <c r="AF2674" s="51">
        <f t="shared" si="36"/>
        <v>0</v>
      </c>
      <c r="AG2674" s="45">
        <v>7500000</v>
      </c>
      <c r="AH2674" s="11">
        <v>43180</v>
      </c>
      <c r="AI2674" s="11">
        <v>43205</v>
      </c>
      <c r="AJ2674" s="13">
        <v>10000693</v>
      </c>
      <c r="AK2674" s="13">
        <v>2500000</v>
      </c>
    </row>
    <row r="2675" spans="1:131" s="18" customFormat="1" ht="39" customHeight="1" x14ac:dyDescent="0.25">
      <c r="A2675" s="18">
        <v>1860</v>
      </c>
      <c r="B2675" s="17" t="s">
        <v>5371</v>
      </c>
      <c r="C2675" s="18" t="s">
        <v>6879</v>
      </c>
      <c r="D2675" s="19">
        <v>43335</v>
      </c>
      <c r="G2675" s="19"/>
      <c r="J2675" s="130"/>
      <c r="K2675" s="130"/>
      <c r="L2675" s="130"/>
      <c r="R2675" s="20"/>
      <c r="S2675" s="20"/>
      <c r="T2675" s="20"/>
      <c r="U2675" s="20"/>
      <c r="V2675" s="20"/>
      <c r="W2675" s="20"/>
      <c r="X2675" s="20"/>
      <c r="Y2675" s="20"/>
      <c r="Z2675" s="20"/>
      <c r="AA2675" s="20"/>
      <c r="AB2675" s="20"/>
      <c r="AC2675" s="20"/>
      <c r="AD2675" s="20"/>
      <c r="AE2675" s="20"/>
      <c r="AF2675" s="80"/>
      <c r="AG2675" s="46"/>
      <c r="AH2675" s="19"/>
      <c r="AI2675" s="19"/>
      <c r="AJ2675" s="13"/>
      <c r="AK2675" s="13"/>
      <c r="AL2675" s="19"/>
      <c r="AM2675" s="19"/>
      <c r="AN2675" s="20"/>
      <c r="AO2675" s="20"/>
      <c r="AP2675" s="19"/>
      <c r="AQ2675" s="19"/>
      <c r="AR2675" s="20"/>
      <c r="AS2675" s="20"/>
      <c r="AT2675" s="19"/>
      <c r="AU2675" s="19"/>
      <c r="AV2675" s="20"/>
      <c r="AW2675" s="20"/>
      <c r="AX2675" s="19"/>
      <c r="AY2675" s="19"/>
      <c r="AZ2675" s="20"/>
      <c r="BA2675" s="20"/>
      <c r="BB2675" s="19"/>
      <c r="BC2675" s="19"/>
      <c r="BD2675" s="20"/>
      <c r="BE2675" s="20"/>
      <c r="BF2675" s="19"/>
      <c r="BG2675" s="19"/>
      <c r="BH2675" s="20"/>
      <c r="BI2675" s="20"/>
      <c r="BJ2675" s="19"/>
      <c r="BK2675" s="19"/>
      <c r="BL2675" s="20"/>
      <c r="BM2675" s="20"/>
      <c r="BN2675" s="19"/>
      <c r="BO2675" s="19"/>
      <c r="BP2675" s="20"/>
      <c r="BQ2675" s="20"/>
      <c r="BT2675" s="20"/>
      <c r="BU2675" s="20"/>
      <c r="BX2675" s="20"/>
      <c r="BY2675" s="20"/>
      <c r="CB2675" s="20"/>
      <c r="CC2675" s="20"/>
      <c r="CF2675" s="20"/>
      <c r="CG2675" s="20"/>
      <c r="CJ2675" s="20"/>
      <c r="CK2675" s="20"/>
      <c r="CN2675" s="20"/>
      <c r="CO2675" s="20"/>
      <c r="CP2675" s="19"/>
      <c r="CQ2675" s="19"/>
      <c r="CR2675" s="20"/>
      <c r="CS2675" s="20"/>
      <c r="CT2675" s="19"/>
      <c r="CU2675" s="19"/>
      <c r="CV2675" s="20"/>
      <c r="CW2675" s="20"/>
      <c r="CX2675" s="96"/>
      <c r="CY2675" s="96"/>
      <c r="CZ2675" s="20"/>
      <c r="DA2675" s="20"/>
      <c r="DB2675" s="96"/>
      <c r="DC2675" s="96"/>
      <c r="DD2675" s="20"/>
      <c r="DE2675" s="20"/>
      <c r="DF2675" s="96"/>
      <c r="DG2675" s="96"/>
      <c r="DH2675" s="20"/>
      <c r="DI2675" s="20"/>
      <c r="DJ2675" s="96"/>
      <c r="DK2675" s="96"/>
      <c r="DL2675" s="20"/>
      <c r="DM2675" s="20"/>
      <c r="DN2675" s="96"/>
      <c r="DO2675" s="96"/>
      <c r="DP2675" s="20"/>
      <c r="DQ2675" s="20"/>
      <c r="DR2675" s="96"/>
      <c r="DS2675" s="96"/>
      <c r="DT2675" s="20"/>
      <c r="DU2675" s="20"/>
      <c r="DV2675" s="96"/>
      <c r="DW2675" s="96"/>
      <c r="DX2675" s="20"/>
      <c r="DY2675" s="20"/>
      <c r="DZ2675" s="56"/>
      <c r="EA2675" s="57"/>
    </row>
    <row r="2676" spans="1:131" ht="19.5" customHeight="1" x14ac:dyDescent="0.25">
      <c r="A2676" s="9">
        <v>1861</v>
      </c>
      <c r="B2676" s="10" t="s">
        <v>5373</v>
      </c>
      <c r="C2676" s="9" t="s">
        <v>5374</v>
      </c>
      <c r="E2676" s="9" t="s">
        <v>3417</v>
      </c>
      <c r="F2676" s="9" t="s">
        <v>493</v>
      </c>
      <c r="H2676" s="9" t="s">
        <v>202</v>
      </c>
      <c r="I2676" s="9" t="s">
        <v>871</v>
      </c>
      <c r="J2676" s="129">
        <v>42865</v>
      </c>
      <c r="K2676" s="129">
        <v>42786</v>
      </c>
      <c r="L2676" s="129">
        <v>43130</v>
      </c>
      <c r="O2676" s="9">
        <v>31</v>
      </c>
      <c r="Q2676" s="9" t="s">
        <v>61</v>
      </c>
      <c r="S2676" s="13">
        <v>566622412</v>
      </c>
      <c r="T2676" s="13">
        <v>442706442</v>
      </c>
      <c r="U2676" s="13">
        <v>141655603</v>
      </c>
      <c r="AF2676" s="51">
        <f t="shared" si="36"/>
        <v>0</v>
      </c>
      <c r="AH2676" s="11">
        <v>42786</v>
      </c>
      <c r="AI2676" s="11">
        <v>42886</v>
      </c>
      <c r="AJ2676" s="13">
        <v>96652335</v>
      </c>
      <c r="AK2676" s="13">
        <v>24163084</v>
      </c>
      <c r="AL2676" s="11">
        <v>42887</v>
      </c>
      <c r="AM2676" s="11">
        <v>42916</v>
      </c>
      <c r="AN2676" s="13">
        <v>159944462</v>
      </c>
      <c r="AO2676" s="13">
        <v>39986115</v>
      </c>
      <c r="AP2676" s="11">
        <v>42917</v>
      </c>
      <c r="AQ2676" s="11">
        <v>42978</v>
      </c>
      <c r="AR2676" s="13">
        <v>208379379</v>
      </c>
      <c r="AS2676" s="13">
        <v>52094845</v>
      </c>
      <c r="AT2676" s="11">
        <v>42979</v>
      </c>
      <c r="AU2676" s="11">
        <v>43069</v>
      </c>
      <c r="AV2676" s="13">
        <v>4684839</v>
      </c>
      <c r="AW2676" s="13">
        <v>1171210</v>
      </c>
      <c r="AX2676" s="11">
        <v>43070</v>
      </c>
      <c r="AY2676" s="11">
        <v>43130</v>
      </c>
      <c r="AZ2676" s="13">
        <v>2933370</v>
      </c>
      <c r="BA2676" s="13">
        <v>733343</v>
      </c>
      <c r="BB2676" s="11">
        <v>42786</v>
      </c>
      <c r="BC2676" s="11">
        <v>43130</v>
      </c>
      <c r="BD2676" s="13">
        <v>508579528</v>
      </c>
      <c r="BE2676" s="13">
        <v>8996285</v>
      </c>
      <c r="DZ2676" s="54">
        <v>508579528</v>
      </c>
      <c r="EA2676" s="55">
        <v>127144882</v>
      </c>
    </row>
    <row r="2677" spans="1:131" ht="19.5" customHeight="1" x14ac:dyDescent="0.25">
      <c r="A2677" s="9">
        <v>1862</v>
      </c>
      <c r="B2677" s="10" t="s">
        <v>5375</v>
      </c>
      <c r="C2677" s="9" t="s">
        <v>5376</v>
      </c>
      <c r="E2677" s="9" t="s">
        <v>109</v>
      </c>
      <c r="F2677" s="9" t="s">
        <v>4476</v>
      </c>
      <c r="H2677" s="9" t="s">
        <v>202</v>
      </c>
      <c r="I2677" s="9" t="s">
        <v>871</v>
      </c>
      <c r="J2677" s="129">
        <v>42870</v>
      </c>
      <c r="K2677" s="129">
        <v>42795</v>
      </c>
      <c r="L2677" s="129">
        <v>43092</v>
      </c>
      <c r="O2677" s="9">
        <v>28</v>
      </c>
      <c r="Q2677" s="9" t="s">
        <v>61</v>
      </c>
      <c r="S2677" s="13">
        <v>350599640</v>
      </c>
      <c r="T2677" s="13">
        <v>350599640</v>
      </c>
      <c r="U2677" s="13">
        <v>87649910</v>
      </c>
      <c r="AF2677" s="51">
        <f t="shared" si="36"/>
        <v>0</v>
      </c>
      <c r="AH2677" s="11">
        <v>42795</v>
      </c>
      <c r="AI2677" s="11">
        <v>42947</v>
      </c>
      <c r="AJ2677" s="13">
        <v>191219655</v>
      </c>
      <c r="AK2677" s="13">
        <v>47804914</v>
      </c>
      <c r="AL2677" s="11">
        <v>42948</v>
      </c>
      <c r="AM2677" s="11">
        <v>43069</v>
      </c>
      <c r="AN2677" s="13">
        <v>118204036</v>
      </c>
      <c r="AO2677" s="13">
        <v>29551009</v>
      </c>
    </row>
    <row r="2678" spans="1:131" ht="19.5" customHeight="1" x14ac:dyDescent="0.25">
      <c r="A2678" s="9">
        <v>1863</v>
      </c>
      <c r="B2678" s="10" t="s">
        <v>5378</v>
      </c>
      <c r="C2678" s="9" t="s">
        <v>5379</v>
      </c>
      <c r="E2678" s="9" t="s">
        <v>4200</v>
      </c>
      <c r="F2678" s="9" t="s">
        <v>4201</v>
      </c>
      <c r="H2678" s="9" t="s">
        <v>202</v>
      </c>
      <c r="I2678" s="9" t="s">
        <v>97</v>
      </c>
      <c r="J2678" s="129">
        <v>42998</v>
      </c>
      <c r="K2678" s="129">
        <v>42865</v>
      </c>
      <c r="L2678" s="129">
        <v>43312</v>
      </c>
      <c r="M2678" s="9" t="s">
        <v>20</v>
      </c>
      <c r="O2678" s="9">
        <v>30</v>
      </c>
      <c r="Q2678" s="9" t="s">
        <v>54</v>
      </c>
      <c r="S2678" s="13">
        <v>11400000</v>
      </c>
      <c r="T2678" s="13">
        <v>11400000</v>
      </c>
      <c r="U2678" s="13">
        <v>2850000</v>
      </c>
      <c r="AF2678" s="51">
        <f t="shared" si="36"/>
        <v>0</v>
      </c>
      <c r="AG2678" s="45">
        <v>8550000</v>
      </c>
      <c r="AH2678" s="11">
        <v>42865</v>
      </c>
      <c r="AI2678" s="11">
        <v>43830</v>
      </c>
      <c r="AJ2678" s="13">
        <v>11381000</v>
      </c>
      <c r="AK2678" s="13">
        <v>2845250</v>
      </c>
    </row>
    <row r="2679" spans="1:131" s="18" customFormat="1" ht="19.5" customHeight="1" x14ac:dyDescent="0.25">
      <c r="A2679" s="18">
        <v>1863</v>
      </c>
      <c r="B2679" s="17" t="s">
        <v>5378</v>
      </c>
      <c r="C2679" s="18" t="s">
        <v>5379</v>
      </c>
      <c r="D2679" s="19">
        <v>43326</v>
      </c>
      <c r="G2679" s="19"/>
      <c r="J2679" s="130"/>
      <c r="K2679" s="130"/>
      <c r="L2679" s="130">
        <v>43555</v>
      </c>
      <c r="R2679" s="20"/>
      <c r="S2679" s="20"/>
      <c r="T2679" s="20"/>
      <c r="U2679" s="20"/>
      <c r="V2679" s="20"/>
      <c r="W2679" s="20"/>
      <c r="X2679" s="20"/>
      <c r="Y2679" s="20"/>
      <c r="Z2679" s="20"/>
      <c r="AA2679" s="20"/>
      <c r="AB2679" s="20"/>
      <c r="AC2679" s="20"/>
      <c r="AD2679" s="20"/>
      <c r="AE2679" s="20"/>
      <c r="AF2679" s="80"/>
      <c r="AG2679" s="46"/>
      <c r="AH2679" s="19"/>
      <c r="AI2679" s="19"/>
      <c r="AJ2679" s="13"/>
      <c r="AK2679" s="13"/>
      <c r="AL2679" s="19"/>
      <c r="AM2679" s="19"/>
      <c r="AN2679" s="20"/>
      <c r="AO2679" s="20"/>
      <c r="AP2679" s="19"/>
      <c r="AQ2679" s="19"/>
      <c r="AR2679" s="20"/>
      <c r="AS2679" s="20"/>
      <c r="AT2679" s="19"/>
      <c r="AU2679" s="19"/>
      <c r="AV2679" s="20"/>
      <c r="AW2679" s="20"/>
      <c r="AX2679" s="19"/>
      <c r="AY2679" s="19"/>
      <c r="AZ2679" s="20"/>
      <c r="BA2679" s="20"/>
      <c r="BB2679" s="19"/>
      <c r="BC2679" s="19"/>
      <c r="BD2679" s="20"/>
      <c r="BE2679" s="20"/>
      <c r="BF2679" s="19"/>
      <c r="BG2679" s="19"/>
      <c r="BH2679" s="20"/>
      <c r="BI2679" s="20"/>
      <c r="BJ2679" s="19"/>
      <c r="BK2679" s="19"/>
      <c r="BL2679" s="20"/>
      <c r="BM2679" s="20"/>
      <c r="BN2679" s="19"/>
      <c r="BO2679" s="19"/>
      <c r="BP2679" s="20"/>
      <c r="BQ2679" s="20"/>
      <c r="BT2679" s="20"/>
      <c r="BU2679" s="20"/>
      <c r="BX2679" s="20"/>
      <c r="BY2679" s="20"/>
      <c r="CB2679" s="20"/>
      <c r="CC2679" s="20"/>
      <c r="CF2679" s="20"/>
      <c r="CG2679" s="20"/>
      <c r="CJ2679" s="20"/>
      <c r="CK2679" s="20"/>
      <c r="CN2679" s="20"/>
      <c r="CO2679" s="20"/>
      <c r="CP2679" s="19"/>
      <c r="CQ2679" s="19"/>
      <c r="CR2679" s="20"/>
      <c r="CS2679" s="20"/>
      <c r="CT2679" s="19"/>
      <c r="CU2679" s="19"/>
      <c r="CV2679" s="20"/>
      <c r="CW2679" s="20"/>
      <c r="CX2679" s="96"/>
      <c r="CY2679" s="96"/>
      <c r="CZ2679" s="20"/>
      <c r="DA2679" s="20"/>
      <c r="DB2679" s="96"/>
      <c r="DC2679" s="96"/>
      <c r="DD2679" s="20"/>
      <c r="DE2679" s="20"/>
      <c r="DF2679" s="96"/>
      <c r="DG2679" s="96"/>
      <c r="DH2679" s="20"/>
      <c r="DI2679" s="20"/>
      <c r="DJ2679" s="96"/>
      <c r="DK2679" s="96"/>
      <c r="DL2679" s="20"/>
      <c r="DM2679" s="20"/>
      <c r="DN2679" s="96"/>
      <c r="DO2679" s="96"/>
      <c r="DP2679" s="20"/>
      <c r="DQ2679" s="20"/>
      <c r="DR2679" s="96"/>
      <c r="DS2679" s="96"/>
      <c r="DT2679" s="20"/>
      <c r="DU2679" s="20"/>
      <c r="DV2679" s="96"/>
      <c r="DW2679" s="96"/>
      <c r="DX2679" s="20"/>
      <c r="DY2679" s="20"/>
      <c r="DZ2679" s="56"/>
      <c r="EA2679" s="57"/>
    </row>
    <row r="2680" spans="1:131" s="18" customFormat="1" ht="19.5" customHeight="1" x14ac:dyDescent="0.25">
      <c r="A2680" s="18">
        <v>1863</v>
      </c>
      <c r="B2680" s="17" t="s">
        <v>5378</v>
      </c>
      <c r="C2680" s="18" t="s">
        <v>5379</v>
      </c>
      <c r="D2680" s="19">
        <v>43703</v>
      </c>
      <c r="G2680" s="19"/>
      <c r="J2680" s="130"/>
      <c r="K2680" s="130"/>
      <c r="L2680" s="130">
        <v>43830</v>
      </c>
      <c r="R2680" s="20"/>
      <c r="S2680" s="20"/>
      <c r="T2680" s="20"/>
      <c r="U2680" s="20"/>
      <c r="V2680" s="20"/>
      <c r="W2680" s="20"/>
      <c r="X2680" s="20"/>
      <c r="Y2680" s="20"/>
      <c r="Z2680" s="20"/>
      <c r="AA2680" s="20"/>
      <c r="AB2680" s="20"/>
      <c r="AC2680" s="20"/>
      <c r="AD2680" s="20"/>
      <c r="AE2680" s="20"/>
      <c r="AF2680" s="80"/>
      <c r="AG2680" s="46"/>
      <c r="AH2680" s="19"/>
      <c r="AI2680" s="19"/>
      <c r="AJ2680" s="13"/>
      <c r="AK2680" s="13"/>
      <c r="AL2680" s="19"/>
      <c r="AM2680" s="19"/>
      <c r="AN2680" s="20"/>
      <c r="AO2680" s="20"/>
      <c r="AP2680" s="19"/>
      <c r="AQ2680" s="19"/>
      <c r="AR2680" s="20"/>
      <c r="AS2680" s="20"/>
      <c r="AT2680" s="19"/>
      <c r="AU2680" s="19"/>
      <c r="AV2680" s="20"/>
      <c r="AW2680" s="20"/>
      <c r="AX2680" s="19"/>
      <c r="AY2680" s="19"/>
      <c r="AZ2680" s="20"/>
      <c r="BA2680" s="20"/>
      <c r="BB2680" s="19"/>
      <c r="BC2680" s="19"/>
      <c r="BD2680" s="20"/>
      <c r="BE2680" s="20"/>
      <c r="BF2680" s="19"/>
      <c r="BG2680" s="19"/>
      <c r="BH2680" s="20"/>
      <c r="BI2680" s="20"/>
      <c r="BJ2680" s="19"/>
      <c r="BK2680" s="19"/>
      <c r="BL2680" s="20"/>
      <c r="BM2680" s="20"/>
      <c r="BN2680" s="19"/>
      <c r="BO2680" s="19"/>
      <c r="BP2680" s="20"/>
      <c r="BQ2680" s="20"/>
      <c r="BT2680" s="20"/>
      <c r="BU2680" s="20"/>
      <c r="BX2680" s="20"/>
      <c r="BY2680" s="20"/>
      <c r="CB2680" s="20"/>
      <c r="CC2680" s="20"/>
      <c r="CF2680" s="20"/>
      <c r="CG2680" s="20"/>
      <c r="CJ2680" s="20"/>
      <c r="CK2680" s="20"/>
      <c r="CN2680" s="20"/>
      <c r="CO2680" s="20"/>
      <c r="CP2680" s="19"/>
      <c r="CQ2680" s="19"/>
      <c r="CR2680" s="20"/>
      <c r="CS2680" s="20"/>
      <c r="CT2680" s="19"/>
      <c r="CU2680" s="19"/>
      <c r="CV2680" s="20"/>
      <c r="CW2680" s="20"/>
      <c r="CX2680" s="96"/>
      <c r="CY2680" s="96"/>
      <c r="CZ2680" s="20"/>
      <c r="DA2680" s="20"/>
      <c r="DB2680" s="96"/>
      <c r="DC2680" s="96"/>
      <c r="DD2680" s="20"/>
      <c r="DE2680" s="20"/>
      <c r="DF2680" s="96"/>
      <c r="DG2680" s="96"/>
      <c r="DH2680" s="20"/>
      <c r="DI2680" s="20"/>
      <c r="DJ2680" s="96"/>
      <c r="DK2680" s="96"/>
      <c r="DL2680" s="20"/>
      <c r="DM2680" s="20"/>
      <c r="DN2680" s="96"/>
      <c r="DO2680" s="96"/>
      <c r="DP2680" s="20"/>
      <c r="DQ2680" s="20"/>
      <c r="DR2680" s="96"/>
      <c r="DS2680" s="96"/>
      <c r="DT2680" s="20"/>
      <c r="DU2680" s="20"/>
      <c r="DV2680" s="96"/>
      <c r="DW2680" s="96"/>
      <c r="DX2680" s="20"/>
      <c r="DY2680" s="20"/>
      <c r="DZ2680" s="56"/>
      <c r="EA2680" s="57"/>
    </row>
    <row r="2681" spans="1:131" ht="19.5" customHeight="1" x14ac:dyDescent="0.25">
      <c r="A2681" s="9">
        <v>1864</v>
      </c>
      <c r="B2681" s="10" t="s">
        <v>5380</v>
      </c>
      <c r="C2681" s="9" t="s">
        <v>5381</v>
      </c>
      <c r="E2681" s="9" t="s">
        <v>527</v>
      </c>
      <c r="F2681" s="9" t="s">
        <v>52</v>
      </c>
      <c r="H2681" s="9" t="s">
        <v>906</v>
      </c>
      <c r="I2681" s="9" t="s">
        <v>35</v>
      </c>
      <c r="M2681" s="9" t="s">
        <v>335</v>
      </c>
      <c r="O2681" s="9">
        <v>27</v>
      </c>
      <c r="AF2681" s="51">
        <f t="shared" si="36"/>
        <v>0</v>
      </c>
    </row>
    <row r="2682" spans="1:131" ht="39.75" customHeight="1" x14ac:dyDescent="0.25">
      <c r="A2682" s="9">
        <v>1865</v>
      </c>
      <c r="B2682" s="10" t="s">
        <v>5382</v>
      </c>
      <c r="C2682" s="9" t="s">
        <v>5383</v>
      </c>
      <c r="E2682" s="9" t="s">
        <v>7090</v>
      </c>
      <c r="F2682" s="9" t="s">
        <v>7089</v>
      </c>
      <c r="H2682" s="9" t="s">
        <v>202</v>
      </c>
      <c r="I2682" s="9" t="s">
        <v>28</v>
      </c>
      <c r="J2682" s="129">
        <v>43009</v>
      </c>
      <c r="K2682" s="129">
        <v>42839</v>
      </c>
      <c r="L2682" s="129">
        <v>43174</v>
      </c>
      <c r="M2682" s="9" t="s">
        <v>20</v>
      </c>
      <c r="O2682" s="9">
        <v>31</v>
      </c>
      <c r="Q2682" s="9" t="s">
        <v>54</v>
      </c>
      <c r="S2682" s="13">
        <v>7996039</v>
      </c>
      <c r="T2682" s="13">
        <v>7996039</v>
      </c>
      <c r="U2682" s="13">
        <v>1732500</v>
      </c>
      <c r="V2682" s="13">
        <v>4697500</v>
      </c>
      <c r="AF2682" s="51">
        <f t="shared" si="36"/>
        <v>4697500</v>
      </c>
      <c r="AH2682" s="11">
        <v>42839</v>
      </c>
      <c r="AI2682" s="11">
        <v>43358</v>
      </c>
      <c r="AJ2682" s="13">
        <v>1066039</v>
      </c>
      <c r="AK2682" s="13">
        <v>266510</v>
      </c>
      <c r="AL2682" s="11">
        <v>42900</v>
      </c>
      <c r="AM2682" s="11">
        <v>43358</v>
      </c>
      <c r="AN2682" s="13">
        <v>6551178</v>
      </c>
      <c r="AO2682" s="13">
        <v>1634083</v>
      </c>
    </row>
    <row r="2683" spans="1:131" ht="39" customHeight="1" x14ac:dyDescent="0.25">
      <c r="A2683" s="9">
        <v>1865</v>
      </c>
      <c r="B2683" s="10" t="s">
        <v>5382</v>
      </c>
      <c r="C2683" s="9" t="s">
        <v>5383</v>
      </c>
      <c r="U2683" s="13">
        <v>266510</v>
      </c>
    </row>
    <row r="2684" spans="1:131" s="18" customFormat="1" ht="39" customHeight="1" x14ac:dyDescent="0.25">
      <c r="A2684" s="18">
        <v>1865</v>
      </c>
      <c r="B2684" s="17" t="s">
        <v>5382</v>
      </c>
      <c r="C2684" s="18" t="s">
        <v>5383</v>
      </c>
      <c r="D2684" s="19">
        <v>43416</v>
      </c>
      <c r="G2684" s="19"/>
      <c r="J2684" s="130"/>
      <c r="K2684" s="130"/>
      <c r="L2684" s="130">
        <v>43358</v>
      </c>
      <c r="R2684" s="20"/>
      <c r="S2684" s="20">
        <v>7602372</v>
      </c>
      <c r="T2684" s="20">
        <v>7602372</v>
      </c>
      <c r="U2684" s="20">
        <v>1634083</v>
      </c>
      <c r="V2684" s="20">
        <v>4462250</v>
      </c>
      <c r="W2684" s="20"/>
      <c r="X2684" s="20"/>
      <c r="Y2684" s="20"/>
      <c r="Z2684" s="20"/>
      <c r="AA2684" s="20"/>
      <c r="AB2684" s="20"/>
      <c r="AC2684" s="20"/>
      <c r="AD2684" s="20"/>
      <c r="AE2684" s="20"/>
      <c r="AF2684" s="20">
        <v>4462250</v>
      </c>
      <c r="AG2684" s="46"/>
      <c r="AH2684" s="19"/>
      <c r="AI2684" s="19"/>
      <c r="AJ2684" s="20"/>
      <c r="AK2684" s="20"/>
      <c r="AL2684" s="19"/>
      <c r="AM2684" s="19"/>
      <c r="AN2684" s="20"/>
      <c r="AO2684" s="20"/>
      <c r="AP2684" s="19"/>
      <c r="AQ2684" s="19"/>
      <c r="AR2684" s="20"/>
      <c r="AS2684" s="20"/>
      <c r="AT2684" s="19"/>
      <c r="AU2684" s="19"/>
      <c r="AV2684" s="20"/>
      <c r="AW2684" s="20"/>
      <c r="AX2684" s="19"/>
      <c r="AY2684" s="19"/>
      <c r="AZ2684" s="20"/>
      <c r="BA2684" s="20"/>
      <c r="BB2684" s="19"/>
      <c r="BC2684" s="19"/>
      <c r="BD2684" s="20"/>
      <c r="BE2684" s="20"/>
      <c r="BF2684" s="19"/>
      <c r="BG2684" s="19"/>
      <c r="BH2684" s="20"/>
      <c r="BI2684" s="20"/>
      <c r="BJ2684" s="19"/>
      <c r="BK2684" s="19"/>
      <c r="BL2684" s="20"/>
      <c r="BM2684" s="20"/>
      <c r="BN2684" s="19"/>
      <c r="BO2684" s="19"/>
      <c r="BP2684" s="20"/>
      <c r="BQ2684" s="20"/>
      <c r="BT2684" s="20"/>
      <c r="BU2684" s="20"/>
      <c r="BX2684" s="20"/>
      <c r="BY2684" s="20"/>
      <c r="CB2684" s="20"/>
      <c r="CC2684" s="20"/>
      <c r="CF2684" s="20"/>
      <c r="CG2684" s="20"/>
      <c r="CJ2684" s="20"/>
      <c r="CK2684" s="20"/>
      <c r="CN2684" s="20"/>
      <c r="CO2684" s="20"/>
      <c r="CP2684" s="19"/>
      <c r="CQ2684" s="19"/>
      <c r="CR2684" s="20"/>
      <c r="CS2684" s="20"/>
      <c r="CT2684" s="19"/>
      <c r="CU2684" s="19"/>
      <c r="CV2684" s="20"/>
      <c r="CW2684" s="20"/>
      <c r="CX2684" s="96"/>
      <c r="CY2684" s="96"/>
      <c r="CZ2684" s="20"/>
      <c r="DA2684" s="20"/>
      <c r="DB2684" s="96"/>
      <c r="DC2684" s="96"/>
      <c r="DD2684" s="20"/>
      <c r="DE2684" s="20"/>
      <c r="DF2684" s="96"/>
      <c r="DG2684" s="96"/>
      <c r="DH2684" s="20"/>
      <c r="DI2684" s="20"/>
      <c r="DJ2684" s="96"/>
      <c r="DK2684" s="96"/>
      <c r="DL2684" s="20"/>
      <c r="DM2684" s="20"/>
      <c r="DN2684" s="96"/>
      <c r="DO2684" s="96"/>
      <c r="DP2684" s="20"/>
      <c r="DQ2684" s="20"/>
      <c r="DR2684" s="96"/>
      <c r="DS2684" s="96"/>
      <c r="DT2684" s="20"/>
      <c r="DU2684" s="20"/>
      <c r="DV2684" s="96"/>
      <c r="DW2684" s="96"/>
      <c r="DX2684" s="20"/>
      <c r="DY2684" s="20"/>
      <c r="DZ2684" s="56"/>
      <c r="EA2684" s="57"/>
    </row>
    <row r="2685" spans="1:131" s="22" customFormat="1" ht="40.5" customHeight="1" x14ac:dyDescent="0.25">
      <c r="A2685" s="22">
        <v>1866</v>
      </c>
      <c r="B2685" s="10" t="s">
        <v>5384</v>
      </c>
      <c r="C2685" s="22" t="s">
        <v>5389</v>
      </c>
      <c r="D2685" s="14"/>
      <c r="E2685" s="22" t="s">
        <v>7092</v>
      </c>
      <c r="F2685" s="22" t="s">
        <v>7091</v>
      </c>
      <c r="G2685" s="14"/>
      <c r="H2685" s="22" t="s">
        <v>202</v>
      </c>
      <c r="I2685" s="22" t="s">
        <v>28</v>
      </c>
      <c r="J2685" s="131">
        <v>43146</v>
      </c>
      <c r="K2685" s="131">
        <v>42899</v>
      </c>
      <c r="L2685" s="131">
        <v>43174</v>
      </c>
      <c r="M2685" s="22" t="s">
        <v>20</v>
      </c>
      <c r="O2685" s="22">
        <v>32</v>
      </c>
      <c r="Q2685" s="22" t="s">
        <v>54</v>
      </c>
      <c r="R2685" s="15"/>
      <c r="S2685" s="15">
        <v>7840121</v>
      </c>
      <c r="T2685" s="15">
        <v>7840121</v>
      </c>
      <c r="U2685" s="15">
        <v>1701250</v>
      </c>
      <c r="V2685" s="15">
        <v>4603750</v>
      </c>
      <c r="W2685" s="15"/>
      <c r="X2685" s="15"/>
      <c r="Y2685" s="15"/>
      <c r="Z2685" s="15"/>
      <c r="AA2685" s="15"/>
      <c r="AB2685" s="15"/>
      <c r="AC2685" s="15"/>
      <c r="AD2685" s="15"/>
      <c r="AE2685" s="15"/>
      <c r="AF2685" s="95">
        <f t="shared" si="36"/>
        <v>4603750</v>
      </c>
      <c r="AG2685" s="47"/>
      <c r="AH2685" s="14">
        <v>42899</v>
      </c>
      <c r="AI2685" s="14">
        <v>43358</v>
      </c>
      <c r="AJ2685" s="13">
        <v>1035121</v>
      </c>
      <c r="AK2685" s="13">
        <v>258780</v>
      </c>
      <c r="AL2685" s="14">
        <v>42972</v>
      </c>
      <c r="AM2685" s="14">
        <v>43358</v>
      </c>
      <c r="AN2685" s="15">
        <v>6280170</v>
      </c>
      <c r="AO2685" s="15">
        <v>1570043</v>
      </c>
      <c r="AP2685" s="14"/>
      <c r="AQ2685" s="14"/>
      <c r="AR2685" s="15"/>
      <c r="AS2685" s="15"/>
      <c r="AT2685" s="14"/>
      <c r="AU2685" s="14"/>
      <c r="AV2685" s="15"/>
      <c r="AW2685" s="15"/>
      <c r="AX2685" s="14"/>
      <c r="AY2685" s="14"/>
      <c r="AZ2685" s="15"/>
      <c r="BA2685" s="15"/>
      <c r="BB2685" s="14"/>
      <c r="BC2685" s="14"/>
      <c r="BD2685" s="15"/>
      <c r="BE2685" s="15"/>
      <c r="BF2685" s="14"/>
      <c r="BG2685" s="14"/>
      <c r="BH2685" s="15"/>
      <c r="BI2685" s="15"/>
      <c r="BJ2685" s="14"/>
      <c r="BK2685" s="14"/>
      <c r="BL2685" s="15"/>
      <c r="BM2685" s="15"/>
      <c r="BN2685" s="14"/>
      <c r="BO2685" s="14"/>
      <c r="BP2685" s="15"/>
      <c r="BQ2685" s="15"/>
      <c r="BT2685" s="15"/>
      <c r="BU2685" s="15"/>
      <c r="BX2685" s="15"/>
      <c r="BY2685" s="15"/>
      <c r="CB2685" s="15"/>
      <c r="CC2685" s="15"/>
      <c r="CF2685" s="15"/>
      <c r="CG2685" s="15"/>
      <c r="CJ2685" s="15"/>
      <c r="CK2685" s="15"/>
      <c r="CN2685" s="15"/>
      <c r="CO2685" s="15"/>
      <c r="CP2685" s="14"/>
      <c r="CQ2685" s="14"/>
      <c r="CR2685" s="15"/>
      <c r="CS2685" s="15"/>
      <c r="CT2685" s="14"/>
      <c r="CU2685" s="14"/>
      <c r="CV2685" s="15"/>
      <c r="CW2685" s="15"/>
      <c r="CX2685" s="97"/>
      <c r="CY2685" s="97"/>
      <c r="CZ2685" s="15"/>
      <c r="DA2685" s="15"/>
      <c r="DB2685" s="97"/>
      <c r="DC2685" s="97"/>
      <c r="DD2685" s="15"/>
      <c r="DE2685" s="15"/>
      <c r="DF2685" s="97"/>
      <c r="DG2685" s="97"/>
      <c r="DH2685" s="15"/>
      <c r="DI2685" s="15"/>
      <c r="DJ2685" s="97"/>
      <c r="DK2685" s="97"/>
      <c r="DL2685" s="15"/>
      <c r="DM2685" s="15"/>
      <c r="DN2685" s="97"/>
      <c r="DO2685" s="97"/>
      <c r="DP2685" s="15"/>
      <c r="DQ2685" s="15"/>
      <c r="DR2685" s="97"/>
      <c r="DS2685" s="97"/>
      <c r="DT2685" s="15"/>
      <c r="DU2685" s="15"/>
      <c r="DV2685" s="97"/>
      <c r="DW2685" s="97"/>
      <c r="DX2685" s="15"/>
      <c r="DY2685" s="15"/>
      <c r="DZ2685" s="58"/>
      <c r="EA2685" s="59"/>
    </row>
    <row r="2686" spans="1:131" s="22" customFormat="1" ht="38.25" customHeight="1" x14ac:dyDescent="0.25">
      <c r="A2686" s="22">
        <v>1866</v>
      </c>
      <c r="B2686" s="10" t="s">
        <v>5384</v>
      </c>
      <c r="C2686" s="22" t="s">
        <v>5389</v>
      </c>
      <c r="D2686" s="14"/>
      <c r="G2686" s="14"/>
      <c r="J2686" s="131"/>
      <c r="K2686" s="131"/>
      <c r="L2686" s="131"/>
      <c r="R2686" s="15"/>
      <c r="S2686" s="15"/>
      <c r="T2686" s="15"/>
      <c r="U2686" s="15">
        <v>258780</v>
      </c>
      <c r="V2686" s="15"/>
      <c r="W2686" s="15"/>
      <c r="X2686" s="15"/>
      <c r="Y2686" s="15"/>
      <c r="Z2686" s="15"/>
      <c r="AA2686" s="15"/>
      <c r="AB2686" s="15"/>
      <c r="AC2686" s="15"/>
      <c r="AD2686" s="15"/>
      <c r="AE2686" s="15"/>
      <c r="AF2686" s="95"/>
      <c r="AG2686" s="47"/>
      <c r="AH2686" s="14"/>
      <c r="AI2686" s="14"/>
      <c r="AJ2686" s="15"/>
      <c r="AK2686" s="15"/>
      <c r="AL2686" s="14"/>
      <c r="AM2686" s="14"/>
      <c r="AN2686" s="15"/>
      <c r="AO2686" s="15"/>
      <c r="AP2686" s="14"/>
      <c r="AQ2686" s="14"/>
      <c r="AR2686" s="15"/>
      <c r="AS2686" s="15"/>
      <c r="AT2686" s="14"/>
      <c r="AU2686" s="14"/>
      <c r="AV2686" s="15"/>
      <c r="AW2686" s="15"/>
      <c r="AX2686" s="14"/>
      <c r="AY2686" s="14"/>
      <c r="AZ2686" s="15"/>
      <c r="BA2686" s="15"/>
      <c r="BB2686" s="14"/>
      <c r="BC2686" s="14"/>
      <c r="BD2686" s="15"/>
      <c r="BE2686" s="15"/>
      <c r="BF2686" s="14"/>
      <c r="BG2686" s="14"/>
      <c r="BH2686" s="15"/>
      <c r="BI2686" s="15"/>
      <c r="BJ2686" s="14"/>
      <c r="BK2686" s="14"/>
      <c r="BL2686" s="15"/>
      <c r="BM2686" s="15"/>
      <c r="BN2686" s="14"/>
      <c r="BO2686" s="14"/>
      <c r="BP2686" s="15"/>
      <c r="BQ2686" s="15"/>
      <c r="BT2686" s="15"/>
      <c r="BU2686" s="15"/>
      <c r="BX2686" s="15"/>
      <c r="BY2686" s="15"/>
      <c r="CB2686" s="15"/>
      <c r="CC2686" s="15"/>
      <c r="CF2686" s="15"/>
      <c r="CG2686" s="15"/>
      <c r="CJ2686" s="15"/>
      <c r="CK2686" s="15"/>
      <c r="CN2686" s="15"/>
      <c r="CO2686" s="15"/>
      <c r="CP2686" s="14"/>
      <c r="CQ2686" s="14"/>
      <c r="CR2686" s="15"/>
      <c r="CS2686" s="15"/>
      <c r="CT2686" s="14"/>
      <c r="CU2686" s="14"/>
      <c r="CV2686" s="15"/>
      <c r="CW2686" s="15"/>
      <c r="CX2686" s="97"/>
      <c r="CY2686" s="97"/>
      <c r="CZ2686" s="15"/>
      <c r="DA2686" s="15"/>
      <c r="DB2686" s="97"/>
      <c r="DC2686" s="97"/>
      <c r="DD2686" s="15"/>
      <c r="DE2686" s="15"/>
      <c r="DF2686" s="97"/>
      <c r="DG2686" s="97"/>
      <c r="DH2686" s="15"/>
      <c r="DI2686" s="15"/>
      <c r="DJ2686" s="97"/>
      <c r="DK2686" s="97"/>
      <c r="DL2686" s="15"/>
      <c r="DM2686" s="15"/>
      <c r="DN2686" s="97"/>
      <c r="DO2686" s="97"/>
      <c r="DP2686" s="15"/>
      <c r="DQ2686" s="15"/>
      <c r="DR2686" s="97"/>
      <c r="DS2686" s="97"/>
      <c r="DT2686" s="15"/>
      <c r="DU2686" s="15"/>
      <c r="DV2686" s="97"/>
      <c r="DW2686" s="97"/>
      <c r="DX2686" s="15"/>
      <c r="DY2686" s="15"/>
      <c r="DZ2686" s="58"/>
      <c r="EA2686" s="59"/>
    </row>
    <row r="2687" spans="1:131" s="18" customFormat="1" ht="39.75" customHeight="1" x14ac:dyDescent="0.25">
      <c r="A2687" s="18">
        <v>1866</v>
      </c>
      <c r="B2687" s="17" t="s">
        <v>5384</v>
      </c>
      <c r="C2687" s="18" t="s">
        <v>5389</v>
      </c>
      <c r="D2687" s="19">
        <v>43194</v>
      </c>
      <c r="G2687" s="19"/>
      <c r="J2687" s="130"/>
      <c r="K2687" s="130"/>
      <c r="L2687" s="130">
        <v>43358</v>
      </c>
      <c r="R2687" s="20"/>
      <c r="S2687" s="20"/>
      <c r="T2687" s="20"/>
      <c r="U2687" s="20"/>
      <c r="V2687" s="20"/>
      <c r="W2687" s="20"/>
      <c r="X2687" s="20"/>
      <c r="Y2687" s="20"/>
      <c r="Z2687" s="20"/>
      <c r="AA2687" s="20"/>
      <c r="AB2687" s="20"/>
      <c r="AC2687" s="20"/>
      <c r="AD2687" s="20"/>
      <c r="AE2687" s="20"/>
      <c r="AF2687" s="80"/>
      <c r="AG2687" s="46"/>
      <c r="AH2687" s="19"/>
      <c r="AI2687" s="19"/>
      <c r="AJ2687" s="13"/>
      <c r="AK2687" s="13"/>
      <c r="AL2687" s="19"/>
      <c r="AM2687" s="19"/>
      <c r="AN2687" s="20"/>
      <c r="AO2687" s="20"/>
      <c r="AP2687" s="19"/>
      <c r="AQ2687" s="19"/>
      <c r="AR2687" s="20"/>
      <c r="AS2687" s="20"/>
      <c r="AT2687" s="19"/>
      <c r="AU2687" s="19"/>
      <c r="AV2687" s="20"/>
      <c r="AW2687" s="20"/>
      <c r="AX2687" s="19"/>
      <c r="AY2687" s="19"/>
      <c r="AZ2687" s="20"/>
      <c r="BA2687" s="20"/>
      <c r="BB2687" s="19"/>
      <c r="BC2687" s="19"/>
      <c r="BD2687" s="20"/>
      <c r="BE2687" s="20"/>
      <c r="BF2687" s="19"/>
      <c r="BG2687" s="19"/>
      <c r="BH2687" s="20"/>
      <c r="BI2687" s="20"/>
      <c r="BJ2687" s="19"/>
      <c r="BK2687" s="19"/>
      <c r="BL2687" s="20"/>
      <c r="BM2687" s="20"/>
      <c r="BN2687" s="19"/>
      <c r="BO2687" s="19"/>
      <c r="BP2687" s="20"/>
      <c r="BQ2687" s="20"/>
      <c r="BT2687" s="20"/>
      <c r="BU2687" s="20"/>
      <c r="BX2687" s="20"/>
      <c r="BY2687" s="20"/>
      <c r="CB2687" s="20"/>
      <c r="CC2687" s="20"/>
      <c r="CF2687" s="20"/>
      <c r="CG2687" s="20"/>
      <c r="CJ2687" s="20"/>
      <c r="CK2687" s="20"/>
      <c r="CN2687" s="20"/>
      <c r="CO2687" s="20"/>
      <c r="CP2687" s="19"/>
      <c r="CQ2687" s="19"/>
      <c r="CR2687" s="20"/>
      <c r="CS2687" s="20"/>
      <c r="CT2687" s="19"/>
      <c r="CU2687" s="19"/>
      <c r="CV2687" s="20"/>
      <c r="CW2687" s="20"/>
      <c r="CX2687" s="96"/>
      <c r="CY2687" s="96"/>
      <c r="CZ2687" s="20"/>
      <c r="DA2687" s="20"/>
      <c r="DB2687" s="96"/>
      <c r="DC2687" s="96"/>
      <c r="DD2687" s="20"/>
      <c r="DE2687" s="20"/>
      <c r="DF2687" s="96"/>
      <c r="DG2687" s="96"/>
      <c r="DH2687" s="20"/>
      <c r="DI2687" s="20"/>
      <c r="DJ2687" s="96"/>
      <c r="DK2687" s="96"/>
      <c r="DL2687" s="20"/>
      <c r="DM2687" s="20"/>
      <c r="DN2687" s="96"/>
      <c r="DO2687" s="96"/>
      <c r="DP2687" s="20"/>
      <c r="DQ2687" s="20"/>
      <c r="DR2687" s="96"/>
      <c r="DS2687" s="96"/>
      <c r="DT2687" s="20"/>
      <c r="DU2687" s="20"/>
      <c r="DV2687" s="96"/>
      <c r="DW2687" s="96"/>
      <c r="DX2687" s="20"/>
      <c r="DY2687" s="20"/>
      <c r="DZ2687" s="56"/>
      <c r="EA2687" s="57"/>
    </row>
    <row r="2688" spans="1:131" s="18" customFormat="1" ht="40.5" customHeight="1" x14ac:dyDescent="0.25">
      <c r="A2688" s="18">
        <v>1866</v>
      </c>
      <c r="B2688" s="17" t="s">
        <v>5384</v>
      </c>
      <c r="C2688" s="18" t="s">
        <v>5389</v>
      </c>
      <c r="D2688" s="19">
        <v>43416</v>
      </c>
      <c r="G2688" s="19"/>
      <c r="J2688" s="130"/>
      <c r="K2688" s="130"/>
      <c r="L2688" s="130"/>
      <c r="R2688" s="20"/>
      <c r="S2688" s="20">
        <v>7320121</v>
      </c>
      <c r="T2688" s="20">
        <v>7320121</v>
      </c>
      <c r="U2688" s="20">
        <v>1571250</v>
      </c>
      <c r="V2688" s="20">
        <v>4513750</v>
      </c>
      <c r="W2688" s="20"/>
      <c r="X2688" s="20"/>
      <c r="Y2688" s="20"/>
      <c r="Z2688" s="20"/>
      <c r="AA2688" s="20"/>
      <c r="AB2688" s="20"/>
      <c r="AC2688" s="20"/>
      <c r="AD2688" s="20"/>
      <c r="AE2688" s="20"/>
      <c r="AF2688" s="20">
        <v>4513750</v>
      </c>
      <c r="AG2688" s="46"/>
      <c r="AH2688" s="19"/>
      <c r="AI2688" s="19"/>
      <c r="AJ2688" s="13"/>
      <c r="AK2688" s="13"/>
      <c r="AL2688" s="19"/>
      <c r="AM2688" s="19"/>
      <c r="AN2688" s="20"/>
      <c r="AO2688" s="20"/>
      <c r="AP2688" s="19"/>
      <c r="AQ2688" s="19"/>
      <c r="AR2688" s="20"/>
      <c r="AS2688" s="20"/>
      <c r="AT2688" s="19"/>
      <c r="AU2688" s="19"/>
      <c r="AV2688" s="20"/>
      <c r="AW2688" s="20"/>
      <c r="AX2688" s="19"/>
      <c r="AY2688" s="19"/>
      <c r="AZ2688" s="20"/>
      <c r="BA2688" s="20"/>
      <c r="BB2688" s="19"/>
      <c r="BC2688" s="19"/>
      <c r="BD2688" s="20"/>
      <c r="BE2688" s="20"/>
      <c r="BF2688" s="19"/>
      <c r="BG2688" s="19"/>
      <c r="BH2688" s="20"/>
      <c r="BI2688" s="20"/>
      <c r="BJ2688" s="19"/>
      <c r="BK2688" s="19"/>
      <c r="BL2688" s="20"/>
      <c r="BM2688" s="20"/>
      <c r="BN2688" s="19"/>
      <c r="BO2688" s="19"/>
      <c r="BP2688" s="20"/>
      <c r="BQ2688" s="20"/>
      <c r="BT2688" s="20"/>
      <c r="BU2688" s="20"/>
      <c r="BX2688" s="20"/>
      <c r="BY2688" s="20"/>
      <c r="CB2688" s="20"/>
      <c r="CC2688" s="20"/>
      <c r="CF2688" s="20"/>
      <c r="CG2688" s="20"/>
      <c r="CJ2688" s="20"/>
      <c r="CK2688" s="20"/>
      <c r="CN2688" s="20"/>
      <c r="CO2688" s="20"/>
      <c r="CP2688" s="19"/>
      <c r="CQ2688" s="19"/>
      <c r="CR2688" s="20"/>
      <c r="CS2688" s="20"/>
      <c r="CT2688" s="19"/>
      <c r="CU2688" s="19"/>
      <c r="CV2688" s="20"/>
      <c r="CW2688" s="20"/>
      <c r="CX2688" s="96"/>
      <c r="CY2688" s="96"/>
      <c r="CZ2688" s="20"/>
      <c r="DA2688" s="20"/>
      <c r="DB2688" s="96"/>
      <c r="DC2688" s="96"/>
      <c r="DD2688" s="20"/>
      <c r="DE2688" s="20"/>
      <c r="DF2688" s="96"/>
      <c r="DG2688" s="96"/>
      <c r="DH2688" s="20"/>
      <c r="DI2688" s="20"/>
      <c r="DJ2688" s="96"/>
      <c r="DK2688" s="96"/>
      <c r="DL2688" s="20"/>
      <c r="DM2688" s="20"/>
      <c r="DN2688" s="96"/>
      <c r="DO2688" s="96"/>
      <c r="DP2688" s="20"/>
      <c r="DQ2688" s="20"/>
      <c r="DR2688" s="96"/>
      <c r="DS2688" s="96"/>
      <c r="DT2688" s="20"/>
      <c r="DU2688" s="20"/>
      <c r="DV2688" s="96"/>
      <c r="DW2688" s="96"/>
      <c r="DX2688" s="20"/>
      <c r="DY2688" s="20"/>
      <c r="DZ2688" s="56"/>
      <c r="EA2688" s="57"/>
    </row>
    <row r="2689" spans="1:131" ht="38.25" customHeight="1" x14ac:dyDescent="0.25">
      <c r="A2689" s="9">
        <v>1867</v>
      </c>
      <c r="B2689" s="10" t="s">
        <v>5385</v>
      </c>
      <c r="C2689" s="9" t="s">
        <v>6290</v>
      </c>
      <c r="E2689" s="9" t="s">
        <v>6265</v>
      </c>
      <c r="F2689" s="9" t="s">
        <v>7093</v>
      </c>
      <c r="H2689" s="9" t="s">
        <v>202</v>
      </c>
      <c r="I2689" s="9" t="s">
        <v>28</v>
      </c>
      <c r="J2689" s="129">
        <v>43009</v>
      </c>
      <c r="K2689" s="129">
        <v>42839</v>
      </c>
      <c r="L2689" s="129">
        <v>43160</v>
      </c>
      <c r="M2689" s="9" t="s">
        <v>20</v>
      </c>
      <c r="O2689" s="9">
        <v>31</v>
      </c>
      <c r="Q2689" s="9" t="s">
        <v>54</v>
      </c>
      <c r="S2689" s="13">
        <v>7716038</v>
      </c>
      <c r="T2689" s="13">
        <v>7716038</v>
      </c>
      <c r="U2689" s="13">
        <v>1662500</v>
      </c>
      <c r="V2689" s="13">
        <v>4487500</v>
      </c>
      <c r="AF2689" s="51">
        <f t="shared" si="36"/>
        <v>4487500</v>
      </c>
      <c r="AH2689" s="11">
        <v>42839</v>
      </c>
      <c r="AI2689" s="11">
        <v>43358</v>
      </c>
      <c r="AJ2689" s="13">
        <v>1066039</v>
      </c>
      <c r="AK2689" s="13">
        <v>266510</v>
      </c>
      <c r="AL2689" s="11">
        <v>42972</v>
      </c>
      <c r="AM2689" s="11">
        <v>43358</v>
      </c>
      <c r="AN2689" s="13">
        <v>11699660</v>
      </c>
      <c r="AO2689" s="13">
        <v>2924915</v>
      </c>
    </row>
    <row r="2690" spans="1:131" ht="39.75" customHeight="1" x14ac:dyDescent="0.25">
      <c r="A2690" s="9">
        <v>1867</v>
      </c>
      <c r="B2690" s="10" t="s">
        <v>5385</v>
      </c>
      <c r="C2690" s="9" t="s">
        <v>6290</v>
      </c>
      <c r="U2690" s="13">
        <v>266510</v>
      </c>
    </row>
    <row r="2691" spans="1:131" s="18" customFormat="1" ht="39.75" customHeight="1" x14ac:dyDescent="0.25">
      <c r="A2691" s="18">
        <v>1867</v>
      </c>
      <c r="B2691" s="17" t="s">
        <v>5385</v>
      </c>
      <c r="C2691" s="18" t="s">
        <v>6290</v>
      </c>
      <c r="D2691" s="19">
        <v>43194</v>
      </c>
      <c r="G2691" s="19"/>
      <c r="J2691" s="130"/>
      <c r="K2691" s="130"/>
      <c r="L2691" s="130">
        <v>43358</v>
      </c>
      <c r="R2691" s="20"/>
      <c r="S2691" s="20"/>
      <c r="T2691" s="20"/>
      <c r="U2691" s="20"/>
      <c r="V2691" s="20"/>
      <c r="W2691" s="20"/>
      <c r="X2691" s="20"/>
      <c r="Y2691" s="20"/>
      <c r="Z2691" s="20"/>
      <c r="AA2691" s="20"/>
      <c r="AB2691" s="20"/>
      <c r="AC2691" s="20"/>
      <c r="AD2691" s="20"/>
      <c r="AE2691" s="20"/>
      <c r="AF2691" s="80"/>
      <c r="AG2691" s="46"/>
      <c r="AH2691" s="19"/>
      <c r="AI2691" s="19"/>
      <c r="AJ2691" s="13"/>
      <c r="AK2691" s="13"/>
      <c r="AL2691" s="19"/>
      <c r="AM2691" s="19"/>
      <c r="AN2691" s="20"/>
      <c r="AO2691" s="20"/>
      <c r="AP2691" s="19"/>
      <c r="AQ2691" s="19"/>
      <c r="AR2691" s="20"/>
      <c r="AS2691" s="20"/>
      <c r="AT2691" s="19"/>
      <c r="AU2691" s="19"/>
      <c r="AV2691" s="20"/>
      <c r="AW2691" s="20"/>
      <c r="AX2691" s="19"/>
      <c r="AY2691" s="19"/>
      <c r="AZ2691" s="20"/>
      <c r="BA2691" s="20"/>
      <c r="BB2691" s="19"/>
      <c r="BC2691" s="19"/>
      <c r="BD2691" s="20"/>
      <c r="BE2691" s="20"/>
      <c r="BF2691" s="19"/>
      <c r="BG2691" s="19"/>
      <c r="BH2691" s="20"/>
      <c r="BI2691" s="20"/>
      <c r="BJ2691" s="19"/>
      <c r="BK2691" s="19"/>
      <c r="BL2691" s="20"/>
      <c r="BM2691" s="20"/>
      <c r="BN2691" s="19"/>
      <c r="BO2691" s="19"/>
      <c r="BP2691" s="20"/>
      <c r="BQ2691" s="20"/>
      <c r="BT2691" s="20"/>
      <c r="BU2691" s="20"/>
      <c r="BX2691" s="20"/>
      <c r="BY2691" s="20"/>
      <c r="CB2691" s="20"/>
      <c r="CC2691" s="20"/>
      <c r="CF2691" s="20"/>
      <c r="CG2691" s="20"/>
      <c r="CJ2691" s="20"/>
      <c r="CK2691" s="20"/>
      <c r="CN2691" s="20"/>
      <c r="CO2691" s="20"/>
      <c r="CP2691" s="19"/>
      <c r="CQ2691" s="19"/>
      <c r="CR2691" s="20"/>
      <c r="CS2691" s="20"/>
      <c r="CT2691" s="19"/>
      <c r="CU2691" s="19"/>
      <c r="CV2691" s="20"/>
      <c r="CW2691" s="20"/>
      <c r="CX2691" s="96"/>
      <c r="CY2691" s="96"/>
      <c r="CZ2691" s="20"/>
      <c r="DA2691" s="20"/>
      <c r="DB2691" s="96"/>
      <c r="DC2691" s="96"/>
      <c r="DD2691" s="20"/>
      <c r="DE2691" s="20"/>
      <c r="DF2691" s="96"/>
      <c r="DG2691" s="96"/>
      <c r="DH2691" s="20"/>
      <c r="DI2691" s="20"/>
      <c r="DJ2691" s="96"/>
      <c r="DK2691" s="96"/>
      <c r="DL2691" s="20"/>
      <c r="DM2691" s="20"/>
      <c r="DN2691" s="96"/>
      <c r="DO2691" s="96"/>
      <c r="DP2691" s="20"/>
      <c r="DQ2691" s="20"/>
      <c r="DR2691" s="96"/>
      <c r="DS2691" s="96"/>
      <c r="DT2691" s="20"/>
      <c r="DU2691" s="20"/>
      <c r="DV2691" s="96"/>
      <c r="DW2691" s="96"/>
      <c r="DX2691" s="20"/>
      <c r="DY2691" s="20"/>
      <c r="DZ2691" s="56"/>
      <c r="EA2691" s="57"/>
    </row>
    <row r="2692" spans="1:131" s="18" customFormat="1" ht="38.25" customHeight="1" x14ac:dyDescent="0.25">
      <c r="A2692" s="18">
        <v>1867</v>
      </c>
      <c r="B2692" s="17" t="s">
        <v>5385</v>
      </c>
      <c r="C2692" s="18" t="s">
        <v>6290</v>
      </c>
      <c r="D2692" s="19">
        <v>43426</v>
      </c>
      <c r="G2692" s="19"/>
      <c r="J2692" s="130"/>
      <c r="K2692" s="130"/>
      <c r="L2692" s="130"/>
      <c r="R2692" s="20"/>
      <c r="S2692" s="20">
        <v>13066038</v>
      </c>
      <c r="T2692" s="20">
        <v>13066038</v>
      </c>
      <c r="U2692" s="20">
        <v>3000000</v>
      </c>
      <c r="V2692" s="20">
        <v>6500000</v>
      </c>
      <c r="W2692" s="20"/>
      <c r="X2692" s="20"/>
      <c r="Y2692" s="20"/>
      <c r="Z2692" s="20"/>
      <c r="AA2692" s="20"/>
      <c r="AB2692" s="20"/>
      <c r="AC2692" s="20"/>
      <c r="AD2692" s="20"/>
      <c r="AE2692" s="20"/>
      <c r="AF2692" s="57">
        <v>6500000</v>
      </c>
      <c r="AG2692" s="46"/>
      <c r="AH2692" s="19"/>
      <c r="AI2692" s="19"/>
      <c r="AJ2692" s="13"/>
      <c r="AK2692" s="13"/>
      <c r="AL2692" s="19"/>
      <c r="AM2692" s="19"/>
      <c r="AN2692" s="20"/>
      <c r="AO2692" s="20"/>
      <c r="AP2692" s="19"/>
      <c r="AQ2692" s="19"/>
      <c r="AR2692" s="20"/>
      <c r="AS2692" s="20"/>
      <c r="AT2692" s="19"/>
      <c r="AU2692" s="19"/>
      <c r="AV2692" s="20"/>
      <c r="AW2692" s="20"/>
      <c r="AX2692" s="19"/>
      <c r="AY2692" s="19"/>
      <c r="AZ2692" s="20"/>
      <c r="BA2692" s="20"/>
      <c r="BB2692" s="19"/>
      <c r="BC2692" s="19"/>
      <c r="BD2692" s="20"/>
      <c r="BE2692" s="20"/>
      <c r="BF2692" s="19"/>
      <c r="BG2692" s="19"/>
      <c r="BH2692" s="20"/>
      <c r="BI2692" s="20"/>
      <c r="BJ2692" s="19"/>
      <c r="BK2692" s="19"/>
      <c r="BL2692" s="20"/>
      <c r="BM2692" s="20"/>
      <c r="BN2692" s="19"/>
      <c r="BO2692" s="19"/>
      <c r="BP2692" s="20"/>
      <c r="BQ2692" s="20"/>
      <c r="BT2692" s="20"/>
      <c r="BU2692" s="20"/>
      <c r="BX2692" s="20"/>
      <c r="BY2692" s="20"/>
      <c r="CB2692" s="20"/>
      <c r="CC2692" s="20"/>
      <c r="CF2692" s="20"/>
      <c r="CG2692" s="20"/>
      <c r="CJ2692" s="20"/>
      <c r="CK2692" s="20"/>
      <c r="CN2692" s="20"/>
      <c r="CO2692" s="20"/>
      <c r="CP2692" s="19"/>
      <c r="CQ2692" s="19"/>
      <c r="CR2692" s="20"/>
      <c r="CS2692" s="20"/>
      <c r="CT2692" s="19"/>
      <c r="CU2692" s="19"/>
      <c r="CV2692" s="20"/>
      <c r="CW2692" s="20"/>
      <c r="CX2692" s="96"/>
      <c r="CY2692" s="96"/>
      <c r="CZ2692" s="20"/>
      <c r="DA2692" s="20"/>
      <c r="DB2692" s="96"/>
      <c r="DC2692" s="96"/>
      <c r="DD2692" s="20"/>
      <c r="DE2692" s="20"/>
      <c r="DF2692" s="96"/>
      <c r="DG2692" s="96"/>
      <c r="DH2692" s="20"/>
      <c r="DI2692" s="20"/>
      <c r="DJ2692" s="96"/>
      <c r="DK2692" s="96"/>
      <c r="DL2692" s="20"/>
      <c r="DM2692" s="20"/>
      <c r="DN2692" s="96"/>
      <c r="DO2692" s="96"/>
      <c r="DP2692" s="20"/>
      <c r="DQ2692" s="20"/>
      <c r="DR2692" s="96"/>
      <c r="DS2692" s="96"/>
      <c r="DT2692" s="20"/>
      <c r="DU2692" s="20"/>
      <c r="DV2692" s="96"/>
      <c r="DW2692" s="96"/>
      <c r="DX2692" s="20"/>
      <c r="DY2692" s="20"/>
      <c r="DZ2692" s="56"/>
      <c r="EA2692" s="57"/>
    </row>
    <row r="2693" spans="1:131" ht="38.25" customHeight="1" x14ac:dyDescent="0.25">
      <c r="A2693" s="9">
        <v>1868</v>
      </c>
      <c r="B2693" s="10" t="s">
        <v>5386</v>
      </c>
      <c r="C2693" s="9" t="s">
        <v>5390</v>
      </c>
      <c r="E2693" s="9" t="s">
        <v>6265</v>
      </c>
      <c r="F2693" s="9" t="s">
        <v>7093</v>
      </c>
      <c r="H2693" s="9" t="s">
        <v>202</v>
      </c>
      <c r="I2693" s="9" t="s">
        <v>28</v>
      </c>
      <c r="J2693" s="129">
        <v>43098</v>
      </c>
      <c r="K2693" s="129">
        <v>42899</v>
      </c>
      <c r="L2693" s="129">
        <v>43174</v>
      </c>
      <c r="M2693" s="9" t="s">
        <v>20</v>
      </c>
      <c r="O2693" s="9">
        <v>31</v>
      </c>
      <c r="Q2693" s="9" t="s">
        <v>54</v>
      </c>
      <c r="S2693" s="13">
        <v>6788707</v>
      </c>
      <c r="T2693" s="13">
        <v>6788707</v>
      </c>
      <c r="U2693" s="13">
        <v>1445000</v>
      </c>
      <c r="V2693" s="13">
        <v>3835000</v>
      </c>
      <c r="AF2693" s="55">
        <v>3835000</v>
      </c>
      <c r="AH2693" s="11">
        <v>42899</v>
      </c>
      <c r="AI2693" s="11">
        <v>43358</v>
      </c>
      <c r="AJ2693" s="13">
        <v>1008707</v>
      </c>
      <c r="AK2693" s="13">
        <v>252177</v>
      </c>
      <c r="AL2693" s="11">
        <v>43137</v>
      </c>
      <c r="AM2693" s="11">
        <v>43358</v>
      </c>
      <c r="AN2693" s="13">
        <v>6725022</v>
      </c>
      <c r="AO2693" s="13">
        <v>1655250</v>
      </c>
    </row>
    <row r="2694" spans="1:131" ht="38.25" customHeight="1" x14ac:dyDescent="0.25">
      <c r="A2694" s="9">
        <v>1868</v>
      </c>
      <c r="B2694" s="10" t="s">
        <v>5386</v>
      </c>
      <c r="C2694" s="9" t="s">
        <v>5390</v>
      </c>
      <c r="U2694" s="13">
        <v>252177</v>
      </c>
    </row>
    <row r="2695" spans="1:131" s="18" customFormat="1" ht="38.25" customHeight="1" x14ac:dyDescent="0.25">
      <c r="A2695" s="18">
        <v>1868</v>
      </c>
      <c r="B2695" s="17" t="s">
        <v>5386</v>
      </c>
      <c r="C2695" s="18" t="s">
        <v>6289</v>
      </c>
      <c r="D2695" s="19">
        <v>43194</v>
      </c>
      <c r="G2695" s="19"/>
      <c r="J2695" s="130"/>
      <c r="K2695" s="130"/>
      <c r="L2695" s="130"/>
      <c r="R2695" s="20"/>
      <c r="S2695" s="20"/>
      <c r="T2695" s="20"/>
      <c r="U2695" s="20"/>
      <c r="V2695" s="20"/>
      <c r="W2695" s="20"/>
      <c r="X2695" s="20"/>
      <c r="Y2695" s="20"/>
      <c r="Z2695" s="20"/>
      <c r="AA2695" s="20"/>
      <c r="AB2695" s="20"/>
      <c r="AC2695" s="20"/>
      <c r="AD2695" s="20"/>
      <c r="AE2695" s="20"/>
      <c r="AF2695" s="80"/>
      <c r="AG2695" s="46"/>
      <c r="AH2695" s="19"/>
      <c r="AI2695" s="19"/>
      <c r="AJ2695" s="13"/>
      <c r="AK2695" s="13"/>
      <c r="AL2695" s="19"/>
      <c r="AM2695" s="19"/>
      <c r="AN2695" s="20"/>
      <c r="AO2695" s="20"/>
      <c r="AP2695" s="19"/>
      <c r="AQ2695" s="19"/>
      <c r="AR2695" s="20"/>
      <c r="AS2695" s="20"/>
      <c r="AT2695" s="19"/>
      <c r="AU2695" s="19"/>
      <c r="AV2695" s="20"/>
      <c r="AW2695" s="20"/>
      <c r="AX2695" s="19"/>
      <c r="AY2695" s="19"/>
      <c r="AZ2695" s="20"/>
      <c r="BA2695" s="20"/>
      <c r="BB2695" s="19"/>
      <c r="BC2695" s="19"/>
      <c r="BD2695" s="20"/>
      <c r="BE2695" s="20"/>
      <c r="BF2695" s="19"/>
      <c r="BG2695" s="19"/>
      <c r="BH2695" s="20"/>
      <c r="BI2695" s="20"/>
      <c r="BJ2695" s="19"/>
      <c r="BK2695" s="19"/>
      <c r="BL2695" s="20"/>
      <c r="BM2695" s="20"/>
      <c r="BN2695" s="19"/>
      <c r="BO2695" s="19"/>
      <c r="BP2695" s="20"/>
      <c r="BQ2695" s="20"/>
      <c r="BT2695" s="20"/>
      <c r="BU2695" s="20"/>
      <c r="BX2695" s="20"/>
      <c r="BY2695" s="20"/>
      <c r="CB2695" s="20"/>
      <c r="CC2695" s="20"/>
      <c r="CF2695" s="20"/>
      <c r="CG2695" s="20"/>
      <c r="CJ2695" s="20"/>
      <c r="CK2695" s="20"/>
      <c r="CN2695" s="20"/>
      <c r="CO2695" s="20"/>
      <c r="CP2695" s="19"/>
      <c r="CQ2695" s="19"/>
      <c r="CR2695" s="20"/>
      <c r="CS2695" s="20"/>
      <c r="CT2695" s="19"/>
      <c r="CU2695" s="19"/>
      <c r="CV2695" s="20"/>
      <c r="CW2695" s="20"/>
      <c r="CX2695" s="96"/>
      <c r="CY2695" s="96"/>
      <c r="CZ2695" s="20"/>
      <c r="DA2695" s="20"/>
      <c r="DB2695" s="96"/>
      <c r="DC2695" s="96"/>
      <c r="DD2695" s="20"/>
      <c r="DE2695" s="20"/>
      <c r="DF2695" s="96"/>
      <c r="DG2695" s="96"/>
      <c r="DH2695" s="20"/>
      <c r="DI2695" s="20"/>
      <c r="DJ2695" s="96"/>
      <c r="DK2695" s="96"/>
      <c r="DL2695" s="20"/>
      <c r="DM2695" s="20"/>
      <c r="DN2695" s="96"/>
      <c r="DO2695" s="96"/>
      <c r="DP2695" s="20"/>
      <c r="DQ2695" s="20"/>
      <c r="DR2695" s="96"/>
      <c r="DS2695" s="96"/>
      <c r="DT2695" s="20"/>
      <c r="DU2695" s="20"/>
      <c r="DV2695" s="96"/>
      <c r="DW2695" s="96"/>
      <c r="DX2695" s="20"/>
      <c r="DY2695" s="20"/>
      <c r="DZ2695" s="56"/>
      <c r="EA2695" s="57"/>
    </row>
    <row r="2696" spans="1:131" s="18" customFormat="1" ht="42" customHeight="1" x14ac:dyDescent="0.25">
      <c r="A2696" s="18">
        <v>1868</v>
      </c>
      <c r="B2696" s="17" t="s">
        <v>5386</v>
      </c>
      <c r="C2696" s="18" t="s">
        <v>6289</v>
      </c>
      <c r="D2696" s="19">
        <v>43194</v>
      </c>
      <c r="G2696" s="19"/>
      <c r="J2696" s="130"/>
      <c r="K2696" s="130"/>
      <c r="L2696" s="130">
        <v>43358</v>
      </c>
      <c r="R2696" s="20"/>
      <c r="S2696" s="20"/>
      <c r="T2696" s="20"/>
      <c r="U2696" s="20"/>
      <c r="V2696" s="20"/>
      <c r="W2696" s="20"/>
      <c r="X2696" s="20"/>
      <c r="Y2696" s="20"/>
      <c r="Z2696" s="20"/>
      <c r="AA2696" s="20"/>
      <c r="AB2696" s="20"/>
      <c r="AC2696" s="20"/>
      <c r="AD2696" s="20"/>
      <c r="AE2696" s="20"/>
      <c r="AF2696" s="80"/>
      <c r="AG2696" s="46"/>
      <c r="AH2696" s="19"/>
      <c r="AI2696" s="19"/>
      <c r="AJ2696" s="13"/>
      <c r="AK2696" s="13"/>
      <c r="AL2696" s="19"/>
      <c r="AM2696" s="19"/>
      <c r="AN2696" s="20"/>
      <c r="AO2696" s="20"/>
      <c r="AP2696" s="19"/>
      <c r="AQ2696" s="19"/>
      <c r="AR2696" s="20"/>
      <c r="AS2696" s="20"/>
      <c r="AT2696" s="19"/>
      <c r="AU2696" s="19"/>
      <c r="AV2696" s="20"/>
      <c r="AW2696" s="20"/>
      <c r="AX2696" s="19"/>
      <c r="AY2696" s="19"/>
      <c r="AZ2696" s="20"/>
      <c r="BA2696" s="20"/>
      <c r="BB2696" s="19"/>
      <c r="BC2696" s="19"/>
      <c r="BD2696" s="20"/>
      <c r="BE2696" s="20"/>
      <c r="BF2696" s="19"/>
      <c r="BG2696" s="19"/>
      <c r="BH2696" s="20"/>
      <c r="BI2696" s="20"/>
      <c r="BJ2696" s="19"/>
      <c r="BK2696" s="19"/>
      <c r="BL2696" s="20"/>
      <c r="BM2696" s="20"/>
      <c r="BN2696" s="19"/>
      <c r="BO2696" s="19"/>
      <c r="BP2696" s="20"/>
      <c r="BQ2696" s="20"/>
      <c r="BT2696" s="20"/>
      <c r="BU2696" s="20"/>
      <c r="BX2696" s="20"/>
      <c r="BY2696" s="20"/>
      <c r="CB2696" s="20"/>
      <c r="CC2696" s="20"/>
      <c r="CF2696" s="20"/>
      <c r="CG2696" s="20"/>
      <c r="CJ2696" s="20"/>
      <c r="CK2696" s="20"/>
      <c r="CN2696" s="20"/>
      <c r="CO2696" s="20"/>
      <c r="CP2696" s="19"/>
      <c r="CQ2696" s="19"/>
      <c r="CR2696" s="20"/>
      <c r="CS2696" s="20"/>
      <c r="CT2696" s="19"/>
      <c r="CU2696" s="19"/>
      <c r="CV2696" s="20"/>
      <c r="CW2696" s="20"/>
      <c r="CX2696" s="96"/>
      <c r="CY2696" s="96"/>
      <c r="CZ2696" s="20"/>
      <c r="DA2696" s="20"/>
      <c r="DB2696" s="96"/>
      <c r="DC2696" s="96"/>
      <c r="DD2696" s="20"/>
      <c r="DE2696" s="20"/>
      <c r="DF2696" s="96"/>
      <c r="DG2696" s="96"/>
      <c r="DH2696" s="20"/>
      <c r="DI2696" s="20"/>
      <c r="DJ2696" s="96"/>
      <c r="DK2696" s="96"/>
      <c r="DL2696" s="20"/>
      <c r="DM2696" s="20"/>
      <c r="DN2696" s="96"/>
      <c r="DO2696" s="96"/>
      <c r="DP2696" s="20"/>
      <c r="DQ2696" s="20"/>
      <c r="DR2696" s="96"/>
      <c r="DS2696" s="96"/>
      <c r="DT2696" s="20"/>
      <c r="DU2696" s="20"/>
      <c r="DV2696" s="96"/>
      <c r="DW2696" s="96"/>
      <c r="DX2696" s="20"/>
      <c r="DY2696" s="20"/>
      <c r="DZ2696" s="56"/>
      <c r="EA2696" s="57"/>
    </row>
    <row r="2697" spans="1:131" s="18" customFormat="1" ht="42" customHeight="1" x14ac:dyDescent="0.25">
      <c r="A2697" s="18">
        <v>1868</v>
      </c>
      <c r="B2697" s="17" t="s">
        <v>5386</v>
      </c>
      <c r="C2697" s="18" t="s">
        <v>6289</v>
      </c>
      <c r="D2697" s="19">
        <v>43418</v>
      </c>
      <c r="G2697" s="19"/>
      <c r="J2697" s="130"/>
      <c r="K2697" s="130"/>
      <c r="L2697" s="130"/>
      <c r="R2697" s="20"/>
      <c r="S2697" s="20">
        <v>7629707</v>
      </c>
      <c r="T2697" s="20">
        <v>7629707</v>
      </c>
      <c r="U2697" s="20">
        <v>1655250</v>
      </c>
      <c r="V2697" s="20">
        <v>4465750</v>
      </c>
      <c r="W2697" s="20"/>
      <c r="X2697" s="20"/>
      <c r="Y2697" s="20"/>
      <c r="Z2697" s="20"/>
      <c r="AA2697" s="20"/>
      <c r="AB2697" s="20"/>
      <c r="AC2697" s="20"/>
      <c r="AD2697" s="20"/>
      <c r="AE2697" s="20"/>
      <c r="AF2697" s="43">
        <v>4465750</v>
      </c>
      <c r="AG2697" s="82"/>
      <c r="AH2697" s="19"/>
      <c r="AI2697" s="19"/>
      <c r="AJ2697" s="13"/>
      <c r="AK2697" s="13"/>
      <c r="AL2697" s="19"/>
      <c r="AM2697" s="19"/>
      <c r="AN2697" s="20"/>
      <c r="AO2697" s="20"/>
      <c r="AP2697" s="19"/>
      <c r="AQ2697" s="19"/>
      <c r="AR2697" s="20"/>
      <c r="AS2697" s="20"/>
      <c r="AT2697" s="19"/>
      <c r="AU2697" s="19"/>
      <c r="AV2697" s="20"/>
      <c r="AW2697" s="20"/>
      <c r="AX2697" s="19"/>
      <c r="AY2697" s="19"/>
      <c r="AZ2697" s="20"/>
      <c r="BA2697" s="20"/>
      <c r="BB2697" s="19"/>
      <c r="BC2697" s="19"/>
      <c r="BD2697" s="20"/>
      <c r="BE2697" s="20"/>
      <c r="BF2697" s="19"/>
      <c r="BG2697" s="19"/>
      <c r="BH2697" s="20"/>
      <c r="BI2697" s="20"/>
      <c r="BJ2697" s="19"/>
      <c r="BK2697" s="19"/>
      <c r="BL2697" s="20"/>
      <c r="BM2697" s="20"/>
      <c r="BN2697" s="19"/>
      <c r="BO2697" s="19"/>
      <c r="BP2697" s="20"/>
      <c r="BQ2697" s="20"/>
      <c r="BT2697" s="20"/>
      <c r="BU2697" s="20"/>
      <c r="BX2697" s="20"/>
      <c r="BY2697" s="20"/>
      <c r="CB2697" s="20"/>
      <c r="CC2697" s="20"/>
      <c r="CF2697" s="20"/>
      <c r="CG2697" s="20"/>
      <c r="CJ2697" s="20"/>
      <c r="CK2697" s="20"/>
      <c r="CN2697" s="20"/>
      <c r="CO2697" s="20"/>
      <c r="CP2697" s="19"/>
      <c r="CQ2697" s="19"/>
      <c r="CR2697" s="20"/>
      <c r="CS2697" s="20"/>
      <c r="CT2697" s="19"/>
      <c r="CU2697" s="19"/>
      <c r="CV2697" s="20"/>
      <c r="CW2697" s="20"/>
      <c r="CX2697" s="96"/>
      <c r="CY2697" s="96"/>
      <c r="CZ2697" s="20"/>
      <c r="DA2697" s="20"/>
      <c r="DB2697" s="96"/>
      <c r="DC2697" s="96"/>
      <c r="DD2697" s="20"/>
      <c r="DE2697" s="20"/>
      <c r="DF2697" s="96"/>
      <c r="DG2697" s="96"/>
      <c r="DH2697" s="20"/>
      <c r="DI2697" s="20"/>
      <c r="DJ2697" s="96"/>
      <c r="DK2697" s="96"/>
      <c r="DL2697" s="20"/>
      <c r="DM2697" s="20"/>
      <c r="DN2697" s="96"/>
      <c r="DO2697" s="96"/>
      <c r="DP2697" s="20"/>
      <c r="DQ2697" s="20"/>
      <c r="DR2697" s="96"/>
      <c r="DS2697" s="96"/>
      <c r="DT2697" s="20"/>
      <c r="DU2697" s="20"/>
      <c r="DV2697" s="96"/>
      <c r="DW2697" s="96"/>
      <c r="DX2697" s="20"/>
      <c r="DY2697" s="20"/>
      <c r="DZ2697" s="56"/>
      <c r="EA2697" s="57"/>
    </row>
    <row r="2698" spans="1:131" ht="39" customHeight="1" x14ac:dyDescent="0.25">
      <c r="A2698" s="9">
        <v>1869</v>
      </c>
      <c r="B2698" s="10" t="s">
        <v>5387</v>
      </c>
      <c r="C2698" s="9" t="s">
        <v>5391</v>
      </c>
      <c r="E2698" s="9" t="s">
        <v>6265</v>
      </c>
      <c r="F2698" s="9" t="s">
        <v>7093</v>
      </c>
      <c r="H2698" s="9" t="s">
        <v>202</v>
      </c>
      <c r="I2698" s="9" t="s">
        <v>28</v>
      </c>
      <c r="J2698" s="129">
        <v>43070</v>
      </c>
      <c r="K2698" s="129">
        <v>42929</v>
      </c>
      <c r="L2698" s="129">
        <v>43174</v>
      </c>
      <c r="M2698" s="9" t="s">
        <v>20</v>
      </c>
      <c r="O2698" s="9">
        <v>31</v>
      </c>
      <c r="Q2698" s="9" t="s">
        <v>54</v>
      </c>
      <c r="S2698" s="13">
        <v>7555421</v>
      </c>
      <c r="T2698" s="13">
        <v>7555421</v>
      </c>
      <c r="U2698" s="13">
        <v>1610000</v>
      </c>
      <c r="V2698" s="13">
        <v>4330000</v>
      </c>
      <c r="AF2698" s="114">
        <v>4330000</v>
      </c>
      <c r="AG2698" s="82"/>
      <c r="AH2698" s="11">
        <v>42929</v>
      </c>
      <c r="AI2698" s="11">
        <v>43358</v>
      </c>
      <c r="AJ2698" s="13">
        <v>1115421</v>
      </c>
      <c r="AK2698" s="13">
        <v>278855</v>
      </c>
      <c r="AL2698" s="11">
        <v>43021</v>
      </c>
      <c r="AM2698" s="11">
        <v>43358</v>
      </c>
      <c r="AN2698" s="13">
        <v>8065367</v>
      </c>
      <c r="AO2698" s="13">
        <v>1800750</v>
      </c>
    </row>
    <row r="2699" spans="1:131" ht="38.25" customHeight="1" x14ac:dyDescent="0.25">
      <c r="A2699" s="9">
        <v>1869</v>
      </c>
      <c r="B2699" s="10" t="s">
        <v>5387</v>
      </c>
      <c r="C2699" s="9" t="s">
        <v>5391</v>
      </c>
      <c r="U2699" s="13">
        <v>836566</v>
      </c>
    </row>
    <row r="2700" spans="1:131" s="18" customFormat="1" ht="38.25" customHeight="1" x14ac:dyDescent="0.25">
      <c r="A2700" s="18">
        <v>1869</v>
      </c>
      <c r="B2700" s="17" t="s">
        <v>5387</v>
      </c>
      <c r="C2700" s="18" t="s">
        <v>5391</v>
      </c>
      <c r="D2700" s="19">
        <v>43108</v>
      </c>
      <c r="G2700" s="19"/>
      <c r="J2700" s="130"/>
      <c r="K2700" s="130"/>
      <c r="L2700" s="130"/>
      <c r="R2700" s="20"/>
      <c r="S2700" s="20"/>
      <c r="T2700" s="20"/>
      <c r="U2700" s="20">
        <v>278855</v>
      </c>
      <c r="V2700" s="20"/>
      <c r="W2700" s="20"/>
      <c r="X2700" s="20"/>
      <c r="Y2700" s="20"/>
      <c r="Z2700" s="20"/>
      <c r="AA2700" s="20"/>
      <c r="AB2700" s="20"/>
      <c r="AC2700" s="20"/>
      <c r="AD2700" s="20"/>
      <c r="AE2700" s="20"/>
      <c r="AF2700" s="80"/>
      <c r="AG2700" s="46"/>
      <c r="AH2700" s="19"/>
      <c r="AI2700" s="19"/>
      <c r="AJ2700" s="20"/>
      <c r="AK2700" s="20"/>
      <c r="AL2700" s="19"/>
      <c r="AM2700" s="19"/>
      <c r="AN2700" s="20"/>
      <c r="AO2700" s="20"/>
      <c r="AP2700" s="19"/>
      <c r="AQ2700" s="19"/>
      <c r="AR2700" s="20"/>
      <c r="AS2700" s="20"/>
      <c r="AT2700" s="19"/>
      <c r="AU2700" s="19"/>
      <c r="AV2700" s="20"/>
      <c r="AW2700" s="20"/>
      <c r="AX2700" s="19"/>
      <c r="AY2700" s="19"/>
      <c r="AZ2700" s="20"/>
      <c r="BA2700" s="20"/>
      <c r="BB2700" s="19"/>
      <c r="BC2700" s="19"/>
      <c r="BD2700" s="20"/>
      <c r="BE2700" s="20"/>
      <c r="BF2700" s="19"/>
      <c r="BG2700" s="19"/>
      <c r="BH2700" s="20"/>
      <c r="BI2700" s="20"/>
      <c r="BJ2700" s="19"/>
      <c r="BK2700" s="19"/>
      <c r="BL2700" s="20"/>
      <c r="BM2700" s="20"/>
      <c r="BN2700" s="19"/>
      <c r="BO2700" s="19"/>
      <c r="BP2700" s="20"/>
      <c r="BQ2700" s="20"/>
      <c r="BT2700" s="20"/>
      <c r="BU2700" s="20"/>
      <c r="BX2700" s="20"/>
      <c r="BY2700" s="20"/>
      <c r="CB2700" s="20"/>
      <c r="CC2700" s="20"/>
      <c r="CF2700" s="20"/>
      <c r="CG2700" s="20"/>
      <c r="CJ2700" s="20"/>
      <c r="CK2700" s="20"/>
      <c r="CN2700" s="20"/>
      <c r="CO2700" s="20"/>
      <c r="CP2700" s="19"/>
      <c r="CQ2700" s="19"/>
      <c r="CR2700" s="20"/>
      <c r="CS2700" s="20"/>
      <c r="CT2700" s="19"/>
      <c r="CU2700" s="19"/>
      <c r="CV2700" s="20"/>
      <c r="CW2700" s="20"/>
      <c r="CX2700" s="96"/>
      <c r="CY2700" s="96"/>
      <c r="CZ2700" s="20"/>
      <c r="DA2700" s="20"/>
      <c r="DB2700" s="96"/>
      <c r="DC2700" s="96"/>
      <c r="DD2700" s="20"/>
      <c r="DE2700" s="20"/>
      <c r="DF2700" s="96"/>
      <c r="DG2700" s="96"/>
      <c r="DH2700" s="20"/>
      <c r="DI2700" s="20"/>
      <c r="DJ2700" s="96"/>
      <c r="DK2700" s="96"/>
      <c r="DL2700" s="20"/>
      <c r="DM2700" s="20"/>
      <c r="DN2700" s="96"/>
      <c r="DO2700" s="96"/>
      <c r="DP2700" s="20"/>
      <c r="DQ2700" s="20"/>
      <c r="DR2700" s="96"/>
      <c r="DS2700" s="96"/>
      <c r="DT2700" s="20"/>
      <c r="DU2700" s="20"/>
      <c r="DV2700" s="96"/>
      <c r="DW2700" s="96"/>
      <c r="DX2700" s="20"/>
      <c r="DY2700" s="20"/>
      <c r="DZ2700" s="56"/>
      <c r="EA2700" s="57"/>
    </row>
    <row r="2701" spans="1:131" s="18" customFormat="1" ht="38.25" customHeight="1" x14ac:dyDescent="0.25">
      <c r="A2701" s="18">
        <v>1869</v>
      </c>
      <c r="B2701" s="17" t="s">
        <v>5387</v>
      </c>
      <c r="C2701" s="18" t="s">
        <v>5391</v>
      </c>
      <c r="D2701" s="19">
        <v>43194</v>
      </c>
      <c r="E2701" s="9"/>
      <c r="F2701" s="9"/>
      <c r="G2701" s="19"/>
      <c r="J2701" s="130"/>
      <c r="K2701" s="130"/>
      <c r="L2701" s="130">
        <v>43358</v>
      </c>
      <c r="R2701" s="20"/>
      <c r="S2701" s="20"/>
      <c r="T2701" s="20"/>
      <c r="U2701" s="20"/>
      <c r="V2701" s="20"/>
      <c r="W2701" s="20"/>
      <c r="X2701" s="20"/>
      <c r="Y2701" s="20"/>
      <c r="Z2701" s="20"/>
      <c r="AA2701" s="20"/>
      <c r="AB2701" s="20"/>
      <c r="AC2701" s="20"/>
      <c r="AD2701" s="20"/>
      <c r="AE2701" s="20"/>
      <c r="AF2701" s="80"/>
      <c r="AG2701" s="46"/>
      <c r="AH2701" s="19"/>
      <c r="AI2701" s="19"/>
      <c r="AJ2701" s="13"/>
      <c r="AK2701" s="13"/>
      <c r="AL2701" s="19"/>
      <c r="AM2701" s="19"/>
      <c r="AN2701" s="20"/>
      <c r="AO2701" s="20"/>
      <c r="AP2701" s="19"/>
      <c r="AQ2701" s="19"/>
      <c r="AR2701" s="20"/>
      <c r="AS2701" s="20"/>
      <c r="AT2701" s="19"/>
      <c r="AU2701" s="19"/>
      <c r="AV2701" s="20"/>
      <c r="AW2701" s="20"/>
      <c r="AX2701" s="19"/>
      <c r="AY2701" s="19"/>
      <c r="AZ2701" s="20"/>
      <c r="BA2701" s="20"/>
      <c r="BB2701" s="19"/>
      <c r="BC2701" s="19"/>
      <c r="BD2701" s="20"/>
      <c r="BE2701" s="20"/>
      <c r="BF2701" s="19"/>
      <c r="BG2701" s="19"/>
      <c r="BH2701" s="20"/>
      <c r="BI2701" s="20"/>
      <c r="BJ2701" s="19"/>
      <c r="BK2701" s="19"/>
      <c r="BL2701" s="20"/>
      <c r="BM2701" s="20"/>
      <c r="BN2701" s="19"/>
      <c r="BO2701" s="19"/>
      <c r="BP2701" s="20"/>
      <c r="BQ2701" s="20"/>
      <c r="BT2701" s="20"/>
      <c r="BU2701" s="20"/>
      <c r="BX2701" s="20"/>
      <c r="BY2701" s="20"/>
      <c r="CB2701" s="20"/>
      <c r="CC2701" s="20"/>
      <c r="CF2701" s="20"/>
      <c r="CG2701" s="20"/>
      <c r="CJ2701" s="20"/>
      <c r="CK2701" s="20"/>
      <c r="CN2701" s="20"/>
      <c r="CO2701" s="20"/>
      <c r="CP2701" s="19"/>
      <c r="CQ2701" s="19"/>
      <c r="CR2701" s="20"/>
      <c r="CS2701" s="20"/>
      <c r="CT2701" s="19"/>
      <c r="CU2701" s="19"/>
      <c r="CV2701" s="20"/>
      <c r="CW2701" s="20"/>
      <c r="CX2701" s="96"/>
      <c r="CY2701" s="96"/>
      <c r="CZ2701" s="20"/>
      <c r="DA2701" s="20"/>
      <c r="DB2701" s="96"/>
      <c r="DC2701" s="96"/>
      <c r="DD2701" s="20"/>
      <c r="DE2701" s="20"/>
      <c r="DF2701" s="96"/>
      <c r="DG2701" s="96"/>
      <c r="DH2701" s="20"/>
      <c r="DI2701" s="20"/>
      <c r="DJ2701" s="96"/>
      <c r="DK2701" s="96"/>
      <c r="DL2701" s="20"/>
      <c r="DM2701" s="20"/>
      <c r="DN2701" s="96"/>
      <c r="DO2701" s="96"/>
      <c r="DP2701" s="20"/>
      <c r="DQ2701" s="20"/>
      <c r="DR2701" s="96"/>
      <c r="DS2701" s="96"/>
      <c r="DT2701" s="20"/>
      <c r="DU2701" s="20"/>
      <c r="DV2701" s="96"/>
      <c r="DW2701" s="96"/>
      <c r="DX2701" s="20"/>
      <c r="DY2701" s="20"/>
      <c r="DZ2701" s="56"/>
      <c r="EA2701" s="57"/>
    </row>
    <row r="2702" spans="1:131" s="18" customFormat="1" ht="38.25" customHeight="1" x14ac:dyDescent="0.25">
      <c r="A2702" s="18">
        <v>1869</v>
      </c>
      <c r="B2702" s="17" t="s">
        <v>5387</v>
      </c>
      <c r="C2702" s="18" t="s">
        <v>5391</v>
      </c>
      <c r="D2702" s="19">
        <v>43419</v>
      </c>
      <c r="E2702" s="9"/>
      <c r="F2702" s="9"/>
      <c r="G2702" s="19"/>
      <c r="J2702" s="130"/>
      <c r="K2702" s="130"/>
      <c r="L2702" s="130"/>
      <c r="R2702" s="20"/>
      <c r="S2702" s="20">
        <v>8318421</v>
      </c>
      <c r="T2702" s="20">
        <v>8318421</v>
      </c>
      <c r="U2702" s="20">
        <v>1800750</v>
      </c>
      <c r="V2702" s="20">
        <v>4402250</v>
      </c>
      <c r="W2702" s="20"/>
      <c r="X2702" s="20"/>
      <c r="Y2702" s="20"/>
      <c r="Z2702" s="20"/>
      <c r="AA2702" s="20"/>
      <c r="AB2702" s="20"/>
      <c r="AC2702" s="20"/>
      <c r="AD2702" s="20"/>
      <c r="AE2702" s="20"/>
      <c r="AF2702" s="20">
        <v>4402250</v>
      </c>
      <c r="AG2702" s="46"/>
      <c r="AH2702" s="19"/>
      <c r="AI2702" s="19"/>
      <c r="AJ2702" s="13"/>
      <c r="AK2702" s="13"/>
      <c r="AL2702" s="19"/>
      <c r="AM2702" s="19"/>
      <c r="AN2702" s="20"/>
      <c r="AO2702" s="20"/>
      <c r="AP2702" s="19"/>
      <c r="AQ2702" s="19"/>
      <c r="AR2702" s="20"/>
      <c r="AS2702" s="20"/>
      <c r="AT2702" s="19"/>
      <c r="AU2702" s="19"/>
      <c r="AV2702" s="20"/>
      <c r="AW2702" s="20"/>
      <c r="AX2702" s="19"/>
      <c r="AY2702" s="19"/>
      <c r="AZ2702" s="20"/>
      <c r="BA2702" s="20"/>
      <c r="BB2702" s="19"/>
      <c r="BC2702" s="19"/>
      <c r="BD2702" s="20"/>
      <c r="BE2702" s="20"/>
      <c r="BF2702" s="19"/>
      <c r="BG2702" s="19"/>
      <c r="BH2702" s="20"/>
      <c r="BI2702" s="20"/>
      <c r="BJ2702" s="19"/>
      <c r="BK2702" s="19"/>
      <c r="BL2702" s="20"/>
      <c r="BM2702" s="20"/>
      <c r="BN2702" s="19"/>
      <c r="BO2702" s="19"/>
      <c r="BP2702" s="20"/>
      <c r="BQ2702" s="20"/>
      <c r="BT2702" s="20"/>
      <c r="BU2702" s="20"/>
      <c r="BX2702" s="20"/>
      <c r="BY2702" s="20"/>
      <c r="CB2702" s="20"/>
      <c r="CC2702" s="20"/>
      <c r="CF2702" s="20"/>
      <c r="CG2702" s="20"/>
      <c r="CJ2702" s="20"/>
      <c r="CK2702" s="20"/>
      <c r="CN2702" s="20"/>
      <c r="CO2702" s="20"/>
      <c r="CP2702" s="19"/>
      <c r="CQ2702" s="19"/>
      <c r="CR2702" s="20"/>
      <c r="CS2702" s="20"/>
      <c r="CT2702" s="19"/>
      <c r="CU2702" s="19"/>
      <c r="CV2702" s="20"/>
      <c r="CW2702" s="20"/>
      <c r="CX2702" s="96"/>
      <c r="CY2702" s="96"/>
      <c r="CZ2702" s="20"/>
      <c r="DA2702" s="20"/>
      <c r="DB2702" s="96"/>
      <c r="DC2702" s="96"/>
      <c r="DD2702" s="20"/>
      <c r="DE2702" s="20"/>
      <c r="DF2702" s="96"/>
      <c r="DG2702" s="96"/>
      <c r="DH2702" s="20"/>
      <c r="DI2702" s="20"/>
      <c r="DJ2702" s="96"/>
      <c r="DK2702" s="96"/>
      <c r="DL2702" s="20"/>
      <c r="DM2702" s="20"/>
      <c r="DN2702" s="96"/>
      <c r="DO2702" s="96"/>
      <c r="DP2702" s="20"/>
      <c r="DQ2702" s="20"/>
      <c r="DR2702" s="96"/>
      <c r="DS2702" s="96"/>
      <c r="DT2702" s="20"/>
      <c r="DU2702" s="20"/>
      <c r="DV2702" s="96"/>
      <c r="DW2702" s="96"/>
      <c r="DX2702" s="20"/>
      <c r="DY2702" s="20"/>
      <c r="DZ2702" s="56"/>
      <c r="EA2702" s="57"/>
    </row>
    <row r="2703" spans="1:131" ht="19.5" customHeight="1" x14ac:dyDescent="0.25">
      <c r="A2703" s="9">
        <v>1870</v>
      </c>
      <c r="B2703" s="10" t="s">
        <v>5388</v>
      </c>
      <c r="C2703" s="9" t="s">
        <v>5392</v>
      </c>
      <c r="E2703" s="9" t="s">
        <v>473</v>
      </c>
      <c r="F2703" s="9" t="s">
        <v>2495</v>
      </c>
      <c r="H2703" s="9" t="s">
        <v>202</v>
      </c>
      <c r="I2703" s="9" t="s">
        <v>35</v>
      </c>
      <c r="J2703" s="129">
        <v>43141</v>
      </c>
      <c r="K2703" s="129">
        <v>41830</v>
      </c>
      <c r="L2703" s="129">
        <v>43626</v>
      </c>
      <c r="M2703" s="9" t="s">
        <v>20</v>
      </c>
      <c r="O2703" s="9">
        <v>31</v>
      </c>
      <c r="Q2703" s="9" t="s">
        <v>54</v>
      </c>
      <c r="R2703" s="13">
        <v>372116285</v>
      </c>
      <c r="S2703" s="13">
        <v>310612725</v>
      </c>
      <c r="T2703" s="13">
        <v>310612725</v>
      </c>
      <c r="U2703" s="13">
        <v>77340681</v>
      </c>
      <c r="V2703" s="13">
        <v>153989593</v>
      </c>
      <c r="AF2703" s="51">
        <f t="shared" si="36"/>
        <v>153989593</v>
      </c>
      <c r="AH2703" s="11">
        <v>42935</v>
      </c>
      <c r="AI2703" s="11">
        <v>43404</v>
      </c>
      <c r="AJ2703" s="13">
        <v>120514053</v>
      </c>
      <c r="AK2703" s="13">
        <v>30128513</v>
      </c>
      <c r="AL2703" s="11">
        <v>43405</v>
      </c>
      <c r="AM2703" s="11">
        <v>43434</v>
      </c>
      <c r="AN2703" s="13">
        <v>39412911</v>
      </c>
      <c r="AO2703" s="13">
        <v>9853228</v>
      </c>
      <c r="AP2703" s="11">
        <v>43435</v>
      </c>
      <c r="AQ2703" s="11">
        <v>43524</v>
      </c>
      <c r="AR2703" s="13">
        <v>11234198</v>
      </c>
      <c r="AS2703" s="13">
        <v>2808550</v>
      </c>
      <c r="AT2703" s="11">
        <v>43525</v>
      </c>
      <c r="AU2703" s="11">
        <v>43555</v>
      </c>
      <c r="AV2703" s="13">
        <v>41664828</v>
      </c>
      <c r="AW2703" s="13">
        <v>10416207</v>
      </c>
      <c r="AX2703" s="11">
        <v>43556</v>
      </c>
      <c r="AY2703" s="11">
        <v>43585</v>
      </c>
      <c r="AZ2703" s="13">
        <v>18737897</v>
      </c>
      <c r="BA2703" s="13">
        <v>4684474</v>
      </c>
      <c r="BB2703" s="11">
        <v>43586</v>
      </c>
      <c r="BC2703" s="11">
        <v>43677</v>
      </c>
      <c r="BD2703" s="13">
        <v>7724764</v>
      </c>
      <c r="BE2703" s="13">
        <v>1931191</v>
      </c>
      <c r="BF2703" s="11">
        <v>43678</v>
      </c>
      <c r="BG2703" s="11">
        <v>43769</v>
      </c>
      <c r="BH2703" s="13">
        <v>5032212</v>
      </c>
      <c r="BI2703" s="13">
        <v>1258053</v>
      </c>
      <c r="BJ2703" s="11">
        <v>42005</v>
      </c>
      <c r="BK2703" s="11">
        <v>42640</v>
      </c>
      <c r="BL2703" s="13">
        <v>3343750</v>
      </c>
      <c r="BM2703" s="13">
        <v>835938</v>
      </c>
      <c r="BN2703" s="11">
        <v>43770</v>
      </c>
      <c r="BO2703" s="11">
        <v>43799</v>
      </c>
      <c r="BP2703" s="13">
        <v>3328959</v>
      </c>
      <c r="BQ2703" s="13">
        <v>832240</v>
      </c>
      <c r="BR2703" s="11">
        <v>43800</v>
      </c>
      <c r="BS2703" s="11">
        <v>43809</v>
      </c>
      <c r="BT2703" s="13">
        <v>60499580</v>
      </c>
      <c r="BU2703" s="13">
        <v>15124895</v>
      </c>
      <c r="BV2703" s="11">
        <v>42005</v>
      </c>
      <c r="BW2703" s="11">
        <v>43809</v>
      </c>
      <c r="BX2703" s="13">
        <v>318251315</v>
      </c>
      <c r="BY2703" s="13">
        <v>1275479</v>
      </c>
      <c r="DY2703" s="20"/>
      <c r="DZ2703" s="58">
        <v>318251315</v>
      </c>
      <c r="EA2703" s="55">
        <v>76597810</v>
      </c>
    </row>
    <row r="2704" spans="1:131" s="18" customFormat="1" ht="19.5" customHeight="1" x14ac:dyDescent="0.25">
      <c r="A2704" s="18">
        <v>1870</v>
      </c>
      <c r="B2704" s="17" t="s">
        <v>5388</v>
      </c>
      <c r="C2704" s="18" t="s">
        <v>5392</v>
      </c>
      <c r="D2704" s="19"/>
      <c r="E2704" s="18" t="s">
        <v>6007</v>
      </c>
      <c r="F2704" s="18" t="s">
        <v>6008</v>
      </c>
      <c r="G2704" s="19">
        <v>43087</v>
      </c>
      <c r="J2704" s="130"/>
      <c r="K2704" s="130"/>
      <c r="L2704" s="130"/>
      <c r="R2704" s="20"/>
      <c r="S2704" s="20"/>
      <c r="T2704" s="20"/>
      <c r="U2704" s="20"/>
      <c r="V2704" s="20"/>
      <c r="W2704" s="20"/>
      <c r="X2704" s="20"/>
      <c r="Y2704" s="20"/>
      <c r="Z2704" s="20"/>
      <c r="AA2704" s="20"/>
      <c r="AB2704" s="20"/>
      <c r="AC2704" s="20"/>
      <c r="AD2704" s="20"/>
      <c r="AE2704" s="20"/>
      <c r="AF2704" s="80"/>
      <c r="AG2704" s="46"/>
      <c r="AL2704" s="19"/>
      <c r="AM2704" s="19"/>
      <c r="AN2704" s="20"/>
      <c r="AO2704" s="20"/>
      <c r="AP2704" s="19"/>
      <c r="AQ2704" s="19"/>
      <c r="AR2704" s="20"/>
      <c r="AS2704" s="20"/>
      <c r="AT2704" s="19"/>
      <c r="AU2704" s="19"/>
      <c r="AV2704" s="20"/>
      <c r="AW2704" s="20"/>
      <c r="AX2704" s="19"/>
      <c r="AY2704" s="19"/>
      <c r="AZ2704" s="20"/>
      <c r="BA2704" s="20"/>
      <c r="BB2704" s="19"/>
      <c r="BC2704" s="19"/>
      <c r="BD2704" s="20"/>
      <c r="BE2704" s="20"/>
      <c r="BF2704" s="19"/>
      <c r="BG2704" s="19"/>
      <c r="BH2704" s="20"/>
      <c r="BI2704" s="20"/>
      <c r="BJ2704" s="19"/>
      <c r="BK2704" s="19"/>
      <c r="BL2704" s="20"/>
      <c r="BM2704" s="20"/>
      <c r="BN2704" s="19"/>
      <c r="BO2704" s="19"/>
      <c r="BP2704" s="20"/>
      <c r="BQ2704" s="20"/>
      <c r="BT2704" s="20"/>
      <c r="BU2704" s="20"/>
      <c r="BX2704" s="20"/>
      <c r="BY2704" s="20"/>
      <c r="CB2704" s="20"/>
      <c r="CC2704" s="20"/>
      <c r="CF2704" s="20"/>
      <c r="CG2704" s="20"/>
      <c r="CJ2704" s="20"/>
      <c r="CK2704" s="20"/>
      <c r="CN2704" s="20"/>
      <c r="CO2704" s="20"/>
      <c r="CP2704" s="19"/>
      <c r="CQ2704" s="19"/>
      <c r="CR2704" s="20"/>
      <c r="CS2704" s="20"/>
      <c r="CT2704" s="19"/>
      <c r="CU2704" s="19"/>
      <c r="CV2704" s="20"/>
      <c r="CW2704" s="20"/>
      <c r="CX2704" s="96"/>
      <c r="CY2704" s="96"/>
      <c r="CZ2704" s="20"/>
      <c r="DA2704" s="20"/>
      <c r="DB2704" s="96"/>
      <c r="DC2704" s="96"/>
      <c r="DD2704" s="20"/>
      <c r="DE2704" s="20"/>
      <c r="DF2704" s="96"/>
      <c r="DG2704" s="96"/>
      <c r="DH2704" s="20"/>
      <c r="DI2704" s="20"/>
      <c r="DJ2704" s="96"/>
      <c r="DK2704" s="96"/>
      <c r="DL2704" s="20"/>
      <c r="DM2704" s="20"/>
      <c r="DN2704" s="96"/>
      <c r="DO2704" s="96"/>
      <c r="DP2704" s="20"/>
      <c r="DQ2704" s="20"/>
      <c r="DR2704" s="96"/>
      <c r="DS2704" s="96"/>
      <c r="DT2704" s="20"/>
      <c r="DU2704" s="20"/>
      <c r="DV2704" s="96"/>
      <c r="DW2704" s="96"/>
      <c r="DX2704" s="20"/>
      <c r="DY2704" s="20"/>
      <c r="DZ2704" s="56"/>
      <c r="EA2704" s="57"/>
    </row>
    <row r="2705" spans="1:131" s="18" customFormat="1" ht="19.5" customHeight="1" x14ac:dyDescent="0.25">
      <c r="A2705" s="18">
        <v>1870</v>
      </c>
      <c r="B2705" s="17" t="s">
        <v>5388</v>
      </c>
      <c r="C2705" s="18" t="s">
        <v>5392</v>
      </c>
      <c r="D2705" s="19">
        <v>43424</v>
      </c>
      <c r="G2705" s="19"/>
      <c r="J2705" s="130"/>
      <c r="K2705" s="130"/>
      <c r="L2705" s="130"/>
      <c r="R2705" s="20">
        <v>406800755</v>
      </c>
      <c r="S2705" s="20">
        <v>319284009</v>
      </c>
      <c r="T2705" s="20">
        <v>319284009</v>
      </c>
      <c r="U2705" s="20">
        <v>79508502</v>
      </c>
      <c r="V2705" s="20"/>
      <c r="W2705" s="20"/>
      <c r="X2705" s="20"/>
      <c r="Y2705" s="20"/>
      <c r="Z2705" s="20"/>
      <c r="AA2705" s="20"/>
      <c r="AB2705" s="20"/>
      <c r="AC2705" s="20"/>
      <c r="AD2705" s="20"/>
      <c r="AE2705" s="20"/>
      <c r="AF2705" s="80"/>
      <c r="AG2705" s="46"/>
      <c r="AH2705" s="19"/>
      <c r="AI2705" s="19"/>
      <c r="AJ2705" s="13"/>
      <c r="AK2705" s="13"/>
      <c r="AL2705" s="19"/>
      <c r="AM2705" s="19"/>
      <c r="AN2705" s="20"/>
      <c r="AO2705" s="20"/>
      <c r="AP2705" s="19"/>
      <c r="AQ2705" s="19"/>
      <c r="AR2705" s="20"/>
      <c r="AS2705" s="20"/>
      <c r="AT2705" s="19"/>
      <c r="AU2705" s="19"/>
      <c r="AV2705" s="20"/>
      <c r="AW2705" s="20"/>
      <c r="AX2705" s="19"/>
      <c r="AY2705" s="19"/>
      <c r="AZ2705" s="20"/>
      <c r="BA2705" s="20"/>
      <c r="BB2705" s="19"/>
      <c r="BC2705" s="19"/>
      <c r="BD2705" s="20"/>
      <c r="BE2705" s="20"/>
      <c r="BF2705" s="19"/>
      <c r="BG2705" s="19"/>
      <c r="BH2705" s="20"/>
      <c r="BI2705" s="20"/>
      <c r="BJ2705" s="19"/>
      <c r="BK2705" s="19"/>
      <c r="BL2705" s="20"/>
      <c r="BM2705" s="20"/>
      <c r="BN2705" s="19"/>
      <c r="BO2705" s="19"/>
      <c r="BP2705" s="20"/>
      <c r="BQ2705" s="20"/>
      <c r="BT2705" s="20"/>
      <c r="BU2705" s="20"/>
      <c r="BX2705" s="20"/>
      <c r="BY2705" s="20"/>
      <c r="CB2705" s="20"/>
      <c r="CC2705" s="20"/>
      <c r="CF2705" s="20"/>
      <c r="CG2705" s="20"/>
      <c r="CJ2705" s="20"/>
      <c r="CK2705" s="20"/>
      <c r="CN2705" s="20"/>
      <c r="CO2705" s="20"/>
      <c r="CP2705" s="19"/>
      <c r="CQ2705" s="19"/>
      <c r="CR2705" s="20"/>
      <c r="CS2705" s="20"/>
      <c r="CT2705" s="19"/>
      <c r="CU2705" s="19"/>
      <c r="CV2705" s="20"/>
      <c r="CW2705" s="20"/>
      <c r="CX2705" s="96"/>
      <c r="CY2705" s="96"/>
      <c r="CZ2705" s="20"/>
      <c r="DA2705" s="20"/>
      <c r="DB2705" s="96"/>
      <c r="DC2705" s="96"/>
      <c r="DD2705" s="20"/>
      <c r="DE2705" s="20"/>
      <c r="DF2705" s="96"/>
      <c r="DG2705" s="96"/>
      <c r="DH2705" s="20"/>
      <c r="DI2705" s="20"/>
      <c r="DJ2705" s="96"/>
      <c r="DK2705" s="96"/>
      <c r="DL2705" s="20"/>
      <c r="DM2705" s="20"/>
      <c r="DN2705" s="96"/>
      <c r="DO2705" s="96"/>
      <c r="DP2705" s="20"/>
      <c r="DQ2705" s="20"/>
      <c r="DR2705" s="96"/>
      <c r="DS2705" s="96"/>
      <c r="DT2705" s="20"/>
      <c r="DU2705" s="20"/>
      <c r="DV2705" s="96"/>
      <c r="DW2705" s="96"/>
      <c r="DX2705" s="20"/>
      <c r="DY2705" s="20"/>
      <c r="DZ2705" s="56"/>
      <c r="EA2705" s="57"/>
    </row>
    <row r="2706" spans="1:131" s="18" customFormat="1" ht="19.5" customHeight="1" x14ac:dyDescent="0.25">
      <c r="A2706" s="18">
        <v>1870</v>
      </c>
      <c r="B2706" s="17" t="s">
        <v>5388</v>
      </c>
      <c r="C2706" s="18" t="s">
        <v>5392</v>
      </c>
      <c r="D2706" s="19">
        <v>43721</v>
      </c>
      <c r="G2706" s="19"/>
      <c r="J2706" s="130"/>
      <c r="K2706" s="130"/>
      <c r="L2706" s="130">
        <v>43809</v>
      </c>
      <c r="R2706" s="20"/>
      <c r="S2706" s="20"/>
      <c r="T2706" s="20"/>
      <c r="U2706" s="20"/>
      <c r="V2706" s="20"/>
      <c r="W2706" s="20"/>
      <c r="X2706" s="20"/>
      <c r="Y2706" s="20"/>
      <c r="Z2706" s="20"/>
      <c r="AA2706" s="20"/>
      <c r="AB2706" s="20"/>
      <c r="AC2706" s="20"/>
      <c r="AD2706" s="20"/>
      <c r="AE2706" s="20"/>
      <c r="AF2706" s="80"/>
      <c r="AG2706" s="46"/>
      <c r="AH2706" s="19"/>
      <c r="AI2706" s="19"/>
      <c r="AJ2706" s="13"/>
      <c r="AK2706" s="13"/>
      <c r="AL2706" s="19"/>
      <c r="AM2706" s="19"/>
      <c r="AN2706" s="20"/>
      <c r="AO2706" s="20"/>
      <c r="AP2706" s="19"/>
      <c r="AQ2706" s="19"/>
      <c r="AR2706" s="20"/>
      <c r="AS2706" s="20"/>
      <c r="AT2706" s="19"/>
      <c r="AU2706" s="19"/>
      <c r="AV2706" s="20"/>
      <c r="AW2706" s="20"/>
      <c r="AX2706" s="19"/>
      <c r="AY2706" s="19"/>
      <c r="AZ2706" s="20"/>
      <c r="BA2706" s="20"/>
      <c r="BB2706" s="19"/>
      <c r="BC2706" s="19"/>
      <c r="BD2706" s="20"/>
      <c r="BE2706" s="20"/>
      <c r="BF2706" s="19"/>
      <c r="BG2706" s="19"/>
      <c r="BH2706" s="20"/>
      <c r="BI2706" s="20"/>
      <c r="BJ2706" s="19"/>
      <c r="BK2706" s="19"/>
      <c r="BL2706" s="20"/>
      <c r="BM2706" s="20"/>
      <c r="BN2706" s="19"/>
      <c r="BO2706" s="19"/>
      <c r="BP2706" s="20"/>
      <c r="BQ2706" s="20"/>
      <c r="BT2706" s="20"/>
      <c r="BU2706" s="20"/>
      <c r="BX2706" s="20"/>
      <c r="BY2706" s="20"/>
      <c r="CB2706" s="20"/>
      <c r="CC2706" s="20"/>
      <c r="CF2706" s="20"/>
      <c r="CG2706" s="20"/>
      <c r="CJ2706" s="20"/>
      <c r="CK2706" s="20"/>
      <c r="CN2706" s="20"/>
      <c r="CO2706" s="20"/>
      <c r="CP2706" s="19"/>
      <c r="CQ2706" s="19"/>
      <c r="CR2706" s="20"/>
      <c r="CS2706" s="20"/>
      <c r="CT2706" s="19"/>
      <c r="CU2706" s="19"/>
      <c r="CV2706" s="20"/>
      <c r="CW2706" s="20"/>
      <c r="CX2706" s="96"/>
      <c r="CY2706" s="96"/>
      <c r="CZ2706" s="20"/>
      <c r="DA2706" s="20"/>
      <c r="DB2706" s="96"/>
      <c r="DC2706" s="96"/>
      <c r="DD2706" s="20"/>
      <c r="DE2706" s="20"/>
      <c r="DF2706" s="96"/>
      <c r="DG2706" s="96"/>
      <c r="DH2706" s="20"/>
      <c r="DI2706" s="20"/>
      <c r="DJ2706" s="96"/>
      <c r="DK2706" s="96"/>
      <c r="DL2706" s="20"/>
      <c r="DM2706" s="20"/>
      <c r="DN2706" s="96"/>
      <c r="DO2706" s="96"/>
      <c r="DP2706" s="20"/>
      <c r="DQ2706" s="20"/>
      <c r="DR2706" s="96"/>
      <c r="DS2706" s="96"/>
      <c r="DT2706" s="20"/>
      <c r="DU2706" s="20"/>
      <c r="DV2706" s="96"/>
      <c r="DW2706" s="96"/>
      <c r="DX2706" s="20"/>
      <c r="DY2706" s="20"/>
      <c r="DZ2706" s="56"/>
      <c r="EA2706" s="57"/>
    </row>
    <row r="2707" spans="1:131" ht="19.5" customHeight="1" x14ac:dyDescent="0.25">
      <c r="A2707" s="9">
        <v>1871</v>
      </c>
      <c r="B2707" s="10" t="s">
        <v>5393</v>
      </c>
      <c r="C2707" s="9" t="s">
        <v>5394</v>
      </c>
      <c r="E2707" s="9" t="s">
        <v>4902</v>
      </c>
      <c r="F2707" s="9" t="s">
        <v>4071</v>
      </c>
      <c r="H2707" s="9" t="s">
        <v>202</v>
      </c>
      <c r="I2707" s="9" t="s">
        <v>78</v>
      </c>
      <c r="J2707" s="129">
        <v>42898</v>
      </c>
      <c r="K2707" s="129">
        <v>42860</v>
      </c>
      <c r="L2707" s="129">
        <v>42947</v>
      </c>
      <c r="O2707" s="9">
        <v>23</v>
      </c>
      <c r="Q2707" s="9" t="s">
        <v>61</v>
      </c>
      <c r="S2707" s="13">
        <v>15589000</v>
      </c>
      <c r="T2707" s="13">
        <v>15589800</v>
      </c>
      <c r="U2707" s="13">
        <v>3897250</v>
      </c>
      <c r="AF2707" s="51">
        <f t="shared" si="36"/>
        <v>0</v>
      </c>
      <c r="AH2707" s="11">
        <v>42860</v>
      </c>
      <c r="AI2707" s="11">
        <v>42947</v>
      </c>
      <c r="AJ2707" s="13">
        <v>15589000</v>
      </c>
      <c r="AK2707" s="13">
        <v>3897250</v>
      </c>
    </row>
    <row r="2708" spans="1:131" ht="51" customHeight="1" x14ac:dyDescent="0.25">
      <c r="A2708" s="9">
        <v>1872</v>
      </c>
      <c r="B2708" s="10" t="s">
        <v>5396</v>
      </c>
      <c r="C2708" s="9" t="s">
        <v>8921</v>
      </c>
      <c r="E2708" s="9" t="s">
        <v>236</v>
      </c>
      <c r="F2708" s="9" t="s">
        <v>1351</v>
      </c>
      <c r="H2708" s="9" t="s">
        <v>202</v>
      </c>
      <c r="I2708" s="9" t="s">
        <v>78</v>
      </c>
      <c r="J2708" s="129">
        <v>43739</v>
      </c>
      <c r="K2708" s="129">
        <v>42491</v>
      </c>
      <c r="L2708" s="129">
        <v>44270</v>
      </c>
      <c r="M2708" s="9" t="s">
        <v>20</v>
      </c>
      <c r="O2708" s="9">
        <v>29</v>
      </c>
      <c r="Q2708" s="9" t="s">
        <v>54</v>
      </c>
      <c r="S2708" s="13">
        <v>84400024</v>
      </c>
      <c r="T2708" s="13">
        <v>84400024</v>
      </c>
      <c r="U2708" s="13">
        <v>25320007</v>
      </c>
      <c r="V2708" s="13">
        <v>2000000</v>
      </c>
      <c r="AF2708" s="51">
        <f t="shared" si="36"/>
        <v>2000000</v>
      </c>
      <c r="AH2708" s="11">
        <v>43889</v>
      </c>
      <c r="AI2708" s="11">
        <v>44104</v>
      </c>
      <c r="AJ2708" s="13">
        <v>63336720</v>
      </c>
      <c r="AK2708" s="13">
        <v>19001016</v>
      </c>
      <c r="AL2708" s="11">
        <v>44105</v>
      </c>
      <c r="AM2708" s="11">
        <v>44196</v>
      </c>
      <c r="AN2708" s="13">
        <v>40758227</v>
      </c>
      <c r="AO2708" s="13">
        <v>12227468</v>
      </c>
      <c r="AP2708" s="11">
        <v>44197</v>
      </c>
      <c r="AQ2708" s="11">
        <v>44286</v>
      </c>
      <c r="AR2708" s="13">
        <v>46961131</v>
      </c>
      <c r="AS2708" s="13">
        <v>14088339</v>
      </c>
    </row>
    <row r="2709" spans="1:131" s="18" customFormat="1" ht="51" customHeight="1" x14ac:dyDescent="0.25">
      <c r="A2709" s="18">
        <v>1872</v>
      </c>
      <c r="B2709" s="17" t="s">
        <v>5396</v>
      </c>
      <c r="C2709" s="18" t="s">
        <v>7968</v>
      </c>
      <c r="D2709" s="19">
        <v>43752</v>
      </c>
      <c r="G2709" s="19"/>
      <c r="J2709" s="130"/>
      <c r="K2709" s="130"/>
      <c r="L2709" s="130"/>
      <c r="R2709" s="20"/>
      <c r="S2709" s="20"/>
      <c r="T2709" s="20"/>
      <c r="U2709" s="20"/>
      <c r="V2709" s="20"/>
      <c r="W2709" s="20"/>
      <c r="X2709" s="20"/>
      <c r="Y2709" s="20"/>
      <c r="Z2709" s="20"/>
      <c r="AA2709" s="20"/>
      <c r="AB2709" s="20"/>
      <c r="AC2709" s="20"/>
      <c r="AD2709" s="20"/>
      <c r="AE2709" s="20"/>
      <c r="AF2709" s="80"/>
      <c r="AG2709" s="46"/>
      <c r="AH2709" s="19"/>
      <c r="AI2709" s="19"/>
      <c r="AJ2709" s="20"/>
      <c r="AK2709" s="20"/>
      <c r="AL2709" s="19"/>
      <c r="AM2709" s="19"/>
      <c r="AN2709" s="20"/>
      <c r="AO2709" s="20"/>
      <c r="AP2709" s="19"/>
      <c r="AQ2709" s="19"/>
      <c r="AR2709" s="20"/>
      <c r="AS2709" s="20"/>
      <c r="AT2709" s="19"/>
      <c r="AU2709" s="19"/>
      <c r="AV2709" s="20"/>
      <c r="AW2709" s="20"/>
      <c r="AX2709" s="19"/>
      <c r="AY2709" s="19"/>
      <c r="AZ2709" s="20"/>
      <c r="BA2709" s="20"/>
      <c r="BB2709" s="19"/>
      <c r="BC2709" s="19"/>
      <c r="BD2709" s="20"/>
      <c r="BE2709" s="20"/>
      <c r="BF2709" s="19"/>
      <c r="BG2709" s="19"/>
      <c r="BH2709" s="20"/>
      <c r="BI2709" s="20"/>
      <c r="BJ2709" s="19"/>
      <c r="BK2709" s="19"/>
      <c r="BL2709" s="20"/>
      <c r="BM2709" s="20"/>
      <c r="BN2709" s="19"/>
      <c r="BO2709" s="19"/>
      <c r="BP2709" s="20"/>
      <c r="BQ2709" s="20"/>
      <c r="BT2709" s="20"/>
      <c r="BU2709" s="20"/>
      <c r="BX2709" s="20"/>
      <c r="BY2709" s="20"/>
      <c r="CB2709" s="20"/>
      <c r="CC2709" s="20"/>
      <c r="CF2709" s="20"/>
      <c r="CG2709" s="20"/>
      <c r="CJ2709" s="20"/>
      <c r="CK2709" s="20"/>
      <c r="CN2709" s="20"/>
      <c r="CO2709" s="20"/>
      <c r="CP2709" s="19"/>
      <c r="CQ2709" s="19"/>
      <c r="CR2709" s="20"/>
      <c r="CS2709" s="20"/>
      <c r="CT2709" s="19"/>
      <c r="CU2709" s="19"/>
      <c r="CV2709" s="20"/>
      <c r="CW2709" s="20"/>
      <c r="CX2709" s="96"/>
      <c r="CY2709" s="96"/>
      <c r="CZ2709" s="20"/>
      <c r="DA2709" s="20"/>
      <c r="DB2709" s="96"/>
      <c r="DC2709" s="96"/>
      <c r="DD2709" s="20"/>
      <c r="DE2709" s="20"/>
      <c r="DF2709" s="96"/>
      <c r="DG2709" s="96"/>
      <c r="DH2709" s="20"/>
      <c r="DI2709" s="20"/>
      <c r="DJ2709" s="96"/>
      <c r="DK2709" s="96"/>
      <c r="DL2709" s="20"/>
      <c r="DM2709" s="20"/>
      <c r="DN2709" s="96"/>
      <c r="DO2709" s="96"/>
      <c r="DP2709" s="20"/>
      <c r="DQ2709" s="20"/>
      <c r="DR2709" s="96"/>
      <c r="DS2709" s="96"/>
      <c r="DT2709" s="20"/>
      <c r="DU2709" s="20"/>
      <c r="DV2709" s="96"/>
      <c r="DW2709" s="96"/>
      <c r="DX2709" s="20"/>
      <c r="DY2709" s="20"/>
      <c r="DZ2709" s="56"/>
      <c r="EA2709" s="57"/>
    </row>
    <row r="2710" spans="1:131" s="18" customFormat="1" ht="51" customHeight="1" x14ac:dyDescent="0.25">
      <c r="A2710" s="18">
        <v>1872</v>
      </c>
      <c r="B2710" s="17" t="s">
        <v>5396</v>
      </c>
      <c r="C2710" s="18" t="s">
        <v>7968</v>
      </c>
      <c r="D2710" s="19">
        <v>44040</v>
      </c>
      <c r="E2710" s="18" t="s">
        <v>8616</v>
      </c>
      <c r="F2710" s="18" t="s">
        <v>1351</v>
      </c>
      <c r="G2710" s="19"/>
      <c r="J2710" s="130"/>
      <c r="K2710" s="130"/>
      <c r="L2710" s="130"/>
      <c r="R2710" s="20"/>
      <c r="S2710" s="20"/>
      <c r="T2710" s="20"/>
      <c r="U2710" s="20"/>
      <c r="V2710" s="20"/>
      <c r="W2710" s="20"/>
      <c r="X2710" s="20"/>
      <c r="Y2710" s="20"/>
      <c r="Z2710" s="20"/>
      <c r="AA2710" s="20"/>
      <c r="AB2710" s="20"/>
      <c r="AC2710" s="20"/>
      <c r="AD2710" s="20"/>
      <c r="AE2710" s="20"/>
      <c r="AF2710" s="80"/>
      <c r="AG2710" s="46"/>
      <c r="AH2710" s="19"/>
      <c r="AI2710" s="19"/>
      <c r="AJ2710" s="20"/>
      <c r="AK2710" s="20"/>
      <c r="AL2710" s="19"/>
      <c r="AM2710" s="19"/>
      <c r="AN2710" s="20"/>
      <c r="AO2710" s="20"/>
      <c r="AP2710" s="19"/>
      <c r="AQ2710" s="19"/>
      <c r="AR2710" s="20"/>
      <c r="AS2710" s="20"/>
      <c r="AT2710" s="19"/>
      <c r="AU2710" s="19"/>
      <c r="AV2710" s="20"/>
      <c r="AW2710" s="20"/>
      <c r="AX2710" s="19"/>
      <c r="AY2710" s="19"/>
      <c r="AZ2710" s="20"/>
      <c r="BA2710" s="20"/>
      <c r="BB2710" s="19"/>
      <c r="BC2710" s="19"/>
      <c r="BD2710" s="20"/>
      <c r="BE2710" s="20"/>
      <c r="BF2710" s="19"/>
      <c r="BG2710" s="19"/>
      <c r="BH2710" s="20"/>
      <c r="BI2710" s="20"/>
      <c r="BJ2710" s="19"/>
      <c r="BK2710" s="19"/>
      <c r="BL2710" s="20"/>
      <c r="BM2710" s="20"/>
      <c r="BN2710" s="19"/>
      <c r="BO2710" s="19"/>
      <c r="BP2710" s="20"/>
      <c r="BQ2710" s="20"/>
      <c r="BT2710" s="20"/>
      <c r="BU2710" s="20"/>
      <c r="BX2710" s="20"/>
      <c r="BY2710" s="20"/>
      <c r="CB2710" s="20"/>
      <c r="CC2710" s="20"/>
      <c r="CF2710" s="20"/>
      <c r="CG2710" s="20"/>
      <c r="CJ2710" s="20"/>
      <c r="CK2710" s="20"/>
      <c r="CN2710" s="20"/>
      <c r="CO2710" s="20"/>
      <c r="CP2710" s="19"/>
      <c r="CQ2710" s="19"/>
      <c r="CR2710" s="20"/>
      <c r="CS2710" s="20"/>
      <c r="CT2710" s="19"/>
      <c r="CU2710" s="19"/>
      <c r="CV2710" s="20"/>
      <c r="CW2710" s="20"/>
      <c r="CX2710" s="96"/>
      <c r="CY2710" s="96"/>
      <c r="CZ2710" s="20"/>
      <c r="DA2710" s="20"/>
      <c r="DB2710" s="96"/>
      <c r="DC2710" s="96"/>
      <c r="DD2710" s="20"/>
      <c r="DE2710" s="20"/>
      <c r="DF2710" s="96"/>
      <c r="DG2710" s="96"/>
      <c r="DH2710" s="20"/>
      <c r="DI2710" s="20"/>
      <c r="DJ2710" s="96"/>
      <c r="DK2710" s="96"/>
      <c r="DL2710" s="20"/>
      <c r="DM2710" s="20"/>
      <c r="DN2710" s="96"/>
      <c r="DO2710" s="96"/>
      <c r="DP2710" s="20"/>
      <c r="DQ2710" s="20"/>
      <c r="DR2710" s="96"/>
      <c r="DS2710" s="96"/>
      <c r="DT2710" s="20"/>
      <c r="DU2710" s="20"/>
      <c r="DV2710" s="96"/>
      <c r="DW2710" s="96"/>
      <c r="DX2710" s="20"/>
      <c r="DY2710" s="20"/>
      <c r="DZ2710" s="56"/>
      <c r="EA2710" s="57"/>
    </row>
    <row r="2711" spans="1:131" s="18" customFormat="1" ht="51" customHeight="1" x14ac:dyDescent="0.25">
      <c r="A2711" s="18">
        <v>1872</v>
      </c>
      <c r="B2711" s="17" t="s">
        <v>5396</v>
      </c>
      <c r="C2711" s="18" t="s">
        <v>8919</v>
      </c>
      <c r="D2711" s="19">
        <v>44043</v>
      </c>
      <c r="E2711" s="18" t="s">
        <v>8920</v>
      </c>
      <c r="F2711" s="18" t="s">
        <v>1351</v>
      </c>
      <c r="G2711" s="19"/>
      <c r="H2711" s="18" t="s">
        <v>202</v>
      </c>
      <c r="I2711" s="18" t="s">
        <v>78</v>
      </c>
      <c r="J2711" s="130">
        <v>43921</v>
      </c>
      <c r="K2711" s="130"/>
      <c r="L2711" s="130">
        <v>44880</v>
      </c>
      <c r="M2711" s="18" t="s">
        <v>20</v>
      </c>
      <c r="O2711" s="18">
        <v>29</v>
      </c>
      <c r="Q2711" s="18" t="s">
        <v>54</v>
      </c>
      <c r="R2711" s="20">
        <v>1062450516</v>
      </c>
      <c r="S2711" s="20">
        <v>693950516</v>
      </c>
      <c r="T2711" s="20">
        <v>693950516</v>
      </c>
      <c r="U2711" s="20">
        <v>208185155</v>
      </c>
      <c r="V2711" s="20">
        <v>452000000</v>
      </c>
      <c r="W2711" s="20"/>
      <c r="X2711" s="20"/>
      <c r="Y2711" s="20"/>
      <c r="Z2711" s="20"/>
      <c r="AA2711" s="20"/>
      <c r="AB2711" s="20"/>
      <c r="AC2711" s="20"/>
      <c r="AD2711" s="20"/>
      <c r="AE2711" s="20"/>
      <c r="AF2711" s="80">
        <v>452000000</v>
      </c>
      <c r="AG2711" s="46"/>
      <c r="AH2711" s="19"/>
      <c r="AI2711" s="19"/>
      <c r="AJ2711" s="20"/>
      <c r="AK2711" s="20"/>
      <c r="AL2711" s="19"/>
      <c r="AM2711" s="19"/>
      <c r="AN2711" s="20"/>
      <c r="AO2711" s="20"/>
      <c r="AP2711" s="19"/>
      <c r="AQ2711" s="19"/>
      <c r="AR2711" s="20"/>
      <c r="AS2711" s="20"/>
      <c r="AT2711" s="19"/>
      <c r="AU2711" s="19"/>
      <c r="AV2711" s="20"/>
      <c r="AW2711" s="20"/>
      <c r="AX2711" s="19"/>
      <c r="AY2711" s="19"/>
      <c r="AZ2711" s="20"/>
      <c r="BA2711" s="20"/>
      <c r="BB2711" s="19"/>
      <c r="BC2711" s="19"/>
      <c r="BD2711" s="20"/>
      <c r="BE2711" s="20"/>
      <c r="BF2711" s="19"/>
      <c r="BG2711" s="19"/>
      <c r="BH2711" s="20"/>
      <c r="BI2711" s="20"/>
      <c r="BJ2711" s="19"/>
      <c r="BK2711" s="19"/>
      <c r="BL2711" s="20"/>
      <c r="BM2711" s="20"/>
      <c r="BN2711" s="19"/>
      <c r="BO2711" s="19"/>
      <c r="BP2711" s="20"/>
      <c r="BQ2711" s="20"/>
      <c r="BT2711" s="20"/>
      <c r="BU2711" s="20"/>
      <c r="BX2711" s="20"/>
      <c r="BY2711" s="20"/>
      <c r="CB2711" s="20"/>
      <c r="CC2711" s="20"/>
      <c r="CF2711" s="20"/>
      <c r="CG2711" s="20"/>
      <c r="CJ2711" s="20"/>
      <c r="CK2711" s="20"/>
      <c r="CN2711" s="20"/>
      <c r="CO2711" s="20"/>
      <c r="CP2711" s="19"/>
      <c r="CQ2711" s="19"/>
      <c r="CR2711" s="20"/>
      <c r="CS2711" s="20"/>
      <c r="CT2711" s="19"/>
      <c r="CU2711" s="19"/>
      <c r="CV2711" s="20"/>
      <c r="CW2711" s="20"/>
      <c r="CX2711" s="96"/>
      <c r="CY2711" s="96"/>
      <c r="CZ2711" s="20"/>
      <c r="DA2711" s="20"/>
      <c r="DB2711" s="96"/>
      <c r="DC2711" s="96"/>
      <c r="DD2711" s="20"/>
      <c r="DE2711" s="20"/>
      <c r="DF2711" s="96"/>
      <c r="DG2711" s="96"/>
      <c r="DH2711" s="20"/>
      <c r="DI2711" s="20"/>
      <c r="DJ2711" s="96"/>
      <c r="DK2711" s="96"/>
      <c r="DL2711" s="20"/>
      <c r="DM2711" s="20"/>
      <c r="DN2711" s="96"/>
      <c r="DO2711" s="96"/>
      <c r="DP2711" s="20"/>
      <c r="DQ2711" s="20"/>
      <c r="DR2711" s="96"/>
      <c r="DS2711" s="96"/>
      <c r="DT2711" s="20"/>
      <c r="DU2711" s="20"/>
      <c r="DV2711" s="96"/>
      <c r="DW2711" s="96"/>
      <c r="DX2711" s="20"/>
      <c r="DY2711" s="20"/>
      <c r="DZ2711" s="56"/>
      <c r="EA2711" s="57"/>
    </row>
    <row r="2712" spans="1:131" ht="31.5" customHeight="1" x14ac:dyDescent="0.25">
      <c r="A2712" s="9">
        <v>1873</v>
      </c>
      <c r="B2712" s="10" t="s">
        <v>5397</v>
      </c>
      <c r="C2712" s="9" t="s">
        <v>5398</v>
      </c>
      <c r="E2712" s="108" t="s">
        <v>6104</v>
      </c>
      <c r="F2712" s="9" t="s">
        <v>2305</v>
      </c>
      <c r="H2712" s="9" t="s">
        <v>202</v>
      </c>
      <c r="I2712" s="9" t="s">
        <v>35</v>
      </c>
      <c r="J2712" s="129">
        <v>42919</v>
      </c>
      <c r="K2712" s="129">
        <v>42851</v>
      </c>
      <c r="L2712" s="129">
        <v>43373</v>
      </c>
      <c r="O2712" s="9">
        <v>23</v>
      </c>
      <c r="Q2712" s="9" t="s">
        <v>61</v>
      </c>
      <c r="S2712" s="13">
        <v>9006196322</v>
      </c>
      <c r="T2712" s="13">
        <v>9006196322</v>
      </c>
      <c r="U2712" s="13">
        <v>2251549081</v>
      </c>
      <c r="AF2712" s="51">
        <f t="shared" si="36"/>
        <v>0</v>
      </c>
      <c r="AH2712" s="11">
        <v>42851</v>
      </c>
      <c r="AI2712" s="11">
        <v>42916</v>
      </c>
      <c r="AJ2712" s="13">
        <v>344692933</v>
      </c>
      <c r="AK2712" s="13">
        <v>86173233</v>
      </c>
      <c r="AL2712" s="11">
        <v>42917</v>
      </c>
      <c r="AM2712" s="11">
        <v>43008</v>
      </c>
      <c r="AN2712" s="13">
        <v>4288490846</v>
      </c>
      <c r="AO2712" s="13">
        <v>1072122712</v>
      </c>
      <c r="AP2712" s="11">
        <v>43009</v>
      </c>
      <c r="AQ2712" s="11">
        <v>43100</v>
      </c>
      <c r="AR2712" s="13">
        <v>1104691113</v>
      </c>
      <c r="AS2712" s="13">
        <v>276172778</v>
      </c>
      <c r="AT2712" s="11">
        <v>43101</v>
      </c>
      <c r="AU2712" s="11">
        <v>43190</v>
      </c>
      <c r="AV2712" s="13">
        <v>197453966</v>
      </c>
      <c r="AW2712" s="13">
        <v>49363492</v>
      </c>
      <c r="AX2712" s="11">
        <v>43191</v>
      </c>
      <c r="AY2712" s="11">
        <v>43281</v>
      </c>
      <c r="AZ2712" s="13">
        <v>25498349</v>
      </c>
      <c r="BA2712" s="13">
        <v>6374587</v>
      </c>
      <c r="BB2712" s="11">
        <v>43282</v>
      </c>
      <c r="BC2712" s="11">
        <v>43306</v>
      </c>
      <c r="BD2712" s="13">
        <v>69369603</v>
      </c>
      <c r="BE2712" s="13">
        <v>17342401</v>
      </c>
      <c r="BF2712" s="11">
        <v>42851</v>
      </c>
      <c r="BG2712" s="11">
        <v>43306</v>
      </c>
      <c r="BH2712" s="13">
        <v>6171404045</v>
      </c>
      <c r="BI2712" s="13">
        <v>35301808</v>
      </c>
      <c r="DZ2712" s="54">
        <v>6171404045</v>
      </c>
      <c r="EA2712" s="125">
        <v>1542851011</v>
      </c>
    </row>
    <row r="2713" spans="1:131" ht="19.5" customHeight="1" x14ac:dyDescent="0.25">
      <c r="A2713" s="9">
        <v>1874</v>
      </c>
      <c r="B2713" s="10" t="s">
        <v>5399</v>
      </c>
      <c r="C2713" s="9" t="s">
        <v>5400</v>
      </c>
      <c r="E2713" s="9" t="s">
        <v>5401</v>
      </c>
      <c r="F2713" s="9" t="s">
        <v>5402</v>
      </c>
      <c r="H2713" s="9" t="s">
        <v>202</v>
      </c>
      <c r="I2713" s="9" t="s">
        <v>28</v>
      </c>
      <c r="J2713" s="129">
        <v>42884</v>
      </c>
      <c r="K2713" s="129">
        <v>42751</v>
      </c>
      <c r="L2713" s="129">
        <v>43130</v>
      </c>
      <c r="M2713" s="9" t="s">
        <v>20</v>
      </c>
      <c r="O2713" s="9">
        <v>26</v>
      </c>
      <c r="Q2713" s="9" t="s">
        <v>54</v>
      </c>
      <c r="R2713" s="13">
        <v>7600000</v>
      </c>
      <c r="S2713" s="13">
        <v>7600000</v>
      </c>
      <c r="T2713" s="13">
        <v>7600000</v>
      </c>
      <c r="U2713" s="13">
        <v>1900000</v>
      </c>
      <c r="AF2713" s="51">
        <f t="shared" si="36"/>
        <v>0</v>
      </c>
      <c r="AG2713" s="45">
        <v>5700000</v>
      </c>
      <c r="AH2713" s="11">
        <v>42926</v>
      </c>
      <c r="AI2713" s="11">
        <v>43195</v>
      </c>
      <c r="AJ2713" s="13">
        <v>8106950</v>
      </c>
      <c r="AK2713" s="13">
        <v>1900000</v>
      </c>
    </row>
    <row r="2714" spans="1:131" s="18" customFormat="1" ht="19.5" customHeight="1" x14ac:dyDescent="0.25">
      <c r="A2714" s="18">
        <v>1874</v>
      </c>
      <c r="B2714" s="17" t="s">
        <v>5399</v>
      </c>
      <c r="C2714" s="18" t="s">
        <v>5400</v>
      </c>
      <c r="D2714" s="19">
        <v>43194</v>
      </c>
      <c r="G2714" s="19"/>
      <c r="J2714" s="130"/>
      <c r="K2714" s="130"/>
      <c r="L2714" s="130">
        <v>43248</v>
      </c>
      <c r="R2714" s="20"/>
      <c r="S2714" s="20"/>
      <c r="T2714" s="20"/>
      <c r="U2714" s="20"/>
      <c r="V2714" s="20"/>
      <c r="W2714" s="20"/>
      <c r="X2714" s="20"/>
      <c r="Y2714" s="20"/>
      <c r="Z2714" s="20"/>
      <c r="AA2714" s="20"/>
      <c r="AB2714" s="20"/>
      <c r="AC2714" s="20"/>
      <c r="AD2714" s="20"/>
      <c r="AE2714" s="20"/>
      <c r="AF2714" s="80"/>
      <c r="AG2714" s="46"/>
      <c r="AH2714" s="19"/>
      <c r="AI2714" s="19"/>
      <c r="AJ2714" s="13"/>
      <c r="AK2714" s="13"/>
      <c r="AL2714" s="19"/>
      <c r="AM2714" s="19"/>
      <c r="AN2714" s="20"/>
      <c r="AO2714" s="20"/>
      <c r="AP2714" s="19"/>
      <c r="AQ2714" s="19"/>
      <c r="AR2714" s="20"/>
      <c r="AS2714" s="20"/>
      <c r="AT2714" s="19"/>
      <c r="AU2714" s="19"/>
      <c r="AV2714" s="20"/>
      <c r="AW2714" s="20"/>
      <c r="AX2714" s="19"/>
      <c r="AY2714" s="19"/>
      <c r="AZ2714" s="20"/>
      <c r="BA2714" s="20"/>
      <c r="BB2714" s="19"/>
      <c r="BC2714" s="19"/>
      <c r="BD2714" s="20"/>
      <c r="BE2714" s="20"/>
      <c r="BF2714" s="19"/>
      <c r="BG2714" s="19"/>
      <c r="BH2714" s="20"/>
      <c r="BI2714" s="20"/>
      <c r="BJ2714" s="19"/>
      <c r="BK2714" s="19"/>
      <c r="BL2714" s="20"/>
      <c r="BM2714" s="20"/>
      <c r="BN2714" s="19"/>
      <c r="BO2714" s="19"/>
      <c r="BP2714" s="20"/>
      <c r="BQ2714" s="20"/>
      <c r="BT2714" s="20"/>
      <c r="BU2714" s="20"/>
      <c r="BX2714" s="20"/>
      <c r="BY2714" s="20"/>
      <c r="CB2714" s="20"/>
      <c r="CC2714" s="20"/>
      <c r="CF2714" s="20"/>
      <c r="CG2714" s="20"/>
      <c r="CJ2714" s="20"/>
      <c r="CK2714" s="20"/>
      <c r="CN2714" s="20"/>
      <c r="CO2714" s="20"/>
      <c r="CP2714" s="19"/>
      <c r="CQ2714" s="19"/>
      <c r="CR2714" s="20"/>
      <c r="CS2714" s="20"/>
      <c r="CT2714" s="19"/>
      <c r="CU2714" s="19"/>
      <c r="CV2714" s="20"/>
      <c r="CW2714" s="20"/>
      <c r="CX2714" s="96"/>
      <c r="CY2714" s="96"/>
      <c r="CZ2714" s="20"/>
      <c r="DA2714" s="20"/>
      <c r="DB2714" s="96"/>
      <c r="DC2714" s="96"/>
      <c r="DD2714" s="20"/>
      <c r="DE2714" s="20"/>
      <c r="DF2714" s="96"/>
      <c r="DG2714" s="96"/>
      <c r="DH2714" s="20"/>
      <c r="DI2714" s="20"/>
      <c r="DJ2714" s="96"/>
      <c r="DK2714" s="96"/>
      <c r="DL2714" s="20"/>
      <c r="DM2714" s="20"/>
      <c r="DN2714" s="96"/>
      <c r="DO2714" s="96"/>
      <c r="DP2714" s="20"/>
      <c r="DQ2714" s="20"/>
      <c r="DR2714" s="96"/>
      <c r="DS2714" s="96"/>
      <c r="DT2714" s="20"/>
      <c r="DU2714" s="20"/>
      <c r="DV2714" s="96"/>
      <c r="DW2714" s="96"/>
      <c r="DX2714" s="20"/>
      <c r="DY2714" s="20"/>
      <c r="DZ2714" s="56"/>
      <c r="EA2714" s="57"/>
    </row>
    <row r="2715" spans="1:131" ht="19.5" customHeight="1" x14ac:dyDescent="0.25">
      <c r="A2715" s="9">
        <v>1875</v>
      </c>
      <c r="B2715" s="10" t="s">
        <v>5404</v>
      </c>
      <c r="C2715" s="9" t="s">
        <v>5405</v>
      </c>
      <c r="E2715" s="9" t="s">
        <v>2903</v>
      </c>
      <c r="F2715" s="9" t="s">
        <v>4489</v>
      </c>
      <c r="H2715" s="9" t="s">
        <v>906</v>
      </c>
      <c r="I2715" s="9" t="s">
        <v>25</v>
      </c>
      <c r="M2715" s="9" t="s">
        <v>20</v>
      </c>
      <c r="O2715" s="9">
        <v>29</v>
      </c>
      <c r="AF2715" s="51">
        <f t="shared" si="36"/>
        <v>0</v>
      </c>
    </row>
    <row r="2716" spans="1:131" ht="19.5" customHeight="1" x14ac:dyDescent="0.25">
      <c r="A2716" s="9">
        <v>1876</v>
      </c>
      <c r="B2716" s="10" t="s">
        <v>5406</v>
      </c>
      <c r="C2716" s="9" t="s">
        <v>5407</v>
      </c>
      <c r="E2716" s="9" t="s">
        <v>3689</v>
      </c>
      <c r="F2716" s="9" t="s">
        <v>3690</v>
      </c>
      <c r="H2716" s="9" t="s">
        <v>906</v>
      </c>
      <c r="I2716" s="9" t="s">
        <v>97</v>
      </c>
      <c r="M2716" s="9" t="s">
        <v>20</v>
      </c>
      <c r="O2716" s="9">
        <v>25</v>
      </c>
      <c r="AF2716" s="51">
        <f t="shared" si="36"/>
        <v>0</v>
      </c>
    </row>
    <row r="2717" spans="1:131" ht="19.5" customHeight="1" x14ac:dyDescent="0.25">
      <c r="A2717" s="9">
        <v>1877</v>
      </c>
      <c r="B2717" s="10" t="s">
        <v>5408</v>
      </c>
      <c r="C2717" s="9" t="s">
        <v>5409</v>
      </c>
      <c r="E2717" s="9" t="s">
        <v>4980</v>
      </c>
      <c r="F2717" s="9" t="s">
        <v>4981</v>
      </c>
      <c r="H2717" s="9" t="s">
        <v>202</v>
      </c>
      <c r="I2717" s="9" t="s">
        <v>97</v>
      </c>
      <c r="J2717" s="129">
        <v>42854</v>
      </c>
      <c r="K2717" s="129">
        <v>42823</v>
      </c>
      <c r="L2717" s="129">
        <v>43100</v>
      </c>
      <c r="O2717" s="9">
        <v>28</v>
      </c>
      <c r="Q2717" s="9" t="s">
        <v>54</v>
      </c>
      <c r="S2717" s="13">
        <v>12640000</v>
      </c>
      <c r="T2717" s="13">
        <v>12640000</v>
      </c>
      <c r="U2717" s="13">
        <v>3160000</v>
      </c>
      <c r="AF2717" s="51">
        <f t="shared" si="36"/>
        <v>0</v>
      </c>
      <c r="AH2717" s="11">
        <v>42856</v>
      </c>
      <c r="AI2717" s="11">
        <v>43039</v>
      </c>
      <c r="AJ2717" s="13">
        <v>12640000</v>
      </c>
      <c r="AK2717" s="13">
        <v>3160000</v>
      </c>
    </row>
    <row r="2718" spans="1:131" s="18" customFormat="1" ht="19.5" customHeight="1" x14ac:dyDescent="0.25">
      <c r="A2718" s="18">
        <v>1877</v>
      </c>
      <c r="B2718" s="17" t="s">
        <v>5408</v>
      </c>
      <c r="C2718" s="18" t="s">
        <v>5409</v>
      </c>
      <c r="D2718" s="19">
        <v>42941</v>
      </c>
      <c r="G2718" s="19"/>
      <c r="J2718" s="130"/>
      <c r="K2718" s="130"/>
      <c r="L2718" s="130">
        <v>43373</v>
      </c>
      <c r="R2718" s="20"/>
      <c r="S2718" s="20"/>
      <c r="T2718" s="20"/>
      <c r="U2718" s="20"/>
      <c r="V2718" s="20"/>
      <c r="W2718" s="20"/>
      <c r="X2718" s="20"/>
      <c r="Y2718" s="20"/>
      <c r="Z2718" s="20"/>
      <c r="AA2718" s="20"/>
      <c r="AB2718" s="20"/>
      <c r="AC2718" s="20"/>
      <c r="AD2718" s="20"/>
      <c r="AE2718" s="20"/>
      <c r="AF2718" s="51">
        <f t="shared" si="36"/>
        <v>0</v>
      </c>
      <c r="AG2718" s="46">
        <v>9480000</v>
      </c>
      <c r="AH2718" s="19"/>
      <c r="AI2718" s="19"/>
      <c r="AJ2718" s="13"/>
      <c r="AK2718" s="13"/>
      <c r="AL2718" s="19"/>
      <c r="AM2718" s="19"/>
      <c r="AN2718" s="20"/>
      <c r="AO2718" s="20"/>
      <c r="AP2718" s="19"/>
      <c r="AQ2718" s="19"/>
      <c r="AR2718" s="20"/>
      <c r="AS2718" s="20"/>
      <c r="AT2718" s="19"/>
      <c r="AU2718" s="19"/>
      <c r="AV2718" s="20"/>
      <c r="AW2718" s="20"/>
      <c r="AX2718" s="19"/>
      <c r="AY2718" s="19"/>
      <c r="AZ2718" s="20"/>
      <c r="BA2718" s="20"/>
      <c r="BB2718" s="19"/>
      <c r="BC2718" s="19"/>
      <c r="BD2718" s="20"/>
      <c r="BE2718" s="20"/>
      <c r="BF2718" s="19"/>
      <c r="BG2718" s="19"/>
      <c r="BH2718" s="20"/>
      <c r="BI2718" s="20"/>
      <c r="BJ2718" s="19"/>
      <c r="BK2718" s="19"/>
      <c r="BL2718" s="20"/>
      <c r="BM2718" s="20"/>
      <c r="BN2718" s="19"/>
      <c r="BO2718" s="19"/>
      <c r="BP2718" s="20"/>
      <c r="BQ2718" s="20"/>
      <c r="BT2718" s="20"/>
      <c r="BU2718" s="20"/>
      <c r="BX2718" s="20"/>
      <c r="BY2718" s="20"/>
      <c r="CB2718" s="20"/>
      <c r="CC2718" s="20"/>
      <c r="CF2718" s="20"/>
      <c r="CG2718" s="20"/>
      <c r="CJ2718" s="20"/>
      <c r="CK2718" s="20"/>
      <c r="CN2718" s="20"/>
      <c r="CO2718" s="20"/>
      <c r="CP2718" s="19"/>
      <c r="CQ2718" s="19"/>
      <c r="CR2718" s="20"/>
      <c r="CS2718" s="20"/>
      <c r="CT2718" s="19"/>
      <c r="CU2718" s="19"/>
      <c r="CV2718" s="20"/>
      <c r="CW2718" s="20"/>
      <c r="CX2718" s="96"/>
      <c r="CY2718" s="96"/>
      <c r="CZ2718" s="20"/>
      <c r="DA2718" s="20"/>
      <c r="DB2718" s="96"/>
      <c r="DC2718" s="96"/>
      <c r="DD2718" s="20"/>
      <c r="DE2718" s="20"/>
      <c r="DF2718" s="96"/>
      <c r="DG2718" s="96"/>
      <c r="DH2718" s="20"/>
      <c r="DI2718" s="20"/>
      <c r="DJ2718" s="96"/>
      <c r="DK2718" s="96"/>
      <c r="DL2718" s="20"/>
      <c r="DM2718" s="20"/>
      <c r="DN2718" s="96"/>
      <c r="DO2718" s="96"/>
      <c r="DP2718" s="20"/>
      <c r="DQ2718" s="20"/>
      <c r="DR2718" s="96"/>
      <c r="DS2718" s="96"/>
      <c r="DT2718" s="20"/>
      <c r="DU2718" s="20"/>
      <c r="DV2718" s="96"/>
      <c r="DW2718" s="96"/>
      <c r="DX2718" s="20"/>
      <c r="DY2718" s="20"/>
      <c r="DZ2718" s="56"/>
      <c r="EA2718" s="57"/>
    </row>
    <row r="2719" spans="1:131" ht="19.5" customHeight="1" x14ac:dyDescent="0.25">
      <c r="A2719" s="9">
        <v>1878</v>
      </c>
      <c r="B2719" s="10" t="s">
        <v>5411</v>
      </c>
      <c r="C2719" s="9" t="s">
        <v>6278</v>
      </c>
      <c r="E2719" s="9" t="s">
        <v>5410</v>
      </c>
      <c r="F2719" s="9" t="s">
        <v>6279</v>
      </c>
      <c r="H2719" s="9" t="s">
        <v>202</v>
      </c>
      <c r="I2719" s="9" t="s">
        <v>97</v>
      </c>
      <c r="J2719" s="129">
        <v>42475</v>
      </c>
      <c r="K2719" s="129">
        <v>42420</v>
      </c>
      <c r="L2719" s="129">
        <v>42947</v>
      </c>
      <c r="O2719" s="9">
        <v>19</v>
      </c>
      <c r="Q2719" s="9" t="s">
        <v>54</v>
      </c>
      <c r="S2719" s="13">
        <v>13070000</v>
      </c>
      <c r="T2719" s="13">
        <v>13070000</v>
      </c>
      <c r="U2719" s="13">
        <v>3267500</v>
      </c>
      <c r="AF2719" s="51">
        <f t="shared" si="36"/>
        <v>0</v>
      </c>
      <c r="AG2719" s="45">
        <v>9800000</v>
      </c>
      <c r="AH2719" s="11">
        <v>42420</v>
      </c>
      <c r="AI2719" s="11">
        <v>42947</v>
      </c>
      <c r="AJ2719" s="13">
        <v>13086556</v>
      </c>
      <c r="AK2719" s="13">
        <v>3267500</v>
      </c>
    </row>
    <row r="2720" spans="1:131" ht="19.5" customHeight="1" x14ac:dyDescent="0.25">
      <c r="A2720" s="9">
        <v>1879</v>
      </c>
      <c r="B2720" s="10" t="s">
        <v>5412</v>
      </c>
      <c r="C2720" s="9" t="s">
        <v>5413</v>
      </c>
      <c r="E2720" s="9" t="s">
        <v>1361</v>
      </c>
      <c r="F2720" s="9" t="s">
        <v>5414</v>
      </c>
      <c r="H2720" s="9" t="s">
        <v>202</v>
      </c>
      <c r="I2720" s="9" t="s">
        <v>78</v>
      </c>
      <c r="J2720" s="129">
        <v>42898</v>
      </c>
      <c r="K2720" s="129">
        <v>42863</v>
      </c>
      <c r="L2720" s="129">
        <v>43069</v>
      </c>
      <c r="O2720" s="9">
        <v>32</v>
      </c>
      <c r="Q2720" s="9" t="s">
        <v>54</v>
      </c>
      <c r="R2720" s="13">
        <v>8000000</v>
      </c>
      <c r="S2720" s="13">
        <v>7400000</v>
      </c>
      <c r="T2720" s="13">
        <v>7400000</v>
      </c>
      <c r="U2720" s="13">
        <v>1850000</v>
      </c>
      <c r="AF2720" s="51">
        <f t="shared" si="36"/>
        <v>0</v>
      </c>
      <c r="AG2720" s="45">
        <v>6000000</v>
      </c>
    </row>
    <row r="2721" spans="1:131" ht="19.5" customHeight="1" x14ac:dyDescent="0.25">
      <c r="A2721" s="9">
        <v>1880</v>
      </c>
      <c r="B2721" s="10" t="s">
        <v>5415</v>
      </c>
      <c r="C2721" s="9" t="s">
        <v>5416</v>
      </c>
      <c r="E2721" s="9" t="s">
        <v>2706</v>
      </c>
      <c r="F2721" s="9" t="s">
        <v>5417</v>
      </c>
      <c r="H2721" s="9" t="s">
        <v>202</v>
      </c>
      <c r="I2721" s="9" t="s">
        <v>3942</v>
      </c>
      <c r="J2721" s="129">
        <v>42894</v>
      </c>
      <c r="K2721" s="129">
        <v>42814</v>
      </c>
      <c r="L2721" s="129">
        <v>42931</v>
      </c>
      <c r="O2721" s="9">
        <v>30</v>
      </c>
      <c r="Q2721" s="9" t="s">
        <v>54</v>
      </c>
      <c r="R2721" s="13">
        <v>9233000</v>
      </c>
      <c r="S2721" s="13">
        <v>9233000</v>
      </c>
      <c r="T2721" s="13">
        <v>9233000</v>
      </c>
      <c r="U2721" s="13">
        <v>2308250</v>
      </c>
      <c r="AF2721" s="51">
        <f t="shared" si="36"/>
        <v>0</v>
      </c>
      <c r="AH2721" s="11">
        <v>42814</v>
      </c>
      <c r="AI2721" s="11">
        <v>42931</v>
      </c>
      <c r="AJ2721" s="13">
        <v>9000481</v>
      </c>
      <c r="AK2721" s="13">
        <v>2250120</v>
      </c>
    </row>
    <row r="2722" spans="1:131" ht="19.5" customHeight="1" x14ac:dyDescent="0.25">
      <c r="A2722" s="9">
        <v>1881</v>
      </c>
      <c r="B2722" s="10" t="s">
        <v>5418</v>
      </c>
      <c r="C2722" s="9" t="s">
        <v>5419</v>
      </c>
      <c r="E2722" s="9" t="s">
        <v>5420</v>
      </c>
      <c r="F2722" s="9" t="s">
        <v>5421</v>
      </c>
      <c r="H2722" s="9" t="s">
        <v>202</v>
      </c>
      <c r="I2722" s="9" t="s">
        <v>25</v>
      </c>
      <c r="J2722" s="129">
        <v>42891</v>
      </c>
      <c r="K2722" s="129">
        <v>42860</v>
      </c>
      <c r="L2722" s="129">
        <v>43100</v>
      </c>
      <c r="O2722" s="9">
        <v>30</v>
      </c>
      <c r="Q2722" s="9" t="s">
        <v>54</v>
      </c>
      <c r="R2722" s="13">
        <v>8300000</v>
      </c>
      <c r="S2722" s="13">
        <v>8300000</v>
      </c>
      <c r="T2722" s="13">
        <v>8300000</v>
      </c>
      <c r="U2722" s="13">
        <v>2075000</v>
      </c>
      <c r="AF2722" s="51">
        <f t="shared" si="36"/>
        <v>0</v>
      </c>
      <c r="AH2722" s="11">
        <v>42892</v>
      </c>
      <c r="AI2722" s="11">
        <v>43465</v>
      </c>
      <c r="AJ2722" s="13">
        <v>8300000</v>
      </c>
      <c r="AK2722" s="13">
        <v>2075000</v>
      </c>
      <c r="AT2722" s="9"/>
      <c r="AU2722" s="9"/>
      <c r="AV2722" s="9"/>
      <c r="AW2722" s="9"/>
      <c r="AX2722" s="9"/>
      <c r="AY2722" s="9"/>
      <c r="AZ2722" s="9"/>
      <c r="BA2722" s="9"/>
      <c r="BB2722" s="9"/>
      <c r="BC2722" s="9"/>
      <c r="BD2722" s="9"/>
      <c r="BE2722" s="9"/>
      <c r="BF2722" s="9"/>
      <c r="BG2722" s="9"/>
      <c r="BH2722" s="9"/>
      <c r="BI2722" s="9"/>
      <c r="BJ2722" s="9"/>
      <c r="BK2722" s="9"/>
      <c r="BL2722" s="9"/>
      <c r="BM2722" s="9"/>
      <c r="BN2722" s="9"/>
      <c r="BO2722" s="9"/>
      <c r="BP2722" s="9"/>
      <c r="BQ2722" s="9"/>
      <c r="BT2722" s="9"/>
      <c r="BU2722" s="9"/>
      <c r="BX2722" s="9"/>
      <c r="BY2722" s="9"/>
      <c r="CB2722" s="9"/>
      <c r="CC2722" s="9"/>
      <c r="CF2722" s="9"/>
      <c r="CG2722" s="9"/>
      <c r="CJ2722" s="9"/>
      <c r="CK2722" s="9"/>
      <c r="CN2722" s="9"/>
      <c r="CO2722" s="9"/>
      <c r="CP2722" s="9"/>
      <c r="CQ2722" s="9"/>
      <c r="CR2722" s="9"/>
      <c r="CS2722" s="9"/>
      <c r="CT2722" s="9"/>
      <c r="CU2722" s="9"/>
      <c r="CV2722" s="9"/>
      <c r="CW2722" s="9"/>
      <c r="CX2722" s="9"/>
      <c r="CY2722" s="9"/>
      <c r="CZ2722" s="9"/>
      <c r="DA2722" s="9"/>
      <c r="DB2722" s="9"/>
      <c r="DC2722" s="9"/>
      <c r="DD2722" s="9"/>
      <c r="DE2722" s="9"/>
      <c r="DF2722" s="9"/>
      <c r="DG2722" s="9"/>
      <c r="DH2722" s="9"/>
      <c r="DI2722" s="9"/>
      <c r="DJ2722" s="9"/>
      <c r="DK2722" s="9"/>
      <c r="DL2722" s="9"/>
      <c r="DM2722" s="9"/>
      <c r="DN2722" s="9"/>
      <c r="DO2722" s="9"/>
      <c r="DP2722" s="9"/>
      <c r="DQ2722" s="9"/>
      <c r="DR2722" s="9"/>
      <c r="DS2722" s="9"/>
      <c r="DT2722" s="9"/>
      <c r="DU2722" s="9"/>
      <c r="DV2722" s="9"/>
      <c r="DW2722" s="9"/>
      <c r="DX2722" s="9"/>
      <c r="DY2722" s="9"/>
    </row>
    <row r="2723" spans="1:131" s="18" customFormat="1" ht="19.5" customHeight="1" x14ac:dyDescent="0.25">
      <c r="A2723" s="18">
        <v>1881</v>
      </c>
      <c r="B2723" s="17" t="s">
        <v>5418</v>
      </c>
      <c r="C2723" s="18" t="s">
        <v>5419</v>
      </c>
      <c r="D2723" s="19">
        <v>43194</v>
      </c>
      <c r="G2723" s="19"/>
      <c r="J2723" s="130"/>
      <c r="K2723" s="130"/>
      <c r="L2723" s="130">
        <v>43465</v>
      </c>
      <c r="R2723" s="20"/>
      <c r="S2723" s="20"/>
      <c r="T2723" s="20"/>
      <c r="U2723" s="20"/>
      <c r="V2723" s="20"/>
      <c r="W2723" s="20"/>
      <c r="X2723" s="20"/>
      <c r="Y2723" s="20"/>
      <c r="Z2723" s="20"/>
      <c r="AA2723" s="20"/>
      <c r="AB2723" s="20"/>
      <c r="AC2723" s="20"/>
      <c r="AD2723" s="20"/>
      <c r="AE2723" s="20"/>
      <c r="AF2723" s="80"/>
      <c r="AG2723" s="46"/>
      <c r="AH2723" s="19"/>
      <c r="AI2723" s="19"/>
      <c r="AJ2723" s="13"/>
      <c r="AK2723" s="13"/>
      <c r="AL2723" s="19"/>
      <c r="AM2723" s="19"/>
      <c r="AN2723" s="20"/>
      <c r="AO2723" s="20"/>
      <c r="AP2723" s="19"/>
      <c r="AQ2723" s="19"/>
      <c r="AR2723" s="20"/>
      <c r="AS2723" s="20"/>
      <c r="DZ2723" s="54"/>
      <c r="EA2723" s="55"/>
    </row>
    <row r="2724" spans="1:131" s="18" customFormat="1" ht="19.5" customHeight="1" x14ac:dyDescent="0.25">
      <c r="A2724" s="18">
        <v>1881</v>
      </c>
      <c r="B2724" s="17" t="s">
        <v>5418</v>
      </c>
      <c r="C2724" s="18" t="s">
        <v>8163</v>
      </c>
      <c r="D2724" s="19">
        <v>43794</v>
      </c>
      <c r="G2724" s="19"/>
      <c r="J2724" s="130"/>
      <c r="K2724" s="130"/>
      <c r="L2724" s="130"/>
      <c r="R2724" s="20"/>
      <c r="S2724" s="20"/>
      <c r="T2724" s="20"/>
      <c r="U2724" s="20"/>
      <c r="V2724" s="20"/>
      <c r="W2724" s="20"/>
      <c r="X2724" s="20"/>
      <c r="Y2724" s="20"/>
      <c r="Z2724" s="20"/>
      <c r="AA2724" s="20"/>
      <c r="AB2724" s="20"/>
      <c r="AC2724" s="20"/>
      <c r="AD2724" s="20"/>
      <c r="AE2724" s="20"/>
      <c r="AF2724" s="80"/>
      <c r="AG2724" s="46"/>
      <c r="AH2724" s="19"/>
      <c r="AI2724" s="19"/>
      <c r="AJ2724" s="13"/>
      <c r="AK2724" s="13"/>
      <c r="AL2724" s="19"/>
      <c r="AM2724" s="19"/>
      <c r="AN2724" s="20"/>
      <c r="AO2724" s="20"/>
      <c r="AP2724" s="19"/>
      <c r="AQ2724" s="19"/>
      <c r="AR2724" s="20"/>
      <c r="AS2724" s="20"/>
      <c r="DZ2724" s="54"/>
      <c r="EA2724" s="55"/>
    </row>
    <row r="2725" spans="1:131" ht="19.5" customHeight="1" x14ac:dyDescent="0.25">
      <c r="A2725" s="9">
        <v>1882</v>
      </c>
      <c r="B2725" s="10" t="s">
        <v>5422</v>
      </c>
      <c r="C2725" s="9" t="s">
        <v>5423</v>
      </c>
      <c r="E2725" s="9" t="s">
        <v>903</v>
      </c>
      <c r="F2725" s="9" t="s">
        <v>4071</v>
      </c>
      <c r="H2725" s="9" t="s">
        <v>202</v>
      </c>
      <c r="I2725" s="9" t="s">
        <v>78</v>
      </c>
      <c r="J2725" s="129">
        <v>42916</v>
      </c>
      <c r="K2725" s="129">
        <v>42870</v>
      </c>
      <c r="L2725" s="129">
        <v>42978</v>
      </c>
      <c r="O2725" s="9">
        <v>30</v>
      </c>
      <c r="Q2725" s="9" t="s">
        <v>61</v>
      </c>
      <c r="S2725" s="13">
        <v>58521960</v>
      </c>
      <c r="T2725" s="13">
        <v>58521960</v>
      </c>
      <c r="U2725" s="13">
        <v>14630490</v>
      </c>
      <c r="AF2725" s="51">
        <f t="shared" si="36"/>
        <v>0</v>
      </c>
      <c r="AH2725" s="11">
        <v>42870</v>
      </c>
      <c r="AI2725" s="11">
        <v>42978</v>
      </c>
      <c r="AJ2725" s="13">
        <v>58521960</v>
      </c>
      <c r="AK2725" s="13">
        <v>14630490</v>
      </c>
      <c r="AT2725" s="9"/>
      <c r="AU2725" s="9"/>
      <c r="AV2725" s="9"/>
      <c r="AW2725" s="9"/>
      <c r="AX2725" s="9"/>
      <c r="AY2725" s="9"/>
      <c r="AZ2725" s="9"/>
      <c r="BA2725" s="9"/>
      <c r="BB2725" s="9"/>
      <c r="BC2725" s="9"/>
      <c r="BD2725" s="9"/>
      <c r="BE2725" s="9"/>
      <c r="BF2725" s="9"/>
      <c r="BG2725" s="9"/>
      <c r="BH2725" s="9"/>
      <c r="BI2725" s="9"/>
      <c r="BJ2725" s="9"/>
      <c r="BK2725" s="9"/>
      <c r="BL2725" s="9"/>
      <c r="BM2725" s="9"/>
      <c r="BN2725" s="9"/>
      <c r="BO2725" s="9"/>
      <c r="BP2725" s="9"/>
      <c r="BQ2725" s="9"/>
      <c r="BT2725" s="9"/>
      <c r="BU2725" s="9"/>
      <c r="BX2725" s="9"/>
      <c r="BY2725" s="9"/>
      <c r="CB2725" s="9"/>
      <c r="CC2725" s="9"/>
      <c r="CF2725" s="9"/>
      <c r="CG2725" s="9"/>
      <c r="CJ2725" s="9"/>
      <c r="CK2725" s="9"/>
      <c r="CN2725" s="9"/>
      <c r="CO2725" s="9"/>
      <c r="CP2725" s="9"/>
      <c r="CQ2725" s="9"/>
      <c r="CR2725" s="9"/>
      <c r="CS2725" s="9"/>
      <c r="CT2725" s="9"/>
      <c r="CU2725" s="9"/>
      <c r="CV2725" s="9"/>
      <c r="CW2725" s="9"/>
      <c r="CX2725" s="9"/>
      <c r="CY2725" s="9"/>
      <c r="CZ2725" s="9"/>
      <c r="DA2725" s="9"/>
      <c r="DB2725" s="9"/>
      <c r="DC2725" s="9"/>
      <c r="DD2725" s="9"/>
      <c r="DE2725" s="9"/>
      <c r="DF2725" s="9"/>
      <c r="DG2725" s="9"/>
      <c r="DH2725" s="9"/>
      <c r="DI2725" s="9"/>
      <c r="DJ2725" s="9"/>
      <c r="DK2725" s="9"/>
      <c r="DL2725" s="9"/>
      <c r="DM2725" s="9"/>
      <c r="DN2725" s="9"/>
      <c r="DO2725" s="9"/>
      <c r="DP2725" s="9"/>
      <c r="DQ2725" s="9"/>
      <c r="DR2725" s="9"/>
      <c r="DS2725" s="9"/>
      <c r="DT2725" s="9"/>
      <c r="DU2725" s="9"/>
      <c r="DV2725" s="9"/>
      <c r="DW2725" s="9"/>
      <c r="DX2725" s="9"/>
      <c r="DY2725" s="9"/>
    </row>
    <row r="2726" spans="1:131" ht="19.5" customHeight="1" x14ac:dyDescent="0.25">
      <c r="A2726" s="9">
        <v>1883</v>
      </c>
      <c r="B2726" s="10" t="s">
        <v>5424</v>
      </c>
      <c r="C2726" s="9" t="s">
        <v>5425</v>
      </c>
      <c r="E2726" s="9" t="s">
        <v>5426</v>
      </c>
      <c r="F2726" s="9" t="s">
        <v>105</v>
      </c>
      <c r="H2726" s="9" t="s">
        <v>202</v>
      </c>
      <c r="I2726" s="9" t="s">
        <v>871</v>
      </c>
      <c r="J2726" s="129">
        <v>42933</v>
      </c>
      <c r="K2726" s="129">
        <v>42836</v>
      </c>
      <c r="L2726" s="129">
        <v>43240</v>
      </c>
      <c r="O2726" s="9">
        <v>27</v>
      </c>
      <c r="Q2726" s="9" t="s">
        <v>61</v>
      </c>
      <c r="S2726" s="13">
        <v>3920789453</v>
      </c>
      <c r="T2726" s="13">
        <v>3920789453</v>
      </c>
      <c r="U2726" s="13">
        <v>980797363</v>
      </c>
      <c r="AF2726" s="51">
        <f t="shared" si="36"/>
        <v>0</v>
      </c>
      <c r="AH2726" s="11">
        <v>42836</v>
      </c>
      <c r="AI2726" s="11">
        <v>42916</v>
      </c>
      <c r="AJ2726" s="13">
        <v>300199603</v>
      </c>
      <c r="AK2726" s="13">
        <v>75049901</v>
      </c>
      <c r="AL2726" s="11">
        <v>42917</v>
      </c>
      <c r="AM2726" s="11">
        <v>42947</v>
      </c>
      <c r="AN2726" s="13">
        <v>421852944</v>
      </c>
      <c r="AO2726" s="13">
        <v>105463236</v>
      </c>
      <c r="AP2726" s="11">
        <v>42948</v>
      </c>
      <c r="AQ2726" s="11">
        <v>42978</v>
      </c>
      <c r="AR2726" s="13">
        <v>725432880</v>
      </c>
      <c r="AS2726" s="13">
        <v>181358220</v>
      </c>
      <c r="AT2726" s="11">
        <v>42979</v>
      </c>
      <c r="AU2726" s="11">
        <v>43008</v>
      </c>
      <c r="AV2726" s="13">
        <v>812292859</v>
      </c>
      <c r="AW2726" s="13">
        <v>203073215</v>
      </c>
      <c r="AX2726" s="11">
        <v>43009</v>
      </c>
      <c r="AY2726" s="11">
        <v>43039</v>
      </c>
      <c r="AZ2726" s="13">
        <v>758180413</v>
      </c>
      <c r="BA2726" s="13">
        <v>189545103</v>
      </c>
      <c r="BB2726" s="11">
        <v>43040</v>
      </c>
      <c r="BC2726" s="11">
        <v>43159</v>
      </c>
      <c r="BD2726" s="13">
        <v>376779910</v>
      </c>
      <c r="BE2726" s="13">
        <v>94194978</v>
      </c>
      <c r="BF2726" s="11">
        <v>43160</v>
      </c>
      <c r="BG2726" s="11">
        <v>43240</v>
      </c>
      <c r="BH2726" s="13">
        <v>126198301</v>
      </c>
      <c r="BI2726" s="13">
        <v>31549575</v>
      </c>
      <c r="BJ2726" s="11">
        <v>42836</v>
      </c>
      <c r="BK2726" s="11">
        <v>43240</v>
      </c>
      <c r="BL2726" s="13">
        <v>4016296578</v>
      </c>
      <c r="BM2726" s="13">
        <v>123839917</v>
      </c>
      <c r="BN2726" s="9"/>
      <c r="BO2726" s="9"/>
      <c r="BP2726" s="9"/>
      <c r="BQ2726" s="9"/>
      <c r="BT2726" s="9"/>
      <c r="BU2726" s="9"/>
      <c r="BX2726" s="9"/>
      <c r="BY2726" s="9"/>
      <c r="CB2726" s="9"/>
      <c r="CC2726" s="9"/>
      <c r="CF2726" s="9"/>
      <c r="CG2726" s="9"/>
      <c r="CJ2726" s="9"/>
      <c r="CK2726" s="9"/>
      <c r="CN2726" s="9"/>
      <c r="CO2726" s="9"/>
      <c r="CP2726" s="9"/>
      <c r="CQ2726" s="9"/>
      <c r="CR2726" s="9"/>
      <c r="CS2726" s="9"/>
      <c r="CT2726" s="9"/>
      <c r="CU2726" s="9"/>
      <c r="CV2726" s="9"/>
      <c r="CW2726" s="9"/>
      <c r="CX2726" s="9"/>
      <c r="CY2726" s="9"/>
      <c r="CZ2726" s="9"/>
      <c r="DA2726" s="9"/>
      <c r="DB2726" s="9"/>
      <c r="DC2726" s="9"/>
      <c r="DD2726" s="9"/>
      <c r="DE2726" s="9"/>
      <c r="DF2726" s="9"/>
      <c r="DG2726" s="9"/>
      <c r="DH2726" s="9"/>
      <c r="DI2726" s="9"/>
      <c r="DJ2726" s="9"/>
      <c r="DK2726" s="9"/>
      <c r="DL2726" s="9"/>
      <c r="DM2726" s="9"/>
      <c r="DN2726" s="9"/>
      <c r="DO2726" s="9"/>
      <c r="DP2726" s="9"/>
      <c r="DQ2726" s="9"/>
      <c r="DR2726" s="9"/>
      <c r="DS2726" s="9"/>
      <c r="DT2726" s="9"/>
      <c r="DU2726" s="9"/>
      <c r="DV2726" s="9"/>
      <c r="DW2726" s="9"/>
      <c r="DX2726" s="9"/>
      <c r="DY2726" s="9"/>
      <c r="DZ2726" s="54">
        <v>4016296578</v>
      </c>
      <c r="EA2726" s="55">
        <v>1004074145</v>
      </c>
    </row>
    <row r="2727" spans="1:131" s="18" customFormat="1" ht="19.5" customHeight="1" x14ac:dyDescent="0.25">
      <c r="A2727" s="18">
        <v>1883</v>
      </c>
      <c r="B2727" s="17" t="s">
        <v>5424</v>
      </c>
      <c r="C2727" s="18" t="s">
        <v>5425</v>
      </c>
      <c r="D2727" s="19">
        <v>43481</v>
      </c>
      <c r="G2727" s="19"/>
      <c r="J2727" s="130"/>
      <c r="K2727" s="130"/>
      <c r="L2727" s="130"/>
      <c r="R2727" s="20"/>
      <c r="S2727" s="20">
        <v>4054035012</v>
      </c>
      <c r="T2727" s="20">
        <v>4054035012</v>
      </c>
      <c r="U2727" s="20">
        <v>1013508753</v>
      </c>
      <c r="V2727" s="20"/>
      <c r="W2727" s="20"/>
      <c r="X2727" s="20"/>
      <c r="Y2727" s="20"/>
      <c r="Z2727" s="20"/>
      <c r="AA2727" s="20"/>
      <c r="AB2727" s="20"/>
      <c r="AC2727" s="20"/>
      <c r="AD2727" s="20"/>
      <c r="AE2727" s="20"/>
      <c r="AF2727" s="80"/>
      <c r="AG2727" s="46"/>
      <c r="AH2727" s="19"/>
      <c r="AI2727" s="19"/>
      <c r="AJ2727" s="20"/>
      <c r="AK2727" s="20"/>
      <c r="AL2727" s="19"/>
      <c r="AM2727" s="19"/>
      <c r="AN2727" s="20"/>
      <c r="AO2727" s="20"/>
      <c r="AP2727" s="19"/>
      <c r="AQ2727" s="19"/>
      <c r="AR2727" s="20"/>
      <c r="AS2727" s="20"/>
      <c r="AT2727" s="19"/>
      <c r="AU2727" s="19"/>
      <c r="AV2727" s="20"/>
      <c r="AW2727" s="20"/>
      <c r="AX2727" s="19"/>
      <c r="AY2727" s="19"/>
      <c r="AZ2727" s="20"/>
      <c r="BA2727" s="20"/>
      <c r="BB2727" s="19"/>
      <c r="BC2727" s="19"/>
      <c r="BD2727" s="20"/>
      <c r="BE2727" s="20"/>
      <c r="BF2727" s="19"/>
      <c r="BG2727" s="19"/>
      <c r="BH2727" s="20"/>
      <c r="BI2727" s="20"/>
      <c r="DZ2727" s="56"/>
      <c r="EA2727" s="57"/>
    </row>
    <row r="2728" spans="1:131" ht="19.5" customHeight="1" x14ac:dyDescent="0.25">
      <c r="A2728" s="9">
        <v>1884</v>
      </c>
      <c r="B2728" s="10" t="s">
        <v>5427</v>
      </c>
      <c r="C2728" s="9" t="s">
        <v>5428</v>
      </c>
      <c r="E2728" s="9" t="s">
        <v>2213</v>
      </c>
      <c r="F2728" s="9" t="s">
        <v>4489</v>
      </c>
      <c r="H2728" s="9" t="s">
        <v>906</v>
      </c>
      <c r="I2728" s="9" t="s">
        <v>25</v>
      </c>
      <c r="M2728" s="9" t="s">
        <v>20</v>
      </c>
      <c r="O2728" s="9">
        <v>27</v>
      </c>
      <c r="AF2728" s="51">
        <f t="shared" si="36"/>
        <v>0</v>
      </c>
      <c r="AT2728" s="9"/>
      <c r="AU2728" s="9"/>
      <c r="AV2728" s="9"/>
      <c r="AW2728" s="9"/>
      <c r="AX2728" s="9"/>
      <c r="AY2728" s="9"/>
      <c r="AZ2728" s="9"/>
      <c r="BA2728" s="9"/>
      <c r="BB2728" s="9"/>
      <c r="BC2728" s="9"/>
      <c r="BD2728" s="9"/>
      <c r="BE2728" s="9"/>
      <c r="BF2728" s="9"/>
      <c r="BG2728" s="9"/>
      <c r="BH2728" s="9"/>
      <c r="BI2728" s="9"/>
      <c r="BJ2728" s="9"/>
      <c r="BK2728" s="9"/>
      <c r="BL2728" s="9"/>
      <c r="BM2728" s="9"/>
      <c r="BN2728" s="9"/>
      <c r="BO2728" s="9"/>
      <c r="BP2728" s="9"/>
      <c r="BQ2728" s="9"/>
      <c r="BT2728" s="9"/>
      <c r="BU2728" s="9"/>
      <c r="BX2728" s="9"/>
      <c r="BY2728" s="9"/>
      <c r="CB2728" s="9"/>
      <c r="CC2728" s="9"/>
      <c r="CF2728" s="9"/>
      <c r="CG2728" s="9"/>
      <c r="CJ2728" s="9"/>
      <c r="CK2728" s="9"/>
      <c r="CN2728" s="9"/>
      <c r="CO2728" s="9"/>
      <c r="CP2728" s="9"/>
      <c r="CQ2728" s="9"/>
      <c r="CR2728" s="9"/>
      <c r="CS2728" s="9"/>
      <c r="CT2728" s="9"/>
      <c r="CU2728" s="9"/>
      <c r="CV2728" s="9"/>
      <c r="CW2728" s="9"/>
      <c r="CX2728" s="9"/>
      <c r="CY2728" s="9"/>
      <c r="CZ2728" s="9"/>
      <c r="DA2728" s="9"/>
      <c r="DB2728" s="9"/>
      <c r="DC2728" s="9"/>
      <c r="DD2728" s="9"/>
      <c r="DE2728" s="9"/>
      <c r="DF2728" s="9"/>
      <c r="DG2728" s="9"/>
      <c r="DH2728" s="9"/>
      <c r="DI2728" s="9"/>
      <c r="DJ2728" s="9"/>
      <c r="DK2728" s="9"/>
      <c r="DL2728" s="9"/>
      <c r="DM2728" s="9"/>
      <c r="DN2728" s="9"/>
      <c r="DO2728" s="9"/>
      <c r="DP2728" s="9"/>
      <c r="DQ2728" s="9"/>
      <c r="DR2728" s="9"/>
      <c r="DS2728" s="9"/>
      <c r="DT2728" s="9"/>
      <c r="DU2728" s="9"/>
      <c r="DV2728" s="9"/>
      <c r="DW2728" s="9"/>
      <c r="DX2728" s="9"/>
      <c r="DY2728" s="9"/>
    </row>
    <row r="2729" spans="1:131" ht="19.5" customHeight="1" x14ac:dyDescent="0.25">
      <c r="A2729" s="9">
        <v>1885</v>
      </c>
      <c r="B2729" s="10" t="s">
        <v>5429</v>
      </c>
      <c r="C2729" s="9" t="s">
        <v>5430</v>
      </c>
      <c r="E2729" s="9" t="s">
        <v>3053</v>
      </c>
      <c r="F2729" s="9" t="s">
        <v>3054</v>
      </c>
      <c r="H2729" s="9" t="s">
        <v>202</v>
      </c>
      <c r="I2729" s="9" t="s">
        <v>5431</v>
      </c>
      <c r="J2729" s="129">
        <v>42743</v>
      </c>
      <c r="K2729" s="129">
        <v>42736</v>
      </c>
      <c r="L2729" s="129">
        <v>43159</v>
      </c>
      <c r="M2729" s="9" t="s">
        <v>20</v>
      </c>
      <c r="O2729" s="9">
        <v>29</v>
      </c>
      <c r="Q2729" s="9" t="s">
        <v>54</v>
      </c>
      <c r="S2729" s="13">
        <v>1333333</v>
      </c>
      <c r="T2729" s="13">
        <v>1333333</v>
      </c>
      <c r="U2729" s="13">
        <v>333333</v>
      </c>
      <c r="Z2729" s="13">
        <v>1000000</v>
      </c>
      <c r="AF2729" s="13">
        <v>1000000</v>
      </c>
      <c r="AG2729" s="51"/>
      <c r="AH2729" s="11">
        <v>43101</v>
      </c>
      <c r="AI2729" s="11">
        <v>43159</v>
      </c>
      <c r="AJ2729" s="13">
        <v>1333333</v>
      </c>
      <c r="AK2729" s="13">
        <v>333333</v>
      </c>
      <c r="AT2729" s="9"/>
      <c r="AU2729" s="9"/>
      <c r="AV2729" s="9"/>
      <c r="AW2729" s="9"/>
      <c r="AX2729" s="9"/>
      <c r="AY2729" s="9"/>
      <c r="AZ2729" s="9"/>
      <c r="BA2729" s="9"/>
      <c r="BB2729" s="9"/>
      <c r="BC2729" s="9"/>
      <c r="BD2729" s="9"/>
      <c r="BE2729" s="9"/>
      <c r="BF2729" s="9"/>
      <c r="BG2729" s="9"/>
      <c r="BH2729" s="9"/>
      <c r="BI2729" s="9"/>
      <c r="BJ2729" s="9"/>
      <c r="BK2729" s="9"/>
      <c r="BL2729" s="9"/>
      <c r="BM2729" s="9"/>
      <c r="BN2729" s="9"/>
      <c r="BO2729" s="9"/>
      <c r="BP2729" s="9"/>
      <c r="BQ2729" s="9"/>
      <c r="BT2729" s="9"/>
      <c r="BU2729" s="9"/>
      <c r="BX2729" s="9"/>
      <c r="BY2729" s="9"/>
      <c r="CB2729" s="9"/>
      <c r="CC2729" s="9"/>
      <c r="CF2729" s="9"/>
      <c r="CG2729" s="9"/>
      <c r="CJ2729" s="9"/>
      <c r="CK2729" s="9"/>
      <c r="CN2729" s="9"/>
      <c r="CO2729" s="9"/>
      <c r="CP2729" s="9"/>
      <c r="CQ2729" s="9"/>
      <c r="CR2729" s="9"/>
      <c r="CS2729" s="9"/>
      <c r="CT2729" s="9"/>
      <c r="CU2729" s="9"/>
      <c r="CV2729" s="9"/>
      <c r="CW2729" s="9"/>
      <c r="CX2729" s="9"/>
      <c r="CY2729" s="9"/>
      <c r="CZ2729" s="9"/>
      <c r="DA2729" s="9"/>
      <c r="DB2729" s="9"/>
      <c r="DC2729" s="9"/>
      <c r="DD2729" s="9"/>
      <c r="DE2729" s="9"/>
      <c r="DF2729" s="9"/>
      <c r="DG2729" s="9"/>
      <c r="DH2729" s="9"/>
      <c r="DI2729" s="9"/>
      <c r="DJ2729" s="9"/>
      <c r="DK2729" s="9"/>
      <c r="DL2729" s="9"/>
      <c r="DM2729" s="9"/>
      <c r="DN2729" s="9"/>
      <c r="DO2729" s="9"/>
      <c r="DP2729" s="9"/>
      <c r="DQ2729" s="9"/>
      <c r="DR2729" s="9"/>
      <c r="DS2729" s="9"/>
      <c r="DT2729" s="9"/>
      <c r="DU2729" s="9"/>
      <c r="DV2729" s="9"/>
      <c r="DW2729" s="9"/>
      <c r="DX2729" s="9"/>
      <c r="DY2729" s="9"/>
    </row>
    <row r="2730" spans="1:131" ht="19.5" customHeight="1" x14ac:dyDescent="0.25">
      <c r="A2730" s="9">
        <v>1886</v>
      </c>
      <c r="B2730" s="10" t="s">
        <v>5432</v>
      </c>
      <c r="C2730" s="9" t="s">
        <v>5433</v>
      </c>
      <c r="E2730" s="9" t="s">
        <v>4874</v>
      </c>
      <c r="F2730" s="9" t="s">
        <v>4891</v>
      </c>
      <c r="H2730" s="9" t="s">
        <v>202</v>
      </c>
      <c r="I2730" s="9" t="s">
        <v>25</v>
      </c>
      <c r="J2730" s="129">
        <v>42912</v>
      </c>
      <c r="K2730" s="129">
        <v>42866</v>
      </c>
      <c r="L2730" s="129">
        <v>43251</v>
      </c>
      <c r="M2730" s="9" t="s">
        <v>20</v>
      </c>
      <c r="O2730" s="9">
        <v>29</v>
      </c>
      <c r="Q2730" s="9" t="s">
        <v>54</v>
      </c>
      <c r="S2730" s="13">
        <v>33333000</v>
      </c>
      <c r="T2730" s="13">
        <v>33333000</v>
      </c>
      <c r="U2730" s="13">
        <v>8333250</v>
      </c>
      <c r="AF2730" s="51">
        <f t="shared" si="36"/>
        <v>0</v>
      </c>
      <c r="AG2730" s="45">
        <v>24999750</v>
      </c>
      <c r="AH2730" s="11">
        <v>42866</v>
      </c>
      <c r="AI2730" s="11">
        <v>43251</v>
      </c>
      <c r="AJ2730" s="13">
        <v>33295285</v>
      </c>
      <c r="AK2730" s="13">
        <v>8323821</v>
      </c>
      <c r="AT2730" s="9"/>
      <c r="AU2730" s="9"/>
      <c r="AV2730" s="9"/>
      <c r="AW2730" s="9"/>
      <c r="AX2730" s="9"/>
      <c r="AY2730" s="9"/>
      <c r="AZ2730" s="9"/>
      <c r="BA2730" s="9"/>
      <c r="BB2730" s="9"/>
      <c r="BC2730" s="9"/>
      <c r="BD2730" s="9"/>
      <c r="BE2730" s="9"/>
      <c r="BF2730" s="9"/>
      <c r="BG2730" s="9"/>
      <c r="BH2730" s="9"/>
      <c r="BI2730" s="9"/>
      <c r="BJ2730" s="9"/>
      <c r="BK2730" s="9"/>
      <c r="BL2730" s="9"/>
      <c r="BM2730" s="9"/>
      <c r="BN2730" s="9"/>
      <c r="BO2730" s="9"/>
      <c r="BP2730" s="9"/>
      <c r="BQ2730" s="9"/>
      <c r="BT2730" s="9"/>
      <c r="BU2730" s="9"/>
      <c r="BX2730" s="9"/>
      <c r="BY2730" s="9"/>
      <c r="CB2730" s="9"/>
      <c r="CC2730" s="9"/>
      <c r="CF2730" s="9"/>
      <c r="CG2730" s="9"/>
      <c r="CJ2730" s="9"/>
      <c r="CK2730" s="9"/>
      <c r="CN2730" s="9"/>
      <c r="CO2730" s="9"/>
      <c r="CP2730" s="9"/>
      <c r="CQ2730" s="9"/>
      <c r="CR2730" s="9"/>
      <c r="CS2730" s="9"/>
      <c r="CT2730" s="9"/>
      <c r="CU2730" s="9"/>
      <c r="CV2730" s="9"/>
      <c r="CW2730" s="9"/>
      <c r="CX2730" s="9"/>
      <c r="CY2730" s="9"/>
      <c r="CZ2730" s="9"/>
      <c r="DA2730" s="9"/>
      <c r="DB2730" s="9"/>
      <c r="DC2730" s="9"/>
      <c r="DD2730" s="9"/>
      <c r="DE2730" s="9"/>
      <c r="DF2730" s="9"/>
      <c r="DG2730" s="9"/>
      <c r="DH2730" s="9"/>
      <c r="DI2730" s="9"/>
      <c r="DJ2730" s="9"/>
      <c r="DK2730" s="9"/>
      <c r="DL2730" s="9"/>
      <c r="DM2730" s="9"/>
      <c r="DN2730" s="9"/>
      <c r="DO2730" s="9"/>
      <c r="DP2730" s="9"/>
      <c r="DQ2730" s="9"/>
      <c r="DR2730" s="9"/>
      <c r="DS2730" s="9"/>
      <c r="DT2730" s="9"/>
      <c r="DU2730" s="9"/>
      <c r="DV2730" s="9"/>
      <c r="DW2730" s="9"/>
      <c r="DX2730" s="9"/>
      <c r="DY2730" s="9"/>
    </row>
    <row r="2731" spans="1:131" ht="19.5" customHeight="1" x14ac:dyDescent="0.25">
      <c r="A2731" s="9">
        <v>1887</v>
      </c>
      <c r="B2731" s="10" t="s">
        <v>5434</v>
      </c>
      <c r="C2731" s="9" t="s">
        <v>5435</v>
      </c>
      <c r="E2731" s="9" t="s">
        <v>968</v>
      </c>
      <c r="F2731" s="9" t="s">
        <v>5158</v>
      </c>
      <c r="H2731" s="9" t="s">
        <v>906</v>
      </c>
      <c r="I2731" s="9" t="s">
        <v>97</v>
      </c>
      <c r="M2731" s="9" t="s">
        <v>20</v>
      </c>
      <c r="O2731" s="9">
        <v>27</v>
      </c>
      <c r="AF2731" s="51">
        <f t="shared" si="36"/>
        <v>0</v>
      </c>
      <c r="AT2731" s="9"/>
      <c r="AU2731" s="9"/>
      <c r="AV2731" s="9"/>
      <c r="AW2731" s="9"/>
      <c r="AX2731" s="9"/>
      <c r="AY2731" s="9"/>
      <c r="AZ2731" s="9"/>
      <c r="BA2731" s="9"/>
      <c r="BB2731" s="9"/>
      <c r="BC2731" s="9"/>
      <c r="BD2731" s="9"/>
      <c r="BE2731" s="9"/>
      <c r="BF2731" s="9"/>
      <c r="BG2731" s="9"/>
      <c r="BH2731" s="9"/>
      <c r="BI2731" s="9"/>
      <c r="BJ2731" s="9"/>
      <c r="BK2731" s="9"/>
      <c r="BL2731" s="9"/>
      <c r="BM2731" s="9"/>
      <c r="BN2731" s="9"/>
      <c r="BO2731" s="9"/>
      <c r="BP2731" s="9"/>
      <c r="BQ2731" s="9"/>
      <c r="BT2731" s="9"/>
      <c r="BU2731" s="9"/>
      <c r="BX2731" s="9"/>
      <c r="BY2731" s="9"/>
      <c r="CB2731" s="9"/>
      <c r="CC2731" s="9"/>
      <c r="CF2731" s="9"/>
      <c r="CG2731" s="9"/>
      <c r="CJ2731" s="9"/>
      <c r="CK2731" s="9"/>
      <c r="CN2731" s="9"/>
      <c r="CO2731" s="9"/>
      <c r="CP2731" s="9"/>
      <c r="CQ2731" s="9"/>
      <c r="CR2731" s="9"/>
      <c r="CS2731" s="9"/>
      <c r="CT2731" s="9"/>
      <c r="CU2731" s="9"/>
      <c r="CV2731" s="9"/>
      <c r="CW2731" s="9"/>
      <c r="CX2731" s="9"/>
      <c r="CY2731" s="9"/>
      <c r="CZ2731" s="9"/>
      <c r="DA2731" s="9"/>
      <c r="DB2731" s="9"/>
      <c r="DC2731" s="9"/>
      <c r="DD2731" s="9"/>
      <c r="DE2731" s="9"/>
      <c r="DF2731" s="9"/>
      <c r="DG2731" s="9"/>
      <c r="DH2731" s="9"/>
      <c r="DI2731" s="9"/>
      <c r="DJ2731" s="9"/>
      <c r="DK2731" s="9"/>
      <c r="DL2731" s="9"/>
      <c r="DM2731" s="9"/>
      <c r="DN2731" s="9"/>
      <c r="DO2731" s="9"/>
      <c r="DP2731" s="9"/>
      <c r="DQ2731" s="9"/>
      <c r="DR2731" s="9"/>
      <c r="DS2731" s="9"/>
      <c r="DT2731" s="9"/>
      <c r="DU2731" s="9"/>
      <c r="DV2731" s="9"/>
      <c r="DW2731" s="9"/>
      <c r="DX2731" s="9"/>
      <c r="DY2731" s="9"/>
    </row>
    <row r="2732" spans="1:131" ht="19.5" customHeight="1" x14ac:dyDescent="0.25">
      <c r="A2732" s="9">
        <v>1888</v>
      </c>
      <c r="B2732" s="10" t="s">
        <v>5436</v>
      </c>
      <c r="C2732" s="9" t="s">
        <v>5437</v>
      </c>
      <c r="E2732" s="9" t="s">
        <v>1096</v>
      </c>
      <c r="F2732" s="9" t="s">
        <v>4453</v>
      </c>
      <c r="H2732" s="9" t="s">
        <v>202</v>
      </c>
      <c r="I2732" s="9" t="s">
        <v>25</v>
      </c>
      <c r="J2732" s="129">
        <v>43038</v>
      </c>
      <c r="K2732" s="129">
        <v>43023</v>
      </c>
      <c r="L2732" s="129">
        <v>43159</v>
      </c>
      <c r="M2732" s="9" t="s">
        <v>20</v>
      </c>
      <c r="O2732" s="9">
        <v>28</v>
      </c>
      <c r="Q2732" s="9" t="s">
        <v>54</v>
      </c>
      <c r="R2732" s="13">
        <v>3750000</v>
      </c>
      <c r="S2732" s="13">
        <v>3750000</v>
      </c>
      <c r="T2732" s="13">
        <v>3750000</v>
      </c>
      <c r="U2732" s="13">
        <v>750000</v>
      </c>
      <c r="Z2732" s="13">
        <v>3000000</v>
      </c>
      <c r="AF2732" s="51">
        <f t="shared" si="36"/>
        <v>3000000</v>
      </c>
      <c r="AH2732" s="11">
        <v>43023</v>
      </c>
      <c r="AI2732" s="11">
        <v>43159</v>
      </c>
      <c r="AJ2732" s="13">
        <v>3750000</v>
      </c>
      <c r="AK2732" s="13">
        <v>750000</v>
      </c>
      <c r="AT2732" s="9"/>
      <c r="AU2732" s="9"/>
      <c r="AV2732" s="9"/>
      <c r="AW2732" s="9"/>
      <c r="AX2732" s="9"/>
      <c r="AY2732" s="9"/>
      <c r="AZ2732" s="9"/>
      <c r="BA2732" s="9"/>
      <c r="BB2732" s="9"/>
      <c r="BC2732" s="9"/>
      <c r="BD2732" s="9"/>
      <c r="BE2732" s="9"/>
      <c r="BF2732" s="9"/>
      <c r="BG2732" s="9"/>
      <c r="BH2732" s="9"/>
      <c r="BI2732" s="9"/>
      <c r="BJ2732" s="9"/>
      <c r="BK2732" s="9"/>
      <c r="BL2732" s="9"/>
      <c r="BM2732" s="9"/>
      <c r="BN2732" s="9"/>
      <c r="BO2732" s="9"/>
      <c r="BP2732" s="9"/>
      <c r="BQ2732" s="9"/>
      <c r="BT2732" s="9"/>
      <c r="BU2732" s="9"/>
      <c r="BX2732" s="9"/>
      <c r="BY2732" s="9"/>
      <c r="CB2732" s="9"/>
      <c r="CC2732" s="9"/>
      <c r="CF2732" s="9"/>
      <c r="CG2732" s="9"/>
      <c r="CJ2732" s="9"/>
      <c r="CK2732" s="9"/>
      <c r="CN2732" s="9"/>
      <c r="CO2732" s="9"/>
      <c r="CP2732" s="9"/>
      <c r="CQ2732" s="9"/>
      <c r="CR2732" s="9"/>
      <c r="CS2732" s="9"/>
      <c r="CT2732" s="9"/>
      <c r="CU2732" s="9"/>
      <c r="CV2732" s="9"/>
      <c r="CW2732" s="9"/>
      <c r="CX2732" s="9"/>
      <c r="CY2732" s="9"/>
      <c r="CZ2732" s="9"/>
      <c r="DA2732" s="9"/>
      <c r="DB2732" s="9"/>
      <c r="DC2732" s="9"/>
      <c r="DD2732" s="9"/>
      <c r="DE2732" s="9"/>
      <c r="DF2732" s="9"/>
      <c r="DG2732" s="9"/>
      <c r="DH2732" s="9"/>
      <c r="DI2732" s="9"/>
      <c r="DJ2732" s="9"/>
      <c r="DK2732" s="9"/>
      <c r="DL2732" s="9"/>
      <c r="DM2732" s="9"/>
      <c r="DN2732" s="9"/>
      <c r="DO2732" s="9"/>
      <c r="DP2732" s="9"/>
      <c r="DQ2732" s="9"/>
      <c r="DR2732" s="9"/>
      <c r="DS2732" s="9"/>
      <c r="DT2732" s="9"/>
      <c r="DU2732" s="9"/>
      <c r="DV2732" s="9"/>
      <c r="DW2732" s="9"/>
      <c r="DX2732" s="9"/>
      <c r="DY2732" s="9"/>
    </row>
    <row r="2733" spans="1:131" ht="19.5" customHeight="1" x14ac:dyDescent="0.25">
      <c r="A2733" s="9">
        <v>1889</v>
      </c>
      <c r="B2733" s="10" t="s">
        <v>5439</v>
      </c>
      <c r="C2733" s="9" t="s">
        <v>5440</v>
      </c>
      <c r="E2733" s="9" t="s">
        <v>5441</v>
      </c>
      <c r="F2733" s="9" t="s">
        <v>471</v>
      </c>
      <c r="H2733" s="9" t="s">
        <v>202</v>
      </c>
      <c r="I2733" s="9" t="s">
        <v>35</v>
      </c>
      <c r="J2733" s="129">
        <v>42968</v>
      </c>
      <c r="K2733" s="129">
        <v>42711</v>
      </c>
      <c r="L2733" s="129">
        <v>43220</v>
      </c>
      <c r="M2733" s="9" t="s">
        <v>20</v>
      </c>
      <c r="O2733" s="9">
        <v>27</v>
      </c>
      <c r="Q2733" s="9" t="s">
        <v>54</v>
      </c>
      <c r="R2733" s="13">
        <v>88333000</v>
      </c>
      <c r="S2733" s="13">
        <v>88333000</v>
      </c>
      <c r="T2733" s="13">
        <v>88333000</v>
      </c>
      <c r="U2733" s="13">
        <v>21333000</v>
      </c>
      <c r="V2733" s="13">
        <v>64000000</v>
      </c>
      <c r="AF2733" s="51">
        <f t="shared" si="36"/>
        <v>64000000</v>
      </c>
      <c r="AH2733" s="11">
        <v>42755</v>
      </c>
      <c r="AI2733" s="11">
        <v>43008</v>
      </c>
      <c r="AJ2733" s="13">
        <v>35512953</v>
      </c>
      <c r="AK2733" s="13">
        <v>8128238</v>
      </c>
      <c r="AL2733" s="11">
        <v>43009</v>
      </c>
      <c r="AM2733" s="11">
        <v>43039</v>
      </c>
      <c r="AN2733" s="13">
        <v>36446522</v>
      </c>
      <c r="AO2733" s="13">
        <v>9111631</v>
      </c>
      <c r="AP2733" s="11">
        <v>43040</v>
      </c>
      <c r="AQ2733" s="11">
        <v>43100</v>
      </c>
      <c r="AR2733" s="13">
        <v>8755537</v>
      </c>
      <c r="AS2733" s="13">
        <v>2188884</v>
      </c>
      <c r="AT2733" s="11">
        <v>43101</v>
      </c>
      <c r="AU2733" s="11">
        <v>43220</v>
      </c>
      <c r="AV2733" s="13">
        <v>18622251</v>
      </c>
      <c r="AW2733" s="13">
        <v>4655563</v>
      </c>
      <c r="AX2733" s="9"/>
      <c r="AY2733" s="9"/>
      <c r="AZ2733" s="9"/>
      <c r="BA2733" s="9"/>
      <c r="BB2733" s="9"/>
      <c r="BC2733" s="9"/>
      <c r="BD2733" s="9"/>
      <c r="BE2733" s="9"/>
      <c r="BF2733" s="9"/>
      <c r="BG2733" s="9"/>
      <c r="BH2733" s="9"/>
      <c r="BI2733" s="9"/>
      <c r="BJ2733" s="9"/>
      <c r="BK2733" s="9"/>
      <c r="BL2733" s="9"/>
      <c r="BM2733" s="9"/>
      <c r="BN2733" s="9"/>
      <c r="BO2733" s="9"/>
      <c r="BP2733" s="9"/>
      <c r="BQ2733" s="9"/>
      <c r="BT2733" s="9"/>
      <c r="BU2733" s="9"/>
      <c r="BX2733" s="9"/>
      <c r="BY2733" s="9"/>
      <c r="CB2733" s="9"/>
      <c r="CC2733" s="9"/>
      <c r="CF2733" s="9"/>
      <c r="CG2733" s="9"/>
      <c r="CJ2733" s="9"/>
      <c r="CK2733" s="9"/>
      <c r="CN2733" s="9"/>
      <c r="CO2733" s="9"/>
      <c r="CP2733" s="9"/>
      <c r="CQ2733" s="9"/>
      <c r="CR2733" s="9"/>
      <c r="CS2733" s="9"/>
      <c r="CT2733" s="9"/>
      <c r="CU2733" s="9"/>
      <c r="CV2733" s="9"/>
      <c r="CW2733" s="9"/>
      <c r="CX2733" s="9"/>
      <c r="CY2733" s="9"/>
      <c r="CZ2733" s="9"/>
      <c r="DA2733" s="9"/>
      <c r="DB2733" s="9"/>
      <c r="DC2733" s="9"/>
      <c r="DD2733" s="9"/>
      <c r="DE2733" s="9"/>
      <c r="DF2733" s="9"/>
      <c r="DG2733" s="9"/>
      <c r="DH2733" s="9"/>
      <c r="DI2733" s="9"/>
      <c r="DJ2733" s="9"/>
      <c r="DK2733" s="9"/>
      <c r="DL2733" s="9"/>
      <c r="DM2733" s="9"/>
      <c r="DN2733" s="9"/>
      <c r="DO2733" s="9"/>
      <c r="DP2733" s="9"/>
      <c r="DQ2733" s="9"/>
      <c r="DR2733" s="9"/>
      <c r="DS2733" s="9"/>
      <c r="DT2733" s="9"/>
      <c r="DU2733" s="9"/>
      <c r="DV2733" s="9"/>
      <c r="DW2733" s="9"/>
      <c r="DX2733" s="9"/>
      <c r="DY2733" s="9"/>
    </row>
    <row r="2734" spans="1:131" s="18" customFormat="1" ht="19.5" customHeight="1" x14ac:dyDescent="0.25">
      <c r="A2734" s="18">
        <v>1889</v>
      </c>
      <c r="B2734" s="17" t="s">
        <v>5439</v>
      </c>
      <c r="C2734" s="18" t="s">
        <v>5440</v>
      </c>
      <c r="D2734" s="19">
        <v>43207</v>
      </c>
      <c r="G2734" s="19"/>
      <c r="J2734" s="130"/>
      <c r="K2734" s="130"/>
      <c r="L2734" s="130"/>
      <c r="R2734" s="20"/>
      <c r="S2734" s="20">
        <v>101991831</v>
      </c>
      <c r="T2734" s="20">
        <v>101991831</v>
      </c>
      <c r="U2734" s="20">
        <v>24700000</v>
      </c>
      <c r="V2734" s="20"/>
      <c r="W2734" s="20"/>
      <c r="X2734" s="20"/>
      <c r="Y2734" s="20"/>
      <c r="Z2734" s="20"/>
      <c r="AA2734" s="20"/>
      <c r="AB2734" s="20"/>
      <c r="AC2734" s="20"/>
      <c r="AD2734" s="20"/>
      <c r="AE2734" s="20"/>
      <c r="AF2734" s="80"/>
      <c r="AG2734" s="46"/>
      <c r="AH2734" s="19"/>
      <c r="AI2734" s="19"/>
      <c r="AJ2734" s="13"/>
      <c r="AK2734" s="13"/>
      <c r="AL2734" s="19"/>
      <c r="AM2734" s="19"/>
      <c r="AN2734" s="20"/>
      <c r="AO2734" s="20"/>
      <c r="AP2734" s="19"/>
      <c r="AQ2734" s="19"/>
      <c r="AR2734" s="20"/>
      <c r="AS2734" s="20"/>
      <c r="DZ2734" s="54"/>
      <c r="EA2734" s="55"/>
    </row>
    <row r="2735" spans="1:131" ht="19.5" customHeight="1" x14ac:dyDescent="0.25">
      <c r="A2735" s="9">
        <v>1890</v>
      </c>
      <c r="B2735" s="10" t="s">
        <v>5442</v>
      </c>
      <c r="C2735" s="9" t="s">
        <v>5443</v>
      </c>
      <c r="E2735" s="9" t="s">
        <v>4950</v>
      </c>
      <c r="F2735" s="9" t="s">
        <v>4951</v>
      </c>
      <c r="H2735" s="9" t="s">
        <v>906</v>
      </c>
      <c r="I2735" s="9" t="s">
        <v>5444</v>
      </c>
      <c r="M2735" s="9" t="s">
        <v>20</v>
      </c>
      <c r="O2735" s="9">
        <v>28</v>
      </c>
      <c r="AF2735" s="51">
        <f t="shared" si="36"/>
        <v>0</v>
      </c>
      <c r="AT2735" s="9"/>
      <c r="AU2735" s="9"/>
      <c r="AV2735" s="9"/>
      <c r="AW2735" s="9"/>
      <c r="AX2735" s="9"/>
      <c r="AY2735" s="9"/>
      <c r="AZ2735" s="9"/>
      <c r="BA2735" s="9"/>
      <c r="BB2735" s="9"/>
      <c r="BC2735" s="9"/>
      <c r="BD2735" s="9"/>
      <c r="BE2735" s="9"/>
      <c r="BF2735" s="9"/>
      <c r="BG2735" s="9"/>
      <c r="BH2735" s="9"/>
      <c r="BI2735" s="9"/>
      <c r="BJ2735" s="9"/>
      <c r="BK2735" s="9"/>
      <c r="BL2735" s="9"/>
      <c r="BM2735" s="9"/>
      <c r="BN2735" s="9"/>
      <c r="BO2735" s="9"/>
      <c r="BP2735" s="9"/>
      <c r="BQ2735" s="9"/>
      <c r="BT2735" s="9"/>
      <c r="BU2735" s="9"/>
      <c r="BX2735" s="9"/>
      <c r="BY2735" s="9"/>
      <c r="CB2735" s="9"/>
      <c r="CC2735" s="9"/>
      <c r="CF2735" s="9"/>
      <c r="CG2735" s="9"/>
      <c r="CJ2735" s="9"/>
      <c r="CK2735" s="9"/>
      <c r="CN2735" s="9"/>
      <c r="CO2735" s="9"/>
      <c r="CP2735" s="9"/>
      <c r="CQ2735" s="9"/>
      <c r="CR2735" s="9"/>
      <c r="CS2735" s="9"/>
      <c r="CT2735" s="9"/>
      <c r="CU2735" s="9"/>
      <c r="CV2735" s="9"/>
      <c r="CW2735" s="9"/>
      <c r="CX2735" s="9"/>
      <c r="CY2735" s="9"/>
      <c r="CZ2735" s="9"/>
      <c r="DA2735" s="9"/>
      <c r="DB2735" s="9"/>
      <c r="DC2735" s="9"/>
      <c r="DD2735" s="9"/>
      <c r="DE2735" s="9"/>
      <c r="DF2735" s="9"/>
      <c r="DG2735" s="9"/>
      <c r="DH2735" s="9"/>
      <c r="DI2735" s="9"/>
      <c r="DJ2735" s="9"/>
      <c r="DK2735" s="9"/>
      <c r="DL2735" s="9"/>
      <c r="DM2735" s="9"/>
      <c r="DN2735" s="9"/>
      <c r="DO2735" s="9"/>
      <c r="DP2735" s="9"/>
      <c r="DQ2735" s="9"/>
      <c r="DR2735" s="9"/>
      <c r="DS2735" s="9"/>
      <c r="DT2735" s="9"/>
      <c r="DU2735" s="9"/>
      <c r="DV2735" s="9"/>
      <c r="DW2735" s="9"/>
      <c r="DX2735" s="9"/>
      <c r="DY2735" s="9"/>
    </row>
    <row r="2736" spans="1:131" ht="19.5" customHeight="1" x14ac:dyDescent="0.25">
      <c r="A2736" s="9">
        <v>1891</v>
      </c>
      <c r="B2736" s="10" t="s">
        <v>5445</v>
      </c>
      <c r="C2736" s="9" t="s">
        <v>5446</v>
      </c>
      <c r="E2736" s="9" t="s">
        <v>1179</v>
      </c>
      <c r="F2736" s="9" t="s">
        <v>1180</v>
      </c>
      <c r="H2736" s="9" t="s">
        <v>202</v>
      </c>
      <c r="I2736" s="9" t="s">
        <v>25</v>
      </c>
      <c r="J2736" s="129">
        <v>42968</v>
      </c>
      <c r="K2736" s="129">
        <v>42903</v>
      </c>
      <c r="L2736" s="129">
        <v>43281</v>
      </c>
      <c r="M2736" s="9" t="s">
        <v>20</v>
      </c>
      <c r="O2736" s="9">
        <v>30</v>
      </c>
      <c r="Q2736" s="9" t="s">
        <v>54</v>
      </c>
      <c r="S2736" s="13">
        <v>19950000</v>
      </c>
      <c r="T2736" s="13">
        <v>19950000</v>
      </c>
      <c r="U2736" s="13">
        <v>4987500</v>
      </c>
      <c r="Z2736" s="13">
        <v>9000000</v>
      </c>
      <c r="AF2736" s="51">
        <f t="shared" si="36"/>
        <v>9000000</v>
      </c>
      <c r="AH2736" s="11">
        <v>42903</v>
      </c>
      <c r="AI2736" s="11">
        <v>43464</v>
      </c>
      <c r="AJ2736" s="13">
        <v>18875000</v>
      </c>
      <c r="AK2736" s="13">
        <v>4718750</v>
      </c>
      <c r="AT2736" s="9"/>
      <c r="AU2736" s="9"/>
      <c r="AV2736" s="9"/>
      <c r="AW2736" s="9"/>
      <c r="AX2736" s="9"/>
      <c r="AY2736" s="9"/>
      <c r="AZ2736" s="9"/>
      <c r="BA2736" s="9"/>
      <c r="BB2736" s="9"/>
      <c r="BC2736" s="9"/>
      <c r="BD2736" s="9"/>
      <c r="BE2736" s="9"/>
      <c r="BF2736" s="9"/>
      <c r="BG2736" s="9"/>
      <c r="BH2736" s="9"/>
      <c r="BI2736" s="9"/>
      <c r="BJ2736" s="9"/>
      <c r="BK2736" s="9"/>
      <c r="BL2736" s="9"/>
      <c r="BM2736" s="9"/>
      <c r="BN2736" s="9"/>
      <c r="BO2736" s="9"/>
      <c r="BP2736" s="9"/>
      <c r="BQ2736" s="9"/>
      <c r="BT2736" s="9"/>
      <c r="BU2736" s="9"/>
      <c r="BX2736" s="9"/>
      <c r="BY2736" s="9"/>
      <c r="CB2736" s="9"/>
      <c r="CC2736" s="9"/>
      <c r="CF2736" s="9"/>
      <c r="CG2736" s="9"/>
      <c r="CJ2736" s="9"/>
      <c r="CK2736" s="9"/>
      <c r="CN2736" s="9"/>
      <c r="CO2736" s="9"/>
      <c r="CP2736" s="9"/>
      <c r="CQ2736" s="9"/>
      <c r="CR2736" s="9"/>
      <c r="CS2736" s="9"/>
      <c r="CT2736" s="9"/>
      <c r="CU2736" s="9"/>
      <c r="CV2736" s="9"/>
      <c r="CW2736" s="9"/>
      <c r="CX2736" s="9"/>
      <c r="CY2736" s="9"/>
      <c r="CZ2736" s="9"/>
      <c r="DA2736" s="9"/>
      <c r="DB2736" s="9"/>
      <c r="DC2736" s="9"/>
      <c r="DD2736" s="9"/>
      <c r="DE2736" s="9"/>
      <c r="DF2736" s="9"/>
      <c r="DG2736" s="9"/>
      <c r="DH2736" s="9"/>
      <c r="DI2736" s="9"/>
      <c r="DJ2736" s="9"/>
      <c r="DK2736" s="9"/>
      <c r="DL2736" s="9"/>
      <c r="DM2736" s="9"/>
      <c r="DN2736" s="9"/>
      <c r="DO2736" s="9"/>
      <c r="DP2736" s="9"/>
      <c r="DQ2736" s="9"/>
      <c r="DR2736" s="9"/>
      <c r="DS2736" s="9"/>
      <c r="DT2736" s="9"/>
      <c r="DU2736" s="9"/>
      <c r="DV2736" s="9"/>
      <c r="DW2736" s="9"/>
      <c r="DX2736" s="9"/>
      <c r="DY2736" s="9"/>
    </row>
    <row r="2737" spans="1:131" s="18" customFormat="1" ht="19.5" customHeight="1" x14ac:dyDescent="0.25">
      <c r="A2737" s="18">
        <v>1891</v>
      </c>
      <c r="B2737" s="17" t="s">
        <v>5445</v>
      </c>
      <c r="C2737" s="18" t="s">
        <v>7785</v>
      </c>
      <c r="D2737" s="19">
        <v>43720</v>
      </c>
      <c r="G2737" s="19"/>
      <c r="J2737" s="130"/>
      <c r="K2737" s="130">
        <v>43464</v>
      </c>
      <c r="R2737" s="20"/>
      <c r="S2737" s="20"/>
      <c r="T2737" s="20"/>
      <c r="U2737" s="20"/>
      <c r="V2737" s="20"/>
      <c r="W2737" s="20"/>
      <c r="X2737" s="20"/>
      <c r="Y2737" s="20"/>
      <c r="Z2737" s="20"/>
      <c r="AA2737" s="20"/>
      <c r="AB2737" s="20"/>
      <c r="AC2737" s="20"/>
      <c r="AD2737" s="20"/>
      <c r="AE2737" s="20"/>
      <c r="AF2737" s="80"/>
      <c r="AG2737" s="46"/>
      <c r="AH2737" s="19"/>
      <c r="AI2737" s="19"/>
      <c r="AJ2737" s="20"/>
      <c r="AK2737" s="20"/>
      <c r="AL2737" s="19"/>
      <c r="AM2737" s="19"/>
      <c r="AN2737" s="20"/>
      <c r="AO2737" s="20"/>
      <c r="AP2737" s="19"/>
      <c r="AQ2737" s="19"/>
      <c r="AR2737" s="20"/>
      <c r="AS2737" s="20"/>
      <c r="DZ2737" s="56"/>
      <c r="EA2737" s="57"/>
    </row>
    <row r="2738" spans="1:131" s="18" customFormat="1" ht="19.5" customHeight="1" x14ac:dyDescent="0.25">
      <c r="A2738" s="18">
        <v>1891</v>
      </c>
      <c r="B2738" s="17" t="s">
        <v>5445</v>
      </c>
      <c r="C2738" s="18" t="s">
        <v>7785</v>
      </c>
      <c r="D2738" s="19">
        <v>43727</v>
      </c>
      <c r="G2738" s="19"/>
      <c r="J2738" s="130"/>
      <c r="K2738" s="130">
        <v>42903</v>
      </c>
      <c r="L2738" s="19">
        <v>43464</v>
      </c>
      <c r="R2738" s="20"/>
      <c r="S2738" s="20"/>
      <c r="T2738" s="20"/>
      <c r="U2738" s="20"/>
      <c r="V2738" s="20"/>
      <c r="W2738" s="20"/>
      <c r="X2738" s="20"/>
      <c r="Y2738" s="20"/>
      <c r="Z2738" s="20"/>
      <c r="AA2738" s="20"/>
      <c r="AB2738" s="20"/>
      <c r="AC2738" s="20"/>
      <c r="AD2738" s="20"/>
      <c r="AE2738" s="20"/>
      <c r="AF2738" s="80"/>
      <c r="AG2738" s="46"/>
      <c r="AH2738" s="19"/>
      <c r="AI2738" s="19"/>
      <c r="AJ2738" s="20"/>
      <c r="AK2738" s="20"/>
      <c r="AL2738" s="19"/>
      <c r="AM2738" s="19"/>
      <c r="AN2738" s="20"/>
      <c r="AO2738" s="20"/>
      <c r="AP2738" s="19"/>
      <c r="AQ2738" s="19"/>
      <c r="AR2738" s="20"/>
      <c r="AS2738" s="20"/>
      <c r="DZ2738" s="56"/>
      <c r="EA2738" s="57"/>
    </row>
    <row r="2739" spans="1:131" ht="19.5" customHeight="1" x14ac:dyDescent="0.25">
      <c r="A2739" s="9">
        <v>1892</v>
      </c>
      <c r="B2739" s="10" t="s">
        <v>5448</v>
      </c>
      <c r="C2739" s="9" t="s">
        <v>5453</v>
      </c>
      <c r="E2739" s="9" t="s">
        <v>2232</v>
      </c>
      <c r="F2739" s="9" t="s">
        <v>4715</v>
      </c>
      <c r="H2739" s="9" t="s">
        <v>906</v>
      </c>
      <c r="I2739" s="9" t="s">
        <v>25</v>
      </c>
      <c r="M2739" s="9" t="s">
        <v>20</v>
      </c>
      <c r="O2739" s="9">
        <v>27</v>
      </c>
      <c r="AF2739" s="51">
        <f t="shared" si="36"/>
        <v>0</v>
      </c>
      <c r="AT2739" s="9"/>
      <c r="AU2739" s="9"/>
      <c r="AV2739" s="9"/>
      <c r="AW2739" s="9"/>
      <c r="AX2739" s="9"/>
      <c r="AY2739" s="9"/>
      <c r="AZ2739" s="9"/>
      <c r="BA2739" s="9"/>
      <c r="BB2739" s="9"/>
      <c r="BC2739" s="9"/>
      <c r="BD2739" s="9"/>
      <c r="BE2739" s="9"/>
      <c r="BF2739" s="9"/>
      <c r="BG2739" s="9"/>
      <c r="BH2739" s="9"/>
      <c r="BI2739" s="9"/>
      <c r="BJ2739" s="9"/>
      <c r="BK2739" s="9"/>
      <c r="BL2739" s="9"/>
      <c r="BM2739" s="9"/>
      <c r="BN2739" s="9"/>
      <c r="BO2739" s="9"/>
      <c r="BP2739" s="9"/>
      <c r="BQ2739" s="9"/>
      <c r="BT2739" s="9"/>
      <c r="BU2739" s="9"/>
      <c r="BX2739" s="9"/>
      <c r="BY2739" s="9"/>
      <c r="CB2739" s="9"/>
      <c r="CC2739" s="9"/>
      <c r="CF2739" s="9"/>
      <c r="CG2739" s="9"/>
      <c r="CJ2739" s="9"/>
      <c r="CK2739" s="9"/>
      <c r="CN2739" s="9"/>
      <c r="CO2739" s="9"/>
      <c r="CP2739" s="9"/>
      <c r="CQ2739" s="9"/>
      <c r="CR2739" s="9"/>
      <c r="CS2739" s="9"/>
      <c r="CT2739" s="9"/>
      <c r="CU2739" s="9"/>
      <c r="CV2739" s="9"/>
      <c r="CW2739" s="9"/>
      <c r="CX2739" s="9"/>
      <c r="CY2739" s="9"/>
      <c r="CZ2739" s="9"/>
      <c r="DA2739" s="9"/>
      <c r="DB2739" s="9"/>
      <c r="DC2739" s="9"/>
      <c r="DD2739" s="9"/>
      <c r="DE2739" s="9"/>
      <c r="DF2739" s="9"/>
      <c r="DG2739" s="9"/>
      <c r="DH2739" s="9"/>
      <c r="DI2739" s="9"/>
      <c r="DJ2739" s="9"/>
      <c r="DK2739" s="9"/>
      <c r="DL2739" s="9"/>
      <c r="DM2739" s="9"/>
      <c r="DN2739" s="9"/>
      <c r="DO2739" s="9"/>
      <c r="DP2739" s="9"/>
      <c r="DQ2739" s="9"/>
      <c r="DR2739" s="9"/>
      <c r="DS2739" s="9"/>
      <c r="DT2739" s="9"/>
      <c r="DU2739" s="9"/>
      <c r="DV2739" s="9"/>
      <c r="DW2739" s="9"/>
      <c r="DX2739" s="9"/>
      <c r="DY2739" s="9"/>
    </row>
    <row r="2740" spans="1:131" ht="19.5" customHeight="1" x14ac:dyDescent="0.25">
      <c r="A2740" s="9">
        <v>1893</v>
      </c>
      <c r="B2740" s="10" t="s">
        <v>5449</v>
      </c>
      <c r="C2740" s="9" t="s">
        <v>5454</v>
      </c>
      <c r="E2740" s="9" t="s">
        <v>2232</v>
      </c>
      <c r="F2740" s="9" t="s">
        <v>4715</v>
      </c>
      <c r="H2740" s="9" t="s">
        <v>906</v>
      </c>
      <c r="I2740" s="9" t="s">
        <v>25</v>
      </c>
      <c r="M2740" s="9" t="s">
        <v>20</v>
      </c>
      <c r="O2740" s="9">
        <v>25</v>
      </c>
      <c r="AF2740" s="51">
        <f t="shared" si="36"/>
        <v>0</v>
      </c>
      <c r="AT2740" s="9"/>
      <c r="AU2740" s="9"/>
      <c r="AV2740" s="9"/>
      <c r="AW2740" s="9"/>
      <c r="AX2740" s="9"/>
      <c r="AY2740" s="9"/>
      <c r="AZ2740" s="9"/>
      <c r="BA2740" s="9"/>
      <c r="BB2740" s="9"/>
      <c r="BC2740" s="9"/>
      <c r="BD2740" s="9"/>
      <c r="BE2740" s="9"/>
      <c r="BF2740" s="9"/>
      <c r="BG2740" s="9"/>
      <c r="BH2740" s="9"/>
      <c r="BI2740" s="9"/>
      <c r="BJ2740" s="9"/>
      <c r="BK2740" s="9"/>
      <c r="BL2740" s="9"/>
      <c r="BM2740" s="9"/>
      <c r="BN2740" s="9"/>
      <c r="BO2740" s="9"/>
      <c r="BP2740" s="9"/>
      <c r="BQ2740" s="9"/>
      <c r="BT2740" s="9"/>
      <c r="BU2740" s="9"/>
      <c r="BX2740" s="9"/>
      <c r="BY2740" s="9"/>
      <c r="CB2740" s="9"/>
      <c r="CC2740" s="9"/>
      <c r="CF2740" s="9"/>
      <c r="CG2740" s="9"/>
      <c r="CJ2740" s="9"/>
      <c r="CK2740" s="9"/>
      <c r="CN2740" s="9"/>
      <c r="CO2740" s="9"/>
      <c r="CP2740" s="9"/>
      <c r="CQ2740" s="9"/>
      <c r="CR2740" s="9"/>
      <c r="CS2740" s="9"/>
      <c r="CT2740" s="9"/>
      <c r="CU2740" s="9"/>
      <c r="CV2740" s="9"/>
      <c r="CW2740" s="9"/>
      <c r="CX2740" s="9"/>
      <c r="CY2740" s="9"/>
      <c r="CZ2740" s="9"/>
      <c r="DA2740" s="9"/>
      <c r="DB2740" s="9"/>
      <c r="DC2740" s="9"/>
      <c r="DD2740" s="9"/>
      <c r="DE2740" s="9"/>
      <c r="DF2740" s="9"/>
      <c r="DG2740" s="9"/>
      <c r="DH2740" s="9"/>
      <c r="DI2740" s="9"/>
      <c r="DJ2740" s="9"/>
      <c r="DK2740" s="9"/>
      <c r="DL2740" s="9"/>
      <c r="DM2740" s="9"/>
      <c r="DN2740" s="9"/>
      <c r="DO2740" s="9"/>
      <c r="DP2740" s="9"/>
      <c r="DQ2740" s="9"/>
      <c r="DR2740" s="9"/>
      <c r="DS2740" s="9"/>
      <c r="DT2740" s="9"/>
      <c r="DU2740" s="9"/>
      <c r="DV2740" s="9"/>
      <c r="DW2740" s="9"/>
      <c r="DX2740" s="9"/>
      <c r="DY2740" s="9"/>
    </row>
    <row r="2741" spans="1:131" ht="19.5" customHeight="1" x14ac:dyDescent="0.25">
      <c r="A2741" s="9">
        <v>1894</v>
      </c>
      <c r="B2741" s="10" t="s">
        <v>5450</v>
      </c>
      <c r="C2741" s="9" t="s">
        <v>5455</v>
      </c>
      <c r="E2741" s="9" t="s">
        <v>2232</v>
      </c>
      <c r="F2741" s="9" t="s">
        <v>4715</v>
      </c>
      <c r="H2741" s="9" t="s">
        <v>906</v>
      </c>
      <c r="I2741" s="9" t="s">
        <v>25</v>
      </c>
      <c r="M2741" s="9" t="s">
        <v>20</v>
      </c>
      <c r="O2741" s="9">
        <v>24</v>
      </c>
      <c r="AF2741" s="51">
        <f t="shared" si="36"/>
        <v>0</v>
      </c>
      <c r="AT2741" s="9"/>
      <c r="AU2741" s="9"/>
      <c r="AV2741" s="9"/>
      <c r="AW2741" s="9"/>
      <c r="AX2741" s="9"/>
      <c r="AY2741" s="9"/>
      <c r="AZ2741" s="9"/>
      <c r="BA2741" s="9"/>
      <c r="BB2741" s="9"/>
      <c r="BC2741" s="9"/>
      <c r="BD2741" s="9"/>
      <c r="BE2741" s="9"/>
      <c r="BF2741" s="9"/>
      <c r="BG2741" s="9"/>
      <c r="BH2741" s="9"/>
      <c r="BI2741" s="9"/>
      <c r="BJ2741" s="9"/>
      <c r="BK2741" s="9"/>
      <c r="BL2741" s="9"/>
      <c r="BM2741" s="9"/>
      <c r="BN2741" s="9"/>
      <c r="BO2741" s="9"/>
      <c r="BP2741" s="9"/>
      <c r="BQ2741" s="9"/>
      <c r="BT2741" s="9"/>
      <c r="BU2741" s="9"/>
      <c r="BX2741" s="9"/>
      <c r="BY2741" s="9"/>
      <c r="CB2741" s="9"/>
      <c r="CC2741" s="9"/>
      <c r="CF2741" s="9"/>
      <c r="CG2741" s="9"/>
      <c r="CJ2741" s="9"/>
      <c r="CK2741" s="9"/>
      <c r="CN2741" s="9"/>
      <c r="CO2741" s="9"/>
      <c r="CP2741" s="9"/>
      <c r="CQ2741" s="9"/>
      <c r="CR2741" s="9"/>
      <c r="CS2741" s="9"/>
      <c r="CT2741" s="9"/>
      <c r="CU2741" s="9"/>
      <c r="CV2741" s="9"/>
      <c r="CW2741" s="9"/>
      <c r="CX2741" s="9"/>
      <c r="CY2741" s="9"/>
      <c r="CZ2741" s="9"/>
      <c r="DA2741" s="9"/>
      <c r="DB2741" s="9"/>
      <c r="DC2741" s="9"/>
      <c r="DD2741" s="9"/>
      <c r="DE2741" s="9"/>
      <c r="DF2741" s="9"/>
      <c r="DG2741" s="9"/>
      <c r="DH2741" s="9"/>
      <c r="DI2741" s="9"/>
      <c r="DJ2741" s="9"/>
      <c r="DK2741" s="9"/>
      <c r="DL2741" s="9"/>
      <c r="DM2741" s="9"/>
      <c r="DN2741" s="9"/>
      <c r="DO2741" s="9"/>
      <c r="DP2741" s="9"/>
      <c r="DQ2741" s="9"/>
      <c r="DR2741" s="9"/>
      <c r="DS2741" s="9"/>
      <c r="DT2741" s="9"/>
      <c r="DU2741" s="9"/>
      <c r="DV2741" s="9"/>
      <c r="DW2741" s="9"/>
      <c r="DX2741" s="9"/>
      <c r="DY2741" s="9"/>
    </row>
    <row r="2742" spans="1:131" ht="19.5" customHeight="1" x14ac:dyDescent="0.25">
      <c r="A2742" s="9">
        <v>1895</v>
      </c>
      <c r="B2742" s="10" t="s">
        <v>5451</v>
      </c>
      <c r="C2742" s="9" t="s">
        <v>5456</v>
      </c>
      <c r="E2742" s="9" t="s">
        <v>2232</v>
      </c>
      <c r="F2742" s="9" t="s">
        <v>4715</v>
      </c>
      <c r="H2742" s="9" t="s">
        <v>906</v>
      </c>
      <c r="I2742" s="9" t="s">
        <v>25</v>
      </c>
      <c r="M2742" s="9" t="s">
        <v>20</v>
      </c>
      <c r="O2742" s="9">
        <v>27</v>
      </c>
      <c r="AF2742" s="51">
        <f t="shared" si="36"/>
        <v>0</v>
      </c>
      <c r="AT2742" s="9"/>
      <c r="AU2742" s="9"/>
      <c r="AV2742" s="9"/>
      <c r="AW2742" s="9"/>
      <c r="AX2742" s="9"/>
      <c r="AY2742" s="9"/>
      <c r="AZ2742" s="9"/>
      <c r="BA2742" s="9"/>
      <c r="BB2742" s="9"/>
      <c r="BC2742" s="9"/>
      <c r="BD2742" s="9"/>
      <c r="BE2742" s="9"/>
      <c r="BF2742" s="9"/>
      <c r="BG2742" s="9"/>
      <c r="BH2742" s="9"/>
      <c r="BI2742" s="9"/>
      <c r="BJ2742" s="9"/>
      <c r="BK2742" s="9"/>
      <c r="BL2742" s="9"/>
      <c r="BM2742" s="9"/>
      <c r="BN2742" s="9"/>
      <c r="BO2742" s="9"/>
      <c r="BP2742" s="9"/>
      <c r="BQ2742" s="9"/>
      <c r="BT2742" s="9"/>
      <c r="BU2742" s="9"/>
      <c r="BX2742" s="9"/>
      <c r="BY2742" s="9"/>
      <c r="CB2742" s="9"/>
      <c r="CC2742" s="9"/>
      <c r="CF2742" s="9"/>
      <c r="CG2742" s="9"/>
      <c r="CJ2742" s="9"/>
      <c r="CK2742" s="9"/>
      <c r="CN2742" s="9"/>
      <c r="CO2742" s="9"/>
      <c r="CP2742" s="9"/>
      <c r="CQ2742" s="9"/>
      <c r="CR2742" s="9"/>
      <c r="CS2742" s="9"/>
      <c r="CT2742" s="9"/>
      <c r="CU2742" s="9"/>
      <c r="CV2742" s="9"/>
      <c r="CW2742" s="9"/>
      <c r="CX2742" s="9"/>
      <c r="CY2742" s="9"/>
      <c r="CZ2742" s="9"/>
      <c r="DA2742" s="9"/>
      <c r="DB2742" s="9"/>
      <c r="DC2742" s="9"/>
      <c r="DD2742" s="9"/>
      <c r="DE2742" s="9"/>
      <c r="DF2742" s="9"/>
      <c r="DG2742" s="9"/>
      <c r="DH2742" s="9"/>
      <c r="DI2742" s="9"/>
      <c r="DJ2742" s="9"/>
      <c r="DK2742" s="9"/>
      <c r="DL2742" s="9"/>
      <c r="DM2742" s="9"/>
      <c r="DN2742" s="9"/>
      <c r="DO2742" s="9"/>
      <c r="DP2742" s="9"/>
      <c r="DQ2742" s="9"/>
      <c r="DR2742" s="9"/>
      <c r="DS2742" s="9"/>
      <c r="DT2742" s="9"/>
      <c r="DU2742" s="9"/>
      <c r="DV2742" s="9"/>
      <c r="DW2742" s="9"/>
      <c r="DX2742" s="9"/>
      <c r="DY2742" s="9"/>
    </row>
    <row r="2743" spans="1:131" ht="19.5" customHeight="1" x14ac:dyDescent="0.25">
      <c r="A2743" s="9">
        <v>1896</v>
      </c>
      <c r="B2743" s="10" t="s">
        <v>5452</v>
      </c>
      <c r="C2743" s="9" t="s">
        <v>5457</v>
      </c>
      <c r="E2743" s="9" t="s">
        <v>2232</v>
      </c>
      <c r="F2743" s="9" t="s">
        <v>4715</v>
      </c>
      <c r="H2743" s="9" t="s">
        <v>906</v>
      </c>
      <c r="I2743" s="9" t="s">
        <v>25</v>
      </c>
      <c r="M2743" s="9" t="s">
        <v>20</v>
      </c>
      <c r="O2743" s="9">
        <v>25</v>
      </c>
      <c r="AF2743" s="51">
        <f t="shared" si="36"/>
        <v>0</v>
      </c>
      <c r="AT2743" s="9"/>
      <c r="AU2743" s="9"/>
      <c r="AV2743" s="9"/>
      <c r="AW2743" s="9"/>
      <c r="AX2743" s="9"/>
      <c r="AY2743" s="9"/>
      <c r="AZ2743" s="9"/>
      <c r="BA2743" s="9"/>
      <c r="BB2743" s="9"/>
      <c r="BC2743" s="9"/>
      <c r="BD2743" s="9"/>
      <c r="BE2743" s="9"/>
      <c r="BF2743" s="9"/>
      <c r="BG2743" s="9"/>
      <c r="BH2743" s="9"/>
      <c r="BI2743" s="9"/>
      <c r="BJ2743" s="9"/>
      <c r="BK2743" s="9"/>
      <c r="BL2743" s="9"/>
      <c r="BM2743" s="9"/>
      <c r="BN2743" s="9"/>
      <c r="BO2743" s="9"/>
      <c r="BP2743" s="9"/>
      <c r="BQ2743" s="9"/>
      <c r="BT2743" s="9"/>
      <c r="BU2743" s="9"/>
      <c r="BX2743" s="9"/>
      <c r="BY2743" s="9"/>
      <c r="CB2743" s="9"/>
      <c r="CC2743" s="9"/>
      <c r="CF2743" s="9"/>
      <c r="CG2743" s="9"/>
      <c r="CJ2743" s="9"/>
      <c r="CK2743" s="9"/>
      <c r="CN2743" s="9"/>
      <c r="CO2743" s="9"/>
      <c r="CP2743" s="9"/>
      <c r="CQ2743" s="9"/>
      <c r="CR2743" s="9"/>
      <c r="CS2743" s="9"/>
      <c r="CT2743" s="9"/>
      <c r="CU2743" s="9"/>
      <c r="CV2743" s="9"/>
      <c r="CW2743" s="9"/>
      <c r="CX2743" s="9"/>
      <c r="CY2743" s="9"/>
      <c r="CZ2743" s="9"/>
      <c r="DA2743" s="9"/>
      <c r="DB2743" s="9"/>
      <c r="DC2743" s="9"/>
      <c r="DD2743" s="9"/>
      <c r="DE2743" s="9"/>
      <c r="DF2743" s="9"/>
      <c r="DG2743" s="9"/>
      <c r="DH2743" s="9"/>
      <c r="DI2743" s="9"/>
      <c r="DJ2743" s="9"/>
      <c r="DK2743" s="9"/>
      <c r="DL2743" s="9"/>
      <c r="DM2743" s="9"/>
      <c r="DN2743" s="9"/>
      <c r="DO2743" s="9"/>
      <c r="DP2743" s="9"/>
      <c r="DQ2743" s="9"/>
      <c r="DR2743" s="9"/>
      <c r="DS2743" s="9"/>
      <c r="DT2743" s="9"/>
      <c r="DU2743" s="9"/>
      <c r="DV2743" s="9"/>
      <c r="DW2743" s="9"/>
      <c r="DX2743" s="9"/>
      <c r="DY2743" s="9"/>
    </row>
    <row r="2744" spans="1:131" ht="19.5" customHeight="1" x14ac:dyDescent="0.25">
      <c r="A2744" s="9">
        <v>1897</v>
      </c>
      <c r="B2744" s="10" t="s">
        <v>5458</v>
      </c>
      <c r="C2744" s="9" t="s">
        <v>5459</v>
      </c>
      <c r="E2744" s="9" t="s">
        <v>5460</v>
      </c>
      <c r="F2744" s="9" t="s">
        <v>139</v>
      </c>
      <c r="H2744" s="9" t="s">
        <v>202</v>
      </c>
      <c r="I2744" s="9" t="s">
        <v>5134</v>
      </c>
      <c r="J2744" s="129">
        <v>42923</v>
      </c>
      <c r="K2744" s="129">
        <v>42894</v>
      </c>
      <c r="L2744" s="129">
        <v>43069</v>
      </c>
      <c r="M2744" s="9" t="s">
        <v>20</v>
      </c>
      <c r="O2744" s="9">
        <v>30</v>
      </c>
      <c r="Q2744" s="9" t="s">
        <v>54</v>
      </c>
      <c r="R2744" s="13">
        <v>6005500</v>
      </c>
      <c r="S2744" s="13">
        <v>6005500</v>
      </c>
      <c r="T2744" s="13">
        <v>6005500</v>
      </c>
      <c r="U2744" s="13">
        <v>1501375</v>
      </c>
      <c r="AF2744" s="51">
        <f t="shared" si="36"/>
        <v>0</v>
      </c>
      <c r="AH2744" s="11">
        <v>42894</v>
      </c>
      <c r="AI2744" s="11">
        <v>42951</v>
      </c>
      <c r="AJ2744" s="13">
        <v>6005500</v>
      </c>
      <c r="AK2744" s="13">
        <v>1501375</v>
      </c>
      <c r="AL2744" s="9"/>
      <c r="AM2744" s="9"/>
      <c r="AN2744" s="9"/>
      <c r="AO2744" s="9"/>
      <c r="AP2744" s="9"/>
      <c r="AQ2744" s="9"/>
      <c r="AR2744" s="9"/>
      <c r="AS2744" s="9"/>
      <c r="AT2744" s="9"/>
      <c r="AU2744" s="9"/>
      <c r="AV2744" s="9"/>
      <c r="AW2744" s="9"/>
      <c r="AX2744" s="9"/>
      <c r="AY2744" s="9"/>
      <c r="AZ2744" s="9"/>
      <c r="BA2744" s="9"/>
      <c r="BB2744" s="9"/>
      <c r="BC2744" s="9"/>
      <c r="BD2744" s="9"/>
      <c r="BE2744" s="9"/>
      <c r="BF2744" s="9"/>
      <c r="BG2744" s="9"/>
      <c r="BH2744" s="9"/>
      <c r="BI2744" s="9"/>
      <c r="BJ2744" s="9"/>
      <c r="BK2744" s="9"/>
      <c r="BL2744" s="9"/>
      <c r="BM2744" s="9"/>
      <c r="BN2744" s="9"/>
      <c r="BO2744" s="9"/>
      <c r="BP2744" s="9"/>
      <c r="BQ2744" s="9"/>
      <c r="BT2744" s="9"/>
      <c r="BU2744" s="9"/>
      <c r="BX2744" s="9"/>
      <c r="BY2744" s="9"/>
      <c r="CB2744" s="9"/>
      <c r="CC2744" s="9"/>
      <c r="CF2744" s="9"/>
      <c r="CG2744" s="9"/>
      <c r="CJ2744" s="9"/>
      <c r="CK2744" s="9"/>
      <c r="CN2744" s="9"/>
      <c r="CO2744" s="9"/>
      <c r="CP2744" s="9"/>
      <c r="CQ2744" s="9"/>
      <c r="CR2744" s="9"/>
      <c r="CS2744" s="9"/>
      <c r="CT2744" s="9"/>
      <c r="CU2744" s="9"/>
      <c r="CV2744" s="9"/>
      <c r="CW2744" s="9"/>
      <c r="CX2744" s="9"/>
      <c r="CY2744" s="9"/>
      <c r="CZ2744" s="9"/>
      <c r="DA2744" s="9"/>
      <c r="DB2744" s="9"/>
      <c r="DC2744" s="9"/>
      <c r="DD2744" s="9"/>
      <c r="DE2744" s="9"/>
      <c r="DF2744" s="9"/>
      <c r="DG2744" s="9"/>
      <c r="DH2744" s="9"/>
      <c r="DI2744" s="9"/>
      <c r="DJ2744" s="9"/>
      <c r="DK2744" s="9"/>
      <c r="DL2744" s="9"/>
      <c r="DM2744" s="9"/>
      <c r="DN2744" s="9"/>
      <c r="DO2744" s="9"/>
      <c r="DP2744" s="9"/>
      <c r="DQ2744" s="9"/>
      <c r="DR2744" s="9"/>
      <c r="DS2744" s="9"/>
      <c r="DT2744" s="9"/>
      <c r="DU2744" s="9"/>
      <c r="DV2744" s="9"/>
      <c r="DW2744" s="9"/>
      <c r="DX2744" s="9"/>
      <c r="DY2744" s="9"/>
    </row>
    <row r="2745" spans="1:131" ht="19.5" customHeight="1" x14ac:dyDescent="0.25">
      <c r="A2745" s="9">
        <v>1898</v>
      </c>
      <c r="B2745" s="10" t="s">
        <v>5461</v>
      </c>
      <c r="C2745" s="9" t="s">
        <v>5462</v>
      </c>
      <c r="E2745" s="9" t="s">
        <v>5463</v>
      </c>
      <c r="F2745" s="9" t="s">
        <v>1002</v>
      </c>
      <c r="H2745" s="9" t="s">
        <v>906</v>
      </c>
      <c r="I2745" s="9" t="s">
        <v>25</v>
      </c>
      <c r="M2745" s="9" t="s">
        <v>20</v>
      </c>
      <c r="O2745" s="9">
        <v>23</v>
      </c>
      <c r="AF2745" s="51">
        <f t="shared" si="36"/>
        <v>0</v>
      </c>
      <c r="AL2745" s="9"/>
      <c r="AM2745" s="9"/>
      <c r="AN2745" s="9"/>
      <c r="AO2745" s="9"/>
      <c r="AP2745" s="9"/>
      <c r="AQ2745" s="9"/>
      <c r="AR2745" s="9"/>
      <c r="AS2745" s="9"/>
      <c r="AT2745" s="9"/>
      <c r="AU2745" s="9"/>
      <c r="AV2745" s="9"/>
      <c r="AW2745" s="9"/>
      <c r="AX2745" s="9"/>
      <c r="AY2745" s="9"/>
      <c r="AZ2745" s="9"/>
      <c r="BA2745" s="9"/>
      <c r="BB2745" s="9"/>
      <c r="BC2745" s="9"/>
      <c r="BD2745" s="9"/>
      <c r="BE2745" s="9"/>
      <c r="BF2745" s="9"/>
      <c r="BG2745" s="9"/>
      <c r="BH2745" s="9"/>
      <c r="BI2745" s="9"/>
      <c r="BJ2745" s="9"/>
      <c r="BK2745" s="9"/>
      <c r="BL2745" s="9"/>
      <c r="BM2745" s="9"/>
      <c r="BN2745" s="9"/>
      <c r="BO2745" s="9"/>
      <c r="BP2745" s="9"/>
      <c r="BQ2745" s="9"/>
      <c r="BT2745" s="9"/>
      <c r="BU2745" s="9"/>
      <c r="BX2745" s="9"/>
      <c r="BY2745" s="9"/>
      <c r="CB2745" s="9"/>
      <c r="CC2745" s="9"/>
      <c r="CF2745" s="9"/>
      <c r="CG2745" s="9"/>
      <c r="CJ2745" s="9"/>
      <c r="CK2745" s="9"/>
      <c r="CN2745" s="9"/>
      <c r="CO2745" s="9"/>
      <c r="CP2745" s="9"/>
      <c r="CQ2745" s="9"/>
      <c r="CR2745" s="9"/>
      <c r="CS2745" s="9"/>
      <c r="CT2745" s="9"/>
      <c r="CU2745" s="9"/>
      <c r="CV2745" s="9"/>
      <c r="CW2745" s="9"/>
      <c r="CX2745" s="9"/>
      <c r="CY2745" s="9"/>
      <c r="CZ2745" s="9"/>
      <c r="DA2745" s="9"/>
      <c r="DB2745" s="9"/>
      <c r="DC2745" s="9"/>
      <c r="DD2745" s="9"/>
      <c r="DE2745" s="9"/>
      <c r="DF2745" s="9"/>
      <c r="DG2745" s="9"/>
      <c r="DH2745" s="9"/>
      <c r="DI2745" s="9"/>
      <c r="DJ2745" s="9"/>
      <c r="DK2745" s="9"/>
      <c r="DL2745" s="9"/>
      <c r="DM2745" s="9"/>
      <c r="DN2745" s="9"/>
      <c r="DO2745" s="9"/>
      <c r="DP2745" s="9"/>
      <c r="DQ2745" s="9"/>
      <c r="DR2745" s="9"/>
      <c r="DS2745" s="9"/>
      <c r="DT2745" s="9"/>
      <c r="DU2745" s="9"/>
      <c r="DV2745" s="9"/>
      <c r="DW2745" s="9"/>
      <c r="DX2745" s="9"/>
      <c r="DY2745" s="9"/>
    </row>
    <row r="2746" spans="1:131" ht="19.5" customHeight="1" x14ac:dyDescent="0.25">
      <c r="A2746" s="9">
        <v>1899</v>
      </c>
      <c r="B2746" s="10" t="s">
        <v>5464</v>
      </c>
      <c r="C2746" s="9" t="s">
        <v>5465</v>
      </c>
      <c r="E2746" s="9" t="s">
        <v>168</v>
      </c>
      <c r="F2746" s="9" t="s">
        <v>3652</v>
      </c>
      <c r="H2746" s="9" t="s">
        <v>906</v>
      </c>
      <c r="I2746" s="9" t="s">
        <v>25</v>
      </c>
      <c r="M2746" s="9" t="s">
        <v>20</v>
      </c>
      <c r="O2746" s="9">
        <v>28</v>
      </c>
      <c r="AF2746" s="51">
        <f t="shared" si="36"/>
        <v>0</v>
      </c>
      <c r="AL2746" s="9"/>
      <c r="AM2746" s="9"/>
      <c r="AN2746" s="9"/>
      <c r="AO2746" s="9"/>
      <c r="AP2746" s="9"/>
      <c r="AQ2746" s="9"/>
      <c r="AR2746" s="9"/>
      <c r="AS2746" s="9"/>
      <c r="AT2746" s="9"/>
      <c r="AU2746" s="9"/>
      <c r="AV2746" s="9"/>
      <c r="AW2746" s="9"/>
      <c r="AX2746" s="9"/>
      <c r="AY2746" s="9"/>
      <c r="AZ2746" s="9"/>
      <c r="BA2746" s="9"/>
      <c r="BB2746" s="9"/>
      <c r="BC2746" s="9"/>
      <c r="BD2746" s="9"/>
      <c r="BE2746" s="9"/>
      <c r="BF2746" s="9"/>
      <c r="BG2746" s="9"/>
      <c r="BH2746" s="9"/>
      <c r="BI2746" s="9"/>
      <c r="BJ2746" s="9"/>
      <c r="BK2746" s="9"/>
      <c r="BL2746" s="9"/>
      <c r="BM2746" s="9"/>
      <c r="BN2746" s="9"/>
      <c r="BO2746" s="9"/>
      <c r="BP2746" s="9"/>
      <c r="BQ2746" s="9"/>
      <c r="BT2746" s="9"/>
      <c r="BU2746" s="9"/>
      <c r="BX2746" s="9"/>
      <c r="BY2746" s="9"/>
      <c r="CB2746" s="9"/>
      <c r="CC2746" s="9"/>
      <c r="CF2746" s="9"/>
      <c r="CG2746" s="9"/>
      <c r="CJ2746" s="9"/>
      <c r="CK2746" s="9"/>
      <c r="CN2746" s="9"/>
      <c r="CO2746" s="9"/>
      <c r="CP2746" s="9"/>
      <c r="CQ2746" s="9"/>
      <c r="CR2746" s="9"/>
      <c r="CS2746" s="9"/>
      <c r="CT2746" s="9"/>
      <c r="CU2746" s="9"/>
      <c r="CV2746" s="9"/>
      <c r="CW2746" s="9"/>
      <c r="CX2746" s="9"/>
      <c r="CY2746" s="9"/>
      <c r="CZ2746" s="9"/>
      <c r="DA2746" s="9"/>
      <c r="DB2746" s="9"/>
      <c r="DC2746" s="9"/>
      <c r="DD2746" s="9"/>
      <c r="DE2746" s="9"/>
      <c r="DF2746" s="9"/>
      <c r="DG2746" s="9"/>
      <c r="DH2746" s="9"/>
      <c r="DI2746" s="9"/>
      <c r="DJ2746" s="9"/>
      <c r="DK2746" s="9"/>
      <c r="DL2746" s="9"/>
      <c r="DM2746" s="9"/>
      <c r="DN2746" s="9"/>
      <c r="DO2746" s="9"/>
      <c r="DP2746" s="9"/>
      <c r="DQ2746" s="9"/>
      <c r="DR2746" s="9"/>
      <c r="DS2746" s="9"/>
      <c r="DT2746" s="9"/>
      <c r="DU2746" s="9"/>
      <c r="DV2746" s="9"/>
      <c r="DW2746" s="9"/>
      <c r="DX2746" s="9"/>
      <c r="DY2746" s="9"/>
    </row>
    <row r="2747" spans="1:131" ht="19.5" customHeight="1" x14ac:dyDescent="0.25">
      <c r="A2747" s="9">
        <v>1900</v>
      </c>
      <c r="B2747" s="10" t="s">
        <v>5466</v>
      </c>
      <c r="C2747" s="9" t="s">
        <v>5467</v>
      </c>
      <c r="E2747" s="9" t="s">
        <v>168</v>
      </c>
      <c r="F2747" s="9" t="s">
        <v>3652</v>
      </c>
      <c r="H2747" s="9" t="s">
        <v>202</v>
      </c>
      <c r="I2747" s="9" t="s">
        <v>97</v>
      </c>
      <c r="J2747" s="129">
        <v>42979</v>
      </c>
      <c r="K2747" s="129">
        <v>42959</v>
      </c>
      <c r="L2747" s="129">
        <v>43313</v>
      </c>
      <c r="O2747" s="9">
        <v>28</v>
      </c>
      <c r="Q2747" s="9" t="s">
        <v>54</v>
      </c>
      <c r="R2747" s="13">
        <v>13270000</v>
      </c>
      <c r="S2747" s="13">
        <v>13270000</v>
      </c>
      <c r="T2747" s="13">
        <v>13270000</v>
      </c>
      <c r="U2747" s="13">
        <v>3317500</v>
      </c>
      <c r="AF2747" s="51">
        <f t="shared" si="36"/>
        <v>0</v>
      </c>
      <c r="AG2747" s="45">
        <v>9952500</v>
      </c>
      <c r="AH2747" s="11">
        <v>42959</v>
      </c>
      <c r="AI2747" s="11">
        <v>43465</v>
      </c>
      <c r="AJ2747" s="13">
        <v>13270561</v>
      </c>
      <c r="AK2747" s="13">
        <v>3317500</v>
      </c>
      <c r="AL2747" s="9"/>
      <c r="AM2747" s="9"/>
      <c r="AN2747" s="9"/>
      <c r="AO2747" s="9"/>
      <c r="AP2747" s="9"/>
      <c r="AQ2747" s="9"/>
      <c r="AR2747" s="9"/>
      <c r="AS2747" s="9"/>
      <c r="AT2747" s="9"/>
      <c r="AU2747" s="9"/>
      <c r="AV2747" s="9"/>
      <c r="AW2747" s="9"/>
      <c r="AX2747" s="9"/>
      <c r="AY2747" s="9"/>
      <c r="AZ2747" s="9"/>
      <c r="BA2747" s="9"/>
      <c r="BB2747" s="9"/>
      <c r="BC2747" s="9"/>
      <c r="BD2747" s="9"/>
      <c r="BE2747" s="9"/>
      <c r="BF2747" s="9"/>
      <c r="BG2747" s="9"/>
      <c r="BH2747" s="9"/>
      <c r="BI2747" s="9"/>
      <c r="BJ2747" s="9"/>
      <c r="BK2747" s="9"/>
      <c r="BL2747" s="9"/>
      <c r="BM2747" s="9"/>
      <c r="BN2747" s="9"/>
      <c r="BO2747" s="9"/>
      <c r="BP2747" s="9"/>
      <c r="BQ2747" s="9"/>
      <c r="BT2747" s="9"/>
      <c r="BU2747" s="9"/>
      <c r="BX2747" s="9"/>
      <c r="BY2747" s="9"/>
      <c r="CB2747" s="9"/>
      <c r="CC2747" s="9"/>
      <c r="CF2747" s="9"/>
      <c r="CG2747" s="9"/>
      <c r="CJ2747" s="9"/>
      <c r="CK2747" s="9"/>
      <c r="CN2747" s="9"/>
      <c r="CO2747" s="9"/>
      <c r="CP2747" s="9"/>
      <c r="CQ2747" s="9"/>
      <c r="CR2747" s="9"/>
      <c r="CS2747" s="9"/>
      <c r="CT2747" s="9"/>
      <c r="CU2747" s="9"/>
      <c r="CV2747" s="9"/>
      <c r="CW2747" s="9"/>
      <c r="CX2747" s="9"/>
      <c r="CY2747" s="9"/>
      <c r="CZ2747" s="9"/>
      <c r="DA2747" s="9"/>
      <c r="DB2747" s="9"/>
      <c r="DC2747" s="9"/>
      <c r="DD2747" s="9"/>
      <c r="DE2747" s="9"/>
      <c r="DF2747" s="9"/>
      <c r="DG2747" s="9"/>
      <c r="DH2747" s="9"/>
      <c r="DI2747" s="9"/>
      <c r="DJ2747" s="9"/>
      <c r="DK2747" s="9"/>
      <c r="DL2747" s="9"/>
      <c r="DM2747" s="9"/>
      <c r="DN2747" s="9"/>
      <c r="DO2747" s="9"/>
      <c r="DP2747" s="9"/>
      <c r="DQ2747" s="9"/>
      <c r="DR2747" s="9"/>
      <c r="DS2747" s="9"/>
      <c r="DT2747" s="9"/>
      <c r="DU2747" s="9"/>
      <c r="DV2747" s="9"/>
      <c r="DW2747" s="9"/>
      <c r="DX2747" s="9"/>
      <c r="DY2747" s="9"/>
    </row>
    <row r="2748" spans="1:131" s="18" customFormat="1" ht="19.5" customHeight="1" x14ac:dyDescent="0.25">
      <c r="A2748" s="18">
        <v>1900</v>
      </c>
      <c r="B2748" s="17" t="s">
        <v>5466</v>
      </c>
      <c r="C2748" s="18" t="s">
        <v>5467</v>
      </c>
      <c r="D2748" s="19">
        <v>43409</v>
      </c>
      <c r="G2748" s="19"/>
      <c r="J2748" s="130"/>
      <c r="K2748" s="130"/>
      <c r="L2748" s="130">
        <v>43465</v>
      </c>
      <c r="R2748" s="20"/>
      <c r="S2748" s="20"/>
      <c r="T2748" s="20"/>
      <c r="U2748" s="20"/>
      <c r="V2748" s="20"/>
      <c r="W2748" s="20"/>
      <c r="X2748" s="20"/>
      <c r="Y2748" s="20"/>
      <c r="Z2748" s="20"/>
      <c r="AA2748" s="20"/>
      <c r="AB2748" s="20"/>
      <c r="AC2748" s="20"/>
      <c r="AD2748" s="20"/>
      <c r="AE2748" s="20"/>
      <c r="AF2748" s="80"/>
      <c r="AG2748" s="46"/>
      <c r="AH2748" s="19"/>
      <c r="AI2748" s="19"/>
      <c r="AJ2748" s="20"/>
      <c r="AK2748" s="20"/>
      <c r="DZ2748" s="56"/>
      <c r="EA2748" s="57"/>
    </row>
    <row r="2749" spans="1:131" ht="19.5" customHeight="1" x14ac:dyDescent="0.25">
      <c r="A2749" s="9">
        <v>1901</v>
      </c>
      <c r="B2749" s="10" t="s">
        <v>5468</v>
      </c>
      <c r="C2749" s="9" t="s">
        <v>5470</v>
      </c>
      <c r="E2749" s="9" t="s">
        <v>171</v>
      </c>
      <c r="F2749" s="9" t="s">
        <v>5469</v>
      </c>
      <c r="H2749" s="9" t="s">
        <v>202</v>
      </c>
      <c r="I2749" s="9" t="s">
        <v>35</v>
      </c>
      <c r="J2749" s="129">
        <v>42912</v>
      </c>
      <c r="K2749" s="129">
        <v>42772</v>
      </c>
      <c r="L2749" s="129">
        <v>43084</v>
      </c>
      <c r="M2749" s="9" t="s">
        <v>20</v>
      </c>
      <c r="O2749" s="9">
        <v>29</v>
      </c>
      <c r="Q2749" s="9" t="s">
        <v>54</v>
      </c>
      <c r="S2749" s="13">
        <v>44580000</v>
      </c>
      <c r="T2749" s="13">
        <v>44580000</v>
      </c>
      <c r="U2749" s="13">
        <v>11145000</v>
      </c>
      <c r="AD2749" s="13">
        <v>12961023</v>
      </c>
      <c r="AF2749" s="51">
        <f t="shared" si="36"/>
        <v>12961023</v>
      </c>
      <c r="AH2749" s="11">
        <v>42772</v>
      </c>
      <c r="AI2749" s="11">
        <v>43008</v>
      </c>
      <c r="AJ2749" s="13">
        <v>39132192</v>
      </c>
      <c r="AK2749" s="13">
        <v>9783048</v>
      </c>
      <c r="AL2749" s="11">
        <v>43009</v>
      </c>
      <c r="AM2749" s="11">
        <v>43084</v>
      </c>
      <c r="AN2749" s="13">
        <v>8293253</v>
      </c>
      <c r="AO2749" s="13">
        <v>1361952</v>
      </c>
      <c r="AP2749" s="9"/>
      <c r="AQ2749" s="9"/>
      <c r="AR2749" s="9"/>
      <c r="AS2749" s="9"/>
      <c r="AT2749" s="9"/>
      <c r="AU2749" s="9"/>
      <c r="AV2749" s="9"/>
      <c r="AW2749" s="9"/>
      <c r="AX2749" s="9"/>
      <c r="AY2749" s="9"/>
      <c r="AZ2749" s="9"/>
      <c r="BA2749" s="9"/>
      <c r="BB2749" s="9"/>
      <c r="BC2749" s="9"/>
      <c r="BD2749" s="9"/>
      <c r="BE2749" s="9"/>
      <c r="BF2749" s="9"/>
      <c r="BG2749" s="9"/>
      <c r="BH2749" s="9"/>
      <c r="BI2749" s="9"/>
      <c r="BJ2749" s="9"/>
      <c r="BK2749" s="9"/>
      <c r="BL2749" s="9"/>
      <c r="BM2749" s="9"/>
      <c r="BN2749" s="9"/>
      <c r="BO2749" s="9"/>
      <c r="BP2749" s="9"/>
      <c r="BQ2749" s="9"/>
      <c r="BT2749" s="9"/>
      <c r="BU2749" s="9"/>
      <c r="BX2749" s="9"/>
      <c r="BY2749" s="9"/>
      <c r="CB2749" s="9"/>
      <c r="CC2749" s="9"/>
      <c r="CF2749" s="9"/>
      <c r="CG2749" s="9"/>
      <c r="CJ2749" s="9"/>
      <c r="CK2749" s="9"/>
      <c r="CN2749" s="9"/>
      <c r="CO2749" s="9"/>
      <c r="CP2749" s="9"/>
      <c r="CQ2749" s="9"/>
      <c r="CR2749" s="9"/>
      <c r="CS2749" s="9"/>
      <c r="CT2749" s="9"/>
      <c r="CU2749" s="9"/>
      <c r="CV2749" s="9"/>
      <c r="CW2749" s="9"/>
      <c r="CX2749" s="9"/>
      <c r="CY2749" s="9"/>
      <c r="CZ2749" s="9"/>
      <c r="DA2749" s="9"/>
      <c r="DB2749" s="9"/>
      <c r="DC2749" s="9"/>
      <c r="DD2749" s="9"/>
      <c r="DE2749" s="9"/>
      <c r="DF2749" s="9"/>
      <c r="DG2749" s="9"/>
      <c r="DH2749" s="9"/>
      <c r="DI2749" s="9"/>
      <c r="DJ2749" s="9"/>
      <c r="DK2749" s="9"/>
      <c r="DL2749" s="9"/>
      <c r="DM2749" s="9"/>
      <c r="DN2749" s="9"/>
      <c r="DO2749" s="9"/>
      <c r="DP2749" s="9"/>
      <c r="DQ2749" s="9"/>
      <c r="DR2749" s="9"/>
      <c r="DS2749" s="9"/>
      <c r="DT2749" s="9"/>
      <c r="DU2749" s="9"/>
      <c r="DV2749" s="9"/>
      <c r="DW2749" s="9"/>
      <c r="DX2749" s="9"/>
      <c r="DY2749" s="9"/>
    </row>
    <row r="2750" spans="1:131" s="18" customFormat="1" ht="19.5" customHeight="1" x14ac:dyDescent="0.25">
      <c r="A2750" s="18">
        <v>1901</v>
      </c>
      <c r="B2750" s="17" t="s">
        <v>5468</v>
      </c>
      <c r="C2750" s="18" t="s">
        <v>6165</v>
      </c>
      <c r="D2750" s="19">
        <v>43139</v>
      </c>
      <c r="G2750" s="19"/>
      <c r="J2750" s="130"/>
      <c r="K2750" s="130"/>
      <c r="L2750" s="130"/>
      <c r="R2750" s="20"/>
      <c r="S2750" s="20"/>
      <c r="T2750" s="20"/>
      <c r="U2750" s="20"/>
      <c r="V2750" s="20"/>
      <c r="W2750" s="20"/>
      <c r="X2750" s="20"/>
      <c r="Y2750" s="20"/>
      <c r="Z2750" s="20"/>
      <c r="AA2750" s="20"/>
      <c r="AB2750" s="20"/>
      <c r="AC2750" s="20"/>
      <c r="AD2750" s="20"/>
      <c r="AE2750" s="20"/>
      <c r="AF2750" s="80"/>
      <c r="AG2750" s="46"/>
      <c r="AH2750" s="19"/>
      <c r="AI2750" s="19"/>
      <c r="AJ2750" s="20"/>
      <c r="AK2750" s="20"/>
      <c r="DZ2750" s="54"/>
      <c r="EA2750" s="55"/>
    </row>
    <row r="2751" spans="1:131" ht="19.5" customHeight="1" x14ac:dyDescent="0.25">
      <c r="A2751" s="9">
        <v>1902</v>
      </c>
      <c r="B2751" s="10" t="s">
        <v>5471</v>
      </c>
      <c r="C2751" s="9" t="s">
        <v>5472</v>
      </c>
      <c r="E2751" s="9" t="s">
        <v>3486</v>
      </c>
      <c r="F2751" s="9" t="s">
        <v>4480</v>
      </c>
      <c r="H2751" s="9" t="s">
        <v>202</v>
      </c>
      <c r="I2751" s="9" t="s">
        <v>25</v>
      </c>
      <c r="J2751" s="129">
        <v>42979</v>
      </c>
      <c r="K2751" s="129">
        <v>42902</v>
      </c>
      <c r="L2751" s="129">
        <v>43100</v>
      </c>
      <c r="M2751" s="9" t="s">
        <v>20</v>
      </c>
      <c r="O2751" s="9">
        <v>29</v>
      </c>
      <c r="Q2751" s="9" t="s">
        <v>61</v>
      </c>
      <c r="S2751" s="13">
        <v>4600000</v>
      </c>
      <c r="T2751" s="13">
        <v>4600000</v>
      </c>
      <c r="U2751" s="13">
        <v>1150000</v>
      </c>
      <c r="AF2751" s="51">
        <f t="shared" si="36"/>
        <v>0</v>
      </c>
      <c r="AL2751" s="9"/>
      <c r="AM2751" s="9"/>
      <c r="AN2751" s="9"/>
      <c r="AO2751" s="9"/>
      <c r="AP2751" s="9"/>
      <c r="AQ2751" s="9"/>
      <c r="AR2751" s="9"/>
      <c r="AS2751" s="9"/>
      <c r="AT2751" s="9"/>
      <c r="AU2751" s="9"/>
      <c r="AV2751" s="9"/>
      <c r="AW2751" s="9"/>
      <c r="AX2751" s="9"/>
      <c r="AY2751" s="9"/>
      <c r="AZ2751" s="9"/>
      <c r="BA2751" s="9"/>
      <c r="BB2751" s="9"/>
      <c r="BC2751" s="9"/>
      <c r="BD2751" s="9"/>
      <c r="BE2751" s="9"/>
      <c r="BF2751" s="9"/>
      <c r="BG2751" s="9"/>
      <c r="BH2751" s="9"/>
      <c r="BI2751" s="9"/>
      <c r="BJ2751" s="9"/>
      <c r="BK2751" s="9"/>
      <c r="BL2751" s="9"/>
      <c r="BM2751" s="9"/>
      <c r="BN2751" s="9"/>
      <c r="BO2751" s="9"/>
      <c r="BP2751" s="9"/>
      <c r="BQ2751" s="9"/>
      <c r="BT2751" s="9"/>
      <c r="BU2751" s="9"/>
      <c r="BX2751" s="9"/>
      <c r="BY2751" s="9"/>
      <c r="CB2751" s="9"/>
      <c r="CC2751" s="9"/>
      <c r="CF2751" s="9"/>
      <c r="CG2751" s="9"/>
      <c r="CJ2751" s="9"/>
      <c r="CK2751" s="9"/>
      <c r="CN2751" s="9"/>
      <c r="CO2751" s="9"/>
      <c r="CP2751" s="9"/>
      <c r="CQ2751" s="9"/>
      <c r="CR2751" s="9"/>
      <c r="CS2751" s="9"/>
      <c r="CT2751" s="9"/>
      <c r="CU2751" s="9"/>
      <c r="CV2751" s="9"/>
      <c r="CW2751" s="9"/>
      <c r="CX2751" s="9"/>
      <c r="CY2751" s="9"/>
      <c r="CZ2751" s="9"/>
      <c r="DA2751" s="9"/>
      <c r="DB2751" s="9"/>
      <c r="DC2751" s="9"/>
      <c r="DD2751" s="9"/>
      <c r="DE2751" s="9"/>
      <c r="DF2751" s="9"/>
      <c r="DG2751" s="9"/>
      <c r="DH2751" s="9"/>
      <c r="DI2751" s="9"/>
      <c r="DJ2751" s="9"/>
      <c r="DK2751" s="9"/>
      <c r="DL2751" s="9"/>
      <c r="DM2751" s="9"/>
      <c r="DN2751" s="9"/>
      <c r="DO2751" s="9"/>
      <c r="DP2751" s="9"/>
      <c r="DQ2751" s="9"/>
      <c r="DR2751" s="9"/>
      <c r="DS2751" s="9"/>
      <c r="DT2751" s="9"/>
      <c r="DU2751" s="9"/>
      <c r="DV2751" s="9"/>
      <c r="DW2751" s="9"/>
      <c r="DX2751" s="9"/>
      <c r="DY2751" s="9"/>
    </row>
    <row r="2752" spans="1:131" ht="19.5" customHeight="1" x14ac:dyDescent="0.25">
      <c r="A2752" s="9">
        <v>1903</v>
      </c>
      <c r="B2752" s="10" t="s">
        <v>5473</v>
      </c>
      <c r="C2752" s="9" t="s">
        <v>5474</v>
      </c>
      <c r="E2752" s="9" t="s">
        <v>5475</v>
      </c>
      <c r="F2752" s="9" t="s">
        <v>5476</v>
      </c>
      <c r="H2752" s="9" t="s">
        <v>202</v>
      </c>
      <c r="I2752" s="9" t="s">
        <v>25</v>
      </c>
      <c r="J2752" s="129">
        <v>42917</v>
      </c>
      <c r="K2752" s="129">
        <v>42860</v>
      </c>
      <c r="L2752" s="129">
        <v>43251</v>
      </c>
      <c r="O2752" s="9">
        <v>28</v>
      </c>
      <c r="Q2752" s="9" t="s">
        <v>54</v>
      </c>
      <c r="R2752" s="13">
        <v>26600000</v>
      </c>
      <c r="S2752" s="13">
        <v>25998840</v>
      </c>
      <c r="T2752" s="13">
        <v>25998840</v>
      </c>
      <c r="U2752" s="13">
        <v>6499710</v>
      </c>
      <c r="AF2752" s="51">
        <f t="shared" si="36"/>
        <v>0</v>
      </c>
      <c r="AG2752" s="45">
        <v>19950000</v>
      </c>
      <c r="AH2752" s="11">
        <v>42860</v>
      </c>
      <c r="AI2752" s="11">
        <v>43251</v>
      </c>
      <c r="AJ2752" s="13">
        <v>26136299</v>
      </c>
      <c r="AK2752" s="13">
        <v>6499710</v>
      </c>
      <c r="AL2752" s="9"/>
      <c r="AM2752" s="9"/>
      <c r="AN2752" s="9"/>
      <c r="AO2752" s="9"/>
      <c r="AP2752" s="9"/>
      <c r="AQ2752" s="9"/>
      <c r="AR2752" s="9"/>
      <c r="AS2752" s="9"/>
      <c r="AT2752" s="9"/>
      <c r="AU2752" s="9"/>
      <c r="AV2752" s="9"/>
      <c r="AW2752" s="9"/>
      <c r="AX2752" s="9"/>
      <c r="AY2752" s="9"/>
      <c r="AZ2752" s="9"/>
      <c r="BA2752" s="9"/>
      <c r="BB2752" s="9"/>
      <c r="BC2752" s="9"/>
      <c r="BD2752" s="9"/>
      <c r="BE2752" s="9"/>
      <c r="BF2752" s="9"/>
      <c r="BG2752" s="9"/>
      <c r="BH2752" s="9"/>
      <c r="BI2752" s="9"/>
      <c r="BJ2752" s="9"/>
      <c r="BK2752" s="9"/>
      <c r="BL2752" s="9"/>
      <c r="BM2752" s="9"/>
      <c r="BN2752" s="9"/>
      <c r="BO2752" s="9"/>
      <c r="BP2752" s="9"/>
      <c r="BQ2752" s="9"/>
      <c r="BT2752" s="9"/>
      <c r="BU2752" s="9"/>
      <c r="BX2752" s="9"/>
      <c r="BY2752" s="9"/>
      <c r="CB2752" s="9"/>
      <c r="CC2752" s="9"/>
      <c r="CF2752" s="9"/>
      <c r="CG2752" s="9"/>
      <c r="CJ2752" s="9"/>
      <c r="CK2752" s="9"/>
      <c r="CN2752" s="9"/>
      <c r="CO2752" s="9"/>
      <c r="CP2752" s="9"/>
      <c r="CQ2752" s="9"/>
      <c r="CR2752" s="9"/>
      <c r="CS2752" s="9"/>
      <c r="CT2752" s="9"/>
      <c r="CU2752" s="9"/>
      <c r="CV2752" s="9"/>
      <c r="CW2752" s="9"/>
      <c r="CX2752" s="9"/>
      <c r="CY2752" s="9"/>
      <c r="CZ2752" s="9"/>
      <c r="DA2752" s="9"/>
      <c r="DB2752" s="9"/>
      <c r="DC2752" s="9"/>
      <c r="DD2752" s="9"/>
      <c r="DE2752" s="9"/>
      <c r="DF2752" s="9"/>
      <c r="DG2752" s="9"/>
      <c r="DH2752" s="9"/>
      <c r="DI2752" s="9"/>
      <c r="DJ2752" s="9"/>
      <c r="DK2752" s="9"/>
      <c r="DL2752" s="9"/>
      <c r="DM2752" s="9"/>
      <c r="DN2752" s="9"/>
      <c r="DO2752" s="9"/>
      <c r="DP2752" s="9"/>
      <c r="DQ2752" s="9"/>
      <c r="DR2752" s="9"/>
      <c r="DS2752" s="9"/>
      <c r="DT2752" s="9"/>
      <c r="DU2752" s="9"/>
      <c r="DV2752" s="9"/>
      <c r="DW2752" s="9"/>
      <c r="DX2752" s="9"/>
      <c r="DY2752" s="9"/>
    </row>
    <row r="2753" spans="1:131" s="18" customFormat="1" ht="19.5" customHeight="1" x14ac:dyDescent="0.25">
      <c r="A2753" s="18">
        <v>1903</v>
      </c>
      <c r="B2753" s="17" t="s">
        <v>5473</v>
      </c>
      <c r="C2753" s="18" t="s">
        <v>7061</v>
      </c>
      <c r="D2753" s="19">
        <v>43479</v>
      </c>
      <c r="G2753" s="19"/>
      <c r="J2753" s="130"/>
      <c r="K2753" s="130"/>
      <c r="L2753" s="130"/>
      <c r="R2753" s="20"/>
      <c r="S2753" s="20"/>
      <c r="T2753" s="20"/>
      <c r="U2753" s="20"/>
      <c r="V2753" s="20"/>
      <c r="W2753" s="20"/>
      <c r="X2753" s="20"/>
      <c r="Y2753" s="20"/>
      <c r="Z2753" s="20"/>
      <c r="AA2753" s="20"/>
      <c r="AB2753" s="20"/>
      <c r="AC2753" s="20"/>
      <c r="AD2753" s="20"/>
      <c r="AE2753" s="20"/>
      <c r="AF2753" s="80"/>
      <c r="AG2753" s="46"/>
      <c r="AH2753" s="19"/>
      <c r="AI2753" s="19"/>
      <c r="AJ2753" s="20"/>
      <c r="AK2753" s="20"/>
      <c r="DZ2753" s="56"/>
      <c r="EA2753" s="57"/>
    </row>
    <row r="2754" spans="1:131" ht="19.5" customHeight="1" x14ac:dyDescent="0.25">
      <c r="A2754" s="9">
        <v>1904</v>
      </c>
      <c r="B2754" s="10" t="s">
        <v>5477</v>
      </c>
      <c r="C2754" s="9" t="s">
        <v>5478</v>
      </c>
      <c r="E2754" s="9" t="s">
        <v>3496</v>
      </c>
      <c r="F2754" s="9" t="s">
        <v>4197</v>
      </c>
      <c r="H2754" s="9" t="s">
        <v>202</v>
      </c>
      <c r="I2754" s="9" t="s">
        <v>78</v>
      </c>
      <c r="J2754" s="129">
        <v>42885</v>
      </c>
      <c r="K2754" s="129">
        <v>42853</v>
      </c>
      <c r="L2754" s="129">
        <v>43131</v>
      </c>
      <c r="O2754" s="9">
        <v>30</v>
      </c>
      <c r="Q2754" s="9" t="s">
        <v>54</v>
      </c>
      <c r="R2754" s="13">
        <v>10000000</v>
      </c>
      <c r="S2754" s="13">
        <v>9920000</v>
      </c>
      <c r="T2754" s="13">
        <v>9920000</v>
      </c>
      <c r="U2754" s="13">
        <v>2480000</v>
      </c>
      <c r="AF2754" s="51">
        <f t="shared" si="36"/>
        <v>0</v>
      </c>
      <c r="AG2754" s="45">
        <v>7500000</v>
      </c>
      <c r="AH2754" s="11">
        <v>42853</v>
      </c>
      <c r="AI2754" s="11">
        <v>42766</v>
      </c>
      <c r="AJ2754" s="13">
        <v>9920000</v>
      </c>
      <c r="AK2754" s="13">
        <v>2480000</v>
      </c>
      <c r="AL2754" s="9"/>
      <c r="AM2754" s="9"/>
      <c r="AN2754" s="9"/>
      <c r="AO2754" s="9"/>
      <c r="AP2754" s="9"/>
      <c r="AQ2754" s="9"/>
      <c r="AR2754" s="9"/>
      <c r="AS2754" s="9"/>
      <c r="AT2754" s="9"/>
      <c r="AU2754" s="9"/>
      <c r="AV2754" s="9"/>
      <c r="AW2754" s="9"/>
      <c r="AX2754" s="9"/>
      <c r="AY2754" s="9"/>
      <c r="AZ2754" s="9"/>
      <c r="BA2754" s="9"/>
      <c r="BB2754" s="9"/>
      <c r="BC2754" s="9"/>
      <c r="BD2754" s="9"/>
      <c r="BE2754" s="9"/>
      <c r="BF2754" s="9"/>
      <c r="BG2754" s="9"/>
      <c r="BH2754" s="9"/>
      <c r="BI2754" s="9"/>
      <c r="BJ2754" s="9"/>
      <c r="BK2754" s="9"/>
      <c r="BL2754" s="9"/>
      <c r="BM2754" s="9"/>
      <c r="BN2754" s="9"/>
      <c r="BO2754" s="9"/>
      <c r="BP2754" s="9"/>
      <c r="BQ2754" s="9"/>
      <c r="BT2754" s="9"/>
      <c r="BU2754" s="9"/>
      <c r="BX2754" s="9"/>
      <c r="BY2754" s="9"/>
      <c r="CB2754" s="9"/>
      <c r="CC2754" s="9"/>
      <c r="CF2754" s="9"/>
      <c r="CG2754" s="9"/>
      <c r="CJ2754" s="9"/>
      <c r="CK2754" s="9"/>
      <c r="CN2754" s="9"/>
      <c r="CO2754" s="9"/>
      <c r="CP2754" s="9"/>
      <c r="CQ2754" s="9"/>
      <c r="CR2754" s="9"/>
      <c r="CS2754" s="9"/>
      <c r="CT2754" s="9"/>
      <c r="CU2754" s="9"/>
      <c r="CV2754" s="9"/>
      <c r="CW2754" s="9"/>
      <c r="CX2754" s="9"/>
      <c r="CY2754" s="9"/>
      <c r="CZ2754" s="9"/>
      <c r="DA2754" s="9"/>
      <c r="DB2754" s="9"/>
      <c r="DC2754" s="9"/>
      <c r="DD2754" s="9"/>
      <c r="DE2754" s="9"/>
      <c r="DF2754" s="9"/>
      <c r="DG2754" s="9"/>
      <c r="DH2754" s="9"/>
      <c r="DI2754" s="9"/>
      <c r="DJ2754" s="9"/>
      <c r="DK2754" s="9"/>
      <c r="DL2754" s="9"/>
      <c r="DM2754" s="9"/>
      <c r="DN2754" s="9"/>
      <c r="DO2754" s="9"/>
      <c r="DP2754" s="9"/>
      <c r="DQ2754" s="9"/>
      <c r="DR2754" s="9"/>
      <c r="DS2754" s="9"/>
      <c r="DT2754" s="9"/>
      <c r="DU2754" s="9"/>
      <c r="DV2754" s="9"/>
      <c r="DW2754" s="9"/>
      <c r="DX2754" s="9"/>
      <c r="DY2754" s="9"/>
    </row>
    <row r="2755" spans="1:131" ht="19.5" customHeight="1" x14ac:dyDescent="0.25">
      <c r="A2755" s="9">
        <v>1905</v>
      </c>
      <c r="B2755" s="10" t="s">
        <v>5479</v>
      </c>
      <c r="C2755" s="9" t="s">
        <v>5480</v>
      </c>
      <c r="E2755" s="9" t="s">
        <v>915</v>
      </c>
      <c r="F2755" s="9" t="s">
        <v>4523</v>
      </c>
      <c r="H2755" s="9" t="s">
        <v>202</v>
      </c>
      <c r="I2755" s="9" t="s">
        <v>78</v>
      </c>
      <c r="J2755" s="129">
        <v>42865</v>
      </c>
      <c r="K2755" s="129">
        <v>42723</v>
      </c>
      <c r="L2755" s="129">
        <v>43100</v>
      </c>
      <c r="O2755" s="9">
        <v>27</v>
      </c>
      <c r="Q2755" s="9" t="s">
        <v>54</v>
      </c>
      <c r="R2755" s="13">
        <v>93250000</v>
      </c>
      <c r="S2755" s="13">
        <v>93250000</v>
      </c>
      <c r="T2755" s="13">
        <v>93250000</v>
      </c>
      <c r="U2755" s="13">
        <v>23312500</v>
      </c>
      <c r="AF2755" s="51">
        <f t="shared" si="36"/>
        <v>0</v>
      </c>
      <c r="AG2755" s="45">
        <v>57600000</v>
      </c>
      <c r="AH2755" s="11">
        <v>42736</v>
      </c>
      <c r="AI2755" s="11">
        <v>43008</v>
      </c>
      <c r="AJ2755" s="13">
        <v>42069265</v>
      </c>
      <c r="AK2755" s="13">
        <v>10517316</v>
      </c>
      <c r="AL2755" s="11">
        <v>43009</v>
      </c>
      <c r="AM2755" s="11">
        <v>43190</v>
      </c>
      <c r="AN2755" s="13">
        <v>24815390</v>
      </c>
      <c r="AO2755" s="13">
        <v>6203848</v>
      </c>
      <c r="AP2755" s="11">
        <v>43191</v>
      </c>
      <c r="AQ2755" s="11">
        <v>43281</v>
      </c>
      <c r="AR2755" s="13">
        <v>21710540</v>
      </c>
      <c r="AS2755" s="13">
        <v>5427635</v>
      </c>
      <c r="AT2755" s="11">
        <v>43282</v>
      </c>
      <c r="AU2755" s="11">
        <v>43312</v>
      </c>
      <c r="AV2755" s="13">
        <v>2345595</v>
      </c>
      <c r="AW2755" s="13">
        <v>586399</v>
      </c>
      <c r="AX2755" s="9"/>
      <c r="AY2755" s="9"/>
      <c r="AZ2755" s="9"/>
      <c r="BA2755" s="9"/>
      <c r="BB2755" s="9"/>
      <c r="BC2755" s="9"/>
      <c r="BD2755" s="9"/>
      <c r="BE2755" s="9"/>
      <c r="BF2755" s="9"/>
      <c r="BG2755" s="9"/>
      <c r="BH2755" s="9"/>
      <c r="BI2755" s="9"/>
      <c r="BJ2755" s="9"/>
      <c r="BK2755" s="9"/>
      <c r="BL2755" s="9"/>
      <c r="BM2755" s="9"/>
      <c r="BN2755" s="9"/>
      <c r="BO2755" s="9"/>
      <c r="BP2755" s="9"/>
      <c r="BQ2755" s="9"/>
      <c r="BT2755" s="9"/>
      <c r="BU2755" s="9"/>
      <c r="BX2755" s="9"/>
      <c r="BY2755" s="9"/>
      <c r="CB2755" s="9"/>
      <c r="CC2755" s="9"/>
      <c r="CF2755" s="9"/>
      <c r="CG2755" s="9"/>
      <c r="CJ2755" s="9"/>
      <c r="CK2755" s="9"/>
      <c r="CN2755" s="9"/>
      <c r="CO2755" s="9"/>
      <c r="CP2755" s="9"/>
      <c r="CQ2755" s="9"/>
      <c r="CR2755" s="9"/>
      <c r="CS2755" s="9"/>
      <c r="CT2755" s="9"/>
      <c r="CU2755" s="9"/>
      <c r="CV2755" s="9"/>
      <c r="CW2755" s="9"/>
      <c r="CX2755" s="9"/>
      <c r="CY2755" s="9"/>
      <c r="CZ2755" s="9"/>
      <c r="DA2755" s="9"/>
      <c r="DB2755" s="9"/>
      <c r="DC2755" s="9"/>
      <c r="DD2755" s="9"/>
      <c r="DE2755" s="9"/>
      <c r="DF2755" s="9"/>
      <c r="DG2755" s="9"/>
      <c r="DH2755" s="9"/>
      <c r="DI2755" s="9"/>
      <c r="DJ2755" s="9"/>
      <c r="DK2755" s="9"/>
      <c r="DL2755" s="9"/>
      <c r="DM2755" s="9"/>
      <c r="DN2755" s="9"/>
      <c r="DO2755" s="9"/>
      <c r="DP2755" s="9"/>
      <c r="DQ2755" s="9"/>
      <c r="DR2755" s="9"/>
      <c r="DS2755" s="9"/>
      <c r="DT2755" s="9"/>
      <c r="DU2755" s="9"/>
      <c r="DV2755" s="9"/>
      <c r="DW2755" s="9"/>
      <c r="DX2755" s="9"/>
      <c r="DY2755" s="9"/>
    </row>
    <row r="2756" spans="1:131" s="18" customFormat="1" ht="19.5" customHeight="1" x14ac:dyDescent="0.25">
      <c r="A2756" s="18">
        <v>1905</v>
      </c>
      <c r="B2756" s="17" t="s">
        <v>5479</v>
      </c>
      <c r="C2756" s="18" t="s">
        <v>5480</v>
      </c>
      <c r="D2756" s="19">
        <v>43138</v>
      </c>
      <c r="G2756" s="19"/>
      <c r="J2756" s="130"/>
      <c r="K2756" s="130"/>
      <c r="L2756" s="130">
        <v>43281</v>
      </c>
      <c r="R2756" s="20"/>
      <c r="S2756" s="20"/>
      <c r="T2756" s="20"/>
      <c r="U2756" s="20"/>
      <c r="V2756" s="20"/>
      <c r="W2756" s="20"/>
      <c r="X2756" s="20"/>
      <c r="Y2756" s="20"/>
      <c r="Z2756" s="20"/>
      <c r="AA2756" s="20"/>
      <c r="AB2756" s="20"/>
      <c r="AC2756" s="20"/>
      <c r="AD2756" s="20"/>
      <c r="AE2756" s="20"/>
      <c r="AF2756" s="80"/>
      <c r="AG2756" s="46"/>
      <c r="AH2756" s="19"/>
      <c r="AI2756" s="19"/>
      <c r="AJ2756" s="20"/>
      <c r="AK2756" s="20"/>
      <c r="DZ2756" s="54"/>
      <c r="EA2756" s="55"/>
    </row>
    <row r="2757" spans="1:131" s="18" customFormat="1" ht="19.5" customHeight="1" x14ac:dyDescent="0.25">
      <c r="A2757" s="18">
        <v>1905</v>
      </c>
      <c r="B2757" s="17" t="s">
        <v>5479</v>
      </c>
      <c r="C2757" s="18" t="s">
        <v>5480</v>
      </c>
      <c r="D2757" s="19">
        <v>43284</v>
      </c>
      <c r="G2757" s="19"/>
      <c r="J2757" s="130"/>
      <c r="K2757" s="130"/>
      <c r="L2757" s="130">
        <v>43373</v>
      </c>
      <c r="R2757" s="20"/>
      <c r="S2757" s="20"/>
      <c r="T2757" s="20"/>
      <c r="U2757" s="20"/>
      <c r="V2757" s="20"/>
      <c r="W2757" s="20"/>
      <c r="X2757" s="20"/>
      <c r="Y2757" s="20"/>
      <c r="Z2757" s="20"/>
      <c r="AA2757" s="20"/>
      <c r="AB2757" s="20"/>
      <c r="AC2757" s="20"/>
      <c r="AD2757" s="20"/>
      <c r="AE2757" s="20"/>
      <c r="AF2757" s="80"/>
      <c r="AG2757" s="46"/>
      <c r="AH2757" s="19"/>
      <c r="AI2757" s="19"/>
      <c r="AJ2757" s="20"/>
      <c r="AK2757" s="20"/>
      <c r="DZ2757" s="54"/>
      <c r="EA2757" s="55"/>
    </row>
    <row r="2758" spans="1:131" ht="19.5" customHeight="1" x14ac:dyDescent="0.25">
      <c r="A2758" s="9">
        <v>1906</v>
      </c>
      <c r="B2758" s="10" t="s">
        <v>5481</v>
      </c>
      <c r="C2758" s="9" t="s">
        <v>5482</v>
      </c>
      <c r="E2758" s="9" t="s">
        <v>4032</v>
      </c>
      <c r="F2758" s="9" t="s">
        <v>215</v>
      </c>
      <c r="H2758" s="9" t="s">
        <v>202</v>
      </c>
      <c r="I2758" s="9" t="s">
        <v>5483</v>
      </c>
      <c r="J2758" s="129">
        <v>42944</v>
      </c>
      <c r="K2758" s="129">
        <v>42941</v>
      </c>
      <c r="L2758" s="129">
        <v>43039</v>
      </c>
      <c r="O2758" s="9">
        <v>31</v>
      </c>
      <c r="Q2758" s="9" t="s">
        <v>54</v>
      </c>
      <c r="R2758" s="13">
        <v>4000000</v>
      </c>
      <c r="S2758" s="13">
        <v>4000000</v>
      </c>
      <c r="T2758" s="13">
        <v>4000000</v>
      </c>
      <c r="U2758" s="13">
        <v>1000000</v>
      </c>
      <c r="AF2758" s="51">
        <f t="shared" si="36"/>
        <v>0</v>
      </c>
      <c r="AH2758" s="11">
        <v>42941</v>
      </c>
      <c r="AI2758" s="11">
        <v>43038</v>
      </c>
      <c r="AJ2758" s="13">
        <v>3634491</v>
      </c>
      <c r="AK2758" s="13">
        <v>908623</v>
      </c>
      <c r="AL2758" s="9"/>
      <c r="AM2758" s="9"/>
      <c r="AN2758" s="9"/>
      <c r="AO2758" s="9"/>
      <c r="AP2758" s="9"/>
      <c r="AQ2758" s="9"/>
      <c r="AR2758" s="9"/>
      <c r="AS2758" s="9"/>
      <c r="AT2758" s="9"/>
      <c r="AU2758" s="9"/>
      <c r="AV2758" s="9"/>
      <c r="AW2758" s="9"/>
      <c r="AX2758" s="9"/>
      <c r="AY2758" s="9"/>
      <c r="AZ2758" s="9"/>
      <c r="BA2758" s="9"/>
      <c r="BB2758" s="9"/>
      <c r="BC2758" s="9"/>
      <c r="BD2758" s="9"/>
      <c r="BE2758" s="9"/>
      <c r="BF2758" s="9"/>
      <c r="BG2758" s="9"/>
      <c r="BH2758" s="9"/>
      <c r="BI2758" s="9"/>
      <c r="BJ2758" s="9"/>
      <c r="BK2758" s="9"/>
      <c r="BL2758" s="9"/>
      <c r="BM2758" s="9"/>
      <c r="BN2758" s="9"/>
      <c r="BO2758" s="9"/>
      <c r="BP2758" s="9"/>
      <c r="BQ2758" s="9"/>
      <c r="BT2758" s="9"/>
      <c r="BU2758" s="9"/>
      <c r="BX2758" s="9"/>
      <c r="BY2758" s="9"/>
      <c r="CB2758" s="9"/>
      <c r="CC2758" s="9"/>
      <c r="CF2758" s="9"/>
      <c r="CG2758" s="9"/>
      <c r="CJ2758" s="9"/>
      <c r="CK2758" s="9"/>
      <c r="CN2758" s="9"/>
      <c r="CO2758" s="9"/>
      <c r="CP2758" s="9"/>
      <c r="CQ2758" s="9"/>
      <c r="CR2758" s="9"/>
      <c r="CS2758" s="9"/>
      <c r="CT2758" s="9"/>
      <c r="CU2758" s="9"/>
      <c r="CV2758" s="9"/>
      <c r="CW2758" s="9"/>
      <c r="CX2758" s="9"/>
      <c r="CY2758" s="9"/>
      <c r="CZ2758" s="9"/>
      <c r="DA2758" s="9"/>
      <c r="DB2758" s="9"/>
      <c r="DC2758" s="9"/>
      <c r="DD2758" s="9"/>
      <c r="DE2758" s="9"/>
      <c r="DF2758" s="9"/>
      <c r="DG2758" s="9"/>
      <c r="DH2758" s="9"/>
      <c r="DI2758" s="9"/>
      <c r="DJ2758" s="9"/>
      <c r="DK2758" s="9"/>
      <c r="DL2758" s="9"/>
      <c r="DM2758" s="9"/>
      <c r="DN2758" s="9"/>
      <c r="DO2758" s="9"/>
      <c r="DP2758" s="9"/>
      <c r="DQ2758" s="9"/>
      <c r="DR2758" s="9"/>
      <c r="DS2758" s="9"/>
      <c r="DT2758" s="9"/>
      <c r="DU2758" s="9"/>
      <c r="DV2758" s="9"/>
      <c r="DW2758" s="9"/>
      <c r="DX2758" s="9"/>
      <c r="DY2758" s="9"/>
    </row>
    <row r="2759" spans="1:131" ht="19.5" customHeight="1" x14ac:dyDescent="0.25">
      <c r="A2759" s="9">
        <v>1907</v>
      </c>
      <c r="B2759" s="10" t="s">
        <v>5484</v>
      </c>
      <c r="C2759" s="9" t="s">
        <v>5485</v>
      </c>
      <c r="E2759" s="9" t="s">
        <v>2437</v>
      </c>
      <c r="F2759" s="9" t="s">
        <v>5486</v>
      </c>
      <c r="H2759" s="9" t="s">
        <v>202</v>
      </c>
      <c r="I2759" s="9" t="s">
        <v>78</v>
      </c>
      <c r="J2759" s="129">
        <v>42917</v>
      </c>
      <c r="K2759" s="129">
        <v>42856</v>
      </c>
      <c r="L2759" s="129">
        <v>43159</v>
      </c>
      <c r="O2759" s="9">
        <v>26</v>
      </c>
      <c r="Q2759" s="9" t="s">
        <v>61</v>
      </c>
      <c r="S2759" s="13">
        <v>24719640</v>
      </c>
      <c r="T2759" s="13">
        <v>24719640</v>
      </c>
      <c r="U2759" s="13">
        <v>6179910</v>
      </c>
      <c r="AF2759" s="51">
        <f t="shared" si="36"/>
        <v>0</v>
      </c>
      <c r="AH2759" s="11">
        <v>42856</v>
      </c>
      <c r="AI2759" s="11">
        <v>42916</v>
      </c>
      <c r="AJ2759" s="13">
        <v>3147327</v>
      </c>
      <c r="AK2759" s="13">
        <v>786832</v>
      </c>
      <c r="AL2759" s="11">
        <v>42917</v>
      </c>
      <c r="AM2759" s="11">
        <v>43008</v>
      </c>
      <c r="AN2759" s="13">
        <v>5622733</v>
      </c>
      <c r="AO2759" s="13">
        <v>1405683</v>
      </c>
      <c r="AP2759" s="11">
        <v>43009</v>
      </c>
      <c r="AQ2759" s="11">
        <v>43100</v>
      </c>
      <c r="AR2759" s="13">
        <v>4479023</v>
      </c>
      <c r="AS2759" s="13">
        <v>1119756</v>
      </c>
      <c r="AT2759" s="11">
        <v>43101</v>
      </c>
      <c r="AU2759" s="11">
        <v>43159</v>
      </c>
      <c r="AV2759" s="12">
        <v>10385705</v>
      </c>
      <c r="AW2759" s="12">
        <v>2596426</v>
      </c>
      <c r="AX2759" s="9"/>
      <c r="AY2759" s="9"/>
      <c r="AZ2759" s="9"/>
      <c r="BA2759" s="9"/>
      <c r="BB2759" s="9"/>
      <c r="BC2759" s="9"/>
      <c r="BD2759" s="9"/>
      <c r="BE2759" s="9"/>
      <c r="BF2759" s="9"/>
      <c r="BG2759" s="9"/>
      <c r="BH2759" s="9"/>
      <c r="BI2759" s="9"/>
      <c r="BJ2759" s="9"/>
      <c r="BK2759" s="9"/>
      <c r="BL2759" s="9"/>
      <c r="BM2759" s="9"/>
      <c r="BN2759" s="9"/>
      <c r="BO2759" s="9"/>
      <c r="BP2759" s="9"/>
      <c r="BQ2759" s="9"/>
      <c r="BT2759" s="9"/>
      <c r="BU2759" s="9"/>
      <c r="BX2759" s="9"/>
      <c r="BY2759" s="9"/>
      <c r="CB2759" s="9"/>
      <c r="CC2759" s="9"/>
      <c r="CF2759" s="9"/>
      <c r="CG2759" s="9"/>
      <c r="CJ2759" s="9"/>
      <c r="CK2759" s="9"/>
      <c r="CN2759" s="9"/>
      <c r="CO2759" s="9"/>
      <c r="CP2759" s="9"/>
      <c r="CQ2759" s="9"/>
      <c r="CR2759" s="9"/>
      <c r="CS2759" s="9"/>
      <c r="CT2759" s="9"/>
      <c r="CU2759" s="9"/>
      <c r="CV2759" s="9"/>
      <c r="CW2759" s="9"/>
      <c r="CX2759" s="9"/>
      <c r="CY2759" s="9"/>
      <c r="CZ2759" s="9"/>
      <c r="DA2759" s="9"/>
      <c r="DB2759" s="9"/>
      <c r="DC2759" s="9"/>
      <c r="DD2759" s="9"/>
      <c r="DE2759" s="9"/>
      <c r="DF2759" s="9"/>
      <c r="DG2759" s="9"/>
      <c r="DH2759" s="9"/>
      <c r="DI2759" s="9"/>
      <c r="DJ2759" s="9"/>
      <c r="DK2759" s="9"/>
      <c r="DL2759" s="9"/>
      <c r="DM2759" s="9"/>
      <c r="DN2759" s="9"/>
      <c r="DO2759" s="9"/>
      <c r="DP2759" s="9"/>
      <c r="DQ2759" s="9"/>
      <c r="DR2759" s="9"/>
      <c r="DS2759" s="9"/>
      <c r="DT2759" s="9"/>
      <c r="DU2759" s="9"/>
      <c r="DV2759" s="9"/>
      <c r="DW2759" s="9"/>
      <c r="DX2759" s="9"/>
      <c r="DY2759" s="9"/>
    </row>
    <row r="2760" spans="1:131" ht="19.5" customHeight="1" x14ac:dyDescent="0.25">
      <c r="A2760" s="9">
        <v>1908</v>
      </c>
      <c r="B2760" s="10" t="s">
        <v>5487</v>
      </c>
      <c r="C2760" s="9" t="s">
        <v>5488</v>
      </c>
      <c r="E2760" s="9" t="s">
        <v>4902</v>
      </c>
      <c r="F2760" s="9" t="s">
        <v>4071</v>
      </c>
      <c r="H2760" s="9" t="s">
        <v>906</v>
      </c>
      <c r="I2760" s="9" t="s">
        <v>78</v>
      </c>
      <c r="O2760" s="9">
        <v>27</v>
      </c>
      <c r="AF2760" s="51">
        <f t="shared" si="36"/>
        <v>0</v>
      </c>
      <c r="AL2760" s="9"/>
      <c r="AM2760" s="9"/>
      <c r="AN2760" s="9"/>
      <c r="AO2760" s="9"/>
      <c r="AP2760" s="9"/>
      <c r="AQ2760" s="9"/>
      <c r="AR2760" s="9"/>
      <c r="AS2760" s="9"/>
      <c r="AT2760" s="9"/>
      <c r="AU2760" s="9"/>
      <c r="AV2760" s="9"/>
      <c r="AW2760" s="9"/>
      <c r="AX2760" s="9"/>
      <c r="AY2760" s="9"/>
      <c r="AZ2760" s="9"/>
      <c r="BA2760" s="9"/>
      <c r="BB2760" s="9"/>
      <c r="BC2760" s="9"/>
      <c r="BD2760" s="9"/>
      <c r="BE2760" s="9"/>
      <c r="BF2760" s="9"/>
      <c r="BG2760" s="9"/>
      <c r="BH2760" s="9"/>
      <c r="BI2760" s="9"/>
      <c r="BJ2760" s="9"/>
      <c r="BK2760" s="9"/>
      <c r="BL2760" s="9"/>
      <c r="BM2760" s="9"/>
      <c r="BN2760" s="9"/>
      <c r="BO2760" s="9"/>
      <c r="BP2760" s="9"/>
      <c r="BQ2760" s="9"/>
      <c r="BT2760" s="9"/>
      <c r="BU2760" s="9"/>
      <c r="BX2760" s="9"/>
      <c r="BY2760" s="9"/>
      <c r="CB2760" s="9"/>
      <c r="CC2760" s="9"/>
      <c r="CF2760" s="9"/>
      <c r="CG2760" s="9"/>
      <c r="CJ2760" s="9"/>
      <c r="CK2760" s="9"/>
      <c r="CN2760" s="9"/>
      <c r="CO2760" s="9"/>
      <c r="CP2760" s="9"/>
      <c r="CQ2760" s="9"/>
      <c r="CR2760" s="9"/>
      <c r="CS2760" s="9"/>
      <c r="CT2760" s="9"/>
      <c r="CU2760" s="9"/>
      <c r="CV2760" s="9"/>
      <c r="CW2760" s="9"/>
      <c r="CX2760" s="9"/>
      <c r="CY2760" s="9"/>
      <c r="CZ2760" s="9"/>
      <c r="DA2760" s="9"/>
      <c r="DB2760" s="9"/>
      <c r="DC2760" s="9"/>
      <c r="DD2760" s="9"/>
      <c r="DE2760" s="9"/>
      <c r="DF2760" s="9"/>
      <c r="DG2760" s="9"/>
      <c r="DH2760" s="9"/>
      <c r="DI2760" s="9"/>
      <c r="DJ2760" s="9"/>
      <c r="DK2760" s="9"/>
      <c r="DL2760" s="9"/>
      <c r="DM2760" s="9"/>
      <c r="DN2760" s="9"/>
      <c r="DO2760" s="9"/>
      <c r="DP2760" s="9"/>
      <c r="DQ2760" s="9"/>
      <c r="DR2760" s="9"/>
      <c r="DS2760" s="9"/>
      <c r="DT2760" s="9"/>
      <c r="DU2760" s="9"/>
      <c r="DV2760" s="9"/>
      <c r="DW2760" s="9"/>
      <c r="DX2760" s="9"/>
      <c r="DY2760" s="9"/>
    </row>
    <row r="2761" spans="1:131" ht="19.5" customHeight="1" x14ac:dyDescent="0.25">
      <c r="A2761" s="9">
        <v>1909</v>
      </c>
      <c r="B2761" s="10" t="s">
        <v>5489</v>
      </c>
      <c r="C2761" s="9" t="s">
        <v>5490</v>
      </c>
      <c r="E2761" s="9" t="s">
        <v>1369</v>
      </c>
      <c r="F2761" s="9" t="s">
        <v>6120</v>
      </c>
      <c r="H2761" s="9" t="s">
        <v>202</v>
      </c>
      <c r="I2761" s="9" t="s">
        <v>35</v>
      </c>
      <c r="J2761" s="129">
        <v>42917</v>
      </c>
      <c r="K2761" s="129">
        <v>42885</v>
      </c>
      <c r="L2761" s="129">
        <v>42977</v>
      </c>
      <c r="O2761" s="9">
        <v>18</v>
      </c>
      <c r="Q2761" s="9" t="s">
        <v>61</v>
      </c>
      <c r="S2761" s="13">
        <v>36300000</v>
      </c>
      <c r="T2761" s="13">
        <v>36300000</v>
      </c>
      <c r="U2761" s="13">
        <v>9075000</v>
      </c>
      <c r="AF2761" s="51">
        <f t="shared" si="36"/>
        <v>0</v>
      </c>
      <c r="AH2761" s="11">
        <v>42885</v>
      </c>
      <c r="AI2761" s="11">
        <v>42977</v>
      </c>
      <c r="AJ2761" s="13">
        <v>28686365</v>
      </c>
      <c r="AK2761" s="13">
        <v>7171591</v>
      </c>
      <c r="AL2761" s="9"/>
      <c r="AM2761" s="9"/>
      <c r="AN2761" s="9"/>
      <c r="AO2761" s="9"/>
      <c r="AP2761" s="9"/>
      <c r="AQ2761" s="9"/>
      <c r="AR2761" s="9"/>
      <c r="AS2761" s="9"/>
      <c r="AT2761" s="9"/>
      <c r="AU2761" s="9"/>
      <c r="AV2761" s="9"/>
      <c r="AW2761" s="9"/>
      <c r="AX2761" s="9"/>
      <c r="AY2761" s="9"/>
      <c r="AZ2761" s="9"/>
      <c r="BA2761" s="9"/>
      <c r="BB2761" s="9"/>
      <c r="BC2761" s="9"/>
      <c r="BD2761" s="9"/>
      <c r="BE2761" s="9"/>
      <c r="BF2761" s="9"/>
      <c r="BG2761" s="9"/>
      <c r="BH2761" s="9"/>
      <c r="BI2761" s="9"/>
      <c r="BJ2761" s="9"/>
      <c r="BK2761" s="9"/>
      <c r="BL2761" s="9"/>
      <c r="BM2761" s="9"/>
      <c r="BN2761" s="9"/>
      <c r="BO2761" s="9"/>
      <c r="BP2761" s="9"/>
      <c r="BQ2761" s="9"/>
      <c r="BT2761" s="9"/>
      <c r="BU2761" s="9"/>
      <c r="BX2761" s="9"/>
      <c r="BY2761" s="9"/>
      <c r="CB2761" s="9"/>
      <c r="CC2761" s="9"/>
      <c r="CF2761" s="9"/>
      <c r="CG2761" s="9"/>
      <c r="CJ2761" s="9"/>
      <c r="CK2761" s="9"/>
      <c r="CN2761" s="9"/>
      <c r="CO2761" s="9"/>
      <c r="CP2761" s="9"/>
      <c r="CQ2761" s="9"/>
      <c r="CR2761" s="9"/>
      <c r="CS2761" s="9"/>
      <c r="CT2761" s="9"/>
      <c r="CU2761" s="9"/>
      <c r="CV2761" s="9"/>
      <c r="CW2761" s="9"/>
      <c r="CX2761" s="9"/>
      <c r="CY2761" s="9"/>
      <c r="CZ2761" s="9"/>
      <c r="DA2761" s="9"/>
      <c r="DB2761" s="9"/>
      <c r="DC2761" s="9"/>
      <c r="DD2761" s="9"/>
      <c r="DE2761" s="9"/>
      <c r="DF2761" s="9"/>
      <c r="DG2761" s="9"/>
      <c r="DH2761" s="9"/>
      <c r="DI2761" s="9"/>
      <c r="DJ2761" s="9"/>
      <c r="DK2761" s="9"/>
      <c r="DL2761" s="9"/>
      <c r="DM2761" s="9"/>
      <c r="DN2761" s="9"/>
      <c r="DO2761" s="9"/>
      <c r="DP2761" s="9"/>
      <c r="DQ2761" s="9"/>
      <c r="DR2761" s="9"/>
      <c r="DS2761" s="9"/>
      <c r="DT2761" s="9"/>
      <c r="DU2761" s="9"/>
      <c r="DV2761" s="9"/>
      <c r="DW2761" s="9"/>
      <c r="DX2761" s="9"/>
      <c r="DY2761" s="9"/>
    </row>
    <row r="2762" spans="1:131" ht="19.5" customHeight="1" x14ac:dyDescent="0.25">
      <c r="A2762" s="9">
        <v>1910</v>
      </c>
      <c r="B2762" s="10" t="s">
        <v>5491</v>
      </c>
      <c r="C2762" s="9" t="s">
        <v>5492</v>
      </c>
      <c r="E2762" s="9" t="s">
        <v>351</v>
      </c>
      <c r="F2762" s="9" t="s">
        <v>2427</v>
      </c>
      <c r="H2762" s="9" t="s">
        <v>202</v>
      </c>
      <c r="I2762" s="9" t="s">
        <v>25</v>
      </c>
      <c r="J2762" s="129">
        <v>42919</v>
      </c>
      <c r="K2762" s="129">
        <v>42867</v>
      </c>
      <c r="L2762" s="129">
        <v>43007</v>
      </c>
      <c r="O2762" s="9">
        <v>23</v>
      </c>
      <c r="Q2762" s="9" t="s">
        <v>61</v>
      </c>
      <c r="S2762" s="13">
        <v>16394353</v>
      </c>
      <c r="T2762" s="13">
        <v>16394353</v>
      </c>
      <c r="U2762" s="13">
        <v>4098588</v>
      </c>
      <c r="AF2762" s="51">
        <f t="shared" si="36"/>
        <v>0</v>
      </c>
      <c r="AH2762" s="11">
        <v>42867</v>
      </c>
      <c r="AI2762" s="11">
        <v>43007</v>
      </c>
      <c r="AJ2762" s="13">
        <v>16533053</v>
      </c>
      <c r="AK2762" s="13">
        <v>4098588</v>
      </c>
      <c r="AL2762" s="9"/>
      <c r="AM2762" s="9"/>
      <c r="AN2762" s="9"/>
      <c r="AO2762" s="9"/>
      <c r="AP2762" s="9"/>
      <c r="AQ2762" s="9"/>
      <c r="AR2762" s="9"/>
      <c r="AS2762" s="9"/>
      <c r="AT2762" s="9"/>
      <c r="AU2762" s="9"/>
      <c r="AV2762" s="9"/>
      <c r="AW2762" s="9"/>
      <c r="AX2762" s="9"/>
      <c r="AY2762" s="9"/>
      <c r="AZ2762" s="9"/>
      <c r="BA2762" s="9"/>
      <c r="BB2762" s="9"/>
      <c r="BC2762" s="9"/>
      <c r="BD2762" s="9"/>
      <c r="BE2762" s="9"/>
      <c r="BF2762" s="9"/>
      <c r="BG2762" s="9"/>
      <c r="BH2762" s="9"/>
      <c r="BI2762" s="9"/>
      <c r="BJ2762" s="9"/>
      <c r="BK2762" s="9"/>
      <c r="BL2762" s="9"/>
      <c r="BM2762" s="9"/>
      <c r="BN2762" s="9"/>
      <c r="BO2762" s="9"/>
      <c r="BP2762" s="9"/>
      <c r="BQ2762" s="9"/>
      <c r="BT2762" s="9"/>
      <c r="BU2762" s="9"/>
      <c r="BX2762" s="9"/>
      <c r="BY2762" s="9"/>
      <c r="CB2762" s="9"/>
      <c r="CC2762" s="9"/>
      <c r="CF2762" s="9"/>
      <c r="CG2762" s="9"/>
      <c r="CJ2762" s="9"/>
      <c r="CK2762" s="9"/>
      <c r="CN2762" s="9"/>
      <c r="CO2762" s="9"/>
      <c r="CP2762" s="9"/>
      <c r="CQ2762" s="9"/>
      <c r="CR2762" s="9"/>
      <c r="CS2762" s="9"/>
      <c r="CT2762" s="9"/>
      <c r="CU2762" s="9"/>
      <c r="CV2762" s="9"/>
      <c r="CW2762" s="9"/>
      <c r="CX2762" s="9"/>
      <c r="CY2762" s="9"/>
      <c r="CZ2762" s="9"/>
      <c r="DA2762" s="9"/>
      <c r="DB2762" s="9"/>
      <c r="DC2762" s="9"/>
      <c r="DD2762" s="9"/>
      <c r="DE2762" s="9"/>
      <c r="DF2762" s="9"/>
      <c r="DG2762" s="9"/>
      <c r="DH2762" s="9"/>
      <c r="DI2762" s="9"/>
      <c r="DJ2762" s="9"/>
      <c r="DK2762" s="9"/>
      <c r="DL2762" s="9"/>
      <c r="DM2762" s="9"/>
      <c r="DN2762" s="9"/>
      <c r="DO2762" s="9"/>
      <c r="DP2762" s="9"/>
      <c r="DQ2762" s="9"/>
      <c r="DR2762" s="9"/>
      <c r="DS2762" s="9"/>
      <c r="DT2762" s="9"/>
      <c r="DU2762" s="9"/>
      <c r="DV2762" s="9"/>
      <c r="DW2762" s="9"/>
      <c r="DX2762" s="9"/>
      <c r="DY2762" s="9"/>
    </row>
    <row r="2763" spans="1:131" ht="19.5" customHeight="1" x14ac:dyDescent="0.25">
      <c r="A2763" s="9">
        <v>1911</v>
      </c>
      <c r="B2763" s="10" t="s">
        <v>5493</v>
      </c>
      <c r="C2763" s="9" t="s">
        <v>5494</v>
      </c>
      <c r="E2763" s="9" t="s">
        <v>5495</v>
      </c>
      <c r="F2763" s="9" t="s">
        <v>5496</v>
      </c>
      <c r="H2763" s="9" t="s">
        <v>202</v>
      </c>
      <c r="I2763" s="9" t="s">
        <v>78</v>
      </c>
      <c r="J2763" s="129">
        <v>42877</v>
      </c>
      <c r="K2763" s="129">
        <v>42746</v>
      </c>
      <c r="L2763" s="129">
        <v>43465</v>
      </c>
      <c r="O2763" s="9">
        <v>29</v>
      </c>
      <c r="Q2763" s="9" t="s">
        <v>54</v>
      </c>
      <c r="R2763" s="13">
        <v>38205143</v>
      </c>
      <c r="S2763" s="13">
        <v>38205143</v>
      </c>
      <c r="T2763" s="13">
        <v>38205143</v>
      </c>
      <c r="U2763" s="13">
        <v>9551286</v>
      </c>
      <c r="AF2763" s="51">
        <f t="shared" si="36"/>
        <v>0</v>
      </c>
      <c r="AH2763" s="11">
        <v>42746</v>
      </c>
      <c r="AI2763" s="11">
        <v>43465</v>
      </c>
      <c r="AJ2763" s="13">
        <v>37757715</v>
      </c>
      <c r="AK2763" s="13">
        <v>9439429</v>
      </c>
      <c r="AL2763" s="9"/>
      <c r="AM2763" s="9"/>
      <c r="AN2763" s="9"/>
      <c r="AO2763" s="9"/>
      <c r="AP2763" s="9"/>
      <c r="AQ2763" s="9"/>
      <c r="AR2763" s="9"/>
      <c r="AS2763" s="9"/>
      <c r="AT2763" s="9"/>
      <c r="AU2763" s="9"/>
      <c r="AV2763" s="9"/>
      <c r="AW2763" s="9"/>
      <c r="AX2763" s="9"/>
      <c r="AY2763" s="9"/>
      <c r="AZ2763" s="9"/>
      <c r="BA2763" s="9"/>
      <c r="BB2763" s="9"/>
      <c r="BC2763" s="9"/>
      <c r="BD2763" s="9"/>
      <c r="BE2763" s="9"/>
      <c r="BF2763" s="9"/>
      <c r="BG2763" s="9"/>
      <c r="BH2763" s="9"/>
      <c r="BI2763" s="9"/>
      <c r="BJ2763" s="9"/>
      <c r="BK2763" s="9"/>
      <c r="BL2763" s="9"/>
      <c r="BM2763" s="9"/>
      <c r="BN2763" s="9"/>
      <c r="BO2763" s="9"/>
      <c r="BP2763" s="9"/>
      <c r="BQ2763" s="9"/>
      <c r="BT2763" s="9"/>
      <c r="BU2763" s="9"/>
      <c r="BX2763" s="9"/>
      <c r="BY2763" s="9"/>
      <c r="CB2763" s="9"/>
      <c r="CC2763" s="9"/>
      <c r="CF2763" s="9"/>
      <c r="CG2763" s="9"/>
      <c r="CJ2763" s="9"/>
      <c r="CK2763" s="9"/>
      <c r="CN2763" s="9"/>
      <c r="CO2763" s="9"/>
      <c r="CP2763" s="9"/>
      <c r="CQ2763" s="9"/>
      <c r="CR2763" s="9"/>
      <c r="CS2763" s="9"/>
      <c r="CT2763" s="9"/>
      <c r="CU2763" s="9"/>
      <c r="CV2763" s="9"/>
      <c r="CW2763" s="9"/>
      <c r="CX2763" s="9"/>
      <c r="CY2763" s="9"/>
      <c r="CZ2763" s="9"/>
      <c r="DA2763" s="9"/>
      <c r="DB2763" s="9"/>
      <c r="DC2763" s="9"/>
      <c r="DD2763" s="9"/>
      <c r="DE2763" s="9"/>
      <c r="DF2763" s="9"/>
      <c r="DG2763" s="9"/>
      <c r="DH2763" s="9"/>
      <c r="DI2763" s="9"/>
      <c r="DJ2763" s="9"/>
      <c r="DK2763" s="9"/>
      <c r="DL2763" s="9"/>
      <c r="DM2763" s="9"/>
      <c r="DN2763" s="9"/>
      <c r="DO2763" s="9"/>
      <c r="DP2763" s="9"/>
      <c r="DQ2763" s="9"/>
      <c r="DR2763" s="9"/>
      <c r="DS2763" s="9"/>
      <c r="DT2763" s="9"/>
      <c r="DU2763" s="9"/>
      <c r="DV2763" s="9"/>
      <c r="DW2763" s="9"/>
      <c r="DX2763" s="9"/>
      <c r="DY2763" s="9"/>
    </row>
    <row r="2764" spans="1:131" ht="19.5" customHeight="1" x14ac:dyDescent="0.25">
      <c r="A2764" s="9">
        <v>1912</v>
      </c>
      <c r="B2764" s="10" t="s">
        <v>5497</v>
      </c>
      <c r="C2764" s="9" t="s">
        <v>5498</v>
      </c>
      <c r="E2764" s="9" t="s">
        <v>2448</v>
      </c>
      <c r="F2764" s="9" t="s">
        <v>2449</v>
      </c>
      <c r="H2764" s="9" t="s">
        <v>202</v>
      </c>
      <c r="I2764" s="9" t="s">
        <v>35</v>
      </c>
      <c r="J2764" s="129">
        <v>42912</v>
      </c>
      <c r="K2764" s="129">
        <v>42850</v>
      </c>
      <c r="L2764" s="129">
        <v>43008</v>
      </c>
      <c r="O2764" s="9">
        <v>27</v>
      </c>
      <c r="Q2764" s="9" t="s">
        <v>61</v>
      </c>
      <c r="S2764" s="13">
        <v>264319590</v>
      </c>
      <c r="T2764" s="13">
        <v>264319590</v>
      </c>
      <c r="U2764" s="13">
        <v>66079898</v>
      </c>
      <c r="AF2764" s="51">
        <f t="shared" si="36"/>
        <v>0</v>
      </c>
      <c r="AH2764" s="11">
        <v>42850</v>
      </c>
      <c r="AI2764" s="11">
        <v>42975</v>
      </c>
      <c r="AJ2764" s="13">
        <v>225039194</v>
      </c>
      <c r="AK2764" s="13">
        <v>56259799</v>
      </c>
      <c r="AL2764" s="9"/>
      <c r="AM2764" s="9"/>
      <c r="AN2764" s="9"/>
      <c r="AO2764" s="9"/>
      <c r="AP2764" s="9"/>
      <c r="AQ2764" s="9"/>
      <c r="AR2764" s="9"/>
      <c r="AS2764" s="9"/>
      <c r="AT2764" s="9"/>
      <c r="AU2764" s="9"/>
      <c r="AV2764" s="9"/>
      <c r="AW2764" s="9"/>
      <c r="AX2764" s="9"/>
      <c r="AY2764" s="9"/>
      <c r="AZ2764" s="9"/>
      <c r="BA2764" s="9"/>
      <c r="BB2764" s="9"/>
      <c r="BC2764" s="9"/>
      <c r="BD2764" s="9"/>
      <c r="BE2764" s="9"/>
      <c r="BF2764" s="9"/>
      <c r="BG2764" s="9"/>
      <c r="BH2764" s="9"/>
      <c r="BI2764" s="9"/>
      <c r="BJ2764" s="9"/>
      <c r="BK2764" s="9"/>
      <c r="BL2764" s="9"/>
      <c r="BM2764" s="9"/>
      <c r="BN2764" s="9"/>
      <c r="BO2764" s="9"/>
      <c r="BP2764" s="9"/>
      <c r="BQ2764" s="9"/>
      <c r="BT2764" s="9"/>
      <c r="BU2764" s="9"/>
      <c r="BX2764" s="9"/>
      <c r="BY2764" s="9"/>
      <c r="CB2764" s="9"/>
      <c r="CC2764" s="9"/>
      <c r="CF2764" s="9"/>
      <c r="CG2764" s="9"/>
      <c r="CJ2764" s="9"/>
      <c r="CK2764" s="9"/>
      <c r="CN2764" s="9"/>
      <c r="CO2764" s="9"/>
      <c r="CP2764" s="9"/>
      <c r="CQ2764" s="9"/>
      <c r="CR2764" s="9"/>
      <c r="CS2764" s="9"/>
      <c r="CT2764" s="9"/>
      <c r="CU2764" s="9"/>
      <c r="CV2764" s="9"/>
      <c r="CW2764" s="9"/>
      <c r="CX2764" s="9"/>
      <c r="CY2764" s="9"/>
      <c r="CZ2764" s="9"/>
      <c r="DA2764" s="9"/>
      <c r="DB2764" s="9"/>
      <c r="DC2764" s="9"/>
      <c r="DD2764" s="9"/>
      <c r="DE2764" s="9"/>
      <c r="DF2764" s="9"/>
      <c r="DG2764" s="9"/>
      <c r="DH2764" s="9"/>
      <c r="DI2764" s="9"/>
      <c r="DJ2764" s="9"/>
      <c r="DK2764" s="9"/>
      <c r="DL2764" s="9"/>
      <c r="DM2764" s="9"/>
      <c r="DN2764" s="9"/>
      <c r="DO2764" s="9"/>
      <c r="DP2764" s="9"/>
      <c r="DQ2764" s="9"/>
      <c r="DR2764" s="9"/>
      <c r="DS2764" s="9"/>
      <c r="DT2764" s="9"/>
      <c r="DU2764" s="9"/>
      <c r="DV2764" s="9"/>
      <c r="DW2764" s="9"/>
      <c r="DX2764" s="9"/>
      <c r="DY2764" s="9"/>
    </row>
    <row r="2765" spans="1:131" ht="19.5" customHeight="1" x14ac:dyDescent="0.25">
      <c r="A2765" s="9">
        <v>1913</v>
      </c>
      <c r="B2765" s="10" t="s">
        <v>5499</v>
      </c>
      <c r="C2765" s="9" t="s">
        <v>5500</v>
      </c>
      <c r="E2765" s="9" t="s">
        <v>527</v>
      </c>
      <c r="F2765" s="9" t="s">
        <v>52</v>
      </c>
      <c r="H2765" s="9" t="s">
        <v>202</v>
      </c>
      <c r="I2765" s="9" t="s">
        <v>5134</v>
      </c>
      <c r="J2765" s="129">
        <v>42933</v>
      </c>
      <c r="K2765" s="129">
        <v>42795</v>
      </c>
      <c r="L2765" s="129">
        <v>43174</v>
      </c>
      <c r="M2765" s="9" t="s">
        <v>20</v>
      </c>
      <c r="O2765" s="9">
        <v>29</v>
      </c>
      <c r="Q2765" s="9" t="s">
        <v>54</v>
      </c>
      <c r="R2765" s="13">
        <v>2000000</v>
      </c>
      <c r="S2765" s="13">
        <v>2000000</v>
      </c>
      <c r="T2765" s="13">
        <v>2000000</v>
      </c>
      <c r="U2765" s="13">
        <v>500000</v>
      </c>
      <c r="V2765" s="13">
        <v>1500000</v>
      </c>
      <c r="AF2765" s="51">
        <f t="shared" si="36"/>
        <v>1500000</v>
      </c>
      <c r="AH2765" s="11">
        <v>42795</v>
      </c>
      <c r="AI2765" s="11">
        <v>43174</v>
      </c>
      <c r="AJ2765" s="13">
        <v>2056210</v>
      </c>
      <c r="AK2765" s="13">
        <v>500000</v>
      </c>
      <c r="AL2765" s="9"/>
      <c r="AM2765" s="9"/>
      <c r="AN2765" s="9"/>
      <c r="AO2765" s="9"/>
      <c r="AP2765" s="9"/>
      <c r="AQ2765" s="9"/>
      <c r="AR2765" s="9"/>
      <c r="AS2765" s="9"/>
      <c r="AT2765" s="9"/>
      <c r="AU2765" s="9"/>
      <c r="AV2765" s="9"/>
      <c r="AW2765" s="9"/>
      <c r="AX2765" s="9"/>
      <c r="AY2765" s="9"/>
      <c r="AZ2765" s="9"/>
      <c r="BA2765" s="9"/>
      <c r="BB2765" s="9"/>
      <c r="BC2765" s="9"/>
      <c r="BD2765" s="9"/>
      <c r="BE2765" s="9"/>
      <c r="BF2765" s="9"/>
      <c r="BG2765" s="9"/>
      <c r="BH2765" s="9"/>
      <c r="BI2765" s="9"/>
      <c r="BJ2765" s="9"/>
      <c r="BK2765" s="9"/>
      <c r="BL2765" s="9"/>
      <c r="BM2765" s="9"/>
      <c r="BN2765" s="9"/>
      <c r="BO2765" s="9"/>
      <c r="BP2765" s="9"/>
      <c r="BQ2765" s="9"/>
      <c r="BT2765" s="9"/>
      <c r="BU2765" s="9"/>
      <c r="BX2765" s="9"/>
      <c r="BY2765" s="9"/>
      <c r="CB2765" s="9"/>
      <c r="CC2765" s="9"/>
      <c r="CF2765" s="9"/>
      <c r="CG2765" s="9"/>
      <c r="CJ2765" s="9"/>
      <c r="CK2765" s="9"/>
      <c r="CN2765" s="9"/>
      <c r="CO2765" s="9"/>
      <c r="CP2765" s="9"/>
      <c r="CQ2765" s="9"/>
      <c r="CR2765" s="9"/>
      <c r="CS2765" s="9"/>
      <c r="CT2765" s="9"/>
      <c r="CU2765" s="9"/>
      <c r="CV2765" s="9"/>
      <c r="CW2765" s="9"/>
      <c r="CX2765" s="9"/>
      <c r="CY2765" s="9"/>
      <c r="CZ2765" s="9"/>
      <c r="DA2765" s="9"/>
      <c r="DB2765" s="9"/>
      <c r="DC2765" s="9"/>
      <c r="DD2765" s="9"/>
      <c r="DE2765" s="9"/>
      <c r="DF2765" s="9"/>
      <c r="DG2765" s="9"/>
      <c r="DH2765" s="9"/>
      <c r="DI2765" s="9"/>
      <c r="DJ2765" s="9"/>
      <c r="DK2765" s="9"/>
      <c r="DL2765" s="9"/>
      <c r="DM2765" s="9"/>
      <c r="DN2765" s="9"/>
      <c r="DO2765" s="9"/>
      <c r="DP2765" s="9"/>
      <c r="DQ2765" s="9"/>
      <c r="DR2765" s="9"/>
      <c r="DS2765" s="9"/>
      <c r="DT2765" s="9"/>
      <c r="DU2765" s="9"/>
      <c r="DV2765" s="9"/>
      <c r="DW2765" s="9"/>
      <c r="DX2765" s="9"/>
      <c r="DY2765" s="9"/>
    </row>
    <row r="2766" spans="1:131" ht="19.5" customHeight="1" x14ac:dyDescent="0.25">
      <c r="A2766" s="9">
        <v>1914</v>
      </c>
      <c r="B2766" s="10" t="s">
        <v>5503</v>
      </c>
      <c r="C2766" s="9" t="s">
        <v>5504</v>
      </c>
      <c r="E2766" s="9" t="s">
        <v>3646</v>
      </c>
      <c r="F2766" s="9" t="s">
        <v>5505</v>
      </c>
      <c r="H2766" s="9" t="s">
        <v>202</v>
      </c>
      <c r="I2766" s="9" t="s">
        <v>3432</v>
      </c>
      <c r="J2766" s="129">
        <v>42933</v>
      </c>
      <c r="K2766" s="129">
        <v>42795</v>
      </c>
      <c r="L2766" s="129">
        <v>43190</v>
      </c>
      <c r="O2766" s="9">
        <v>29</v>
      </c>
      <c r="Q2766" s="9" t="s">
        <v>61</v>
      </c>
      <c r="S2766" s="13">
        <v>264000000</v>
      </c>
      <c r="T2766" s="13">
        <v>264000000</v>
      </c>
      <c r="U2766" s="13">
        <v>66000000</v>
      </c>
      <c r="AF2766" s="51">
        <f t="shared" si="36"/>
        <v>0</v>
      </c>
      <c r="AH2766" s="11">
        <v>42795</v>
      </c>
      <c r="AI2766" s="11">
        <v>43159</v>
      </c>
      <c r="AJ2766" s="13">
        <v>232798353</v>
      </c>
      <c r="AK2766" s="13">
        <v>58199588</v>
      </c>
      <c r="AL2766" s="11">
        <v>43160</v>
      </c>
      <c r="AM2766" s="11">
        <v>43190</v>
      </c>
      <c r="AN2766" s="13">
        <v>32075048</v>
      </c>
      <c r="AO2766" s="13">
        <v>7800412</v>
      </c>
      <c r="AP2766" s="9"/>
      <c r="AQ2766" s="9"/>
      <c r="AR2766" s="9"/>
      <c r="AS2766" s="9"/>
      <c r="AT2766" s="9"/>
      <c r="AU2766" s="9"/>
      <c r="AV2766" s="9"/>
      <c r="AW2766" s="9"/>
      <c r="AX2766" s="9"/>
      <c r="AY2766" s="9"/>
      <c r="AZ2766" s="9"/>
      <c r="BA2766" s="9"/>
      <c r="BB2766" s="9"/>
      <c r="BC2766" s="9"/>
      <c r="BD2766" s="9"/>
      <c r="BE2766" s="9"/>
      <c r="BF2766" s="9"/>
      <c r="BG2766" s="9"/>
      <c r="BH2766" s="9"/>
      <c r="BI2766" s="9"/>
      <c r="BJ2766" s="9"/>
      <c r="BK2766" s="9"/>
      <c r="BL2766" s="9"/>
      <c r="BM2766" s="9"/>
      <c r="BN2766" s="9"/>
      <c r="BO2766" s="9"/>
      <c r="BP2766" s="9"/>
      <c r="BQ2766" s="9"/>
      <c r="BT2766" s="9"/>
      <c r="BU2766" s="9"/>
      <c r="BX2766" s="9"/>
      <c r="BY2766" s="9"/>
      <c r="CB2766" s="9"/>
      <c r="CC2766" s="9"/>
      <c r="CF2766" s="9"/>
      <c r="CG2766" s="9"/>
      <c r="CJ2766" s="9"/>
      <c r="CK2766" s="9"/>
      <c r="CN2766" s="9"/>
      <c r="CO2766" s="9"/>
      <c r="CP2766" s="9"/>
      <c r="CQ2766" s="9"/>
      <c r="CR2766" s="9"/>
      <c r="CS2766" s="9"/>
      <c r="CT2766" s="9"/>
      <c r="CU2766" s="9"/>
      <c r="CV2766" s="9"/>
      <c r="CW2766" s="9"/>
      <c r="CX2766" s="9"/>
      <c r="CY2766" s="9"/>
      <c r="CZ2766" s="9"/>
      <c r="DA2766" s="9"/>
      <c r="DB2766" s="9"/>
      <c r="DC2766" s="9"/>
      <c r="DD2766" s="9"/>
      <c r="DE2766" s="9"/>
      <c r="DF2766" s="9"/>
      <c r="DG2766" s="9"/>
      <c r="DH2766" s="9"/>
      <c r="DI2766" s="9"/>
      <c r="DJ2766" s="9"/>
      <c r="DK2766" s="9"/>
      <c r="DL2766" s="9"/>
      <c r="DM2766" s="9"/>
      <c r="DN2766" s="9"/>
      <c r="DO2766" s="9"/>
      <c r="DP2766" s="9"/>
      <c r="DQ2766" s="9"/>
      <c r="DR2766" s="9"/>
      <c r="DS2766" s="9"/>
      <c r="DT2766" s="9"/>
      <c r="DU2766" s="9"/>
      <c r="DV2766" s="9"/>
      <c r="DW2766" s="9"/>
      <c r="DX2766" s="9"/>
      <c r="DY2766" s="9"/>
    </row>
    <row r="2767" spans="1:131" ht="19.5" customHeight="1" x14ac:dyDescent="0.25">
      <c r="A2767" s="9">
        <v>1915</v>
      </c>
      <c r="B2767" s="10" t="s">
        <v>5506</v>
      </c>
      <c r="C2767" s="9" t="s">
        <v>5507</v>
      </c>
      <c r="E2767" s="9" t="s">
        <v>3646</v>
      </c>
      <c r="F2767" s="9" t="s">
        <v>5505</v>
      </c>
      <c r="H2767" s="9" t="s">
        <v>202</v>
      </c>
      <c r="I2767" s="9" t="s">
        <v>3432</v>
      </c>
      <c r="J2767" s="129">
        <v>42913</v>
      </c>
      <c r="K2767" s="129">
        <v>42810</v>
      </c>
      <c r="L2767" s="129">
        <v>42855</v>
      </c>
      <c r="O2767" s="9">
        <v>29</v>
      </c>
      <c r="Q2767" s="9" t="s">
        <v>61</v>
      </c>
      <c r="S2767" s="13">
        <v>468000000</v>
      </c>
      <c r="T2767" s="13">
        <v>468000000</v>
      </c>
      <c r="U2767" s="13">
        <v>117000000</v>
      </c>
      <c r="AF2767" s="51">
        <f t="shared" si="36"/>
        <v>0</v>
      </c>
      <c r="AH2767" s="11">
        <v>43040</v>
      </c>
      <c r="AI2767" s="11">
        <v>43190</v>
      </c>
      <c r="AJ2767" s="13">
        <v>138257436</v>
      </c>
      <c r="AK2767" s="13">
        <v>34564359</v>
      </c>
      <c r="AL2767" s="9"/>
      <c r="AM2767" s="9"/>
      <c r="AN2767" s="9"/>
      <c r="AO2767" s="9"/>
      <c r="AP2767" s="9"/>
      <c r="AQ2767" s="9"/>
      <c r="AR2767" s="9"/>
      <c r="AS2767" s="9"/>
      <c r="AT2767" s="9"/>
      <c r="AU2767" s="9"/>
      <c r="AV2767" s="9"/>
      <c r="AW2767" s="9"/>
      <c r="AX2767" s="9"/>
      <c r="AY2767" s="9"/>
      <c r="AZ2767" s="9"/>
      <c r="BA2767" s="9"/>
      <c r="BB2767" s="9"/>
      <c r="BC2767" s="9"/>
      <c r="BD2767" s="9"/>
      <c r="BE2767" s="9"/>
      <c r="BF2767" s="9"/>
      <c r="BG2767" s="9"/>
      <c r="BH2767" s="9"/>
      <c r="BI2767" s="9"/>
      <c r="BJ2767" s="9"/>
      <c r="BK2767" s="9"/>
      <c r="BL2767" s="9"/>
      <c r="BM2767" s="9"/>
      <c r="BN2767" s="9"/>
      <c r="BO2767" s="9"/>
      <c r="BP2767" s="9"/>
      <c r="BQ2767" s="9"/>
      <c r="BT2767" s="9"/>
      <c r="BU2767" s="9"/>
      <c r="BX2767" s="9"/>
      <c r="BY2767" s="9"/>
      <c r="CB2767" s="9"/>
      <c r="CC2767" s="9"/>
      <c r="CF2767" s="9"/>
      <c r="CG2767" s="9"/>
      <c r="CJ2767" s="9"/>
      <c r="CK2767" s="9"/>
      <c r="CN2767" s="9"/>
      <c r="CO2767" s="9"/>
      <c r="CP2767" s="9"/>
      <c r="CQ2767" s="9"/>
      <c r="CR2767" s="9"/>
      <c r="CS2767" s="9"/>
      <c r="CT2767" s="9"/>
      <c r="CU2767" s="9"/>
      <c r="CV2767" s="9"/>
      <c r="CW2767" s="9"/>
      <c r="CX2767" s="9"/>
      <c r="CY2767" s="9"/>
      <c r="CZ2767" s="9"/>
      <c r="DA2767" s="9"/>
      <c r="DB2767" s="9"/>
      <c r="DC2767" s="9"/>
      <c r="DD2767" s="9"/>
      <c r="DE2767" s="9"/>
      <c r="DF2767" s="9"/>
      <c r="DG2767" s="9"/>
      <c r="DH2767" s="9"/>
      <c r="DI2767" s="9"/>
      <c r="DJ2767" s="9"/>
      <c r="DK2767" s="9"/>
      <c r="DL2767" s="9"/>
      <c r="DM2767" s="9"/>
      <c r="DN2767" s="9"/>
      <c r="DO2767" s="9"/>
      <c r="DP2767" s="9"/>
      <c r="DQ2767" s="9"/>
      <c r="DR2767" s="9"/>
      <c r="DS2767" s="9"/>
      <c r="DT2767" s="9"/>
      <c r="DU2767" s="9"/>
      <c r="DV2767" s="9"/>
      <c r="DW2767" s="9"/>
      <c r="DX2767" s="9"/>
      <c r="DY2767" s="9"/>
    </row>
    <row r="2768" spans="1:131" ht="19.5" customHeight="1" x14ac:dyDescent="0.25">
      <c r="A2768" s="9">
        <v>1916</v>
      </c>
      <c r="B2768" s="10" t="s">
        <v>5508</v>
      </c>
      <c r="C2768" s="9" t="s">
        <v>5509</v>
      </c>
      <c r="E2768" s="9" t="s">
        <v>1044</v>
      </c>
      <c r="F2768" s="9" t="s">
        <v>2559</v>
      </c>
      <c r="H2768" s="9" t="s">
        <v>202</v>
      </c>
      <c r="I2768" s="9" t="s">
        <v>25</v>
      </c>
      <c r="J2768" s="129">
        <v>42975</v>
      </c>
      <c r="K2768" s="129">
        <v>42917</v>
      </c>
      <c r="L2768" s="129">
        <v>43318</v>
      </c>
      <c r="O2768" s="9">
        <v>30</v>
      </c>
      <c r="Q2768" s="9" t="s">
        <v>54</v>
      </c>
      <c r="R2768" s="13">
        <v>8000000</v>
      </c>
      <c r="S2768" s="13">
        <v>8000000</v>
      </c>
      <c r="T2768" s="13">
        <v>8000000</v>
      </c>
      <c r="U2768" s="13">
        <v>2000000</v>
      </c>
      <c r="AF2768" s="51">
        <f t="shared" si="36"/>
        <v>0</v>
      </c>
      <c r="AH2768" s="11">
        <v>42918</v>
      </c>
      <c r="AI2768" s="11">
        <v>43440</v>
      </c>
      <c r="AJ2768" s="13">
        <v>8107575</v>
      </c>
      <c r="AK2768" s="13">
        <v>2000000</v>
      </c>
      <c r="AL2768" s="9"/>
      <c r="AM2768" s="9"/>
      <c r="AN2768" s="9"/>
      <c r="AO2768" s="9"/>
      <c r="AP2768" s="9"/>
      <c r="AQ2768" s="9"/>
      <c r="AR2768" s="9"/>
      <c r="AS2768" s="9"/>
      <c r="AT2768" s="9"/>
      <c r="AU2768" s="9"/>
      <c r="AV2768" s="9"/>
      <c r="AW2768" s="9"/>
      <c r="AX2768" s="9"/>
      <c r="AY2768" s="9"/>
      <c r="AZ2768" s="9"/>
      <c r="BA2768" s="9"/>
      <c r="BB2768" s="9"/>
      <c r="BC2768" s="9"/>
      <c r="BD2768" s="9"/>
      <c r="BE2768" s="9"/>
      <c r="BF2768" s="9"/>
      <c r="BG2768" s="9"/>
      <c r="BH2768" s="9"/>
      <c r="BI2768" s="9"/>
      <c r="BJ2768" s="9"/>
      <c r="BK2768" s="9"/>
      <c r="BL2768" s="9"/>
      <c r="BM2768" s="9"/>
      <c r="BN2768" s="9"/>
      <c r="BO2768" s="9"/>
      <c r="BP2768" s="9"/>
      <c r="BQ2768" s="9"/>
      <c r="BT2768" s="9"/>
      <c r="BU2768" s="9"/>
      <c r="BX2768" s="9"/>
      <c r="BY2768" s="9"/>
      <c r="CB2768" s="9"/>
      <c r="CC2768" s="9"/>
      <c r="CF2768" s="9"/>
      <c r="CG2768" s="9"/>
      <c r="CJ2768" s="9"/>
      <c r="CK2768" s="9"/>
      <c r="CN2768" s="9"/>
      <c r="CO2768" s="9"/>
      <c r="CP2768" s="9"/>
      <c r="CQ2768" s="9"/>
      <c r="CR2768" s="9"/>
      <c r="CS2768" s="9"/>
      <c r="CT2768" s="9"/>
      <c r="CU2768" s="9"/>
      <c r="CV2768" s="9"/>
      <c r="CW2768" s="9"/>
      <c r="CX2768" s="9"/>
      <c r="CY2768" s="9"/>
      <c r="CZ2768" s="9"/>
      <c r="DA2768" s="9"/>
      <c r="DB2768" s="9"/>
      <c r="DC2768" s="9"/>
      <c r="DD2768" s="9"/>
      <c r="DE2768" s="9"/>
      <c r="DF2768" s="9"/>
      <c r="DG2768" s="9"/>
      <c r="DH2768" s="9"/>
      <c r="DI2768" s="9"/>
      <c r="DJ2768" s="9"/>
      <c r="DK2768" s="9"/>
      <c r="DL2768" s="9"/>
      <c r="DM2768" s="9"/>
      <c r="DN2768" s="9"/>
      <c r="DO2768" s="9"/>
      <c r="DP2768" s="9"/>
      <c r="DQ2768" s="9"/>
      <c r="DR2768" s="9"/>
      <c r="DS2768" s="9"/>
      <c r="DT2768" s="9"/>
      <c r="DU2768" s="9"/>
      <c r="DV2768" s="9"/>
      <c r="DW2768" s="9"/>
      <c r="DX2768" s="9"/>
      <c r="DY2768" s="9"/>
    </row>
    <row r="2769" spans="1:131" s="18" customFormat="1" ht="19.5" customHeight="1" x14ac:dyDescent="0.25">
      <c r="A2769" s="18">
        <v>1916</v>
      </c>
      <c r="B2769" s="17" t="s">
        <v>5508</v>
      </c>
      <c r="C2769" s="18" t="s">
        <v>5509</v>
      </c>
      <c r="D2769" s="19">
        <v>43326</v>
      </c>
      <c r="G2769" s="19"/>
      <c r="J2769" s="130"/>
      <c r="K2769" s="130"/>
      <c r="L2769" s="130">
        <v>43440</v>
      </c>
      <c r="R2769" s="20"/>
      <c r="S2769" s="20"/>
      <c r="T2769" s="20"/>
      <c r="U2769" s="20"/>
      <c r="V2769" s="20"/>
      <c r="W2769" s="20"/>
      <c r="X2769" s="20"/>
      <c r="Y2769" s="20"/>
      <c r="Z2769" s="20"/>
      <c r="AA2769" s="20"/>
      <c r="AB2769" s="20"/>
      <c r="AC2769" s="20"/>
      <c r="AD2769" s="20"/>
      <c r="AE2769" s="20"/>
      <c r="AF2769" s="80"/>
      <c r="AG2769" s="46"/>
      <c r="DZ2769" s="56"/>
      <c r="EA2769" s="57"/>
    </row>
    <row r="2770" spans="1:131" ht="19.5" customHeight="1" x14ac:dyDescent="0.25">
      <c r="A2770" s="9">
        <v>1917</v>
      </c>
      <c r="B2770" s="10" t="s">
        <v>5510</v>
      </c>
      <c r="C2770" s="9" t="s">
        <v>5511</v>
      </c>
      <c r="E2770" s="9" t="s">
        <v>3847</v>
      </c>
      <c r="F2770" s="9" t="s">
        <v>5512</v>
      </c>
      <c r="H2770" s="9" t="s">
        <v>202</v>
      </c>
      <c r="I2770" s="9" t="s">
        <v>97</v>
      </c>
      <c r="J2770" s="129">
        <v>42957</v>
      </c>
      <c r="K2770" s="129">
        <v>42957</v>
      </c>
      <c r="L2770" s="129">
        <v>43100</v>
      </c>
      <c r="O2770" s="9">
        <v>29</v>
      </c>
      <c r="Q2770" s="9" t="s">
        <v>54</v>
      </c>
      <c r="R2770" s="13">
        <v>4900000</v>
      </c>
      <c r="S2770" s="13">
        <v>4900000</v>
      </c>
      <c r="T2770" s="13">
        <v>4900000</v>
      </c>
      <c r="U2770" s="13">
        <v>1225000</v>
      </c>
      <c r="AF2770" s="51">
        <f t="shared" si="36"/>
        <v>0</v>
      </c>
      <c r="AG2770" s="45">
        <v>3675000</v>
      </c>
      <c r="AH2770" s="11">
        <v>42957</v>
      </c>
      <c r="AI2770" s="11">
        <v>43100</v>
      </c>
      <c r="AJ2770" s="13">
        <v>4900000</v>
      </c>
      <c r="AK2770" s="13">
        <v>1225000</v>
      </c>
      <c r="AL2770" s="9"/>
      <c r="AM2770" s="9"/>
      <c r="AN2770" s="9"/>
      <c r="AO2770" s="9"/>
      <c r="AP2770" s="9"/>
      <c r="AQ2770" s="9"/>
      <c r="AR2770" s="9"/>
      <c r="AS2770" s="9"/>
      <c r="AT2770" s="9"/>
      <c r="AU2770" s="9"/>
      <c r="AV2770" s="9"/>
      <c r="AW2770" s="9"/>
      <c r="AX2770" s="9"/>
      <c r="AY2770" s="9"/>
      <c r="AZ2770" s="9"/>
      <c r="BA2770" s="9"/>
      <c r="BB2770" s="9"/>
      <c r="BC2770" s="9"/>
      <c r="BD2770" s="9"/>
      <c r="BE2770" s="9"/>
      <c r="BF2770" s="9"/>
      <c r="BG2770" s="9"/>
      <c r="BH2770" s="9"/>
      <c r="BI2770" s="9"/>
      <c r="BJ2770" s="9"/>
      <c r="BK2770" s="9"/>
      <c r="BL2770" s="9"/>
      <c r="BM2770" s="9"/>
      <c r="BN2770" s="9"/>
      <c r="BO2770" s="9"/>
      <c r="BP2770" s="9"/>
      <c r="BQ2770" s="9"/>
      <c r="BT2770" s="9"/>
      <c r="BU2770" s="9"/>
      <c r="BX2770" s="9"/>
      <c r="BY2770" s="9"/>
      <c r="CB2770" s="9"/>
      <c r="CC2770" s="9"/>
      <c r="CF2770" s="9"/>
      <c r="CG2770" s="9"/>
      <c r="CJ2770" s="9"/>
      <c r="CK2770" s="9"/>
      <c r="CN2770" s="9"/>
      <c r="CO2770" s="9"/>
      <c r="CP2770" s="9"/>
      <c r="CQ2770" s="9"/>
      <c r="CR2770" s="9"/>
      <c r="CS2770" s="9"/>
      <c r="CT2770" s="9"/>
      <c r="CU2770" s="9"/>
      <c r="CV2770" s="9"/>
      <c r="CW2770" s="9"/>
      <c r="CX2770" s="9"/>
      <c r="CY2770" s="9"/>
      <c r="CZ2770" s="9"/>
      <c r="DA2770" s="9"/>
      <c r="DB2770" s="9"/>
      <c r="DC2770" s="9"/>
      <c r="DD2770" s="9"/>
      <c r="DE2770" s="9"/>
      <c r="DF2770" s="9"/>
      <c r="DG2770" s="9"/>
      <c r="DH2770" s="9"/>
      <c r="DI2770" s="9"/>
      <c r="DJ2770" s="9"/>
      <c r="DK2770" s="9"/>
      <c r="DL2770" s="9"/>
      <c r="DM2770" s="9"/>
      <c r="DN2770" s="9"/>
      <c r="DO2770" s="9"/>
      <c r="DP2770" s="9"/>
      <c r="DQ2770" s="9"/>
      <c r="DR2770" s="9"/>
      <c r="DS2770" s="9"/>
      <c r="DT2770" s="9"/>
      <c r="DU2770" s="9"/>
      <c r="DV2770" s="9"/>
      <c r="DW2770" s="9"/>
      <c r="DX2770" s="9"/>
      <c r="DY2770" s="9"/>
    </row>
    <row r="2771" spans="1:131" ht="19.5" customHeight="1" x14ac:dyDescent="0.25">
      <c r="A2771" s="9">
        <v>1918</v>
      </c>
      <c r="B2771" s="10" t="s">
        <v>5513</v>
      </c>
      <c r="C2771" s="9" t="s">
        <v>5514</v>
      </c>
      <c r="E2771" s="9" t="s">
        <v>3847</v>
      </c>
      <c r="F2771" s="9" t="s">
        <v>5512</v>
      </c>
      <c r="H2771" s="9" t="s">
        <v>202</v>
      </c>
      <c r="I2771" s="9" t="s">
        <v>25</v>
      </c>
      <c r="J2771" s="129">
        <v>42957</v>
      </c>
      <c r="K2771" s="129">
        <v>42957</v>
      </c>
      <c r="L2771" s="129">
        <v>43100</v>
      </c>
      <c r="O2771" s="9">
        <v>29</v>
      </c>
      <c r="Q2771" s="9" t="s">
        <v>54</v>
      </c>
      <c r="R2771" s="13">
        <v>3600000</v>
      </c>
      <c r="S2771" s="13">
        <v>3600000</v>
      </c>
      <c r="T2771" s="13">
        <v>3600000</v>
      </c>
      <c r="U2771" s="13">
        <v>900000</v>
      </c>
      <c r="AF2771" s="51">
        <f t="shared" si="36"/>
        <v>0</v>
      </c>
      <c r="AG2771" s="45">
        <v>2700000</v>
      </c>
      <c r="AH2771" s="11">
        <v>42957</v>
      </c>
      <c r="AI2771" s="11">
        <v>43100</v>
      </c>
      <c r="AJ2771" s="13">
        <v>3480000</v>
      </c>
      <c r="AK2771" s="13">
        <v>870000</v>
      </c>
      <c r="AL2771" s="9"/>
      <c r="AM2771" s="9"/>
      <c r="AN2771" s="9"/>
      <c r="AO2771" s="9"/>
      <c r="AP2771" s="9"/>
      <c r="AQ2771" s="9"/>
      <c r="AR2771" s="9"/>
      <c r="AS2771" s="9"/>
      <c r="AT2771" s="9"/>
      <c r="AU2771" s="9"/>
      <c r="AV2771" s="9"/>
      <c r="AW2771" s="9"/>
      <c r="AX2771" s="9"/>
      <c r="AY2771" s="9"/>
      <c r="AZ2771" s="9"/>
      <c r="BA2771" s="9"/>
      <c r="BB2771" s="9"/>
      <c r="BC2771" s="9"/>
      <c r="BD2771" s="9"/>
      <c r="BE2771" s="9"/>
      <c r="BF2771" s="9"/>
      <c r="BG2771" s="9"/>
      <c r="BH2771" s="9"/>
      <c r="BI2771" s="9"/>
      <c r="BJ2771" s="9"/>
      <c r="BK2771" s="9"/>
      <c r="BL2771" s="9"/>
      <c r="BM2771" s="9"/>
      <c r="BN2771" s="9"/>
      <c r="BO2771" s="9"/>
      <c r="BP2771" s="9"/>
      <c r="BQ2771" s="9"/>
      <c r="BT2771" s="9"/>
      <c r="BU2771" s="9"/>
      <c r="BX2771" s="9"/>
      <c r="BY2771" s="9"/>
      <c r="CB2771" s="9"/>
      <c r="CC2771" s="9"/>
      <c r="CF2771" s="9"/>
      <c r="CG2771" s="9"/>
      <c r="CJ2771" s="9"/>
      <c r="CK2771" s="9"/>
      <c r="CN2771" s="9"/>
      <c r="CO2771" s="9"/>
      <c r="CP2771" s="9"/>
      <c r="CQ2771" s="9"/>
      <c r="CR2771" s="9"/>
      <c r="CS2771" s="9"/>
      <c r="CT2771" s="9"/>
      <c r="CU2771" s="9"/>
      <c r="CV2771" s="9"/>
      <c r="CW2771" s="9"/>
      <c r="CX2771" s="9"/>
      <c r="CY2771" s="9"/>
      <c r="CZ2771" s="9"/>
      <c r="DA2771" s="9"/>
      <c r="DB2771" s="9"/>
      <c r="DC2771" s="9"/>
      <c r="DD2771" s="9"/>
      <c r="DE2771" s="9"/>
      <c r="DF2771" s="9"/>
      <c r="DG2771" s="9"/>
      <c r="DH2771" s="9"/>
      <c r="DI2771" s="9"/>
      <c r="DJ2771" s="9"/>
      <c r="DK2771" s="9"/>
      <c r="DL2771" s="9"/>
      <c r="DM2771" s="9"/>
      <c r="DN2771" s="9"/>
      <c r="DO2771" s="9"/>
      <c r="DP2771" s="9"/>
      <c r="DQ2771" s="9"/>
      <c r="DR2771" s="9"/>
      <c r="DS2771" s="9"/>
      <c r="DT2771" s="9"/>
      <c r="DU2771" s="9"/>
      <c r="DV2771" s="9"/>
      <c r="DW2771" s="9"/>
      <c r="DX2771" s="9"/>
      <c r="DY2771" s="9"/>
    </row>
    <row r="2772" spans="1:131" ht="19.5" customHeight="1" x14ac:dyDescent="0.25">
      <c r="A2772" s="9">
        <v>1919</v>
      </c>
      <c r="B2772" s="10" t="s">
        <v>5515</v>
      </c>
      <c r="C2772" s="9" t="s">
        <v>5516</v>
      </c>
      <c r="E2772" s="9" t="s">
        <v>4164</v>
      </c>
      <c r="F2772" s="9" t="s">
        <v>5517</v>
      </c>
      <c r="H2772" s="9" t="s">
        <v>202</v>
      </c>
      <c r="I2772" s="9" t="s">
        <v>25</v>
      </c>
      <c r="J2772" s="129">
        <v>42989</v>
      </c>
      <c r="K2772" s="129">
        <v>42831</v>
      </c>
      <c r="L2772" s="129">
        <v>43318</v>
      </c>
      <c r="O2772" s="9">
        <v>28</v>
      </c>
      <c r="Q2772" s="9" t="s">
        <v>54</v>
      </c>
      <c r="R2772" s="13">
        <v>9970000</v>
      </c>
      <c r="S2772" s="13">
        <v>9970000</v>
      </c>
      <c r="T2772" s="13">
        <v>9970000</v>
      </c>
      <c r="U2772" s="13">
        <v>2492500</v>
      </c>
      <c r="AF2772" s="51">
        <f t="shared" si="36"/>
        <v>0</v>
      </c>
      <c r="AG2772" s="45">
        <v>7350000</v>
      </c>
      <c r="AH2772" s="11">
        <v>42831</v>
      </c>
      <c r="AI2772" s="11">
        <v>43410</v>
      </c>
      <c r="AJ2772" s="13">
        <v>10043294</v>
      </c>
      <c r="AK2772" s="13">
        <v>2492500</v>
      </c>
      <c r="AL2772" s="9"/>
      <c r="AM2772" s="9"/>
      <c r="AN2772" s="9"/>
      <c r="AO2772" s="9"/>
      <c r="AP2772" s="9"/>
      <c r="AQ2772" s="9"/>
      <c r="AR2772" s="9"/>
      <c r="AS2772" s="9"/>
      <c r="AT2772" s="9"/>
      <c r="AU2772" s="9"/>
      <c r="AV2772" s="9"/>
      <c r="AW2772" s="9"/>
      <c r="AX2772" s="9"/>
      <c r="AY2772" s="9"/>
      <c r="AZ2772" s="9"/>
      <c r="BA2772" s="9"/>
      <c r="BB2772" s="9"/>
      <c r="BC2772" s="9"/>
      <c r="BD2772" s="9"/>
      <c r="BE2772" s="9"/>
      <c r="BF2772" s="9"/>
      <c r="BG2772" s="9"/>
      <c r="BH2772" s="9"/>
      <c r="BI2772" s="9"/>
      <c r="BJ2772" s="9"/>
      <c r="BK2772" s="9"/>
      <c r="BL2772" s="9"/>
      <c r="BM2772" s="9"/>
      <c r="BN2772" s="9"/>
      <c r="BO2772" s="9"/>
      <c r="BP2772" s="9"/>
      <c r="BQ2772" s="9"/>
      <c r="BT2772" s="9"/>
      <c r="BU2772" s="9"/>
      <c r="BX2772" s="9"/>
      <c r="BY2772" s="9"/>
      <c r="CB2772" s="9"/>
      <c r="CC2772" s="9"/>
      <c r="CF2772" s="9"/>
      <c r="CG2772" s="9"/>
      <c r="CJ2772" s="9"/>
      <c r="CK2772" s="9"/>
      <c r="CN2772" s="9"/>
      <c r="CO2772" s="9"/>
      <c r="CP2772" s="9"/>
      <c r="CQ2772" s="9"/>
      <c r="CR2772" s="9"/>
      <c r="CS2772" s="9"/>
      <c r="CT2772" s="9"/>
      <c r="CU2772" s="9"/>
      <c r="CV2772" s="9"/>
      <c r="CW2772" s="9"/>
      <c r="CX2772" s="9"/>
      <c r="CY2772" s="9"/>
      <c r="CZ2772" s="9"/>
      <c r="DA2772" s="9"/>
      <c r="DB2772" s="9"/>
      <c r="DC2772" s="9"/>
      <c r="DD2772" s="9"/>
      <c r="DE2772" s="9"/>
      <c r="DF2772" s="9"/>
      <c r="DG2772" s="9"/>
      <c r="DH2772" s="9"/>
      <c r="DI2772" s="9"/>
      <c r="DJ2772" s="9"/>
      <c r="DK2772" s="9"/>
      <c r="DL2772" s="9"/>
      <c r="DM2772" s="9"/>
      <c r="DN2772" s="9"/>
      <c r="DO2772" s="9"/>
      <c r="DP2772" s="9"/>
      <c r="DQ2772" s="9"/>
      <c r="DR2772" s="9"/>
      <c r="DS2772" s="9"/>
      <c r="DT2772" s="9"/>
      <c r="DU2772" s="9"/>
      <c r="DV2772" s="9"/>
      <c r="DW2772" s="9"/>
      <c r="DX2772" s="9"/>
      <c r="DY2772" s="9"/>
    </row>
    <row r="2773" spans="1:131" s="18" customFormat="1" ht="19.5" customHeight="1" x14ac:dyDescent="0.25">
      <c r="A2773" s="18">
        <v>1919</v>
      </c>
      <c r="B2773" s="17" t="s">
        <v>5515</v>
      </c>
      <c r="C2773" s="18" t="s">
        <v>5516</v>
      </c>
      <c r="D2773" s="19">
        <v>43255</v>
      </c>
      <c r="G2773" s="19"/>
      <c r="J2773" s="130"/>
      <c r="K2773" s="130"/>
      <c r="L2773" s="130">
        <v>43410</v>
      </c>
      <c r="R2773" s="20"/>
      <c r="S2773" s="20"/>
      <c r="T2773" s="20"/>
      <c r="U2773" s="20"/>
      <c r="V2773" s="20"/>
      <c r="W2773" s="20"/>
      <c r="X2773" s="20"/>
      <c r="Y2773" s="20"/>
      <c r="Z2773" s="20"/>
      <c r="AA2773" s="20"/>
      <c r="AB2773" s="20"/>
      <c r="AC2773" s="20"/>
      <c r="AD2773" s="20"/>
      <c r="AE2773" s="20"/>
      <c r="AF2773" s="80"/>
      <c r="AG2773" s="46"/>
      <c r="AJ2773" s="20"/>
      <c r="DZ2773" s="54"/>
      <c r="EA2773" s="55"/>
    </row>
    <row r="2774" spans="1:131" ht="53.25" customHeight="1" x14ac:dyDescent="0.25">
      <c r="A2774" s="9">
        <v>1920</v>
      </c>
      <c r="B2774" s="10" t="s">
        <v>5518</v>
      </c>
      <c r="C2774" s="9" t="s">
        <v>5519</v>
      </c>
      <c r="E2774" s="9" t="s">
        <v>6351</v>
      </c>
      <c r="F2774" s="9" t="s">
        <v>6352</v>
      </c>
      <c r="H2774" s="9" t="s">
        <v>202</v>
      </c>
      <c r="I2774" s="9" t="s">
        <v>3432</v>
      </c>
      <c r="J2774" s="129">
        <v>42939</v>
      </c>
      <c r="K2774" s="129">
        <v>42692</v>
      </c>
      <c r="L2774" s="129">
        <v>43217</v>
      </c>
      <c r="O2774" s="9">
        <v>30</v>
      </c>
      <c r="Q2774" s="9" t="s">
        <v>54</v>
      </c>
      <c r="R2774" s="13">
        <v>1353703674</v>
      </c>
      <c r="S2774" s="13">
        <v>1353703674</v>
      </c>
      <c r="T2774" s="13">
        <v>1353703674</v>
      </c>
      <c r="U2774" s="13">
        <v>338425919</v>
      </c>
      <c r="AF2774" s="51">
        <f t="shared" si="36"/>
        <v>0</v>
      </c>
      <c r="AH2774" s="11">
        <v>42692</v>
      </c>
      <c r="AI2774" s="11">
        <v>43100</v>
      </c>
      <c r="AJ2774" s="13">
        <v>910031747</v>
      </c>
      <c r="AK2774" s="13">
        <v>227507937</v>
      </c>
      <c r="AL2774" s="11">
        <v>43101</v>
      </c>
      <c r="AM2774" s="11">
        <v>43217</v>
      </c>
      <c r="AN2774" s="13">
        <v>429874950</v>
      </c>
      <c r="AO2774" s="13">
        <v>107468738</v>
      </c>
      <c r="AP2774" s="9"/>
      <c r="AQ2774" s="9"/>
      <c r="AR2774" s="9"/>
      <c r="AS2774" s="9"/>
      <c r="AT2774" s="9"/>
      <c r="AU2774" s="9"/>
      <c r="AV2774" s="9"/>
      <c r="AW2774" s="9"/>
      <c r="AX2774" s="9"/>
      <c r="AY2774" s="9"/>
      <c r="AZ2774" s="9"/>
      <c r="BA2774" s="9"/>
      <c r="BB2774" s="9"/>
      <c r="BC2774" s="9"/>
      <c r="BD2774" s="9"/>
      <c r="BE2774" s="9"/>
      <c r="BF2774" s="9"/>
      <c r="BG2774" s="9"/>
      <c r="BH2774" s="9"/>
      <c r="BI2774" s="9"/>
      <c r="BJ2774" s="9"/>
      <c r="BK2774" s="9"/>
      <c r="BL2774" s="9"/>
      <c r="BM2774" s="9"/>
      <c r="BN2774" s="9"/>
      <c r="BO2774" s="9"/>
      <c r="BP2774" s="9"/>
      <c r="BQ2774" s="9"/>
      <c r="BT2774" s="9"/>
      <c r="BU2774" s="9"/>
      <c r="BX2774" s="9"/>
      <c r="BY2774" s="9"/>
      <c r="CB2774" s="9"/>
      <c r="CC2774" s="9"/>
      <c r="CF2774" s="9"/>
      <c r="CG2774" s="9"/>
      <c r="CJ2774" s="9"/>
      <c r="CK2774" s="9"/>
      <c r="CN2774" s="9"/>
      <c r="CO2774" s="9"/>
      <c r="CP2774" s="9"/>
      <c r="CQ2774" s="9"/>
      <c r="CR2774" s="9"/>
      <c r="CS2774" s="9"/>
      <c r="CT2774" s="9"/>
      <c r="CU2774" s="9"/>
      <c r="CV2774" s="9"/>
      <c r="CW2774" s="9"/>
      <c r="CX2774" s="9"/>
      <c r="CY2774" s="9"/>
      <c r="CZ2774" s="9"/>
      <c r="DA2774" s="9"/>
      <c r="DB2774" s="9"/>
      <c r="DC2774" s="9"/>
      <c r="DD2774" s="9"/>
      <c r="DE2774" s="9"/>
      <c r="DF2774" s="9"/>
      <c r="DG2774" s="9"/>
      <c r="DH2774" s="9"/>
      <c r="DI2774" s="9"/>
      <c r="DJ2774" s="9"/>
      <c r="DK2774" s="9"/>
      <c r="DL2774" s="9"/>
      <c r="DM2774" s="9"/>
      <c r="DN2774" s="9"/>
      <c r="DO2774" s="9"/>
      <c r="DP2774" s="9"/>
      <c r="DQ2774" s="9"/>
      <c r="DR2774" s="9"/>
      <c r="DS2774" s="9"/>
      <c r="DT2774" s="9"/>
      <c r="DU2774" s="9"/>
      <c r="DV2774" s="9"/>
      <c r="DW2774" s="9"/>
      <c r="DX2774" s="9"/>
      <c r="DY2774" s="9"/>
    </row>
    <row r="2775" spans="1:131" ht="19.5" customHeight="1" x14ac:dyDescent="0.25">
      <c r="A2775" s="9">
        <v>1921</v>
      </c>
      <c r="B2775" s="10" t="s">
        <v>5520</v>
      </c>
      <c r="C2775" s="9" t="s">
        <v>6464</v>
      </c>
      <c r="E2775" s="9" t="s">
        <v>447</v>
      </c>
      <c r="F2775" s="9" t="s">
        <v>4761</v>
      </c>
      <c r="H2775" s="9" t="s">
        <v>202</v>
      </c>
      <c r="I2775" s="9" t="s">
        <v>25</v>
      </c>
      <c r="J2775" s="129">
        <v>42944</v>
      </c>
      <c r="K2775" s="129" t="s">
        <v>5521</v>
      </c>
      <c r="L2775" s="129">
        <v>43039</v>
      </c>
      <c r="O2775" s="9">
        <v>26</v>
      </c>
      <c r="Q2775" s="9" t="s">
        <v>54</v>
      </c>
      <c r="S2775" s="13">
        <v>23900000</v>
      </c>
      <c r="T2775" s="13">
        <v>23900000</v>
      </c>
      <c r="U2775" s="13">
        <v>5975000</v>
      </c>
      <c r="AF2775" s="51">
        <f t="shared" ref="AF2775:AF2878" si="37">SUM(V2775:AE2775)</f>
        <v>0</v>
      </c>
      <c r="AH2775" s="11">
        <v>42914</v>
      </c>
      <c r="AI2775" s="11">
        <v>43039</v>
      </c>
      <c r="AJ2775" s="13">
        <v>23800000</v>
      </c>
      <c r="AK2775" s="13">
        <v>5950000</v>
      </c>
      <c r="AL2775" s="9"/>
      <c r="AM2775" s="9"/>
      <c r="AN2775" s="9"/>
      <c r="AO2775" s="9"/>
      <c r="AP2775" s="9"/>
      <c r="AQ2775" s="9"/>
      <c r="AR2775" s="9"/>
      <c r="AS2775" s="9"/>
      <c r="AT2775" s="9"/>
      <c r="AU2775" s="9"/>
      <c r="AV2775" s="9"/>
      <c r="AW2775" s="9"/>
      <c r="AX2775" s="9"/>
      <c r="AY2775" s="9"/>
      <c r="AZ2775" s="9"/>
      <c r="BA2775" s="9"/>
      <c r="BB2775" s="9"/>
      <c r="BC2775" s="9"/>
      <c r="BD2775" s="9"/>
      <c r="BE2775" s="9"/>
      <c r="BF2775" s="9"/>
      <c r="BG2775" s="9"/>
      <c r="BH2775" s="9"/>
      <c r="BI2775" s="9"/>
      <c r="BJ2775" s="9"/>
      <c r="BK2775" s="9"/>
      <c r="BL2775" s="9"/>
      <c r="BM2775" s="9"/>
      <c r="BN2775" s="9"/>
      <c r="BO2775" s="9"/>
      <c r="BP2775" s="9"/>
      <c r="BQ2775" s="9"/>
      <c r="BT2775" s="9"/>
      <c r="BU2775" s="9"/>
      <c r="BX2775" s="9"/>
      <c r="BY2775" s="9"/>
      <c r="CB2775" s="9"/>
      <c r="CC2775" s="9"/>
      <c r="CF2775" s="9"/>
      <c r="CG2775" s="9"/>
      <c r="CJ2775" s="9"/>
      <c r="CK2775" s="9"/>
      <c r="CN2775" s="9"/>
      <c r="CO2775" s="9"/>
      <c r="CP2775" s="9"/>
      <c r="CQ2775" s="9"/>
      <c r="CR2775" s="9"/>
      <c r="CS2775" s="9"/>
      <c r="CT2775" s="9"/>
      <c r="CU2775" s="9"/>
      <c r="CV2775" s="9"/>
      <c r="CW2775" s="9"/>
      <c r="CX2775" s="9"/>
      <c r="CY2775" s="9"/>
      <c r="CZ2775" s="9"/>
      <c r="DA2775" s="9"/>
      <c r="DB2775" s="9"/>
      <c r="DC2775" s="9"/>
      <c r="DD2775" s="9"/>
      <c r="DE2775" s="9"/>
      <c r="DF2775" s="9"/>
      <c r="DG2775" s="9"/>
      <c r="DH2775" s="9"/>
      <c r="DI2775" s="9"/>
      <c r="DJ2775" s="9"/>
      <c r="DK2775" s="9"/>
      <c r="DL2775" s="9"/>
      <c r="DM2775" s="9"/>
      <c r="DN2775" s="9"/>
      <c r="DO2775" s="9"/>
      <c r="DP2775" s="9"/>
      <c r="DQ2775" s="9"/>
      <c r="DR2775" s="9"/>
      <c r="DS2775" s="9"/>
      <c r="DT2775" s="9"/>
      <c r="DU2775" s="9"/>
      <c r="DV2775" s="9"/>
      <c r="DW2775" s="9"/>
      <c r="DX2775" s="9"/>
      <c r="DY2775" s="9"/>
    </row>
    <row r="2776" spans="1:131" ht="19.5" customHeight="1" x14ac:dyDescent="0.25">
      <c r="A2776" s="9">
        <v>1922</v>
      </c>
      <c r="B2776" s="10" t="s">
        <v>5522</v>
      </c>
      <c r="C2776" s="9" t="s">
        <v>5523</v>
      </c>
      <c r="E2776" s="9" t="s">
        <v>447</v>
      </c>
      <c r="F2776" s="9" t="s">
        <v>4761</v>
      </c>
      <c r="H2776" s="9" t="s">
        <v>202</v>
      </c>
      <c r="I2776" s="9" t="s">
        <v>25</v>
      </c>
      <c r="J2776" s="129">
        <v>42954</v>
      </c>
      <c r="K2776" s="129">
        <v>42923</v>
      </c>
      <c r="L2776" s="129">
        <v>43039</v>
      </c>
      <c r="O2776" s="9">
        <v>24</v>
      </c>
      <c r="Q2776" s="9" t="s">
        <v>54</v>
      </c>
      <c r="R2776" s="13">
        <v>7470000</v>
      </c>
      <c r="S2776" s="13">
        <v>7470000</v>
      </c>
      <c r="T2776" s="13">
        <v>7470000</v>
      </c>
      <c r="U2776" s="13">
        <v>1867500</v>
      </c>
      <c r="AF2776" s="51">
        <f t="shared" si="37"/>
        <v>0</v>
      </c>
      <c r="AH2776" s="11">
        <v>42923</v>
      </c>
      <c r="AI2776" s="11">
        <v>43039</v>
      </c>
      <c r="AJ2776" s="13">
        <v>7291504</v>
      </c>
      <c r="AK2776" s="13">
        <v>1822876</v>
      </c>
      <c r="AL2776" s="9"/>
      <c r="AM2776" s="9"/>
      <c r="AN2776" s="9"/>
      <c r="AO2776" s="9"/>
      <c r="AP2776" s="9"/>
      <c r="AQ2776" s="9"/>
      <c r="AR2776" s="9"/>
      <c r="AS2776" s="9"/>
      <c r="AT2776" s="9"/>
      <c r="AU2776" s="9"/>
      <c r="AV2776" s="9"/>
      <c r="AW2776" s="9"/>
      <c r="AX2776" s="9"/>
      <c r="AY2776" s="9"/>
      <c r="AZ2776" s="9"/>
      <c r="BA2776" s="9"/>
      <c r="BB2776" s="9"/>
      <c r="BC2776" s="9"/>
      <c r="BD2776" s="9"/>
      <c r="BE2776" s="9"/>
      <c r="BF2776" s="9"/>
      <c r="BG2776" s="9"/>
      <c r="BH2776" s="9"/>
      <c r="BI2776" s="9"/>
      <c r="BJ2776" s="9"/>
      <c r="BK2776" s="9"/>
      <c r="BL2776" s="9"/>
      <c r="BM2776" s="9"/>
      <c r="BN2776" s="9"/>
      <c r="BO2776" s="9"/>
      <c r="BP2776" s="9"/>
      <c r="BQ2776" s="9"/>
      <c r="BT2776" s="9"/>
      <c r="BU2776" s="9"/>
      <c r="BX2776" s="9"/>
      <c r="BY2776" s="9"/>
      <c r="CB2776" s="9"/>
      <c r="CC2776" s="9"/>
      <c r="CF2776" s="9"/>
      <c r="CG2776" s="9"/>
      <c r="CJ2776" s="9"/>
      <c r="CK2776" s="9"/>
      <c r="CN2776" s="9"/>
      <c r="CO2776" s="9"/>
      <c r="CP2776" s="9"/>
      <c r="CQ2776" s="9"/>
      <c r="CR2776" s="9"/>
      <c r="CS2776" s="9"/>
      <c r="CT2776" s="9"/>
      <c r="CU2776" s="9"/>
      <c r="CV2776" s="9"/>
      <c r="CW2776" s="9"/>
      <c r="CX2776" s="9"/>
      <c r="CY2776" s="9"/>
      <c r="CZ2776" s="9"/>
      <c r="DA2776" s="9"/>
      <c r="DB2776" s="9"/>
      <c r="DC2776" s="9"/>
      <c r="DD2776" s="9"/>
      <c r="DE2776" s="9"/>
      <c r="DF2776" s="9"/>
      <c r="DG2776" s="9"/>
      <c r="DH2776" s="9"/>
      <c r="DI2776" s="9"/>
      <c r="DJ2776" s="9"/>
      <c r="DK2776" s="9"/>
      <c r="DL2776" s="9"/>
      <c r="DM2776" s="9"/>
      <c r="DN2776" s="9"/>
      <c r="DO2776" s="9"/>
      <c r="DP2776" s="9"/>
      <c r="DQ2776" s="9"/>
      <c r="DR2776" s="9"/>
      <c r="DS2776" s="9"/>
      <c r="DT2776" s="9"/>
      <c r="DU2776" s="9"/>
      <c r="DV2776" s="9"/>
      <c r="DW2776" s="9"/>
      <c r="DX2776" s="9"/>
      <c r="DY2776" s="9"/>
    </row>
    <row r="2777" spans="1:131" ht="19.5" customHeight="1" x14ac:dyDescent="0.25">
      <c r="A2777" s="9">
        <v>1923</v>
      </c>
      <c r="B2777" s="10" t="s">
        <v>5524</v>
      </c>
      <c r="C2777" s="9" t="s">
        <v>5525</v>
      </c>
      <c r="E2777" s="9" t="s">
        <v>2928</v>
      </c>
      <c r="F2777" s="9" t="s">
        <v>5526</v>
      </c>
      <c r="H2777" s="9" t="s">
        <v>202</v>
      </c>
      <c r="I2777" s="9" t="s">
        <v>97</v>
      </c>
      <c r="J2777" s="129">
        <v>42979</v>
      </c>
      <c r="K2777" s="129">
        <v>42895</v>
      </c>
      <c r="L2777" s="129">
        <v>43373</v>
      </c>
      <c r="O2777" s="9">
        <v>30</v>
      </c>
      <c r="Q2777" s="9" t="s">
        <v>54</v>
      </c>
      <c r="S2777" s="13">
        <v>12750000</v>
      </c>
      <c r="T2777" s="13">
        <v>12750000</v>
      </c>
      <c r="U2777" s="13">
        <v>3187500</v>
      </c>
      <c r="AF2777" s="51">
        <f t="shared" si="37"/>
        <v>0</v>
      </c>
      <c r="AG2777" s="45">
        <v>9562500</v>
      </c>
      <c r="AH2777" s="11">
        <v>43191</v>
      </c>
      <c r="AI2777" s="11">
        <v>43554</v>
      </c>
      <c r="AJ2777" s="13">
        <v>12749995</v>
      </c>
      <c r="AK2777" s="13">
        <v>3187499</v>
      </c>
      <c r="AL2777" s="9"/>
      <c r="AM2777" s="9"/>
      <c r="AN2777" s="9"/>
      <c r="AO2777" s="9"/>
      <c r="AP2777" s="9"/>
      <c r="AQ2777" s="9"/>
      <c r="AR2777" s="9"/>
      <c r="AS2777" s="9"/>
      <c r="AT2777" s="9"/>
      <c r="AU2777" s="9"/>
      <c r="AV2777" s="9"/>
      <c r="AW2777" s="9"/>
      <c r="AX2777" s="9"/>
      <c r="AY2777" s="9"/>
      <c r="AZ2777" s="9"/>
      <c r="BA2777" s="9"/>
      <c r="BB2777" s="9"/>
      <c r="BC2777" s="9"/>
      <c r="BD2777" s="9"/>
      <c r="BE2777" s="9"/>
      <c r="BF2777" s="9"/>
      <c r="BG2777" s="9"/>
      <c r="BH2777" s="9"/>
      <c r="BI2777" s="9"/>
      <c r="BJ2777" s="9"/>
      <c r="BK2777" s="9"/>
      <c r="BL2777" s="9"/>
      <c r="BM2777" s="9"/>
      <c r="BN2777" s="9"/>
      <c r="BO2777" s="9"/>
      <c r="BP2777" s="9"/>
      <c r="BQ2777" s="9"/>
      <c r="BT2777" s="9"/>
      <c r="BU2777" s="9"/>
      <c r="BX2777" s="9"/>
      <c r="BY2777" s="9"/>
      <c r="CB2777" s="9"/>
      <c r="CC2777" s="9"/>
      <c r="CF2777" s="9"/>
      <c r="CG2777" s="9"/>
      <c r="CJ2777" s="9"/>
      <c r="CK2777" s="9"/>
      <c r="CN2777" s="9"/>
      <c r="CO2777" s="9"/>
      <c r="CP2777" s="9"/>
      <c r="CQ2777" s="9"/>
      <c r="CR2777" s="9"/>
      <c r="CS2777" s="9"/>
      <c r="CT2777" s="9"/>
      <c r="CU2777" s="9"/>
      <c r="CV2777" s="9"/>
      <c r="CW2777" s="9"/>
      <c r="CX2777" s="9"/>
      <c r="CY2777" s="9"/>
      <c r="CZ2777" s="9"/>
      <c r="DA2777" s="9"/>
      <c r="DB2777" s="9"/>
      <c r="DC2777" s="9"/>
      <c r="DD2777" s="9"/>
      <c r="DE2777" s="9"/>
      <c r="DF2777" s="9"/>
      <c r="DG2777" s="9"/>
      <c r="DH2777" s="9"/>
      <c r="DI2777" s="9"/>
      <c r="DJ2777" s="9"/>
      <c r="DK2777" s="9"/>
      <c r="DL2777" s="9"/>
      <c r="DM2777" s="9"/>
      <c r="DN2777" s="9"/>
      <c r="DO2777" s="9"/>
      <c r="DP2777" s="9"/>
      <c r="DQ2777" s="9"/>
      <c r="DR2777" s="9"/>
      <c r="DS2777" s="9"/>
      <c r="DT2777" s="9"/>
      <c r="DU2777" s="9"/>
      <c r="DV2777" s="9"/>
      <c r="DW2777" s="9"/>
      <c r="DX2777" s="9"/>
      <c r="DY2777" s="9"/>
    </row>
    <row r="2778" spans="1:131" s="18" customFormat="1" ht="19.5" customHeight="1" x14ac:dyDescent="0.25">
      <c r="A2778" s="18">
        <v>1923</v>
      </c>
      <c r="B2778" s="17" t="s">
        <v>5524</v>
      </c>
      <c r="C2778" s="18" t="s">
        <v>5525</v>
      </c>
      <c r="D2778" s="19">
        <v>43398</v>
      </c>
      <c r="G2778" s="19"/>
      <c r="J2778" s="130"/>
      <c r="K2778" s="130"/>
      <c r="L2778" s="130">
        <v>43554</v>
      </c>
      <c r="R2778" s="20"/>
      <c r="S2778" s="20"/>
      <c r="T2778" s="20"/>
      <c r="U2778" s="20"/>
      <c r="V2778" s="20"/>
      <c r="W2778" s="20"/>
      <c r="X2778" s="20"/>
      <c r="Y2778" s="20"/>
      <c r="Z2778" s="20"/>
      <c r="AA2778" s="20"/>
      <c r="AB2778" s="20"/>
      <c r="AC2778" s="20"/>
      <c r="AD2778" s="20"/>
      <c r="AE2778" s="20"/>
      <c r="AF2778" s="80"/>
      <c r="AG2778" s="46"/>
      <c r="DZ2778" s="56"/>
      <c r="EA2778" s="57"/>
    </row>
    <row r="2779" spans="1:131" ht="19.5" customHeight="1" x14ac:dyDescent="0.25">
      <c r="A2779" s="9">
        <v>1924</v>
      </c>
      <c r="B2779" s="10" t="s">
        <v>5527</v>
      </c>
      <c r="C2779" s="9" t="s">
        <v>5528</v>
      </c>
      <c r="E2779" s="9" t="s">
        <v>4332</v>
      </c>
      <c r="F2779" s="9" t="s">
        <v>746</v>
      </c>
      <c r="H2779" s="9" t="s">
        <v>202</v>
      </c>
      <c r="I2779" s="9" t="s">
        <v>25</v>
      </c>
      <c r="J2779" s="129">
        <v>42990</v>
      </c>
      <c r="K2779" s="129">
        <v>42884</v>
      </c>
      <c r="L2779" s="129">
        <v>43251</v>
      </c>
      <c r="O2779" s="9">
        <v>29</v>
      </c>
      <c r="Q2779" s="9" t="s">
        <v>54</v>
      </c>
      <c r="S2779" s="13">
        <v>33500000</v>
      </c>
      <c r="T2779" s="13">
        <v>33500000</v>
      </c>
      <c r="U2779" s="13">
        <v>8375000</v>
      </c>
      <c r="AF2779" s="51">
        <f t="shared" si="37"/>
        <v>0</v>
      </c>
      <c r="AG2779" s="45">
        <v>25000000</v>
      </c>
      <c r="AH2779" s="11">
        <v>42917</v>
      </c>
      <c r="AI2779" s="11">
        <v>43008</v>
      </c>
      <c r="AJ2779" s="13">
        <v>15351505</v>
      </c>
      <c r="AK2779" s="13">
        <v>3837876</v>
      </c>
      <c r="AL2779" s="11">
        <v>43009</v>
      </c>
      <c r="AM2779" s="11">
        <v>43100</v>
      </c>
      <c r="AN2779" s="13">
        <v>4891155</v>
      </c>
      <c r="AO2779" s="13">
        <v>1222789</v>
      </c>
      <c r="AP2779" s="11">
        <v>43101</v>
      </c>
      <c r="AQ2779" s="11">
        <v>43190</v>
      </c>
      <c r="AR2779" s="13">
        <v>12703662</v>
      </c>
      <c r="AS2779" s="13">
        <v>3175916</v>
      </c>
      <c r="AT2779" s="11">
        <v>42917</v>
      </c>
      <c r="AU2779" s="11">
        <v>43190</v>
      </c>
      <c r="AV2779" s="13">
        <v>33611566</v>
      </c>
      <c r="AW2779" s="13">
        <v>138419</v>
      </c>
      <c r="AX2779" s="9"/>
      <c r="AY2779" s="9"/>
      <c r="AZ2779" s="9"/>
      <c r="BA2779" s="9"/>
      <c r="BB2779" s="9"/>
      <c r="BC2779" s="9"/>
      <c r="BD2779" s="9"/>
      <c r="BE2779" s="9"/>
      <c r="BF2779" s="9"/>
      <c r="BG2779" s="9"/>
      <c r="BH2779" s="9"/>
      <c r="BI2779" s="9"/>
      <c r="BJ2779" s="9"/>
      <c r="BK2779" s="9"/>
      <c r="BL2779" s="9"/>
      <c r="BM2779" s="9"/>
      <c r="BN2779" s="9"/>
      <c r="BO2779" s="9"/>
      <c r="BP2779" s="9"/>
      <c r="BQ2779" s="9"/>
      <c r="BT2779" s="9"/>
      <c r="BU2779" s="9"/>
      <c r="BX2779" s="9"/>
      <c r="BY2779" s="9"/>
      <c r="CB2779" s="9"/>
      <c r="CC2779" s="9"/>
      <c r="CF2779" s="9"/>
      <c r="CG2779" s="9"/>
      <c r="CJ2779" s="9"/>
      <c r="CK2779" s="9"/>
      <c r="CN2779" s="9"/>
      <c r="CO2779" s="9"/>
      <c r="CP2779" s="9"/>
      <c r="CQ2779" s="9"/>
      <c r="CR2779" s="9"/>
      <c r="CS2779" s="9"/>
      <c r="CT2779" s="9"/>
      <c r="CU2779" s="9"/>
      <c r="CV2779" s="9"/>
      <c r="CW2779" s="9"/>
      <c r="CX2779" s="9"/>
      <c r="CY2779" s="9"/>
      <c r="CZ2779" s="9"/>
      <c r="DA2779" s="9"/>
      <c r="DB2779" s="9"/>
      <c r="DC2779" s="9"/>
      <c r="DD2779" s="9"/>
      <c r="DE2779" s="9"/>
      <c r="DF2779" s="9"/>
      <c r="DG2779" s="9"/>
      <c r="DH2779" s="9"/>
      <c r="DI2779" s="9"/>
      <c r="DJ2779" s="9"/>
      <c r="DK2779" s="9"/>
      <c r="DL2779" s="9"/>
      <c r="DM2779" s="9"/>
      <c r="DN2779" s="9"/>
      <c r="DO2779" s="9"/>
      <c r="DP2779" s="9"/>
      <c r="DQ2779" s="9"/>
      <c r="DR2779" s="9"/>
      <c r="DS2779" s="9"/>
      <c r="DT2779" s="9"/>
      <c r="DU2779" s="9"/>
      <c r="DV2779" s="9"/>
      <c r="DW2779" s="9"/>
      <c r="DX2779" s="9"/>
      <c r="DY2779" s="9"/>
      <c r="DZ2779" s="54">
        <v>33611566</v>
      </c>
      <c r="EA2779" s="55">
        <v>8375000</v>
      </c>
    </row>
    <row r="2780" spans="1:131" ht="19.5" customHeight="1" x14ac:dyDescent="0.25">
      <c r="A2780" s="9">
        <v>1925</v>
      </c>
      <c r="B2780" s="10" t="s">
        <v>5529</v>
      </c>
      <c r="C2780" s="9" t="s">
        <v>5530</v>
      </c>
      <c r="E2780" s="9" t="s">
        <v>2511</v>
      </c>
      <c r="F2780" s="9" t="s">
        <v>525</v>
      </c>
      <c r="H2780" s="9" t="s">
        <v>202</v>
      </c>
      <c r="I2780" s="9" t="s">
        <v>97</v>
      </c>
      <c r="J2780" s="129">
        <v>43069</v>
      </c>
      <c r="K2780" s="129">
        <v>42998</v>
      </c>
      <c r="L2780" s="129">
        <v>43250</v>
      </c>
      <c r="O2780" s="9">
        <v>30</v>
      </c>
      <c r="Q2780" s="9" t="s">
        <v>54</v>
      </c>
      <c r="R2780" s="13">
        <v>13430000</v>
      </c>
      <c r="S2780" s="13">
        <v>13380309</v>
      </c>
      <c r="T2780" s="13">
        <v>13380309</v>
      </c>
      <c r="U2780" s="13">
        <v>3345077</v>
      </c>
      <c r="AF2780" s="51">
        <f t="shared" si="37"/>
        <v>0</v>
      </c>
      <c r="AG2780" s="45">
        <v>10000000</v>
      </c>
      <c r="AH2780" s="11">
        <v>42998</v>
      </c>
      <c r="AI2780" s="11">
        <v>43250</v>
      </c>
      <c r="AJ2780" s="13">
        <v>12609332</v>
      </c>
      <c r="AK2780" s="13">
        <v>3152333</v>
      </c>
      <c r="AL2780" s="9"/>
      <c r="AM2780" s="9"/>
      <c r="AN2780" s="9"/>
      <c r="AO2780" s="9"/>
      <c r="AP2780" s="9"/>
      <c r="AQ2780" s="9"/>
      <c r="AR2780" s="9"/>
      <c r="AS2780" s="9"/>
      <c r="AT2780" s="9"/>
      <c r="AU2780" s="9"/>
      <c r="AV2780" s="9"/>
      <c r="AW2780" s="9"/>
      <c r="AX2780" s="9"/>
      <c r="AY2780" s="9"/>
      <c r="AZ2780" s="9"/>
      <c r="BA2780" s="9"/>
      <c r="BB2780" s="9"/>
      <c r="BC2780" s="9"/>
      <c r="BD2780" s="9"/>
      <c r="BE2780" s="9"/>
      <c r="BF2780" s="9"/>
      <c r="BG2780" s="9"/>
      <c r="BH2780" s="9"/>
      <c r="BI2780" s="9"/>
      <c r="BJ2780" s="9"/>
      <c r="BK2780" s="9"/>
      <c r="BL2780" s="9"/>
      <c r="BM2780" s="9"/>
      <c r="BN2780" s="9"/>
      <c r="BO2780" s="9"/>
      <c r="BP2780" s="9"/>
      <c r="BQ2780" s="9"/>
      <c r="BT2780" s="9"/>
      <c r="BU2780" s="9"/>
      <c r="BX2780" s="9"/>
      <c r="BY2780" s="9"/>
      <c r="CB2780" s="9"/>
      <c r="CC2780" s="9"/>
      <c r="CF2780" s="9"/>
      <c r="CG2780" s="9"/>
      <c r="CJ2780" s="9"/>
      <c r="CK2780" s="9"/>
      <c r="CN2780" s="9"/>
      <c r="CO2780" s="9"/>
      <c r="CP2780" s="9"/>
      <c r="CQ2780" s="9"/>
      <c r="CR2780" s="9"/>
      <c r="CS2780" s="9"/>
      <c r="CT2780" s="9"/>
      <c r="CU2780" s="9"/>
      <c r="CV2780" s="9"/>
      <c r="CW2780" s="9"/>
      <c r="CX2780" s="9"/>
      <c r="CY2780" s="9"/>
      <c r="CZ2780" s="9"/>
      <c r="DA2780" s="9"/>
      <c r="DB2780" s="9"/>
      <c r="DC2780" s="9"/>
      <c r="DD2780" s="9"/>
      <c r="DE2780" s="9"/>
      <c r="DF2780" s="9"/>
      <c r="DG2780" s="9"/>
      <c r="DH2780" s="9"/>
      <c r="DI2780" s="9"/>
      <c r="DJ2780" s="9"/>
      <c r="DK2780" s="9"/>
      <c r="DL2780" s="9"/>
      <c r="DM2780" s="9"/>
      <c r="DN2780" s="9"/>
      <c r="DO2780" s="9"/>
      <c r="DP2780" s="9"/>
      <c r="DQ2780" s="9"/>
      <c r="DR2780" s="9"/>
      <c r="DS2780" s="9"/>
      <c r="DT2780" s="9"/>
      <c r="DU2780" s="9"/>
      <c r="DV2780" s="9"/>
      <c r="DW2780" s="9"/>
      <c r="DX2780" s="9"/>
      <c r="DY2780" s="9"/>
    </row>
    <row r="2781" spans="1:131" ht="19.5" customHeight="1" x14ac:dyDescent="0.25">
      <c r="A2781" s="9">
        <v>1926</v>
      </c>
      <c r="B2781" s="10" t="s">
        <v>5531</v>
      </c>
      <c r="C2781" s="9" t="s">
        <v>5532</v>
      </c>
      <c r="E2781" s="9" t="s">
        <v>5533</v>
      </c>
      <c r="F2781" s="9" t="s">
        <v>5534</v>
      </c>
      <c r="H2781" s="9" t="s">
        <v>202</v>
      </c>
      <c r="I2781" s="9" t="s">
        <v>97</v>
      </c>
      <c r="J2781" s="129">
        <v>42962</v>
      </c>
      <c r="K2781" s="129">
        <v>42894</v>
      </c>
      <c r="L2781" s="129">
        <v>43169</v>
      </c>
      <c r="O2781" s="9">
        <v>23</v>
      </c>
      <c r="Q2781" s="9" t="s">
        <v>54</v>
      </c>
      <c r="S2781" s="13">
        <v>10000000</v>
      </c>
      <c r="T2781" s="13">
        <v>10000000</v>
      </c>
      <c r="U2781" s="13">
        <v>2500000</v>
      </c>
      <c r="AF2781" s="51">
        <f t="shared" si="37"/>
        <v>0</v>
      </c>
      <c r="AG2781" s="45">
        <v>7000000</v>
      </c>
      <c r="AH2781" s="11">
        <v>43049</v>
      </c>
      <c r="AI2781" s="11">
        <v>43496</v>
      </c>
      <c r="AJ2781" s="13">
        <v>9861423</v>
      </c>
      <c r="AK2781" s="13">
        <v>2465356</v>
      </c>
      <c r="AL2781" s="9"/>
      <c r="AM2781" s="9"/>
      <c r="AN2781" s="9"/>
      <c r="AO2781" s="9"/>
      <c r="AP2781" s="9"/>
      <c r="AQ2781" s="9"/>
      <c r="AR2781" s="9"/>
      <c r="AS2781" s="9"/>
      <c r="AT2781" s="9"/>
      <c r="AU2781" s="9"/>
      <c r="AV2781" s="9"/>
      <c r="AW2781" s="9"/>
      <c r="AX2781" s="9"/>
      <c r="AY2781" s="9"/>
      <c r="AZ2781" s="9"/>
      <c r="BA2781" s="9"/>
      <c r="BB2781" s="9"/>
      <c r="BC2781" s="9"/>
      <c r="BD2781" s="9"/>
      <c r="BE2781" s="9"/>
      <c r="BF2781" s="9"/>
      <c r="BG2781" s="9"/>
      <c r="BH2781" s="9"/>
      <c r="BI2781" s="9"/>
      <c r="BJ2781" s="9"/>
      <c r="BK2781" s="9"/>
      <c r="BL2781" s="9"/>
      <c r="BM2781" s="9"/>
      <c r="BN2781" s="9"/>
      <c r="BO2781" s="9"/>
      <c r="BP2781" s="9"/>
      <c r="BQ2781" s="9"/>
      <c r="BT2781" s="9"/>
      <c r="BU2781" s="9"/>
      <c r="BX2781" s="9"/>
      <c r="BY2781" s="9"/>
      <c r="CB2781" s="9"/>
      <c r="CC2781" s="9"/>
      <c r="CF2781" s="9"/>
      <c r="CG2781" s="9"/>
      <c r="CJ2781" s="9"/>
      <c r="CK2781" s="9"/>
      <c r="CN2781" s="9"/>
      <c r="CO2781" s="9"/>
      <c r="CP2781" s="9"/>
      <c r="CQ2781" s="9"/>
      <c r="CR2781" s="9"/>
      <c r="CS2781" s="9"/>
      <c r="CT2781" s="9"/>
      <c r="CU2781" s="9"/>
      <c r="CV2781" s="9"/>
      <c r="CW2781" s="9"/>
      <c r="CX2781" s="9"/>
      <c r="CY2781" s="9"/>
      <c r="CZ2781" s="9"/>
      <c r="DA2781" s="9"/>
      <c r="DB2781" s="9"/>
      <c r="DC2781" s="9"/>
      <c r="DD2781" s="9"/>
      <c r="DE2781" s="9"/>
      <c r="DF2781" s="9"/>
      <c r="DG2781" s="9"/>
      <c r="DH2781" s="9"/>
      <c r="DI2781" s="9"/>
      <c r="DJ2781" s="9"/>
      <c r="DK2781" s="9"/>
      <c r="DL2781" s="9"/>
      <c r="DM2781" s="9"/>
      <c r="DN2781" s="9"/>
      <c r="DO2781" s="9"/>
      <c r="DP2781" s="9"/>
      <c r="DQ2781" s="9"/>
      <c r="DR2781" s="9"/>
      <c r="DS2781" s="9"/>
      <c r="DT2781" s="9"/>
      <c r="DU2781" s="9"/>
      <c r="DV2781" s="9"/>
      <c r="DW2781" s="9"/>
      <c r="DX2781" s="9"/>
      <c r="DY2781" s="9"/>
    </row>
    <row r="2782" spans="1:131" s="18" customFormat="1" ht="19.5" customHeight="1" x14ac:dyDescent="0.25">
      <c r="A2782" s="18">
        <v>1926</v>
      </c>
      <c r="B2782" s="17" t="s">
        <v>5531</v>
      </c>
      <c r="C2782" s="18" t="s">
        <v>5532</v>
      </c>
      <c r="D2782" s="19">
        <v>43179</v>
      </c>
      <c r="G2782" s="19"/>
      <c r="J2782" s="130"/>
      <c r="K2782" s="130"/>
      <c r="L2782" s="130">
        <v>43496</v>
      </c>
      <c r="R2782" s="20"/>
      <c r="S2782" s="20"/>
      <c r="T2782" s="20"/>
      <c r="U2782" s="20"/>
      <c r="V2782" s="20"/>
      <c r="W2782" s="20"/>
      <c r="X2782" s="20"/>
      <c r="Y2782" s="20"/>
      <c r="Z2782" s="20"/>
      <c r="AA2782" s="20"/>
      <c r="AB2782" s="20"/>
      <c r="AC2782" s="20"/>
      <c r="AD2782" s="20"/>
      <c r="AE2782" s="20"/>
      <c r="AF2782" s="80"/>
      <c r="AG2782" s="46"/>
      <c r="DZ2782" s="54"/>
      <c r="EA2782" s="55"/>
    </row>
    <row r="2783" spans="1:131" ht="19.5" customHeight="1" x14ac:dyDescent="0.25">
      <c r="A2783" s="9">
        <v>1927</v>
      </c>
      <c r="B2783" s="10" t="s">
        <v>5535</v>
      </c>
      <c r="C2783" s="9" t="s">
        <v>5536</v>
      </c>
      <c r="E2783" s="9" t="s">
        <v>1401</v>
      </c>
      <c r="F2783" s="9" t="s">
        <v>525</v>
      </c>
      <c r="H2783" s="9" t="s">
        <v>202</v>
      </c>
      <c r="I2783" s="9" t="s">
        <v>78</v>
      </c>
      <c r="J2783" s="129">
        <v>43064</v>
      </c>
      <c r="K2783" s="129">
        <v>42936</v>
      </c>
      <c r="L2783" s="129">
        <v>43264</v>
      </c>
      <c r="O2783" s="9">
        <v>30</v>
      </c>
      <c r="Q2783" s="9" t="s">
        <v>54</v>
      </c>
      <c r="S2783" s="13">
        <v>13860000</v>
      </c>
      <c r="T2783" s="13">
        <v>13860000</v>
      </c>
      <c r="U2783" s="13">
        <v>3465000</v>
      </c>
      <c r="AF2783" s="51">
        <f t="shared" si="37"/>
        <v>0</v>
      </c>
      <c r="AG2783" s="45">
        <v>10340000</v>
      </c>
      <c r="AH2783" s="11">
        <v>42936</v>
      </c>
      <c r="AI2783" s="11">
        <v>43264</v>
      </c>
      <c r="AJ2783" s="13">
        <v>12737772</v>
      </c>
      <c r="AK2783" s="13">
        <v>3184443</v>
      </c>
      <c r="AL2783" s="9"/>
      <c r="AM2783" s="9"/>
      <c r="AN2783" s="9"/>
      <c r="AO2783" s="9"/>
      <c r="AP2783" s="9"/>
      <c r="AQ2783" s="9"/>
      <c r="AR2783" s="9"/>
      <c r="AS2783" s="9"/>
      <c r="AT2783" s="9"/>
      <c r="AU2783" s="9"/>
      <c r="AV2783" s="9"/>
      <c r="AW2783" s="9"/>
      <c r="AX2783" s="9"/>
      <c r="AY2783" s="9"/>
      <c r="AZ2783" s="9"/>
      <c r="BA2783" s="9"/>
      <c r="BB2783" s="9"/>
      <c r="BC2783" s="9"/>
      <c r="BD2783" s="9"/>
      <c r="BE2783" s="9"/>
      <c r="BF2783" s="9"/>
      <c r="BG2783" s="9"/>
      <c r="BH2783" s="9"/>
      <c r="BI2783" s="9"/>
      <c r="BJ2783" s="9"/>
      <c r="BK2783" s="9"/>
      <c r="BL2783" s="9"/>
      <c r="BM2783" s="9"/>
      <c r="BN2783" s="9"/>
      <c r="BO2783" s="9"/>
      <c r="BP2783" s="9"/>
      <c r="BQ2783" s="9"/>
      <c r="BT2783" s="9"/>
      <c r="BU2783" s="9"/>
      <c r="BX2783" s="9"/>
      <c r="BY2783" s="9"/>
      <c r="CB2783" s="9"/>
      <c r="CC2783" s="9"/>
      <c r="CF2783" s="9"/>
      <c r="CG2783" s="9"/>
      <c r="CJ2783" s="9"/>
      <c r="CK2783" s="9"/>
      <c r="CN2783" s="9"/>
      <c r="CO2783" s="9"/>
      <c r="CP2783" s="9"/>
      <c r="CQ2783" s="9"/>
      <c r="CR2783" s="9"/>
      <c r="CS2783" s="9"/>
      <c r="CT2783" s="9"/>
      <c r="CU2783" s="9"/>
      <c r="CV2783" s="9"/>
      <c r="CW2783" s="9"/>
      <c r="CX2783" s="9"/>
      <c r="CY2783" s="9"/>
      <c r="CZ2783" s="9"/>
      <c r="DA2783" s="9"/>
      <c r="DB2783" s="9"/>
      <c r="DC2783" s="9"/>
      <c r="DD2783" s="9"/>
      <c r="DE2783" s="9"/>
      <c r="DF2783" s="9"/>
      <c r="DG2783" s="9"/>
      <c r="DH2783" s="9"/>
      <c r="DI2783" s="9"/>
      <c r="DJ2783" s="9"/>
      <c r="DK2783" s="9"/>
      <c r="DL2783" s="9"/>
      <c r="DM2783" s="9"/>
      <c r="DN2783" s="9"/>
      <c r="DO2783" s="9"/>
      <c r="DP2783" s="9"/>
      <c r="DQ2783" s="9"/>
      <c r="DR2783" s="9"/>
      <c r="DS2783" s="9"/>
      <c r="DT2783" s="9"/>
      <c r="DU2783" s="9"/>
      <c r="DV2783" s="9"/>
      <c r="DW2783" s="9"/>
      <c r="DX2783" s="9"/>
      <c r="DY2783" s="9"/>
    </row>
    <row r="2784" spans="1:131" ht="19.5" customHeight="1" x14ac:dyDescent="0.25">
      <c r="A2784" s="9">
        <v>1928</v>
      </c>
      <c r="B2784" s="10" t="s">
        <v>5537</v>
      </c>
      <c r="C2784" s="9" t="s">
        <v>5538</v>
      </c>
      <c r="E2784" s="9" t="s">
        <v>2458</v>
      </c>
      <c r="F2784" s="9" t="s">
        <v>121</v>
      </c>
      <c r="H2784" s="9" t="s">
        <v>202</v>
      </c>
      <c r="I2784" s="9" t="s">
        <v>5134</v>
      </c>
      <c r="J2784" s="129">
        <v>42948</v>
      </c>
      <c r="K2784" s="129">
        <v>42856</v>
      </c>
      <c r="L2784" s="129">
        <v>43159</v>
      </c>
      <c r="O2784" s="9">
        <v>29</v>
      </c>
      <c r="Q2784" s="9" t="s">
        <v>54</v>
      </c>
      <c r="R2784" s="13">
        <v>6000000</v>
      </c>
      <c r="S2784" s="13">
        <v>6000000</v>
      </c>
      <c r="T2784" s="13">
        <v>6000000</v>
      </c>
      <c r="U2784" s="13">
        <v>1500000</v>
      </c>
      <c r="AF2784" s="51">
        <f t="shared" si="37"/>
        <v>0</v>
      </c>
      <c r="AG2784" s="45">
        <v>2000000</v>
      </c>
      <c r="AH2784" s="11">
        <v>42856</v>
      </c>
      <c r="AI2784" s="11">
        <v>43159</v>
      </c>
      <c r="AJ2784" s="13">
        <v>6455907</v>
      </c>
      <c r="AK2784" s="13">
        <v>1500000</v>
      </c>
      <c r="AL2784" s="9"/>
      <c r="AM2784" s="9"/>
      <c r="AN2784" s="9"/>
      <c r="AO2784" s="9"/>
      <c r="AP2784" s="9"/>
      <c r="AQ2784" s="9"/>
      <c r="AR2784" s="9"/>
      <c r="AS2784" s="9"/>
      <c r="AT2784" s="9"/>
      <c r="AU2784" s="9"/>
      <c r="AV2784" s="9"/>
      <c r="AW2784" s="9"/>
      <c r="AX2784" s="9"/>
      <c r="AY2784" s="9"/>
      <c r="AZ2784" s="9"/>
      <c r="BA2784" s="9"/>
      <c r="BB2784" s="9"/>
      <c r="BC2784" s="9"/>
      <c r="BD2784" s="9"/>
      <c r="BE2784" s="9"/>
      <c r="BF2784" s="9"/>
      <c r="BG2784" s="9"/>
      <c r="BH2784" s="9"/>
      <c r="BI2784" s="9"/>
      <c r="BJ2784" s="9"/>
      <c r="BK2784" s="9"/>
      <c r="BL2784" s="9"/>
      <c r="BM2784" s="9"/>
      <c r="BN2784" s="9"/>
      <c r="BO2784" s="9"/>
      <c r="BP2784" s="9"/>
      <c r="BQ2784" s="9"/>
      <c r="BT2784" s="9"/>
      <c r="BU2784" s="9"/>
      <c r="BX2784" s="9"/>
      <c r="BY2784" s="9"/>
      <c r="CB2784" s="9"/>
      <c r="CC2784" s="9"/>
      <c r="CF2784" s="9"/>
      <c r="CG2784" s="9"/>
      <c r="CJ2784" s="9"/>
      <c r="CK2784" s="9"/>
      <c r="CN2784" s="9"/>
      <c r="CO2784" s="9"/>
      <c r="CP2784" s="9"/>
      <c r="CQ2784" s="9"/>
      <c r="CR2784" s="9"/>
      <c r="CS2784" s="9"/>
      <c r="CT2784" s="9"/>
      <c r="CU2784" s="9"/>
      <c r="CV2784" s="9"/>
      <c r="CW2784" s="9"/>
      <c r="CX2784" s="9"/>
      <c r="CY2784" s="9"/>
      <c r="CZ2784" s="9"/>
      <c r="DA2784" s="9"/>
      <c r="DB2784" s="9"/>
      <c r="DC2784" s="9"/>
      <c r="DD2784" s="9"/>
      <c r="DE2784" s="9"/>
      <c r="DF2784" s="9"/>
      <c r="DG2784" s="9"/>
      <c r="DH2784" s="9"/>
      <c r="DI2784" s="9"/>
      <c r="DJ2784" s="9"/>
      <c r="DK2784" s="9"/>
      <c r="DL2784" s="9"/>
      <c r="DM2784" s="9"/>
      <c r="DN2784" s="9"/>
      <c r="DO2784" s="9"/>
      <c r="DP2784" s="9"/>
      <c r="DQ2784" s="9"/>
      <c r="DR2784" s="9"/>
      <c r="DS2784" s="9"/>
      <c r="DT2784" s="9"/>
      <c r="DU2784" s="9"/>
      <c r="DV2784" s="9"/>
      <c r="DW2784" s="9"/>
      <c r="DX2784" s="9"/>
      <c r="DY2784" s="9"/>
    </row>
    <row r="2785" spans="1:131" ht="19.5" customHeight="1" x14ac:dyDescent="0.25">
      <c r="A2785" s="9">
        <v>1929</v>
      </c>
      <c r="B2785" s="10" t="s">
        <v>5539</v>
      </c>
      <c r="C2785" s="9" t="s">
        <v>5540</v>
      </c>
      <c r="E2785" s="9" t="s">
        <v>4980</v>
      </c>
      <c r="F2785" s="9" t="s">
        <v>4981</v>
      </c>
      <c r="H2785" s="9" t="s">
        <v>202</v>
      </c>
      <c r="I2785" s="9" t="s">
        <v>25</v>
      </c>
      <c r="J2785" s="129">
        <v>42948</v>
      </c>
      <c r="K2785" s="129">
        <v>42914</v>
      </c>
      <c r="L2785" s="129">
        <v>43251</v>
      </c>
      <c r="O2785" s="9">
        <v>28</v>
      </c>
      <c r="Q2785" s="9" t="s">
        <v>54</v>
      </c>
      <c r="S2785" s="13">
        <v>13300000</v>
      </c>
      <c r="T2785" s="13">
        <v>13300000</v>
      </c>
      <c r="U2785" s="13">
        <v>3325000</v>
      </c>
      <c r="AF2785" s="51">
        <f t="shared" si="37"/>
        <v>0</v>
      </c>
      <c r="AG2785" s="45">
        <v>9975000</v>
      </c>
      <c r="AH2785" s="11">
        <v>42979</v>
      </c>
      <c r="AI2785" s="11">
        <v>43251</v>
      </c>
      <c r="AJ2785" s="13">
        <v>13300000</v>
      </c>
      <c r="AK2785" s="13">
        <v>3325000</v>
      </c>
      <c r="AL2785" s="9"/>
      <c r="AM2785" s="9"/>
      <c r="AN2785" s="9"/>
      <c r="AO2785" s="9"/>
      <c r="AP2785" s="9"/>
      <c r="AQ2785" s="9"/>
      <c r="AR2785" s="9"/>
      <c r="AS2785" s="9"/>
      <c r="AT2785" s="9"/>
      <c r="AU2785" s="9"/>
      <c r="AV2785" s="9"/>
      <c r="AW2785" s="9"/>
      <c r="AX2785" s="9"/>
      <c r="AY2785" s="9"/>
      <c r="AZ2785" s="9"/>
      <c r="BA2785" s="9"/>
      <c r="BB2785" s="9"/>
      <c r="BC2785" s="9"/>
      <c r="BD2785" s="9"/>
      <c r="BE2785" s="9"/>
      <c r="BF2785" s="9"/>
      <c r="BG2785" s="9"/>
      <c r="BH2785" s="9"/>
      <c r="BI2785" s="9"/>
      <c r="BJ2785" s="9"/>
      <c r="BK2785" s="9"/>
      <c r="BL2785" s="9"/>
      <c r="BM2785" s="9"/>
      <c r="BN2785" s="9"/>
      <c r="BO2785" s="9"/>
      <c r="BP2785" s="9"/>
      <c r="BQ2785" s="9"/>
      <c r="BT2785" s="9"/>
      <c r="BU2785" s="9"/>
      <c r="BX2785" s="9"/>
      <c r="BY2785" s="9"/>
      <c r="CB2785" s="9"/>
      <c r="CC2785" s="9"/>
      <c r="CF2785" s="9"/>
      <c r="CG2785" s="9"/>
      <c r="CJ2785" s="9"/>
      <c r="CK2785" s="9"/>
      <c r="CN2785" s="9"/>
      <c r="CO2785" s="9"/>
      <c r="CP2785" s="9"/>
      <c r="CQ2785" s="9"/>
      <c r="CR2785" s="9"/>
      <c r="CS2785" s="9"/>
      <c r="CT2785" s="9"/>
      <c r="CU2785" s="9"/>
      <c r="CV2785" s="9"/>
      <c r="CW2785" s="9"/>
      <c r="CX2785" s="9"/>
      <c r="CY2785" s="9"/>
      <c r="CZ2785" s="9"/>
      <c r="DA2785" s="9"/>
      <c r="DB2785" s="9"/>
      <c r="DC2785" s="9"/>
      <c r="DD2785" s="9"/>
      <c r="DE2785" s="9"/>
      <c r="DF2785" s="9"/>
      <c r="DG2785" s="9"/>
      <c r="DH2785" s="9"/>
      <c r="DI2785" s="9"/>
      <c r="DJ2785" s="9"/>
      <c r="DK2785" s="9"/>
      <c r="DL2785" s="9"/>
      <c r="DM2785" s="9"/>
      <c r="DN2785" s="9"/>
      <c r="DO2785" s="9"/>
      <c r="DP2785" s="9"/>
      <c r="DQ2785" s="9"/>
      <c r="DR2785" s="9"/>
      <c r="DS2785" s="9"/>
      <c r="DT2785" s="9"/>
      <c r="DU2785" s="9"/>
      <c r="DV2785" s="9"/>
      <c r="DW2785" s="9"/>
      <c r="DX2785" s="9"/>
      <c r="DY2785" s="9"/>
    </row>
    <row r="2786" spans="1:131" ht="19.5" customHeight="1" x14ac:dyDescent="0.25">
      <c r="A2786" s="9">
        <v>1930</v>
      </c>
      <c r="B2786" s="10" t="s">
        <v>5541</v>
      </c>
      <c r="C2786" s="9" t="s">
        <v>5542</v>
      </c>
      <c r="E2786" s="9" t="s">
        <v>4980</v>
      </c>
      <c r="F2786" s="9" t="s">
        <v>4981</v>
      </c>
      <c r="H2786" s="9" t="s">
        <v>202</v>
      </c>
      <c r="I2786" s="9" t="s">
        <v>97</v>
      </c>
      <c r="J2786" s="129">
        <v>42965</v>
      </c>
      <c r="K2786" s="129">
        <v>42934</v>
      </c>
      <c r="L2786" s="129">
        <v>43190</v>
      </c>
      <c r="O2786" s="9">
        <v>28</v>
      </c>
      <c r="Q2786" s="9" t="s">
        <v>54</v>
      </c>
      <c r="S2786" s="13">
        <v>13072000</v>
      </c>
      <c r="T2786" s="13">
        <v>13072000</v>
      </c>
      <c r="U2786" s="13">
        <v>3268000</v>
      </c>
      <c r="AF2786" s="51">
        <f t="shared" si="37"/>
        <v>0</v>
      </c>
      <c r="AH2786" s="11">
        <v>42979</v>
      </c>
      <c r="AI2786" s="11">
        <v>43164</v>
      </c>
      <c r="AJ2786" s="13">
        <v>13026640</v>
      </c>
      <c r="AK2786" s="13">
        <v>3256660</v>
      </c>
      <c r="AL2786" s="9"/>
      <c r="AM2786" s="9"/>
      <c r="AN2786" s="9"/>
      <c r="AO2786" s="9"/>
      <c r="AP2786" s="9"/>
      <c r="AQ2786" s="9"/>
      <c r="AR2786" s="9"/>
      <c r="AS2786" s="9"/>
      <c r="AT2786" s="9"/>
      <c r="AU2786" s="9"/>
      <c r="AV2786" s="9"/>
      <c r="AW2786" s="9"/>
      <c r="AX2786" s="9"/>
      <c r="AY2786" s="9"/>
      <c r="AZ2786" s="9"/>
      <c r="BA2786" s="9"/>
      <c r="BB2786" s="9"/>
      <c r="BC2786" s="9"/>
      <c r="BD2786" s="9"/>
      <c r="BE2786" s="9"/>
      <c r="BF2786" s="9"/>
      <c r="BG2786" s="9"/>
      <c r="BH2786" s="9"/>
      <c r="BI2786" s="9"/>
      <c r="BJ2786" s="9"/>
      <c r="BK2786" s="9"/>
      <c r="BL2786" s="9"/>
      <c r="BM2786" s="9"/>
      <c r="BN2786" s="9"/>
      <c r="BO2786" s="9"/>
      <c r="BP2786" s="9"/>
      <c r="BQ2786" s="9"/>
      <c r="BT2786" s="9"/>
      <c r="BU2786" s="9"/>
      <c r="BX2786" s="9"/>
      <c r="BY2786" s="9"/>
      <c r="CB2786" s="9"/>
      <c r="CC2786" s="9"/>
      <c r="CF2786" s="9"/>
      <c r="CG2786" s="9"/>
      <c r="CJ2786" s="9"/>
      <c r="CK2786" s="9"/>
      <c r="CN2786" s="9"/>
      <c r="CO2786" s="9"/>
      <c r="CP2786" s="9"/>
      <c r="CQ2786" s="9"/>
      <c r="CR2786" s="9"/>
      <c r="CS2786" s="9"/>
      <c r="CT2786" s="9"/>
      <c r="CU2786" s="9"/>
      <c r="CV2786" s="9"/>
      <c r="CW2786" s="9"/>
      <c r="CX2786" s="9"/>
      <c r="CY2786" s="9"/>
      <c r="CZ2786" s="9"/>
      <c r="DA2786" s="9"/>
      <c r="DB2786" s="9"/>
      <c r="DC2786" s="9"/>
      <c r="DD2786" s="9"/>
      <c r="DE2786" s="9"/>
      <c r="DF2786" s="9"/>
      <c r="DG2786" s="9"/>
      <c r="DH2786" s="9"/>
      <c r="DI2786" s="9"/>
      <c r="DJ2786" s="9"/>
      <c r="DK2786" s="9"/>
      <c r="DL2786" s="9"/>
      <c r="DM2786" s="9"/>
      <c r="DN2786" s="9"/>
      <c r="DO2786" s="9"/>
      <c r="DP2786" s="9"/>
      <c r="DQ2786" s="9"/>
      <c r="DR2786" s="9"/>
      <c r="DS2786" s="9"/>
      <c r="DT2786" s="9"/>
      <c r="DU2786" s="9"/>
      <c r="DV2786" s="9"/>
      <c r="DW2786" s="9"/>
      <c r="DX2786" s="9"/>
      <c r="DY2786" s="9"/>
    </row>
    <row r="2787" spans="1:131" s="18" customFormat="1" ht="19.5" customHeight="1" x14ac:dyDescent="0.25">
      <c r="A2787" s="18">
        <v>1930</v>
      </c>
      <c r="B2787" s="17" t="s">
        <v>5541</v>
      </c>
      <c r="C2787" s="18" t="s">
        <v>5542</v>
      </c>
      <c r="D2787" s="19"/>
      <c r="G2787" s="19"/>
      <c r="J2787" s="130"/>
      <c r="K2787" s="130"/>
      <c r="L2787" s="130">
        <v>43531</v>
      </c>
      <c r="R2787" s="20"/>
      <c r="S2787" s="20"/>
      <c r="T2787" s="20"/>
      <c r="U2787" s="20"/>
      <c r="V2787" s="20"/>
      <c r="W2787" s="20"/>
      <c r="X2787" s="20"/>
      <c r="Y2787" s="20"/>
      <c r="Z2787" s="20"/>
      <c r="AA2787" s="20"/>
      <c r="AB2787" s="20"/>
      <c r="AC2787" s="20"/>
      <c r="AD2787" s="20"/>
      <c r="AE2787" s="20"/>
      <c r="AF2787" s="80"/>
      <c r="AG2787" s="46">
        <v>9804000</v>
      </c>
      <c r="DZ2787" s="54"/>
      <c r="EA2787" s="55"/>
    </row>
    <row r="2788" spans="1:131" ht="39" customHeight="1" x14ac:dyDescent="0.25">
      <c r="A2788" s="9">
        <v>1930</v>
      </c>
      <c r="B2788" s="10" t="s">
        <v>5544</v>
      </c>
      <c r="C2788" s="9" t="s">
        <v>5543</v>
      </c>
      <c r="E2788" s="9" t="s">
        <v>6265</v>
      </c>
      <c r="F2788" s="9" t="s">
        <v>7093</v>
      </c>
      <c r="H2788" s="9" t="s">
        <v>202</v>
      </c>
      <c r="I2788" s="9" t="s">
        <v>28</v>
      </c>
      <c r="J2788" s="129">
        <v>43045</v>
      </c>
      <c r="K2788" s="129">
        <v>42926</v>
      </c>
      <c r="L2788" s="129">
        <v>43174</v>
      </c>
      <c r="M2788" s="9" t="s">
        <v>20</v>
      </c>
      <c r="O2788" s="9">
        <v>31</v>
      </c>
      <c r="Q2788" s="9" t="s">
        <v>54</v>
      </c>
      <c r="S2788" s="13">
        <v>8499787</v>
      </c>
      <c r="T2788" s="13">
        <v>8499787</v>
      </c>
      <c r="U2788" s="13">
        <v>1881325</v>
      </c>
      <c r="V2788" s="13">
        <v>5143975</v>
      </c>
      <c r="AF2788" s="13">
        <v>5143975</v>
      </c>
      <c r="AH2788" s="11">
        <v>42926</v>
      </c>
      <c r="AI2788" s="11">
        <v>43358</v>
      </c>
      <c r="AJ2788" s="13">
        <v>974487</v>
      </c>
      <c r="AK2788" s="13">
        <v>243622</v>
      </c>
      <c r="AL2788" s="11">
        <v>42926</v>
      </c>
      <c r="AM2788" s="11">
        <v>43358</v>
      </c>
      <c r="AN2788" s="13">
        <v>6042839</v>
      </c>
      <c r="AO2788" s="13">
        <v>1503000</v>
      </c>
      <c r="AP2788" s="9"/>
      <c r="AQ2788" s="9"/>
      <c r="AR2788" s="9"/>
      <c r="AS2788" s="9"/>
      <c r="AT2788" s="9"/>
      <c r="AU2788" s="9"/>
      <c r="AV2788" s="9"/>
      <c r="AW2788" s="9"/>
      <c r="AX2788" s="9"/>
      <c r="AY2788" s="9"/>
      <c r="AZ2788" s="9"/>
      <c r="BA2788" s="9"/>
      <c r="BB2788" s="9"/>
      <c r="BC2788" s="9"/>
      <c r="BD2788" s="9"/>
      <c r="BE2788" s="9"/>
      <c r="BF2788" s="9"/>
      <c r="BG2788" s="9"/>
      <c r="BH2788" s="9"/>
      <c r="BI2788" s="9"/>
      <c r="BJ2788" s="9"/>
      <c r="BK2788" s="9"/>
      <c r="BL2788" s="9"/>
      <c r="BM2788" s="9"/>
      <c r="BN2788" s="9"/>
      <c r="BO2788" s="9"/>
      <c r="BP2788" s="9"/>
      <c r="BQ2788" s="9"/>
      <c r="BT2788" s="9"/>
      <c r="BU2788" s="9"/>
      <c r="BX2788" s="9"/>
      <c r="BY2788" s="9"/>
      <c r="CB2788" s="9"/>
      <c r="CC2788" s="9"/>
      <c r="CF2788" s="9"/>
      <c r="CG2788" s="9"/>
      <c r="CJ2788" s="9"/>
      <c r="CK2788" s="9"/>
      <c r="CN2788" s="9"/>
      <c r="CO2788" s="9"/>
      <c r="CP2788" s="9"/>
      <c r="CQ2788" s="9"/>
      <c r="CR2788" s="9"/>
      <c r="CS2788" s="9"/>
      <c r="CT2788" s="9"/>
      <c r="CU2788" s="9"/>
      <c r="CV2788" s="9"/>
      <c r="CW2788" s="9"/>
      <c r="CX2788" s="9"/>
      <c r="CY2788" s="9"/>
      <c r="CZ2788" s="9"/>
      <c r="DA2788" s="9"/>
      <c r="DB2788" s="9"/>
      <c r="DC2788" s="9"/>
      <c r="DD2788" s="9"/>
      <c r="DE2788" s="9"/>
      <c r="DF2788" s="9"/>
      <c r="DG2788" s="9"/>
      <c r="DH2788" s="9"/>
      <c r="DI2788" s="9"/>
      <c r="DJ2788" s="9"/>
      <c r="DK2788" s="9"/>
      <c r="DL2788" s="9"/>
      <c r="DM2788" s="9"/>
      <c r="DN2788" s="9"/>
      <c r="DO2788" s="9"/>
      <c r="DP2788" s="9"/>
      <c r="DQ2788" s="9"/>
      <c r="DR2788" s="9"/>
      <c r="DS2788" s="9"/>
      <c r="DT2788" s="9"/>
      <c r="DU2788" s="9"/>
      <c r="DV2788" s="9"/>
      <c r="DW2788" s="9"/>
      <c r="DX2788" s="9"/>
      <c r="DY2788" s="9"/>
    </row>
    <row r="2789" spans="1:131" ht="39" customHeight="1" x14ac:dyDescent="0.25">
      <c r="A2789" s="9">
        <v>1930</v>
      </c>
      <c r="B2789" s="10" t="s">
        <v>5544</v>
      </c>
      <c r="C2789" s="9" t="s">
        <v>5543</v>
      </c>
      <c r="U2789" s="13">
        <v>243622</v>
      </c>
      <c r="AH2789" s="9"/>
      <c r="AI2789" s="9"/>
      <c r="AJ2789" s="9"/>
      <c r="AK2789" s="9"/>
      <c r="AL2789" s="9"/>
      <c r="AM2789" s="9"/>
      <c r="AN2789" s="9"/>
      <c r="AO2789" s="9"/>
      <c r="AP2789" s="9"/>
      <c r="AQ2789" s="9"/>
      <c r="AR2789" s="9"/>
      <c r="AS2789" s="9"/>
      <c r="AT2789" s="9"/>
      <c r="AU2789" s="9"/>
      <c r="AV2789" s="9"/>
      <c r="AW2789" s="9"/>
      <c r="AX2789" s="9"/>
      <c r="AY2789" s="9"/>
      <c r="AZ2789" s="9"/>
      <c r="BA2789" s="9"/>
      <c r="BB2789" s="9"/>
      <c r="BC2789" s="9"/>
      <c r="BD2789" s="9"/>
      <c r="BE2789" s="9"/>
      <c r="BF2789" s="9"/>
      <c r="BG2789" s="9"/>
      <c r="BH2789" s="9"/>
      <c r="BI2789" s="9"/>
      <c r="BJ2789" s="9"/>
      <c r="BK2789" s="9"/>
      <c r="BL2789" s="9"/>
      <c r="BM2789" s="9"/>
      <c r="BN2789" s="9"/>
      <c r="BO2789" s="9"/>
      <c r="BP2789" s="9"/>
      <c r="BQ2789" s="9"/>
      <c r="BT2789" s="9"/>
      <c r="BU2789" s="9"/>
      <c r="BX2789" s="9"/>
      <c r="BY2789" s="9"/>
      <c r="CB2789" s="9"/>
      <c r="CC2789" s="9"/>
      <c r="CF2789" s="9"/>
      <c r="CG2789" s="9"/>
      <c r="CJ2789" s="9"/>
      <c r="CK2789" s="9"/>
      <c r="CN2789" s="9"/>
      <c r="CO2789" s="9"/>
      <c r="CP2789" s="9"/>
      <c r="CQ2789" s="9"/>
      <c r="CR2789" s="9"/>
      <c r="CS2789" s="9"/>
      <c r="CT2789" s="9"/>
      <c r="CU2789" s="9"/>
      <c r="CV2789" s="9"/>
      <c r="CW2789" s="9"/>
      <c r="CX2789" s="9"/>
      <c r="CY2789" s="9"/>
      <c r="CZ2789" s="9"/>
      <c r="DA2789" s="9"/>
      <c r="DB2789" s="9"/>
      <c r="DC2789" s="9"/>
      <c r="DD2789" s="9"/>
      <c r="DE2789" s="9"/>
      <c r="DF2789" s="9"/>
      <c r="DG2789" s="9"/>
      <c r="DH2789" s="9"/>
      <c r="DI2789" s="9"/>
      <c r="DJ2789" s="9"/>
      <c r="DK2789" s="9"/>
      <c r="DL2789" s="9"/>
      <c r="DM2789" s="9"/>
      <c r="DN2789" s="9"/>
      <c r="DO2789" s="9"/>
      <c r="DP2789" s="9"/>
      <c r="DQ2789" s="9"/>
      <c r="DR2789" s="9"/>
      <c r="DS2789" s="9"/>
      <c r="DT2789" s="9"/>
      <c r="DU2789" s="9"/>
      <c r="DV2789" s="9"/>
      <c r="DW2789" s="9"/>
      <c r="DX2789" s="9"/>
      <c r="DY2789" s="9"/>
    </row>
    <row r="2790" spans="1:131" s="18" customFormat="1" ht="39" customHeight="1" x14ac:dyDescent="0.25">
      <c r="A2790" s="18">
        <v>1930</v>
      </c>
      <c r="B2790" s="17" t="s">
        <v>5544</v>
      </c>
      <c r="C2790" s="18" t="s">
        <v>5543</v>
      </c>
      <c r="D2790" s="19">
        <v>43194</v>
      </c>
      <c r="G2790" s="19"/>
      <c r="J2790" s="130"/>
      <c r="K2790" s="130"/>
      <c r="L2790" s="130">
        <v>43358</v>
      </c>
      <c r="R2790" s="20"/>
      <c r="S2790" s="20"/>
      <c r="T2790" s="20"/>
      <c r="U2790" s="20"/>
      <c r="V2790" s="20"/>
      <c r="W2790" s="20"/>
      <c r="X2790" s="20"/>
      <c r="Y2790" s="20"/>
      <c r="Z2790" s="20"/>
      <c r="AA2790" s="20"/>
      <c r="AB2790" s="20"/>
      <c r="AC2790" s="20"/>
      <c r="AD2790" s="20"/>
      <c r="AE2790" s="20"/>
      <c r="AF2790" s="80"/>
      <c r="AG2790" s="46"/>
      <c r="DZ2790" s="54"/>
      <c r="EA2790" s="55"/>
    </row>
    <row r="2791" spans="1:131" s="18" customFormat="1" ht="39.75" customHeight="1" x14ac:dyDescent="0.25">
      <c r="A2791" s="18">
        <v>1930</v>
      </c>
      <c r="B2791" s="17" t="s">
        <v>5544</v>
      </c>
      <c r="C2791" s="18" t="s">
        <v>5543</v>
      </c>
      <c r="D2791" s="19">
        <v>43417</v>
      </c>
      <c r="G2791" s="19"/>
      <c r="J2791" s="130"/>
      <c r="K2791" s="130"/>
      <c r="L2791" s="130"/>
      <c r="R2791" s="20"/>
      <c r="S2791" s="20">
        <v>6986487</v>
      </c>
      <c r="T2791" s="20">
        <v>6986487</v>
      </c>
      <c r="U2791" s="20">
        <v>1503000</v>
      </c>
      <c r="V2791" s="20">
        <v>4009000</v>
      </c>
      <c r="W2791" s="20"/>
      <c r="X2791" s="20"/>
      <c r="Y2791" s="20"/>
      <c r="Z2791" s="20"/>
      <c r="AA2791" s="20"/>
      <c r="AB2791" s="20"/>
      <c r="AC2791" s="20"/>
      <c r="AD2791" s="20"/>
      <c r="AE2791" s="20"/>
      <c r="AF2791" s="20">
        <v>4009000</v>
      </c>
      <c r="AG2791" s="46"/>
      <c r="DZ2791" s="54"/>
      <c r="EA2791" s="55"/>
    </row>
    <row r="2792" spans="1:131" ht="19.5" customHeight="1" x14ac:dyDescent="0.25">
      <c r="A2792" s="9">
        <v>1931</v>
      </c>
      <c r="B2792" s="10" t="s">
        <v>5545</v>
      </c>
      <c r="C2792" s="9" t="s">
        <v>5546</v>
      </c>
      <c r="E2792" s="9" t="s">
        <v>2473</v>
      </c>
      <c r="F2792" s="9" t="s">
        <v>3861</v>
      </c>
      <c r="H2792" s="9" t="s">
        <v>202</v>
      </c>
      <c r="I2792" s="9" t="s">
        <v>25</v>
      </c>
      <c r="J2792" s="129">
        <v>42972</v>
      </c>
      <c r="K2792" s="129">
        <v>42943</v>
      </c>
      <c r="L2792" s="129">
        <v>43312</v>
      </c>
      <c r="O2792" s="9">
        <v>27</v>
      </c>
      <c r="Q2792" s="9" t="s">
        <v>54</v>
      </c>
      <c r="R2792" s="13">
        <v>7400000</v>
      </c>
      <c r="S2792" s="13">
        <v>7240160</v>
      </c>
      <c r="T2792" s="13">
        <v>7240160</v>
      </c>
      <c r="U2792" s="13">
        <v>1810040</v>
      </c>
      <c r="AF2792" s="51">
        <f t="shared" si="37"/>
        <v>0</v>
      </c>
      <c r="AG2792" s="45">
        <v>5550000</v>
      </c>
      <c r="AH2792" s="11">
        <v>42943</v>
      </c>
      <c r="AI2792" s="11">
        <v>43312</v>
      </c>
      <c r="AJ2792" s="13">
        <v>7276235</v>
      </c>
      <c r="AK2792" s="13">
        <v>1810040</v>
      </c>
      <c r="AL2792" s="9"/>
      <c r="AM2792" s="9"/>
      <c r="AN2792" s="9"/>
      <c r="AO2792" s="9"/>
      <c r="AP2792" s="9"/>
      <c r="AQ2792" s="9"/>
      <c r="AR2792" s="9"/>
      <c r="AS2792" s="9"/>
      <c r="AT2792" s="9"/>
      <c r="AU2792" s="9"/>
      <c r="AV2792" s="9"/>
      <c r="AW2792" s="9"/>
      <c r="AX2792" s="9"/>
      <c r="AY2792" s="9"/>
      <c r="AZ2792" s="9"/>
      <c r="BA2792" s="9"/>
      <c r="BB2792" s="9"/>
      <c r="BC2792" s="9"/>
      <c r="BD2792" s="9"/>
      <c r="BE2792" s="9"/>
      <c r="BF2792" s="9"/>
      <c r="BG2792" s="9"/>
      <c r="BH2792" s="9"/>
      <c r="BI2792" s="9"/>
      <c r="BJ2792" s="9"/>
      <c r="BK2792" s="9"/>
      <c r="BL2792" s="9"/>
      <c r="BM2792" s="9"/>
      <c r="BN2792" s="9"/>
      <c r="BO2792" s="9"/>
      <c r="BP2792" s="9"/>
      <c r="BQ2792" s="9"/>
      <c r="BT2792" s="9"/>
      <c r="BU2792" s="9"/>
      <c r="BX2792" s="9"/>
      <c r="BY2792" s="9"/>
      <c r="CB2792" s="9"/>
      <c r="CC2792" s="9"/>
      <c r="CF2792" s="9"/>
      <c r="CG2792" s="9"/>
      <c r="CJ2792" s="9"/>
      <c r="CK2792" s="9"/>
      <c r="CN2792" s="9"/>
      <c r="CO2792" s="9"/>
      <c r="CP2792" s="9"/>
      <c r="CQ2792" s="9"/>
      <c r="CR2792" s="9"/>
      <c r="CS2792" s="9"/>
      <c r="CT2792" s="9"/>
      <c r="CU2792" s="9"/>
      <c r="CV2792" s="9"/>
      <c r="CW2792" s="9"/>
      <c r="CX2792" s="9"/>
      <c r="CY2792" s="9"/>
      <c r="CZ2792" s="9"/>
      <c r="DA2792" s="9"/>
      <c r="DB2792" s="9"/>
      <c r="DC2792" s="9"/>
      <c r="DD2792" s="9"/>
      <c r="DE2792" s="9"/>
      <c r="DF2792" s="9"/>
      <c r="DG2792" s="9"/>
      <c r="DH2792" s="9"/>
      <c r="DI2792" s="9"/>
      <c r="DJ2792" s="9"/>
      <c r="DK2792" s="9"/>
      <c r="DL2792" s="9"/>
      <c r="DM2792" s="9"/>
      <c r="DN2792" s="9"/>
      <c r="DO2792" s="9"/>
      <c r="DP2792" s="9"/>
      <c r="DQ2792" s="9"/>
      <c r="DR2792" s="9"/>
      <c r="DS2792" s="9"/>
      <c r="DT2792" s="9"/>
      <c r="DU2792" s="9"/>
      <c r="DV2792" s="9"/>
      <c r="DW2792" s="9"/>
      <c r="DX2792" s="9"/>
      <c r="DY2792" s="9"/>
    </row>
    <row r="2793" spans="1:131" ht="19.5" customHeight="1" x14ac:dyDescent="0.25">
      <c r="A2793" s="9">
        <v>1932</v>
      </c>
      <c r="B2793" s="10" t="s">
        <v>5547</v>
      </c>
      <c r="C2793" s="9" t="s">
        <v>5548</v>
      </c>
      <c r="E2793" s="9" t="s">
        <v>5553</v>
      </c>
      <c r="F2793" s="9" t="s">
        <v>3475</v>
      </c>
      <c r="H2793" s="9" t="s">
        <v>906</v>
      </c>
      <c r="I2793" s="9" t="s">
        <v>28</v>
      </c>
      <c r="M2793" s="9" t="s">
        <v>20</v>
      </c>
      <c r="O2793" s="9">
        <v>32</v>
      </c>
      <c r="AF2793" s="51">
        <f t="shared" si="37"/>
        <v>0</v>
      </c>
      <c r="AH2793" s="9"/>
      <c r="AI2793" s="9"/>
      <c r="AJ2793" s="9"/>
      <c r="AK2793" s="9"/>
      <c r="AL2793" s="9"/>
      <c r="AM2793" s="9"/>
      <c r="AN2793" s="9"/>
      <c r="AO2793" s="9"/>
      <c r="AP2793" s="9"/>
      <c r="AQ2793" s="9"/>
      <c r="AR2793" s="9"/>
      <c r="AS2793" s="9"/>
      <c r="AT2793" s="9"/>
      <c r="AU2793" s="9"/>
      <c r="AV2793" s="9"/>
      <c r="AW2793" s="9"/>
      <c r="AX2793" s="9"/>
      <c r="AY2793" s="9"/>
      <c r="AZ2793" s="9"/>
      <c r="BA2793" s="9"/>
      <c r="BB2793" s="9"/>
      <c r="BC2793" s="9"/>
      <c r="BD2793" s="9"/>
      <c r="BE2793" s="9"/>
      <c r="BF2793" s="9"/>
      <c r="BG2793" s="9"/>
      <c r="BH2793" s="9"/>
      <c r="BI2793" s="9"/>
      <c r="BJ2793" s="9"/>
      <c r="BK2793" s="9"/>
      <c r="BL2793" s="9"/>
      <c r="BM2793" s="9"/>
      <c r="BN2793" s="9"/>
      <c r="BO2793" s="9"/>
      <c r="BP2793" s="9"/>
      <c r="BQ2793" s="9"/>
      <c r="BT2793" s="9"/>
      <c r="BU2793" s="9"/>
      <c r="BX2793" s="9"/>
      <c r="BY2793" s="9"/>
      <c r="CB2793" s="9"/>
      <c r="CC2793" s="9"/>
      <c r="CF2793" s="9"/>
      <c r="CG2793" s="9"/>
      <c r="CJ2793" s="9"/>
      <c r="CK2793" s="9"/>
      <c r="CN2793" s="9"/>
      <c r="CO2793" s="9"/>
      <c r="CP2793" s="9"/>
      <c r="CQ2793" s="9"/>
      <c r="CR2793" s="9"/>
      <c r="CS2793" s="9"/>
      <c r="CT2793" s="9"/>
      <c r="CU2793" s="9"/>
      <c r="CV2793" s="9"/>
      <c r="CW2793" s="9"/>
      <c r="CX2793" s="9"/>
      <c r="CY2793" s="9"/>
      <c r="CZ2793" s="9"/>
      <c r="DA2793" s="9"/>
      <c r="DB2793" s="9"/>
      <c r="DC2793" s="9"/>
      <c r="DD2793" s="9"/>
      <c r="DE2793" s="9"/>
      <c r="DF2793" s="9"/>
      <c r="DG2793" s="9"/>
      <c r="DH2793" s="9"/>
      <c r="DI2793" s="9"/>
      <c r="DJ2793" s="9"/>
      <c r="DK2793" s="9"/>
      <c r="DL2793" s="9"/>
      <c r="DM2793" s="9"/>
      <c r="DN2793" s="9"/>
      <c r="DO2793" s="9"/>
      <c r="DP2793" s="9"/>
      <c r="DQ2793" s="9"/>
      <c r="DR2793" s="9"/>
      <c r="DS2793" s="9"/>
      <c r="DT2793" s="9"/>
      <c r="DU2793" s="9"/>
      <c r="DV2793" s="9"/>
      <c r="DW2793" s="9"/>
      <c r="DX2793" s="9"/>
      <c r="DY2793" s="9"/>
    </row>
    <row r="2794" spans="1:131" ht="19.5" customHeight="1" x14ac:dyDescent="0.25">
      <c r="A2794" s="9">
        <v>1933</v>
      </c>
      <c r="B2794" s="10" t="s">
        <v>5549</v>
      </c>
      <c r="C2794" s="9" t="s">
        <v>5550</v>
      </c>
      <c r="E2794" s="9" t="s">
        <v>5552</v>
      </c>
      <c r="F2794" s="9" t="s">
        <v>5551</v>
      </c>
      <c r="H2794" s="9" t="s">
        <v>906</v>
      </c>
      <c r="I2794" s="9" t="s">
        <v>25</v>
      </c>
      <c r="M2794" s="9" t="s">
        <v>20</v>
      </c>
      <c r="O2794" s="9">
        <v>27</v>
      </c>
      <c r="AF2794" s="51">
        <f t="shared" si="37"/>
        <v>0</v>
      </c>
      <c r="AH2794" s="9"/>
      <c r="AI2794" s="9"/>
      <c r="AJ2794" s="9"/>
      <c r="AK2794" s="9"/>
      <c r="AL2794" s="9"/>
      <c r="AM2794" s="9"/>
      <c r="AN2794" s="9"/>
      <c r="AO2794" s="9"/>
      <c r="AP2794" s="9"/>
      <c r="AQ2794" s="9"/>
      <c r="AR2794" s="9"/>
      <c r="AS2794" s="9"/>
      <c r="AT2794" s="9"/>
      <c r="AU2794" s="9"/>
      <c r="AV2794" s="9"/>
      <c r="AW2794" s="9"/>
      <c r="AX2794" s="9"/>
      <c r="AY2794" s="9"/>
      <c r="AZ2794" s="9"/>
      <c r="BA2794" s="9"/>
      <c r="BB2794" s="9"/>
      <c r="BC2794" s="9"/>
      <c r="BD2794" s="9"/>
      <c r="BE2794" s="9"/>
      <c r="BF2794" s="9"/>
      <c r="BG2794" s="9"/>
      <c r="BH2794" s="9"/>
      <c r="BI2794" s="9"/>
      <c r="BJ2794" s="9"/>
      <c r="BK2794" s="9"/>
      <c r="BL2794" s="9"/>
      <c r="BM2794" s="9"/>
      <c r="BN2794" s="9"/>
      <c r="BO2794" s="9"/>
      <c r="BP2794" s="9"/>
      <c r="BQ2794" s="9"/>
      <c r="BT2794" s="9"/>
      <c r="BU2794" s="9"/>
      <c r="BX2794" s="9"/>
      <c r="BY2794" s="9"/>
      <c r="CB2794" s="9"/>
      <c r="CC2794" s="9"/>
      <c r="CF2794" s="9"/>
      <c r="CG2794" s="9"/>
      <c r="CJ2794" s="9"/>
      <c r="CK2794" s="9"/>
      <c r="CN2794" s="9"/>
      <c r="CO2794" s="9"/>
      <c r="CP2794" s="9"/>
      <c r="CQ2794" s="9"/>
      <c r="CR2794" s="9"/>
      <c r="CS2794" s="9"/>
      <c r="CT2794" s="9"/>
      <c r="CU2794" s="9"/>
      <c r="CV2794" s="9"/>
      <c r="CW2794" s="9"/>
      <c r="CX2794" s="9"/>
      <c r="CY2794" s="9"/>
      <c r="CZ2794" s="9"/>
      <c r="DA2794" s="9"/>
      <c r="DB2794" s="9"/>
      <c r="DC2794" s="9"/>
      <c r="DD2794" s="9"/>
      <c r="DE2794" s="9"/>
      <c r="DF2794" s="9"/>
      <c r="DG2794" s="9"/>
      <c r="DH2794" s="9"/>
      <c r="DI2794" s="9"/>
      <c r="DJ2794" s="9"/>
      <c r="DK2794" s="9"/>
      <c r="DL2794" s="9"/>
      <c r="DM2794" s="9"/>
      <c r="DN2794" s="9"/>
      <c r="DO2794" s="9"/>
      <c r="DP2794" s="9"/>
      <c r="DQ2794" s="9"/>
      <c r="DR2794" s="9"/>
      <c r="DS2794" s="9"/>
      <c r="DT2794" s="9"/>
      <c r="DU2794" s="9"/>
      <c r="DV2794" s="9"/>
      <c r="DW2794" s="9"/>
      <c r="DX2794" s="9"/>
      <c r="DY2794" s="9"/>
    </row>
    <row r="2795" spans="1:131" ht="19.5" customHeight="1" x14ac:dyDescent="0.25">
      <c r="A2795" s="9">
        <v>1934</v>
      </c>
      <c r="B2795" s="10" t="s">
        <v>5554</v>
      </c>
      <c r="C2795" s="9" t="s">
        <v>5555</v>
      </c>
      <c r="E2795" s="9" t="s">
        <v>5556</v>
      </c>
      <c r="F2795" s="9" t="s">
        <v>5557</v>
      </c>
      <c r="H2795" s="9" t="s">
        <v>202</v>
      </c>
      <c r="I2795" s="9" t="s">
        <v>25</v>
      </c>
      <c r="J2795" s="129">
        <v>42485</v>
      </c>
      <c r="K2795" s="129">
        <v>42453</v>
      </c>
      <c r="L2795" s="129">
        <v>42947</v>
      </c>
      <c r="O2795" s="9">
        <v>30</v>
      </c>
      <c r="Q2795" s="9" t="s">
        <v>54</v>
      </c>
      <c r="S2795" s="13">
        <v>14828667</v>
      </c>
      <c r="T2795" s="13">
        <v>14828667</v>
      </c>
      <c r="U2795" s="13">
        <v>3707167</v>
      </c>
      <c r="AF2795" s="51">
        <f t="shared" si="37"/>
        <v>0</v>
      </c>
      <c r="AH2795" s="11">
        <v>42453</v>
      </c>
      <c r="AI2795" s="11">
        <v>42947</v>
      </c>
      <c r="AJ2795" s="13">
        <v>11939676</v>
      </c>
      <c r="AK2795" s="13">
        <v>2984919</v>
      </c>
      <c r="AL2795" s="9"/>
      <c r="AM2795" s="9"/>
      <c r="AN2795" s="9"/>
      <c r="AO2795" s="9"/>
      <c r="AP2795" s="9"/>
      <c r="AQ2795" s="9"/>
      <c r="AR2795" s="9"/>
      <c r="AS2795" s="9"/>
      <c r="AT2795" s="9"/>
      <c r="AU2795" s="9"/>
      <c r="AV2795" s="9"/>
      <c r="AW2795" s="9"/>
      <c r="AX2795" s="9"/>
      <c r="AY2795" s="9"/>
      <c r="AZ2795" s="9"/>
      <c r="BA2795" s="9"/>
      <c r="BB2795" s="9"/>
      <c r="BC2795" s="9"/>
      <c r="BD2795" s="9"/>
      <c r="BE2795" s="9"/>
      <c r="BF2795" s="9"/>
      <c r="BG2795" s="9"/>
      <c r="BH2795" s="9"/>
      <c r="BI2795" s="9"/>
      <c r="BJ2795" s="9"/>
      <c r="BK2795" s="9"/>
      <c r="BL2795" s="9"/>
      <c r="BM2795" s="9"/>
      <c r="BN2795" s="9"/>
      <c r="BO2795" s="9"/>
      <c r="BP2795" s="9"/>
      <c r="BQ2795" s="9"/>
      <c r="BT2795" s="9"/>
      <c r="BU2795" s="9"/>
      <c r="BX2795" s="9"/>
      <c r="BY2795" s="9"/>
      <c r="CB2795" s="9"/>
      <c r="CC2795" s="9"/>
      <c r="CF2795" s="9"/>
      <c r="CG2795" s="9"/>
      <c r="CJ2795" s="9"/>
      <c r="CK2795" s="9"/>
      <c r="CN2795" s="9"/>
      <c r="CO2795" s="9"/>
      <c r="CP2795" s="9"/>
      <c r="CQ2795" s="9"/>
      <c r="CR2795" s="9"/>
      <c r="CS2795" s="9"/>
      <c r="CT2795" s="9"/>
      <c r="CU2795" s="9"/>
      <c r="CV2795" s="9"/>
      <c r="CW2795" s="9"/>
      <c r="CX2795" s="9"/>
      <c r="CY2795" s="9"/>
      <c r="CZ2795" s="9"/>
      <c r="DA2795" s="9"/>
      <c r="DB2795" s="9"/>
      <c r="DC2795" s="9"/>
      <c r="DD2795" s="9"/>
      <c r="DE2795" s="9"/>
      <c r="DF2795" s="9"/>
      <c r="DG2795" s="9"/>
      <c r="DH2795" s="9"/>
      <c r="DI2795" s="9"/>
      <c r="DJ2795" s="9"/>
      <c r="DK2795" s="9"/>
      <c r="DL2795" s="9"/>
      <c r="DM2795" s="9"/>
      <c r="DN2795" s="9"/>
      <c r="DO2795" s="9"/>
      <c r="DP2795" s="9"/>
      <c r="DQ2795" s="9"/>
      <c r="DR2795" s="9"/>
      <c r="DS2795" s="9"/>
      <c r="DT2795" s="9"/>
      <c r="DU2795" s="9"/>
      <c r="DV2795" s="9"/>
      <c r="DW2795" s="9"/>
      <c r="DX2795" s="9"/>
      <c r="DY2795" s="9"/>
    </row>
    <row r="2796" spans="1:131" ht="39" customHeight="1" x14ac:dyDescent="0.25">
      <c r="A2796" s="9">
        <v>1935</v>
      </c>
      <c r="B2796" s="10" t="s">
        <v>5558</v>
      </c>
      <c r="C2796" s="9" t="s">
        <v>5559</v>
      </c>
      <c r="E2796" s="9" t="s">
        <v>6881</v>
      </c>
      <c r="F2796" s="9" t="s">
        <v>5560</v>
      </c>
      <c r="H2796" s="9" t="s">
        <v>202</v>
      </c>
      <c r="I2796" s="9" t="s">
        <v>78</v>
      </c>
      <c r="J2796" s="129">
        <v>42940</v>
      </c>
      <c r="K2796" s="129">
        <v>42783</v>
      </c>
      <c r="L2796" s="129">
        <v>43100</v>
      </c>
      <c r="O2796" s="9">
        <v>26</v>
      </c>
      <c r="Q2796" s="9" t="s">
        <v>61</v>
      </c>
      <c r="S2796" s="13">
        <v>11905000</v>
      </c>
      <c r="T2796" s="13">
        <v>11905000</v>
      </c>
      <c r="U2796" s="13">
        <v>2976250</v>
      </c>
      <c r="AF2796" s="51">
        <f t="shared" si="37"/>
        <v>0</v>
      </c>
      <c r="AH2796" s="11">
        <v>42783</v>
      </c>
      <c r="AI2796" s="11">
        <v>43100</v>
      </c>
      <c r="AJ2796" s="13">
        <v>9314129</v>
      </c>
      <c r="AK2796" s="13">
        <v>2328532</v>
      </c>
      <c r="AL2796" s="9"/>
      <c r="AM2796" s="9"/>
      <c r="AN2796" s="9"/>
      <c r="AO2796" s="9"/>
      <c r="AP2796" s="9"/>
      <c r="AQ2796" s="9"/>
      <c r="AR2796" s="9"/>
      <c r="AS2796" s="9"/>
      <c r="AT2796" s="9"/>
      <c r="AU2796" s="9"/>
      <c r="AV2796" s="9"/>
      <c r="AW2796" s="9"/>
      <c r="AX2796" s="9"/>
      <c r="AY2796" s="9"/>
      <c r="AZ2796" s="9"/>
      <c r="BA2796" s="9"/>
      <c r="BB2796" s="9"/>
      <c r="BC2796" s="9"/>
      <c r="BD2796" s="9"/>
      <c r="BE2796" s="9"/>
      <c r="BF2796" s="9"/>
      <c r="BG2796" s="9"/>
      <c r="BH2796" s="9"/>
      <c r="BI2796" s="9"/>
      <c r="BJ2796" s="9"/>
      <c r="BK2796" s="9"/>
      <c r="BL2796" s="9"/>
      <c r="BM2796" s="9"/>
      <c r="BN2796" s="9"/>
      <c r="BO2796" s="9"/>
      <c r="BP2796" s="9"/>
      <c r="BQ2796" s="9"/>
      <c r="BT2796" s="9"/>
      <c r="BU2796" s="9"/>
      <c r="BX2796" s="9"/>
      <c r="BY2796" s="9"/>
      <c r="CB2796" s="9"/>
      <c r="CC2796" s="9"/>
      <c r="CF2796" s="9"/>
      <c r="CG2796" s="9"/>
      <c r="CJ2796" s="9"/>
      <c r="CK2796" s="9"/>
      <c r="CN2796" s="9"/>
      <c r="CO2796" s="9"/>
      <c r="CP2796" s="9"/>
      <c r="CQ2796" s="9"/>
      <c r="CR2796" s="9"/>
      <c r="CS2796" s="9"/>
      <c r="CT2796" s="9"/>
      <c r="CU2796" s="9"/>
      <c r="CV2796" s="9"/>
      <c r="CW2796" s="9"/>
      <c r="CX2796" s="9"/>
      <c r="CY2796" s="9"/>
      <c r="CZ2796" s="9"/>
      <c r="DA2796" s="9"/>
      <c r="DB2796" s="9"/>
      <c r="DC2796" s="9"/>
      <c r="DD2796" s="9"/>
      <c r="DE2796" s="9"/>
      <c r="DF2796" s="9"/>
      <c r="DG2796" s="9"/>
      <c r="DH2796" s="9"/>
      <c r="DI2796" s="9"/>
      <c r="DJ2796" s="9"/>
      <c r="DK2796" s="9"/>
      <c r="DL2796" s="9"/>
      <c r="DM2796" s="9"/>
      <c r="DN2796" s="9"/>
      <c r="DO2796" s="9"/>
      <c r="DP2796" s="9"/>
      <c r="DQ2796" s="9"/>
      <c r="DR2796" s="9"/>
      <c r="DS2796" s="9"/>
      <c r="DT2796" s="9"/>
      <c r="DU2796" s="9"/>
      <c r="DV2796" s="9"/>
      <c r="DW2796" s="9"/>
      <c r="DX2796" s="9"/>
      <c r="DY2796" s="9"/>
    </row>
    <row r="2797" spans="1:131" ht="19.5" customHeight="1" x14ac:dyDescent="0.25">
      <c r="A2797" s="9">
        <v>1936</v>
      </c>
      <c r="B2797" s="10" t="s">
        <v>5562</v>
      </c>
      <c r="C2797" s="9" t="s">
        <v>5563</v>
      </c>
      <c r="E2797" s="9" t="s">
        <v>4820</v>
      </c>
      <c r="F2797" s="9" t="s">
        <v>5303</v>
      </c>
      <c r="H2797" s="9" t="s">
        <v>202</v>
      </c>
      <c r="I2797" s="9" t="s">
        <v>78</v>
      </c>
      <c r="J2797" s="129">
        <v>43041</v>
      </c>
      <c r="K2797" s="129">
        <v>42863</v>
      </c>
      <c r="L2797" s="129">
        <v>43264</v>
      </c>
      <c r="O2797" s="9">
        <v>30</v>
      </c>
      <c r="Q2797" s="9" t="s">
        <v>54</v>
      </c>
      <c r="R2797" s="13">
        <v>6999900</v>
      </c>
      <c r="S2797" s="13">
        <v>6530207</v>
      </c>
      <c r="T2797" s="13">
        <v>6530207</v>
      </c>
      <c r="U2797" s="13">
        <v>1632552</v>
      </c>
      <c r="AF2797" s="51">
        <f t="shared" si="37"/>
        <v>0</v>
      </c>
      <c r="AG2797" s="45">
        <v>5000000</v>
      </c>
      <c r="AH2797" s="11">
        <v>42863</v>
      </c>
      <c r="AI2797" s="11">
        <v>43449</v>
      </c>
      <c r="AJ2797" s="13">
        <v>6082235</v>
      </c>
      <c r="AK2797" s="13">
        <v>1520559</v>
      </c>
      <c r="AL2797" s="9"/>
      <c r="AM2797" s="9"/>
      <c r="AN2797" s="9"/>
      <c r="AO2797" s="9"/>
      <c r="AP2797" s="9"/>
      <c r="AQ2797" s="9"/>
      <c r="AR2797" s="9"/>
      <c r="AS2797" s="9"/>
      <c r="AT2797" s="9"/>
      <c r="AU2797" s="9"/>
      <c r="AV2797" s="9"/>
      <c r="AW2797" s="9"/>
      <c r="AX2797" s="9"/>
      <c r="AY2797" s="9"/>
      <c r="AZ2797" s="9"/>
      <c r="BA2797" s="9"/>
      <c r="BB2797" s="9"/>
      <c r="BC2797" s="9"/>
      <c r="BD2797" s="9"/>
      <c r="BE2797" s="9"/>
      <c r="BF2797" s="9"/>
      <c r="BG2797" s="9"/>
      <c r="BH2797" s="9"/>
      <c r="BI2797" s="9"/>
      <c r="BJ2797" s="9"/>
      <c r="BK2797" s="9"/>
      <c r="BL2797" s="9"/>
      <c r="BM2797" s="9"/>
      <c r="BN2797" s="9"/>
      <c r="BO2797" s="9"/>
      <c r="BP2797" s="9"/>
      <c r="BQ2797" s="9"/>
      <c r="BT2797" s="9"/>
      <c r="BU2797" s="9"/>
      <c r="BX2797" s="9"/>
      <c r="BY2797" s="9"/>
      <c r="CB2797" s="9"/>
      <c r="CC2797" s="9"/>
      <c r="CF2797" s="9"/>
      <c r="CG2797" s="9"/>
      <c r="CJ2797" s="9"/>
      <c r="CK2797" s="9"/>
      <c r="CN2797" s="9"/>
      <c r="CO2797" s="9"/>
      <c r="CP2797" s="9"/>
      <c r="CQ2797" s="9"/>
      <c r="CR2797" s="9"/>
      <c r="CS2797" s="9"/>
      <c r="CT2797" s="9"/>
      <c r="CU2797" s="9"/>
      <c r="CV2797" s="9"/>
      <c r="CW2797" s="9"/>
      <c r="CX2797" s="9"/>
      <c r="CY2797" s="9"/>
      <c r="CZ2797" s="9"/>
      <c r="DA2797" s="9"/>
      <c r="DB2797" s="9"/>
      <c r="DC2797" s="9"/>
      <c r="DD2797" s="9"/>
      <c r="DE2797" s="9"/>
      <c r="DF2797" s="9"/>
      <c r="DG2797" s="9"/>
      <c r="DH2797" s="9"/>
      <c r="DI2797" s="9"/>
      <c r="DJ2797" s="9"/>
      <c r="DK2797" s="9"/>
      <c r="DL2797" s="9"/>
      <c r="DM2797" s="9"/>
      <c r="DN2797" s="9"/>
      <c r="DO2797" s="9"/>
      <c r="DP2797" s="9"/>
      <c r="DQ2797" s="9"/>
      <c r="DR2797" s="9"/>
      <c r="DS2797" s="9"/>
      <c r="DT2797" s="9"/>
      <c r="DU2797" s="9"/>
      <c r="DV2797" s="9"/>
      <c r="DW2797" s="9"/>
      <c r="DX2797" s="9"/>
      <c r="DY2797" s="9"/>
    </row>
    <row r="2798" spans="1:131" s="18" customFormat="1" ht="19.5" customHeight="1" x14ac:dyDescent="0.25">
      <c r="A2798" s="18">
        <v>1936</v>
      </c>
      <c r="B2798" s="17" t="s">
        <v>5562</v>
      </c>
      <c r="C2798" s="18" t="s">
        <v>5563</v>
      </c>
      <c r="D2798" s="19">
        <v>43263</v>
      </c>
      <c r="G2798" s="19"/>
      <c r="J2798" s="130"/>
      <c r="K2798" s="130"/>
      <c r="L2798" s="130">
        <v>43357</v>
      </c>
      <c r="R2798" s="20"/>
      <c r="S2798" s="20"/>
      <c r="T2798" s="20"/>
      <c r="U2798" s="20"/>
      <c r="V2798" s="20"/>
      <c r="W2798" s="20"/>
      <c r="X2798" s="20"/>
      <c r="Y2798" s="20"/>
      <c r="Z2798" s="20"/>
      <c r="AA2798" s="20"/>
      <c r="AB2798" s="20"/>
      <c r="AC2798" s="20"/>
      <c r="AD2798" s="20"/>
      <c r="AE2798" s="20"/>
      <c r="AF2798" s="80"/>
      <c r="AG2798" s="46"/>
      <c r="DZ2798" s="56"/>
      <c r="EA2798" s="57"/>
    </row>
    <row r="2799" spans="1:131" s="18" customFormat="1" ht="19.5" customHeight="1" x14ac:dyDescent="0.25">
      <c r="A2799" s="18">
        <v>1936</v>
      </c>
      <c r="B2799" s="17" t="s">
        <v>5562</v>
      </c>
      <c r="C2799" s="18" t="s">
        <v>5563</v>
      </c>
      <c r="D2799" s="19">
        <v>43411</v>
      </c>
      <c r="G2799" s="19"/>
      <c r="J2799" s="130"/>
      <c r="K2799" s="130"/>
      <c r="L2799" s="130">
        <v>43449</v>
      </c>
      <c r="R2799" s="20"/>
      <c r="S2799" s="20"/>
      <c r="T2799" s="20"/>
      <c r="U2799" s="20"/>
      <c r="V2799" s="20"/>
      <c r="W2799" s="20"/>
      <c r="X2799" s="20"/>
      <c r="Y2799" s="20"/>
      <c r="Z2799" s="20"/>
      <c r="AA2799" s="20"/>
      <c r="AB2799" s="20"/>
      <c r="AC2799" s="20"/>
      <c r="AD2799" s="20"/>
      <c r="AE2799" s="20"/>
      <c r="AF2799" s="80"/>
      <c r="AG2799" s="46"/>
      <c r="DZ2799" s="56"/>
      <c r="EA2799" s="57"/>
    </row>
    <row r="2800" spans="1:131" ht="19.5" customHeight="1" x14ac:dyDescent="0.25">
      <c r="A2800" s="9">
        <v>1937</v>
      </c>
      <c r="B2800" s="10" t="s">
        <v>5564</v>
      </c>
      <c r="C2800" s="9" t="s">
        <v>5565</v>
      </c>
      <c r="E2800" s="9" t="s">
        <v>5566</v>
      </c>
      <c r="F2800" s="9" t="s">
        <v>4729</v>
      </c>
      <c r="H2800" s="9" t="s">
        <v>202</v>
      </c>
      <c r="I2800" s="9" t="s">
        <v>25</v>
      </c>
      <c r="J2800" s="129">
        <v>42977</v>
      </c>
      <c r="K2800" s="129">
        <v>42447</v>
      </c>
      <c r="L2800" s="129">
        <v>43318</v>
      </c>
      <c r="O2800" s="9">
        <v>28</v>
      </c>
      <c r="Q2800" s="9" t="s">
        <v>54</v>
      </c>
      <c r="R2800" s="13">
        <v>8800000</v>
      </c>
      <c r="S2800" s="13">
        <v>8800000</v>
      </c>
      <c r="T2800" s="13">
        <v>8800000</v>
      </c>
      <c r="U2800" s="13">
        <v>2200000</v>
      </c>
      <c r="AF2800" s="51">
        <f t="shared" si="37"/>
        <v>0</v>
      </c>
      <c r="AG2800" s="45">
        <v>6600000</v>
      </c>
      <c r="AH2800" s="11">
        <v>42447</v>
      </c>
      <c r="AI2800" s="11">
        <v>43655</v>
      </c>
      <c r="AJ2800" s="13">
        <v>8800423</v>
      </c>
      <c r="AK2800" s="13">
        <v>2200000</v>
      </c>
      <c r="AL2800" s="13"/>
      <c r="AM2800" s="9"/>
      <c r="AN2800" s="9"/>
      <c r="AO2800" s="9"/>
      <c r="AP2800" s="9"/>
      <c r="AQ2800" s="9"/>
      <c r="AR2800" s="9"/>
      <c r="AS2800" s="9"/>
      <c r="AT2800" s="9"/>
      <c r="AU2800" s="9"/>
      <c r="AV2800" s="9"/>
      <c r="AW2800" s="9"/>
      <c r="AX2800" s="9"/>
      <c r="AY2800" s="9"/>
      <c r="AZ2800" s="9"/>
      <c r="BA2800" s="9"/>
      <c r="BB2800" s="9"/>
      <c r="BC2800" s="9"/>
      <c r="BD2800" s="9"/>
      <c r="BE2800" s="9"/>
      <c r="BF2800" s="9"/>
      <c r="BG2800" s="9"/>
      <c r="BH2800" s="9"/>
      <c r="BI2800" s="9"/>
      <c r="BJ2800" s="9"/>
      <c r="BK2800" s="9"/>
      <c r="BL2800" s="9"/>
      <c r="BM2800" s="9"/>
      <c r="BN2800" s="9"/>
      <c r="BO2800" s="9"/>
      <c r="BP2800" s="9"/>
      <c r="BQ2800" s="9"/>
      <c r="BT2800" s="9"/>
      <c r="BU2800" s="9"/>
      <c r="BX2800" s="9"/>
      <c r="BY2800" s="9"/>
      <c r="CB2800" s="9"/>
      <c r="CC2800" s="9"/>
      <c r="CF2800" s="9"/>
      <c r="CG2800" s="9"/>
      <c r="CJ2800" s="9"/>
      <c r="CK2800" s="9"/>
      <c r="CN2800" s="9"/>
      <c r="CO2800" s="9"/>
      <c r="CP2800" s="9"/>
      <c r="CQ2800" s="9"/>
      <c r="CR2800" s="9"/>
      <c r="CS2800" s="9"/>
      <c r="CT2800" s="9"/>
      <c r="CU2800" s="9"/>
      <c r="CV2800" s="9"/>
      <c r="CW2800" s="9"/>
      <c r="CX2800" s="9"/>
      <c r="CY2800" s="9"/>
      <c r="CZ2800" s="9"/>
      <c r="DA2800" s="9"/>
      <c r="DB2800" s="9"/>
      <c r="DC2800" s="9"/>
      <c r="DD2800" s="9"/>
      <c r="DE2800" s="9"/>
      <c r="DF2800" s="9"/>
      <c r="DG2800" s="9"/>
      <c r="DH2800" s="9"/>
      <c r="DI2800" s="9"/>
      <c r="DJ2800" s="9"/>
      <c r="DK2800" s="9"/>
      <c r="DL2800" s="9"/>
      <c r="DM2800" s="9"/>
      <c r="DN2800" s="9"/>
      <c r="DO2800" s="9"/>
      <c r="DP2800" s="9"/>
      <c r="DQ2800" s="9"/>
      <c r="DR2800" s="9"/>
      <c r="DS2800" s="9"/>
      <c r="DT2800" s="9"/>
      <c r="DU2800" s="9"/>
      <c r="DV2800" s="9"/>
      <c r="DW2800" s="9"/>
      <c r="DX2800" s="9"/>
      <c r="DY2800" s="9"/>
    </row>
    <row r="2801" spans="1:131" s="18" customFormat="1" ht="19.5" customHeight="1" x14ac:dyDescent="0.25">
      <c r="A2801" s="18">
        <v>1937</v>
      </c>
      <c r="B2801" s="17" t="s">
        <v>5564</v>
      </c>
      <c r="C2801" s="18" t="s">
        <v>5565</v>
      </c>
      <c r="D2801" s="19">
        <v>43283</v>
      </c>
      <c r="G2801" s="19"/>
      <c r="J2801" s="130"/>
      <c r="K2801" s="130"/>
      <c r="L2801" s="130">
        <v>43683</v>
      </c>
      <c r="R2801" s="20"/>
      <c r="S2801" s="20"/>
      <c r="T2801" s="20"/>
      <c r="U2801" s="20"/>
      <c r="V2801" s="20"/>
      <c r="W2801" s="20"/>
      <c r="X2801" s="20"/>
      <c r="Y2801" s="20"/>
      <c r="Z2801" s="20"/>
      <c r="AA2801" s="20"/>
      <c r="AB2801" s="20"/>
      <c r="AC2801" s="20"/>
      <c r="AD2801" s="20"/>
      <c r="AE2801" s="20"/>
      <c r="AF2801" s="80"/>
      <c r="AG2801" s="46"/>
      <c r="AK2801" s="13"/>
      <c r="DZ2801" s="56"/>
      <c r="EA2801" s="57"/>
    </row>
    <row r="2802" spans="1:131" ht="19.5" customHeight="1" x14ac:dyDescent="0.25">
      <c r="A2802" s="9">
        <v>1938</v>
      </c>
      <c r="B2802" s="10" t="s">
        <v>5567</v>
      </c>
      <c r="C2802" s="9" t="s">
        <v>5568</v>
      </c>
      <c r="E2802" s="9" t="s">
        <v>4509</v>
      </c>
      <c r="F2802" s="9" t="s">
        <v>5569</v>
      </c>
      <c r="H2802" s="9" t="s">
        <v>202</v>
      </c>
      <c r="I2802" s="9" t="s">
        <v>25</v>
      </c>
      <c r="J2802" s="129">
        <v>42961</v>
      </c>
      <c r="K2802" s="129">
        <v>42688</v>
      </c>
      <c r="L2802" s="129">
        <v>43205</v>
      </c>
      <c r="M2802" s="9" t="s">
        <v>20</v>
      </c>
      <c r="O2802" s="9">
        <v>30</v>
      </c>
      <c r="Q2802" s="9" t="s">
        <v>54</v>
      </c>
      <c r="R2802" s="13">
        <v>4300000</v>
      </c>
      <c r="S2802" s="13">
        <v>4189920</v>
      </c>
      <c r="T2802" s="13">
        <v>4189920</v>
      </c>
      <c r="U2802" s="13">
        <v>1047480</v>
      </c>
      <c r="AF2802" s="51">
        <f t="shared" si="37"/>
        <v>0</v>
      </c>
      <c r="AG2802" s="45">
        <v>3216000</v>
      </c>
      <c r="AH2802" s="11">
        <v>42688</v>
      </c>
      <c r="AI2802" s="11">
        <v>43205</v>
      </c>
      <c r="AJ2802" s="13">
        <v>4313398</v>
      </c>
      <c r="AK2802" s="13">
        <v>1047480</v>
      </c>
      <c r="AL2802" s="9"/>
      <c r="AM2802" s="9"/>
      <c r="AN2802" s="9"/>
      <c r="AO2802" s="9"/>
      <c r="AP2802" s="9"/>
      <c r="AQ2802" s="9"/>
      <c r="AR2802" s="9"/>
      <c r="AS2802" s="9"/>
      <c r="AT2802" s="9"/>
      <c r="AU2802" s="9"/>
      <c r="AV2802" s="9"/>
      <c r="AW2802" s="9"/>
      <c r="AX2802" s="9"/>
      <c r="AY2802" s="9"/>
      <c r="AZ2802" s="9"/>
      <c r="BA2802" s="9"/>
      <c r="BB2802" s="9"/>
      <c r="BC2802" s="9"/>
      <c r="BD2802" s="9"/>
      <c r="BE2802" s="9"/>
      <c r="BF2802" s="9"/>
      <c r="BG2802" s="9"/>
      <c r="BH2802" s="9"/>
      <c r="BI2802" s="9"/>
      <c r="BJ2802" s="9"/>
      <c r="BK2802" s="9"/>
      <c r="BL2802" s="9"/>
      <c r="BM2802" s="9"/>
      <c r="BN2802" s="9"/>
      <c r="BO2802" s="9"/>
      <c r="BP2802" s="9"/>
      <c r="BQ2802" s="9"/>
      <c r="BT2802" s="9"/>
      <c r="BU2802" s="9"/>
      <c r="BX2802" s="9"/>
      <c r="BY2802" s="9"/>
      <c r="CB2802" s="9"/>
      <c r="CC2802" s="9"/>
      <c r="CF2802" s="9"/>
      <c r="CG2802" s="9"/>
      <c r="CJ2802" s="9"/>
      <c r="CK2802" s="9"/>
      <c r="CN2802" s="9"/>
      <c r="CO2802" s="9"/>
      <c r="CP2802" s="9"/>
      <c r="CQ2802" s="9"/>
      <c r="CR2802" s="9"/>
      <c r="CS2802" s="9"/>
      <c r="CT2802" s="9"/>
      <c r="CU2802" s="9"/>
      <c r="CV2802" s="9"/>
      <c r="CW2802" s="9"/>
      <c r="CX2802" s="9"/>
      <c r="CY2802" s="9"/>
      <c r="CZ2802" s="9"/>
      <c r="DA2802" s="9"/>
      <c r="DB2802" s="9"/>
      <c r="DC2802" s="9"/>
      <c r="DD2802" s="9"/>
      <c r="DE2802" s="9"/>
      <c r="DF2802" s="9"/>
      <c r="DG2802" s="9"/>
      <c r="DH2802" s="9"/>
      <c r="DI2802" s="9"/>
      <c r="DJ2802" s="9"/>
      <c r="DK2802" s="9"/>
      <c r="DL2802" s="9"/>
      <c r="DM2802" s="9"/>
      <c r="DN2802" s="9"/>
      <c r="DO2802" s="9"/>
      <c r="DP2802" s="9"/>
      <c r="DQ2802" s="9"/>
      <c r="DR2802" s="9"/>
      <c r="DS2802" s="9"/>
      <c r="DT2802" s="9"/>
      <c r="DU2802" s="9"/>
      <c r="DV2802" s="9"/>
      <c r="DW2802" s="9"/>
      <c r="DX2802" s="9"/>
      <c r="DY2802" s="9"/>
    </row>
    <row r="2803" spans="1:131" ht="19.5" customHeight="1" x14ac:dyDescent="0.25">
      <c r="A2803" s="9">
        <v>1939</v>
      </c>
      <c r="B2803" s="10" t="s">
        <v>5570</v>
      </c>
      <c r="C2803" s="9" t="s">
        <v>5571</v>
      </c>
      <c r="E2803" s="9" t="s">
        <v>3370</v>
      </c>
      <c r="F2803" s="9" t="s">
        <v>5572</v>
      </c>
      <c r="H2803" s="9" t="s">
        <v>202</v>
      </c>
      <c r="I2803" s="9" t="s">
        <v>97</v>
      </c>
      <c r="J2803" s="129">
        <v>42962</v>
      </c>
      <c r="K2803" s="129">
        <v>42929</v>
      </c>
      <c r="L2803" s="129">
        <v>43373</v>
      </c>
      <c r="O2803" s="9">
        <v>30</v>
      </c>
      <c r="Q2803" s="9" t="s">
        <v>61</v>
      </c>
      <c r="S2803" s="13">
        <v>19080000</v>
      </c>
      <c r="T2803" s="13">
        <v>19080000</v>
      </c>
      <c r="U2803" s="13">
        <v>4770000</v>
      </c>
      <c r="AF2803" s="51">
        <f t="shared" si="37"/>
        <v>0</v>
      </c>
      <c r="AH2803" s="9"/>
      <c r="AI2803" s="9"/>
      <c r="AJ2803" s="9"/>
      <c r="AK2803" s="9"/>
      <c r="AL2803" s="9"/>
      <c r="AM2803" s="9"/>
      <c r="AN2803" s="9"/>
      <c r="AO2803" s="9"/>
      <c r="AP2803" s="9"/>
      <c r="AQ2803" s="9"/>
      <c r="AR2803" s="9"/>
      <c r="AS2803" s="9"/>
      <c r="AT2803" s="9"/>
      <c r="AU2803" s="9"/>
      <c r="AV2803" s="9"/>
      <c r="AW2803" s="9"/>
      <c r="AX2803" s="9"/>
      <c r="AY2803" s="9"/>
      <c r="AZ2803" s="9"/>
      <c r="BA2803" s="9"/>
      <c r="BB2803" s="9"/>
      <c r="BC2803" s="9"/>
      <c r="BD2803" s="9"/>
      <c r="BE2803" s="9"/>
      <c r="BF2803" s="9"/>
      <c r="BG2803" s="9"/>
      <c r="BH2803" s="9"/>
      <c r="BI2803" s="9"/>
      <c r="BJ2803" s="9"/>
      <c r="BK2803" s="9"/>
      <c r="BL2803" s="9"/>
      <c r="BM2803" s="9"/>
      <c r="BN2803" s="9"/>
      <c r="BO2803" s="9"/>
      <c r="BP2803" s="9"/>
      <c r="BQ2803" s="9"/>
      <c r="BT2803" s="9"/>
      <c r="BU2803" s="9"/>
      <c r="BX2803" s="9"/>
      <c r="BY2803" s="9"/>
      <c r="CB2803" s="9"/>
      <c r="CC2803" s="9"/>
      <c r="CF2803" s="9"/>
      <c r="CG2803" s="9"/>
      <c r="CJ2803" s="9"/>
      <c r="CK2803" s="9"/>
      <c r="CN2803" s="9"/>
      <c r="CO2803" s="9"/>
      <c r="CP2803" s="9"/>
      <c r="CQ2803" s="9"/>
      <c r="CR2803" s="9"/>
      <c r="CS2803" s="9"/>
      <c r="CT2803" s="9"/>
      <c r="CU2803" s="9"/>
      <c r="CV2803" s="9"/>
      <c r="CW2803" s="9"/>
      <c r="CX2803" s="9"/>
      <c r="CY2803" s="9"/>
      <c r="CZ2803" s="9"/>
      <c r="DA2803" s="9"/>
      <c r="DB2803" s="9"/>
      <c r="DC2803" s="9"/>
      <c r="DD2803" s="9"/>
      <c r="DE2803" s="9"/>
      <c r="DF2803" s="9"/>
      <c r="DG2803" s="9"/>
      <c r="DH2803" s="9"/>
      <c r="DI2803" s="9"/>
      <c r="DJ2803" s="9"/>
      <c r="DK2803" s="9"/>
      <c r="DL2803" s="9"/>
      <c r="DM2803" s="9"/>
      <c r="DN2803" s="9"/>
      <c r="DO2803" s="9"/>
      <c r="DP2803" s="9"/>
      <c r="DQ2803" s="9"/>
      <c r="DR2803" s="9"/>
      <c r="DS2803" s="9"/>
      <c r="DT2803" s="9"/>
      <c r="DU2803" s="9"/>
      <c r="DV2803" s="9"/>
      <c r="DW2803" s="9"/>
      <c r="DX2803" s="9"/>
      <c r="DY2803" s="9"/>
    </row>
    <row r="2804" spans="1:131" ht="19.5" customHeight="1" x14ac:dyDescent="0.25">
      <c r="A2804" s="9">
        <v>1940</v>
      </c>
      <c r="B2804" s="10" t="s">
        <v>5573</v>
      </c>
      <c r="C2804" s="9" t="s">
        <v>5574</v>
      </c>
      <c r="E2804" s="9" t="s">
        <v>5575</v>
      </c>
      <c r="F2804" s="9" t="s">
        <v>105</v>
      </c>
      <c r="H2804" s="9" t="s">
        <v>202</v>
      </c>
      <c r="I2804" s="9" t="s">
        <v>3432</v>
      </c>
      <c r="J2804" s="129">
        <v>42978</v>
      </c>
      <c r="K2804" s="129">
        <v>42941</v>
      </c>
      <c r="L2804" s="129">
        <v>42998</v>
      </c>
      <c r="O2804" s="9">
        <v>30</v>
      </c>
      <c r="Q2804" s="9" t="s">
        <v>61</v>
      </c>
      <c r="S2804" s="13">
        <v>313997193</v>
      </c>
      <c r="T2804" s="13">
        <v>313997193</v>
      </c>
      <c r="U2804" s="13">
        <v>78499298</v>
      </c>
      <c r="AF2804" s="51">
        <f t="shared" si="37"/>
        <v>0</v>
      </c>
      <c r="AH2804" s="11">
        <v>42941</v>
      </c>
      <c r="AI2804" s="11">
        <v>42998</v>
      </c>
      <c r="AJ2804" s="13">
        <v>353387938</v>
      </c>
      <c r="AK2804" s="13">
        <v>88346985</v>
      </c>
      <c r="AL2804" s="9"/>
      <c r="AM2804" s="9"/>
      <c r="AN2804" s="9"/>
      <c r="AO2804" s="9"/>
      <c r="AP2804" s="9"/>
      <c r="AQ2804" s="9"/>
      <c r="AR2804" s="9"/>
      <c r="AS2804" s="9"/>
      <c r="AT2804" s="9"/>
      <c r="AU2804" s="9"/>
      <c r="AV2804" s="9"/>
      <c r="AW2804" s="9"/>
      <c r="AX2804" s="9"/>
      <c r="AY2804" s="9"/>
      <c r="AZ2804" s="9"/>
      <c r="BA2804" s="9"/>
      <c r="BB2804" s="9"/>
      <c r="BC2804" s="9"/>
      <c r="BD2804" s="9"/>
      <c r="BE2804" s="9"/>
      <c r="BF2804" s="9"/>
      <c r="BG2804" s="9"/>
      <c r="BH2804" s="9"/>
      <c r="BI2804" s="9"/>
      <c r="BJ2804" s="9"/>
      <c r="BK2804" s="9"/>
      <c r="BL2804" s="9"/>
      <c r="BM2804" s="9"/>
      <c r="BN2804" s="9"/>
      <c r="BO2804" s="9"/>
      <c r="BP2804" s="9"/>
      <c r="BQ2804" s="9"/>
      <c r="BT2804" s="9"/>
      <c r="BU2804" s="9"/>
      <c r="BX2804" s="9"/>
      <c r="BY2804" s="9"/>
      <c r="CB2804" s="9"/>
      <c r="CC2804" s="9"/>
      <c r="CF2804" s="9"/>
      <c r="CG2804" s="9"/>
      <c r="CJ2804" s="9"/>
      <c r="CK2804" s="9"/>
      <c r="CN2804" s="9"/>
      <c r="CO2804" s="9"/>
      <c r="CP2804" s="9"/>
      <c r="CQ2804" s="9"/>
      <c r="CR2804" s="9"/>
      <c r="CS2804" s="9"/>
      <c r="CT2804" s="9"/>
      <c r="CU2804" s="9"/>
      <c r="CV2804" s="9"/>
      <c r="CW2804" s="9"/>
      <c r="CX2804" s="9"/>
      <c r="CY2804" s="9"/>
      <c r="CZ2804" s="9"/>
      <c r="DA2804" s="9"/>
      <c r="DB2804" s="9"/>
      <c r="DC2804" s="9"/>
      <c r="DD2804" s="9"/>
      <c r="DE2804" s="9"/>
      <c r="DF2804" s="9"/>
      <c r="DG2804" s="9"/>
      <c r="DH2804" s="9"/>
      <c r="DI2804" s="9"/>
      <c r="DJ2804" s="9"/>
      <c r="DK2804" s="9"/>
      <c r="DL2804" s="9"/>
      <c r="DM2804" s="9"/>
      <c r="DN2804" s="9"/>
      <c r="DO2804" s="9"/>
      <c r="DP2804" s="9"/>
      <c r="DQ2804" s="9"/>
      <c r="DR2804" s="9"/>
      <c r="DS2804" s="9"/>
      <c r="DT2804" s="9"/>
      <c r="DU2804" s="9"/>
      <c r="DV2804" s="9"/>
      <c r="DW2804" s="9"/>
      <c r="DX2804" s="9"/>
      <c r="DY2804" s="9"/>
    </row>
    <row r="2805" spans="1:131" s="18" customFormat="1" ht="19.5" customHeight="1" x14ac:dyDescent="0.25">
      <c r="A2805" s="18">
        <v>1940</v>
      </c>
      <c r="B2805" s="17" t="s">
        <v>5573</v>
      </c>
      <c r="C2805" s="18" t="s">
        <v>5574</v>
      </c>
      <c r="D2805" s="19">
        <v>43068</v>
      </c>
      <c r="G2805" s="19"/>
      <c r="J2805" s="130"/>
      <c r="K2805" s="130"/>
      <c r="L2805" s="130"/>
      <c r="R2805" s="20"/>
      <c r="S2805" s="20">
        <v>357574876</v>
      </c>
      <c r="T2805" s="20">
        <v>357574876</v>
      </c>
      <c r="U2805" s="20">
        <v>89393719</v>
      </c>
      <c r="V2805" s="20"/>
      <c r="W2805" s="20"/>
      <c r="X2805" s="20"/>
      <c r="Y2805" s="20"/>
      <c r="Z2805" s="20"/>
      <c r="AA2805" s="20"/>
      <c r="AB2805" s="20"/>
      <c r="AC2805" s="20"/>
      <c r="AD2805" s="20"/>
      <c r="AE2805" s="20"/>
      <c r="AF2805" s="80"/>
      <c r="AG2805" s="46"/>
      <c r="DZ2805" s="54"/>
      <c r="EA2805" s="55"/>
    </row>
    <row r="2806" spans="1:131" ht="19.5" customHeight="1" x14ac:dyDescent="0.25">
      <c r="A2806" s="9">
        <v>1941</v>
      </c>
      <c r="B2806" s="10" t="s">
        <v>5578</v>
      </c>
      <c r="C2806" s="9" t="s">
        <v>5579</v>
      </c>
      <c r="E2806" s="9" t="s">
        <v>5553</v>
      </c>
      <c r="F2806" s="9" t="s">
        <v>3475</v>
      </c>
      <c r="H2806" s="9" t="s">
        <v>202</v>
      </c>
      <c r="I2806" s="9" t="s">
        <v>25</v>
      </c>
      <c r="J2806" s="129">
        <v>43101</v>
      </c>
      <c r="K2806" s="129">
        <v>42928</v>
      </c>
      <c r="L2806" s="129">
        <v>43479</v>
      </c>
      <c r="M2806" s="9" t="s">
        <v>20</v>
      </c>
      <c r="O2806" s="9">
        <v>29</v>
      </c>
      <c r="Q2806" s="9" t="s">
        <v>54</v>
      </c>
      <c r="R2806" s="13">
        <v>18850000</v>
      </c>
      <c r="S2806" s="13">
        <v>18310890</v>
      </c>
      <c r="T2806" s="13">
        <v>18310890</v>
      </c>
      <c r="U2806" s="13">
        <v>4577723</v>
      </c>
      <c r="AF2806" s="51">
        <f t="shared" si="37"/>
        <v>0</v>
      </c>
      <c r="AG2806" s="45">
        <v>8000000</v>
      </c>
      <c r="AH2806" s="11">
        <v>42928</v>
      </c>
      <c r="AI2806" s="11">
        <v>43100</v>
      </c>
      <c r="AJ2806" s="13">
        <v>1364993</v>
      </c>
      <c r="AK2806" s="13">
        <v>341248</v>
      </c>
      <c r="AL2806" s="11">
        <v>43101</v>
      </c>
      <c r="AM2806" s="11">
        <v>43190</v>
      </c>
      <c r="AN2806" s="13">
        <v>1471584</v>
      </c>
      <c r="AO2806" s="13">
        <v>367896</v>
      </c>
      <c r="AP2806" s="11">
        <v>43191</v>
      </c>
      <c r="AQ2806" s="11">
        <v>43281</v>
      </c>
      <c r="AR2806" s="13">
        <v>2082958</v>
      </c>
      <c r="AS2806" s="13">
        <v>520740</v>
      </c>
      <c r="AT2806" s="11">
        <v>43282</v>
      </c>
      <c r="AU2806" s="11">
        <v>43373</v>
      </c>
      <c r="AV2806" s="13">
        <v>3148319</v>
      </c>
      <c r="AW2806" s="13">
        <v>787080</v>
      </c>
      <c r="AX2806" s="11">
        <v>43374</v>
      </c>
      <c r="AY2806" s="11">
        <v>43465</v>
      </c>
      <c r="AZ2806" s="13">
        <v>4440873</v>
      </c>
      <c r="BA2806" s="13">
        <v>1110218</v>
      </c>
      <c r="BB2806" s="11">
        <v>43466</v>
      </c>
      <c r="BC2806" s="11">
        <v>43479</v>
      </c>
      <c r="BD2806" s="13">
        <v>5543206</v>
      </c>
      <c r="BE2806" s="13">
        <v>1385802</v>
      </c>
      <c r="BF2806" s="9"/>
      <c r="BG2806" s="9"/>
      <c r="BH2806" s="9"/>
      <c r="BI2806" s="9"/>
      <c r="BJ2806" s="9"/>
      <c r="BK2806" s="9"/>
      <c r="BL2806" s="9"/>
      <c r="BM2806" s="9"/>
      <c r="BN2806" s="9"/>
      <c r="BO2806" s="9"/>
      <c r="BP2806" s="9"/>
      <c r="BQ2806" s="9"/>
      <c r="BT2806" s="9"/>
      <c r="BU2806" s="9"/>
      <c r="BX2806" s="9"/>
      <c r="BY2806" s="9"/>
      <c r="CB2806" s="9"/>
      <c r="CC2806" s="9"/>
      <c r="CF2806" s="9"/>
      <c r="CG2806" s="9"/>
      <c r="CJ2806" s="9"/>
      <c r="CK2806" s="9"/>
      <c r="CN2806" s="9"/>
      <c r="CO2806" s="9"/>
      <c r="CP2806" s="9"/>
      <c r="CQ2806" s="9"/>
      <c r="CR2806" s="9"/>
      <c r="CS2806" s="9"/>
      <c r="CT2806" s="9"/>
      <c r="CU2806" s="9"/>
      <c r="CV2806" s="9"/>
      <c r="CW2806" s="9"/>
      <c r="CX2806" s="9"/>
      <c r="CY2806" s="9"/>
      <c r="CZ2806" s="9"/>
      <c r="DA2806" s="9"/>
      <c r="DB2806" s="9"/>
      <c r="DC2806" s="9"/>
      <c r="DD2806" s="9"/>
      <c r="DE2806" s="9"/>
      <c r="DF2806" s="9"/>
      <c r="DG2806" s="9"/>
      <c r="DH2806" s="9"/>
      <c r="DI2806" s="9"/>
      <c r="DJ2806" s="9"/>
      <c r="DK2806" s="9"/>
      <c r="DL2806" s="9"/>
      <c r="DM2806" s="9"/>
      <c r="DN2806" s="9"/>
      <c r="DO2806" s="9"/>
      <c r="DP2806" s="9"/>
      <c r="DQ2806" s="9"/>
      <c r="DR2806" s="9"/>
      <c r="DS2806" s="9"/>
      <c r="DT2806" s="9"/>
      <c r="DU2806" s="9"/>
      <c r="DV2806" s="9"/>
      <c r="DW2806" s="9"/>
      <c r="DX2806" s="9"/>
      <c r="DY2806" s="9"/>
    </row>
    <row r="2807" spans="1:131" s="18" customFormat="1" ht="19.5" customHeight="1" x14ac:dyDescent="0.25">
      <c r="A2807" s="18">
        <v>1941</v>
      </c>
      <c r="B2807" s="17" t="s">
        <v>5578</v>
      </c>
      <c r="C2807" s="18" t="s">
        <v>5579</v>
      </c>
      <c r="D2807" s="19">
        <v>43145</v>
      </c>
      <c r="G2807" s="19"/>
      <c r="J2807" s="130"/>
      <c r="K2807" s="130"/>
      <c r="L2807" s="130"/>
      <c r="R2807" s="20"/>
      <c r="S2807" s="20">
        <v>18710510</v>
      </c>
      <c r="T2807" s="20">
        <v>18710510</v>
      </c>
      <c r="U2807" s="20">
        <v>4677628</v>
      </c>
      <c r="V2807" s="20"/>
      <c r="W2807" s="20"/>
      <c r="X2807" s="20"/>
      <c r="Y2807" s="20"/>
      <c r="Z2807" s="20"/>
      <c r="AA2807" s="20"/>
      <c r="AB2807" s="20"/>
      <c r="AC2807" s="20"/>
      <c r="AD2807" s="20"/>
      <c r="AE2807" s="20"/>
      <c r="AF2807" s="80"/>
      <c r="AG2807" s="46"/>
      <c r="AH2807" s="19"/>
      <c r="AI2807" s="19"/>
      <c r="AJ2807" s="20"/>
      <c r="AK2807" s="20"/>
      <c r="AL2807" s="19"/>
      <c r="AM2807" s="19"/>
      <c r="AN2807" s="20"/>
      <c r="AO2807" s="20"/>
      <c r="AP2807" s="19"/>
      <c r="AQ2807" s="19"/>
      <c r="AR2807" s="20"/>
      <c r="AS2807" s="20"/>
      <c r="AT2807" s="19"/>
      <c r="AU2807" s="19"/>
      <c r="AV2807" s="20"/>
      <c r="AW2807" s="20"/>
      <c r="DZ2807" s="56"/>
      <c r="EA2807" s="57"/>
    </row>
    <row r="2808" spans="1:131" ht="19.5" customHeight="1" x14ac:dyDescent="0.25">
      <c r="A2808" s="9">
        <v>1942</v>
      </c>
      <c r="B2808" s="10" t="s">
        <v>5580</v>
      </c>
      <c r="C2808" s="9" t="s">
        <v>5586</v>
      </c>
      <c r="E2808" s="9" t="s">
        <v>5553</v>
      </c>
      <c r="F2808" s="9" t="s">
        <v>3475</v>
      </c>
      <c r="H2808" s="9" t="s">
        <v>906</v>
      </c>
      <c r="I2808" s="9" t="s">
        <v>35</v>
      </c>
      <c r="M2808" s="9" t="s">
        <v>20</v>
      </c>
      <c r="O2808" s="9">
        <v>32</v>
      </c>
      <c r="AF2808" s="51">
        <f>SUM(V2808:AE2808)</f>
        <v>0</v>
      </c>
      <c r="AH2808" s="9"/>
      <c r="AI2808" s="9"/>
      <c r="AJ2808" s="9"/>
      <c r="AK2808" s="9"/>
      <c r="AL2808" s="9"/>
      <c r="AM2808" s="9"/>
      <c r="AN2808" s="9"/>
      <c r="AO2808" s="9"/>
      <c r="AP2808" s="9"/>
      <c r="AQ2808" s="9"/>
      <c r="AR2808" s="9"/>
      <c r="AS2808" s="9"/>
      <c r="AT2808" s="9"/>
      <c r="AU2808" s="9"/>
      <c r="AV2808" s="9"/>
      <c r="AW2808" s="9"/>
      <c r="AX2808" s="9"/>
      <c r="AY2808" s="9"/>
      <c r="AZ2808" s="9"/>
      <c r="BA2808" s="9"/>
      <c r="BB2808" s="9"/>
      <c r="BC2808" s="9"/>
      <c r="BD2808" s="9"/>
      <c r="BE2808" s="9"/>
      <c r="BF2808" s="9"/>
      <c r="BG2808" s="9"/>
      <c r="BH2808" s="9"/>
      <c r="BI2808" s="9"/>
      <c r="BJ2808" s="9"/>
      <c r="BK2808" s="9"/>
      <c r="BL2808" s="9"/>
      <c r="BM2808" s="9"/>
      <c r="BN2808" s="9"/>
      <c r="BO2808" s="9"/>
      <c r="BP2808" s="9"/>
      <c r="BQ2808" s="9"/>
      <c r="BT2808" s="9"/>
      <c r="BU2808" s="9"/>
      <c r="BX2808" s="9"/>
      <c r="BY2808" s="9"/>
      <c r="CB2808" s="9"/>
      <c r="CC2808" s="9"/>
      <c r="CF2808" s="9"/>
      <c r="CG2808" s="9"/>
      <c r="CJ2808" s="9"/>
      <c r="CK2808" s="9"/>
      <c r="CN2808" s="9"/>
      <c r="CO2808" s="9"/>
      <c r="CP2808" s="9"/>
      <c r="CQ2808" s="9"/>
      <c r="CR2808" s="9"/>
      <c r="CS2808" s="9"/>
      <c r="CT2808" s="9"/>
      <c r="CU2808" s="9"/>
      <c r="CV2808" s="9"/>
      <c r="CW2808" s="9"/>
      <c r="CX2808" s="9"/>
      <c r="CY2808" s="9"/>
      <c r="CZ2808" s="9"/>
      <c r="DA2808" s="9"/>
      <c r="DB2808" s="9"/>
      <c r="DC2808" s="9"/>
      <c r="DD2808" s="9"/>
      <c r="DE2808" s="9"/>
      <c r="DF2808" s="9"/>
      <c r="DG2808" s="9"/>
      <c r="DH2808" s="9"/>
      <c r="DI2808" s="9"/>
      <c r="DJ2808" s="9"/>
      <c r="DK2808" s="9"/>
      <c r="DL2808" s="9"/>
      <c r="DM2808" s="9"/>
      <c r="DN2808" s="9"/>
      <c r="DO2808" s="9"/>
      <c r="DP2808" s="9"/>
      <c r="DQ2808" s="9"/>
      <c r="DR2808" s="9"/>
      <c r="DS2808" s="9"/>
      <c r="DT2808" s="9"/>
      <c r="DU2808" s="9"/>
      <c r="DV2808" s="9"/>
      <c r="DW2808" s="9"/>
      <c r="DX2808" s="9"/>
      <c r="DY2808" s="9"/>
    </row>
    <row r="2809" spans="1:131" ht="19.5" customHeight="1" x14ac:dyDescent="0.25">
      <c r="A2809" s="9">
        <v>1943</v>
      </c>
      <c r="B2809" s="10" t="s">
        <v>5583</v>
      </c>
      <c r="C2809" s="9" t="s">
        <v>5581</v>
      </c>
      <c r="E2809" s="9" t="s">
        <v>4242</v>
      </c>
      <c r="F2809" s="9" t="s">
        <v>5582</v>
      </c>
      <c r="H2809" s="9" t="s">
        <v>906</v>
      </c>
      <c r="I2809" s="9" t="s">
        <v>35</v>
      </c>
      <c r="M2809" s="9" t="s">
        <v>335</v>
      </c>
      <c r="O2809" s="9">
        <v>28</v>
      </c>
      <c r="AF2809" s="51">
        <f t="shared" si="37"/>
        <v>0</v>
      </c>
    </row>
    <row r="2810" spans="1:131" ht="19.5" customHeight="1" x14ac:dyDescent="0.25">
      <c r="A2810" s="9">
        <v>1944</v>
      </c>
      <c r="B2810" s="10" t="s">
        <v>5585</v>
      </c>
      <c r="C2810" s="9" t="s">
        <v>5584</v>
      </c>
      <c r="E2810" s="9" t="s">
        <v>2473</v>
      </c>
      <c r="F2810" s="9" t="s">
        <v>3861</v>
      </c>
      <c r="H2810" s="9" t="s">
        <v>202</v>
      </c>
      <c r="I2810" s="9" t="s">
        <v>97</v>
      </c>
      <c r="J2810" s="129">
        <v>42972</v>
      </c>
      <c r="K2810" s="129">
        <v>42905</v>
      </c>
      <c r="L2810" s="129">
        <v>43312</v>
      </c>
      <c r="O2810" s="9">
        <v>28</v>
      </c>
      <c r="Q2810" s="9" t="s">
        <v>54</v>
      </c>
      <c r="R2810" s="13">
        <v>12000000</v>
      </c>
      <c r="S2810" s="13">
        <v>11880000</v>
      </c>
      <c r="T2810" s="13">
        <v>11880000</v>
      </c>
      <c r="U2810" s="13">
        <v>2970000</v>
      </c>
      <c r="AF2810" s="51">
        <f t="shared" si="37"/>
        <v>0</v>
      </c>
      <c r="AG2810" s="45">
        <v>6000000</v>
      </c>
      <c r="AH2810" s="11">
        <v>43132</v>
      </c>
      <c r="AI2810" s="11">
        <v>43555</v>
      </c>
      <c r="AJ2810" s="13">
        <v>11837202</v>
      </c>
      <c r="AK2810" s="13">
        <v>2959301</v>
      </c>
    </row>
    <row r="2811" spans="1:131" s="18" customFormat="1" ht="19.5" customHeight="1" x14ac:dyDescent="0.25">
      <c r="A2811" s="18">
        <v>1944</v>
      </c>
      <c r="B2811" s="17" t="s">
        <v>5585</v>
      </c>
      <c r="C2811" s="18" t="s">
        <v>5584</v>
      </c>
      <c r="D2811" s="19">
        <v>43318</v>
      </c>
      <c r="G2811" s="19"/>
      <c r="J2811" s="130"/>
      <c r="K2811" s="130"/>
      <c r="L2811" s="130">
        <v>43555</v>
      </c>
      <c r="R2811" s="20"/>
      <c r="S2811" s="20"/>
      <c r="T2811" s="20"/>
      <c r="U2811" s="20"/>
      <c r="V2811" s="20"/>
      <c r="W2811" s="20"/>
      <c r="X2811" s="20"/>
      <c r="Y2811" s="20"/>
      <c r="Z2811" s="20"/>
      <c r="AA2811" s="20"/>
      <c r="AB2811" s="20"/>
      <c r="AC2811" s="20"/>
      <c r="AD2811" s="20"/>
      <c r="AE2811" s="20"/>
      <c r="AF2811" s="80"/>
      <c r="AG2811" s="46"/>
      <c r="AH2811" s="19"/>
      <c r="AI2811" s="19"/>
      <c r="AJ2811" s="20"/>
      <c r="AK2811" s="20"/>
      <c r="AL2811" s="19"/>
      <c r="AM2811" s="19"/>
      <c r="AN2811" s="20"/>
      <c r="AO2811" s="20"/>
      <c r="AP2811" s="19"/>
      <c r="AQ2811" s="19"/>
      <c r="AR2811" s="20"/>
      <c r="AS2811" s="20"/>
      <c r="AT2811" s="19"/>
      <c r="AU2811" s="19"/>
      <c r="AV2811" s="20"/>
      <c r="AW2811" s="20"/>
      <c r="AX2811" s="19"/>
      <c r="AY2811" s="19"/>
      <c r="AZ2811" s="20"/>
      <c r="BA2811" s="20"/>
      <c r="BB2811" s="19"/>
      <c r="BC2811" s="19"/>
      <c r="BD2811" s="20"/>
      <c r="BE2811" s="20"/>
      <c r="BF2811" s="19"/>
      <c r="BG2811" s="19"/>
      <c r="BH2811" s="20"/>
      <c r="BI2811" s="20"/>
      <c r="BJ2811" s="19"/>
      <c r="BK2811" s="19"/>
      <c r="BL2811" s="20"/>
      <c r="BM2811" s="20"/>
      <c r="BN2811" s="19"/>
      <c r="BO2811" s="19"/>
      <c r="BP2811" s="20"/>
      <c r="BQ2811" s="20"/>
      <c r="BT2811" s="20"/>
      <c r="BU2811" s="20"/>
      <c r="BX2811" s="20"/>
      <c r="BY2811" s="20"/>
      <c r="CB2811" s="20"/>
      <c r="CC2811" s="20"/>
      <c r="CF2811" s="20"/>
      <c r="CG2811" s="20"/>
      <c r="CJ2811" s="20"/>
      <c r="CK2811" s="20"/>
      <c r="CN2811" s="20"/>
      <c r="CO2811" s="20"/>
      <c r="CP2811" s="19"/>
      <c r="CQ2811" s="19"/>
      <c r="CR2811" s="20"/>
      <c r="CS2811" s="20"/>
      <c r="CT2811" s="19"/>
      <c r="CU2811" s="19"/>
      <c r="CV2811" s="20"/>
      <c r="CW2811" s="20"/>
      <c r="CX2811" s="96"/>
      <c r="CY2811" s="96"/>
      <c r="CZ2811" s="20"/>
      <c r="DA2811" s="20"/>
      <c r="DB2811" s="96"/>
      <c r="DC2811" s="96"/>
      <c r="DD2811" s="20"/>
      <c r="DE2811" s="20"/>
      <c r="DF2811" s="96"/>
      <c r="DG2811" s="96"/>
      <c r="DH2811" s="20"/>
      <c r="DI2811" s="20"/>
      <c r="DJ2811" s="96"/>
      <c r="DK2811" s="96"/>
      <c r="DL2811" s="20"/>
      <c r="DM2811" s="20"/>
      <c r="DN2811" s="96"/>
      <c r="DO2811" s="96"/>
      <c r="DP2811" s="20"/>
      <c r="DQ2811" s="20"/>
      <c r="DR2811" s="96"/>
      <c r="DS2811" s="96"/>
      <c r="DT2811" s="20"/>
      <c r="DU2811" s="20"/>
      <c r="DV2811" s="96"/>
      <c r="DW2811" s="96"/>
      <c r="DX2811" s="20"/>
      <c r="DY2811" s="20"/>
      <c r="DZ2811" s="56"/>
      <c r="EA2811" s="57"/>
    </row>
    <row r="2812" spans="1:131" ht="19.5" customHeight="1" x14ac:dyDescent="0.25">
      <c r="A2812" s="9">
        <v>1945</v>
      </c>
      <c r="B2812" s="10" t="s">
        <v>5587</v>
      </c>
      <c r="C2812" s="9" t="s">
        <v>5588</v>
      </c>
      <c r="E2812" s="9" t="s">
        <v>5589</v>
      </c>
      <c r="F2812" s="9" t="s">
        <v>1032</v>
      </c>
      <c r="H2812" s="9" t="s">
        <v>202</v>
      </c>
      <c r="I2812" s="9" t="s">
        <v>28</v>
      </c>
      <c r="J2812" s="129">
        <v>42965</v>
      </c>
      <c r="K2812" s="129">
        <v>42769</v>
      </c>
      <c r="L2812" s="129">
        <v>43330</v>
      </c>
      <c r="M2812" s="9" t="s">
        <v>20</v>
      </c>
      <c r="O2812" s="9">
        <v>32</v>
      </c>
      <c r="Q2812" s="9" t="s">
        <v>54</v>
      </c>
      <c r="S2812" s="13">
        <v>9360000</v>
      </c>
      <c r="T2812" s="13">
        <v>9360000</v>
      </c>
      <c r="U2812" s="13">
        <v>2340000</v>
      </c>
      <c r="AG2812" s="45">
        <v>7020000</v>
      </c>
      <c r="AH2812" s="11">
        <v>42769</v>
      </c>
      <c r="AI2812" s="11">
        <v>43343</v>
      </c>
      <c r="AJ2812" s="13">
        <v>14281441</v>
      </c>
      <c r="AK2812" s="13">
        <v>2340000</v>
      </c>
    </row>
    <row r="2813" spans="1:131" s="18" customFormat="1" ht="19.5" customHeight="1" x14ac:dyDescent="0.25">
      <c r="A2813" s="18">
        <v>1945</v>
      </c>
      <c r="B2813" s="17" t="s">
        <v>5587</v>
      </c>
      <c r="C2813" s="18" t="s">
        <v>5588</v>
      </c>
      <c r="D2813" s="19">
        <v>43343</v>
      </c>
      <c r="G2813" s="19"/>
      <c r="J2813" s="130"/>
      <c r="K2813" s="130"/>
      <c r="L2813" s="130">
        <v>43343</v>
      </c>
      <c r="R2813" s="20"/>
      <c r="S2813" s="20"/>
      <c r="T2813" s="20"/>
      <c r="U2813" s="20"/>
      <c r="V2813" s="20"/>
      <c r="W2813" s="20"/>
      <c r="X2813" s="20"/>
      <c r="Y2813" s="20"/>
      <c r="Z2813" s="20"/>
      <c r="AA2813" s="20"/>
      <c r="AB2813" s="20"/>
      <c r="AC2813" s="20"/>
      <c r="AD2813" s="20"/>
      <c r="AE2813" s="20"/>
      <c r="AF2813" s="80"/>
      <c r="AG2813" s="46"/>
      <c r="AH2813" s="19"/>
      <c r="AI2813" s="19"/>
      <c r="AJ2813" s="20"/>
      <c r="AK2813" s="20"/>
      <c r="AL2813" s="19"/>
      <c r="AM2813" s="19"/>
      <c r="AN2813" s="20"/>
      <c r="AO2813" s="20"/>
      <c r="AP2813" s="19"/>
      <c r="AQ2813" s="19"/>
      <c r="AR2813" s="20"/>
      <c r="AS2813" s="20"/>
      <c r="AT2813" s="19"/>
      <c r="AU2813" s="19"/>
      <c r="AV2813" s="20"/>
      <c r="AW2813" s="20"/>
      <c r="AX2813" s="19"/>
      <c r="AY2813" s="19"/>
      <c r="AZ2813" s="20"/>
      <c r="BA2813" s="20"/>
      <c r="BB2813" s="19"/>
      <c r="BC2813" s="19"/>
      <c r="BD2813" s="20"/>
      <c r="BE2813" s="20"/>
      <c r="BF2813" s="19"/>
      <c r="BG2813" s="19"/>
      <c r="BH2813" s="20"/>
      <c r="BI2813" s="20"/>
      <c r="BJ2813" s="19"/>
      <c r="BK2813" s="19"/>
      <c r="BL2813" s="20"/>
      <c r="BM2813" s="20"/>
      <c r="BN2813" s="19"/>
      <c r="BO2813" s="19"/>
      <c r="BP2813" s="20"/>
      <c r="BQ2813" s="20"/>
      <c r="BT2813" s="20"/>
      <c r="BU2813" s="20"/>
      <c r="BX2813" s="20"/>
      <c r="BY2813" s="20"/>
      <c r="CB2813" s="20"/>
      <c r="CC2813" s="20"/>
      <c r="CF2813" s="20"/>
      <c r="CG2813" s="20"/>
      <c r="CJ2813" s="20"/>
      <c r="CK2813" s="20"/>
      <c r="CN2813" s="20"/>
      <c r="CO2813" s="20"/>
      <c r="CP2813" s="19"/>
      <c r="CQ2813" s="19"/>
      <c r="CR2813" s="20"/>
      <c r="CS2813" s="20"/>
      <c r="CT2813" s="19"/>
      <c r="CU2813" s="19"/>
      <c r="CV2813" s="20"/>
      <c r="CW2813" s="20"/>
      <c r="CX2813" s="96"/>
      <c r="CY2813" s="96"/>
      <c r="CZ2813" s="20"/>
      <c r="DA2813" s="20"/>
      <c r="DB2813" s="96"/>
      <c r="DC2813" s="96"/>
      <c r="DD2813" s="20"/>
      <c r="DE2813" s="20"/>
      <c r="DF2813" s="96"/>
      <c r="DG2813" s="96"/>
      <c r="DH2813" s="20"/>
      <c r="DI2813" s="20"/>
      <c r="DJ2813" s="96"/>
      <c r="DK2813" s="96"/>
      <c r="DL2813" s="20"/>
      <c r="DM2813" s="20"/>
      <c r="DN2813" s="96"/>
      <c r="DO2813" s="96"/>
      <c r="DP2813" s="20"/>
      <c r="DQ2813" s="20"/>
      <c r="DR2813" s="96"/>
      <c r="DS2813" s="96"/>
      <c r="DT2813" s="20"/>
      <c r="DU2813" s="20"/>
      <c r="DV2813" s="96"/>
      <c r="DW2813" s="96"/>
      <c r="DX2813" s="20"/>
      <c r="DY2813" s="20"/>
      <c r="DZ2813" s="56"/>
      <c r="EA2813" s="57"/>
    </row>
    <row r="2814" spans="1:131" s="18" customFormat="1" ht="19.5" customHeight="1" x14ac:dyDescent="0.25">
      <c r="A2814" s="18">
        <v>1945</v>
      </c>
      <c r="B2814" s="17" t="s">
        <v>5587</v>
      </c>
      <c r="C2814" s="18" t="s">
        <v>5588</v>
      </c>
      <c r="D2814" s="19">
        <v>43915</v>
      </c>
      <c r="G2814" s="19"/>
      <c r="J2814" s="130"/>
      <c r="K2814" s="130"/>
      <c r="L2814" s="130"/>
      <c r="R2814" s="20"/>
      <c r="S2814" s="20">
        <v>14281441</v>
      </c>
      <c r="T2814" s="20">
        <v>14281441</v>
      </c>
      <c r="U2814" s="20"/>
      <c r="V2814" s="20"/>
      <c r="W2814" s="20">
        <v>2800000</v>
      </c>
      <c r="X2814" s="20"/>
      <c r="Y2814" s="20"/>
      <c r="Z2814" s="20">
        <v>1500000</v>
      </c>
      <c r="AA2814" s="20"/>
      <c r="AB2814" s="20"/>
      <c r="AC2814" s="20"/>
      <c r="AD2814" s="20"/>
      <c r="AE2814" s="20"/>
      <c r="AF2814" s="80">
        <v>4300000</v>
      </c>
      <c r="AG2814" s="46"/>
      <c r="AH2814" s="19"/>
      <c r="AI2814" s="19"/>
      <c r="AJ2814" s="20"/>
      <c r="AK2814" s="20"/>
      <c r="AL2814" s="19"/>
      <c r="AM2814" s="19"/>
      <c r="AN2814" s="20"/>
      <c r="AO2814" s="20"/>
      <c r="AP2814" s="19"/>
      <c r="AQ2814" s="19"/>
      <c r="AR2814" s="20"/>
      <c r="AS2814" s="20"/>
      <c r="AT2814" s="19"/>
      <c r="AU2814" s="19"/>
      <c r="AV2814" s="20"/>
      <c r="AW2814" s="20"/>
      <c r="AX2814" s="19"/>
      <c r="AY2814" s="19"/>
      <c r="AZ2814" s="20"/>
      <c r="BA2814" s="20"/>
      <c r="BB2814" s="19"/>
      <c r="BC2814" s="19"/>
      <c r="BD2814" s="20"/>
      <c r="BE2814" s="20"/>
      <c r="BF2814" s="19"/>
      <c r="BG2814" s="19"/>
      <c r="BH2814" s="20"/>
      <c r="BI2814" s="20"/>
      <c r="BJ2814" s="19"/>
      <c r="BK2814" s="19"/>
      <c r="BL2814" s="20"/>
      <c r="BM2814" s="20"/>
      <c r="BN2814" s="19"/>
      <c r="BO2814" s="19"/>
      <c r="BP2814" s="20"/>
      <c r="BQ2814" s="20"/>
      <c r="BT2814" s="20"/>
      <c r="BU2814" s="20"/>
      <c r="BX2814" s="20"/>
      <c r="BY2814" s="20"/>
      <c r="CB2814" s="20"/>
      <c r="CC2814" s="20"/>
      <c r="CF2814" s="20"/>
      <c r="CG2814" s="20"/>
      <c r="CJ2814" s="20"/>
      <c r="CK2814" s="20"/>
      <c r="CN2814" s="20"/>
      <c r="CO2814" s="20"/>
      <c r="CP2814" s="19"/>
      <c r="CQ2814" s="19"/>
      <c r="CR2814" s="20"/>
      <c r="CS2814" s="20"/>
      <c r="CT2814" s="19"/>
      <c r="CU2814" s="19"/>
      <c r="CV2814" s="20"/>
      <c r="CW2814" s="20"/>
      <c r="CX2814" s="96"/>
      <c r="CY2814" s="96"/>
      <c r="CZ2814" s="20"/>
      <c r="DA2814" s="20"/>
      <c r="DB2814" s="96"/>
      <c r="DC2814" s="96"/>
      <c r="DD2814" s="20"/>
      <c r="DE2814" s="20"/>
      <c r="DF2814" s="96"/>
      <c r="DG2814" s="96"/>
      <c r="DH2814" s="20"/>
      <c r="DI2814" s="20"/>
      <c r="DJ2814" s="96"/>
      <c r="DK2814" s="96"/>
      <c r="DL2814" s="20"/>
      <c r="DM2814" s="20"/>
      <c r="DN2814" s="96"/>
      <c r="DO2814" s="96"/>
      <c r="DP2814" s="20"/>
      <c r="DQ2814" s="20"/>
      <c r="DR2814" s="96"/>
      <c r="DS2814" s="96"/>
      <c r="DT2814" s="20"/>
      <c r="DU2814" s="20"/>
      <c r="DV2814" s="96"/>
      <c r="DW2814" s="96"/>
      <c r="DX2814" s="20"/>
      <c r="DY2814" s="20"/>
      <c r="DZ2814" s="56"/>
      <c r="EA2814" s="57"/>
    </row>
    <row r="2815" spans="1:131" ht="19.5" customHeight="1" x14ac:dyDescent="0.25">
      <c r="A2815" s="9">
        <v>1946</v>
      </c>
      <c r="B2815" s="10" t="s">
        <v>5590</v>
      </c>
      <c r="C2815" s="9" t="s">
        <v>5591</v>
      </c>
      <c r="E2815" s="9" t="s">
        <v>5592</v>
      </c>
      <c r="F2815" s="9" t="s">
        <v>5593</v>
      </c>
      <c r="H2815" s="9" t="s">
        <v>202</v>
      </c>
      <c r="I2815" s="9" t="s">
        <v>25</v>
      </c>
      <c r="J2815" s="129">
        <v>42998</v>
      </c>
      <c r="K2815" s="129">
        <v>42926</v>
      </c>
      <c r="L2815" s="129">
        <v>43318</v>
      </c>
      <c r="M2815" s="9" t="s">
        <v>20</v>
      </c>
      <c r="O2815" s="9">
        <v>30</v>
      </c>
      <c r="Q2815" s="9" t="s">
        <v>54</v>
      </c>
      <c r="R2815" s="13">
        <v>9100000</v>
      </c>
      <c r="S2815" s="13">
        <v>9100000</v>
      </c>
      <c r="T2815" s="13">
        <v>9100000</v>
      </c>
      <c r="U2815" s="13">
        <v>2275000</v>
      </c>
      <c r="AF2815" s="51">
        <f t="shared" si="37"/>
        <v>0</v>
      </c>
      <c r="AG2815" s="45">
        <v>6825000</v>
      </c>
      <c r="AH2815" s="11">
        <v>42926</v>
      </c>
      <c r="AI2815" s="11">
        <v>43318</v>
      </c>
      <c r="AJ2815" s="13">
        <v>8536000</v>
      </c>
      <c r="AK2815" s="13">
        <v>2134000</v>
      </c>
    </row>
    <row r="2816" spans="1:131" ht="19.5" customHeight="1" x14ac:dyDescent="0.25">
      <c r="A2816" s="9">
        <v>1947</v>
      </c>
      <c r="B2816" s="10" t="s">
        <v>5594</v>
      </c>
      <c r="C2816" s="9" t="s">
        <v>5595</v>
      </c>
      <c r="E2816" s="9" t="s">
        <v>5460</v>
      </c>
      <c r="F2816" s="9" t="s">
        <v>5596</v>
      </c>
      <c r="H2816" s="9" t="s">
        <v>202</v>
      </c>
      <c r="I2816" s="9" t="s">
        <v>35</v>
      </c>
      <c r="J2816" s="129">
        <v>42979</v>
      </c>
      <c r="K2816" s="129">
        <v>42917</v>
      </c>
      <c r="L2816" s="129">
        <v>43251</v>
      </c>
      <c r="M2816" s="9" t="s">
        <v>20</v>
      </c>
      <c r="O2816" s="9">
        <v>28</v>
      </c>
      <c r="Q2816" s="9" t="s">
        <v>54</v>
      </c>
      <c r="R2816" s="13">
        <v>36190000</v>
      </c>
      <c r="S2816" s="13">
        <v>36190000</v>
      </c>
      <c r="T2816" s="13">
        <v>36190000</v>
      </c>
      <c r="U2816" s="13">
        <v>9047500</v>
      </c>
      <c r="AF2816" s="51">
        <f t="shared" si="37"/>
        <v>0</v>
      </c>
      <c r="AH2816" s="11">
        <v>42917</v>
      </c>
      <c r="AI2816" s="11">
        <v>43008</v>
      </c>
      <c r="AJ2816" s="13">
        <v>15266004</v>
      </c>
      <c r="AK2816" s="13">
        <v>3816501</v>
      </c>
      <c r="AL2816" s="11">
        <v>43009</v>
      </c>
      <c r="AM2816" s="11">
        <v>43100</v>
      </c>
      <c r="AN2816" s="13">
        <v>17838860</v>
      </c>
      <c r="AO2816" s="13">
        <v>4459715</v>
      </c>
      <c r="AP2816" s="11">
        <v>43101</v>
      </c>
      <c r="AQ2816" s="11">
        <v>43165</v>
      </c>
      <c r="AR2816" s="13">
        <v>2995000</v>
      </c>
      <c r="AS2816" s="13">
        <v>748750</v>
      </c>
    </row>
    <row r="2817" spans="1:131" ht="19.5" customHeight="1" x14ac:dyDescent="0.25">
      <c r="A2817" s="9">
        <v>1948</v>
      </c>
      <c r="B2817" s="10" t="s">
        <v>5597</v>
      </c>
      <c r="C2817" s="9" t="s">
        <v>5599</v>
      </c>
      <c r="E2817" s="9" t="s">
        <v>5598</v>
      </c>
      <c r="F2817" s="9" t="s">
        <v>5600</v>
      </c>
      <c r="H2817" s="9" t="s">
        <v>202</v>
      </c>
      <c r="I2817" s="9" t="s">
        <v>97</v>
      </c>
      <c r="M2817" s="9" t="s">
        <v>20</v>
      </c>
      <c r="O2817" s="9">
        <v>27</v>
      </c>
      <c r="Q2817" s="9" t="s">
        <v>54</v>
      </c>
      <c r="R2817" s="13">
        <v>833738</v>
      </c>
      <c r="S2817" s="13">
        <v>833738</v>
      </c>
      <c r="T2817" s="13">
        <v>833738</v>
      </c>
      <c r="U2817" s="13">
        <v>208438</v>
      </c>
      <c r="Z2817" s="13">
        <v>500000</v>
      </c>
      <c r="AF2817" s="51">
        <f t="shared" si="37"/>
        <v>500000</v>
      </c>
      <c r="AH2817" s="11">
        <v>42879</v>
      </c>
      <c r="AI2817" s="11">
        <v>43008</v>
      </c>
      <c r="AJ2817" s="13">
        <v>833738</v>
      </c>
      <c r="AK2817" s="13">
        <v>208438</v>
      </c>
    </row>
    <row r="2818" spans="1:131" ht="19.5" customHeight="1" x14ac:dyDescent="0.25">
      <c r="A2818" s="9">
        <v>1949</v>
      </c>
      <c r="B2818" s="10" t="s">
        <v>5601</v>
      </c>
      <c r="C2818" s="9" t="s">
        <v>5602</v>
      </c>
      <c r="E2818" s="9" t="s">
        <v>968</v>
      </c>
      <c r="F2818" s="9" t="s">
        <v>5158</v>
      </c>
      <c r="H2818" s="9" t="s">
        <v>906</v>
      </c>
      <c r="I2818" s="9" t="s">
        <v>25</v>
      </c>
      <c r="M2818" s="9" t="s">
        <v>20</v>
      </c>
      <c r="O2818" s="9">
        <v>24</v>
      </c>
      <c r="AF2818" s="51">
        <f t="shared" si="37"/>
        <v>0</v>
      </c>
    </row>
    <row r="2819" spans="1:131" ht="19.5" customHeight="1" x14ac:dyDescent="0.25">
      <c r="A2819" s="9">
        <v>1950</v>
      </c>
      <c r="B2819" s="10" t="s">
        <v>5603</v>
      </c>
      <c r="C2819" s="9" t="s">
        <v>5604</v>
      </c>
      <c r="E2819" s="9" t="s">
        <v>5605</v>
      </c>
      <c r="F2819" s="9" t="s">
        <v>5606</v>
      </c>
      <c r="H2819" s="9" t="s">
        <v>202</v>
      </c>
      <c r="I2819" s="9" t="s">
        <v>35</v>
      </c>
      <c r="J2819" s="129">
        <v>43234</v>
      </c>
      <c r="K2819" s="129">
        <v>42788</v>
      </c>
      <c r="L2819" s="129">
        <v>43496</v>
      </c>
      <c r="M2819" s="9" t="s">
        <v>20</v>
      </c>
      <c r="O2819" s="9">
        <v>32</v>
      </c>
      <c r="Q2819" s="9" t="s">
        <v>54</v>
      </c>
      <c r="S2819" s="13">
        <v>499300000</v>
      </c>
      <c r="T2819" s="13">
        <v>499300000</v>
      </c>
      <c r="U2819" s="13">
        <v>124825000</v>
      </c>
      <c r="V2819" s="13">
        <v>374475000</v>
      </c>
      <c r="AF2819" s="51">
        <f t="shared" si="37"/>
        <v>374475000</v>
      </c>
      <c r="AH2819" s="11">
        <v>42797</v>
      </c>
      <c r="AI2819" s="11">
        <v>43251</v>
      </c>
      <c r="AJ2819" s="13">
        <v>85238898</v>
      </c>
      <c r="AK2819" s="13">
        <v>21309725</v>
      </c>
      <c r="AL2819" s="11">
        <v>43252</v>
      </c>
      <c r="AM2819" s="11">
        <v>43281</v>
      </c>
      <c r="AN2819" s="13">
        <v>128481963</v>
      </c>
      <c r="AO2819" s="13">
        <v>32120491</v>
      </c>
      <c r="AP2819" s="11">
        <v>43282</v>
      </c>
      <c r="AQ2819" s="11">
        <v>43312</v>
      </c>
      <c r="AR2819" s="13">
        <v>95450800</v>
      </c>
      <c r="AS2819" s="13">
        <v>23862700</v>
      </c>
      <c r="AT2819" s="11">
        <v>43313</v>
      </c>
      <c r="AU2819" s="11">
        <v>43343</v>
      </c>
      <c r="AV2819" s="13">
        <v>35011597</v>
      </c>
      <c r="AW2819" s="13">
        <v>8752899</v>
      </c>
      <c r="AX2819" s="11">
        <v>43344</v>
      </c>
      <c r="AY2819" s="11">
        <v>43373</v>
      </c>
      <c r="AZ2819" s="13">
        <v>39529171</v>
      </c>
      <c r="BA2819" s="13">
        <v>9882293</v>
      </c>
      <c r="BB2819" s="11">
        <v>43374</v>
      </c>
      <c r="BC2819" s="11">
        <v>43404</v>
      </c>
      <c r="BD2819" s="13">
        <v>2786752</v>
      </c>
      <c r="BE2819" s="13">
        <v>696688</v>
      </c>
      <c r="BF2819" s="11">
        <v>43405</v>
      </c>
      <c r="BG2819" s="11">
        <v>43434</v>
      </c>
      <c r="BH2819" s="13">
        <v>13553169</v>
      </c>
      <c r="BI2819" s="13">
        <v>3388292</v>
      </c>
      <c r="BJ2819" s="11">
        <v>43435</v>
      </c>
      <c r="BK2819" s="11">
        <v>43465</v>
      </c>
      <c r="BL2819" s="13">
        <v>28563477</v>
      </c>
      <c r="BM2819" s="13">
        <v>7140869</v>
      </c>
      <c r="BN2819" s="11">
        <v>43466</v>
      </c>
      <c r="BO2819" s="11">
        <v>43496</v>
      </c>
      <c r="BP2819" s="13">
        <v>56407784</v>
      </c>
      <c r="BQ2819" s="13">
        <v>14101946</v>
      </c>
      <c r="BR2819" s="11">
        <v>42797</v>
      </c>
      <c r="BS2819" s="11">
        <v>43496</v>
      </c>
      <c r="BT2819" s="13">
        <v>495837481</v>
      </c>
      <c r="BU2819" s="13">
        <v>2703467</v>
      </c>
      <c r="DZ2819" s="54">
        <v>495837481</v>
      </c>
      <c r="EA2819" s="55">
        <v>123959370</v>
      </c>
    </row>
    <row r="2820" spans="1:131" ht="19.5" customHeight="1" x14ac:dyDescent="0.25">
      <c r="A2820" s="9">
        <v>1951</v>
      </c>
      <c r="B2820" s="10" t="s">
        <v>5607</v>
      </c>
      <c r="C2820" s="9" t="s">
        <v>5608</v>
      </c>
      <c r="E2820" s="9" t="s">
        <v>4586</v>
      </c>
      <c r="F2820" s="9" t="s">
        <v>5609</v>
      </c>
      <c r="H2820" s="9" t="s">
        <v>906</v>
      </c>
      <c r="I2820" s="9" t="s">
        <v>97</v>
      </c>
      <c r="J2820" s="129">
        <v>42845</v>
      </c>
      <c r="K2820" s="129">
        <v>42802</v>
      </c>
      <c r="L2820" s="129">
        <v>42984</v>
      </c>
      <c r="M2820" s="9" t="s">
        <v>20</v>
      </c>
      <c r="O2820" s="9">
        <v>28</v>
      </c>
      <c r="Q2820" s="9" t="s">
        <v>54</v>
      </c>
      <c r="R2820" s="13">
        <v>1000000</v>
      </c>
      <c r="S2820" s="13">
        <v>1000000</v>
      </c>
      <c r="T2820" s="13">
        <v>1000000</v>
      </c>
      <c r="U2820" s="13">
        <v>0</v>
      </c>
      <c r="AF2820" s="51">
        <f t="shared" si="37"/>
        <v>0</v>
      </c>
      <c r="AG2820" s="45">
        <v>1000000</v>
      </c>
    </row>
    <row r="2821" spans="1:131" ht="19.5" customHeight="1" x14ac:dyDescent="0.25">
      <c r="A2821" s="9">
        <v>1952</v>
      </c>
      <c r="B2821" s="10" t="s">
        <v>5610</v>
      </c>
      <c r="C2821" s="9" t="s">
        <v>5611</v>
      </c>
      <c r="E2821" s="9" t="s">
        <v>2283</v>
      </c>
      <c r="F2821" s="9" t="s">
        <v>111</v>
      </c>
      <c r="H2821" s="9" t="s">
        <v>202</v>
      </c>
      <c r="I2821" s="9" t="s">
        <v>871</v>
      </c>
      <c r="J2821" s="129">
        <v>42996</v>
      </c>
      <c r="K2821" s="129">
        <v>42830</v>
      </c>
      <c r="L2821" s="129">
        <v>43312</v>
      </c>
      <c r="O2821" s="9">
        <v>31</v>
      </c>
      <c r="Q2821" s="9" t="s">
        <v>54</v>
      </c>
      <c r="S2821" s="13">
        <v>460000000</v>
      </c>
      <c r="T2821" s="13">
        <v>460000000</v>
      </c>
      <c r="U2821" s="13">
        <v>115000000</v>
      </c>
      <c r="AF2821" s="51">
        <f t="shared" si="37"/>
        <v>0</v>
      </c>
      <c r="AH2821" s="11">
        <v>42917</v>
      </c>
      <c r="AI2821" s="11">
        <v>43008</v>
      </c>
      <c r="AJ2821" s="13">
        <v>60836993</v>
      </c>
      <c r="AK2821" s="13">
        <v>15209248</v>
      </c>
      <c r="AL2821" s="11">
        <v>43009</v>
      </c>
      <c r="AM2821" s="11">
        <v>43039</v>
      </c>
      <c r="AN2821" s="13">
        <v>31377691</v>
      </c>
      <c r="AO2821" s="13">
        <v>7844423</v>
      </c>
      <c r="AP2821" s="11">
        <v>43040</v>
      </c>
      <c r="AQ2821" s="11">
        <v>43069</v>
      </c>
      <c r="AR2821" s="13">
        <v>97932090</v>
      </c>
      <c r="AS2821" s="13">
        <v>24483023</v>
      </c>
      <c r="AT2821" s="11">
        <v>43070</v>
      </c>
      <c r="AU2821" s="11">
        <v>43100</v>
      </c>
      <c r="AV2821" s="13">
        <v>86979063</v>
      </c>
      <c r="AW2821" s="13">
        <v>21744766</v>
      </c>
      <c r="AX2821" s="11">
        <v>43101</v>
      </c>
      <c r="AY2821" s="11">
        <v>43131</v>
      </c>
      <c r="AZ2821" s="13">
        <v>76924261</v>
      </c>
      <c r="BA2821" s="13">
        <v>19231065</v>
      </c>
      <c r="BB2821" s="11">
        <v>43132</v>
      </c>
      <c r="BC2821" s="11">
        <v>43190</v>
      </c>
      <c r="BD2821" s="13">
        <v>70489865</v>
      </c>
      <c r="BE2821" s="13">
        <v>17622466</v>
      </c>
      <c r="BF2821" s="11">
        <v>43191</v>
      </c>
      <c r="BG2821" s="11">
        <v>43281</v>
      </c>
      <c r="BH2821" s="13">
        <v>30830710</v>
      </c>
      <c r="BI2821" s="13">
        <v>7707678</v>
      </c>
      <c r="BJ2821" s="11">
        <v>42917</v>
      </c>
      <c r="BK2821" s="11">
        <v>43281</v>
      </c>
      <c r="BL2821" s="13">
        <v>460488709</v>
      </c>
      <c r="BM2821" s="13">
        <v>1157331</v>
      </c>
      <c r="DZ2821" s="54">
        <v>460488709</v>
      </c>
      <c r="EA2821" s="55">
        <v>115000000</v>
      </c>
    </row>
    <row r="2822" spans="1:131" ht="19.5" customHeight="1" x14ac:dyDescent="0.25">
      <c r="A2822" s="9">
        <v>1953</v>
      </c>
      <c r="B2822" s="10" t="s">
        <v>5613</v>
      </c>
      <c r="C2822" s="9" t="s">
        <v>5614</v>
      </c>
      <c r="E2822" s="9" t="s">
        <v>536</v>
      </c>
      <c r="F2822" s="9" t="s">
        <v>2530</v>
      </c>
      <c r="H2822" s="9" t="s">
        <v>202</v>
      </c>
      <c r="I2822" s="9" t="s">
        <v>25</v>
      </c>
      <c r="J2822" s="129">
        <v>42989</v>
      </c>
      <c r="K2822" s="129">
        <v>42870</v>
      </c>
      <c r="L2822" s="129">
        <v>43251</v>
      </c>
      <c r="O2822" s="9">
        <v>31</v>
      </c>
      <c r="Q2822" s="9" t="s">
        <v>54</v>
      </c>
      <c r="S2822" s="13">
        <v>30000000</v>
      </c>
      <c r="T2822" s="13">
        <v>30000000</v>
      </c>
      <c r="U2822" s="13">
        <v>7500000</v>
      </c>
      <c r="AF2822" s="51">
        <f t="shared" si="37"/>
        <v>0</v>
      </c>
      <c r="AG2822" s="45">
        <v>22500000</v>
      </c>
      <c r="AH2822" s="11">
        <v>42956</v>
      </c>
      <c r="AI2822" s="11">
        <v>43404</v>
      </c>
      <c r="AJ2822" s="13">
        <v>30000714</v>
      </c>
      <c r="AK2822" s="13">
        <v>7500000</v>
      </c>
    </row>
    <row r="2823" spans="1:131" s="18" customFormat="1" ht="19.5" customHeight="1" x14ac:dyDescent="0.25">
      <c r="A2823" s="18">
        <v>1953</v>
      </c>
      <c r="B2823" s="17" t="s">
        <v>5613</v>
      </c>
      <c r="C2823" s="18" t="s">
        <v>5614</v>
      </c>
      <c r="D2823" s="19">
        <v>43283</v>
      </c>
      <c r="G2823" s="19"/>
      <c r="J2823" s="130"/>
      <c r="K2823" s="130"/>
      <c r="L2823" s="130">
        <v>43404</v>
      </c>
      <c r="R2823" s="20"/>
      <c r="S2823" s="20"/>
      <c r="T2823" s="20"/>
      <c r="U2823" s="20"/>
      <c r="V2823" s="20"/>
      <c r="W2823" s="20"/>
      <c r="X2823" s="20"/>
      <c r="Y2823" s="20"/>
      <c r="Z2823" s="20"/>
      <c r="AA2823" s="20"/>
      <c r="AB2823" s="20"/>
      <c r="AC2823" s="20"/>
      <c r="AD2823" s="20"/>
      <c r="AE2823" s="20"/>
      <c r="AF2823" s="80"/>
      <c r="AG2823" s="46"/>
      <c r="AH2823" s="19"/>
      <c r="AI2823" s="19"/>
      <c r="AJ2823" s="20"/>
      <c r="AK2823" s="20"/>
      <c r="AL2823" s="19"/>
      <c r="AM2823" s="19"/>
      <c r="AN2823" s="20"/>
      <c r="AO2823" s="20"/>
      <c r="AP2823" s="19"/>
      <c r="AQ2823" s="19"/>
      <c r="AR2823" s="20"/>
      <c r="AS2823" s="20"/>
      <c r="AT2823" s="19"/>
      <c r="AU2823" s="19"/>
      <c r="AV2823" s="20"/>
      <c r="AW2823" s="20"/>
      <c r="AX2823" s="19"/>
      <c r="AY2823" s="19"/>
      <c r="AZ2823" s="20"/>
      <c r="BA2823" s="20"/>
      <c r="BB2823" s="19"/>
      <c r="BC2823" s="19"/>
      <c r="BD2823" s="20"/>
      <c r="BE2823" s="20"/>
      <c r="BF2823" s="19"/>
      <c r="BG2823" s="19"/>
      <c r="BH2823" s="20"/>
      <c r="BI2823" s="20"/>
      <c r="BJ2823" s="19"/>
      <c r="BK2823" s="19"/>
      <c r="BL2823" s="20"/>
      <c r="BM2823" s="20"/>
      <c r="BN2823" s="19"/>
      <c r="BO2823" s="19"/>
      <c r="BP2823" s="20"/>
      <c r="BQ2823" s="20"/>
      <c r="BT2823" s="20"/>
      <c r="BU2823" s="20"/>
      <c r="BX2823" s="20"/>
      <c r="BY2823" s="20"/>
      <c r="CB2823" s="20"/>
      <c r="CC2823" s="20"/>
      <c r="CF2823" s="20"/>
      <c r="CG2823" s="20"/>
      <c r="CJ2823" s="20"/>
      <c r="CK2823" s="20"/>
      <c r="CN2823" s="20"/>
      <c r="CO2823" s="20"/>
      <c r="CP2823" s="19"/>
      <c r="CQ2823" s="19"/>
      <c r="CR2823" s="20"/>
      <c r="CS2823" s="20"/>
      <c r="CT2823" s="19"/>
      <c r="CU2823" s="19"/>
      <c r="CV2823" s="20"/>
      <c r="CW2823" s="20"/>
      <c r="CX2823" s="96"/>
      <c r="CY2823" s="96"/>
      <c r="CZ2823" s="20"/>
      <c r="DA2823" s="20"/>
      <c r="DB2823" s="96"/>
      <c r="DC2823" s="96"/>
      <c r="DD2823" s="20"/>
      <c r="DE2823" s="20"/>
      <c r="DF2823" s="96"/>
      <c r="DG2823" s="96"/>
      <c r="DH2823" s="20"/>
      <c r="DI2823" s="20"/>
      <c r="DJ2823" s="96"/>
      <c r="DK2823" s="96"/>
      <c r="DL2823" s="20"/>
      <c r="DM2823" s="20"/>
      <c r="DN2823" s="96"/>
      <c r="DO2823" s="96"/>
      <c r="DP2823" s="20"/>
      <c r="DQ2823" s="20"/>
      <c r="DR2823" s="96"/>
      <c r="DS2823" s="96"/>
      <c r="DT2823" s="20"/>
      <c r="DU2823" s="20"/>
      <c r="DV2823" s="96"/>
      <c r="DW2823" s="96"/>
      <c r="DX2823" s="20"/>
      <c r="DY2823" s="20"/>
      <c r="DZ2823" s="56"/>
      <c r="EA2823" s="57"/>
    </row>
    <row r="2824" spans="1:131" ht="19.5" customHeight="1" x14ac:dyDescent="0.25">
      <c r="A2824" s="9">
        <v>1954</v>
      </c>
      <c r="B2824" s="10" t="s">
        <v>5615</v>
      </c>
      <c r="C2824" s="9" t="s">
        <v>5616</v>
      </c>
      <c r="E2824" s="9" t="s">
        <v>5617</v>
      </c>
      <c r="F2824" s="9" t="s">
        <v>5618</v>
      </c>
      <c r="H2824" s="9" t="s">
        <v>202</v>
      </c>
      <c r="I2824" s="9" t="s">
        <v>25</v>
      </c>
      <c r="J2824" s="129">
        <v>42993</v>
      </c>
      <c r="K2824" s="129">
        <v>42901</v>
      </c>
      <c r="L2824" s="129">
        <v>43318</v>
      </c>
      <c r="O2824" s="9">
        <v>30</v>
      </c>
      <c r="Q2824" s="9" t="s">
        <v>54</v>
      </c>
      <c r="S2824" s="13">
        <v>10000000</v>
      </c>
      <c r="T2824" s="13">
        <v>10000000</v>
      </c>
      <c r="U2824" s="13">
        <v>2500000</v>
      </c>
      <c r="AF2824" s="51">
        <f t="shared" si="37"/>
        <v>0</v>
      </c>
      <c r="AG2824" s="45">
        <v>7500000</v>
      </c>
      <c r="AH2824" s="11">
        <v>43069</v>
      </c>
      <c r="AI2824" s="11">
        <v>43530</v>
      </c>
      <c r="AJ2824" s="13">
        <v>9883120</v>
      </c>
      <c r="AK2824" s="13">
        <v>2470780</v>
      </c>
    </row>
    <row r="2825" spans="1:131" s="18" customFormat="1" ht="19.5" customHeight="1" x14ac:dyDescent="0.25">
      <c r="A2825" s="18">
        <v>1954</v>
      </c>
      <c r="B2825" s="17" t="s">
        <v>5615</v>
      </c>
      <c r="C2825" s="18" t="s">
        <v>5616</v>
      </c>
      <c r="D2825" s="19">
        <v>43340</v>
      </c>
      <c r="G2825" s="19"/>
      <c r="J2825" s="130"/>
      <c r="K2825" s="130"/>
      <c r="L2825" s="130">
        <v>43440</v>
      </c>
      <c r="R2825" s="20"/>
      <c r="S2825" s="20"/>
      <c r="T2825" s="20"/>
      <c r="U2825" s="20"/>
      <c r="V2825" s="20"/>
      <c r="W2825" s="20"/>
      <c r="X2825" s="20"/>
      <c r="Y2825" s="20"/>
      <c r="Z2825" s="20"/>
      <c r="AA2825" s="20"/>
      <c r="AB2825" s="20"/>
      <c r="AC2825" s="20"/>
      <c r="AD2825" s="20"/>
      <c r="AE2825" s="20"/>
      <c r="AF2825" s="80"/>
      <c r="AG2825" s="46"/>
      <c r="AH2825" s="19"/>
      <c r="AI2825" s="19"/>
      <c r="AJ2825" s="20"/>
      <c r="AK2825" s="20"/>
      <c r="AL2825" s="19"/>
      <c r="AM2825" s="19"/>
      <c r="AN2825" s="20"/>
      <c r="AO2825" s="20"/>
      <c r="AP2825" s="19"/>
      <c r="AQ2825" s="19"/>
      <c r="AR2825" s="20"/>
      <c r="AS2825" s="20"/>
      <c r="AT2825" s="19"/>
      <c r="AU2825" s="19"/>
      <c r="AV2825" s="20"/>
      <c r="AW2825" s="20"/>
      <c r="AX2825" s="19"/>
      <c r="AY2825" s="19"/>
      <c r="AZ2825" s="20"/>
      <c r="BA2825" s="20"/>
      <c r="BB2825" s="19"/>
      <c r="BC2825" s="19"/>
      <c r="BD2825" s="20"/>
      <c r="BE2825" s="20"/>
      <c r="BF2825" s="19"/>
      <c r="BG2825" s="19"/>
      <c r="BH2825" s="20"/>
      <c r="BI2825" s="20"/>
      <c r="BJ2825" s="19"/>
      <c r="BK2825" s="19"/>
      <c r="BL2825" s="20"/>
      <c r="BM2825" s="20"/>
      <c r="BN2825" s="19"/>
      <c r="BO2825" s="19"/>
      <c r="BP2825" s="20"/>
      <c r="BQ2825" s="20"/>
      <c r="BT2825" s="20"/>
      <c r="BU2825" s="20"/>
      <c r="BX2825" s="20"/>
      <c r="BY2825" s="20"/>
      <c r="CB2825" s="20"/>
      <c r="CC2825" s="20"/>
      <c r="CF2825" s="20"/>
      <c r="CG2825" s="20"/>
      <c r="CJ2825" s="20"/>
      <c r="CK2825" s="20"/>
      <c r="CN2825" s="20"/>
      <c r="CO2825" s="20"/>
      <c r="CP2825" s="19"/>
      <c r="CQ2825" s="19"/>
      <c r="CR2825" s="20"/>
      <c r="CS2825" s="20"/>
      <c r="CT2825" s="19"/>
      <c r="CU2825" s="19"/>
      <c r="CV2825" s="20"/>
      <c r="CW2825" s="20"/>
      <c r="CX2825" s="96"/>
      <c r="CY2825" s="96"/>
      <c r="CZ2825" s="20"/>
      <c r="DA2825" s="20"/>
      <c r="DB2825" s="96"/>
      <c r="DC2825" s="96"/>
      <c r="DD2825" s="20"/>
      <c r="DE2825" s="20"/>
      <c r="DF2825" s="96"/>
      <c r="DG2825" s="96"/>
      <c r="DH2825" s="20"/>
      <c r="DI2825" s="20"/>
      <c r="DJ2825" s="96"/>
      <c r="DK2825" s="96"/>
      <c r="DL2825" s="20"/>
      <c r="DM2825" s="20"/>
      <c r="DN2825" s="96"/>
      <c r="DO2825" s="96"/>
      <c r="DP2825" s="20"/>
      <c r="DQ2825" s="20"/>
      <c r="DR2825" s="96"/>
      <c r="DS2825" s="96"/>
      <c r="DT2825" s="20"/>
      <c r="DU2825" s="20"/>
      <c r="DV2825" s="96"/>
      <c r="DW2825" s="96"/>
      <c r="DX2825" s="20"/>
      <c r="DY2825" s="20"/>
      <c r="DZ2825" s="56"/>
      <c r="EA2825" s="57"/>
    </row>
    <row r="2826" spans="1:131" s="18" customFormat="1" ht="19.5" customHeight="1" x14ac:dyDescent="0.25">
      <c r="A2826" s="18">
        <v>1954</v>
      </c>
      <c r="B2826" s="17" t="s">
        <v>5615</v>
      </c>
      <c r="C2826" s="18" t="s">
        <v>5616</v>
      </c>
      <c r="D2826" s="19">
        <v>43468</v>
      </c>
      <c r="G2826" s="19"/>
      <c r="J2826" s="130"/>
      <c r="K2826" s="130"/>
      <c r="L2826" s="130">
        <v>43530</v>
      </c>
      <c r="R2826" s="20"/>
      <c r="S2826" s="20"/>
      <c r="T2826" s="20"/>
      <c r="U2826" s="20"/>
      <c r="V2826" s="20"/>
      <c r="W2826" s="20"/>
      <c r="X2826" s="20"/>
      <c r="Y2826" s="20"/>
      <c r="Z2826" s="20"/>
      <c r="AA2826" s="20"/>
      <c r="AB2826" s="20"/>
      <c r="AC2826" s="20"/>
      <c r="AD2826" s="20"/>
      <c r="AE2826" s="20"/>
      <c r="AF2826" s="80"/>
      <c r="AG2826" s="46"/>
      <c r="AH2826" s="19"/>
      <c r="AI2826" s="19"/>
      <c r="AJ2826" s="20"/>
      <c r="AK2826" s="20"/>
      <c r="AL2826" s="19"/>
      <c r="AM2826" s="19"/>
      <c r="AN2826" s="20"/>
      <c r="AO2826" s="20"/>
      <c r="AP2826" s="19"/>
      <c r="AQ2826" s="19"/>
      <c r="AR2826" s="20"/>
      <c r="AS2826" s="20"/>
      <c r="AT2826" s="19"/>
      <c r="AU2826" s="19"/>
      <c r="AV2826" s="20"/>
      <c r="AW2826" s="20"/>
      <c r="AX2826" s="19"/>
      <c r="AY2826" s="19"/>
      <c r="AZ2826" s="20"/>
      <c r="BA2826" s="20"/>
      <c r="BB2826" s="19"/>
      <c r="BC2826" s="19"/>
      <c r="BD2826" s="20"/>
      <c r="BE2826" s="20"/>
      <c r="BF2826" s="19"/>
      <c r="BG2826" s="19"/>
      <c r="BH2826" s="20"/>
      <c r="BI2826" s="20"/>
      <c r="BJ2826" s="19"/>
      <c r="BK2826" s="19"/>
      <c r="BL2826" s="20"/>
      <c r="BM2826" s="20"/>
      <c r="BN2826" s="19"/>
      <c r="BO2826" s="19"/>
      <c r="BP2826" s="20"/>
      <c r="BQ2826" s="20"/>
      <c r="BT2826" s="20"/>
      <c r="BU2826" s="20"/>
      <c r="BX2826" s="20"/>
      <c r="BY2826" s="20"/>
      <c r="CB2826" s="20"/>
      <c r="CC2826" s="20"/>
      <c r="CF2826" s="20"/>
      <c r="CG2826" s="20"/>
      <c r="CJ2826" s="20"/>
      <c r="CK2826" s="20"/>
      <c r="CN2826" s="20"/>
      <c r="CO2826" s="20"/>
      <c r="CP2826" s="19"/>
      <c r="CQ2826" s="19"/>
      <c r="CR2826" s="20"/>
      <c r="CS2826" s="20"/>
      <c r="CT2826" s="19"/>
      <c r="CU2826" s="19"/>
      <c r="CV2826" s="20"/>
      <c r="CW2826" s="20"/>
      <c r="CX2826" s="96"/>
      <c r="CY2826" s="96"/>
      <c r="CZ2826" s="20"/>
      <c r="DA2826" s="20"/>
      <c r="DB2826" s="96"/>
      <c r="DC2826" s="96"/>
      <c r="DD2826" s="20"/>
      <c r="DE2826" s="20"/>
      <c r="DF2826" s="96"/>
      <c r="DG2826" s="96"/>
      <c r="DH2826" s="20"/>
      <c r="DI2826" s="20"/>
      <c r="DJ2826" s="96"/>
      <c r="DK2826" s="96"/>
      <c r="DL2826" s="20"/>
      <c r="DM2826" s="20"/>
      <c r="DN2826" s="96"/>
      <c r="DO2826" s="96"/>
      <c r="DP2826" s="20"/>
      <c r="DQ2826" s="20"/>
      <c r="DR2826" s="96"/>
      <c r="DS2826" s="96"/>
      <c r="DT2826" s="20"/>
      <c r="DU2826" s="20"/>
      <c r="DV2826" s="96"/>
      <c r="DW2826" s="96"/>
      <c r="DX2826" s="20"/>
      <c r="DY2826" s="20"/>
      <c r="DZ2826" s="56"/>
      <c r="EA2826" s="57"/>
    </row>
    <row r="2827" spans="1:131" ht="19.5" customHeight="1" x14ac:dyDescent="0.25">
      <c r="A2827" s="9">
        <v>1955</v>
      </c>
      <c r="B2827" s="10" t="s">
        <v>5619</v>
      </c>
      <c r="C2827" s="9" t="s">
        <v>5620</v>
      </c>
      <c r="E2827" s="9" t="s">
        <v>447</v>
      </c>
      <c r="F2827" s="9" t="s">
        <v>4761</v>
      </c>
      <c r="H2827" s="9" t="s">
        <v>202</v>
      </c>
      <c r="I2827" s="9" t="s">
        <v>25</v>
      </c>
      <c r="J2827" s="129">
        <v>42986</v>
      </c>
      <c r="K2827" s="129">
        <v>42955</v>
      </c>
      <c r="L2827" s="129">
        <v>43069</v>
      </c>
      <c r="O2827" s="9">
        <v>24</v>
      </c>
      <c r="Q2827" s="9" t="s">
        <v>54</v>
      </c>
      <c r="S2827" s="13">
        <v>16752000</v>
      </c>
      <c r="T2827" s="13">
        <v>16752000</v>
      </c>
      <c r="U2827" s="13">
        <v>4188000</v>
      </c>
      <c r="AF2827" s="51">
        <f t="shared" si="37"/>
        <v>0</v>
      </c>
      <c r="AH2827" s="11">
        <v>42955</v>
      </c>
      <c r="AI2827" s="11">
        <v>43069</v>
      </c>
      <c r="AJ2827" s="13">
        <v>16594693</v>
      </c>
      <c r="AK2827" s="13">
        <v>4148673</v>
      </c>
    </row>
    <row r="2828" spans="1:131" ht="19.5" customHeight="1" x14ac:dyDescent="0.25">
      <c r="A2828" s="9">
        <v>1956</v>
      </c>
      <c r="B2828" s="10" t="s">
        <v>5621</v>
      </c>
      <c r="C2828" s="9" t="s">
        <v>5622</v>
      </c>
      <c r="E2828" s="9" t="s">
        <v>5623</v>
      </c>
      <c r="F2828" s="9" t="s">
        <v>3134</v>
      </c>
      <c r="H2828" s="9" t="s">
        <v>202</v>
      </c>
      <c r="I2828" s="9" t="s">
        <v>78</v>
      </c>
      <c r="J2828" s="129">
        <v>43006</v>
      </c>
      <c r="K2828" s="129">
        <v>42635</v>
      </c>
      <c r="L2828" s="129">
        <v>43069</v>
      </c>
      <c r="O2828" s="9">
        <v>22</v>
      </c>
      <c r="Q2828" s="9" t="s">
        <v>54</v>
      </c>
      <c r="R2828" s="13">
        <v>13100000</v>
      </c>
      <c r="S2828" s="13">
        <v>12189550</v>
      </c>
      <c r="T2828" s="13">
        <v>12189550</v>
      </c>
      <c r="U2828" s="13">
        <v>3047388</v>
      </c>
      <c r="AF2828" s="51">
        <f t="shared" si="37"/>
        <v>0</v>
      </c>
      <c r="AG2828" s="45">
        <v>9825000</v>
      </c>
      <c r="AH2828" s="11">
        <v>42635</v>
      </c>
      <c r="AI2828" s="11">
        <v>43190</v>
      </c>
      <c r="AJ2828" s="13">
        <v>12190000</v>
      </c>
      <c r="AK2828" s="13">
        <v>3047388</v>
      </c>
    </row>
    <row r="2829" spans="1:131" s="18" customFormat="1" ht="19.5" customHeight="1" x14ac:dyDescent="0.25">
      <c r="A2829" s="18">
        <v>1956</v>
      </c>
      <c r="B2829" s="17" t="s">
        <v>5621</v>
      </c>
      <c r="C2829" s="18" t="s">
        <v>5622</v>
      </c>
      <c r="D2829" s="19">
        <v>43046</v>
      </c>
      <c r="G2829" s="19"/>
      <c r="J2829" s="130"/>
      <c r="K2829" s="130"/>
      <c r="L2829" s="130">
        <v>43190</v>
      </c>
      <c r="R2829" s="20"/>
      <c r="S2829" s="20"/>
      <c r="T2829" s="20"/>
      <c r="U2829" s="20"/>
      <c r="V2829" s="20"/>
      <c r="W2829" s="20"/>
      <c r="X2829" s="20"/>
      <c r="Y2829" s="20"/>
      <c r="Z2829" s="20"/>
      <c r="AA2829" s="20"/>
      <c r="AB2829" s="20"/>
      <c r="AC2829" s="20"/>
      <c r="AD2829" s="20"/>
      <c r="AE2829" s="20"/>
      <c r="AF2829" s="80"/>
      <c r="AG2829" s="46"/>
      <c r="AH2829" s="19"/>
      <c r="AI2829" s="19"/>
      <c r="AJ2829" s="20"/>
      <c r="AK2829" s="20"/>
      <c r="AL2829" s="19"/>
      <c r="AM2829" s="19"/>
      <c r="AN2829" s="20"/>
      <c r="AO2829" s="20"/>
      <c r="AP2829" s="19"/>
      <c r="AQ2829" s="19"/>
      <c r="AR2829" s="20"/>
      <c r="AS2829" s="20"/>
      <c r="AT2829" s="19"/>
      <c r="AU2829" s="19"/>
      <c r="AV2829" s="20"/>
      <c r="AW2829" s="20"/>
      <c r="AX2829" s="19"/>
      <c r="AY2829" s="19"/>
      <c r="AZ2829" s="20"/>
      <c r="BA2829" s="20"/>
      <c r="BB2829" s="19"/>
      <c r="BC2829" s="19"/>
      <c r="BD2829" s="20"/>
      <c r="BE2829" s="20"/>
      <c r="BF2829" s="19"/>
      <c r="BG2829" s="19"/>
      <c r="BH2829" s="20"/>
      <c r="BI2829" s="20"/>
      <c r="BJ2829" s="19"/>
      <c r="BK2829" s="19"/>
      <c r="BL2829" s="20"/>
      <c r="BM2829" s="20"/>
      <c r="BN2829" s="19"/>
      <c r="BO2829" s="19"/>
      <c r="BP2829" s="20"/>
      <c r="BQ2829" s="20"/>
      <c r="BT2829" s="20"/>
      <c r="BU2829" s="20"/>
      <c r="BX2829" s="20"/>
      <c r="BY2829" s="20"/>
      <c r="CB2829" s="20"/>
      <c r="CC2829" s="20"/>
      <c r="CF2829" s="20"/>
      <c r="CG2829" s="20"/>
      <c r="CJ2829" s="20"/>
      <c r="CK2829" s="20"/>
      <c r="CN2829" s="20"/>
      <c r="CO2829" s="20"/>
      <c r="CP2829" s="19"/>
      <c r="CQ2829" s="19"/>
      <c r="CR2829" s="20"/>
      <c r="CS2829" s="20"/>
      <c r="CT2829" s="19"/>
      <c r="CU2829" s="19"/>
      <c r="CV2829" s="20"/>
      <c r="CW2829" s="20"/>
      <c r="CX2829" s="96"/>
      <c r="CY2829" s="96"/>
      <c r="CZ2829" s="20"/>
      <c r="DA2829" s="20"/>
      <c r="DB2829" s="96"/>
      <c r="DC2829" s="96"/>
      <c r="DD2829" s="20"/>
      <c r="DE2829" s="20"/>
      <c r="DF2829" s="96"/>
      <c r="DG2829" s="96"/>
      <c r="DH2829" s="20"/>
      <c r="DI2829" s="20"/>
      <c r="DJ2829" s="96"/>
      <c r="DK2829" s="96"/>
      <c r="DL2829" s="20"/>
      <c r="DM2829" s="20"/>
      <c r="DN2829" s="96"/>
      <c r="DO2829" s="96"/>
      <c r="DP2829" s="20"/>
      <c r="DQ2829" s="20"/>
      <c r="DR2829" s="96"/>
      <c r="DS2829" s="96"/>
      <c r="DT2829" s="20"/>
      <c r="DU2829" s="20"/>
      <c r="DV2829" s="96"/>
      <c r="DW2829" s="96"/>
      <c r="DX2829" s="20"/>
      <c r="DY2829" s="20"/>
      <c r="DZ2829" s="56"/>
      <c r="EA2829" s="57"/>
    </row>
    <row r="2830" spans="1:131" ht="19.5" customHeight="1" x14ac:dyDescent="0.25">
      <c r="A2830" s="9">
        <v>1957</v>
      </c>
      <c r="B2830" s="10" t="s">
        <v>5624</v>
      </c>
      <c r="C2830" s="9" t="s">
        <v>5625</v>
      </c>
      <c r="E2830" s="9" t="s">
        <v>5420</v>
      </c>
      <c r="F2830" s="9" t="s">
        <v>136</v>
      </c>
      <c r="H2830" s="9" t="s">
        <v>202</v>
      </c>
      <c r="I2830" s="9" t="s">
        <v>25</v>
      </c>
      <c r="J2830" s="129">
        <v>42960</v>
      </c>
      <c r="K2830" s="129">
        <v>42929</v>
      </c>
      <c r="L2830" s="129">
        <v>43131</v>
      </c>
      <c r="O2830" s="9">
        <v>28</v>
      </c>
      <c r="Q2830" s="9" t="s">
        <v>61</v>
      </c>
      <c r="S2830" s="13">
        <v>7000000</v>
      </c>
      <c r="T2830" s="13">
        <v>7000000</v>
      </c>
      <c r="U2830" s="13">
        <v>1750000</v>
      </c>
      <c r="AF2830" s="51">
        <f t="shared" si="37"/>
        <v>0</v>
      </c>
      <c r="AH2830" s="11">
        <v>42960</v>
      </c>
      <c r="AI2830" s="11">
        <v>43131</v>
      </c>
      <c r="AJ2830" s="13">
        <v>6988202</v>
      </c>
      <c r="AK2830" s="13">
        <v>1749551</v>
      </c>
    </row>
    <row r="2831" spans="1:131" s="18" customFormat="1" ht="19.5" customHeight="1" x14ac:dyDescent="0.25">
      <c r="A2831" s="18">
        <v>1957</v>
      </c>
      <c r="B2831" s="17" t="s">
        <v>5624</v>
      </c>
      <c r="C2831" s="18" t="s">
        <v>9746</v>
      </c>
      <c r="D2831" s="19">
        <v>44176</v>
      </c>
      <c r="G2831" s="19"/>
      <c r="J2831" s="130"/>
      <c r="K2831" s="130"/>
      <c r="L2831" s="130"/>
      <c r="R2831" s="20"/>
      <c r="S2831" s="20"/>
      <c r="T2831" s="20"/>
      <c r="U2831" s="20"/>
      <c r="V2831" s="20"/>
      <c r="W2831" s="20"/>
      <c r="X2831" s="20"/>
      <c r="Y2831" s="20"/>
      <c r="Z2831" s="20"/>
      <c r="AA2831" s="20"/>
      <c r="AB2831" s="20"/>
      <c r="AC2831" s="20"/>
      <c r="AD2831" s="20"/>
      <c r="AE2831" s="20"/>
      <c r="AF2831" s="80"/>
      <c r="AG2831" s="46"/>
      <c r="AH2831" s="19"/>
      <c r="AI2831" s="19"/>
      <c r="AJ2831" s="20"/>
      <c r="AK2831" s="20"/>
      <c r="AL2831" s="19"/>
      <c r="AM2831" s="19"/>
      <c r="AN2831" s="20"/>
      <c r="AO2831" s="20"/>
      <c r="AP2831" s="19"/>
      <c r="AQ2831" s="19"/>
      <c r="AR2831" s="20"/>
      <c r="AS2831" s="20"/>
      <c r="AT2831" s="19"/>
      <c r="AU2831" s="19"/>
      <c r="AV2831" s="20"/>
      <c r="AW2831" s="20"/>
      <c r="AX2831" s="19"/>
      <c r="AY2831" s="19"/>
      <c r="AZ2831" s="20"/>
      <c r="BA2831" s="20"/>
      <c r="BB2831" s="19"/>
      <c r="BC2831" s="19"/>
      <c r="BD2831" s="20"/>
      <c r="BE2831" s="20"/>
      <c r="BF2831" s="19"/>
      <c r="BG2831" s="19"/>
      <c r="BH2831" s="20"/>
      <c r="BI2831" s="20"/>
      <c r="BJ2831" s="19"/>
      <c r="BK2831" s="19"/>
      <c r="BL2831" s="20"/>
      <c r="BM2831" s="20"/>
      <c r="BN2831" s="19"/>
      <c r="BO2831" s="19"/>
      <c r="BP2831" s="20"/>
      <c r="BQ2831" s="20"/>
      <c r="BT2831" s="20"/>
      <c r="BU2831" s="20"/>
      <c r="BX2831" s="20"/>
      <c r="BY2831" s="20"/>
      <c r="CB2831" s="20"/>
      <c r="CC2831" s="20"/>
      <c r="CF2831" s="20"/>
      <c r="CG2831" s="20"/>
      <c r="CJ2831" s="20"/>
      <c r="CK2831" s="20"/>
      <c r="CN2831" s="20"/>
      <c r="CO2831" s="20"/>
      <c r="CP2831" s="19"/>
      <c r="CQ2831" s="19"/>
      <c r="CR2831" s="20"/>
      <c r="CS2831" s="20"/>
      <c r="CT2831" s="19"/>
      <c r="CU2831" s="19"/>
      <c r="CV2831" s="20"/>
      <c r="CW2831" s="20"/>
      <c r="CX2831" s="96"/>
      <c r="CY2831" s="96"/>
      <c r="CZ2831" s="20"/>
      <c r="DA2831" s="20"/>
      <c r="DB2831" s="96"/>
      <c r="DC2831" s="96"/>
      <c r="DD2831" s="20"/>
      <c r="DE2831" s="20"/>
      <c r="DF2831" s="96"/>
      <c r="DG2831" s="96"/>
      <c r="DH2831" s="20"/>
      <c r="DI2831" s="20"/>
      <c r="DJ2831" s="96"/>
      <c r="DK2831" s="96"/>
      <c r="DL2831" s="20"/>
      <c r="DM2831" s="20"/>
      <c r="DN2831" s="96"/>
      <c r="DO2831" s="96"/>
      <c r="DP2831" s="20"/>
      <c r="DQ2831" s="20"/>
      <c r="DR2831" s="96"/>
      <c r="DS2831" s="96"/>
      <c r="DT2831" s="20"/>
      <c r="DU2831" s="20"/>
      <c r="DV2831" s="96"/>
      <c r="DW2831" s="96"/>
      <c r="DX2831" s="20"/>
      <c r="DY2831" s="20"/>
      <c r="DZ2831" s="56"/>
      <c r="EA2831" s="57"/>
    </row>
    <row r="2832" spans="1:131" ht="19.5" customHeight="1" x14ac:dyDescent="0.25">
      <c r="A2832" s="9">
        <v>1958</v>
      </c>
      <c r="B2832" s="10" t="s">
        <v>5628</v>
      </c>
      <c r="C2832" s="9" t="s">
        <v>9440</v>
      </c>
      <c r="E2832" s="9" t="s">
        <v>473</v>
      </c>
      <c r="F2832" s="9" t="s">
        <v>2495</v>
      </c>
      <c r="H2832" s="9" t="s">
        <v>202</v>
      </c>
      <c r="I2832" s="9" t="s">
        <v>35</v>
      </c>
      <c r="J2832" s="129">
        <v>43563</v>
      </c>
      <c r="K2832" s="129">
        <v>42951</v>
      </c>
      <c r="L2832" s="129">
        <v>44043</v>
      </c>
      <c r="M2832" s="9" t="s">
        <v>20</v>
      </c>
      <c r="O2832" s="9">
        <v>31</v>
      </c>
      <c r="Q2832" s="9" t="s">
        <v>54</v>
      </c>
      <c r="R2832" s="13">
        <v>3177519537</v>
      </c>
      <c r="S2832" s="13">
        <v>1873932791</v>
      </c>
      <c r="T2832" s="13">
        <v>1873932791</v>
      </c>
      <c r="U2832" s="13">
        <v>523000000</v>
      </c>
      <c r="V2832" s="13">
        <v>1200500000</v>
      </c>
      <c r="AF2832" s="51">
        <f t="shared" si="37"/>
        <v>1200500000</v>
      </c>
      <c r="AH2832" s="11">
        <v>43045</v>
      </c>
      <c r="AI2832" s="11">
        <v>43585</v>
      </c>
      <c r="AJ2832" s="13">
        <v>411192021</v>
      </c>
      <c r="AK2832" s="13">
        <v>123357606</v>
      </c>
      <c r="AL2832" s="11">
        <v>43586</v>
      </c>
      <c r="AM2832" s="11">
        <v>43646</v>
      </c>
      <c r="AN2832" s="13">
        <v>557221347</v>
      </c>
      <c r="AO2832" s="13">
        <v>167166404</v>
      </c>
      <c r="AP2832" s="11">
        <v>43647</v>
      </c>
      <c r="AQ2832" s="11">
        <v>43738</v>
      </c>
      <c r="AR2832" s="13">
        <v>457821993</v>
      </c>
      <c r="AS2832" s="13">
        <v>137346598</v>
      </c>
      <c r="AT2832" s="11">
        <v>43739</v>
      </c>
      <c r="AU2832" s="11">
        <v>43830</v>
      </c>
      <c r="AV2832" s="13">
        <v>76486618</v>
      </c>
      <c r="AW2832" s="13">
        <v>22945985</v>
      </c>
      <c r="AX2832" s="11">
        <v>43831</v>
      </c>
      <c r="AY2832" s="11">
        <v>43921</v>
      </c>
      <c r="AZ2832" s="13">
        <v>47884402</v>
      </c>
      <c r="BA2832" s="13">
        <v>14365320</v>
      </c>
      <c r="BB2832" s="11">
        <v>43922</v>
      </c>
      <c r="BC2832" s="11">
        <v>44012</v>
      </c>
      <c r="BD2832" s="13">
        <v>25510677</v>
      </c>
      <c r="BE2832" s="13">
        <v>7653203</v>
      </c>
      <c r="BF2832" s="11">
        <v>44013</v>
      </c>
      <c r="BG2832" s="11">
        <v>44135</v>
      </c>
      <c r="BH2832" s="13">
        <v>57538305</v>
      </c>
      <c r="BI2832" s="13">
        <v>17261491</v>
      </c>
      <c r="BJ2832" s="11">
        <v>44136</v>
      </c>
      <c r="BK2832" s="11">
        <v>44165</v>
      </c>
      <c r="BL2832" s="13">
        <v>129430602</v>
      </c>
      <c r="BM2832" s="13">
        <v>38829181</v>
      </c>
      <c r="BN2832" s="11">
        <v>43045</v>
      </c>
      <c r="BO2832" s="11">
        <v>44165</v>
      </c>
      <c r="BP2832" s="13">
        <v>1795696006</v>
      </c>
      <c r="BQ2832" s="13">
        <v>8931212</v>
      </c>
      <c r="BT2832" s="9"/>
      <c r="BU2832" s="9"/>
      <c r="BX2832" s="9"/>
      <c r="BY2832" s="9"/>
      <c r="CB2832" s="9"/>
      <c r="CC2832" s="9"/>
      <c r="CF2832" s="9"/>
      <c r="CG2832" s="9"/>
      <c r="CJ2832" s="9"/>
      <c r="CK2832" s="9"/>
      <c r="CN2832" s="9"/>
      <c r="CO2832" s="9"/>
      <c r="CP2832" s="9"/>
      <c r="CQ2832" s="9"/>
      <c r="CR2832" s="9"/>
      <c r="CS2832" s="9"/>
      <c r="CT2832" s="9"/>
      <c r="CU2832" s="9"/>
      <c r="CV2832" s="9"/>
      <c r="CW2832" s="9"/>
      <c r="CX2832" s="9"/>
      <c r="CY2832" s="9"/>
      <c r="CZ2832" s="9"/>
      <c r="DA2832" s="9"/>
      <c r="DB2832" s="9"/>
      <c r="DC2832" s="9"/>
      <c r="DD2832" s="9"/>
      <c r="DE2832" s="9"/>
      <c r="DF2832" s="9"/>
      <c r="DG2832" s="9"/>
      <c r="DH2832" s="9"/>
      <c r="DI2832" s="9"/>
      <c r="DJ2832" s="9"/>
      <c r="DK2832" s="9"/>
      <c r="DL2832" s="9"/>
      <c r="DM2832" s="9"/>
      <c r="DN2832" s="9"/>
      <c r="DO2832" s="9"/>
      <c r="DP2832" s="9"/>
      <c r="DQ2832" s="9"/>
      <c r="DR2832" s="9"/>
      <c r="DS2832" s="9"/>
      <c r="DT2832" s="9"/>
      <c r="DU2832" s="9"/>
      <c r="DV2832" s="9"/>
      <c r="DW2832" s="9"/>
      <c r="DX2832" s="9"/>
      <c r="DY2832" s="20"/>
      <c r="DZ2832" s="58">
        <v>1795696006</v>
      </c>
      <c r="EA2832" s="59">
        <v>537857000</v>
      </c>
    </row>
    <row r="2833" spans="1:131" s="18" customFormat="1" ht="19.5" customHeight="1" x14ac:dyDescent="0.25">
      <c r="A2833" s="18">
        <v>1958</v>
      </c>
      <c r="B2833" s="17" t="s">
        <v>5628</v>
      </c>
      <c r="C2833" s="18" t="s">
        <v>9440</v>
      </c>
      <c r="D2833" s="19">
        <v>43473</v>
      </c>
      <c r="E2833" s="18" t="s">
        <v>7060</v>
      </c>
      <c r="G2833" s="19"/>
      <c r="J2833" s="130"/>
      <c r="K2833" s="130"/>
      <c r="L2833" s="130"/>
      <c r="R2833" s="20"/>
      <c r="S2833" s="20"/>
      <c r="T2833" s="20"/>
      <c r="U2833" s="20"/>
      <c r="V2833" s="20"/>
      <c r="W2833" s="20"/>
      <c r="X2833" s="20"/>
      <c r="Y2833" s="20"/>
      <c r="Z2833" s="20"/>
      <c r="AA2833" s="20"/>
      <c r="AB2833" s="20"/>
      <c r="AC2833" s="20"/>
      <c r="AD2833" s="20"/>
      <c r="AE2833" s="20"/>
      <c r="AF2833" s="80"/>
      <c r="AG2833" s="46"/>
      <c r="DZ2833" s="56"/>
      <c r="EA2833" s="57"/>
    </row>
    <row r="2834" spans="1:131" s="18" customFormat="1" ht="19.5" customHeight="1" x14ac:dyDescent="0.25">
      <c r="A2834" s="18">
        <v>1958</v>
      </c>
      <c r="B2834" s="17" t="s">
        <v>5628</v>
      </c>
      <c r="C2834" s="18" t="s">
        <v>9440</v>
      </c>
      <c r="D2834" s="19">
        <v>44203</v>
      </c>
      <c r="G2834" s="19"/>
      <c r="J2834" s="130"/>
      <c r="K2834" s="130"/>
      <c r="L2834" s="130">
        <v>44165</v>
      </c>
      <c r="R2834" s="20">
        <v>3222376473</v>
      </c>
      <c r="S2834" s="20">
        <v>1919758689</v>
      </c>
      <c r="T2834" s="20">
        <v>1919758689</v>
      </c>
      <c r="U2834" s="20">
        <v>537857000</v>
      </c>
      <c r="V2834" s="20">
        <v>1230500000</v>
      </c>
      <c r="W2834" s="20"/>
      <c r="X2834" s="20"/>
      <c r="Y2834" s="20"/>
      <c r="Z2834" s="20"/>
      <c r="AA2834" s="20"/>
      <c r="AB2834" s="20"/>
      <c r="AC2834" s="20"/>
      <c r="AD2834" s="20"/>
      <c r="AE2834" s="20"/>
      <c r="AF2834" s="80">
        <v>1230500000</v>
      </c>
      <c r="AG2834" s="46"/>
      <c r="DZ2834" s="56"/>
      <c r="EA2834" s="57"/>
    </row>
    <row r="2835" spans="1:131" ht="19.5" customHeight="1" x14ac:dyDescent="0.25">
      <c r="A2835" s="9">
        <v>1959</v>
      </c>
      <c r="B2835" s="10" t="s">
        <v>5629</v>
      </c>
      <c r="C2835" s="9" t="s">
        <v>5630</v>
      </c>
      <c r="E2835" s="9" t="s">
        <v>332</v>
      </c>
      <c r="F2835" s="9" t="s">
        <v>5631</v>
      </c>
      <c r="H2835" s="9" t="s">
        <v>202</v>
      </c>
      <c r="I2835" s="9" t="s">
        <v>25</v>
      </c>
      <c r="J2835" s="129">
        <v>43077</v>
      </c>
      <c r="K2835" s="129">
        <v>42739</v>
      </c>
      <c r="L2835" s="129">
        <v>43465</v>
      </c>
      <c r="M2835" s="9" t="s">
        <v>20</v>
      </c>
      <c r="O2835" s="9">
        <v>23</v>
      </c>
      <c r="Q2835" s="9" t="s">
        <v>54</v>
      </c>
      <c r="R2835" s="13">
        <v>47438667</v>
      </c>
      <c r="S2835" s="13">
        <v>47438667</v>
      </c>
      <c r="T2835" s="13">
        <v>47438667</v>
      </c>
      <c r="U2835" s="13">
        <v>11609667</v>
      </c>
      <c r="V2835" s="13">
        <v>24000000</v>
      </c>
      <c r="AF2835" s="51">
        <f t="shared" si="37"/>
        <v>24000000</v>
      </c>
      <c r="AH2835" s="11">
        <v>42739</v>
      </c>
      <c r="AI2835" s="11">
        <v>43100</v>
      </c>
      <c r="AJ2835" s="13">
        <v>14404044</v>
      </c>
      <c r="AK2835" s="13">
        <v>3601011</v>
      </c>
      <c r="AL2835" s="11">
        <v>43101</v>
      </c>
      <c r="AM2835" s="11">
        <v>43281</v>
      </c>
      <c r="AN2835" s="13">
        <v>11411053</v>
      </c>
      <c r="AO2835" s="13">
        <v>2852763</v>
      </c>
      <c r="AP2835" s="11">
        <v>43282</v>
      </c>
      <c r="AQ2835" s="11">
        <v>43373</v>
      </c>
      <c r="AR2835" s="13">
        <v>6779112</v>
      </c>
      <c r="AS2835" s="13">
        <v>1694778</v>
      </c>
      <c r="AT2835" s="11">
        <v>43374</v>
      </c>
      <c r="AU2835" s="11">
        <v>43465</v>
      </c>
      <c r="AV2835" s="13">
        <v>3583245</v>
      </c>
      <c r="AW2835" s="13">
        <v>895811</v>
      </c>
      <c r="AX2835" s="11">
        <v>43466</v>
      </c>
      <c r="AY2835" s="11">
        <v>43646</v>
      </c>
      <c r="AZ2835" s="13">
        <v>5362937</v>
      </c>
      <c r="BA2835" s="13">
        <v>1340734</v>
      </c>
      <c r="BB2835" s="11">
        <v>43647</v>
      </c>
      <c r="BC2835" s="11">
        <v>43800</v>
      </c>
      <c r="BD2835" s="13">
        <v>11475671</v>
      </c>
      <c r="BE2835" s="13">
        <v>2868918</v>
      </c>
      <c r="BF2835" s="9"/>
      <c r="BG2835" s="9"/>
      <c r="BH2835" s="9"/>
      <c r="BI2835" s="9"/>
      <c r="BJ2835" s="9"/>
      <c r="BK2835" s="9"/>
      <c r="BL2835" s="9"/>
      <c r="BM2835" s="9"/>
      <c r="BN2835" s="9"/>
      <c r="BO2835" s="9"/>
      <c r="BP2835" s="9"/>
      <c r="BQ2835" s="9"/>
      <c r="BT2835" s="9"/>
      <c r="BU2835" s="9"/>
      <c r="BX2835" s="9"/>
      <c r="BY2835" s="9"/>
      <c r="CB2835" s="9"/>
      <c r="CC2835" s="9"/>
      <c r="CF2835" s="9"/>
      <c r="CG2835" s="9"/>
      <c r="CJ2835" s="9"/>
      <c r="CK2835" s="9"/>
      <c r="CN2835" s="9"/>
      <c r="CO2835" s="9"/>
      <c r="CP2835" s="9"/>
      <c r="CQ2835" s="9"/>
      <c r="CR2835" s="9"/>
      <c r="CS2835" s="9"/>
      <c r="CT2835" s="9"/>
      <c r="CU2835" s="9"/>
      <c r="CV2835" s="9"/>
      <c r="CW2835" s="9"/>
      <c r="CX2835" s="9"/>
      <c r="CY2835" s="9"/>
      <c r="CZ2835" s="9"/>
      <c r="DA2835" s="9"/>
      <c r="DB2835" s="9"/>
      <c r="DC2835" s="9"/>
      <c r="DD2835" s="9"/>
      <c r="DE2835" s="9"/>
      <c r="DF2835" s="9"/>
      <c r="DG2835" s="9"/>
      <c r="DH2835" s="9"/>
      <c r="DI2835" s="9"/>
      <c r="DJ2835" s="9"/>
      <c r="DK2835" s="9"/>
      <c r="DL2835" s="9"/>
      <c r="DM2835" s="9"/>
      <c r="DN2835" s="9"/>
      <c r="DO2835" s="9"/>
      <c r="DP2835" s="9"/>
      <c r="DQ2835" s="9"/>
      <c r="DR2835" s="9"/>
      <c r="DS2835" s="9"/>
      <c r="DT2835" s="9"/>
      <c r="DU2835" s="9"/>
      <c r="DV2835" s="9"/>
      <c r="DW2835" s="9"/>
      <c r="DX2835" s="9"/>
      <c r="DY2835" s="9"/>
      <c r="DZ2835" s="56"/>
      <c r="EA2835" s="57"/>
    </row>
    <row r="2836" spans="1:131" s="18" customFormat="1" ht="19.5" customHeight="1" x14ac:dyDescent="0.25">
      <c r="A2836" s="18">
        <v>1959</v>
      </c>
      <c r="B2836" s="17" t="s">
        <v>5629</v>
      </c>
      <c r="C2836" s="18" t="s">
        <v>5630</v>
      </c>
      <c r="D2836" s="19">
        <v>43528</v>
      </c>
      <c r="G2836" s="19"/>
      <c r="J2836" s="130"/>
      <c r="K2836" s="130"/>
      <c r="L2836" s="130">
        <v>43570</v>
      </c>
      <c r="R2836" s="20"/>
      <c r="S2836" s="20"/>
      <c r="T2836" s="20"/>
      <c r="U2836" s="20"/>
      <c r="V2836" s="20"/>
      <c r="W2836" s="20"/>
      <c r="X2836" s="20"/>
      <c r="Y2836" s="20"/>
      <c r="Z2836" s="20"/>
      <c r="AA2836" s="20"/>
      <c r="AB2836" s="20"/>
      <c r="AC2836" s="20"/>
      <c r="AD2836" s="20"/>
      <c r="AE2836" s="20"/>
      <c r="AF2836" s="80"/>
      <c r="AG2836" s="46"/>
      <c r="AH2836" s="19"/>
      <c r="AI2836" s="19"/>
      <c r="AJ2836" s="20"/>
      <c r="AK2836" s="20"/>
      <c r="AL2836" s="19"/>
      <c r="AM2836" s="19"/>
      <c r="AN2836" s="20"/>
      <c r="AO2836" s="20"/>
      <c r="AP2836" s="19"/>
      <c r="AQ2836" s="19"/>
      <c r="AR2836" s="20"/>
      <c r="AS2836" s="20"/>
      <c r="DZ2836" s="56"/>
      <c r="EA2836" s="57"/>
    </row>
    <row r="2837" spans="1:131" s="18" customFormat="1" ht="19.5" customHeight="1" x14ac:dyDescent="0.25">
      <c r="A2837" s="18">
        <v>1959</v>
      </c>
      <c r="B2837" s="17" t="s">
        <v>5629</v>
      </c>
      <c r="C2837" s="18" t="s">
        <v>5630</v>
      </c>
      <c r="D2837" s="19">
        <v>43615</v>
      </c>
      <c r="G2837" s="19"/>
      <c r="J2837" s="130"/>
      <c r="K2837" s="130"/>
      <c r="L2837" s="130"/>
      <c r="R2837" s="20">
        <v>59402000</v>
      </c>
      <c r="S2837" s="20">
        <v>53092000</v>
      </c>
      <c r="T2837" s="20">
        <v>53092000</v>
      </c>
      <c r="U2837" s="20">
        <v>14872850</v>
      </c>
      <c r="V2837" s="20">
        <v>23900000</v>
      </c>
      <c r="W2837" s="20"/>
      <c r="X2837" s="20"/>
      <c r="Y2837" s="20"/>
      <c r="Z2837" s="20"/>
      <c r="AA2837" s="20"/>
      <c r="AB2837" s="20"/>
      <c r="AC2837" s="20"/>
      <c r="AD2837" s="20"/>
      <c r="AE2837" s="20"/>
      <c r="AF2837" s="80">
        <v>23900000</v>
      </c>
      <c r="AG2837" s="45"/>
      <c r="AH2837" s="19"/>
      <c r="AI2837" s="19"/>
      <c r="AJ2837" s="20"/>
      <c r="AK2837" s="20"/>
      <c r="AL2837" s="19"/>
      <c r="AM2837" s="19"/>
      <c r="AN2837" s="20"/>
      <c r="AO2837" s="20"/>
      <c r="AP2837" s="19"/>
      <c r="AQ2837" s="19"/>
      <c r="AR2837" s="20"/>
      <c r="AS2837" s="20"/>
      <c r="DZ2837" s="56"/>
      <c r="EA2837" s="57"/>
    </row>
    <row r="2838" spans="1:131" s="18" customFormat="1" ht="19.5" customHeight="1" x14ac:dyDescent="0.25">
      <c r="A2838" s="18">
        <v>1959</v>
      </c>
      <c r="B2838" s="17" t="s">
        <v>5629</v>
      </c>
      <c r="C2838" s="18" t="s">
        <v>5630</v>
      </c>
      <c r="D2838" s="19">
        <v>43703</v>
      </c>
      <c r="G2838" s="19"/>
      <c r="J2838" s="130"/>
      <c r="K2838" s="130"/>
      <c r="L2838" s="130">
        <v>43800</v>
      </c>
      <c r="R2838" s="20"/>
      <c r="S2838" s="20"/>
      <c r="T2838" s="20"/>
      <c r="U2838" s="20"/>
      <c r="V2838" s="20"/>
      <c r="W2838" s="20"/>
      <c r="X2838" s="20"/>
      <c r="Y2838" s="20"/>
      <c r="Z2838" s="20"/>
      <c r="AA2838" s="20"/>
      <c r="AB2838" s="20"/>
      <c r="AC2838" s="20"/>
      <c r="AD2838" s="20"/>
      <c r="AE2838" s="20"/>
      <c r="AF2838" s="80"/>
      <c r="AG2838" s="46"/>
      <c r="AH2838" s="19"/>
      <c r="AI2838" s="19"/>
      <c r="AJ2838" s="20"/>
      <c r="AK2838" s="20"/>
      <c r="AL2838" s="19"/>
      <c r="AM2838" s="19"/>
      <c r="AN2838" s="20"/>
      <c r="AO2838" s="20"/>
      <c r="AP2838" s="19"/>
      <c r="AQ2838" s="19"/>
      <c r="AR2838" s="20"/>
      <c r="AS2838" s="20"/>
      <c r="DZ2838" s="56"/>
      <c r="EA2838" s="57"/>
    </row>
    <row r="2839" spans="1:131" ht="19.5" customHeight="1" x14ac:dyDescent="0.25">
      <c r="A2839" s="9">
        <v>1960</v>
      </c>
      <c r="B2839" s="10" t="s">
        <v>5632</v>
      </c>
      <c r="C2839" s="9" t="s">
        <v>5633</v>
      </c>
      <c r="E2839" s="9" t="s">
        <v>5634</v>
      </c>
      <c r="F2839" s="9" t="s">
        <v>3556</v>
      </c>
      <c r="H2839" s="9" t="s">
        <v>906</v>
      </c>
      <c r="I2839" s="9" t="s">
        <v>25</v>
      </c>
      <c r="M2839" s="9" t="s">
        <v>20</v>
      </c>
      <c r="O2839" s="9">
        <v>31</v>
      </c>
      <c r="AF2839" s="80"/>
      <c r="AG2839" s="46"/>
      <c r="AH2839" s="9"/>
      <c r="AI2839" s="9"/>
      <c r="AJ2839" s="9"/>
      <c r="AK2839" s="9"/>
      <c r="AL2839" s="9"/>
      <c r="AM2839" s="9"/>
      <c r="AN2839" s="9"/>
      <c r="AO2839" s="9"/>
      <c r="AP2839" s="9"/>
      <c r="AQ2839" s="9"/>
      <c r="AR2839" s="9"/>
      <c r="AS2839" s="9"/>
      <c r="AT2839" s="9"/>
      <c r="AU2839" s="9"/>
      <c r="AV2839" s="9"/>
      <c r="AW2839" s="9"/>
      <c r="AX2839" s="9"/>
      <c r="AY2839" s="9"/>
      <c r="AZ2839" s="9"/>
      <c r="BA2839" s="9"/>
      <c r="BB2839" s="9"/>
      <c r="BC2839" s="9"/>
      <c r="BD2839" s="9"/>
      <c r="BE2839" s="9"/>
      <c r="BF2839" s="9"/>
      <c r="BG2839" s="9"/>
      <c r="BH2839" s="9"/>
      <c r="BI2839" s="9"/>
      <c r="BJ2839" s="9"/>
      <c r="BK2839" s="9"/>
      <c r="BL2839" s="9"/>
      <c r="BM2839" s="9"/>
      <c r="BN2839" s="9"/>
      <c r="BO2839" s="9"/>
      <c r="BP2839" s="9"/>
      <c r="BQ2839" s="9"/>
      <c r="BT2839" s="9"/>
      <c r="BU2839" s="9"/>
      <c r="BX2839" s="9"/>
      <c r="BY2839" s="9"/>
      <c r="CB2839" s="9"/>
      <c r="CC2839" s="9"/>
      <c r="CF2839" s="9"/>
      <c r="CG2839" s="9"/>
      <c r="CJ2839" s="9"/>
      <c r="CK2839" s="9"/>
      <c r="CN2839" s="9"/>
      <c r="CO2839" s="9"/>
      <c r="CP2839" s="9"/>
      <c r="CQ2839" s="9"/>
      <c r="CR2839" s="9"/>
      <c r="CS2839" s="9"/>
      <c r="CT2839" s="9"/>
      <c r="CU2839" s="9"/>
      <c r="CV2839" s="9"/>
      <c r="CW2839" s="9"/>
      <c r="CX2839" s="9"/>
      <c r="CY2839" s="9"/>
      <c r="CZ2839" s="9"/>
      <c r="DA2839" s="9"/>
      <c r="DB2839" s="9"/>
      <c r="DC2839" s="9"/>
      <c r="DD2839" s="9"/>
      <c r="DE2839" s="9"/>
      <c r="DF2839" s="9"/>
      <c r="DG2839" s="9"/>
      <c r="DH2839" s="9"/>
      <c r="DI2839" s="9"/>
      <c r="DJ2839" s="9"/>
      <c r="DK2839" s="9"/>
      <c r="DL2839" s="9"/>
      <c r="DM2839" s="9"/>
      <c r="DN2839" s="9"/>
      <c r="DO2839" s="9"/>
      <c r="DP2839" s="9"/>
      <c r="DQ2839" s="9"/>
      <c r="DR2839" s="9"/>
      <c r="DS2839" s="9"/>
      <c r="DT2839" s="9"/>
      <c r="DU2839" s="9"/>
      <c r="DV2839" s="9"/>
      <c r="DW2839" s="9"/>
      <c r="DX2839" s="9"/>
      <c r="DY2839" s="9"/>
      <c r="DZ2839" s="56"/>
      <c r="EA2839" s="57"/>
    </row>
    <row r="2840" spans="1:131" ht="19.5" customHeight="1" x14ac:dyDescent="0.25">
      <c r="A2840" s="9">
        <v>1961</v>
      </c>
      <c r="B2840" s="10" t="s">
        <v>5635</v>
      </c>
      <c r="C2840" s="9" t="s">
        <v>5636</v>
      </c>
      <c r="E2840" s="9" t="s">
        <v>171</v>
      </c>
      <c r="F2840" s="9" t="s">
        <v>2278</v>
      </c>
      <c r="H2840" s="9" t="s">
        <v>202</v>
      </c>
      <c r="I2840" s="9" t="s">
        <v>25</v>
      </c>
      <c r="J2840" s="129">
        <v>43626</v>
      </c>
      <c r="K2840" s="129">
        <v>42826</v>
      </c>
      <c r="L2840" s="129">
        <v>43708</v>
      </c>
      <c r="M2840" s="9" t="s">
        <v>20</v>
      </c>
      <c r="O2840" s="9">
        <v>30</v>
      </c>
      <c r="Q2840" s="9" t="s">
        <v>54</v>
      </c>
      <c r="S2840" s="13">
        <v>29000000</v>
      </c>
      <c r="T2840" s="13">
        <v>29000000</v>
      </c>
      <c r="U2840" s="13">
        <v>8700000</v>
      </c>
      <c r="V2840" s="13">
        <v>17300000</v>
      </c>
      <c r="AF2840" s="51">
        <f t="shared" si="37"/>
        <v>17300000</v>
      </c>
      <c r="AH2840" s="11">
        <v>43556</v>
      </c>
      <c r="AI2840" s="11">
        <v>43738</v>
      </c>
      <c r="AJ2840" s="13">
        <v>11414308</v>
      </c>
      <c r="AK2840" s="13">
        <v>3424292</v>
      </c>
      <c r="AL2840" s="11">
        <v>43739</v>
      </c>
      <c r="AM2840" s="11">
        <v>43814</v>
      </c>
      <c r="AN2840" s="13">
        <v>14040574</v>
      </c>
      <c r="AO2840" s="13">
        <v>4212172</v>
      </c>
      <c r="AP2840" s="9"/>
      <c r="AQ2840" s="9"/>
      <c r="AR2840" s="9"/>
      <c r="AS2840" s="9"/>
      <c r="AT2840" s="9"/>
      <c r="AU2840" s="9"/>
      <c r="AV2840" s="9"/>
      <c r="AW2840" s="9"/>
      <c r="AX2840" s="9"/>
      <c r="AY2840" s="9"/>
      <c r="AZ2840" s="9"/>
      <c r="BA2840" s="9"/>
      <c r="BB2840" s="9"/>
      <c r="BC2840" s="9"/>
      <c r="BD2840" s="9"/>
      <c r="BE2840" s="9"/>
      <c r="BF2840" s="9"/>
      <c r="BG2840" s="9"/>
      <c r="BH2840" s="9"/>
      <c r="BI2840" s="9"/>
      <c r="BJ2840" s="9"/>
      <c r="BK2840" s="9"/>
      <c r="BL2840" s="9"/>
      <c r="BM2840" s="9"/>
      <c r="BN2840" s="9"/>
      <c r="BO2840" s="9"/>
      <c r="BP2840" s="9"/>
      <c r="BQ2840" s="9"/>
      <c r="BT2840" s="9"/>
      <c r="BU2840" s="9"/>
      <c r="BX2840" s="9"/>
      <c r="BY2840" s="9"/>
      <c r="CB2840" s="9"/>
      <c r="CC2840" s="9"/>
      <c r="CF2840" s="9"/>
      <c r="CG2840" s="9"/>
      <c r="CJ2840" s="9"/>
      <c r="CK2840" s="9"/>
      <c r="CN2840" s="9"/>
      <c r="CO2840" s="9"/>
      <c r="CP2840" s="9"/>
      <c r="CQ2840" s="9"/>
      <c r="CR2840" s="9"/>
      <c r="CS2840" s="9"/>
      <c r="CT2840" s="9"/>
      <c r="CU2840" s="9"/>
      <c r="CV2840" s="9"/>
      <c r="CW2840" s="9"/>
      <c r="CX2840" s="9"/>
      <c r="CY2840" s="9"/>
      <c r="CZ2840" s="9"/>
      <c r="DA2840" s="9"/>
      <c r="DB2840" s="9"/>
      <c r="DC2840" s="9"/>
      <c r="DD2840" s="9"/>
      <c r="DE2840" s="9"/>
      <c r="DF2840" s="9"/>
      <c r="DG2840" s="9"/>
      <c r="DH2840" s="9"/>
      <c r="DI2840" s="9"/>
      <c r="DJ2840" s="9"/>
      <c r="DK2840" s="9"/>
      <c r="DL2840" s="9"/>
      <c r="DM2840" s="9"/>
      <c r="DN2840" s="9"/>
      <c r="DO2840" s="9"/>
      <c r="DP2840" s="9"/>
      <c r="DQ2840" s="9"/>
      <c r="DR2840" s="9"/>
      <c r="DS2840" s="9"/>
      <c r="DT2840" s="9"/>
      <c r="DU2840" s="9"/>
      <c r="DV2840" s="9"/>
      <c r="DW2840" s="9"/>
      <c r="DX2840" s="9"/>
      <c r="DY2840" s="9"/>
      <c r="DZ2840" s="56"/>
      <c r="EA2840" s="57"/>
    </row>
    <row r="2841" spans="1:131" s="18" customFormat="1" ht="19.5" customHeight="1" x14ac:dyDescent="0.25">
      <c r="A2841" s="18">
        <v>1961</v>
      </c>
      <c r="B2841" s="17" t="s">
        <v>5635</v>
      </c>
      <c r="C2841" s="18" t="s">
        <v>5636</v>
      </c>
      <c r="D2841" s="19">
        <v>43417</v>
      </c>
      <c r="E2841" s="18" t="s">
        <v>915</v>
      </c>
      <c r="F2841" s="18" t="s">
        <v>916</v>
      </c>
      <c r="G2841" s="19"/>
      <c r="J2841" s="130"/>
      <c r="K2841" s="130"/>
      <c r="L2841" s="130"/>
      <c r="R2841" s="20"/>
      <c r="S2841" s="20"/>
      <c r="T2841" s="20"/>
      <c r="U2841" s="20"/>
      <c r="V2841" s="20"/>
      <c r="W2841" s="20"/>
      <c r="X2841" s="20"/>
      <c r="Y2841" s="20"/>
      <c r="Z2841" s="20"/>
      <c r="AA2841" s="20"/>
      <c r="AB2841" s="20"/>
      <c r="AC2841" s="20"/>
      <c r="AD2841" s="20"/>
      <c r="AE2841" s="20"/>
      <c r="AF2841" s="80"/>
      <c r="AG2841" s="46"/>
      <c r="DZ2841" s="56"/>
      <c r="EA2841" s="57"/>
    </row>
    <row r="2842" spans="1:131" s="18" customFormat="1" ht="19.5" customHeight="1" x14ac:dyDescent="0.25">
      <c r="A2842" s="18">
        <v>1961</v>
      </c>
      <c r="B2842" s="17" t="s">
        <v>5635</v>
      </c>
      <c r="C2842" s="18" t="s">
        <v>5636</v>
      </c>
      <c r="D2842" s="19">
        <v>43886</v>
      </c>
      <c r="G2842" s="19"/>
      <c r="J2842" s="130"/>
      <c r="K2842" s="130"/>
      <c r="L2842" s="130">
        <v>43814</v>
      </c>
      <c r="R2842" s="20"/>
      <c r="S2842" s="20"/>
      <c r="T2842" s="20"/>
      <c r="U2842" s="20"/>
      <c r="V2842" s="20"/>
      <c r="W2842" s="20"/>
      <c r="X2842" s="20"/>
      <c r="Y2842" s="20"/>
      <c r="Z2842" s="20"/>
      <c r="AA2842" s="20"/>
      <c r="AB2842" s="20"/>
      <c r="AC2842" s="20"/>
      <c r="AD2842" s="20"/>
      <c r="AE2842" s="20"/>
      <c r="AF2842" s="80"/>
      <c r="AG2842" s="46"/>
      <c r="DZ2842" s="56"/>
      <c r="EA2842" s="57"/>
    </row>
    <row r="2843" spans="1:131" s="18" customFormat="1" ht="19.5" customHeight="1" x14ac:dyDescent="0.25">
      <c r="A2843" s="18">
        <v>1961</v>
      </c>
      <c r="B2843" s="17" t="s">
        <v>5635</v>
      </c>
      <c r="C2843" s="18" t="s">
        <v>5636</v>
      </c>
      <c r="D2843" s="19">
        <v>44000</v>
      </c>
      <c r="G2843" s="19"/>
      <c r="J2843" s="130"/>
      <c r="K2843" s="130"/>
      <c r="L2843" s="130"/>
      <c r="R2843" s="20"/>
      <c r="S2843" s="20"/>
      <c r="T2843" s="20"/>
      <c r="U2843" s="20"/>
      <c r="V2843" s="20"/>
      <c r="W2843" s="20"/>
      <c r="X2843" s="20"/>
      <c r="Y2843" s="20"/>
      <c r="Z2843" s="20"/>
      <c r="AA2843" s="20"/>
      <c r="AB2843" s="20">
        <v>3000000</v>
      </c>
      <c r="AC2843" s="20"/>
      <c r="AD2843" s="20"/>
      <c r="AE2843" s="20"/>
      <c r="AF2843" s="80">
        <v>20300000</v>
      </c>
      <c r="AG2843" s="46"/>
      <c r="DZ2843" s="56"/>
      <c r="EA2843" s="57"/>
    </row>
    <row r="2844" spans="1:131" ht="27" customHeight="1" x14ac:dyDescent="0.25">
      <c r="A2844" s="9">
        <v>1962</v>
      </c>
      <c r="B2844" s="10" t="s">
        <v>5638</v>
      </c>
      <c r="C2844" s="9" t="s">
        <v>5637</v>
      </c>
      <c r="E2844" s="9" t="s">
        <v>4290</v>
      </c>
      <c r="F2844" s="9" t="s">
        <v>19</v>
      </c>
      <c r="H2844" s="9" t="s">
        <v>202</v>
      </c>
      <c r="I2844" s="9" t="s">
        <v>97</v>
      </c>
      <c r="J2844" s="129">
        <v>43003</v>
      </c>
      <c r="K2844" s="129">
        <v>42941</v>
      </c>
      <c r="L2844" s="129">
        <v>43373</v>
      </c>
      <c r="O2844" s="9">
        <v>31</v>
      </c>
      <c r="Q2844" s="9" t="s">
        <v>54</v>
      </c>
      <c r="R2844" s="13">
        <v>13330000</v>
      </c>
      <c r="S2844" s="13">
        <v>13250020</v>
      </c>
      <c r="T2844" s="13">
        <v>13250020</v>
      </c>
      <c r="U2844" s="13">
        <v>3312505</v>
      </c>
      <c r="AF2844" s="51">
        <f t="shared" si="37"/>
        <v>0</v>
      </c>
      <c r="AG2844" s="45">
        <v>9997500</v>
      </c>
      <c r="AH2844" s="11">
        <v>42941</v>
      </c>
      <c r="AI2844" s="11">
        <v>43373</v>
      </c>
      <c r="AJ2844" s="13">
        <v>13432339</v>
      </c>
      <c r="AK2844" s="13">
        <v>3312505</v>
      </c>
      <c r="AL2844" s="9"/>
      <c r="AM2844" s="9"/>
      <c r="AN2844" s="9"/>
      <c r="AO2844" s="9"/>
      <c r="AP2844" s="9"/>
      <c r="AQ2844" s="9"/>
      <c r="AR2844" s="9"/>
      <c r="AS2844" s="9"/>
      <c r="AT2844" s="9"/>
      <c r="AU2844" s="9"/>
      <c r="AV2844" s="9"/>
      <c r="AW2844" s="9"/>
      <c r="AX2844" s="9"/>
      <c r="AY2844" s="9"/>
      <c r="AZ2844" s="9"/>
      <c r="BA2844" s="9"/>
      <c r="BB2844" s="9"/>
      <c r="BC2844" s="9"/>
      <c r="BD2844" s="9"/>
      <c r="BE2844" s="9"/>
      <c r="BF2844" s="9"/>
      <c r="BG2844" s="9"/>
      <c r="BH2844" s="9"/>
      <c r="BI2844" s="9"/>
      <c r="BJ2844" s="9"/>
      <c r="BK2844" s="9"/>
      <c r="BL2844" s="9"/>
      <c r="BM2844" s="9"/>
      <c r="BN2844" s="9"/>
      <c r="BO2844" s="9"/>
      <c r="BP2844" s="9"/>
      <c r="BQ2844" s="9"/>
      <c r="BT2844" s="9"/>
      <c r="BU2844" s="9"/>
      <c r="BX2844" s="9"/>
      <c r="BY2844" s="9"/>
      <c r="CB2844" s="9"/>
      <c r="CC2844" s="9"/>
      <c r="CF2844" s="9"/>
      <c r="CG2844" s="9"/>
      <c r="CJ2844" s="9"/>
      <c r="CK2844" s="9"/>
      <c r="CN2844" s="9"/>
      <c r="CO2844" s="9"/>
      <c r="CP2844" s="9"/>
      <c r="CQ2844" s="9"/>
      <c r="CR2844" s="9"/>
      <c r="CS2844" s="9"/>
      <c r="CT2844" s="9"/>
      <c r="CU2844" s="9"/>
      <c r="CV2844" s="9"/>
      <c r="CW2844" s="9"/>
      <c r="CX2844" s="9"/>
      <c r="CY2844" s="9"/>
      <c r="CZ2844" s="9"/>
      <c r="DA2844" s="9"/>
      <c r="DB2844" s="9"/>
      <c r="DC2844" s="9"/>
      <c r="DD2844" s="9"/>
      <c r="DE2844" s="9"/>
      <c r="DF2844" s="9"/>
      <c r="DG2844" s="9"/>
      <c r="DH2844" s="9"/>
      <c r="DI2844" s="9"/>
      <c r="DJ2844" s="9"/>
      <c r="DK2844" s="9"/>
      <c r="DL2844" s="9"/>
      <c r="DM2844" s="9"/>
      <c r="DN2844" s="9"/>
      <c r="DO2844" s="9"/>
      <c r="DP2844" s="9"/>
      <c r="DQ2844" s="9"/>
      <c r="DR2844" s="9"/>
      <c r="DS2844" s="9"/>
      <c r="DT2844" s="9"/>
      <c r="DU2844" s="9"/>
      <c r="DV2844" s="9"/>
      <c r="DW2844" s="9"/>
      <c r="DX2844" s="9"/>
      <c r="DY2844" s="9"/>
      <c r="DZ2844" s="56"/>
      <c r="EA2844" s="57"/>
    </row>
    <row r="2845" spans="1:131" ht="19.5" customHeight="1" x14ac:dyDescent="0.25">
      <c r="A2845" s="9">
        <v>1963</v>
      </c>
      <c r="B2845" s="10" t="s">
        <v>5641</v>
      </c>
      <c r="C2845" s="9" t="s">
        <v>5642</v>
      </c>
      <c r="E2845" s="9" t="s">
        <v>986</v>
      </c>
      <c r="F2845" s="9" t="s">
        <v>5476</v>
      </c>
      <c r="H2845" s="9" t="s">
        <v>202</v>
      </c>
      <c r="I2845" s="9" t="s">
        <v>25</v>
      </c>
      <c r="J2845" s="129">
        <v>42993</v>
      </c>
      <c r="K2845" s="129">
        <v>42914</v>
      </c>
      <c r="L2845" s="129">
        <v>43313</v>
      </c>
      <c r="O2845" s="9">
        <v>29</v>
      </c>
      <c r="Q2845" s="9" t="s">
        <v>54</v>
      </c>
      <c r="R2845" s="13">
        <v>10400000</v>
      </c>
      <c r="S2845" s="13">
        <v>10400000</v>
      </c>
      <c r="T2845" s="13">
        <v>10400000</v>
      </c>
      <c r="U2845" s="13">
        <v>2600000</v>
      </c>
      <c r="AF2845" s="51">
        <f t="shared" si="37"/>
        <v>0</v>
      </c>
      <c r="AG2845" s="45">
        <v>7800000</v>
      </c>
      <c r="AH2845" s="11">
        <v>43279</v>
      </c>
      <c r="AI2845" s="11">
        <v>43313</v>
      </c>
      <c r="AJ2845" s="13">
        <v>10341592</v>
      </c>
      <c r="AK2845" s="13">
        <v>2585398</v>
      </c>
      <c r="AL2845" s="9"/>
      <c r="AM2845" s="9"/>
      <c r="AN2845" s="9"/>
      <c r="AO2845" s="9"/>
      <c r="AP2845" s="9"/>
      <c r="AQ2845" s="9"/>
      <c r="AR2845" s="9"/>
      <c r="AS2845" s="9"/>
      <c r="AT2845" s="9"/>
      <c r="AU2845" s="9"/>
      <c r="AV2845" s="9"/>
      <c r="AW2845" s="9"/>
      <c r="AX2845" s="9"/>
      <c r="AY2845" s="9"/>
      <c r="AZ2845" s="9"/>
      <c r="BA2845" s="9"/>
      <c r="BB2845" s="9"/>
      <c r="BC2845" s="9"/>
      <c r="BD2845" s="9"/>
      <c r="BE2845" s="9"/>
      <c r="BF2845" s="9"/>
      <c r="BG2845" s="9"/>
      <c r="BH2845" s="9"/>
      <c r="BI2845" s="9"/>
      <c r="BJ2845" s="9"/>
      <c r="BK2845" s="9"/>
      <c r="BL2845" s="9"/>
      <c r="BM2845" s="9"/>
      <c r="BN2845" s="9"/>
      <c r="BO2845" s="9"/>
      <c r="BP2845" s="9"/>
      <c r="BQ2845" s="9"/>
      <c r="BT2845" s="9"/>
      <c r="BU2845" s="9"/>
      <c r="BX2845" s="9"/>
      <c r="BY2845" s="9"/>
      <c r="CB2845" s="9"/>
      <c r="CC2845" s="9"/>
      <c r="CF2845" s="9"/>
      <c r="CG2845" s="9"/>
      <c r="CJ2845" s="9"/>
      <c r="CK2845" s="9"/>
      <c r="CN2845" s="9"/>
      <c r="CO2845" s="9"/>
      <c r="CP2845" s="9"/>
      <c r="CQ2845" s="9"/>
      <c r="CR2845" s="9"/>
      <c r="CS2845" s="9"/>
      <c r="CT2845" s="9"/>
      <c r="CU2845" s="9"/>
      <c r="CV2845" s="9"/>
      <c r="CW2845" s="9"/>
      <c r="CX2845" s="9"/>
      <c r="CY2845" s="9"/>
      <c r="CZ2845" s="9"/>
      <c r="DA2845" s="9"/>
      <c r="DB2845" s="9"/>
      <c r="DC2845" s="9"/>
      <c r="DD2845" s="9"/>
      <c r="DE2845" s="9"/>
      <c r="DF2845" s="9"/>
      <c r="DG2845" s="9"/>
      <c r="DH2845" s="9"/>
      <c r="DI2845" s="9"/>
      <c r="DJ2845" s="9"/>
      <c r="DK2845" s="9"/>
      <c r="DL2845" s="9"/>
      <c r="DM2845" s="9"/>
      <c r="DN2845" s="9"/>
      <c r="DO2845" s="9"/>
      <c r="DP2845" s="9"/>
      <c r="DQ2845" s="9"/>
      <c r="DR2845" s="9"/>
      <c r="DS2845" s="9"/>
      <c r="DT2845" s="9"/>
      <c r="DU2845" s="9"/>
      <c r="DV2845" s="9"/>
      <c r="DW2845" s="9"/>
      <c r="DX2845" s="9"/>
      <c r="DY2845" s="9"/>
      <c r="DZ2845" s="56"/>
      <c r="EA2845" s="57"/>
    </row>
    <row r="2846" spans="1:131" ht="19.5" customHeight="1" x14ac:dyDescent="0.25">
      <c r="A2846" s="9">
        <v>1964</v>
      </c>
      <c r="B2846" s="10" t="s">
        <v>5643</v>
      </c>
      <c r="C2846" s="9" t="s">
        <v>5644</v>
      </c>
      <c r="E2846" s="9" t="s">
        <v>986</v>
      </c>
      <c r="F2846" s="9" t="s">
        <v>5476</v>
      </c>
      <c r="H2846" s="9" t="s">
        <v>202</v>
      </c>
      <c r="I2846" s="9" t="s">
        <v>25</v>
      </c>
      <c r="J2846" s="129">
        <v>42940</v>
      </c>
      <c r="K2846" s="129">
        <v>42936</v>
      </c>
      <c r="L2846" s="129">
        <v>43434</v>
      </c>
      <c r="O2846" s="9">
        <v>27</v>
      </c>
      <c r="Q2846" s="9" t="s">
        <v>61</v>
      </c>
      <c r="S2846" s="13">
        <v>31500000</v>
      </c>
      <c r="T2846" s="13">
        <v>31500000</v>
      </c>
      <c r="U2846" s="13">
        <v>7875000</v>
      </c>
      <c r="AF2846" s="51">
        <f t="shared" si="37"/>
        <v>0</v>
      </c>
      <c r="AH2846" s="11">
        <v>42936</v>
      </c>
      <c r="AI2846" s="11">
        <v>43511</v>
      </c>
      <c r="AJ2846" s="13">
        <v>31751833</v>
      </c>
      <c r="AK2846" s="13">
        <v>7875000</v>
      </c>
      <c r="AL2846" s="9"/>
      <c r="AM2846" s="9"/>
      <c r="AN2846" s="9"/>
      <c r="AO2846" s="9"/>
      <c r="AP2846" s="9"/>
      <c r="AQ2846" s="9"/>
      <c r="AR2846" s="9"/>
      <c r="AS2846" s="9"/>
      <c r="AT2846" s="9"/>
      <c r="AU2846" s="9"/>
      <c r="AV2846" s="9"/>
      <c r="AW2846" s="9"/>
      <c r="AX2846" s="9"/>
      <c r="AY2846" s="9"/>
      <c r="AZ2846" s="9"/>
      <c r="BA2846" s="9"/>
      <c r="BB2846" s="9"/>
      <c r="BC2846" s="9"/>
      <c r="BD2846" s="9"/>
      <c r="BE2846" s="9"/>
      <c r="BF2846" s="9"/>
      <c r="BG2846" s="9"/>
      <c r="BH2846" s="9"/>
      <c r="BI2846" s="9"/>
      <c r="BJ2846" s="9"/>
      <c r="BK2846" s="9"/>
      <c r="BL2846" s="9"/>
      <c r="BM2846" s="9"/>
      <c r="BN2846" s="9"/>
      <c r="BO2846" s="9"/>
      <c r="BP2846" s="9"/>
      <c r="BQ2846" s="9"/>
      <c r="BT2846" s="9"/>
      <c r="BU2846" s="9"/>
      <c r="BX2846" s="9"/>
      <c r="BY2846" s="9"/>
      <c r="CB2846" s="9"/>
      <c r="CC2846" s="9"/>
      <c r="CF2846" s="9"/>
      <c r="CG2846" s="9"/>
      <c r="CJ2846" s="9"/>
      <c r="CK2846" s="9"/>
      <c r="CN2846" s="9"/>
      <c r="CO2846" s="9"/>
      <c r="CP2846" s="9"/>
      <c r="CQ2846" s="9"/>
      <c r="CR2846" s="9"/>
      <c r="CS2846" s="9"/>
      <c r="CT2846" s="9"/>
      <c r="CU2846" s="9"/>
      <c r="CV2846" s="9"/>
      <c r="CW2846" s="9"/>
      <c r="CX2846" s="9"/>
      <c r="CY2846" s="9"/>
      <c r="CZ2846" s="9"/>
      <c r="DA2846" s="9"/>
      <c r="DB2846" s="9"/>
      <c r="DC2846" s="9"/>
      <c r="DD2846" s="9"/>
      <c r="DE2846" s="9"/>
      <c r="DF2846" s="9"/>
      <c r="DG2846" s="9"/>
      <c r="DH2846" s="9"/>
      <c r="DI2846" s="9"/>
      <c r="DJ2846" s="9"/>
      <c r="DK2846" s="9"/>
      <c r="DL2846" s="9"/>
      <c r="DM2846" s="9"/>
      <c r="DN2846" s="9"/>
      <c r="DO2846" s="9"/>
      <c r="DP2846" s="9"/>
      <c r="DQ2846" s="9"/>
      <c r="DR2846" s="9"/>
      <c r="DS2846" s="9"/>
      <c r="DT2846" s="9"/>
      <c r="DU2846" s="9"/>
      <c r="DV2846" s="9"/>
      <c r="DW2846" s="9"/>
      <c r="DX2846" s="9"/>
      <c r="DY2846" s="9"/>
      <c r="DZ2846" s="56"/>
      <c r="EA2846" s="57"/>
    </row>
    <row r="2847" spans="1:131" s="18" customFormat="1" ht="19.5" customHeight="1" x14ac:dyDescent="0.25">
      <c r="A2847" s="18">
        <v>1964</v>
      </c>
      <c r="B2847" s="17" t="s">
        <v>5643</v>
      </c>
      <c r="C2847" s="18" t="s">
        <v>5644</v>
      </c>
      <c r="D2847" s="19">
        <v>43556</v>
      </c>
      <c r="G2847" s="19"/>
      <c r="J2847" s="130"/>
      <c r="K2847" s="130"/>
      <c r="L2847" s="130">
        <v>43511</v>
      </c>
      <c r="R2847" s="20"/>
      <c r="S2847" s="20"/>
      <c r="T2847" s="20"/>
      <c r="U2847" s="20"/>
      <c r="V2847" s="20"/>
      <c r="W2847" s="20"/>
      <c r="X2847" s="20"/>
      <c r="Y2847" s="20"/>
      <c r="Z2847" s="20"/>
      <c r="AA2847" s="20"/>
      <c r="AB2847" s="20"/>
      <c r="AC2847" s="20"/>
      <c r="AD2847" s="20"/>
      <c r="AE2847" s="20"/>
      <c r="AF2847" s="80"/>
      <c r="AG2847" s="46"/>
      <c r="DZ2847" s="56"/>
      <c r="EA2847" s="57"/>
    </row>
    <row r="2848" spans="1:131" ht="19.5" customHeight="1" x14ac:dyDescent="0.25">
      <c r="A2848" s="9">
        <v>1965</v>
      </c>
      <c r="B2848" s="10" t="s">
        <v>5647</v>
      </c>
      <c r="C2848" s="9" t="s">
        <v>5645</v>
      </c>
      <c r="E2848" s="9" t="s">
        <v>4001</v>
      </c>
      <c r="F2848" s="9" t="s">
        <v>5646</v>
      </c>
      <c r="H2848" s="9" t="s">
        <v>202</v>
      </c>
      <c r="I2848" s="9" t="s">
        <v>25</v>
      </c>
      <c r="J2848" s="129">
        <v>42998</v>
      </c>
      <c r="K2848" s="129">
        <v>42929</v>
      </c>
      <c r="L2848" s="129">
        <v>43318</v>
      </c>
      <c r="O2848" s="9">
        <v>30</v>
      </c>
      <c r="Q2848" s="9" t="s">
        <v>54</v>
      </c>
      <c r="R2848" s="13">
        <v>9998000</v>
      </c>
      <c r="S2848" s="13">
        <v>9998000</v>
      </c>
      <c r="T2848" s="13">
        <v>9998000</v>
      </c>
      <c r="U2848" s="13">
        <v>2499500</v>
      </c>
      <c r="AF2848" s="51">
        <f t="shared" si="37"/>
        <v>0</v>
      </c>
      <c r="AG2848" s="45">
        <v>7000000</v>
      </c>
      <c r="AH2848" s="11">
        <v>42929</v>
      </c>
      <c r="AI2848" s="11">
        <v>43318</v>
      </c>
      <c r="AJ2848" s="13">
        <v>10223310</v>
      </c>
      <c r="AK2848" s="13">
        <v>2499500</v>
      </c>
      <c r="AL2848" s="9"/>
      <c r="AM2848" s="9"/>
      <c r="AN2848" s="9"/>
      <c r="AO2848" s="9"/>
      <c r="AP2848" s="9"/>
      <c r="AQ2848" s="9"/>
      <c r="AR2848" s="9"/>
      <c r="AS2848" s="9"/>
      <c r="AT2848" s="9"/>
      <c r="AU2848" s="9"/>
      <c r="AV2848" s="9"/>
      <c r="AW2848" s="9"/>
      <c r="AX2848" s="9"/>
      <c r="AY2848" s="9"/>
      <c r="AZ2848" s="9"/>
      <c r="BA2848" s="9"/>
      <c r="BB2848" s="9"/>
      <c r="BC2848" s="9"/>
      <c r="BD2848" s="9"/>
      <c r="BE2848" s="9"/>
      <c r="BF2848" s="9"/>
      <c r="BG2848" s="9"/>
      <c r="BH2848" s="9"/>
      <c r="BI2848" s="9"/>
      <c r="BJ2848" s="9"/>
      <c r="BK2848" s="9"/>
      <c r="BL2848" s="9"/>
      <c r="BM2848" s="9"/>
      <c r="BN2848" s="9"/>
      <c r="BO2848" s="9"/>
      <c r="BP2848" s="9"/>
      <c r="BQ2848" s="9"/>
      <c r="BT2848" s="9"/>
      <c r="BU2848" s="9"/>
      <c r="BX2848" s="9"/>
      <c r="BY2848" s="9"/>
      <c r="CB2848" s="9"/>
      <c r="CC2848" s="9"/>
      <c r="CF2848" s="9"/>
      <c r="CG2848" s="9"/>
      <c r="CJ2848" s="9"/>
      <c r="CK2848" s="9"/>
      <c r="CN2848" s="9"/>
      <c r="CO2848" s="9"/>
      <c r="CP2848" s="9"/>
      <c r="CQ2848" s="9"/>
      <c r="CR2848" s="9"/>
      <c r="CS2848" s="9"/>
      <c r="CT2848" s="9"/>
      <c r="CU2848" s="9"/>
      <c r="CV2848" s="9"/>
      <c r="CW2848" s="9"/>
      <c r="CX2848" s="9"/>
      <c r="CY2848" s="9"/>
      <c r="CZ2848" s="9"/>
      <c r="DA2848" s="9"/>
      <c r="DB2848" s="9"/>
      <c r="DC2848" s="9"/>
      <c r="DD2848" s="9"/>
      <c r="DE2848" s="9"/>
      <c r="DF2848" s="9"/>
      <c r="DG2848" s="9"/>
      <c r="DH2848" s="9"/>
      <c r="DI2848" s="9"/>
      <c r="DJ2848" s="9"/>
      <c r="DK2848" s="9"/>
      <c r="DL2848" s="9"/>
      <c r="DM2848" s="9"/>
      <c r="DN2848" s="9"/>
      <c r="DO2848" s="9"/>
      <c r="DP2848" s="9"/>
      <c r="DQ2848" s="9"/>
      <c r="DR2848" s="9"/>
      <c r="DS2848" s="9"/>
      <c r="DT2848" s="9"/>
      <c r="DU2848" s="9"/>
      <c r="DV2848" s="9"/>
      <c r="DW2848" s="9"/>
      <c r="DX2848" s="9"/>
      <c r="DY2848" s="9"/>
      <c r="DZ2848" s="56"/>
      <c r="EA2848" s="57"/>
    </row>
    <row r="2849" spans="1:131" ht="19.5" customHeight="1" x14ac:dyDescent="0.25">
      <c r="A2849" s="9">
        <v>1966</v>
      </c>
      <c r="B2849" s="10" t="s">
        <v>5648</v>
      </c>
      <c r="C2849" s="9" t="s">
        <v>5659</v>
      </c>
      <c r="E2849" s="9" t="s">
        <v>5660</v>
      </c>
      <c r="F2849" s="9" t="s">
        <v>1042</v>
      </c>
      <c r="H2849" s="9" t="s">
        <v>202</v>
      </c>
      <c r="I2849" s="9" t="s">
        <v>25</v>
      </c>
      <c r="J2849" s="129">
        <v>43009</v>
      </c>
      <c r="K2849" s="129">
        <v>42962</v>
      </c>
      <c r="L2849" s="129">
        <v>43256</v>
      </c>
      <c r="O2849" s="9">
        <v>28</v>
      </c>
      <c r="Q2849" s="9" t="s">
        <v>54</v>
      </c>
      <c r="R2849" s="13">
        <v>12986000</v>
      </c>
      <c r="S2849" s="13">
        <v>12986000</v>
      </c>
      <c r="T2849" s="13">
        <v>12986000</v>
      </c>
      <c r="U2849" s="13">
        <v>3246500</v>
      </c>
      <c r="AF2849" s="51">
        <f t="shared" si="37"/>
        <v>0</v>
      </c>
      <c r="AG2849" s="45">
        <v>9739500</v>
      </c>
      <c r="AH2849" s="11">
        <v>43009</v>
      </c>
      <c r="AI2849" s="11">
        <v>43256</v>
      </c>
      <c r="AJ2849" s="13">
        <v>12886363</v>
      </c>
      <c r="AK2849" s="13">
        <v>3221591</v>
      </c>
      <c r="AL2849" s="9"/>
      <c r="AM2849" s="9"/>
      <c r="AN2849" s="9"/>
      <c r="AO2849" s="9"/>
      <c r="AP2849" s="9"/>
      <c r="AQ2849" s="9"/>
      <c r="AR2849" s="9"/>
      <c r="AS2849" s="9"/>
      <c r="AT2849" s="9"/>
      <c r="AU2849" s="9"/>
      <c r="AV2849" s="9"/>
      <c r="AW2849" s="9"/>
      <c r="AX2849" s="9"/>
      <c r="AY2849" s="9"/>
      <c r="AZ2849" s="9"/>
      <c r="BA2849" s="9"/>
      <c r="BB2849" s="9"/>
      <c r="BC2849" s="9"/>
      <c r="BD2849" s="9"/>
      <c r="BE2849" s="9"/>
      <c r="BF2849" s="9"/>
      <c r="BG2849" s="9"/>
      <c r="BH2849" s="9"/>
      <c r="BI2849" s="9"/>
      <c r="BJ2849" s="9"/>
      <c r="BK2849" s="9"/>
      <c r="BL2849" s="9"/>
      <c r="BM2849" s="9"/>
      <c r="BN2849" s="9"/>
      <c r="BO2849" s="9"/>
      <c r="BP2849" s="9"/>
      <c r="BQ2849" s="9"/>
      <c r="BT2849" s="9"/>
      <c r="BU2849" s="9"/>
      <c r="BX2849" s="9"/>
      <c r="BY2849" s="9"/>
      <c r="CB2849" s="9"/>
      <c r="CC2849" s="9"/>
      <c r="CF2849" s="9"/>
      <c r="CG2849" s="9"/>
      <c r="CJ2849" s="9"/>
      <c r="CK2849" s="9"/>
      <c r="CN2849" s="9"/>
      <c r="CO2849" s="9"/>
      <c r="CP2849" s="9"/>
      <c r="CQ2849" s="9"/>
      <c r="CR2849" s="9"/>
      <c r="CS2849" s="9"/>
      <c r="CT2849" s="9"/>
      <c r="CU2849" s="9"/>
      <c r="CV2849" s="9"/>
      <c r="CW2849" s="9"/>
      <c r="CX2849" s="9"/>
      <c r="CY2849" s="9"/>
      <c r="CZ2849" s="9"/>
      <c r="DA2849" s="9"/>
      <c r="DB2849" s="9"/>
      <c r="DC2849" s="9"/>
      <c r="DD2849" s="9"/>
      <c r="DE2849" s="9"/>
      <c r="DF2849" s="9"/>
      <c r="DG2849" s="9"/>
      <c r="DH2849" s="9"/>
      <c r="DI2849" s="9"/>
      <c r="DJ2849" s="9"/>
      <c r="DK2849" s="9"/>
      <c r="DL2849" s="9"/>
      <c r="DM2849" s="9"/>
      <c r="DN2849" s="9"/>
      <c r="DO2849" s="9"/>
      <c r="DP2849" s="9"/>
      <c r="DQ2849" s="9"/>
      <c r="DR2849" s="9"/>
      <c r="DS2849" s="9"/>
      <c r="DT2849" s="9"/>
      <c r="DU2849" s="9"/>
      <c r="DV2849" s="9"/>
      <c r="DW2849" s="9"/>
      <c r="DX2849" s="9"/>
      <c r="DY2849" s="9"/>
      <c r="DZ2849" s="56"/>
      <c r="EA2849" s="57"/>
    </row>
    <row r="2850" spans="1:131" ht="19.5" customHeight="1" x14ac:dyDescent="0.25">
      <c r="A2850" s="9">
        <v>1967</v>
      </c>
      <c r="B2850" s="10" t="s">
        <v>5649</v>
      </c>
      <c r="C2850" s="9" t="s">
        <v>5661</v>
      </c>
      <c r="E2850" s="9" t="s">
        <v>4972</v>
      </c>
      <c r="F2850" s="9" t="s">
        <v>2191</v>
      </c>
      <c r="H2850" s="9" t="s">
        <v>202</v>
      </c>
      <c r="I2850" s="9" t="s">
        <v>25</v>
      </c>
      <c r="J2850" s="129">
        <v>42973</v>
      </c>
      <c r="K2850" s="129">
        <v>42584</v>
      </c>
      <c r="L2850" s="129">
        <v>43268</v>
      </c>
      <c r="O2850" s="9">
        <v>24</v>
      </c>
      <c r="Q2850" s="9" t="s">
        <v>54</v>
      </c>
      <c r="R2850" s="13">
        <v>15526000</v>
      </c>
      <c r="S2850" s="13">
        <v>15526000</v>
      </c>
      <c r="T2850" s="13">
        <v>15526000</v>
      </c>
      <c r="U2850" s="13">
        <v>3881500</v>
      </c>
      <c r="AF2850" s="51">
        <f t="shared" si="37"/>
        <v>0</v>
      </c>
      <c r="AG2850" s="45">
        <v>8000000</v>
      </c>
      <c r="AH2850" s="11">
        <v>42918</v>
      </c>
      <c r="AI2850" s="11">
        <v>43268</v>
      </c>
      <c r="AJ2850" s="13">
        <v>16603525</v>
      </c>
      <c r="AK2850" s="13">
        <v>4150881</v>
      </c>
      <c r="AL2850" s="9"/>
      <c r="AM2850" s="9"/>
      <c r="AN2850" s="9"/>
      <c r="AO2850" s="9"/>
      <c r="AP2850" s="9"/>
      <c r="AQ2850" s="9"/>
      <c r="AR2850" s="9"/>
      <c r="AS2850" s="9"/>
      <c r="AT2850" s="9"/>
      <c r="AU2850" s="9"/>
      <c r="AV2850" s="9"/>
      <c r="AW2850" s="9"/>
      <c r="AX2850" s="9"/>
      <c r="AY2850" s="9"/>
      <c r="AZ2850" s="9"/>
      <c r="BA2850" s="9"/>
      <c r="BB2850" s="9"/>
      <c r="BC2850" s="9"/>
      <c r="BD2850" s="9"/>
      <c r="BE2850" s="9"/>
      <c r="BF2850" s="9"/>
      <c r="BG2850" s="9"/>
      <c r="BH2850" s="9"/>
      <c r="BI2850" s="9"/>
      <c r="BJ2850" s="9"/>
      <c r="BK2850" s="9"/>
      <c r="BL2850" s="9"/>
      <c r="BM2850" s="9"/>
      <c r="BN2850" s="9"/>
      <c r="BO2850" s="9"/>
      <c r="BP2850" s="9"/>
      <c r="BQ2850" s="9"/>
      <c r="BT2850" s="9"/>
      <c r="BU2850" s="9"/>
      <c r="BX2850" s="9"/>
      <c r="BY2850" s="9"/>
      <c r="CB2850" s="9"/>
      <c r="CC2850" s="9"/>
      <c r="CF2850" s="9"/>
      <c r="CG2850" s="9"/>
      <c r="CJ2850" s="9"/>
      <c r="CK2850" s="9"/>
      <c r="CN2850" s="9"/>
      <c r="CO2850" s="9"/>
      <c r="CP2850" s="9"/>
      <c r="CQ2850" s="9"/>
      <c r="CR2850" s="9"/>
      <c r="CS2850" s="9"/>
      <c r="CT2850" s="9"/>
      <c r="CU2850" s="9"/>
      <c r="CV2850" s="9"/>
      <c r="CW2850" s="9"/>
      <c r="CX2850" s="9"/>
      <c r="CY2850" s="9"/>
      <c r="CZ2850" s="9"/>
      <c r="DA2850" s="9"/>
      <c r="DB2850" s="9"/>
      <c r="DC2850" s="9"/>
      <c r="DD2850" s="9"/>
      <c r="DE2850" s="9"/>
      <c r="DF2850" s="9"/>
      <c r="DG2850" s="9"/>
      <c r="DH2850" s="9"/>
      <c r="DI2850" s="9"/>
      <c r="DJ2850" s="9"/>
      <c r="DK2850" s="9"/>
      <c r="DL2850" s="9"/>
      <c r="DM2850" s="9"/>
      <c r="DN2850" s="9"/>
      <c r="DO2850" s="9"/>
      <c r="DP2850" s="9"/>
      <c r="DQ2850" s="9"/>
      <c r="DR2850" s="9"/>
      <c r="DS2850" s="9"/>
      <c r="DT2850" s="9"/>
      <c r="DU2850" s="9"/>
      <c r="DV2850" s="9"/>
      <c r="DW2850" s="9"/>
      <c r="DX2850" s="9"/>
      <c r="DY2850" s="9"/>
      <c r="DZ2850" s="56"/>
      <c r="EA2850" s="57"/>
    </row>
    <row r="2851" spans="1:131" s="18" customFormat="1" ht="19.5" customHeight="1" x14ac:dyDescent="0.25">
      <c r="A2851" s="18">
        <v>1967</v>
      </c>
      <c r="B2851" s="17" t="s">
        <v>5649</v>
      </c>
      <c r="C2851" s="18" t="s">
        <v>5661</v>
      </c>
      <c r="D2851" s="19">
        <v>44231</v>
      </c>
      <c r="G2851" s="19"/>
      <c r="J2851" s="130"/>
      <c r="K2851" s="130"/>
      <c r="L2851" s="130"/>
      <c r="R2851" s="20"/>
      <c r="S2851" s="20">
        <v>17022620</v>
      </c>
      <c r="T2851" s="20">
        <v>17022620</v>
      </c>
      <c r="U2851" s="20">
        <v>4255655</v>
      </c>
      <c r="V2851" s="20"/>
      <c r="W2851" s="20"/>
      <c r="X2851" s="20"/>
      <c r="Y2851" s="20"/>
      <c r="Z2851" s="20"/>
      <c r="AA2851" s="20"/>
      <c r="AB2851" s="20"/>
      <c r="AC2851" s="20"/>
      <c r="AD2851" s="20"/>
      <c r="AE2851" s="20"/>
      <c r="AF2851" s="80"/>
      <c r="AG2851" s="46"/>
      <c r="DZ2851" s="56"/>
      <c r="EA2851" s="57"/>
    </row>
    <row r="2852" spans="1:131" ht="19.5" customHeight="1" x14ac:dyDescent="0.25">
      <c r="A2852" s="9">
        <v>1968</v>
      </c>
      <c r="B2852" s="10" t="s">
        <v>5650</v>
      </c>
      <c r="C2852" s="9" t="s">
        <v>5662</v>
      </c>
      <c r="E2852" s="9" t="s">
        <v>4032</v>
      </c>
      <c r="F2852" s="9" t="s">
        <v>215</v>
      </c>
      <c r="H2852" s="9" t="s">
        <v>202</v>
      </c>
      <c r="I2852" s="9" t="s">
        <v>78</v>
      </c>
      <c r="J2852" s="129">
        <v>42979</v>
      </c>
      <c r="K2852" s="129">
        <v>42898</v>
      </c>
      <c r="L2852" s="129">
        <v>43264</v>
      </c>
      <c r="O2852" s="9">
        <v>29</v>
      </c>
      <c r="Q2852" s="9" t="s">
        <v>54</v>
      </c>
      <c r="R2852" s="13">
        <v>10930000</v>
      </c>
      <c r="S2852" s="13">
        <v>10930000</v>
      </c>
      <c r="T2852" s="13">
        <v>10930000</v>
      </c>
      <c r="U2852" s="13">
        <v>2732500</v>
      </c>
      <c r="AF2852" s="51">
        <f t="shared" si="37"/>
        <v>0</v>
      </c>
      <c r="AG2852" s="45">
        <v>8197500</v>
      </c>
      <c r="AH2852" s="11">
        <v>42898</v>
      </c>
      <c r="AI2852" s="11">
        <v>43358</v>
      </c>
      <c r="AJ2852" s="13">
        <v>10930000</v>
      </c>
      <c r="AK2852" s="13">
        <v>2732500</v>
      </c>
      <c r="AL2852" s="9"/>
      <c r="AM2852" s="9"/>
      <c r="AN2852" s="9"/>
      <c r="AO2852" s="9"/>
      <c r="AP2852" s="9"/>
      <c r="AQ2852" s="9"/>
      <c r="AR2852" s="9"/>
      <c r="AS2852" s="9"/>
      <c r="AT2852" s="9"/>
      <c r="AU2852" s="9"/>
      <c r="AV2852" s="9"/>
      <c r="AW2852" s="9"/>
      <c r="AX2852" s="9"/>
      <c r="AY2852" s="9"/>
      <c r="AZ2852" s="9"/>
      <c r="BA2852" s="9"/>
      <c r="BB2852" s="9"/>
      <c r="BC2852" s="9"/>
      <c r="BD2852" s="9"/>
      <c r="BE2852" s="9"/>
      <c r="BF2852" s="9"/>
      <c r="BG2852" s="9"/>
      <c r="BH2852" s="9"/>
      <c r="BI2852" s="9"/>
      <c r="BJ2852" s="9"/>
      <c r="BK2852" s="9"/>
      <c r="BL2852" s="9"/>
      <c r="BM2852" s="9"/>
      <c r="BN2852" s="9"/>
      <c r="BO2852" s="9"/>
      <c r="BP2852" s="9"/>
      <c r="BQ2852" s="9"/>
      <c r="BT2852" s="9"/>
      <c r="BU2852" s="9"/>
      <c r="BX2852" s="9"/>
      <c r="BY2852" s="9"/>
      <c r="CB2852" s="9"/>
      <c r="CC2852" s="9"/>
      <c r="CF2852" s="9"/>
      <c r="CG2852" s="9"/>
      <c r="CJ2852" s="9"/>
      <c r="CK2852" s="9"/>
      <c r="CN2852" s="9"/>
      <c r="CO2852" s="9"/>
      <c r="CP2852" s="9"/>
      <c r="CQ2852" s="9"/>
      <c r="CR2852" s="9"/>
      <c r="CS2852" s="9"/>
      <c r="CT2852" s="9"/>
      <c r="CU2852" s="9"/>
      <c r="CV2852" s="9"/>
      <c r="CW2852" s="9"/>
      <c r="CX2852" s="9"/>
      <c r="CY2852" s="9"/>
      <c r="CZ2852" s="9"/>
      <c r="DA2852" s="9"/>
      <c r="DB2852" s="9"/>
      <c r="DC2852" s="9"/>
      <c r="DD2852" s="9"/>
      <c r="DE2852" s="9"/>
      <c r="DF2852" s="9"/>
      <c r="DG2852" s="9"/>
      <c r="DH2852" s="9"/>
      <c r="DI2852" s="9"/>
      <c r="DJ2852" s="9"/>
      <c r="DK2852" s="9"/>
      <c r="DL2852" s="9"/>
      <c r="DM2852" s="9"/>
      <c r="DN2852" s="9"/>
      <c r="DO2852" s="9"/>
      <c r="DP2852" s="9"/>
      <c r="DQ2852" s="9"/>
      <c r="DR2852" s="9"/>
      <c r="DS2852" s="9"/>
      <c r="DT2852" s="9"/>
      <c r="DU2852" s="9"/>
      <c r="DV2852" s="9"/>
      <c r="DW2852" s="9"/>
      <c r="DX2852" s="9"/>
      <c r="DY2852" s="9"/>
      <c r="DZ2852" s="56"/>
      <c r="EA2852" s="57"/>
    </row>
    <row r="2853" spans="1:131" s="18" customFormat="1" ht="19.5" customHeight="1" x14ac:dyDescent="0.25">
      <c r="A2853" s="18">
        <v>1968</v>
      </c>
      <c r="B2853" s="17" t="s">
        <v>5650</v>
      </c>
      <c r="C2853" s="18" t="s">
        <v>5662</v>
      </c>
      <c r="D2853" s="19">
        <v>43299</v>
      </c>
      <c r="G2853" s="19"/>
      <c r="J2853" s="130"/>
      <c r="K2853" s="130"/>
      <c r="L2853" s="130">
        <v>43358</v>
      </c>
      <c r="R2853" s="20"/>
      <c r="S2853" s="20"/>
      <c r="T2853" s="20"/>
      <c r="U2853" s="20"/>
      <c r="V2853" s="20"/>
      <c r="W2853" s="20"/>
      <c r="X2853" s="20"/>
      <c r="Y2853" s="20"/>
      <c r="Z2853" s="20"/>
      <c r="AA2853" s="20"/>
      <c r="AB2853" s="20"/>
      <c r="AC2853" s="20"/>
      <c r="AD2853" s="20"/>
      <c r="AE2853" s="20"/>
      <c r="AF2853" s="80"/>
      <c r="AG2853" s="46"/>
      <c r="DZ2853" s="56"/>
      <c r="EA2853" s="57"/>
    </row>
    <row r="2854" spans="1:131" ht="19.5" customHeight="1" x14ac:dyDescent="0.25">
      <c r="A2854" s="9">
        <v>1969</v>
      </c>
      <c r="B2854" s="10" t="s">
        <v>5651</v>
      </c>
      <c r="C2854" s="9" t="s">
        <v>5663</v>
      </c>
      <c r="E2854" s="9" t="s">
        <v>717</v>
      </c>
      <c r="F2854" s="9" t="s">
        <v>718</v>
      </c>
      <c r="H2854" s="9" t="s">
        <v>202</v>
      </c>
      <c r="I2854" s="9" t="s">
        <v>25</v>
      </c>
      <c r="J2854" s="129">
        <v>43011</v>
      </c>
      <c r="K2854" s="129">
        <v>42961</v>
      </c>
      <c r="L2854" s="129">
        <v>43301</v>
      </c>
      <c r="O2854" s="9">
        <v>28</v>
      </c>
      <c r="Q2854" s="9" t="s">
        <v>54</v>
      </c>
      <c r="R2854" s="13">
        <v>8000000</v>
      </c>
      <c r="S2854" s="13">
        <v>8000000</v>
      </c>
      <c r="T2854" s="13">
        <v>8000000</v>
      </c>
      <c r="U2854" s="13">
        <v>2000000</v>
      </c>
      <c r="AF2854" s="51">
        <f t="shared" si="37"/>
        <v>0</v>
      </c>
      <c r="AG2854" s="45">
        <v>6000000</v>
      </c>
      <c r="AH2854" s="11">
        <v>42961</v>
      </c>
      <c r="AI2854" s="11">
        <v>43983</v>
      </c>
      <c r="AJ2854" s="13">
        <v>8000000</v>
      </c>
      <c r="AK2854" s="13">
        <v>2000000</v>
      </c>
      <c r="AL2854" s="9"/>
      <c r="AM2854" s="9"/>
      <c r="AN2854" s="9"/>
      <c r="AO2854" s="9"/>
      <c r="AP2854" s="9"/>
      <c r="AQ2854" s="9"/>
      <c r="AR2854" s="9"/>
      <c r="AS2854" s="9"/>
      <c r="AT2854" s="9"/>
      <c r="AU2854" s="9"/>
      <c r="AV2854" s="9"/>
      <c r="AW2854" s="9"/>
      <c r="AX2854" s="9"/>
      <c r="AY2854" s="9"/>
      <c r="AZ2854" s="9"/>
      <c r="BA2854" s="9"/>
      <c r="BB2854" s="9"/>
      <c r="BC2854" s="9"/>
      <c r="BD2854" s="9"/>
      <c r="BE2854" s="9"/>
      <c r="BF2854" s="9"/>
      <c r="BG2854" s="9"/>
      <c r="BH2854" s="9"/>
      <c r="BI2854" s="9"/>
      <c r="BJ2854" s="9"/>
      <c r="BK2854" s="9"/>
      <c r="BL2854" s="9"/>
      <c r="BM2854" s="9"/>
      <c r="BN2854" s="9"/>
      <c r="BO2854" s="9"/>
      <c r="BP2854" s="9"/>
      <c r="BQ2854" s="9"/>
      <c r="BT2854" s="9"/>
      <c r="BU2854" s="9"/>
      <c r="BX2854" s="9"/>
      <c r="BY2854" s="9"/>
      <c r="CB2854" s="9"/>
      <c r="CC2854" s="9"/>
      <c r="CF2854" s="9"/>
      <c r="CG2854" s="9"/>
      <c r="CJ2854" s="9"/>
      <c r="CK2854" s="9"/>
      <c r="CN2854" s="9"/>
      <c r="CO2854" s="9"/>
      <c r="CP2854" s="9"/>
      <c r="CQ2854" s="9"/>
      <c r="CR2854" s="9"/>
      <c r="CS2854" s="9"/>
      <c r="CT2854" s="9"/>
      <c r="CU2854" s="9"/>
      <c r="CV2854" s="9"/>
      <c r="CW2854" s="9"/>
      <c r="CX2854" s="9"/>
      <c r="CY2854" s="9"/>
      <c r="CZ2854" s="9"/>
      <c r="DA2854" s="9"/>
      <c r="DB2854" s="9"/>
      <c r="DC2854" s="9"/>
      <c r="DD2854" s="9"/>
      <c r="DE2854" s="9"/>
      <c r="DF2854" s="9"/>
      <c r="DG2854" s="9"/>
      <c r="DH2854" s="9"/>
      <c r="DI2854" s="9"/>
      <c r="DJ2854" s="9"/>
      <c r="DK2854" s="9"/>
      <c r="DL2854" s="9"/>
      <c r="DM2854" s="9"/>
      <c r="DN2854" s="9"/>
      <c r="DO2854" s="9"/>
      <c r="DP2854" s="9"/>
      <c r="DQ2854" s="9"/>
      <c r="DR2854" s="9"/>
      <c r="DS2854" s="9"/>
      <c r="DT2854" s="9"/>
      <c r="DU2854" s="9"/>
      <c r="DV2854" s="9"/>
      <c r="DW2854" s="9"/>
      <c r="DX2854" s="9"/>
      <c r="DY2854" s="9"/>
      <c r="DZ2854" s="56"/>
      <c r="EA2854" s="57"/>
    </row>
    <row r="2855" spans="1:131" s="18" customFormat="1" ht="19.5" customHeight="1" x14ac:dyDescent="0.25">
      <c r="A2855" s="18">
        <v>1969</v>
      </c>
      <c r="B2855" s="17" t="s">
        <v>5651</v>
      </c>
      <c r="C2855" s="18" t="s">
        <v>5663</v>
      </c>
      <c r="D2855" s="19">
        <v>44119</v>
      </c>
      <c r="G2855" s="19"/>
      <c r="J2855" s="130"/>
      <c r="K2855" s="130"/>
      <c r="L2855" s="130">
        <v>44018</v>
      </c>
      <c r="R2855" s="20"/>
      <c r="S2855" s="20"/>
      <c r="T2855" s="20"/>
      <c r="U2855" s="20"/>
      <c r="V2855" s="20"/>
      <c r="W2855" s="20"/>
      <c r="X2855" s="20"/>
      <c r="Y2855" s="20"/>
      <c r="Z2855" s="20"/>
      <c r="AA2855" s="20"/>
      <c r="AB2855" s="20"/>
      <c r="AC2855" s="20"/>
      <c r="AD2855" s="20"/>
      <c r="AE2855" s="20"/>
      <c r="AF2855" s="80"/>
      <c r="AG2855" s="46"/>
      <c r="DZ2855" s="56"/>
      <c r="EA2855" s="57"/>
    </row>
    <row r="2856" spans="1:131" ht="19.5" customHeight="1" x14ac:dyDescent="0.25">
      <c r="A2856" s="9">
        <v>1970</v>
      </c>
      <c r="B2856" s="10" t="s">
        <v>5652</v>
      </c>
      <c r="C2856" s="9" t="s">
        <v>5664</v>
      </c>
      <c r="E2856" s="9" t="s">
        <v>5665</v>
      </c>
      <c r="F2856" s="9" t="s">
        <v>5666</v>
      </c>
      <c r="H2856" s="9" t="s">
        <v>202</v>
      </c>
      <c r="I2856" s="9" t="s">
        <v>3432</v>
      </c>
      <c r="J2856" s="129">
        <v>42934</v>
      </c>
      <c r="K2856" s="129">
        <v>42614</v>
      </c>
      <c r="L2856" s="129">
        <v>43465</v>
      </c>
      <c r="O2856" s="9">
        <v>29</v>
      </c>
      <c r="Q2856" s="9" t="s">
        <v>61</v>
      </c>
      <c r="S2856" s="13">
        <v>369148903</v>
      </c>
      <c r="T2856" s="13">
        <v>369148903</v>
      </c>
      <c r="U2856" s="13">
        <v>92287226</v>
      </c>
      <c r="AF2856" s="51">
        <f t="shared" si="37"/>
        <v>0</v>
      </c>
      <c r="AH2856" s="11">
        <v>42614</v>
      </c>
      <c r="AI2856" s="11">
        <v>43343</v>
      </c>
      <c r="AJ2856" s="13">
        <v>414031614</v>
      </c>
      <c r="AK2856" s="13">
        <v>103180500</v>
      </c>
      <c r="AL2856" s="9"/>
      <c r="AM2856" s="9"/>
      <c r="AN2856" s="9"/>
      <c r="AO2856" s="9"/>
      <c r="AP2856" s="9"/>
      <c r="AQ2856" s="9"/>
      <c r="AR2856" s="9"/>
      <c r="AS2856" s="9"/>
      <c r="AT2856" s="9"/>
      <c r="AU2856" s="9"/>
      <c r="AV2856" s="9"/>
      <c r="AW2856" s="9"/>
      <c r="AX2856" s="9"/>
      <c r="AY2856" s="9"/>
      <c r="AZ2856" s="9"/>
      <c r="BA2856" s="9"/>
      <c r="BB2856" s="9"/>
      <c r="BC2856" s="9"/>
      <c r="BD2856" s="9"/>
      <c r="BE2856" s="9"/>
      <c r="BF2856" s="9"/>
      <c r="BG2856" s="9"/>
      <c r="BH2856" s="9"/>
      <c r="BI2856" s="9"/>
      <c r="BJ2856" s="9"/>
      <c r="BK2856" s="9"/>
      <c r="BL2856" s="9"/>
      <c r="BM2856" s="9"/>
      <c r="BN2856" s="9"/>
      <c r="BO2856" s="9"/>
      <c r="BP2856" s="9"/>
      <c r="BQ2856" s="9"/>
      <c r="BT2856" s="9"/>
      <c r="BU2856" s="9"/>
      <c r="BX2856" s="9"/>
      <c r="BY2856" s="9"/>
      <c r="CB2856" s="9"/>
      <c r="CC2856" s="9"/>
      <c r="CF2856" s="9"/>
      <c r="CG2856" s="9"/>
      <c r="CJ2856" s="9"/>
      <c r="CK2856" s="9"/>
      <c r="CN2856" s="9"/>
      <c r="CO2856" s="9"/>
      <c r="CP2856" s="9"/>
      <c r="CQ2856" s="9"/>
      <c r="CR2856" s="9"/>
      <c r="CS2856" s="9"/>
      <c r="CT2856" s="9"/>
      <c r="CU2856" s="9"/>
      <c r="CV2856" s="9"/>
      <c r="CW2856" s="9"/>
      <c r="CX2856" s="9"/>
      <c r="CY2856" s="9"/>
      <c r="CZ2856" s="9"/>
      <c r="DA2856" s="9"/>
      <c r="DB2856" s="9"/>
      <c r="DC2856" s="9"/>
      <c r="DD2856" s="9"/>
      <c r="DE2856" s="9"/>
      <c r="DF2856" s="9"/>
      <c r="DG2856" s="9"/>
      <c r="DH2856" s="9"/>
      <c r="DI2856" s="9"/>
      <c r="DJ2856" s="9"/>
      <c r="DK2856" s="9"/>
      <c r="DL2856" s="9"/>
      <c r="DM2856" s="9"/>
      <c r="DN2856" s="9"/>
      <c r="DO2856" s="9"/>
      <c r="DP2856" s="9"/>
      <c r="DQ2856" s="9"/>
      <c r="DR2856" s="9"/>
      <c r="DS2856" s="9"/>
      <c r="DT2856" s="9"/>
      <c r="DU2856" s="9"/>
      <c r="DV2856" s="9"/>
      <c r="DW2856" s="9"/>
      <c r="DX2856" s="9"/>
      <c r="DY2856" s="9"/>
      <c r="DZ2856" s="56"/>
      <c r="EA2856" s="57"/>
    </row>
    <row r="2857" spans="1:131" s="18" customFormat="1" ht="19.5" customHeight="1" x14ac:dyDescent="0.25">
      <c r="A2857" s="18">
        <v>1970</v>
      </c>
      <c r="B2857" s="17" t="s">
        <v>5652</v>
      </c>
      <c r="C2857" s="18" t="s">
        <v>5664</v>
      </c>
      <c r="D2857" s="19">
        <v>43080</v>
      </c>
      <c r="G2857" s="19"/>
      <c r="J2857" s="130"/>
      <c r="K2857" s="130"/>
      <c r="L2857" s="130"/>
      <c r="R2857" s="20"/>
      <c r="S2857" s="20">
        <v>412722000</v>
      </c>
      <c r="T2857" s="20">
        <v>412722000</v>
      </c>
      <c r="U2857" s="20">
        <v>103180500</v>
      </c>
      <c r="V2857" s="20"/>
      <c r="W2857" s="20"/>
      <c r="X2857" s="20"/>
      <c r="Y2857" s="20"/>
      <c r="Z2857" s="20"/>
      <c r="AA2857" s="20"/>
      <c r="AB2857" s="20"/>
      <c r="AC2857" s="20"/>
      <c r="AD2857" s="20"/>
      <c r="AE2857" s="20"/>
      <c r="AF2857" s="80"/>
      <c r="AG2857" s="46"/>
      <c r="DZ2857" s="56"/>
      <c r="EA2857" s="57"/>
    </row>
    <row r="2858" spans="1:131" ht="19.5" customHeight="1" x14ac:dyDescent="0.25">
      <c r="A2858" s="9">
        <v>1971</v>
      </c>
      <c r="B2858" s="10" t="s">
        <v>5653</v>
      </c>
      <c r="C2858" s="9" t="s">
        <v>5667</v>
      </c>
      <c r="E2858" s="9" t="s">
        <v>5668</v>
      </c>
      <c r="F2858" s="9" t="s">
        <v>4926</v>
      </c>
      <c r="H2858" s="9" t="s">
        <v>202</v>
      </c>
      <c r="I2858" s="9" t="s">
        <v>25</v>
      </c>
      <c r="J2858" s="129">
        <v>42894</v>
      </c>
      <c r="K2858" s="129">
        <v>42864</v>
      </c>
      <c r="L2858" s="129">
        <v>42918</v>
      </c>
      <c r="O2858" s="9">
        <v>26</v>
      </c>
      <c r="Q2858" s="9" t="s">
        <v>54</v>
      </c>
      <c r="S2858" s="13">
        <v>20655000</v>
      </c>
      <c r="T2858" s="13">
        <v>20655000</v>
      </c>
      <c r="U2858" s="13">
        <v>5163750</v>
      </c>
      <c r="AF2858" s="51">
        <f t="shared" si="37"/>
        <v>0</v>
      </c>
      <c r="AH2858" s="9"/>
      <c r="AI2858" s="9"/>
      <c r="AJ2858" s="9"/>
      <c r="AK2858" s="9"/>
      <c r="AL2858" s="9"/>
      <c r="AM2858" s="9"/>
      <c r="AN2858" s="9"/>
      <c r="AO2858" s="9"/>
      <c r="AP2858" s="9"/>
      <c r="AQ2858" s="9"/>
      <c r="AR2858" s="9"/>
      <c r="AS2858" s="9"/>
      <c r="AT2858" s="9"/>
      <c r="AU2858" s="9"/>
      <c r="AV2858" s="9"/>
      <c r="AW2858" s="9"/>
      <c r="AX2858" s="9"/>
      <c r="AY2858" s="9"/>
      <c r="AZ2858" s="9"/>
      <c r="BA2858" s="9"/>
      <c r="BB2858" s="9"/>
      <c r="BC2858" s="9"/>
      <c r="BD2858" s="9"/>
      <c r="BE2858" s="9"/>
      <c r="BF2858" s="9"/>
      <c r="BG2858" s="9"/>
      <c r="BH2858" s="9"/>
      <c r="BI2858" s="9"/>
      <c r="BJ2858" s="9"/>
      <c r="BK2858" s="9"/>
      <c r="BL2858" s="9"/>
      <c r="BM2858" s="9"/>
      <c r="BN2858" s="9"/>
      <c r="BO2858" s="9"/>
      <c r="BP2858" s="9"/>
      <c r="BQ2858" s="9"/>
      <c r="BT2858" s="9"/>
      <c r="BU2858" s="9"/>
      <c r="BX2858" s="9"/>
      <c r="BY2858" s="9"/>
      <c r="CB2858" s="9"/>
      <c r="CC2858" s="9"/>
      <c r="CF2858" s="9"/>
      <c r="CG2858" s="9"/>
      <c r="CJ2858" s="9"/>
      <c r="CK2858" s="9"/>
      <c r="CN2858" s="9"/>
      <c r="CO2858" s="9"/>
      <c r="CP2858" s="9"/>
      <c r="CQ2858" s="9"/>
      <c r="CR2858" s="9"/>
      <c r="CS2858" s="9"/>
      <c r="CT2858" s="9"/>
      <c r="CU2858" s="9"/>
      <c r="CV2858" s="9"/>
      <c r="CW2858" s="9"/>
      <c r="CX2858" s="9"/>
      <c r="CY2858" s="9"/>
      <c r="CZ2858" s="9"/>
      <c r="DA2858" s="9"/>
      <c r="DB2858" s="9"/>
      <c r="DC2858" s="9"/>
      <c r="DD2858" s="9"/>
      <c r="DE2858" s="9"/>
      <c r="DF2858" s="9"/>
      <c r="DG2858" s="9"/>
      <c r="DH2858" s="9"/>
      <c r="DI2858" s="9"/>
      <c r="DJ2858" s="9"/>
      <c r="DK2858" s="9"/>
      <c r="DL2858" s="9"/>
      <c r="DM2858" s="9"/>
      <c r="DN2858" s="9"/>
      <c r="DO2858" s="9"/>
      <c r="DP2858" s="9"/>
      <c r="DQ2858" s="9"/>
      <c r="DR2858" s="9"/>
      <c r="DS2858" s="9"/>
      <c r="DT2858" s="9"/>
      <c r="DU2858" s="9"/>
      <c r="DV2858" s="9"/>
      <c r="DW2858" s="9"/>
      <c r="DX2858" s="9"/>
      <c r="DY2858" s="9"/>
      <c r="DZ2858" s="56"/>
      <c r="EA2858" s="57"/>
    </row>
    <row r="2859" spans="1:131" ht="39" customHeight="1" x14ac:dyDescent="0.25">
      <c r="A2859" s="9">
        <v>1972</v>
      </c>
      <c r="B2859" s="10" t="s">
        <v>5654</v>
      </c>
      <c r="C2859" s="9" t="s">
        <v>5669</v>
      </c>
      <c r="E2859" s="9" t="s">
        <v>240</v>
      </c>
      <c r="F2859" s="9" t="s">
        <v>4019</v>
      </c>
      <c r="H2859" s="9" t="s">
        <v>202</v>
      </c>
      <c r="I2859" s="9" t="s">
        <v>97</v>
      </c>
      <c r="J2859" s="129">
        <v>42958</v>
      </c>
      <c r="K2859" s="129">
        <v>42856</v>
      </c>
      <c r="L2859" s="129">
        <v>43342</v>
      </c>
      <c r="O2859" s="9">
        <v>27</v>
      </c>
      <c r="Q2859" s="9" t="s">
        <v>61</v>
      </c>
      <c r="S2859" s="13">
        <v>12693849</v>
      </c>
      <c r="T2859" s="13">
        <v>12693849</v>
      </c>
      <c r="U2859" s="13">
        <v>3173462</v>
      </c>
      <c r="AF2859" s="51">
        <f t="shared" si="37"/>
        <v>0</v>
      </c>
      <c r="AH2859" s="9"/>
      <c r="AI2859" s="9"/>
      <c r="AJ2859" s="9"/>
      <c r="AK2859" s="9"/>
      <c r="AL2859" s="9"/>
      <c r="AM2859" s="9"/>
      <c r="AN2859" s="9"/>
      <c r="AO2859" s="9"/>
      <c r="AP2859" s="9"/>
      <c r="AQ2859" s="9"/>
      <c r="AR2859" s="9"/>
      <c r="AS2859" s="9"/>
      <c r="AT2859" s="9"/>
      <c r="AU2859" s="9"/>
      <c r="AV2859" s="9"/>
      <c r="AW2859" s="9"/>
      <c r="AX2859" s="9"/>
      <c r="AY2859" s="9"/>
      <c r="AZ2859" s="9"/>
      <c r="BA2859" s="9"/>
      <c r="BB2859" s="9"/>
      <c r="BC2859" s="9"/>
      <c r="BD2859" s="9"/>
      <c r="BE2859" s="9"/>
      <c r="BF2859" s="9"/>
      <c r="BG2859" s="9"/>
      <c r="BH2859" s="9"/>
      <c r="BI2859" s="9"/>
      <c r="BJ2859" s="9"/>
      <c r="BK2859" s="9"/>
      <c r="BL2859" s="9"/>
      <c r="BM2859" s="9"/>
      <c r="BN2859" s="9"/>
      <c r="BO2859" s="9"/>
      <c r="BP2859" s="9"/>
      <c r="BQ2859" s="9"/>
      <c r="BT2859" s="9"/>
      <c r="BU2859" s="9"/>
      <c r="BX2859" s="9"/>
      <c r="BY2859" s="9"/>
      <c r="CB2859" s="9"/>
      <c r="CC2859" s="9"/>
      <c r="CF2859" s="9"/>
      <c r="CG2859" s="9"/>
      <c r="CJ2859" s="9"/>
      <c r="CK2859" s="9"/>
      <c r="CN2859" s="9"/>
      <c r="CO2859" s="9"/>
      <c r="CP2859" s="9"/>
      <c r="CQ2859" s="9"/>
      <c r="CR2859" s="9"/>
      <c r="CS2859" s="9"/>
      <c r="CT2859" s="9"/>
      <c r="CU2859" s="9"/>
      <c r="CV2859" s="9"/>
      <c r="CW2859" s="9"/>
      <c r="CX2859" s="9"/>
      <c r="CY2859" s="9"/>
      <c r="CZ2859" s="9"/>
      <c r="DA2859" s="9"/>
      <c r="DB2859" s="9"/>
      <c r="DC2859" s="9"/>
      <c r="DD2859" s="9"/>
      <c r="DE2859" s="9"/>
      <c r="DF2859" s="9"/>
      <c r="DG2859" s="9"/>
      <c r="DH2859" s="9"/>
      <c r="DI2859" s="9"/>
      <c r="DJ2859" s="9"/>
      <c r="DK2859" s="9"/>
      <c r="DL2859" s="9"/>
      <c r="DM2859" s="9"/>
      <c r="DN2859" s="9"/>
      <c r="DO2859" s="9"/>
      <c r="DP2859" s="9"/>
      <c r="DQ2859" s="9"/>
      <c r="DR2859" s="9"/>
      <c r="DS2859" s="9"/>
      <c r="DT2859" s="9"/>
      <c r="DU2859" s="9"/>
      <c r="DV2859" s="9"/>
      <c r="DW2859" s="9"/>
      <c r="DX2859" s="9"/>
      <c r="DY2859" s="9"/>
      <c r="DZ2859" s="56"/>
      <c r="EA2859" s="57"/>
    </row>
    <row r="2860" spans="1:131" ht="19.5" customHeight="1" x14ac:dyDescent="0.25">
      <c r="A2860" s="9">
        <v>1973</v>
      </c>
      <c r="B2860" s="10" t="s">
        <v>5655</v>
      </c>
      <c r="C2860" s="9" t="s">
        <v>5670</v>
      </c>
      <c r="E2860" s="9" t="s">
        <v>2665</v>
      </c>
      <c r="F2860" s="9" t="s">
        <v>2666</v>
      </c>
      <c r="H2860" s="9" t="s">
        <v>202</v>
      </c>
      <c r="I2860" s="9" t="s">
        <v>25</v>
      </c>
      <c r="J2860" s="129">
        <v>42644</v>
      </c>
      <c r="K2860" s="129">
        <v>42552</v>
      </c>
      <c r="L2860" s="129">
        <v>43313</v>
      </c>
      <c r="M2860" s="9" t="s">
        <v>20</v>
      </c>
      <c r="O2860" s="9">
        <v>32</v>
      </c>
      <c r="Q2860" s="9" t="s">
        <v>54</v>
      </c>
      <c r="S2860" s="13">
        <v>15148908</v>
      </c>
      <c r="T2860" s="13">
        <v>15148908</v>
      </c>
      <c r="U2860" s="13">
        <v>3787227</v>
      </c>
      <c r="W2860" s="13">
        <v>1500000</v>
      </c>
      <c r="AB2860" s="13">
        <v>3000000</v>
      </c>
      <c r="AF2860" s="51">
        <f t="shared" si="37"/>
        <v>4500000</v>
      </c>
      <c r="AH2860" s="11">
        <v>42552</v>
      </c>
      <c r="AI2860" s="11">
        <v>43100</v>
      </c>
      <c r="AJ2860" s="13">
        <v>9363315</v>
      </c>
      <c r="AK2860" s="13">
        <v>2340829</v>
      </c>
      <c r="AL2860" s="9"/>
      <c r="AM2860" s="9"/>
      <c r="AN2860" s="9"/>
      <c r="AO2860" s="9"/>
      <c r="AP2860" s="9"/>
      <c r="AQ2860" s="9"/>
      <c r="AR2860" s="9"/>
      <c r="AS2860" s="9"/>
      <c r="AT2860" s="9"/>
      <c r="AU2860" s="9"/>
      <c r="AV2860" s="9"/>
      <c r="AW2860" s="9"/>
      <c r="AX2860" s="9"/>
      <c r="AY2860" s="9"/>
      <c r="AZ2860" s="9"/>
      <c r="BA2860" s="9"/>
      <c r="BB2860" s="9"/>
      <c r="BC2860" s="9"/>
      <c r="BD2860" s="9"/>
      <c r="BE2860" s="9"/>
      <c r="BF2860" s="9"/>
      <c r="BG2860" s="9"/>
      <c r="BH2860" s="9"/>
      <c r="BI2860" s="9"/>
      <c r="BJ2860" s="9"/>
      <c r="BK2860" s="9"/>
      <c r="BL2860" s="9"/>
      <c r="BM2860" s="9"/>
      <c r="BN2860" s="9"/>
      <c r="BO2860" s="9"/>
      <c r="BP2860" s="9"/>
      <c r="BQ2860" s="9"/>
      <c r="BT2860" s="9"/>
      <c r="BU2860" s="9"/>
      <c r="BX2860" s="9"/>
      <c r="BY2860" s="9"/>
      <c r="CB2860" s="9"/>
      <c r="CC2860" s="9"/>
      <c r="CF2860" s="9"/>
      <c r="CG2860" s="9"/>
      <c r="CJ2860" s="9"/>
      <c r="CK2860" s="9"/>
      <c r="CN2860" s="9"/>
      <c r="CO2860" s="9"/>
      <c r="CP2860" s="9"/>
      <c r="CQ2860" s="9"/>
      <c r="CR2860" s="9"/>
      <c r="CS2860" s="9"/>
      <c r="CT2860" s="9"/>
      <c r="CU2860" s="9"/>
      <c r="CV2860" s="9"/>
      <c r="CW2860" s="9"/>
      <c r="CX2860" s="9"/>
      <c r="CY2860" s="9"/>
      <c r="CZ2860" s="9"/>
      <c r="DA2860" s="9"/>
      <c r="DB2860" s="9"/>
      <c r="DC2860" s="9"/>
      <c r="DD2860" s="9"/>
      <c r="DE2860" s="9"/>
      <c r="DF2860" s="9"/>
      <c r="DG2860" s="9"/>
      <c r="DH2860" s="9"/>
      <c r="DI2860" s="9"/>
      <c r="DJ2860" s="9"/>
      <c r="DK2860" s="9"/>
      <c r="DL2860" s="9"/>
      <c r="DM2860" s="9"/>
      <c r="DN2860" s="9"/>
      <c r="DO2860" s="9"/>
      <c r="DP2860" s="9"/>
      <c r="DQ2860" s="9"/>
      <c r="DR2860" s="9"/>
      <c r="DS2860" s="9"/>
      <c r="DT2860" s="9"/>
      <c r="DU2860" s="9"/>
      <c r="DV2860" s="9"/>
      <c r="DW2860" s="9"/>
      <c r="DX2860" s="9"/>
      <c r="DY2860" s="9"/>
      <c r="DZ2860" s="56"/>
      <c r="EA2860" s="57"/>
    </row>
    <row r="2861" spans="1:131" ht="19.5" customHeight="1" x14ac:dyDescent="0.25">
      <c r="A2861" s="9">
        <v>1974</v>
      </c>
      <c r="B2861" s="10" t="s">
        <v>5656</v>
      </c>
      <c r="C2861" s="9" t="s">
        <v>5671</v>
      </c>
      <c r="E2861" s="9" t="s">
        <v>351</v>
      </c>
      <c r="F2861" s="9" t="s">
        <v>2427</v>
      </c>
      <c r="H2861" s="9" t="s">
        <v>202</v>
      </c>
      <c r="I2861" s="9" t="s">
        <v>122</v>
      </c>
      <c r="J2861" s="129">
        <v>42968</v>
      </c>
      <c r="K2861" s="129">
        <v>42907</v>
      </c>
      <c r="L2861" s="129">
        <v>43090</v>
      </c>
      <c r="O2861" s="9">
        <v>26</v>
      </c>
      <c r="Q2861" s="9" t="s">
        <v>54</v>
      </c>
      <c r="R2861" s="13">
        <v>16381800</v>
      </c>
      <c r="S2861" s="13">
        <v>16381800</v>
      </c>
      <c r="T2861" s="13">
        <v>16381800</v>
      </c>
      <c r="U2861" s="13">
        <v>4095450</v>
      </c>
      <c r="AF2861" s="51">
        <f t="shared" si="37"/>
        <v>0</v>
      </c>
    </row>
    <row r="2862" spans="1:131" s="18" customFormat="1" ht="19.5" customHeight="1" x14ac:dyDescent="0.25">
      <c r="A2862" s="18">
        <v>1974</v>
      </c>
      <c r="B2862" s="17" t="s">
        <v>5656</v>
      </c>
      <c r="C2862" s="18" t="s">
        <v>5671</v>
      </c>
      <c r="D2862" s="19">
        <v>43039</v>
      </c>
      <c r="G2862" s="19"/>
      <c r="J2862" s="130"/>
      <c r="K2862" s="130"/>
      <c r="L2862" s="130">
        <v>43312</v>
      </c>
      <c r="R2862" s="20"/>
      <c r="S2862" s="20"/>
      <c r="T2862" s="20"/>
      <c r="U2862" s="20"/>
      <c r="V2862" s="20"/>
      <c r="W2862" s="20"/>
      <c r="X2862" s="20"/>
      <c r="Y2862" s="20"/>
      <c r="Z2862" s="20"/>
      <c r="AA2862" s="20"/>
      <c r="AB2862" s="20"/>
      <c r="AC2862" s="20"/>
      <c r="AD2862" s="20"/>
      <c r="AE2862" s="20"/>
      <c r="AF2862" s="80"/>
      <c r="AG2862" s="46"/>
      <c r="AH2862" s="19"/>
      <c r="AI2862" s="19"/>
      <c r="AJ2862" s="20"/>
      <c r="AK2862" s="20"/>
      <c r="AL2862" s="19"/>
      <c r="AM2862" s="19"/>
      <c r="AN2862" s="20"/>
      <c r="AO2862" s="20"/>
      <c r="AP2862" s="19"/>
      <c r="AQ2862" s="19"/>
      <c r="AR2862" s="20"/>
      <c r="AS2862" s="20"/>
      <c r="AT2862" s="19"/>
      <c r="AU2862" s="19"/>
      <c r="AV2862" s="20"/>
      <c r="AW2862" s="20"/>
      <c r="AX2862" s="19"/>
      <c r="AY2862" s="19"/>
      <c r="AZ2862" s="20"/>
      <c r="BA2862" s="20"/>
      <c r="BB2862" s="19"/>
      <c r="BC2862" s="19"/>
      <c r="BD2862" s="20"/>
      <c r="BE2862" s="20"/>
      <c r="BF2862" s="19"/>
      <c r="BG2862" s="19"/>
      <c r="BH2862" s="20"/>
      <c r="BI2862" s="20"/>
      <c r="BJ2862" s="19"/>
      <c r="BK2862" s="19"/>
      <c r="BL2862" s="20"/>
      <c r="BM2862" s="20"/>
      <c r="BN2862" s="19"/>
      <c r="BO2862" s="19"/>
      <c r="BP2862" s="20"/>
      <c r="BQ2862" s="20"/>
      <c r="BT2862" s="20"/>
      <c r="BU2862" s="20"/>
      <c r="BX2862" s="20"/>
      <c r="BY2862" s="20"/>
      <c r="CB2862" s="20"/>
      <c r="CC2862" s="20"/>
      <c r="CF2862" s="20"/>
      <c r="CG2862" s="20"/>
      <c r="CJ2862" s="20"/>
      <c r="CK2862" s="20"/>
      <c r="CN2862" s="20"/>
      <c r="CO2862" s="20"/>
      <c r="CP2862" s="19"/>
      <c r="CQ2862" s="19"/>
      <c r="CR2862" s="20"/>
      <c r="CS2862" s="20"/>
      <c r="CT2862" s="19"/>
      <c r="CU2862" s="19"/>
      <c r="CV2862" s="20"/>
      <c r="CW2862" s="20"/>
      <c r="CX2862" s="96"/>
      <c r="CY2862" s="96"/>
      <c r="CZ2862" s="20"/>
      <c r="DA2862" s="20"/>
      <c r="DB2862" s="96"/>
      <c r="DC2862" s="96"/>
      <c r="DD2862" s="20"/>
      <c r="DE2862" s="20"/>
      <c r="DF2862" s="96"/>
      <c r="DG2862" s="96"/>
      <c r="DH2862" s="20"/>
      <c r="DI2862" s="20"/>
      <c r="DJ2862" s="96"/>
      <c r="DK2862" s="96"/>
      <c r="DL2862" s="20"/>
      <c r="DM2862" s="20"/>
      <c r="DN2862" s="96"/>
      <c r="DO2862" s="96"/>
      <c r="DP2862" s="20"/>
      <c r="DQ2862" s="20"/>
      <c r="DR2862" s="96"/>
      <c r="DS2862" s="96"/>
      <c r="DT2862" s="20"/>
      <c r="DU2862" s="20"/>
      <c r="DV2862" s="96"/>
      <c r="DW2862" s="96"/>
      <c r="DX2862" s="20"/>
      <c r="DY2862" s="20"/>
      <c r="DZ2862" s="56"/>
      <c r="EA2862" s="57"/>
    </row>
    <row r="2863" spans="1:131" ht="19.5" customHeight="1" x14ac:dyDescent="0.25">
      <c r="A2863" s="9">
        <v>1975</v>
      </c>
      <c r="B2863" s="10" t="s">
        <v>5657</v>
      </c>
      <c r="C2863" s="9" t="s">
        <v>5672</v>
      </c>
      <c r="E2863" s="9" t="s">
        <v>2535</v>
      </c>
      <c r="F2863" s="9" t="s">
        <v>52</v>
      </c>
      <c r="H2863" s="9" t="s">
        <v>202</v>
      </c>
      <c r="I2863" s="9" t="s">
        <v>35</v>
      </c>
      <c r="J2863" s="129">
        <v>42926</v>
      </c>
      <c r="K2863" s="129">
        <v>42826</v>
      </c>
      <c r="L2863" s="129">
        <v>43281</v>
      </c>
      <c r="O2863" s="9">
        <v>31</v>
      </c>
      <c r="Q2863" s="9" t="s">
        <v>61</v>
      </c>
      <c r="S2863" s="13">
        <v>41695000</v>
      </c>
      <c r="T2863" s="13">
        <v>41695000</v>
      </c>
      <c r="U2863" s="13">
        <v>10423750</v>
      </c>
      <c r="AF2863" s="51">
        <f t="shared" si="37"/>
        <v>0</v>
      </c>
    </row>
    <row r="2864" spans="1:131" ht="19.5" customHeight="1" x14ac:dyDescent="0.25">
      <c r="A2864" s="9">
        <v>1976</v>
      </c>
      <c r="B2864" s="10" t="s">
        <v>5658</v>
      </c>
      <c r="C2864" s="9" t="s">
        <v>5673</v>
      </c>
      <c r="E2864" s="9" t="s">
        <v>4874</v>
      </c>
      <c r="F2864" s="9" t="s">
        <v>4891</v>
      </c>
      <c r="H2864" s="9" t="s">
        <v>202</v>
      </c>
      <c r="I2864" s="9" t="s">
        <v>5217</v>
      </c>
      <c r="J2864" s="129">
        <v>43070</v>
      </c>
      <c r="K2864" s="129">
        <v>42522</v>
      </c>
      <c r="L2864" s="129">
        <v>43346</v>
      </c>
      <c r="M2864" s="9" t="s">
        <v>20</v>
      </c>
      <c r="O2864" s="9">
        <v>31</v>
      </c>
      <c r="Q2864" s="9" t="s">
        <v>54</v>
      </c>
      <c r="R2864" s="13">
        <v>160000000</v>
      </c>
      <c r="S2864" s="13">
        <v>160000000</v>
      </c>
      <c r="T2864" s="13">
        <v>160000000</v>
      </c>
      <c r="U2864" s="13">
        <v>40000000</v>
      </c>
      <c r="AF2864" s="51">
        <f t="shared" si="37"/>
        <v>0</v>
      </c>
      <c r="AH2864" s="11">
        <v>42522</v>
      </c>
      <c r="AI2864" s="11">
        <v>43346</v>
      </c>
      <c r="AJ2864" s="13">
        <v>159937000</v>
      </c>
      <c r="AK2864" s="13">
        <v>39984250</v>
      </c>
    </row>
    <row r="2865" spans="1:131" ht="19.5" customHeight="1" x14ac:dyDescent="0.25">
      <c r="A2865" s="9">
        <v>1977</v>
      </c>
      <c r="B2865" s="10" t="s">
        <v>5674</v>
      </c>
      <c r="C2865" s="9" t="s">
        <v>5675</v>
      </c>
      <c r="E2865" s="9" t="s">
        <v>3053</v>
      </c>
      <c r="F2865" s="9" t="s">
        <v>3054</v>
      </c>
      <c r="H2865" s="9" t="s">
        <v>202</v>
      </c>
      <c r="I2865" s="9" t="s">
        <v>25</v>
      </c>
      <c r="J2865" s="129">
        <v>43054</v>
      </c>
      <c r="K2865" s="129">
        <v>43038</v>
      </c>
      <c r="L2865" s="129">
        <v>43404</v>
      </c>
      <c r="M2865" s="9" t="s">
        <v>20</v>
      </c>
      <c r="O2865" s="9">
        <v>27</v>
      </c>
      <c r="Q2865" s="9" t="s">
        <v>54</v>
      </c>
      <c r="R2865" s="13">
        <v>13333333</v>
      </c>
      <c r="S2865" s="13">
        <v>13333333</v>
      </c>
      <c r="T2865" s="13">
        <v>13333333</v>
      </c>
      <c r="U2865" s="13">
        <v>3333333</v>
      </c>
      <c r="Z2865" s="13">
        <v>10000000</v>
      </c>
      <c r="AF2865" s="51">
        <f t="shared" si="37"/>
        <v>10000000</v>
      </c>
      <c r="AH2865" s="11">
        <v>43072</v>
      </c>
      <c r="AI2865" s="11">
        <v>43403</v>
      </c>
      <c r="AJ2865" s="13">
        <v>12866666</v>
      </c>
      <c r="AK2865" s="13">
        <v>3216667</v>
      </c>
    </row>
    <row r="2866" spans="1:131" ht="38.25" customHeight="1" x14ac:dyDescent="0.25">
      <c r="A2866" s="9">
        <v>1978</v>
      </c>
      <c r="B2866" s="10" t="s">
        <v>5678</v>
      </c>
      <c r="C2866" s="9" t="s">
        <v>5679</v>
      </c>
      <c r="E2866" s="9" t="s">
        <v>3118</v>
      </c>
      <c r="F2866" s="9" t="s">
        <v>1073</v>
      </c>
      <c r="H2866" s="9" t="s">
        <v>202</v>
      </c>
      <c r="I2866" s="9" t="s">
        <v>28</v>
      </c>
      <c r="J2866" s="129">
        <v>43149</v>
      </c>
      <c r="K2866" s="129">
        <v>43028</v>
      </c>
      <c r="L2866" s="129">
        <v>43266</v>
      </c>
      <c r="M2866" s="9" t="s">
        <v>20</v>
      </c>
      <c r="O2866" s="9">
        <v>27</v>
      </c>
      <c r="Q2866" s="9" t="s">
        <v>54</v>
      </c>
      <c r="R2866" s="13">
        <v>10780000</v>
      </c>
      <c r="S2866" s="13">
        <v>10780000</v>
      </c>
      <c r="T2866" s="13">
        <v>10780000</v>
      </c>
      <c r="U2866" s="13">
        <v>2682603</v>
      </c>
      <c r="AF2866" s="51">
        <f t="shared" si="37"/>
        <v>0</v>
      </c>
      <c r="AG2866" s="45">
        <v>7000000</v>
      </c>
      <c r="AH2866" s="11">
        <v>43028</v>
      </c>
      <c r="AI2866" s="11">
        <v>43357</v>
      </c>
      <c r="AJ2866" s="13">
        <v>10815461</v>
      </c>
      <c r="AK2866" s="13">
        <v>2682603</v>
      </c>
    </row>
    <row r="2867" spans="1:131" s="18" customFormat="1" ht="38.25" customHeight="1" x14ac:dyDescent="0.25">
      <c r="A2867" s="18">
        <v>1978</v>
      </c>
      <c r="B2867" s="17" t="s">
        <v>5678</v>
      </c>
      <c r="C2867" s="18" t="s">
        <v>7179</v>
      </c>
      <c r="D2867" s="19">
        <v>43507</v>
      </c>
      <c r="G2867" s="19"/>
      <c r="J2867" s="130"/>
      <c r="K2867" s="130"/>
      <c r="L2867" s="130">
        <v>43357</v>
      </c>
      <c r="R2867" s="20"/>
      <c r="S2867" s="20"/>
      <c r="T2867" s="20"/>
      <c r="U2867" s="20"/>
      <c r="V2867" s="20"/>
      <c r="W2867" s="20"/>
      <c r="X2867" s="20"/>
      <c r="Y2867" s="20"/>
      <c r="Z2867" s="20"/>
      <c r="AA2867" s="20"/>
      <c r="AB2867" s="20"/>
      <c r="AC2867" s="20"/>
      <c r="AD2867" s="20"/>
      <c r="AE2867" s="20"/>
      <c r="AF2867" s="80"/>
      <c r="AG2867" s="46"/>
      <c r="AH2867" s="19"/>
      <c r="AI2867" s="19"/>
      <c r="AJ2867" s="20"/>
      <c r="AK2867" s="20"/>
      <c r="AL2867" s="19"/>
      <c r="AM2867" s="19"/>
      <c r="AN2867" s="20"/>
      <c r="AO2867" s="20"/>
      <c r="AP2867" s="19"/>
      <c r="AQ2867" s="19"/>
      <c r="AR2867" s="20"/>
      <c r="AS2867" s="20"/>
      <c r="AT2867" s="19"/>
      <c r="AU2867" s="19"/>
      <c r="AV2867" s="20"/>
      <c r="AW2867" s="20"/>
      <c r="AX2867" s="19"/>
      <c r="AY2867" s="19"/>
      <c r="AZ2867" s="20"/>
      <c r="BA2867" s="20"/>
      <c r="BB2867" s="19"/>
      <c r="BC2867" s="19"/>
      <c r="BD2867" s="20"/>
      <c r="BE2867" s="20"/>
      <c r="BF2867" s="19"/>
      <c r="BG2867" s="19"/>
      <c r="BH2867" s="20"/>
      <c r="BI2867" s="20"/>
      <c r="BJ2867" s="19"/>
      <c r="BK2867" s="19"/>
      <c r="BL2867" s="20"/>
      <c r="BM2867" s="20"/>
      <c r="BN2867" s="19"/>
      <c r="BO2867" s="19"/>
      <c r="BP2867" s="20"/>
      <c r="BQ2867" s="20"/>
      <c r="BT2867" s="20"/>
      <c r="BU2867" s="20"/>
      <c r="BX2867" s="20"/>
      <c r="BY2867" s="20"/>
      <c r="CB2867" s="20"/>
      <c r="CC2867" s="20"/>
      <c r="CF2867" s="20"/>
      <c r="CG2867" s="20"/>
      <c r="CJ2867" s="20"/>
      <c r="CK2867" s="20"/>
      <c r="CN2867" s="20"/>
      <c r="CO2867" s="20"/>
      <c r="CP2867" s="19"/>
      <c r="CQ2867" s="19"/>
      <c r="CR2867" s="20"/>
      <c r="CS2867" s="20"/>
      <c r="CT2867" s="19"/>
      <c r="CU2867" s="19"/>
      <c r="CV2867" s="20"/>
      <c r="CW2867" s="20"/>
      <c r="CX2867" s="96"/>
      <c r="CY2867" s="96"/>
      <c r="CZ2867" s="20"/>
      <c r="DA2867" s="20"/>
      <c r="DB2867" s="96"/>
      <c r="DC2867" s="96"/>
      <c r="DD2867" s="20"/>
      <c r="DE2867" s="20"/>
      <c r="DF2867" s="96"/>
      <c r="DG2867" s="96"/>
      <c r="DH2867" s="20"/>
      <c r="DI2867" s="20"/>
      <c r="DJ2867" s="96"/>
      <c r="DK2867" s="96"/>
      <c r="DL2867" s="20"/>
      <c r="DM2867" s="20"/>
      <c r="DN2867" s="96"/>
      <c r="DO2867" s="96"/>
      <c r="DP2867" s="20"/>
      <c r="DQ2867" s="20"/>
      <c r="DR2867" s="96"/>
      <c r="DS2867" s="96"/>
      <c r="DT2867" s="20"/>
      <c r="DU2867" s="20"/>
      <c r="DV2867" s="96"/>
      <c r="DW2867" s="96"/>
      <c r="DX2867" s="20"/>
      <c r="DY2867" s="20"/>
      <c r="DZ2867" s="56"/>
      <c r="EA2867" s="57"/>
    </row>
    <row r="2868" spans="1:131" ht="19.5" customHeight="1" x14ac:dyDescent="0.25">
      <c r="A2868" s="9">
        <v>1979</v>
      </c>
      <c r="B2868" s="10" t="s">
        <v>5680</v>
      </c>
      <c r="C2868" s="9" t="s">
        <v>5681</v>
      </c>
      <c r="E2868" s="9" t="s">
        <v>5589</v>
      </c>
      <c r="F2868" s="9" t="s">
        <v>1032</v>
      </c>
      <c r="H2868" s="9" t="s">
        <v>202</v>
      </c>
      <c r="I2868" s="9" t="s">
        <v>28</v>
      </c>
      <c r="J2868" s="129">
        <v>43025</v>
      </c>
      <c r="K2868" s="129">
        <v>42983</v>
      </c>
      <c r="L2868" s="129">
        <v>43241</v>
      </c>
      <c r="M2868" s="9" t="s">
        <v>20</v>
      </c>
      <c r="O2868" s="9">
        <v>31</v>
      </c>
      <c r="Q2868" s="9" t="s">
        <v>54</v>
      </c>
      <c r="R2868" s="13">
        <v>7000000</v>
      </c>
      <c r="S2868" s="13">
        <v>7000000</v>
      </c>
      <c r="T2868" s="13">
        <v>7000000</v>
      </c>
      <c r="U2868" s="13">
        <v>1750000</v>
      </c>
      <c r="AF2868" s="51">
        <f t="shared" si="37"/>
        <v>0</v>
      </c>
      <c r="AH2868" s="11">
        <v>42983</v>
      </c>
      <c r="AI2868" s="11">
        <v>43241</v>
      </c>
      <c r="AJ2868" s="13">
        <v>6963039</v>
      </c>
      <c r="AK2868" s="13">
        <v>1740760</v>
      </c>
    </row>
    <row r="2869" spans="1:131" ht="19.5" customHeight="1" x14ac:dyDescent="0.25">
      <c r="A2869" s="9">
        <v>1980</v>
      </c>
      <c r="B2869" s="10" t="s">
        <v>5682</v>
      </c>
      <c r="C2869" s="9" t="s">
        <v>5683</v>
      </c>
      <c r="E2869" s="9" t="s">
        <v>915</v>
      </c>
      <c r="F2869" s="9" t="s">
        <v>4523</v>
      </c>
      <c r="H2869" s="9" t="s">
        <v>202</v>
      </c>
      <c r="I2869" s="9" t="s">
        <v>25</v>
      </c>
      <c r="J2869" s="129">
        <v>42979</v>
      </c>
      <c r="K2869" s="129">
        <v>42887</v>
      </c>
      <c r="L2869" s="129">
        <v>43159</v>
      </c>
      <c r="O2869" s="9">
        <v>30</v>
      </c>
      <c r="Q2869" s="9" t="s">
        <v>54</v>
      </c>
      <c r="R2869" s="13">
        <v>12000000</v>
      </c>
      <c r="S2869" s="13">
        <v>12000000</v>
      </c>
      <c r="T2869" s="13">
        <v>12000000</v>
      </c>
      <c r="U2869" s="13">
        <v>3000000</v>
      </c>
      <c r="AF2869" s="51">
        <f t="shared" si="37"/>
        <v>0</v>
      </c>
      <c r="AG2869" s="45">
        <v>4000000</v>
      </c>
      <c r="AH2869" s="11">
        <v>42887</v>
      </c>
      <c r="AI2869" s="11">
        <v>43296</v>
      </c>
      <c r="AJ2869" s="13">
        <v>11800084</v>
      </c>
      <c r="AK2869" s="13">
        <v>2950021</v>
      </c>
    </row>
    <row r="2870" spans="1:131" s="18" customFormat="1" ht="19.5" customHeight="1" x14ac:dyDescent="0.25">
      <c r="A2870" s="18">
        <v>1980</v>
      </c>
      <c r="B2870" s="17" t="s">
        <v>5682</v>
      </c>
      <c r="C2870" s="18" t="s">
        <v>5683</v>
      </c>
      <c r="D2870" s="19">
        <v>43277</v>
      </c>
      <c r="G2870" s="19"/>
      <c r="J2870" s="130"/>
      <c r="K2870" s="130"/>
      <c r="L2870" s="130">
        <v>43296</v>
      </c>
      <c r="R2870" s="20"/>
      <c r="S2870" s="20"/>
      <c r="T2870" s="20"/>
      <c r="U2870" s="20"/>
      <c r="V2870" s="20"/>
      <c r="W2870" s="20"/>
      <c r="X2870" s="20"/>
      <c r="Y2870" s="20"/>
      <c r="Z2870" s="20"/>
      <c r="AA2870" s="20"/>
      <c r="AB2870" s="20"/>
      <c r="AC2870" s="20"/>
      <c r="AD2870" s="20"/>
      <c r="AE2870" s="20"/>
      <c r="AF2870" s="80"/>
      <c r="AG2870" s="46"/>
      <c r="AH2870" s="19"/>
      <c r="AI2870" s="19"/>
      <c r="AJ2870" s="20"/>
      <c r="AK2870" s="20"/>
      <c r="AL2870" s="19"/>
      <c r="AM2870" s="19"/>
      <c r="AN2870" s="20"/>
      <c r="AO2870" s="20"/>
      <c r="AP2870" s="19"/>
      <c r="AQ2870" s="19"/>
      <c r="AR2870" s="20"/>
      <c r="AS2870" s="20"/>
      <c r="AT2870" s="19"/>
      <c r="AU2870" s="19"/>
      <c r="AV2870" s="20"/>
      <c r="AW2870" s="20"/>
      <c r="AX2870" s="19"/>
      <c r="AY2870" s="19"/>
      <c r="AZ2870" s="20"/>
      <c r="BA2870" s="20"/>
      <c r="BB2870" s="19"/>
      <c r="BC2870" s="19"/>
      <c r="BD2870" s="20"/>
      <c r="BE2870" s="20"/>
      <c r="BF2870" s="19"/>
      <c r="BG2870" s="19"/>
      <c r="BH2870" s="20"/>
      <c r="BI2870" s="20"/>
      <c r="BJ2870" s="19"/>
      <c r="BK2870" s="19"/>
      <c r="BL2870" s="20"/>
      <c r="BM2870" s="20"/>
      <c r="BN2870" s="19"/>
      <c r="BO2870" s="19"/>
      <c r="BP2870" s="20"/>
      <c r="BQ2870" s="20"/>
      <c r="BT2870" s="20"/>
      <c r="BU2870" s="20"/>
      <c r="BX2870" s="20"/>
      <c r="BY2870" s="20"/>
      <c r="CB2870" s="20"/>
      <c r="CC2870" s="20"/>
      <c r="CF2870" s="20"/>
      <c r="CG2870" s="20"/>
      <c r="CJ2870" s="20"/>
      <c r="CK2870" s="20"/>
      <c r="CN2870" s="20"/>
      <c r="CO2870" s="20"/>
      <c r="CP2870" s="19"/>
      <c r="CQ2870" s="19"/>
      <c r="CR2870" s="20"/>
      <c r="CS2870" s="20"/>
      <c r="CT2870" s="19"/>
      <c r="CU2870" s="19"/>
      <c r="CV2870" s="20"/>
      <c r="CW2870" s="20"/>
      <c r="CX2870" s="96"/>
      <c r="CY2870" s="96"/>
      <c r="CZ2870" s="20"/>
      <c r="DA2870" s="20"/>
      <c r="DB2870" s="96"/>
      <c r="DC2870" s="96"/>
      <c r="DD2870" s="20"/>
      <c r="DE2870" s="20"/>
      <c r="DF2870" s="96"/>
      <c r="DG2870" s="96"/>
      <c r="DH2870" s="20"/>
      <c r="DI2870" s="20"/>
      <c r="DJ2870" s="96"/>
      <c r="DK2870" s="96"/>
      <c r="DL2870" s="20"/>
      <c r="DM2870" s="20"/>
      <c r="DN2870" s="96"/>
      <c r="DO2870" s="96"/>
      <c r="DP2870" s="20"/>
      <c r="DQ2870" s="20"/>
      <c r="DR2870" s="96"/>
      <c r="DS2870" s="96"/>
      <c r="DT2870" s="20"/>
      <c r="DU2870" s="20"/>
      <c r="DV2870" s="96"/>
      <c r="DW2870" s="96"/>
      <c r="DX2870" s="20"/>
      <c r="DY2870" s="20"/>
      <c r="DZ2870" s="56"/>
      <c r="EA2870" s="57"/>
    </row>
    <row r="2871" spans="1:131" ht="19.5" customHeight="1" x14ac:dyDescent="0.25">
      <c r="A2871" s="9">
        <v>1981</v>
      </c>
      <c r="B2871" s="10" t="s">
        <v>5684</v>
      </c>
      <c r="C2871" s="9" t="s">
        <v>5685</v>
      </c>
      <c r="E2871" s="9" t="s">
        <v>3883</v>
      </c>
      <c r="F2871" s="9" t="s">
        <v>3886</v>
      </c>
      <c r="H2871" s="9" t="s">
        <v>202</v>
      </c>
      <c r="I2871" s="9" t="s">
        <v>35</v>
      </c>
      <c r="J2871" s="129">
        <v>42982</v>
      </c>
      <c r="K2871" s="129">
        <v>42874</v>
      </c>
      <c r="L2871" s="129">
        <v>43100</v>
      </c>
      <c r="O2871" s="9">
        <v>29</v>
      </c>
      <c r="Q2871" s="9" t="s">
        <v>61</v>
      </c>
      <c r="S2871" s="13">
        <v>835482470</v>
      </c>
      <c r="T2871" s="13">
        <v>835482470</v>
      </c>
      <c r="U2871" s="13">
        <v>208870618</v>
      </c>
      <c r="AF2871" s="51">
        <f t="shared" si="37"/>
        <v>0</v>
      </c>
      <c r="AH2871" s="11">
        <v>42874</v>
      </c>
      <c r="AI2871" s="11">
        <v>43039</v>
      </c>
      <c r="AJ2871" s="13">
        <v>502354202</v>
      </c>
      <c r="AK2871" s="13">
        <v>125588551</v>
      </c>
      <c r="AL2871" s="11">
        <v>43040</v>
      </c>
      <c r="AM2871" s="11">
        <v>43159</v>
      </c>
      <c r="AN2871" s="13">
        <v>120219056</v>
      </c>
      <c r="AO2871" s="13">
        <v>30054764</v>
      </c>
      <c r="AP2871" s="11">
        <v>43160</v>
      </c>
      <c r="AQ2871" s="11">
        <v>43251</v>
      </c>
      <c r="AR2871" s="13">
        <v>6700558</v>
      </c>
      <c r="AS2871" s="13">
        <v>1675139</v>
      </c>
      <c r="AT2871" s="11">
        <v>43252</v>
      </c>
      <c r="AU2871" s="11">
        <v>43373</v>
      </c>
      <c r="AV2871" s="13">
        <v>9366873</v>
      </c>
      <c r="AW2871" s="13">
        <v>2341718</v>
      </c>
      <c r="AX2871" s="11">
        <v>42874</v>
      </c>
      <c r="AY2871" s="11">
        <v>43373</v>
      </c>
      <c r="AZ2871" s="13">
        <v>880682033</v>
      </c>
      <c r="BA2871" s="13">
        <v>49210446</v>
      </c>
      <c r="DZ2871" s="54">
        <v>880682033</v>
      </c>
      <c r="EA2871" s="55">
        <v>208870618</v>
      </c>
    </row>
    <row r="2872" spans="1:131" s="18" customFormat="1" ht="19.5" customHeight="1" x14ac:dyDescent="0.25">
      <c r="A2872" s="18">
        <v>1981</v>
      </c>
      <c r="B2872" s="17" t="s">
        <v>5684</v>
      </c>
      <c r="C2872" s="18" t="s">
        <v>5685</v>
      </c>
      <c r="D2872" s="19">
        <v>43179</v>
      </c>
      <c r="G2872" s="19"/>
      <c r="J2872" s="130"/>
      <c r="K2872" s="130"/>
      <c r="L2872" s="130">
        <v>43281</v>
      </c>
      <c r="R2872" s="20"/>
      <c r="S2872" s="20"/>
      <c r="T2872" s="20"/>
      <c r="U2872" s="20"/>
      <c r="V2872" s="20"/>
      <c r="W2872" s="20"/>
      <c r="X2872" s="20"/>
      <c r="Y2872" s="20"/>
      <c r="Z2872" s="20"/>
      <c r="AA2872" s="20"/>
      <c r="AB2872" s="20"/>
      <c r="AC2872" s="20"/>
      <c r="AD2872" s="20"/>
      <c r="AE2872" s="20"/>
      <c r="AF2872" s="80"/>
      <c r="AG2872" s="46"/>
      <c r="AH2872" s="19"/>
      <c r="AI2872" s="19"/>
      <c r="AJ2872" s="20"/>
      <c r="AK2872" s="20"/>
      <c r="AL2872" s="19"/>
      <c r="AM2872" s="19"/>
      <c r="AN2872" s="20"/>
      <c r="AO2872" s="20"/>
      <c r="AP2872" s="19"/>
      <c r="AQ2872" s="19"/>
      <c r="AR2872" s="20"/>
      <c r="AS2872" s="20"/>
      <c r="AT2872" s="19"/>
      <c r="AU2872" s="19"/>
      <c r="AV2872" s="20"/>
      <c r="AW2872" s="20"/>
      <c r="AX2872" s="19"/>
      <c r="AY2872" s="19"/>
      <c r="AZ2872" s="20"/>
      <c r="BA2872" s="20"/>
      <c r="BB2872" s="19"/>
      <c r="BC2872" s="19"/>
      <c r="BD2872" s="20"/>
      <c r="BE2872" s="20"/>
      <c r="BF2872" s="19"/>
      <c r="BG2872" s="19"/>
      <c r="BH2872" s="20"/>
      <c r="BI2872" s="20"/>
      <c r="BJ2872" s="19"/>
      <c r="BK2872" s="19"/>
      <c r="BL2872" s="20"/>
      <c r="BM2872" s="20"/>
      <c r="BN2872" s="19"/>
      <c r="BO2872" s="19"/>
      <c r="BP2872" s="20"/>
      <c r="BQ2872" s="20"/>
      <c r="BT2872" s="20"/>
      <c r="BU2872" s="20"/>
      <c r="BX2872" s="20"/>
      <c r="BY2872" s="20"/>
      <c r="CB2872" s="20"/>
      <c r="CC2872" s="20"/>
      <c r="CF2872" s="20"/>
      <c r="CG2872" s="20"/>
      <c r="CJ2872" s="20"/>
      <c r="CK2872" s="20"/>
      <c r="CN2872" s="20"/>
      <c r="CO2872" s="20"/>
      <c r="CP2872" s="19"/>
      <c r="CQ2872" s="19"/>
      <c r="CR2872" s="20"/>
      <c r="CS2872" s="20"/>
      <c r="CT2872" s="19"/>
      <c r="CU2872" s="19"/>
      <c r="CV2872" s="20"/>
      <c r="CW2872" s="20"/>
      <c r="CX2872" s="96"/>
      <c r="CY2872" s="96"/>
      <c r="CZ2872" s="20"/>
      <c r="DA2872" s="20"/>
      <c r="DB2872" s="96"/>
      <c r="DC2872" s="96"/>
      <c r="DD2872" s="20"/>
      <c r="DE2872" s="20"/>
      <c r="DF2872" s="96"/>
      <c r="DG2872" s="96"/>
      <c r="DH2872" s="20"/>
      <c r="DI2872" s="20"/>
      <c r="DJ2872" s="96"/>
      <c r="DK2872" s="96"/>
      <c r="DL2872" s="20"/>
      <c r="DM2872" s="20"/>
      <c r="DN2872" s="96"/>
      <c r="DO2872" s="96"/>
      <c r="DP2872" s="20"/>
      <c r="DQ2872" s="20"/>
      <c r="DR2872" s="96"/>
      <c r="DS2872" s="96"/>
      <c r="DT2872" s="20"/>
      <c r="DU2872" s="20"/>
      <c r="DV2872" s="96"/>
      <c r="DW2872" s="96"/>
      <c r="DX2872" s="20"/>
      <c r="DY2872" s="20"/>
      <c r="DZ2872" s="56"/>
      <c r="EA2872" s="57"/>
    </row>
    <row r="2873" spans="1:131" s="18" customFormat="1" ht="19.5" customHeight="1" x14ac:dyDescent="0.25">
      <c r="A2873" s="18">
        <v>1981</v>
      </c>
      <c r="B2873" s="17" t="s">
        <v>5684</v>
      </c>
      <c r="C2873" s="18" t="s">
        <v>5685</v>
      </c>
      <c r="D2873" s="19">
        <v>43283</v>
      </c>
      <c r="G2873" s="19"/>
      <c r="J2873" s="130"/>
      <c r="K2873" s="130"/>
      <c r="L2873" s="130">
        <v>43312</v>
      </c>
      <c r="R2873" s="20"/>
      <c r="S2873" s="20"/>
      <c r="T2873" s="20"/>
      <c r="U2873" s="20"/>
      <c r="V2873" s="20"/>
      <c r="W2873" s="20"/>
      <c r="X2873" s="20"/>
      <c r="Y2873" s="20"/>
      <c r="Z2873" s="20"/>
      <c r="AA2873" s="20"/>
      <c r="AB2873" s="20"/>
      <c r="AC2873" s="20"/>
      <c r="AD2873" s="20"/>
      <c r="AE2873" s="20"/>
      <c r="AF2873" s="80"/>
      <c r="AG2873" s="46"/>
      <c r="AH2873" s="19"/>
      <c r="AI2873" s="19"/>
      <c r="AJ2873" s="20"/>
      <c r="AK2873" s="20"/>
      <c r="AL2873" s="19"/>
      <c r="AM2873" s="19"/>
      <c r="AN2873" s="20"/>
      <c r="AO2873" s="20"/>
      <c r="AP2873" s="19"/>
      <c r="AQ2873" s="19"/>
      <c r="AR2873" s="20"/>
      <c r="AS2873" s="20"/>
      <c r="AT2873" s="19"/>
      <c r="AU2873" s="19"/>
      <c r="AV2873" s="20"/>
      <c r="AW2873" s="20"/>
      <c r="AX2873" s="19"/>
      <c r="AY2873" s="19"/>
      <c r="AZ2873" s="20"/>
      <c r="BA2873" s="20"/>
      <c r="BB2873" s="19"/>
      <c r="BC2873" s="19"/>
      <c r="BD2873" s="20"/>
      <c r="BE2873" s="20"/>
      <c r="BF2873" s="19"/>
      <c r="BG2873" s="19"/>
      <c r="BH2873" s="20"/>
      <c r="BI2873" s="20"/>
      <c r="BJ2873" s="19"/>
      <c r="BK2873" s="19"/>
      <c r="BL2873" s="20"/>
      <c r="BM2873" s="20"/>
      <c r="BN2873" s="19"/>
      <c r="BO2873" s="19"/>
      <c r="BP2873" s="20"/>
      <c r="BQ2873" s="20"/>
      <c r="BT2873" s="20"/>
      <c r="BU2873" s="20"/>
      <c r="BX2873" s="20"/>
      <c r="BY2873" s="20"/>
      <c r="CB2873" s="20"/>
      <c r="CC2873" s="20"/>
      <c r="CF2873" s="20"/>
      <c r="CG2873" s="20"/>
      <c r="CJ2873" s="20"/>
      <c r="CK2873" s="20"/>
      <c r="CN2873" s="20"/>
      <c r="CO2873" s="20"/>
      <c r="CP2873" s="19"/>
      <c r="CQ2873" s="19"/>
      <c r="CR2873" s="20"/>
      <c r="CS2873" s="20"/>
      <c r="CT2873" s="19"/>
      <c r="CU2873" s="19"/>
      <c r="CV2873" s="20"/>
      <c r="CW2873" s="20"/>
      <c r="CX2873" s="96"/>
      <c r="CY2873" s="96"/>
      <c r="CZ2873" s="20"/>
      <c r="DA2873" s="20"/>
      <c r="DB2873" s="96"/>
      <c r="DC2873" s="96"/>
      <c r="DD2873" s="20"/>
      <c r="DE2873" s="20"/>
      <c r="DF2873" s="96"/>
      <c r="DG2873" s="96"/>
      <c r="DH2873" s="20"/>
      <c r="DI2873" s="20"/>
      <c r="DJ2873" s="96"/>
      <c r="DK2873" s="96"/>
      <c r="DL2873" s="20"/>
      <c r="DM2873" s="20"/>
      <c r="DN2873" s="96"/>
      <c r="DO2873" s="96"/>
      <c r="DP2873" s="20"/>
      <c r="DQ2873" s="20"/>
      <c r="DR2873" s="96"/>
      <c r="DS2873" s="96"/>
      <c r="DT2873" s="20"/>
      <c r="DU2873" s="20"/>
      <c r="DV2873" s="96"/>
      <c r="DW2873" s="96"/>
      <c r="DX2873" s="20"/>
      <c r="DY2873" s="20"/>
      <c r="DZ2873" s="56"/>
      <c r="EA2873" s="57"/>
    </row>
    <row r="2874" spans="1:131" s="18" customFormat="1" ht="19.5" customHeight="1" x14ac:dyDescent="0.25">
      <c r="A2874" s="18">
        <v>1981</v>
      </c>
      <c r="B2874" s="17" t="s">
        <v>5684</v>
      </c>
      <c r="C2874" s="18" t="s">
        <v>5685</v>
      </c>
      <c r="D2874" s="19">
        <v>43320</v>
      </c>
      <c r="G2874" s="19"/>
      <c r="J2874" s="130"/>
      <c r="K2874" s="130"/>
      <c r="L2874" s="130">
        <v>43373</v>
      </c>
      <c r="R2874" s="20"/>
      <c r="S2874" s="20"/>
      <c r="T2874" s="20"/>
      <c r="U2874" s="20"/>
      <c r="V2874" s="20"/>
      <c r="W2874" s="20"/>
      <c r="X2874" s="20"/>
      <c r="Y2874" s="20"/>
      <c r="Z2874" s="20"/>
      <c r="AA2874" s="20"/>
      <c r="AB2874" s="20"/>
      <c r="AC2874" s="20"/>
      <c r="AD2874" s="20"/>
      <c r="AE2874" s="20"/>
      <c r="AF2874" s="80"/>
      <c r="AG2874" s="46"/>
      <c r="AH2874" s="19"/>
      <c r="AI2874" s="19"/>
      <c r="AJ2874" s="20"/>
      <c r="AK2874" s="20"/>
      <c r="AL2874" s="19"/>
      <c r="AM2874" s="19"/>
      <c r="AN2874" s="20"/>
      <c r="AO2874" s="20"/>
      <c r="AP2874" s="19"/>
      <c r="AQ2874" s="19"/>
      <c r="AR2874" s="20"/>
      <c r="AS2874" s="20"/>
      <c r="AT2874" s="19"/>
      <c r="AU2874" s="19"/>
      <c r="AV2874" s="20"/>
      <c r="AW2874" s="20"/>
      <c r="AX2874" s="19"/>
      <c r="AY2874" s="19"/>
      <c r="AZ2874" s="20"/>
      <c r="BA2874" s="20"/>
      <c r="BB2874" s="19"/>
      <c r="BC2874" s="19"/>
      <c r="BD2874" s="20"/>
      <c r="BE2874" s="20"/>
      <c r="BF2874" s="19"/>
      <c r="BG2874" s="19"/>
      <c r="BH2874" s="20"/>
      <c r="BI2874" s="20"/>
      <c r="BJ2874" s="19"/>
      <c r="BK2874" s="19"/>
      <c r="BL2874" s="20"/>
      <c r="BM2874" s="20"/>
      <c r="BN2874" s="19"/>
      <c r="BO2874" s="19"/>
      <c r="BP2874" s="20"/>
      <c r="BQ2874" s="20"/>
      <c r="BT2874" s="20"/>
      <c r="BU2874" s="20"/>
      <c r="BX2874" s="20"/>
      <c r="BY2874" s="20"/>
      <c r="CB2874" s="20"/>
      <c r="CC2874" s="20"/>
      <c r="CF2874" s="20"/>
      <c r="CG2874" s="20"/>
      <c r="CJ2874" s="20"/>
      <c r="CK2874" s="20"/>
      <c r="CN2874" s="20"/>
      <c r="CO2874" s="20"/>
      <c r="CP2874" s="19"/>
      <c r="CQ2874" s="19"/>
      <c r="CR2874" s="20"/>
      <c r="CS2874" s="20"/>
      <c r="CT2874" s="19"/>
      <c r="CU2874" s="19"/>
      <c r="CV2874" s="20"/>
      <c r="CW2874" s="20"/>
      <c r="CX2874" s="96"/>
      <c r="CY2874" s="96"/>
      <c r="CZ2874" s="20"/>
      <c r="DA2874" s="20"/>
      <c r="DB2874" s="96"/>
      <c r="DC2874" s="96"/>
      <c r="DD2874" s="20"/>
      <c r="DE2874" s="20"/>
      <c r="DF2874" s="96"/>
      <c r="DG2874" s="96"/>
      <c r="DH2874" s="20"/>
      <c r="DI2874" s="20"/>
      <c r="DJ2874" s="96"/>
      <c r="DK2874" s="96"/>
      <c r="DL2874" s="20"/>
      <c r="DM2874" s="20"/>
      <c r="DN2874" s="96"/>
      <c r="DO2874" s="96"/>
      <c r="DP2874" s="20"/>
      <c r="DQ2874" s="20"/>
      <c r="DR2874" s="96"/>
      <c r="DS2874" s="96"/>
      <c r="DT2874" s="20"/>
      <c r="DU2874" s="20"/>
      <c r="DV2874" s="96"/>
      <c r="DW2874" s="96"/>
      <c r="DX2874" s="20"/>
      <c r="DY2874" s="20"/>
      <c r="DZ2874" s="56"/>
      <c r="EA2874" s="57"/>
    </row>
    <row r="2875" spans="1:131" ht="19.5" customHeight="1" x14ac:dyDescent="0.25">
      <c r="A2875" s="9">
        <v>1982</v>
      </c>
      <c r="B2875" s="10" t="s">
        <v>5686</v>
      </c>
      <c r="C2875" s="9" t="s">
        <v>5687</v>
      </c>
      <c r="E2875" s="9" t="s">
        <v>447</v>
      </c>
      <c r="F2875" s="9" t="s">
        <v>5175</v>
      </c>
      <c r="H2875" s="9" t="s">
        <v>202</v>
      </c>
      <c r="I2875" s="9" t="s">
        <v>25</v>
      </c>
      <c r="J2875" s="129">
        <v>43013</v>
      </c>
      <c r="K2875" s="129">
        <v>42976</v>
      </c>
      <c r="L2875" s="129">
        <v>43069</v>
      </c>
      <c r="O2875" s="9">
        <v>24</v>
      </c>
      <c r="Q2875" s="9" t="s">
        <v>54</v>
      </c>
      <c r="S2875" s="13">
        <v>21138000</v>
      </c>
      <c r="T2875" s="13">
        <v>21138000</v>
      </c>
      <c r="U2875" s="13">
        <v>5284500</v>
      </c>
      <c r="AF2875" s="51">
        <f t="shared" si="37"/>
        <v>0</v>
      </c>
    </row>
    <row r="2876" spans="1:131" ht="19.5" customHeight="1" x14ac:dyDescent="0.25">
      <c r="A2876" s="9">
        <v>1983</v>
      </c>
      <c r="B2876" s="10" t="s">
        <v>5688</v>
      </c>
      <c r="C2876" s="9" t="s">
        <v>5689</v>
      </c>
      <c r="E2876" s="9" t="s">
        <v>5690</v>
      </c>
      <c r="F2876" s="9" t="s">
        <v>5691</v>
      </c>
      <c r="H2876" s="9" t="s">
        <v>202</v>
      </c>
      <c r="I2876" s="9" t="s">
        <v>35</v>
      </c>
      <c r="J2876" s="129">
        <v>43029</v>
      </c>
      <c r="K2876" s="129">
        <v>42619</v>
      </c>
      <c r="L2876" s="129">
        <v>43220</v>
      </c>
      <c r="O2876" s="9">
        <v>30</v>
      </c>
      <c r="Q2876" s="9" t="s">
        <v>61</v>
      </c>
      <c r="S2876" s="13">
        <v>556200000</v>
      </c>
      <c r="T2876" s="13">
        <v>556200000</v>
      </c>
      <c r="U2876" s="13">
        <v>139050000</v>
      </c>
      <c r="AF2876" s="51">
        <f t="shared" si="37"/>
        <v>0</v>
      </c>
      <c r="AH2876" s="11">
        <v>42984</v>
      </c>
      <c r="AI2876" s="11">
        <v>43008</v>
      </c>
      <c r="AJ2876" s="13">
        <v>13784263</v>
      </c>
      <c r="AK2876" s="13">
        <v>3446066</v>
      </c>
      <c r="AL2876" s="11">
        <v>43009</v>
      </c>
      <c r="AM2876" s="11">
        <v>43039</v>
      </c>
      <c r="AN2876" s="13">
        <v>120554024</v>
      </c>
      <c r="AO2876" s="13">
        <v>30138506</v>
      </c>
      <c r="AP2876" s="11">
        <v>43040</v>
      </c>
      <c r="AQ2876" s="11">
        <v>43069</v>
      </c>
      <c r="AR2876" s="13">
        <v>254775289</v>
      </c>
      <c r="AS2876" s="13">
        <v>63693822</v>
      </c>
      <c r="AT2876" s="11">
        <v>43070</v>
      </c>
      <c r="AU2876" s="11">
        <v>43100</v>
      </c>
      <c r="AV2876" s="13">
        <v>63138496</v>
      </c>
      <c r="AW2876" s="13">
        <v>15784624</v>
      </c>
      <c r="AX2876" s="11">
        <v>43101</v>
      </c>
      <c r="AY2876" s="11">
        <v>43159</v>
      </c>
      <c r="AZ2876" s="13">
        <v>56257181</v>
      </c>
      <c r="BA2876" s="13">
        <v>14064295</v>
      </c>
      <c r="BB2876" s="11">
        <v>43160</v>
      </c>
      <c r="BC2876" s="11">
        <v>43465</v>
      </c>
      <c r="BD2876" s="13">
        <v>48045615</v>
      </c>
      <c r="BE2876" s="13">
        <v>11922687</v>
      </c>
    </row>
    <row r="2877" spans="1:131" s="18" customFormat="1" ht="19.5" customHeight="1" x14ac:dyDescent="0.25">
      <c r="A2877" s="18">
        <v>1983</v>
      </c>
      <c r="B2877" s="17" t="s">
        <v>5688</v>
      </c>
      <c r="C2877" s="18" t="s">
        <v>5689</v>
      </c>
      <c r="D2877" s="19">
        <v>43279</v>
      </c>
      <c r="G2877" s="19"/>
      <c r="J2877" s="130"/>
      <c r="K2877" s="130"/>
      <c r="L2877" s="130">
        <v>43465</v>
      </c>
      <c r="R2877" s="20"/>
      <c r="S2877" s="20"/>
      <c r="T2877" s="20"/>
      <c r="U2877" s="20"/>
      <c r="V2877" s="20"/>
      <c r="W2877" s="20"/>
      <c r="X2877" s="20"/>
      <c r="Y2877" s="20"/>
      <c r="Z2877" s="20"/>
      <c r="AA2877" s="20"/>
      <c r="AB2877" s="20"/>
      <c r="AC2877" s="20"/>
      <c r="AD2877" s="20"/>
      <c r="AE2877" s="20"/>
      <c r="AF2877" s="80"/>
      <c r="AG2877" s="46"/>
      <c r="AH2877" s="19"/>
      <c r="AI2877" s="19"/>
      <c r="AJ2877" s="20"/>
      <c r="AK2877" s="20"/>
      <c r="AL2877" s="19"/>
      <c r="AM2877" s="19"/>
      <c r="AN2877" s="20"/>
      <c r="AO2877" s="20"/>
      <c r="AP2877" s="19"/>
      <c r="AQ2877" s="19"/>
      <c r="AR2877" s="20"/>
      <c r="AS2877" s="20"/>
      <c r="AT2877" s="19"/>
      <c r="AU2877" s="19"/>
      <c r="AV2877" s="20"/>
      <c r="AW2877" s="20"/>
      <c r="AX2877" s="19"/>
      <c r="AY2877" s="19"/>
      <c r="AZ2877" s="20"/>
      <c r="BA2877" s="20"/>
      <c r="BB2877" s="19"/>
      <c r="BC2877" s="19"/>
      <c r="BD2877" s="20"/>
      <c r="BE2877" s="20"/>
      <c r="BF2877" s="19"/>
      <c r="BG2877" s="19"/>
      <c r="BH2877" s="20"/>
      <c r="BI2877" s="20"/>
      <c r="BJ2877" s="19"/>
      <c r="BK2877" s="19"/>
      <c r="BL2877" s="20"/>
      <c r="BM2877" s="20"/>
      <c r="BN2877" s="19"/>
      <c r="BO2877" s="19"/>
      <c r="BP2877" s="20"/>
      <c r="BQ2877" s="20"/>
      <c r="BT2877" s="20"/>
      <c r="BU2877" s="20"/>
      <c r="BX2877" s="20"/>
      <c r="BY2877" s="20"/>
      <c r="CB2877" s="20"/>
      <c r="CC2877" s="20"/>
      <c r="CF2877" s="20"/>
      <c r="CG2877" s="20"/>
      <c r="CJ2877" s="20"/>
      <c r="CK2877" s="20"/>
      <c r="CN2877" s="20"/>
      <c r="CO2877" s="20"/>
      <c r="CP2877" s="19"/>
      <c r="CQ2877" s="19"/>
      <c r="CR2877" s="20"/>
      <c r="CS2877" s="20"/>
      <c r="CT2877" s="19"/>
      <c r="CU2877" s="19"/>
      <c r="CV2877" s="20"/>
      <c r="CW2877" s="20"/>
      <c r="CX2877" s="96"/>
      <c r="CY2877" s="96"/>
      <c r="CZ2877" s="20"/>
      <c r="DA2877" s="20"/>
      <c r="DB2877" s="96"/>
      <c r="DC2877" s="96"/>
      <c r="DD2877" s="20"/>
      <c r="DE2877" s="20"/>
      <c r="DF2877" s="96"/>
      <c r="DG2877" s="96"/>
      <c r="DH2877" s="20"/>
      <c r="DI2877" s="20"/>
      <c r="DJ2877" s="96"/>
      <c r="DK2877" s="96"/>
      <c r="DL2877" s="20"/>
      <c r="DM2877" s="20"/>
      <c r="DN2877" s="96"/>
      <c r="DO2877" s="96"/>
      <c r="DP2877" s="20"/>
      <c r="DQ2877" s="20"/>
      <c r="DR2877" s="96"/>
      <c r="DS2877" s="96"/>
      <c r="DT2877" s="20"/>
      <c r="DU2877" s="20"/>
      <c r="DV2877" s="96"/>
      <c r="DW2877" s="96"/>
      <c r="DX2877" s="20"/>
      <c r="DY2877" s="20"/>
      <c r="DZ2877" s="56"/>
      <c r="EA2877" s="57"/>
    </row>
    <row r="2878" spans="1:131" ht="19.5" customHeight="1" x14ac:dyDescent="0.25">
      <c r="A2878" s="9">
        <v>1984</v>
      </c>
      <c r="B2878" s="10" t="s">
        <v>5692</v>
      </c>
      <c r="C2878" s="9" t="s">
        <v>5694</v>
      </c>
      <c r="E2878" s="9" t="s">
        <v>5693</v>
      </c>
      <c r="F2878" s="9" t="s">
        <v>2495</v>
      </c>
      <c r="H2878" s="9" t="s">
        <v>202</v>
      </c>
      <c r="I2878" s="9" t="s">
        <v>949</v>
      </c>
      <c r="J2878" s="129">
        <v>43040</v>
      </c>
      <c r="K2878" s="129">
        <v>42951</v>
      </c>
      <c r="L2878" s="129">
        <v>43346</v>
      </c>
      <c r="M2878" s="9" t="s">
        <v>20</v>
      </c>
      <c r="O2878" s="9">
        <v>32</v>
      </c>
      <c r="Q2878" s="9" t="s">
        <v>54</v>
      </c>
      <c r="S2878" s="13">
        <v>160000000</v>
      </c>
      <c r="T2878" s="13">
        <v>160000000</v>
      </c>
      <c r="U2878" s="13">
        <v>40000000</v>
      </c>
      <c r="AF2878" s="51">
        <f t="shared" si="37"/>
        <v>0</v>
      </c>
      <c r="AG2878" s="45">
        <v>120000000</v>
      </c>
      <c r="AH2878" s="11">
        <v>42955</v>
      </c>
      <c r="AI2878" s="11">
        <v>43281</v>
      </c>
      <c r="AJ2878" s="13">
        <v>130662982</v>
      </c>
      <c r="AK2878" s="13">
        <v>32665746</v>
      </c>
      <c r="AL2878" s="11">
        <v>43282</v>
      </c>
      <c r="AM2878" s="11">
        <v>43465</v>
      </c>
      <c r="AN2878" s="13">
        <v>21441627</v>
      </c>
      <c r="AO2878" s="13">
        <v>5360407</v>
      </c>
      <c r="AP2878" s="11">
        <v>43466</v>
      </c>
      <c r="AQ2878" s="11">
        <v>43499</v>
      </c>
      <c r="AR2878" s="13">
        <v>2000000</v>
      </c>
      <c r="AS2878" s="13">
        <v>500000</v>
      </c>
      <c r="AT2878" s="11">
        <v>42955</v>
      </c>
      <c r="AU2878" s="11">
        <v>43499</v>
      </c>
      <c r="AV2878" s="13">
        <v>161349674</v>
      </c>
      <c r="AW2878" s="13">
        <v>1473847</v>
      </c>
      <c r="DZ2878" s="54">
        <v>161349674</v>
      </c>
      <c r="EA2878" s="55">
        <v>40000000</v>
      </c>
    </row>
    <row r="2879" spans="1:131" s="18" customFormat="1" ht="19.5" customHeight="1" x14ac:dyDescent="0.25">
      <c r="A2879" s="18">
        <v>1984</v>
      </c>
      <c r="B2879" s="17" t="s">
        <v>5692</v>
      </c>
      <c r="C2879" s="18" t="s">
        <v>5694</v>
      </c>
      <c r="D2879" s="19">
        <v>43318</v>
      </c>
      <c r="G2879" s="19"/>
      <c r="J2879" s="130"/>
      <c r="K2879" s="130"/>
      <c r="L2879" s="130">
        <v>43499</v>
      </c>
      <c r="R2879" s="20"/>
      <c r="S2879" s="20"/>
      <c r="T2879" s="20"/>
      <c r="U2879" s="20"/>
      <c r="V2879" s="20"/>
      <c r="W2879" s="20"/>
      <c r="X2879" s="20"/>
      <c r="Y2879" s="20"/>
      <c r="Z2879" s="20"/>
      <c r="AA2879" s="20"/>
      <c r="AB2879" s="20"/>
      <c r="AC2879" s="20"/>
      <c r="AD2879" s="20"/>
      <c r="AE2879" s="20"/>
      <c r="AF2879" s="80"/>
      <c r="AG2879" s="46"/>
      <c r="AH2879" s="19"/>
      <c r="AI2879" s="19"/>
      <c r="AJ2879" s="20"/>
      <c r="AK2879" s="20"/>
      <c r="AL2879" s="19"/>
      <c r="AM2879" s="19"/>
      <c r="AN2879" s="20"/>
      <c r="AO2879" s="20"/>
      <c r="AP2879" s="19"/>
      <c r="AQ2879" s="19"/>
      <c r="AR2879" s="20"/>
      <c r="AS2879" s="20"/>
      <c r="AT2879" s="19"/>
      <c r="AU2879" s="19"/>
      <c r="AV2879" s="20"/>
      <c r="AW2879" s="20"/>
      <c r="AX2879" s="19"/>
      <c r="AY2879" s="19"/>
      <c r="AZ2879" s="20"/>
      <c r="BA2879" s="20"/>
      <c r="BB2879" s="19"/>
      <c r="BC2879" s="19"/>
      <c r="BD2879" s="20"/>
      <c r="BE2879" s="20"/>
      <c r="BF2879" s="19"/>
      <c r="BG2879" s="19"/>
      <c r="BH2879" s="20"/>
      <c r="BI2879" s="20"/>
      <c r="BJ2879" s="19"/>
      <c r="BK2879" s="19"/>
      <c r="BL2879" s="20"/>
      <c r="BM2879" s="20"/>
      <c r="BN2879" s="19"/>
      <c r="BO2879" s="19"/>
      <c r="BP2879" s="20"/>
      <c r="BQ2879" s="20"/>
      <c r="BT2879" s="20"/>
      <c r="BU2879" s="20"/>
      <c r="BX2879" s="20"/>
      <c r="BY2879" s="20"/>
      <c r="CB2879" s="20"/>
      <c r="CC2879" s="20"/>
      <c r="CF2879" s="20"/>
      <c r="CG2879" s="20"/>
      <c r="CJ2879" s="20"/>
      <c r="CK2879" s="20"/>
      <c r="CN2879" s="20"/>
      <c r="CO2879" s="20"/>
      <c r="CP2879" s="19"/>
      <c r="CQ2879" s="19"/>
      <c r="CR2879" s="20"/>
      <c r="CS2879" s="20"/>
      <c r="CT2879" s="19"/>
      <c r="CU2879" s="19"/>
      <c r="CV2879" s="20"/>
      <c r="CW2879" s="20"/>
      <c r="CX2879" s="96"/>
      <c r="CY2879" s="96"/>
      <c r="CZ2879" s="20"/>
      <c r="DA2879" s="20"/>
      <c r="DB2879" s="96"/>
      <c r="DC2879" s="96"/>
      <c r="DD2879" s="20"/>
      <c r="DE2879" s="20"/>
      <c r="DF2879" s="96"/>
      <c r="DG2879" s="96"/>
      <c r="DH2879" s="20"/>
      <c r="DI2879" s="20"/>
      <c r="DJ2879" s="96"/>
      <c r="DK2879" s="96"/>
      <c r="DL2879" s="20"/>
      <c r="DM2879" s="20"/>
      <c r="DN2879" s="96"/>
      <c r="DO2879" s="96"/>
      <c r="DP2879" s="20"/>
      <c r="DQ2879" s="20"/>
      <c r="DR2879" s="96"/>
      <c r="DS2879" s="96"/>
      <c r="DT2879" s="20"/>
      <c r="DU2879" s="20"/>
      <c r="DV2879" s="96"/>
      <c r="DW2879" s="96"/>
      <c r="DX2879" s="20"/>
      <c r="DY2879" s="20"/>
      <c r="DZ2879" s="56"/>
      <c r="EA2879" s="57"/>
    </row>
    <row r="2880" spans="1:131" ht="19.5" customHeight="1" x14ac:dyDescent="0.25">
      <c r="A2880" s="9">
        <v>1985</v>
      </c>
      <c r="B2880" s="10" t="s">
        <v>5695</v>
      </c>
      <c r="C2880" s="9" t="s">
        <v>5696</v>
      </c>
      <c r="E2880" s="9" t="s">
        <v>5697</v>
      </c>
      <c r="F2880" s="9" t="s">
        <v>5698</v>
      </c>
      <c r="H2880" s="9" t="s">
        <v>202</v>
      </c>
      <c r="I2880" s="9" t="s">
        <v>25</v>
      </c>
      <c r="J2880" s="129">
        <v>42929</v>
      </c>
      <c r="K2880" s="129">
        <v>42870</v>
      </c>
      <c r="L2880" s="129">
        <v>43049</v>
      </c>
      <c r="M2880" s="9" t="s">
        <v>20</v>
      </c>
      <c r="O2880" s="9">
        <v>29</v>
      </c>
      <c r="Q2880" s="9" t="s">
        <v>54</v>
      </c>
      <c r="R2880" s="13">
        <v>11778000</v>
      </c>
      <c r="S2880" s="13">
        <v>11778000</v>
      </c>
      <c r="T2880" s="13">
        <v>11778000</v>
      </c>
      <c r="U2880" s="13">
        <v>2914500</v>
      </c>
      <c r="AF2880" s="51">
        <f t="shared" ref="AF2880:AF2957" si="38">SUM(V2880:AE2880)</f>
        <v>0</v>
      </c>
      <c r="AG2880" s="45">
        <v>7800000</v>
      </c>
      <c r="AH2880" s="11">
        <v>42870</v>
      </c>
      <c r="AI2880" s="11">
        <v>43049</v>
      </c>
      <c r="AJ2880" s="13">
        <v>10732370</v>
      </c>
      <c r="AK2880" s="13">
        <v>2683093</v>
      </c>
    </row>
    <row r="2881" spans="1:132" ht="19.5" customHeight="1" x14ac:dyDescent="0.25">
      <c r="A2881" s="9">
        <v>1986</v>
      </c>
      <c r="B2881" s="10" t="s">
        <v>5699</v>
      </c>
      <c r="C2881" s="9" t="s">
        <v>6820</v>
      </c>
      <c r="E2881" s="9" t="s">
        <v>5700</v>
      </c>
      <c r="F2881" s="9" t="s">
        <v>3085</v>
      </c>
      <c r="H2881" s="9" t="s">
        <v>202</v>
      </c>
      <c r="I2881" s="9" t="s">
        <v>35</v>
      </c>
      <c r="J2881" s="129">
        <v>43147</v>
      </c>
      <c r="K2881" s="129">
        <v>42795</v>
      </c>
      <c r="L2881" s="129">
        <v>43464</v>
      </c>
      <c r="M2881" s="9" t="s">
        <v>20</v>
      </c>
      <c r="O2881" s="9">
        <v>29</v>
      </c>
      <c r="Q2881" s="9" t="s">
        <v>54</v>
      </c>
      <c r="S2881" s="13">
        <v>394270834</v>
      </c>
      <c r="T2881" s="13">
        <v>394270834</v>
      </c>
      <c r="U2881" s="13">
        <v>98320834</v>
      </c>
      <c r="V2881" s="13">
        <v>295950000</v>
      </c>
      <c r="AF2881" s="51">
        <f t="shared" si="38"/>
        <v>295950000</v>
      </c>
      <c r="AH2881" s="11">
        <v>43073</v>
      </c>
      <c r="AI2881" s="11">
        <v>43131</v>
      </c>
      <c r="AJ2881" s="13">
        <v>31504478</v>
      </c>
      <c r="AK2881" s="13">
        <v>7876120</v>
      </c>
      <c r="AL2881" s="11">
        <v>43132</v>
      </c>
      <c r="AM2881" s="11">
        <v>43159</v>
      </c>
      <c r="AN2881" s="13">
        <v>23324524</v>
      </c>
      <c r="AO2881" s="13">
        <v>5831131</v>
      </c>
      <c r="AP2881" s="11">
        <v>43160</v>
      </c>
      <c r="AQ2881" s="11">
        <v>43190</v>
      </c>
      <c r="AR2881" s="13">
        <v>102259804</v>
      </c>
      <c r="AS2881" s="13">
        <v>25564951</v>
      </c>
      <c r="AT2881" s="11">
        <v>43191</v>
      </c>
      <c r="AU2881" s="11">
        <v>43220</v>
      </c>
      <c r="AV2881" s="13">
        <v>105991613</v>
      </c>
      <c r="AW2881" s="13">
        <v>26497903</v>
      </c>
      <c r="AX2881" s="11">
        <v>43221</v>
      </c>
      <c r="AY2881" s="11">
        <v>43251</v>
      </c>
      <c r="AZ2881" s="13">
        <v>37335919</v>
      </c>
      <c r="BA2881" s="13">
        <v>9333980</v>
      </c>
      <c r="BB2881" s="11">
        <v>43252</v>
      </c>
      <c r="BC2881" s="11">
        <v>43281</v>
      </c>
      <c r="BD2881" s="13">
        <v>9381436</v>
      </c>
      <c r="BE2881" s="13">
        <v>2345359</v>
      </c>
      <c r="BF2881" s="11">
        <v>43282</v>
      </c>
      <c r="BG2881" s="11">
        <v>43312</v>
      </c>
      <c r="BH2881" s="13">
        <v>4379167</v>
      </c>
      <c r="BI2881" s="121">
        <v>1094792</v>
      </c>
      <c r="BJ2881" s="11">
        <v>43313</v>
      </c>
      <c r="BK2881" s="11">
        <v>43343</v>
      </c>
      <c r="BL2881" s="13">
        <v>2795128</v>
      </c>
      <c r="BM2881" s="13">
        <v>698782</v>
      </c>
      <c r="BN2881" s="11">
        <v>43344</v>
      </c>
      <c r="BO2881" s="11">
        <v>43373</v>
      </c>
      <c r="BP2881" s="13">
        <v>7147691</v>
      </c>
      <c r="BQ2881" s="13">
        <v>1786923</v>
      </c>
      <c r="BR2881" s="11">
        <v>43374</v>
      </c>
      <c r="BS2881" s="11">
        <v>43404</v>
      </c>
      <c r="BT2881" s="13">
        <v>10250365</v>
      </c>
      <c r="BU2881" s="13">
        <v>2562591</v>
      </c>
      <c r="BV2881" s="11">
        <v>43405</v>
      </c>
      <c r="BW2881" s="11">
        <v>43434</v>
      </c>
      <c r="BX2881" s="13">
        <v>6694873</v>
      </c>
      <c r="BY2881" s="13">
        <v>1673718</v>
      </c>
      <c r="BZ2881" s="11">
        <v>43466</v>
      </c>
      <c r="CA2881" s="11">
        <v>43495</v>
      </c>
      <c r="CB2881" s="13">
        <v>17127813</v>
      </c>
      <c r="CC2881" s="13">
        <v>4281953</v>
      </c>
      <c r="CD2881" s="11">
        <v>42795</v>
      </c>
      <c r="CE2881" s="11">
        <v>43084</v>
      </c>
      <c r="CF2881" s="13">
        <v>4194174</v>
      </c>
      <c r="CG2881" s="13">
        <v>1048544</v>
      </c>
      <c r="CH2881" s="11">
        <v>42795</v>
      </c>
      <c r="CI2881" s="11">
        <v>43495</v>
      </c>
      <c r="CJ2881" s="13">
        <v>390990434</v>
      </c>
      <c r="CK2881" s="13">
        <v>5710950</v>
      </c>
      <c r="DZ2881" s="106">
        <v>390990434</v>
      </c>
      <c r="EA2881" s="106">
        <v>97747610</v>
      </c>
      <c r="EB2881" s="128"/>
    </row>
    <row r="2882" spans="1:132" s="18" customFormat="1" ht="19.5" customHeight="1" x14ac:dyDescent="0.25">
      <c r="A2882" s="18">
        <v>1986</v>
      </c>
      <c r="B2882" s="17" t="s">
        <v>5699</v>
      </c>
      <c r="C2882" s="18" t="s">
        <v>6027</v>
      </c>
      <c r="D2882" s="19">
        <v>43111</v>
      </c>
      <c r="E2882" s="18" t="s">
        <v>6028</v>
      </c>
      <c r="F2882" s="18" t="s">
        <v>6029</v>
      </c>
      <c r="G2882" s="19">
        <v>43111</v>
      </c>
      <c r="J2882" s="130"/>
      <c r="K2882" s="130"/>
      <c r="L2882" s="130"/>
      <c r="R2882" s="20"/>
      <c r="S2882" s="20"/>
      <c r="T2882" s="20"/>
      <c r="U2882" s="20"/>
      <c r="V2882" s="20"/>
      <c r="W2882" s="20"/>
      <c r="X2882" s="20"/>
      <c r="Y2882" s="20"/>
      <c r="Z2882" s="20"/>
      <c r="AA2882" s="20"/>
      <c r="AB2882" s="20"/>
      <c r="AC2882" s="20"/>
      <c r="AD2882" s="20"/>
      <c r="AE2882" s="20"/>
      <c r="AF2882" s="80"/>
      <c r="AG2882" s="46"/>
      <c r="AH2882" s="19"/>
      <c r="AI2882" s="19"/>
      <c r="AJ2882" s="20"/>
      <c r="AK2882" s="20"/>
      <c r="AL2882" s="19"/>
      <c r="AM2882" s="19"/>
      <c r="AN2882" s="20"/>
      <c r="AO2882" s="20"/>
      <c r="AP2882" s="19"/>
      <c r="AQ2882" s="19"/>
      <c r="AR2882" s="20"/>
      <c r="AS2882" s="20"/>
      <c r="AT2882" s="19"/>
      <c r="AU2882" s="19"/>
      <c r="AV2882" s="20"/>
      <c r="AW2882" s="20"/>
      <c r="AX2882" s="19"/>
      <c r="AY2882" s="19"/>
      <c r="AZ2882" s="20"/>
      <c r="BA2882" s="20"/>
      <c r="BB2882" s="19"/>
      <c r="BC2882" s="19"/>
      <c r="BD2882" s="20"/>
      <c r="BE2882" s="20"/>
      <c r="BF2882" s="19"/>
      <c r="BG2882" s="19"/>
      <c r="BH2882" s="20"/>
      <c r="BI2882" s="20"/>
      <c r="BJ2882" s="19"/>
      <c r="BK2882" s="19"/>
      <c r="BL2882" s="20"/>
      <c r="BM2882" s="20"/>
      <c r="BN2882" s="19"/>
      <c r="BO2882" s="19"/>
      <c r="BP2882" s="20"/>
      <c r="BQ2882" s="20"/>
      <c r="BT2882" s="20"/>
      <c r="BU2882" s="20"/>
      <c r="BX2882" s="20"/>
      <c r="BY2882" s="20"/>
      <c r="CB2882" s="20"/>
      <c r="CC2882" s="20"/>
      <c r="CF2882" s="20"/>
      <c r="CG2882" s="20"/>
      <c r="CJ2882" s="20"/>
      <c r="CK2882" s="20"/>
      <c r="CN2882" s="20"/>
      <c r="CO2882" s="20"/>
      <c r="CP2882" s="19"/>
      <c r="CQ2882" s="19"/>
      <c r="CR2882" s="20"/>
      <c r="CS2882" s="20"/>
      <c r="CT2882" s="19"/>
      <c r="CU2882" s="19"/>
      <c r="CV2882" s="20"/>
      <c r="CW2882" s="20"/>
      <c r="CX2882" s="96"/>
      <c r="CY2882" s="96"/>
      <c r="CZ2882" s="20"/>
      <c r="DA2882" s="20"/>
      <c r="DB2882" s="96"/>
      <c r="DC2882" s="96"/>
      <c r="DD2882" s="20"/>
      <c r="DE2882" s="20"/>
      <c r="DF2882" s="96"/>
      <c r="DG2882" s="96"/>
      <c r="DH2882" s="20"/>
      <c r="DI2882" s="20"/>
      <c r="DJ2882" s="96"/>
      <c r="DK2882" s="96"/>
      <c r="DL2882" s="20"/>
      <c r="DM2882" s="20"/>
      <c r="DN2882" s="96"/>
      <c r="DO2882" s="96"/>
      <c r="DP2882" s="20"/>
      <c r="DQ2882" s="20"/>
      <c r="DR2882" s="96"/>
      <c r="DS2882" s="96"/>
      <c r="DT2882" s="20"/>
      <c r="DU2882" s="20"/>
      <c r="DV2882" s="96"/>
      <c r="DW2882" s="96"/>
      <c r="DX2882" s="20"/>
      <c r="DY2882" s="20"/>
      <c r="DZ2882" s="56"/>
      <c r="EA2882" s="57"/>
    </row>
    <row r="2883" spans="1:132" s="18" customFormat="1" ht="19.5" customHeight="1" x14ac:dyDescent="0.25">
      <c r="A2883" s="18">
        <v>1986</v>
      </c>
      <c r="B2883" s="17" t="s">
        <v>5699</v>
      </c>
      <c r="C2883" s="18" t="s">
        <v>6027</v>
      </c>
      <c r="D2883" s="19">
        <v>43497</v>
      </c>
      <c r="G2883" s="19"/>
      <c r="J2883" s="130"/>
      <c r="K2883" s="130"/>
      <c r="L2883" s="130">
        <v>43495</v>
      </c>
      <c r="R2883" s="20"/>
      <c r="S2883" s="20"/>
      <c r="T2883" s="20"/>
      <c r="U2883" s="20"/>
      <c r="V2883" s="20"/>
      <c r="W2883" s="20"/>
      <c r="X2883" s="20"/>
      <c r="Y2883" s="20"/>
      <c r="Z2883" s="20"/>
      <c r="AA2883" s="20"/>
      <c r="AB2883" s="20"/>
      <c r="AC2883" s="20"/>
      <c r="AD2883" s="20"/>
      <c r="AE2883" s="20"/>
      <c r="AF2883" s="80"/>
      <c r="AG2883" s="46"/>
      <c r="AH2883" s="19"/>
      <c r="AI2883" s="19"/>
      <c r="AJ2883" s="20"/>
      <c r="AK2883" s="20"/>
      <c r="AL2883" s="19"/>
      <c r="AM2883" s="19"/>
      <c r="AN2883" s="20"/>
      <c r="AO2883" s="20"/>
      <c r="AP2883" s="19"/>
      <c r="AQ2883" s="19"/>
      <c r="AR2883" s="20"/>
      <c r="AS2883" s="20"/>
      <c r="AT2883" s="19"/>
      <c r="AU2883" s="19"/>
      <c r="AV2883" s="20"/>
      <c r="AW2883" s="20"/>
      <c r="AX2883" s="19"/>
      <c r="AY2883" s="19"/>
      <c r="AZ2883" s="20"/>
      <c r="BA2883" s="20"/>
      <c r="BB2883" s="19"/>
      <c r="BC2883" s="19"/>
      <c r="BD2883" s="20"/>
      <c r="BE2883" s="20"/>
      <c r="BF2883" s="19"/>
      <c r="BG2883" s="19"/>
      <c r="BH2883" s="20"/>
      <c r="BI2883" s="20"/>
      <c r="BJ2883" s="19"/>
      <c r="BK2883" s="19"/>
      <c r="BL2883" s="20"/>
      <c r="BM2883" s="20"/>
      <c r="BN2883" s="19"/>
      <c r="BO2883" s="19"/>
      <c r="BP2883" s="20"/>
      <c r="BQ2883" s="20"/>
      <c r="BT2883" s="20"/>
      <c r="BU2883" s="20"/>
      <c r="BX2883" s="20"/>
      <c r="BY2883" s="20"/>
      <c r="CB2883" s="20"/>
      <c r="CC2883" s="20"/>
      <c r="CF2883" s="20"/>
      <c r="CG2883" s="20"/>
      <c r="CJ2883" s="20"/>
      <c r="CK2883" s="20"/>
      <c r="CN2883" s="20"/>
      <c r="CO2883" s="20"/>
      <c r="CP2883" s="19"/>
      <c r="CQ2883" s="19"/>
      <c r="CR2883" s="20"/>
      <c r="CS2883" s="20"/>
      <c r="CT2883" s="19"/>
      <c r="CU2883" s="19"/>
      <c r="CV2883" s="20"/>
      <c r="CW2883" s="20"/>
      <c r="CX2883" s="96"/>
      <c r="CY2883" s="96"/>
      <c r="CZ2883" s="20"/>
      <c r="DA2883" s="20"/>
      <c r="DB2883" s="96"/>
      <c r="DC2883" s="96"/>
      <c r="DD2883" s="20"/>
      <c r="DE2883" s="20"/>
      <c r="DF2883" s="96"/>
      <c r="DG2883" s="96"/>
      <c r="DH2883" s="20"/>
      <c r="DI2883" s="20"/>
      <c r="DJ2883" s="96"/>
      <c r="DK2883" s="96"/>
      <c r="DL2883" s="20"/>
      <c r="DM2883" s="20"/>
      <c r="DN2883" s="96"/>
      <c r="DO2883" s="96"/>
      <c r="DP2883" s="20"/>
      <c r="DQ2883" s="20"/>
      <c r="DR2883" s="96"/>
      <c r="DS2883" s="96"/>
      <c r="DT2883" s="20"/>
      <c r="DU2883" s="20"/>
      <c r="DV2883" s="96"/>
      <c r="DW2883" s="96"/>
      <c r="DX2883" s="20"/>
      <c r="DY2883" s="20"/>
      <c r="DZ2883" s="56"/>
      <c r="EA2883" s="57"/>
    </row>
    <row r="2884" spans="1:132" ht="19.5" customHeight="1" x14ac:dyDescent="0.25">
      <c r="A2884" s="9">
        <v>1987</v>
      </c>
      <c r="B2884" s="10" t="s">
        <v>5701</v>
      </c>
      <c r="C2884" s="9" t="s">
        <v>5702</v>
      </c>
      <c r="E2884" s="9" t="s">
        <v>2525</v>
      </c>
      <c r="F2884" s="9" t="s">
        <v>5557</v>
      </c>
      <c r="H2884" s="9" t="s">
        <v>202</v>
      </c>
      <c r="I2884" s="9" t="s">
        <v>25</v>
      </c>
      <c r="J2884" s="129">
        <v>43003</v>
      </c>
      <c r="K2884" s="129">
        <v>42938</v>
      </c>
      <c r="L2884" s="129">
        <v>43159</v>
      </c>
      <c r="O2884" s="9">
        <v>30</v>
      </c>
      <c r="Q2884" s="9" t="s">
        <v>54</v>
      </c>
      <c r="S2884" s="13">
        <v>10000000</v>
      </c>
      <c r="T2884" s="13">
        <v>10000000</v>
      </c>
      <c r="U2884" s="13">
        <v>2500000</v>
      </c>
    </row>
    <row r="2885" spans="1:132" ht="19.5" customHeight="1" x14ac:dyDescent="0.25">
      <c r="A2885" s="9">
        <v>1988</v>
      </c>
      <c r="B2885" s="10" t="s">
        <v>5704</v>
      </c>
      <c r="C2885" s="9" t="s">
        <v>5705</v>
      </c>
      <c r="E2885" s="9" t="s">
        <v>5706</v>
      </c>
      <c r="F2885" s="9" t="s">
        <v>5707</v>
      </c>
      <c r="H2885" s="9" t="s">
        <v>202</v>
      </c>
      <c r="I2885" s="9" t="s">
        <v>35</v>
      </c>
      <c r="J2885" s="129">
        <v>42991</v>
      </c>
      <c r="K2885" s="129">
        <v>42933</v>
      </c>
      <c r="L2885" s="129">
        <v>43030</v>
      </c>
      <c r="O2885" s="9">
        <v>26</v>
      </c>
      <c r="Q2885" s="9" t="s">
        <v>61</v>
      </c>
      <c r="S2885" s="13">
        <v>9857910</v>
      </c>
      <c r="T2885" s="13">
        <v>9857910</v>
      </c>
      <c r="U2885" s="13">
        <v>2464478</v>
      </c>
      <c r="AH2885" s="11">
        <v>42955</v>
      </c>
      <c r="AI2885" s="11">
        <v>43030</v>
      </c>
      <c r="AJ2885" s="13">
        <v>9710638</v>
      </c>
      <c r="AK2885" s="13">
        <v>2427660</v>
      </c>
    </row>
    <row r="2886" spans="1:132" ht="19.5" customHeight="1" x14ac:dyDescent="0.25">
      <c r="A2886" s="9">
        <v>1989</v>
      </c>
      <c r="B2886" s="10" t="s">
        <v>5708</v>
      </c>
      <c r="C2886" s="9" t="s">
        <v>5709</v>
      </c>
      <c r="E2886" s="9" t="s">
        <v>5710</v>
      </c>
      <c r="F2886" s="9" t="s">
        <v>5711</v>
      </c>
      <c r="H2886" s="9" t="s">
        <v>202</v>
      </c>
      <c r="I2886" s="9" t="s">
        <v>5431</v>
      </c>
      <c r="J2886" s="129">
        <v>42980</v>
      </c>
      <c r="K2886" s="129">
        <v>42857</v>
      </c>
      <c r="L2886" s="129">
        <v>43016</v>
      </c>
      <c r="O2886" s="9">
        <v>27</v>
      </c>
      <c r="Q2886" s="9" t="s">
        <v>54</v>
      </c>
      <c r="R2886" s="13">
        <v>46280000</v>
      </c>
      <c r="S2886" s="13">
        <v>46280000</v>
      </c>
      <c r="T2886" s="13">
        <v>46280000</v>
      </c>
      <c r="U2886" s="13">
        <v>11570000</v>
      </c>
      <c r="AH2886" s="11">
        <v>42857</v>
      </c>
      <c r="AI2886" s="11">
        <v>43016</v>
      </c>
      <c r="AJ2886" s="13">
        <v>46847804</v>
      </c>
      <c r="AK2886" s="13">
        <v>11570000</v>
      </c>
      <c r="AL2886" s="9"/>
      <c r="AM2886" s="9"/>
      <c r="AN2886" s="9"/>
      <c r="AO2886" s="9"/>
      <c r="AP2886" s="9"/>
      <c r="AQ2886" s="9"/>
      <c r="AR2886" s="9"/>
      <c r="AS2886" s="9"/>
      <c r="AT2886" s="9"/>
      <c r="AU2886" s="9"/>
      <c r="AV2886" s="9"/>
      <c r="AW2886" s="9"/>
      <c r="AX2886" s="9"/>
      <c r="AY2886" s="9"/>
      <c r="AZ2886" s="9"/>
      <c r="BA2886" s="9"/>
      <c r="BB2886" s="9"/>
      <c r="BC2886" s="9"/>
      <c r="BD2886" s="9"/>
      <c r="BE2886" s="9"/>
      <c r="BF2886" s="9"/>
      <c r="BG2886" s="9"/>
      <c r="BH2886" s="9"/>
      <c r="BI2886" s="9"/>
      <c r="BJ2886" s="9"/>
      <c r="BK2886" s="9"/>
      <c r="BL2886" s="9"/>
      <c r="BM2886" s="9"/>
      <c r="BN2886" s="9"/>
      <c r="BO2886" s="9"/>
      <c r="BP2886" s="9"/>
      <c r="BQ2886" s="9"/>
      <c r="BT2886" s="9"/>
      <c r="BU2886" s="9"/>
      <c r="BX2886" s="9"/>
      <c r="BY2886" s="9"/>
      <c r="CB2886" s="9"/>
      <c r="CC2886" s="9"/>
      <c r="CF2886" s="9"/>
      <c r="CG2886" s="9"/>
      <c r="CJ2886" s="9"/>
      <c r="CK2886" s="9"/>
      <c r="CN2886" s="9"/>
      <c r="CO2886" s="9"/>
      <c r="CP2886" s="9"/>
      <c r="CQ2886" s="9"/>
      <c r="CR2886" s="9"/>
      <c r="CS2886" s="9"/>
      <c r="CT2886" s="9"/>
      <c r="CU2886" s="9"/>
      <c r="CV2886" s="9"/>
      <c r="CW2886" s="9"/>
      <c r="CX2886" s="9"/>
      <c r="CY2886" s="9"/>
      <c r="CZ2886" s="9"/>
      <c r="DA2886" s="9"/>
      <c r="DB2886" s="9"/>
      <c r="DC2886" s="9"/>
      <c r="DD2886" s="9"/>
      <c r="DE2886" s="9"/>
      <c r="DF2886" s="9"/>
      <c r="DG2886" s="9"/>
      <c r="DH2886" s="9"/>
      <c r="DI2886" s="9"/>
      <c r="DJ2886" s="9"/>
      <c r="DK2886" s="9"/>
      <c r="DL2886" s="9"/>
      <c r="DM2886" s="9"/>
      <c r="DN2886" s="9"/>
      <c r="DO2886" s="9"/>
      <c r="DP2886" s="9"/>
      <c r="DQ2886" s="9"/>
      <c r="DR2886" s="9"/>
      <c r="DS2886" s="9"/>
      <c r="DT2886" s="9"/>
      <c r="DU2886" s="9"/>
      <c r="DV2886" s="9"/>
      <c r="DW2886" s="9"/>
      <c r="DX2886" s="9"/>
      <c r="DY2886" s="9"/>
    </row>
    <row r="2887" spans="1:132" ht="19.5" customHeight="1" x14ac:dyDescent="0.25">
      <c r="A2887" s="9">
        <v>1990</v>
      </c>
      <c r="B2887" s="10" t="s">
        <v>5712</v>
      </c>
      <c r="C2887" s="9" t="s">
        <v>5713</v>
      </c>
      <c r="E2887" s="9" t="s">
        <v>4902</v>
      </c>
      <c r="F2887" s="9" t="s">
        <v>4071</v>
      </c>
      <c r="H2887" s="9" t="s">
        <v>202</v>
      </c>
      <c r="I2887" s="9" t="s">
        <v>78</v>
      </c>
      <c r="J2887" s="129">
        <v>42989</v>
      </c>
      <c r="K2887" s="129">
        <v>42940</v>
      </c>
      <c r="L2887" s="129">
        <v>43033</v>
      </c>
      <c r="O2887" s="9">
        <v>24</v>
      </c>
      <c r="Q2887" s="9" t="s">
        <v>61</v>
      </c>
      <c r="S2887" s="13">
        <v>38308918</v>
      </c>
      <c r="T2887" s="13">
        <v>38308918</v>
      </c>
      <c r="U2887" s="13">
        <v>9577230</v>
      </c>
      <c r="AH2887" s="11">
        <v>42940</v>
      </c>
      <c r="AI2887" s="11">
        <v>43033</v>
      </c>
      <c r="AJ2887" s="13">
        <v>17410979</v>
      </c>
      <c r="AK2887" s="13">
        <v>4352745</v>
      </c>
      <c r="AL2887" s="9"/>
      <c r="AM2887" s="9"/>
      <c r="AN2887" s="9"/>
      <c r="AO2887" s="9"/>
      <c r="AP2887" s="9"/>
      <c r="AQ2887" s="9"/>
      <c r="AR2887" s="9"/>
      <c r="AS2887" s="9"/>
      <c r="AT2887" s="9"/>
      <c r="AU2887" s="9"/>
      <c r="AV2887" s="9"/>
      <c r="AW2887" s="9"/>
      <c r="AX2887" s="9"/>
      <c r="AY2887" s="9"/>
      <c r="AZ2887" s="9"/>
      <c r="BA2887" s="9"/>
      <c r="BB2887" s="9"/>
      <c r="BC2887" s="9"/>
      <c r="BD2887" s="9"/>
      <c r="BE2887" s="9"/>
      <c r="BF2887" s="9"/>
      <c r="BG2887" s="9"/>
      <c r="BH2887" s="9"/>
      <c r="BI2887" s="9"/>
      <c r="BJ2887" s="9"/>
      <c r="BK2887" s="9"/>
      <c r="BL2887" s="9"/>
      <c r="BM2887" s="9"/>
      <c r="BN2887" s="9"/>
      <c r="BO2887" s="9"/>
      <c r="BP2887" s="9"/>
      <c r="BQ2887" s="9"/>
      <c r="BT2887" s="9"/>
      <c r="BU2887" s="9"/>
      <c r="BX2887" s="9"/>
      <c r="BY2887" s="9"/>
      <c r="CB2887" s="9"/>
      <c r="CC2887" s="9"/>
      <c r="CF2887" s="9"/>
      <c r="CG2887" s="9"/>
      <c r="CJ2887" s="9"/>
      <c r="CK2887" s="9"/>
      <c r="CN2887" s="9"/>
      <c r="CO2887" s="9"/>
      <c r="CP2887" s="9"/>
      <c r="CQ2887" s="9"/>
      <c r="CR2887" s="9"/>
      <c r="CS2887" s="9"/>
      <c r="CT2887" s="9"/>
      <c r="CU2887" s="9"/>
      <c r="CV2887" s="9"/>
      <c r="CW2887" s="9"/>
      <c r="CX2887" s="9"/>
      <c r="CY2887" s="9"/>
      <c r="CZ2887" s="9"/>
      <c r="DA2887" s="9"/>
      <c r="DB2887" s="9"/>
      <c r="DC2887" s="9"/>
      <c r="DD2887" s="9"/>
      <c r="DE2887" s="9"/>
      <c r="DF2887" s="9"/>
      <c r="DG2887" s="9"/>
      <c r="DH2887" s="9"/>
      <c r="DI2887" s="9"/>
      <c r="DJ2887" s="9"/>
      <c r="DK2887" s="9"/>
      <c r="DL2887" s="9"/>
      <c r="DM2887" s="9"/>
      <c r="DN2887" s="9"/>
      <c r="DO2887" s="9"/>
      <c r="DP2887" s="9"/>
      <c r="DQ2887" s="9"/>
      <c r="DR2887" s="9"/>
      <c r="DS2887" s="9"/>
      <c r="DT2887" s="9"/>
      <c r="DU2887" s="9"/>
      <c r="DV2887" s="9"/>
      <c r="DW2887" s="9"/>
      <c r="DX2887" s="9"/>
      <c r="DY2887" s="9"/>
    </row>
    <row r="2888" spans="1:132" ht="19.5" customHeight="1" x14ac:dyDescent="0.25">
      <c r="A2888" s="9">
        <v>1991</v>
      </c>
      <c r="B2888" s="10" t="s">
        <v>5718</v>
      </c>
      <c r="C2888" s="9" t="s">
        <v>5719</v>
      </c>
      <c r="E2888" s="9" t="s">
        <v>447</v>
      </c>
      <c r="F2888" s="9" t="s">
        <v>5175</v>
      </c>
      <c r="H2888" s="9" t="s">
        <v>202</v>
      </c>
      <c r="I2888" s="9" t="s">
        <v>25</v>
      </c>
      <c r="J2888" s="129">
        <v>43050</v>
      </c>
      <c r="K2888" s="129">
        <v>43007</v>
      </c>
      <c r="L2888" s="129">
        <v>43159</v>
      </c>
      <c r="O2888" s="9">
        <v>24</v>
      </c>
      <c r="Q2888" s="9" t="s">
        <v>54</v>
      </c>
      <c r="S2888" s="13">
        <v>20031000</v>
      </c>
      <c r="T2888" s="13">
        <v>20031000</v>
      </c>
      <c r="U2888" s="13">
        <v>5007750</v>
      </c>
      <c r="AH2888" s="11">
        <v>43007</v>
      </c>
      <c r="AI2888" s="11">
        <v>43159</v>
      </c>
      <c r="AJ2888" s="13">
        <v>20031000</v>
      </c>
      <c r="AK2888" s="13">
        <v>5007750</v>
      </c>
      <c r="AL2888" s="9"/>
      <c r="AM2888" s="9"/>
      <c r="AN2888" s="9"/>
      <c r="AO2888" s="9"/>
      <c r="AP2888" s="9"/>
      <c r="AQ2888" s="9"/>
      <c r="AR2888" s="9"/>
      <c r="AS2888" s="9"/>
      <c r="AT2888" s="9"/>
      <c r="AU2888" s="9"/>
      <c r="AV2888" s="9"/>
      <c r="AW2888" s="9"/>
      <c r="AX2888" s="9"/>
      <c r="AY2888" s="9"/>
      <c r="AZ2888" s="9"/>
      <c r="BA2888" s="9"/>
      <c r="BB2888" s="9"/>
      <c r="BC2888" s="9"/>
      <c r="BD2888" s="9"/>
      <c r="BE2888" s="9"/>
      <c r="BF2888" s="9"/>
      <c r="BG2888" s="9"/>
      <c r="BH2888" s="9"/>
      <c r="BI2888" s="9"/>
      <c r="BJ2888" s="9"/>
      <c r="BK2888" s="9"/>
      <c r="BL2888" s="9"/>
      <c r="BM2888" s="9"/>
      <c r="BN2888" s="9"/>
      <c r="BO2888" s="9"/>
      <c r="BP2888" s="9"/>
      <c r="BQ2888" s="9"/>
      <c r="BT2888" s="9"/>
      <c r="BU2888" s="9"/>
      <c r="BX2888" s="9"/>
      <c r="BY2888" s="9"/>
      <c r="CB2888" s="9"/>
      <c r="CC2888" s="9"/>
      <c r="CF2888" s="9"/>
      <c r="CG2888" s="9"/>
      <c r="CJ2888" s="9"/>
      <c r="CK2888" s="9"/>
      <c r="CN2888" s="9"/>
      <c r="CO2888" s="9"/>
      <c r="CP2888" s="9"/>
      <c r="CQ2888" s="9"/>
      <c r="CR2888" s="9"/>
      <c r="CS2888" s="9"/>
      <c r="CT2888" s="9"/>
      <c r="CU2888" s="9"/>
      <c r="CV2888" s="9"/>
      <c r="CW2888" s="9"/>
      <c r="CX2888" s="9"/>
      <c r="CY2888" s="9"/>
      <c r="CZ2888" s="9"/>
      <c r="DA2888" s="9"/>
      <c r="DB2888" s="9"/>
      <c r="DC2888" s="9"/>
      <c r="DD2888" s="9"/>
      <c r="DE2888" s="9"/>
      <c r="DF2888" s="9"/>
      <c r="DG2888" s="9"/>
      <c r="DH2888" s="9"/>
      <c r="DI2888" s="9"/>
      <c r="DJ2888" s="9"/>
      <c r="DK2888" s="9"/>
      <c r="DL2888" s="9"/>
      <c r="DM2888" s="9"/>
      <c r="DN2888" s="9"/>
      <c r="DO2888" s="9"/>
      <c r="DP2888" s="9"/>
      <c r="DQ2888" s="9"/>
      <c r="DR2888" s="9"/>
      <c r="DS2888" s="9"/>
      <c r="DT2888" s="9"/>
      <c r="DU2888" s="9"/>
      <c r="DV2888" s="9"/>
      <c r="DW2888" s="9"/>
      <c r="DX2888" s="9"/>
      <c r="DY2888" s="9"/>
    </row>
    <row r="2889" spans="1:132" ht="38.25" customHeight="1" x14ac:dyDescent="0.25">
      <c r="A2889" s="9">
        <v>1992</v>
      </c>
      <c r="B2889" s="10" t="s">
        <v>5720</v>
      </c>
      <c r="C2889" s="9" t="s">
        <v>5721</v>
      </c>
      <c r="E2889" s="9" t="s">
        <v>4985</v>
      </c>
      <c r="F2889" s="9" t="s">
        <v>4986</v>
      </c>
      <c r="H2889" s="9" t="s">
        <v>202</v>
      </c>
      <c r="I2889" s="9" t="s">
        <v>25</v>
      </c>
      <c r="J2889" s="129">
        <v>43035</v>
      </c>
      <c r="K2889" s="129">
        <v>42996</v>
      </c>
      <c r="L2889" s="129">
        <v>43464</v>
      </c>
      <c r="O2889" s="9">
        <v>28</v>
      </c>
      <c r="Q2889" s="9" t="s">
        <v>61</v>
      </c>
      <c r="S2889" s="13">
        <v>14000000</v>
      </c>
      <c r="T2889" s="13">
        <v>14000000</v>
      </c>
      <c r="U2889" s="13">
        <v>3500000</v>
      </c>
      <c r="AH2889" s="11">
        <v>42996</v>
      </c>
      <c r="AI2889" s="11">
        <v>43464</v>
      </c>
      <c r="AJ2889" s="13">
        <v>12840000</v>
      </c>
      <c r="AK2889" s="13">
        <v>3210000</v>
      </c>
      <c r="AL2889" s="9"/>
      <c r="AM2889" s="9"/>
      <c r="AN2889" s="9"/>
      <c r="AO2889" s="9"/>
      <c r="AP2889" s="9"/>
      <c r="AQ2889" s="9"/>
      <c r="AR2889" s="9"/>
      <c r="AS2889" s="9"/>
      <c r="AT2889" s="9"/>
      <c r="AU2889" s="9"/>
      <c r="AV2889" s="9"/>
      <c r="AW2889" s="9"/>
      <c r="AX2889" s="9"/>
      <c r="AY2889" s="9"/>
      <c r="AZ2889" s="9"/>
      <c r="BA2889" s="9"/>
      <c r="BB2889" s="9"/>
      <c r="BC2889" s="9"/>
      <c r="BD2889" s="9"/>
      <c r="BE2889" s="9"/>
      <c r="BF2889" s="9"/>
      <c r="BG2889" s="9"/>
      <c r="BH2889" s="9"/>
      <c r="BI2889" s="9"/>
      <c r="BJ2889" s="9"/>
      <c r="BK2889" s="9"/>
      <c r="BL2889" s="9"/>
      <c r="BM2889" s="9"/>
      <c r="BN2889" s="9"/>
      <c r="BO2889" s="9"/>
      <c r="BP2889" s="9"/>
      <c r="BQ2889" s="9"/>
      <c r="BT2889" s="9"/>
      <c r="BU2889" s="9"/>
      <c r="BX2889" s="9"/>
      <c r="BY2889" s="9"/>
      <c r="CB2889" s="9"/>
      <c r="CC2889" s="9"/>
      <c r="CF2889" s="9"/>
      <c r="CG2889" s="9"/>
      <c r="CJ2889" s="9"/>
      <c r="CK2889" s="9"/>
      <c r="CN2889" s="9"/>
      <c r="CO2889" s="9"/>
      <c r="CP2889" s="9"/>
      <c r="CQ2889" s="9"/>
      <c r="CR2889" s="9"/>
      <c r="CS2889" s="9"/>
      <c r="CT2889" s="9"/>
      <c r="CU2889" s="9"/>
      <c r="CV2889" s="9"/>
      <c r="CW2889" s="9"/>
      <c r="CX2889" s="9"/>
      <c r="CY2889" s="9"/>
      <c r="CZ2889" s="9"/>
      <c r="DA2889" s="9"/>
      <c r="DB2889" s="9"/>
      <c r="DC2889" s="9"/>
      <c r="DD2889" s="9"/>
      <c r="DE2889" s="9"/>
      <c r="DF2889" s="9"/>
      <c r="DG2889" s="9"/>
      <c r="DH2889" s="9"/>
      <c r="DI2889" s="9"/>
      <c r="DJ2889" s="9"/>
      <c r="DK2889" s="9"/>
      <c r="DL2889" s="9"/>
      <c r="DM2889" s="9"/>
      <c r="DN2889" s="9"/>
      <c r="DO2889" s="9"/>
      <c r="DP2889" s="9"/>
      <c r="DQ2889" s="9"/>
      <c r="DR2889" s="9"/>
      <c r="DS2889" s="9"/>
      <c r="DT2889" s="9"/>
      <c r="DU2889" s="9"/>
      <c r="DV2889" s="9"/>
      <c r="DW2889" s="9"/>
      <c r="DX2889" s="9"/>
      <c r="DY2889" s="9"/>
    </row>
    <row r="2890" spans="1:132" ht="19.5" customHeight="1" x14ac:dyDescent="0.25">
      <c r="A2890" s="9">
        <v>1993</v>
      </c>
      <c r="B2890" s="10" t="s">
        <v>5724</v>
      </c>
      <c r="C2890" s="9" t="s">
        <v>5722</v>
      </c>
      <c r="E2890" s="9" t="s">
        <v>9660</v>
      </c>
      <c r="F2890" s="9" t="s">
        <v>5723</v>
      </c>
      <c r="H2890" s="9" t="s">
        <v>202</v>
      </c>
      <c r="I2890" s="9" t="s">
        <v>25</v>
      </c>
      <c r="J2890" s="129">
        <v>42812</v>
      </c>
      <c r="K2890" s="129">
        <v>42783</v>
      </c>
      <c r="L2890" s="129">
        <v>44409</v>
      </c>
      <c r="M2890" s="9" t="s">
        <v>20</v>
      </c>
      <c r="O2890" s="9">
        <v>28</v>
      </c>
      <c r="Q2890" s="9" t="s">
        <v>54</v>
      </c>
      <c r="S2890" s="13">
        <v>16000000</v>
      </c>
      <c r="T2890" s="13">
        <v>16000000</v>
      </c>
      <c r="U2890" s="13">
        <v>4000000</v>
      </c>
      <c r="AH2890" s="11">
        <v>42804</v>
      </c>
      <c r="AI2890" s="11">
        <v>43100</v>
      </c>
      <c r="AJ2890" s="13">
        <v>12943453</v>
      </c>
      <c r="AK2890" s="13">
        <v>3235863</v>
      </c>
      <c r="AL2890" s="11">
        <v>43102</v>
      </c>
      <c r="AM2890" s="11">
        <v>43465</v>
      </c>
      <c r="AN2890" s="13">
        <v>10477507</v>
      </c>
      <c r="AO2890" s="13">
        <v>2619377</v>
      </c>
      <c r="AP2890" s="11">
        <v>43466</v>
      </c>
      <c r="AQ2890" s="11">
        <v>43738</v>
      </c>
      <c r="AR2890" s="13">
        <v>23010985</v>
      </c>
      <c r="AS2890" s="13">
        <v>5752746</v>
      </c>
      <c r="AT2890" s="11">
        <v>43739</v>
      </c>
      <c r="AU2890" s="11">
        <v>43830</v>
      </c>
      <c r="AV2890" s="13">
        <v>3766025</v>
      </c>
      <c r="AW2890" s="13">
        <v>941506</v>
      </c>
      <c r="AX2890" s="9"/>
      <c r="AY2890" s="9"/>
      <c r="AZ2890" s="9"/>
      <c r="BA2890" s="9"/>
      <c r="BB2890" s="9"/>
      <c r="BC2890" s="9"/>
      <c r="BD2890" s="9"/>
      <c r="BE2890" s="9"/>
      <c r="BF2890" s="9"/>
      <c r="BG2890" s="9"/>
      <c r="BH2890" s="9"/>
      <c r="BI2890" s="9"/>
      <c r="BJ2890" s="9"/>
      <c r="BK2890" s="9"/>
      <c r="BL2890" s="9"/>
      <c r="BM2890" s="9"/>
      <c r="BN2890" s="9"/>
      <c r="BO2890" s="9"/>
      <c r="BP2890" s="9"/>
      <c r="BQ2890" s="9"/>
      <c r="BT2890" s="9"/>
      <c r="BU2890" s="9"/>
      <c r="BX2890" s="9"/>
      <c r="BY2890" s="9"/>
      <c r="CB2890" s="9"/>
      <c r="CC2890" s="9"/>
      <c r="CF2890" s="9"/>
      <c r="CG2890" s="9"/>
      <c r="CJ2890" s="9"/>
      <c r="CK2890" s="9"/>
      <c r="CN2890" s="9"/>
      <c r="CO2890" s="9"/>
      <c r="CP2890" s="9"/>
      <c r="CQ2890" s="9"/>
      <c r="CR2890" s="9"/>
      <c r="CS2890" s="9"/>
      <c r="CT2890" s="9"/>
      <c r="CU2890" s="9"/>
      <c r="CV2890" s="9"/>
      <c r="CW2890" s="9"/>
      <c r="CX2890" s="9"/>
      <c r="CY2890" s="9"/>
      <c r="CZ2890" s="9"/>
      <c r="DA2890" s="9"/>
      <c r="DB2890" s="9"/>
      <c r="DC2890" s="9"/>
      <c r="DD2890" s="9"/>
      <c r="DE2890" s="9"/>
      <c r="DF2890" s="9"/>
      <c r="DG2890" s="9"/>
      <c r="DH2890" s="9"/>
      <c r="DI2890" s="9"/>
      <c r="DJ2890" s="9"/>
      <c r="DK2890" s="9"/>
      <c r="DL2890" s="9"/>
      <c r="DM2890" s="9"/>
      <c r="DN2890" s="9"/>
      <c r="DO2890" s="9"/>
      <c r="DP2890" s="9"/>
      <c r="DQ2890" s="9"/>
      <c r="DR2890" s="9"/>
      <c r="DS2890" s="9"/>
      <c r="DT2890" s="9"/>
      <c r="DU2890" s="9"/>
      <c r="DV2890" s="9"/>
      <c r="DW2890" s="9"/>
      <c r="DX2890" s="9"/>
      <c r="DY2890" s="9"/>
    </row>
    <row r="2891" spans="1:132" s="18" customFormat="1" ht="19.5" customHeight="1" x14ac:dyDescent="0.25">
      <c r="A2891" s="18">
        <v>1993</v>
      </c>
      <c r="B2891" s="17" t="s">
        <v>5724</v>
      </c>
      <c r="C2891" s="18" t="s">
        <v>5722</v>
      </c>
      <c r="D2891" s="19">
        <v>43130</v>
      </c>
      <c r="G2891" s="19"/>
      <c r="J2891" s="130"/>
      <c r="K2891" s="130"/>
      <c r="L2891" s="130"/>
      <c r="R2891" s="20"/>
      <c r="S2891" s="20">
        <v>56000000</v>
      </c>
      <c r="T2891" s="20">
        <v>56000000</v>
      </c>
      <c r="U2891" s="20">
        <v>14000000</v>
      </c>
      <c r="V2891" s="20"/>
      <c r="W2891" s="20"/>
      <c r="X2891" s="20"/>
      <c r="Y2891" s="20"/>
      <c r="Z2891" s="20"/>
      <c r="AA2891" s="20"/>
      <c r="AB2891" s="20"/>
      <c r="AC2891" s="20"/>
      <c r="AD2891" s="20"/>
      <c r="AE2891" s="20"/>
      <c r="AF2891" s="80"/>
      <c r="AG2891" s="46"/>
      <c r="DZ2891" s="54"/>
      <c r="EA2891" s="55"/>
    </row>
    <row r="2892" spans="1:132" ht="19.5" customHeight="1" x14ac:dyDescent="0.25">
      <c r="A2892" s="9">
        <v>1994</v>
      </c>
      <c r="B2892" s="10" t="s">
        <v>5725</v>
      </c>
      <c r="C2892" s="9" t="s">
        <v>5726</v>
      </c>
      <c r="E2892" s="9" t="s">
        <v>1179</v>
      </c>
      <c r="F2892" s="9" t="s">
        <v>5727</v>
      </c>
      <c r="H2892" s="9" t="s">
        <v>202</v>
      </c>
      <c r="I2892" s="9" t="s">
        <v>97</v>
      </c>
      <c r="J2892" s="129">
        <v>43018</v>
      </c>
      <c r="K2892" s="129">
        <v>42972</v>
      </c>
      <c r="L2892" s="129">
        <v>43220</v>
      </c>
      <c r="O2892" s="9">
        <v>30</v>
      </c>
      <c r="Q2892" s="9" t="s">
        <v>61</v>
      </c>
      <c r="S2892" s="13">
        <v>12350000</v>
      </c>
      <c r="T2892" s="13">
        <v>12350000</v>
      </c>
      <c r="U2892" s="13">
        <v>3087500</v>
      </c>
      <c r="AH2892" s="11">
        <v>42972</v>
      </c>
      <c r="AI2892" s="11">
        <v>43220</v>
      </c>
      <c r="AJ2892" s="13">
        <v>12244000</v>
      </c>
      <c r="AK2892" s="13">
        <v>3061000</v>
      </c>
      <c r="AL2892" s="9"/>
      <c r="AM2892" s="9"/>
      <c r="AN2892" s="9"/>
      <c r="AO2892" s="9"/>
      <c r="AP2892" s="9"/>
      <c r="AQ2892" s="9"/>
      <c r="AR2892" s="9"/>
      <c r="AS2892" s="9"/>
      <c r="AT2892" s="9"/>
      <c r="AU2892" s="9"/>
      <c r="AV2892" s="9"/>
      <c r="AW2892" s="9"/>
      <c r="AX2892" s="9"/>
      <c r="AY2892" s="9"/>
      <c r="AZ2892" s="9"/>
      <c r="BA2892" s="9"/>
      <c r="BB2892" s="9"/>
      <c r="BC2892" s="9"/>
      <c r="BD2892" s="9"/>
      <c r="BE2892" s="9"/>
      <c r="BF2892" s="9"/>
      <c r="BG2892" s="9"/>
      <c r="BH2892" s="9"/>
      <c r="BI2892" s="9"/>
      <c r="BJ2892" s="9"/>
      <c r="BK2892" s="9"/>
      <c r="BL2892" s="9"/>
      <c r="BM2892" s="9"/>
      <c r="BN2892" s="9"/>
      <c r="BO2892" s="9"/>
      <c r="BP2892" s="9"/>
      <c r="BQ2892" s="9"/>
      <c r="BT2892" s="9"/>
      <c r="BU2892" s="9"/>
      <c r="BX2892" s="9"/>
      <c r="BY2892" s="9"/>
      <c r="CB2892" s="9"/>
      <c r="CC2892" s="9"/>
      <c r="CF2892" s="9"/>
      <c r="CG2892" s="9"/>
      <c r="CJ2892" s="9"/>
      <c r="CK2892" s="9"/>
      <c r="CN2892" s="9"/>
      <c r="CO2892" s="9"/>
      <c r="CP2892" s="9"/>
      <c r="CQ2892" s="9"/>
      <c r="CR2892" s="9"/>
      <c r="CS2892" s="9"/>
      <c r="CT2892" s="9"/>
      <c r="CU2892" s="9"/>
      <c r="CV2892" s="9"/>
      <c r="CW2892" s="9"/>
      <c r="CX2892" s="9"/>
      <c r="CY2892" s="9"/>
      <c r="CZ2892" s="9"/>
      <c r="DA2892" s="9"/>
      <c r="DB2892" s="9"/>
      <c r="DC2892" s="9"/>
      <c r="DD2892" s="9"/>
      <c r="DE2892" s="9"/>
      <c r="DF2892" s="9"/>
      <c r="DG2892" s="9"/>
      <c r="DH2892" s="9"/>
      <c r="DI2892" s="9"/>
      <c r="DJ2892" s="9"/>
      <c r="DK2892" s="9"/>
      <c r="DL2892" s="9"/>
      <c r="DM2892" s="9"/>
      <c r="DN2892" s="9"/>
      <c r="DO2892" s="9"/>
      <c r="DP2892" s="9"/>
      <c r="DQ2892" s="9"/>
      <c r="DR2892" s="9"/>
      <c r="DS2892" s="9"/>
      <c r="DT2892" s="9"/>
      <c r="DU2892" s="9"/>
      <c r="DV2892" s="9"/>
      <c r="DW2892" s="9"/>
      <c r="DX2892" s="9"/>
      <c r="DY2892" s="9"/>
    </row>
    <row r="2893" spans="1:132" ht="19.5" customHeight="1" x14ac:dyDescent="0.25">
      <c r="A2893" s="9">
        <v>1995</v>
      </c>
      <c r="B2893" s="10" t="s">
        <v>5728</v>
      </c>
      <c r="C2893" s="9" t="s">
        <v>5729</v>
      </c>
      <c r="E2893" s="9" t="s">
        <v>7671</v>
      </c>
      <c r="F2893" s="9" t="s">
        <v>5730</v>
      </c>
      <c r="H2893" s="9" t="s">
        <v>202</v>
      </c>
      <c r="I2893" s="9" t="s">
        <v>28</v>
      </c>
      <c r="J2893" s="129">
        <v>42954</v>
      </c>
      <c r="K2893" s="129">
        <v>42772</v>
      </c>
      <c r="L2893" s="129">
        <v>43100</v>
      </c>
      <c r="O2893" s="9">
        <v>26</v>
      </c>
      <c r="Q2893" s="9" t="s">
        <v>54</v>
      </c>
      <c r="R2893" s="13">
        <v>9195250</v>
      </c>
      <c r="S2893" s="13">
        <v>9015023</v>
      </c>
      <c r="T2893" s="13">
        <v>9015023</v>
      </c>
      <c r="U2893" s="13">
        <v>2253756</v>
      </c>
      <c r="AG2893" s="45">
        <v>6880000</v>
      </c>
      <c r="AH2893" s="11">
        <v>42772</v>
      </c>
      <c r="AI2893" s="11">
        <v>43100</v>
      </c>
      <c r="AJ2893" s="13">
        <v>7523806</v>
      </c>
      <c r="AK2893" s="13">
        <v>1127417</v>
      </c>
      <c r="AL2893" s="9"/>
      <c r="AM2893" s="9"/>
      <c r="AN2893" s="9"/>
      <c r="AO2893" s="9"/>
      <c r="AP2893" s="9"/>
      <c r="AQ2893" s="9"/>
      <c r="AR2893" s="9"/>
      <c r="AS2893" s="9"/>
      <c r="AT2893" s="9"/>
      <c r="AU2893" s="9"/>
      <c r="AV2893" s="9"/>
      <c r="AW2893" s="9"/>
      <c r="AX2893" s="9"/>
      <c r="AY2893" s="9"/>
      <c r="AZ2893" s="9"/>
      <c r="BA2893" s="9"/>
      <c r="BB2893" s="9"/>
      <c r="BC2893" s="9"/>
      <c r="BD2893" s="9"/>
      <c r="BE2893" s="9"/>
      <c r="BF2893" s="9"/>
      <c r="BG2893" s="9"/>
      <c r="BH2893" s="9"/>
      <c r="BI2893" s="9"/>
      <c r="BJ2893" s="9"/>
      <c r="BK2893" s="9"/>
      <c r="BL2893" s="9"/>
      <c r="BM2893" s="9"/>
      <c r="BN2893" s="9"/>
      <c r="BO2893" s="9"/>
      <c r="BP2893" s="9"/>
      <c r="BQ2893" s="9"/>
      <c r="BT2893" s="9"/>
      <c r="BU2893" s="9"/>
      <c r="BX2893" s="9"/>
      <c r="BY2893" s="9"/>
      <c r="CB2893" s="9"/>
      <c r="CC2893" s="9"/>
      <c r="CF2893" s="9"/>
      <c r="CG2893" s="9"/>
      <c r="CJ2893" s="9"/>
      <c r="CK2893" s="9"/>
      <c r="CN2893" s="9"/>
      <c r="CO2893" s="9"/>
      <c r="CP2893" s="9"/>
      <c r="CQ2893" s="9"/>
      <c r="CR2893" s="9"/>
      <c r="CS2893" s="9"/>
      <c r="CT2893" s="9"/>
      <c r="CU2893" s="9"/>
      <c r="CV2893" s="9"/>
      <c r="CW2893" s="9"/>
      <c r="CX2893" s="9"/>
      <c r="CY2893" s="9"/>
      <c r="CZ2893" s="9"/>
      <c r="DA2893" s="9"/>
      <c r="DB2893" s="9"/>
      <c r="DC2893" s="9"/>
      <c r="DD2893" s="9"/>
      <c r="DE2893" s="9"/>
      <c r="DF2893" s="9"/>
      <c r="DG2893" s="9"/>
      <c r="DH2893" s="9"/>
      <c r="DI2893" s="9"/>
      <c r="DJ2893" s="9"/>
      <c r="DK2893" s="9"/>
      <c r="DL2893" s="9"/>
      <c r="DM2893" s="9"/>
      <c r="DN2893" s="9"/>
      <c r="DO2893" s="9"/>
      <c r="DP2893" s="9"/>
      <c r="DQ2893" s="9"/>
      <c r="DR2893" s="9"/>
      <c r="DS2893" s="9"/>
      <c r="DT2893" s="9"/>
      <c r="DU2893" s="9"/>
      <c r="DV2893" s="9"/>
      <c r="DW2893" s="9"/>
      <c r="DX2893" s="9"/>
      <c r="DY2893" s="9"/>
    </row>
    <row r="2894" spans="1:132" s="18" customFormat="1" ht="19.5" customHeight="1" x14ac:dyDescent="0.25">
      <c r="A2894" s="18">
        <v>1995</v>
      </c>
      <c r="B2894" s="17" t="s">
        <v>5728</v>
      </c>
      <c r="C2894" s="18" t="s">
        <v>5729</v>
      </c>
      <c r="D2894" s="19">
        <v>43614</v>
      </c>
      <c r="G2894" s="19"/>
      <c r="J2894" s="130"/>
      <c r="K2894" s="130"/>
      <c r="L2894" s="130"/>
      <c r="R2894" s="20"/>
      <c r="S2894" s="20">
        <v>7523806</v>
      </c>
      <c r="T2894" s="20">
        <v>7523806</v>
      </c>
      <c r="U2894" s="20">
        <v>1127417</v>
      </c>
      <c r="V2894" s="20"/>
      <c r="W2894" s="20"/>
      <c r="X2894" s="20"/>
      <c r="Y2894" s="20"/>
      <c r="Z2894" s="20"/>
      <c r="AA2894" s="20"/>
      <c r="AB2894" s="20"/>
      <c r="AC2894" s="20"/>
      <c r="AD2894" s="20"/>
      <c r="AE2894" s="20"/>
      <c r="AF2894" s="80"/>
      <c r="AG2894" s="46"/>
      <c r="DZ2894" s="56"/>
      <c r="EA2894" s="57"/>
    </row>
    <row r="2895" spans="1:132" ht="19.5" customHeight="1" x14ac:dyDescent="0.25">
      <c r="A2895" s="9">
        <v>1996</v>
      </c>
      <c r="B2895" s="10" t="s">
        <v>5731</v>
      </c>
      <c r="C2895" s="9" t="s">
        <v>5732</v>
      </c>
      <c r="E2895" s="9" t="s">
        <v>2763</v>
      </c>
      <c r="F2895" s="9" t="s">
        <v>5417</v>
      </c>
      <c r="H2895" s="9" t="s">
        <v>202</v>
      </c>
      <c r="I2895" s="9" t="s">
        <v>25</v>
      </c>
      <c r="J2895" s="129">
        <v>43003</v>
      </c>
      <c r="K2895" s="129">
        <v>42844</v>
      </c>
      <c r="L2895" s="129">
        <v>43115</v>
      </c>
      <c r="O2895" s="9">
        <v>29</v>
      </c>
      <c r="Q2895" s="9" t="s">
        <v>54</v>
      </c>
      <c r="R2895" s="13">
        <v>8240000</v>
      </c>
      <c r="S2895" s="13">
        <v>8240000</v>
      </c>
      <c r="T2895" s="13">
        <v>8240000</v>
      </c>
      <c r="U2895" s="13">
        <v>2060000</v>
      </c>
      <c r="AH2895" s="11">
        <v>42844</v>
      </c>
      <c r="AI2895" s="11">
        <v>43115</v>
      </c>
      <c r="AJ2895" s="13">
        <v>8137080</v>
      </c>
      <c r="AK2895" s="13">
        <v>2034270</v>
      </c>
      <c r="AL2895" s="9"/>
      <c r="AM2895" s="9"/>
      <c r="AN2895" s="9"/>
      <c r="AO2895" s="9"/>
      <c r="AP2895" s="9"/>
      <c r="AQ2895" s="9"/>
      <c r="AR2895" s="9"/>
      <c r="AS2895" s="9"/>
      <c r="AT2895" s="9"/>
      <c r="AU2895" s="9"/>
      <c r="AV2895" s="9"/>
      <c r="AW2895" s="9"/>
      <c r="AX2895" s="9"/>
      <c r="AY2895" s="9"/>
      <c r="AZ2895" s="9"/>
      <c r="BA2895" s="9"/>
      <c r="BB2895" s="9"/>
      <c r="BC2895" s="9"/>
      <c r="BD2895" s="9"/>
      <c r="BE2895" s="9"/>
      <c r="BF2895" s="9"/>
      <c r="BG2895" s="9"/>
      <c r="BH2895" s="9"/>
      <c r="BI2895" s="9"/>
      <c r="BJ2895" s="9"/>
      <c r="BK2895" s="9"/>
      <c r="BL2895" s="9"/>
      <c r="BM2895" s="9"/>
      <c r="BN2895" s="9"/>
      <c r="BO2895" s="9"/>
      <c r="BP2895" s="9"/>
      <c r="BQ2895" s="9"/>
      <c r="BT2895" s="9"/>
      <c r="BU2895" s="9"/>
      <c r="BX2895" s="9"/>
      <c r="BY2895" s="9"/>
      <c r="CB2895" s="9"/>
      <c r="CC2895" s="9"/>
      <c r="CF2895" s="9"/>
      <c r="CG2895" s="9"/>
      <c r="CJ2895" s="9"/>
      <c r="CK2895" s="9"/>
      <c r="CN2895" s="9"/>
      <c r="CO2895" s="9"/>
      <c r="CP2895" s="9"/>
      <c r="CQ2895" s="9"/>
      <c r="CR2895" s="9"/>
      <c r="CS2895" s="9"/>
      <c r="CT2895" s="9"/>
      <c r="CU2895" s="9"/>
      <c r="CV2895" s="9"/>
      <c r="CW2895" s="9"/>
      <c r="CX2895" s="9"/>
      <c r="CY2895" s="9"/>
      <c r="CZ2895" s="9"/>
      <c r="DA2895" s="9"/>
      <c r="DB2895" s="9"/>
      <c r="DC2895" s="9"/>
      <c r="DD2895" s="9"/>
      <c r="DE2895" s="9"/>
      <c r="DF2895" s="9"/>
      <c r="DG2895" s="9"/>
      <c r="DH2895" s="9"/>
      <c r="DI2895" s="9"/>
      <c r="DJ2895" s="9"/>
      <c r="DK2895" s="9"/>
      <c r="DL2895" s="9"/>
      <c r="DM2895" s="9"/>
      <c r="DN2895" s="9"/>
      <c r="DO2895" s="9"/>
      <c r="DP2895" s="9"/>
      <c r="DQ2895" s="9"/>
      <c r="DR2895" s="9"/>
      <c r="DS2895" s="9"/>
      <c r="DT2895" s="9"/>
      <c r="DU2895" s="9"/>
      <c r="DV2895" s="9"/>
      <c r="DW2895" s="9"/>
      <c r="DX2895" s="9"/>
      <c r="DY2895" s="9"/>
    </row>
    <row r="2896" spans="1:132" ht="19.5" customHeight="1" x14ac:dyDescent="0.25">
      <c r="A2896" s="9">
        <v>1997</v>
      </c>
      <c r="B2896" s="10" t="s">
        <v>5733</v>
      </c>
      <c r="C2896" s="9" t="s">
        <v>5734</v>
      </c>
      <c r="E2896" s="9" t="s">
        <v>345</v>
      </c>
      <c r="F2896" s="9" t="s">
        <v>111</v>
      </c>
      <c r="H2896" s="9" t="s">
        <v>202</v>
      </c>
      <c r="I2896" s="9" t="s">
        <v>949</v>
      </c>
      <c r="J2896" s="129">
        <v>43067</v>
      </c>
      <c r="K2896" s="129">
        <v>42979</v>
      </c>
      <c r="L2896" s="129">
        <v>43346</v>
      </c>
      <c r="O2896" s="9">
        <v>31</v>
      </c>
      <c r="Q2896" s="9" t="s">
        <v>54</v>
      </c>
      <c r="R2896" s="13">
        <v>160000000</v>
      </c>
      <c r="S2896" s="13">
        <v>160000000</v>
      </c>
      <c r="T2896" s="13">
        <v>160000000</v>
      </c>
      <c r="U2896" s="13">
        <v>40000000</v>
      </c>
      <c r="AG2896" s="45">
        <v>120000000</v>
      </c>
      <c r="AH2896" s="11">
        <v>42979</v>
      </c>
      <c r="AI2896" s="11">
        <v>43039</v>
      </c>
      <c r="AJ2896" s="13">
        <v>12329067</v>
      </c>
      <c r="AK2896" s="13">
        <v>3082267</v>
      </c>
      <c r="AL2896" s="11">
        <v>43040</v>
      </c>
      <c r="AM2896" s="11">
        <v>43069</v>
      </c>
      <c r="AN2896" s="13">
        <v>44678528</v>
      </c>
      <c r="AO2896" s="13">
        <v>11169632</v>
      </c>
      <c r="AP2896" s="11">
        <v>43070</v>
      </c>
      <c r="AQ2896" s="11">
        <v>43100</v>
      </c>
      <c r="AR2896" s="13">
        <v>62082752</v>
      </c>
      <c r="AS2896" s="13">
        <v>15520688</v>
      </c>
      <c r="AT2896" s="11">
        <v>43101</v>
      </c>
      <c r="AU2896" s="11">
        <v>43131</v>
      </c>
      <c r="AV2896" s="13">
        <v>6566241</v>
      </c>
      <c r="AW2896" s="13">
        <v>1641560</v>
      </c>
      <c r="AX2896" s="11">
        <v>43132</v>
      </c>
      <c r="AY2896" s="11">
        <v>43159</v>
      </c>
      <c r="AZ2896" s="13">
        <v>3423063</v>
      </c>
      <c r="BA2896" s="13">
        <v>855766</v>
      </c>
      <c r="BB2896" s="11">
        <v>43160</v>
      </c>
      <c r="BC2896" s="11">
        <v>43220</v>
      </c>
      <c r="BD2896" s="13">
        <v>27067768</v>
      </c>
      <c r="BE2896" s="13">
        <v>6766942</v>
      </c>
      <c r="BF2896" s="11">
        <v>42979</v>
      </c>
      <c r="BG2896" s="11">
        <v>43220</v>
      </c>
      <c r="BH2896" s="13">
        <v>161183333</v>
      </c>
      <c r="BI2896" s="13">
        <v>963145</v>
      </c>
      <c r="BJ2896" s="9"/>
      <c r="BK2896" s="9"/>
      <c r="BL2896" s="9"/>
      <c r="BM2896" s="9"/>
      <c r="BN2896" s="9"/>
      <c r="BO2896" s="9"/>
      <c r="BP2896" s="9"/>
      <c r="BQ2896" s="9"/>
      <c r="BT2896" s="9"/>
      <c r="BU2896" s="9"/>
      <c r="BX2896" s="9"/>
      <c r="BY2896" s="9"/>
      <c r="CB2896" s="9"/>
      <c r="CC2896" s="9"/>
      <c r="CF2896" s="9"/>
      <c r="CG2896" s="9"/>
      <c r="CJ2896" s="9"/>
      <c r="CK2896" s="9"/>
      <c r="CN2896" s="9"/>
      <c r="CO2896" s="9"/>
      <c r="CP2896" s="9"/>
      <c r="CQ2896" s="9"/>
      <c r="CR2896" s="9"/>
      <c r="CS2896" s="9"/>
      <c r="CT2896" s="9"/>
      <c r="CU2896" s="9"/>
      <c r="CV2896" s="9"/>
      <c r="CW2896" s="9"/>
      <c r="CX2896" s="9"/>
      <c r="CY2896" s="9"/>
      <c r="CZ2896" s="9"/>
      <c r="DA2896" s="9"/>
      <c r="DB2896" s="9"/>
      <c r="DC2896" s="9"/>
      <c r="DD2896" s="9"/>
      <c r="DE2896" s="9"/>
      <c r="DF2896" s="9"/>
      <c r="DG2896" s="9"/>
      <c r="DH2896" s="9"/>
      <c r="DI2896" s="9"/>
      <c r="DJ2896" s="9"/>
      <c r="DK2896" s="9"/>
      <c r="DL2896" s="9"/>
      <c r="DM2896" s="9"/>
      <c r="DN2896" s="9"/>
      <c r="DO2896" s="9"/>
      <c r="DP2896" s="9"/>
      <c r="DQ2896" s="9"/>
      <c r="DR2896" s="9"/>
      <c r="DS2896" s="9"/>
      <c r="DT2896" s="9"/>
      <c r="DU2896" s="9"/>
      <c r="DV2896" s="9"/>
      <c r="DW2896" s="9"/>
      <c r="DX2896" s="9"/>
      <c r="DY2896" s="9"/>
      <c r="DZ2896" s="114">
        <v>161183333</v>
      </c>
      <c r="EA2896" s="55">
        <v>40000000</v>
      </c>
    </row>
    <row r="2897" spans="1:131" ht="48.75" customHeight="1" x14ac:dyDescent="0.25">
      <c r="A2897" s="9">
        <v>1998</v>
      </c>
      <c r="B2897" s="10" t="s">
        <v>5735</v>
      </c>
      <c r="C2897" s="9" t="s">
        <v>5736</v>
      </c>
      <c r="E2897" s="9" t="s">
        <v>7008</v>
      </c>
      <c r="F2897" s="9" t="s">
        <v>4891</v>
      </c>
      <c r="H2897" s="9" t="s">
        <v>202</v>
      </c>
      <c r="I2897" s="9" t="s">
        <v>35</v>
      </c>
      <c r="J2897" s="129">
        <v>43431</v>
      </c>
      <c r="K2897" s="129">
        <v>42460</v>
      </c>
      <c r="L2897" s="129">
        <v>44027</v>
      </c>
      <c r="M2897" s="9" t="s">
        <v>20</v>
      </c>
      <c r="O2897" s="9">
        <v>31</v>
      </c>
      <c r="Q2897" s="9" t="s">
        <v>54</v>
      </c>
      <c r="S2897" s="13">
        <v>866666666</v>
      </c>
      <c r="T2897" s="13">
        <v>866666666</v>
      </c>
      <c r="U2897" s="13">
        <v>260000000</v>
      </c>
      <c r="V2897" s="13">
        <v>606551666</v>
      </c>
      <c r="AF2897" s="51">
        <f t="shared" si="38"/>
        <v>606551666</v>
      </c>
      <c r="AH2897" s="11">
        <v>43286</v>
      </c>
      <c r="AI2897" s="11">
        <v>43465</v>
      </c>
      <c r="AJ2897" s="13">
        <v>245560290</v>
      </c>
      <c r="AK2897" s="13">
        <v>73668087</v>
      </c>
      <c r="AL2897" s="11">
        <v>42460</v>
      </c>
      <c r="AM2897" s="11">
        <v>43287</v>
      </c>
      <c r="AN2897" s="13">
        <v>8257240</v>
      </c>
      <c r="AO2897" s="13">
        <v>2477172</v>
      </c>
      <c r="AP2897" s="11">
        <v>43466</v>
      </c>
      <c r="AQ2897" s="11">
        <v>43555</v>
      </c>
      <c r="AR2897" s="13">
        <v>407562906</v>
      </c>
      <c r="AS2897" s="13">
        <v>122268872</v>
      </c>
      <c r="AT2897" s="11">
        <v>43556</v>
      </c>
      <c r="AU2897" s="11">
        <v>43646</v>
      </c>
      <c r="AV2897" s="13">
        <v>48095926</v>
      </c>
      <c r="AW2897" s="13">
        <v>14428778</v>
      </c>
      <c r="AX2897" s="11">
        <v>43647</v>
      </c>
      <c r="AY2897" s="11">
        <v>43738</v>
      </c>
      <c r="AZ2897" s="13">
        <v>7614887</v>
      </c>
      <c r="BA2897" s="13">
        <v>2284466</v>
      </c>
      <c r="BB2897" s="11">
        <v>43739</v>
      </c>
      <c r="BC2897" s="11">
        <v>43830</v>
      </c>
      <c r="BD2897" s="13">
        <v>26263793</v>
      </c>
      <c r="BE2897" s="13">
        <v>7879138</v>
      </c>
      <c r="BF2897" s="11">
        <v>43831</v>
      </c>
      <c r="BG2897" s="11">
        <v>43921</v>
      </c>
      <c r="BH2897" s="13">
        <v>18325315</v>
      </c>
      <c r="BI2897" s="13">
        <v>5497595</v>
      </c>
      <c r="BJ2897" s="11">
        <v>43922</v>
      </c>
      <c r="BK2897" s="11">
        <v>44012</v>
      </c>
      <c r="BL2897" s="13">
        <v>46773681</v>
      </c>
      <c r="BM2897" s="13">
        <v>14032104</v>
      </c>
      <c r="BN2897" s="11">
        <v>44013</v>
      </c>
      <c r="BO2897" s="11">
        <v>44058</v>
      </c>
      <c r="BP2897" s="13">
        <v>49180730</v>
      </c>
      <c r="BQ2897" s="13">
        <v>14754219</v>
      </c>
      <c r="BR2897" s="11">
        <v>42460</v>
      </c>
      <c r="BS2897" s="11">
        <v>44058</v>
      </c>
      <c r="BT2897" s="13">
        <v>864618269</v>
      </c>
      <c r="BU2897" s="13">
        <v>2095051</v>
      </c>
      <c r="BX2897" s="9"/>
      <c r="BY2897" s="9"/>
      <c r="CB2897" s="9"/>
      <c r="CC2897" s="9"/>
      <c r="CF2897" s="9"/>
      <c r="CG2897" s="9"/>
      <c r="CJ2897" s="9"/>
      <c r="CK2897" s="9"/>
      <c r="CN2897" s="9"/>
      <c r="CO2897" s="9"/>
      <c r="CP2897" s="9"/>
      <c r="CQ2897" s="9"/>
      <c r="CR2897" s="9"/>
      <c r="CS2897" s="9"/>
      <c r="CT2897" s="9"/>
      <c r="CU2897" s="9"/>
      <c r="CV2897" s="9"/>
      <c r="CW2897" s="9"/>
      <c r="CX2897" s="9"/>
      <c r="CY2897" s="9"/>
      <c r="CZ2897" s="9"/>
      <c r="DA2897" s="9"/>
      <c r="DB2897" s="9"/>
      <c r="DC2897" s="9"/>
      <c r="DD2897" s="9"/>
      <c r="DE2897" s="9"/>
      <c r="DF2897" s="9"/>
      <c r="DG2897" s="9"/>
      <c r="DH2897" s="9"/>
      <c r="DI2897" s="9"/>
      <c r="DJ2897" s="9"/>
      <c r="DK2897" s="9"/>
      <c r="DL2897" s="9"/>
      <c r="DM2897" s="9"/>
      <c r="DN2897" s="9"/>
      <c r="DO2897" s="9"/>
      <c r="DP2897" s="9"/>
      <c r="DQ2897" s="9"/>
      <c r="DR2897" s="9"/>
      <c r="DS2897" s="9"/>
      <c r="DT2897" s="9"/>
      <c r="DU2897" s="9"/>
      <c r="DV2897" s="9"/>
      <c r="DW2897" s="9"/>
      <c r="DX2897" s="9"/>
      <c r="DY2897" s="9"/>
      <c r="DZ2897" s="114">
        <v>864618269</v>
      </c>
      <c r="EA2897" s="55">
        <v>259385481</v>
      </c>
    </row>
    <row r="2898" spans="1:131" s="18" customFormat="1" ht="48.75" customHeight="1" x14ac:dyDescent="0.25">
      <c r="A2898" s="18">
        <v>1998</v>
      </c>
      <c r="B2898" s="17" t="s">
        <v>5735</v>
      </c>
      <c r="C2898" s="18" t="s">
        <v>5736</v>
      </c>
      <c r="D2898" s="19"/>
      <c r="G2898" s="19"/>
      <c r="J2898" s="130"/>
      <c r="K2898" s="130"/>
      <c r="L2898" s="130">
        <v>44058</v>
      </c>
      <c r="R2898" s="20"/>
      <c r="S2898" s="20"/>
      <c r="T2898" s="20"/>
      <c r="U2898" s="20"/>
      <c r="V2898" s="20"/>
      <c r="W2898" s="20"/>
      <c r="X2898" s="20"/>
      <c r="Y2898" s="20"/>
      <c r="Z2898" s="20"/>
      <c r="AA2898" s="20"/>
      <c r="AB2898" s="20"/>
      <c r="AC2898" s="20"/>
      <c r="AD2898" s="20"/>
      <c r="AE2898" s="20"/>
      <c r="AF2898" s="80"/>
      <c r="AG2898" s="46"/>
      <c r="AH2898" s="19"/>
      <c r="AI2898" s="19"/>
      <c r="AJ2898" s="20"/>
      <c r="AK2898" s="20"/>
      <c r="AL2898" s="19"/>
      <c r="AM2898" s="19"/>
      <c r="AN2898" s="20"/>
      <c r="AO2898" s="20"/>
      <c r="AP2898" s="19"/>
      <c r="AQ2898" s="19"/>
      <c r="AR2898" s="20"/>
      <c r="AS2898" s="20"/>
      <c r="DZ2898" s="56"/>
      <c r="EA2898" s="57"/>
    </row>
    <row r="2899" spans="1:131" ht="19.5" customHeight="1" x14ac:dyDescent="0.25">
      <c r="A2899" s="9">
        <v>1999</v>
      </c>
      <c r="B2899" s="10" t="s">
        <v>5737</v>
      </c>
      <c r="C2899" s="9" t="s">
        <v>5738</v>
      </c>
      <c r="E2899" s="9" t="s">
        <v>662</v>
      </c>
      <c r="F2899" s="9" t="s">
        <v>4039</v>
      </c>
      <c r="H2899" s="9" t="s">
        <v>202</v>
      </c>
      <c r="I2899" s="9" t="s">
        <v>78</v>
      </c>
      <c r="J2899" s="129">
        <v>43020</v>
      </c>
      <c r="K2899" s="129">
        <v>42857</v>
      </c>
      <c r="L2899" s="129">
        <v>43351</v>
      </c>
      <c r="O2899" s="9">
        <v>26</v>
      </c>
      <c r="Q2899" s="9" t="s">
        <v>61</v>
      </c>
      <c r="S2899" s="13">
        <v>587503871</v>
      </c>
      <c r="T2899" s="13">
        <v>587503871</v>
      </c>
      <c r="U2899" s="13">
        <v>146875968</v>
      </c>
      <c r="AF2899" s="51">
        <f t="shared" si="38"/>
        <v>0</v>
      </c>
      <c r="AH2899" s="11">
        <v>42857</v>
      </c>
      <c r="AI2899" s="11">
        <v>43351</v>
      </c>
      <c r="AJ2899" s="13">
        <v>643902910</v>
      </c>
      <c r="AK2899" s="13">
        <v>146875968</v>
      </c>
      <c r="AL2899" s="9"/>
      <c r="AM2899" s="9"/>
      <c r="AN2899" s="9"/>
      <c r="AO2899" s="9"/>
      <c r="AP2899" s="9"/>
      <c r="AQ2899" s="9"/>
      <c r="AR2899" s="9"/>
      <c r="AS2899" s="9"/>
      <c r="AT2899" s="9"/>
      <c r="AU2899" s="9"/>
      <c r="AV2899" s="9"/>
      <c r="AW2899" s="9"/>
      <c r="AX2899" s="9"/>
      <c r="AY2899" s="9"/>
      <c r="AZ2899" s="9"/>
      <c r="BA2899" s="9"/>
      <c r="BB2899" s="9"/>
      <c r="BC2899" s="9"/>
      <c r="BD2899" s="9"/>
      <c r="BE2899" s="9"/>
      <c r="BF2899" s="9"/>
      <c r="BG2899" s="9"/>
      <c r="BH2899" s="9"/>
      <c r="BI2899" s="9"/>
      <c r="BJ2899" s="9"/>
      <c r="BK2899" s="9"/>
      <c r="BL2899" s="9"/>
      <c r="BM2899" s="9"/>
      <c r="BN2899" s="9"/>
      <c r="BO2899" s="9"/>
      <c r="BP2899" s="9"/>
      <c r="BQ2899" s="9"/>
      <c r="BT2899" s="9"/>
      <c r="BU2899" s="9"/>
      <c r="BX2899" s="9"/>
      <c r="BY2899" s="9"/>
      <c r="CB2899" s="9"/>
      <c r="CC2899" s="9"/>
      <c r="CF2899" s="9"/>
      <c r="CG2899" s="9"/>
      <c r="CJ2899" s="9"/>
      <c r="CK2899" s="9"/>
      <c r="CN2899" s="9"/>
      <c r="CO2899" s="9"/>
      <c r="CP2899" s="9"/>
      <c r="CQ2899" s="9"/>
      <c r="CR2899" s="9"/>
      <c r="CS2899" s="9"/>
      <c r="CT2899" s="9"/>
      <c r="CU2899" s="9"/>
      <c r="CV2899" s="9"/>
      <c r="CW2899" s="9"/>
      <c r="CX2899" s="9"/>
      <c r="CY2899" s="9"/>
      <c r="CZ2899" s="9"/>
      <c r="DA2899" s="9"/>
      <c r="DB2899" s="9"/>
      <c r="DC2899" s="9"/>
      <c r="DD2899" s="9"/>
      <c r="DE2899" s="9"/>
      <c r="DF2899" s="9"/>
      <c r="DG2899" s="9"/>
      <c r="DH2899" s="9"/>
      <c r="DI2899" s="9"/>
      <c r="DJ2899" s="9"/>
      <c r="DK2899" s="9"/>
      <c r="DL2899" s="9"/>
      <c r="DM2899" s="9"/>
      <c r="DN2899" s="9"/>
      <c r="DO2899" s="9"/>
      <c r="DP2899" s="9"/>
      <c r="DQ2899" s="9"/>
      <c r="DR2899" s="9"/>
      <c r="DS2899" s="9"/>
      <c r="DT2899" s="9"/>
      <c r="DU2899" s="9"/>
      <c r="DV2899" s="9"/>
      <c r="DW2899" s="9"/>
      <c r="DX2899" s="9"/>
      <c r="DY2899" s="9"/>
    </row>
    <row r="2900" spans="1:131" ht="19.5" customHeight="1" x14ac:dyDescent="0.25">
      <c r="A2900" s="9">
        <v>2000</v>
      </c>
      <c r="B2900" s="10" t="s">
        <v>5739</v>
      </c>
      <c r="C2900" s="9" t="s">
        <v>5740</v>
      </c>
      <c r="E2900" s="9" t="s">
        <v>662</v>
      </c>
      <c r="F2900" s="9" t="s">
        <v>4039</v>
      </c>
      <c r="H2900" s="9" t="s">
        <v>202</v>
      </c>
      <c r="I2900" s="9" t="s">
        <v>78</v>
      </c>
      <c r="J2900" s="129">
        <v>43032</v>
      </c>
      <c r="K2900" s="129">
        <v>42954</v>
      </c>
      <c r="L2900" s="129">
        <v>43161</v>
      </c>
      <c r="O2900" s="9">
        <v>26</v>
      </c>
      <c r="Q2900" s="9" t="s">
        <v>61</v>
      </c>
      <c r="S2900" s="13">
        <v>490705284</v>
      </c>
      <c r="T2900" s="13">
        <v>490705284</v>
      </c>
      <c r="U2900" s="13">
        <v>122676321</v>
      </c>
      <c r="AF2900" s="51">
        <f t="shared" si="38"/>
        <v>0</v>
      </c>
      <c r="AH2900" s="11">
        <v>42954</v>
      </c>
      <c r="AI2900" s="11">
        <v>43161</v>
      </c>
      <c r="AJ2900" s="13">
        <v>567085129</v>
      </c>
      <c r="AK2900" s="13">
        <v>122676321</v>
      </c>
      <c r="AL2900" s="9"/>
      <c r="AM2900" s="9"/>
      <c r="AN2900" s="9"/>
      <c r="AO2900" s="9"/>
      <c r="AP2900" s="9"/>
      <c r="AQ2900" s="9"/>
      <c r="AR2900" s="9"/>
      <c r="AS2900" s="9"/>
      <c r="AT2900" s="9"/>
      <c r="AU2900" s="9"/>
      <c r="AV2900" s="9"/>
      <c r="AW2900" s="9"/>
      <c r="AX2900" s="9"/>
      <c r="AY2900" s="9"/>
      <c r="AZ2900" s="9"/>
      <c r="BA2900" s="9"/>
      <c r="BB2900" s="9"/>
      <c r="BC2900" s="9"/>
      <c r="BD2900" s="9"/>
      <c r="BE2900" s="9"/>
      <c r="BF2900" s="9"/>
      <c r="BG2900" s="9"/>
      <c r="BH2900" s="9"/>
      <c r="BI2900" s="9"/>
      <c r="BJ2900" s="9"/>
      <c r="BK2900" s="9"/>
      <c r="BL2900" s="9"/>
      <c r="BM2900" s="9"/>
      <c r="BN2900" s="9"/>
      <c r="BO2900" s="9"/>
      <c r="BP2900" s="9"/>
      <c r="BQ2900" s="9"/>
      <c r="BT2900" s="9"/>
      <c r="BU2900" s="9"/>
      <c r="BX2900" s="9"/>
      <c r="BY2900" s="9"/>
      <c r="CB2900" s="9"/>
      <c r="CC2900" s="9"/>
      <c r="CF2900" s="9"/>
      <c r="CG2900" s="9"/>
      <c r="CJ2900" s="9"/>
      <c r="CK2900" s="9"/>
      <c r="CN2900" s="9"/>
      <c r="CO2900" s="9"/>
      <c r="CP2900" s="9"/>
      <c r="CQ2900" s="9"/>
      <c r="CR2900" s="9"/>
      <c r="CS2900" s="9"/>
      <c r="CT2900" s="9"/>
      <c r="CU2900" s="9"/>
      <c r="CV2900" s="9"/>
      <c r="CW2900" s="9"/>
      <c r="CX2900" s="9"/>
      <c r="CY2900" s="9"/>
      <c r="CZ2900" s="9"/>
      <c r="DA2900" s="9"/>
      <c r="DB2900" s="9"/>
      <c r="DC2900" s="9"/>
      <c r="DD2900" s="9"/>
      <c r="DE2900" s="9"/>
      <c r="DF2900" s="9"/>
      <c r="DG2900" s="9"/>
      <c r="DH2900" s="9"/>
      <c r="DI2900" s="9"/>
      <c r="DJ2900" s="9"/>
      <c r="DK2900" s="9"/>
      <c r="DL2900" s="9"/>
      <c r="DM2900" s="9"/>
      <c r="DN2900" s="9"/>
      <c r="DO2900" s="9"/>
      <c r="DP2900" s="9"/>
      <c r="DQ2900" s="9"/>
      <c r="DR2900" s="9"/>
      <c r="DS2900" s="9"/>
      <c r="DT2900" s="9"/>
      <c r="DU2900" s="9"/>
      <c r="DV2900" s="9"/>
      <c r="DW2900" s="9"/>
      <c r="DX2900" s="9"/>
      <c r="DY2900" s="9"/>
    </row>
    <row r="2901" spans="1:131" ht="19.5" customHeight="1" x14ac:dyDescent="0.25">
      <c r="A2901" s="9">
        <v>2001</v>
      </c>
      <c r="B2901" s="10" t="s">
        <v>5741</v>
      </c>
      <c r="C2901" s="9" t="s">
        <v>4324</v>
      </c>
      <c r="E2901" s="9" t="s">
        <v>4332</v>
      </c>
      <c r="F2901" s="9" t="s">
        <v>746</v>
      </c>
      <c r="H2901" s="9" t="s">
        <v>202</v>
      </c>
      <c r="I2901" s="9" t="s">
        <v>949</v>
      </c>
      <c r="J2901" s="129">
        <v>43179</v>
      </c>
      <c r="K2901" s="129">
        <v>42983</v>
      </c>
      <c r="L2901" s="129">
        <v>43343</v>
      </c>
      <c r="O2901" s="9">
        <v>29</v>
      </c>
      <c r="Q2901" s="9" t="s">
        <v>54</v>
      </c>
      <c r="R2901" s="13">
        <v>160000000</v>
      </c>
      <c r="S2901" s="13">
        <v>160000000</v>
      </c>
      <c r="T2901" s="13">
        <v>160000000</v>
      </c>
      <c r="U2901" s="13">
        <v>40000000</v>
      </c>
      <c r="AF2901" s="51">
        <f t="shared" si="38"/>
        <v>0</v>
      </c>
      <c r="AG2901" s="47">
        <v>120000000</v>
      </c>
      <c r="AH2901" s="11">
        <v>43191</v>
      </c>
      <c r="AI2901" s="11">
        <v>43220</v>
      </c>
      <c r="AJ2901" s="13">
        <v>23916747</v>
      </c>
      <c r="AK2901" s="13">
        <v>5979187</v>
      </c>
      <c r="AL2901" s="11">
        <v>43221</v>
      </c>
      <c r="AM2901" s="11">
        <v>43251</v>
      </c>
      <c r="AN2901" s="13">
        <v>74539472</v>
      </c>
      <c r="AO2901" s="13">
        <v>18634868</v>
      </c>
      <c r="AP2901" s="11">
        <v>43252</v>
      </c>
      <c r="AQ2901" s="11">
        <v>43281</v>
      </c>
      <c r="AR2901" s="13">
        <v>51593563</v>
      </c>
      <c r="AS2901" s="13">
        <v>12898391</v>
      </c>
      <c r="AT2901" s="11">
        <v>43282</v>
      </c>
      <c r="AU2901" s="11">
        <v>43343</v>
      </c>
      <c r="AV2901" s="13">
        <v>18273303</v>
      </c>
      <c r="AW2901" s="13">
        <v>4568326</v>
      </c>
      <c r="AX2901" s="11">
        <v>43009</v>
      </c>
      <c r="AY2901" s="11">
        <v>43343</v>
      </c>
      <c r="AZ2901" s="13">
        <v>172954972</v>
      </c>
      <c r="BA2901" s="13">
        <v>184871</v>
      </c>
      <c r="BB2901" s="9"/>
      <c r="BC2901" s="9"/>
      <c r="BD2901" s="9"/>
      <c r="BE2901" s="9"/>
      <c r="BF2901" s="9"/>
      <c r="BG2901" s="9"/>
      <c r="BH2901" s="9"/>
      <c r="BI2901" s="9"/>
      <c r="BJ2901" s="9"/>
      <c r="BK2901" s="9"/>
      <c r="BL2901" s="9"/>
      <c r="BM2901" s="9"/>
      <c r="BN2901" s="9"/>
      <c r="BO2901" s="9"/>
      <c r="BP2901" s="9"/>
      <c r="BQ2901" s="9"/>
      <c r="BT2901" s="9"/>
      <c r="BU2901" s="9"/>
      <c r="BX2901" s="9"/>
      <c r="BY2901" s="9"/>
      <c r="CB2901" s="9"/>
      <c r="CC2901" s="9"/>
      <c r="CF2901" s="9"/>
      <c r="CG2901" s="9"/>
      <c r="CJ2901" s="9"/>
      <c r="CK2901" s="9"/>
      <c r="CN2901" s="9"/>
      <c r="CO2901" s="9"/>
      <c r="CP2901" s="9"/>
      <c r="CQ2901" s="9"/>
      <c r="CR2901" s="9"/>
      <c r="CS2901" s="9"/>
      <c r="CT2901" s="9"/>
      <c r="CU2901" s="9"/>
      <c r="CV2901" s="9"/>
      <c r="CW2901" s="9"/>
      <c r="CX2901" s="9"/>
      <c r="CY2901" s="9"/>
      <c r="CZ2901" s="9"/>
      <c r="DA2901" s="9"/>
      <c r="DB2901" s="9"/>
      <c r="DC2901" s="9"/>
      <c r="DD2901" s="9"/>
      <c r="DE2901" s="9"/>
      <c r="DF2901" s="9"/>
      <c r="DG2901" s="9"/>
      <c r="DH2901" s="9"/>
      <c r="DI2901" s="9"/>
      <c r="DJ2901" s="9"/>
      <c r="DK2901" s="9"/>
      <c r="DL2901" s="9"/>
      <c r="DM2901" s="9"/>
      <c r="DN2901" s="9"/>
      <c r="DO2901" s="9"/>
      <c r="DP2901" s="9"/>
      <c r="DQ2901" s="9"/>
      <c r="DR2901" s="9"/>
      <c r="DS2901" s="9"/>
      <c r="DT2901" s="9"/>
      <c r="DU2901" s="9"/>
      <c r="DV2901" s="9"/>
      <c r="DW2901" s="9"/>
      <c r="DX2901" s="9"/>
      <c r="DY2901" s="9"/>
      <c r="DZ2901" s="54">
        <v>172954972</v>
      </c>
      <c r="EA2901" s="55">
        <v>43238743</v>
      </c>
    </row>
    <row r="2902" spans="1:131" s="18" customFormat="1" ht="19.5" customHeight="1" x14ac:dyDescent="0.25">
      <c r="A2902" s="18">
        <v>2001</v>
      </c>
      <c r="B2902" s="17" t="s">
        <v>5741</v>
      </c>
      <c r="C2902" s="18" t="s">
        <v>4324</v>
      </c>
      <c r="D2902" s="19">
        <v>43280</v>
      </c>
      <c r="G2902" s="19"/>
      <c r="J2902" s="130"/>
      <c r="K2902" s="130"/>
      <c r="L2902" s="130"/>
      <c r="R2902" s="20"/>
      <c r="S2902" s="20">
        <v>173000000</v>
      </c>
      <c r="T2902" s="20">
        <v>173000000</v>
      </c>
      <c r="U2902" s="20">
        <v>43250000</v>
      </c>
      <c r="V2902" s="20"/>
      <c r="W2902" s="20"/>
      <c r="X2902" s="20"/>
      <c r="Y2902" s="20"/>
      <c r="Z2902" s="20"/>
      <c r="AA2902" s="20"/>
      <c r="AB2902" s="20"/>
      <c r="AC2902" s="20"/>
      <c r="AD2902" s="20"/>
      <c r="AE2902" s="20"/>
      <c r="AF2902" s="80"/>
      <c r="AG2902" s="46"/>
      <c r="AV2902" s="13"/>
      <c r="DZ2902" s="56"/>
      <c r="EA2902" s="57"/>
    </row>
    <row r="2903" spans="1:131" ht="19.5" customHeight="1" x14ac:dyDescent="0.25">
      <c r="A2903" s="9">
        <v>2002</v>
      </c>
      <c r="B2903" s="10" t="s">
        <v>5742</v>
      </c>
      <c r="C2903" s="9" t="s">
        <v>5743</v>
      </c>
      <c r="E2903" s="9" t="s">
        <v>5744</v>
      </c>
      <c r="F2903" s="9" t="s">
        <v>5745</v>
      </c>
      <c r="H2903" s="9" t="s">
        <v>202</v>
      </c>
      <c r="I2903" s="9" t="s">
        <v>78</v>
      </c>
      <c r="J2903" s="129">
        <v>43040</v>
      </c>
      <c r="K2903" s="129">
        <v>43010</v>
      </c>
      <c r="L2903" s="129">
        <v>43264</v>
      </c>
      <c r="M2903" s="9" t="s">
        <v>20</v>
      </c>
      <c r="O2903" s="9">
        <v>27</v>
      </c>
      <c r="Q2903" s="9" t="s">
        <v>54</v>
      </c>
      <c r="R2903" s="13">
        <v>18000000</v>
      </c>
      <c r="S2903" s="13">
        <v>18000000</v>
      </c>
      <c r="T2903" s="13">
        <v>18000000</v>
      </c>
      <c r="U2903" s="13">
        <v>4500000</v>
      </c>
      <c r="AF2903" s="51">
        <f t="shared" si="38"/>
        <v>0</v>
      </c>
      <c r="AH2903" s="11">
        <v>43010</v>
      </c>
      <c r="AI2903" s="11">
        <v>43629</v>
      </c>
      <c r="AJ2903" s="27">
        <v>36159059</v>
      </c>
      <c r="AK2903" s="27">
        <v>9000000</v>
      </c>
      <c r="AL2903" s="9"/>
      <c r="AM2903" s="9"/>
      <c r="AN2903" s="9"/>
      <c r="AO2903" s="9"/>
      <c r="AP2903" s="9"/>
      <c r="AQ2903" s="9"/>
      <c r="AR2903" s="9"/>
      <c r="AS2903" s="9"/>
      <c r="AT2903" s="9"/>
      <c r="AU2903" s="9"/>
      <c r="AV2903" s="9"/>
      <c r="AW2903" s="9"/>
      <c r="AX2903" s="9"/>
      <c r="AY2903" s="9"/>
      <c r="AZ2903" s="9"/>
      <c r="BA2903" s="9"/>
      <c r="BB2903" s="9"/>
      <c r="BC2903" s="9"/>
      <c r="BD2903" s="9"/>
      <c r="BE2903" s="9"/>
      <c r="BF2903" s="9"/>
      <c r="BG2903" s="9"/>
      <c r="BH2903" s="9"/>
      <c r="BI2903" s="9"/>
      <c r="BJ2903" s="9"/>
      <c r="BK2903" s="9"/>
      <c r="BL2903" s="9"/>
      <c r="BM2903" s="9"/>
      <c r="BN2903" s="9"/>
      <c r="BO2903" s="9"/>
      <c r="BP2903" s="9"/>
      <c r="BQ2903" s="9"/>
      <c r="BT2903" s="9"/>
      <c r="BU2903" s="9"/>
      <c r="BX2903" s="9"/>
      <c r="BY2903" s="9"/>
      <c r="CB2903" s="9"/>
      <c r="CC2903" s="9"/>
      <c r="CF2903" s="9"/>
      <c r="CG2903" s="9"/>
      <c r="CJ2903" s="9"/>
      <c r="CK2903" s="9"/>
      <c r="CN2903" s="9"/>
      <c r="CO2903" s="9"/>
      <c r="CP2903" s="9"/>
      <c r="CQ2903" s="9"/>
      <c r="CR2903" s="9"/>
      <c r="CS2903" s="9"/>
      <c r="CT2903" s="9"/>
      <c r="CU2903" s="9"/>
      <c r="CV2903" s="9"/>
      <c r="CW2903" s="9"/>
      <c r="CX2903" s="9"/>
      <c r="CY2903" s="9"/>
      <c r="CZ2903" s="9"/>
      <c r="DA2903" s="9"/>
      <c r="DB2903" s="9"/>
      <c r="DC2903" s="9"/>
      <c r="DD2903" s="9"/>
      <c r="DE2903" s="9"/>
      <c r="DF2903" s="9"/>
      <c r="DG2903" s="9"/>
      <c r="DH2903" s="9"/>
      <c r="DI2903" s="9"/>
      <c r="DJ2903" s="9"/>
      <c r="DK2903" s="9"/>
      <c r="DL2903" s="9"/>
      <c r="DM2903" s="9"/>
      <c r="DN2903" s="9"/>
      <c r="DO2903" s="9"/>
      <c r="DP2903" s="9"/>
      <c r="DQ2903" s="9"/>
      <c r="DR2903" s="9"/>
      <c r="DS2903" s="9"/>
      <c r="DT2903" s="9"/>
      <c r="DU2903" s="9"/>
      <c r="DV2903" s="9"/>
      <c r="DW2903" s="9"/>
      <c r="DX2903" s="9"/>
      <c r="DY2903" s="9"/>
    </row>
    <row r="2904" spans="1:131" s="18" customFormat="1" ht="19.5" customHeight="1" x14ac:dyDescent="0.25">
      <c r="A2904" s="18">
        <v>2002</v>
      </c>
      <c r="B2904" s="17" t="s">
        <v>5742</v>
      </c>
      <c r="C2904" s="18" t="s">
        <v>5743</v>
      </c>
      <c r="D2904" s="19">
        <v>43327</v>
      </c>
      <c r="G2904" s="19"/>
      <c r="J2904" s="130"/>
      <c r="K2904" s="130"/>
      <c r="L2904" s="130">
        <v>43629</v>
      </c>
      <c r="R2904" s="20"/>
      <c r="S2904" s="20"/>
      <c r="T2904" s="20"/>
      <c r="U2904" s="20"/>
      <c r="V2904" s="20"/>
      <c r="W2904" s="20"/>
      <c r="X2904" s="20"/>
      <c r="Y2904" s="20"/>
      <c r="Z2904" s="20"/>
      <c r="AA2904" s="20"/>
      <c r="AB2904" s="20"/>
      <c r="AC2904" s="20"/>
      <c r="AD2904" s="20"/>
      <c r="AE2904" s="20"/>
      <c r="AF2904" s="80"/>
      <c r="AG2904" s="46"/>
      <c r="DZ2904" s="56"/>
      <c r="EA2904" s="57"/>
    </row>
    <row r="2905" spans="1:131" s="18" customFormat="1" ht="19.5" customHeight="1" x14ac:dyDescent="0.25">
      <c r="A2905" s="18">
        <v>2002</v>
      </c>
      <c r="B2905" s="17" t="s">
        <v>5742</v>
      </c>
      <c r="C2905" s="18" t="s">
        <v>5743</v>
      </c>
      <c r="D2905" s="19">
        <v>43802</v>
      </c>
      <c r="G2905" s="19"/>
      <c r="J2905" s="130"/>
      <c r="K2905" s="130"/>
      <c r="L2905" s="130"/>
      <c r="R2905" s="20"/>
      <c r="S2905" s="20">
        <v>36000000</v>
      </c>
      <c r="T2905" s="20">
        <v>36000000</v>
      </c>
      <c r="U2905" s="20">
        <v>9000000</v>
      </c>
      <c r="V2905" s="20"/>
      <c r="W2905" s="20"/>
      <c r="X2905" s="20"/>
      <c r="Y2905" s="20"/>
      <c r="Z2905" s="20"/>
      <c r="AA2905" s="20"/>
      <c r="AB2905" s="20"/>
      <c r="AC2905" s="20"/>
      <c r="AD2905" s="20"/>
      <c r="AE2905" s="20"/>
      <c r="AF2905" s="80"/>
      <c r="AG2905" s="46"/>
      <c r="DZ2905" s="56"/>
      <c r="EA2905" s="57"/>
    </row>
    <row r="2906" spans="1:131" ht="19.5" customHeight="1" x14ac:dyDescent="0.25">
      <c r="A2906" s="9">
        <v>2003</v>
      </c>
      <c r="B2906" s="10" t="s">
        <v>5746</v>
      </c>
      <c r="C2906" s="9" t="s">
        <v>5748</v>
      </c>
      <c r="E2906" s="9" t="s">
        <v>5747</v>
      </c>
      <c r="F2906" s="9" t="s">
        <v>5749</v>
      </c>
      <c r="H2906" s="9" t="s">
        <v>906</v>
      </c>
      <c r="I2906" s="9" t="s">
        <v>35</v>
      </c>
      <c r="M2906" s="9" t="s">
        <v>20</v>
      </c>
      <c r="O2906" s="9">
        <v>30</v>
      </c>
      <c r="AF2906" s="51">
        <f t="shared" si="38"/>
        <v>0</v>
      </c>
      <c r="AH2906" s="9"/>
      <c r="AI2906" s="9"/>
      <c r="AJ2906" s="9"/>
      <c r="AK2906" s="9"/>
      <c r="AL2906" s="9"/>
      <c r="AM2906" s="9"/>
      <c r="AN2906" s="9"/>
      <c r="AO2906" s="9"/>
      <c r="AP2906" s="9"/>
      <c r="AQ2906" s="9"/>
      <c r="AR2906" s="9"/>
      <c r="AS2906" s="9"/>
      <c r="AT2906" s="9"/>
      <c r="AU2906" s="9"/>
      <c r="AV2906" s="9"/>
      <c r="AW2906" s="9"/>
      <c r="AX2906" s="9"/>
      <c r="AY2906" s="9"/>
      <c r="AZ2906" s="9"/>
      <c r="BA2906" s="9"/>
      <c r="BB2906" s="9"/>
      <c r="BC2906" s="9"/>
      <c r="BD2906" s="9"/>
      <c r="BE2906" s="9"/>
      <c r="BF2906" s="9"/>
      <c r="BG2906" s="9"/>
      <c r="BH2906" s="9"/>
      <c r="BI2906" s="9"/>
      <c r="BJ2906" s="9"/>
      <c r="BK2906" s="9"/>
      <c r="BL2906" s="9"/>
      <c r="BM2906" s="9"/>
      <c r="BN2906" s="9"/>
      <c r="BO2906" s="9"/>
      <c r="BP2906" s="9"/>
      <c r="BQ2906" s="9"/>
      <c r="BT2906" s="9"/>
      <c r="BU2906" s="9"/>
      <c r="BX2906" s="9"/>
      <c r="BY2906" s="9"/>
      <c r="CB2906" s="9"/>
      <c r="CC2906" s="9"/>
      <c r="CF2906" s="9"/>
      <c r="CG2906" s="9"/>
      <c r="CJ2906" s="9"/>
      <c r="CK2906" s="9"/>
      <c r="CN2906" s="9"/>
      <c r="CO2906" s="9"/>
      <c r="CP2906" s="9"/>
      <c r="CQ2906" s="9"/>
      <c r="CR2906" s="9"/>
      <c r="CS2906" s="9"/>
      <c r="CT2906" s="9"/>
      <c r="CU2906" s="9"/>
      <c r="CV2906" s="9"/>
      <c r="CW2906" s="9"/>
      <c r="CX2906" s="9"/>
      <c r="CY2906" s="9"/>
      <c r="CZ2906" s="9"/>
      <c r="DA2906" s="9"/>
      <c r="DB2906" s="9"/>
      <c r="DC2906" s="9"/>
      <c r="DD2906" s="9"/>
      <c r="DE2906" s="9"/>
      <c r="DF2906" s="9"/>
      <c r="DG2906" s="9"/>
      <c r="DH2906" s="9"/>
      <c r="DI2906" s="9"/>
      <c r="DJ2906" s="9"/>
      <c r="DK2906" s="9"/>
      <c r="DL2906" s="9"/>
      <c r="DM2906" s="9"/>
      <c r="DN2906" s="9"/>
      <c r="DO2906" s="9"/>
      <c r="DP2906" s="9"/>
      <c r="DQ2906" s="9"/>
      <c r="DR2906" s="9"/>
      <c r="DS2906" s="9"/>
      <c r="DT2906" s="9"/>
      <c r="DU2906" s="9"/>
      <c r="DV2906" s="9"/>
      <c r="DW2906" s="9"/>
      <c r="DX2906" s="9"/>
      <c r="DY2906" s="9"/>
    </row>
    <row r="2907" spans="1:131" ht="19.5" customHeight="1" x14ac:dyDescent="0.25">
      <c r="A2907" s="9">
        <v>2004</v>
      </c>
      <c r="B2907" s="10" t="s">
        <v>5750</v>
      </c>
      <c r="C2907" s="9" t="s">
        <v>5751</v>
      </c>
      <c r="E2907" s="9" t="s">
        <v>5700</v>
      </c>
      <c r="F2907" s="9" t="s">
        <v>3085</v>
      </c>
      <c r="H2907" s="9" t="s">
        <v>906</v>
      </c>
      <c r="I2907" s="9" t="s">
        <v>35</v>
      </c>
      <c r="M2907" s="9" t="s">
        <v>335</v>
      </c>
      <c r="O2907" s="9">
        <v>28</v>
      </c>
      <c r="AF2907" s="51">
        <f t="shared" si="38"/>
        <v>0</v>
      </c>
      <c r="AH2907" s="9"/>
      <c r="AI2907" s="9"/>
      <c r="AJ2907" s="9"/>
      <c r="AK2907" s="9"/>
      <c r="AL2907" s="9"/>
      <c r="AM2907" s="9"/>
      <c r="AN2907" s="9"/>
      <c r="AO2907" s="9"/>
      <c r="AP2907" s="9"/>
      <c r="AQ2907" s="9"/>
      <c r="AR2907" s="9"/>
      <c r="AS2907" s="9"/>
      <c r="AT2907" s="9"/>
      <c r="AU2907" s="9"/>
      <c r="AV2907" s="9"/>
      <c r="AW2907" s="9"/>
      <c r="AX2907" s="9"/>
      <c r="AY2907" s="9"/>
      <c r="AZ2907" s="9"/>
      <c r="BA2907" s="9"/>
      <c r="BB2907" s="9"/>
      <c r="BC2907" s="9"/>
      <c r="BD2907" s="9"/>
      <c r="BE2907" s="9"/>
      <c r="BF2907" s="9"/>
      <c r="BG2907" s="9"/>
      <c r="BH2907" s="9"/>
      <c r="BI2907" s="9"/>
      <c r="BJ2907" s="9"/>
      <c r="BK2907" s="9"/>
      <c r="BL2907" s="9"/>
      <c r="BM2907" s="9"/>
      <c r="BN2907" s="9"/>
      <c r="BO2907" s="9"/>
      <c r="BP2907" s="9"/>
      <c r="BQ2907" s="9"/>
      <c r="BT2907" s="9"/>
      <c r="BU2907" s="9"/>
      <c r="BX2907" s="9"/>
      <c r="BY2907" s="9"/>
      <c r="CB2907" s="9"/>
      <c r="CC2907" s="9"/>
      <c r="CF2907" s="9"/>
      <c r="CG2907" s="9"/>
      <c r="CJ2907" s="9"/>
      <c r="CK2907" s="9"/>
      <c r="CN2907" s="9"/>
      <c r="CO2907" s="9"/>
      <c r="CP2907" s="9"/>
      <c r="CQ2907" s="9"/>
      <c r="CR2907" s="9"/>
      <c r="CS2907" s="9"/>
      <c r="CT2907" s="9"/>
      <c r="CU2907" s="9"/>
      <c r="CV2907" s="9"/>
      <c r="CW2907" s="9"/>
      <c r="CX2907" s="9"/>
      <c r="CY2907" s="9"/>
      <c r="CZ2907" s="9"/>
      <c r="DA2907" s="9"/>
      <c r="DB2907" s="9"/>
      <c r="DC2907" s="9"/>
      <c r="DD2907" s="9"/>
      <c r="DE2907" s="9"/>
      <c r="DF2907" s="9"/>
      <c r="DG2907" s="9"/>
      <c r="DH2907" s="9"/>
      <c r="DI2907" s="9"/>
      <c r="DJ2907" s="9"/>
      <c r="DK2907" s="9"/>
      <c r="DL2907" s="9"/>
      <c r="DM2907" s="9"/>
      <c r="DN2907" s="9"/>
      <c r="DO2907" s="9"/>
      <c r="DP2907" s="9"/>
      <c r="DQ2907" s="9"/>
      <c r="DR2907" s="9"/>
      <c r="DS2907" s="9"/>
      <c r="DT2907" s="9"/>
      <c r="DU2907" s="9"/>
      <c r="DV2907" s="9"/>
      <c r="DW2907" s="9"/>
      <c r="DX2907" s="9"/>
      <c r="DY2907" s="9"/>
    </row>
    <row r="2908" spans="1:131" ht="39" customHeight="1" x14ac:dyDescent="0.25">
      <c r="A2908" s="9">
        <v>2005</v>
      </c>
      <c r="B2908" s="10" t="s">
        <v>5753</v>
      </c>
      <c r="C2908" s="9" t="s">
        <v>5752</v>
      </c>
      <c r="E2908" s="9" t="s">
        <v>3887</v>
      </c>
      <c r="F2908" s="9" t="s">
        <v>6332</v>
      </c>
      <c r="H2908" s="9" t="s">
        <v>202</v>
      </c>
      <c r="I2908" s="9" t="s">
        <v>25</v>
      </c>
      <c r="J2908" s="129">
        <v>43189</v>
      </c>
      <c r="K2908" s="129">
        <v>43146</v>
      </c>
      <c r="L2908" s="129">
        <v>43404</v>
      </c>
      <c r="M2908" s="9" t="s">
        <v>20</v>
      </c>
      <c r="O2908" s="9">
        <v>32</v>
      </c>
      <c r="Q2908" s="9" t="s">
        <v>54</v>
      </c>
      <c r="S2908" s="13">
        <v>25000000</v>
      </c>
      <c r="T2908" s="13">
        <v>25000000</v>
      </c>
      <c r="U2908" s="13">
        <v>6250000</v>
      </c>
      <c r="AF2908" s="51">
        <f t="shared" si="38"/>
        <v>0</v>
      </c>
      <c r="AH2908" s="9"/>
      <c r="AI2908" s="9"/>
      <c r="AJ2908" s="9"/>
      <c r="AK2908" s="9"/>
      <c r="AL2908" s="9"/>
      <c r="AM2908" s="9"/>
      <c r="AN2908" s="9"/>
      <c r="AO2908" s="9"/>
      <c r="AP2908" s="9"/>
      <c r="AQ2908" s="9"/>
      <c r="AR2908" s="9"/>
      <c r="AS2908" s="9"/>
      <c r="AT2908" s="9"/>
      <c r="AU2908" s="9"/>
      <c r="AV2908" s="9"/>
      <c r="AW2908" s="9"/>
      <c r="AX2908" s="9"/>
      <c r="AY2908" s="9"/>
      <c r="AZ2908" s="9"/>
      <c r="BA2908" s="9"/>
      <c r="BB2908" s="9"/>
      <c r="BC2908" s="9"/>
      <c r="BD2908" s="9"/>
      <c r="BE2908" s="9"/>
      <c r="BF2908" s="9"/>
      <c r="BG2908" s="9"/>
      <c r="BH2908" s="9"/>
      <c r="BI2908" s="9"/>
      <c r="BJ2908" s="9"/>
      <c r="BK2908" s="9"/>
      <c r="BL2908" s="9"/>
      <c r="BM2908" s="9"/>
      <c r="BN2908" s="9"/>
      <c r="BO2908" s="9"/>
      <c r="BP2908" s="9"/>
      <c r="BQ2908" s="9"/>
      <c r="BT2908" s="9"/>
      <c r="BU2908" s="9"/>
      <c r="BX2908" s="9"/>
      <c r="BY2908" s="9"/>
      <c r="CB2908" s="9"/>
      <c r="CC2908" s="9"/>
      <c r="CF2908" s="9"/>
      <c r="CG2908" s="9"/>
      <c r="CJ2908" s="9"/>
      <c r="CK2908" s="9"/>
      <c r="CN2908" s="9"/>
      <c r="CO2908" s="9"/>
      <c r="CP2908" s="9"/>
      <c r="CQ2908" s="9"/>
      <c r="CR2908" s="9"/>
      <c r="CS2908" s="9"/>
      <c r="CT2908" s="9"/>
      <c r="CU2908" s="9"/>
      <c r="CV2908" s="9"/>
      <c r="CW2908" s="9"/>
      <c r="CX2908" s="9"/>
      <c r="CY2908" s="9"/>
      <c r="CZ2908" s="9"/>
      <c r="DA2908" s="9"/>
      <c r="DB2908" s="9"/>
      <c r="DC2908" s="9"/>
      <c r="DD2908" s="9"/>
      <c r="DE2908" s="9"/>
      <c r="DF2908" s="9"/>
      <c r="DG2908" s="9"/>
      <c r="DH2908" s="9"/>
      <c r="DI2908" s="9"/>
      <c r="DJ2908" s="9"/>
      <c r="DK2908" s="9"/>
      <c r="DL2908" s="9"/>
      <c r="DM2908" s="9"/>
      <c r="DN2908" s="9"/>
      <c r="DO2908" s="9"/>
      <c r="DP2908" s="9"/>
      <c r="DQ2908" s="9"/>
      <c r="DR2908" s="9"/>
      <c r="DS2908" s="9"/>
      <c r="DT2908" s="9"/>
      <c r="DU2908" s="9"/>
      <c r="DV2908" s="9"/>
      <c r="DW2908" s="9"/>
      <c r="DX2908" s="9"/>
      <c r="DY2908" s="9"/>
    </row>
    <row r="2909" spans="1:131" ht="19.5" customHeight="1" x14ac:dyDescent="0.25">
      <c r="A2909" s="9">
        <v>2006</v>
      </c>
      <c r="B2909" s="10" t="s">
        <v>5754</v>
      </c>
      <c r="C2909" s="9" t="s">
        <v>5755</v>
      </c>
      <c r="E2909" s="9" t="s">
        <v>18</v>
      </c>
      <c r="F2909" s="9" t="s">
        <v>1090</v>
      </c>
      <c r="H2909" s="9" t="s">
        <v>906</v>
      </c>
      <c r="I2909" s="9" t="s">
        <v>25</v>
      </c>
      <c r="M2909" s="9" t="s">
        <v>20</v>
      </c>
      <c r="O2909" s="9">
        <v>27</v>
      </c>
      <c r="AF2909" s="51">
        <f t="shared" si="38"/>
        <v>0</v>
      </c>
      <c r="AH2909" s="9"/>
      <c r="AI2909" s="9"/>
      <c r="AJ2909" s="9"/>
      <c r="AK2909" s="9"/>
      <c r="AL2909" s="9"/>
      <c r="AM2909" s="9"/>
      <c r="AN2909" s="9"/>
      <c r="AO2909" s="9"/>
      <c r="AP2909" s="9"/>
      <c r="AQ2909" s="9"/>
      <c r="AR2909" s="9"/>
      <c r="AS2909" s="9"/>
      <c r="AT2909" s="9"/>
      <c r="AU2909" s="9"/>
      <c r="AV2909" s="9"/>
      <c r="AW2909" s="9"/>
      <c r="AX2909" s="9"/>
      <c r="AY2909" s="9"/>
      <c r="AZ2909" s="9"/>
      <c r="BA2909" s="9"/>
      <c r="BB2909" s="9"/>
      <c r="BC2909" s="9"/>
      <c r="BD2909" s="9"/>
      <c r="BE2909" s="9"/>
      <c r="BF2909" s="9"/>
      <c r="BG2909" s="9"/>
      <c r="BH2909" s="9"/>
      <c r="BI2909" s="9"/>
      <c r="BJ2909" s="9"/>
      <c r="BK2909" s="9"/>
      <c r="BL2909" s="9"/>
      <c r="BM2909" s="9"/>
      <c r="BN2909" s="9"/>
      <c r="BO2909" s="9"/>
      <c r="BP2909" s="9"/>
      <c r="BQ2909" s="9"/>
      <c r="BT2909" s="9"/>
      <c r="BU2909" s="9"/>
      <c r="BX2909" s="9"/>
      <c r="BY2909" s="9"/>
      <c r="CB2909" s="9"/>
      <c r="CC2909" s="9"/>
      <c r="CF2909" s="9"/>
      <c r="CG2909" s="9"/>
      <c r="CJ2909" s="9"/>
      <c r="CK2909" s="9"/>
      <c r="CN2909" s="9"/>
      <c r="CO2909" s="9"/>
      <c r="CP2909" s="9"/>
      <c r="CQ2909" s="9"/>
      <c r="CR2909" s="9"/>
      <c r="CS2909" s="9"/>
      <c r="CT2909" s="9"/>
      <c r="CU2909" s="9"/>
      <c r="CV2909" s="9"/>
      <c r="CW2909" s="9"/>
      <c r="CX2909" s="9"/>
      <c r="CY2909" s="9"/>
      <c r="CZ2909" s="9"/>
      <c r="DA2909" s="9"/>
      <c r="DB2909" s="9"/>
      <c r="DC2909" s="9"/>
      <c r="DD2909" s="9"/>
      <c r="DE2909" s="9"/>
      <c r="DF2909" s="9"/>
      <c r="DG2909" s="9"/>
      <c r="DH2909" s="9"/>
      <c r="DI2909" s="9"/>
      <c r="DJ2909" s="9"/>
      <c r="DK2909" s="9"/>
      <c r="DL2909" s="9"/>
      <c r="DM2909" s="9"/>
      <c r="DN2909" s="9"/>
      <c r="DO2909" s="9"/>
      <c r="DP2909" s="9"/>
      <c r="DQ2909" s="9"/>
      <c r="DR2909" s="9"/>
      <c r="DS2909" s="9"/>
      <c r="DT2909" s="9"/>
      <c r="DU2909" s="9"/>
      <c r="DV2909" s="9"/>
      <c r="DW2909" s="9"/>
      <c r="DX2909" s="9"/>
      <c r="DY2909" s="9"/>
    </row>
    <row r="2910" spans="1:131" ht="19.5" customHeight="1" x14ac:dyDescent="0.25">
      <c r="A2910" s="9">
        <v>2007</v>
      </c>
      <c r="B2910" s="10" t="s">
        <v>5756</v>
      </c>
      <c r="C2910" s="9" t="s">
        <v>5757</v>
      </c>
      <c r="E2910" s="9" t="s">
        <v>18</v>
      </c>
      <c r="F2910" s="9" t="s">
        <v>1090</v>
      </c>
      <c r="H2910" s="9" t="s">
        <v>906</v>
      </c>
      <c r="I2910" s="9" t="s">
        <v>25</v>
      </c>
      <c r="M2910" s="9" t="s">
        <v>20</v>
      </c>
      <c r="O2910" s="9">
        <v>26</v>
      </c>
      <c r="AF2910" s="51">
        <f t="shared" si="38"/>
        <v>0</v>
      </c>
      <c r="AH2910" s="9"/>
      <c r="AI2910" s="9"/>
      <c r="AJ2910" s="9"/>
      <c r="AK2910" s="9"/>
      <c r="AL2910" s="9"/>
      <c r="AM2910" s="9"/>
      <c r="AN2910" s="9"/>
      <c r="AO2910" s="9"/>
      <c r="AP2910" s="9"/>
      <c r="AQ2910" s="9"/>
      <c r="AR2910" s="9"/>
      <c r="AS2910" s="9"/>
      <c r="AT2910" s="9"/>
      <c r="AU2910" s="9"/>
      <c r="AV2910" s="9"/>
      <c r="AW2910" s="9"/>
      <c r="AX2910" s="9"/>
      <c r="AY2910" s="9"/>
      <c r="AZ2910" s="9"/>
      <c r="BA2910" s="9"/>
      <c r="BB2910" s="9"/>
      <c r="BC2910" s="9"/>
      <c r="BD2910" s="9"/>
      <c r="BE2910" s="9"/>
      <c r="BF2910" s="9"/>
      <c r="BG2910" s="9"/>
      <c r="BH2910" s="9"/>
      <c r="BI2910" s="9"/>
      <c r="BJ2910" s="9"/>
      <c r="BK2910" s="9"/>
      <c r="BL2910" s="9"/>
      <c r="BM2910" s="9"/>
      <c r="BN2910" s="9"/>
      <c r="BO2910" s="9"/>
      <c r="BP2910" s="9"/>
      <c r="BQ2910" s="9"/>
      <c r="BT2910" s="9"/>
      <c r="BU2910" s="9"/>
      <c r="BX2910" s="9"/>
      <c r="BY2910" s="9"/>
      <c r="CB2910" s="9"/>
      <c r="CC2910" s="9"/>
      <c r="CF2910" s="9"/>
      <c r="CG2910" s="9"/>
      <c r="CJ2910" s="9"/>
      <c r="CK2910" s="9"/>
      <c r="CN2910" s="9"/>
      <c r="CO2910" s="9"/>
      <c r="CP2910" s="9"/>
      <c r="CQ2910" s="9"/>
      <c r="CR2910" s="9"/>
      <c r="CS2910" s="9"/>
      <c r="CT2910" s="9"/>
      <c r="CU2910" s="9"/>
      <c r="CV2910" s="9"/>
      <c r="CW2910" s="9"/>
      <c r="CX2910" s="9"/>
      <c r="CY2910" s="9"/>
      <c r="CZ2910" s="9"/>
      <c r="DA2910" s="9"/>
      <c r="DB2910" s="9"/>
      <c r="DC2910" s="9"/>
      <c r="DD2910" s="9"/>
      <c r="DE2910" s="9"/>
      <c r="DF2910" s="9"/>
      <c r="DG2910" s="9"/>
      <c r="DH2910" s="9"/>
      <c r="DI2910" s="9"/>
      <c r="DJ2910" s="9"/>
      <c r="DK2910" s="9"/>
      <c r="DL2910" s="9"/>
      <c r="DM2910" s="9"/>
      <c r="DN2910" s="9"/>
      <c r="DO2910" s="9"/>
      <c r="DP2910" s="9"/>
      <c r="DQ2910" s="9"/>
      <c r="DR2910" s="9"/>
      <c r="DS2910" s="9"/>
      <c r="DT2910" s="9"/>
      <c r="DU2910" s="9"/>
      <c r="DV2910" s="9"/>
      <c r="DW2910" s="9"/>
      <c r="DX2910" s="9"/>
      <c r="DY2910" s="9"/>
    </row>
    <row r="2911" spans="1:131" ht="19.5" customHeight="1" x14ac:dyDescent="0.25">
      <c r="A2911" s="9">
        <v>2008</v>
      </c>
      <c r="B2911" s="10" t="s">
        <v>5762</v>
      </c>
      <c r="C2911" s="9" t="s">
        <v>5763</v>
      </c>
      <c r="E2911" s="9" t="s">
        <v>4795</v>
      </c>
      <c r="F2911" s="9" t="s">
        <v>5764</v>
      </c>
      <c r="H2911" s="9" t="s">
        <v>202</v>
      </c>
      <c r="I2911" s="9" t="s">
        <v>28</v>
      </c>
      <c r="J2911" s="129">
        <v>43053</v>
      </c>
      <c r="K2911" s="129">
        <v>43032</v>
      </c>
      <c r="L2911" s="129">
        <v>43356</v>
      </c>
      <c r="O2911" s="9">
        <v>30</v>
      </c>
      <c r="Q2911" s="9" t="s">
        <v>54</v>
      </c>
      <c r="R2911" s="13">
        <v>9100000</v>
      </c>
      <c r="S2911" s="13">
        <v>9100000</v>
      </c>
      <c r="T2911" s="13">
        <v>9100000</v>
      </c>
      <c r="U2911" s="13">
        <v>2275000</v>
      </c>
      <c r="AF2911" s="51">
        <f t="shared" si="38"/>
        <v>0</v>
      </c>
      <c r="AG2911" s="45">
        <v>6825000</v>
      </c>
      <c r="AH2911" s="11">
        <v>43053</v>
      </c>
      <c r="AI2911" s="11">
        <v>43356</v>
      </c>
      <c r="AJ2911" s="27">
        <v>9100000</v>
      </c>
      <c r="AK2911" s="27">
        <v>2275000</v>
      </c>
      <c r="AL2911" s="9"/>
      <c r="AM2911" s="9"/>
      <c r="AN2911" s="9"/>
      <c r="AO2911" s="9"/>
      <c r="AP2911" s="9"/>
      <c r="AQ2911" s="9"/>
      <c r="AR2911" s="9"/>
      <c r="AS2911" s="9"/>
      <c r="AT2911" s="9"/>
      <c r="AU2911" s="9"/>
      <c r="AV2911" s="9"/>
      <c r="AW2911" s="9"/>
      <c r="AX2911" s="9"/>
      <c r="AY2911" s="9"/>
      <c r="AZ2911" s="9"/>
      <c r="BA2911" s="9"/>
      <c r="BB2911" s="9"/>
      <c r="BC2911" s="9"/>
      <c r="BD2911" s="9"/>
      <c r="BE2911" s="9"/>
      <c r="BF2911" s="9"/>
      <c r="BG2911" s="9"/>
      <c r="BH2911" s="9"/>
      <c r="BI2911" s="9"/>
      <c r="BJ2911" s="9"/>
      <c r="BK2911" s="9"/>
      <c r="BL2911" s="9"/>
      <c r="BM2911" s="9"/>
      <c r="BN2911" s="9"/>
      <c r="BO2911" s="9"/>
      <c r="BP2911" s="9"/>
      <c r="BQ2911" s="9"/>
      <c r="BT2911" s="9"/>
      <c r="BU2911" s="9"/>
      <c r="BX2911" s="9"/>
      <c r="BY2911" s="9"/>
      <c r="CB2911" s="9"/>
      <c r="CC2911" s="9"/>
      <c r="CF2911" s="9"/>
      <c r="CG2911" s="9"/>
      <c r="CJ2911" s="9"/>
      <c r="CK2911" s="9"/>
      <c r="CN2911" s="9"/>
      <c r="CO2911" s="9"/>
      <c r="CP2911" s="9"/>
      <c r="CQ2911" s="9"/>
      <c r="CR2911" s="9"/>
      <c r="CS2911" s="9"/>
      <c r="CT2911" s="9"/>
      <c r="CU2911" s="9"/>
      <c r="CV2911" s="9"/>
      <c r="CW2911" s="9"/>
      <c r="CX2911" s="9"/>
      <c r="CY2911" s="9"/>
      <c r="CZ2911" s="9"/>
      <c r="DA2911" s="9"/>
      <c r="DB2911" s="9"/>
      <c r="DC2911" s="9"/>
      <c r="DD2911" s="9"/>
      <c r="DE2911" s="9"/>
      <c r="DF2911" s="9"/>
      <c r="DG2911" s="9"/>
      <c r="DH2911" s="9"/>
      <c r="DI2911" s="9"/>
      <c r="DJ2911" s="9"/>
      <c r="DK2911" s="9"/>
      <c r="DL2911" s="9"/>
      <c r="DM2911" s="9"/>
      <c r="DN2911" s="9"/>
      <c r="DO2911" s="9"/>
      <c r="DP2911" s="9"/>
      <c r="DQ2911" s="9"/>
      <c r="DR2911" s="9"/>
      <c r="DS2911" s="9"/>
      <c r="DT2911" s="9"/>
      <c r="DU2911" s="9"/>
      <c r="DV2911" s="9"/>
      <c r="DW2911" s="9"/>
      <c r="DX2911" s="9"/>
      <c r="DY2911" s="9"/>
    </row>
    <row r="2912" spans="1:131" ht="19.5" customHeight="1" x14ac:dyDescent="0.25">
      <c r="A2912" s="9">
        <v>2009</v>
      </c>
      <c r="B2912" s="10" t="s">
        <v>5765</v>
      </c>
      <c r="C2912" s="9" t="s">
        <v>5766</v>
      </c>
      <c r="E2912" s="9" t="s">
        <v>447</v>
      </c>
      <c r="F2912" s="9" t="s">
        <v>4761</v>
      </c>
      <c r="H2912" s="9" t="s">
        <v>202</v>
      </c>
      <c r="I2912" s="9" t="s">
        <v>25</v>
      </c>
      <c r="J2912" s="129">
        <v>43070</v>
      </c>
      <c r="K2912" s="129">
        <v>43039</v>
      </c>
      <c r="L2912" s="129">
        <v>43190</v>
      </c>
      <c r="O2912" s="9">
        <v>24</v>
      </c>
      <c r="Q2912" s="9" t="s">
        <v>54</v>
      </c>
      <c r="S2912" s="13">
        <v>26994000</v>
      </c>
      <c r="T2912" s="13">
        <v>26994000</v>
      </c>
      <c r="U2912" s="13">
        <v>6748500</v>
      </c>
      <c r="AF2912" s="51">
        <f t="shared" si="38"/>
        <v>0</v>
      </c>
      <c r="AH2912" s="11">
        <v>43039</v>
      </c>
      <c r="AI2912" s="11">
        <v>43190</v>
      </c>
      <c r="AJ2912" s="27">
        <v>21374771</v>
      </c>
      <c r="AK2912" s="27">
        <v>5343693</v>
      </c>
      <c r="AL2912" s="9"/>
      <c r="AM2912" s="9"/>
      <c r="AN2912" s="9"/>
      <c r="AO2912" s="9"/>
      <c r="AP2912" s="9"/>
      <c r="AQ2912" s="9"/>
      <c r="AR2912" s="9"/>
      <c r="AS2912" s="9"/>
      <c r="AT2912" s="9"/>
      <c r="AU2912" s="9"/>
      <c r="AV2912" s="9"/>
      <c r="AW2912" s="9"/>
      <c r="AX2912" s="9"/>
      <c r="AY2912" s="9"/>
      <c r="AZ2912" s="9"/>
      <c r="BA2912" s="9"/>
      <c r="BB2912" s="9"/>
      <c r="BC2912" s="9"/>
      <c r="BD2912" s="9"/>
      <c r="BE2912" s="9"/>
      <c r="BF2912" s="9"/>
      <c r="BG2912" s="9"/>
      <c r="BH2912" s="9"/>
      <c r="BI2912" s="9"/>
      <c r="BJ2912" s="9"/>
      <c r="BK2912" s="9"/>
      <c r="BL2912" s="9"/>
      <c r="BM2912" s="9"/>
      <c r="BN2912" s="9"/>
      <c r="BO2912" s="9"/>
      <c r="BP2912" s="9"/>
      <c r="BQ2912" s="9"/>
      <c r="BT2912" s="9"/>
      <c r="BU2912" s="9"/>
      <c r="BX2912" s="9"/>
      <c r="BY2912" s="9"/>
      <c r="CB2912" s="9"/>
      <c r="CC2912" s="9"/>
      <c r="CF2912" s="9"/>
      <c r="CG2912" s="9"/>
      <c r="CJ2912" s="9"/>
      <c r="CK2912" s="9"/>
      <c r="CN2912" s="9"/>
      <c r="CO2912" s="9"/>
      <c r="CP2912" s="9"/>
      <c r="CQ2912" s="9"/>
      <c r="CR2912" s="9"/>
      <c r="CS2912" s="9"/>
      <c r="CT2912" s="9"/>
      <c r="CU2912" s="9"/>
      <c r="CV2912" s="9"/>
      <c r="CW2912" s="9"/>
      <c r="CX2912" s="9"/>
      <c r="CY2912" s="9"/>
      <c r="CZ2912" s="9"/>
      <c r="DA2912" s="9"/>
      <c r="DB2912" s="9"/>
      <c r="DC2912" s="9"/>
      <c r="DD2912" s="9"/>
      <c r="DE2912" s="9"/>
      <c r="DF2912" s="9"/>
      <c r="DG2912" s="9"/>
      <c r="DH2912" s="9"/>
      <c r="DI2912" s="9"/>
      <c r="DJ2912" s="9"/>
      <c r="DK2912" s="9"/>
      <c r="DL2912" s="9"/>
      <c r="DM2912" s="9"/>
      <c r="DN2912" s="9"/>
      <c r="DO2912" s="9"/>
      <c r="DP2912" s="9"/>
      <c r="DQ2912" s="9"/>
      <c r="DR2912" s="9"/>
      <c r="DS2912" s="9"/>
      <c r="DT2912" s="9"/>
      <c r="DU2912" s="9"/>
      <c r="DV2912" s="9"/>
      <c r="DW2912" s="9"/>
      <c r="DX2912" s="9"/>
      <c r="DY2912" s="9"/>
    </row>
    <row r="2913" spans="1:131" ht="19.5" customHeight="1" x14ac:dyDescent="0.25">
      <c r="A2913" s="9">
        <v>2010</v>
      </c>
      <c r="B2913" s="10" t="s">
        <v>5767</v>
      </c>
      <c r="C2913" s="9" t="s">
        <v>6383</v>
      </c>
      <c r="E2913" s="9" t="s">
        <v>5768</v>
      </c>
      <c r="F2913" s="9" t="s">
        <v>105</v>
      </c>
      <c r="H2913" s="9" t="s">
        <v>202</v>
      </c>
      <c r="I2913" s="9" t="s">
        <v>871</v>
      </c>
      <c r="J2913" s="129">
        <v>43032</v>
      </c>
      <c r="K2913" s="129">
        <v>42975</v>
      </c>
      <c r="L2913" s="129">
        <v>43161</v>
      </c>
      <c r="O2913" s="9">
        <v>27</v>
      </c>
      <c r="Q2913" s="9" t="s">
        <v>61</v>
      </c>
      <c r="S2913" s="13">
        <v>7178572000</v>
      </c>
      <c r="T2913" s="13">
        <v>7178572000</v>
      </c>
      <c r="U2913" s="13">
        <v>1794643000</v>
      </c>
      <c r="AF2913" s="51">
        <f t="shared" si="38"/>
        <v>0</v>
      </c>
      <c r="AH2913" s="11">
        <v>42979</v>
      </c>
      <c r="AI2913" s="11">
        <v>43069</v>
      </c>
      <c r="AJ2913" s="27">
        <v>653796504</v>
      </c>
      <c r="AK2913" s="27">
        <v>163449126</v>
      </c>
      <c r="AL2913" s="23">
        <v>43070</v>
      </c>
      <c r="AM2913" s="11">
        <v>43100</v>
      </c>
      <c r="AN2913" s="27">
        <v>914217565</v>
      </c>
      <c r="AO2913" s="27">
        <v>228554391</v>
      </c>
      <c r="AP2913" s="11">
        <v>43101</v>
      </c>
      <c r="AQ2913" s="11">
        <v>43131</v>
      </c>
      <c r="AR2913" s="27">
        <v>750932980</v>
      </c>
      <c r="AS2913" s="27">
        <v>187733245</v>
      </c>
      <c r="AT2913" s="11">
        <v>43132</v>
      </c>
      <c r="AU2913" s="11">
        <v>43159</v>
      </c>
      <c r="AV2913" s="27">
        <v>997497207</v>
      </c>
      <c r="AW2913" s="27">
        <v>249374302</v>
      </c>
      <c r="AX2913" s="11">
        <v>43160</v>
      </c>
      <c r="AY2913" s="11">
        <v>43190</v>
      </c>
      <c r="AZ2913" s="27">
        <v>1085605882</v>
      </c>
      <c r="BA2913" s="27">
        <v>271401471</v>
      </c>
      <c r="BB2913" s="11">
        <v>43191</v>
      </c>
      <c r="BC2913" s="11">
        <v>43220</v>
      </c>
      <c r="BD2913" s="13">
        <v>618050784</v>
      </c>
      <c r="BE2913" s="13">
        <v>154512696</v>
      </c>
      <c r="BF2913" s="11">
        <v>43221</v>
      </c>
      <c r="BG2913" s="11">
        <v>43251</v>
      </c>
      <c r="BH2913" s="13">
        <v>477844968</v>
      </c>
      <c r="BI2913" s="13">
        <v>119461242</v>
      </c>
      <c r="BJ2913" s="11">
        <v>43252</v>
      </c>
      <c r="BK2913" s="11">
        <v>43256</v>
      </c>
      <c r="BL2913" s="13">
        <v>472971141</v>
      </c>
      <c r="BM2913" s="13">
        <v>118242785</v>
      </c>
      <c r="BN2913" s="11">
        <v>42979</v>
      </c>
      <c r="BO2913" s="11">
        <v>43256</v>
      </c>
      <c r="BP2913" s="13">
        <v>6901586725</v>
      </c>
      <c r="BQ2913" s="13">
        <v>232667423</v>
      </c>
      <c r="BT2913" s="9"/>
      <c r="BU2913" s="9"/>
      <c r="BX2913" s="9"/>
      <c r="BY2913" s="9"/>
      <c r="CB2913" s="9"/>
      <c r="CC2913" s="9"/>
      <c r="CF2913" s="9"/>
      <c r="CG2913" s="9"/>
      <c r="CJ2913" s="9"/>
      <c r="CK2913" s="9"/>
      <c r="CN2913" s="9"/>
      <c r="CO2913" s="9"/>
      <c r="CP2913" s="9"/>
      <c r="CQ2913" s="9"/>
      <c r="CR2913" s="9"/>
      <c r="CS2913" s="9"/>
      <c r="CT2913" s="9"/>
      <c r="CU2913" s="9"/>
      <c r="CV2913" s="9"/>
      <c r="CW2913" s="9"/>
      <c r="CX2913" s="9"/>
      <c r="CY2913" s="9"/>
      <c r="CZ2913" s="9"/>
      <c r="DA2913" s="9"/>
      <c r="DB2913" s="9"/>
      <c r="DC2913" s="9"/>
      <c r="DD2913" s="9"/>
      <c r="DE2913" s="9"/>
      <c r="DF2913" s="9"/>
      <c r="DG2913" s="9"/>
      <c r="DH2913" s="9"/>
      <c r="DI2913" s="9"/>
      <c r="DJ2913" s="9"/>
      <c r="DK2913" s="9"/>
      <c r="DL2913" s="9"/>
      <c r="DM2913" s="9"/>
      <c r="DN2913" s="9"/>
      <c r="DO2913" s="9"/>
      <c r="DP2913" s="9"/>
      <c r="DQ2913" s="9"/>
      <c r="DR2913" s="9"/>
      <c r="DS2913" s="9"/>
      <c r="DT2913" s="9"/>
      <c r="DU2913" s="9"/>
      <c r="DV2913" s="9"/>
      <c r="DW2913" s="9"/>
      <c r="DX2913" s="9"/>
      <c r="DY2913" s="9"/>
      <c r="DZ2913" s="54">
        <v>6901586725</v>
      </c>
      <c r="EA2913" s="55">
        <v>1725396681</v>
      </c>
    </row>
    <row r="2914" spans="1:131" s="18" customFormat="1" ht="19.5" customHeight="1" x14ac:dyDescent="0.25">
      <c r="A2914" s="18">
        <v>2010</v>
      </c>
      <c r="B2914" s="17" t="s">
        <v>5767</v>
      </c>
      <c r="C2914" s="18" t="s">
        <v>6383</v>
      </c>
      <c r="D2914" s="19">
        <v>43224</v>
      </c>
      <c r="G2914" s="19"/>
      <c r="J2914" s="130"/>
      <c r="K2914" s="130"/>
      <c r="L2914" s="130">
        <v>43256</v>
      </c>
      <c r="R2914" s="20"/>
      <c r="S2914" s="20"/>
      <c r="T2914" s="20"/>
      <c r="U2914" s="20"/>
      <c r="V2914" s="20"/>
      <c r="W2914" s="20"/>
      <c r="X2914" s="20"/>
      <c r="Y2914" s="20"/>
      <c r="Z2914" s="20"/>
      <c r="AA2914" s="20"/>
      <c r="AB2914" s="20"/>
      <c r="AC2914" s="20"/>
      <c r="AD2914" s="20"/>
      <c r="AE2914" s="20"/>
      <c r="AF2914" s="80"/>
      <c r="AG2914" s="46"/>
      <c r="AH2914" s="19"/>
      <c r="AI2914" s="19"/>
      <c r="AJ2914" s="83"/>
      <c r="AK2914" s="83"/>
      <c r="DZ2914" s="54"/>
      <c r="EA2914" s="55"/>
    </row>
    <row r="2915" spans="1:131" ht="19.5" customHeight="1" x14ac:dyDescent="0.25">
      <c r="A2915" s="9">
        <v>2011</v>
      </c>
      <c r="B2915" s="10" t="s">
        <v>5769</v>
      </c>
      <c r="C2915" s="9" t="s">
        <v>5770</v>
      </c>
      <c r="E2915" s="9" t="s">
        <v>662</v>
      </c>
      <c r="F2915" s="9" t="s">
        <v>4039</v>
      </c>
      <c r="H2915" s="9" t="s">
        <v>202</v>
      </c>
      <c r="I2915" s="9" t="s">
        <v>78</v>
      </c>
      <c r="J2915" s="129">
        <v>43041</v>
      </c>
      <c r="K2915" s="129">
        <v>42954</v>
      </c>
      <c r="L2915" s="129">
        <v>43103</v>
      </c>
      <c r="O2915" s="9">
        <v>25</v>
      </c>
      <c r="Q2915" s="9" t="s">
        <v>61</v>
      </c>
      <c r="S2915" s="13">
        <v>352577746</v>
      </c>
      <c r="T2915" s="13">
        <v>352577746</v>
      </c>
      <c r="U2915" s="13">
        <v>88144437</v>
      </c>
      <c r="AF2915" s="51">
        <f t="shared" si="38"/>
        <v>0</v>
      </c>
      <c r="AH2915" s="11">
        <v>42954</v>
      </c>
      <c r="AI2915" s="11">
        <v>43161</v>
      </c>
      <c r="AJ2915" s="27">
        <v>359978841</v>
      </c>
      <c r="AK2915" s="27">
        <v>88144437</v>
      </c>
      <c r="AL2915" s="9"/>
      <c r="AM2915" s="9"/>
      <c r="AN2915" s="9"/>
      <c r="AO2915" s="9"/>
      <c r="AP2915" s="9"/>
      <c r="AQ2915" s="9"/>
      <c r="AR2915" s="9"/>
      <c r="AS2915" s="9"/>
      <c r="AT2915" s="9"/>
      <c r="AU2915" s="9"/>
      <c r="AV2915" s="9"/>
      <c r="AW2915" s="9"/>
      <c r="AX2915" s="9"/>
      <c r="AY2915" s="9"/>
      <c r="AZ2915" s="9"/>
      <c r="BA2915" s="9"/>
      <c r="BB2915" s="9"/>
      <c r="BC2915" s="9"/>
      <c r="BD2915" s="9"/>
      <c r="BE2915" s="9"/>
      <c r="BF2915" s="9"/>
      <c r="BG2915" s="9"/>
      <c r="BH2915" s="9"/>
      <c r="BI2915" s="9"/>
      <c r="BJ2915" s="9"/>
      <c r="BK2915" s="9"/>
      <c r="BL2915" s="9"/>
      <c r="BM2915" s="9"/>
      <c r="BN2915" s="9"/>
      <c r="BO2915" s="9"/>
      <c r="BP2915" s="9"/>
      <c r="BQ2915" s="9"/>
      <c r="BT2915" s="9"/>
      <c r="BU2915" s="9"/>
      <c r="BX2915" s="9"/>
      <c r="BY2915" s="9"/>
      <c r="CB2915" s="9"/>
      <c r="CC2915" s="9"/>
      <c r="CF2915" s="9"/>
      <c r="CG2915" s="9"/>
      <c r="CJ2915" s="9"/>
      <c r="CK2915" s="9"/>
      <c r="CN2915" s="9"/>
      <c r="CO2915" s="9"/>
      <c r="CP2915" s="9"/>
      <c r="CQ2915" s="9"/>
      <c r="CR2915" s="9"/>
      <c r="CS2915" s="9"/>
      <c r="CT2915" s="9"/>
      <c r="CU2915" s="9"/>
      <c r="CV2915" s="9"/>
      <c r="CW2915" s="9"/>
      <c r="CX2915" s="9"/>
      <c r="CY2915" s="9"/>
      <c r="CZ2915" s="9"/>
      <c r="DA2915" s="9"/>
      <c r="DB2915" s="9"/>
      <c r="DC2915" s="9"/>
      <c r="DD2915" s="9"/>
      <c r="DE2915" s="9"/>
      <c r="DF2915" s="9"/>
      <c r="DG2915" s="9"/>
      <c r="DH2915" s="9"/>
      <c r="DI2915" s="9"/>
      <c r="DJ2915" s="9"/>
      <c r="DK2915" s="9"/>
      <c r="DL2915" s="9"/>
      <c r="DM2915" s="9"/>
      <c r="DN2915" s="9"/>
      <c r="DO2915" s="9"/>
      <c r="DP2915" s="9"/>
      <c r="DQ2915" s="9"/>
      <c r="DR2915" s="9"/>
      <c r="DS2915" s="9"/>
      <c r="DT2915" s="9"/>
      <c r="DU2915" s="9"/>
      <c r="DV2915" s="9"/>
      <c r="DW2915" s="9"/>
      <c r="DX2915" s="9"/>
      <c r="DY2915" s="9"/>
    </row>
    <row r="2916" spans="1:131" ht="19.5" customHeight="1" x14ac:dyDescent="0.25">
      <c r="A2916" s="9">
        <v>2012</v>
      </c>
      <c r="B2916" s="10" t="s">
        <v>5771</v>
      </c>
      <c r="C2916" s="9" t="s">
        <v>5773</v>
      </c>
      <c r="E2916" s="9" t="s">
        <v>5772</v>
      </c>
      <c r="F2916" s="9" t="s">
        <v>5774</v>
      </c>
      <c r="H2916" s="9" t="s">
        <v>202</v>
      </c>
      <c r="I2916" s="9" t="s">
        <v>35</v>
      </c>
      <c r="J2916" s="129">
        <v>43073</v>
      </c>
      <c r="K2916" s="129">
        <v>42891</v>
      </c>
      <c r="L2916" s="129">
        <v>43281</v>
      </c>
      <c r="O2916" s="9">
        <v>29</v>
      </c>
      <c r="Q2916" s="9" t="s">
        <v>61</v>
      </c>
      <c r="S2916" s="13">
        <v>292950000</v>
      </c>
      <c r="T2916" s="13">
        <v>292950000</v>
      </c>
      <c r="U2916" s="13">
        <v>73237500</v>
      </c>
      <c r="AF2916" s="51">
        <f t="shared" si="38"/>
        <v>0</v>
      </c>
      <c r="AH2916" s="11">
        <v>42891</v>
      </c>
      <c r="AI2916" s="11">
        <v>43100</v>
      </c>
      <c r="AJ2916" s="27">
        <v>174153318</v>
      </c>
      <c r="AK2916" s="27">
        <v>43538330</v>
      </c>
      <c r="AL2916" s="11">
        <v>43101</v>
      </c>
      <c r="AM2916" s="11">
        <v>43190</v>
      </c>
      <c r="AN2916" s="27">
        <v>51977936</v>
      </c>
      <c r="AO2916" s="27">
        <v>12994484</v>
      </c>
      <c r="AP2916" s="11">
        <v>43191</v>
      </c>
      <c r="AQ2916" s="11">
        <v>43281</v>
      </c>
      <c r="AR2916" s="27">
        <v>4724944</v>
      </c>
      <c r="AS2916" s="27">
        <v>1181236</v>
      </c>
      <c r="AT2916" s="11">
        <v>42891</v>
      </c>
      <c r="AU2916" s="11">
        <v>43281</v>
      </c>
      <c r="AV2916" s="27">
        <v>259303425</v>
      </c>
      <c r="AW2916" s="27">
        <v>7111806</v>
      </c>
      <c r="AX2916" s="9"/>
      <c r="AY2916" s="9"/>
      <c r="AZ2916" s="9"/>
      <c r="BA2916" s="9"/>
      <c r="BB2916" s="9"/>
      <c r="BC2916" s="9"/>
      <c r="BD2916" s="9"/>
      <c r="BE2916" s="9"/>
      <c r="BF2916" s="9"/>
      <c r="BG2916" s="9"/>
      <c r="BH2916" s="9"/>
      <c r="BI2916" s="9"/>
      <c r="BJ2916" s="9"/>
      <c r="BK2916" s="9"/>
      <c r="BL2916" s="9"/>
      <c r="BM2916" s="9"/>
      <c r="BN2916" s="9"/>
      <c r="BO2916" s="9"/>
      <c r="BP2916" s="9"/>
      <c r="BQ2916" s="9"/>
      <c r="BT2916" s="9"/>
      <c r="BU2916" s="9"/>
      <c r="BX2916" s="9"/>
      <c r="BY2916" s="9"/>
      <c r="CB2916" s="9"/>
      <c r="CC2916" s="9"/>
      <c r="CF2916" s="9"/>
      <c r="CG2916" s="9"/>
      <c r="CJ2916" s="9"/>
      <c r="CK2916" s="9"/>
      <c r="CN2916" s="9"/>
      <c r="CO2916" s="9"/>
      <c r="CP2916" s="9"/>
      <c r="CQ2916" s="9"/>
      <c r="CR2916" s="9"/>
      <c r="CS2916" s="9"/>
      <c r="CT2916" s="9"/>
      <c r="CU2916" s="9"/>
      <c r="CV2916" s="9"/>
      <c r="CW2916" s="9"/>
      <c r="CX2916" s="9"/>
      <c r="CY2916" s="9"/>
      <c r="CZ2916" s="9"/>
      <c r="DA2916" s="9"/>
      <c r="DB2916" s="9"/>
      <c r="DC2916" s="9"/>
      <c r="DD2916" s="9"/>
      <c r="DE2916" s="9"/>
      <c r="DF2916" s="9"/>
      <c r="DG2916" s="9"/>
      <c r="DH2916" s="9"/>
      <c r="DI2916" s="9"/>
      <c r="DJ2916" s="9"/>
      <c r="DK2916" s="9"/>
      <c r="DL2916" s="9"/>
      <c r="DM2916" s="9"/>
      <c r="DN2916" s="9"/>
      <c r="DO2916" s="9"/>
      <c r="DP2916" s="9"/>
      <c r="DQ2916" s="9"/>
      <c r="DR2916" s="9"/>
      <c r="DS2916" s="9"/>
      <c r="DT2916" s="9"/>
      <c r="DU2916" s="9"/>
      <c r="DV2916" s="9"/>
      <c r="DW2916" s="9"/>
      <c r="DX2916" s="9"/>
      <c r="DY2916" s="9"/>
      <c r="DZ2916" s="54">
        <v>259303425</v>
      </c>
      <c r="EA2916" s="55">
        <v>64825856</v>
      </c>
    </row>
    <row r="2917" spans="1:131" ht="19.5" customHeight="1" x14ac:dyDescent="0.25">
      <c r="A2917" s="9">
        <v>2013</v>
      </c>
      <c r="B2917" s="10" t="s">
        <v>5775</v>
      </c>
      <c r="C2917" s="9" t="s">
        <v>5776</v>
      </c>
      <c r="E2917" s="9" t="s">
        <v>5959</v>
      </c>
      <c r="F2917" s="9" t="s">
        <v>4317</v>
      </c>
      <c r="H2917" s="9" t="s">
        <v>202</v>
      </c>
      <c r="I2917" s="9" t="s">
        <v>28</v>
      </c>
      <c r="J2917" s="129">
        <v>43066</v>
      </c>
      <c r="K2917" s="129">
        <v>42990</v>
      </c>
      <c r="L2917" s="129">
        <v>43357</v>
      </c>
      <c r="M2917" s="9" t="s">
        <v>20</v>
      </c>
      <c r="O2917" s="9">
        <v>32</v>
      </c>
      <c r="Q2917" s="9" t="s">
        <v>54</v>
      </c>
      <c r="S2917" s="13">
        <v>15000000</v>
      </c>
      <c r="T2917" s="13">
        <v>15000000</v>
      </c>
      <c r="U2917" s="13">
        <v>3750000</v>
      </c>
      <c r="AF2917" s="51">
        <f t="shared" si="38"/>
        <v>0</v>
      </c>
      <c r="AG2917" s="45">
        <v>7500000</v>
      </c>
      <c r="AH2917" s="11">
        <v>43003</v>
      </c>
      <c r="AI2917" s="11">
        <v>43361</v>
      </c>
      <c r="AJ2917" s="27">
        <v>15000000</v>
      </c>
      <c r="AK2917" s="27">
        <v>3750000</v>
      </c>
      <c r="AL2917" s="9"/>
      <c r="AM2917" s="9"/>
      <c r="AN2917" s="9"/>
      <c r="AO2917" s="9"/>
      <c r="AP2917" s="9"/>
      <c r="AQ2917" s="9"/>
      <c r="AR2917" s="9"/>
      <c r="AS2917" s="9"/>
      <c r="AT2917" s="9"/>
      <c r="AU2917" s="9"/>
      <c r="AV2917" s="9"/>
      <c r="AW2917" s="9"/>
      <c r="AX2917" s="9"/>
      <c r="AY2917" s="9"/>
      <c r="AZ2917" s="9"/>
      <c r="BA2917" s="9"/>
      <c r="BB2917" s="9"/>
      <c r="BC2917" s="9"/>
      <c r="BD2917" s="9"/>
      <c r="BE2917" s="9"/>
      <c r="BF2917" s="9"/>
      <c r="BG2917" s="9"/>
      <c r="BH2917" s="9"/>
      <c r="BI2917" s="9"/>
      <c r="BJ2917" s="9"/>
      <c r="BK2917" s="9"/>
      <c r="BL2917" s="9"/>
      <c r="BM2917" s="9"/>
      <c r="BN2917" s="9"/>
      <c r="BO2917" s="9"/>
      <c r="BP2917" s="9"/>
      <c r="BQ2917" s="9"/>
      <c r="BT2917" s="9"/>
      <c r="BU2917" s="9"/>
      <c r="BX2917" s="9"/>
      <c r="BY2917" s="9"/>
      <c r="CB2917" s="9"/>
      <c r="CC2917" s="9"/>
      <c r="CF2917" s="9"/>
      <c r="CG2917" s="9"/>
      <c r="CJ2917" s="9"/>
      <c r="CK2917" s="9"/>
      <c r="CN2917" s="9"/>
      <c r="CO2917" s="9"/>
      <c r="CP2917" s="9"/>
      <c r="CQ2917" s="9"/>
      <c r="CR2917" s="9"/>
      <c r="CS2917" s="9"/>
      <c r="CT2917" s="9"/>
      <c r="CU2917" s="9"/>
      <c r="CV2917" s="9"/>
      <c r="CW2917" s="9"/>
      <c r="CX2917" s="9"/>
      <c r="CY2917" s="9"/>
      <c r="CZ2917" s="9"/>
      <c r="DA2917" s="9"/>
      <c r="DB2917" s="9"/>
      <c r="DC2917" s="9"/>
      <c r="DD2917" s="9"/>
      <c r="DE2917" s="9"/>
      <c r="DF2917" s="9"/>
      <c r="DG2917" s="9"/>
      <c r="DH2917" s="9"/>
      <c r="DI2917" s="9"/>
      <c r="DJ2917" s="9"/>
      <c r="DK2917" s="9"/>
      <c r="DL2917" s="9"/>
      <c r="DM2917" s="9"/>
      <c r="DN2917" s="9"/>
      <c r="DO2917" s="9"/>
      <c r="DP2917" s="9"/>
      <c r="DQ2917" s="9"/>
      <c r="DR2917" s="9"/>
      <c r="DS2917" s="9"/>
      <c r="DT2917" s="9"/>
      <c r="DU2917" s="9"/>
      <c r="DV2917" s="9"/>
      <c r="DW2917" s="9"/>
      <c r="DX2917" s="9"/>
      <c r="DY2917" s="9"/>
    </row>
    <row r="2918" spans="1:131" ht="19.5" customHeight="1" x14ac:dyDescent="0.25">
      <c r="A2918" s="9">
        <v>2017</v>
      </c>
      <c r="B2918" s="10" t="s">
        <v>5777</v>
      </c>
      <c r="C2918" s="9" t="s">
        <v>5778</v>
      </c>
      <c r="E2918" s="9" t="s">
        <v>3894</v>
      </c>
      <c r="F2918" s="9" t="s">
        <v>632</v>
      </c>
      <c r="H2918" s="9" t="s">
        <v>202</v>
      </c>
      <c r="I2918" s="9" t="s">
        <v>25</v>
      </c>
      <c r="J2918" s="129">
        <v>43363</v>
      </c>
      <c r="K2918" s="129">
        <v>43313</v>
      </c>
      <c r="L2918" s="129">
        <v>43404</v>
      </c>
      <c r="M2918" s="9" t="s">
        <v>20</v>
      </c>
      <c r="O2918" s="9">
        <v>26</v>
      </c>
      <c r="Q2918" s="9" t="s">
        <v>54</v>
      </c>
      <c r="S2918" s="13">
        <v>10000000</v>
      </c>
      <c r="T2918" s="13">
        <v>10000000</v>
      </c>
      <c r="U2918" s="13">
        <v>3000000</v>
      </c>
      <c r="AF2918" s="51">
        <f t="shared" si="38"/>
        <v>0</v>
      </c>
      <c r="AH2918" s="9"/>
      <c r="AI2918" s="9"/>
      <c r="AJ2918" s="9"/>
      <c r="AK2918" s="9"/>
      <c r="AL2918" s="9"/>
      <c r="AM2918" s="9"/>
      <c r="AN2918" s="9"/>
      <c r="AO2918" s="9"/>
      <c r="AP2918" s="9"/>
      <c r="AQ2918" s="9"/>
      <c r="AR2918" s="9"/>
      <c r="AS2918" s="9"/>
      <c r="AT2918" s="9"/>
      <c r="AU2918" s="9"/>
      <c r="AV2918" s="9"/>
      <c r="AW2918" s="9"/>
      <c r="AX2918" s="9"/>
      <c r="AY2918" s="9"/>
      <c r="AZ2918" s="9"/>
      <c r="BA2918" s="9"/>
      <c r="BB2918" s="9"/>
      <c r="BC2918" s="9"/>
      <c r="BD2918" s="9"/>
      <c r="BE2918" s="9"/>
      <c r="BF2918" s="9"/>
      <c r="BG2918" s="9"/>
      <c r="BH2918" s="9"/>
      <c r="BI2918" s="9"/>
      <c r="BJ2918" s="9"/>
      <c r="BK2918" s="9"/>
      <c r="BL2918" s="9"/>
      <c r="BM2918" s="9"/>
      <c r="BN2918" s="9"/>
      <c r="BO2918" s="9"/>
      <c r="BP2918" s="9"/>
      <c r="BQ2918" s="9"/>
      <c r="BT2918" s="9"/>
      <c r="BU2918" s="9"/>
      <c r="BX2918" s="9"/>
      <c r="BY2918" s="9"/>
      <c r="CB2918" s="9"/>
      <c r="CC2918" s="9"/>
      <c r="CF2918" s="9"/>
      <c r="CG2918" s="9"/>
      <c r="CJ2918" s="9"/>
      <c r="CK2918" s="9"/>
      <c r="CN2918" s="9"/>
      <c r="CO2918" s="9"/>
      <c r="CP2918" s="9"/>
      <c r="CQ2918" s="9"/>
      <c r="CR2918" s="9"/>
      <c r="CS2918" s="9"/>
      <c r="CT2918" s="9"/>
      <c r="CU2918" s="9"/>
      <c r="CV2918" s="9"/>
      <c r="CW2918" s="9"/>
      <c r="CX2918" s="9"/>
      <c r="CY2918" s="9"/>
      <c r="CZ2918" s="9"/>
      <c r="DA2918" s="9"/>
      <c r="DB2918" s="9"/>
      <c r="DC2918" s="9"/>
      <c r="DD2918" s="9"/>
      <c r="DE2918" s="9"/>
      <c r="DF2918" s="9"/>
      <c r="DG2918" s="9"/>
      <c r="DH2918" s="9"/>
      <c r="DI2918" s="9"/>
      <c r="DJ2918" s="9"/>
      <c r="DK2918" s="9"/>
      <c r="DL2918" s="9"/>
      <c r="DM2918" s="9"/>
      <c r="DN2918" s="9"/>
      <c r="DO2918" s="9"/>
      <c r="DP2918" s="9"/>
      <c r="DQ2918" s="9"/>
      <c r="DR2918" s="9"/>
      <c r="DS2918" s="9"/>
      <c r="DT2918" s="9"/>
      <c r="DU2918" s="9"/>
      <c r="DV2918" s="9"/>
      <c r="DW2918" s="9"/>
      <c r="DX2918" s="9"/>
      <c r="DY2918" s="9"/>
    </row>
    <row r="2919" spans="1:131" ht="19.5" customHeight="1" x14ac:dyDescent="0.25">
      <c r="A2919" s="9">
        <v>2018</v>
      </c>
      <c r="B2919" s="10" t="s">
        <v>5779</v>
      </c>
      <c r="C2919" s="9" t="s">
        <v>5780</v>
      </c>
      <c r="E2919" s="9" t="s">
        <v>915</v>
      </c>
      <c r="F2919" s="22" t="s">
        <v>8349</v>
      </c>
      <c r="H2919" s="9" t="s">
        <v>906</v>
      </c>
      <c r="I2919" s="9" t="s">
        <v>35</v>
      </c>
      <c r="M2919" s="9" t="s">
        <v>335</v>
      </c>
      <c r="O2919" s="9">
        <v>29</v>
      </c>
      <c r="AF2919" s="51">
        <f t="shared" si="38"/>
        <v>0</v>
      </c>
      <c r="AH2919" s="9"/>
      <c r="AI2919" s="9"/>
      <c r="AJ2919" s="9"/>
      <c r="AK2919" s="9"/>
      <c r="AL2919" s="9"/>
      <c r="AM2919" s="9"/>
      <c r="AN2919" s="9"/>
      <c r="AO2919" s="9"/>
      <c r="AP2919" s="9"/>
      <c r="AQ2919" s="9"/>
      <c r="AR2919" s="9"/>
      <c r="AS2919" s="9"/>
      <c r="AT2919" s="9"/>
      <c r="AU2919" s="9"/>
      <c r="AV2919" s="9"/>
      <c r="AW2919" s="9"/>
      <c r="AX2919" s="9"/>
      <c r="AY2919" s="9"/>
      <c r="AZ2919" s="9"/>
      <c r="BA2919" s="9"/>
      <c r="BB2919" s="9"/>
      <c r="BC2919" s="9"/>
      <c r="BD2919" s="9"/>
      <c r="BE2919" s="9"/>
      <c r="BF2919" s="9"/>
      <c r="BG2919" s="9"/>
      <c r="BH2919" s="9"/>
      <c r="BI2919" s="9"/>
      <c r="BJ2919" s="9"/>
      <c r="BK2919" s="9"/>
      <c r="BL2919" s="9"/>
      <c r="BM2919" s="9"/>
      <c r="BN2919" s="9"/>
      <c r="BO2919" s="9"/>
      <c r="BP2919" s="9"/>
      <c r="BQ2919" s="9"/>
      <c r="BT2919" s="9"/>
      <c r="BU2919" s="9"/>
      <c r="BX2919" s="9"/>
      <c r="BY2919" s="9"/>
      <c r="CB2919" s="9"/>
      <c r="CC2919" s="9"/>
      <c r="CF2919" s="9"/>
      <c r="CG2919" s="9"/>
      <c r="CJ2919" s="9"/>
      <c r="CK2919" s="9"/>
      <c r="CN2919" s="9"/>
      <c r="CO2919" s="9"/>
      <c r="CP2919" s="9"/>
      <c r="CQ2919" s="9"/>
      <c r="CR2919" s="9"/>
      <c r="CS2919" s="9"/>
      <c r="CT2919" s="9"/>
      <c r="CU2919" s="9"/>
      <c r="CV2919" s="9"/>
      <c r="CW2919" s="9"/>
      <c r="CX2919" s="9"/>
      <c r="CY2919" s="9"/>
      <c r="CZ2919" s="9"/>
      <c r="DA2919" s="9"/>
      <c r="DB2919" s="9"/>
      <c r="DC2919" s="9"/>
      <c r="DD2919" s="9"/>
      <c r="DE2919" s="9"/>
      <c r="DF2919" s="9"/>
      <c r="DG2919" s="9"/>
      <c r="DH2919" s="9"/>
      <c r="DI2919" s="9"/>
      <c r="DJ2919" s="9"/>
      <c r="DK2919" s="9"/>
      <c r="DL2919" s="9"/>
      <c r="DM2919" s="9"/>
      <c r="DN2919" s="9"/>
      <c r="DO2919" s="9"/>
      <c r="DP2919" s="9"/>
      <c r="DQ2919" s="9"/>
      <c r="DR2919" s="9"/>
      <c r="DS2919" s="9"/>
      <c r="DT2919" s="9"/>
      <c r="DU2919" s="9"/>
      <c r="DV2919" s="9"/>
      <c r="DW2919" s="9"/>
      <c r="DX2919" s="9"/>
      <c r="DY2919" s="9"/>
    </row>
    <row r="2920" spans="1:131" s="18" customFormat="1" ht="19.5" customHeight="1" x14ac:dyDescent="0.25">
      <c r="A2920" s="18">
        <v>2018</v>
      </c>
      <c r="B2920" s="17" t="s">
        <v>5779</v>
      </c>
      <c r="C2920" s="18" t="s">
        <v>5780</v>
      </c>
      <c r="D2920" s="19">
        <v>43923</v>
      </c>
      <c r="E2920" s="18" t="s">
        <v>8348</v>
      </c>
      <c r="F2920" s="18" t="s">
        <v>8349</v>
      </c>
      <c r="G2920" s="19"/>
      <c r="J2920" s="130"/>
      <c r="K2920" s="130"/>
      <c r="L2920" s="130"/>
      <c r="R2920" s="20"/>
      <c r="S2920" s="20"/>
      <c r="T2920" s="20"/>
      <c r="U2920" s="20"/>
      <c r="V2920" s="20"/>
      <c r="W2920" s="20"/>
      <c r="X2920" s="20"/>
      <c r="Y2920" s="20"/>
      <c r="Z2920" s="20"/>
      <c r="AA2920" s="20"/>
      <c r="AB2920" s="20"/>
      <c r="AC2920" s="20"/>
      <c r="AD2920" s="20"/>
      <c r="AE2920" s="20"/>
      <c r="AF2920" s="80"/>
      <c r="AG2920" s="46"/>
      <c r="DZ2920" s="56"/>
      <c r="EA2920" s="57"/>
    </row>
    <row r="2921" spans="1:131" ht="19.5" customHeight="1" x14ac:dyDescent="0.25">
      <c r="A2921" s="9">
        <v>2019</v>
      </c>
      <c r="B2921" s="10" t="s">
        <v>5781</v>
      </c>
      <c r="C2921" s="9" t="s">
        <v>5782</v>
      </c>
      <c r="E2921" s="9" t="s">
        <v>4001</v>
      </c>
      <c r="F2921" s="9" t="s">
        <v>5783</v>
      </c>
      <c r="H2921" s="9" t="s">
        <v>906</v>
      </c>
      <c r="I2921" s="9" t="s">
        <v>25</v>
      </c>
      <c r="M2921" s="9" t="s">
        <v>335</v>
      </c>
      <c r="AF2921" s="51">
        <f t="shared" si="38"/>
        <v>0</v>
      </c>
      <c r="AH2921" s="9"/>
      <c r="AI2921" s="9"/>
      <c r="AJ2921" s="9"/>
      <c r="AK2921" s="9"/>
      <c r="AL2921" s="9"/>
      <c r="AM2921" s="9"/>
      <c r="AN2921" s="9"/>
      <c r="AO2921" s="9"/>
      <c r="AP2921" s="9"/>
      <c r="AQ2921" s="9"/>
      <c r="AR2921" s="9"/>
      <c r="AS2921" s="9"/>
      <c r="AT2921" s="9"/>
      <c r="AU2921" s="9"/>
      <c r="AV2921" s="9"/>
      <c r="AW2921" s="9"/>
      <c r="AX2921" s="9"/>
      <c r="AY2921" s="9"/>
      <c r="AZ2921" s="9"/>
      <c r="BA2921" s="9"/>
      <c r="BB2921" s="9"/>
      <c r="BC2921" s="9"/>
      <c r="BD2921" s="9"/>
      <c r="BE2921" s="9"/>
      <c r="BF2921" s="9"/>
      <c r="BG2921" s="9"/>
      <c r="BH2921" s="9"/>
      <c r="BI2921" s="9"/>
      <c r="BJ2921" s="9"/>
      <c r="BK2921" s="9"/>
      <c r="BL2921" s="9"/>
      <c r="BM2921" s="9"/>
      <c r="BN2921" s="9"/>
      <c r="BO2921" s="9"/>
      <c r="BP2921" s="9"/>
      <c r="BQ2921" s="9"/>
      <c r="BT2921" s="9"/>
      <c r="BU2921" s="9"/>
      <c r="BX2921" s="9"/>
      <c r="BY2921" s="9"/>
      <c r="CB2921" s="9"/>
      <c r="CC2921" s="9"/>
      <c r="CF2921" s="9"/>
      <c r="CG2921" s="9"/>
      <c r="CJ2921" s="9"/>
      <c r="CK2921" s="9"/>
      <c r="CN2921" s="9"/>
      <c r="CO2921" s="9"/>
      <c r="CP2921" s="9"/>
      <c r="CQ2921" s="9"/>
      <c r="CR2921" s="9"/>
      <c r="CS2921" s="9"/>
      <c r="CT2921" s="9"/>
      <c r="CU2921" s="9"/>
      <c r="CV2921" s="9"/>
      <c r="CW2921" s="9"/>
      <c r="CX2921" s="9"/>
      <c r="CY2921" s="9"/>
      <c r="CZ2921" s="9"/>
      <c r="DA2921" s="9"/>
      <c r="DB2921" s="9"/>
      <c r="DC2921" s="9"/>
      <c r="DD2921" s="9"/>
      <c r="DE2921" s="9"/>
      <c r="DF2921" s="9"/>
      <c r="DG2921" s="9"/>
      <c r="DH2921" s="9"/>
      <c r="DI2921" s="9"/>
      <c r="DJ2921" s="9"/>
      <c r="DK2921" s="9"/>
      <c r="DL2921" s="9"/>
      <c r="DM2921" s="9"/>
      <c r="DN2921" s="9"/>
      <c r="DO2921" s="9"/>
      <c r="DP2921" s="9"/>
      <c r="DQ2921" s="9"/>
      <c r="DR2921" s="9"/>
      <c r="DS2921" s="9"/>
      <c r="DT2921" s="9"/>
      <c r="DU2921" s="9"/>
      <c r="DV2921" s="9"/>
      <c r="DW2921" s="9"/>
      <c r="DX2921" s="9"/>
      <c r="DY2921" s="9"/>
    </row>
    <row r="2922" spans="1:131" ht="19.5" customHeight="1" x14ac:dyDescent="0.25">
      <c r="A2922" s="9">
        <v>2020</v>
      </c>
      <c r="B2922" s="10" t="s">
        <v>5784</v>
      </c>
      <c r="C2922" s="9" t="s">
        <v>5785</v>
      </c>
      <c r="E2922" s="9" t="s">
        <v>332</v>
      </c>
      <c r="F2922" s="9" t="s">
        <v>5786</v>
      </c>
      <c r="H2922" s="9" t="s">
        <v>906</v>
      </c>
      <c r="I2922" s="9" t="s">
        <v>78</v>
      </c>
      <c r="M2922" s="9" t="s">
        <v>20</v>
      </c>
      <c r="O2922" s="9">
        <v>25</v>
      </c>
      <c r="AF2922" s="51">
        <f t="shared" si="38"/>
        <v>0</v>
      </c>
      <c r="AH2922" s="9"/>
      <c r="AI2922" s="9"/>
      <c r="AJ2922" s="9"/>
      <c r="AK2922" s="9"/>
      <c r="AL2922" s="9"/>
      <c r="AM2922" s="9"/>
      <c r="AN2922" s="9"/>
      <c r="AO2922" s="9"/>
      <c r="AP2922" s="9"/>
      <c r="AQ2922" s="9"/>
      <c r="AR2922" s="9"/>
      <c r="AS2922" s="9"/>
      <c r="AT2922" s="9"/>
      <c r="AU2922" s="9"/>
      <c r="AV2922" s="9"/>
      <c r="AW2922" s="9"/>
      <c r="AX2922" s="9"/>
      <c r="AY2922" s="9"/>
      <c r="AZ2922" s="9"/>
      <c r="BA2922" s="9"/>
      <c r="BB2922" s="9"/>
      <c r="BC2922" s="9"/>
      <c r="BD2922" s="9"/>
      <c r="BE2922" s="9"/>
      <c r="BF2922" s="9"/>
      <c r="BG2922" s="9"/>
      <c r="BH2922" s="9"/>
      <c r="BI2922" s="9"/>
      <c r="BJ2922" s="9"/>
      <c r="BK2922" s="9"/>
      <c r="BL2922" s="9"/>
      <c r="BM2922" s="9"/>
      <c r="BN2922" s="9"/>
      <c r="BO2922" s="9"/>
      <c r="BP2922" s="9"/>
      <c r="BQ2922" s="9"/>
      <c r="BT2922" s="9"/>
      <c r="BU2922" s="9"/>
      <c r="BX2922" s="9"/>
      <c r="BY2922" s="9"/>
      <c r="CB2922" s="9"/>
      <c r="CC2922" s="9"/>
      <c r="CF2922" s="9"/>
      <c r="CG2922" s="9"/>
      <c r="CJ2922" s="9"/>
      <c r="CK2922" s="9"/>
      <c r="CN2922" s="9"/>
      <c r="CO2922" s="9"/>
      <c r="CP2922" s="9"/>
      <c r="CQ2922" s="9"/>
      <c r="CR2922" s="9"/>
      <c r="CS2922" s="9"/>
      <c r="CT2922" s="9"/>
      <c r="CU2922" s="9"/>
      <c r="CV2922" s="9"/>
      <c r="CW2922" s="9"/>
      <c r="CX2922" s="9"/>
      <c r="CY2922" s="9"/>
      <c r="CZ2922" s="9"/>
      <c r="DA2922" s="9"/>
      <c r="DB2922" s="9"/>
      <c r="DC2922" s="9"/>
      <c r="DD2922" s="9"/>
      <c r="DE2922" s="9"/>
      <c r="DF2922" s="9"/>
      <c r="DG2922" s="9"/>
      <c r="DH2922" s="9"/>
      <c r="DI2922" s="9"/>
      <c r="DJ2922" s="9"/>
      <c r="DK2922" s="9"/>
      <c r="DL2922" s="9"/>
      <c r="DM2922" s="9"/>
      <c r="DN2922" s="9"/>
      <c r="DO2922" s="9"/>
      <c r="DP2922" s="9"/>
      <c r="DQ2922" s="9"/>
      <c r="DR2922" s="9"/>
      <c r="DS2922" s="9"/>
      <c r="DT2922" s="9"/>
      <c r="DU2922" s="9"/>
      <c r="DV2922" s="9"/>
      <c r="DW2922" s="9"/>
      <c r="DX2922" s="9"/>
      <c r="DY2922" s="9"/>
    </row>
    <row r="2923" spans="1:131" ht="19.5" customHeight="1" x14ac:dyDescent="0.25">
      <c r="A2923" s="9">
        <v>2021</v>
      </c>
      <c r="B2923" s="10" t="s">
        <v>5787</v>
      </c>
      <c r="C2923" s="9" t="s">
        <v>5788</v>
      </c>
      <c r="E2923" s="9" t="s">
        <v>5789</v>
      </c>
      <c r="F2923" s="9" t="s">
        <v>5790</v>
      </c>
      <c r="H2923" s="9" t="s">
        <v>906</v>
      </c>
      <c r="I2923" s="9" t="s">
        <v>28</v>
      </c>
      <c r="M2923" s="9" t="s">
        <v>20</v>
      </c>
      <c r="AF2923" s="51">
        <f t="shared" si="38"/>
        <v>0</v>
      </c>
      <c r="AH2923" s="9"/>
      <c r="AI2923" s="9"/>
      <c r="AJ2923" s="9"/>
      <c r="AK2923" s="9"/>
      <c r="AL2923" s="9"/>
      <c r="AM2923" s="9"/>
      <c r="AN2923" s="9"/>
      <c r="AO2923" s="9"/>
      <c r="AP2923" s="9"/>
      <c r="AQ2923" s="9"/>
      <c r="AR2923" s="9"/>
      <c r="AS2923" s="9"/>
      <c r="AT2923" s="9"/>
      <c r="AU2923" s="9"/>
      <c r="AV2923" s="9"/>
      <c r="AW2923" s="9"/>
      <c r="AX2923" s="9"/>
      <c r="AY2923" s="9"/>
      <c r="AZ2923" s="9"/>
      <c r="BA2923" s="9"/>
      <c r="BB2923" s="9"/>
      <c r="BC2923" s="9"/>
      <c r="BD2923" s="9"/>
      <c r="BE2923" s="9"/>
      <c r="BF2923" s="9"/>
      <c r="BG2923" s="9"/>
      <c r="BH2923" s="9"/>
      <c r="BI2923" s="9"/>
      <c r="BJ2923" s="9"/>
      <c r="BK2923" s="9"/>
      <c r="BL2923" s="9"/>
      <c r="BM2923" s="9"/>
      <c r="BN2923" s="9"/>
      <c r="BO2923" s="9"/>
      <c r="BP2923" s="9"/>
      <c r="BQ2923" s="9"/>
      <c r="BT2923" s="9"/>
      <c r="BU2923" s="9"/>
      <c r="BX2923" s="9"/>
      <c r="BY2923" s="9"/>
      <c r="CB2923" s="9"/>
      <c r="CC2923" s="9"/>
      <c r="CF2923" s="9"/>
      <c r="CG2923" s="9"/>
      <c r="CJ2923" s="9"/>
      <c r="CK2923" s="9"/>
      <c r="CN2923" s="9"/>
      <c r="CO2923" s="9"/>
      <c r="CP2923" s="9"/>
      <c r="CQ2923" s="9"/>
      <c r="CR2923" s="9"/>
      <c r="CS2923" s="9"/>
      <c r="CT2923" s="9"/>
      <c r="CU2923" s="9"/>
      <c r="CV2923" s="9"/>
      <c r="CW2923" s="9"/>
      <c r="CX2923" s="9"/>
      <c r="CY2923" s="9"/>
      <c r="CZ2923" s="9"/>
      <c r="DA2923" s="9"/>
      <c r="DB2923" s="9"/>
      <c r="DC2923" s="9"/>
      <c r="DD2923" s="9"/>
      <c r="DE2923" s="9"/>
      <c r="DF2923" s="9"/>
      <c r="DG2923" s="9"/>
      <c r="DH2923" s="9"/>
      <c r="DI2923" s="9"/>
      <c r="DJ2923" s="9"/>
      <c r="DK2923" s="9"/>
      <c r="DL2923" s="9"/>
      <c r="DM2923" s="9"/>
      <c r="DN2923" s="9"/>
      <c r="DO2923" s="9"/>
      <c r="DP2923" s="9"/>
      <c r="DQ2923" s="9"/>
      <c r="DR2923" s="9"/>
      <c r="DS2923" s="9"/>
      <c r="DT2923" s="9"/>
      <c r="DU2923" s="9"/>
      <c r="DV2923" s="9"/>
      <c r="DW2923" s="9"/>
      <c r="DX2923" s="9"/>
      <c r="DY2923" s="9"/>
    </row>
    <row r="2924" spans="1:131" ht="19.5" customHeight="1" x14ac:dyDescent="0.25">
      <c r="A2924" s="9">
        <v>2022</v>
      </c>
      <c r="B2924" s="10" t="s">
        <v>5791</v>
      </c>
      <c r="C2924" s="9" t="s">
        <v>5792</v>
      </c>
      <c r="E2924" s="9" t="s">
        <v>18</v>
      </c>
      <c r="F2924" s="9" t="s">
        <v>1090</v>
      </c>
      <c r="H2924" s="9" t="s">
        <v>906</v>
      </c>
      <c r="I2924" s="9" t="s">
        <v>25</v>
      </c>
      <c r="M2924" s="9" t="s">
        <v>20</v>
      </c>
      <c r="O2924" s="9">
        <v>31</v>
      </c>
      <c r="AF2924" s="51">
        <f t="shared" si="38"/>
        <v>0</v>
      </c>
      <c r="AH2924" s="9"/>
      <c r="AI2924" s="9"/>
      <c r="AJ2924" s="9"/>
      <c r="AK2924" s="9"/>
      <c r="AL2924" s="9"/>
      <c r="AM2924" s="9"/>
      <c r="AN2924" s="9"/>
      <c r="AO2924" s="9"/>
      <c r="AP2924" s="9"/>
      <c r="AQ2924" s="9"/>
      <c r="AR2924" s="9"/>
      <c r="AS2924" s="9"/>
      <c r="AT2924" s="9"/>
      <c r="AU2924" s="9"/>
      <c r="AV2924" s="9"/>
      <c r="AW2924" s="9"/>
      <c r="AX2924" s="9"/>
      <c r="AY2924" s="9"/>
      <c r="AZ2924" s="9"/>
      <c r="BA2924" s="9"/>
      <c r="BB2924" s="9"/>
      <c r="BC2924" s="9"/>
      <c r="BD2924" s="9"/>
      <c r="BE2924" s="9"/>
      <c r="BF2924" s="9"/>
      <c r="BG2924" s="9"/>
      <c r="BH2924" s="9"/>
      <c r="BI2924" s="9"/>
      <c r="BJ2924" s="9"/>
      <c r="BK2924" s="9"/>
      <c r="BL2924" s="9"/>
      <c r="BM2924" s="9"/>
      <c r="BN2924" s="9"/>
      <c r="BO2924" s="9"/>
      <c r="BP2924" s="9"/>
      <c r="BQ2924" s="9"/>
      <c r="BT2924" s="9"/>
      <c r="BU2924" s="9"/>
      <c r="BX2924" s="9"/>
      <c r="BY2924" s="9"/>
      <c r="CB2924" s="9"/>
      <c r="CC2924" s="9"/>
      <c r="CF2924" s="9"/>
      <c r="CG2924" s="9"/>
      <c r="CJ2924" s="9"/>
      <c r="CK2924" s="9"/>
      <c r="CN2924" s="9"/>
      <c r="CO2924" s="9"/>
      <c r="CP2924" s="9"/>
      <c r="CQ2924" s="9"/>
      <c r="CR2924" s="9"/>
      <c r="CS2924" s="9"/>
      <c r="CT2924" s="9"/>
      <c r="CU2924" s="9"/>
      <c r="CV2924" s="9"/>
      <c r="CW2924" s="9"/>
      <c r="CX2924" s="9"/>
      <c r="CY2924" s="9"/>
      <c r="CZ2924" s="9"/>
      <c r="DA2924" s="9"/>
      <c r="DB2924" s="9"/>
      <c r="DC2924" s="9"/>
      <c r="DD2924" s="9"/>
      <c r="DE2924" s="9"/>
      <c r="DF2924" s="9"/>
      <c r="DG2924" s="9"/>
      <c r="DH2924" s="9"/>
      <c r="DI2924" s="9"/>
      <c r="DJ2924" s="9"/>
      <c r="DK2924" s="9"/>
      <c r="DL2924" s="9"/>
      <c r="DM2924" s="9"/>
      <c r="DN2924" s="9"/>
      <c r="DO2924" s="9"/>
      <c r="DP2924" s="9"/>
      <c r="DQ2924" s="9"/>
      <c r="DR2924" s="9"/>
      <c r="DS2924" s="9"/>
      <c r="DT2924" s="9"/>
      <c r="DU2924" s="9"/>
      <c r="DV2924" s="9"/>
      <c r="DW2924" s="9"/>
      <c r="DX2924" s="9"/>
      <c r="DY2924" s="9"/>
    </row>
    <row r="2925" spans="1:131" ht="19.5" customHeight="1" x14ac:dyDescent="0.25">
      <c r="A2925" s="9">
        <v>2023</v>
      </c>
      <c r="B2925" s="10" t="s">
        <v>5793</v>
      </c>
      <c r="C2925" s="9" t="s">
        <v>5794</v>
      </c>
      <c r="E2925" s="9" t="s">
        <v>5795</v>
      </c>
      <c r="F2925" s="9" t="s">
        <v>5796</v>
      </c>
      <c r="H2925" s="9" t="s">
        <v>906</v>
      </c>
      <c r="I2925" s="9" t="s">
        <v>668</v>
      </c>
      <c r="O2925" s="9">
        <v>27</v>
      </c>
      <c r="AF2925" s="51">
        <f t="shared" si="38"/>
        <v>0</v>
      </c>
      <c r="AH2925" s="9"/>
      <c r="AI2925" s="9"/>
      <c r="AJ2925" s="9"/>
      <c r="AK2925" s="9"/>
      <c r="AL2925" s="9"/>
      <c r="AM2925" s="9"/>
      <c r="AN2925" s="9"/>
      <c r="AO2925" s="9"/>
      <c r="AP2925" s="9"/>
      <c r="AQ2925" s="9"/>
      <c r="AR2925" s="9"/>
      <c r="AS2925" s="9"/>
      <c r="AT2925" s="9"/>
      <c r="AU2925" s="9"/>
      <c r="AV2925" s="9"/>
      <c r="AW2925" s="9"/>
      <c r="AX2925" s="9"/>
      <c r="AY2925" s="9"/>
      <c r="AZ2925" s="9"/>
      <c r="BA2925" s="9"/>
      <c r="BB2925" s="9"/>
      <c r="BC2925" s="9"/>
      <c r="BD2925" s="9"/>
      <c r="BE2925" s="9"/>
      <c r="BF2925" s="9"/>
      <c r="BG2925" s="9"/>
      <c r="BH2925" s="9"/>
      <c r="BI2925" s="9"/>
      <c r="BJ2925" s="9"/>
      <c r="BK2925" s="9"/>
      <c r="BL2925" s="9"/>
      <c r="BM2925" s="9"/>
      <c r="BN2925" s="9"/>
      <c r="BO2925" s="9"/>
      <c r="BP2925" s="9"/>
      <c r="BQ2925" s="9"/>
      <c r="BT2925" s="9"/>
      <c r="BU2925" s="9"/>
      <c r="BX2925" s="9"/>
      <c r="BY2925" s="9"/>
      <c r="CB2925" s="9"/>
      <c r="CC2925" s="9"/>
      <c r="CF2925" s="9"/>
      <c r="CG2925" s="9"/>
      <c r="CJ2925" s="9"/>
      <c r="CK2925" s="9"/>
      <c r="CN2925" s="9"/>
      <c r="CO2925" s="9"/>
      <c r="CP2925" s="9"/>
      <c r="CQ2925" s="9"/>
      <c r="CR2925" s="9"/>
      <c r="CS2925" s="9"/>
      <c r="CT2925" s="9"/>
      <c r="CU2925" s="9"/>
      <c r="CV2925" s="9"/>
      <c r="CW2925" s="9"/>
      <c r="CX2925" s="9"/>
      <c r="CY2925" s="9"/>
      <c r="CZ2925" s="9"/>
      <c r="DA2925" s="9"/>
      <c r="DB2925" s="9"/>
      <c r="DC2925" s="9"/>
      <c r="DD2925" s="9"/>
      <c r="DE2925" s="9"/>
      <c r="DF2925" s="9"/>
      <c r="DG2925" s="9"/>
      <c r="DH2925" s="9"/>
      <c r="DI2925" s="9"/>
      <c r="DJ2925" s="9"/>
      <c r="DK2925" s="9"/>
      <c r="DL2925" s="9"/>
      <c r="DM2925" s="9"/>
      <c r="DN2925" s="9"/>
      <c r="DO2925" s="9"/>
      <c r="DP2925" s="9"/>
      <c r="DQ2925" s="9"/>
      <c r="DR2925" s="9"/>
      <c r="DS2925" s="9"/>
      <c r="DT2925" s="9"/>
      <c r="DU2925" s="9"/>
      <c r="DV2925" s="9"/>
      <c r="DW2925" s="9"/>
      <c r="DX2925" s="9"/>
      <c r="DY2925" s="9"/>
    </row>
    <row r="2926" spans="1:131" ht="19.5" customHeight="1" x14ac:dyDescent="0.25">
      <c r="A2926" s="9">
        <v>2024</v>
      </c>
      <c r="B2926" s="10" t="s">
        <v>5797</v>
      </c>
      <c r="C2926" s="9" t="s">
        <v>5798</v>
      </c>
      <c r="E2926" s="9" t="s">
        <v>4164</v>
      </c>
      <c r="F2926" s="9" t="s">
        <v>5517</v>
      </c>
      <c r="H2926" s="9" t="s">
        <v>906</v>
      </c>
      <c r="I2926" s="9" t="s">
        <v>25</v>
      </c>
      <c r="M2926" s="9" t="s">
        <v>20</v>
      </c>
      <c r="AF2926" s="51">
        <f t="shared" si="38"/>
        <v>0</v>
      </c>
      <c r="AG2926" s="109"/>
      <c r="AH2926" s="9"/>
      <c r="AI2926" s="9"/>
      <c r="AJ2926" s="27"/>
      <c r="AK2926" s="9"/>
      <c r="AL2926" s="9"/>
      <c r="AM2926" s="9"/>
      <c r="AN2926" s="9"/>
      <c r="AO2926" s="9"/>
      <c r="AP2926" s="9"/>
      <c r="AQ2926" s="9"/>
      <c r="AR2926" s="9"/>
      <c r="AS2926" s="9"/>
      <c r="AT2926" s="9"/>
      <c r="AU2926" s="9"/>
      <c r="AV2926" s="9"/>
      <c r="AW2926" s="9"/>
      <c r="AX2926" s="9"/>
      <c r="AY2926" s="9"/>
      <c r="AZ2926" s="9"/>
      <c r="BA2926" s="9"/>
      <c r="BB2926" s="9"/>
      <c r="BC2926" s="9"/>
      <c r="BD2926" s="9"/>
      <c r="BE2926" s="9"/>
      <c r="BF2926" s="9"/>
      <c r="BG2926" s="9"/>
      <c r="BH2926" s="9"/>
      <c r="BI2926" s="9"/>
      <c r="BJ2926" s="9"/>
      <c r="BK2926" s="9"/>
      <c r="BL2926" s="9"/>
      <c r="BM2926" s="9"/>
      <c r="BN2926" s="9"/>
      <c r="BO2926" s="9"/>
      <c r="BP2926" s="9"/>
      <c r="BQ2926" s="9"/>
      <c r="BT2926" s="9"/>
      <c r="BU2926" s="9"/>
      <c r="BX2926" s="9"/>
      <c r="BY2926" s="9"/>
      <c r="CB2926" s="9"/>
      <c r="CC2926" s="9"/>
      <c r="CF2926" s="9"/>
      <c r="CG2926" s="9"/>
      <c r="CJ2926" s="9"/>
      <c r="CK2926" s="9"/>
      <c r="CN2926" s="9"/>
      <c r="CO2926" s="9"/>
      <c r="CP2926" s="9"/>
      <c r="CQ2926" s="9"/>
      <c r="CR2926" s="9"/>
      <c r="CS2926" s="9"/>
      <c r="CT2926" s="9"/>
      <c r="CU2926" s="9"/>
      <c r="CV2926" s="9"/>
      <c r="CW2926" s="9"/>
      <c r="CX2926" s="9"/>
      <c r="CY2926" s="9"/>
      <c r="CZ2926" s="9"/>
      <c r="DA2926" s="9"/>
      <c r="DB2926" s="9"/>
      <c r="DC2926" s="9"/>
      <c r="DD2926" s="9"/>
      <c r="DE2926" s="9"/>
      <c r="DF2926" s="9"/>
      <c r="DG2926" s="9"/>
      <c r="DH2926" s="9"/>
      <c r="DI2926" s="9"/>
      <c r="DJ2926" s="9"/>
      <c r="DK2926" s="9"/>
      <c r="DL2926" s="9"/>
      <c r="DM2926" s="9"/>
      <c r="DN2926" s="9"/>
      <c r="DO2926" s="9"/>
      <c r="DP2926" s="9"/>
      <c r="DQ2926" s="9"/>
      <c r="DR2926" s="9"/>
      <c r="DS2926" s="9"/>
      <c r="DT2926" s="9"/>
      <c r="DU2926" s="9"/>
      <c r="DV2926" s="9"/>
      <c r="DW2926" s="9"/>
      <c r="DX2926" s="9"/>
      <c r="DY2926" s="9"/>
    </row>
    <row r="2927" spans="1:131" ht="19.5" customHeight="1" x14ac:dyDescent="0.25">
      <c r="A2927" s="9">
        <v>2025</v>
      </c>
      <c r="B2927" s="10" t="s">
        <v>5799</v>
      </c>
      <c r="C2927" s="9" t="s">
        <v>5800</v>
      </c>
      <c r="E2927" s="9" t="s">
        <v>5801</v>
      </c>
      <c r="F2927" s="9" t="s">
        <v>5802</v>
      </c>
      <c r="H2927" s="9" t="s">
        <v>202</v>
      </c>
      <c r="I2927" s="9" t="s">
        <v>25</v>
      </c>
      <c r="J2927" s="129">
        <v>43125</v>
      </c>
      <c r="K2927" s="129">
        <v>43070</v>
      </c>
      <c r="L2927" s="129">
        <v>43373</v>
      </c>
      <c r="M2927" s="9" t="s">
        <v>20</v>
      </c>
      <c r="O2927" s="9">
        <v>28</v>
      </c>
      <c r="Q2927" s="9" t="s">
        <v>54</v>
      </c>
      <c r="S2927" s="13">
        <v>7680000</v>
      </c>
      <c r="T2927" s="13">
        <v>7680000</v>
      </c>
      <c r="U2927" s="13">
        <v>1920000</v>
      </c>
      <c r="AF2927" s="51">
        <f t="shared" si="38"/>
        <v>0</v>
      </c>
      <c r="AG2927" s="109"/>
      <c r="AH2927" s="11">
        <v>43101</v>
      </c>
      <c r="AI2927" s="11">
        <v>43585</v>
      </c>
      <c r="AJ2927" s="27">
        <v>7685241</v>
      </c>
      <c r="AK2927" s="27">
        <v>1920000</v>
      </c>
      <c r="AL2927" s="9"/>
      <c r="AM2927" s="9"/>
      <c r="AN2927" s="9"/>
      <c r="AO2927" s="9"/>
      <c r="AP2927" s="9"/>
      <c r="AQ2927" s="9"/>
      <c r="AR2927" s="9"/>
      <c r="AS2927" s="9"/>
      <c r="AT2927" s="9"/>
      <c r="AU2927" s="9"/>
      <c r="AV2927" s="9"/>
      <c r="AW2927" s="9"/>
      <c r="AX2927" s="9"/>
      <c r="AY2927" s="9"/>
      <c r="AZ2927" s="9"/>
      <c r="BA2927" s="9"/>
      <c r="BB2927" s="9"/>
      <c r="BC2927" s="9"/>
      <c r="BD2927" s="9"/>
      <c r="BE2927" s="9"/>
      <c r="BF2927" s="9"/>
      <c r="BG2927" s="9"/>
      <c r="BH2927" s="9"/>
      <c r="BI2927" s="9"/>
      <c r="BJ2927" s="9"/>
      <c r="BK2927" s="9"/>
      <c r="BL2927" s="9"/>
      <c r="BM2927" s="9"/>
      <c r="BN2927" s="9"/>
      <c r="BO2927" s="9"/>
      <c r="BP2927" s="9"/>
      <c r="BQ2927" s="9"/>
      <c r="BT2927" s="9"/>
      <c r="BU2927" s="9"/>
      <c r="BX2927" s="9"/>
      <c r="BY2927" s="9"/>
      <c r="CB2927" s="9"/>
      <c r="CC2927" s="9"/>
      <c r="CF2927" s="9"/>
      <c r="CG2927" s="9"/>
      <c r="CJ2927" s="9"/>
      <c r="CK2927" s="9"/>
      <c r="CN2927" s="9"/>
      <c r="CO2927" s="9"/>
      <c r="CP2927" s="9"/>
      <c r="CQ2927" s="9"/>
      <c r="CR2927" s="9"/>
      <c r="CS2927" s="9"/>
      <c r="CT2927" s="9"/>
      <c r="CU2927" s="9"/>
      <c r="CV2927" s="9"/>
      <c r="CW2927" s="9"/>
      <c r="CX2927" s="9"/>
      <c r="CY2927" s="9"/>
      <c r="CZ2927" s="9"/>
      <c r="DA2927" s="9"/>
      <c r="DB2927" s="9"/>
      <c r="DC2927" s="9"/>
      <c r="DD2927" s="9"/>
      <c r="DE2927" s="9"/>
      <c r="DF2927" s="9"/>
      <c r="DG2927" s="9"/>
      <c r="DH2927" s="9"/>
      <c r="DI2927" s="9"/>
      <c r="DJ2927" s="9"/>
      <c r="DK2927" s="9"/>
      <c r="DL2927" s="9"/>
      <c r="DM2927" s="9"/>
      <c r="DN2927" s="9"/>
      <c r="DO2927" s="9"/>
      <c r="DP2927" s="9"/>
      <c r="DQ2927" s="9"/>
      <c r="DR2927" s="9"/>
      <c r="DS2927" s="9"/>
      <c r="DT2927" s="9"/>
      <c r="DU2927" s="9"/>
      <c r="DV2927" s="9"/>
      <c r="DW2927" s="9"/>
      <c r="DX2927" s="9"/>
      <c r="DY2927" s="9"/>
    </row>
    <row r="2928" spans="1:131" s="18" customFormat="1" ht="19.5" customHeight="1" x14ac:dyDescent="0.25">
      <c r="A2928" s="18">
        <v>2025</v>
      </c>
      <c r="B2928" s="17" t="s">
        <v>5799</v>
      </c>
      <c r="C2928" s="18" t="s">
        <v>5800</v>
      </c>
      <c r="D2928" s="19">
        <v>43318</v>
      </c>
      <c r="G2928" s="19"/>
      <c r="J2928" s="130"/>
      <c r="K2928" s="130"/>
      <c r="L2928" s="130">
        <v>43465</v>
      </c>
      <c r="R2928" s="20"/>
      <c r="S2928" s="20"/>
      <c r="T2928" s="20"/>
      <c r="U2928" s="20"/>
      <c r="V2928" s="20"/>
      <c r="W2928" s="20"/>
      <c r="X2928" s="20"/>
      <c r="Y2928" s="20"/>
      <c r="Z2928" s="20"/>
      <c r="AA2928" s="20"/>
      <c r="AB2928" s="20"/>
      <c r="AC2928" s="20"/>
      <c r="AD2928" s="20"/>
      <c r="AE2928" s="20"/>
      <c r="AF2928" s="80"/>
      <c r="AG2928" s="112"/>
      <c r="DZ2928" s="56"/>
      <c r="EA2928" s="57"/>
    </row>
    <row r="2929" spans="1:131" s="18" customFormat="1" ht="19.5" customHeight="1" x14ac:dyDescent="0.25">
      <c r="A2929" s="18">
        <v>2025</v>
      </c>
      <c r="B2929" s="17" t="s">
        <v>5799</v>
      </c>
      <c r="C2929" s="18" t="s">
        <v>5800</v>
      </c>
      <c r="D2929" s="19">
        <v>43432</v>
      </c>
      <c r="G2929" s="19"/>
      <c r="J2929" s="130"/>
      <c r="K2929" s="130"/>
      <c r="L2929" s="130">
        <v>43585</v>
      </c>
      <c r="R2929" s="20"/>
      <c r="S2929" s="20"/>
      <c r="T2929" s="20"/>
      <c r="U2929" s="20"/>
      <c r="V2929" s="20"/>
      <c r="W2929" s="20"/>
      <c r="X2929" s="20"/>
      <c r="Y2929" s="20"/>
      <c r="Z2929" s="20"/>
      <c r="AA2929" s="20"/>
      <c r="AB2929" s="20"/>
      <c r="AC2929" s="20"/>
      <c r="AD2929" s="20"/>
      <c r="AE2929" s="20"/>
      <c r="AF2929" s="80"/>
      <c r="AG2929" s="112"/>
      <c r="DZ2929" s="56"/>
      <c r="EA2929" s="57"/>
    </row>
    <row r="2930" spans="1:131" s="18" customFormat="1" ht="19.5" customHeight="1" x14ac:dyDescent="0.25">
      <c r="A2930" s="18">
        <v>2025</v>
      </c>
      <c r="B2930" s="17" t="s">
        <v>5799</v>
      </c>
      <c r="C2930" s="18" t="s">
        <v>7394</v>
      </c>
      <c r="D2930" s="19">
        <v>43591</v>
      </c>
      <c r="G2930" s="19">
        <v>43591</v>
      </c>
      <c r="J2930" s="130"/>
      <c r="K2930" s="130"/>
      <c r="L2930" s="130"/>
      <c r="R2930" s="20"/>
      <c r="S2930" s="20"/>
      <c r="T2930" s="20"/>
      <c r="U2930" s="20"/>
      <c r="V2930" s="20"/>
      <c r="W2930" s="20"/>
      <c r="X2930" s="20"/>
      <c r="Y2930" s="20"/>
      <c r="Z2930" s="20"/>
      <c r="AA2930" s="20"/>
      <c r="AB2930" s="20"/>
      <c r="AC2930" s="20"/>
      <c r="AD2930" s="20"/>
      <c r="AE2930" s="20"/>
      <c r="AF2930" s="80"/>
      <c r="AG2930" s="112"/>
      <c r="DZ2930" s="56"/>
      <c r="EA2930" s="57"/>
    </row>
    <row r="2931" spans="1:131" ht="19.5" customHeight="1" x14ac:dyDescent="0.25">
      <c r="A2931" s="9">
        <v>2026</v>
      </c>
      <c r="B2931" s="10" t="s">
        <v>5804</v>
      </c>
      <c r="C2931" s="9" t="s">
        <v>5805</v>
      </c>
      <c r="E2931" s="9" t="s">
        <v>2828</v>
      </c>
      <c r="F2931" s="9" t="s">
        <v>2305</v>
      </c>
      <c r="H2931" s="9" t="s">
        <v>202</v>
      </c>
      <c r="I2931" s="9" t="s">
        <v>3432</v>
      </c>
      <c r="J2931" s="129">
        <v>43038</v>
      </c>
      <c r="K2931" s="129">
        <v>42937</v>
      </c>
      <c r="L2931" s="129">
        <v>43555</v>
      </c>
      <c r="O2931" s="9">
        <v>27</v>
      </c>
      <c r="Q2931" s="9" t="s">
        <v>61</v>
      </c>
      <c r="S2931" s="13">
        <v>5962517636</v>
      </c>
      <c r="T2931" s="13">
        <v>5962517636</v>
      </c>
      <c r="U2931" s="13">
        <v>1490629709</v>
      </c>
      <c r="AF2931" s="51">
        <f t="shared" si="38"/>
        <v>0</v>
      </c>
      <c r="AG2931" s="109"/>
      <c r="AH2931" s="11">
        <v>42937</v>
      </c>
      <c r="AI2931" s="11">
        <v>43100</v>
      </c>
      <c r="AJ2931" s="27">
        <v>1432372856</v>
      </c>
      <c r="AK2931" s="27">
        <v>358093214</v>
      </c>
      <c r="AL2931" s="11">
        <v>43101</v>
      </c>
      <c r="AM2931" s="11">
        <v>43190</v>
      </c>
      <c r="AN2931" s="27">
        <v>1633530638</v>
      </c>
      <c r="AO2931" s="27">
        <v>408382660</v>
      </c>
      <c r="AP2931" s="11">
        <v>43191</v>
      </c>
      <c r="AQ2931" s="11">
        <v>43281</v>
      </c>
      <c r="AR2931" s="27">
        <v>2016175093</v>
      </c>
      <c r="AS2931" s="27">
        <v>504043773</v>
      </c>
      <c r="AT2931" s="11">
        <v>43282</v>
      </c>
      <c r="AU2931" s="11">
        <v>43373</v>
      </c>
      <c r="AV2931" s="27">
        <v>85139474</v>
      </c>
      <c r="AW2931" s="27">
        <v>21284868</v>
      </c>
      <c r="AX2931" s="11">
        <v>43374</v>
      </c>
      <c r="AY2931" s="11">
        <v>43422</v>
      </c>
      <c r="AZ2931" s="27">
        <v>150331594</v>
      </c>
      <c r="BA2931" s="27">
        <v>37582898</v>
      </c>
      <c r="BB2931" s="11">
        <v>42937</v>
      </c>
      <c r="BC2931" s="11">
        <v>43422</v>
      </c>
      <c r="BD2931" s="27">
        <v>5698538446</v>
      </c>
      <c r="BE2931" s="27">
        <v>95247199</v>
      </c>
      <c r="BF2931" s="9"/>
      <c r="BG2931" s="9"/>
      <c r="BH2931" s="9"/>
      <c r="BI2931" s="9"/>
      <c r="BJ2931" s="9"/>
      <c r="BK2931" s="9"/>
      <c r="BL2931" s="9"/>
      <c r="BM2931" s="9"/>
      <c r="BN2931" s="9"/>
      <c r="BO2931" s="9"/>
      <c r="BP2931" s="9"/>
      <c r="BQ2931" s="9"/>
      <c r="BT2931" s="9"/>
      <c r="BU2931" s="9"/>
      <c r="BX2931" s="9"/>
      <c r="BY2931" s="9"/>
      <c r="CB2931" s="9"/>
      <c r="CC2931" s="9"/>
      <c r="CF2931" s="9"/>
      <c r="CG2931" s="9"/>
      <c r="CJ2931" s="9"/>
      <c r="CK2931" s="9"/>
      <c r="CN2931" s="9"/>
      <c r="CO2931" s="9"/>
      <c r="CP2931" s="9"/>
      <c r="CQ2931" s="9"/>
      <c r="CR2931" s="9"/>
      <c r="CS2931" s="9"/>
      <c r="CT2931" s="9"/>
      <c r="CU2931" s="9"/>
      <c r="CV2931" s="9"/>
      <c r="CW2931" s="9"/>
      <c r="CX2931" s="9"/>
      <c r="CY2931" s="9"/>
      <c r="CZ2931" s="9"/>
      <c r="DA2931" s="9"/>
      <c r="DB2931" s="9"/>
      <c r="DC2931" s="9"/>
      <c r="DD2931" s="9"/>
      <c r="DE2931" s="9"/>
      <c r="DF2931" s="9"/>
      <c r="DG2931" s="9"/>
      <c r="DH2931" s="9"/>
      <c r="DI2931" s="9"/>
      <c r="DJ2931" s="9"/>
      <c r="DK2931" s="9"/>
      <c r="DL2931" s="9"/>
      <c r="DM2931" s="9"/>
      <c r="DN2931" s="9"/>
      <c r="DO2931" s="9"/>
      <c r="DP2931" s="9"/>
      <c r="DQ2931" s="9"/>
      <c r="DR2931" s="9"/>
      <c r="DS2931" s="9"/>
      <c r="DT2931" s="9"/>
      <c r="DU2931" s="9"/>
      <c r="DV2931" s="9"/>
      <c r="DW2931" s="9"/>
      <c r="DX2931" s="9"/>
      <c r="DY2931" s="9"/>
      <c r="DZ2931" s="54">
        <v>5698538446</v>
      </c>
      <c r="EA2931" s="55">
        <v>1424634612</v>
      </c>
    </row>
    <row r="2932" spans="1:131" ht="19.5" customHeight="1" x14ac:dyDescent="0.25">
      <c r="A2932" s="9">
        <v>2027</v>
      </c>
      <c r="B2932" s="10" t="s">
        <v>5806</v>
      </c>
      <c r="C2932" s="9" t="s">
        <v>5807</v>
      </c>
      <c r="E2932" s="9" t="s">
        <v>4902</v>
      </c>
      <c r="F2932" s="9" t="s">
        <v>4071</v>
      </c>
      <c r="H2932" s="9" t="s">
        <v>202</v>
      </c>
      <c r="I2932" s="9" t="s">
        <v>78</v>
      </c>
      <c r="J2932" s="129">
        <v>43048</v>
      </c>
      <c r="K2932" s="129">
        <v>43010</v>
      </c>
      <c r="L2932" s="129">
        <v>43084</v>
      </c>
      <c r="O2932" s="9">
        <v>23</v>
      </c>
      <c r="Q2932" s="9" t="s">
        <v>61</v>
      </c>
      <c r="S2932" s="13">
        <v>10596000</v>
      </c>
      <c r="T2932" s="13">
        <v>10596000</v>
      </c>
      <c r="U2932" s="13">
        <v>2649000</v>
      </c>
      <c r="AF2932" s="51">
        <f t="shared" si="38"/>
        <v>0</v>
      </c>
      <c r="AG2932" s="109"/>
      <c r="AH2932" s="11">
        <v>43010</v>
      </c>
      <c r="AI2932" s="11">
        <v>43084</v>
      </c>
      <c r="AJ2932" s="27">
        <v>10596000</v>
      </c>
      <c r="AK2932" s="27">
        <v>2649000</v>
      </c>
      <c r="AL2932" s="9"/>
      <c r="AM2932" s="9"/>
      <c r="AN2932" s="9"/>
      <c r="AO2932" s="9"/>
      <c r="AP2932" s="9"/>
      <c r="AQ2932" s="9"/>
      <c r="AR2932" s="9"/>
      <c r="AS2932" s="9"/>
      <c r="AT2932" s="9"/>
      <c r="AU2932" s="9"/>
      <c r="AV2932" s="9"/>
      <c r="AW2932" s="9"/>
      <c r="AX2932" s="9"/>
      <c r="AY2932" s="9"/>
      <c r="AZ2932" s="9"/>
      <c r="BA2932" s="9"/>
      <c r="BB2932" s="9"/>
      <c r="BC2932" s="9"/>
      <c r="BD2932" s="9"/>
      <c r="BE2932" s="9"/>
      <c r="BF2932" s="9"/>
      <c r="BG2932" s="9"/>
      <c r="BH2932" s="9"/>
      <c r="BI2932" s="9"/>
      <c r="BJ2932" s="9"/>
      <c r="BK2932" s="9"/>
      <c r="BL2932" s="9"/>
      <c r="BM2932" s="9"/>
      <c r="BN2932" s="9"/>
      <c r="BO2932" s="9"/>
      <c r="BP2932" s="9"/>
      <c r="BQ2932" s="9"/>
      <c r="BT2932" s="9"/>
      <c r="BU2932" s="9"/>
      <c r="BX2932" s="9"/>
      <c r="BY2932" s="9"/>
      <c r="CB2932" s="9"/>
      <c r="CC2932" s="9"/>
      <c r="CF2932" s="9"/>
      <c r="CG2932" s="9"/>
      <c r="CJ2932" s="9"/>
      <c r="CK2932" s="9"/>
      <c r="CN2932" s="9"/>
      <c r="CO2932" s="9"/>
      <c r="CP2932" s="9"/>
      <c r="CQ2932" s="9"/>
      <c r="CR2932" s="9"/>
      <c r="CS2932" s="9"/>
      <c r="CT2932" s="9"/>
      <c r="CU2932" s="9"/>
      <c r="CV2932" s="9"/>
      <c r="CW2932" s="9"/>
      <c r="CX2932" s="9"/>
      <c r="CY2932" s="9"/>
      <c r="CZ2932" s="9"/>
      <c r="DA2932" s="9"/>
      <c r="DB2932" s="9"/>
      <c r="DC2932" s="9"/>
      <c r="DD2932" s="9"/>
      <c r="DE2932" s="9"/>
      <c r="DF2932" s="9"/>
      <c r="DG2932" s="9"/>
      <c r="DH2932" s="9"/>
      <c r="DI2932" s="9"/>
      <c r="DJ2932" s="9"/>
      <c r="DK2932" s="9"/>
      <c r="DL2932" s="9"/>
      <c r="DM2932" s="9"/>
      <c r="DN2932" s="9"/>
      <c r="DO2932" s="9"/>
      <c r="DP2932" s="9"/>
      <c r="DQ2932" s="9"/>
      <c r="DR2932" s="9"/>
      <c r="DS2932" s="9"/>
      <c r="DT2932" s="9"/>
      <c r="DU2932" s="9"/>
      <c r="DV2932" s="9"/>
      <c r="DW2932" s="9"/>
      <c r="DX2932" s="9"/>
      <c r="DY2932" s="9"/>
    </row>
    <row r="2933" spans="1:131" ht="19.5" customHeight="1" x14ac:dyDescent="0.25">
      <c r="A2933" s="9">
        <v>2028</v>
      </c>
      <c r="B2933" s="10" t="s">
        <v>5810</v>
      </c>
      <c r="C2933" s="9" t="s">
        <v>5811</v>
      </c>
      <c r="E2933" s="9" t="s">
        <v>3689</v>
      </c>
      <c r="F2933" s="9" t="s">
        <v>3690</v>
      </c>
      <c r="H2933" s="9" t="s">
        <v>906</v>
      </c>
      <c r="I2933" s="9" t="s">
        <v>28</v>
      </c>
      <c r="M2933" s="9" t="s">
        <v>20</v>
      </c>
      <c r="O2933" s="9">
        <v>28</v>
      </c>
      <c r="AF2933" s="51">
        <f t="shared" si="38"/>
        <v>0</v>
      </c>
      <c r="AG2933" s="109"/>
      <c r="AH2933" s="9"/>
      <c r="AI2933" s="9"/>
      <c r="AJ2933" s="9"/>
      <c r="AK2933" s="9"/>
      <c r="AL2933" s="9"/>
      <c r="AM2933" s="9"/>
      <c r="AN2933" s="9"/>
      <c r="AO2933" s="9"/>
      <c r="AP2933" s="9"/>
      <c r="AQ2933" s="9"/>
      <c r="AR2933" s="9"/>
      <c r="AS2933" s="9"/>
      <c r="AT2933" s="9"/>
      <c r="AU2933" s="9"/>
      <c r="AV2933" s="9"/>
      <c r="AW2933" s="9"/>
      <c r="AX2933" s="9"/>
      <c r="AY2933" s="9"/>
      <c r="AZ2933" s="9"/>
      <c r="BA2933" s="9"/>
      <c r="BB2933" s="9"/>
      <c r="BC2933" s="9"/>
      <c r="BD2933" s="9"/>
      <c r="BE2933" s="9"/>
      <c r="BF2933" s="9"/>
      <c r="BG2933" s="9"/>
      <c r="BH2933" s="9"/>
      <c r="BI2933" s="9"/>
      <c r="BJ2933" s="9"/>
      <c r="BK2933" s="9"/>
      <c r="BL2933" s="9"/>
      <c r="BM2933" s="9"/>
      <c r="BN2933" s="9"/>
      <c r="BO2933" s="9"/>
      <c r="BP2933" s="9"/>
      <c r="BQ2933" s="9"/>
      <c r="BT2933" s="9"/>
      <c r="BU2933" s="9"/>
      <c r="BX2933" s="9"/>
      <c r="BY2933" s="9"/>
      <c r="CB2933" s="9"/>
      <c r="CC2933" s="9"/>
      <c r="CF2933" s="9"/>
      <c r="CG2933" s="9"/>
      <c r="CJ2933" s="9"/>
      <c r="CK2933" s="9"/>
      <c r="CN2933" s="9"/>
      <c r="CO2933" s="9"/>
      <c r="CP2933" s="9"/>
      <c r="CQ2933" s="9"/>
      <c r="CR2933" s="9"/>
      <c r="CS2933" s="9"/>
      <c r="CT2933" s="9"/>
      <c r="CU2933" s="9"/>
      <c r="CV2933" s="9"/>
      <c r="CW2933" s="9"/>
      <c r="CX2933" s="9"/>
      <c r="CY2933" s="9"/>
      <c r="CZ2933" s="9"/>
      <c r="DA2933" s="9"/>
      <c r="DB2933" s="9"/>
      <c r="DC2933" s="9"/>
      <c r="DD2933" s="9"/>
      <c r="DE2933" s="9"/>
      <c r="DF2933" s="9"/>
      <c r="DG2933" s="9"/>
      <c r="DH2933" s="9"/>
      <c r="DI2933" s="9"/>
      <c r="DJ2933" s="9"/>
      <c r="DK2933" s="9"/>
      <c r="DL2933" s="9"/>
      <c r="DM2933" s="9"/>
      <c r="DN2933" s="9"/>
      <c r="DO2933" s="9"/>
      <c r="DP2933" s="9"/>
      <c r="DQ2933" s="9"/>
      <c r="DR2933" s="9"/>
      <c r="DS2933" s="9"/>
      <c r="DT2933" s="9"/>
      <c r="DU2933" s="9"/>
      <c r="DV2933" s="9"/>
      <c r="DW2933" s="9"/>
      <c r="DX2933" s="9"/>
      <c r="DY2933" s="9"/>
    </row>
    <row r="2934" spans="1:131" ht="19.5" customHeight="1" x14ac:dyDescent="0.25">
      <c r="A2934" s="9">
        <v>2029</v>
      </c>
      <c r="B2934" s="10" t="s">
        <v>5812</v>
      </c>
      <c r="C2934" s="9" t="s">
        <v>5813</v>
      </c>
      <c r="E2934" s="9" t="s">
        <v>5814</v>
      </c>
      <c r="F2934" s="9" t="s">
        <v>3921</v>
      </c>
      <c r="H2934" s="9" t="s">
        <v>202</v>
      </c>
      <c r="I2934" s="9" t="s">
        <v>3942</v>
      </c>
      <c r="J2934" s="129">
        <v>43017</v>
      </c>
      <c r="K2934" s="129">
        <v>43005</v>
      </c>
      <c r="L2934" s="129">
        <v>43465</v>
      </c>
      <c r="M2934" s="9" t="s">
        <v>20</v>
      </c>
      <c r="O2934" s="9">
        <v>30</v>
      </c>
      <c r="Q2934" s="9" t="s">
        <v>54</v>
      </c>
      <c r="S2934" s="13">
        <v>3840000</v>
      </c>
      <c r="T2934" s="13">
        <v>3840000</v>
      </c>
      <c r="U2934" s="13">
        <v>1000000</v>
      </c>
      <c r="AF2934" s="51">
        <f t="shared" si="38"/>
        <v>0</v>
      </c>
      <c r="AG2934" s="109"/>
      <c r="AH2934" s="11">
        <v>43005</v>
      </c>
      <c r="AI2934" s="11">
        <v>43465</v>
      </c>
      <c r="AJ2934" s="27">
        <v>2640000</v>
      </c>
      <c r="AK2934" s="27">
        <v>660000</v>
      </c>
      <c r="AL2934" s="9"/>
      <c r="AM2934" s="9"/>
      <c r="AN2934" s="9"/>
      <c r="AO2934" s="9"/>
      <c r="AP2934" s="9"/>
      <c r="AQ2934" s="9"/>
      <c r="AR2934" s="9"/>
      <c r="AS2934" s="9"/>
      <c r="AT2934" s="9"/>
      <c r="AU2934" s="9"/>
      <c r="AV2934" s="9"/>
      <c r="AW2934" s="9"/>
      <c r="AX2934" s="9"/>
      <c r="AY2934" s="9"/>
      <c r="AZ2934" s="9"/>
      <c r="BA2934" s="9"/>
      <c r="BB2934" s="9"/>
      <c r="BC2934" s="9"/>
      <c r="BD2934" s="9"/>
      <c r="BE2934" s="9"/>
      <c r="BF2934" s="9"/>
      <c r="BG2934" s="9"/>
      <c r="BH2934" s="9"/>
      <c r="BI2934" s="9"/>
      <c r="BJ2934" s="9"/>
      <c r="BK2934" s="9"/>
      <c r="BL2934" s="9"/>
      <c r="BM2934" s="9"/>
      <c r="BN2934" s="9"/>
      <c r="BO2934" s="9"/>
      <c r="BP2934" s="9"/>
      <c r="BQ2934" s="9"/>
      <c r="BT2934" s="9"/>
      <c r="BU2934" s="9"/>
      <c r="BX2934" s="9"/>
      <c r="BY2934" s="9"/>
      <c r="CB2934" s="9"/>
      <c r="CC2934" s="9"/>
      <c r="CF2934" s="9"/>
      <c r="CG2934" s="9"/>
      <c r="CJ2934" s="9"/>
      <c r="CK2934" s="9"/>
      <c r="CN2934" s="9"/>
      <c r="CO2934" s="9"/>
      <c r="CP2934" s="9"/>
      <c r="CQ2934" s="9"/>
      <c r="CR2934" s="9"/>
      <c r="CS2934" s="9"/>
      <c r="CT2934" s="9"/>
      <c r="CU2934" s="9"/>
      <c r="CV2934" s="9"/>
      <c r="CW2934" s="9"/>
      <c r="CX2934" s="9"/>
      <c r="CY2934" s="9"/>
      <c r="CZ2934" s="9"/>
      <c r="DA2934" s="9"/>
      <c r="DB2934" s="9"/>
      <c r="DC2934" s="9"/>
      <c r="DD2934" s="9"/>
      <c r="DE2934" s="9"/>
      <c r="DF2934" s="9"/>
      <c r="DG2934" s="9"/>
      <c r="DH2934" s="9"/>
      <c r="DI2934" s="9"/>
      <c r="DJ2934" s="9"/>
      <c r="DK2934" s="9"/>
      <c r="DL2934" s="9"/>
      <c r="DM2934" s="9"/>
      <c r="DN2934" s="9"/>
      <c r="DO2934" s="9"/>
      <c r="DP2934" s="9"/>
      <c r="DQ2934" s="9"/>
      <c r="DR2934" s="9"/>
      <c r="DS2934" s="9"/>
      <c r="DT2934" s="9"/>
      <c r="DU2934" s="9"/>
      <c r="DV2934" s="9"/>
      <c r="DW2934" s="9"/>
      <c r="DX2934" s="9"/>
      <c r="DY2934" s="9"/>
    </row>
    <row r="2935" spans="1:131" ht="19.5" customHeight="1" x14ac:dyDescent="0.25">
      <c r="A2935" s="9">
        <v>2030</v>
      </c>
      <c r="B2935" s="10" t="s">
        <v>5815</v>
      </c>
      <c r="C2935" s="9" t="s">
        <v>5816</v>
      </c>
      <c r="E2935" s="9" t="s">
        <v>5817</v>
      </c>
      <c r="F2935" s="9" t="s">
        <v>5818</v>
      </c>
      <c r="H2935" s="9" t="s">
        <v>906</v>
      </c>
      <c r="I2935" s="9" t="s">
        <v>25</v>
      </c>
      <c r="M2935" s="9" t="s">
        <v>20</v>
      </c>
      <c r="O2935" s="9">
        <v>28</v>
      </c>
      <c r="AF2935" s="51">
        <f t="shared" si="38"/>
        <v>0</v>
      </c>
      <c r="AG2935" s="109"/>
      <c r="AH2935" s="9"/>
      <c r="AI2935" s="9"/>
      <c r="AJ2935" s="9"/>
      <c r="AK2935" s="9"/>
      <c r="AL2935" s="9"/>
      <c r="AM2935" s="9"/>
      <c r="AN2935" s="9"/>
      <c r="AO2935" s="9"/>
      <c r="AP2935" s="9"/>
      <c r="AQ2935" s="9"/>
      <c r="AR2935" s="9"/>
      <c r="AS2935" s="9"/>
      <c r="AT2935" s="9"/>
      <c r="AU2935" s="9"/>
      <c r="AV2935" s="9"/>
      <c r="AW2935" s="9"/>
      <c r="AX2935" s="9"/>
      <c r="AY2935" s="9"/>
      <c r="AZ2935" s="9"/>
      <c r="BA2935" s="9"/>
      <c r="BB2935" s="9"/>
      <c r="BC2935" s="9"/>
      <c r="BD2935" s="9"/>
      <c r="BE2935" s="9"/>
      <c r="BF2935" s="9"/>
      <c r="BG2935" s="9"/>
      <c r="BH2935" s="9"/>
      <c r="BI2935" s="9"/>
      <c r="BJ2935" s="9"/>
      <c r="BK2935" s="9"/>
      <c r="BL2935" s="9"/>
      <c r="BM2935" s="9"/>
      <c r="BN2935" s="9"/>
      <c r="BO2935" s="9"/>
      <c r="BP2935" s="9"/>
      <c r="BQ2935" s="9"/>
      <c r="BT2935" s="9"/>
      <c r="BU2935" s="9"/>
      <c r="BX2935" s="9"/>
      <c r="BY2935" s="9"/>
      <c r="CB2935" s="9"/>
      <c r="CC2935" s="9"/>
      <c r="CF2935" s="9"/>
      <c r="CG2935" s="9"/>
      <c r="CJ2935" s="9"/>
      <c r="CK2935" s="9"/>
      <c r="CN2935" s="9"/>
      <c r="CO2935" s="9"/>
      <c r="CP2935" s="9"/>
      <c r="CQ2935" s="9"/>
      <c r="CR2935" s="9"/>
      <c r="CS2935" s="9"/>
      <c r="CT2935" s="9"/>
      <c r="CU2935" s="9"/>
      <c r="CV2935" s="9"/>
      <c r="CW2935" s="9"/>
      <c r="CX2935" s="9"/>
      <c r="CY2935" s="9"/>
      <c r="CZ2935" s="9"/>
      <c r="DA2935" s="9"/>
      <c r="DB2935" s="9"/>
      <c r="DC2935" s="9"/>
      <c r="DD2935" s="9"/>
      <c r="DE2935" s="9"/>
      <c r="DF2935" s="9"/>
      <c r="DG2935" s="9"/>
      <c r="DH2935" s="9"/>
      <c r="DI2935" s="9"/>
      <c r="DJ2935" s="9"/>
      <c r="DK2935" s="9"/>
      <c r="DL2935" s="9"/>
      <c r="DM2935" s="9"/>
      <c r="DN2935" s="9"/>
      <c r="DO2935" s="9"/>
      <c r="DP2935" s="9"/>
      <c r="DQ2935" s="9"/>
      <c r="DR2935" s="9"/>
      <c r="DS2935" s="9"/>
      <c r="DT2935" s="9"/>
      <c r="DU2935" s="9"/>
      <c r="DV2935" s="9"/>
      <c r="DW2935" s="9"/>
      <c r="DX2935" s="9"/>
      <c r="DY2935" s="9"/>
    </row>
    <row r="2936" spans="1:131" ht="19.5" customHeight="1" x14ac:dyDescent="0.25">
      <c r="A2936" s="9">
        <v>2031</v>
      </c>
      <c r="B2936" s="10" t="s">
        <v>5819</v>
      </c>
      <c r="C2936" s="9" t="s">
        <v>5820</v>
      </c>
      <c r="E2936" s="9" t="s">
        <v>4586</v>
      </c>
      <c r="F2936" s="9" t="s">
        <v>4587</v>
      </c>
      <c r="H2936" s="9" t="s">
        <v>906</v>
      </c>
      <c r="I2936" s="9" t="s">
        <v>78</v>
      </c>
      <c r="M2936" s="9" t="s">
        <v>20</v>
      </c>
      <c r="O2936" s="9">
        <v>26</v>
      </c>
      <c r="AF2936" s="51">
        <f t="shared" si="38"/>
        <v>0</v>
      </c>
      <c r="AG2936" s="109"/>
      <c r="AH2936" s="9"/>
      <c r="AI2936" s="9"/>
      <c r="AJ2936" s="9"/>
      <c r="AK2936" s="9"/>
      <c r="AL2936" s="9"/>
      <c r="AM2936" s="9"/>
      <c r="AN2936" s="9"/>
      <c r="AO2936" s="9"/>
      <c r="AP2936" s="9"/>
      <c r="AQ2936" s="9"/>
      <c r="AR2936" s="9"/>
      <c r="AS2936" s="9"/>
      <c r="AT2936" s="9"/>
      <c r="AU2936" s="9"/>
      <c r="AV2936" s="9"/>
      <c r="AW2936" s="9"/>
      <c r="AX2936" s="9"/>
      <c r="AY2936" s="9"/>
      <c r="AZ2936" s="9"/>
      <c r="BA2936" s="9"/>
      <c r="BB2936" s="9"/>
      <c r="BC2936" s="9"/>
      <c r="BD2936" s="9"/>
      <c r="BE2936" s="9"/>
      <c r="BF2936" s="9"/>
      <c r="BG2936" s="9"/>
      <c r="BH2936" s="9"/>
      <c r="BI2936" s="9"/>
      <c r="BJ2936" s="9"/>
      <c r="BK2936" s="9"/>
      <c r="BL2936" s="9"/>
      <c r="BM2936" s="9"/>
      <c r="BN2936" s="9"/>
      <c r="BO2936" s="9"/>
      <c r="BP2936" s="9"/>
      <c r="BQ2936" s="9"/>
      <c r="BT2936" s="9"/>
      <c r="BU2936" s="9"/>
      <c r="BX2936" s="9"/>
      <c r="BY2936" s="9"/>
      <c r="CB2936" s="9"/>
      <c r="CC2936" s="9"/>
      <c r="CF2936" s="9"/>
      <c r="CG2936" s="9"/>
      <c r="CJ2936" s="9"/>
      <c r="CK2936" s="9"/>
      <c r="CN2936" s="9"/>
      <c r="CO2936" s="9"/>
      <c r="CP2936" s="9"/>
      <c r="CQ2936" s="9"/>
      <c r="CR2936" s="9"/>
      <c r="CS2936" s="9"/>
      <c r="CT2936" s="9"/>
      <c r="CU2936" s="9"/>
      <c r="CV2936" s="9"/>
      <c r="CW2936" s="9"/>
      <c r="CX2936" s="9"/>
      <c r="CY2936" s="9"/>
      <c r="CZ2936" s="9"/>
      <c r="DA2936" s="9"/>
      <c r="DB2936" s="9"/>
      <c r="DC2936" s="9"/>
      <c r="DD2936" s="9"/>
      <c r="DE2936" s="9"/>
      <c r="DF2936" s="9"/>
      <c r="DG2936" s="9"/>
      <c r="DH2936" s="9"/>
      <c r="DI2936" s="9"/>
      <c r="DJ2936" s="9"/>
      <c r="DK2936" s="9"/>
      <c r="DL2936" s="9"/>
      <c r="DM2936" s="9"/>
      <c r="DN2936" s="9"/>
      <c r="DO2936" s="9"/>
      <c r="DP2936" s="9"/>
      <c r="DQ2936" s="9"/>
      <c r="DR2936" s="9"/>
      <c r="DS2936" s="9"/>
      <c r="DT2936" s="9"/>
      <c r="DU2936" s="9"/>
      <c r="DV2936" s="9"/>
      <c r="DW2936" s="9"/>
      <c r="DX2936" s="9"/>
      <c r="DY2936" s="9"/>
    </row>
    <row r="2937" spans="1:131" ht="19.5" customHeight="1" x14ac:dyDescent="0.25">
      <c r="A2937" s="9">
        <v>2032</v>
      </c>
      <c r="B2937" s="10" t="s">
        <v>5821</v>
      </c>
      <c r="C2937" s="9" t="s">
        <v>5822</v>
      </c>
      <c r="E2937" s="9" t="s">
        <v>4209</v>
      </c>
      <c r="F2937" s="9" t="s">
        <v>5823</v>
      </c>
      <c r="H2937" s="9" t="s">
        <v>906</v>
      </c>
      <c r="I2937" s="9" t="s">
        <v>28</v>
      </c>
      <c r="M2937" s="9" t="s">
        <v>20</v>
      </c>
      <c r="O2937" s="9">
        <v>27</v>
      </c>
      <c r="AF2937" s="51">
        <f t="shared" si="38"/>
        <v>0</v>
      </c>
      <c r="AG2937" s="109"/>
      <c r="AH2937" s="9"/>
      <c r="AI2937" s="9"/>
      <c r="AJ2937" s="9"/>
      <c r="AK2937" s="9"/>
      <c r="AL2937" s="9"/>
      <c r="AM2937" s="9"/>
      <c r="AN2937" s="9"/>
      <c r="AO2937" s="9"/>
      <c r="AP2937" s="9"/>
      <c r="AQ2937" s="9"/>
      <c r="AR2937" s="9"/>
      <c r="AS2937" s="9"/>
      <c r="AT2937" s="9"/>
      <c r="AU2937" s="9"/>
      <c r="AV2937" s="9"/>
      <c r="AW2937" s="9"/>
      <c r="AX2937" s="9"/>
      <c r="AY2937" s="9"/>
      <c r="AZ2937" s="9"/>
      <c r="BA2937" s="9"/>
      <c r="BB2937" s="9"/>
      <c r="BC2937" s="9"/>
      <c r="BD2937" s="9"/>
      <c r="BE2937" s="9"/>
      <c r="BF2937" s="9"/>
      <c r="BG2937" s="9"/>
      <c r="BH2937" s="9"/>
      <c r="BI2937" s="9"/>
      <c r="BJ2937" s="9"/>
      <c r="BK2937" s="9"/>
      <c r="BL2937" s="9"/>
      <c r="BM2937" s="9"/>
      <c r="BN2937" s="9"/>
      <c r="BO2937" s="9"/>
      <c r="BP2937" s="9"/>
      <c r="BQ2937" s="9"/>
      <c r="BT2937" s="9"/>
      <c r="BU2937" s="9"/>
      <c r="BX2937" s="9"/>
      <c r="BY2937" s="9"/>
      <c r="CB2937" s="9"/>
      <c r="CC2937" s="9"/>
      <c r="CF2937" s="9"/>
      <c r="CG2937" s="9"/>
      <c r="CJ2937" s="9"/>
      <c r="CK2937" s="9"/>
      <c r="CN2937" s="9"/>
      <c r="CO2937" s="9"/>
      <c r="CP2937" s="9"/>
      <c r="CQ2937" s="9"/>
      <c r="CR2937" s="9"/>
      <c r="CS2937" s="9"/>
      <c r="CT2937" s="9"/>
      <c r="CU2937" s="9"/>
      <c r="CV2937" s="9"/>
      <c r="CW2937" s="9"/>
      <c r="CX2937" s="9"/>
      <c r="CY2937" s="9"/>
      <c r="CZ2937" s="9"/>
      <c r="DA2937" s="9"/>
      <c r="DB2937" s="9"/>
      <c r="DC2937" s="9"/>
      <c r="DD2937" s="9"/>
      <c r="DE2937" s="9"/>
      <c r="DF2937" s="9"/>
      <c r="DG2937" s="9"/>
      <c r="DH2937" s="9"/>
      <c r="DI2937" s="9"/>
      <c r="DJ2937" s="9"/>
      <c r="DK2937" s="9"/>
      <c r="DL2937" s="9"/>
      <c r="DM2937" s="9"/>
      <c r="DN2937" s="9"/>
      <c r="DO2937" s="9"/>
      <c r="DP2937" s="9"/>
      <c r="DQ2937" s="9"/>
      <c r="DR2937" s="9"/>
      <c r="DS2937" s="9"/>
      <c r="DT2937" s="9"/>
      <c r="DU2937" s="9"/>
      <c r="DV2937" s="9"/>
      <c r="DW2937" s="9"/>
      <c r="DX2937" s="9"/>
      <c r="DY2937" s="9"/>
    </row>
    <row r="2938" spans="1:131" ht="19.5" customHeight="1" x14ac:dyDescent="0.25">
      <c r="A2938" s="9">
        <v>2033</v>
      </c>
      <c r="B2938" s="10" t="s">
        <v>5824</v>
      </c>
      <c r="C2938" s="9" t="s">
        <v>5825</v>
      </c>
      <c r="E2938" s="9" t="s">
        <v>2586</v>
      </c>
      <c r="F2938" s="9" t="s">
        <v>5826</v>
      </c>
      <c r="H2938" s="9" t="s">
        <v>906</v>
      </c>
      <c r="I2938" s="9" t="s">
        <v>28</v>
      </c>
      <c r="M2938" s="9" t="s">
        <v>20</v>
      </c>
      <c r="O2938" s="9">
        <v>30</v>
      </c>
      <c r="AF2938" s="51">
        <f t="shared" si="38"/>
        <v>0</v>
      </c>
      <c r="AG2938" s="109"/>
      <c r="AH2938" s="9"/>
      <c r="AI2938" s="9"/>
      <c r="AJ2938" s="9"/>
      <c r="AK2938" s="9"/>
      <c r="AL2938" s="9"/>
      <c r="AM2938" s="9"/>
      <c r="AN2938" s="9"/>
      <c r="AO2938" s="9"/>
      <c r="AP2938" s="9"/>
      <c r="AQ2938" s="9"/>
      <c r="AR2938" s="9"/>
      <c r="AS2938" s="9"/>
      <c r="AT2938" s="9"/>
      <c r="AU2938" s="9"/>
      <c r="AV2938" s="9"/>
      <c r="AW2938" s="9"/>
      <c r="AX2938" s="9"/>
      <c r="AY2938" s="9"/>
      <c r="AZ2938" s="9"/>
      <c r="BA2938" s="9"/>
      <c r="BB2938" s="9"/>
      <c r="BC2938" s="9"/>
      <c r="BD2938" s="9"/>
      <c r="BE2938" s="9"/>
      <c r="BF2938" s="9"/>
      <c r="BG2938" s="9"/>
      <c r="BH2938" s="9"/>
      <c r="BI2938" s="9"/>
      <c r="BJ2938" s="9"/>
      <c r="BK2938" s="9"/>
      <c r="BL2938" s="9"/>
      <c r="BM2938" s="9"/>
      <c r="BN2938" s="9"/>
      <c r="BO2938" s="9"/>
      <c r="BP2938" s="9"/>
      <c r="BQ2938" s="9"/>
      <c r="BT2938" s="9"/>
      <c r="BU2938" s="9"/>
      <c r="BX2938" s="9"/>
      <c r="BY2938" s="9"/>
      <c r="CB2938" s="9"/>
      <c r="CC2938" s="9"/>
      <c r="CF2938" s="9"/>
      <c r="CG2938" s="9"/>
      <c r="CJ2938" s="9"/>
      <c r="CK2938" s="9"/>
      <c r="CN2938" s="9"/>
      <c r="CO2938" s="9"/>
      <c r="CP2938" s="9"/>
      <c r="CQ2938" s="9"/>
      <c r="CR2938" s="9"/>
      <c r="CS2938" s="9"/>
      <c r="CT2938" s="9"/>
      <c r="CU2938" s="9"/>
      <c r="CV2938" s="9"/>
      <c r="CW2938" s="9"/>
      <c r="CX2938" s="9"/>
      <c r="CY2938" s="9"/>
      <c r="CZ2938" s="9"/>
      <c r="DA2938" s="9"/>
      <c r="DB2938" s="9"/>
      <c r="DC2938" s="9"/>
      <c r="DD2938" s="9"/>
      <c r="DE2938" s="9"/>
      <c r="DF2938" s="9"/>
      <c r="DG2938" s="9"/>
      <c r="DH2938" s="9"/>
      <c r="DI2938" s="9"/>
      <c r="DJ2938" s="9"/>
      <c r="DK2938" s="9"/>
      <c r="DL2938" s="9"/>
      <c r="DM2938" s="9"/>
      <c r="DN2938" s="9"/>
      <c r="DO2938" s="9"/>
      <c r="DP2938" s="9"/>
      <c r="DQ2938" s="9"/>
      <c r="DR2938" s="9"/>
      <c r="DS2938" s="9"/>
      <c r="DT2938" s="9"/>
      <c r="DU2938" s="9"/>
      <c r="DV2938" s="9"/>
      <c r="DW2938" s="9"/>
      <c r="DX2938" s="9"/>
      <c r="DY2938" s="9"/>
    </row>
    <row r="2939" spans="1:131" ht="19.5" customHeight="1" x14ac:dyDescent="0.25">
      <c r="A2939" s="9">
        <v>2034</v>
      </c>
      <c r="B2939" s="10" t="s">
        <v>5827</v>
      </c>
      <c r="C2939" s="9" t="s">
        <v>5828</v>
      </c>
      <c r="E2939" s="9" t="s">
        <v>3546</v>
      </c>
      <c r="F2939" s="9" t="s">
        <v>2323</v>
      </c>
      <c r="H2939" s="9" t="s">
        <v>906</v>
      </c>
      <c r="I2939" s="9" t="s">
        <v>25</v>
      </c>
      <c r="M2939" s="9" t="s">
        <v>20</v>
      </c>
      <c r="AF2939" s="51">
        <f t="shared" si="38"/>
        <v>0</v>
      </c>
      <c r="AG2939" s="109"/>
      <c r="AJ2939" s="27"/>
      <c r="AK2939" s="27"/>
      <c r="AL2939" s="9"/>
      <c r="AM2939" s="9"/>
      <c r="AN2939" s="9"/>
      <c r="AO2939" s="9"/>
      <c r="AP2939" s="9"/>
      <c r="AQ2939" s="9"/>
      <c r="AR2939" s="9"/>
      <c r="AS2939" s="9"/>
      <c r="AT2939" s="9"/>
      <c r="AU2939" s="9"/>
      <c r="AV2939" s="9"/>
      <c r="AW2939" s="9"/>
      <c r="AX2939" s="9"/>
      <c r="AY2939" s="9"/>
      <c r="AZ2939" s="9"/>
      <c r="BA2939" s="9"/>
      <c r="BB2939" s="9"/>
      <c r="BC2939" s="9"/>
      <c r="BD2939" s="9"/>
      <c r="BE2939" s="9"/>
      <c r="BF2939" s="9"/>
      <c r="BG2939" s="9"/>
      <c r="BH2939" s="9"/>
      <c r="BI2939" s="9"/>
      <c r="BJ2939" s="9"/>
      <c r="BK2939" s="9"/>
      <c r="BL2939" s="9"/>
      <c r="BM2939" s="9"/>
      <c r="BN2939" s="9"/>
      <c r="BO2939" s="9"/>
      <c r="BP2939" s="9"/>
      <c r="BQ2939" s="9"/>
      <c r="BT2939" s="9"/>
      <c r="BU2939" s="9"/>
      <c r="BX2939" s="9"/>
      <c r="BY2939" s="9"/>
      <c r="CB2939" s="9"/>
      <c r="CC2939" s="9"/>
      <c r="CF2939" s="9"/>
      <c r="CG2939" s="9"/>
      <c r="CJ2939" s="9"/>
      <c r="CK2939" s="9"/>
      <c r="CN2939" s="9"/>
      <c r="CO2939" s="9"/>
      <c r="CP2939" s="9"/>
      <c r="CQ2939" s="9"/>
      <c r="CR2939" s="9"/>
      <c r="CS2939" s="9"/>
      <c r="CT2939" s="9"/>
      <c r="CU2939" s="9"/>
      <c r="CV2939" s="9"/>
      <c r="CW2939" s="9"/>
      <c r="CX2939" s="9"/>
      <c r="CY2939" s="9"/>
      <c r="CZ2939" s="9"/>
      <c r="DA2939" s="9"/>
      <c r="DB2939" s="9"/>
      <c r="DC2939" s="9"/>
      <c r="DD2939" s="9"/>
      <c r="DE2939" s="9"/>
      <c r="DF2939" s="9"/>
      <c r="DG2939" s="9"/>
      <c r="DH2939" s="9"/>
      <c r="DI2939" s="9"/>
      <c r="DJ2939" s="9"/>
      <c r="DK2939" s="9"/>
      <c r="DL2939" s="9"/>
      <c r="DM2939" s="9"/>
      <c r="DN2939" s="9"/>
      <c r="DO2939" s="9"/>
      <c r="DP2939" s="9"/>
      <c r="DQ2939" s="9"/>
      <c r="DR2939" s="9"/>
      <c r="DS2939" s="9"/>
      <c r="DT2939" s="9"/>
      <c r="DU2939" s="9"/>
      <c r="DV2939" s="9"/>
      <c r="DW2939" s="9"/>
      <c r="DX2939" s="9"/>
      <c r="DY2939" s="9"/>
    </row>
    <row r="2940" spans="1:131" ht="19.5" customHeight="1" x14ac:dyDescent="0.25">
      <c r="A2940" s="9">
        <v>2035</v>
      </c>
      <c r="B2940" s="10" t="s">
        <v>5829</v>
      </c>
      <c r="C2940" s="9" t="s">
        <v>5830</v>
      </c>
      <c r="E2940" s="9" t="s">
        <v>3546</v>
      </c>
      <c r="F2940" s="9" t="s">
        <v>2323</v>
      </c>
      <c r="H2940" s="9" t="s">
        <v>202</v>
      </c>
      <c r="I2940" s="9" t="s">
        <v>25</v>
      </c>
      <c r="J2940" s="129">
        <v>43297</v>
      </c>
      <c r="K2940" s="129">
        <v>43266</v>
      </c>
      <c r="L2940" s="129">
        <v>43424</v>
      </c>
      <c r="M2940" s="9" t="s">
        <v>20</v>
      </c>
      <c r="O2940" s="9">
        <v>26</v>
      </c>
      <c r="Q2940" s="9" t="s">
        <v>54</v>
      </c>
      <c r="S2940" s="13">
        <v>1600000</v>
      </c>
      <c r="T2940" s="13">
        <v>1600000</v>
      </c>
      <c r="U2940" s="13">
        <v>400000</v>
      </c>
      <c r="Z2940" s="13">
        <v>1200000</v>
      </c>
      <c r="AF2940" s="51">
        <f t="shared" si="38"/>
        <v>1200000</v>
      </c>
      <c r="AG2940" s="109"/>
      <c r="AH2940" s="11">
        <v>43266</v>
      </c>
      <c r="AI2940" s="11">
        <v>43424</v>
      </c>
      <c r="AJ2940" s="27">
        <v>1600000</v>
      </c>
      <c r="AK2940" s="27">
        <v>400000</v>
      </c>
      <c r="AL2940" s="9"/>
      <c r="AM2940" s="9"/>
      <c r="AN2940" s="9"/>
      <c r="AO2940" s="9"/>
      <c r="AP2940" s="9"/>
      <c r="AQ2940" s="9"/>
      <c r="AR2940" s="9"/>
      <c r="AS2940" s="9"/>
      <c r="AT2940" s="9"/>
      <c r="AU2940" s="9"/>
      <c r="AV2940" s="9"/>
      <c r="AW2940" s="9"/>
      <c r="AX2940" s="9"/>
      <c r="AY2940" s="9"/>
      <c r="AZ2940" s="9"/>
      <c r="BA2940" s="9"/>
      <c r="BB2940" s="9"/>
      <c r="BC2940" s="9"/>
      <c r="BD2940" s="9"/>
      <c r="BE2940" s="9"/>
      <c r="BF2940" s="9"/>
      <c r="BG2940" s="9"/>
      <c r="BH2940" s="9"/>
      <c r="BI2940" s="9"/>
      <c r="BJ2940" s="9"/>
      <c r="BK2940" s="9"/>
      <c r="BL2940" s="9"/>
      <c r="BM2940" s="9"/>
      <c r="BN2940" s="9"/>
      <c r="BO2940" s="9"/>
      <c r="BP2940" s="9"/>
      <c r="BQ2940" s="9"/>
      <c r="BT2940" s="9"/>
      <c r="BU2940" s="9"/>
      <c r="BX2940" s="9"/>
      <c r="BY2940" s="9"/>
      <c r="CB2940" s="9"/>
      <c r="CC2940" s="9"/>
      <c r="CF2940" s="9"/>
      <c r="CG2940" s="9"/>
      <c r="CJ2940" s="9"/>
      <c r="CK2940" s="9"/>
      <c r="CN2940" s="9"/>
      <c r="CO2940" s="9"/>
      <c r="CP2940" s="9"/>
      <c r="CQ2940" s="9"/>
      <c r="CR2940" s="9"/>
      <c r="CS2940" s="9"/>
      <c r="CT2940" s="9"/>
      <c r="CU2940" s="9"/>
      <c r="CV2940" s="9"/>
      <c r="CW2940" s="9"/>
      <c r="CX2940" s="9"/>
      <c r="CY2940" s="9"/>
      <c r="CZ2940" s="9"/>
      <c r="DA2940" s="9"/>
      <c r="DB2940" s="9"/>
      <c r="DC2940" s="9"/>
      <c r="DD2940" s="9"/>
      <c r="DE2940" s="9"/>
      <c r="DF2940" s="9"/>
      <c r="DG2940" s="9"/>
      <c r="DH2940" s="9"/>
      <c r="DI2940" s="9"/>
      <c r="DJ2940" s="9"/>
      <c r="DK2940" s="9"/>
      <c r="DL2940" s="9"/>
      <c r="DM2940" s="9"/>
      <c r="DN2940" s="9"/>
      <c r="DO2940" s="9"/>
      <c r="DP2940" s="9"/>
      <c r="DQ2940" s="9"/>
      <c r="DR2940" s="9"/>
      <c r="DS2940" s="9"/>
      <c r="DT2940" s="9"/>
      <c r="DU2940" s="9"/>
      <c r="DV2940" s="9"/>
      <c r="DW2940" s="9"/>
      <c r="DX2940" s="9"/>
      <c r="DY2940" s="9"/>
    </row>
    <row r="2941" spans="1:131" ht="19.5" customHeight="1" x14ac:dyDescent="0.25">
      <c r="A2941" s="9">
        <v>2036</v>
      </c>
      <c r="B2941" s="10" t="s">
        <v>5831</v>
      </c>
      <c r="C2941" s="9" t="s">
        <v>5832</v>
      </c>
      <c r="E2941" s="9" t="s">
        <v>5833</v>
      </c>
      <c r="F2941" s="9" t="s">
        <v>5834</v>
      </c>
      <c r="H2941" s="9" t="s">
        <v>906</v>
      </c>
      <c r="I2941" s="9" t="s">
        <v>78</v>
      </c>
      <c r="M2941" s="9" t="s">
        <v>20</v>
      </c>
      <c r="AF2941" s="51">
        <f t="shared" si="38"/>
        <v>0</v>
      </c>
      <c r="AG2941" s="109"/>
      <c r="AH2941" s="9"/>
      <c r="AI2941" s="9"/>
      <c r="AJ2941" s="9"/>
      <c r="AK2941" s="9"/>
      <c r="AL2941" s="9"/>
      <c r="AM2941" s="9"/>
      <c r="AN2941" s="9"/>
      <c r="AO2941" s="9"/>
      <c r="AP2941" s="9"/>
      <c r="AQ2941" s="9"/>
      <c r="AR2941" s="9"/>
      <c r="AS2941" s="9"/>
      <c r="AT2941" s="9"/>
      <c r="AU2941" s="9"/>
      <c r="AV2941" s="9"/>
      <c r="AW2941" s="9"/>
      <c r="AX2941" s="9"/>
      <c r="AY2941" s="9"/>
      <c r="AZ2941" s="9"/>
      <c r="BA2941" s="9"/>
      <c r="BB2941" s="9"/>
      <c r="BC2941" s="9"/>
      <c r="BD2941" s="9"/>
      <c r="BE2941" s="9"/>
      <c r="BF2941" s="9"/>
      <c r="BG2941" s="9"/>
      <c r="BH2941" s="9"/>
      <c r="BI2941" s="9"/>
      <c r="BJ2941" s="9"/>
      <c r="BK2941" s="9"/>
      <c r="BL2941" s="9"/>
      <c r="BM2941" s="9"/>
      <c r="BN2941" s="9"/>
      <c r="BO2941" s="9"/>
      <c r="BP2941" s="9"/>
      <c r="BQ2941" s="9"/>
      <c r="BT2941" s="9"/>
      <c r="BU2941" s="9"/>
      <c r="BX2941" s="9"/>
      <c r="BY2941" s="9"/>
      <c r="CB2941" s="9"/>
      <c r="CC2941" s="9"/>
      <c r="CF2941" s="9"/>
      <c r="CG2941" s="9"/>
      <c r="CJ2941" s="9"/>
      <c r="CK2941" s="9"/>
      <c r="CN2941" s="9"/>
      <c r="CO2941" s="9"/>
      <c r="CP2941" s="9"/>
      <c r="CQ2941" s="9"/>
      <c r="CR2941" s="9"/>
      <c r="CS2941" s="9"/>
      <c r="CT2941" s="9"/>
      <c r="CU2941" s="9"/>
      <c r="CV2941" s="9"/>
      <c r="CW2941" s="9"/>
      <c r="CX2941" s="9"/>
      <c r="CY2941" s="9"/>
      <c r="CZ2941" s="9"/>
      <c r="DA2941" s="9"/>
      <c r="DB2941" s="9"/>
      <c r="DC2941" s="9"/>
      <c r="DD2941" s="9"/>
      <c r="DE2941" s="9"/>
      <c r="DF2941" s="9"/>
      <c r="DG2941" s="9"/>
      <c r="DH2941" s="9"/>
      <c r="DI2941" s="9"/>
      <c r="DJ2941" s="9"/>
      <c r="DK2941" s="9"/>
      <c r="DL2941" s="9"/>
      <c r="DM2941" s="9"/>
      <c r="DN2941" s="9"/>
      <c r="DO2941" s="9"/>
      <c r="DP2941" s="9"/>
      <c r="DQ2941" s="9"/>
      <c r="DR2941" s="9"/>
      <c r="DS2941" s="9"/>
      <c r="DT2941" s="9"/>
      <c r="DU2941" s="9"/>
      <c r="DV2941" s="9"/>
      <c r="DW2941" s="9"/>
      <c r="DX2941" s="9"/>
      <c r="DY2941" s="9"/>
    </row>
    <row r="2942" spans="1:131" ht="19.5" customHeight="1" x14ac:dyDescent="0.25">
      <c r="A2942" s="9">
        <v>2037</v>
      </c>
      <c r="B2942" s="10" t="s">
        <v>5835</v>
      </c>
      <c r="C2942" s="9" t="s">
        <v>5836</v>
      </c>
      <c r="E2942" s="9" t="s">
        <v>5837</v>
      </c>
      <c r="F2942" s="9" t="s">
        <v>5838</v>
      </c>
      <c r="H2942" s="9" t="s">
        <v>906</v>
      </c>
      <c r="I2942" s="9" t="s">
        <v>78</v>
      </c>
      <c r="M2942" s="9" t="s">
        <v>20</v>
      </c>
      <c r="AF2942" s="51">
        <f t="shared" si="38"/>
        <v>0</v>
      </c>
      <c r="AG2942" s="109"/>
      <c r="AH2942" s="9"/>
      <c r="AI2942" s="9"/>
      <c r="AJ2942" s="9"/>
      <c r="AK2942" s="9"/>
      <c r="AL2942" s="9"/>
      <c r="AM2942" s="9"/>
      <c r="AN2942" s="9"/>
      <c r="AO2942" s="9"/>
      <c r="AP2942" s="9"/>
      <c r="AQ2942" s="9"/>
      <c r="AR2942" s="9"/>
      <c r="AS2942" s="9"/>
      <c r="AT2942" s="9"/>
      <c r="AU2942" s="9"/>
      <c r="AV2942" s="9"/>
      <c r="AW2942" s="9"/>
      <c r="AX2942" s="9"/>
      <c r="AY2942" s="9"/>
      <c r="AZ2942" s="9"/>
      <c r="BA2942" s="9"/>
      <c r="BB2942" s="9"/>
      <c r="BC2942" s="9"/>
      <c r="BD2942" s="9"/>
      <c r="BE2942" s="9"/>
      <c r="BF2942" s="9"/>
      <c r="BG2942" s="9"/>
      <c r="BH2942" s="9"/>
      <c r="BI2942" s="9"/>
      <c r="BJ2942" s="9"/>
      <c r="BK2942" s="9"/>
      <c r="BL2942" s="9"/>
      <c r="BM2942" s="9"/>
      <c r="BN2942" s="9"/>
      <c r="BO2942" s="9"/>
      <c r="BP2942" s="9"/>
      <c r="BQ2942" s="9"/>
      <c r="BT2942" s="9"/>
      <c r="BU2942" s="9"/>
      <c r="BX2942" s="9"/>
      <c r="BY2942" s="9"/>
      <c r="CB2942" s="9"/>
      <c r="CC2942" s="9"/>
      <c r="CF2942" s="9"/>
      <c r="CG2942" s="9"/>
      <c r="CJ2942" s="9"/>
      <c r="CK2942" s="9"/>
      <c r="CN2942" s="9"/>
      <c r="CO2942" s="9"/>
      <c r="CP2942" s="9"/>
      <c r="CQ2942" s="9"/>
      <c r="CR2942" s="9"/>
      <c r="CS2942" s="9"/>
      <c r="CT2942" s="9"/>
      <c r="CU2942" s="9"/>
      <c r="CV2942" s="9"/>
      <c r="CW2942" s="9"/>
      <c r="CX2942" s="9"/>
      <c r="CY2942" s="9"/>
      <c r="CZ2942" s="9"/>
      <c r="DA2942" s="9"/>
      <c r="DB2942" s="9"/>
      <c r="DC2942" s="9"/>
      <c r="DD2942" s="9"/>
      <c r="DE2942" s="9"/>
      <c r="DF2942" s="9"/>
      <c r="DG2942" s="9"/>
      <c r="DH2942" s="9"/>
      <c r="DI2942" s="9"/>
      <c r="DJ2942" s="9"/>
      <c r="DK2942" s="9"/>
      <c r="DL2942" s="9"/>
      <c r="DM2942" s="9"/>
      <c r="DN2942" s="9"/>
      <c r="DO2942" s="9"/>
      <c r="DP2942" s="9"/>
      <c r="DQ2942" s="9"/>
      <c r="DR2942" s="9"/>
      <c r="DS2942" s="9"/>
      <c r="DT2942" s="9"/>
      <c r="DU2942" s="9"/>
      <c r="DV2942" s="9"/>
      <c r="DW2942" s="9"/>
      <c r="DX2942" s="9"/>
      <c r="DY2942" s="9"/>
    </row>
    <row r="2943" spans="1:131" ht="19.5" customHeight="1" x14ac:dyDescent="0.25">
      <c r="A2943" s="9">
        <v>2038</v>
      </c>
      <c r="B2943" s="10" t="s">
        <v>5839</v>
      </c>
      <c r="C2943" s="9" t="s">
        <v>5840</v>
      </c>
      <c r="E2943" s="9" t="s">
        <v>5841</v>
      </c>
      <c r="F2943" s="9" t="s">
        <v>5842</v>
      </c>
      <c r="H2943" s="9" t="s">
        <v>906</v>
      </c>
      <c r="I2943" s="9" t="s">
        <v>28</v>
      </c>
      <c r="M2943" s="9" t="s">
        <v>20</v>
      </c>
      <c r="O2943" s="9">
        <v>29</v>
      </c>
      <c r="AF2943" s="51">
        <f t="shared" si="38"/>
        <v>0</v>
      </c>
      <c r="AG2943" s="109"/>
      <c r="AH2943" s="9"/>
      <c r="AI2943" s="9"/>
      <c r="AJ2943" s="9"/>
      <c r="AK2943" s="9"/>
      <c r="AL2943" s="9"/>
      <c r="AM2943" s="9"/>
      <c r="AN2943" s="9"/>
      <c r="AO2943" s="9"/>
      <c r="AP2943" s="9"/>
      <c r="AQ2943" s="9"/>
      <c r="AR2943" s="9"/>
      <c r="AS2943" s="9"/>
      <c r="AT2943" s="9"/>
      <c r="AU2943" s="9"/>
      <c r="AV2943" s="9"/>
      <c r="AW2943" s="9"/>
      <c r="AX2943" s="9"/>
      <c r="AY2943" s="9"/>
      <c r="AZ2943" s="9"/>
      <c r="BA2943" s="9"/>
      <c r="BB2943" s="9"/>
      <c r="BC2943" s="9"/>
      <c r="BD2943" s="9"/>
      <c r="BE2943" s="9"/>
      <c r="BF2943" s="9"/>
      <c r="BG2943" s="9"/>
      <c r="BH2943" s="9"/>
      <c r="BI2943" s="9"/>
      <c r="BJ2943" s="9"/>
      <c r="BK2943" s="9"/>
      <c r="BL2943" s="9"/>
      <c r="BM2943" s="9"/>
      <c r="BN2943" s="9"/>
      <c r="BO2943" s="9"/>
      <c r="BP2943" s="9"/>
      <c r="BQ2943" s="9"/>
      <c r="BT2943" s="9"/>
      <c r="BU2943" s="9"/>
      <c r="BX2943" s="9"/>
      <c r="BY2943" s="9"/>
      <c r="CB2943" s="9"/>
      <c r="CC2943" s="9"/>
      <c r="CF2943" s="9"/>
      <c r="CG2943" s="9"/>
      <c r="CJ2943" s="9"/>
      <c r="CK2943" s="9"/>
      <c r="CN2943" s="9"/>
      <c r="CO2943" s="9"/>
      <c r="CP2943" s="9"/>
      <c r="CQ2943" s="9"/>
      <c r="CR2943" s="9"/>
      <c r="CS2943" s="9"/>
      <c r="CT2943" s="9"/>
      <c r="CU2943" s="9"/>
      <c r="CV2943" s="9"/>
      <c r="CW2943" s="9"/>
      <c r="CX2943" s="9"/>
      <c r="CY2943" s="9"/>
      <c r="CZ2943" s="9"/>
      <c r="DA2943" s="9"/>
      <c r="DB2943" s="9"/>
      <c r="DC2943" s="9"/>
      <c r="DD2943" s="9"/>
      <c r="DE2943" s="9"/>
      <c r="DF2943" s="9"/>
      <c r="DG2943" s="9"/>
      <c r="DH2943" s="9"/>
      <c r="DI2943" s="9"/>
      <c r="DJ2943" s="9"/>
      <c r="DK2943" s="9"/>
      <c r="DL2943" s="9"/>
      <c r="DM2943" s="9"/>
      <c r="DN2943" s="9"/>
      <c r="DO2943" s="9"/>
      <c r="DP2943" s="9"/>
      <c r="DQ2943" s="9"/>
      <c r="DR2943" s="9"/>
      <c r="DS2943" s="9"/>
      <c r="DT2943" s="9"/>
      <c r="DU2943" s="9"/>
      <c r="DV2943" s="9"/>
      <c r="DW2943" s="9"/>
      <c r="DX2943" s="9"/>
      <c r="DY2943" s="9"/>
    </row>
    <row r="2944" spans="1:131" s="18" customFormat="1" ht="19.5" customHeight="1" x14ac:dyDescent="0.25">
      <c r="A2944" s="18">
        <v>2038</v>
      </c>
      <c r="B2944" s="17" t="s">
        <v>5839</v>
      </c>
      <c r="C2944" s="18" t="s">
        <v>5840</v>
      </c>
      <c r="D2944" s="19">
        <v>43271</v>
      </c>
      <c r="G2944" s="19"/>
      <c r="I2944" s="18" t="s">
        <v>25</v>
      </c>
      <c r="J2944" s="130"/>
      <c r="K2944" s="130"/>
      <c r="L2944" s="130"/>
      <c r="R2944" s="20"/>
      <c r="S2944" s="20"/>
      <c r="T2944" s="20"/>
      <c r="U2944" s="20"/>
      <c r="V2944" s="20"/>
      <c r="W2944" s="20"/>
      <c r="X2944" s="20"/>
      <c r="Y2944" s="20"/>
      <c r="Z2944" s="20"/>
      <c r="AA2944" s="20"/>
      <c r="AB2944" s="20"/>
      <c r="AC2944" s="20"/>
      <c r="AD2944" s="20"/>
      <c r="AE2944" s="20"/>
      <c r="AF2944" s="80"/>
      <c r="AG2944" s="112"/>
      <c r="DZ2944" s="56"/>
      <c r="EA2944" s="57"/>
    </row>
    <row r="2945" spans="1:129" ht="19.5" customHeight="1" x14ac:dyDescent="0.25">
      <c r="A2945" s="9">
        <v>2039</v>
      </c>
      <c r="B2945" s="10" t="s">
        <v>5843</v>
      </c>
      <c r="C2945" s="9" t="s">
        <v>5844</v>
      </c>
      <c r="E2945" s="9" t="s">
        <v>5845</v>
      </c>
      <c r="F2945" s="9" t="s">
        <v>5846</v>
      </c>
      <c r="H2945" s="9" t="s">
        <v>202</v>
      </c>
      <c r="I2945" s="9" t="s">
        <v>28</v>
      </c>
      <c r="J2945" s="129">
        <v>43066</v>
      </c>
      <c r="K2945" s="129">
        <v>42996</v>
      </c>
      <c r="L2945" s="129">
        <v>43251</v>
      </c>
      <c r="M2945" s="9" t="s">
        <v>20</v>
      </c>
      <c r="O2945" s="9">
        <v>30</v>
      </c>
      <c r="Q2945" s="9" t="s">
        <v>54</v>
      </c>
      <c r="R2945" s="13">
        <v>10000000</v>
      </c>
      <c r="S2945" s="13">
        <v>9800000</v>
      </c>
      <c r="T2945" s="13">
        <v>9800000</v>
      </c>
      <c r="U2945" s="13">
        <v>2450000</v>
      </c>
      <c r="AF2945" s="51">
        <f t="shared" si="38"/>
        <v>0</v>
      </c>
      <c r="AG2945" s="81">
        <v>4875000</v>
      </c>
      <c r="AH2945" s="9"/>
      <c r="AI2945" s="9"/>
      <c r="AJ2945" s="9"/>
      <c r="AK2945" s="9"/>
      <c r="AL2945" s="9"/>
      <c r="AM2945" s="9"/>
      <c r="AN2945" s="9"/>
      <c r="AO2945" s="9"/>
      <c r="AP2945" s="9"/>
      <c r="AQ2945" s="9"/>
      <c r="AR2945" s="9"/>
      <c r="AS2945" s="9"/>
      <c r="AT2945" s="9"/>
      <c r="AU2945" s="9"/>
      <c r="AV2945" s="9"/>
      <c r="AW2945" s="9"/>
      <c r="AX2945" s="9"/>
      <c r="AY2945" s="9"/>
      <c r="AZ2945" s="9"/>
      <c r="BA2945" s="9"/>
      <c r="BB2945" s="9"/>
      <c r="BC2945" s="9"/>
      <c r="BD2945" s="9"/>
      <c r="BE2945" s="9"/>
      <c r="BF2945" s="9"/>
      <c r="BG2945" s="9"/>
      <c r="BH2945" s="9"/>
      <c r="BI2945" s="9"/>
      <c r="BJ2945" s="9"/>
      <c r="BK2945" s="9"/>
      <c r="BL2945" s="9"/>
      <c r="BM2945" s="9"/>
      <c r="BN2945" s="9"/>
      <c r="BO2945" s="9"/>
      <c r="BP2945" s="9"/>
      <c r="BQ2945" s="9"/>
      <c r="BT2945" s="9"/>
      <c r="BU2945" s="9"/>
      <c r="BX2945" s="9"/>
      <c r="BY2945" s="9"/>
      <c r="CB2945" s="9"/>
      <c r="CC2945" s="9"/>
      <c r="CF2945" s="9"/>
      <c r="CG2945" s="9"/>
      <c r="CJ2945" s="9"/>
      <c r="CK2945" s="9"/>
      <c r="CN2945" s="9"/>
      <c r="CO2945" s="9"/>
      <c r="CP2945" s="9"/>
      <c r="CQ2945" s="9"/>
      <c r="CR2945" s="9"/>
      <c r="CS2945" s="9"/>
      <c r="CT2945" s="9"/>
      <c r="CU2945" s="9"/>
      <c r="CV2945" s="9"/>
      <c r="CW2945" s="9"/>
      <c r="CX2945" s="9"/>
      <c r="CY2945" s="9"/>
      <c r="CZ2945" s="9"/>
      <c r="DA2945" s="9"/>
      <c r="DB2945" s="9"/>
      <c r="DC2945" s="9"/>
      <c r="DD2945" s="9"/>
      <c r="DE2945" s="9"/>
      <c r="DF2945" s="9"/>
      <c r="DG2945" s="9"/>
      <c r="DH2945" s="9"/>
      <c r="DI2945" s="9"/>
      <c r="DJ2945" s="9"/>
      <c r="DK2945" s="9"/>
      <c r="DL2945" s="9"/>
      <c r="DM2945" s="9"/>
      <c r="DN2945" s="9"/>
      <c r="DO2945" s="9"/>
      <c r="DP2945" s="9"/>
      <c r="DQ2945" s="9"/>
      <c r="DR2945" s="9"/>
      <c r="DS2945" s="9"/>
      <c r="DT2945" s="9"/>
      <c r="DU2945" s="9"/>
      <c r="DV2945" s="9"/>
      <c r="DW2945" s="9"/>
      <c r="DX2945" s="9"/>
      <c r="DY2945" s="9"/>
    </row>
    <row r="2946" spans="1:129" ht="19.5" customHeight="1" x14ac:dyDescent="0.25">
      <c r="A2946" s="9">
        <v>2040</v>
      </c>
      <c r="B2946" s="10" t="s">
        <v>5847</v>
      </c>
      <c r="C2946" s="9" t="s">
        <v>5848</v>
      </c>
      <c r="E2946" s="9" t="s">
        <v>4032</v>
      </c>
      <c r="F2946" s="9" t="s">
        <v>215</v>
      </c>
      <c r="H2946" s="9" t="s">
        <v>906</v>
      </c>
      <c r="I2946" s="9" t="s">
        <v>25</v>
      </c>
      <c r="M2946" s="9" t="s">
        <v>20</v>
      </c>
      <c r="AF2946" s="51">
        <f t="shared" si="38"/>
        <v>0</v>
      </c>
      <c r="AG2946" s="109"/>
      <c r="AH2946" s="9"/>
      <c r="AI2946" s="9"/>
      <c r="AJ2946" s="9"/>
      <c r="AK2946" s="9"/>
      <c r="AL2946" s="9"/>
      <c r="AM2946" s="9"/>
      <c r="AN2946" s="9"/>
      <c r="AO2946" s="9"/>
      <c r="AP2946" s="9"/>
      <c r="AQ2946" s="9"/>
      <c r="AR2946" s="9"/>
      <c r="AS2946" s="9"/>
      <c r="AT2946" s="9"/>
      <c r="AU2946" s="9"/>
      <c r="AV2946" s="9"/>
      <c r="AW2946" s="9"/>
      <c r="AX2946" s="9"/>
      <c r="AY2946" s="9"/>
      <c r="AZ2946" s="9"/>
      <c r="BA2946" s="9"/>
      <c r="BB2946" s="9"/>
      <c r="BC2946" s="9"/>
      <c r="BD2946" s="9"/>
      <c r="BE2946" s="9"/>
      <c r="BF2946" s="9"/>
      <c r="BG2946" s="9"/>
      <c r="BH2946" s="9"/>
      <c r="BI2946" s="9"/>
      <c r="BJ2946" s="9"/>
      <c r="BK2946" s="9"/>
      <c r="BL2946" s="9"/>
      <c r="BM2946" s="9"/>
      <c r="BN2946" s="9"/>
      <c r="BO2946" s="9"/>
      <c r="BP2946" s="9"/>
      <c r="BQ2946" s="9"/>
      <c r="BT2946" s="9"/>
      <c r="BU2946" s="9"/>
      <c r="BX2946" s="9"/>
      <c r="BY2946" s="9"/>
      <c r="CB2946" s="9"/>
      <c r="CC2946" s="9"/>
      <c r="CF2946" s="9"/>
      <c r="CG2946" s="9"/>
      <c r="CJ2946" s="9"/>
      <c r="CK2946" s="9"/>
      <c r="CN2946" s="9"/>
      <c r="CO2946" s="9"/>
      <c r="CP2946" s="9"/>
      <c r="CQ2946" s="9"/>
      <c r="CR2946" s="9"/>
      <c r="CS2946" s="9"/>
      <c r="CT2946" s="9"/>
      <c r="CU2946" s="9"/>
      <c r="CV2946" s="9"/>
      <c r="CW2946" s="9"/>
      <c r="CX2946" s="9"/>
      <c r="CY2946" s="9"/>
      <c r="CZ2946" s="9"/>
      <c r="DA2946" s="9"/>
      <c r="DB2946" s="9"/>
      <c r="DC2946" s="9"/>
      <c r="DD2946" s="9"/>
      <c r="DE2946" s="9"/>
      <c r="DF2946" s="9"/>
      <c r="DG2946" s="9"/>
      <c r="DH2946" s="9"/>
      <c r="DI2946" s="9"/>
      <c r="DJ2946" s="9"/>
      <c r="DK2946" s="9"/>
      <c r="DL2946" s="9"/>
      <c r="DM2946" s="9"/>
      <c r="DN2946" s="9"/>
      <c r="DO2946" s="9"/>
      <c r="DP2946" s="9"/>
      <c r="DQ2946" s="9"/>
      <c r="DR2946" s="9"/>
      <c r="DS2946" s="9"/>
      <c r="DT2946" s="9"/>
      <c r="DU2946" s="9"/>
      <c r="DV2946" s="9"/>
      <c r="DW2946" s="9"/>
      <c r="DX2946" s="9"/>
      <c r="DY2946" s="9"/>
    </row>
    <row r="2947" spans="1:129" ht="19.5" customHeight="1" x14ac:dyDescent="0.25">
      <c r="A2947" s="9">
        <v>2041</v>
      </c>
      <c r="B2947" s="10" t="s">
        <v>5849</v>
      </c>
      <c r="C2947" s="9" t="s">
        <v>5850</v>
      </c>
      <c r="E2947" s="9" t="s">
        <v>2928</v>
      </c>
      <c r="F2947" s="9" t="s">
        <v>5851</v>
      </c>
      <c r="H2947" s="9" t="s">
        <v>906</v>
      </c>
      <c r="I2947" s="9" t="s">
        <v>25</v>
      </c>
      <c r="M2947" s="9" t="s">
        <v>20</v>
      </c>
      <c r="AF2947" s="51">
        <f t="shared" si="38"/>
        <v>0</v>
      </c>
      <c r="AG2947" s="109"/>
      <c r="AH2947" s="9"/>
      <c r="AI2947" s="9"/>
      <c r="AJ2947" s="9"/>
      <c r="AK2947" s="9"/>
      <c r="AL2947" s="9"/>
      <c r="AM2947" s="9"/>
      <c r="AN2947" s="9"/>
      <c r="AO2947" s="9"/>
      <c r="AP2947" s="9"/>
      <c r="AQ2947" s="9"/>
      <c r="AR2947" s="9"/>
      <c r="AS2947" s="9"/>
      <c r="AT2947" s="9"/>
      <c r="AU2947" s="9"/>
      <c r="AV2947" s="9"/>
      <c r="AW2947" s="9"/>
      <c r="AX2947" s="9"/>
      <c r="AY2947" s="9"/>
      <c r="AZ2947" s="9"/>
      <c r="BA2947" s="9"/>
      <c r="BB2947" s="9"/>
      <c r="BC2947" s="9"/>
      <c r="BD2947" s="9"/>
      <c r="BE2947" s="9"/>
      <c r="BF2947" s="9"/>
      <c r="BG2947" s="9"/>
      <c r="BH2947" s="9"/>
      <c r="BI2947" s="9"/>
      <c r="BJ2947" s="9"/>
      <c r="BK2947" s="9"/>
      <c r="BL2947" s="9"/>
      <c r="BM2947" s="9"/>
      <c r="BN2947" s="9"/>
      <c r="BO2947" s="9"/>
      <c r="BP2947" s="9"/>
      <c r="BQ2947" s="9"/>
      <c r="BT2947" s="9"/>
      <c r="BU2947" s="9"/>
      <c r="BX2947" s="9"/>
      <c r="BY2947" s="9"/>
      <c r="CB2947" s="9"/>
      <c r="CC2947" s="9"/>
      <c r="CF2947" s="9"/>
      <c r="CG2947" s="9"/>
      <c r="CJ2947" s="9"/>
      <c r="CK2947" s="9"/>
      <c r="CN2947" s="9"/>
      <c r="CO2947" s="9"/>
      <c r="CP2947" s="9"/>
      <c r="CQ2947" s="9"/>
      <c r="CR2947" s="9"/>
      <c r="CS2947" s="9"/>
      <c r="CT2947" s="9"/>
      <c r="CU2947" s="9"/>
      <c r="CV2947" s="9"/>
      <c r="CW2947" s="9"/>
      <c r="CX2947" s="9"/>
      <c r="CY2947" s="9"/>
      <c r="CZ2947" s="9"/>
      <c r="DA2947" s="9"/>
      <c r="DB2947" s="9"/>
      <c r="DC2947" s="9"/>
      <c r="DD2947" s="9"/>
      <c r="DE2947" s="9"/>
      <c r="DF2947" s="9"/>
      <c r="DG2947" s="9"/>
      <c r="DH2947" s="9"/>
      <c r="DI2947" s="9"/>
      <c r="DJ2947" s="9"/>
      <c r="DK2947" s="9"/>
      <c r="DL2947" s="9"/>
      <c r="DM2947" s="9"/>
      <c r="DN2947" s="9"/>
      <c r="DO2947" s="9"/>
      <c r="DP2947" s="9"/>
      <c r="DQ2947" s="9"/>
      <c r="DR2947" s="9"/>
      <c r="DS2947" s="9"/>
      <c r="DT2947" s="9"/>
      <c r="DU2947" s="9"/>
      <c r="DV2947" s="9"/>
      <c r="DW2947" s="9"/>
      <c r="DX2947" s="9"/>
      <c r="DY2947" s="9"/>
    </row>
    <row r="2948" spans="1:129" ht="19.5" customHeight="1" x14ac:dyDescent="0.25">
      <c r="A2948" s="9">
        <v>2042</v>
      </c>
      <c r="B2948" s="10" t="s">
        <v>5852</v>
      </c>
      <c r="C2948" s="9" t="s">
        <v>5853</v>
      </c>
      <c r="E2948" s="9" t="s">
        <v>5463</v>
      </c>
      <c r="F2948" s="9" t="s">
        <v>1002</v>
      </c>
      <c r="H2948" s="9" t="s">
        <v>906</v>
      </c>
      <c r="I2948" s="9" t="s">
        <v>28</v>
      </c>
      <c r="M2948" s="9" t="s">
        <v>20</v>
      </c>
      <c r="O2948" s="9">
        <v>26</v>
      </c>
      <c r="AF2948" s="51">
        <f t="shared" si="38"/>
        <v>0</v>
      </c>
      <c r="AG2948" s="109"/>
      <c r="AH2948" s="9"/>
      <c r="AI2948" s="9"/>
      <c r="AJ2948" s="9"/>
      <c r="AK2948" s="9"/>
      <c r="AL2948" s="9"/>
      <c r="AM2948" s="9"/>
      <c r="AN2948" s="9"/>
      <c r="AO2948" s="9"/>
      <c r="AP2948" s="9"/>
      <c r="AQ2948" s="9"/>
      <c r="AR2948" s="9"/>
      <c r="AS2948" s="9"/>
      <c r="AT2948" s="9"/>
      <c r="AU2948" s="9"/>
      <c r="AV2948" s="9"/>
      <c r="AW2948" s="9"/>
      <c r="AX2948" s="9"/>
      <c r="AY2948" s="9"/>
      <c r="AZ2948" s="9"/>
      <c r="BA2948" s="9"/>
      <c r="BB2948" s="9"/>
      <c r="BC2948" s="9"/>
      <c r="BD2948" s="9"/>
      <c r="BE2948" s="9"/>
      <c r="BF2948" s="9"/>
      <c r="BG2948" s="9"/>
      <c r="BH2948" s="9"/>
      <c r="BI2948" s="9"/>
      <c r="BJ2948" s="9"/>
      <c r="BK2948" s="9"/>
      <c r="BL2948" s="9"/>
      <c r="BM2948" s="9"/>
      <c r="BN2948" s="9"/>
      <c r="BO2948" s="9"/>
      <c r="BP2948" s="9"/>
      <c r="BQ2948" s="9"/>
      <c r="BT2948" s="9"/>
      <c r="BU2948" s="9"/>
      <c r="BX2948" s="9"/>
      <c r="BY2948" s="9"/>
      <c r="CB2948" s="9"/>
      <c r="CC2948" s="9"/>
      <c r="CF2948" s="9"/>
      <c r="CG2948" s="9"/>
      <c r="CJ2948" s="9"/>
      <c r="CK2948" s="9"/>
      <c r="CN2948" s="9"/>
      <c r="CO2948" s="9"/>
      <c r="CP2948" s="9"/>
      <c r="CQ2948" s="9"/>
      <c r="CR2948" s="9"/>
      <c r="CS2948" s="9"/>
      <c r="CT2948" s="9"/>
      <c r="CU2948" s="9"/>
      <c r="CV2948" s="9"/>
      <c r="CW2948" s="9"/>
      <c r="CX2948" s="9"/>
      <c r="CY2948" s="9"/>
      <c r="CZ2948" s="9"/>
      <c r="DA2948" s="9"/>
      <c r="DB2948" s="9"/>
      <c r="DC2948" s="9"/>
      <c r="DD2948" s="9"/>
      <c r="DE2948" s="9"/>
      <c r="DF2948" s="9"/>
      <c r="DG2948" s="9"/>
      <c r="DH2948" s="9"/>
      <c r="DI2948" s="9"/>
      <c r="DJ2948" s="9"/>
      <c r="DK2948" s="9"/>
      <c r="DL2948" s="9"/>
      <c r="DM2948" s="9"/>
      <c r="DN2948" s="9"/>
      <c r="DO2948" s="9"/>
      <c r="DP2948" s="9"/>
      <c r="DQ2948" s="9"/>
      <c r="DR2948" s="9"/>
      <c r="DS2948" s="9"/>
      <c r="DT2948" s="9"/>
      <c r="DU2948" s="9"/>
      <c r="DV2948" s="9"/>
      <c r="DW2948" s="9"/>
      <c r="DX2948" s="9"/>
      <c r="DY2948" s="9"/>
    </row>
    <row r="2949" spans="1:129" ht="19.5" customHeight="1" x14ac:dyDescent="0.25">
      <c r="A2949" s="9">
        <v>2043</v>
      </c>
      <c r="B2949" s="10" t="s">
        <v>5854</v>
      </c>
      <c r="C2949" s="9" t="s">
        <v>5855</v>
      </c>
      <c r="E2949" s="9" t="s">
        <v>168</v>
      </c>
      <c r="F2949" s="9" t="s">
        <v>3652</v>
      </c>
      <c r="H2949" s="9" t="s">
        <v>202</v>
      </c>
      <c r="I2949" s="9" t="s">
        <v>25</v>
      </c>
      <c r="J2949" s="129">
        <v>43332</v>
      </c>
      <c r="K2949" s="129">
        <v>43291</v>
      </c>
      <c r="L2949" s="129">
        <v>43434</v>
      </c>
      <c r="M2949" s="9" t="s">
        <v>20</v>
      </c>
      <c r="O2949" s="9">
        <v>25</v>
      </c>
      <c r="Q2949" s="9" t="s">
        <v>54</v>
      </c>
      <c r="S2949" s="13">
        <v>2666699</v>
      </c>
      <c r="T2949" s="13">
        <v>2666699</v>
      </c>
      <c r="U2949" s="13">
        <v>666699</v>
      </c>
      <c r="Z2949" s="13">
        <v>2000000</v>
      </c>
      <c r="AF2949" s="51">
        <f t="shared" si="38"/>
        <v>2000000</v>
      </c>
      <c r="AG2949" s="109"/>
      <c r="AH2949" s="11">
        <v>43291</v>
      </c>
      <c r="AI2949" s="11">
        <v>43434</v>
      </c>
      <c r="AJ2949" s="27">
        <v>2666103</v>
      </c>
      <c r="AK2949" s="27">
        <v>666526</v>
      </c>
      <c r="AL2949" s="9"/>
      <c r="AM2949" s="9"/>
      <c r="AN2949" s="9"/>
      <c r="AO2949" s="9"/>
      <c r="AP2949" s="9"/>
      <c r="AQ2949" s="9"/>
      <c r="AR2949" s="9"/>
      <c r="AS2949" s="9"/>
      <c r="AT2949" s="9"/>
      <c r="AU2949" s="9"/>
      <c r="AV2949" s="9"/>
      <c r="AW2949" s="9"/>
      <c r="AX2949" s="9"/>
      <c r="AY2949" s="9"/>
      <c r="AZ2949" s="9"/>
      <c r="BA2949" s="9"/>
      <c r="BB2949" s="9"/>
      <c r="BC2949" s="9"/>
      <c r="BD2949" s="9"/>
      <c r="BE2949" s="9"/>
      <c r="BF2949" s="9"/>
      <c r="BG2949" s="9"/>
      <c r="BH2949" s="9"/>
      <c r="BI2949" s="9"/>
      <c r="BJ2949" s="9"/>
      <c r="BK2949" s="9"/>
      <c r="BL2949" s="9"/>
      <c r="BM2949" s="9"/>
      <c r="BN2949" s="9"/>
      <c r="BO2949" s="9"/>
      <c r="BP2949" s="9"/>
      <c r="BQ2949" s="9"/>
      <c r="BT2949" s="9"/>
      <c r="BU2949" s="9"/>
      <c r="BX2949" s="9"/>
      <c r="BY2949" s="9"/>
      <c r="CB2949" s="9"/>
      <c r="CC2949" s="9"/>
      <c r="CF2949" s="9"/>
      <c r="CG2949" s="9"/>
      <c r="CJ2949" s="9"/>
      <c r="CK2949" s="9"/>
      <c r="CN2949" s="9"/>
      <c r="CO2949" s="9"/>
      <c r="CP2949" s="9"/>
      <c r="CQ2949" s="9"/>
      <c r="CR2949" s="9"/>
      <c r="CS2949" s="9"/>
      <c r="CT2949" s="9"/>
      <c r="CU2949" s="9"/>
      <c r="CV2949" s="9"/>
      <c r="CW2949" s="9"/>
      <c r="CX2949" s="9"/>
      <c r="CY2949" s="9"/>
      <c r="CZ2949" s="9"/>
      <c r="DA2949" s="9"/>
      <c r="DB2949" s="9"/>
      <c r="DC2949" s="9"/>
      <c r="DD2949" s="9"/>
      <c r="DE2949" s="9"/>
      <c r="DF2949" s="9"/>
      <c r="DG2949" s="9"/>
      <c r="DH2949" s="9"/>
      <c r="DI2949" s="9"/>
      <c r="DJ2949" s="9"/>
      <c r="DK2949" s="9"/>
      <c r="DL2949" s="9"/>
      <c r="DM2949" s="9"/>
      <c r="DN2949" s="9"/>
      <c r="DO2949" s="9"/>
      <c r="DP2949" s="9"/>
      <c r="DQ2949" s="9"/>
      <c r="DR2949" s="9"/>
      <c r="DS2949" s="9"/>
      <c r="DT2949" s="9"/>
      <c r="DU2949" s="9"/>
      <c r="DV2949" s="9"/>
      <c r="DW2949" s="9"/>
      <c r="DX2949" s="9"/>
      <c r="DY2949" s="9"/>
    </row>
    <row r="2950" spans="1:129" ht="19.5" customHeight="1" x14ac:dyDescent="0.25">
      <c r="A2950" s="9">
        <v>2044</v>
      </c>
      <c r="B2950" s="10" t="s">
        <v>5856</v>
      </c>
      <c r="C2950" s="9" t="s">
        <v>5857</v>
      </c>
      <c r="E2950" s="9" t="s">
        <v>168</v>
      </c>
      <c r="F2950" s="9" t="s">
        <v>3652</v>
      </c>
      <c r="H2950" s="9" t="s">
        <v>906</v>
      </c>
      <c r="I2950" s="9" t="s">
        <v>25</v>
      </c>
      <c r="M2950" s="9" t="s">
        <v>20</v>
      </c>
      <c r="O2950" s="9">
        <v>29</v>
      </c>
      <c r="AF2950" s="51">
        <f t="shared" si="38"/>
        <v>0</v>
      </c>
      <c r="AG2950" s="109"/>
      <c r="AH2950" s="9"/>
      <c r="AI2950" s="9"/>
      <c r="AJ2950" s="9"/>
      <c r="AK2950" s="9"/>
      <c r="AL2950" s="9"/>
      <c r="AM2950" s="9"/>
      <c r="AN2950" s="9"/>
      <c r="AO2950" s="9"/>
      <c r="AP2950" s="9"/>
      <c r="AQ2950" s="9"/>
      <c r="AR2950" s="9"/>
      <c r="AS2950" s="9"/>
      <c r="AT2950" s="9"/>
      <c r="AU2950" s="9"/>
      <c r="AV2950" s="9"/>
      <c r="AW2950" s="9"/>
      <c r="AX2950" s="9"/>
      <c r="AY2950" s="9"/>
      <c r="AZ2950" s="9"/>
      <c r="BA2950" s="9"/>
      <c r="BB2950" s="9"/>
      <c r="BC2950" s="9"/>
      <c r="BD2950" s="9"/>
      <c r="BE2950" s="9"/>
      <c r="BF2950" s="9"/>
      <c r="BG2950" s="9"/>
      <c r="BH2950" s="9"/>
      <c r="BI2950" s="9"/>
      <c r="BJ2950" s="9"/>
      <c r="BK2950" s="9"/>
      <c r="BL2950" s="9"/>
      <c r="BM2950" s="9"/>
      <c r="BN2950" s="9"/>
      <c r="BO2950" s="9"/>
      <c r="BP2950" s="9"/>
      <c r="BQ2950" s="9"/>
      <c r="BT2950" s="9"/>
      <c r="BU2950" s="9"/>
      <c r="BX2950" s="9"/>
      <c r="BY2950" s="9"/>
      <c r="CB2950" s="9"/>
      <c r="CC2950" s="9"/>
      <c r="CF2950" s="9"/>
      <c r="CG2950" s="9"/>
      <c r="CJ2950" s="9"/>
      <c r="CK2950" s="9"/>
      <c r="CN2950" s="9"/>
      <c r="CO2950" s="9"/>
      <c r="CP2950" s="9"/>
      <c r="CQ2950" s="9"/>
      <c r="CR2950" s="9"/>
      <c r="CS2950" s="9"/>
      <c r="CT2950" s="9"/>
      <c r="CU2950" s="9"/>
      <c r="CV2950" s="9"/>
      <c r="CW2950" s="9"/>
      <c r="CX2950" s="9"/>
      <c r="CY2950" s="9"/>
      <c r="CZ2950" s="9"/>
      <c r="DA2950" s="9"/>
      <c r="DB2950" s="9"/>
      <c r="DC2950" s="9"/>
      <c r="DD2950" s="9"/>
      <c r="DE2950" s="9"/>
      <c r="DF2950" s="9"/>
      <c r="DG2950" s="9"/>
      <c r="DH2950" s="9"/>
      <c r="DI2950" s="9"/>
      <c r="DJ2950" s="9"/>
      <c r="DK2950" s="9"/>
      <c r="DL2950" s="9"/>
      <c r="DM2950" s="9"/>
      <c r="DN2950" s="9"/>
      <c r="DO2950" s="9"/>
      <c r="DP2950" s="9"/>
      <c r="DQ2950" s="9"/>
      <c r="DR2950" s="9"/>
      <c r="DS2950" s="9"/>
      <c r="DT2950" s="9"/>
      <c r="DU2950" s="9"/>
      <c r="DV2950" s="9"/>
      <c r="DW2950" s="9"/>
      <c r="DX2950" s="9"/>
      <c r="DY2950" s="9"/>
    </row>
    <row r="2951" spans="1:129" ht="19.5" customHeight="1" x14ac:dyDescent="0.25">
      <c r="A2951" s="9">
        <v>2045</v>
      </c>
      <c r="B2951" s="10" t="s">
        <v>5858</v>
      </c>
      <c r="C2951" s="9" t="s">
        <v>5859</v>
      </c>
      <c r="E2951" s="9" t="s">
        <v>5860</v>
      </c>
      <c r="F2951" s="9" t="s">
        <v>5861</v>
      </c>
      <c r="H2951" s="9" t="s">
        <v>202</v>
      </c>
      <c r="I2951" s="9" t="s">
        <v>25</v>
      </c>
      <c r="J2951" s="129">
        <v>43267</v>
      </c>
      <c r="K2951" s="129">
        <v>43225</v>
      </c>
      <c r="L2951" s="129">
        <v>43373</v>
      </c>
      <c r="M2951" s="9" t="s">
        <v>20</v>
      </c>
      <c r="O2951" s="9">
        <v>23</v>
      </c>
      <c r="Q2951" s="9" t="s">
        <v>54</v>
      </c>
      <c r="S2951" s="13">
        <v>1330000</v>
      </c>
      <c r="T2951" s="13">
        <v>1330000</v>
      </c>
      <c r="U2951" s="13">
        <v>330000</v>
      </c>
      <c r="Z2951" s="13">
        <v>1000000</v>
      </c>
      <c r="AF2951" s="51">
        <f t="shared" si="38"/>
        <v>1000000</v>
      </c>
      <c r="AG2951" s="109"/>
      <c r="AH2951" s="9"/>
      <c r="AI2951" s="9"/>
      <c r="AJ2951" s="9"/>
      <c r="AK2951" s="9"/>
      <c r="AL2951" s="9"/>
      <c r="AM2951" s="9"/>
      <c r="AN2951" s="9"/>
      <c r="AO2951" s="9"/>
      <c r="AP2951" s="9"/>
      <c r="AQ2951" s="9"/>
      <c r="AR2951" s="9"/>
      <c r="AS2951" s="9"/>
      <c r="AT2951" s="9"/>
      <c r="AU2951" s="9"/>
      <c r="AV2951" s="9"/>
      <c r="AW2951" s="9"/>
      <c r="AX2951" s="9"/>
      <c r="AY2951" s="9"/>
      <c r="AZ2951" s="9"/>
      <c r="BA2951" s="9"/>
      <c r="BB2951" s="9"/>
      <c r="BC2951" s="9"/>
      <c r="BD2951" s="9"/>
      <c r="BE2951" s="9"/>
      <c r="BF2951" s="9"/>
      <c r="BG2951" s="9"/>
      <c r="BH2951" s="9"/>
      <c r="BI2951" s="9"/>
      <c r="BJ2951" s="9"/>
      <c r="BK2951" s="9"/>
      <c r="BL2951" s="9"/>
      <c r="BM2951" s="9"/>
      <c r="BN2951" s="9"/>
      <c r="BO2951" s="9"/>
      <c r="BP2951" s="9"/>
      <c r="BQ2951" s="9"/>
      <c r="BT2951" s="9"/>
      <c r="BU2951" s="9"/>
      <c r="BX2951" s="9"/>
      <c r="BY2951" s="9"/>
      <c r="CB2951" s="9"/>
      <c r="CC2951" s="9"/>
      <c r="CF2951" s="9"/>
      <c r="CG2951" s="9"/>
      <c r="CJ2951" s="9"/>
      <c r="CK2951" s="9"/>
      <c r="CN2951" s="9"/>
      <c r="CO2951" s="9"/>
      <c r="CP2951" s="9"/>
      <c r="CQ2951" s="9"/>
      <c r="CR2951" s="9"/>
      <c r="CS2951" s="9"/>
      <c r="CT2951" s="9"/>
      <c r="CU2951" s="9"/>
      <c r="CV2951" s="9"/>
      <c r="CW2951" s="9"/>
      <c r="CX2951" s="9"/>
      <c r="CY2951" s="9"/>
      <c r="CZ2951" s="9"/>
      <c r="DA2951" s="9"/>
      <c r="DB2951" s="9"/>
      <c r="DC2951" s="9"/>
      <c r="DD2951" s="9"/>
      <c r="DE2951" s="9"/>
      <c r="DF2951" s="9"/>
      <c r="DG2951" s="9"/>
      <c r="DH2951" s="9"/>
      <c r="DI2951" s="9"/>
      <c r="DJ2951" s="9"/>
      <c r="DK2951" s="9"/>
      <c r="DL2951" s="9"/>
      <c r="DM2951" s="9"/>
      <c r="DN2951" s="9"/>
      <c r="DO2951" s="9"/>
      <c r="DP2951" s="9"/>
      <c r="DQ2951" s="9"/>
      <c r="DR2951" s="9"/>
      <c r="DS2951" s="9"/>
      <c r="DT2951" s="9"/>
      <c r="DU2951" s="9"/>
      <c r="DV2951" s="9"/>
      <c r="DW2951" s="9"/>
      <c r="DX2951" s="9"/>
      <c r="DY2951" s="9"/>
    </row>
    <row r="2952" spans="1:129" ht="19.5" customHeight="1" x14ac:dyDescent="0.25">
      <c r="A2952" s="9">
        <v>2046</v>
      </c>
      <c r="B2952" s="10" t="s">
        <v>5862</v>
      </c>
      <c r="C2952" s="9" t="s">
        <v>5863</v>
      </c>
      <c r="E2952" s="9" t="s">
        <v>5860</v>
      </c>
      <c r="F2952" s="9" t="s">
        <v>5861</v>
      </c>
      <c r="H2952" s="9" t="s">
        <v>906</v>
      </c>
      <c r="I2952" s="9" t="s">
        <v>25</v>
      </c>
      <c r="M2952" s="9" t="s">
        <v>20</v>
      </c>
      <c r="O2952" s="9">
        <v>28</v>
      </c>
      <c r="AF2952" s="51">
        <f t="shared" si="38"/>
        <v>0</v>
      </c>
      <c r="AG2952" s="109"/>
      <c r="AH2952" s="9"/>
      <c r="AI2952" s="9"/>
      <c r="AJ2952" s="9"/>
      <c r="AK2952" s="9"/>
      <c r="AL2952" s="9"/>
      <c r="AM2952" s="9"/>
      <c r="AN2952" s="9"/>
      <c r="AO2952" s="9"/>
      <c r="AP2952" s="9"/>
      <c r="AQ2952" s="9"/>
      <c r="AR2952" s="9"/>
      <c r="AS2952" s="9"/>
      <c r="AT2952" s="9"/>
      <c r="AU2952" s="9"/>
      <c r="AV2952" s="9"/>
      <c r="AW2952" s="9"/>
      <c r="AX2952" s="9"/>
      <c r="AY2952" s="9"/>
      <c r="AZ2952" s="9"/>
      <c r="BA2952" s="9"/>
      <c r="BB2952" s="9"/>
      <c r="BC2952" s="9"/>
      <c r="BD2952" s="9"/>
      <c r="BE2952" s="9"/>
      <c r="BF2952" s="9"/>
      <c r="BG2952" s="9"/>
      <c r="BH2952" s="9"/>
      <c r="BI2952" s="9"/>
      <c r="BJ2952" s="9"/>
      <c r="BK2952" s="9"/>
      <c r="BL2952" s="9"/>
      <c r="BM2952" s="9"/>
      <c r="BN2952" s="9"/>
      <c r="BO2952" s="9"/>
      <c r="BP2952" s="9"/>
      <c r="BQ2952" s="9"/>
      <c r="BT2952" s="9"/>
      <c r="BU2952" s="9"/>
      <c r="BX2952" s="9"/>
      <c r="BY2952" s="9"/>
      <c r="CB2952" s="9"/>
      <c r="CC2952" s="9"/>
      <c r="CF2952" s="9"/>
      <c r="CG2952" s="9"/>
      <c r="CJ2952" s="9"/>
      <c r="CK2952" s="9"/>
      <c r="CN2952" s="9"/>
      <c r="CO2952" s="9"/>
      <c r="CP2952" s="9"/>
      <c r="CQ2952" s="9"/>
      <c r="CR2952" s="9"/>
      <c r="CS2952" s="9"/>
      <c r="CT2952" s="9"/>
      <c r="CU2952" s="9"/>
      <c r="CV2952" s="9"/>
      <c r="CW2952" s="9"/>
      <c r="CX2952" s="9"/>
      <c r="CY2952" s="9"/>
      <c r="CZ2952" s="9"/>
      <c r="DA2952" s="9"/>
      <c r="DB2952" s="9"/>
      <c r="DC2952" s="9"/>
      <c r="DD2952" s="9"/>
      <c r="DE2952" s="9"/>
      <c r="DF2952" s="9"/>
      <c r="DG2952" s="9"/>
      <c r="DH2952" s="9"/>
      <c r="DI2952" s="9"/>
      <c r="DJ2952" s="9"/>
      <c r="DK2952" s="9"/>
      <c r="DL2952" s="9"/>
      <c r="DM2952" s="9"/>
      <c r="DN2952" s="9"/>
      <c r="DO2952" s="9"/>
      <c r="DP2952" s="9"/>
      <c r="DQ2952" s="9"/>
      <c r="DR2952" s="9"/>
      <c r="DS2952" s="9"/>
      <c r="DT2952" s="9"/>
      <c r="DU2952" s="9"/>
      <c r="DV2952" s="9"/>
      <c r="DW2952" s="9"/>
      <c r="DX2952" s="9"/>
      <c r="DY2952" s="9"/>
    </row>
    <row r="2953" spans="1:129" ht="19.5" customHeight="1" x14ac:dyDescent="0.25">
      <c r="A2953" s="9">
        <v>2047</v>
      </c>
      <c r="B2953" s="10" t="s">
        <v>5864</v>
      </c>
      <c r="C2953" s="9" t="s">
        <v>5865</v>
      </c>
      <c r="E2953" s="9" t="s">
        <v>4277</v>
      </c>
      <c r="F2953" s="9" t="s">
        <v>1010</v>
      </c>
      <c r="H2953" s="9" t="s">
        <v>906</v>
      </c>
      <c r="I2953" s="9" t="s">
        <v>25</v>
      </c>
      <c r="M2953" s="9" t="s">
        <v>20</v>
      </c>
      <c r="O2953" s="9">
        <v>28</v>
      </c>
      <c r="AF2953" s="51">
        <f t="shared" si="38"/>
        <v>0</v>
      </c>
      <c r="AG2953" s="109"/>
      <c r="AH2953" s="9"/>
      <c r="AI2953" s="9"/>
      <c r="AJ2953" s="9"/>
      <c r="AK2953" s="9"/>
      <c r="AL2953" s="9"/>
      <c r="AM2953" s="9"/>
      <c r="AN2953" s="9"/>
      <c r="AO2953" s="9"/>
      <c r="AP2953" s="9"/>
      <c r="AQ2953" s="9"/>
      <c r="AR2953" s="9"/>
      <c r="AS2953" s="9"/>
      <c r="AT2953" s="9"/>
      <c r="AU2953" s="9"/>
      <c r="AV2953" s="9"/>
      <c r="AW2953" s="9"/>
      <c r="AX2953" s="9"/>
      <c r="AY2953" s="9"/>
      <c r="AZ2953" s="9"/>
      <c r="BA2953" s="9"/>
      <c r="BB2953" s="9"/>
      <c r="BC2953" s="9"/>
      <c r="BD2953" s="9"/>
      <c r="BE2953" s="9"/>
      <c r="BF2953" s="9"/>
      <c r="BG2953" s="9"/>
      <c r="BH2953" s="9"/>
      <c r="BI2953" s="9"/>
      <c r="BJ2953" s="9"/>
      <c r="BK2953" s="9"/>
      <c r="BL2953" s="9"/>
      <c r="BM2953" s="9"/>
      <c r="BN2953" s="9"/>
      <c r="BO2953" s="9"/>
      <c r="BP2953" s="9"/>
      <c r="BQ2953" s="9"/>
      <c r="BT2953" s="9"/>
      <c r="BU2953" s="9"/>
      <c r="BX2953" s="9"/>
      <c r="BY2953" s="9"/>
      <c r="CB2953" s="9"/>
      <c r="CC2953" s="9"/>
      <c r="CF2953" s="9"/>
      <c r="CG2953" s="9"/>
      <c r="CJ2953" s="9"/>
      <c r="CK2953" s="9"/>
      <c r="CN2953" s="9"/>
      <c r="CO2953" s="9"/>
      <c r="CP2953" s="9"/>
      <c r="CQ2953" s="9"/>
      <c r="CR2953" s="9"/>
      <c r="CS2953" s="9"/>
      <c r="CT2953" s="9"/>
      <c r="CU2953" s="9"/>
      <c r="CV2953" s="9"/>
      <c r="CW2953" s="9"/>
      <c r="CX2953" s="9"/>
      <c r="CY2953" s="9"/>
      <c r="CZ2953" s="9"/>
      <c r="DA2953" s="9"/>
      <c r="DB2953" s="9"/>
      <c r="DC2953" s="9"/>
      <c r="DD2953" s="9"/>
      <c r="DE2953" s="9"/>
      <c r="DF2953" s="9"/>
      <c r="DG2953" s="9"/>
      <c r="DH2953" s="9"/>
      <c r="DI2953" s="9"/>
      <c r="DJ2953" s="9"/>
      <c r="DK2953" s="9"/>
      <c r="DL2953" s="9"/>
      <c r="DM2953" s="9"/>
      <c r="DN2953" s="9"/>
      <c r="DO2953" s="9"/>
      <c r="DP2953" s="9"/>
      <c r="DQ2953" s="9"/>
      <c r="DR2953" s="9"/>
      <c r="DS2953" s="9"/>
      <c r="DT2953" s="9"/>
      <c r="DU2953" s="9"/>
      <c r="DV2953" s="9"/>
      <c r="DW2953" s="9"/>
      <c r="DX2953" s="9"/>
      <c r="DY2953" s="9"/>
    </row>
    <row r="2954" spans="1:129" ht="19.5" customHeight="1" x14ac:dyDescent="0.25">
      <c r="A2954" s="9">
        <v>2048</v>
      </c>
      <c r="B2954" s="10" t="s">
        <v>5866</v>
      </c>
      <c r="C2954" s="9" t="s">
        <v>5867</v>
      </c>
      <c r="E2954" s="9" t="s">
        <v>4277</v>
      </c>
      <c r="F2954" s="9" t="s">
        <v>1010</v>
      </c>
      <c r="H2954" s="9" t="s">
        <v>906</v>
      </c>
      <c r="I2954" s="9" t="s">
        <v>25</v>
      </c>
      <c r="M2954" s="9" t="s">
        <v>20</v>
      </c>
      <c r="O2954" s="9">
        <v>27</v>
      </c>
      <c r="AF2954" s="51">
        <f t="shared" si="38"/>
        <v>0</v>
      </c>
      <c r="AG2954" s="109"/>
      <c r="AH2954" s="9"/>
      <c r="AI2954" s="9"/>
      <c r="AJ2954" s="9"/>
      <c r="AK2954" s="9"/>
      <c r="AL2954" s="9"/>
      <c r="AM2954" s="9"/>
      <c r="AN2954" s="9"/>
      <c r="AO2954" s="9"/>
      <c r="AP2954" s="9"/>
      <c r="AQ2954" s="9"/>
      <c r="AR2954" s="9"/>
      <c r="AS2954" s="9"/>
      <c r="AT2954" s="9"/>
      <c r="AU2954" s="9"/>
      <c r="AV2954" s="9"/>
      <c r="AW2954" s="9"/>
      <c r="AX2954" s="9"/>
      <c r="AY2954" s="9"/>
      <c r="AZ2954" s="9"/>
      <c r="BA2954" s="9"/>
      <c r="BB2954" s="9"/>
      <c r="BC2954" s="9"/>
      <c r="BD2954" s="9"/>
      <c r="BE2954" s="9"/>
      <c r="BF2954" s="9"/>
      <c r="BG2954" s="9"/>
      <c r="BH2954" s="9"/>
      <c r="BI2954" s="9"/>
      <c r="BJ2954" s="9"/>
      <c r="BK2954" s="9"/>
      <c r="BL2954" s="9"/>
      <c r="BM2954" s="9"/>
      <c r="BN2954" s="9"/>
      <c r="BO2954" s="9"/>
      <c r="BP2954" s="9"/>
      <c r="BQ2954" s="9"/>
      <c r="BT2954" s="9"/>
      <c r="BU2954" s="9"/>
      <c r="BX2954" s="9"/>
      <c r="BY2954" s="9"/>
      <c r="CB2954" s="9"/>
      <c r="CC2954" s="9"/>
      <c r="CF2954" s="9"/>
      <c r="CG2954" s="9"/>
      <c r="CJ2954" s="9"/>
      <c r="CK2954" s="9"/>
      <c r="CN2954" s="9"/>
      <c r="CO2954" s="9"/>
      <c r="CP2954" s="9"/>
      <c r="CQ2954" s="9"/>
      <c r="CR2954" s="9"/>
      <c r="CS2954" s="9"/>
      <c r="CT2954" s="9"/>
      <c r="CU2954" s="9"/>
      <c r="CV2954" s="9"/>
      <c r="CW2954" s="9"/>
      <c r="CX2954" s="9"/>
      <c r="CY2954" s="9"/>
      <c r="CZ2954" s="9"/>
      <c r="DA2954" s="9"/>
      <c r="DB2954" s="9"/>
      <c r="DC2954" s="9"/>
      <c r="DD2954" s="9"/>
      <c r="DE2954" s="9"/>
      <c r="DF2954" s="9"/>
      <c r="DG2954" s="9"/>
      <c r="DH2954" s="9"/>
      <c r="DI2954" s="9"/>
      <c r="DJ2954" s="9"/>
      <c r="DK2954" s="9"/>
      <c r="DL2954" s="9"/>
      <c r="DM2954" s="9"/>
      <c r="DN2954" s="9"/>
      <c r="DO2954" s="9"/>
      <c r="DP2954" s="9"/>
      <c r="DQ2954" s="9"/>
      <c r="DR2954" s="9"/>
      <c r="DS2954" s="9"/>
      <c r="DT2954" s="9"/>
      <c r="DU2954" s="9"/>
      <c r="DV2954" s="9"/>
      <c r="DW2954" s="9"/>
      <c r="DX2954" s="9"/>
      <c r="DY2954" s="9"/>
    </row>
    <row r="2955" spans="1:129" ht="19.5" customHeight="1" x14ac:dyDescent="0.25">
      <c r="A2955" s="9">
        <v>2049</v>
      </c>
      <c r="B2955" s="10" t="s">
        <v>5868</v>
      </c>
      <c r="C2955" s="9" t="s">
        <v>5869</v>
      </c>
      <c r="E2955" s="9" t="s">
        <v>5870</v>
      </c>
      <c r="F2955" s="9" t="s">
        <v>5871</v>
      </c>
      <c r="H2955" s="9" t="s">
        <v>906</v>
      </c>
      <c r="I2955" s="9" t="s">
        <v>25</v>
      </c>
      <c r="M2955" s="9" t="s">
        <v>20</v>
      </c>
      <c r="O2955" s="9">
        <v>31</v>
      </c>
      <c r="AF2955" s="51">
        <f t="shared" si="38"/>
        <v>0</v>
      </c>
      <c r="AG2955" s="109"/>
      <c r="AH2955" s="9"/>
      <c r="AI2955" s="9"/>
      <c r="AJ2955" s="9"/>
      <c r="AK2955" s="9"/>
      <c r="AL2955" s="9"/>
      <c r="AM2955" s="9"/>
      <c r="AN2955" s="9"/>
      <c r="AO2955" s="9"/>
      <c r="AP2955" s="9"/>
      <c r="AQ2955" s="9"/>
      <c r="AR2955" s="9"/>
      <c r="AS2955" s="9"/>
      <c r="AT2955" s="9"/>
      <c r="AU2955" s="9"/>
      <c r="AV2955" s="9"/>
      <c r="AW2955" s="9"/>
      <c r="AX2955" s="9"/>
      <c r="AY2955" s="9"/>
      <c r="AZ2955" s="9"/>
      <c r="BA2955" s="9"/>
      <c r="BB2955" s="9"/>
      <c r="BC2955" s="9"/>
      <c r="BD2955" s="9"/>
      <c r="BE2955" s="9"/>
      <c r="BF2955" s="9"/>
      <c r="BG2955" s="9"/>
      <c r="BH2955" s="9"/>
      <c r="BI2955" s="9"/>
      <c r="BJ2955" s="9"/>
      <c r="BK2955" s="9"/>
      <c r="BL2955" s="9"/>
      <c r="BM2955" s="9"/>
      <c r="BN2955" s="9"/>
      <c r="BO2955" s="9"/>
      <c r="BP2955" s="9"/>
      <c r="BQ2955" s="9"/>
      <c r="BT2955" s="9"/>
      <c r="BU2955" s="9"/>
      <c r="BX2955" s="9"/>
      <c r="BY2955" s="9"/>
      <c r="CB2955" s="9"/>
      <c r="CC2955" s="9"/>
      <c r="CF2955" s="9"/>
      <c r="CG2955" s="9"/>
      <c r="CJ2955" s="9"/>
      <c r="CK2955" s="9"/>
      <c r="CN2955" s="9"/>
      <c r="CO2955" s="9"/>
      <c r="CP2955" s="9"/>
      <c r="CQ2955" s="9"/>
      <c r="CR2955" s="9"/>
      <c r="CS2955" s="9"/>
      <c r="CT2955" s="9"/>
      <c r="CU2955" s="9"/>
      <c r="CV2955" s="9"/>
      <c r="CW2955" s="9"/>
      <c r="CX2955" s="9"/>
      <c r="CY2955" s="9"/>
      <c r="CZ2955" s="9"/>
      <c r="DA2955" s="9"/>
      <c r="DB2955" s="9"/>
      <c r="DC2955" s="9"/>
      <c r="DD2955" s="9"/>
      <c r="DE2955" s="9"/>
      <c r="DF2955" s="9"/>
      <c r="DG2955" s="9"/>
      <c r="DH2955" s="9"/>
      <c r="DI2955" s="9"/>
      <c r="DJ2955" s="9"/>
      <c r="DK2955" s="9"/>
      <c r="DL2955" s="9"/>
      <c r="DM2955" s="9"/>
      <c r="DN2955" s="9"/>
      <c r="DO2955" s="9"/>
      <c r="DP2955" s="9"/>
      <c r="DQ2955" s="9"/>
      <c r="DR2955" s="9"/>
      <c r="DS2955" s="9"/>
      <c r="DT2955" s="9"/>
      <c r="DU2955" s="9"/>
      <c r="DV2955" s="9"/>
      <c r="DW2955" s="9"/>
      <c r="DX2955" s="9"/>
      <c r="DY2955" s="9"/>
    </row>
    <row r="2956" spans="1:129" ht="19.5" customHeight="1" x14ac:dyDescent="0.25">
      <c r="A2956" s="9">
        <v>2050</v>
      </c>
      <c r="B2956" s="10" t="s">
        <v>5872</v>
      </c>
      <c r="C2956" s="9" t="s">
        <v>5873</v>
      </c>
      <c r="E2956" s="9" t="s">
        <v>4795</v>
      </c>
      <c r="F2956" s="9" t="s">
        <v>4796</v>
      </c>
      <c r="H2956" s="9" t="s">
        <v>906</v>
      </c>
      <c r="I2956" s="9" t="s">
        <v>25</v>
      </c>
      <c r="M2956" s="9" t="s">
        <v>20</v>
      </c>
      <c r="AF2956" s="51">
        <f t="shared" si="38"/>
        <v>0</v>
      </c>
      <c r="AG2956" s="109"/>
      <c r="AH2956" s="9"/>
      <c r="AI2956" s="9"/>
      <c r="AJ2956" s="9"/>
      <c r="AK2956" s="9"/>
      <c r="AL2956" s="9"/>
      <c r="AM2956" s="9"/>
      <c r="AN2956" s="9"/>
      <c r="AO2956" s="9"/>
      <c r="AP2956" s="9"/>
      <c r="AQ2956" s="9"/>
      <c r="AR2956" s="9"/>
      <c r="AS2956" s="9"/>
      <c r="AT2956" s="9"/>
      <c r="AU2956" s="9"/>
      <c r="AV2956" s="9"/>
      <c r="AW2956" s="9"/>
      <c r="AX2956" s="9"/>
      <c r="AY2956" s="9"/>
      <c r="AZ2956" s="9"/>
      <c r="BA2956" s="9"/>
      <c r="BB2956" s="9"/>
      <c r="BC2956" s="9"/>
      <c r="BD2956" s="9"/>
      <c r="BE2956" s="9"/>
      <c r="BF2956" s="9"/>
      <c r="BG2956" s="9"/>
      <c r="BH2956" s="9"/>
      <c r="BI2956" s="9"/>
      <c r="BJ2956" s="9"/>
      <c r="BK2956" s="9"/>
      <c r="BL2956" s="9"/>
      <c r="BM2956" s="9"/>
      <c r="BN2956" s="9"/>
      <c r="BO2956" s="9"/>
      <c r="BP2956" s="9"/>
      <c r="BQ2956" s="9"/>
      <c r="BT2956" s="9"/>
      <c r="BU2956" s="9"/>
      <c r="BX2956" s="9"/>
      <c r="BY2956" s="9"/>
      <c r="CB2956" s="9"/>
      <c r="CC2956" s="9"/>
      <c r="CF2956" s="9"/>
      <c r="CG2956" s="9"/>
      <c r="CJ2956" s="9"/>
      <c r="CK2956" s="9"/>
      <c r="CN2956" s="9"/>
      <c r="CO2956" s="9"/>
      <c r="CP2956" s="9"/>
      <c r="CQ2956" s="9"/>
      <c r="CR2956" s="9"/>
      <c r="CS2956" s="9"/>
      <c r="CT2956" s="9"/>
      <c r="CU2956" s="9"/>
      <c r="CV2956" s="9"/>
      <c r="CW2956" s="9"/>
      <c r="CX2956" s="9"/>
      <c r="CY2956" s="9"/>
      <c r="CZ2956" s="9"/>
      <c r="DA2956" s="9"/>
      <c r="DB2956" s="9"/>
      <c r="DC2956" s="9"/>
      <c r="DD2956" s="9"/>
      <c r="DE2956" s="9"/>
      <c r="DF2956" s="9"/>
      <c r="DG2956" s="9"/>
      <c r="DH2956" s="9"/>
      <c r="DI2956" s="9"/>
      <c r="DJ2956" s="9"/>
      <c r="DK2956" s="9"/>
      <c r="DL2956" s="9"/>
      <c r="DM2956" s="9"/>
      <c r="DN2956" s="9"/>
      <c r="DO2956" s="9"/>
      <c r="DP2956" s="9"/>
      <c r="DQ2956" s="9"/>
      <c r="DR2956" s="9"/>
      <c r="DS2956" s="9"/>
      <c r="DT2956" s="9"/>
      <c r="DU2956" s="9"/>
      <c r="DV2956" s="9"/>
      <c r="DW2956" s="9"/>
      <c r="DX2956" s="9"/>
      <c r="DY2956" s="9"/>
    </row>
    <row r="2957" spans="1:129" ht="19.5" customHeight="1" x14ac:dyDescent="0.25">
      <c r="A2957" s="9">
        <v>2051</v>
      </c>
      <c r="B2957" s="10" t="s">
        <v>5874</v>
      </c>
      <c r="C2957" s="9" t="s">
        <v>5875</v>
      </c>
      <c r="E2957" s="9" t="s">
        <v>5463</v>
      </c>
      <c r="F2957" s="9" t="s">
        <v>1002</v>
      </c>
      <c r="H2957" s="9" t="s">
        <v>906</v>
      </c>
      <c r="I2957" s="9" t="s">
        <v>25</v>
      </c>
      <c r="M2957" s="9" t="s">
        <v>20</v>
      </c>
      <c r="O2957" s="9">
        <v>27</v>
      </c>
      <c r="AF2957" s="51">
        <f t="shared" si="38"/>
        <v>0</v>
      </c>
      <c r="AG2957" s="109"/>
      <c r="AH2957" s="9"/>
      <c r="AI2957" s="9"/>
      <c r="AJ2957" s="9"/>
      <c r="AK2957" s="9"/>
      <c r="AL2957" s="9"/>
      <c r="AM2957" s="9"/>
      <c r="AN2957" s="9"/>
      <c r="AO2957" s="9"/>
      <c r="AP2957" s="9"/>
      <c r="AQ2957" s="9"/>
      <c r="AR2957" s="9"/>
      <c r="AS2957" s="9"/>
      <c r="AT2957" s="9"/>
      <c r="AU2957" s="9"/>
      <c r="AV2957" s="9"/>
      <c r="AW2957" s="9"/>
      <c r="AX2957" s="9"/>
      <c r="AY2957" s="9"/>
      <c r="AZ2957" s="9"/>
      <c r="BA2957" s="9"/>
      <c r="BB2957" s="9"/>
      <c r="BC2957" s="9"/>
      <c r="BD2957" s="9"/>
      <c r="BE2957" s="9"/>
      <c r="BF2957" s="9"/>
      <c r="BG2957" s="9"/>
      <c r="BH2957" s="9"/>
      <c r="BI2957" s="9"/>
      <c r="BJ2957" s="9"/>
      <c r="BK2957" s="9"/>
      <c r="BL2957" s="9"/>
      <c r="BM2957" s="9"/>
      <c r="BN2957" s="9"/>
      <c r="BO2957" s="9"/>
      <c r="BP2957" s="9"/>
      <c r="BQ2957" s="9"/>
      <c r="BT2957" s="9"/>
      <c r="BU2957" s="9"/>
      <c r="BX2957" s="9"/>
      <c r="BY2957" s="9"/>
      <c r="CB2957" s="9"/>
      <c r="CC2957" s="9"/>
      <c r="CF2957" s="9"/>
      <c r="CG2957" s="9"/>
      <c r="CJ2957" s="9"/>
      <c r="CK2957" s="9"/>
      <c r="CN2957" s="9"/>
      <c r="CO2957" s="9"/>
      <c r="CP2957" s="9"/>
      <c r="CQ2957" s="9"/>
      <c r="CR2957" s="9"/>
      <c r="CS2957" s="9"/>
      <c r="CT2957" s="9"/>
      <c r="CU2957" s="9"/>
      <c r="CV2957" s="9"/>
      <c r="CW2957" s="9"/>
      <c r="CX2957" s="9"/>
      <c r="CY2957" s="9"/>
      <c r="CZ2957" s="9"/>
      <c r="DA2957" s="9"/>
      <c r="DB2957" s="9"/>
      <c r="DC2957" s="9"/>
      <c r="DD2957" s="9"/>
      <c r="DE2957" s="9"/>
      <c r="DF2957" s="9"/>
      <c r="DG2957" s="9"/>
      <c r="DH2957" s="9"/>
      <c r="DI2957" s="9"/>
      <c r="DJ2957" s="9"/>
      <c r="DK2957" s="9"/>
      <c r="DL2957" s="9"/>
      <c r="DM2957" s="9"/>
      <c r="DN2957" s="9"/>
      <c r="DO2957" s="9"/>
      <c r="DP2957" s="9"/>
      <c r="DQ2957" s="9"/>
      <c r="DR2957" s="9"/>
      <c r="DS2957" s="9"/>
      <c r="DT2957" s="9"/>
      <c r="DU2957" s="9"/>
      <c r="DV2957" s="9"/>
      <c r="DW2957" s="9"/>
      <c r="DX2957" s="9"/>
      <c r="DY2957" s="9"/>
    </row>
    <row r="2958" spans="1:129" ht="19.5" customHeight="1" x14ac:dyDescent="0.25">
      <c r="A2958" s="9">
        <v>2052</v>
      </c>
      <c r="B2958" s="10" t="s">
        <v>5876</v>
      </c>
      <c r="C2958" s="9" t="s">
        <v>5877</v>
      </c>
      <c r="E2958" s="9" t="s">
        <v>5878</v>
      </c>
      <c r="F2958" s="9" t="s">
        <v>5879</v>
      </c>
      <c r="H2958" s="9" t="s">
        <v>906</v>
      </c>
      <c r="I2958" s="9" t="s">
        <v>25</v>
      </c>
      <c r="M2958" s="9" t="s">
        <v>20</v>
      </c>
      <c r="O2958" s="9">
        <v>28</v>
      </c>
      <c r="AF2958" s="51">
        <f t="shared" ref="AF2958:AF3034" si="39">SUM(V2958:AE2958)</f>
        <v>0</v>
      </c>
      <c r="AG2958" s="109"/>
      <c r="AH2958" s="9"/>
      <c r="AI2958" s="9"/>
      <c r="AJ2958" s="9"/>
      <c r="AK2958" s="9"/>
      <c r="AL2958" s="9"/>
      <c r="AM2958" s="9"/>
      <c r="AN2958" s="9"/>
      <c r="AO2958" s="9"/>
      <c r="AP2958" s="9"/>
      <c r="AQ2958" s="9"/>
      <c r="AR2958" s="9"/>
      <c r="AS2958" s="9"/>
      <c r="AT2958" s="9"/>
      <c r="AU2958" s="9"/>
      <c r="AV2958" s="9"/>
      <c r="AW2958" s="9"/>
      <c r="AX2958" s="9"/>
      <c r="AY2958" s="9"/>
      <c r="AZ2958" s="9"/>
      <c r="BA2958" s="9"/>
      <c r="BB2958" s="9"/>
      <c r="BC2958" s="9"/>
      <c r="BD2958" s="9"/>
      <c r="BE2958" s="9"/>
      <c r="BF2958" s="9"/>
      <c r="BG2958" s="9"/>
      <c r="BH2958" s="9"/>
      <c r="BI2958" s="9"/>
      <c r="BJ2958" s="9"/>
      <c r="BK2958" s="9"/>
      <c r="BL2958" s="9"/>
      <c r="BM2958" s="9"/>
      <c r="BN2958" s="9"/>
      <c r="BO2958" s="9"/>
      <c r="BP2958" s="9"/>
      <c r="BQ2958" s="9"/>
      <c r="BT2958" s="9"/>
      <c r="BU2958" s="9"/>
      <c r="BX2958" s="9"/>
      <c r="BY2958" s="9"/>
      <c r="CB2958" s="9"/>
      <c r="CC2958" s="9"/>
      <c r="CF2958" s="9"/>
      <c r="CG2958" s="9"/>
      <c r="CJ2958" s="9"/>
      <c r="CK2958" s="9"/>
      <c r="CN2958" s="9"/>
      <c r="CO2958" s="9"/>
      <c r="CP2958" s="9"/>
      <c r="CQ2958" s="9"/>
      <c r="CR2958" s="9"/>
      <c r="CS2958" s="9"/>
      <c r="CT2958" s="9"/>
      <c r="CU2958" s="9"/>
      <c r="CV2958" s="9"/>
      <c r="CW2958" s="9"/>
      <c r="CX2958" s="9"/>
      <c r="CY2958" s="9"/>
      <c r="CZ2958" s="9"/>
      <c r="DA2958" s="9"/>
      <c r="DB2958" s="9"/>
      <c r="DC2958" s="9"/>
      <c r="DD2958" s="9"/>
      <c r="DE2958" s="9"/>
      <c r="DF2958" s="9"/>
      <c r="DG2958" s="9"/>
      <c r="DH2958" s="9"/>
      <c r="DI2958" s="9"/>
      <c r="DJ2958" s="9"/>
      <c r="DK2958" s="9"/>
      <c r="DL2958" s="9"/>
      <c r="DM2958" s="9"/>
      <c r="DN2958" s="9"/>
      <c r="DO2958" s="9"/>
      <c r="DP2958" s="9"/>
      <c r="DQ2958" s="9"/>
      <c r="DR2958" s="9"/>
      <c r="DS2958" s="9"/>
      <c r="DT2958" s="9"/>
      <c r="DU2958" s="9"/>
      <c r="DV2958" s="9"/>
      <c r="DW2958" s="9"/>
      <c r="DX2958" s="9"/>
      <c r="DY2958" s="9"/>
    </row>
    <row r="2959" spans="1:129" ht="19.5" customHeight="1" x14ac:dyDescent="0.25">
      <c r="A2959" s="9">
        <v>2053</v>
      </c>
      <c r="B2959" s="10" t="s">
        <v>5880</v>
      </c>
      <c r="C2959" s="9" t="s">
        <v>5881</v>
      </c>
      <c r="E2959" s="9" t="s">
        <v>4143</v>
      </c>
      <c r="F2959" s="9" t="s">
        <v>34</v>
      </c>
      <c r="H2959" s="9" t="s">
        <v>906</v>
      </c>
      <c r="I2959" s="9" t="s">
        <v>649</v>
      </c>
      <c r="M2959" s="9" t="s">
        <v>20</v>
      </c>
      <c r="O2959" s="9">
        <v>31</v>
      </c>
      <c r="AF2959" s="51">
        <f t="shared" si="39"/>
        <v>0</v>
      </c>
      <c r="AG2959" s="109"/>
      <c r="AH2959" s="9"/>
      <c r="AI2959" s="9"/>
      <c r="AJ2959" s="9"/>
      <c r="AK2959" s="9"/>
      <c r="AL2959" s="9"/>
      <c r="AM2959" s="9"/>
      <c r="AN2959" s="9"/>
      <c r="AO2959" s="9"/>
      <c r="AP2959" s="9"/>
      <c r="AQ2959" s="9"/>
      <c r="AR2959" s="9"/>
      <c r="AS2959" s="9"/>
      <c r="AT2959" s="9"/>
      <c r="AU2959" s="9"/>
      <c r="AV2959" s="9"/>
      <c r="AW2959" s="9"/>
      <c r="AX2959" s="9"/>
      <c r="AY2959" s="9"/>
      <c r="AZ2959" s="9"/>
      <c r="BA2959" s="9"/>
      <c r="BB2959" s="9"/>
      <c r="BC2959" s="9"/>
      <c r="BD2959" s="9"/>
      <c r="BE2959" s="9"/>
      <c r="BF2959" s="9"/>
      <c r="BG2959" s="9"/>
      <c r="BH2959" s="9"/>
      <c r="BI2959" s="9"/>
      <c r="BJ2959" s="9"/>
      <c r="BK2959" s="9"/>
      <c r="BL2959" s="9"/>
      <c r="BM2959" s="9"/>
      <c r="BN2959" s="9"/>
      <c r="BO2959" s="9"/>
      <c r="BP2959" s="9"/>
      <c r="BQ2959" s="9"/>
      <c r="BT2959" s="9"/>
      <c r="BU2959" s="9"/>
      <c r="BX2959" s="9"/>
      <c r="BY2959" s="9"/>
      <c r="CB2959" s="9"/>
      <c r="CC2959" s="9"/>
      <c r="CF2959" s="9"/>
      <c r="CG2959" s="9"/>
      <c r="CJ2959" s="9"/>
      <c r="CK2959" s="9"/>
      <c r="CN2959" s="9"/>
      <c r="CO2959" s="9"/>
      <c r="CP2959" s="9"/>
      <c r="CQ2959" s="9"/>
      <c r="CR2959" s="9"/>
      <c r="CS2959" s="9"/>
      <c r="CT2959" s="9"/>
      <c r="CU2959" s="9"/>
      <c r="CV2959" s="9"/>
      <c r="CW2959" s="9"/>
      <c r="CX2959" s="9"/>
      <c r="CY2959" s="9"/>
      <c r="CZ2959" s="9"/>
      <c r="DA2959" s="9"/>
      <c r="DB2959" s="9"/>
      <c r="DC2959" s="9"/>
      <c r="DD2959" s="9"/>
      <c r="DE2959" s="9"/>
      <c r="DF2959" s="9"/>
      <c r="DG2959" s="9"/>
      <c r="DH2959" s="9"/>
      <c r="DI2959" s="9"/>
      <c r="DJ2959" s="9"/>
      <c r="DK2959" s="9"/>
      <c r="DL2959" s="9"/>
      <c r="DM2959" s="9"/>
      <c r="DN2959" s="9"/>
      <c r="DO2959" s="9"/>
      <c r="DP2959" s="9"/>
      <c r="DQ2959" s="9"/>
      <c r="DR2959" s="9"/>
      <c r="DS2959" s="9"/>
      <c r="DT2959" s="9"/>
      <c r="DU2959" s="9"/>
      <c r="DV2959" s="9"/>
      <c r="DW2959" s="9"/>
      <c r="DX2959" s="9"/>
      <c r="DY2959" s="9"/>
    </row>
    <row r="2960" spans="1:129" ht="19.5" customHeight="1" x14ac:dyDescent="0.25">
      <c r="A2960" s="9">
        <v>2054</v>
      </c>
      <c r="B2960" s="10" t="s">
        <v>5882</v>
      </c>
      <c r="C2960" s="9" t="s">
        <v>5883</v>
      </c>
      <c r="E2960" s="9" t="s">
        <v>5884</v>
      </c>
      <c r="F2960" s="9" t="s">
        <v>5885</v>
      </c>
      <c r="H2960" s="9" t="s">
        <v>906</v>
      </c>
      <c r="I2960" s="9" t="s">
        <v>28</v>
      </c>
      <c r="M2960" s="9" t="s">
        <v>20</v>
      </c>
      <c r="O2960" s="9">
        <v>31</v>
      </c>
      <c r="AF2960" s="51">
        <f t="shared" si="39"/>
        <v>0</v>
      </c>
      <c r="AG2960" s="109"/>
      <c r="AH2960" s="9"/>
      <c r="AI2960" s="9"/>
      <c r="AJ2960" s="9"/>
      <c r="AK2960" s="9"/>
      <c r="AL2960" s="9"/>
      <c r="AM2960" s="9"/>
      <c r="AN2960" s="9"/>
      <c r="AO2960" s="9"/>
      <c r="AP2960" s="9"/>
      <c r="AQ2960" s="9"/>
      <c r="AR2960" s="9"/>
      <c r="AS2960" s="9"/>
      <c r="AT2960" s="9"/>
      <c r="AU2960" s="9"/>
      <c r="AV2960" s="9"/>
      <c r="AW2960" s="9"/>
      <c r="AX2960" s="9"/>
      <c r="AY2960" s="9"/>
      <c r="AZ2960" s="9"/>
      <c r="BA2960" s="9"/>
      <c r="BB2960" s="9"/>
      <c r="BC2960" s="9"/>
      <c r="BD2960" s="9"/>
      <c r="BE2960" s="9"/>
      <c r="BF2960" s="9"/>
      <c r="BG2960" s="9"/>
      <c r="BH2960" s="9"/>
      <c r="BI2960" s="9"/>
      <c r="BJ2960" s="9"/>
      <c r="BK2960" s="9"/>
      <c r="BL2960" s="9"/>
      <c r="BM2960" s="9"/>
      <c r="BN2960" s="9"/>
      <c r="BO2960" s="9"/>
      <c r="BP2960" s="9"/>
      <c r="BQ2960" s="9"/>
      <c r="BT2960" s="9"/>
      <c r="BU2960" s="9"/>
      <c r="BX2960" s="9"/>
      <c r="BY2960" s="9"/>
      <c r="CB2960" s="9"/>
      <c r="CC2960" s="9"/>
      <c r="CF2960" s="9"/>
      <c r="CG2960" s="9"/>
      <c r="CJ2960" s="9"/>
      <c r="CK2960" s="9"/>
      <c r="CN2960" s="9"/>
      <c r="CO2960" s="9"/>
      <c r="CP2960" s="9"/>
      <c r="CQ2960" s="9"/>
      <c r="CR2960" s="9"/>
      <c r="CS2960" s="9"/>
      <c r="CT2960" s="9"/>
      <c r="CU2960" s="9"/>
      <c r="CV2960" s="9"/>
      <c r="CW2960" s="9"/>
      <c r="CX2960" s="9"/>
      <c r="CY2960" s="9"/>
      <c r="CZ2960" s="9"/>
      <c r="DA2960" s="9"/>
      <c r="DB2960" s="9"/>
      <c r="DC2960" s="9"/>
      <c r="DD2960" s="9"/>
      <c r="DE2960" s="9"/>
      <c r="DF2960" s="9"/>
      <c r="DG2960" s="9"/>
      <c r="DH2960" s="9"/>
      <c r="DI2960" s="9"/>
      <c r="DJ2960" s="9"/>
      <c r="DK2960" s="9"/>
      <c r="DL2960" s="9"/>
      <c r="DM2960" s="9"/>
      <c r="DN2960" s="9"/>
      <c r="DO2960" s="9"/>
      <c r="DP2960" s="9"/>
      <c r="DQ2960" s="9"/>
      <c r="DR2960" s="9"/>
      <c r="DS2960" s="9"/>
      <c r="DT2960" s="9"/>
      <c r="DU2960" s="9"/>
      <c r="DV2960" s="9"/>
      <c r="DW2960" s="9"/>
      <c r="DX2960" s="9"/>
      <c r="DY2960" s="9"/>
    </row>
    <row r="2961" spans="1:131" ht="19.5" customHeight="1" x14ac:dyDescent="0.25">
      <c r="A2961" s="9">
        <v>2055</v>
      </c>
      <c r="B2961" s="10" t="s">
        <v>5886</v>
      </c>
      <c r="C2961" s="9" t="s">
        <v>5887</v>
      </c>
      <c r="E2961" s="9" t="s">
        <v>5884</v>
      </c>
      <c r="F2961" s="9" t="s">
        <v>5885</v>
      </c>
      <c r="H2961" s="9" t="s">
        <v>906</v>
      </c>
      <c r="I2961" s="9" t="s">
        <v>28</v>
      </c>
      <c r="M2961" s="9" t="s">
        <v>20</v>
      </c>
      <c r="O2961" s="9">
        <v>31</v>
      </c>
      <c r="AF2961" s="51">
        <f t="shared" si="39"/>
        <v>0</v>
      </c>
      <c r="AG2961" s="109"/>
      <c r="AJ2961" s="27"/>
      <c r="AK2961" s="27"/>
      <c r="AL2961" s="9"/>
      <c r="AM2961" s="9"/>
      <c r="AN2961" s="9"/>
      <c r="AO2961" s="9"/>
      <c r="AP2961" s="9"/>
      <c r="AQ2961" s="9"/>
      <c r="AR2961" s="9"/>
      <c r="AS2961" s="9"/>
      <c r="AT2961" s="9"/>
      <c r="AU2961" s="9"/>
      <c r="AV2961" s="9"/>
      <c r="AW2961" s="9"/>
      <c r="AX2961" s="9"/>
      <c r="AY2961" s="9"/>
      <c r="AZ2961" s="9"/>
      <c r="BA2961" s="9"/>
      <c r="BB2961" s="9"/>
      <c r="BC2961" s="9"/>
      <c r="BD2961" s="9"/>
      <c r="BE2961" s="9"/>
      <c r="BF2961" s="9"/>
      <c r="BG2961" s="9"/>
      <c r="BH2961" s="9"/>
      <c r="BI2961" s="9"/>
      <c r="BJ2961" s="9"/>
      <c r="BK2961" s="9"/>
      <c r="BL2961" s="9"/>
      <c r="BM2961" s="9"/>
      <c r="BN2961" s="9"/>
      <c r="BO2961" s="9"/>
      <c r="BP2961" s="9"/>
      <c r="BQ2961" s="9"/>
      <c r="BT2961" s="9"/>
      <c r="BU2961" s="9"/>
      <c r="BX2961" s="9"/>
      <c r="BY2961" s="9"/>
      <c r="CB2961" s="9"/>
      <c r="CC2961" s="9"/>
      <c r="CF2961" s="9"/>
      <c r="CG2961" s="9"/>
      <c r="CJ2961" s="9"/>
      <c r="CK2961" s="9"/>
      <c r="CN2961" s="9"/>
      <c r="CO2961" s="9"/>
      <c r="CP2961" s="9"/>
      <c r="CQ2961" s="9"/>
      <c r="CR2961" s="9"/>
      <c r="CS2961" s="9"/>
      <c r="CT2961" s="9"/>
      <c r="CU2961" s="9"/>
      <c r="CV2961" s="9"/>
      <c r="CW2961" s="9"/>
      <c r="CX2961" s="9"/>
      <c r="CY2961" s="9"/>
      <c r="CZ2961" s="9"/>
      <c r="DA2961" s="9"/>
      <c r="DB2961" s="9"/>
      <c r="DC2961" s="9"/>
      <c r="DD2961" s="9"/>
      <c r="DE2961" s="9"/>
      <c r="DF2961" s="9"/>
      <c r="DG2961" s="9"/>
      <c r="DH2961" s="9"/>
      <c r="DI2961" s="9"/>
      <c r="DJ2961" s="9"/>
      <c r="DK2961" s="9"/>
      <c r="DL2961" s="9"/>
      <c r="DM2961" s="9"/>
      <c r="DN2961" s="9"/>
      <c r="DO2961" s="9"/>
      <c r="DP2961" s="9"/>
      <c r="DQ2961" s="9"/>
      <c r="DR2961" s="9"/>
      <c r="DS2961" s="9"/>
      <c r="DT2961" s="9"/>
      <c r="DU2961" s="9"/>
      <c r="DV2961" s="9"/>
      <c r="DW2961" s="9"/>
      <c r="DX2961" s="9"/>
      <c r="DY2961" s="9"/>
    </row>
    <row r="2962" spans="1:131" ht="19.5" customHeight="1" x14ac:dyDescent="0.25">
      <c r="A2962" s="9">
        <v>2056</v>
      </c>
      <c r="B2962" s="10" t="s">
        <v>5888</v>
      </c>
      <c r="C2962" s="9" t="s">
        <v>5889</v>
      </c>
      <c r="E2962" s="9" t="s">
        <v>5139</v>
      </c>
      <c r="F2962" s="9" t="s">
        <v>5140</v>
      </c>
      <c r="H2962" s="9" t="s">
        <v>906</v>
      </c>
      <c r="I2962" s="9" t="s">
        <v>25</v>
      </c>
      <c r="M2962" s="9" t="s">
        <v>20</v>
      </c>
      <c r="O2962" s="9">
        <v>24</v>
      </c>
      <c r="AF2962" s="51">
        <f t="shared" si="39"/>
        <v>0</v>
      </c>
      <c r="AG2962" s="109"/>
      <c r="AH2962" s="9"/>
      <c r="AI2962" s="9"/>
      <c r="AJ2962" s="9"/>
      <c r="AK2962" s="9"/>
      <c r="AL2962" s="9"/>
      <c r="AM2962" s="9"/>
      <c r="AN2962" s="9"/>
      <c r="AO2962" s="9"/>
      <c r="AP2962" s="9"/>
      <c r="AQ2962" s="9"/>
      <c r="AR2962" s="9"/>
      <c r="AS2962" s="9"/>
      <c r="AT2962" s="9"/>
      <c r="AU2962" s="9"/>
      <c r="AV2962" s="9"/>
      <c r="AW2962" s="9"/>
      <c r="AX2962" s="9"/>
      <c r="AY2962" s="9"/>
      <c r="AZ2962" s="9"/>
      <c r="BA2962" s="9"/>
      <c r="BB2962" s="9"/>
      <c r="BC2962" s="9"/>
      <c r="BD2962" s="9"/>
      <c r="BE2962" s="9"/>
      <c r="BF2962" s="9"/>
      <c r="BG2962" s="9"/>
      <c r="BH2962" s="9"/>
      <c r="BI2962" s="9"/>
      <c r="BJ2962" s="9"/>
      <c r="BK2962" s="9"/>
      <c r="BL2962" s="9"/>
      <c r="BM2962" s="9"/>
      <c r="BN2962" s="9"/>
      <c r="BO2962" s="9"/>
      <c r="BP2962" s="9"/>
      <c r="BQ2962" s="9"/>
      <c r="BT2962" s="9"/>
      <c r="BU2962" s="9"/>
      <c r="BX2962" s="9"/>
      <c r="BY2962" s="9"/>
      <c r="CB2962" s="9"/>
      <c r="CC2962" s="9"/>
      <c r="CF2962" s="9"/>
      <c r="CG2962" s="9"/>
      <c r="CJ2962" s="9"/>
      <c r="CK2962" s="9"/>
      <c r="CN2962" s="9"/>
      <c r="CO2962" s="9"/>
      <c r="CP2962" s="9"/>
      <c r="CQ2962" s="9"/>
      <c r="CR2962" s="9"/>
      <c r="CS2962" s="9"/>
      <c r="CT2962" s="9"/>
      <c r="CU2962" s="9"/>
      <c r="CV2962" s="9"/>
      <c r="CW2962" s="9"/>
      <c r="CX2962" s="9"/>
      <c r="CY2962" s="9"/>
      <c r="CZ2962" s="9"/>
      <c r="DA2962" s="9"/>
      <c r="DB2962" s="9"/>
      <c r="DC2962" s="9"/>
      <c r="DD2962" s="9"/>
      <c r="DE2962" s="9"/>
      <c r="DF2962" s="9"/>
      <c r="DG2962" s="9"/>
      <c r="DH2962" s="9"/>
      <c r="DI2962" s="9"/>
      <c r="DJ2962" s="9"/>
      <c r="DK2962" s="9"/>
      <c r="DL2962" s="9"/>
      <c r="DM2962" s="9"/>
      <c r="DN2962" s="9"/>
      <c r="DO2962" s="9"/>
      <c r="DP2962" s="9"/>
      <c r="DQ2962" s="9"/>
      <c r="DR2962" s="9"/>
      <c r="DS2962" s="9"/>
      <c r="DT2962" s="9"/>
      <c r="DU2962" s="9"/>
      <c r="DV2962" s="9"/>
      <c r="DW2962" s="9"/>
      <c r="DX2962" s="9"/>
      <c r="DY2962" s="9"/>
    </row>
    <row r="2963" spans="1:131" ht="19.5" customHeight="1" x14ac:dyDescent="0.25">
      <c r="A2963" s="9">
        <v>2057</v>
      </c>
      <c r="B2963" s="10" t="s">
        <v>5890</v>
      </c>
      <c r="C2963" s="9" t="s">
        <v>5891</v>
      </c>
      <c r="E2963" s="9" t="s">
        <v>5139</v>
      </c>
      <c r="F2963" s="9" t="s">
        <v>5140</v>
      </c>
      <c r="H2963" s="9" t="s">
        <v>906</v>
      </c>
      <c r="I2963" s="9" t="s">
        <v>25</v>
      </c>
      <c r="M2963" s="9" t="s">
        <v>20</v>
      </c>
      <c r="O2963" s="9">
        <v>26</v>
      </c>
      <c r="AF2963" s="51">
        <f t="shared" si="39"/>
        <v>0</v>
      </c>
      <c r="AG2963" s="109"/>
      <c r="AH2963" s="9"/>
      <c r="AI2963" s="9"/>
      <c r="AJ2963" s="9"/>
      <c r="AK2963" s="9"/>
      <c r="AL2963" s="9"/>
      <c r="AM2963" s="9"/>
      <c r="AN2963" s="9"/>
      <c r="AO2963" s="9"/>
      <c r="AP2963" s="9"/>
      <c r="AQ2963" s="9"/>
      <c r="AR2963" s="9"/>
      <c r="AS2963" s="9"/>
      <c r="AT2963" s="9"/>
      <c r="AU2963" s="9"/>
      <c r="AV2963" s="9"/>
      <c r="AW2963" s="9"/>
      <c r="AX2963" s="9"/>
      <c r="AY2963" s="9"/>
      <c r="AZ2963" s="9"/>
      <c r="BA2963" s="9"/>
      <c r="BB2963" s="9"/>
      <c r="BC2963" s="9"/>
      <c r="BD2963" s="9"/>
      <c r="BE2963" s="9"/>
      <c r="BF2963" s="9"/>
      <c r="BG2963" s="9"/>
      <c r="BH2963" s="9"/>
      <c r="BI2963" s="9"/>
      <c r="BJ2963" s="9"/>
      <c r="BK2963" s="9"/>
      <c r="BL2963" s="9"/>
      <c r="BM2963" s="9"/>
      <c r="BN2963" s="9"/>
      <c r="BO2963" s="9"/>
      <c r="BP2963" s="9"/>
      <c r="BQ2963" s="9"/>
      <c r="BT2963" s="9"/>
      <c r="BU2963" s="9"/>
      <c r="BX2963" s="9"/>
      <c r="BY2963" s="9"/>
      <c r="CB2963" s="9"/>
      <c r="CC2963" s="9"/>
      <c r="CF2963" s="9"/>
      <c r="CG2963" s="9"/>
      <c r="CJ2963" s="9"/>
      <c r="CK2963" s="9"/>
      <c r="CN2963" s="9"/>
      <c r="CO2963" s="9"/>
      <c r="CP2963" s="9"/>
      <c r="CQ2963" s="9"/>
      <c r="CR2963" s="9"/>
      <c r="CS2963" s="9"/>
      <c r="CT2963" s="9"/>
      <c r="CU2963" s="9"/>
      <c r="CV2963" s="9"/>
      <c r="CW2963" s="9"/>
      <c r="CX2963" s="9"/>
      <c r="CY2963" s="9"/>
      <c r="CZ2963" s="9"/>
      <c r="DA2963" s="9"/>
      <c r="DB2963" s="9"/>
      <c r="DC2963" s="9"/>
      <c r="DD2963" s="9"/>
      <c r="DE2963" s="9"/>
      <c r="DF2963" s="9"/>
      <c r="DG2963" s="9"/>
      <c r="DH2963" s="9"/>
      <c r="DI2963" s="9"/>
      <c r="DJ2963" s="9"/>
      <c r="DK2963" s="9"/>
      <c r="DL2963" s="9"/>
      <c r="DM2963" s="9"/>
      <c r="DN2963" s="9"/>
      <c r="DO2963" s="9"/>
      <c r="DP2963" s="9"/>
      <c r="DQ2963" s="9"/>
      <c r="DR2963" s="9"/>
      <c r="DS2963" s="9"/>
      <c r="DT2963" s="9"/>
      <c r="DU2963" s="9"/>
      <c r="DV2963" s="9"/>
      <c r="DW2963" s="9"/>
      <c r="DX2963" s="9"/>
      <c r="DY2963" s="9"/>
    </row>
    <row r="2964" spans="1:131" ht="19.5" customHeight="1" x14ac:dyDescent="0.25">
      <c r="A2964" s="9">
        <v>2058</v>
      </c>
      <c r="B2964" s="10" t="s">
        <v>5892</v>
      </c>
      <c r="C2964" s="9" t="s">
        <v>5893</v>
      </c>
      <c r="E2964" s="9" t="s">
        <v>4538</v>
      </c>
      <c r="F2964" s="9" t="s">
        <v>4539</v>
      </c>
      <c r="H2964" s="9" t="s">
        <v>906</v>
      </c>
      <c r="I2964" s="9" t="s">
        <v>28</v>
      </c>
      <c r="M2964" s="9" t="s">
        <v>335</v>
      </c>
      <c r="AF2964" s="51">
        <f t="shared" si="39"/>
        <v>0</v>
      </c>
      <c r="AG2964" s="109"/>
      <c r="AH2964" s="9"/>
      <c r="AI2964" s="9"/>
      <c r="AJ2964" s="9"/>
      <c r="AK2964" s="9"/>
      <c r="AL2964" s="9"/>
      <c r="AM2964" s="9"/>
      <c r="AN2964" s="9"/>
      <c r="AO2964" s="9"/>
      <c r="AP2964" s="9"/>
      <c r="AQ2964" s="9"/>
      <c r="AR2964" s="9"/>
      <c r="AS2964" s="9"/>
      <c r="AT2964" s="9"/>
      <c r="AU2964" s="9"/>
      <c r="AV2964" s="9"/>
      <c r="AW2964" s="9"/>
      <c r="AX2964" s="9"/>
      <c r="AY2964" s="9"/>
      <c r="AZ2964" s="9"/>
      <c r="BA2964" s="9"/>
      <c r="BB2964" s="9"/>
      <c r="BC2964" s="9"/>
      <c r="BD2964" s="9"/>
      <c r="BE2964" s="9"/>
      <c r="BF2964" s="9"/>
      <c r="BG2964" s="9"/>
      <c r="BH2964" s="9"/>
      <c r="BI2964" s="9"/>
      <c r="BJ2964" s="9"/>
      <c r="BK2964" s="9"/>
      <c r="BL2964" s="9"/>
      <c r="BM2964" s="9"/>
      <c r="BN2964" s="9"/>
      <c r="BO2964" s="9"/>
      <c r="BP2964" s="9"/>
      <c r="BQ2964" s="9"/>
      <c r="BT2964" s="9"/>
      <c r="BU2964" s="9"/>
      <c r="BX2964" s="9"/>
      <c r="BY2964" s="9"/>
      <c r="CB2964" s="9"/>
      <c r="CC2964" s="9"/>
      <c r="CF2964" s="9"/>
      <c r="CG2964" s="9"/>
      <c r="CJ2964" s="9"/>
      <c r="CK2964" s="9"/>
      <c r="CN2964" s="9"/>
      <c r="CO2964" s="9"/>
      <c r="CP2964" s="9"/>
      <c r="CQ2964" s="9"/>
      <c r="CR2964" s="9"/>
      <c r="CS2964" s="9"/>
      <c r="CT2964" s="9"/>
      <c r="CU2964" s="9"/>
      <c r="CV2964" s="9"/>
      <c r="CW2964" s="9"/>
      <c r="CX2964" s="9"/>
      <c r="CY2964" s="9"/>
      <c r="CZ2964" s="9"/>
      <c r="DA2964" s="9"/>
      <c r="DB2964" s="9"/>
      <c r="DC2964" s="9"/>
      <c r="DD2964" s="9"/>
      <c r="DE2964" s="9"/>
      <c r="DF2964" s="9"/>
      <c r="DG2964" s="9"/>
      <c r="DH2964" s="9"/>
      <c r="DI2964" s="9"/>
      <c r="DJ2964" s="9"/>
      <c r="DK2964" s="9"/>
      <c r="DL2964" s="9"/>
      <c r="DM2964" s="9"/>
      <c r="DN2964" s="9"/>
      <c r="DO2964" s="9"/>
      <c r="DP2964" s="9"/>
      <c r="DQ2964" s="9"/>
      <c r="DR2964" s="9"/>
      <c r="DS2964" s="9"/>
      <c r="DT2964" s="9"/>
      <c r="DU2964" s="9"/>
      <c r="DV2964" s="9"/>
      <c r="DW2964" s="9"/>
      <c r="DX2964" s="9"/>
      <c r="DY2964" s="9"/>
    </row>
    <row r="2965" spans="1:131" ht="19.5" customHeight="1" x14ac:dyDescent="0.25">
      <c r="A2965" s="9">
        <v>2059</v>
      </c>
      <c r="B2965" s="10" t="s">
        <v>5894</v>
      </c>
      <c r="C2965" s="9" t="s">
        <v>5895</v>
      </c>
      <c r="E2965" s="9" t="s">
        <v>4538</v>
      </c>
      <c r="F2965" s="9" t="s">
        <v>4539</v>
      </c>
      <c r="H2965" s="9" t="s">
        <v>906</v>
      </c>
      <c r="I2965" s="9" t="s">
        <v>25</v>
      </c>
      <c r="M2965" s="9" t="s">
        <v>20</v>
      </c>
      <c r="AF2965" s="51">
        <f t="shared" si="39"/>
        <v>0</v>
      </c>
      <c r="AG2965" s="109"/>
      <c r="AH2965" s="9"/>
      <c r="AI2965" s="9"/>
      <c r="AJ2965" s="9"/>
      <c r="AK2965" s="9"/>
      <c r="AL2965" s="9"/>
      <c r="AM2965" s="9"/>
      <c r="AN2965" s="9"/>
      <c r="AO2965" s="9"/>
      <c r="AP2965" s="9"/>
      <c r="AQ2965" s="9"/>
      <c r="AR2965" s="9"/>
      <c r="AS2965" s="9"/>
      <c r="AT2965" s="9"/>
      <c r="AU2965" s="9"/>
      <c r="AV2965" s="9"/>
      <c r="AW2965" s="9"/>
      <c r="AX2965" s="9"/>
      <c r="AY2965" s="9"/>
      <c r="AZ2965" s="9"/>
      <c r="BA2965" s="9"/>
      <c r="BB2965" s="9"/>
      <c r="BC2965" s="9"/>
      <c r="BD2965" s="9"/>
      <c r="BE2965" s="9"/>
      <c r="BF2965" s="9"/>
      <c r="BG2965" s="9"/>
      <c r="BH2965" s="9"/>
      <c r="BI2965" s="9"/>
      <c r="BJ2965" s="9"/>
      <c r="BK2965" s="9"/>
      <c r="BL2965" s="9"/>
      <c r="BM2965" s="9"/>
      <c r="BN2965" s="9"/>
      <c r="BO2965" s="9"/>
      <c r="BP2965" s="9"/>
      <c r="BQ2965" s="9"/>
      <c r="BT2965" s="9"/>
      <c r="BU2965" s="9"/>
      <c r="BX2965" s="9"/>
      <c r="BY2965" s="9"/>
      <c r="CB2965" s="9"/>
      <c r="CC2965" s="9"/>
      <c r="CF2965" s="9"/>
      <c r="CG2965" s="9"/>
      <c r="CJ2965" s="9"/>
      <c r="CK2965" s="9"/>
      <c r="CN2965" s="9"/>
      <c r="CO2965" s="9"/>
      <c r="CP2965" s="9"/>
      <c r="CQ2965" s="9"/>
      <c r="CR2965" s="9"/>
      <c r="CS2965" s="9"/>
      <c r="CT2965" s="9"/>
      <c r="CU2965" s="9"/>
      <c r="CV2965" s="9"/>
      <c r="CW2965" s="9"/>
      <c r="CX2965" s="9"/>
      <c r="CY2965" s="9"/>
      <c r="CZ2965" s="9"/>
      <c r="DA2965" s="9"/>
      <c r="DB2965" s="9"/>
      <c r="DC2965" s="9"/>
      <c r="DD2965" s="9"/>
      <c r="DE2965" s="9"/>
      <c r="DF2965" s="9"/>
      <c r="DG2965" s="9"/>
      <c r="DH2965" s="9"/>
      <c r="DI2965" s="9"/>
      <c r="DJ2965" s="9"/>
      <c r="DK2965" s="9"/>
      <c r="DL2965" s="9"/>
      <c r="DM2965" s="9"/>
      <c r="DN2965" s="9"/>
      <c r="DO2965" s="9"/>
      <c r="DP2965" s="9"/>
      <c r="DQ2965" s="9"/>
      <c r="DR2965" s="9"/>
      <c r="DS2965" s="9"/>
      <c r="DT2965" s="9"/>
      <c r="DU2965" s="9"/>
      <c r="DV2965" s="9"/>
      <c r="DW2965" s="9"/>
      <c r="DX2965" s="9"/>
      <c r="DY2965" s="9"/>
    </row>
    <row r="2966" spans="1:131" ht="19.5" customHeight="1" x14ac:dyDescent="0.25">
      <c r="A2966" s="9">
        <v>2060</v>
      </c>
      <c r="B2966" s="10" t="s">
        <v>5896</v>
      </c>
      <c r="C2966" s="9" t="s">
        <v>5898</v>
      </c>
      <c r="E2966" s="9" t="s">
        <v>177</v>
      </c>
      <c r="F2966" s="9" t="s">
        <v>5897</v>
      </c>
      <c r="H2966" s="9" t="s">
        <v>906</v>
      </c>
      <c r="I2966" s="9" t="s">
        <v>25</v>
      </c>
      <c r="M2966" s="9" t="s">
        <v>20</v>
      </c>
      <c r="O2966" s="9">
        <v>25</v>
      </c>
      <c r="AF2966" s="51">
        <f t="shared" si="39"/>
        <v>0</v>
      </c>
      <c r="AG2966" s="109"/>
      <c r="AH2966" s="9"/>
      <c r="AI2966" s="9"/>
      <c r="AJ2966" s="9"/>
      <c r="AK2966" s="9"/>
      <c r="AL2966" s="9"/>
      <c r="AM2966" s="9"/>
      <c r="AN2966" s="9"/>
      <c r="AO2966" s="9"/>
      <c r="AP2966" s="9"/>
      <c r="AQ2966" s="9"/>
      <c r="AR2966" s="9"/>
      <c r="AS2966" s="9"/>
      <c r="AT2966" s="9"/>
      <c r="AU2966" s="9"/>
      <c r="AV2966" s="9"/>
      <c r="AW2966" s="9"/>
      <c r="AX2966" s="9"/>
      <c r="AY2966" s="9"/>
      <c r="AZ2966" s="9"/>
      <c r="BA2966" s="9"/>
      <c r="BB2966" s="9"/>
      <c r="BC2966" s="9"/>
      <c r="BD2966" s="9"/>
      <c r="BE2966" s="9"/>
      <c r="BF2966" s="9"/>
      <c r="BG2966" s="9"/>
      <c r="BH2966" s="9"/>
      <c r="BI2966" s="9"/>
      <c r="BJ2966" s="9"/>
      <c r="BK2966" s="9"/>
      <c r="BL2966" s="9"/>
      <c r="BM2966" s="9"/>
      <c r="BN2966" s="9"/>
      <c r="BO2966" s="9"/>
      <c r="BP2966" s="9"/>
      <c r="BQ2966" s="9"/>
      <c r="BT2966" s="9"/>
      <c r="BU2966" s="9"/>
      <c r="BX2966" s="9"/>
      <c r="BY2966" s="9"/>
      <c r="CB2966" s="9"/>
      <c r="CC2966" s="9"/>
      <c r="CF2966" s="9"/>
      <c r="CG2966" s="9"/>
      <c r="CJ2966" s="9"/>
      <c r="CK2966" s="9"/>
      <c r="CN2966" s="9"/>
      <c r="CO2966" s="9"/>
      <c r="CP2966" s="9"/>
      <c r="CQ2966" s="9"/>
      <c r="CR2966" s="9"/>
      <c r="CS2966" s="9"/>
      <c r="CT2966" s="9"/>
      <c r="CU2966" s="9"/>
      <c r="CV2966" s="9"/>
      <c r="CW2966" s="9"/>
      <c r="CX2966" s="9"/>
      <c r="CY2966" s="9"/>
      <c r="CZ2966" s="9"/>
      <c r="DA2966" s="9"/>
      <c r="DB2966" s="9"/>
      <c r="DC2966" s="9"/>
      <c r="DD2966" s="9"/>
      <c r="DE2966" s="9"/>
      <c r="DF2966" s="9"/>
      <c r="DG2966" s="9"/>
      <c r="DH2966" s="9"/>
      <c r="DI2966" s="9"/>
      <c r="DJ2966" s="9"/>
      <c r="DK2966" s="9"/>
      <c r="DL2966" s="9"/>
      <c r="DM2966" s="9"/>
      <c r="DN2966" s="9"/>
      <c r="DO2966" s="9"/>
      <c r="DP2966" s="9"/>
      <c r="DQ2966" s="9"/>
      <c r="DR2966" s="9"/>
      <c r="DS2966" s="9"/>
      <c r="DT2966" s="9"/>
      <c r="DU2966" s="9"/>
      <c r="DV2966" s="9"/>
      <c r="DW2966" s="9"/>
      <c r="DX2966" s="9"/>
      <c r="DY2966" s="9"/>
    </row>
    <row r="2967" spans="1:131" ht="19.5" customHeight="1" x14ac:dyDescent="0.25">
      <c r="A2967" s="9">
        <v>2061</v>
      </c>
      <c r="B2967" s="10" t="s">
        <v>5899</v>
      </c>
      <c r="C2967" s="9" t="s">
        <v>5900</v>
      </c>
      <c r="E2967" s="9" t="s">
        <v>177</v>
      </c>
      <c r="F2967" s="9" t="s">
        <v>5897</v>
      </c>
      <c r="H2967" s="9" t="s">
        <v>906</v>
      </c>
      <c r="I2967" s="9" t="s">
        <v>25</v>
      </c>
      <c r="M2967" s="9" t="s">
        <v>20</v>
      </c>
      <c r="O2967" s="9">
        <v>27</v>
      </c>
      <c r="AF2967" s="51">
        <f t="shared" si="39"/>
        <v>0</v>
      </c>
      <c r="AG2967" s="109"/>
      <c r="AH2967" s="9"/>
      <c r="AI2967" s="9"/>
      <c r="AJ2967" s="9"/>
      <c r="AK2967" s="9"/>
      <c r="AL2967" s="9"/>
      <c r="AM2967" s="9"/>
      <c r="AN2967" s="9"/>
      <c r="AO2967" s="9"/>
      <c r="AP2967" s="9"/>
      <c r="AQ2967" s="9"/>
      <c r="AR2967" s="9"/>
      <c r="AS2967" s="9"/>
      <c r="AT2967" s="9"/>
      <c r="AU2967" s="9"/>
      <c r="AV2967" s="9"/>
      <c r="AW2967" s="9"/>
      <c r="AX2967" s="9"/>
      <c r="AY2967" s="9"/>
      <c r="AZ2967" s="9"/>
      <c r="BA2967" s="9"/>
      <c r="BB2967" s="9"/>
      <c r="BC2967" s="9"/>
      <c r="BD2967" s="9"/>
      <c r="BE2967" s="9"/>
      <c r="BF2967" s="9"/>
      <c r="BG2967" s="9"/>
      <c r="BH2967" s="9"/>
      <c r="BI2967" s="9"/>
      <c r="BJ2967" s="9"/>
      <c r="BK2967" s="9"/>
      <c r="BL2967" s="9"/>
      <c r="BM2967" s="9"/>
      <c r="BN2967" s="9"/>
      <c r="BO2967" s="9"/>
      <c r="BP2967" s="9"/>
      <c r="BQ2967" s="9"/>
      <c r="BT2967" s="9"/>
      <c r="BU2967" s="9"/>
      <c r="BX2967" s="9"/>
      <c r="BY2967" s="9"/>
      <c r="CB2967" s="9"/>
      <c r="CC2967" s="9"/>
      <c r="CF2967" s="9"/>
      <c r="CG2967" s="9"/>
      <c r="CJ2967" s="9"/>
      <c r="CK2967" s="9"/>
      <c r="CN2967" s="9"/>
      <c r="CO2967" s="9"/>
      <c r="CP2967" s="9"/>
      <c r="CQ2967" s="9"/>
      <c r="CR2967" s="9"/>
      <c r="CS2967" s="9"/>
      <c r="CT2967" s="9"/>
      <c r="CU2967" s="9"/>
      <c r="CV2967" s="9"/>
      <c r="CW2967" s="9"/>
      <c r="CX2967" s="9"/>
      <c r="CY2967" s="9"/>
      <c r="CZ2967" s="9"/>
      <c r="DA2967" s="9"/>
      <c r="DB2967" s="9"/>
      <c r="DC2967" s="9"/>
      <c r="DD2967" s="9"/>
      <c r="DE2967" s="9"/>
      <c r="DF2967" s="9"/>
      <c r="DG2967" s="9"/>
      <c r="DH2967" s="9"/>
      <c r="DI2967" s="9"/>
      <c r="DJ2967" s="9"/>
      <c r="DK2967" s="9"/>
      <c r="DL2967" s="9"/>
      <c r="DM2967" s="9"/>
      <c r="DN2967" s="9"/>
      <c r="DO2967" s="9"/>
      <c r="DP2967" s="9"/>
      <c r="DQ2967" s="9"/>
      <c r="DR2967" s="9"/>
      <c r="DS2967" s="9"/>
      <c r="DT2967" s="9"/>
      <c r="DU2967" s="9"/>
      <c r="DV2967" s="9"/>
      <c r="DW2967" s="9"/>
      <c r="DX2967" s="9"/>
      <c r="DY2967" s="9"/>
    </row>
    <row r="2968" spans="1:131" ht="19.5" customHeight="1" x14ac:dyDescent="0.25">
      <c r="A2968" s="9">
        <v>2062</v>
      </c>
      <c r="B2968" s="10" t="s">
        <v>5901</v>
      </c>
      <c r="C2968" s="9" t="s">
        <v>5902</v>
      </c>
      <c r="E2968" s="9" t="s">
        <v>5903</v>
      </c>
      <c r="F2968" s="9" t="s">
        <v>5904</v>
      </c>
      <c r="H2968" s="9" t="s">
        <v>906</v>
      </c>
      <c r="I2968" s="9" t="s">
        <v>78</v>
      </c>
      <c r="M2968" s="9" t="s">
        <v>20</v>
      </c>
      <c r="O2968" s="9">
        <v>27</v>
      </c>
      <c r="AF2968" s="51">
        <f t="shared" si="39"/>
        <v>0</v>
      </c>
      <c r="AG2968" s="109"/>
      <c r="AH2968" s="9"/>
      <c r="AI2968" s="9"/>
      <c r="AJ2968" s="9"/>
      <c r="AK2968" s="9"/>
      <c r="AL2968" s="9"/>
      <c r="AM2968" s="9"/>
      <c r="AN2968" s="9"/>
      <c r="AO2968" s="9"/>
      <c r="AP2968" s="9"/>
      <c r="AQ2968" s="9"/>
      <c r="AR2968" s="9"/>
      <c r="AS2968" s="9"/>
      <c r="AT2968" s="9"/>
      <c r="AU2968" s="9"/>
      <c r="AV2968" s="9"/>
      <c r="AW2968" s="9"/>
      <c r="AX2968" s="9"/>
      <c r="AY2968" s="9"/>
      <c r="AZ2968" s="9"/>
      <c r="BA2968" s="9"/>
      <c r="BB2968" s="9"/>
      <c r="BC2968" s="9"/>
      <c r="BD2968" s="9"/>
      <c r="BE2968" s="9"/>
      <c r="BF2968" s="9"/>
      <c r="BG2968" s="9"/>
      <c r="BH2968" s="9"/>
      <c r="BI2968" s="9"/>
      <c r="BJ2968" s="9"/>
      <c r="BK2968" s="9"/>
      <c r="BL2968" s="9"/>
      <c r="BM2968" s="9"/>
      <c r="BN2968" s="9"/>
      <c r="BO2968" s="9"/>
      <c r="BP2968" s="9"/>
      <c r="BQ2968" s="9"/>
      <c r="BT2968" s="9"/>
      <c r="BU2968" s="9"/>
      <c r="BX2968" s="9"/>
      <c r="BY2968" s="9"/>
      <c r="CB2968" s="9"/>
      <c r="CC2968" s="9"/>
      <c r="CF2968" s="9"/>
      <c r="CG2968" s="9"/>
      <c r="CJ2968" s="9"/>
      <c r="CK2968" s="9"/>
      <c r="CN2968" s="9"/>
      <c r="CO2968" s="9"/>
      <c r="CP2968" s="9"/>
      <c r="CQ2968" s="9"/>
      <c r="CR2968" s="9"/>
      <c r="CS2968" s="9"/>
      <c r="CT2968" s="9"/>
      <c r="CU2968" s="9"/>
      <c r="CV2968" s="9"/>
      <c r="CW2968" s="9"/>
      <c r="CX2968" s="9"/>
      <c r="CY2968" s="9"/>
      <c r="CZ2968" s="9"/>
      <c r="DA2968" s="9"/>
      <c r="DB2968" s="9"/>
      <c r="DC2968" s="9"/>
      <c r="DD2968" s="9"/>
      <c r="DE2968" s="9"/>
      <c r="DF2968" s="9"/>
      <c r="DG2968" s="9"/>
      <c r="DH2968" s="9"/>
      <c r="DI2968" s="9"/>
      <c r="DJ2968" s="9"/>
      <c r="DK2968" s="9"/>
      <c r="DL2968" s="9"/>
      <c r="DM2968" s="9"/>
      <c r="DN2968" s="9"/>
      <c r="DO2968" s="9"/>
      <c r="DP2968" s="9"/>
      <c r="DQ2968" s="9"/>
      <c r="DR2968" s="9"/>
      <c r="DS2968" s="9"/>
      <c r="DT2968" s="9"/>
      <c r="DU2968" s="9"/>
      <c r="DV2968" s="9"/>
      <c r="DW2968" s="9"/>
      <c r="DX2968" s="9"/>
      <c r="DY2968" s="9"/>
    </row>
    <row r="2969" spans="1:131" ht="19.5" customHeight="1" x14ac:dyDescent="0.25">
      <c r="A2969" s="9">
        <v>2063</v>
      </c>
      <c r="B2969" s="10" t="s">
        <v>5905</v>
      </c>
      <c r="C2969" s="9" t="s">
        <v>6134</v>
      </c>
      <c r="E2969" s="9" t="s">
        <v>5903</v>
      </c>
      <c r="F2969" s="9" t="s">
        <v>5904</v>
      </c>
      <c r="H2969" s="9" t="s">
        <v>202</v>
      </c>
      <c r="I2969" s="9" t="s">
        <v>25</v>
      </c>
      <c r="J2969" s="129">
        <v>43120</v>
      </c>
      <c r="K2969" s="129">
        <v>43009</v>
      </c>
      <c r="L2969" s="129">
        <v>43473</v>
      </c>
      <c r="M2969" s="9" t="s">
        <v>20</v>
      </c>
      <c r="O2969" s="9">
        <v>27</v>
      </c>
      <c r="Q2969" s="9" t="s">
        <v>54</v>
      </c>
      <c r="R2969" s="13">
        <v>9000000</v>
      </c>
      <c r="S2969" s="13">
        <v>8379900</v>
      </c>
      <c r="T2969" s="13">
        <v>8379900</v>
      </c>
      <c r="U2969" s="13">
        <v>2094975</v>
      </c>
      <c r="AF2969" s="51">
        <f t="shared" si="39"/>
        <v>0</v>
      </c>
      <c r="AG2969" s="45">
        <v>5400000</v>
      </c>
      <c r="AH2969" s="11">
        <v>43101</v>
      </c>
      <c r="AI2969" s="11">
        <v>43473</v>
      </c>
      <c r="AJ2969" s="13">
        <v>10601000</v>
      </c>
      <c r="AK2969" s="13">
        <v>2650000</v>
      </c>
      <c r="AL2969" s="9"/>
      <c r="AM2969" s="9"/>
      <c r="AN2969" s="9"/>
      <c r="AO2969" s="9"/>
      <c r="AP2969" s="9"/>
      <c r="AQ2969" s="9"/>
      <c r="AR2969" s="9"/>
      <c r="AS2969" s="9"/>
      <c r="AT2969" s="9"/>
      <c r="AU2969" s="9"/>
      <c r="AV2969" s="9"/>
      <c r="AW2969" s="9"/>
      <c r="AX2969" s="9"/>
      <c r="AY2969" s="9"/>
      <c r="AZ2969" s="9"/>
      <c r="BA2969" s="9"/>
      <c r="BB2969" s="9"/>
      <c r="BC2969" s="9"/>
      <c r="BD2969" s="9"/>
      <c r="BE2969" s="9"/>
      <c r="BF2969" s="9"/>
      <c r="BG2969" s="9"/>
      <c r="BH2969" s="9"/>
      <c r="BI2969" s="9"/>
      <c r="BJ2969" s="9"/>
      <c r="BK2969" s="9"/>
      <c r="BL2969" s="9"/>
      <c r="BM2969" s="9"/>
      <c r="BN2969" s="9"/>
      <c r="BO2969" s="9"/>
      <c r="BP2969" s="9"/>
      <c r="BQ2969" s="9"/>
      <c r="BT2969" s="9"/>
      <c r="BU2969" s="9"/>
      <c r="BX2969" s="9"/>
      <c r="BY2969" s="9"/>
      <c r="CB2969" s="9"/>
      <c r="CC2969" s="9"/>
      <c r="CF2969" s="9"/>
      <c r="CG2969" s="9"/>
      <c r="CJ2969" s="9"/>
      <c r="CK2969" s="9"/>
      <c r="CN2969" s="9"/>
      <c r="CO2969" s="9"/>
      <c r="CP2969" s="9"/>
      <c r="CQ2969" s="9"/>
      <c r="CR2969" s="9"/>
      <c r="CS2969" s="9"/>
      <c r="CT2969" s="9"/>
      <c r="CU2969" s="9"/>
      <c r="CV2969" s="9"/>
      <c r="CW2969" s="9"/>
      <c r="CX2969" s="9"/>
      <c r="CY2969" s="9"/>
      <c r="CZ2969" s="9"/>
      <c r="DA2969" s="9"/>
      <c r="DB2969" s="9"/>
      <c r="DC2969" s="9"/>
      <c r="DD2969" s="9"/>
      <c r="DE2969" s="9"/>
      <c r="DF2969" s="9"/>
      <c r="DG2969" s="9"/>
      <c r="DH2969" s="9"/>
      <c r="DI2969" s="9"/>
      <c r="DJ2969" s="9"/>
      <c r="DK2969" s="9"/>
      <c r="DL2969" s="9"/>
      <c r="DM2969" s="9"/>
      <c r="DN2969" s="9"/>
      <c r="DO2969" s="9"/>
      <c r="DP2969" s="9"/>
      <c r="DQ2969" s="9"/>
      <c r="DR2969" s="9"/>
      <c r="DS2969" s="9"/>
      <c r="DT2969" s="9"/>
      <c r="DU2969" s="9"/>
      <c r="DV2969" s="9"/>
      <c r="DW2969" s="9"/>
      <c r="DX2969" s="9"/>
      <c r="DY2969" s="9"/>
    </row>
    <row r="2970" spans="1:131" s="18" customFormat="1" ht="19.5" customHeight="1" x14ac:dyDescent="0.25">
      <c r="A2970" s="18">
        <v>2063</v>
      </c>
      <c r="B2970" s="17" t="s">
        <v>5905</v>
      </c>
      <c r="C2970" s="18" t="s">
        <v>6134</v>
      </c>
      <c r="D2970" s="19">
        <v>43472</v>
      </c>
      <c r="G2970" s="19"/>
      <c r="J2970" s="130"/>
      <c r="K2970" s="130"/>
      <c r="L2970" s="130"/>
      <c r="R2970" s="20">
        <v>10600000</v>
      </c>
      <c r="S2970" s="20">
        <v>10600000</v>
      </c>
      <c r="T2970" s="20">
        <v>10600000</v>
      </c>
      <c r="U2970" s="20">
        <v>2650000</v>
      </c>
      <c r="V2970" s="20"/>
      <c r="W2970" s="20"/>
      <c r="X2970" s="20"/>
      <c r="Y2970" s="20"/>
      <c r="Z2970" s="20"/>
      <c r="AA2970" s="20"/>
      <c r="AB2970" s="20"/>
      <c r="AC2970" s="20"/>
      <c r="AD2970" s="20"/>
      <c r="AE2970" s="20"/>
      <c r="AF2970" s="80"/>
      <c r="AG2970" s="46"/>
      <c r="DZ2970" s="56"/>
      <c r="EA2970" s="57"/>
    </row>
    <row r="2971" spans="1:131" ht="19.5" customHeight="1" x14ac:dyDescent="0.25">
      <c r="A2971" s="9">
        <v>2064</v>
      </c>
      <c r="B2971" s="10" t="s">
        <v>5906</v>
      </c>
      <c r="C2971" s="9" t="s">
        <v>5911</v>
      </c>
      <c r="E2971" s="9" t="s">
        <v>3693</v>
      </c>
      <c r="F2971" s="9" t="s">
        <v>5916</v>
      </c>
      <c r="H2971" s="9" t="s">
        <v>906</v>
      </c>
      <c r="I2971" s="9" t="s">
        <v>28</v>
      </c>
      <c r="M2971" s="9" t="s">
        <v>20</v>
      </c>
      <c r="O2971" s="9">
        <v>23</v>
      </c>
      <c r="AF2971" s="51">
        <f t="shared" si="39"/>
        <v>0</v>
      </c>
      <c r="AG2971" s="109"/>
      <c r="AH2971" s="9"/>
      <c r="AI2971" s="9"/>
      <c r="AJ2971" s="9"/>
      <c r="AK2971" s="9"/>
      <c r="AL2971" s="9"/>
      <c r="AM2971" s="9"/>
      <c r="AN2971" s="9"/>
      <c r="AO2971" s="9"/>
      <c r="AP2971" s="9"/>
      <c r="AQ2971" s="9"/>
      <c r="AR2971" s="9"/>
      <c r="AS2971" s="9"/>
      <c r="AT2971" s="9"/>
      <c r="AU2971" s="9"/>
      <c r="AV2971" s="9"/>
      <c r="AW2971" s="9"/>
      <c r="AX2971" s="9"/>
      <c r="AY2971" s="9"/>
      <c r="AZ2971" s="9"/>
      <c r="BA2971" s="9"/>
      <c r="BB2971" s="9"/>
      <c r="BC2971" s="9"/>
      <c r="BD2971" s="9"/>
      <c r="BE2971" s="9"/>
      <c r="BF2971" s="9"/>
      <c r="BG2971" s="9"/>
      <c r="BH2971" s="9"/>
      <c r="BI2971" s="9"/>
      <c r="BJ2971" s="9"/>
      <c r="BK2971" s="9"/>
      <c r="BL2971" s="9"/>
      <c r="BM2971" s="9"/>
      <c r="BN2971" s="9"/>
      <c r="BO2971" s="9"/>
      <c r="BP2971" s="9"/>
      <c r="BQ2971" s="9"/>
      <c r="BT2971" s="9"/>
      <c r="BU2971" s="9"/>
      <c r="BX2971" s="9"/>
      <c r="BY2971" s="9"/>
      <c r="CB2971" s="9"/>
      <c r="CC2971" s="9"/>
      <c r="CF2971" s="9"/>
      <c r="CG2971" s="9"/>
      <c r="CJ2971" s="9"/>
      <c r="CK2971" s="9"/>
      <c r="CN2971" s="9"/>
      <c r="CO2971" s="9"/>
      <c r="CP2971" s="9"/>
      <c r="CQ2971" s="9"/>
      <c r="CR2971" s="9"/>
      <c r="CS2971" s="9"/>
      <c r="CT2971" s="9"/>
      <c r="CU2971" s="9"/>
      <c r="CV2971" s="9"/>
      <c r="CW2971" s="9"/>
      <c r="CX2971" s="9"/>
      <c r="CY2971" s="9"/>
      <c r="CZ2971" s="9"/>
      <c r="DA2971" s="9"/>
      <c r="DB2971" s="9"/>
      <c r="DC2971" s="9"/>
      <c r="DD2971" s="9"/>
      <c r="DE2971" s="9"/>
      <c r="DF2971" s="9"/>
      <c r="DG2971" s="9"/>
      <c r="DH2971" s="9"/>
      <c r="DI2971" s="9"/>
      <c r="DJ2971" s="9"/>
      <c r="DK2971" s="9"/>
      <c r="DL2971" s="9"/>
      <c r="DM2971" s="9"/>
      <c r="DN2971" s="9"/>
      <c r="DO2971" s="9"/>
      <c r="DP2971" s="9"/>
      <c r="DQ2971" s="9"/>
      <c r="DR2971" s="9"/>
      <c r="DS2971" s="9"/>
      <c r="DT2971" s="9"/>
      <c r="DU2971" s="9"/>
      <c r="DV2971" s="9"/>
      <c r="DW2971" s="9"/>
      <c r="DX2971" s="9"/>
      <c r="DY2971" s="9"/>
    </row>
    <row r="2972" spans="1:131" ht="19.5" customHeight="1" x14ac:dyDescent="0.25">
      <c r="A2972" s="9">
        <v>2065</v>
      </c>
      <c r="B2972" s="10" t="s">
        <v>5907</v>
      </c>
      <c r="C2972" s="9" t="s">
        <v>5912</v>
      </c>
      <c r="E2972" s="9" t="s">
        <v>3693</v>
      </c>
      <c r="F2972" s="9" t="s">
        <v>5916</v>
      </c>
      <c r="H2972" s="9" t="s">
        <v>202</v>
      </c>
      <c r="I2972" s="9" t="s">
        <v>25</v>
      </c>
      <c r="J2972" s="129">
        <v>43419</v>
      </c>
      <c r="K2972" s="129">
        <v>43385</v>
      </c>
      <c r="L2972" s="129">
        <v>43465</v>
      </c>
      <c r="M2972" s="9" t="s">
        <v>20</v>
      </c>
      <c r="O2972" s="9">
        <v>26</v>
      </c>
      <c r="Q2972" s="9" t="s">
        <v>54</v>
      </c>
      <c r="S2972" s="13">
        <v>6500000</v>
      </c>
      <c r="T2972" s="13">
        <v>6500000</v>
      </c>
      <c r="U2972" s="13">
        <v>1950000</v>
      </c>
      <c r="Z2972" s="13">
        <v>500000</v>
      </c>
      <c r="AF2972" s="51">
        <f t="shared" si="39"/>
        <v>500000</v>
      </c>
      <c r="AG2972" s="109"/>
      <c r="AH2972" s="11">
        <v>43444</v>
      </c>
      <c r="AI2972" s="11">
        <v>43616</v>
      </c>
      <c r="AJ2972" s="13">
        <v>6543240</v>
      </c>
      <c r="AK2972" s="13">
        <v>1950000</v>
      </c>
      <c r="AP2972" s="9"/>
      <c r="AQ2972" s="9"/>
      <c r="AR2972" s="9"/>
      <c r="AS2972" s="9"/>
      <c r="AT2972" s="9"/>
      <c r="AU2972" s="9"/>
      <c r="AV2972" s="9"/>
      <c r="AW2972" s="9"/>
      <c r="AX2972" s="9"/>
      <c r="AY2972" s="9"/>
      <c r="AZ2972" s="9"/>
      <c r="BA2972" s="9"/>
      <c r="BB2972" s="9"/>
      <c r="BC2972" s="9"/>
      <c r="BD2972" s="9"/>
      <c r="BE2972" s="9"/>
      <c r="BF2972" s="9"/>
      <c r="BG2972" s="9"/>
      <c r="BH2972" s="9"/>
      <c r="BI2972" s="9"/>
      <c r="BJ2972" s="9"/>
      <c r="BK2972" s="9"/>
      <c r="BL2972" s="9"/>
      <c r="BM2972" s="9"/>
      <c r="BN2972" s="9"/>
      <c r="BO2972" s="9"/>
      <c r="BP2972" s="9"/>
      <c r="BQ2972" s="9"/>
      <c r="BT2972" s="9"/>
      <c r="BU2972" s="9"/>
      <c r="BX2972" s="9"/>
      <c r="BY2972" s="9"/>
      <c r="CB2972" s="9"/>
      <c r="CC2972" s="9"/>
      <c r="CF2972" s="9"/>
      <c r="CG2972" s="9"/>
      <c r="CJ2972" s="9"/>
      <c r="CK2972" s="9"/>
      <c r="CN2972" s="9"/>
      <c r="CO2972" s="9"/>
      <c r="CP2972" s="9"/>
      <c r="CQ2972" s="9"/>
      <c r="CR2972" s="9"/>
      <c r="CS2972" s="9"/>
      <c r="CT2972" s="9"/>
      <c r="CU2972" s="9"/>
      <c r="CV2972" s="9"/>
      <c r="CW2972" s="9"/>
      <c r="CX2972" s="9"/>
      <c r="CY2972" s="9"/>
      <c r="CZ2972" s="9"/>
      <c r="DA2972" s="9"/>
      <c r="DB2972" s="9"/>
      <c r="DC2972" s="9"/>
      <c r="DD2972" s="9"/>
      <c r="DE2972" s="9"/>
      <c r="DF2972" s="9"/>
      <c r="DG2972" s="9"/>
      <c r="DH2972" s="9"/>
      <c r="DI2972" s="9"/>
      <c r="DJ2972" s="9"/>
      <c r="DK2972" s="9"/>
      <c r="DL2972" s="9"/>
      <c r="DM2972" s="9"/>
      <c r="DN2972" s="9"/>
      <c r="DO2972" s="9"/>
      <c r="DP2972" s="9"/>
      <c r="DQ2972" s="9"/>
      <c r="DR2972" s="9"/>
      <c r="DS2972" s="9"/>
      <c r="DT2972" s="9"/>
      <c r="DU2972" s="9"/>
      <c r="DV2972" s="9"/>
      <c r="DW2972" s="9"/>
      <c r="DX2972" s="9"/>
      <c r="DY2972" s="9"/>
    </row>
    <row r="2973" spans="1:131" s="18" customFormat="1" ht="19.5" customHeight="1" x14ac:dyDescent="0.25">
      <c r="A2973" s="18">
        <v>2065</v>
      </c>
      <c r="B2973" s="17" t="s">
        <v>5907</v>
      </c>
      <c r="C2973" s="18" t="s">
        <v>5912</v>
      </c>
      <c r="D2973" s="19">
        <v>43648</v>
      </c>
      <c r="G2973" s="19"/>
      <c r="J2973" s="130"/>
      <c r="K2973" s="130"/>
      <c r="L2973" s="130">
        <v>43617</v>
      </c>
      <c r="R2973" s="20"/>
      <c r="S2973" s="20"/>
      <c r="T2973" s="20"/>
      <c r="U2973" s="20"/>
      <c r="V2973" s="20"/>
      <c r="W2973" s="20"/>
      <c r="X2973" s="20"/>
      <c r="Y2973" s="20"/>
      <c r="Z2973" s="20"/>
      <c r="AA2973" s="20"/>
      <c r="AB2973" s="20"/>
      <c r="AC2973" s="20"/>
      <c r="AD2973" s="20"/>
      <c r="AE2973" s="20"/>
      <c r="AF2973" s="80"/>
      <c r="AG2973" s="112"/>
      <c r="DZ2973" s="56"/>
      <c r="EA2973" s="57"/>
    </row>
    <row r="2974" spans="1:131" ht="19.5" customHeight="1" x14ac:dyDescent="0.25">
      <c r="A2974" s="9">
        <v>2066</v>
      </c>
      <c r="B2974" s="10" t="s">
        <v>5908</v>
      </c>
      <c r="C2974" s="9" t="s">
        <v>5913</v>
      </c>
      <c r="E2974" s="9" t="s">
        <v>3693</v>
      </c>
      <c r="F2974" s="9" t="s">
        <v>5916</v>
      </c>
      <c r="H2974" s="9" t="s">
        <v>202</v>
      </c>
      <c r="I2974" s="9" t="s">
        <v>25</v>
      </c>
      <c r="J2974" s="129">
        <v>43419</v>
      </c>
      <c r="K2974" s="129">
        <v>43385</v>
      </c>
      <c r="L2974" s="129">
        <v>43465</v>
      </c>
      <c r="M2974" s="9" t="s">
        <v>20</v>
      </c>
      <c r="O2974" s="9">
        <v>28</v>
      </c>
      <c r="Q2974" s="9" t="s">
        <v>54</v>
      </c>
      <c r="S2974" s="13">
        <v>4500000</v>
      </c>
      <c r="T2974" s="13">
        <v>4500000</v>
      </c>
      <c r="U2974" s="13">
        <v>1350000</v>
      </c>
      <c r="Z2974" s="13">
        <v>800000</v>
      </c>
      <c r="AF2974" s="51">
        <f t="shared" si="39"/>
        <v>800000</v>
      </c>
      <c r="AG2974" s="109"/>
      <c r="AH2974" s="11">
        <v>43454</v>
      </c>
      <c r="AI2974" s="11">
        <v>43616</v>
      </c>
      <c r="AJ2974" s="13">
        <v>4482688</v>
      </c>
      <c r="AK2974" s="13">
        <v>1344806</v>
      </c>
      <c r="AL2974" s="9"/>
      <c r="AM2974" s="9"/>
      <c r="AN2974" s="9"/>
      <c r="AO2974" s="9"/>
      <c r="AP2974" s="9"/>
      <c r="AQ2974" s="9"/>
      <c r="AR2974" s="9"/>
      <c r="AS2974" s="9"/>
      <c r="AT2974" s="9"/>
      <c r="AU2974" s="9"/>
      <c r="AV2974" s="9"/>
      <c r="AW2974" s="9"/>
      <c r="AX2974" s="9"/>
      <c r="AY2974" s="9"/>
      <c r="AZ2974" s="9"/>
      <c r="BA2974" s="9"/>
      <c r="BB2974" s="9"/>
      <c r="BC2974" s="9"/>
      <c r="BD2974" s="9"/>
      <c r="BE2974" s="9"/>
      <c r="BF2974" s="9"/>
      <c r="BG2974" s="9"/>
      <c r="BH2974" s="9"/>
      <c r="BI2974" s="9"/>
      <c r="BJ2974" s="9"/>
      <c r="BK2974" s="9"/>
      <c r="BL2974" s="9"/>
      <c r="BM2974" s="9"/>
      <c r="BN2974" s="9"/>
      <c r="BO2974" s="9"/>
      <c r="BP2974" s="9"/>
      <c r="BQ2974" s="9"/>
      <c r="BT2974" s="9"/>
      <c r="BU2974" s="9"/>
      <c r="BX2974" s="9"/>
      <c r="BY2974" s="9"/>
      <c r="CB2974" s="9"/>
      <c r="CC2974" s="9"/>
      <c r="CF2974" s="9"/>
      <c r="CG2974" s="9"/>
      <c r="CJ2974" s="9"/>
      <c r="CK2974" s="9"/>
      <c r="CN2974" s="9"/>
      <c r="CO2974" s="9"/>
      <c r="CP2974" s="9"/>
      <c r="CQ2974" s="9"/>
      <c r="CR2974" s="9"/>
      <c r="CS2974" s="9"/>
      <c r="CT2974" s="9"/>
      <c r="CU2974" s="9"/>
      <c r="CV2974" s="9"/>
      <c r="CW2974" s="9"/>
      <c r="CX2974" s="9"/>
      <c r="CY2974" s="9"/>
      <c r="CZ2974" s="9"/>
      <c r="DA2974" s="9"/>
      <c r="DB2974" s="9"/>
      <c r="DC2974" s="9"/>
      <c r="DD2974" s="9"/>
      <c r="DE2974" s="9"/>
      <c r="DF2974" s="9"/>
      <c r="DG2974" s="9"/>
      <c r="DH2974" s="9"/>
      <c r="DI2974" s="9"/>
      <c r="DJ2974" s="9"/>
      <c r="DK2974" s="9"/>
      <c r="DL2974" s="9"/>
      <c r="DM2974" s="9"/>
      <c r="DN2974" s="9"/>
      <c r="DO2974" s="9"/>
      <c r="DP2974" s="9"/>
      <c r="DQ2974" s="9"/>
      <c r="DR2974" s="9"/>
      <c r="DS2974" s="9"/>
      <c r="DT2974" s="9"/>
      <c r="DU2974" s="9"/>
      <c r="DV2974" s="9"/>
      <c r="DW2974" s="9"/>
      <c r="DX2974" s="9"/>
      <c r="DY2974" s="9"/>
    </row>
    <row r="2975" spans="1:131" s="18" customFormat="1" ht="19.5" customHeight="1" x14ac:dyDescent="0.25">
      <c r="A2975" s="18">
        <v>2066</v>
      </c>
      <c r="B2975" s="17" t="s">
        <v>5908</v>
      </c>
      <c r="C2975" s="18" t="s">
        <v>5913</v>
      </c>
      <c r="D2975" s="19">
        <v>43648</v>
      </c>
      <c r="G2975" s="19"/>
      <c r="J2975" s="130"/>
      <c r="K2975" s="130"/>
      <c r="L2975" s="130">
        <v>43617</v>
      </c>
      <c r="R2975" s="20"/>
      <c r="S2975" s="20"/>
      <c r="T2975" s="20"/>
      <c r="U2975" s="20"/>
      <c r="V2975" s="20"/>
      <c r="W2975" s="20"/>
      <c r="X2975" s="20"/>
      <c r="Y2975" s="20"/>
      <c r="Z2975" s="20"/>
      <c r="AA2975" s="20"/>
      <c r="AB2975" s="20"/>
      <c r="AC2975" s="20"/>
      <c r="AD2975" s="20"/>
      <c r="AE2975" s="20"/>
      <c r="AF2975" s="80"/>
      <c r="AG2975" s="112"/>
      <c r="DZ2975" s="56"/>
      <c r="EA2975" s="57"/>
    </row>
    <row r="2976" spans="1:131" ht="19.5" customHeight="1" x14ac:dyDescent="0.25">
      <c r="A2976" s="9">
        <v>2067</v>
      </c>
      <c r="B2976" s="10" t="s">
        <v>5909</v>
      </c>
      <c r="C2976" s="9" t="s">
        <v>5914</v>
      </c>
      <c r="E2976" s="9" t="s">
        <v>3693</v>
      </c>
      <c r="F2976" s="9" t="s">
        <v>5916</v>
      </c>
      <c r="H2976" s="9" t="s">
        <v>906</v>
      </c>
      <c r="I2976" s="9" t="s">
        <v>28</v>
      </c>
      <c r="M2976" s="9" t="s">
        <v>20</v>
      </c>
      <c r="O2976" s="9">
        <v>22</v>
      </c>
      <c r="AF2976" s="51">
        <f t="shared" si="39"/>
        <v>0</v>
      </c>
      <c r="AG2976" s="109"/>
      <c r="AH2976" s="9"/>
      <c r="AI2976" s="9"/>
      <c r="AJ2976" s="9"/>
      <c r="AK2976" s="9"/>
      <c r="AL2976" s="9"/>
      <c r="AM2976" s="9"/>
      <c r="AN2976" s="9"/>
      <c r="AO2976" s="9"/>
      <c r="AP2976" s="9"/>
      <c r="AQ2976" s="9"/>
      <c r="AR2976" s="9"/>
      <c r="AS2976" s="9"/>
      <c r="AT2976" s="9"/>
      <c r="AU2976" s="9"/>
      <c r="AV2976" s="9"/>
      <c r="AW2976" s="9"/>
      <c r="AX2976" s="9"/>
      <c r="AY2976" s="9"/>
      <c r="AZ2976" s="9"/>
      <c r="BA2976" s="9"/>
      <c r="BB2976" s="9"/>
      <c r="BC2976" s="9"/>
      <c r="BD2976" s="9"/>
      <c r="BE2976" s="9"/>
      <c r="BF2976" s="9"/>
      <c r="BG2976" s="9"/>
      <c r="BH2976" s="9"/>
      <c r="BI2976" s="9"/>
      <c r="BJ2976" s="9"/>
      <c r="BK2976" s="9"/>
      <c r="BL2976" s="9"/>
      <c r="BM2976" s="9"/>
      <c r="BN2976" s="9"/>
      <c r="BO2976" s="9"/>
      <c r="BP2976" s="9"/>
      <c r="BQ2976" s="9"/>
      <c r="BT2976" s="9"/>
      <c r="BU2976" s="9"/>
      <c r="BX2976" s="9"/>
      <c r="BY2976" s="9"/>
      <c r="CB2976" s="9"/>
      <c r="CC2976" s="9"/>
      <c r="CF2976" s="9"/>
      <c r="CG2976" s="9"/>
      <c r="CJ2976" s="9"/>
      <c r="CK2976" s="9"/>
      <c r="CN2976" s="9"/>
      <c r="CO2976" s="9"/>
      <c r="CP2976" s="9"/>
      <c r="CQ2976" s="9"/>
      <c r="CR2976" s="9"/>
      <c r="CS2976" s="9"/>
      <c r="CT2976" s="9"/>
      <c r="CU2976" s="9"/>
      <c r="CV2976" s="9"/>
      <c r="CW2976" s="9"/>
      <c r="CX2976" s="9"/>
      <c r="CY2976" s="9"/>
      <c r="CZ2976" s="9"/>
      <c r="DA2976" s="9"/>
      <c r="DB2976" s="9"/>
      <c r="DC2976" s="9"/>
      <c r="DD2976" s="9"/>
      <c r="DE2976" s="9"/>
      <c r="DF2976" s="9"/>
      <c r="DG2976" s="9"/>
      <c r="DH2976" s="9"/>
      <c r="DI2976" s="9"/>
      <c r="DJ2976" s="9"/>
      <c r="DK2976" s="9"/>
      <c r="DL2976" s="9"/>
      <c r="DM2976" s="9"/>
      <c r="DN2976" s="9"/>
      <c r="DO2976" s="9"/>
      <c r="DP2976" s="9"/>
      <c r="DQ2976" s="9"/>
      <c r="DR2976" s="9"/>
      <c r="DS2976" s="9"/>
      <c r="DT2976" s="9"/>
      <c r="DU2976" s="9"/>
      <c r="DV2976" s="9"/>
      <c r="DW2976" s="9"/>
      <c r="DX2976" s="9"/>
      <c r="DY2976" s="9"/>
    </row>
    <row r="2977" spans="1:131" ht="19.5" customHeight="1" x14ac:dyDescent="0.25">
      <c r="A2977" s="9">
        <v>2068</v>
      </c>
      <c r="B2977" s="10" t="s">
        <v>5910</v>
      </c>
      <c r="C2977" s="9" t="s">
        <v>5915</v>
      </c>
      <c r="E2977" s="9" t="s">
        <v>3693</v>
      </c>
      <c r="F2977" s="9" t="s">
        <v>5916</v>
      </c>
      <c r="H2977" s="9" t="s">
        <v>906</v>
      </c>
      <c r="I2977" s="9" t="s">
        <v>28</v>
      </c>
      <c r="M2977" s="9" t="s">
        <v>20</v>
      </c>
      <c r="O2977" s="9">
        <v>24</v>
      </c>
      <c r="AF2977" s="51">
        <f t="shared" si="39"/>
        <v>0</v>
      </c>
      <c r="AG2977" s="109"/>
      <c r="AH2977" s="9"/>
      <c r="AI2977" s="9"/>
      <c r="AJ2977" s="9"/>
      <c r="AK2977" s="9"/>
      <c r="AL2977" s="9"/>
      <c r="AM2977" s="9"/>
      <c r="AN2977" s="9"/>
      <c r="AO2977" s="9"/>
      <c r="AP2977" s="9"/>
      <c r="AQ2977" s="9"/>
      <c r="AR2977" s="9"/>
      <c r="AS2977" s="9"/>
      <c r="AT2977" s="9"/>
      <c r="AU2977" s="9"/>
      <c r="AV2977" s="9"/>
      <c r="AW2977" s="9"/>
      <c r="AX2977" s="9"/>
      <c r="AY2977" s="9"/>
      <c r="AZ2977" s="9"/>
      <c r="BA2977" s="9"/>
      <c r="BB2977" s="9"/>
      <c r="BC2977" s="9"/>
      <c r="BD2977" s="9"/>
      <c r="BE2977" s="9"/>
      <c r="BF2977" s="9"/>
      <c r="BG2977" s="9"/>
      <c r="BH2977" s="9"/>
      <c r="BI2977" s="9"/>
      <c r="BJ2977" s="9"/>
      <c r="BK2977" s="9"/>
      <c r="BL2977" s="9"/>
      <c r="BM2977" s="9"/>
      <c r="BN2977" s="9"/>
      <c r="BO2977" s="9"/>
      <c r="BP2977" s="9"/>
      <c r="BQ2977" s="9"/>
      <c r="BT2977" s="9"/>
      <c r="BU2977" s="9"/>
      <c r="BX2977" s="9"/>
      <c r="BY2977" s="9"/>
      <c r="CB2977" s="9"/>
      <c r="CC2977" s="9"/>
      <c r="CF2977" s="9"/>
      <c r="CG2977" s="9"/>
      <c r="CJ2977" s="9"/>
      <c r="CK2977" s="9"/>
      <c r="CN2977" s="9"/>
      <c r="CO2977" s="9"/>
      <c r="CP2977" s="9"/>
      <c r="CQ2977" s="9"/>
      <c r="CR2977" s="9"/>
      <c r="CS2977" s="9"/>
      <c r="CT2977" s="9"/>
      <c r="CU2977" s="9"/>
      <c r="CV2977" s="9"/>
      <c r="CW2977" s="9"/>
      <c r="CX2977" s="9"/>
      <c r="CY2977" s="9"/>
      <c r="CZ2977" s="9"/>
      <c r="DA2977" s="9"/>
      <c r="DB2977" s="9"/>
      <c r="DC2977" s="9"/>
      <c r="DD2977" s="9"/>
      <c r="DE2977" s="9"/>
      <c r="DF2977" s="9"/>
      <c r="DG2977" s="9"/>
      <c r="DH2977" s="9"/>
      <c r="DI2977" s="9"/>
      <c r="DJ2977" s="9"/>
      <c r="DK2977" s="9"/>
      <c r="DL2977" s="9"/>
      <c r="DM2977" s="9"/>
      <c r="DN2977" s="9"/>
      <c r="DO2977" s="9"/>
      <c r="DP2977" s="9"/>
      <c r="DQ2977" s="9"/>
      <c r="DR2977" s="9"/>
      <c r="DS2977" s="9"/>
      <c r="DT2977" s="9"/>
      <c r="DU2977" s="9"/>
      <c r="DV2977" s="9"/>
      <c r="DW2977" s="9"/>
      <c r="DX2977" s="9"/>
      <c r="DY2977" s="9"/>
    </row>
    <row r="2978" spans="1:131" ht="19.5" customHeight="1" x14ac:dyDescent="0.25">
      <c r="A2978" s="9">
        <v>2069</v>
      </c>
      <c r="B2978" s="10" t="s">
        <v>5917</v>
      </c>
      <c r="C2978" s="9" t="s">
        <v>5918</v>
      </c>
      <c r="E2978" s="9" t="s">
        <v>5878</v>
      </c>
      <c r="F2978" s="9" t="s">
        <v>5879</v>
      </c>
      <c r="H2978" s="9" t="s">
        <v>906</v>
      </c>
      <c r="I2978" s="9" t="s">
        <v>25</v>
      </c>
      <c r="M2978" s="9" t="s">
        <v>20</v>
      </c>
      <c r="O2978" s="9">
        <v>30</v>
      </c>
      <c r="AF2978" s="51">
        <f t="shared" si="39"/>
        <v>0</v>
      </c>
      <c r="AG2978" s="109"/>
      <c r="AH2978" s="9"/>
      <c r="AI2978" s="9"/>
      <c r="AJ2978" s="9"/>
      <c r="AK2978" s="9"/>
      <c r="AL2978" s="9"/>
      <c r="AM2978" s="9"/>
      <c r="AN2978" s="9"/>
      <c r="AO2978" s="9"/>
      <c r="AP2978" s="9"/>
      <c r="AQ2978" s="9"/>
      <c r="AR2978" s="9"/>
      <c r="AS2978" s="9"/>
      <c r="AT2978" s="9"/>
      <c r="AU2978" s="9"/>
      <c r="AV2978" s="9"/>
      <c r="AW2978" s="9"/>
      <c r="AX2978" s="9"/>
      <c r="AY2978" s="9"/>
      <c r="AZ2978" s="9"/>
      <c r="BA2978" s="9"/>
      <c r="BB2978" s="9"/>
      <c r="BC2978" s="9"/>
      <c r="BD2978" s="9"/>
      <c r="BE2978" s="9"/>
      <c r="BF2978" s="9"/>
      <c r="BG2978" s="9"/>
      <c r="BH2978" s="9"/>
      <c r="BI2978" s="9"/>
      <c r="BJ2978" s="9"/>
      <c r="BK2978" s="9"/>
      <c r="BL2978" s="9"/>
      <c r="BM2978" s="9"/>
      <c r="BN2978" s="9"/>
      <c r="BO2978" s="9"/>
      <c r="BP2978" s="9"/>
      <c r="BQ2978" s="9"/>
      <c r="BT2978" s="9"/>
      <c r="BU2978" s="9"/>
      <c r="BX2978" s="9"/>
      <c r="BY2978" s="9"/>
      <c r="CB2978" s="9"/>
      <c r="CC2978" s="9"/>
      <c r="CF2978" s="9"/>
      <c r="CG2978" s="9"/>
      <c r="CJ2978" s="9"/>
      <c r="CK2978" s="9"/>
      <c r="CN2978" s="9"/>
      <c r="CO2978" s="9"/>
      <c r="CP2978" s="9"/>
      <c r="CQ2978" s="9"/>
      <c r="CR2978" s="9"/>
      <c r="CS2978" s="9"/>
      <c r="CT2978" s="9"/>
      <c r="CU2978" s="9"/>
      <c r="CV2978" s="9"/>
      <c r="CW2978" s="9"/>
      <c r="CX2978" s="9"/>
      <c r="CY2978" s="9"/>
      <c r="CZ2978" s="9"/>
      <c r="DA2978" s="9"/>
      <c r="DB2978" s="9"/>
      <c r="DC2978" s="9"/>
      <c r="DD2978" s="9"/>
      <c r="DE2978" s="9"/>
      <c r="DF2978" s="9"/>
      <c r="DG2978" s="9"/>
      <c r="DH2978" s="9"/>
      <c r="DI2978" s="9"/>
      <c r="DJ2978" s="9"/>
      <c r="DK2978" s="9"/>
      <c r="DL2978" s="9"/>
      <c r="DM2978" s="9"/>
      <c r="DN2978" s="9"/>
      <c r="DO2978" s="9"/>
      <c r="DP2978" s="9"/>
      <c r="DQ2978" s="9"/>
      <c r="DR2978" s="9"/>
      <c r="DS2978" s="9"/>
      <c r="DT2978" s="9"/>
      <c r="DU2978" s="9"/>
      <c r="DV2978" s="9"/>
      <c r="DW2978" s="9"/>
      <c r="DX2978" s="9"/>
      <c r="DY2978" s="9"/>
    </row>
    <row r="2979" spans="1:131" ht="39.75" customHeight="1" x14ac:dyDescent="0.25">
      <c r="A2979" s="9">
        <v>2070</v>
      </c>
      <c r="B2979" s="10" t="s">
        <v>5919</v>
      </c>
      <c r="C2979" s="9" t="s">
        <v>5920</v>
      </c>
      <c r="E2979" s="9" t="s">
        <v>401</v>
      </c>
      <c r="F2979" s="9" t="s">
        <v>6506</v>
      </c>
      <c r="H2979" s="9" t="s">
        <v>906</v>
      </c>
      <c r="I2979" s="9" t="s">
        <v>28</v>
      </c>
      <c r="M2979" s="9" t="s">
        <v>20</v>
      </c>
      <c r="O2979" s="9">
        <v>29</v>
      </c>
      <c r="AF2979" s="51">
        <f t="shared" si="39"/>
        <v>0</v>
      </c>
      <c r="AG2979" s="109"/>
      <c r="AH2979" s="9"/>
      <c r="AI2979" s="9"/>
      <c r="AJ2979" s="9"/>
      <c r="AK2979" s="9"/>
      <c r="AL2979" s="9"/>
      <c r="AM2979" s="9"/>
      <c r="AN2979" s="9"/>
      <c r="AO2979" s="9"/>
      <c r="AP2979" s="9"/>
      <c r="AQ2979" s="9"/>
      <c r="AR2979" s="9"/>
      <c r="AS2979" s="9"/>
      <c r="AT2979" s="9"/>
      <c r="AU2979" s="9"/>
      <c r="AV2979" s="9"/>
      <c r="AW2979" s="9"/>
      <c r="AX2979" s="9"/>
      <c r="AY2979" s="9"/>
      <c r="AZ2979" s="9"/>
      <c r="BA2979" s="9"/>
      <c r="BB2979" s="9"/>
      <c r="BC2979" s="9"/>
      <c r="BD2979" s="9"/>
      <c r="BE2979" s="9"/>
      <c r="BF2979" s="9"/>
      <c r="BG2979" s="9"/>
      <c r="BH2979" s="9"/>
      <c r="BI2979" s="9"/>
      <c r="BJ2979" s="9"/>
      <c r="BK2979" s="9"/>
      <c r="BL2979" s="9"/>
      <c r="BM2979" s="9"/>
      <c r="BN2979" s="9"/>
      <c r="BO2979" s="9"/>
      <c r="BP2979" s="9"/>
      <c r="BQ2979" s="9"/>
      <c r="BT2979" s="9"/>
      <c r="BU2979" s="9"/>
      <c r="BX2979" s="9"/>
      <c r="BY2979" s="9"/>
      <c r="CB2979" s="9"/>
      <c r="CC2979" s="9"/>
      <c r="CF2979" s="9"/>
      <c r="CG2979" s="9"/>
      <c r="CJ2979" s="9"/>
      <c r="CK2979" s="9"/>
      <c r="CN2979" s="9"/>
      <c r="CO2979" s="9"/>
      <c r="CP2979" s="9"/>
      <c r="CQ2979" s="9"/>
      <c r="CR2979" s="9"/>
      <c r="CS2979" s="9"/>
      <c r="CT2979" s="9"/>
      <c r="CU2979" s="9"/>
      <c r="CV2979" s="9"/>
      <c r="CW2979" s="9"/>
      <c r="CX2979" s="9"/>
      <c r="CY2979" s="9"/>
      <c r="CZ2979" s="9"/>
      <c r="DA2979" s="9"/>
      <c r="DB2979" s="9"/>
      <c r="DC2979" s="9"/>
      <c r="DD2979" s="9"/>
      <c r="DE2979" s="9"/>
      <c r="DF2979" s="9"/>
      <c r="DG2979" s="9"/>
      <c r="DH2979" s="9"/>
      <c r="DI2979" s="9"/>
      <c r="DJ2979" s="9"/>
      <c r="DK2979" s="9"/>
      <c r="DL2979" s="9"/>
      <c r="DM2979" s="9"/>
      <c r="DN2979" s="9"/>
      <c r="DO2979" s="9"/>
      <c r="DP2979" s="9"/>
      <c r="DQ2979" s="9"/>
      <c r="DR2979" s="9"/>
      <c r="DS2979" s="9"/>
      <c r="DT2979" s="9"/>
      <c r="DU2979" s="9"/>
      <c r="DV2979" s="9"/>
      <c r="DW2979" s="9"/>
      <c r="DX2979" s="9"/>
      <c r="DY2979" s="9"/>
    </row>
    <row r="2980" spans="1:131" ht="19.5" customHeight="1" x14ac:dyDescent="0.25">
      <c r="A2980" s="9">
        <v>2071</v>
      </c>
      <c r="B2980" s="10" t="s">
        <v>5921</v>
      </c>
      <c r="C2980" s="9" t="s">
        <v>5922</v>
      </c>
      <c r="E2980" s="9" t="s">
        <v>5923</v>
      </c>
      <c r="F2980" s="9" t="s">
        <v>5924</v>
      </c>
      <c r="H2980" s="9" t="s">
        <v>906</v>
      </c>
      <c r="I2980" s="9" t="s">
        <v>25</v>
      </c>
      <c r="M2980" s="9" t="s">
        <v>20</v>
      </c>
      <c r="O2980" s="9">
        <v>29</v>
      </c>
      <c r="AF2980" s="51">
        <f t="shared" si="39"/>
        <v>0</v>
      </c>
      <c r="AG2980" s="109"/>
      <c r="AH2980" s="9"/>
      <c r="AI2980" s="9"/>
      <c r="AJ2980" s="9"/>
      <c r="AK2980" s="9"/>
      <c r="AL2980" s="9"/>
      <c r="AM2980" s="9"/>
      <c r="AN2980" s="9"/>
      <c r="AO2980" s="9"/>
      <c r="AP2980" s="9"/>
      <c r="AQ2980" s="9"/>
      <c r="AR2980" s="9"/>
      <c r="AS2980" s="9"/>
      <c r="AT2980" s="9"/>
      <c r="AU2980" s="9"/>
      <c r="AV2980" s="9"/>
      <c r="AW2980" s="9"/>
      <c r="AX2980" s="9"/>
      <c r="AY2980" s="9"/>
      <c r="AZ2980" s="9"/>
      <c r="BA2980" s="9"/>
      <c r="BB2980" s="9"/>
      <c r="BC2980" s="9"/>
      <c r="BD2980" s="9"/>
      <c r="BE2980" s="9"/>
      <c r="BF2980" s="9"/>
      <c r="BG2980" s="9"/>
      <c r="BH2980" s="9"/>
      <c r="BI2980" s="9"/>
      <c r="BJ2980" s="9"/>
      <c r="BK2980" s="9"/>
      <c r="BL2980" s="9"/>
      <c r="BM2980" s="9"/>
      <c r="BN2980" s="9"/>
      <c r="BO2980" s="9"/>
      <c r="BP2980" s="9"/>
      <c r="BQ2980" s="9"/>
      <c r="BT2980" s="9"/>
      <c r="BU2980" s="9"/>
      <c r="BX2980" s="9"/>
      <c r="BY2980" s="9"/>
      <c r="CB2980" s="9"/>
      <c r="CC2980" s="9"/>
      <c r="CF2980" s="9"/>
      <c r="CG2980" s="9"/>
      <c r="CJ2980" s="9"/>
      <c r="CK2980" s="9"/>
      <c r="CN2980" s="9"/>
      <c r="CO2980" s="9"/>
      <c r="CP2980" s="9"/>
      <c r="CQ2980" s="9"/>
      <c r="CR2980" s="9"/>
      <c r="CS2980" s="9"/>
      <c r="CT2980" s="9"/>
      <c r="CU2980" s="9"/>
      <c r="CV2980" s="9"/>
      <c r="CW2980" s="9"/>
      <c r="CX2980" s="9"/>
      <c r="CY2980" s="9"/>
      <c r="CZ2980" s="9"/>
      <c r="DA2980" s="9"/>
      <c r="DB2980" s="9"/>
      <c r="DC2980" s="9"/>
      <c r="DD2980" s="9"/>
      <c r="DE2980" s="9"/>
      <c r="DF2980" s="9"/>
      <c r="DG2980" s="9"/>
      <c r="DH2980" s="9"/>
      <c r="DI2980" s="9"/>
      <c r="DJ2980" s="9"/>
      <c r="DK2980" s="9"/>
      <c r="DL2980" s="9"/>
      <c r="DM2980" s="9"/>
      <c r="DN2980" s="9"/>
      <c r="DO2980" s="9"/>
      <c r="DP2980" s="9"/>
      <c r="DQ2980" s="9"/>
      <c r="DR2980" s="9"/>
      <c r="DS2980" s="9"/>
      <c r="DT2980" s="9"/>
      <c r="DU2980" s="9"/>
      <c r="DV2980" s="9"/>
      <c r="DW2980" s="9"/>
      <c r="DX2980" s="9"/>
      <c r="DY2980" s="9"/>
    </row>
    <row r="2981" spans="1:131" ht="19.5" customHeight="1" x14ac:dyDescent="0.25">
      <c r="A2981" s="9">
        <v>2072</v>
      </c>
      <c r="B2981" s="10" t="s">
        <v>5925</v>
      </c>
      <c r="C2981" s="9" t="s">
        <v>5926</v>
      </c>
      <c r="E2981" s="9" t="s">
        <v>5923</v>
      </c>
      <c r="F2981" s="9" t="s">
        <v>5924</v>
      </c>
      <c r="H2981" s="9" t="s">
        <v>202</v>
      </c>
      <c r="I2981" s="9" t="s">
        <v>25</v>
      </c>
      <c r="J2981" s="129">
        <v>43373</v>
      </c>
      <c r="K2981" s="129">
        <v>43230</v>
      </c>
      <c r="L2981" s="129">
        <v>43404</v>
      </c>
      <c r="M2981" s="9" t="s">
        <v>20</v>
      </c>
      <c r="O2981" s="9">
        <v>27</v>
      </c>
      <c r="Q2981" s="9" t="s">
        <v>54</v>
      </c>
      <c r="S2981" s="13">
        <v>1466000</v>
      </c>
      <c r="T2981" s="13">
        <v>1466000</v>
      </c>
      <c r="U2981" s="13">
        <v>366000</v>
      </c>
      <c r="Z2981" s="13">
        <v>1100000</v>
      </c>
      <c r="AF2981" s="51">
        <f t="shared" si="39"/>
        <v>1100000</v>
      </c>
      <c r="AH2981" s="11">
        <v>43230</v>
      </c>
      <c r="AI2981" s="11">
        <v>43404</v>
      </c>
      <c r="AJ2981" s="13">
        <v>1455128</v>
      </c>
      <c r="AK2981" s="13">
        <v>363782</v>
      </c>
      <c r="AL2981" s="9"/>
      <c r="AM2981" s="9"/>
      <c r="AN2981" s="9"/>
      <c r="AO2981" s="9"/>
      <c r="AP2981" s="9"/>
      <c r="AQ2981" s="9"/>
      <c r="AR2981" s="9"/>
      <c r="AS2981" s="9"/>
      <c r="AT2981" s="9"/>
      <c r="AU2981" s="9"/>
      <c r="AV2981" s="9"/>
      <c r="AW2981" s="9"/>
      <c r="AX2981" s="9"/>
      <c r="AY2981" s="9"/>
      <c r="AZ2981" s="9"/>
      <c r="BA2981" s="9"/>
      <c r="BB2981" s="9"/>
      <c r="BC2981" s="9"/>
      <c r="BD2981" s="9"/>
      <c r="BE2981" s="9"/>
      <c r="BF2981" s="9"/>
      <c r="BG2981" s="9"/>
      <c r="BH2981" s="9"/>
      <c r="BI2981" s="9"/>
      <c r="BJ2981" s="9"/>
      <c r="BK2981" s="9"/>
      <c r="BL2981" s="9"/>
      <c r="BM2981" s="9"/>
      <c r="BN2981" s="9"/>
      <c r="BO2981" s="9"/>
      <c r="BP2981" s="9"/>
      <c r="BQ2981" s="9"/>
      <c r="BT2981" s="9"/>
      <c r="BU2981" s="9"/>
      <c r="BX2981" s="9"/>
      <c r="BY2981" s="9"/>
      <c r="CB2981" s="9"/>
      <c r="CC2981" s="9"/>
      <c r="CF2981" s="9"/>
      <c r="CG2981" s="9"/>
      <c r="CJ2981" s="9"/>
      <c r="CK2981" s="9"/>
      <c r="CN2981" s="9"/>
      <c r="CO2981" s="9"/>
      <c r="CP2981" s="9"/>
      <c r="CQ2981" s="9"/>
      <c r="CR2981" s="9"/>
      <c r="CS2981" s="9"/>
      <c r="CT2981" s="9"/>
      <c r="CU2981" s="9"/>
      <c r="CV2981" s="9"/>
      <c r="CW2981" s="9"/>
      <c r="CX2981" s="9"/>
      <c r="CY2981" s="9"/>
      <c r="CZ2981" s="9"/>
      <c r="DA2981" s="9"/>
      <c r="DB2981" s="9"/>
      <c r="DC2981" s="9"/>
      <c r="DD2981" s="9"/>
      <c r="DE2981" s="9"/>
      <c r="DF2981" s="9"/>
      <c r="DG2981" s="9"/>
      <c r="DH2981" s="9"/>
      <c r="DI2981" s="9"/>
      <c r="DJ2981" s="9"/>
      <c r="DK2981" s="9"/>
      <c r="DL2981" s="9"/>
      <c r="DM2981" s="9"/>
      <c r="DN2981" s="9"/>
      <c r="DO2981" s="9"/>
      <c r="DP2981" s="9"/>
      <c r="DQ2981" s="9"/>
      <c r="DR2981" s="9"/>
      <c r="DS2981" s="9"/>
      <c r="DT2981" s="9"/>
      <c r="DU2981" s="9"/>
      <c r="DV2981" s="9"/>
      <c r="DW2981" s="9"/>
      <c r="DX2981" s="9"/>
      <c r="DY2981" s="9"/>
    </row>
    <row r="2982" spans="1:131" ht="19.5" customHeight="1" x14ac:dyDescent="0.25">
      <c r="A2982" s="9">
        <v>2073</v>
      </c>
      <c r="B2982" s="10" t="s">
        <v>5927</v>
      </c>
      <c r="C2982" s="9" t="s">
        <v>5928</v>
      </c>
      <c r="E2982" s="9" t="s">
        <v>5923</v>
      </c>
      <c r="F2982" s="9" t="s">
        <v>5924</v>
      </c>
      <c r="H2982" s="9" t="s">
        <v>906</v>
      </c>
      <c r="I2982" s="9" t="s">
        <v>25</v>
      </c>
      <c r="M2982" s="9" t="s">
        <v>20</v>
      </c>
      <c r="O2982" s="9">
        <v>27</v>
      </c>
      <c r="AF2982" s="51">
        <f t="shared" si="39"/>
        <v>0</v>
      </c>
      <c r="AH2982" s="9"/>
      <c r="AI2982" s="9"/>
      <c r="AJ2982" s="9"/>
      <c r="AK2982" s="9"/>
      <c r="AL2982" s="9"/>
      <c r="AM2982" s="9"/>
      <c r="AN2982" s="9"/>
      <c r="AO2982" s="9"/>
      <c r="AP2982" s="9"/>
      <c r="AQ2982" s="9"/>
      <c r="AR2982" s="9"/>
      <c r="AS2982" s="9"/>
      <c r="AT2982" s="9"/>
      <c r="AU2982" s="9"/>
      <c r="AV2982" s="9"/>
      <c r="AW2982" s="9"/>
      <c r="AX2982" s="9"/>
      <c r="AY2982" s="9"/>
      <c r="AZ2982" s="9"/>
      <c r="BA2982" s="9"/>
      <c r="BB2982" s="9"/>
      <c r="BC2982" s="9"/>
      <c r="BD2982" s="9"/>
      <c r="BE2982" s="9"/>
      <c r="BF2982" s="9"/>
      <c r="BG2982" s="9"/>
      <c r="BH2982" s="9"/>
      <c r="BI2982" s="9"/>
      <c r="BJ2982" s="9"/>
      <c r="BK2982" s="9"/>
      <c r="BL2982" s="9"/>
      <c r="BM2982" s="9"/>
      <c r="BN2982" s="9"/>
      <c r="BO2982" s="9"/>
      <c r="BP2982" s="9"/>
      <c r="BQ2982" s="9"/>
      <c r="BT2982" s="9"/>
      <c r="BU2982" s="9"/>
      <c r="BX2982" s="9"/>
      <c r="BY2982" s="9"/>
      <c r="CB2982" s="9"/>
      <c r="CC2982" s="9"/>
      <c r="CF2982" s="9"/>
      <c r="CG2982" s="9"/>
      <c r="CJ2982" s="9"/>
      <c r="CK2982" s="9"/>
      <c r="CN2982" s="9"/>
      <c r="CO2982" s="9"/>
      <c r="CP2982" s="9"/>
      <c r="CQ2982" s="9"/>
      <c r="CR2982" s="9"/>
      <c r="CS2982" s="9"/>
      <c r="CT2982" s="9"/>
      <c r="CU2982" s="9"/>
      <c r="CV2982" s="9"/>
      <c r="CW2982" s="9"/>
      <c r="CX2982" s="9"/>
      <c r="CY2982" s="9"/>
      <c r="CZ2982" s="9"/>
      <c r="DA2982" s="9"/>
      <c r="DB2982" s="9"/>
      <c r="DC2982" s="9"/>
      <c r="DD2982" s="9"/>
      <c r="DE2982" s="9"/>
      <c r="DF2982" s="9"/>
      <c r="DG2982" s="9"/>
      <c r="DH2982" s="9"/>
      <c r="DI2982" s="9"/>
      <c r="DJ2982" s="9"/>
      <c r="DK2982" s="9"/>
      <c r="DL2982" s="9"/>
      <c r="DM2982" s="9"/>
      <c r="DN2982" s="9"/>
      <c r="DO2982" s="9"/>
      <c r="DP2982" s="9"/>
      <c r="DQ2982" s="9"/>
      <c r="DR2982" s="9"/>
      <c r="DS2982" s="9"/>
      <c r="DT2982" s="9"/>
      <c r="DU2982" s="9"/>
      <c r="DV2982" s="9"/>
      <c r="DW2982" s="9"/>
      <c r="DX2982" s="9"/>
      <c r="DY2982" s="9"/>
    </row>
    <row r="2983" spans="1:131" ht="19.5" customHeight="1" x14ac:dyDescent="0.25">
      <c r="A2983" s="9">
        <v>2074</v>
      </c>
      <c r="B2983" s="10" t="s">
        <v>5930</v>
      </c>
      <c r="C2983" s="9" t="s">
        <v>5929</v>
      </c>
      <c r="E2983" s="9" t="s">
        <v>5931</v>
      </c>
      <c r="F2983" s="9" t="s">
        <v>5932</v>
      </c>
      <c r="H2983" s="9" t="s">
        <v>202</v>
      </c>
      <c r="I2983" s="9" t="s">
        <v>35</v>
      </c>
      <c r="J2983" s="129">
        <v>43115</v>
      </c>
      <c r="K2983" s="129">
        <v>42839</v>
      </c>
      <c r="L2983" s="129">
        <v>43281</v>
      </c>
      <c r="O2983" s="9">
        <v>29</v>
      </c>
      <c r="Q2983" s="9" t="s">
        <v>61</v>
      </c>
      <c r="S2983" s="13">
        <v>516496000</v>
      </c>
      <c r="T2983" s="13">
        <v>516496000</v>
      </c>
      <c r="U2983" s="13">
        <v>129124000</v>
      </c>
      <c r="AF2983" s="51">
        <f t="shared" si="39"/>
        <v>0</v>
      </c>
      <c r="AH2983" s="11">
        <v>42866</v>
      </c>
      <c r="AI2983" s="11">
        <v>43343</v>
      </c>
      <c r="AJ2983" s="13">
        <v>49070735</v>
      </c>
      <c r="AK2983" s="13">
        <v>12267684</v>
      </c>
      <c r="AL2983" s="11">
        <v>43344</v>
      </c>
      <c r="AM2983" s="11">
        <v>43800</v>
      </c>
      <c r="AN2983" s="13">
        <v>47864422</v>
      </c>
      <c r="AO2983" s="13">
        <v>11966106</v>
      </c>
      <c r="AP2983" s="9"/>
      <c r="AQ2983" s="9"/>
      <c r="AR2983" s="9"/>
      <c r="AS2983" s="9"/>
      <c r="AT2983" s="9"/>
      <c r="AU2983" s="9"/>
      <c r="AV2983" s="9"/>
      <c r="AW2983" s="9"/>
      <c r="AX2983" s="9"/>
      <c r="AY2983" s="9"/>
      <c r="AZ2983" s="9"/>
      <c r="BA2983" s="9"/>
      <c r="BB2983" s="9"/>
      <c r="BC2983" s="9"/>
      <c r="BD2983" s="9"/>
      <c r="BE2983" s="9"/>
      <c r="BF2983" s="9"/>
      <c r="BG2983" s="9"/>
      <c r="BH2983" s="9"/>
      <c r="BI2983" s="9"/>
      <c r="BJ2983" s="9"/>
      <c r="BK2983" s="9"/>
      <c r="BL2983" s="9"/>
      <c r="BM2983" s="9"/>
      <c r="BN2983" s="9"/>
      <c r="BO2983" s="9"/>
      <c r="BP2983" s="9"/>
      <c r="BQ2983" s="9"/>
      <c r="BT2983" s="9"/>
      <c r="BU2983" s="9"/>
      <c r="BX2983" s="9"/>
      <c r="BY2983" s="9"/>
      <c r="CB2983" s="9"/>
      <c r="CC2983" s="9"/>
      <c r="CF2983" s="9"/>
      <c r="CG2983" s="9"/>
      <c r="CJ2983" s="9"/>
      <c r="CK2983" s="9"/>
      <c r="CN2983" s="9"/>
      <c r="CO2983" s="9"/>
      <c r="CP2983" s="9"/>
      <c r="CQ2983" s="9"/>
      <c r="CR2983" s="9"/>
      <c r="CS2983" s="9"/>
      <c r="CT2983" s="9"/>
      <c r="CU2983" s="9"/>
      <c r="CV2983" s="9"/>
      <c r="CW2983" s="9"/>
      <c r="CX2983" s="9"/>
      <c r="CY2983" s="9"/>
      <c r="CZ2983" s="9"/>
      <c r="DA2983" s="9"/>
      <c r="DB2983" s="9"/>
      <c r="DC2983" s="9"/>
      <c r="DD2983" s="9"/>
      <c r="DE2983" s="9"/>
      <c r="DF2983" s="9"/>
      <c r="DG2983" s="9"/>
      <c r="DH2983" s="9"/>
      <c r="DI2983" s="9"/>
      <c r="DJ2983" s="9"/>
      <c r="DK2983" s="9"/>
      <c r="DL2983" s="9"/>
      <c r="DM2983" s="9"/>
      <c r="DN2983" s="9"/>
      <c r="DO2983" s="9"/>
      <c r="DP2983" s="9"/>
      <c r="DQ2983" s="9"/>
      <c r="DR2983" s="9"/>
      <c r="DS2983" s="9"/>
      <c r="DT2983" s="9"/>
      <c r="DU2983" s="9"/>
      <c r="DV2983" s="9"/>
      <c r="DW2983" s="9"/>
      <c r="DX2983" s="9"/>
      <c r="DY2983" s="9"/>
    </row>
    <row r="2984" spans="1:131" s="18" customFormat="1" ht="19.5" customHeight="1" x14ac:dyDescent="0.25">
      <c r="A2984" s="18">
        <v>2074</v>
      </c>
      <c r="B2984" s="17" t="s">
        <v>5930</v>
      </c>
      <c r="C2984" s="18" t="s">
        <v>5929</v>
      </c>
      <c r="D2984" s="19">
        <v>43278</v>
      </c>
      <c r="G2984" s="19"/>
      <c r="J2984" s="130">
        <v>43252</v>
      </c>
      <c r="K2984" s="130"/>
      <c r="L2984" s="130">
        <v>43555</v>
      </c>
      <c r="R2984" s="20"/>
      <c r="S2984" s="20"/>
      <c r="T2984" s="20"/>
      <c r="U2984" s="20"/>
      <c r="V2984" s="20"/>
      <c r="W2984" s="20"/>
      <c r="X2984" s="20"/>
      <c r="Y2984" s="20"/>
      <c r="Z2984" s="20"/>
      <c r="AA2984" s="20"/>
      <c r="AB2984" s="20"/>
      <c r="AC2984" s="20"/>
      <c r="AD2984" s="20"/>
      <c r="AE2984" s="20"/>
      <c r="AF2984" s="80"/>
      <c r="AG2984" s="46"/>
      <c r="AH2984" s="19"/>
      <c r="AI2984" s="19"/>
      <c r="AJ2984" s="20"/>
      <c r="AK2984" s="20"/>
      <c r="DZ2984" s="56"/>
      <c r="EA2984" s="57"/>
    </row>
    <row r="2985" spans="1:131" s="18" customFormat="1" ht="19.5" customHeight="1" x14ac:dyDescent="0.25">
      <c r="A2985" s="18">
        <v>2074</v>
      </c>
      <c r="B2985" s="17" t="s">
        <v>5930</v>
      </c>
      <c r="C2985" s="18" t="s">
        <v>5929</v>
      </c>
      <c r="D2985" s="19">
        <v>43635</v>
      </c>
      <c r="G2985" s="19"/>
      <c r="J2985" s="130"/>
      <c r="K2985" s="130"/>
      <c r="L2985" s="130">
        <v>43800</v>
      </c>
      <c r="R2985" s="20"/>
      <c r="S2985" s="20"/>
      <c r="T2985" s="20"/>
      <c r="U2985" s="20"/>
      <c r="V2985" s="20"/>
      <c r="W2985" s="20"/>
      <c r="X2985" s="20"/>
      <c r="Y2985" s="20"/>
      <c r="Z2985" s="20"/>
      <c r="AA2985" s="20"/>
      <c r="AB2985" s="20"/>
      <c r="AC2985" s="20"/>
      <c r="AD2985" s="20"/>
      <c r="AE2985" s="20"/>
      <c r="AF2985" s="80"/>
      <c r="AG2985" s="46"/>
      <c r="AH2985" s="19"/>
      <c r="AI2985" s="19"/>
      <c r="AJ2985" s="20"/>
      <c r="AK2985" s="20"/>
      <c r="DZ2985" s="56"/>
      <c r="EA2985" s="57"/>
    </row>
    <row r="2986" spans="1:131" ht="19.5" customHeight="1" x14ac:dyDescent="0.25">
      <c r="A2986" s="9">
        <v>2075</v>
      </c>
      <c r="B2986" s="10" t="s">
        <v>5934</v>
      </c>
      <c r="C2986" s="9" t="s">
        <v>7203</v>
      </c>
      <c r="E2986" s="9" t="s">
        <v>536</v>
      </c>
      <c r="F2986" s="9" t="s">
        <v>5933</v>
      </c>
      <c r="H2986" s="9" t="s">
        <v>202</v>
      </c>
      <c r="I2986" s="9" t="s">
        <v>28</v>
      </c>
      <c r="J2986" s="129">
        <v>43059</v>
      </c>
      <c r="K2986" s="129">
        <v>43009</v>
      </c>
      <c r="L2986" s="129">
        <v>43357</v>
      </c>
      <c r="O2986" s="9">
        <v>31</v>
      </c>
      <c r="Q2986" s="9" t="s">
        <v>54</v>
      </c>
      <c r="R2986" s="13">
        <v>9600000</v>
      </c>
      <c r="S2986" s="13">
        <v>9600000</v>
      </c>
      <c r="T2986" s="13">
        <v>9600000</v>
      </c>
      <c r="U2986" s="13">
        <v>2400000</v>
      </c>
      <c r="AF2986" s="51">
        <f t="shared" si="39"/>
        <v>0</v>
      </c>
      <c r="AG2986" s="45">
        <v>7200000</v>
      </c>
      <c r="AH2986" s="11">
        <v>43196</v>
      </c>
      <c r="AI2986" s="11">
        <v>43357</v>
      </c>
      <c r="AJ2986" s="13">
        <v>9600515</v>
      </c>
      <c r="AK2986" s="13">
        <v>2400000</v>
      </c>
      <c r="AL2986" s="9"/>
      <c r="AM2986" s="9"/>
      <c r="AN2986" s="9"/>
      <c r="AO2986" s="9"/>
      <c r="AP2986" s="9"/>
      <c r="AQ2986" s="9"/>
      <c r="AR2986" s="9"/>
      <c r="AS2986" s="9"/>
      <c r="AT2986" s="9"/>
      <c r="AU2986" s="9"/>
      <c r="AV2986" s="9"/>
      <c r="AW2986" s="9"/>
      <c r="AX2986" s="9"/>
      <c r="AY2986" s="9"/>
      <c r="AZ2986" s="9"/>
      <c r="BA2986" s="9"/>
      <c r="BB2986" s="9"/>
      <c r="BC2986" s="9"/>
      <c r="BD2986" s="9"/>
      <c r="BE2986" s="9"/>
      <c r="BF2986" s="9"/>
      <c r="BG2986" s="9"/>
      <c r="BH2986" s="9"/>
      <c r="BI2986" s="9"/>
      <c r="BJ2986" s="9"/>
      <c r="BK2986" s="9"/>
      <c r="BL2986" s="9"/>
      <c r="BM2986" s="9"/>
      <c r="BN2986" s="9"/>
      <c r="BO2986" s="9"/>
      <c r="BP2986" s="9"/>
      <c r="BQ2986" s="9"/>
      <c r="BT2986" s="9"/>
      <c r="BU2986" s="9"/>
      <c r="BX2986" s="9"/>
      <c r="BY2986" s="9"/>
      <c r="CB2986" s="9"/>
      <c r="CC2986" s="9"/>
      <c r="CF2986" s="9"/>
      <c r="CG2986" s="9"/>
      <c r="CJ2986" s="9"/>
      <c r="CK2986" s="9"/>
      <c r="CN2986" s="9"/>
      <c r="CO2986" s="9"/>
      <c r="CP2986" s="9"/>
      <c r="CQ2986" s="9"/>
      <c r="CR2986" s="9"/>
      <c r="CS2986" s="9"/>
      <c r="CT2986" s="9"/>
      <c r="CU2986" s="9"/>
      <c r="CV2986" s="9"/>
      <c r="CW2986" s="9"/>
      <c r="CX2986" s="9"/>
      <c r="CY2986" s="9"/>
      <c r="CZ2986" s="9"/>
      <c r="DA2986" s="9"/>
      <c r="DB2986" s="9"/>
      <c r="DC2986" s="9"/>
      <c r="DD2986" s="9"/>
      <c r="DE2986" s="9"/>
      <c r="DF2986" s="9"/>
      <c r="DG2986" s="9"/>
      <c r="DH2986" s="9"/>
      <c r="DI2986" s="9"/>
      <c r="DJ2986" s="9"/>
      <c r="DK2986" s="9"/>
      <c r="DL2986" s="9"/>
      <c r="DM2986" s="9"/>
      <c r="DN2986" s="9"/>
      <c r="DO2986" s="9"/>
      <c r="DP2986" s="9"/>
      <c r="DQ2986" s="9"/>
      <c r="DR2986" s="9"/>
      <c r="DS2986" s="9"/>
      <c r="DT2986" s="9"/>
      <c r="DU2986" s="9"/>
      <c r="DV2986" s="9"/>
      <c r="DW2986" s="9"/>
      <c r="DX2986" s="9"/>
      <c r="DY2986" s="9"/>
    </row>
    <row r="2987" spans="1:131" ht="19.5" customHeight="1" x14ac:dyDescent="0.25">
      <c r="A2987" s="9">
        <v>2076</v>
      </c>
      <c r="B2987" s="10" t="s">
        <v>5935</v>
      </c>
      <c r="C2987" s="9" t="s">
        <v>5936</v>
      </c>
      <c r="E2987" s="9" t="s">
        <v>5937</v>
      </c>
      <c r="F2987" s="9" t="s">
        <v>5938</v>
      </c>
      <c r="H2987" s="9" t="s">
        <v>202</v>
      </c>
      <c r="I2987" s="9" t="s">
        <v>949</v>
      </c>
      <c r="J2987" s="129">
        <v>43014</v>
      </c>
      <c r="K2987" s="129">
        <v>42856</v>
      </c>
      <c r="L2987" s="129">
        <v>43098</v>
      </c>
      <c r="O2987" s="9">
        <v>28</v>
      </c>
      <c r="Q2987" s="9" t="s">
        <v>61</v>
      </c>
      <c r="S2987" s="13">
        <v>203924877</v>
      </c>
      <c r="T2987" s="13">
        <v>203924877</v>
      </c>
      <c r="U2987" s="13">
        <v>50981219</v>
      </c>
      <c r="AF2987" s="51">
        <f t="shared" si="39"/>
        <v>0</v>
      </c>
      <c r="AH2987" s="11">
        <v>42856</v>
      </c>
      <c r="AI2987" s="11">
        <v>43098</v>
      </c>
      <c r="AJ2987" s="13">
        <v>164195161</v>
      </c>
      <c r="AK2987" s="13">
        <v>41048790</v>
      </c>
      <c r="AL2987" s="9"/>
      <c r="AM2987" s="9"/>
      <c r="AN2987" s="9"/>
      <c r="AO2987" s="9"/>
      <c r="AP2987" s="9"/>
      <c r="AQ2987" s="9"/>
      <c r="AR2987" s="9"/>
      <c r="AS2987" s="9"/>
      <c r="AT2987" s="9"/>
      <c r="AU2987" s="9"/>
      <c r="AV2987" s="9"/>
      <c r="AW2987" s="9"/>
      <c r="AX2987" s="9"/>
      <c r="AY2987" s="9"/>
      <c r="AZ2987" s="9"/>
      <c r="BA2987" s="9"/>
      <c r="BB2987" s="9"/>
      <c r="BC2987" s="9"/>
      <c r="BD2987" s="9"/>
      <c r="BE2987" s="9"/>
      <c r="BF2987" s="9"/>
      <c r="BG2987" s="9"/>
      <c r="BH2987" s="9"/>
      <c r="BI2987" s="9"/>
      <c r="BJ2987" s="9"/>
      <c r="BK2987" s="9"/>
      <c r="BL2987" s="9"/>
      <c r="BM2987" s="9"/>
      <c r="BN2987" s="9"/>
      <c r="BO2987" s="9"/>
      <c r="BP2987" s="9"/>
      <c r="BQ2987" s="9"/>
      <c r="BT2987" s="9"/>
      <c r="BU2987" s="9"/>
      <c r="BX2987" s="9"/>
      <c r="BY2987" s="9"/>
      <c r="CB2987" s="9"/>
      <c r="CC2987" s="9"/>
      <c r="CF2987" s="9"/>
      <c r="CG2987" s="9"/>
      <c r="CJ2987" s="9"/>
      <c r="CK2987" s="9"/>
      <c r="CN2987" s="9"/>
      <c r="CO2987" s="9"/>
      <c r="CP2987" s="9"/>
      <c r="CQ2987" s="9"/>
      <c r="CR2987" s="9"/>
      <c r="CS2987" s="9"/>
      <c r="CT2987" s="9"/>
      <c r="CU2987" s="9"/>
      <c r="CV2987" s="9"/>
      <c r="CW2987" s="9"/>
      <c r="CX2987" s="9"/>
      <c r="CY2987" s="9"/>
      <c r="CZ2987" s="9"/>
      <c r="DA2987" s="9"/>
      <c r="DB2987" s="9"/>
      <c r="DC2987" s="9"/>
      <c r="DD2987" s="9"/>
      <c r="DE2987" s="9"/>
      <c r="DF2987" s="9"/>
      <c r="DG2987" s="9"/>
      <c r="DH2987" s="9"/>
      <c r="DI2987" s="9"/>
      <c r="DJ2987" s="9"/>
      <c r="DK2987" s="9"/>
      <c r="DL2987" s="9"/>
      <c r="DM2987" s="9"/>
      <c r="DN2987" s="9"/>
      <c r="DO2987" s="9"/>
      <c r="DP2987" s="9"/>
      <c r="DQ2987" s="9"/>
      <c r="DR2987" s="9"/>
      <c r="DS2987" s="9"/>
      <c r="DT2987" s="9"/>
      <c r="DU2987" s="9"/>
      <c r="DV2987" s="9"/>
      <c r="DW2987" s="9"/>
      <c r="DX2987" s="9"/>
      <c r="DY2987" s="9"/>
    </row>
    <row r="2988" spans="1:131" ht="19.5" customHeight="1" x14ac:dyDescent="0.25">
      <c r="A2988" s="9">
        <v>2077</v>
      </c>
      <c r="B2988" s="10" t="s">
        <v>5939</v>
      </c>
      <c r="C2988" s="9" t="s">
        <v>5940</v>
      </c>
      <c r="E2988" s="9" t="s">
        <v>903</v>
      </c>
      <c r="F2988" s="9" t="s">
        <v>4071</v>
      </c>
      <c r="H2988" s="9" t="s">
        <v>202</v>
      </c>
      <c r="I2988" s="9" t="s">
        <v>78</v>
      </c>
      <c r="J2988" s="129">
        <v>43048</v>
      </c>
      <c r="K2988" s="129">
        <v>43018</v>
      </c>
      <c r="L2988" s="129">
        <v>43054</v>
      </c>
      <c r="O2988" s="9">
        <v>25</v>
      </c>
      <c r="Q2988" s="9" t="s">
        <v>61</v>
      </c>
      <c r="S2988" s="13">
        <v>37460496</v>
      </c>
      <c r="T2988" s="13">
        <v>37460496</v>
      </c>
      <c r="U2988" s="13">
        <v>9365124</v>
      </c>
      <c r="AF2988" s="51">
        <f t="shared" si="39"/>
        <v>0</v>
      </c>
      <c r="AH2988" s="11">
        <v>43018</v>
      </c>
      <c r="AI2988" s="11">
        <v>43054</v>
      </c>
      <c r="AJ2988" s="13">
        <v>37460496</v>
      </c>
      <c r="AK2988" s="13">
        <v>9365124</v>
      </c>
      <c r="AL2988" s="9"/>
      <c r="AM2988" s="9"/>
      <c r="AN2988" s="9"/>
      <c r="AO2988" s="9"/>
      <c r="AP2988" s="9"/>
      <c r="AQ2988" s="9"/>
      <c r="AR2988" s="9"/>
      <c r="AS2988" s="9"/>
      <c r="AT2988" s="9"/>
      <c r="AU2988" s="9"/>
      <c r="AV2988" s="9"/>
      <c r="AW2988" s="9"/>
      <c r="AX2988" s="9"/>
      <c r="AY2988" s="9"/>
      <c r="AZ2988" s="9"/>
      <c r="BA2988" s="9"/>
      <c r="BB2988" s="9"/>
      <c r="BC2988" s="9"/>
      <c r="BD2988" s="9"/>
      <c r="BE2988" s="9"/>
      <c r="BF2988" s="9"/>
      <c r="BG2988" s="9"/>
      <c r="BH2988" s="9"/>
      <c r="BI2988" s="9"/>
      <c r="BJ2988" s="9"/>
      <c r="BK2988" s="9"/>
      <c r="BL2988" s="9"/>
      <c r="BM2988" s="9"/>
      <c r="BN2988" s="9"/>
      <c r="BO2988" s="9"/>
      <c r="BP2988" s="9"/>
      <c r="BQ2988" s="9"/>
      <c r="BT2988" s="9"/>
      <c r="BU2988" s="9"/>
      <c r="BX2988" s="9"/>
      <c r="BY2988" s="9"/>
      <c r="CB2988" s="9"/>
      <c r="CC2988" s="9"/>
      <c r="CF2988" s="9"/>
      <c r="CG2988" s="9"/>
      <c r="CJ2988" s="9"/>
      <c r="CK2988" s="9"/>
      <c r="CN2988" s="9"/>
      <c r="CO2988" s="9"/>
      <c r="CP2988" s="9"/>
      <c r="CQ2988" s="9"/>
      <c r="CR2988" s="9"/>
      <c r="CS2988" s="9"/>
      <c r="CT2988" s="9"/>
      <c r="CU2988" s="9"/>
      <c r="CV2988" s="9"/>
      <c r="CW2988" s="9"/>
      <c r="CX2988" s="9"/>
      <c r="CY2988" s="9"/>
      <c r="CZ2988" s="9"/>
      <c r="DA2988" s="9"/>
      <c r="DB2988" s="9"/>
      <c r="DC2988" s="9"/>
      <c r="DD2988" s="9"/>
      <c r="DE2988" s="9"/>
      <c r="DF2988" s="9"/>
      <c r="DG2988" s="9"/>
      <c r="DH2988" s="9"/>
      <c r="DI2988" s="9"/>
      <c r="DJ2988" s="9"/>
      <c r="DK2988" s="9"/>
      <c r="DL2988" s="9"/>
      <c r="DM2988" s="9"/>
      <c r="DN2988" s="9"/>
      <c r="DO2988" s="9"/>
      <c r="DP2988" s="9"/>
      <c r="DQ2988" s="9"/>
      <c r="DR2988" s="9"/>
      <c r="DS2988" s="9"/>
      <c r="DT2988" s="9"/>
      <c r="DU2988" s="9"/>
      <c r="DV2988" s="9"/>
      <c r="DW2988" s="9"/>
      <c r="DX2988" s="9"/>
      <c r="DY2988" s="9"/>
    </row>
    <row r="2989" spans="1:131" ht="38.25" customHeight="1" x14ac:dyDescent="0.25">
      <c r="A2989" s="9">
        <v>2078</v>
      </c>
      <c r="B2989" s="10" t="s">
        <v>5942</v>
      </c>
      <c r="C2989" s="9" t="s">
        <v>5941</v>
      </c>
      <c r="E2989" s="9" t="s">
        <v>6880</v>
      </c>
      <c r="F2989" s="9" t="s">
        <v>5802</v>
      </c>
      <c r="H2989" s="9" t="s">
        <v>202</v>
      </c>
      <c r="I2989" s="9" t="s">
        <v>25</v>
      </c>
      <c r="J2989" s="129">
        <v>43091</v>
      </c>
      <c r="K2989" s="129">
        <v>43059</v>
      </c>
      <c r="L2989" s="129">
        <v>43479</v>
      </c>
      <c r="O2989" s="9">
        <v>27</v>
      </c>
      <c r="Q2989" s="9" t="s">
        <v>54</v>
      </c>
      <c r="R2989" s="13">
        <v>9250000</v>
      </c>
      <c r="S2989" s="13">
        <v>9250000</v>
      </c>
      <c r="T2989" s="13">
        <v>9250000</v>
      </c>
      <c r="U2989" s="13">
        <v>2312500</v>
      </c>
      <c r="AF2989" s="51">
        <f t="shared" si="39"/>
        <v>0</v>
      </c>
      <c r="AG2989" s="45">
        <v>6550000</v>
      </c>
      <c r="AH2989" s="11">
        <v>43101</v>
      </c>
      <c r="AI2989" s="11">
        <v>43190</v>
      </c>
      <c r="AJ2989" s="13">
        <v>3313066</v>
      </c>
      <c r="AK2989" s="13">
        <v>828267</v>
      </c>
      <c r="AL2989" s="11">
        <v>43191</v>
      </c>
      <c r="AM2989" s="11">
        <v>43281</v>
      </c>
      <c r="AN2989" s="13">
        <v>1390251</v>
      </c>
      <c r="AO2989" s="13">
        <v>347563</v>
      </c>
      <c r="AP2989" s="11">
        <v>43282</v>
      </c>
      <c r="AQ2989" s="11">
        <v>43479</v>
      </c>
      <c r="AR2989" s="13">
        <v>4675587</v>
      </c>
      <c r="AS2989" s="13">
        <v>1136670</v>
      </c>
      <c r="AT2989" s="9"/>
      <c r="AU2989" s="9"/>
      <c r="AV2989" s="9"/>
      <c r="AW2989" s="9"/>
      <c r="AX2989" s="9"/>
      <c r="AY2989" s="9"/>
      <c r="AZ2989" s="9"/>
      <c r="BA2989" s="9"/>
      <c r="BB2989" s="9"/>
      <c r="BC2989" s="9"/>
      <c r="BD2989" s="9"/>
      <c r="BE2989" s="9"/>
      <c r="BF2989" s="9"/>
      <c r="BG2989" s="9"/>
      <c r="BH2989" s="9"/>
      <c r="BI2989" s="9"/>
      <c r="BJ2989" s="9"/>
      <c r="BK2989" s="9"/>
      <c r="BL2989" s="9"/>
      <c r="BM2989" s="9"/>
      <c r="BN2989" s="9"/>
      <c r="BO2989" s="9"/>
      <c r="BP2989" s="9"/>
      <c r="BQ2989" s="9"/>
      <c r="BT2989" s="9"/>
      <c r="BU2989" s="9"/>
      <c r="BX2989" s="9"/>
      <c r="BY2989" s="9"/>
      <c r="CB2989" s="9"/>
      <c r="CC2989" s="9"/>
      <c r="CF2989" s="9"/>
      <c r="CG2989" s="9"/>
      <c r="CJ2989" s="9"/>
      <c r="CK2989" s="9"/>
      <c r="CN2989" s="9"/>
      <c r="CO2989" s="9"/>
      <c r="CP2989" s="9"/>
      <c r="CQ2989" s="9"/>
      <c r="CR2989" s="9"/>
      <c r="CS2989" s="9"/>
      <c r="CT2989" s="9"/>
      <c r="CU2989" s="9"/>
      <c r="CV2989" s="9"/>
      <c r="CW2989" s="9"/>
      <c r="CX2989" s="9"/>
      <c r="CY2989" s="9"/>
      <c r="CZ2989" s="9"/>
      <c r="DA2989" s="9"/>
      <c r="DB2989" s="9"/>
      <c r="DC2989" s="9"/>
      <c r="DD2989" s="9"/>
      <c r="DE2989" s="9"/>
      <c r="DF2989" s="9"/>
      <c r="DG2989" s="9"/>
      <c r="DH2989" s="9"/>
      <c r="DI2989" s="9"/>
      <c r="DJ2989" s="9"/>
      <c r="DK2989" s="9"/>
      <c r="DL2989" s="9"/>
      <c r="DM2989" s="9"/>
      <c r="DN2989" s="9"/>
      <c r="DO2989" s="9"/>
      <c r="DP2989" s="9"/>
      <c r="DQ2989" s="9"/>
      <c r="DR2989" s="9"/>
      <c r="DS2989" s="9"/>
      <c r="DT2989" s="9"/>
      <c r="DU2989" s="9"/>
      <c r="DV2989" s="9"/>
      <c r="DW2989" s="9"/>
      <c r="DX2989" s="9"/>
      <c r="DY2989" s="9"/>
    </row>
    <row r="2990" spans="1:131" s="18" customFormat="1" ht="38.25" customHeight="1" x14ac:dyDescent="0.25">
      <c r="A2990" s="18">
        <v>2078</v>
      </c>
      <c r="B2990" s="17" t="s">
        <v>5942</v>
      </c>
      <c r="C2990" s="18" t="s">
        <v>7156</v>
      </c>
      <c r="D2990" s="19">
        <v>43497</v>
      </c>
      <c r="G2990" s="19"/>
      <c r="J2990" s="130"/>
      <c r="K2990" s="130"/>
      <c r="L2990" s="130"/>
      <c r="R2990" s="20"/>
      <c r="S2990" s="20"/>
      <c r="T2990" s="20"/>
      <c r="U2990" s="20"/>
      <c r="V2990" s="20"/>
      <c r="W2990" s="20"/>
      <c r="X2990" s="20"/>
      <c r="Y2990" s="20"/>
      <c r="Z2990" s="20"/>
      <c r="AA2990" s="20"/>
      <c r="AB2990" s="20"/>
      <c r="AC2990" s="20"/>
      <c r="AD2990" s="20"/>
      <c r="AE2990" s="20"/>
      <c r="AF2990" s="80"/>
      <c r="AG2990" s="46"/>
      <c r="AH2990" s="19"/>
      <c r="AI2990" s="19"/>
      <c r="AJ2990" s="20"/>
      <c r="AK2990" s="20"/>
      <c r="DZ2990" s="56"/>
      <c r="EA2990" s="57"/>
    </row>
    <row r="2991" spans="1:131" ht="19.5" customHeight="1" x14ac:dyDescent="0.25">
      <c r="A2991" s="9">
        <v>2079</v>
      </c>
      <c r="B2991" s="10" t="s">
        <v>5943</v>
      </c>
      <c r="C2991" s="9" t="s">
        <v>5944</v>
      </c>
      <c r="E2991" s="9" t="s">
        <v>5092</v>
      </c>
      <c r="F2991" s="9" t="s">
        <v>5945</v>
      </c>
      <c r="H2991" s="9" t="s">
        <v>202</v>
      </c>
      <c r="I2991" s="9" t="s">
        <v>78</v>
      </c>
      <c r="J2991" s="129">
        <v>43070</v>
      </c>
      <c r="K2991" s="129">
        <v>43040</v>
      </c>
      <c r="L2991" s="129">
        <v>43343</v>
      </c>
      <c r="M2991" s="9" t="s">
        <v>20</v>
      </c>
      <c r="O2991" s="9">
        <v>29</v>
      </c>
      <c r="Q2991" s="9" t="s">
        <v>54</v>
      </c>
      <c r="S2991" s="13">
        <v>20600000</v>
      </c>
      <c r="T2991" s="13">
        <v>20600000</v>
      </c>
      <c r="U2991" s="13">
        <v>5150000</v>
      </c>
      <c r="AF2991" s="51">
        <f t="shared" si="39"/>
        <v>0</v>
      </c>
      <c r="AH2991" s="11">
        <v>42675</v>
      </c>
      <c r="AI2991" s="11">
        <v>43281</v>
      </c>
      <c r="AJ2991" s="13">
        <v>20824267</v>
      </c>
      <c r="AK2991" s="13">
        <v>5150000</v>
      </c>
      <c r="AL2991" s="9"/>
      <c r="AM2991" s="9"/>
      <c r="AN2991" s="9"/>
      <c r="AO2991" s="9"/>
      <c r="AP2991" s="9"/>
      <c r="AQ2991" s="9"/>
      <c r="AR2991" s="9"/>
      <c r="AS2991" s="9"/>
      <c r="AT2991" s="9"/>
      <c r="AU2991" s="9"/>
      <c r="AV2991" s="9"/>
      <c r="AW2991" s="9"/>
      <c r="AX2991" s="9"/>
      <c r="AY2991" s="9"/>
      <c r="AZ2991" s="9"/>
      <c r="BA2991" s="9"/>
      <c r="BB2991" s="9"/>
      <c r="BC2991" s="9"/>
      <c r="BD2991" s="9"/>
      <c r="BE2991" s="9"/>
      <c r="BF2991" s="9"/>
      <c r="BG2991" s="9"/>
      <c r="BH2991" s="9"/>
      <c r="BI2991" s="9"/>
      <c r="BJ2991" s="9"/>
      <c r="BK2991" s="9"/>
      <c r="BL2991" s="9"/>
      <c r="BM2991" s="9"/>
      <c r="BN2991" s="9"/>
      <c r="BO2991" s="9"/>
      <c r="BP2991" s="9"/>
      <c r="BQ2991" s="9"/>
      <c r="BT2991" s="9"/>
      <c r="BU2991" s="9"/>
      <c r="BX2991" s="9"/>
      <c r="BY2991" s="9"/>
      <c r="CB2991" s="9"/>
      <c r="CC2991" s="9"/>
      <c r="CF2991" s="9"/>
      <c r="CG2991" s="9"/>
      <c r="CJ2991" s="9"/>
      <c r="CK2991" s="9"/>
      <c r="CN2991" s="9"/>
      <c r="CO2991" s="9"/>
      <c r="CP2991" s="9"/>
      <c r="CQ2991" s="9"/>
      <c r="CR2991" s="9"/>
      <c r="CS2991" s="9"/>
      <c r="CT2991" s="9"/>
      <c r="CU2991" s="9"/>
      <c r="CV2991" s="9"/>
      <c r="CW2991" s="9"/>
      <c r="CX2991" s="9"/>
      <c r="CY2991" s="9"/>
      <c r="CZ2991" s="9"/>
      <c r="DA2991" s="9"/>
      <c r="DB2991" s="9"/>
      <c r="DC2991" s="9"/>
      <c r="DD2991" s="9"/>
      <c r="DE2991" s="9"/>
      <c r="DF2991" s="9"/>
      <c r="DG2991" s="9"/>
      <c r="DH2991" s="9"/>
      <c r="DI2991" s="9"/>
      <c r="DJ2991" s="9"/>
      <c r="DK2991" s="9"/>
      <c r="DL2991" s="9"/>
      <c r="DM2991" s="9"/>
      <c r="DN2991" s="9"/>
      <c r="DO2991" s="9"/>
      <c r="DP2991" s="9"/>
      <c r="DQ2991" s="9"/>
      <c r="DR2991" s="9"/>
      <c r="DS2991" s="9"/>
      <c r="DT2991" s="9"/>
      <c r="DU2991" s="9"/>
      <c r="DV2991" s="9"/>
      <c r="DW2991" s="9"/>
      <c r="DX2991" s="9"/>
      <c r="DY2991" s="9"/>
    </row>
    <row r="2992" spans="1:131" ht="19.5" customHeight="1" x14ac:dyDescent="0.25">
      <c r="A2992" s="9">
        <v>2080</v>
      </c>
      <c r="B2992" s="10" t="s">
        <v>5946</v>
      </c>
      <c r="C2992" s="9" t="s">
        <v>5947</v>
      </c>
      <c r="E2992" s="9" t="s">
        <v>5948</v>
      </c>
      <c r="F2992" s="9" t="s">
        <v>5949</v>
      </c>
      <c r="H2992" s="9" t="s">
        <v>202</v>
      </c>
      <c r="I2992" s="9" t="s">
        <v>25</v>
      </c>
      <c r="J2992" s="129">
        <v>43080</v>
      </c>
      <c r="K2992" s="129">
        <v>42951</v>
      </c>
      <c r="L2992" s="129">
        <v>43312</v>
      </c>
      <c r="O2992" s="9">
        <v>31</v>
      </c>
      <c r="Q2992" s="9" t="s">
        <v>54</v>
      </c>
      <c r="S2992" s="13">
        <v>13000000</v>
      </c>
      <c r="T2992" s="13">
        <v>13000000</v>
      </c>
      <c r="U2992" s="13">
        <v>3250000</v>
      </c>
      <c r="AF2992" s="51">
        <f t="shared" si="39"/>
        <v>0</v>
      </c>
      <c r="AG2992" s="45">
        <v>9750000</v>
      </c>
      <c r="AH2992" s="11">
        <v>43059</v>
      </c>
      <c r="AI2992" s="11">
        <v>43465</v>
      </c>
      <c r="AJ2992" s="13">
        <v>13293430</v>
      </c>
      <c r="AK2992" s="13">
        <v>3250000</v>
      </c>
      <c r="AL2992" s="9"/>
      <c r="AM2992" s="9"/>
      <c r="AN2992" s="9"/>
      <c r="AO2992" s="9"/>
      <c r="AP2992" s="9"/>
      <c r="AQ2992" s="9"/>
      <c r="AR2992" s="9"/>
      <c r="AS2992" s="9"/>
      <c r="AT2992" s="9"/>
      <c r="AU2992" s="9"/>
      <c r="AV2992" s="9"/>
      <c r="AW2992" s="9"/>
      <c r="AX2992" s="9"/>
      <c r="AY2992" s="9"/>
      <c r="AZ2992" s="9"/>
      <c r="BA2992" s="9"/>
      <c r="BB2992" s="9"/>
      <c r="BC2992" s="9"/>
      <c r="BD2992" s="9"/>
      <c r="BE2992" s="9"/>
      <c r="BF2992" s="9"/>
      <c r="BG2992" s="9"/>
      <c r="BH2992" s="9"/>
      <c r="BI2992" s="9"/>
      <c r="BJ2992" s="9"/>
      <c r="BK2992" s="9"/>
      <c r="BL2992" s="9"/>
      <c r="BM2992" s="9"/>
      <c r="BN2992" s="9"/>
      <c r="BO2992" s="9"/>
      <c r="BP2992" s="9"/>
      <c r="BQ2992" s="9"/>
      <c r="BT2992" s="9"/>
      <c r="BU2992" s="9"/>
      <c r="BX2992" s="9"/>
      <c r="BY2992" s="9"/>
      <c r="CB2992" s="9"/>
      <c r="CC2992" s="9"/>
      <c r="CF2992" s="9"/>
      <c r="CG2992" s="9"/>
      <c r="CJ2992" s="9"/>
      <c r="CK2992" s="9"/>
      <c r="CN2992" s="9"/>
      <c r="CO2992" s="9"/>
      <c r="CP2992" s="9"/>
      <c r="CQ2992" s="9"/>
      <c r="CR2992" s="9"/>
      <c r="CS2992" s="9"/>
      <c r="CT2992" s="9"/>
      <c r="CU2992" s="9"/>
      <c r="CV2992" s="9"/>
      <c r="CW2992" s="9"/>
      <c r="CX2992" s="9"/>
      <c r="CY2992" s="9"/>
      <c r="CZ2992" s="9"/>
      <c r="DA2992" s="9"/>
      <c r="DB2992" s="9"/>
      <c r="DC2992" s="9"/>
      <c r="DD2992" s="9"/>
      <c r="DE2992" s="9"/>
      <c r="DF2992" s="9"/>
      <c r="DG2992" s="9"/>
      <c r="DH2992" s="9"/>
      <c r="DI2992" s="9"/>
      <c r="DJ2992" s="9"/>
      <c r="DK2992" s="9"/>
      <c r="DL2992" s="9"/>
      <c r="DM2992" s="9"/>
      <c r="DN2992" s="9"/>
      <c r="DO2992" s="9"/>
      <c r="DP2992" s="9"/>
      <c r="DQ2992" s="9"/>
      <c r="DR2992" s="9"/>
      <c r="DS2992" s="9"/>
      <c r="DT2992" s="9"/>
      <c r="DU2992" s="9"/>
      <c r="DV2992" s="9"/>
      <c r="DW2992" s="9"/>
      <c r="DX2992" s="9"/>
      <c r="DY2992" s="9"/>
    </row>
    <row r="2993" spans="1:131" s="18" customFormat="1" ht="19.5" customHeight="1" x14ac:dyDescent="0.25">
      <c r="A2993" s="18">
        <v>2080</v>
      </c>
      <c r="B2993" s="17" t="s">
        <v>5946</v>
      </c>
      <c r="C2993" s="18" t="s">
        <v>5947</v>
      </c>
      <c r="D2993" s="19">
        <v>43451</v>
      </c>
      <c r="G2993" s="19"/>
      <c r="J2993" s="130"/>
      <c r="K2993" s="130"/>
      <c r="L2993" s="130">
        <v>43465</v>
      </c>
      <c r="R2993" s="20"/>
      <c r="S2993" s="20"/>
      <c r="T2993" s="20"/>
      <c r="U2993" s="20"/>
      <c r="V2993" s="20"/>
      <c r="W2993" s="20"/>
      <c r="X2993" s="20"/>
      <c r="Y2993" s="20"/>
      <c r="Z2993" s="20"/>
      <c r="AA2993" s="20"/>
      <c r="AB2993" s="20"/>
      <c r="AC2993" s="20"/>
      <c r="AD2993" s="20"/>
      <c r="AE2993" s="20"/>
      <c r="AF2993" s="80"/>
      <c r="AG2993" s="46"/>
      <c r="DZ2993" s="56"/>
      <c r="EA2993" s="57"/>
    </row>
    <row r="2994" spans="1:131" ht="19.5" customHeight="1" x14ac:dyDescent="0.25">
      <c r="A2994" s="9">
        <v>2081</v>
      </c>
      <c r="B2994" s="10" t="s">
        <v>5950</v>
      </c>
      <c r="C2994" s="9" t="s">
        <v>5951</v>
      </c>
      <c r="E2994" s="9" t="s">
        <v>5952</v>
      </c>
      <c r="F2994" s="9" t="s">
        <v>161</v>
      </c>
      <c r="H2994" s="9" t="s">
        <v>202</v>
      </c>
      <c r="I2994" s="9" t="s">
        <v>28</v>
      </c>
      <c r="J2994" s="129">
        <v>43043</v>
      </c>
      <c r="K2994" s="129">
        <v>43033</v>
      </c>
      <c r="L2994" s="129">
        <v>43100</v>
      </c>
      <c r="O2994" s="9">
        <v>31</v>
      </c>
      <c r="Q2994" s="9" t="s">
        <v>54</v>
      </c>
      <c r="S2994" s="13">
        <v>12016273</v>
      </c>
      <c r="T2994" s="13">
        <v>12016273</v>
      </c>
      <c r="U2994" s="13">
        <v>3004068</v>
      </c>
      <c r="AF2994" s="51">
        <f t="shared" si="39"/>
        <v>0</v>
      </c>
      <c r="AH2994" s="11">
        <v>43033</v>
      </c>
      <c r="AI2994" s="11">
        <v>43100</v>
      </c>
      <c r="AJ2994" s="13">
        <v>11219230</v>
      </c>
      <c r="AK2994" s="13">
        <v>2804808</v>
      </c>
      <c r="AL2994" s="9"/>
      <c r="AM2994" s="9"/>
      <c r="AN2994" s="9"/>
      <c r="AO2994" s="9"/>
      <c r="AP2994" s="9"/>
      <c r="AQ2994" s="9"/>
      <c r="AR2994" s="9"/>
      <c r="AS2994" s="9"/>
      <c r="AT2994" s="9"/>
      <c r="AU2994" s="9"/>
      <c r="AV2994" s="9"/>
      <c r="AW2994" s="9"/>
      <c r="AX2994" s="9"/>
      <c r="AY2994" s="9"/>
      <c r="AZ2994" s="9"/>
      <c r="BA2994" s="9"/>
      <c r="BB2994" s="9"/>
      <c r="BC2994" s="9"/>
      <c r="BD2994" s="9"/>
      <c r="BE2994" s="9"/>
      <c r="BF2994" s="9"/>
      <c r="BG2994" s="9"/>
      <c r="BH2994" s="9"/>
      <c r="BI2994" s="9"/>
      <c r="BJ2994" s="9"/>
      <c r="BK2994" s="9"/>
      <c r="BL2994" s="9"/>
      <c r="BM2994" s="9"/>
      <c r="BN2994" s="9"/>
      <c r="BO2994" s="9"/>
      <c r="BP2994" s="9"/>
      <c r="BQ2994" s="9"/>
      <c r="BT2994" s="9"/>
      <c r="BU2994" s="9"/>
      <c r="BX2994" s="9"/>
      <c r="BY2994" s="9"/>
      <c r="CB2994" s="9"/>
      <c r="CC2994" s="9"/>
      <c r="CF2994" s="9"/>
      <c r="CG2994" s="9"/>
      <c r="CJ2994" s="9"/>
      <c r="CK2994" s="9"/>
      <c r="CN2994" s="9"/>
      <c r="CO2994" s="9"/>
      <c r="CP2994" s="9"/>
      <c r="CQ2994" s="9"/>
      <c r="CR2994" s="9"/>
      <c r="CS2994" s="9"/>
      <c r="CT2994" s="9"/>
      <c r="CU2994" s="9"/>
      <c r="CV2994" s="9"/>
      <c r="CW2994" s="9"/>
      <c r="CX2994" s="9"/>
      <c r="CY2994" s="9"/>
      <c r="CZ2994" s="9"/>
      <c r="DA2994" s="9"/>
      <c r="DB2994" s="9"/>
      <c r="DC2994" s="9"/>
      <c r="DD2994" s="9"/>
      <c r="DE2994" s="9"/>
      <c r="DF2994" s="9"/>
      <c r="DG2994" s="9"/>
      <c r="DH2994" s="9"/>
      <c r="DI2994" s="9"/>
      <c r="DJ2994" s="9"/>
      <c r="DK2994" s="9"/>
      <c r="DL2994" s="9"/>
      <c r="DM2994" s="9"/>
      <c r="DN2994" s="9"/>
      <c r="DO2994" s="9"/>
      <c r="DP2994" s="9"/>
      <c r="DQ2994" s="9"/>
      <c r="DR2994" s="9"/>
      <c r="DS2994" s="9"/>
      <c r="DT2994" s="9"/>
      <c r="DU2994" s="9"/>
      <c r="DV2994" s="9"/>
      <c r="DW2994" s="9"/>
      <c r="DX2994" s="9"/>
      <c r="DY2994" s="9"/>
    </row>
    <row r="2995" spans="1:131" s="18" customFormat="1" ht="19.5" customHeight="1" x14ac:dyDescent="0.25">
      <c r="A2995" s="18">
        <v>2081</v>
      </c>
      <c r="B2995" s="17" t="s">
        <v>5950</v>
      </c>
      <c r="C2995" s="18" t="s">
        <v>6040</v>
      </c>
      <c r="D2995" s="19">
        <v>43118</v>
      </c>
      <c r="G2995" s="19"/>
      <c r="J2995" s="130"/>
      <c r="K2995" s="130"/>
      <c r="L2995" s="130"/>
      <c r="R2995" s="20"/>
      <c r="S2995" s="20"/>
      <c r="T2995" s="20"/>
      <c r="U2995" s="20"/>
      <c r="V2995" s="20"/>
      <c r="W2995" s="20"/>
      <c r="X2995" s="20"/>
      <c r="Y2995" s="20"/>
      <c r="Z2995" s="20"/>
      <c r="AA2995" s="20"/>
      <c r="AB2995" s="20"/>
      <c r="AC2995" s="20"/>
      <c r="AD2995" s="20"/>
      <c r="AE2995" s="20"/>
      <c r="AF2995" s="80"/>
      <c r="AG2995" s="46"/>
      <c r="DZ2995" s="54"/>
      <c r="EA2995" s="55"/>
    </row>
    <row r="2996" spans="1:131" ht="19.5" customHeight="1" x14ac:dyDescent="0.25">
      <c r="A2996" s="9">
        <v>2082</v>
      </c>
      <c r="B2996" s="10" t="s">
        <v>5953</v>
      </c>
      <c r="C2996" s="9" t="s">
        <v>5954</v>
      </c>
      <c r="E2996" s="9" t="s">
        <v>3370</v>
      </c>
      <c r="F2996" s="9" t="s">
        <v>5572</v>
      </c>
      <c r="H2996" s="9" t="s">
        <v>202</v>
      </c>
      <c r="I2996" s="9" t="s">
        <v>97</v>
      </c>
      <c r="J2996" s="129">
        <v>43084</v>
      </c>
      <c r="K2996" s="129">
        <v>43049</v>
      </c>
      <c r="L2996" s="129">
        <v>43464</v>
      </c>
      <c r="O2996" s="9">
        <v>30</v>
      </c>
      <c r="Q2996" s="9" t="s">
        <v>61</v>
      </c>
      <c r="S2996" s="13">
        <v>19050000</v>
      </c>
      <c r="T2996" s="13">
        <v>19050000</v>
      </c>
      <c r="U2996" s="13">
        <v>4762500</v>
      </c>
      <c r="AF2996" s="51">
        <f t="shared" si="39"/>
        <v>0</v>
      </c>
      <c r="AH2996" s="9"/>
      <c r="AI2996" s="9"/>
      <c r="AJ2996" s="9"/>
      <c r="AK2996" s="9"/>
      <c r="AL2996" s="9"/>
      <c r="AM2996" s="9"/>
      <c r="AN2996" s="9"/>
      <c r="AO2996" s="9"/>
      <c r="AP2996" s="9"/>
      <c r="AQ2996" s="9"/>
      <c r="AR2996" s="9"/>
      <c r="AS2996" s="9"/>
      <c r="AT2996" s="9"/>
      <c r="AU2996" s="9"/>
      <c r="AV2996" s="9"/>
      <c r="AW2996" s="9"/>
      <c r="AX2996" s="9"/>
      <c r="AY2996" s="9"/>
      <c r="AZ2996" s="9"/>
      <c r="BA2996" s="9"/>
      <c r="BB2996" s="9"/>
      <c r="BC2996" s="9"/>
      <c r="BD2996" s="9"/>
      <c r="BE2996" s="9"/>
      <c r="BF2996" s="9"/>
      <c r="BG2996" s="9"/>
      <c r="BH2996" s="9"/>
      <c r="BI2996" s="9"/>
      <c r="BJ2996" s="9"/>
      <c r="BK2996" s="9"/>
      <c r="BL2996" s="9"/>
      <c r="BM2996" s="9"/>
      <c r="BN2996" s="9"/>
      <c r="BO2996" s="9"/>
      <c r="BP2996" s="9"/>
      <c r="BQ2996" s="9"/>
      <c r="BT2996" s="9"/>
      <c r="BU2996" s="9"/>
      <c r="BX2996" s="9"/>
      <c r="BY2996" s="9"/>
      <c r="CB2996" s="9"/>
      <c r="CC2996" s="9"/>
      <c r="CF2996" s="9"/>
      <c r="CG2996" s="9"/>
      <c r="CJ2996" s="9"/>
      <c r="CK2996" s="9"/>
      <c r="CN2996" s="9"/>
      <c r="CO2996" s="9"/>
      <c r="CP2996" s="9"/>
      <c r="CQ2996" s="9"/>
      <c r="CR2996" s="9"/>
      <c r="CS2996" s="9"/>
      <c r="CT2996" s="9"/>
      <c r="CU2996" s="9"/>
      <c r="CV2996" s="9"/>
      <c r="CW2996" s="9"/>
      <c r="CX2996" s="9"/>
      <c r="CY2996" s="9"/>
      <c r="CZ2996" s="9"/>
      <c r="DA2996" s="9"/>
      <c r="DB2996" s="9"/>
      <c r="DC2996" s="9"/>
      <c r="DD2996" s="9"/>
      <c r="DE2996" s="9"/>
      <c r="DF2996" s="9"/>
      <c r="DG2996" s="9"/>
      <c r="DH2996" s="9"/>
      <c r="DI2996" s="9"/>
      <c r="DJ2996" s="9"/>
      <c r="DK2996" s="9"/>
      <c r="DL2996" s="9"/>
      <c r="DM2996" s="9"/>
      <c r="DN2996" s="9"/>
      <c r="DO2996" s="9"/>
      <c r="DP2996" s="9"/>
      <c r="DQ2996" s="9"/>
      <c r="DR2996" s="9"/>
      <c r="DS2996" s="9"/>
      <c r="DT2996" s="9"/>
      <c r="DU2996" s="9"/>
      <c r="DV2996" s="9"/>
      <c r="DW2996" s="9"/>
      <c r="DX2996" s="9"/>
      <c r="DY2996" s="9"/>
    </row>
    <row r="2997" spans="1:131" ht="19.5" customHeight="1" x14ac:dyDescent="0.25">
      <c r="A2997" s="9">
        <v>2083</v>
      </c>
      <c r="B2997" s="10" t="s">
        <v>5955</v>
      </c>
      <c r="C2997" s="9" t="s">
        <v>5956</v>
      </c>
      <c r="E2997" s="9" t="s">
        <v>4369</v>
      </c>
      <c r="F2997" s="9" t="s">
        <v>4370</v>
      </c>
      <c r="H2997" s="9" t="s">
        <v>202</v>
      </c>
      <c r="I2997" s="9" t="s">
        <v>97</v>
      </c>
      <c r="J2997" s="129">
        <v>43078</v>
      </c>
      <c r="K2997" s="129">
        <v>43041</v>
      </c>
      <c r="L2997" s="129">
        <v>43464</v>
      </c>
      <c r="O2997" s="9">
        <v>28</v>
      </c>
      <c r="Q2997" s="9" t="s">
        <v>61</v>
      </c>
      <c r="S2997" s="13">
        <v>18000000</v>
      </c>
      <c r="T2997" s="13">
        <v>18000000</v>
      </c>
      <c r="U2997" s="13">
        <v>4500000</v>
      </c>
      <c r="AF2997" s="51">
        <f t="shared" si="39"/>
        <v>0</v>
      </c>
      <c r="AH2997" s="11">
        <v>43041</v>
      </c>
      <c r="AI2997" s="11">
        <v>43464</v>
      </c>
      <c r="AJ2997" s="13">
        <v>4160000</v>
      </c>
      <c r="AK2997" s="13">
        <v>1040000</v>
      </c>
      <c r="AL2997" s="9"/>
      <c r="AM2997" s="9"/>
      <c r="AN2997" s="9"/>
      <c r="AO2997" s="9"/>
      <c r="AP2997" s="9"/>
      <c r="AQ2997" s="9"/>
      <c r="AR2997" s="9"/>
      <c r="AS2997" s="9"/>
      <c r="AT2997" s="9"/>
      <c r="AU2997" s="9"/>
      <c r="AV2997" s="9"/>
      <c r="AW2997" s="9"/>
      <c r="AX2997" s="9"/>
      <c r="AY2997" s="9"/>
      <c r="AZ2997" s="9"/>
      <c r="BA2997" s="9"/>
      <c r="BB2997" s="9"/>
      <c r="BC2997" s="9"/>
      <c r="BD2997" s="9"/>
      <c r="BE2997" s="9"/>
      <c r="BF2997" s="9"/>
      <c r="BG2997" s="9"/>
      <c r="BH2997" s="9"/>
      <c r="BI2997" s="9"/>
      <c r="BJ2997" s="9"/>
      <c r="BK2997" s="9"/>
      <c r="BL2997" s="9"/>
      <c r="BM2997" s="9"/>
      <c r="BN2997" s="9"/>
      <c r="BO2997" s="9"/>
      <c r="BP2997" s="9"/>
      <c r="BQ2997" s="9"/>
      <c r="BT2997" s="9"/>
      <c r="BU2997" s="9"/>
      <c r="BX2997" s="9"/>
      <c r="BY2997" s="9"/>
      <c r="CB2997" s="9"/>
      <c r="CC2997" s="9"/>
      <c r="CF2997" s="9"/>
      <c r="CG2997" s="9"/>
      <c r="CJ2997" s="9"/>
      <c r="CK2997" s="9"/>
      <c r="CN2997" s="9"/>
      <c r="CO2997" s="9"/>
      <c r="CP2997" s="9"/>
      <c r="CQ2997" s="9"/>
      <c r="CR2997" s="9"/>
      <c r="CS2997" s="9"/>
      <c r="CT2997" s="9"/>
      <c r="CU2997" s="9"/>
      <c r="CV2997" s="9"/>
      <c r="CW2997" s="9"/>
      <c r="CX2997" s="9"/>
      <c r="CY2997" s="9"/>
      <c r="CZ2997" s="9"/>
      <c r="DA2997" s="9"/>
      <c r="DB2997" s="9"/>
      <c r="DC2997" s="9"/>
      <c r="DD2997" s="9"/>
      <c r="DE2997" s="9"/>
      <c r="DF2997" s="9"/>
      <c r="DG2997" s="9"/>
      <c r="DH2997" s="9"/>
      <c r="DI2997" s="9"/>
      <c r="DJ2997" s="9"/>
      <c r="DK2997" s="9"/>
      <c r="DL2997" s="9"/>
      <c r="DM2997" s="9"/>
      <c r="DN2997" s="9"/>
      <c r="DO2997" s="9"/>
      <c r="DP2997" s="9"/>
      <c r="DQ2997" s="9"/>
      <c r="DR2997" s="9"/>
      <c r="DS2997" s="9"/>
      <c r="DT2997" s="9"/>
      <c r="DU2997" s="9"/>
      <c r="DV2997" s="9"/>
      <c r="DW2997" s="9"/>
      <c r="DX2997" s="9"/>
      <c r="DY2997" s="9"/>
    </row>
    <row r="2998" spans="1:131" ht="19.5" customHeight="1" x14ac:dyDescent="0.25">
      <c r="A2998" s="9">
        <v>2084</v>
      </c>
      <c r="B2998" s="10" t="s">
        <v>5957</v>
      </c>
      <c r="C2998" s="9" t="s">
        <v>5958</v>
      </c>
      <c r="E2998" s="9" t="s">
        <v>4985</v>
      </c>
      <c r="F2998" s="9" t="s">
        <v>4986</v>
      </c>
      <c r="H2998" s="9" t="s">
        <v>202</v>
      </c>
      <c r="I2998" s="9" t="s">
        <v>25</v>
      </c>
      <c r="J2998" s="129">
        <v>43092</v>
      </c>
      <c r="K2998" s="129">
        <v>43053</v>
      </c>
      <c r="L2998" s="129">
        <v>43554</v>
      </c>
      <c r="O2998" s="9">
        <v>28</v>
      </c>
      <c r="Q2998" s="9" t="s">
        <v>61</v>
      </c>
      <c r="S2998" s="13">
        <v>13800000</v>
      </c>
      <c r="T2998" s="13">
        <v>13800000</v>
      </c>
      <c r="U2998" s="13">
        <v>3450000</v>
      </c>
      <c r="AF2998" s="51">
        <f t="shared" si="39"/>
        <v>0</v>
      </c>
      <c r="AH2998" s="9"/>
      <c r="AI2998" s="9"/>
      <c r="AJ2998" s="9"/>
      <c r="AK2998" s="9"/>
      <c r="AL2998" s="9"/>
      <c r="AM2998" s="9"/>
      <c r="AN2998" s="9"/>
      <c r="AO2998" s="9"/>
      <c r="AP2998" s="9"/>
      <c r="AQ2998" s="9"/>
      <c r="AR2998" s="9"/>
      <c r="AS2998" s="9"/>
      <c r="AT2998" s="9"/>
      <c r="AU2998" s="9"/>
      <c r="AV2998" s="9"/>
      <c r="AW2998" s="9"/>
      <c r="AX2998" s="9"/>
      <c r="AY2998" s="9"/>
      <c r="AZ2998" s="9"/>
      <c r="BA2998" s="9"/>
      <c r="BB2998" s="9"/>
      <c r="BC2998" s="9"/>
      <c r="BD2998" s="9"/>
      <c r="BE2998" s="9"/>
      <c r="BF2998" s="9"/>
      <c r="BG2998" s="9"/>
      <c r="BH2998" s="9"/>
      <c r="BI2998" s="9"/>
      <c r="BJ2998" s="9"/>
      <c r="BK2998" s="9"/>
      <c r="BL2998" s="9"/>
      <c r="BM2998" s="9"/>
      <c r="BN2998" s="9"/>
      <c r="BO2998" s="9"/>
      <c r="BP2998" s="9"/>
      <c r="BQ2998" s="9"/>
      <c r="BT2998" s="9"/>
      <c r="BU2998" s="9"/>
      <c r="BX2998" s="9"/>
      <c r="BY2998" s="9"/>
      <c r="CB2998" s="9"/>
      <c r="CC2998" s="9"/>
      <c r="CF2998" s="9"/>
      <c r="CG2998" s="9"/>
      <c r="CJ2998" s="9"/>
      <c r="CK2998" s="9"/>
      <c r="CN2998" s="9"/>
      <c r="CO2998" s="9"/>
      <c r="CP2998" s="9"/>
      <c r="CQ2998" s="9"/>
      <c r="CR2998" s="9"/>
      <c r="CS2998" s="9"/>
      <c r="CT2998" s="9"/>
      <c r="CU2998" s="9"/>
      <c r="CV2998" s="9"/>
      <c r="CW2998" s="9"/>
      <c r="CX2998" s="9"/>
      <c r="CY2998" s="9"/>
      <c r="CZ2998" s="9"/>
      <c r="DA2998" s="9"/>
      <c r="DB2998" s="9"/>
      <c r="DC2998" s="9"/>
      <c r="DD2998" s="9"/>
      <c r="DE2998" s="9"/>
      <c r="DF2998" s="9"/>
      <c r="DG2998" s="9"/>
      <c r="DH2998" s="9"/>
      <c r="DI2998" s="9"/>
      <c r="DJ2998" s="9"/>
      <c r="DK2998" s="9"/>
      <c r="DL2998" s="9"/>
      <c r="DM2998" s="9"/>
      <c r="DN2998" s="9"/>
      <c r="DO2998" s="9"/>
      <c r="DP2998" s="9"/>
      <c r="DQ2998" s="9"/>
      <c r="DR2998" s="9"/>
      <c r="DS2998" s="9"/>
      <c r="DT2998" s="9"/>
      <c r="DU2998" s="9"/>
      <c r="DV2998" s="9"/>
      <c r="DW2998" s="9"/>
      <c r="DX2998" s="9"/>
      <c r="DY2998" s="9"/>
    </row>
    <row r="2999" spans="1:131" ht="19.5" customHeight="1" x14ac:dyDescent="0.25">
      <c r="A2999" s="9">
        <v>2085</v>
      </c>
      <c r="B2999" s="10" t="s">
        <v>5965</v>
      </c>
      <c r="C2999" s="9" t="s">
        <v>5966</v>
      </c>
      <c r="E2999" s="9" t="s">
        <v>5967</v>
      </c>
      <c r="F2999" s="9" t="s">
        <v>3373</v>
      </c>
      <c r="H2999" s="9" t="s">
        <v>202</v>
      </c>
      <c r="I2999" s="9" t="s">
        <v>97</v>
      </c>
      <c r="J2999" s="129">
        <v>43097</v>
      </c>
      <c r="K2999" s="129">
        <v>43063</v>
      </c>
      <c r="L2999" s="129">
        <v>43373</v>
      </c>
      <c r="O2999" s="9">
        <v>30</v>
      </c>
      <c r="Q2999" s="9" t="s">
        <v>54</v>
      </c>
      <c r="S2999" s="13">
        <v>14400000</v>
      </c>
      <c r="T2999" s="13">
        <v>14400000</v>
      </c>
      <c r="U2999" s="13">
        <v>3600000</v>
      </c>
      <c r="AF2999" s="51">
        <f t="shared" si="39"/>
        <v>0</v>
      </c>
      <c r="AH2999" s="11">
        <v>43064</v>
      </c>
      <c r="AI2999" s="11">
        <v>43373</v>
      </c>
      <c r="AJ2999" s="13">
        <v>13964000</v>
      </c>
      <c r="AK2999" s="13">
        <v>3491000</v>
      </c>
      <c r="AL2999" s="9"/>
      <c r="AM2999" s="9"/>
      <c r="AN2999" s="9"/>
      <c r="AO2999" s="9"/>
      <c r="AP2999" s="9"/>
      <c r="AQ2999" s="9"/>
      <c r="AR2999" s="9"/>
      <c r="AS2999" s="9"/>
      <c r="AT2999" s="9"/>
      <c r="AU2999" s="9"/>
      <c r="AV2999" s="9"/>
      <c r="AW2999" s="9"/>
      <c r="AX2999" s="9"/>
      <c r="AY2999" s="9"/>
      <c r="AZ2999" s="9"/>
      <c r="BA2999" s="9"/>
      <c r="BB2999" s="9"/>
      <c r="BC2999" s="9"/>
      <c r="BD2999" s="9"/>
      <c r="BE2999" s="9"/>
      <c r="BF2999" s="9"/>
      <c r="BG2999" s="9"/>
      <c r="BH2999" s="9"/>
      <c r="BI2999" s="9"/>
      <c r="BJ2999" s="9"/>
      <c r="BK2999" s="9"/>
      <c r="BL2999" s="9"/>
      <c r="BM2999" s="9"/>
      <c r="BN2999" s="9"/>
      <c r="BO2999" s="9"/>
      <c r="BP2999" s="9"/>
      <c r="BQ2999" s="9"/>
      <c r="BT2999" s="9"/>
      <c r="BU2999" s="9"/>
      <c r="BX2999" s="9"/>
      <c r="BY2999" s="9"/>
      <c r="CB2999" s="9"/>
      <c r="CC2999" s="9"/>
      <c r="CF2999" s="9"/>
      <c r="CG2999" s="9"/>
      <c r="CJ2999" s="9"/>
      <c r="CK2999" s="9"/>
      <c r="CN2999" s="9"/>
      <c r="CO2999" s="9"/>
      <c r="CP2999" s="9"/>
      <c r="CQ2999" s="9"/>
      <c r="CR2999" s="9"/>
      <c r="CS2999" s="9"/>
      <c r="CT2999" s="9"/>
      <c r="CU2999" s="9"/>
      <c r="CV2999" s="9"/>
      <c r="CW2999" s="9"/>
      <c r="CX2999" s="9"/>
      <c r="CY2999" s="9"/>
      <c r="CZ2999" s="9"/>
      <c r="DA2999" s="9"/>
      <c r="DB2999" s="9"/>
      <c r="DC2999" s="9"/>
      <c r="DD2999" s="9"/>
      <c r="DE2999" s="9"/>
      <c r="DF2999" s="9"/>
      <c r="DG2999" s="9"/>
      <c r="DH2999" s="9"/>
      <c r="DI2999" s="9"/>
      <c r="DJ2999" s="9"/>
      <c r="DK2999" s="9"/>
      <c r="DL2999" s="9"/>
      <c r="DM2999" s="9"/>
      <c r="DN2999" s="9"/>
      <c r="DO2999" s="9"/>
      <c r="DP2999" s="9"/>
      <c r="DQ2999" s="9"/>
      <c r="DR2999" s="9"/>
      <c r="DS2999" s="9"/>
      <c r="DT2999" s="9"/>
      <c r="DU2999" s="9"/>
      <c r="DV2999" s="9"/>
      <c r="DW2999" s="9"/>
      <c r="DX2999" s="9"/>
      <c r="DY2999" s="9"/>
    </row>
    <row r="3000" spans="1:131" ht="19.5" customHeight="1" x14ac:dyDescent="0.25">
      <c r="A3000" s="9">
        <v>2086</v>
      </c>
      <c r="B3000" s="10" t="s">
        <v>5968</v>
      </c>
      <c r="C3000" s="9" t="s">
        <v>5971</v>
      </c>
      <c r="E3000" s="9" t="s">
        <v>5969</v>
      </c>
      <c r="F3000" s="9" t="s">
        <v>5970</v>
      </c>
      <c r="H3000" s="9" t="s">
        <v>202</v>
      </c>
      <c r="I3000" s="9" t="s">
        <v>4248</v>
      </c>
      <c r="J3000" s="129">
        <v>43059</v>
      </c>
      <c r="K3000" s="129">
        <v>42998</v>
      </c>
      <c r="L3000" s="129">
        <v>43312</v>
      </c>
      <c r="O3000" s="9">
        <v>27</v>
      </c>
      <c r="Q3000" s="9" t="s">
        <v>54</v>
      </c>
      <c r="R3000" s="13">
        <v>3430531860</v>
      </c>
      <c r="S3000" s="13">
        <v>3430531860</v>
      </c>
      <c r="T3000" s="13">
        <v>3430531860</v>
      </c>
      <c r="U3000" s="13">
        <v>827780310</v>
      </c>
      <c r="AF3000" s="51">
        <f t="shared" si="39"/>
        <v>0</v>
      </c>
      <c r="AH3000" s="11">
        <v>42998</v>
      </c>
      <c r="AI3000" s="11">
        <v>43100</v>
      </c>
      <c r="AJ3000" s="13">
        <v>588779803</v>
      </c>
      <c r="AK3000" s="13">
        <v>147194951</v>
      </c>
      <c r="AL3000" s="11">
        <v>43101</v>
      </c>
      <c r="AM3000" s="11">
        <v>43190</v>
      </c>
      <c r="AN3000" s="13">
        <v>1414095389</v>
      </c>
      <c r="AO3000" s="13">
        <v>353523847</v>
      </c>
      <c r="AP3000" s="11">
        <v>43191</v>
      </c>
      <c r="AQ3000" s="11">
        <v>43281</v>
      </c>
      <c r="AR3000" s="13">
        <v>1280144749</v>
      </c>
      <c r="AS3000" s="13">
        <v>320036187</v>
      </c>
      <c r="AT3000" s="11">
        <v>43282</v>
      </c>
      <c r="AU3000" s="11">
        <v>43373</v>
      </c>
      <c r="AV3000" s="13">
        <v>102018961</v>
      </c>
      <c r="AW3000" s="13">
        <v>25504740</v>
      </c>
      <c r="AX3000" s="11">
        <v>42998</v>
      </c>
      <c r="AY3000" s="11">
        <v>43373</v>
      </c>
      <c r="AZ3000" s="13">
        <v>3399837059</v>
      </c>
      <c r="BA3000" s="13">
        <v>2125163</v>
      </c>
      <c r="BB3000" s="9"/>
      <c r="BC3000" s="9"/>
      <c r="BD3000" s="9"/>
      <c r="BE3000" s="9"/>
      <c r="BF3000" s="9"/>
      <c r="BG3000" s="9"/>
      <c r="BH3000" s="9"/>
      <c r="BI3000" s="9"/>
      <c r="BJ3000" s="9"/>
      <c r="BK3000" s="9"/>
      <c r="BL3000" s="9"/>
      <c r="BM3000" s="9"/>
      <c r="BN3000" s="9"/>
      <c r="BO3000" s="9"/>
      <c r="BP3000" s="9"/>
      <c r="BQ3000" s="9"/>
      <c r="BT3000" s="9"/>
      <c r="BU3000" s="9"/>
      <c r="BX3000" s="9"/>
      <c r="BY3000" s="9"/>
      <c r="CB3000" s="9"/>
      <c r="CC3000" s="9"/>
      <c r="CF3000" s="9"/>
      <c r="CG3000" s="9"/>
      <c r="CJ3000" s="9"/>
      <c r="CK3000" s="9"/>
      <c r="CN3000" s="9"/>
      <c r="CO3000" s="9"/>
      <c r="CP3000" s="9"/>
      <c r="CQ3000" s="9"/>
      <c r="CR3000" s="9"/>
      <c r="CS3000" s="9"/>
      <c r="CT3000" s="9"/>
      <c r="CU3000" s="9"/>
      <c r="CV3000" s="9"/>
      <c r="CW3000" s="9"/>
      <c r="CX3000" s="9"/>
      <c r="CY3000" s="9"/>
      <c r="CZ3000" s="9"/>
      <c r="DA3000" s="9"/>
      <c r="DB3000" s="9"/>
      <c r="DC3000" s="9"/>
      <c r="DD3000" s="9"/>
      <c r="DE3000" s="9"/>
      <c r="DF3000" s="9"/>
      <c r="DG3000" s="9"/>
      <c r="DH3000" s="9"/>
      <c r="DI3000" s="9"/>
      <c r="DJ3000" s="9"/>
      <c r="DK3000" s="9"/>
      <c r="DL3000" s="9"/>
      <c r="DM3000" s="9"/>
      <c r="DN3000" s="9"/>
      <c r="DO3000" s="9"/>
      <c r="DP3000" s="9"/>
      <c r="DQ3000" s="9"/>
      <c r="DR3000" s="9"/>
      <c r="DS3000" s="9"/>
      <c r="DT3000" s="9"/>
      <c r="DU3000" s="9"/>
      <c r="DV3000" s="9"/>
      <c r="DW3000" s="9"/>
      <c r="DX3000" s="9"/>
      <c r="DY3000" s="9"/>
      <c r="DZ3000" s="54">
        <v>3399837059</v>
      </c>
      <c r="EA3000" s="55">
        <v>848384888</v>
      </c>
    </row>
    <row r="3001" spans="1:131" s="18" customFormat="1" ht="19.5" customHeight="1" x14ac:dyDescent="0.25">
      <c r="A3001" s="18">
        <v>2086</v>
      </c>
      <c r="B3001" s="17" t="s">
        <v>5968</v>
      </c>
      <c r="C3001" s="18" t="s">
        <v>5971</v>
      </c>
      <c r="D3001" s="19">
        <v>43692</v>
      </c>
      <c r="G3001" s="19"/>
      <c r="J3001" s="130"/>
      <c r="K3001" s="130"/>
      <c r="L3001" s="130">
        <v>43281</v>
      </c>
      <c r="R3001" s="20">
        <v>3435106894</v>
      </c>
      <c r="S3001" s="20">
        <v>3393539552</v>
      </c>
      <c r="T3001" s="20">
        <v>3393539552</v>
      </c>
      <c r="U3001" s="20">
        <v>848384888</v>
      </c>
      <c r="V3001" s="20"/>
      <c r="W3001" s="20"/>
      <c r="X3001" s="20"/>
      <c r="Y3001" s="20"/>
      <c r="Z3001" s="20"/>
      <c r="AA3001" s="20"/>
      <c r="AB3001" s="20"/>
      <c r="AC3001" s="20"/>
      <c r="AD3001" s="20"/>
      <c r="AE3001" s="20"/>
      <c r="AF3001" s="80"/>
      <c r="AG3001" s="46"/>
      <c r="AH3001" s="19"/>
      <c r="AI3001" s="19"/>
      <c r="AJ3001" s="20"/>
      <c r="AK3001" s="20"/>
      <c r="AL3001" s="19"/>
      <c r="AM3001" s="19"/>
      <c r="AN3001" s="20"/>
      <c r="AO3001" s="20"/>
      <c r="AP3001" s="19"/>
      <c r="AQ3001" s="19"/>
      <c r="AR3001" s="20"/>
      <c r="AS3001" s="20"/>
      <c r="DZ3001" s="56"/>
      <c r="EA3001" s="57"/>
    </row>
    <row r="3002" spans="1:131" ht="19.5" customHeight="1" x14ac:dyDescent="0.25">
      <c r="A3002" s="9">
        <v>2087</v>
      </c>
      <c r="B3002" s="10" t="s">
        <v>5972</v>
      </c>
      <c r="C3002" s="9" t="s">
        <v>5973</v>
      </c>
      <c r="E3002" s="9" t="s">
        <v>5974</v>
      </c>
      <c r="F3002" s="9" t="s">
        <v>5975</v>
      </c>
      <c r="H3002" s="9" t="s">
        <v>906</v>
      </c>
      <c r="I3002" s="9" t="s">
        <v>25</v>
      </c>
      <c r="M3002" s="9" t="s">
        <v>20</v>
      </c>
      <c r="O3002" s="9">
        <v>23</v>
      </c>
      <c r="AF3002" s="51">
        <f t="shared" si="39"/>
        <v>0</v>
      </c>
      <c r="AH3002" s="9"/>
      <c r="AI3002" s="9"/>
      <c r="AJ3002" s="9"/>
      <c r="AK3002" s="9"/>
      <c r="AL3002" s="9"/>
      <c r="AM3002" s="9"/>
      <c r="AN3002" s="9"/>
      <c r="AO3002" s="9"/>
      <c r="AP3002" s="9"/>
      <c r="AQ3002" s="9"/>
      <c r="AR3002" s="9"/>
      <c r="AS3002" s="9"/>
      <c r="AT3002" s="9"/>
      <c r="AU3002" s="9"/>
      <c r="AV3002" s="9"/>
      <c r="AW3002" s="9"/>
      <c r="AX3002" s="9"/>
      <c r="AY3002" s="9"/>
      <c r="AZ3002" s="9"/>
      <c r="BA3002" s="9"/>
      <c r="BB3002" s="9"/>
      <c r="BC3002" s="9"/>
      <c r="BD3002" s="9"/>
      <c r="BE3002" s="9"/>
      <c r="BF3002" s="9"/>
      <c r="BG3002" s="9"/>
      <c r="BH3002" s="9"/>
      <c r="BI3002" s="9"/>
      <c r="BJ3002" s="9"/>
      <c r="BK3002" s="9"/>
      <c r="BL3002" s="9"/>
      <c r="BM3002" s="9"/>
      <c r="BN3002" s="9"/>
      <c r="BO3002" s="9"/>
      <c r="BP3002" s="9"/>
      <c r="BQ3002" s="9"/>
      <c r="BT3002" s="9"/>
      <c r="BU3002" s="9"/>
      <c r="BX3002" s="9"/>
      <c r="BY3002" s="9"/>
      <c r="CB3002" s="9"/>
      <c r="CC3002" s="9"/>
      <c r="CF3002" s="9"/>
      <c r="CG3002" s="9"/>
      <c r="CJ3002" s="9"/>
      <c r="CK3002" s="9"/>
      <c r="CN3002" s="9"/>
      <c r="CO3002" s="9"/>
      <c r="CP3002" s="9"/>
      <c r="CQ3002" s="9"/>
      <c r="CR3002" s="9"/>
      <c r="CS3002" s="9"/>
      <c r="CT3002" s="9"/>
      <c r="CU3002" s="9"/>
      <c r="CV3002" s="9"/>
      <c r="CW3002" s="9"/>
      <c r="CX3002" s="9"/>
      <c r="CY3002" s="9"/>
      <c r="CZ3002" s="9"/>
      <c r="DA3002" s="9"/>
      <c r="DB3002" s="9"/>
      <c r="DC3002" s="9"/>
      <c r="DD3002" s="9"/>
      <c r="DE3002" s="9"/>
      <c r="DF3002" s="9"/>
      <c r="DG3002" s="9"/>
      <c r="DH3002" s="9"/>
      <c r="DI3002" s="9"/>
      <c r="DJ3002" s="9"/>
      <c r="DK3002" s="9"/>
      <c r="DL3002" s="9"/>
      <c r="DM3002" s="9"/>
      <c r="DN3002" s="9"/>
      <c r="DO3002" s="9"/>
      <c r="DP3002" s="9"/>
      <c r="DQ3002" s="9"/>
      <c r="DR3002" s="9"/>
      <c r="DS3002" s="9"/>
      <c r="DT3002" s="9"/>
      <c r="DU3002" s="9"/>
      <c r="DV3002" s="9"/>
      <c r="DW3002" s="9"/>
      <c r="DX3002" s="9"/>
      <c r="DY3002" s="9"/>
    </row>
    <row r="3003" spans="1:131" ht="19.5" customHeight="1" x14ac:dyDescent="0.25">
      <c r="A3003" s="9">
        <v>2088</v>
      </c>
      <c r="B3003" s="9" t="s">
        <v>5976</v>
      </c>
      <c r="C3003" s="9" t="s">
        <v>5977</v>
      </c>
      <c r="D3003" s="9"/>
      <c r="E3003" s="9" t="s">
        <v>5979</v>
      </c>
      <c r="F3003" s="9" t="s">
        <v>2305</v>
      </c>
      <c r="G3003" s="9"/>
      <c r="H3003" s="9" t="s">
        <v>202</v>
      </c>
      <c r="I3003" s="9" t="s">
        <v>35</v>
      </c>
      <c r="J3003" s="129">
        <v>43236</v>
      </c>
      <c r="K3003" s="129">
        <v>43039</v>
      </c>
      <c r="L3003" s="129">
        <v>43830</v>
      </c>
      <c r="O3003" s="9">
        <v>19</v>
      </c>
      <c r="Q3003" s="9" t="s">
        <v>61</v>
      </c>
      <c r="R3003" s="9"/>
      <c r="S3003" s="13">
        <v>7337472155</v>
      </c>
      <c r="T3003" s="13">
        <v>7337472155</v>
      </c>
      <c r="U3003" s="13">
        <v>1834368039</v>
      </c>
      <c r="V3003" s="9"/>
      <c r="W3003" s="9"/>
      <c r="X3003" s="9"/>
      <c r="Y3003" s="9"/>
      <c r="Z3003" s="9"/>
      <c r="AA3003" s="9"/>
      <c r="AB3003" s="9"/>
      <c r="AC3003" s="9"/>
      <c r="AD3003" s="9"/>
      <c r="AE3003" s="9"/>
      <c r="AF3003" s="51">
        <f t="shared" si="39"/>
        <v>0</v>
      </c>
      <c r="AG3003" s="109"/>
      <c r="AH3003" s="11">
        <v>43039</v>
      </c>
      <c r="AI3003" s="11">
        <v>43190</v>
      </c>
      <c r="AJ3003" s="13">
        <v>149778659</v>
      </c>
      <c r="AK3003" s="13">
        <v>37444665</v>
      </c>
      <c r="AL3003" s="11">
        <v>43191</v>
      </c>
      <c r="AM3003" s="11">
        <v>43281</v>
      </c>
      <c r="AN3003" s="13">
        <v>3312544692</v>
      </c>
      <c r="AO3003" s="13">
        <v>828136173</v>
      </c>
      <c r="AP3003" s="11">
        <v>43282</v>
      </c>
      <c r="AQ3003" s="11">
        <v>43373</v>
      </c>
      <c r="AR3003" s="13">
        <v>2681886675</v>
      </c>
      <c r="AS3003" s="13">
        <v>670471669</v>
      </c>
      <c r="AT3003" s="11">
        <v>43374</v>
      </c>
      <c r="AU3003" s="11">
        <v>43465</v>
      </c>
      <c r="AV3003" s="13">
        <v>153515578</v>
      </c>
      <c r="AW3003" s="13">
        <v>38378895</v>
      </c>
      <c r="AX3003" s="11">
        <v>43466</v>
      </c>
      <c r="AY3003" s="11">
        <v>43555</v>
      </c>
      <c r="AZ3003" s="13">
        <v>562142079</v>
      </c>
      <c r="BA3003" s="13">
        <v>140535520</v>
      </c>
      <c r="BB3003" s="11">
        <v>43556</v>
      </c>
      <c r="BC3003" s="11">
        <v>43646</v>
      </c>
      <c r="BD3003" s="13">
        <v>253256673</v>
      </c>
      <c r="BE3003" s="13">
        <v>63314168</v>
      </c>
      <c r="BF3003" s="11">
        <v>43647</v>
      </c>
      <c r="BG3003" s="11">
        <v>43738</v>
      </c>
      <c r="BH3003" s="13">
        <v>290047269</v>
      </c>
      <c r="BI3003" s="13">
        <v>72511817</v>
      </c>
      <c r="BJ3003" s="11">
        <v>43739</v>
      </c>
      <c r="BK3003" s="11">
        <v>43746</v>
      </c>
      <c r="BL3003" s="13">
        <v>14690033</v>
      </c>
      <c r="BM3003" s="13">
        <v>3672508</v>
      </c>
      <c r="BN3003" s="11">
        <v>43039</v>
      </c>
      <c r="BO3003" s="11">
        <v>43746</v>
      </c>
      <c r="BP3003" s="13">
        <v>8051177025</v>
      </c>
      <c r="BQ3003" s="13">
        <v>158328841</v>
      </c>
      <c r="BT3003" s="9"/>
      <c r="BU3003" s="9"/>
      <c r="BX3003" s="9"/>
      <c r="BY3003" s="9"/>
      <c r="CB3003" s="9"/>
      <c r="CC3003" s="9"/>
      <c r="CF3003" s="9"/>
      <c r="CG3003" s="9"/>
      <c r="CJ3003" s="9"/>
      <c r="CK3003" s="9"/>
      <c r="CN3003" s="9"/>
      <c r="CO3003" s="9"/>
      <c r="CP3003" s="9"/>
      <c r="CQ3003" s="9"/>
      <c r="CR3003" s="9"/>
      <c r="CS3003" s="9"/>
      <c r="CT3003" s="9"/>
      <c r="CU3003" s="9"/>
      <c r="CV3003" s="9"/>
      <c r="CW3003" s="9"/>
      <c r="CX3003" s="9"/>
      <c r="CY3003" s="9"/>
      <c r="CZ3003" s="9"/>
      <c r="DA3003" s="9"/>
      <c r="DB3003" s="9"/>
      <c r="DC3003" s="9"/>
      <c r="DD3003" s="9"/>
      <c r="DE3003" s="9"/>
      <c r="DF3003" s="9"/>
      <c r="DG3003" s="9"/>
      <c r="DH3003" s="9"/>
      <c r="DI3003" s="9"/>
      <c r="DJ3003" s="9"/>
      <c r="DK3003" s="9"/>
      <c r="DL3003" s="9"/>
      <c r="DM3003" s="9"/>
      <c r="DN3003" s="9"/>
      <c r="DO3003" s="9"/>
      <c r="DP3003" s="9"/>
      <c r="DQ3003" s="9"/>
      <c r="DR3003" s="9"/>
      <c r="DS3003" s="9"/>
      <c r="DT3003" s="9"/>
      <c r="DU3003" s="9"/>
      <c r="DV3003" s="9"/>
      <c r="DW3003" s="9"/>
      <c r="DX3003" s="9"/>
      <c r="DY3003" s="9"/>
      <c r="DZ3003" s="54">
        <v>8051177025</v>
      </c>
      <c r="EA3003" s="55">
        <v>2012794256</v>
      </c>
    </row>
    <row r="3004" spans="1:131" s="18" customFormat="1" ht="19.5" customHeight="1" x14ac:dyDescent="0.25">
      <c r="A3004" s="18">
        <v>2088</v>
      </c>
      <c r="B3004" s="18" t="s">
        <v>5976</v>
      </c>
      <c r="C3004" s="18" t="s">
        <v>5977</v>
      </c>
      <c r="D3004" s="19">
        <v>43613</v>
      </c>
      <c r="J3004" s="130"/>
      <c r="K3004" s="130"/>
      <c r="L3004" s="130"/>
      <c r="S3004" s="20">
        <v>8152011372</v>
      </c>
      <c r="T3004" s="20">
        <v>8152011372</v>
      </c>
      <c r="U3004" s="20">
        <v>2038002843</v>
      </c>
      <c r="AF3004" s="80"/>
      <c r="AG3004" s="120"/>
      <c r="AH3004" s="19"/>
      <c r="AI3004" s="19"/>
      <c r="AJ3004" s="20"/>
      <c r="AK3004" s="20"/>
      <c r="AL3004" s="19"/>
      <c r="AM3004" s="19"/>
      <c r="AN3004" s="20"/>
      <c r="AO3004" s="20"/>
      <c r="AP3004" s="19"/>
      <c r="AQ3004" s="19"/>
      <c r="AR3004" s="20"/>
      <c r="AS3004" s="20"/>
      <c r="AT3004" s="19"/>
      <c r="AU3004" s="19"/>
      <c r="AV3004" s="20"/>
      <c r="AW3004" s="20"/>
      <c r="DZ3004" s="56"/>
      <c r="EA3004" s="57"/>
    </row>
    <row r="3005" spans="1:131" ht="39" customHeight="1" x14ac:dyDescent="0.25">
      <c r="A3005" s="9">
        <v>2089</v>
      </c>
      <c r="B3005" s="9" t="s">
        <v>5980</v>
      </c>
      <c r="C3005" s="9" t="s">
        <v>5981</v>
      </c>
      <c r="D3005" s="9"/>
      <c r="E3005" s="9" t="s">
        <v>5982</v>
      </c>
      <c r="F3005" s="9" t="s">
        <v>6331</v>
      </c>
      <c r="G3005" s="9"/>
      <c r="H3005" s="9" t="s">
        <v>202</v>
      </c>
      <c r="I3005" s="9" t="s">
        <v>28</v>
      </c>
      <c r="J3005" s="129">
        <v>43181</v>
      </c>
      <c r="K3005" s="129">
        <v>43115</v>
      </c>
      <c r="L3005" s="129">
        <v>43357</v>
      </c>
      <c r="M3005" s="9" t="s">
        <v>20</v>
      </c>
      <c r="O3005" s="9">
        <v>31</v>
      </c>
      <c r="Q3005" s="9" t="s">
        <v>54</v>
      </c>
      <c r="R3005" s="9"/>
      <c r="S3005" s="13">
        <v>12000000</v>
      </c>
      <c r="T3005" s="13">
        <v>12000000</v>
      </c>
      <c r="U3005" s="13">
        <v>3000000</v>
      </c>
      <c r="V3005" s="9"/>
      <c r="W3005" s="9"/>
      <c r="X3005" s="9"/>
      <c r="Y3005" s="9"/>
      <c r="Z3005" s="9"/>
      <c r="AA3005" s="9"/>
      <c r="AB3005" s="9"/>
      <c r="AC3005" s="9"/>
      <c r="AD3005" s="9"/>
      <c r="AE3005" s="9"/>
      <c r="AF3005" s="51">
        <f t="shared" si="39"/>
        <v>0</v>
      </c>
      <c r="AG3005" s="45">
        <v>5900000</v>
      </c>
      <c r="AH3005" s="11">
        <v>43115</v>
      </c>
      <c r="AI3005" s="11">
        <v>43343</v>
      </c>
      <c r="AJ3005" s="13">
        <v>12113840</v>
      </c>
      <c r="AK3005" s="13">
        <v>3000000</v>
      </c>
      <c r="AL3005" s="9"/>
      <c r="AM3005" s="9"/>
      <c r="AN3005" s="9"/>
      <c r="AO3005" s="9"/>
      <c r="AP3005" s="9"/>
      <c r="AQ3005" s="9"/>
      <c r="AR3005" s="9"/>
      <c r="AS3005" s="9"/>
      <c r="AT3005" s="9"/>
      <c r="AU3005" s="9"/>
      <c r="AV3005" s="9"/>
      <c r="AW3005" s="9"/>
      <c r="AX3005" s="9"/>
      <c r="AY3005" s="9"/>
      <c r="AZ3005" s="9"/>
      <c r="BA3005" s="9"/>
      <c r="BB3005" s="9"/>
      <c r="BC3005" s="9"/>
      <c r="BD3005" s="9"/>
      <c r="BE3005" s="9"/>
      <c r="BF3005" s="9"/>
      <c r="BG3005" s="9"/>
      <c r="BH3005" s="9"/>
      <c r="BI3005" s="9"/>
      <c r="BJ3005" s="9"/>
      <c r="BK3005" s="9"/>
      <c r="BL3005" s="9"/>
      <c r="BM3005" s="9"/>
      <c r="BN3005" s="9"/>
      <c r="BO3005" s="9"/>
      <c r="BP3005" s="9"/>
      <c r="BQ3005" s="9"/>
      <c r="BT3005" s="9"/>
      <c r="BU3005" s="9"/>
      <c r="BX3005" s="9"/>
      <c r="BY3005" s="9"/>
      <c r="CB3005" s="9"/>
      <c r="CC3005" s="9"/>
      <c r="CF3005" s="9"/>
      <c r="CG3005" s="9"/>
      <c r="CJ3005" s="9"/>
      <c r="CK3005" s="9"/>
      <c r="CN3005" s="9"/>
      <c r="CO3005" s="9"/>
      <c r="CP3005" s="9"/>
      <c r="CQ3005" s="9"/>
      <c r="CR3005" s="9"/>
      <c r="CS3005" s="9"/>
      <c r="CT3005" s="9"/>
      <c r="CU3005" s="9"/>
      <c r="CV3005" s="9"/>
      <c r="CW3005" s="9"/>
      <c r="CX3005" s="9"/>
      <c r="CY3005" s="9"/>
      <c r="CZ3005" s="9"/>
      <c r="DA3005" s="9"/>
      <c r="DB3005" s="9"/>
      <c r="DC3005" s="9"/>
      <c r="DD3005" s="9"/>
      <c r="DE3005" s="9"/>
      <c r="DF3005" s="9"/>
      <c r="DG3005" s="9"/>
      <c r="DH3005" s="9"/>
      <c r="DI3005" s="9"/>
      <c r="DJ3005" s="9"/>
      <c r="DK3005" s="9"/>
      <c r="DL3005" s="9"/>
      <c r="DM3005" s="9"/>
      <c r="DN3005" s="9"/>
      <c r="DO3005" s="9"/>
      <c r="DP3005" s="9"/>
      <c r="DQ3005" s="9"/>
      <c r="DR3005" s="9"/>
      <c r="DS3005" s="9"/>
      <c r="DT3005" s="9"/>
      <c r="DU3005" s="9"/>
      <c r="DV3005" s="9"/>
      <c r="DW3005" s="9"/>
      <c r="DX3005" s="9"/>
      <c r="DY3005" s="9"/>
    </row>
    <row r="3006" spans="1:131" ht="19.5" customHeight="1" x14ac:dyDescent="0.25">
      <c r="A3006" s="9">
        <v>2090</v>
      </c>
      <c r="B3006" s="9" t="s">
        <v>5984</v>
      </c>
      <c r="C3006" s="9" t="s">
        <v>5985</v>
      </c>
      <c r="D3006" s="9"/>
      <c r="E3006" s="9" t="s">
        <v>109</v>
      </c>
      <c r="F3006" s="9" t="s">
        <v>1416</v>
      </c>
      <c r="G3006" s="9"/>
      <c r="H3006" s="9" t="s">
        <v>5978</v>
      </c>
      <c r="I3006" s="9" t="s">
        <v>28</v>
      </c>
      <c r="M3006" s="9" t="s">
        <v>20</v>
      </c>
      <c r="O3006" s="9">
        <v>26</v>
      </c>
      <c r="R3006" s="9"/>
      <c r="S3006" s="9"/>
      <c r="T3006" s="9"/>
      <c r="U3006" s="9"/>
      <c r="V3006" s="9"/>
      <c r="W3006" s="9"/>
      <c r="X3006" s="9"/>
      <c r="Y3006" s="9"/>
      <c r="Z3006" s="9"/>
      <c r="AA3006" s="9"/>
      <c r="AB3006" s="9"/>
      <c r="AC3006" s="9"/>
      <c r="AD3006" s="9"/>
      <c r="AE3006" s="9"/>
      <c r="AF3006" s="51">
        <f t="shared" si="39"/>
        <v>0</v>
      </c>
      <c r="AG3006" s="109"/>
      <c r="AH3006" s="9"/>
      <c r="AI3006" s="9"/>
      <c r="AJ3006" s="9"/>
      <c r="AK3006" s="9"/>
      <c r="AL3006" s="9"/>
      <c r="AM3006" s="9"/>
      <c r="AN3006" s="9"/>
      <c r="AO3006" s="9"/>
      <c r="AP3006" s="9"/>
      <c r="AQ3006" s="9"/>
      <c r="AR3006" s="9"/>
      <c r="AS3006" s="9"/>
      <c r="AT3006" s="9"/>
      <c r="AU3006" s="9"/>
      <c r="AV3006" s="9"/>
      <c r="AW3006" s="9"/>
      <c r="AX3006" s="9"/>
      <c r="AY3006" s="9"/>
      <c r="AZ3006" s="9"/>
      <c r="BA3006" s="9"/>
      <c r="BB3006" s="9"/>
      <c r="BC3006" s="9"/>
      <c r="BD3006" s="9"/>
      <c r="BE3006" s="9"/>
      <c r="BF3006" s="9"/>
      <c r="BG3006" s="9"/>
      <c r="BH3006" s="9"/>
      <c r="BI3006" s="9"/>
      <c r="BJ3006" s="9"/>
      <c r="BK3006" s="9"/>
      <c r="BL3006" s="9"/>
      <c r="BM3006" s="9"/>
      <c r="BN3006" s="9"/>
      <c r="BO3006" s="9"/>
      <c r="BP3006" s="9"/>
      <c r="BQ3006" s="9"/>
      <c r="BT3006" s="9"/>
      <c r="BU3006" s="9"/>
      <c r="BX3006" s="9"/>
      <c r="BY3006" s="9"/>
      <c r="CB3006" s="9"/>
      <c r="CC3006" s="9"/>
      <c r="CF3006" s="9"/>
      <c r="CG3006" s="9"/>
      <c r="CJ3006" s="9"/>
      <c r="CK3006" s="9"/>
      <c r="CN3006" s="9"/>
      <c r="CO3006" s="9"/>
      <c r="CP3006" s="9"/>
      <c r="CQ3006" s="9"/>
      <c r="CR3006" s="9"/>
      <c r="CS3006" s="9"/>
      <c r="CT3006" s="9"/>
      <c r="CU3006" s="9"/>
      <c r="CV3006" s="9"/>
      <c r="CW3006" s="9"/>
      <c r="CX3006" s="9"/>
      <c r="CY3006" s="9"/>
      <c r="CZ3006" s="9"/>
      <c r="DA3006" s="9"/>
      <c r="DB3006" s="9"/>
      <c r="DC3006" s="9"/>
      <c r="DD3006" s="9"/>
      <c r="DE3006" s="9"/>
      <c r="DF3006" s="9"/>
      <c r="DG3006" s="9"/>
      <c r="DH3006" s="9"/>
      <c r="DI3006" s="9"/>
      <c r="DJ3006" s="9"/>
      <c r="DK3006" s="9"/>
      <c r="DL3006" s="9"/>
      <c r="DM3006" s="9"/>
      <c r="DN3006" s="9"/>
      <c r="DO3006" s="9"/>
      <c r="DP3006" s="9"/>
      <c r="DQ3006" s="9"/>
      <c r="DR3006" s="9"/>
      <c r="DS3006" s="9"/>
      <c r="DT3006" s="9"/>
      <c r="DU3006" s="9"/>
      <c r="DV3006" s="9"/>
      <c r="DW3006" s="9"/>
      <c r="DX3006" s="9"/>
      <c r="DY3006" s="9"/>
    </row>
    <row r="3007" spans="1:131" ht="19.5" customHeight="1" x14ac:dyDescent="0.25">
      <c r="A3007" s="9">
        <v>2091</v>
      </c>
      <c r="B3007" s="10" t="s">
        <v>5986</v>
      </c>
      <c r="C3007" s="9" t="s">
        <v>5987</v>
      </c>
      <c r="D3007" s="9"/>
      <c r="E3007" s="9" t="s">
        <v>5988</v>
      </c>
      <c r="F3007" s="9" t="s">
        <v>5989</v>
      </c>
      <c r="G3007" s="9"/>
      <c r="H3007" s="9" t="s">
        <v>5978</v>
      </c>
      <c r="I3007" s="9" t="s">
        <v>28</v>
      </c>
      <c r="M3007" s="9" t="s">
        <v>20</v>
      </c>
      <c r="O3007" s="9">
        <v>31</v>
      </c>
      <c r="R3007" s="9"/>
      <c r="S3007" s="9"/>
      <c r="T3007" s="9"/>
      <c r="U3007" s="9"/>
      <c r="V3007" s="9"/>
      <c r="W3007" s="9"/>
      <c r="X3007" s="9"/>
      <c r="Y3007" s="9"/>
      <c r="Z3007" s="9"/>
      <c r="AA3007" s="9"/>
      <c r="AB3007" s="9"/>
      <c r="AC3007" s="9"/>
      <c r="AD3007" s="9"/>
      <c r="AE3007" s="9"/>
      <c r="AF3007" s="51">
        <f t="shared" si="39"/>
        <v>0</v>
      </c>
      <c r="AG3007" s="109"/>
      <c r="AH3007" s="9"/>
      <c r="AI3007" s="9"/>
      <c r="AJ3007" s="9"/>
      <c r="AK3007" s="9"/>
      <c r="AL3007" s="9"/>
      <c r="AM3007" s="9"/>
      <c r="AN3007" s="9"/>
      <c r="AO3007" s="9"/>
      <c r="AP3007" s="9"/>
      <c r="AQ3007" s="9"/>
      <c r="AR3007" s="9"/>
      <c r="AS3007" s="9"/>
      <c r="AT3007" s="9"/>
      <c r="AU3007" s="9"/>
      <c r="AV3007" s="9"/>
      <c r="AW3007" s="9"/>
      <c r="AX3007" s="9"/>
      <c r="AY3007" s="9"/>
      <c r="AZ3007" s="9"/>
      <c r="BA3007" s="9"/>
      <c r="BB3007" s="9"/>
      <c r="BC3007" s="9"/>
      <c r="BD3007" s="9"/>
      <c r="BE3007" s="9"/>
      <c r="BF3007" s="9"/>
      <c r="BG3007" s="9"/>
      <c r="BH3007" s="9"/>
      <c r="BI3007" s="9"/>
      <c r="BJ3007" s="9"/>
      <c r="BK3007" s="9"/>
      <c r="BL3007" s="9"/>
      <c r="BM3007" s="9"/>
      <c r="BN3007" s="9"/>
      <c r="BO3007" s="9"/>
      <c r="BP3007" s="9"/>
      <c r="BQ3007" s="9"/>
      <c r="BT3007" s="9"/>
      <c r="BU3007" s="9"/>
      <c r="BX3007" s="9"/>
      <c r="BY3007" s="9"/>
      <c r="CB3007" s="9"/>
      <c r="CC3007" s="9"/>
      <c r="CF3007" s="9"/>
      <c r="CG3007" s="9"/>
      <c r="CJ3007" s="9"/>
      <c r="CK3007" s="9"/>
      <c r="CN3007" s="9"/>
      <c r="CO3007" s="9"/>
      <c r="CP3007" s="9"/>
      <c r="CQ3007" s="9"/>
      <c r="CR3007" s="9"/>
      <c r="CS3007" s="9"/>
      <c r="CT3007" s="9"/>
      <c r="CU3007" s="9"/>
      <c r="CV3007" s="9"/>
      <c r="CW3007" s="9"/>
      <c r="CX3007" s="9"/>
      <c r="CY3007" s="9"/>
      <c r="CZ3007" s="9"/>
      <c r="DA3007" s="9"/>
      <c r="DB3007" s="9"/>
      <c r="DC3007" s="9"/>
      <c r="DD3007" s="9"/>
      <c r="DE3007" s="9"/>
      <c r="DF3007" s="9"/>
      <c r="DG3007" s="9"/>
      <c r="DH3007" s="9"/>
      <c r="DI3007" s="9"/>
      <c r="DJ3007" s="9"/>
      <c r="DK3007" s="9"/>
      <c r="DL3007" s="9"/>
      <c r="DM3007" s="9"/>
      <c r="DN3007" s="9"/>
      <c r="DO3007" s="9"/>
      <c r="DP3007" s="9"/>
      <c r="DQ3007" s="9"/>
      <c r="DR3007" s="9"/>
      <c r="DS3007" s="9"/>
      <c r="DT3007" s="9"/>
      <c r="DU3007" s="9"/>
      <c r="DV3007" s="9"/>
      <c r="DW3007" s="9"/>
      <c r="DX3007" s="9"/>
      <c r="DY3007" s="9"/>
    </row>
    <row r="3008" spans="1:131" ht="19.5" customHeight="1" x14ac:dyDescent="0.25">
      <c r="A3008" s="9">
        <v>2092</v>
      </c>
      <c r="B3008" s="9" t="s">
        <v>5990</v>
      </c>
      <c r="C3008" s="9" t="s">
        <v>5991</v>
      </c>
      <c r="D3008" s="9"/>
      <c r="E3008" s="9" t="s">
        <v>5401</v>
      </c>
      <c r="F3008" s="9" t="s">
        <v>5402</v>
      </c>
      <c r="G3008" s="9"/>
      <c r="H3008" s="9" t="s">
        <v>202</v>
      </c>
      <c r="I3008" s="9" t="s">
        <v>25</v>
      </c>
      <c r="J3008" s="129">
        <v>43087</v>
      </c>
      <c r="K3008" s="129">
        <v>42898</v>
      </c>
      <c r="L3008" s="129">
        <v>43190</v>
      </c>
      <c r="M3008" s="9" t="s">
        <v>20</v>
      </c>
      <c r="O3008" s="9">
        <v>29</v>
      </c>
      <c r="Q3008" s="9" t="s">
        <v>54</v>
      </c>
      <c r="R3008" s="13">
        <v>7600000</v>
      </c>
      <c r="S3008" s="13">
        <v>7524760</v>
      </c>
      <c r="T3008" s="13">
        <v>7524760</v>
      </c>
      <c r="U3008" s="13">
        <v>1881190</v>
      </c>
      <c r="V3008" s="9"/>
      <c r="W3008" s="9"/>
      <c r="X3008" s="9"/>
      <c r="Y3008" s="9"/>
      <c r="Z3008" s="9"/>
      <c r="AA3008" s="9"/>
      <c r="AB3008" s="9"/>
      <c r="AC3008" s="9"/>
      <c r="AD3008" s="9"/>
      <c r="AE3008" s="9"/>
      <c r="AF3008" s="51">
        <f t="shared" si="39"/>
        <v>0</v>
      </c>
      <c r="AG3008" s="45">
        <v>5700000</v>
      </c>
      <c r="AH3008" s="11">
        <v>42898</v>
      </c>
      <c r="AI3008" s="11">
        <v>43683</v>
      </c>
      <c r="AJ3008" s="13">
        <v>8121816</v>
      </c>
      <c r="AK3008" s="13">
        <v>1881190</v>
      </c>
      <c r="AL3008" s="9"/>
      <c r="AM3008" s="9"/>
      <c r="AN3008" s="9"/>
      <c r="AO3008" s="9"/>
      <c r="AP3008" s="9"/>
      <c r="AQ3008" s="9"/>
      <c r="AR3008" s="9"/>
      <c r="AS3008" s="9"/>
      <c r="AT3008" s="9"/>
      <c r="AU3008" s="9"/>
      <c r="AV3008" s="9"/>
      <c r="AW3008" s="9"/>
      <c r="AX3008" s="9"/>
      <c r="AY3008" s="9"/>
      <c r="AZ3008" s="9"/>
      <c r="BA3008" s="9"/>
      <c r="BB3008" s="9"/>
      <c r="BC3008" s="9"/>
      <c r="BD3008" s="9"/>
      <c r="BE3008" s="9"/>
      <c r="BF3008" s="9"/>
      <c r="BG3008" s="9"/>
      <c r="BH3008" s="9"/>
      <c r="BI3008" s="9"/>
      <c r="BJ3008" s="9"/>
      <c r="BK3008" s="9"/>
      <c r="BL3008" s="9"/>
      <c r="BM3008" s="9"/>
      <c r="BN3008" s="9"/>
      <c r="BO3008" s="9"/>
      <c r="BP3008" s="9"/>
      <c r="BQ3008" s="9"/>
      <c r="BT3008" s="9"/>
      <c r="BU3008" s="9"/>
      <c r="BX3008" s="9"/>
      <c r="BY3008" s="9"/>
      <c r="CB3008" s="9"/>
      <c r="CC3008" s="9"/>
      <c r="CF3008" s="9"/>
      <c r="CG3008" s="9"/>
      <c r="CJ3008" s="9"/>
      <c r="CK3008" s="9"/>
      <c r="CN3008" s="9"/>
      <c r="CO3008" s="9"/>
      <c r="CP3008" s="9"/>
      <c r="CQ3008" s="9"/>
      <c r="CR3008" s="9"/>
      <c r="CS3008" s="9"/>
      <c r="CT3008" s="9"/>
      <c r="CU3008" s="9"/>
      <c r="CV3008" s="9"/>
      <c r="CW3008" s="9"/>
      <c r="CX3008" s="9"/>
      <c r="CY3008" s="9"/>
      <c r="CZ3008" s="9"/>
      <c r="DA3008" s="9"/>
      <c r="DB3008" s="9"/>
      <c r="DC3008" s="9"/>
      <c r="DD3008" s="9"/>
      <c r="DE3008" s="9"/>
      <c r="DF3008" s="9"/>
      <c r="DG3008" s="9"/>
      <c r="DH3008" s="9"/>
      <c r="DI3008" s="9"/>
      <c r="DJ3008" s="9"/>
      <c r="DK3008" s="9"/>
      <c r="DL3008" s="9"/>
      <c r="DM3008" s="9"/>
      <c r="DN3008" s="9"/>
      <c r="DO3008" s="9"/>
      <c r="DP3008" s="9"/>
      <c r="DQ3008" s="9"/>
      <c r="DR3008" s="9"/>
      <c r="DS3008" s="9"/>
      <c r="DT3008" s="9"/>
      <c r="DU3008" s="9"/>
      <c r="DV3008" s="9"/>
      <c r="DW3008" s="9"/>
      <c r="DX3008" s="9"/>
      <c r="DY3008" s="9"/>
    </row>
    <row r="3009" spans="1:131" s="18" customFormat="1" ht="19.5" customHeight="1" x14ac:dyDescent="0.25">
      <c r="A3009" s="18">
        <v>2092</v>
      </c>
      <c r="B3009" s="18" t="s">
        <v>5990</v>
      </c>
      <c r="C3009" s="18" t="s">
        <v>5991</v>
      </c>
      <c r="D3009" s="19">
        <v>43194</v>
      </c>
      <c r="J3009" s="130"/>
      <c r="K3009" s="130"/>
      <c r="L3009" s="130">
        <v>43683</v>
      </c>
      <c r="R3009" s="20"/>
      <c r="S3009" s="20"/>
      <c r="T3009" s="20"/>
      <c r="U3009" s="20"/>
      <c r="AF3009" s="80"/>
      <c r="AG3009" s="82"/>
      <c r="DZ3009" s="54"/>
      <c r="EA3009" s="55"/>
    </row>
    <row r="3010" spans="1:131" ht="19.5" customHeight="1" x14ac:dyDescent="0.25">
      <c r="A3010" s="9">
        <v>2093</v>
      </c>
      <c r="B3010" s="10" t="s">
        <v>5992</v>
      </c>
      <c r="C3010" s="9" t="s">
        <v>5993</v>
      </c>
      <c r="D3010" s="9"/>
      <c r="E3010" s="9" t="s">
        <v>5994</v>
      </c>
      <c r="F3010" s="9" t="s">
        <v>5995</v>
      </c>
      <c r="G3010" s="9"/>
      <c r="H3010" s="9" t="s">
        <v>5978</v>
      </c>
      <c r="I3010" s="9" t="s">
        <v>25</v>
      </c>
      <c r="M3010" s="9" t="s">
        <v>20</v>
      </c>
      <c r="O3010" s="9">
        <v>32</v>
      </c>
      <c r="R3010" s="9"/>
      <c r="S3010" s="9"/>
      <c r="T3010" s="9"/>
      <c r="U3010" s="9"/>
      <c r="V3010" s="9"/>
      <c r="W3010" s="9"/>
      <c r="X3010" s="9"/>
      <c r="Y3010" s="9"/>
      <c r="Z3010" s="9"/>
      <c r="AA3010" s="9"/>
      <c r="AB3010" s="9"/>
      <c r="AC3010" s="9"/>
      <c r="AD3010" s="9"/>
      <c r="AE3010" s="9"/>
      <c r="AF3010" s="51">
        <f t="shared" si="39"/>
        <v>0</v>
      </c>
      <c r="AG3010" s="109"/>
      <c r="AH3010" s="9"/>
      <c r="AI3010" s="9"/>
      <c r="AJ3010" s="9"/>
      <c r="AK3010" s="9"/>
      <c r="AL3010" s="9"/>
      <c r="AM3010" s="9"/>
      <c r="AN3010" s="9"/>
      <c r="AO3010" s="9"/>
      <c r="AP3010" s="9"/>
      <c r="AQ3010" s="9"/>
      <c r="AR3010" s="9"/>
      <c r="AS3010" s="9"/>
      <c r="AT3010" s="9"/>
      <c r="AU3010" s="9"/>
      <c r="AV3010" s="9"/>
      <c r="AW3010" s="9"/>
      <c r="AX3010" s="9"/>
      <c r="AY3010" s="9"/>
      <c r="AZ3010" s="9"/>
      <c r="BA3010" s="9"/>
      <c r="BB3010" s="9"/>
      <c r="BC3010" s="9"/>
      <c r="BD3010" s="9"/>
      <c r="BE3010" s="9"/>
      <c r="BF3010" s="9"/>
      <c r="BG3010" s="9"/>
      <c r="BH3010" s="9"/>
      <c r="BI3010" s="9"/>
      <c r="BJ3010" s="9"/>
      <c r="BK3010" s="9"/>
      <c r="BL3010" s="9"/>
      <c r="BM3010" s="9"/>
      <c r="BN3010" s="9"/>
      <c r="BO3010" s="9"/>
      <c r="BP3010" s="9"/>
      <c r="BQ3010" s="9"/>
      <c r="BT3010" s="9"/>
      <c r="BU3010" s="9"/>
      <c r="BX3010" s="9"/>
      <c r="BY3010" s="9"/>
      <c r="CB3010" s="9"/>
      <c r="CC3010" s="9"/>
      <c r="CF3010" s="9"/>
      <c r="CG3010" s="9"/>
      <c r="CJ3010" s="9"/>
      <c r="CK3010" s="9"/>
      <c r="CN3010" s="9"/>
      <c r="CO3010" s="9"/>
      <c r="CP3010" s="9"/>
      <c r="CQ3010" s="9"/>
      <c r="CR3010" s="9"/>
      <c r="CS3010" s="9"/>
      <c r="CT3010" s="9"/>
      <c r="CU3010" s="9"/>
      <c r="CV3010" s="9"/>
      <c r="CW3010" s="9"/>
      <c r="CX3010" s="9"/>
      <c r="CY3010" s="9"/>
      <c r="CZ3010" s="9"/>
      <c r="DA3010" s="9"/>
      <c r="DB3010" s="9"/>
      <c r="DC3010" s="9"/>
      <c r="DD3010" s="9"/>
      <c r="DE3010" s="9"/>
      <c r="DF3010" s="9"/>
      <c r="DG3010" s="9"/>
      <c r="DH3010" s="9"/>
      <c r="DI3010" s="9"/>
      <c r="DJ3010" s="9"/>
      <c r="DK3010" s="9"/>
      <c r="DL3010" s="9"/>
      <c r="DM3010" s="9"/>
      <c r="DN3010" s="9"/>
      <c r="DO3010" s="9"/>
      <c r="DP3010" s="9"/>
      <c r="DQ3010" s="9"/>
      <c r="DR3010" s="9"/>
      <c r="DS3010" s="9"/>
      <c r="DT3010" s="9"/>
      <c r="DU3010" s="9"/>
      <c r="DV3010" s="9"/>
      <c r="DW3010" s="9"/>
      <c r="DX3010" s="9"/>
      <c r="DY3010" s="9"/>
    </row>
    <row r="3011" spans="1:131" ht="19.5" customHeight="1" x14ac:dyDescent="0.25">
      <c r="A3011" s="9">
        <v>2094</v>
      </c>
      <c r="B3011" s="9" t="s">
        <v>5996</v>
      </c>
      <c r="C3011" s="9" t="s">
        <v>5997</v>
      </c>
      <c r="D3011" s="9"/>
      <c r="E3011" s="9" t="s">
        <v>5884</v>
      </c>
      <c r="F3011" s="9" t="s">
        <v>5998</v>
      </c>
      <c r="G3011" s="9"/>
      <c r="H3011" s="9" t="s">
        <v>906</v>
      </c>
      <c r="I3011" s="9" t="s">
        <v>25</v>
      </c>
      <c r="M3011" s="9" t="s">
        <v>20</v>
      </c>
      <c r="O3011" s="9">
        <v>29</v>
      </c>
      <c r="R3011" s="9"/>
      <c r="S3011" s="9"/>
      <c r="T3011" s="9"/>
      <c r="U3011" s="9"/>
      <c r="V3011" s="9"/>
      <c r="W3011" s="9"/>
      <c r="X3011" s="9"/>
      <c r="Y3011" s="9"/>
      <c r="Z3011" s="9"/>
      <c r="AA3011" s="9"/>
      <c r="AB3011" s="9"/>
      <c r="AC3011" s="9"/>
      <c r="AD3011" s="9"/>
      <c r="AE3011" s="9"/>
      <c r="AF3011" s="51">
        <f t="shared" si="39"/>
        <v>0</v>
      </c>
      <c r="AG3011" s="109"/>
      <c r="AH3011" s="9"/>
      <c r="AI3011" s="9"/>
      <c r="AJ3011" s="9"/>
      <c r="AK3011" s="9"/>
      <c r="AL3011" s="9"/>
      <c r="AM3011" s="9"/>
      <c r="AN3011" s="9"/>
      <c r="AO3011" s="9"/>
      <c r="AP3011" s="9"/>
      <c r="AQ3011" s="9"/>
      <c r="AR3011" s="9"/>
      <c r="AS3011" s="9"/>
      <c r="AT3011" s="9"/>
      <c r="AU3011" s="9"/>
      <c r="AV3011" s="9"/>
      <c r="AW3011" s="9"/>
      <c r="AX3011" s="9"/>
      <c r="AY3011" s="9"/>
      <c r="AZ3011" s="9"/>
      <c r="BA3011" s="9"/>
      <c r="BB3011" s="9"/>
      <c r="BC3011" s="9"/>
      <c r="BD3011" s="9"/>
      <c r="BE3011" s="9"/>
      <c r="BF3011" s="9"/>
      <c r="BG3011" s="9"/>
      <c r="BH3011" s="9"/>
      <c r="BI3011" s="9"/>
      <c r="BJ3011" s="9"/>
      <c r="BK3011" s="9"/>
      <c r="BL3011" s="9"/>
      <c r="BM3011" s="9"/>
      <c r="BN3011" s="9"/>
      <c r="BO3011" s="9"/>
      <c r="BP3011" s="9"/>
      <c r="BQ3011" s="9"/>
      <c r="BT3011" s="9"/>
      <c r="BU3011" s="9"/>
      <c r="BX3011" s="9"/>
      <c r="BY3011" s="9"/>
      <c r="CB3011" s="9"/>
      <c r="CC3011" s="9"/>
      <c r="CF3011" s="9"/>
      <c r="CG3011" s="9"/>
      <c r="CJ3011" s="9"/>
      <c r="CK3011" s="9"/>
      <c r="CN3011" s="9"/>
      <c r="CO3011" s="9"/>
      <c r="CP3011" s="9"/>
      <c r="CQ3011" s="9"/>
      <c r="CR3011" s="9"/>
      <c r="CS3011" s="9"/>
      <c r="CT3011" s="9"/>
      <c r="CU3011" s="9"/>
      <c r="CV3011" s="9"/>
      <c r="CW3011" s="9"/>
      <c r="CX3011" s="9"/>
      <c r="CY3011" s="9"/>
      <c r="CZ3011" s="9"/>
      <c r="DA3011" s="9"/>
      <c r="DB3011" s="9"/>
      <c r="DC3011" s="9"/>
      <c r="DD3011" s="9"/>
      <c r="DE3011" s="9"/>
      <c r="DF3011" s="9"/>
      <c r="DG3011" s="9"/>
      <c r="DH3011" s="9"/>
      <c r="DI3011" s="9"/>
      <c r="DJ3011" s="9"/>
      <c r="DK3011" s="9"/>
      <c r="DL3011" s="9"/>
      <c r="DM3011" s="9"/>
      <c r="DN3011" s="9"/>
      <c r="DO3011" s="9"/>
      <c r="DP3011" s="9"/>
      <c r="DQ3011" s="9"/>
      <c r="DR3011" s="9"/>
      <c r="DS3011" s="9"/>
      <c r="DT3011" s="9"/>
      <c r="DU3011" s="9"/>
      <c r="DV3011" s="9"/>
      <c r="DW3011" s="9"/>
      <c r="DX3011" s="9"/>
      <c r="DY3011" s="9"/>
    </row>
    <row r="3012" spans="1:131" ht="19.5" customHeight="1" x14ac:dyDescent="0.25">
      <c r="A3012" s="9">
        <v>2095</v>
      </c>
      <c r="B3012" s="9" t="s">
        <v>5999</v>
      </c>
      <c r="C3012" s="9" t="s">
        <v>6000</v>
      </c>
      <c r="D3012" s="9"/>
      <c r="E3012" s="9" t="s">
        <v>5884</v>
      </c>
      <c r="F3012" s="9" t="s">
        <v>6001</v>
      </c>
      <c r="G3012" s="9"/>
      <c r="H3012" s="9" t="s">
        <v>906</v>
      </c>
      <c r="I3012" s="9" t="s">
        <v>28</v>
      </c>
      <c r="M3012" s="9" t="s">
        <v>20</v>
      </c>
      <c r="O3012" s="9">
        <v>31</v>
      </c>
      <c r="R3012" s="9"/>
      <c r="S3012" s="9"/>
      <c r="T3012" s="9"/>
      <c r="U3012" s="9"/>
      <c r="V3012" s="9"/>
      <c r="W3012" s="9"/>
      <c r="X3012" s="9"/>
      <c r="Y3012" s="9"/>
      <c r="Z3012" s="9"/>
      <c r="AA3012" s="9"/>
      <c r="AB3012" s="9"/>
      <c r="AC3012" s="9"/>
      <c r="AD3012" s="9"/>
      <c r="AE3012" s="9"/>
      <c r="AF3012" s="51">
        <f t="shared" si="39"/>
        <v>0</v>
      </c>
      <c r="AG3012" s="109"/>
      <c r="AH3012" s="9"/>
      <c r="AI3012" s="9"/>
      <c r="AJ3012" s="9"/>
      <c r="AK3012" s="9"/>
      <c r="AL3012" s="9"/>
      <c r="AM3012" s="9"/>
      <c r="AN3012" s="9"/>
      <c r="AO3012" s="9"/>
      <c r="AP3012" s="9"/>
      <c r="AQ3012" s="9"/>
      <c r="AR3012" s="9"/>
      <c r="AS3012" s="9"/>
      <c r="AT3012" s="9"/>
      <c r="AU3012" s="9"/>
      <c r="AV3012" s="9"/>
      <c r="AW3012" s="9"/>
      <c r="AX3012" s="9"/>
      <c r="AY3012" s="9"/>
      <c r="AZ3012" s="9"/>
      <c r="BA3012" s="9"/>
      <c r="BB3012" s="9"/>
      <c r="BC3012" s="9"/>
      <c r="BD3012" s="9"/>
      <c r="BE3012" s="9"/>
      <c r="BF3012" s="9"/>
      <c r="BG3012" s="9"/>
      <c r="BH3012" s="9"/>
      <c r="BI3012" s="9"/>
      <c r="BJ3012" s="9"/>
      <c r="BK3012" s="9"/>
      <c r="BL3012" s="9"/>
      <c r="BM3012" s="9"/>
      <c r="BN3012" s="9"/>
      <c r="BO3012" s="9"/>
      <c r="BP3012" s="9"/>
      <c r="BQ3012" s="9"/>
      <c r="BT3012" s="9"/>
      <c r="BU3012" s="9"/>
      <c r="BX3012" s="9"/>
      <c r="BY3012" s="9"/>
      <c r="CB3012" s="9"/>
      <c r="CC3012" s="9"/>
      <c r="CF3012" s="9"/>
      <c r="CG3012" s="9"/>
      <c r="CJ3012" s="9"/>
      <c r="CK3012" s="9"/>
      <c r="CN3012" s="9"/>
      <c r="CO3012" s="9"/>
      <c r="CP3012" s="9"/>
      <c r="CQ3012" s="9"/>
      <c r="CR3012" s="9"/>
      <c r="CS3012" s="9"/>
      <c r="CT3012" s="9"/>
      <c r="CU3012" s="9"/>
      <c r="CV3012" s="9"/>
      <c r="CW3012" s="9"/>
      <c r="CX3012" s="9"/>
      <c r="CY3012" s="9"/>
      <c r="CZ3012" s="9"/>
      <c r="DA3012" s="9"/>
      <c r="DB3012" s="9"/>
      <c r="DC3012" s="9"/>
      <c r="DD3012" s="9"/>
      <c r="DE3012" s="9"/>
      <c r="DF3012" s="9"/>
      <c r="DG3012" s="9"/>
      <c r="DH3012" s="9"/>
      <c r="DI3012" s="9"/>
      <c r="DJ3012" s="9"/>
      <c r="DK3012" s="9"/>
      <c r="DL3012" s="9"/>
      <c r="DM3012" s="9"/>
      <c r="DN3012" s="9"/>
      <c r="DO3012" s="9"/>
      <c r="DP3012" s="9"/>
      <c r="DQ3012" s="9"/>
      <c r="DR3012" s="9"/>
      <c r="DS3012" s="9"/>
      <c r="DT3012" s="9"/>
      <c r="DU3012" s="9"/>
      <c r="DV3012" s="9"/>
      <c r="DW3012" s="9"/>
      <c r="DX3012" s="9"/>
      <c r="DY3012" s="9"/>
    </row>
    <row r="3013" spans="1:131" ht="19.5" customHeight="1" x14ac:dyDescent="0.25">
      <c r="A3013" s="9">
        <v>2096</v>
      </c>
      <c r="B3013" s="9" t="s">
        <v>6002</v>
      </c>
      <c r="C3013" s="9" t="s">
        <v>6003</v>
      </c>
      <c r="D3013" s="9"/>
      <c r="E3013" s="9" t="s">
        <v>3316</v>
      </c>
      <c r="F3013" s="9" t="s">
        <v>4325</v>
      </c>
      <c r="G3013" s="9"/>
      <c r="H3013" s="9" t="s">
        <v>906</v>
      </c>
      <c r="I3013" s="9" t="s">
        <v>28</v>
      </c>
      <c r="M3013" s="9" t="s">
        <v>20</v>
      </c>
      <c r="R3013" s="9"/>
      <c r="S3013" s="9"/>
      <c r="T3013" s="9"/>
      <c r="U3013" s="9"/>
      <c r="V3013" s="9"/>
      <c r="W3013" s="9"/>
      <c r="X3013" s="9"/>
      <c r="Y3013" s="9"/>
      <c r="Z3013" s="9"/>
      <c r="AA3013" s="9"/>
      <c r="AB3013" s="9"/>
      <c r="AC3013" s="9"/>
      <c r="AD3013" s="9"/>
      <c r="AE3013" s="9"/>
      <c r="AF3013" s="51">
        <f t="shared" si="39"/>
        <v>0</v>
      </c>
      <c r="AG3013" s="109"/>
      <c r="AH3013" s="9"/>
      <c r="AI3013" s="9"/>
      <c r="AJ3013" s="9"/>
      <c r="AK3013" s="9"/>
      <c r="AL3013" s="9"/>
      <c r="AM3013" s="9"/>
      <c r="AN3013" s="9"/>
      <c r="AO3013" s="9"/>
      <c r="AP3013" s="9"/>
      <c r="AQ3013" s="9"/>
      <c r="AR3013" s="9"/>
      <c r="AS3013" s="9"/>
      <c r="AT3013" s="9"/>
      <c r="AU3013" s="9"/>
      <c r="AV3013" s="9"/>
      <c r="AW3013" s="9"/>
      <c r="AX3013" s="9"/>
      <c r="AY3013" s="9"/>
      <c r="AZ3013" s="9"/>
      <c r="BA3013" s="9"/>
      <c r="BB3013" s="9"/>
      <c r="BC3013" s="9"/>
      <c r="BD3013" s="9"/>
      <c r="BE3013" s="9"/>
      <c r="BF3013" s="9"/>
      <c r="BG3013" s="9"/>
      <c r="BH3013" s="9"/>
      <c r="BI3013" s="9"/>
      <c r="BJ3013" s="9"/>
      <c r="BK3013" s="9"/>
      <c r="BL3013" s="9"/>
      <c r="BM3013" s="9"/>
      <c r="BN3013" s="9"/>
      <c r="BO3013" s="9"/>
      <c r="BP3013" s="9"/>
      <c r="BQ3013" s="9"/>
      <c r="BT3013" s="9"/>
      <c r="BU3013" s="9"/>
      <c r="BX3013" s="9"/>
      <c r="BY3013" s="9"/>
      <c r="CB3013" s="9"/>
      <c r="CC3013" s="9"/>
      <c r="CF3013" s="9"/>
      <c r="CG3013" s="9"/>
      <c r="CJ3013" s="9"/>
      <c r="CK3013" s="9"/>
      <c r="CN3013" s="9"/>
      <c r="CO3013" s="9"/>
      <c r="CP3013" s="9"/>
      <c r="CQ3013" s="9"/>
      <c r="CR3013" s="9"/>
      <c r="CS3013" s="9"/>
      <c r="CT3013" s="9"/>
      <c r="CU3013" s="9"/>
      <c r="CV3013" s="9"/>
      <c r="CW3013" s="9"/>
      <c r="CX3013" s="9"/>
      <c r="CY3013" s="9"/>
      <c r="CZ3013" s="9"/>
      <c r="DA3013" s="9"/>
      <c r="DB3013" s="9"/>
      <c r="DC3013" s="9"/>
      <c r="DD3013" s="9"/>
      <c r="DE3013" s="9"/>
      <c r="DF3013" s="9"/>
      <c r="DG3013" s="9"/>
      <c r="DH3013" s="9"/>
      <c r="DI3013" s="9"/>
      <c r="DJ3013" s="9"/>
      <c r="DK3013" s="9"/>
      <c r="DL3013" s="9"/>
      <c r="DM3013" s="9"/>
      <c r="DN3013" s="9"/>
      <c r="DO3013" s="9"/>
      <c r="DP3013" s="9"/>
      <c r="DQ3013" s="9"/>
      <c r="DR3013" s="9"/>
      <c r="DS3013" s="9"/>
      <c r="DT3013" s="9"/>
      <c r="DU3013" s="9"/>
      <c r="DV3013" s="9"/>
      <c r="DW3013" s="9"/>
      <c r="DX3013" s="9"/>
      <c r="DY3013" s="9"/>
    </row>
    <row r="3014" spans="1:131" ht="19.5" customHeight="1" x14ac:dyDescent="0.25">
      <c r="A3014" s="9">
        <v>2097</v>
      </c>
      <c r="B3014" s="9" t="s">
        <v>6004</v>
      </c>
      <c r="C3014" s="9" t="s">
        <v>6005</v>
      </c>
      <c r="D3014" s="9"/>
      <c r="E3014" s="9" t="s">
        <v>3316</v>
      </c>
      <c r="F3014" s="9" t="s">
        <v>6006</v>
      </c>
      <c r="G3014" s="9"/>
      <c r="H3014" s="9" t="s">
        <v>906</v>
      </c>
      <c r="I3014" s="9" t="s">
        <v>28</v>
      </c>
      <c r="M3014" s="9" t="s">
        <v>20</v>
      </c>
      <c r="R3014" s="9"/>
      <c r="S3014" s="9"/>
      <c r="T3014" s="9"/>
      <c r="U3014" s="9"/>
      <c r="V3014" s="9"/>
      <c r="W3014" s="9"/>
      <c r="X3014" s="9"/>
      <c r="Y3014" s="9"/>
      <c r="Z3014" s="9"/>
      <c r="AA3014" s="9"/>
      <c r="AB3014" s="9"/>
      <c r="AC3014" s="9"/>
      <c r="AD3014" s="9"/>
      <c r="AE3014" s="9"/>
      <c r="AF3014" s="51">
        <f t="shared" si="39"/>
        <v>0</v>
      </c>
      <c r="AG3014" s="109"/>
      <c r="AH3014" s="9"/>
      <c r="AI3014" s="9"/>
      <c r="AJ3014" s="9"/>
      <c r="AK3014" s="9"/>
      <c r="AL3014" s="9"/>
      <c r="AM3014" s="9"/>
      <c r="AN3014" s="9"/>
      <c r="AO3014" s="9"/>
      <c r="AP3014" s="9"/>
      <c r="AQ3014" s="9"/>
      <c r="AR3014" s="9"/>
      <c r="AS3014" s="9"/>
      <c r="AT3014" s="9"/>
      <c r="AU3014" s="9"/>
      <c r="AV3014" s="9"/>
      <c r="AW3014" s="9"/>
      <c r="AX3014" s="9"/>
      <c r="AY3014" s="9"/>
      <c r="AZ3014" s="9"/>
      <c r="BA3014" s="9"/>
      <c r="BB3014" s="9"/>
      <c r="BC3014" s="9"/>
      <c r="BD3014" s="9"/>
      <c r="BE3014" s="9"/>
      <c r="BF3014" s="9"/>
      <c r="BG3014" s="9"/>
      <c r="BH3014" s="9"/>
      <c r="BI3014" s="9"/>
      <c r="BJ3014" s="9"/>
      <c r="BK3014" s="9"/>
      <c r="BL3014" s="9"/>
      <c r="BM3014" s="9"/>
      <c r="BN3014" s="9"/>
      <c r="BO3014" s="9"/>
      <c r="BP3014" s="9"/>
      <c r="BQ3014" s="9"/>
      <c r="BT3014" s="9"/>
      <c r="BU3014" s="9"/>
      <c r="BX3014" s="9"/>
      <c r="BY3014" s="9"/>
      <c r="CB3014" s="9"/>
      <c r="CC3014" s="9"/>
      <c r="CF3014" s="9"/>
      <c r="CG3014" s="9"/>
      <c r="CJ3014" s="9"/>
      <c r="CK3014" s="9"/>
      <c r="CN3014" s="9"/>
      <c r="CO3014" s="9"/>
      <c r="CP3014" s="9"/>
      <c r="CQ3014" s="9"/>
      <c r="CR3014" s="9"/>
      <c r="CS3014" s="9"/>
      <c r="CT3014" s="9"/>
      <c r="CU3014" s="9"/>
      <c r="CV3014" s="9"/>
      <c r="CW3014" s="9"/>
      <c r="CX3014" s="9"/>
      <c r="CY3014" s="9"/>
      <c r="CZ3014" s="9"/>
      <c r="DA3014" s="9"/>
      <c r="DB3014" s="9"/>
      <c r="DC3014" s="9"/>
      <c r="DD3014" s="9"/>
      <c r="DE3014" s="9"/>
      <c r="DF3014" s="9"/>
      <c r="DG3014" s="9"/>
      <c r="DH3014" s="9"/>
      <c r="DI3014" s="9"/>
      <c r="DJ3014" s="9"/>
      <c r="DK3014" s="9"/>
      <c r="DL3014" s="9"/>
      <c r="DM3014" s="9"/>
      <c r="DN3014" s="9"/>
      <c r="DO3014" s="9"/>
      <c r="DP3014" s="9"/>
      <c r="DQ3014" s="9"/>
      <c r="DR3014" s="9"/>
      <c r="DS3014" s="9"/>
      <c r="DT3014" s="9"/>
      <c r="DU3014" s="9"/>
      <c r="DV3014" s="9"/>
      <c r="DW3014" s="9"/>
      <c r="DX3014" s="9"/>
      <c r="DY3014" s="9"/>
    </row>
    <row r="3015" spans="1:131" ht="19.5" customHeight="1" x14ac:dyDescent="0.25">
      <c r="A3015" s="9">
        <v>2098</v>
      </c>
      <c r="B3015" s="9" t="s">
        <v>6009</v>
      </c>
      <c r="C3015" s="9" t="s">
        <v>6010</v>
      </c>
      <c r="D3015" s="9"/>
      <c r="E3015" s="9" t="s">
        <v>915</v>
      </c>
      <c r="F3015" s="9" t="s">
        <v>916</v>
      </c>
      <c r="G3015" s="9"/>
      <c r="H3015" s="9" t="s">
        <v>202</v>
      </c>
      <c r="I3015" s="9" t="s">
        <v>28</v>
      </c>
      <c r="J3015" s="129">
        <v>43146</v>
      </c>
      <c r="K3015" s="129">
        <v>43112</v>
      </c>
      <c r="L3015" s="129">
        <v>43465</v>
      </c>
      <c r="M3015" s="9" t="s">
        <v>20</v>
      </c>
      <c r="O3015" s="9">
        <v>32</v>
      </c>
      <c r="Q3015" s="9" t="s">
        <v>54</v>
      </c>
      <c r="R3015" s="9"/>
      <c r="S3015" s="13">
        <v>8000000</v>
      </c>
      <c r="T3015" s="13">
        <v>8000000</v>
      </c>
      <c r="U3015" s="13">
        <v>2000000</v>
      </c>
      <c r="V3015" s="9"/>
      <c r="W3015" s="9"/>
      <c r="X3015" s="9"/>
      <c r="Y3015" s="9"/>
      <c r="Z3015" s="13">
        <v>500000</v>
      </c>
      <c r="AA3015" s="9"/>
      <c r="AB3015" s="9"/>
      <c r="AC3015" s="9"/>
      <c r="AD3015" s="9"/>
      <c r="AE3015" s="9"/>
      <c r="AF3015" s="51">
        <f t="shared" si="39"/>
        <v>500000</v>
      </c>
      <c r="AG3015" s="109"/>
      <c r="AH3015" s="11">
        <v>43112</v>
      </c>
      <c r="AI3015" s="11">
        <v>43465</v>
      </c>
      <c r="AJ3015" s="13">
        <v>8022766</v>
      </c>
      <c r="AK3015" s="13">
        <v>2000000</v>
      </c>
      <c r="AL3015" s="9"/>
      <c r="AM3015" s="9"/>
      <c r="AN3015" s="9"/>
      <c r="AO3015" s="9"/>
      <c r="AP3015" s="9"/>
      <c r="AQ3015" s="9"/>
      <c r="AR3015" s="9"/>
      <c r="AS3015" s="9"/>
      <c r="AT3015" s="9"/>
      <c r="AU3015" s="9"/>
      <c r="AV3015" s="9"/>
      <c r="AW3015" s="9"/>
      <c r="AX3015" s="9"/>
      <c r="AY3015" s="9"/>
      <c r="AZ3015" s="9"/>
      <c r="BA3015" s="9"/>
      <c r="BB3015" s="9"/>
      <c r="BC3015" s="9"/>
      <c r="BD3015" s="9"/>
      <c r="BE3015" s="9"/>
      <c r="BF3015" s="9"/>
      <c r="BG3015" s="9"/>
      <c r="BH3015" s="9"/>
      <c r="BI3015" s="9"/>
      <c r="BJ3015" s="9"/>
      <c r="BK3015" s="9"/>
      <c r="BL3015" s="9"/>
      <c r="BM3015" s="9"/>
      <c r="BN3015" s="9"/>
      <c r="BO3015" s="9"/>
      <c r="BP3015" s="9"/>
      <c r="BQ3015" s="9"/>
      <c r="BT3015" s="9"/>
      <c r="BU3015" s="9"/>
      <c r="BX3015" s="9"/>
      <c r="BY3015" s="9"/>
      <c r="CB3015" s="9"/>
      <c r="CC3015" s="9"/>
      <c r="CF3015" s="9"/>
      <c r="CG3015" s="9"/>
      <c r="CJ3015" s="9"/>
      <c r="CK3015" s="9"/>
      <c r="CN3015" s="9"/>
      <c r="CO3015" s="9"/>
      <c r="CP3015" s="9"/>
      <c r="CQ3015" s="9"/>
      <c r="CR3015" s="9"/>
      <c r="CS3015" s="9"/>
      <c r="CT3015" s="9"/>
      <c r="CU3015" s="9"/>
      <c r="CV3015" s="9"/>
      <c r="CW3015" s="9"/>
      <c r="CX3015" s="9"/>
      <c r="CY3015" s="9"/>
      <c r="CZ3015" s="9"/>
      <c r="DA3015" s="9"/>
      <c r="DB3015" s="9"/>
      <c r="DC3015" s="9"/>
      <c r="DD3015" s="9"/>
      <c r="DE3015" s="9"/>
      <c r="DF3015" s="9"/>
      <c r="DG3015" s="9"/>
      <c r="DH3015" s="9"/>
      <c r="DI3015" s="9"/>
      <c r="DJ3015" s="9"/>
      <c r="DK3015" s="9"/>
      <c r="DL3015" s="9"/>
      <c r="DM3015" s="9"/>
      <c r="DN3015" s="9"/>
      <c r="DO3015" s="9"/>
      <c r="DP3015" s="9"/>
      <c r="DQ3015" s="9"/>
      <c r="DR3015" s="9"/>
      <c r="DS3015" s="9"/>
      <c r="DT3015" s="9"/>
      <c r="DU3015" s="9"/>
      <c r="DV3015" s="9"/>
      <c r="DW3015" s="9"/>
      <c r="DX3015" s="9"/>
      <c r="DY3015" s="9"/>
    </row>
    <row r="3016" spans="1:131" ht="19.5" customHeight="1" x14ac:dyDescent="0.25">
      <c r="A3016" s="9">
        <v>2099</v>
      </c>
      <c r="B3016" s="9" t="s">
        <v>6011</v>
      </c>
      <c r="C3016" s="9" t="s">
        <v>6012</v>
      </c>
      <c r="D3016" s="9"/>
      <c r="E3016" s="9" t="s">
        <v>6013</v>
      </c>
      <c r="F3016" s="9" t="s">
        <v>6014</v>
      </c>
      <c r="G3016" s="9"/>
      <c r="H3016" s="9" t="s">
        <v>906</v>
      </c>
      <c r="I3016" s="9" t="s">
        <v>25</v>
      </c>
      <c r="M3016" s="9" t="s">
        <v>20</v>
      </c>
      <c r="O3016" s="9">
        <v>22</v>
      </c>
      <c r="R3016" s="9"/>
      <c r="S3016" s="9"/>
      <c r="T3016" s="9"/>
      <c r="U3016" s="9"/>
      <c r="V3016" s="9"/>
      <c r="W3016" s="9"/>
      <c r="X3016" s="9"/>
      <c r="Y3016" s="9"/>
      <c r="Z3016" s="9"/>
      <c r="AA3016" s="9"/>
      <c r="AB3016" s="9"/>
      <c r="AC3016" s="9"/>
      <c r="AD3016" s="9"/>
      <c r="AE3016" s="9"/>
      <c r="AF3016" s="51">
        <f t="shared" si="39"/>
        <v>0</v>
      </c>
      <c r="AG3016" s="109"/>
      <c r="AH3016" s="9"/>
      <c r="AI3016" s="9"/>
      <c r="AJ3016" s="9"/>
      <c r="AK3016" s="9"/>
      <c r="AL3016" s="9"/>
      <c r="AM3016" s="9"/>
      <c r="AN3016" s="9"/>
      <c r="AO3016" s="9"/>
      <c r="AP3016" s="9"/>
      <c r="AQ3016" s="9"/>
      <c r="AR3016" s="9"/>
      <c r="AS3016" s="9"/>
      <c r="AT3016" s="9"/>
      <c r="AU3016" s="9"/>
      <c r="AV3016" s="9"/>
      <c r="AW3016" s="9"/>
      <c r="AX3016" s="9"/>
      <c r="AY3016" s="9"/>
      <c r="AZ3016" s="9"/>
      <c r="BA3016" s="9"/>
      <c r="BB3016" s="9"/>
      <c r="BC3016" s="9"/>
      <c r="BD3016" s="9"/>
      <c r="BE3016" s="9"/>
      <c r="BF3016" s="9"/>
      <c r="BG3016" s="9"/>
      <c r="BH3016" s="9"/>
      <c r="BI3016" s="9"/>
      <c r="BJ3016" s="9"/>
      <c r="BK3016" s="9"/>
      <c r="BL3016" s="9"/>
      <c r="BM3016" s="9"/>
      <c r="BN3016" s="9"/>
      <c r="BO3016" s="9"/>
      <c r="BP3016" s="9"/>
      <c r="BQ3016" s="9"/>
      <c r="BT3016" s="9"/>
      <c r="BU3016" s="9"/>
      <c r="BX3016" s="9"/>
      <c r="BY3016" s="9"/>
      <c r="CB3016" s="9"/>
      <c r="CC3016" s="9"/>
      <c r="CF3016" s="9"/>
      <c r="CG3016" s="9"/>
      <c r="CJ3016" s="9"/>
      <c r="CK3016" s="9"/>
      <c r="CN3016" s="9"/>
      <c r="CO3016" s="9"/>
      <c r="CP3016" s="9"/>
      <c r="CQ3016" s="9"/>
      <c r="CR3016" s="9"/>
      <c r="CS3016" s="9"/>
      <c r="CT3016" s="9"/>
      <c r="CU3016" s="9"/>
      <c r="CV3016" s="9"/>
      <c r="CW3016" s="9"/>
      <c r="CX3016" s="9"/>
      <c r="CY3016" s="9"/>
      <c r="CZ3016" s="9"/>
      <c r="DA3016" s="9"/>
      <c r="DB3016" s="9"/>
      <c r="DC3016" s="9"/>
      <c r="DD3016" s="9"/>
      <c r="DE3016" s="9"/>
      <c r="DF3016" s="9"/>
      <c r="DG3016" s="9"/>
      <c r="DH3016" s="9"/>
      <c r="DI3016" s="9"/>
      <c r="DJ3016" s="9"/>
      <c r="DK3016" s="9"/>
      <c r="DL3016" s="9"/>
      <c r="DM3016" s="9"/>
      <c r="DN3016" s="9"/>
      <c r="DO3016" s="9"/>
      <c r="DP3016" s="9"/>
      <c r="DQ3016" s="9"/>
      <c r="DR3016" s="9"/>
      <c r="DS3016" s="9"/>
      <c r="DT3016" s="9"/>
      <c r="DU3016" s="9"/>
      <c r="DV3016" s="9"/>
      <c r="DW3016" s="9"/>
      <c r="DX3016" s="9"/>
      <c r="DY3016" s="9"/>
    </row>
    <row r="3017" spans="1:131" ht="19.5" customHeight="1" x14ac:dyDescent="0.25">
      <c r="A3017" s="9">
        <v>2100</v>
      </c>
      <c r="B3017" s="9" t="s">
        <v>6015</v>
      </c>
      <c r="C3017" s="9" t="s">
        <v>6016</v>
      </c>
      <c r="D3017" s="9"/>
      <c r="E3017" s="9" t="s">
        <v>4026</v>
      </c>
      <c r="F3017" s="9" t="s">
        <v>4027</v>
      </c>
      <c r="G3017" s="9"/>
      <c r="H3017" s="9" t="s">
        <v>906</v>
      </c>
      <c r="I3017" s="9" t="s">
        <v>25</v>
      </c>
      <c r="M3017" s="9" t="s">
        <v>335</v>
      </c>
      <c r="O3017" s="9">
        <v>26</v>
      </c>
      <c r="R3017" s="9"/>
      <c r="S3017" s="9"/>
      <c r="T3017" s="9"/>
      <c r="U3017" s="9"/>
      <c r="V3017" s="9"/>
      <c r="W3017" s="9"/>
      <c r="X3017" s="9"/>
      <c r="Y3017" s="9"/>
      <c r="Z3017" s="9"/>
      <c r="AA3017" s="9"/>
      <c r="AB3017" s="9"/>
      <c r="AC3017" s="9"/>
      <c r="AD3017" s="9"/>
      <c r="AE3017" s="9"/>
      <c r="AF3017" s="51">
        <f t="shared" si="39"/>
        <v>0</v>
      </c>
      <c r="AG3017" s="109"/>
      <c r="AH3017" s="9"/>
      <c r="AI3017" s="9"/>
      <c r="AJ3017" s="9"/>
      <c r="AK3017" s="9"/>
      <c r="AL3017" s="9"/>
      <c r="AM3017" s="9"/>
      <c r="AN3017" s="9"/>
      <c r="AO3017" s="9"/>
      <c r="AP3017" s="9"/>
      <c r="AQ3017" s="9"/>
      <c r="AR3017" s="9"/>
      <c r="AS3017" s="9"/>
      <c r="AT3017" s="9"/>
      <c r="AU3017" s="9"/>
      <c r="AV3017" s="9"/>
      <c r="AW3017" s="9"/>
      <c r="AX3017" s="9"/>
      <c r="AY3017" s="9"/>
      <c r="AZ3017" s="9"/>
      <c r="BA3017" s="9"/>
      <c r="BB3017" s="9"/>
      <c r="BC3017" s="9"/>
      <c r="BD3017" s="9"/>
      <c r="BE3017" s="9"/>
      <c r="BF3017" s="9"/>
      <c r="BG3017" s="9"/>
      <c r="BH3017" s="9"/>
      <c r="BI3017" s="9"/>
      <c r="BJ3017" s="9"/>
      <c r="BK3017" s="9"/>
      <c r="BL3017" s="9"/>
      <c r="BM3017" s="9"/>
      <c r="BN3017" s="9"/>
      <c r="BO3017" s="9"/>
      <c r="BP3017" s="9"/>
      <c r="BQ3017" s="9"/>
      <c r="BT3017" s="9"/>
      <c r="BU3017" s="9"/>
      <c r="BX3017" s="9"/>
      <c r="BY3017" s="9"/>
      <c r="CB3017" s="9"/>
      <c r="CC3017" s="9"/>
      <c r="CF3017" s="9"/>
      <c r="CG3017" s="9"/>
      <c r="CJ3017" s="9"/>
      <c r="CK3017" s="9"/>
      <c r="CN3017" s="9"/>
      <c r="CO3017" s="9"/>
      <c r="CP3017" s="9"/>
      <c r="CQ3017" s="9"/>
      <c r="CR3017" s="9"/>
      <c r="CS3017" s="9"/>
      <c r="CT3017" s="9"/>
      <c r="CU3017" s="9"/>
      <c r="CV3017" s="9"/>
      <c r="CW3017" s="9"/>
      <c r="CX3017" s="9"/>
      <c r="CY3017" s="9"/>
      <c r="CZ3017" s="9"/>
      <c r="DA3017" s="9"/>
      <c r="DB3017" s="9"/>
      <c r="DC3017" s="9"/>
      <c r="DD3017" s="9"/>
      <c r="DE3017" s="9"/>
      <c r="DF3017" s="9"/>
      <c r="DG3017" s="9"/>
      <c r="DH3017" s="9"/>
      <c r="DI3017" s="9"/>
      <c r="DJ3017" s="9"/>
      <c r="DK3017" s="9"/>
      <c r="DL3017" s="9"/>
      <c r="DM3017" s="9"/>
      <c r="DN3017" s="9"/>
      <c r="DO3017" s="9"/>
      <c r="DP3017" s="9"/>
      <c r="DQ3017" s="9"/>
      <c r="DR3017" s="9"/>
      <c r="DS3017" s="9"/>
      <c r="DT3017" s="9"/>
      <c r="DU3017" s="9"/>
      <c r="DV3017" s="9"/>
      <c r="DW3017" s="9"/>
      <c r="DX3017" s="9"/>
      <c r="DY3017" s="9"/>
    </row>
    <row r="3018" spans="1:131" ht="19.5" customHeight="1" x14ac:dyDescent="0.25">
      <c r="A3018" s="9">
        <v>2101</v>
      </c>
      <c r="B3018" s="9" t="s">
        <v>6017</v>
      </c>
      <c r="C3018" s="9" t="s">
        <v>6018</v>
      </c>
      <c r="D3018" s="9"/>
      <c r="E3018" s="9" t="s">
        <v>4026</v>
      </c>
      <c r="F3018" s="9" t="s">
        <v>6019</v>
      </c>
      <c r="G3018" s="9"/>
      <c r="H3018" s="9" t="s">
        <v>906</v>
      </c>
      <c r="I3018" s="9" t="s">
        <v>25</v>
      </c>
      <c r="M3018" s="9" t="s">
        <v>20</v>
      </c>
      <c r="O3018" s="9">
        <v>28</v>
      </c>
      <c r="R3018" s="9"/>
      <c r="S3018" s="9"/>
      <c r="T3018" s="9"/>
      <c r="U3018" s="9"/>
      <c r="V3018" s="9"/>
      <c r="W3018" s="9"/>
      <c r="X3018" s="9"/>
      <c r="Y3018" s="9"/>
      <c r="Z3018" s="9"/>
      <c r="AA3018" s="9"/>
      <c r="AB3018" s="9"/>
      <c r="AC3018" s="9"/>
      <c r="AD3018" s="9"/>
      <c r="AE3018" s="9"/>
      <c r="AF3018" s="51">
        <f t="shared" si="39"/>
        <v>0</v>
      </c>
      <c r="AG3018" s="109"/>
      <c r="AH3018" s="9"/>
      <c r="AI3018" s="9"/>
      <c r="AJ3018" s="9"/>
      <c r="AK3018" s="9"/>
      <c r="AL3018" s="9"/>
      <c r="AM3018" s="9"/>
      <c r="AN3018" s="9"/>
      <c r="AO3018" s="9"/>
      <c r="AP3018" s="9"/>
      <c r="AQ3018" s="9"/>
      <c r="AR3018" s="9"/>
      <c r="AS3018" s="9"/>
      <c r="AT3018" s="9"/>
      <c r="AU3018" s="9"/>
      <c r="AV3018" s="9"/>
      <c r="AW3018" s="9"/>
      <c r="AX3018" s="9"/>
      <c r="AY3018" s="9"/>
      <c r="AZ3018" s="9"/>
      <c r="BA3018" s="9"/>
      <c r="BB3018" s="9"/>
      <c r="BC3018" s="9"/>
      <c r="BD3018" s="9"/>
      <c r="BE3018" s="9"/>
      <c r="BF3018" s="9"/>
      <c r="BG3018" s="9"/>
      <c r="BH3018" s="9"/>
      <c r="BI3018" s="9"/>
      <c r="BJ3018" s="9"/>
      <c r="BK3018" s="9"/>
      <c r="BL3018" s="9"/>
      <c r="BM3018" s="9"/>
      <c r="BN3018" s="9"/>
      <c r="BO3018" s="9"/>
      <c r="BP3018" s="9"/>
      <c r="BQ3018" s="9"/>
      <c r="BT3018" s="9"/>
      <c r="BU3018" s="9"/>
      <c r="BX3018" s="9"/>
      <c r="BY3018" s="9"/>
      <c r="CB3018" s="9"/>
      <c r="CC3018" s="9"/>
      <c r="CF3018" s="9"/>
      <c r="CG3018" s="9"/>
      <c r="CJ3018" s="9"/>
      <c r="CK3018" s="9"/>
      <c r="CN3018" s="9"/>
      <c r="CO3018" s="9"/>
      <c r="CP3018" s="9"/>
      <c r="CQ3018" s="9"/>
      <c r="CR3018" s="9"/>
      <c r="CS3018" s="9"/>
      <c r="CT3018" s="9"/>
      <c r="CU3018" s="9"/>
      <c r="CV3018" s="9"/>
      <c r="CW3018" s="9"/>
      <c r="CX3018" s="9"/>
      <c r="CY3018" s="9"/>
      <c r="CZ3018" s="9"/>
      <c r="DA3018" s="9"/>
      <c r="DB3018" s="9"/>
      <c r="DC3018" s="9"/>
      <c r="DD3018" s="9"/>
      <c r="DE3018" s="9"/>
      <c r="DF3018" s="9"/>
      <c r="DG3018" s="9"/>
      <c r="DH3018" s="9"/>
      <c r="DI3018" s="9"/>
      <c r="DJ3018" s="9"/>
      <c r="DK3018" s="9"/>
      <c r="DL3018" s="9"/>
      <c r="DM3018" s="9"/>
      <c r="DN3018" s="9"/>
      <c r="DO3018" s="9"/>
      <c r="DP3018" s="9"/>
      <c r="DQ3018" s="9"/>
      <c r="DR3018" s="9"/>
      <c r="DS3018" s="9"/>
      <c r="DT3018" s="9"/>
      <c r="DU3018" s="9"/>
      <c r="DV3018" s="9"/>
      <c r="DW3018" s="9"/>
      <c r="DX3018" s="9"/>
      <c r="DY3018" s="9"/>
    </row>
    <row r="3019" spans="1:131" ht="19.5" customHeight="1" x14ac:dyDescent="0.25">
      <c r="A3019" s="9">
        <v>2102</v>
      </c>
      <c r="B3019" s="9" t="s">
        <v>6020</v>
      </c>
      <c r="C3019" s="9" t="s">
        <v>6021</v>
      </c>
      <c r="D3019" s="9"/>
      <c r="E3019" s="9" t="s">
        <v>4026</v>
      </c>
      <c r="F3019" s="9" t="s">
        <v>6019</v>
      </c>
      <c r="G3019" s="9"/>
      <c r="H3019" s="9" t="s">
        <v>906</v>
      </c>
      <c r="I3019" s="9" t="s">
        <v>28</v>
      </c>
      <c r="M3019" s="9" t="s">
        <v>20</v>
      </c>
      <c r="R3019" s="9"/>
      <c r="S3019" s="9"/>
      <c r="T3019" s="9"/>
      <c r="U3019" s="9"/>
      <c r="V3019" s="9"/>
      <c r="W3019" s="9"/>
      <c r="X3019" s="9"/>
      <c r="Y3019" s="9"/>
      <c r="Z3019" s="9"/>
      <c r="AA3019" s="9"/>
      <c r="AB3019" s="9"/>
      <c r="AC3019" s="9"/>
      <c r="AD3019" s="9"/>
      <c r="AE3019" s="9"/>
      <c r="AF3019" s="51">
        <f t="shared" si="39"/>
        <v>0</v>
      </c>
      <c r="AG3019" s="109"/>
      <c r="AH3019" s="9"/>
      <c r="AI3019" s="9"/>
      <c r="AJ3019" s="9"/>
      <c r="AK3019" s="9"/>
      <c r="AL3019" s="9"/>
      <c r="AM3019" s="9"/>
      <c r="AN3019" s="9"/>
      <c r="AO3019" s="9"/>
      <c r="AP3019" s="9"/>
      <c r="AQ3019" s="9"/>
      <c r="AR3019" s="9"/>
      <c r="AS3019" s="9"/>
      <c r="AT3019" s="9"/>
      <c r="AU3019" s="9"/>
      <c r="AV3019" s="9"/>
      <c r="AW3019" s="9"/>
      <c r="AX3019" s="9"/>
      <c r="AY3019" s="9"/>
      <c r="AZ3019" s="9"/>
      <c r="BA3019" s="9"/>
      <c r="BB3019" s="9"/>
      <c r="BC3019" s="9"/>
      <c r="BD3019" s="9"/>
      <c r="BE3019" s="9"/>
      <c r="BF3019" s="9"/>
      <c r="BG3019" s="9"/>
      <c r="BH3019" s="9"/>
      <c r="BI3019" s="9"/>
      <c r="BJ3019" s="9"/>
      <c r="BK3019" s="9"/>
      <c r="BL3019" s="9"/>
      <c r="BM3019" s="9"/>
      <c r="BN3019" s="9"/>
      <c r="BO3019" s="9"/>
      <c r="BP3019" s="9"/>
      <c r="BQ3019" s="9"/>
      <c r="BT3019" s="9"/>
      <c r="BU3019" s="9"/>
      <c r="BX3019" s="9"/>
      <c r="BY3019" s="9"/>
      <c r="CB3019" s="9"/>
      <c r="CC3019" s="9"/>
      <c r="CF3019" s="9"/>
      <c r="CG3019" s="9"/>
      <c r="CJ3019" s="9"/>
      <c r="CK3019" s="9"/>
      <c r="CN3019" s="9"/>
      <c r="CO3019" s="9"/>
      <c r="CP3019" s="9"/>
      <c r="CQ3019" s="9"/>
      <c r="CR3019" s="9"/>
      <c r="CS3019" s="9"/>
      <c r="CT3019" s="9"/>
      <c r="CU3019" s="9"/>
      <c r="CV3019" s="9"/>
      <c r="CW3019" s="9"/>
      <c r="CX3019" s="9"/>
      <c r="CY3019" s="9"/>
      <c r="CZ3019" s="9"/>
      <c r="DA3019" s="9"/>
      <c r="DB3019" s="9"/>
      <c r="DC3019" s="9"/>
      <c r="DD3019" s="9"/>
      <c r="DE3019" s="9"/>
      <c r="DF3019" s="9"/>
      <c r="DG3019" s="9"/>
      <c r="DH3019" s="9"/>
      <c r="DI3019" s="9"/>
      <c r="DJ3019" s="9"/>
      <c r="DK3019" s="9"/>
      <c r="DL3019" s="9"/>
      <c r="DM3019" s="9"/>
      <c r="DN3019" s="9"/>
      <c r="DO3019" s="9"/>
      <c r="DP3019" s="9"/>
      <c r="DQ3019" s="9"/>
      <c r="DR3019" s="9"/>
      <c r="DS3019" s="9"/>
      <c r="DT3019" s="9"/>
      <c r="DU3019" s="9"/>
      <c r="DV3019" s="9"/>
      <c r="DW3019" s="9"/>
      <c r="DX3019" s="9"/>
      <c r="DY3019" s="9"/>
    </row>
    <row r="3020" spans="1:131" ht="19.5" customHeight="1" x14ac:dyDescent="0.25">
      <c r="A3020" s="9">
        <v>2103</v>
      </c>
      <c r="B3020" s="9" t="s">
        <v>6022</v>
      </c>
      <c r="C3020" s="9" t="s">
        <v>6023</v>
      </c>
      <c r="D3020" s="9"/>
      <c r="E3020" s="9" t="s">
        <v>6024</v>
      </c>
      <c r="F3020" s="9" t="s">
        <v>3543</v>
      </c>
      <c r="G3020" s="9"/>
      <c r="H3020" s="9" t="s">
        <v>906</v>
      </c>
      <c r="I3020" s="9" t="s">
        <v>25</v>
      </c>
      <c r="M3020" s="9" t="s">
        <v>20</v>
      </c>
      <c r="O3020" s="9">
        <v>29</v>
      </c>
      <c r="R3020" s="9"/>
      <c r="S3020" s="9"/>
      <c r="T3020" s="9"/>
      <c r="U3020" s="9"/>
      <c r="V3020" s="9"/>
      <c r="W3020" s="9"/>
      <c r="X3020" s="9"/>
      <c r="Y3020" s="9"/>
      <c r="Z3020" s="9"/>
      <c r="AA3020" s="9"/>
      <c r="AB3020" s="9"/>
      <c r="AC3020" s="9"/>
      <c r="AD3020" s="9"/>
      <c r="AE3020" s="9"/>
      <c r="AF3020" s="51">
        <f t="shared" si="39"/>
        <v>0</v>
      </c>
      <c r="AG3020" s="109"/>
      <c r="AH3020" s="9"/>
      <c r="AI3020" s="9"/>
      <c r="AJ3020" s="9"/>
      <c r="AK3020" s="9"/>
      <c r="AL3020" s="9"/>
      <c r="AM3020" s="9"/>
      <c r="AN3020" s="9"/>
      <c r="AO3020" s="9"/>
      <c r="AP3020" s="9"/>
      <c r="AQ3020" s="9"/>
      <c r="AR3020" s="9"/>
      <c r="AS3020" s="9"/>
      <c r="AT3020" s="9"/>
      <c r="AU3020" s="9"/>
      <c r="AV3020" s="9"/>
      <c r="AW3020" s="9"/>
      <c r="AX3020" s="9"/>
      <c r="AY3020" s="9"/>
      <c r="AZ3020" s="9"/>
      <c r="BA3020" s="9"/>
      <c r="BB3020" s="9"/>
      <c r="BC3020" s="9"/>
      <c r="BD3020" s="9"/>
      <c r="BE3020" s="9"/>
      <c r="BF3020" s="9"/>
      <c r="BG3020" s="9"/>
      <c r="BH3020" s="9"/>
      <c r="BI3020" s="9"/>
      <c r="BJ3020" s="9"/>
      <c r="BK3020" s="9"/>
      <c r="BL3020" s="9"/>
      <c r="BM3020" s="9"/>
      <c r="BN3020" s="9"/>
      <c r="BO3020" s="9"/>
      <c r="BP3020" s="9"/>
      <c r="BQ3020" s="9"/>
      <c r="BT3020" s="9"/>
      <c r="BU3020" s="9"/>
      <c r="BX3020" s="9"/>
      <c r="BY3020" s="9"/>
      <c r="CB3020" s="9"/>
      <c r="CC3020" s="9"/>
      <c r="CF3020" s="9"/>
      <c r="CG3020" s="9"/>
      <c r="CJ3020" s="9"/>
      <c r="CK3020" s="9"/>
      <c r="CN3020" s="9"/>
      <c r="CO3020" s="9"/>
      <c r="CP3020" s="9"/>
      <c r="CQ3020" s="9"/>
      <c r="CR3020" s="9"/>
      <c r="CS3020" s="9"/>
      <c r="CT3020" s="9"/>
      <c r="CU3020" s="9"/>
      <c r="CV3020" s="9"/>
      <c r="CW3020" s="9"/>
      <c r="CX3020" s="9"/>
      <c r="CY3020" s="9"/>
      <c r="CZ3020" s="9"/>
      <c r="DA3020" s="9"/>
      <c r="DB3020" s="9"/>
      <c r="DC3020" s="9"/>
      <c r="DD3020" s="9"/>
      <c r="DE3020" s="9"/>
      <c r="DF3020" s="9"/>
      <c r="DG3020" s="9"/>
      <c r="DH3020" s="9"/>
      <c r="DI3020" s="9"/>
      <c r="DJ3020" s="9"/>
      <c r="DK3020" s="9"/>
      <c r="DL3020" s="9"/>
      <c r="DM3020" s="9"/>
      <c r="DN3020" s="9"/>
      <c r="DO3020" s="9"/>
      <c r="DP3020" s="9"/>
      <c r="DQ3020" s="9"/>
      <c r="DR3020" s="9"/>
      <c r="DS3020" s="9"/>
      <c r="DT3020" s="9"/>
      <c r="DU3020" s="9"/>
      <c r="DV3020" s="9"/>
      <c r="DW3020" s="9"/>
      <c r="DX3020" s="9"/>
      <c r="DY3020" s="9"/>
    </row>
    <row r="3021" spans="1:131" ht="19.5" customHeight="1" x14ac:dyDescent="0.25">
      <c r="A3021" s="9">
        <v>2104</v>
      </c>
      <c r="B3021" s="10" t="s">
        <v>6025</v>
      </c>
      <c r="C3021" s="9" t="s">
        <v>6026</v>
      </c>
      <c r="D3021" s="9"/>
      <c r="E3021" s="9" t="s">
        <v>6024</v>
      </c>
      <c r="F3021" s="9" t="s">
        <v>3543</v>
      </c>
      <c r="G3021" s="9"/>
      <c r="H3021" s="9" t="s">
        <v>202</v>
      </c>
      <c r="I3021" s="9" t="s">
        <v>25</v>
      </c>
      <c r="J3021" s="129">
        <v>43175</v>
      </c>
      <c r="K3021" s="129">
        <v>43084</v>
      </c>
      <c r="L3021" s="129">
        <v>43434</v>
      </c>
      <c r="M3021" s="9" t="s">
        <v>20</v>
      </c>
      <c r="O3021" s="9">
        <v>30</v>
      </c>
      <c r="Q3021" s="9" t="s">
        <v>54</v>
      </c>
      <c r="R3021" s="9"/>
      <c r="S3021" s="13">
        <v>1866670</v>
      </c>
      <c r="T3021" s="13">
        <v>1866670</v>
      </c>
      <c r="U3021" s="13">
        <v>466670</v>
      </c>
      <c r="V3021" s="9"/>
      <c r="W3021" s="9"/>
      <c r="X3021" s="9"/>
      <c r="Y3021" s="9"/>
      <c r="Z3021" s="9"/>
      <c r="AA3021" s="9"/>
      <c r="AB3021" s="9"/>
      <c r="AC3021" s="9"/>
      <c r="AD3021" s="9"/>
      <c r="AE3021" s="9"/>
      <c r="AF3021" s="51">
        <f t="shared" si="39"/>
        <v>0</v>
      </c>
      <c r="AG3021" s="109"/>
      <c r="AH3021" s="11">
        <v>43084</v>
      </c>
      <c r="AI3021" s="11">
        <v>43434</v>
      </c>
      <c r="AJ3021" s="13">
        <v>1787673</v>
      </c>
      <c r="AK3021" s="13">
        <v>446918</v>
      </c>
      <c r="AL3021" s="9"/>
      <c r="AM3021" s="9"/>
      <c r="AN3021" s="9"/>
      <c r="AO3021" s="9"/>
      <c r="AP3021" s="9"/>
      <c r="AQ3021" s="9"/>
      <c r="AR3021" s="9"/>
      <c r="AS3021" s="9"/>
      <c r="AT3021" s="9"/>
      <c r="AU3021" s="9"/>
      <c r="AV3021" s="9"/>
      <c r="AW3021" s="9"/>
      <c r="AX3021" s="9"/>
      <c r="AY3021" s="9"/>
      <c r="AZ3021" s="9"/>
      <c r="BA3021" s="9"/>
      <c r="BB3021" s="9"/>
      <c r="BC3021" s="9"/>
      <c r="BD3021" s="9"/>
      <c r="BE3021" s="9"/>
      <c r="BF3021" s="9"/>
      <c r="BG3021" s="9"/>
      <c r="BH3021" s="9"/>
      <c r="BI3021" s="9"/>
      <c r="BJ3021" s="9"/>
      <c r="BK3021" s="9"/>
      <c r="BL3021" s="9"/>
      <c r="BM3021" s="9"/>
      <c r="BN3021" s="9"/>
      <c r="BO3021" s="9"/>
      <c r="BP3021" s="9"/>
      <c r="BQ3021" s="9"/>
      <c r="BT3021" s="9"/>
      <c r="BU3021" s="9"/>
      <c r="BX3021" s="9"/>
      <c r="BY3021" s="9"/>
      <c r="CB3021" s="9"/>
      <c r="CC3021" s="9"/>
      <c r="CF3021" s="9"/>
      <c r="CG3021" s="9"/>
      <c r="CJ3021" s="9"/>
      <c r="CK3021" s="9"/>
      <c r="CN3021" s="9"/>
      <c r="CO3021" s="9"/>
      <c r="CP3021" s="9"/>
      <c r="CQ3021" s="9"/>
      <c r="CR3021" s="9"/>
      <c r="CS3021" s="9"/>
      <c r="CT3021" s="9"/>
      <c r="CU3021" s="9"/>
      <c r="CV3021" s="9"/>
      <c r="CW3021" s="9"/>
      <c r="CX3021" s="9"/>
      <c r="CY3021" s="9"/>
      <c r="CZ3021" s="9"/>
      <c r="DA3021" s="9"/>
      <c r="DB3021" s="9"/>
      <c r="DC3021" s="9"/>
      <c r="DD3021" s="9"/>
      <c r="DE3021" s="9"/>
      <c r="DF3021" s="9"/>
      <c r="DG3021" s="9"/>
      <c r="DH3021" s="9"/>
      <c r="DI3021" s="9"/>
      <c r="DJ3021" s="9"/>
      <c r="DK3021" s="9"/>
      <c r="DL3021" s="9"/>
      <c r="DM3021" s="9"/>
      <c r="DN3021" s="9"/>
      <c r="DO3021" s="9"/>
      <c r="DP3021" s="9"/>
      <c r="DQ3021" s="9"/>
      <c r="DR3021" s="9"/>
      <c r="DS3021" s="9"/>
      <c r="DT3021" s="9"/>
      <c r="DU3021" s="9"/>
      <c r="DV3021" s="9"/>
      <c r="DW3021" s="9"/>
      <c r="DX3021" s="9"/>
      <c r="DY3021" s="9"/>
    </row>
    <row r="3022" spans="1:131" ht="19.5" customHeight="1" x14ac:dyDescent="0.25">
      <c r="A3022" s="9">
        <v>2105</v>
      </c>
      <c r="B3022" s="9" t="s">
        <v>6031</v>
      </c>
      <c r="C3022" s="9" t="s">
        <v>6032</v>
      </c>
      <c r="D3022" s="9"/>
      <c r="E3022" s="9" t="s">
        <v>2283</v>
      </c>
      <c r="F3022" s="9" t="s">
        <v>111</v>
      </c>
      <c r="G3022" s="9"/>
      <c r="H3022" s="9" t="s">
        <v>202</v>
      </c>
      <c r="I3022" s="9" t="s">
        <v>871</v>
      </c>
      <c r="J3022" s="129">
        <v>43136</v>
      </c>
      <c r="K3022" s="129">
        <v>42844</v>
      </c>
      <c r="L3022" s="129">
        <v>43404</v>
      </c>
      <c r="O3022" s="9">
        <v>31</v>
      </c>
      <c r="Q3022" s="9" t="s">
        <v>54</v>
      </c>
      <c r="R3022" s="9"/>
      <c r="S3022" s="13">
        <v>416000000</v>
      </c>
      <c r="T3022" s="13">
        <v>416000000</v>
      </c>
      <c r="U3022" s="13">
        <v>104000000</v>
      </c>
      <c r="V3022" s="9"/>
      <c r="W3022" s="9"/>
      <c r="X3022" s="9"/>
      <c r="Y3022" s="9"/>
      <c r="Z3022" s="9"/>
      <c r="AA3022" s="9"/>
      <c r="AB3022" s="9"/>
      <c r="AC3022" s="9"/>
      <c r="AD3022" s="9"/>
      <c r="AE3022" s="9"/>
      <c r="AF3022" s="51">
        <f t="shared" si="39"/>
        <v>0</v>
      </c>
      <c r="AG3022" s="109"/>
      <c r="AH3022" s="11">
        <v>43040</v>
      </c>
      <c r="AI3022" s="11">
        <v>43190</v>
      </c>
      <c r="AJ3022" s="13">
        <v>88965197</v>
      </c>
      <c r="AK3022" s="13">
        <v>22241299</v>
      </c>
      <c r="AL3022" s="11">
        <v>43191</v>
      </c>
      <c r="AM3022" s="11">
        <v>43251</v>
      </c>
      <c r="AN3022" s="13">
        <v>141947586</v>
      </c>
      <c r="AO3022" s="13">
        <v>35486897</v>
      </c>
      <c r="AP3022" s="11">
        <v>43252</v>
      </c>
      <c r="AQ3022" s="11">
        <v>43281</v>
      </c>
      <c r="AR3022" s="13">
        <v>75866837</v>
      </c>
      <c r="AS3022" s="13">
        <v>18966709</v>
      </c>
      <c r="AT3022" s="11">
        <v>43282</v>
      </c>
      <c r="AU3022" s="11">
        <v>43373</v>
      </c>
      <c r="AV3022" s="13">
        <v>74166269</v>
      </c>
      <c r="AW3022" s="13">
        <v>18541567</v>
      </c>
      <c r="AX3022" s="11">
        <v>43040</v>
      </c>
      <c r="AY3022" s="11">
        <v>43373</v>
      </c>
      <c r="AZ3022" s="13">
        <v>383869589</v>
      </c>
      <c r="BA3022" s="13">
        <v>730925</v>
      </c>
      <c r="BB3022" s="9"/>
      <c r="BC3022" s="9"/>
      <c r="BD3022" s="9"/>
      <c r="BE3022" s="9"/>
      <c r="BF3022" s="9"/>
      <c r="BG3022" s="9"/>
      <c r="BH3022" s="9"/>
      <c r="BI3022" s="9"/>
      <c r="BJ3022" s="9"/>
      <c r="BK3022" s="9"/>
      <c r="BL3022" s="9"/>
      <c r="BM3022" s="9"/>
      <c r="BN3022" s="9"/>
      <c r="BO3022" s="9"/>
      <c r="BP3022" s="9"/>
      <c r="BQ3022" s="9"/>
      <c r="BT3022" s="9"/>
      <c r="BU3022" s="9"/>
      <c r="BX3022" s="9"/>
      <c r="BY3022" s="9"/>
      <c r="CB3022" s="9"/>
      <c r="CC3022" s="9"/>
      <c r="CF3022" s="9"/>
      <c r="CG3022" s="9"/>
      <c r="CJ3022" s="9"/>
      <c r="CK3022" s="9"/>
      <c r="CN3022" s="9"/>
      <c r="CO3022" s="9"/>
      <c r="CP3022" s="9"/>
      <c r="CQ3022" s="9"/>
      <c r="CR3022" s="9"/>
      <c r="CS3022" s="9"/>
      <c r="CT3022" s="9"/>
      <c r="CU3022" s="9"/>
      <c r="CV3022" s="9"/>
      <c r="CW3022" s="9"/>
      <c r="CX3022" s="9"/>
      <c r="CY3022" s="9"/>
      <c r="CZ3022" s="9"/>
      <c r="DA3022" s="9"/>
      <c r="DB3022" s="9"/>
      <c r="DC3022" s="9"/>
      <c r="DD3022" s="9"/>
      <c r="DE3022" s="9"/>
      <c r="DF3022" s="9"/>
      <c r="DG3022" s="9"/>
      <c r="DH3022" s="9"/>
      <c r="DI3022" s="9"/>
      <c r="DJ3022" s="9"/>
      <c r="DK3022" s="9"/>
      <c r="DL3022" s="9"/>
      <c r="DM3022" s="9"/>
      <c r="DN3022" s="9"/>
      <c r="DO3022" s="9"/>
      <c r="DP3022" s="9"/>
      <c r="DQ3022" s="9"/>
      <c r="DR3022" s="9"/>
      <c r="DS3022" s="9"/>
      <c r="DT3022" s="9"/>
      <c r="DU3022" s="9"/>
      <c r="DV3022" s="9"/>
      <c r="DW3022" s="9"/>
      <c r="DX3022" s="9"/>
      <c r="DY3022" s="9"/>
      <c r="DZ3022" s="54">
        <v>383869589</v>
      </c>
      <c r="EA3022" s="55">
        <v>95967397</v>
      </c>
    </row>
    <row r="3023" spans="1:131" ht="19.5" customHeight="1" x14ac:dyDescent="0.25">
      <c r="A3023" s="9">
        <v>2106</v>
      </c>
      <c r="B3023" s="9" t="s">
        <v>6102</v>
      </c>
      <c r="C3023" s="9" t="s">
        <v>6103</v>
      </c>
      <c r="D3023" s="9"/>
      <c r="E3023" s="9" t="s">
        <v>903</v>
      </c>
      <c r="F3023" s="9" t="s">
        <v>4071</v>
      </c>
      <c r="G3023" s="9"/>
      <c r="H3023" s="9" t="s">
        <v>202</v>
      </c>
      <c r="I3023" s="9" t="s">
        <v>78</v>
      </c>
      <c r="J3023" s="129">
        <v>43077</v>
      </c>
      <c r="K3023" s="129">
        <v>43040</v>
      </c>
      <c r="L3023" s="129">
        <v>43130</v>
      </c>
      <c r="O3023" s="9">
        <v>24</v>
      </c>
      <c r="Q3023" s="9" t="s">
        <v>61</v>
      </c>
      <c r="R3023" s="9"/>
      <c r="S3023" s="13">
        <v>62006600</v>
      </c>
      <c r="T3023" s="13">
        <v>62006600</v>
      </c>
      <c r="U3023" s="13">
        <v>15501650</v>
      </c>
      <c r="V3023" s="9"/>
      <c r="W3023" s="9"/>
      <c r="X3023" s="9"/>
      <c r="Y3023" s="9"/>
      <c r="Z3023" s="9"/>
      <c r="AA3023" s="9"/>
      <c r="AB3023" s="9"/>
      <c r="AC3023" s="9"/>
      <c r="AD3023" s="9"/>
      <c r="AE3023" s="9"/>
      <c r="AF3023" s="51">
        <f t="shared" si="39"/>
        <v>0</v>
      </c>
      <c r="AG3023" s="109"/>
      <c r="AH3023" s="11">
        <v>43040</v>
      </c>
      <c r="AI3023" s="11">
        <v>43175</v>
      </c>
      <c r="AJ3023" s="13">
        <v>63024855</v>
      </c>
      <c r="AK3023" s="13">
        <v>15756214</v>
      </c>
      <c r="AL3023" s="9"/>
      <c r="AM3023" s="9"/>
      <c r="AN3023" s="9"/>
      <c r="AO3023" s="9"/>
      <c r="AP3023" s="9"/>
      <c r="AQ3023" s="9"/>
      <c r="AR3023" s="9"/>
      <c r="AS3023" s="9"/>
      <c r="AT3023" s="9"/>
      <c r="AU3023" s="9"/>
      <c r="AV3023" s="9"/>
      <c r="AW3023" s="9"/>
      <c r="AX3023" s="9"/>
      <c r="AY3023" s="9"/>
      <c r="AZ3023" s="9"/>
      <c r="BA3023" s="9"/>
      <c r="BB3023" s="9"/>
      <c r="BC3023" s="9"/>
      <c r="BD3023" s="9"/>
      <c r="BE3023" s="9"/>
      <c r="BF3023" s="9"/>
      <c r="BG3023" s="9"/>
      <c r="BH3023" s="9"/>
      <c r="BI3023" s="9"/>
      <c r="BJ3023" s="9"/>
      <c r="BK3023" s="9"/>
      <c r="BL3023" s="9"/>
      <c r="BM3023" s="9"/>
      <c r="BN3023" s="9"/>
      <c r="BO3023" s="9"/>
      <c r="BP3023" s="9"/>
      <c r="BQ3023" s="9"/>
      <c r="BT3023" s="9"/>
      <c r="BU3023" s="9"/>
      <c r="BX3023" s="9"/>
      <c r="BY3023" s="9"/>
      <c r="CB3023" s="9"/>
      <c r="CC3023" s="9"/>
      <c r="CF3023" s="9"/>
      <c r="CG3023" s="9"/>
      <c r="CJ3023" s="9"/>
      <c r="CK3023" s="9"/>
      <c r="CN3023" s="9"/>
      <c r="CO3023" s="9"/>
      <c r="CP3023" s="9"/>
      <c r="CQ3023" s="9"/>
      <c r="CR3023" s="9"/>
      <c r="CS3023" s="9"/>
      <c r="CT3023" s="9"/>
      <c r="CU3023" s="9"/>
      <c r="CV3023" s="9"/>
      <c r="CW3023" s="9"/>
      <c r="CX3023" s="9"/>
      <c r="CY3023" s="9"/>
      <c r="CZ3023" s="9"/>
      <c r="DA3023" s="9"/>
      <c r="DB3023" s="9"/>
      <c r="DC3023" s="9"/>
      <c r="DD3023" s="9"/>
      <c r="DE3023" s="9"/>
      <c r="DF3023" s="9"/>
      <c r="DG3023" s="9"/>
      <c r="DH3023" s="9"/>
      <c r="DI3023" s="9"/>
      <c r="DJ3023" s="9"/>
      <c r="DK3023" s="9"/>
      <c r="DL3023" s="9"/>
      <c r="DM3023" s="9"/>
      <c r="DN3023" s="9"/>
      <c r="DO3023" s="9"/>
      <c r="DP3023" s="9"/>
      <c r="DQ3023" s="9"/>
      <c r="DR3023" s="9"/>
      <c r="DS3023" s="9"/>
      <c r="DT3023" s="9"/>
      <c r="DU3023" s="9"/>
      <c r="DV3023" s="9"/>
      <c r="DW3023" s="9"/>
      <c r="DX3023" s="9"/>
      <c r="DY3023" s="9"/>
    </row>
    <row r="3024" spans="1:131" s="18" customFormat="1" ht="19.5" customHeight="1" x14ac:dyDescent="0.25">
      <c r="A3024" s="18">
        <v>2106</v>
      </c>
      <c r="B3024" s="18" t="s">
        <v>6102</v>
      </c>
      <c r="C3024" s="18" t="s">
        <v>6103</v>
      </c>
      <c r="D3024" s="19">
        <v>43224</v>
      </c>
      <c r="J3024" s="130"/>
      <c r="K3024" s="130"/>
      <c r="L3024" s="130">
        <v>43175</v>
      </c>
      <c r="S3024" s="20">
        <v>63024855</v>
      </c>
      <c r="T3024" s="20">
        <v>63024855</v>
      </c>
      <c r="U3024" s="20">
        <v>15756214</v>
      </c>
      <c r="AF3024" s="80"/>
      <c r="AG3024" s="112"/>
      <c r="DZ3024" s="54"/>
      <c r="EA3024" s="55"/>
    </row>
    <row r="3025" spans="1:131" ht="19.5" customHeight="1" x14ac:dyDescent="0.25">
      <c r="A3025" s="9">
        <v>2107</v>
      </c>
      <c r="B3025" s="9" t="s">
        <v>6033</v>
      </c>
      <c r="C3025" s="9" t="s">
        <v>6035</v>
      </c>
      <c r="D3025" s="9"/>
      <c r="E3025" s="9" t="s">
        <v>6034</v>
      </c>
      <c r="F3025" s="9" t="s">
        <v>6036</v>
      </c>
      <c r="G3025" s="9"/>
      <c r="H3025" s="9" t="s">
        <v>202</v>
      </c>
      <c r="I3025" s="9" t="s">
        <v>35</v>
      </c>
      <c r="J3025" s="129">
        <v>43070</v>
      </c>
      <c r="K3025" s="129">
        <v>43010</v>
      </c>
      <c r="L3025" s="129">
        <v>43281</v>
      </c>
      <c r="M3025" s="9" t="s">
        <v>20</v>
      </c>
      <c r="O3025" s="9">
        <v>30</v>
      </c>
      <c r="Q3025" s="9" t="s">
        <v>54</v>
      </c>
      <c r="R3025" s="13">
        <v>109902500</v>
      </c>
      <c r="S3025" s="13">
        <v>109902500</v>
      </c>
      <c r="T3025" s="13">
        <v>109902500</v>
      </c>
      <c r="U3025" s="13">
        <v>27375625</v>
      </c>
      <c r="V3025" s="9"/>
      <c r="W3025" s="9"/>
      <c r="X3025" s="9"/>
      <c r="Y3025" s="9"/>
      <c r="Z3025" s="9"/>
      <c r="AA3025" s="9"/>
      <c r="AB3025" s="9"/>
      <c r="AC3025" s="9"/>
      <c r="AD3025" s="9"/>
      <c r="AE3025" s="9"/>
      <c r="AF3025" s="51">
        <f t="shared" si="39"/>
        <v>0</v>
      </c>
      <c r="AG3025" s="109"/>
      <c r="AH3025" s="11">
        <v>43010</v>
      </c>
      <c r="AI3025" s="11">
        <v>43100</v>
      </c>
      <c r="AJ3025" s="13">
        <v>49897044</v>
      </c>
      <c r="AK3025" s="13">
        <v>12474261</v>
      </c>
      <c r="AL3025" s="11">
        <v>43101</v>
      </c>
      <c r="AM3025" s="11">
        <v>43190</v>
      </c>
      <c r="AN3025" s="13">
        <v>43000164</v>
      </c>
      <c r="AO3025" s="13">
        <v>10750041</v>
      </c>
      <c r="AP3025" s="11">
        <v>43191</v>
      </c>
      <c r="AQ3025" s="11">
        <v>43281</v>
      </c>
      <c r="AR3025" s="13">
        <v>16367915</v>
      </c>
      <c r="AS3025" s="13">
        <v>4091979</v>
      </c>
      <c r="AT3025" s="11">
        <v>43010</v>
      </c>
      <c r="AU3025" s="11">
        <v>43281</v>
      </c>
      <c r="AV3025" s="13">
        <v>110965042</v>
      </c>
      <c r="AW3025" s="13">
        <v>59344</v>
      </c>
      <c r="AX3025" s="9"/>
      <c r="AY3025" s="9"/>
      <c r="AZ3025" s="9"/>
      <c r="BA3025" s="9"/>
      <c r="BB3025" s="9"/>
      <c r="BC3025" s="9"/>
      <c r="BD3025" s="9"/>
      <c r="BE3025" s="9"/>
      <c r="BF3025" s="9"/>
      <c r="BG3025" s="9"/>
      <c r="BH3025" s="9"/>
      <c r="BI3025" s="9"/>
      <c r="BJ3025" s="9"/>
      <c r="BK3025" s="9"/>
      <c r="BL3025" s="9"/>
      <c r="BM3025" s="9"/>
      <c r="BN3025" s="9"/>
      <c r="BO3025" s="9"/>
      <c r="BP3025" s="9"/>
      <c r="BQ3025" s="9"/>
      <c r="BT3025" s="9"/>
      <c r="BU3025" s="9"/>
      <c r="BX3025" s="9"/>
      <c r="BY3025" s="9"/>
      <c r="CB3025" s="9"/>
      <c r="CC3025" s="9"/>
      <c r="CF3025" s="9"/>
      <c r="CG3025" s="9"/>
      <c r="CJ3025" s="9"/>
      <c r="CK3025" s="9"/>
      <c r="CN3025" s="9"/>
      <c r="CO3025" s="9"/>
      <c r="CP3025" s="9"/>
      <c r="CQ3025" s="9"/>
      <c r="CR3025" s="9"/>
      <c r="CS3025" s="9"/>
      <c r="CT3025" s="9"/>
      <c r="CU3025" s="9"/>
      <c r="CV3025" s="9"/>
      <c r="CW3025" s="9"/>
      <c r="CX3025" s="9"/>
      <c r="CY3025" s="9"/>
      <c r="CZ3025" s="9"/>
      <c r="DA3025" s="9"/>
      <c r="DB3025" s="9"/>
      <c r="DC3025" s="9"/>
      <c r="DD3025" s="9"/>
      <c r="DE3025" s="9"/>
      <c r="DF3025" s="9"/>
      <c r="DG3025" s="9"/>
      <c r="DH3025" s="9"/>
      <c r="DI3025" s="9"/>
      <c r="DJ3025" s="9"/>
      <c r="DK3025" s="9"/>
      <c r="DL3025" s="9"/>
      <c r="DM3025" s="9"/>
      <c r="DN3025" s="9"/>
      <c r="DO3025" s="9"/>
      <c r="DP3025" s="9"/>
      <c r="DQ3025" s="9"/>
      <c r="DR3025" s="9"/>
      <c r="DS3025" s="9"/>
      <c r="DT3025" s="9"/>
      <c r="DU3025" s="9"/>
      <c r="DV3025" s="9"/>
      <c r="DW3025" s="9"/>
      <c r="DX3025" s="9"/>
      <c r="DY3025" s="9"/>
      <c r="DZ3025" s="54">
        <v>110965042</v>
      </c>
      <c r="EA3025" s="55">
        <v>27375625</v>
      </c>
    </row>
    <row r="3026" spans="1:131" ht="19.5" customHeight="1" x14ac:dyDescent="0.25">
      <c r="A3026" s="9">
        <v>2108</v>
      </c>
      <c r="B3026" s="9" t="s">
        <v>6037</v>
      </c>
      <c r="C3026" s="9" t="s">
        <v>6038</v>
      </c>
      <c r="D3026" s="9"/>
      <c r="E3026" s="9" t="s">
        <v>562</v>
      </c>
      <c r="F3026" s="9" t="s">
        <v>6039</v>
      </c>
      <c r="G3026" s="9"/>
      <c r="H3026" s="9" t="s">
        <v>202</v>
      </c>
      <c r="I3026" s="9" t="s">
        <v>28</v>
      </c>
      <c r="J3026" s="129">
        <v>43059</v>
      </c>
      <c r="K3026" s="129">
        <v>42461</v>
      </c>
      <c r="L3026" s="129">
        <v>43131</v>
      </c>
      <c r="O3026" s="9">
        <v>31</v>
      </c>
      <c r="Q3026" s="9" t="s">
        <v>54</v>
      </c>
      <c r="S3026" s="13">
        <v>2122113</v>
      </c>
      <c r="T3026" s="13">
        <v>2122113</v>
      </c>
      <c r="U3026" s="13">
        <v>530528</v>
      </c>
      <c r="V3026" s="9"/>
      <c r="W3026" s="9"/>
      <c r="X3026" s="9"/>
      <c r="Y3026" s="9"/>
      <c r="Z3026" s="9"/>
      <c r="AA3026" s="9"/>
      <c r="AB3026" s="9"/>
      <c r="AC3026" s="9"/>
      <c r="AD3026" s="9"/>
      <c r="AE3026" s="9"/>
      <c r="AF3026" s="51">
        <f t="shared" si="39"/>
        <v>0</v>
      </c>
      <c r="AG3026" s="109"/>
      <c r="AH3026" s="9"/>
      <c r="AI3026" s="9"/>
      <c r="AJ3026" s="9"/>
      <c r="AK3026" s="9"/>
      <c r="AL3026" s="9"/>
      <c r="AM3026" s="9"/>
      <c r="AN3026" s="9"/>
      <c r="AO3026" s="9"/>
      <c r="AP3026" s="9"/>
      <c r="AQ3026" s="9"/>
      <c r="AR3026" s="9"/>
      <c r="AS3026" s="9"/>
      <c r="AT3026" s="9"/>
      <c r="AU3026" s="9"/>
      <c r="AV3026" s="9"/>
      <c r="AW3026" s="9"/>
      <c r="AX3026" s="9"/>
      <c r="AY3026" s="9"/>
      <c r="AZ3026" s="9"/>
      <c r="BA3026" s="9"/>
      <c r="BB3026" s="9"/>
      <c r="BC3026" s="9"/>
      <c r="BD3026" s="9"/>
      <c r="BE3026" s="9"/>
      <c r="BF3026" s="9"/>
      <c r="BG3026" s="9"/>
      <c r="BH3026" s="9"/>
      <c r="BI3026" s="9"/>
      <c r="BJ3026" s="9"/>
      <c r="BK3026" s="9"/>
      <c r="BL3026" s="9"/>
      <c r="BM3026" s="9"/>
      <c r="BN3026" s="9"/>
      <c r="BO3026" s="9"/>
      <c r="BP3026" s="9"/>
      <c r="BQ3026" s="9"/>
      <c r="BT3026" s="9"/>
      <c r="BU3026" s="9"/>
      <c r="BX3026" s="9"/>
      <c r="BY3026" s="9"/>
      <c r="CB3026" s="9"/>
      <c r="CC3026" s="9"/>
      <c r="CF3026" s="9"/>
      <c r="CG3026" s="9"/>
      <c r="CJ3026" s="9"/>
      <c r="CK3026" s="9"/>
      <c r="CN3026" s="9"/>
      <c r="CO3026" s="9"/>
      <c r="CP3026" s="9"/>
      <c r="CQ3026" s="9"/>
      <c r="CR3026" s="9"/>
      <c r="CS3026" s="9"/>
      <c r="CT3026" s="9"/>
      <c r="CU3026" s="9"/>
      <c r="CV3026" s="9"/>
      <c r="CW3026" s="9"/>
      <c r="CX3026" s="9"/>
      <c r="CY3026" s="9"/>
      <c r="CZ3026" s="9"/>
      <c r="DA3026" s="9"/>
      <c r="DB3026" s="9"/>
      <c r="DC3026" s="9"/>
      <c r="DD3026" s="9"/>
      <c r="DE3026" s="9"/>
      <c r="DF3026" s="9"/>
      <c r="DG3026" s="9"/>
      <c r="DH3026" s="9"/>
      <c r="DI3026" s="9"/>
      <c r="DJ3026" s="9"/>
      <c r="DK3026" s="9"/>
      <c r="DL3026" s="9"/>
      <c r="DM3026" s="9"/>
      <c r="DN3026" s="9"/>
      <c r="DO3026" s="9"/>
      <c r="DP3026" s="9"/>
      <c r="DQ3026" s="9"/>
      <c r="DR3026" s="9"/>
      <c r="DS3026" s="9"/>
      <c r="DT3026" s="9"/>
      <c r="DU3026" s="9"/>
      <c r="DV3026" s="9"/>
      <c r="DW3026" s="9"/>
      <c r="DX3026" s="9"/>
      <c r="DY3026" s="9"/>
    </row>
    <row r="3027" spans="1:131" ht="39.75" customHeight="1" x14ac:dyDescent="0.25">
      <c r="A3027" s="9">
        <v>2109</v>
      </c>
      <c r="B3027" s="9" t="s">
        <v>6041</v>
      </c>
      <c r="C3027" s="9" t="s">
        <v>6374</v>
      </c>
      <c r="D3027" s="9"/>
      <c r="E3027" s="9" t="s">
        <v>6375</v>
      </c>
      <c r="F3027" s="9" t="s">
        <v>6373</v>
      </c>
      <c r="G3027" s="9"/>
      <c r="H3027" s="9" t="s">
        <v>202</v>
      </c>
      <c r="I3027" s="9" t="s">
        <v>35</v>
      </c>
      <c r="J3027" s="129">
        <v>43193</v>
      </c>
      <c r="K3027" s="129">
        <v>43024</v>
      </c>
      <c r="L3027" s="129">
        <v>43428</v>
      </c>
      <c r="M3027" s="9" t="s">
        <v>20</v>
      </c>
      <c r="O3027" s="9">
        <v>29</v>
      </c>
      <c r="Q3027" s="9" t="s">
        <v>54</v>
      </c>
      <c r="R3027" s="9"/>
      <c r="S3027" s="13">
        <v>478665058</v>
      </c>
      <c r="T3027" s="13">
        <v>478665058</v>
      </c>
      <c r="U3027" s="13">
        <v>119665058</v>
      </c>
      <c r="V3027" s="13">
        <v>359000000</v>
      </c>
      <c r="W3027" s="9"/>
      <c r="X3027" s="9"/>
      <c r="Y3027" s="9"/>
      <c r="Z3027" s="9"/>
      <c r="AA3027" s="9"/>
      <c r="AB3027" s="9"/>
      <c r="AC3027" s="9"/>
      <c r="AD3027" s="9"/>
      <c r="AE3027" s="9"/>
      <c r="AF3027" s="51">
        <f t="shared" si="39"/>
        <v>359000000</v>
      </c>
      <c r="AG3027" s="109"/>
      <c r="AH3027" s="11">
        <v>43024</v>
      </c>
      <c r="AI3027" s="11">
        <v>43373</v>
      </c>
      <c r="AJ3027" s="13">
        <v>421942862</v>
      </c>
      <c r="AK3027" s="13">
        <v>105485715</v>
      </c>
      <c r="AL3027" s="11">
        <v>43374</v>
      </c>
      <c r="AM3027" s="11">
        <v>43404</v>
      </c>
      <c r="AN3027" s="13">
        <v>21292243</v>
      </c>
      <c r="AO3027" s="13">
        <v>5323061</v>
      </c>
      <c r="AP3027" s="11">
        <v>43405</v>
      </c>
      <c r="AQ3027" s="11">
        <v>43427</v>
      </c>
      <c r="AR3027" s="13">
        <v>58967463</v>
      </c>
      <c r="AS3027" s="13">
        <v>14741866</v>
      </c>
      <c r="AT3027" s="11">
        <v>43024</v>
      </c>
      <c r="AU3027" s="11">
        <v>43427</v>
      </c>
      <c r="AV3027" s="13">
        <v>505670308</v>
      </c>
      <c r="AW3027" s="13">
        <v>866935</v>
      </c>
      <c r="AX3027" s="9"/>
      <c r="AY3027" s="9"/>
      <c r="AZ3027" s="9"/>
      <c r="BA3027" s="9"/>
      <c r="BB3027" s="9"/>
      <c r="BC3027" s="9"/>
      <c r="BD3027" s="9"/>
      <c r="BE3027" s="9"/>
      <c r="BF3027" s="9"/>
      <c r="BG3027" s="9"/>
      <c r="BH3027" s="9"/>
      <c r="BI3027" s="9"/>
      <c r="BJ3027" s="9"/>
      <c r="BK3027" s="9"/>
      <c r="BL3027" s="9"/>
      <c r="BM3027" s="9"/>
      <c r="BN3027" s="9"/>
      <c r="BO3027" s="9"/>
      <c r="BP3027" s="9"/>
      <c r="BQ3027" s="9"/>
      <c r="BT3027" s="9"/>
      <c r="BU3027" s="9"/>
      <c r="BX3027" s="9"/>
      <c r="BY3027" s="9"/>
      <c r="CB3027" s="9"/>
      <c r="CC3027" s="9"/>
      <c r="CF3027" s="9"/>
      <c r="CG3027" s="9"/>
      <c r="CJ3027" s="9"/>
      <c r="CK3027" s="9"/>
      <c r="CN3027" s="9"/>
      <c r="CO3027" s="9"/>
      <c r="CP3027" s="9"/>
      <c r="CQ3027" s="9"/>
      <c r="CR3027" s="9"/>
      <c r="CS3027" s="9"/>
      <c r="CT3027" s="9"/>
      <c r="CU3027" s="9"/>
      <c r="CV3027" s="9"/>
      <c r="CW3027" s="9"/>
      <c r="CX3027" s="9"/>
      <c r="CY3027" s="9"/>
      <c r="CZ3027" s="9"/>
      <c r="DA3027" s="9"/>
      <c r="DB3027" s="9"/>
      <c r="DC3027" s="9"/>
      <c r="DD3027" s="9"/>
      <c r="DE3027" s="9"/>
      <c r="DF3027" s="9"/>
      <c r="DG3027" s="9"/>
      <c r="DH3027" s="9"/>
      <c r="DI3027" s="9"/>
      <c r="DJ3027" s="9"/>
      <c r="DK3027" s="9"/>
      <c r="DL3027" s="9"/>
      <c r="DM3027" s="9"/>
      <c r="DN3027" s="9"/>
      <c r="DO3027" s="9"/>
      <c r="DP3027" s="9"/>
      <c r="DQ3027" s="9"/>
      <c r="DR3027" s="9"/>
      <c r="DS3027" s="9"/>
      <c r="DT3027" s="9"/>
      <c r="DU3027" s="9"/>
      <c r="DV3027" s="9"/>
      <c r="DW3027" s="9"/>
      <c r="DX3027" s="9"/>
      <c r="DY3027" s="9"/>
      <c r="DZ3027" s="54">
        <v>505670308</v>
      </c>
      <c r="EA3027" s="55">
        <v>126417577</v>
      </c>
    </row>
    <row r="3028" spans="1:131" s="18" customFormat="1" ht="39.75" customHeight="1" x14ac:dyDescent="0.25">
      <c r="A3028" s="18">
        <v>2109</v>
      </c>
      <c r="B3028" s="18" t="s">
        <v>6041</v>
      </c>
      <c r="C3028" s="18" t="s">
        <v>6374</v>
      </c>
      <c r="J3028" s="130"/>
      <c r="K3028" s="130"/>
      <c r="L3028" s="130">
        <v>43448</v>
      </c>
      <c r="S3028" s="20">
        <v>511333333</v>
      </c>
      <c r="T3028" s="20">
        <v>511333333</v>
      </c>
      <c r="U3028" s="20">
        <v>127832044</v>
      </c>
      <c r="V3028" s="20">
        <v>377000000</v>
      </c>
      <c r="AF3028" s="80"/>
      <c r="AG3028" s="112"/>
      <c r="DZ3028" s="56"/>
      <c r="EA3028" s="57"/>
    </row>
    <row r="3029" spans="1:131" ht="19.5" customHeight="1" x14ac:dyDescent="0.25">
      <c r="A3029" s="9">
        <v>2110</v>
      </c>
      <c r="B3029" s="9" t="s">
        <v>6042</v>
      </c>
      <c r="C3029" s="9" t="s">
        <v>6044</v>
      </c>
      <c r="D3029" s="9"/>
      <c r="E3029" s="9" t="s">
        <v>6043</v>
      </c>
      <c r="F3029" s="9" t="s">
        <v>6045</v>
      </c>
      <c r="G3029" s="9"/>
      <c r="H3029" s="9" t="s">
        <v>906</v>
      </c>
      <c r="I3029" s="9" t="s">
        <v>78</v>
      </c>
      <c r="M3029" s="9" t="s">
        <v>20</v>
      </c>
      <c r="R3029" s="9"/>
      <c r="S3029" s="9"/>
      <c r="T3029" s="9"/>
      <c r="U3029" s="9"/>
      <c r="V3029" s="9"/>
      <c r="W3029" s="9"/>
      <c r="X3029" s="9"/>
      <c r="Y3029" s="9"/>
      <c r="Z3029" s="9"/>
      <c r="AA3029" s="9"/>
      <c r="AB3029" s="9"/>
      <c r="AC3029" s="9"/>
      <c r="AD3029" s="9"/>
      <c r="AE3029" s="9"/>
      <c r="AF3029" s="51">
        <f t="shared" si="39"/>
        <v>0</v>
      </c>
      <c r="AG3029" s="109"/>
      <c r="AH3029" s="9"/>
      <c r="AI3029" s="9"/>
      <c r="AJ3029" s="9"/>
      <c r="AK3029" s="9"/>
      <c r="AL3029" s="9"/>
      <c r="AM3029" s="9"/>
      <c r="AN3029" s="9"/>
      <c r="AO3029" s="9"/>
      <c r="AP3029" s="9"/>
      <c r="AQ3029" s="9"/>
      <c r="AR3029" s="9"/>
      <c r="AS3029" s="9"/>
      <c r="AT3029" s="9"/>
      <c r="AU3029" s="9"/>
      <c r="AV3029" s="9"/>
      <c r="AW3029" s="9"/>
      <c r="AX3029" s="9"/>
      <c r="AY3029" s="9"/>
      <c r="AZ3029" s="9"/>
      <c r="BA3029" s="9"/>
      <c r="BB3029" s="9"/>
      <c r="BC3029" s="9"/>
      <c r="BD3029" s="9"/>
      <c r="BE3029" s="9"/>
      <c r="BF3029" s="9"/>
      <c r="BG3029" s="9"/>
      <c r="BH3029" s="9"/>
      <c r="BI3029" s="9"/>
      <c r="BJ3029" s="9"/>
      <c r="BK3029" s="9"/>
      <c r="BL3029" s="9"/>
      <c r="BM3029" s="9"/>
      <c r="BN3029" s="9"/>
      <c r="BO3029" s="9"/>
      <c r="BP3029" s="9"/>
      <c r="BQ3029" s="9"/>
      <c r="BT3029" s="9"/>
      <c r="BU3029" s="9"/>
      <c r="BX3029" s="9"/>
      <c r="BY3029" s="9"/>
      <c r="CB3029" s="9"/>
      <c r="CC3029" s="9"/>
      <c r="CF3029" s="9"/>
      <c r="CG3029" s="9"/>
      <c r="CJ3029" s="9"/>
      <c r="CK3029" s="9"/>
      <c r="CN3029" s="9"/>
      <c r="CO3029" s="9"/>
      <c r="CP3029" s="9"/>
      <c r="CQ3029" s="9"/>
      <c r="CR3029" s="9"/>
      <c r="CS3029" s="9"/>
      <c r="CT3029" s="9"/>
      <c r="CU3029" s="9"/>
      <c r="CV3029" s="9"/>
      <c r="CW3029" s="9"/>
      <c r="CX3029" s="9"/>
      <c r="CY3029" s="9"/>
      <c r="CZ3029" s="9"/>
      <c r="DA3029" s="9"/>
      <c r="DB3029" s="9"/>
      <c r="DC3029" s="9"/>
      <c r="DD3029" s="9"/>
      <c r="DE3029" s="9"/>
      <c r="DF3029" s="9"/>
      <c r="DG3029" s="9"/>
      <c r="DH3029" s="9"/>
      <c r="DI3029" s="9"/>
      <c r="DJ3029" s="9"/>
      <c r="DK3029" s="9"/>
      <c r="DL3029" s="9"/>
      <c r="DM3029" s="9"/>
      <c r="DN3029" s="9"/>
      <c r="DO3029" s="9"/>
      <c r="DP3029" s="9"/>
      <c r="DQ3029" s="9"/>
      <c r="DR3029" s="9"/>
      <c r="DS3029" s="9"/>
      <c r="DT3029" s="9"/>
      <c r="DU3029" s="9"/>
      <c r="DV3029" s="9"/>
      <c r="DW3029" s="9"/>
      <c r="DX3029" s="9"/>
      <c r="DY3029" s="9"/>
    </row>
    <row r="3030" spans="1:131" ht="19.5" customHeight="1" x14ac:dyDescent="0.25">
      <c r="A3030" s="9">
        <v>2111</v>
      </c>
      <c r="B3030" s="9" t="s">
        <v>6046</v>
      </c>
      <c r="C3030" s="9" t="s">
        <v>6047</v>
      </c>
      <c r="D3030" s="9"/>
      <c r="E3030" s="9" t="s">
        <v>6043</v>
      </c>
      <c r="F3030" s="9" t="s">
        <v>6045</v>
      </c>
      <c r="G3030" s="9"/>
      <c r="H3030" s="9" t="s">
        <v>906</v>
      </c>
      <c r="I3030" s="9" t="s">
        <v>78</v>
      </c>
      <c r="M3030" s="9" t="s">
        <v>20</v>
      </c>
      <c r="O3030" s="9">
        <v>24</v>
      </c>
      <c r="R3030" s="9"/>
      <c r="S3030" s="9"/>
      <c r="T3030" s="9"/>
      <c r="U3030" s="9"/>
      <c r="V3030" s="9"/>
      <c r="W3030" s="9"/>
      <c r="X3030" s="9"/>
      <c r="Y3030" s="9"/>
      <c r="Z3030" s="9"/>
      <c r="AA3030" s="9"/>
      <c r="AB3030" s="9"/>
      <c r="AC3030" s="9"/>
      <c r="AD3030" s="9"/>
      <c r="AE3030" s="9"/>
      <c r="AF3030" s="51">
        <f t="shared" si="39"/>
        <v>0</v>
      </c>
      <c r="AG3030" s="109"/>
      <c r="AH3030" s="9"/>
      <c r="AI3030" s="9"/>
      <c r="AJ3030" s="9"/>
      <c r="AK3030" s="9"/>
      <c r="AL3030" s="9"/>
      <c r="AM3030" s="9"/>
      <c r="AN3030" s="9"/>
      <c r="AO3030" s="9"/>
      <c r="AP3030" s="9"/>
      <c r="AQ3030" s="9"/>
      <c r="AR3030" s="9"/>
      <c r="AS3030" s="9"/>
      <c r="AT3030" s="9"/>
      <c r="AU3030" s="9"/>
      <c r="AV3030" s="9"/>
      <c r="AW3030" s="9"/>
      <c r="AX3030" s="9"/>
      <c r="AY3030" s="9"/>
      <c r="AZ3030" s="9"/>
      <c r="BA3030" s="9"/>
      <c r="BB3030" s="9"/>
      <c r="BC3030" s="9"/>
      <c r="BD3030" s="9"/>
      <c r="BE3030" s="9"/>
      <c r="BF3030" s="9"/>
      <c r="BG3030" s="9"/>
      <c r="BH3030" s="9"/>
      <c r="BI3030" s="9"/>
      <c r="BJ3030" s="9"/>
      <c r="BK3030" s="9"/>
      <c r="BL3030" s="9"/>
      <c r="BM3030" s="9"/>
      <c r="BN3030" s="9"/>
      <c r="BO3030" s="9"/>
      <c r="BP3030" s="9"/>
      <c r="BQ3030" s="9"/>
      <c r="BT3030" s="9"/>
      <c r="BU3030" s="9"/>
      <c r="BX3030" s="9"/>
      <c r="BY3030" s="9"/>
      <c r="CB3030" s="9"/>
      <c r="CC3030" s="9"/>
      <c r="CF3030" s="9"/>
      <c r="CG3030" s="9"/>
      <c r="CJ3030" s="9"/>
      <c r="CK3030" s="9"/>
      <c r="CN3030" s="9"/>
      <c r="CO3030" s="9"/>
      <c r="CP3030" s="9"/>
      <c r="CQ3030" s="9"/>
      <c r="CR3030" s="9"/>
      <c r="CS3030" s="9"/>
      <c r="CT3030" s="9"/>
      <c r="CU3030" s="9"/>
      <c r="CV3030" s="9"/>
      <c r="CW3030" s="9"/>
      <c r="CX3030" s="9"/>
      <c r="CY3030" s="9"/>
      <c r="CZ3030" s="9"/>
      <c r="DA3030" s="9"/>
      <c r="DB3030" s="9"/>
      <c r="DC3030" s="9"/>
      <c r="DD3030" s="9"/>
      <c r="DE3030" s="9"/>
      <c r="DF3030" s="9"/>
      <c r="DG3030" s="9"/>
      <c r="DH3030" s="9"/>
      <c r="DI3030" s="9"/>
      <c r="DJ3030" s="9"/>
      <c r="DK3030" s="9"/>
      <c r="DL3030" s="9"/>
      <c r="DM3030" s="9"/>
      <c r="DN3030" s="9"/>
      <c r="DO3030" s="9"/>
      <c r="DP3030" s="9"/>
      <c r="DQ3030" s="9"/>
      <c r="DR3030" s="9"/>
      <c r="DS3030" s="9"/>
      <c r="DT3030" s="9"/>
      <c r="DU3030" s="9"/>
      <c r="DV3030" s="9"/>
      <c r="DW3030" s="9"/>
      <c r="DX3030" s="9"/>
      <c r="DY3030" s="9"/>
    </row>
    <row r="3031" spans="1:131" ht="19.5" customHeight="1" x14ac:dyDescent="0.25">
      <c r="A3031" s="9">
        <v>2112</v>
      </c>
      <c r="B3031" s="9" t="s">
        <v>6048</v>
      </c>
      <c r="C3031" s="9" t="s">
        <v>6049</v>
      </c>
      <c r="D3031" s="9"/>
      <c r="E3031" s="9" t="s">
        <v>2931</v>
      </c>
      <c r="F3031" s="9" t="s">
        <v>6050</v>
      </c>
      <c r="G3031" s="9"/>
      <c r="H3031" s="9" t="s">
        <v>906</v>
      </c>
      <c r="I3031" s="9" t="s">
        <v>25</v>
      </c>
      <c r="M3031" s="9" t="s">
        <v>20</v>
      </c>
      <c r="O3031" s="9">
        <v>27</v>
      </c>
      <c r="R3031" s="9"/>
      <c r="S3031" s="9"/>
      <c r="T3031" s="9"/>
      <c r="U3031" s="9"/>
      <c r="V3031" s="9"/>
      <c r="W3031" s="9"/>
      <c r="X3031" s="9"/>
      <c r="Y3031" s="9"/>
      <c r="Z3031" s="9"/>
      <c r="AA3031" s="9"/>
      <c r="AB3031" s="9"/>
      <c r="AC3031" s="9"/>
      <c r="AD3031" s="9"/>
      <c r="AE3031" s="9"/>
      <c r="AF3031" s="51">
        <f t="shared" si="39"/>
        <v>0</v>
      </c>
      <c r="AG3031" s="109"/>
      <c r="AH3031" s="9"/>
      <c r="AI3031" s="9"/>
      <c r="AJ3031" s="9"/>
      <c r="AK3031" s="9"/>
      <c r="AL3031" s="9"/>
      <c r="AM3031" s="9"/>
      <c r="AN3031" s="9"/>
      <c r="AO3031" s="9"/>
      <c r="AP3031" s="9"/>
      <c r="AQ3031" s="9"/>
      <c r="AR3031" s="9"/>
      <c r="AS3031" s="9"/>
      <c r="AT3031" s="9"/>
      <c r="AU3031" s="9"/>
      <c r="AV3031" s="9"/>
      <c r="AW3031" s="9"/>
      <c r="AX3031" s="9"/>
      <c r="AY3031" s="9"/>
      <c r="AZ3031" s="9"/>
      <c r="BA3031" s="9"/>
      <c r="BB3031" s="9"/>
      <c r="BC3031" s="9"/>
      <c r="BD3031" s="9"/>
      <c r="BE3031" s="9"/>
      <c r="BF3031" s="9"/>
      <c r="BG3031" s="9"/>
      <c r="BH3031" s="9"/>
      <c r="BI3031" s="9"/>
      <c r="BJ3031" s="9"/>
      <c r="BK3031" s="9"/>
      <c r="BL3031" s="9"/>
      <c r="BM3031" s="9"/>
      <c r="BN3031" s="9"/>
      <c r="BO3031" s="9"/>
      <c r="BP3031" s="9"/>
      <c r="BQ3031" s="9"/>
      <c r="BT3031" s="9"/>
      <c r="BU3031" s="9"/>
      <c r="BX3031" s="9"/>
      <c r="BY3031" s="9"/>
      <c r="CB3031" s="9"/>
      <c r="CC3031" s="9"/>
      <c r="CF3031" s="9"/>
      <c r="CG3031" s="9"/>
      <c r="CJ3031" s="9"/>
      <c r="CK3031" s="9"/>
      <c r="CN3031" s="9"/>
      <c r="CO3031" s="9"/>
      <c r="CP3031" s="9"/>
      <c r="CQ3031" s="9"/>
      <c r="CR3031" s="9"/>
      <c r="CS3031" s="9"/>
      <c r="CT3031" s="9"/>
      <c r="CU3031" s="9"/>
      <c r="CV3031" s="9"/>
      <c r="CW3031" s="9"/>
      <c r="CX3031" s="9"/>
      <c r="CY3031" s="9"/>
      <c r="CZ3031" s="9"/>
      <c r="DA3031" s="9"/>
      <c r="DB3031" s="9"/>
      <c r="DC3031" s="9"/>
      <c r="DD3031" s="9"/>
      <c r="DE3031" s="9"/>
      <c r="DF3031" s="9"/>
      <c r="DG3031" s="9"/>
      <c r="DH3031" s="9"/>
      <c r="DI3031" s="9"/>
      <c r="DJ3031" s="9"/>
      <c r="DK3031" s="9"/>
      <c r="DL3031" s="9"/>
      <c r="DM3031" s="9"/>
      <c r="DN3031" s="9"/>
      <c r="DO3031" s="9"/>
      <c r="DP3031" s="9"/>
      <c r="DQ3031" s="9"/>
      <c r="DR3031" s="9"/>
      <c r="DS3031" s="9"/>
      <c r="DT3031" s="9"/>
      <c r="DU3031" s="9"/>
      <c r="DV3031" s="9"/>
      <c r="DW3031" s="9"/>
      <c r="DX3031" s="9"/>
      <c r="DY3031" s="9"/>
    </row>
    <row r="3032" spans="1:131" ht="19.5" customHeight="1" x14ac:dyDescent="0.25">
      <c r="A3032" s="9">
        <v>2113</v>
      </c>
      <c r="B3032" s="9" t="s">
        <v>6051</v>
      </c>
      <c r="C3032" s="9" t="s">
        <v>6052</v>
      </c>
      <c r="D3032" s="9"/>
      <c r="E3032" s="9" t="s">
        <v>2418</v>
      </c>
      <c r="F3032" s="9" t="s">
        <v>4385</v>
      </c>
      <c r="G3032" s="9"/>
      <c r="H3032" s="9" t="s">
        <v>906</v>
      </c>
      <c r="I3032" s="9" t="s">
        <v>28</v>
      </c>
      <c r="M3032" s="9" t="s">
        <v>20</v>
      </c>
      <c r="O3032" s="9">
        <v>29</v>
      </c>
      <c r="R3032" s="9"/>
      <c r="S3032" s="9"/>
      <c r="T3032" s="9"/>
      <c r="U3032" s="9"/>
      <c r="V3032" s="9"/>
      <c r="W3032" s="9"/>
      <c r="X3032" s="9"/>
      <c r="Y3032" s="9"/>
      <c r="Z3032" s="9"/>
      <c r="AA3032" s="9"/>
      <c r="AB3032" s="9"/>
      <c r="AC3032" s="9"/>
      <c r="AD3032" s="9"/>
      <c r="AE3032" s="9"/>
      <c r="AF3032" s="51">
        <f t="shared" si="39"/>
        <v>0</v>
      </c>
      <c r="AG3032" s="109"/>
      <c r="AH3032" s="9"/>
      <c r="AI3032" s="9"/>
      <c r="AJ3032" s="9"/>
      <c r="AK3032" s="9"/>
      <c r="AL3032" s="9"/>
      <c r="AM3032" s="9"/>
      <c r="AN3032" s="9"/>
      <c r="AO3032" s="9"/>
      <c r="AP3032" s="9"/>
      <c r="AQ3032" s="9"/>
      <c r="AR3032" s="9"/>
      <c r="AS3032" s="9"/>
      <c r="AT3032" s="9"/>
      <c r="AU3032" s="9"/>
      <c r="AV3032" s="9"/>
      <c r="AW3032" s="9"/>
      <c r="AX3032" s="9"/>
      <c r="AY3032" s="9"/>
      <c r="AZ3032" s="9"/>
      <c r="BA3032" s="9"/>
      <c r="BB3032" s="9"/>
      <c r="BC3032" s="9"/>
      <c r="BD3032" s="9"/>
      <c r="BE3032" s="9"/>
      <c r="BF3032" s="9"/>
      <c r="BG3032" s="9"/>
      <c r="BH3032" s="9"/>
      <c r="BI3032" s="9"/>
      <c r="BJ3032" s="9"/>
      <c r="BK3032" s="9"/>
      <c r="BL3032" s="9"/>
      <c r="BM3032" s="9"/>
      <c r="BN3032" s="9"/>
      <c r="BO3032" s="9"/>
      <c r="BP3032" s="9"/>
      <c r="BQ3032" s="9"/>
      <c r="BT3032" s="9"/>
      <c r="BU3032" s="9"/>
      <c r="BX3032" s="9"/>
      <c r="BY3032" s="9"/>
      <c r="CB3032" s="9"/>
      <c r="CC3032" s="9"/>
      <c r="CF3032" s="9"/>
      <c r="CG3032" s="9"/>
      <c r="CJ3032" s="9"/>
      <c r="CK3032" s="9"/>
      <c r="CN3032" s="9"/>
      <c r="CO3032" s="9"/>
      <c r="CP3032" s="9"/>
      <c r="CQ3032" s="9"/>
      <c r="CR3032" s="9"/>
      <c r="CS3032" s="9"/>
      <c r="CT3032" s="9"/>
      <c r="CU3032" s="9"/>
      <c r="CV3032" s="9"/>
      <c r="CW3032" s="9"/>
      <c r="CX3032" s="9"/>
      <c r="CY3032" s="9"/>
      <c r="CZ3032" s="9"/>
      <c r="DA3032" s="9"/>
      <c r="DB3032" s="9"/>
      <c r="DC3032" s="9"/>
      <c r="DD3032" s="9"/>
      <c r="DE3032" s="9"/>
      <c r="DF3032" s="9"/>
      <c r="DG3032" s="9"/>
      <c r="DH3032" s="9"/>
      <c r="DI3032" s="9"/>
      <c r="DJ3032" s="9"/>
      <c r="DK3032" s="9"/>
      <c r="DL3032" s="9"/>
      <c r="DM3032" s="9"/>
      <c r="DN3032" s="9"/>
      <c r="DO3032" s="9"/>
      <c r="DP3032" s="9"/>
      <c r="DQ3032" s="9"/>
      <c r="DR3032" s="9"/>
      <c r="DS3032" s="9"/>
      <c r="DT3032" s="9"/>
      <c r="DU3032" s="9"/>
      <c r="DV3032" s="9"/>
      <c r="DW3032" s="9"/>
      <c r="DX3032" s="9"/>
      <c r="DY3032" s="9"/>
    </row>
    <row r="3033" spans="1:131" ht="19.5" customHeight="1" x14ac:dyDescent="0.25">
      <c r="A3033" s="9">
        <v>2114</v>
      </c>
      <c r="B3033" s="9" t="s">
        <v>6053</v>
      </c>
      <c r="C3033" s="9" t="s">
        <v>6054</v>
      </c>
      <c r="D3033" s="9"/>
      <c r="E3033" s="9" t="s">
        <v>6055</v>
      </c>
      <c r="F3033" s="9" t="s">
        <v>6056</v>
      </c>
      <c r="G3033" s="9"/>
      <c r="H3033" s="9" t="s">
        <v>906</v>
      </c>
      <c r="I3033" s="9" t="s">
        <v>25</v>
      </c>
      <c r="M3033" s="9" t="s">
        <v>20</v>
      </c>
      <c r="O3033" s="9">
        <v>21</v>
      </c>
      <c r="R3033" s="9"/>
      <c r="S3033" s="9"/>
      <c r="T3033" s="9"/>
      <c r="U3033" s="9"/>
      <c r="V3033" s="9"/>
      <c r="W3033" s="9"/>
      <c r="X3033" s="9"/>
      <c r="Y3033" s="9"/>
      <c r="Z3033" s="9"/>
      <c r="AA3033" s="9"/>
      <c r="AB3033" s="9"/>
      <c r="AC3033" s="9"/>
      <c r="AD3033" s="9"/>
      <c r="AE3033" s="9"/>
      <c r="AF3033" s="51">
        <f t="shared" si="39"/>
        <v>0</v>
      </c>
      <c r="AG3033" s="109"/>
      <c r="AH3033" s="9"/>
      <c r="AI3033" s="9"/>
      <c r="AJ3033" s="9"/>
      <c r="AK3033" s="9"/>
      <c r="AL3033" s="9"/>
      <c r="AM3033" s="9"/>
      <c r="AN3033" s="9"/>
      <c r="AO3033" s="9"/>
      <c r="AP3033" s="9"/>
      <c r="AQ3033" s="9"/>
      <c r="AR3033" s="9"/>
      <c r="AS3033" s="9"/>
      <c r="AT3033" s="9"/>
      <c r="AU3033" s="9"/>
      <c r="AV3033" s="9"/>
      <c r="AW3033" s="9"/>
      <c r="AX3033" s="9"/>
      <c r="AY3033" s="9"/>
      <c r="AZ3033" s="9"/>
      <c r="BA3033" s="9"/>
      <c r="BB3033" s="9"/>
      <c r="BC3033" s="9"/>
      <c r="BD3033" s="9"/>
      <c r="BE3033" s="9"/>
      <c r="BF3033" s="9"/>
      <c r="BG3033" s="9"/>
      <c r="BH3033" s="9"/>
      <c r="BI3033" s="9"/>
      <c r="BJ3033" s="9"/>
      <c r="BK3033" s="9"/>
      <c r="BL3033" s="9"/>
      <c r="BM3033" s="9"/>
      <c r="BN3033" s="9"/>
      <c r="BO3033" s="9"/>
      <c r="BP3033" s="9"/>
      <c r="BQ3033" s="9"/>
      <c r="BT3033" s="9"/>
      <c r="BU3033" s="9"/>
      <c r="BX3033" s="9"/>
      <c r="BY3033" s="9"/>
      <c r="CB3033" s="9"/>
      <c r="CC3033" s="9"/>
      <c r="CF3033" s="9"/>
      <c r="CG3033" s="9"/>
      <c r="CJ3033" s="9"/>
      <c r="CK3033" s="9"/>
      <c r="CN3033" s="9"/>
      <c r="CO3033" s="9"/>
      <c r="CP3033" s="9"/>
      <c r="CQ3033" s="9"/>
      <c r="CR3033" s="9"/>
      <c r="CS3033" s="9"/>
      <c r="CT3033" s="9"/>
      <c r="CU3033" s="9"/>
      <c r="CV3033" s="9"/>
      <c r="CW3033" s="9"/>
      <c r="CX3033" s="9"/>
      <c r="CY3033" s="9"/>
      <c r="CZ3033" s="9"/>
      <c r="DA3033" s="9"/>
      <c r="DB3033" s="9"/>
      <c r="DC3033" s="9"/>
      <c r="DD3033" s="9"/>
      <c r="DE3033" s="9"/>
      <c r="DF3033" s="9"/>
      <c r="DG3033" s="9"/>
      <c r="DH3033" s="9"/>
      <c r="DI3033" s="9"/>
      <c r="DJ3033" s="9"/>
      <c r="DK3033" s="9"/>
      <c r="DL3033" s="9"/>
      <c r="DM3033" s="9"/>
      <c r="DN3033" s="9"/>
      <c r="DO3033" s="9"/>
      <c r="DP3033" s="9"/>
      <c r="DQ3033" s="9"/>
      <c r="DR3033" s="9"/>
      <c r="DS3033" s="9"/>
      <c r="DT3033" s="9"/>
      <c r="DU3033" s="9"/>
      <c r="DV3033" s="9"/>
      <c r="DW3033" s="9"/>
      <c r="DX3033" s="9"/>
      <c r="DY3033" s="9"/>
    </row>
    <row r="3034" spans="1:131" ht="19.5" customHeight="1" x14ac:dyDescent="0.25">
      <c r="A3034" s="9">
        <v>2115</v>
      </c>
      <c r="B3034" s="9" t="s">
        <v>6057</v>
      </c>
      <c r="C3034" s="9" t="s">
        <v>6058</v>
      </c>
      <c r="D3034" s="9"/>
      <c r="E3034" s="9" t="s">
        <v>6059</v>
      </c>
      <c r="F3034" s="9" t="s">
        <v>6060</v>
      </c>
      <c r="G3034" s="9"/>
      <c r="H3034" s="9" t="s">
        <v>906</v>
      </c>
      <c r="I3034" s="9" t="s">
        <v>25</v>
      </c>
      <c r="M3034" s="9" t="s">
        <v>20</v>
      </c>
      <c r="O3034" s="9">
        <v>21</v>
      </c>
      <c r="R3034" s="9"/>
      <c r="S3034" s="9"/>
      <c r="T3034" s="9"/>
      <c r="U3034" s="9"/>
      <c r="V3034" s="9"/>
      <c r="W3034" s="9"/>
      <c r="X3034" s="9"/>
      <c r="Y3034" s="9"/>
      <c r="Z3034" s="9"/>
      <c r="AA3034" s="9"/>
      <c r="AB3034" s="9"/>
      <c r="AC3034" s="9"/>
      <c r="AD3034" s="9"/>
      <c r="AE3034" s="9"/>
      <c r="AF3034" s="51">
        <f t="shared" si="39"/>
        <v>0</v>
      </c>
      <c r="AG3034" s="109"/>
      <c r="AH3034" s="9"/>
      <c r="AI3034" s="9"/>
      <c r="AJ3034" s="9"/>
      <c r="AK3034" s="9"/>
      <c r="AL3034" s="9"/>
      <c r="AM3034" s="9"/>
      <c r="AN3034" s="9"/>
      <c r="AO3034" s="9"/>
      <c r="AP3034" s="9"/>
      <c r="AQ3034" s="9"/>
      <c r="AR3034" s="9"/>
      <c r="AS3034" s="9"/>
      <c r="AT3034" s="9"/>
      <c r="AU3034" s="9"/>
      <c r="AV3034" s="9"/>
      <c r="AW3034" s="9"/>
      <c r="AX3034" s="9"/>
      <c r="AY3034" s="9"/>
      <c r="AZ3034" s="9"/>
      <c r="BA3034" s="9"/>
      <c r="BB3034" s="9"/>
      <c r="BC3034" s="9"/>
      <c r="BD3034" s="9"/>
      <c r="BE3034" s="9"/>
      <c r="BF3034" s="9"/>
      <c r="BG3034" s="9"/>
      <c r="BH3034" s="9"/>
      <c r="BI3034" s="9"/>
      <c r="BJ3034" s="9"/>
      <c r="BK3034" s="9"/>
      <c r="BL3034" s="9"/>
      <c r="BM3034" s="9"/>
      <c r="BN3034" s="9"/>
      <c r="BO3034" s="9"/>
      <c r="BP3034" s="9"/>
      <c r="BQ3034" s="9"/>
      <c r="BT3034" s="9"/>
      <c r="BU3034" s="9"/>
      <c r="BX3034" s="9"/>
      <c r="BY3034" s="9"/>
      <c r="CB3034" s="9"/>
      <c r="CC3034" s="9"/>
      <c r="CF3034" s="9"/>
      <c r="CG3034" s="9"/>
      <c r="CJ3034" s="9"/>
      <c r="CK3034" s="9"/>
      <c r="CN3034" s="9"/>
      <c r="CO3034" s="9"/>
      <c r="CP3034" s="9"/>
      <c r="CQ3034" s="9"/>
      <c r="CR3034" s="9"/>
      <c r="CS3034" s="9"/>
      <c r="CT3034" s="9"/>
      <c r="CU3034" s="9"/>
      <c r="CV3034" s="9"/>
      <c r="CW3034" s="9"/>
      <c r="CX3034" s="9"/>
      <c r="CY3034" s="9"/>
      <c r="CZ3034" s="9"/>
      <c r="DA3034" s="9"/>
      <c r="DB3034" s="9"/>
      <c r="DC3034" s="9"/>
      <c r="DD3034" s="9"/>
      <c r="DE3034" s="9"/>
      <c r="DF3034" s="9"/>
      <c r="DG3034" s="9"/>
      <c r="DH3034" s="9"/>
      <c r="DI3034" s="9"/>
      <c r="DJ3034" s="9"/>
      <c r="DK3034" s="9"/>
      <c r="DL3034" s="9"/>
      <c r="DM3034" s="9"/>
      <c r="DN3034" s="9"/>
      <c r="DO3034" s="9"/>
      <c r="DP3034" s="9"/>
      <c r="DQ3034" s="9"/>
      <c r="DR3034" s="9"/>
      <c r="DS3034" s="9"/>
      <c r="DT3034" s="9"/>
      <c r="DU3034" s="9"/>
      <c r="DV3034" s="9"/>
      <c r="DW3034" s="9"/>
      <c r="DX3034" s="9"/>
      <c r="DY3034" s="9"/>
    </row>
    <row r="3035" spans="1:131" ht="19.5" customHeight="1" x14ac:dyDescent="0.25">
      <c r="A3035" s="9">
        <v>2116</v>
      </c>
      <c r="B3035" s="9" t="s">
        <v>6061</v>
      </c>
      <c r="C3035" s="9" t="s">
        <v>6062</v>
      </c>
      <c r="D3035" s="9"/>
      <c r="E3035" s="9" t="s">
        <v>6063</v>
      </c>
      <c r="F3035" s="9" t="s">
        <v>427</v>
      </c>
      <c r="G3035" s="9"/>
      <c r="H3035" s="9" t="s">
        <v>906</v>
      </c>
      <c r="I3035" s="9" t="s">
        <v>28</v>
      </c>
      <c r="M3035" s="9" t="s">
        <v>20</v>
      </c>
      <c r="O3035" s="9">
        <v>31</v>
      </c>
      <c r="R3035" s="9"/>
      <c r="S3035" s="9"/>
      <c r="T3035" s="9"/>
      <c r="U3035" s="9"/>
      <c r="V3035" s="9"/>
      <c r="W3035" s="9"/>
      <c r="X3035" s="9"/>
      <c r="Y3035" s="9"/>
      <c r="Z3035" s="9"/>
      <c r="AA3035" s="9"/>
      <c r="AB3035" s="9"/>
      <c r="AC3035" s="9"/>
      <c r="AD3035" s="9"/>
      <c r="AE3035" s="9"/>
      <c r="AF3035" s="51">
        <f t="shared" ref="AF3035:AF3132" si="40">SUM(V3035:AE3035)</f>
        <v>0</v>
      </c>
      <c r="AG3035" s="109"/>
      <c r="AH3035" s="9"/>
      <c r="AI3035" s="9"/>
      <c r="AJ3035" s="9"/>
      <c r="AK3035" s="9"/>
      <c r="AL3035" s="9"/>
      <c r="AM3035" s="9"/>
      <c r="AN3035" s="9"/>
      <c r="AO3035" s="9"/>
      <c r="AP3035" s="9"/>
      <c r="AQ3035" s="9"/>
      <c r="AR3035" s="9"/>
      <c r="AS3035" s="9"/>
      <c r="AT3035" s="9"/>
      <c r="AU3035" s="9"/>
      <c r="AV3035" s="9"/>
      <c r="AW3035" s="9"/>
      <c r="AX3035" s="9"/>
      <c r="AY3035" s="9"/>
      <c r="AZ3035" s="9"/>
      <c r="BA3035" s="9"/>
      <c r="BB3035" s="9"/>
      <c r="BC3035" s="9"/>
      <c r="BD3035" s="9"/>
      <c r="BE3035" s="9"/>
      <c r="BF3035" s="9"/>
      <c r="BG3035" s="9"/>
      <c r="BH3035" s="9"/>
      <c r="BI3035" s="9"/>
      <c r="BJ3035" s="9"/>
      <c r="BK3035" s="9"/>
      <c r="BL3035" s="9"/>
      <c r="BM3035" s="9"/>
      <c r="BN3035" s="9"/>
      <c r="BO3035" s="9"/>
      <c r="BP3035" s="9"/>
      <c r="BQ3035" s="9"/>
      <c r="BT3035" s="9"/>
      <c r="BU3035" s="9"/>
      <c r="BX3035" s="9"/>
      <c r="BY3035" s="9"/>
      <c r="CB3035" s="9"/>
      <c r="CC3035" s="9"/>
      <c r="CF3035" s="9"/>
      <c r="CG3035" s="9"/>
      <c r="CJ3035" s="9"/>
      <c r="CK3035" s="9"/>
      <c r="CN3035" s="9"/>
      <c r="CO3035" s="9"/>
      <c r="CP3035" s="9"/>
      <c r="CQ3035" s="9"/>
      <c r="CR3035" s="9"/>
      <c r="CS3035" s="9"/>
      <c r="CT3035" s="9"/>
      <c r="CU3035" s="9"/>
      <c r="CV3035" s="9"/>
      <c r="CW3035" s="9"/>
      <c r="CX3035" s="9"/>
      <c r="CY3035" s="9"/>
      <c r="CZ3035" s="9"/>
      <c r="DA3035" s="9"/>
      <c r="DB3035" s="9"/>
      <c r="DC3035" s="9"/>
      <c r="DD3035" s="9"/>
      <c r="DE3035" s="9"/>
      <c r="DF3035" s="9"/>
      <c r="DG3035" s="9"/>
      <c r="DH3035" s="9"/>
      <c r="DI3035" s="9"/>
      <c r="DJ3035" s="9"/>
      <c r="DK3035" s="9"/>
      <c r="DL3035" s="9"/>
      <c r="DM3035" s="9"/>
      <c r="DN3035" s="9"/>
      <c r="DO3035" s="9"/>
      <c r="DP3035" s="9"/>
      <c r="DQ3035" s="9"/>
      <c r="DR3035" s="9"/>
      <c r="DS3035" s="9"/>
      <c r="DT3035" s="9"/>
      <c r="DU3035" s="9"/>
      <c r="DV3035" s="9"/>
      <c r="DW3035" s="9"/>
      <c r="DX3035" s="9"/>
      <c r="DY3035" s="9"/>
    </row>
    <row r="3036" spans="1:131" ht="19.5" customHeight="1" x14ac:dyDescent="0.25">
      <c r="A3036" s="9">
        <v>2117</v>
      </c>
      <c r="B3036" s="9" t="s">
        <v>6064</v>
      </c>
      <c r="C3036" s="9" t="s">
        <v>6065</v>
      </c>
      <c r="D3036" s="9"/>
      <c r="E3036" s="9" t="s">
        <v>2903</v>
      </c>
      <c r="F3036" s="9" t="s">
        <v>6066</v>
      </c>
      <c r="G3036" s="9"/>
      <c r="H3036" s="9" t="s">
        <v>906</v>
      </c>
      <c r="I3036" s="9" t="s">
        <v>25</v>
      </c>
      <c r="M3036" s="9" t="s">
        <v>20</v>
      </c>
      <c r="O3036" s="9">
        <v>23</v>
      </c>
      <c r="R3036" s="9"/>
      <c r="S3036" s="9"/>
      <c r="T3036" s="9"/>
      <c r="U3036" s="9"/>
      <c r="V3036" s="9"/>
      <c r="W3036" s="9"/>
      <c r="X3036" s="9"/>
      <c r="Y3036" s="9"/>
      <c r="Z3036" s="9"/>
      <c r="AA3036" s="9"/>
      <c r="AB3036" s="9"/>
      <c r="AC3036" s="9"/>
      <c r="AD3036" s="9"/>
      <c r="AE3036" s="9"/>
      <c r="AF3036" s="51">
        <f t="shared" si="40"/>
        <v>0</v>
      </c>
      <c r="AG3036" s="109"/>
      <c r="AH3036" s="9"/>
      <c r="AI3036" s="9"/>
      <c r="AJ3036" s="9"/>
      <c r="AK3036" s="9"/>
      <c r="AL3036" s="9"/>
      <c r="AM3036" s="9"/>
      <c r="AN3036" s="9"/>
      <c r="AO3036" s="9"/>
      <c r="AP3036" s="9"/>
      <c r="AQ3036" s="9"/>
      <c r="AR3036" s="9"/>
      <c r="AS3036" s="9"/>
      <c r="AT3036" s="9"/>
      <c r="AU3036" s="9"/>
      <c r="AV3036" s="9"/>
      <c r="AW3036" s="9"/>
      <c r="AX3036" s="9"/>
      <c r="AY3036" s="9"/>
      <c r="AZ3036" s="9"/>
      <c r="BA3036" s="9"/>
      <c r="BB3036" s="9"/>
      <c r="BC3036" s="9"/>
      <c r="BD3036" s="9"/>
      <c r="BE3036" s="9"/>
      <c r="BF3036" s="9"/>
      <c r="BG3036" s="9"/>
      <c r="BH3036" s="9"/>
      <c r="BI3036" s="9"/>
      <c r="BJ3036" s="9"/>
      <c r="BK3036" s="9"/>
      <c r="BL3036" s="9"/>
      <c r="BM3036" s="9"/>
      <c r="BN3036" s="9"/>
      <c r="BO3036" s="9"/>
      <c r="BP3036" s="9"/>
      <c r="BQ3036" s="9"/>
      <c r="BT3036" s="9"/>
      <c r="BU3036" s="9"/>
      <c r="BX3036" s="9"/>
      <c r="BY3036" s="9"/>
      <c r="CB3036" s="9"/>
      <c r="CC3036" s="9"/>
      <c r="CF3036" s="9"/>
      <c r="CG3036" s="9"/>
      <c r="CJ3036" s="9"/>
      <c r="CK3036" s="9"/>
      <c r="CN3036" s="9"/>
      <c r="CO3036" s="9"/>
      <c r="CP3036" s="9"/>
      <c r="CQ3036" s="9"/>
      <c r="CR3036" s="9"/>
      <c r="CS3036" s="9"/>
      <c r="CT3036" s="9"/>
      <c r="CU3036" s="9"/>
      <c r="CV3036" s="9"/>
      <c r="CW3036" s="9"/>
      <c r="CX3036" s="9"/>
      <c r="CY3036" s="9"/>
      <c r="CZ3036" s="9"/>
      <c r="DA3036" s="9"/>
      <c r="DB3036" s="9"/>
      <c r="DC3036" s="9"/>
      <c r="DD3036" s="9"/>
      <c r="DE3036" s="9"/>
      <c r="DF3036" s="9"/>
      <c r="DG3036" s="9"/>
      <c r="DH3036" s="9"/>
      <c r="DI3036" s="9"/>
      <c r="DJ3036" s="9"/>
      <c r="DK3036" s="9"/>
      <c r="DL3036" s="9"/>
      <c r="DM3036" s="9"/>
      <c r="DN3036" s="9"/>
      <c r="DO3036" s="9"/>
      <c r="DP3036" s="9"/>
      <c r="DQ3036" s="9"/>
      <c r="DR3036" s="9"/>
      <c r="DS3036" s="9"/>
      <c r="DT3036" s="9"/>
      <c r="DU3036" s="9"/>
      <c r="DV3036" s="9"/>
      <c r="DW3036" s="9"/>
      <c r="DX3036" s="9"/>
      <c r="DY3036" s="9"/>
    </row>
    <row r="3037" spans="1:131" ht="19.5" customHeight="1" x14ac:dyDescent="0.25">
      <c r="A3037" s="9">
        <v>2118</v>
      </c>
      <c r="B3037" s="9" t="s">
        <v>6067</v>
      </c>
      <c r="C3037" s="9" t="s">
        <v>6068</v>
      </c>
      <c r="D3037" s="9"/>
      <c r="E3037" s="9" t="s">
        <v>2213</v>
      </c>
      <c r="F3037" s="9" t="s">
        <v>6069</v>
      </c>
      <c r="G3037" s="9"/>
      <c r="H3037" s="9" t="s">
        <v>906</v>
      </c>
      <c r="I3037" s="9" t="s">
        <v>25</v>
      </c>
      <c r="M3037" s="9" t="s">
        <v>20</v>
      </c>
      <c r="O3037" s="9">
        <v>28</v>
      </c>
      <c r="R3037" s="9"/>
      <c r="S3037" s="9"/>
      <c r="T3037" s="9"/>
      <c r="U3037" s="9"/>
      <c r="V3037" s="9"/>
      <c r="W3037" s="9"/>
      <c r="X3037" s="9"/>
      <c r="Y3037" s="9"/>
      <c r="Z3037" s="9"/>
      <c r="AA3037" s="9"/>
      <c r="AB3037" s="9"/>
      <c r="AC3037" s="9"/>
      <c r="AD3037" s="9"/>
      <c r="AE3037" s="9"/>
      <c r="AF3037" s="51">
        <f t="shared" si="40"/>
        <v>0</v>
      </c>
      <c r="AG3037" s="109"/>
      <c r="AH3037" s="9"/>
      <c r="AI3037" s="9"/>
      <c r="AJ3037" s="9"/>
      <c r="AK3037" s="9"/>
      <c r="AL3037" s="9"/>
      <c r="AM3037" s="9"/>
      <c r="AN3037" s="9"/>
      <c r="AO3037" s="9"/>
      <c r="AP3037" s="9"/>
      <c r="AQ3037" s="9"/>
      <c r="AR3037" s="9"/>
      <c r="AS3037" s="9"/>
      <c r="AT3037" s="9"/>
      <c r="AU3037" s="9"/>
      <c r="AV3037" s="9"/>
      <c r="AW3037" s="9"/>
      <c r="AX3037" s="9"/>
      <c r="AY3037" s="9"/>
      <c r="AZ3037" s="9"/>
      <c r="BA3037" s="9"/>
      <c r="BB3037" s="9"/>
      <c r="BC3037" s="9"/>
      <c r="BD3037" s="9"/>
      <c r="BE3037" s="9"/>
      <c r="BF3037" s="9"/>
      <c r="BG3037" s="9"/>
      <c r="BH3037" s="9"/>
      <c r="BI3037" s="9"/>
      <c r="BJ3037" s="9"/>
      <c r="BK3037" s="9"/>
      <c r="BL3037" s="9"/>
      <c r="BM3037" s="9"/>
      <c r="BN3037" s="9"/>
      <c r="BO3037" s="9"/>
      <c r="BP3037" s="9"/>
      <c r="BQ3037" s="9"/>
      <c r="BT3037" s="9"/>
      <c r="BU3037" s="9"/>
      <c r="BX3037" s="9"/>
      <c r="BY3037" s="9"/>
      <c r="CB3037" s="9"/>
      <c r="CC3037" s="9"/>
      <c r="CF3037" s="9"/>
      <c r="CG3037" s="9"/>
      <c r="CJ3037" s="9"/>
      <c r="CK3037" s="9"/>
      <c r="CN3037" s="9"/>
      <c r="CO3037" s="9"/>
      <c r="CP3037" s="9"/>
      <c r="CQ3037" s="9"/>
      <c r="CR3037" s="9"/>
      <c r="CS3037" s="9"/>
      <c r="CT3037" s="9"/>
      <c r="CU3037" s="9"/>
      <c r="CV3037" s="9"/>
      <c r="CW3037" s="9"/>
      <c r="CX3037" s="9"/>
      <c r="CY3037" s="9"/>
      <c r="CZ3037" s="9"/>
      <c r="DA3037" s="9"/>
      <c r="DB3037" s="9"/>
      <c r="DC3037" s="9"/>
      <c r="DD3037" s="9"/>
      <c r="DE3037" s="9"/>
      <c r="DF3037" s="9"/>
      <c r="DG3037" s="9"/>
      <c r="DH3037" s="9"/>
      <c r="DI3037" s="9"/>
      <c r="DJ3037" s="9"/>
      <c r="DK3037" s="9"/>
      <c r="DL3037" s="9"/>
      <c r="DM3037" s="9"/>
      <c r="DN3037" s="9"/>
      <c r="DO3037" s="9"/>
      <c r="DP3037" s="9"/>
      <c r="DQ3037" s="9"/>
      <c r="DR3037" s="9"/>
      <c r="DS3037" s="9"/>
      <c r="DT3037" s="9"/>
      <c r="DU3037" s="9"/>
      <c r="DV3037" s="9"/>
      <c r="DW3037" s="9"/>
      <c r="DX3037" s="9"/>
      <c r="DY3037" s="9"/>
    </row>
    <row r="3038" spans="1:131" ht="19.5" customHeight="1" x14ac:dyDescent="0.25">
      <c r="A3038" s="9">
        <v>2119</v>
      </c>
      <c r="B3038" s="9" t="s">
        <v>6070</v>
      </c>
      <c r="C3038" s="9" t="s">
        <v>6071</v>
      </c>
      <c r="D3038" s="9"/>
      <c r="E3038" s="9" t="s">
        <v>2213</v>
      </c>
      <c r="F3038" s="9" t="s">
        <v>6069</v>
      </c>
      <c r="G3038" s="9"/>
      <c r="H3038" s="9" t="s">
        <v>906</v>
      </c>
      <c r="I3038" s="9" t="s">
        <v>25</v>
      </c>
      <c r="M3038" s="9" t="s">
        <v>20</v>
      </c>
      <c r="O3038" s="9">
        <v>27</v>
      </c>
      <c r="R3038" s="9"/>
      <c r="S3038" s="9"/>
      <c r="T3038" s="9"/>
      <c r="U3038" s="9"/>
      <c r="V3038" s="9"/>
      <c r="W3038" s="9"/>
      <c r="X3038" s="9"/>
      <c r="Y3038" s="9"/>
      <c r="Z3038" s="9"/>
      <c r="AA3038" s="9"/>
      <c r="AB3038" s="9"/>
      <c r="AC3038" s="9"/>
      <c r="AD3038" s="9"/>
      <c r="AE3038" s="9"/>
      <c r="AF3038" s="51">
        <f t="shared" si="40"/>
        <v>0</v>
      </c>
      <c r="AG3038" s="109"/>
      <c r="AH3038" s="9"/>
      <c r="AI3038" s="9"/>
      <c r="AJ3038" s="9"/>
      <c r="AK3038" s="9"/>
      <c r="AL3038" s="9"/>
      <c r="AM3038" s="9"/>
      <c r="AN3038" s="9"/>
      <c r="AO3038" s="9"/>
      <c r="AP3038" s="9"/>
      <c r="AQ3038" s="9"/>
      <c r="AR3038" s="9"/>
      <c r="AS3038" s="9"/>
      <c r="AT3038" s="9"/>
      <c r="AU3038" s="9"/>
      <c r="AV3038" s="9"/>
      <c r="AW3038" s="9"/>
      <c r="AX3038" s="9"/>
      <c r="AY3038" s="9"/>
      <c r="AZ3038" s="9"/>
      <c r="BA3038" s="9"/>
      <c r="BB3038" s="9"/>
      <c r="BC3038" s="9"/>
      <c r="BD3038" s="9"/>
      <c r="BE3038" s="9"/>
      <c r="BF3038" s="9"/>
      <c r="BG3038" s="9"/>
      <c r="BH3038" s="9"/>
      <c r="BI3038" s="9"/>
      <c r="BJ3038" s="9"/>
      <c r="BK3038" s="9"/>
      <c r="BL3038" s="9"/>
      <c r="BM3038" s="9"/>
      <c r="BN3038" s="9"/>
      <c r="BO3038" s="9"/>
      <c r="BP3038" s="9"/>
      <c r="BQ3038" s="9"/>
      <c r="BT3038" s="9"/>
      <c r="BU3038" s="9"/>
      <c r="BX3038" s="9"/>
      <c r="BY3038" s="9"/>
      <c r="CB3038" s="9"/>
      <c r="CC3038" s="9"/>
      <c r="CF3038" s="9"/>
      <c r="CG3038" s="9"/>
      <c r="CJ3038" s="9"/>
      <c r="CK3038" s="9"/>
      <c r="CN3038" s="9"/>
      <c r="CO3038" s="9"/>
      <c r="CP3038" s="9"/>
      <c r="CQ3038" s="9"/>
      <c r="CR3038" s="9"/>
      <c r="CS3038" s="9"/>
      <c r="CT3038" s="9"/>
      <c r="CU3038" s="9"/>
      <c r="CV3038" s="9"/>
      <c r="CW3038" s="9"/>
      <c r="CX3038" s="9"/>
      <c r="CY3038" s="9"/>
      <c r="CZ3038" s="9"/>
      <c r="DA3038" s="9"/>
      <c r="DB3038" s="9"/>
      <c r="DC3038" s="9"/>
      <c r="DD3038" s="9"/>
      <c r="DE3038" s="9"/>
      <c r="DF3038" s="9"/>
      <c r="DG3038" s="9"/>
      <c r="DH3038" s="9"/>
      <c r="DI3038" s="9"/>
      <c r="DJ3038" s="9"/>
      <c r="DK3038" s="9"/>
      <c r="DL3038" s="9"/>
      <c r="DM3038" s="9"/>
      <c r="DN3038" s="9"/>
      <c r="DO3038" s="9"/>
      <c r="DP3038" s="9"/>
      <c r="DQ3038" s="9"/>
      <c r="DR3038" s="9"/>
      <c r="DS3038" s="9"/>
      <c r="DT3038" s="9"/>
      <c r="DU3038" s="9"/>
      <c r="DV3038" s="9"/>
      <c r="DW3038" s="9"/>
      <c r="DX3038" s="9"/>
      <c r="DY3038" s="9"/>
    </row>
    <row r="3039" spans="1:131" ht="19.5" customHeight="1" x14ac:dyDescent="0.25">
      <c r="A3039" s="9">
        <v>2120</v>
      </c>
      <c r="B3039" s="9" t="s">
        <v>6072</v>
      </c>
      <c r="C3039" s="9" t="s">
        <v>6073</v>
      </c>
      <c r="D3039" s="9"/>
      <c r="E3039" s="9" t="s">
        <v>1077</v>
      </c>
      <c r="F3039" s="9" t="s">
        <v>6074</v>
      </c>
      <c r="G3039" s="9"/>
      <c r="H3039" s="9" t="s">
        <v>906</v>
      </c>
      <c r="I3039" s="9" t="s">
        <v>25</v>
      </c>
      <c r="M3039" s="9" t="s">
        <v>20</v>
      </c>
      <c r="O3039" s="9">
        <v>23</v>
      </c>
      <c r="R3039" s="9"/>
      <c r="S3039" s="9"/>
      <c r="T3039" s="9"/>
      <c r="U3039" s="9"/>
      <c r="V3039" s="9"/>
      <c r="W3039" s="9"/>
      <c r="X3039" s="9"/>
      <c r="Y3039" s="9"/>
      <c r="Z3039" s="9"/>
      <c r="AA3039" s="9"/>
      <c r="AB3039" s="9"/>
      <c r="AC3039" s="9"/>
      <c r="AD3039" s="9"/>
      <c r="AE3039" s="9"/>
      <c r="AF3039" s="51">
        <f t="shared" si="40"/>
        <v>0</v>
      </c>
      <c r="AG3039" s="109"/>
      <c r="AH3039" s="9"/>
      <c r="AI3039" s="9"/>
      <c r="AJ3039" s="9"/>
      <c r="AK3039" s="9"/>
      <c r="AL3039" s="9"/>
      <c r="AM3039" s="9"/>
      <c r="AN3039" s="9"/>
      <c r="AO3039" s="9"/>
      <c r="AP3039" s="9"/>
      <c r="AQ3039" s="9"/>
      <c r="AR3039" s="9"/>
      <c r="AS3039" s="9"/>
      <c r="AT3039" s="9"/>
      <c r="AU3039" s="9"/>
      <c r="AV3039" s="9"/>
      <c r="AW3039" s="9"/>
      <c r="AX3039" s="9"/>
      <c r="AY3039" s="9"/>
      <c r="AZ3039" s="9"/>
      <c r="BA3039" s="9"/>
      <c r="BB3039" s="9"/>
      <c r="BC3039" s="9"/>
      <c r="BD3039" s="9"/>
      <c r="BE3039" s="9"/>
      <c r="BF3039" s="9"/>
      <c r="BG3039" s="9"/>
      <c r="BH3039" s="9"/>
      <c r="BI3039" s="9"/>
      <c r="BJ3039" s="9"/>
      <c r="BK3039" s="9"/>
      <c r="BL3039" s="9"/>
      <c r="BM3039" s="9"/>
      <c r="BN3039" s="9"/>
      <c r="BO3039" s="9"/>
      <c r="BP3039" s="9"/>
      <c r="BQ3039" s="9"/>
      <c r="BT3039" s="9"/>
      <c r="BU3039" s="9"/>
      <c r="BX3039" s="9"/>
      <c r="BY3039" s="9"/>
      <c r="CB3039" s="9"/>
      <c r="CC3039" s="9"/>
      <c r="CF3039" s="9"/>
      <c r="CG3039" s="9"/>
      <c r="CJ3039" s="9"/>
      <c r="CK3039" s="9"/>
      <c r="CN3039" s="9"/>
      <c r="CO3039" s="9"/>
      <c r="CP3039" s="9"/>
      <c r="CQ3039" s="9"/>
      <c r="CR3039" s="9"/>
      <c r="CS3039" s="9"/>
      <c r="CT3039" s="9"/>
      <c r="CU3039" s="9"/>
      <c r="CV3039" s="9"/>
      <c r="CW3039" s="9"/>
      <c r="CX3039" s="9"/>
      <c r="CY3039" s="9"/>
      <c r="CZ3039" s="9"/>
      <c r="DA3039" s="9"/>
      <c r="DB3039" s="9"/>
      <c r="DC3039" s="9"/>
      <c r="DD3039" s="9"/>
      <c r="DE3039" s="9"/>
      <c r="DF3039" s="9"/>
      <c r="DG3039" s="9"/>
      <c r="DH3039" s="9"/>
      <c r="DI3039" s="9"/>
      <c r="DJ3039" s="9"/>
      <c r="DK3039" s="9"/>
      <c r="DL3039" s="9"/>
      <c r="DM3039" s="9"/>
      <c r="DN3039" s="9"/>
      <c r="DO3039" s="9"/>
      <c r="DP3039" s="9"/>
      <c r="DQ3039" s="9"/>
      <c r="DR3039" s="9"/>
      <c r="DS3039" s="9"/>
      <c r="DT3039" s="9"/>
      <c r="DU3039" s="9"/>
      <c r="DV3039" s="9"/>
      <c r="DW3039" s="9"/>
      <c r="DX3039" s="9"/>
      <c r="DY3039" s="9"/>
    </row>
    <row r="3040" spans="1:131" ht="28.5" customHeight="1" x14ac:dyDescent="0.25">
      <c r="A3040" s="9">
        <v>2121</v>
      </c>
      <c r="B3040" s="9" t="s">
        <v>6075</v>
      </c>
      <c r="C3040" s="9" t="s">
        <v>6076</v>
      </c>
      <c r="D3040" s="9"/>
      <c r="E3040" s="9" t="s">
        <v>6077</v>
      </c>
      <c r="F3040" s="9" t="s">
        <v>6078</v>
      </c>
      <c r="G3040" s="9"/>
      <c r="H3040" s="9" t="s">
        <v>906</v>
      </c>
      <c r="I3040" s="9" t="s">
        <v>25</v>
      </c>
      <c r="M3040" s="9" t="s">
        <v>20</v>
      </c>
      <c r="O3040" s="9">
        <v>29</v>
      </c>
      <c r="R3040" s="9"/>
      <c r="S3040" s="9"/>
      <c r="T3040" s="9"/>
      <c r="U3040" s="9"/>
      <c r="V3040" s="9"/>
      <c r="W3040" s="9"/>
      <c r="X3040" s="9"/>
      <c r="Y3040" s="9"/>
      <c r="Z3040" s="9"/>
      <c r="AA3040" s="9"/>
      <c r="AB3040" s="9"/>
      <c r="AC3040" s="9"/>
      <c r="AD3040" s="9"/>
      <c r="AE3040" s="9"/>
      <c r="AF3040" s="51">
        <f t="shared" si="40"/>
        <v>0</v>
      </c>
      <c r="AG3040" s="109"/>
      <c r="AH3040" s="9"/>
      <c r="AI3040" s="9"/>
      <c r="AJ3040" s="9"/>
      <c r="AK3040" s="9"/>
      <c r="AL3040" s="9"/>
      <c r="AM3040" s="9"/>
      <c r="AN3040" s="9"/>
      <c r="AO3040" s="9"/>
      <c r="AP3040" s="9"/>
      <c r="AQ3040" s="9"/>
      <c r="AR3040" s="9"/>
      <c r="AS3040" s="9"/>
      <c r="AT3040" s="9"/>
      <c r="AU3040" s="9"/>
      <c r="AV3040" s="9"/>
      <c r="AW3040" s="9"/>
      <c r="AX3040" s="9"/>
      <c r="AY3040" s="9"/>
      <c r="AZ3040" s="9"/>
      <c r="BA3040" s="9"/>
      <c r="BB3040" s="9"/>
      <c r="BC3040" s="9"/>
      <c r="BD3040" s="9"/>
      <c r="BE3040" s="9"/>
      <c r="BF3040" s="9"/>
      <c r="BG3040" s="9"/>
      <c r="BH3040" s="9"/>
      <c r="BI3040" s="9"/>
      <c r="BJ3040" s="9"/>
      <c r="BK3040" s="9"/>
      <c r="BL3040" s="9"/>
      <c r="BM3040" s="9"/>
      <c r="BN3040" s="9"/>
      <c r="BO3040" s="9"/>
      <c r="BP3040" s="9"/>
      <c r="BQ3040" s="9"/>
      <c r="BT3040" s="9"/>
      <c r="BU3040" s="9"/>
      <c r="BX3040" s="9"/>
      <c r="BY3040" s="9"/>
      <c r="CB3040" s="9"/>
      <c r="CC3040" s="9"/>
      <c r="CF3040" s="9"/>
      <c r="CG3040" s="9"/>
      <c r="CJ3040" s="9"/>
      <c r="CK3040" s="9"/>
      <c r="CN3040" s="9"/>
      <c r="CO3040" s="9"/>
      <c r="CP3040" s="9"/>
      <c r="CQ3040" s="9"/>
      <c r="CR3040" s="9"/>
      <c r="CS3040" s="9"/>
      <c r="CT3040" s="9"/>
      <c r="CU3040" s="9"/>
      <c r="CV3040" s="9"/>
      <c r="CW3040" s="9"/>
      <c r="CX3040" s="9"/>
      <c r="CY3040" s="9"/>
      <c r="CZ3040" s="9"/>
      <c r="DA3040" s="9"/>
      <c r="DB3040" s="9"/>
      <c r="DC3040" s="9"/>
      <c r="DD3040" s="9"/>
      <c r="DE3040" s="9"/>
      <c r="DF3040" s="9"/>
      <c r="DG3040" s="9"/>
      <c r="DH3040" s="9"/>
      <c r="DI3040" s="9"/>
      <c r="DJ3040" s="9"/>
      <c r="DK3040" s="9"/>
      <c r="DL3040" s="9"/>
      <c r="DM3040" s="9"/>
      <c r="DN3040" s="9"/>
      <c r="DO3040" s="9"/>
      <c r="DP3040" s="9"/>
      <c r="DQ3040" s="9"/>
      <c r="DR3040" s="9"/>
      <c r="DS3040" s="9"/>
      <c r="DT3040" s="9"/>
      <c r="DU3040" s="9"/>
      <c r="DV3040" s="9"/>
      <c r="DW3040" s="9"/>
      <c r="DX3040" s="9"/>
      <c r="DY3040" s="9"/>
    </row>
    <row r="3041" spans="1:131" ht="29.25" customHeight="1" x14ac:dyDescent="0.25">
      <c r="A3041" s="9">
        <v>2122</v>
      </c>
      <c r="B3041" s="9" t="s">
        <v>6079</v>
      </c>
      <c r="C3041" s="9" t="s">
        <v>6080</v>
      </c>
      <c r="D3041" s="9"/>
      <c r="E3041" s="9" t="s">
        <v>6081</v>
      </c>
      <c r="F3041" s="9" t="s">
        <v>6082</v>
      </c>
      <c r="G3041" s="9"/>
      <c r="H3041" s="9" t="s">
        <v>202</v>
      </c>
      <c r="I3041" s="9" t="s">
        <v>28</v>
      </c>
      <c r="J3041" s="129">
        <v>43423</v>
      </c>
      <c r="K3041" s="129">
        <v>43220</v>
      </c>
      <c r="L3041" s="129">
        <v>43465</v>
      </c>
      <c r="M3041" s="9" t="s">
        <v>20</v>
      </c>
      <c r="O3041" s="9">
        <v>30</v>
      </c>
      <c r="Q3041" s="9" t="s">
        <v>54</v>
      </c>
      <c r="R3041" s="9"/>
      <c r="S3041" s="13">
        <v>4285714</v>
      </c>
      <c r="T3041" s="13">
        <v>4285714</v>
      </c>
      <c r="U3041" s="13">
        <v>1285714</v>
      </c>
      <c r="V3041" s="9"/>
      <c r="W3041" s="9"/>
      <c r="X3041" s="9"/>
      <c r="Y3041" s="9"/>
      <c r="Z3041" s="13">
        <v>2000000</v>
      </c>
      <c r="AA3041" s="9"/>
      <c r="AB3041" s="9"/>
      <c r="AC3041" s="9"/>
      <c r="AD3041" s="9"/>
      <c r="AE3041" s="9"/>
      <c r="AF3041" s="51">
        <f t="shared" si="40"/>
        <v>2000000</v>
      </c>
      <c r="AG3041" s="109"/>
      <c r="AH3041" s="11">
        <v>43424</v>
      </c>
      <c r="AI3041" s="11">
        <v>43465</v>
      </c>
      <c r="AJ3041" s="13">
        <v>4497015</v>
      </c>
      <c r="AK3041" s="13">
        <v>1285714</v>
      </c>
      <c r="AL3041" s="9"/>
      <c r="AM3041" s="9"/>
      <c r="AN3041" s="9"/>
      <c r="AO3041" s="9"/>
      <c r="AP3041" s="9"/>
      <c r="AQ3041" s="9"/>
      <c r="AR3041" s="9"/>
      <c r="AS3041" s="9"/>
      <c r="AT3041" s="9"/>
      <c r="AU3041" s="9"/>
      <c r="AV3041" s="9"/>
      <c r="AW3041" s="9"/>
      <c r="AX3041" s="9"/>
      <c r="AY3041" s="9"/>
      <c r="AZ3041" s="9"/>
      <c r="BA3041" s="9"/>
      <c r="BB3041" s="9"/>
      <c r="BC3041" s="9"/>
      <c r="BD3041" s="9"/>
      <c r="BE3041" s="9"/>
      <c r="BF3041" s="9"/>
      <c r="BG3041" s="9"/>
      <c r="BH3041" s="9"/>
      <c r="BI3041" s="9"/>
      <c r="BJ3041" s="9"/>
      <c r="BK3041" s="9"/>
      <c r="BL3041" s="9"/>
      <c r="BM3041" s="9"/>
      <c r="BN3041" s="9"/>
      <c r="BO3041" s="9"/>
      <c r="BP3041" s="9"/>
      <c r="BQ3041" s="9"/>
      <c r="BT3041" s="9"/>
      <c r="BU3041" s="9"/>
      <c r="BX3041" s="9"/>
      <c r="BY3041" s="9"/>
      <c r="CB3041" s="9"/>
      <c r="CC3041" s="9"/>
      <c r="CF3041" s="9"/>
      <c r="CG3041" s="9"/>
      <c r="CJ3041" s="9"/>
      <c r="CK3041" s="9"/>
      <c r="CN3041" s="9"/>
      <c r="CO3041" s="9"/>
      <c r="CP3041" s="9"/>
      <c r="CQ3041" s="9"/>
      <c r="CR3041" s="9"/>
      <c r="CS3041" s="9"/>
      <c r="CT3041" s="9"/>
      <c r="CU3041" s="9"/>
      <c r="CV3041" s="9"/>
      <c r="CW3041" s="9"/>
      <c r="CX3041" s="9"/>
      <c r="CY3041" s="9"/>
      <c r="CZ3041" s="9"/>
      <c r="DA3041" s="9"/>
      <c r="DB3041" s="9"/>
      <c r="DC3041" s="9"/>
      <c r="DD3041" s="9"/>
      <c r="DE3041" s="9"/>
      <c r="DF3041" s="9"/>
      <c r="DG3041" s="9"/>
      <c r="DH3041" s="9"/>
      <c r="DI3041" s="9"/>
      <c r="DJ3041" s="9"/>
      <c r="DK3041" s="9"/>
      <c r="DL3041" s="9"/>
      <c r="DM3041" s="9"/>
      <c r="DN3041" s="9"/>
      <c r="DO3041" s="9"/>
      <c r="DP3041" s="9"/>
      <c r="DQ3041" s="9"/>
      <c r="DR3041" s="9"/>
      <c r="DS3041" s="9"/>
      <c r="DT3041" s="9"/>
      <c r="DU3041" s="9"/>
      <c r="DV3041" s="9"/>
      <c r="DW3041" s="9"/>
      <c r="DX3041" s="9"/>
      <c r="DY3041" s="9"/>
    </row>
    <row r="3042" spans="1:131" ht="19.5" customHeight="1" x14ac:dyDescent="0.25">
      <c r="A3042" s="9">
        <v>2123</v>
      </c>
      <c r="B3042" s="9" t="s">
        <v>6083</v>
      </c>
      <c r="C3042" s="9" t="s">
        <v>6084</v>
      </c>
      <c r="D3042" s="9"/>
      <c r="E3042" s="9" t="s">
        <v>6085</v>
      </c>
      <c r="F3042" s="9" t="s">
        <v>6086</v>
      </c>
      <c r="G3042" s="9"/>
      <c r="H3042" s="9" t="s">
        <v>906</v>
      </c>
      <c r="I3042" s="9" t="s">
        <v>28</v>
      </c>
      <c r="M3042" s="9" t="s">
        <v>20</v>
      </c>
      <c r="R3042" s="9"/>
      <c r="S3042" s="9"/>
      <c r="T3042" s="9"/>
      <c r="U3042" s="9"/>
      <c r="V3042" s="9"/>
      <c r="W3042" s="9"/>
      <c r="X3042" s="9"/>
      <c r="Y3042" s="9"/>
      <c r="Z3042" s="9"/>
      <c r="AA3042" s="9"/>
      <c r="AB3042" s="9"/>
      <c r="AC3042" s="9"/>
      <c r="AD3042" s="9"/>
      <c r="AE3042" s="9"/>
      <c r="AF3042" s="51">
        <f t="shared" si="40"/>
        <v>0</v>
      </c>
      <c r="AG3042" s="109"/>
      <c r="AH3042" s="9"/>
      <c r="AI3042" s="9"/>
      <c r="AJ3042" s="9"/>
      <c r="AK3042" s="9"/>
      <c r="AL3042" s="9"/>
      <c r="AM3042" s="9"/>
      <c r="AN3042" s="9"/>
      <c r="AO3042" s="9"/>
      <c r="AP3042" s="9"/>
      <c r="AQ3042" s="9"/>
      <c r="AR3042" s="9"/>
      <c r="AS3042" s="9"/>
      <c r="AT3042" s="9"/>
      <c r="AU3042" s="9"/>
      <c r="AV3042" s="9"/>
      <c r="AW3042" s="9"/>
      <c r="AX3042" s="9"/>
      <c r="AY3042" s="9"/>
      <c r="AZ3042" s="9"/>
      <c r="BA3042" s="9"/>
      <c r="BB3042" s="9"/>
      <c r="BC3042" s="9"/>
      <c r="BD3042" s="9"/>
      <c r="BE3042" s="9"/>
      <c r="BF3042" s="9"/>
      <c r="BG3042" s="9"/>
      <c r="BH3042" s="9"/>
      <c r="BI3042" s="9"/>
      <c r="BJ3042" s="9"/>
      <c r="BK3042" s="9"/>
      <c r="BL3042" s="9"/>
      <c r="BM3042" s="9"/>
      <c r="BN3042" s="9"/>
      <c r="BO3042" s="9"/>
      <c r="BP3042" s="9"/>
      <c r="BQ3042" s="9"/>
      <c r="BT3042" s="9"/>
      <c r="BU3042" s="9"/>
      <c r="BX3042" s="9"/>
      <c r="BY3042" s="9"/>
      <c r="CB3042" s="9"/>
      <c r="CC3042" s="9"/>
      <c r="CF3042" s="9"/>
      <c r="CG3042" s="9"/>
      <c r="CJ3042" s="9"/>
      <c r="CK3042" s="9"/>
      <c r="CN3042" s="9"/>
      <c r="CO3042" s="9"/>
      <c r="CP3042" s="9"/>
      <c r="CQ3042" s="9"/>
      <c r="CR3042" s="9"/>
      <c r="CS3042" s="9"/>
      <c r="CT3042" s="9"/>
      <c r="CU3042" s="9"/>
      <c r="CV3042" s="9"/>
      <c r="CW3042" s="9"/>
      <c r="CX3042" s="9"/>
      <c r="CY3042" s="9"/>
      <c r="CZ3042" s="9"/>
      <c r="DA3042" s="9"/>
      <c r="DB3042" s="9"/>
      <c r="DC3042" s="9"/>
      <c r="DD3042" s="9"/>
      <c r="DE3042" s="9"/>
      <c r="DF3042" s="9"/>
      <c r="DG3042" s="9"/>
      <c r="DH3042" s="9"/>
      <c r="DI3042" s="9"/>
      <c r="DJ3042" s="9"/>
      <c r="DK3042" s="9"/>
      <c r="DL3042" s="9"/>
      <c r="DM3042" s="9"/>
      <c r="DN3042" s="9"/>
      <c r="DO3042" s="9"/>
      <c r="DP3042" s="9"/>
      <c r="DQ3042" s="9"/>
      <c r="DR3042" s="9"/>
      <c r="DS3042" s="9"/>
      <c r="DT3042" s="9"/>
      <c r="DU3042" s="9"/>
      <c r="DV3042" s="9"/>
      <c r="DW3042" s="9"/>
      <c r="DX3042" s="9"/>
      <c r="DY3042" s="9"/>
    </row>
    <row r="3043" spans="1:131" ht="19.5" customHeight="1" x14ac:dyDescent="0.25">
      <c r="A3043" s="9">
        <v>2124</v>
      </c>
      <c r="B3043" s="9" t="s">
        <v>6087</v>
      </c>
      <c r="C3043" s="9" t="s">
        <v>6088</v>
      </c>
      <c r="D3043" s="9"/>
      <c r="E3043" s="9" t="s">
        <v>6085</v>
      </c>
      <c r="F3043" s="9" t="s">
        <v>6086</v>
      </c>
      <c r="G3043" s="9"/>
      <c r="H3043" s="9" t="s">
        <v>906</v>
      </c>
      <c r="I3043" s="9" t="s">
        <v>28</v>
      </c>
      <c r="M3043" s="9" t="s">
        <v>20</v>
      </c>
      <c r="R3043" s="9"/>
      <c r="S3043" s="9"/>
      <c r="T3043" s="9"/>
      <c r="U3043" s="9"/>
      <c r="V3043" s="9"/>
      <c r="W3043" s="9"/>
      <c r="X3043" s="9"/>
      <c r="Y3043" s="9"/>
      <c r="Z3043" s="9"/>
      <c r="AA3043" s="9"/>
      <c r="AB3043" s="9"/>
      <c r="AC3043" s="9"/>
      <c r="AD3043" s="9"/>
      <c r="AE3043" s="9"/>
      <c r="AF3043" s="51">
        <f t="shared" si="40"/>
        <v>0</v>
      </c>
      <c r="AG3043" s="109"/>
      <c r="AH3043" s="9"/>
      <c r="AI3043" s="9"/>
      <c r="AJ3043" s="9"/>
      <c r="AK3043" s="9"/>
      <c r="AL3043" s="9"/>
      <c r="AM3043" s="9"/>
      <c r="AN3043" s="9"/>
      <c r="AO3043" s="9"/>
      <c r="AP3043" s="9"/>
      <c r="AQ3043" s="9"/>
      <c r="AR3043" s="9"/>
      <c r="AS3043" s="9"/>
      <c r="AT3043" s="9"/>
      <c r="AU3043" s="9"/>
      <c r="AV3043" s="9"/>
      <c r="AW3043" s="9"/>
      <c r="AX3043" s="9"/>
      <c r="AY3043" s="9"/>
      <c r="AZ3043" s="9"/>
      <c r="BA3043" s="9"/>
      <c r="BB3043" s="9"/>
      <c r="BC3043" s="9"/>
      <c r="BD3043" s="9"/>
      <c r="BE3043" s="9"/>
      <c r="BF3043" s="9"/>
      <c r="BG3043" s="9"/>
      <c r="BH3043" s="9"/>
      <c r="BI3043" s="9"/>
      <c r="BJ3043" s="9"/>
      <c r="BK3043" s="9"/>
      <c r="BL3043" s="9"/>
      <c r="BM3043" s="9"/>
      <c r="BN3043" s="9"/>
      <c r="BO3043" s="9"/>
      <c r="BP3043" s="9"/>
      <c r="BQ3043" s="9"/>
      <c r="BT3043" s="9"/>
      <c r="BU3043" s="9"/>
      <c r="BX3043" s="9"/>
      <c r="BY3043" s="9"/>
      <c r="CB3043" s="9"/>
      <c r="CC3043" s="9"/>
      <c r="CF3043" s="9"/>
      <c r="CG3043" s="9"/>
      <c r="CJ3043" s="9"/>
      <c r="CK3043" s="9"/>
      <c r="CN3043" s="9"/>
      <c r="CO3043" s="9"/>
      <c r="CP3043" s="9"/>
      <c r="CQ3043" s="9"/>
      <c r="CR3043" s="9"/>
      <c r="CS3043" s="9"/>
      <c r="CT3043" s="9"/>
      <c r="CU3043" s="9"/>
      <c r="CV3043" s="9"/>
      <c r="CW3043" s="9"/>
      <c r="CX3043" s="9"/>
      <c r="CY3043" s="9"/>
      <c r="CZ3043" s="9"/>
      <c r="DA3043" s="9"/>
      <c r="DB3043" s="9"/>
      <c r="DC3043" s="9"/>
      <c r="DD3043" s="9"/>
      <c r="DE3043" s="9"/>
      <c r="DF3043" s="9"/>
      <c r="DG3043" s="9"/>
      <c r="DH3043" s="9"/>
      <c r="DI3043" s="9"/>
      <c r="DJ3043" s="9"/>
      <c r="DK3043" s="9"/>
      <c r="DL3043" s="9"/>
      <c r="DM3043" s="9"/>
      <c r="DN3043" s="9"/>
      <c r="DO3043" s="9"/>
      <c r="DP3043" s="9"/>
      <c r="DQ3043" s="9"/>
      <c r="DR3043" s="9"/>
      <c r="DS3043" s="9"/>
      <c r="DT3043" s="9"/>
      <c r="DU3043" s="9"/>
      <c r="DV3043" s="9"/>
      <c r="DW3043" s="9"/>
      <c r="DX3043" s="9"/>
      <c r="DY3043" s="9"/>
    </row>
    <row r="3044" spans="1:131" ht="19.5" customHeight="1" x14ac:dyDescent="0.25">
      <c r="A3044" s="9">
        <v>2125</v>
      </c>
      <c r="B3044" s="9" t="s">
        <v>6089</v>
      </c>
      <c r="C3044" s="9" t="s">
        <v>6090</v>
      </c>
      <c r="D3044" s="9"/>
      <c r="E3044" s="9" t="s">
        <v>6085</v>
      </c>
      <c r="F3044" s="9" t="s">
        <v>6086</v>
      </c>
      <c r="G3044" s="9"/>
      <c r="H3044" s="9" t="s">
        <v>906</v>
      </c>
      <c r="I3044" s="9" t="s">
        <v>28</v>
      </c>
      <c r="M3044" s="9" t="s">
        <v>20</v>
      </c>
      <c r="R3044" s="9"/>
      <c r="S3044" s="9"/>
      <c r="T3044" s="9"/>
      <c r="U3044" s="9"/>
      <c r="V3044" s="9"/>
      <c r="W3044" s="9"/>
      <c r="X3044" s="9"/>
      <c r="Y3044" s="9"/>
      <c r="Z3044" s="9"/>
      <c r="AA3044" s="9"/>
      <c r="AB3044" s="9"/>
      <c r="AC3044" s="9"/>
      <c r="AD3044" s="9"/>
      <c r="AE3044" s="9"/>
      <c r="AF3044" s="51">
        <f t="shared" si="40"/>
        <v>0</v>
      </c>
      <c r="AG3044" s="109"/>
      <c r="AH3044" s="9"/>
      <c r="AI3044" s="9"/>
      <c r="AJ3044" s="9"/>
      <c r="AK3044" s="9"/>
      <c r="AL3044" s="9"/>
      <c r="AM3044" s="9"/>
      <c r="AN3044" s="9"/>
      <c r="AO3044" s="9"/>
      <c r="AP3044" s="9"/>
      <c r="AQ3044" s="9"/>
      <c r="AR3044" s="9"/>
      <c r="AS3044" s="9"/>
      <c r="AT3044" s="9"/>
      <c r="AU3044" s="9"/>
      <c r="AV3044" s="9"/>
      <c r="AW3044" s="9"/>
      <c r="AX3044" s="9"/>
      <c r="AY3044" s="9"/>
      <c r="AZ3044" s="9"/>
      <c r="BA3044" s="9"/>
      <c r="BB3044" s="9"/>
      <c r="BC3044" s="9"/>
      <c r="BD3044" s="9"/>
      <c r="BE3044" s="9"/>
      <c r="BF3044" s="9"/>
      <c r="BG3044" s="9"/>
      <c r="BH3044" s="9"/>
      <c r="BI3044" s="9"/>
      <c r="BJ3044" s="9"/>
      <c r="BK3044" s="9"/>
      <c r="BL3044" s="9"/>
      <c r="BM3044" s="9"/>
      <c r="BN3044" s="9"/>
      <c r="BO3044" s="9"/>
      <c r="BP3044" s="9"/>
      <c r="BQ3044" s="9"/>
      <c r="BT3044" s="9"/>
      <c r="BU3044" s="9"/>
      <c r="BX3044" s="9"/>
      <c r="BY3044" s="9"/>
      <c r="CB3044" s="9"/>
      <c r="CC3044" s="9"/>
      <c r="CF3044" s="9"/>
      <c r="CG3044" s="9"/>
      <c r="CJ3044" s="9"/>
      <c r="CK3044" s="9"/>
      <c r="CN3044" s="9"/>
      <c r="CO3044" s="9"/>
      <c r="CP3044" s="9"/>
      <c r="CQ3044" s="9"/>
      <c r="CR3044" s="9"/>
      <c r="CS3044" s="9"/>
      <c r="CT3044" s="9"/>
      <c r="CU3044" s="9"/>
      <c r="CV3044" s="9"/>
      <c r="CW3044" s="9"/>
      <c r="CX3044" s="9"/>
      <c r="CY3044" s="9"/>
      <c r="CZ3044" s="9"/>
      <c r="DA3044" s="9"/>
      <c r="DB3044" s="9"/>
      <c r="DC3044" s="9"/>
      <c r="DD3044" s="9"/>
      <c r="DE3044" s="9"/>
      <c r="DF3044" s="9"/>
      <c r="DG3044" s="9"/>
      <c r="DH3044" s="9"/>
      <c r="DI3044" s="9"/>
      <c r="DJ3044" s="9"/>
      <c r="DK3044" s="9"/>
      <c r="DL3044" s="9"/>
      <c r="DM3044" s="9"/>
      <c r="DN3044" s="9"/>
      <c r="DO3044" s="9"/>
      <c r="DP3044" s="9"/>
      <c r="DQ3044" s="9"/>
      <c r="DR3044" s="9"/>
      <c r="DS3044" s="9"/>
      <c r="DT3044" s="9"/>
      <c r="DU3044" s="9"/>
      <c r="DV3044" s="9"/>
      <c r="DW3044" s="9"/>
      <c r="DX3044" s="9"/>
      <c r="DY3044" s="9"/>
    </row>
    <row r="3045" spans="1:131" ht="19.5" customHeight="1" x14ac:dyDescent="0.25">
      <c r="A3045" s="9">
        <v>2126</v>
      </c>
      <c r="B3045" s="10" t="s">
        <v>6091</v>
      </c>
      <c r="C3045" s="9" t="s">
        <v>6092</v>
      </c>
      <c r="D3045" s="9"/>
      <c r="E3045" s="9" t="s">
        <v>6085</v>
      </c>
      <c r="F3045" s="9" t="s">
        <v>6086</v>
      </c>
      <c r="G3045" s="9"/>
      <c r="H3045" s="9" t="s">
        <v>906</v>
      </c>
      <c r="I3045" s="9" t="s">
        <v>28</v>
      </c>
      <c r="M3045" s="9" t="s">
        <v>20</v>
      </c>
      <c r="R3045" s="9"/>
      <c r="S3045" s="9"/>
      <c r="T3045" s="9"/>
      <c r="U3045" s="9"/>
      <c r="V3045" s="9"/>
      <c r="W3045" s="9"/>
      <c r="X3045" s="9"/>
      <c r="Y3045" s="9"/>
      <c r="Z3045" s="9"/>
      <c r="AA3045" s="9"/>
      <c r="AB3045" s="9"/>
      <c r="AC3045" s="9"/>
      <c r="AD3045" s="9"/>
      <c r="AE3045" s="9"/>
      <c r="AF3045" s="51">
        <f t="shared" si="40"/>
        <v>0</v>
      </c>
      <c r="AG3045" s="109"/>
      <c r="AH3045" s="9"/>
      <c r="AI3045" s="9"/>
      <c r="AJ3045" s="9"/>
      <c r="AK3045" s="9"/>
      <c r="AL3045" s="9"/>
      <c r="AM3045" s="9"/>
      <c r="AN3045" s="9"/>
      <c r="AO3045" s="9"/>
      <c r="AP3045" s="9"/>
      <c r="AQ3045" s="9"/>
      <c r="AR3045" s="9"/>
      <c r="AS3045" s="9"/>
      <c r="AT3045" s="9"/>
      <c r="AU3045" s="9"/>
      <c r="AV3045" s="9"/>
      <c r="AW3045" s="9"/>
      <c r="AX3045" s="9"/>
      <c r="AY3045" s="9"/>
      <c r="AZ3045" s="9"/>
      <c r="BA3045" s="9"/>
      <c r="BB3045" s="9"/>
      <c r="BC3045" s="9"/>
      <c r="BD3045" s="9"/>
      <c r="BE3045" s="9"/>
      <c r="BF3045" s="9"/>
      <c r="BG3045" s="9"/>
      <c r="BH3045" s="9"/>
      <c r="BI3045" s="9"/>
      <c r="BJ3045" s="9"/>
      <c r="BK3045" s="9"/>
      <c r="BL3045" s="9"/>
      <c r="BM3045" s="9"/>
      <c r="BN3045" s="9"/>
      <c r="BO3045" s="9"/>
      <c r="BP3045" s="9"/>
      <c r="BQ3045" s="9"/>
      <c r="BT3045" s="9"/>
      <c r="BU3045" s="9"/>
      <c r="BX3045" s="9"/>
      <c r="BY3045" s="9"/>
      <c r="CB3045" s="9"/>
      <c r="CC3045" s="9"/>
      <c r="CF3045" s="9"/>
      <c r="CG3045" s="9"/>
      <c r="CJ3045" s="9"/>
      <c r="CK3045" s="9"/>
      <c r="CN3045" s="9"/>
      <c r="CO3045" s="9"/>
      <c r="CP3045" s="9"/>
      <c r="CQ3045" s="9"/>
      <c r="CR3045" s="9"/>
      <c r="CS3045" s="9"/>
      <c r="CT3045" s="9"/>
      <c r="CU3045" s="9"/>
      <c r="CV3045" s="9"/>
      <c r="CW3045" s="9"/>
      <c r="CX3045" s="9"/>
      <c r="CY3045" s="9"/>
      <c r="CZ3045" s="9"/>
      <c r="DA3045" s="9"/>
      <c r="DB3045" s="9"/>
      <c r="DC3045" s="9"/>
      <c r="DD3045" s="9"/>
      <c r="DE3045" s="9"/>
      <c r="DF3045" s="9"/>
      <c r="DG3045" s="9"/>
      <c r="DH3045" s="9"/>
      <c r="DI3045" s="9"/>
      <c r="DJ3045" s="9"/>
      <c r="DK3045" s="9"/>
      <c r="DL3045" s="9"/>
      <c r="DM3045" s="9"/>
      <c r="DN3045" s="9"/>
      <c r="DO3045" s="9"/>
      <c r="DP3045" s="9"/>
      <c r="DQ3045" s="9"/>
      <c r="DR3045" s="9"/>
      <c r="DS3045" s="9"/>
      <c r="DT3045" s="9"/>
      <c r="DU3045" s="9"/>
      <c r="DV3045" s="9"/>
      <c r="DW3045" s="9"/>
      <c r="DX3045" s="9"/>
      <c r="DY3045" s="9"/>
    </row>
    <row r="3046" spans="1:131" ht="19.5" customHeight="1" x14ac:dyDescent="0.25">
      <c r="A3046" s="9">
        <v>2127</v>
      </c>
      <c r="B3046" s="9" t="s">
        <v>6093</v>
      </c>
      <c r="C3046" s="9" t="s">
        <v>6094</v>
      </c>
      <c r="D3046" s="9"/>
      <c r="E3046" s="9" t="s">
        <v>3316</v>
      </c>
      <c r="F3046" s="9" t="s">
        <v>4325</v>
      </c>
      <c r="G3046" s="9"/>
      <c r="H3046" s="9" t="s">
        <v>906</v>
      </c>
      <c r="I3046" s="9" t="s">
        <v>28</v>
      </c>
      <c r="M3046" s="9" t="s">
        <v>20</v>
      </c>
      <c r="R3046" s="9"/>
      <c r="S3046" s="9"/>
      <c r="T3046" s="9"/>
      <c r="U3046" s="9"/>
      <c r="V3046" s="9"/>
      <c r="W3046" s="9"/>
      <c r="X3046" s="9"/>
      <c r="Y3046" s="9"/>
      <c r="Z3046" s="9"/>
      <c r="AA3046" s="9"/>
      <c r="AB3046" s="9"/>
      <c r="AC3046" s="9"/>
      <c r="AD3046" s="9"/>
      <c r="AE3046" s="9"/>
      <c r="AF3046" s="51">
        <f t="shared" si="40"/>
        <v>0</v>
      </c>
      <c r="AG3046" s="109"/>
      <c r="AH3046" s="9"/>
      <c r="AI3046" s="9"/>
      <c r="AJ3046" s="9"/>
      <c r="AK3046" s="9"/>
      <c r="AL3046" s="9"/>
      <c r="AM3046" s="9"/>
      <c r="AN3046" s="9"/>
      <c r="AO3046" s="9"/>
      <c r="AP3046" s="9"/>
      <c r="AQ3046" s="9"/>
      <c r="AR3046" s="9"/>
      <c r="AS3046" s="9"/>
      <c r="AT3046" s="9"/>
      <c r="AU3046" s="9"/>
      <c r="AV3046" s="9"/>
      <c r="AW3046" s="9"/>
      <c r="AX3046" s="9"/>
      <c r="AY3046" s="9"/>
      <c r="AZ3046" s="9"/>
      <c r="BA3046" s="9"/>
      <c r="BB3046" s="9"/>
      <c r="BC3046" s="9"/>
      <c r="BD3046" s="9"/>
      <c r="BE3046" s="9"/>
      <c r="BF3046" s="9"/>
      <c r="BG3046" s="9"/>
      <c r="BH3046" s="9"/>
      <c r="BI3046" s="9"/>
      <c r="BJ3046" s="9"/>
      <c r="BK3046" s="9"/>
      <c r="BL3046" s="9"/>
      <c r="BM3046" s="9"/>
      <c r="BN3046" s="9"/>
      <c r="BO3046" s="9"/>
      <c r="BP3046" s="9"/>
      <c r="BQ3046" s="9"/>
      <c r="BT3046" s="9"/>
      <c r="BU3046" s="9"/>
      <c r="BX3046" s="9"/>
      <c r="BY3046" s="9"/>
      <c r="CB3046" s="9"/>
      <c r="CC3046" s="9"/>
      <c r="CF3046" s="9"/>
      <c r="CG3046" s="9"/>
      <c r="CJ3046" s="9"/>
      <c r="CK3046" s="9"/>
      <c r="CN3046" s="9"/>
      <c r="CO3046" s="9"/>
      <c r="CP3046" s="9"/>
      <c r="CQ3046" s="9"/>
      <c r="CR3046" s="9"/>
      <c r="CS3046" s="9"/>
      <c r="CT3046" s="9"/>
      <c r="CU3046" s="9"/>
      <c r="CV3046" s="9"/>
      <c r="CW3046" s="9"/>
      <c r="CX3046" s="9"/>
      <c r="CY3046" s="9"/>
      <c r="CZ3046" s="9"/>
      <c r="DA3046" s="9"/>
      <c r="DB3046" s="9"/>
      <c r="DC3046" s="9"/>
      <c r="DD3046" s="9"/>
      <c r="DE3046" s="9"/>
      <c r="DF3046" s="9"/>
      <c r="DG3046" s="9"/>
      <c r="DH3046" s="9"/>
      <c r="DI3046" s="9"/>
      <c r="DJ3046" s="9"/>
      <c r="DK3046" s="9"/>
      <c r="DL3046" s="9"/>
      <c r="DM3046" s="9"/>
      <c r="DN3046" s="9"/>
      <c r="DO3046" s="9"/>
      <c r="DP3046" s="9"/>
      <c r="DQ3046" s="9"/>
      <c r="DR3046" s="9"/>
      <c r="DS3046" s="9"/>
      <c r="DT3046" s="9"/>
      <c r="DU3046" s="9"/>
      <c r="DV3046" s="9"/>
      <c r="DW3046" s="9"/>
      <c r="DX3046" s="9"/>
      <c r="DY3046" s="9"/>
    </row>
    <row r="3047" spans="1:131" ht="19.5" customHeight="1" x14ac:dyDescent="0.25">
      <c r="A3047" s="9">
        <v>2128</v>
      </c>
      <c r="B3047" s="9" t="s">
        <v>6095</v>
      </c>
      <c r="C3047" s="9" t="s">
        <v>6096</v>
      </c>
      <c r="D3047" s="9"/>
      <c r="E3047" s="9" t="s">
        <v>4242</v>
      </c>
      <c r="F3047" s="9" t="s">
        <v>5582</v>
      </c>
      <c r="G3047" s="9"/>
      <c r="H3047" s="9" t="s">
        <v>906</v>
      </c>
      <c r="I3047" s="9" t="s">
        <v>28</v>
      </c>
      <c r="M3047" s="9" t="s">
        <v>20</v>
      </c>
      <c r="R3047" s="9"/>
      <c r="S3047" s="9"/>
      <c r="T3047" s="9"/>
      <c r="U3047" s="9"/>
      <c r="V3047" s="9"/>
      <c r="W3047" s="9"/>
      <c r="X3047" s="9"/>
      <c r="Y3047" s="9"/>
      <c r="Z3047" s="9"/>
      <c r="AA3047" s="9"/>
      <c r="AB3047" s="9"/>
      <c r="AC3047" s="9"/>
      <c r="AD3047" s="9"/>
      <c r="AE3047" s="9"/>
      <c r="AF3047" s="51">
        <f t="shared" si="40"/>
        <v>0</v>
      </c>
      <c r="AG3047" s="109"/>
      <c r="AH3047" s="9"/>
      <c r="AI3047" s="9"/>
      <c r="AJ3047" s="9"/>
      <c r="AK3047" s="9"/>
      <c r="AL3047" s="9"/>
      <c r="AM3047" s="9"/>
      <c r="AN3047" s="9"/>
      <c r="AO3047" s="9"/>
      <c r="AP3047" s="9"/>
      <c r="AQ3047" s="9"/>
      <c r="AR3047" s="9"/>
      <c r="AS3047" s="9"/>
      <c r="AT3047" s="9"/>
      <c r="AU3047" s="9"/>
      <c r="AV3047" s="9"/>
      <c r="AW3047" s="9"/>
      <c r="AX3047" s="9"/>
      <c r="AY3047" s="9"/>
      <c r="AZ3047" s="9"/>
      <c r="BA3047" s="9"/>
      <c r="BB3047" s="9"/>
      <c r="BC3047" s="9"/>
      <c r="BD3047" s="9"/>
      <c r="BE3047" s="9"/>
      <c r="BF3047" s="9"/>
      <c r="BG3047" s="9"/>
      <c r="BH3047" s="9"/>
      <c r="BI3047" s="9"/>
      <c r="BJ3047" s="9"/>
      <c r="BK3047" s="9"/>
      <c r="BL3047" s="9"/>
      <c r="BM3047" s="9"/>
      <c r="BN3047" s="9"/>
      <c r="BO3047" s="9"/>
      <c r="BP3047" s="9"/>
      <c r="BQ3047" s="9"/>
      <c r="BT3047" s="9"/>
      <c r="BU3047" s="9"/>
      <c r="BX3047" s="9"/>
      <c r="BY3047" s="9"/>
      <c r="CB3047" s="9"/>
      <c r="CC3047" s="9"/>
      <c r="CF3047" s="9"/>
      <c r="CG3047" s="9"/>
      <c r="CJ3047" s="9"/>
      <c r="CK3047" s="9"/>
      <c r="CN3047" s="9"/>
      <c r="CO3047" s="9"/>
      <c r="CP3047" s="9"/>
      <c r="CQ3047" s="9"/>
      <c r="CR3047" s="9"/>
      <c r="CS3047" s="9"/>
      <c r="CT3047" s="9"/>
      <c r="CU3047" s="9"/>
      <c r="CV3047" s="9"/>
      <c r="CW3047" s="9"/>
      <c r="CX3047" s="9"/>
      <c r="CY3047" s="9"/>
      <c r="CZ3047" s="9"/>
      <c r="DA3047" s="9"/>
      <c r="DB3047" s="9"/>
      <c r="DC3047" s="9"/>
      <c r="DD3047" s="9"/>
      <c r="DE3047" s="9"/>
      <c r="DF3047" s="9"/>
      <c r="DG3047" s="9"/>
      <c r="DH3047" s="9"/>
      <c r="DI3047" s="9"/>
      <c r="DJ3047" s="9"/>
      <c r="DK3047" s="9"/>
      <c r="DL3047" s="9"/>
      <c r="DM3047" s="9"/>
      <c r="DN3047" s="9"/>
      <c r="DO3047" s="9"/>
      <c r="DP3047" s="9"/>
      <c r="DQ3047" s="9"/>
      <c r="DR3047" s="9"/>
      <c r="DS3047" s="9"/>
      <c r="DT3047" s="9"/>
      <c r="DU3047" s="9"/>
      <c r="DV3047" s="9"/>
      <c r="DW3047" s="9"/>
      <c r="DX3047" s="9"/>
      <c r="DY3047" s="9"/>
    </row>
    <row r="3048" spans="1:131" ht="19.5" customHeight="1" x14ac:dyDescent="0.25">
      <c r="A3048" s="9">
        <v>2129</v>
      </c>
      <c r="B3048" s="9" t="s">
        <v>6097</v>
      </c>
      <c r="C3048" s="9" t="s">
        <v>6098</v>
      </c>
      <c r="D3048" s="9"/>
      <c r="E3048" s="9" t="s">
        <v>4242</v>
      </c>
      <c r="F3048" s="9" t="s">
        <v>5582</v>
      </c>
      <c r="G3048" s="9"/>
      <c r="H3048" s="9" t="s">
        <v>906</v>
      </c>
      <c r="I3048" s="9" t="s">
        <v>28</v>
      </c>
      <c r="M3048" s="9" t="s">
        <v>20</v>
      </c>
      <c r="R3048" s="9"/>
      <c r="S3048" s="9"/>
      <c r="T3048" s="9"/>
      <c r="U3048" s="9"/>
      <c r="V3048" s="9"/>
      <c r="W3048" s="9"/>
      <c r="X3048" s="9"/>
      <c r="Y3048" s="9"/>
      <c r="Z3048" s="9"/>
      <c r="AA3048" s="9"/>
      <c r="AB3048" s="9"/>
      <c r="AC3048" s="9"/>
      <c r="AD3048" s="9"/>
      <c r="AE3048" s="9"/>
      <c r="AF3048" s="51">
        <f t="shared" si="40"/>
        <v>0</v>
      </c>
      <c r="AG3048" s="109"/>
      <c r="AH3048" s="9"/>
      <c r="AI3048" s="9"/>
      <c r="AJ3048" s="9"/>
      <c r="AK3048" s="9"/>
      <c r="AL3048" s="9"/>
      <c r="AM3048" s="9"/>
      <c r="AN3048" s="9"/>
      <c r="AO3048" s="9"/>
      <c r="AP3048" s="9"/>
      <c r="AQ3048" s="9"/>
      <c r="AR3048" s="9"/>
      <c r="AS3048" s="9"/>
      <c r="AT3048" s="9"/>
      <c r="AU3048" s="9"/>
      <c r="AV3048" s="9"/>
      <c r="AW3048" s="9"/>
      <c r="AX3048" s="9"/>
      <c r="AY3048" s="9"/>
      <c r="AZ3048" s="9"/>
      <c r="BA3048" s="9"/>
      <c r="BB3048" s="9"/>
      <c r="BC3048" s="9"/>
      <c r="BD3048" s="9"/>
      <c r="BE3048" s="9"/>
      <c r="BF3048" s="9"/>
      <c r="BG3048" s="9"/>
      <c r="BH3048" s="9"/>
      <c r="BI3048" s="9"/>
      <c r="BJ3048" s="9"/>
      <c r="BK3048" s="9"/>
      <c r="BL3048" s="9"/>
      <c r="BM3048" s="9"/>
      <c r="BN3048" s="9"/>
      <c r="BO3048" s="9"/>
      <c r="BP3048" s="9"/>
      <c r="BQ3048" s="9"/>
      <c r="BT3048" s="9"/>
      <c r="BU3048" s="9"/>
      <c r="BX3048" s="9"/>
      <c r="BY3048" s="9"/>
      <c r="CB3048" s="9"/>
      <c r="CC3048" s="9"/>
      <c r="CF3048" s="9"/>
      <c r="CG3048" s="9"/>
      <c r="CJ3048" s="9"/>
      <c r="CK3048" s="9"/>
      <c r="CN3048" s="9"/>
      <c r="CO3048" s="9"/>
      <c r="CP3048" s="9"/>
      <c r="CQ3048" s="9"/>
      <c r="CR3048" s="9"/>
      <c r="CS3048" s="9"/>
      <c r="CT3048" s="9"/>
      <c r="CU3048" s="9"/>
      <c r="CV3048" s="9"/>
      <c r="CW3048" s="9"/>
      <c r="CX3048" s="9"/>
      <c r="CY3048" s="9"/>
      <c r="CZ3048" s="9"/>
      <c r="DA3048" s="9"/>
      <c r="DB3048" s="9"/>
      <c r="DC3048" s="9"/>
      <c r="DD3048" s="9"/>
      <c r="DE3048" s="9"/>
      <c r="DF3048" s="9"/>
      <c r="DG3048" s="9"/>
      <c r="DH3048" s="9"/>
      <c r="DI3048" s="9"/>
      <c r="DJ3048" s="9"/>
      <c r="DK3048" s="9"/>
      <c r="DL3048" s="9"/>
      <c r="DM3048" s="9"/>
      <c r="DN3048" s="9"/>
      <c r="DO3048" s="9"/>
      <c r="DP3048" s="9"/>
      <c r="DQ3048" s="9"/>
      <c r="DR3048" s="9"/>
      <c r="DS3048" s="9"/>
      <c r="DT3048" s="9"/>
      <c r="DU3048" s="9"/>
      <c r="DV3048" s="9"/>
      <c r="DW3048" s="9"/>
      <c r="DX3048" s="9"/>
      <c r="DY3048" s="9"/>
    </row>
    <row r="3049" spans="1:131" ht="19.5" customHeight="1" x14ac:dyDescent="0.25">
      <c r="A3049" s="9">
        <v>2130</v>
      </c>
      <c r="B3049" s="9" t="s">
        <v>6099</v>
      </c>
      <c r="C3049" s="9" t="s">
        <v>6101</v>
      </c>
      <c r="D3049" s="9"/>
      <c r="E3049" s="9" t="s">
        <v>6100</v>
      </c>
      <c r="F3049" s="9" t="s">
        <v>105</v>
      </c>
      <c r="G3049" s="9"/>
      <c r="H3049" s="9" t="s">
        <v>202</v>
      </c>
      <c r="I3049" s="9" t="s">
        <v>35</v>
      </c>
      <c r="J3049" s="129">
        <v>43150</v>
      </c>
      <c r="K3049" s="129">
        <v>43013</v>
      </c>
      <c r="L3049" s="129">
        <v>43416</v>
      </c>
      <c r="O3049" s="9">
        <v>31</v>
      </c>
      <c r="Q3049" s="9" t="s">
        <v>61</v>
      </c>
      <c r="R3049" s="9"/>
      <c r="S3049" s="13">
        <v>3010004775</v>
      </c>
      <c r="T3049" s="13">
        <v>3010004775</v>
      </c>
      <c r="U3049" s="13">
        <v>752501194</v>
      </c>
      <c r="V3049" s="9"/>
      <c r="W3049" s="9"/>
      <c r="X3049" s="9"/>
      <c r="Y3049" s="9"/>
      <c r="Z3049" s="9"/>
      <c r="AA3049" s="9"/>
      <c r="AB3049" s="9"/>
      <c r="AC3049" s="9"/>
      <c r="AD3049" s="9"/>
      <c r="AE3049" s="9"/>
      <c r="AF3049" s="51">
        <f t="shared" si="40"/>
        <v>0</v>
      </c>
      <c r="AG3049" s="109"/>
      <c r="AH3049" s="11">
        <v>43013</v>
      </c>
      <c r="AI3049" s="11">
        <v>43131</v>
      </c>
      <c r="AJ3049" s="13">
        <v>120732661</v>
      </c>
      <c r="AK3049" s="13">
        <v>30183165</v>
      </c>
      <c r="AL3049" s="11">
        <v>43132</v>
      </c>
      <c r="AM3049" s="11">
        <v>43159</v>
      </c>
      <c r="AN3049" s="13">
        <v>277505568</v>
      </c>
      <c r="AO3049" s="13">
        <v>69376392</v>
      </c>
      <c r="AP3049" s="11">
        <v>43160</v>
      </c>
      <c r="AQ3049" s="11">
        <v>43190</v>
      </c>
      <c r="AR3049" s="13">
        <v>780738975</v>
      </c>
      <c r="AS3049" s="13">
        <v>195184744</v>
      </c>
      <c r="AT3049" s="11">
        <v>43191</v>
      </c>
      <c r="AU3049" s="11">
        <v>43220</v>
      </c>
      <c r="AV3049" s="13">
        <v>732643094</v>
      </c>
      <c r="AW3049" s="13">
        <v>183160774</v>
      </c>
      <c r="AX3049" s="11">
        <v>43221</v>
      </c>
      <c r="AY3049" s="11">
        <v>43251</v>
      </c>
      <c r="AZ3049" s="13">
        <v>294228345</v>
      </c>
      <c r="BA3049" s="13">
        <v>73557086</v>
      </c>
      <c r="BB3049" s="11">
        <v>43252</v>
      </c>
      <c r="BC3049" s="11">
        <v>43343</v>
      </c>
      <c r="BD3049" s="13">
        <v>551319965</v>
      </c>
      <c r="BE3049" s="13">
        <v>137829991</v>
      </c>
      <c r="BF3049" s="11">
        <v>43344</v>
      </c>
      <c r="BG3049" s="11">
        <v>43404</v>
      </c>
      <c r="BH3049" s="13">
        <v>63943556</v>
      </c>
      <c r="BI3049" s="13">
        <v>15985889</v>
      </c>
      <c r="BJ3049" s="11">
        <v>43405</v>
      </c>
      <c r="BK3049" s="11">
        <v>43707</v>
      </c>
      <c r="BL3049" s="13">
        <v>12062754</v>
      </c>
      <c r="BM3049" s="13">
        <v>3015689</v>
      </c>
      <c r="BN3049" s="11">
        <v>43013</v>
      </c>
      <c r="BO3049" s="11">
        <v>43707</v>
      </c>
      <c r="BP3049" s="13">
        <v>3091819981</v>
      </c>
      <c r="BQ3049" s="13">
        <v>64661265</v>
      </c>
      <c r="BT3049" s="9"/>
      <c r="BU3049" s="9"/>
      <c r="BX3049" s="9"/>
      <c r="BY3049" s="9"/>
      <c r="CB3049" s="9"/>
      <c r="CC3049" s="9"/>
      <c r="CF3049" s="9"/>
      <c r="CG3049" s="9"/>
      <c r="CJ3049" s="9"/>
      <c r="CK3049" s="9"/>
      <c r="CN3049" s="9"/>
      <c r="CO3049" s="9"/>
      <c r="CP3049" s="9"/>
      <c r="CQ3049" s="9"/>
      <c r="CR3049" s="9"/>
      <c r="CS3049" s="9"/>
      <c r="CT3049" s="9"/>
      <c r="CU3049" s="9"/>
      <c r="CV3049" s="9"/>
      <c r="CW3049" s="9"/>
      <c r="CX3049" s="9"/>
      <c r="CY3049" s="9"/>
      <c r="CZ3049" s="9"/>
      <c r="DA3049" s="9"/>
      <c r="DB3049" s="9"/>
      <c r="DC3049" s="9"/>
      <c r="DD3049" s="9"/>
      <c r="DE3049" s="9"/>
      <c r="DF3049" s="9"/>
      <c r="DG3049" s="9"/>
      <c r="DH3049" s="9"/>
      <c r="DI3049" s="9"/>
      <c r="DJ3049" s="9"/>
      <c r="DK3049" s="9"/>
      <c r="DL3049" s="9"/>
      <c r="DM3049" s="9"/>
      <c r="DN3049" s="9"/>
      <c r="DO3049" s="9"/>
      <c r="DP3049" s="9"/>
      <c r="DQ3049" s="9"/>
      <c r="DR3049" s="9"/>
      <c r="DS3049" s="9"/>
      <c r="DT3049" s="9"/>
      <c r="DU3049" s="9"/>
      <c r="DV3049" s="9"/>
      <c r="DW3049" s="9"/>
      <c r="DX3049" s="9"/>
      <c r="DY3049" s="9"/>
      <c r="DZ3049" s="54">
        <v>3091819981</v>
      </c>
      <c r="EA3049" s="55">
        <v>772954995</v>
      </c>
    </row>
    <row r="3050" spans="1:131" s="18" customFormat="1" ht="19.5" customHeight="1" x14ac:dyDescent="0.25">
      <c r="A3050" s="18">
        <v>2130</v>
      </c>
      <c r="B3050" s="18" t="s">
        <v>6099</v>
      </c>
      <c r="C3050" s="18" t="s">
        <v>6101</v>
      </c>
      <c r="D3050" s="19">
        <v>43622</v>
      </c>
      <c r="J3050" s="130"/>
      <c r="K3050" s="130"/>
      <c r="L3050" s="130">
        <v>43707</v>
      </c>
      <c r="S3050" s="20"/>
      <c r="T3050" s="20"/>
      <c r="U3050" s="20"/>
      <c r="AF3050" s="80"/>
      <c r="AG3050" s="112"/>
      <c r="AH3050" s="19"/>
      <c r="AI3050" s="19"/>
      <c r="AJ3050" s="20"/>
      <c r="AK3050" s="20"/>
      <c r="AL3050" s="19"/>
      <c r="AM3050" s="19"/>
      <c r="AN3050" s="20"/>
      <c r="AO3050" s="20"/>
      <c r="AP3050" s="19"/>
      <c r="AQ3050" s="19"/>
      <c r="AR3050" s="20"/>
      <c r="AS3050" s="20"/>
      <c r="AT3050" s="19"/>
      <c r="AU3050" s="19"/>
      <c r="AV3050" s="20"/>
      <c r="AW3050" s="20"/>
      <c r="AX3050" s="19"/>
      <c r="AY3050" s="19"/>
      <c r="AZ3050" s="20"/>
      <c r="BA3050" s="20"/>
      <c r="BB3050" s="19"/>
      <c r="BC3050" s="19"/>
      <c r="BD3050" s="20"/>
      <c r="BE3050" s="20"/>
      <c r="BF3050" s="19"/>
      <c r="BG3050" s="19"/>
      <c r="BH3050" s="20"/>
      <c r="BI3050" s="20"/>
      <c r="DZ3050" s="56"/>
      <c r="EA3050" s="57"/>
    </row>
    <row r="3051" spans="1:131" s="18" customFormat="1" ht="19.5" customHeight="1" x14ac:dyDescent="0.25">
      <c r="A3051" s="18">
        <v>2130</v>
      </c>
      <c r="B3051" s="18" t="s">
        <v>6099</v>
      </c>
      <c r="C3051" s="18" t="s">
        <v>6101</v>
      </c>
      <c r="D3051" s="19">
        <v>43718</v>
      </c>
      <c r="J3051" s="130"/>
      <c r="K3051" s="130"/>
      <c r="L3051" s="130"/>
      <c r="S3051" s="20">
        <v>3421087050</v>
      </c>
      <c r="T3051" s="20">
        <v>3421087050</v>
      </c>
      <c r="U3051" s="20">
        <v>1026326115</v>
      </c>
      <c r="AF3051" s="80"/>
      <c r="AG3051" s="112"/>
      <c r="AH3051" s="19"/>
      <c r="AI3051" s="19"/>
      <c r="AJ3051" s="20"/>
      <c r="AK3051" s="20"/>
      <c r="AL3051" s="19"/>
      <c r="AM3051" s="19"/>
      <c r="AN3051" s="20"/>
      <c r="AO3051" s="20"/>
      <c r="AP3051" s="19"/>
      <c r="AQ3051" s="19"/>
      <c r="AR3051" s="20"/>
      <c r="AS3051" s="20"/>
      <c r="AT3051" s="19"/>
      <c r="AU3051" s="19"/>
      <c r="AV3051" s="20"/>
      <c r="AW3051" s="20"/>
      <c r="AX3051" s="19"/>
      <c r="AY3051" s="19"/>
      <c r="AZ3051" s="20"/>
      <c r="BA3051" s="20"/>
      <c r="BB3051" s="19"/>
      <c r="BC3051" s="19"/>
      <c r="BD3051" s="20"/>
      <c r="BE3051" s="20"/>
      <c r="BF3051" s="19"/>
      <c r="BG3051" s="19"/>
      <c r="BH3051" s="20"/>
      <c r="BI3051" s="20"/>
      <c r="DZ3051" s="56"/>
      <c r="EA3051" s="57"/>
    </row>
    <row r="3052" spans="1:131" s="18" customFormat="1" ht="19.5" customHeight="1" x14ac:dyDescent="0.25">
      <c r="A3052" s="18">
        <v>2130</v>
      </c>
      <c r="B3052" s="18" t="s">
        <v>6099</v>
      </c>
      <c r="C3052" s="18" t="s">
        <v>6101</v>
      </c>
      <c r="D3052" s="19">
        <v>43752</v>
      </c>
      <c r="J3052" s="130"/>
      <c r="K3052" s="130"/>
      <c r="L3052" s="130"/>
      <c r="S3052" s="20"/>
      <c r="T3052" s="20"/>
      <c r="U3052" s="20">
        <v>855271762</v>
      </c>
      <c r="AF3052" s="80"/>
      <c r="AG3052" s="112"/>
      <c r="AH3052" s="19"/>
      <c r="AI3052" s="19"/>
      <c r="AJ3052" s="20"/>
      <c r="AK3052" s="20"/>
      <c r="AL3052" s="19"/>
      <c r="AM3052" s="19"/>
      <c r="AN3052" s="20"/>
      <c r="AO3052" s="20"/>
      <c r="AP3052" s="19"/>
      <c r="AQ3052" s="19"/>
      <c r="AR3052" s="20"/>
      <c r="AS3052" s="20"/>
      <c r="AT3052" s="19"/>
      <c r="AU3052" s="19"/>
      <c r="AV3052" s="20"/>
      <c r="AW3052" s="20"/>
      <c r="AX3052" s="19"/>
      <c r="AY3052" s="19"/>
      <c r="AZ3052" s="20"/>
      <c r="BA3052" s="20"/>
      <c r="BB3052" s="19"/>
      <c r="BC3052" s="19"/>
      <c r="BD3052" s="20"/>
      <c r="BE3052" s="20"/>
      <c r="BF3052" s="19"/>
      <c r="BG3052" s="19"/>
      <c r="BH3052" s="20"/>
      <c r="BI3052" s="20"/>
      <c r="DZ3052" s="56"/>
      <c r="EA3052" s="57"/>
    </row>
    <row r="3053" spans="1:131" ht="19.5" customHeight="1" x14ac:dyDescent="0.25">
      <c r="A3053" s="9">
        <v>2131</v>
      </c>
      <c r="B3053" s="9" t="s">
        <v>6105</v>
      </c>
      <c r="C3053" s="9" t="s">
        <v>6106</v>
      </c>
      <c r="D3053" s="9"/>
      <c r="E3053" s="9" t="s">
        <v>6107</v>
      </c>
      <c r="F3053" s="9" t="s">
        <v>6108</v>
      </c>
      <c r="G3053" s="9"/>
      <c r="H3053" s="9" t="s">
        <v>202</v>
      </c>
      <c r="I3053" s="9" t="s">
        <v>28</v>
      </c>
      <c r="J3053" s="129">
        <v>43052</v>
      </c>
      <c r="K3053" s="129">
        <v>43009</v>
      </c>
      <c r="L3053" s="129">
        <v>43220</v>
      </c>
      <c r="O3053" s="9">
        <v>26</v>
      </c>
      <c r="Q3053" s="9" t="s">
        <v>54</v>
      </c>
      <c r="R3053" s="9"/>
      <c r="S3053" s="13">
        <v>10000000</v>
      </c>
      <c r="T3053" s="13">
        <v>10000000</v>
      </c>
      <c r="U3053" s="13">
        <v>2500000</v>
      </c>
      <c r="V3053" s="9"/>
      <c r="W3053" s="9"/>
      <c r="X3053" s="9"/>
      <c r="Y3053" s="9"/>
      <c r="Z3053" s="9"/>
      <c r="AA3053" s="9"/>
      <c r="AB3053" s="9"/>
      <c r="AC3053" s="9"/>
      <c r="AD3053" s="9"/>
      <c r="AE3053" s="9"/>
      <c r="AF3053" s="51">
        <f t="shared" si="40"/>
        <v>0</v>
      </c>
      <c r="AG3053" s="81">
        <v>7500000</v>
      </c>
      <c r="AH3053" s="9"/>
      <c r="AI3053" s="9"/>
      <c r="AJ3053" s="9"/>
      <c r="AK3053" s="9"/>
      <c r="AL3053" s="9"/>
      <c r="AM3053" s="9"/>
      <c r="AN3053" s="9"/>
      <c r="AO3053" s="9"/>
      <c r="AP3053" s="9"/>
      <c r="AQ3053" s="9"/>
      <c r="AR3053" s="9"/>
      <c r="AS3053" s="9"/>
      <c r="AT3053" s="9"/>
      <c r="AU3053" s="9"/>
      <c r="AV3053" s="9"/>
      <c r="AW3053" s="9"/>
      <c r="AX3053" s="9"/>
      <c r="AY3053" s="9"/>
      <c r="AZ3053" s="9"/>
      <c r="BA3053" s="9"/>
      <c r="BB3053" s="9"/>
      <c r="BC3053" s="9"/>
      <c r="BD3053" s="9"/>
      <c r="BE3053" s="9"/>
      <c r="BF3053" s="9"/>
      <c r="BG3053" s="9"/>
      <c r="BH3053" s="9"/>
      <c r="BI3053" s="9"/>
      <c r="BJ3053" s="9"/>
      <c r="BK3053" s="9"/>
      <c r="BL3053" s="9"/>
      <c r="BM3053" s="9"/>
      <c r="BN3053" s="9"/>
      <c r="BO3053" s="9"/>
      <c r="BP3053" s="9"/>
      <c r="BQ3053" s="9"/>
      <c r="BT3053" s="9"/>
      <c r="BU3053" s="9"/>
      <c r="BX3053" s="9"/>
      <c r="BY3053" s="9"/>
      <c r="CB3053" s="9"/>
      <c r="CC3053" s="9"/>
      <c r="CF3053" s="9"/>
      <c r="CG3053" s="9"/>
      <c r="CJ3053" s="9"/>
      <c r="CK3053" s="9"/>
      <c r="CN3053" s="9"/>
      <c r="CO3053" s="9"/>
      <c r="CP3053" s="9"/>
      <c r="CQ3053" s="9"/>
      <c r="CR3053" s="9"/>
      <c r="CS3053" s="9"/>
      <c r="CT3053" s="9"/>
      <c r="CU3053" s="9"/>
      <c r="CV3053" s="9"/>
      <c r="CW3053" s="9"/>
      <c r="CX3053" s="9"/>
      <c r="CY3053" s="9"/>
      <c r="CZ3053" s="9"/>
      <c r="DA3053" s="9"/>
      <c r="DB3053" s="9"/>
      <c r="DC3053" s="9"/>
      <c r="DD3053" s="9"/>
      <c r="DE3053" s="9"/>
      <c r="DF3053" s="9"/>
      <c r="DG3053" s="9"/>
      <c r="DH3053" s="9"/>
      <c r="DI3053" s="9"/>
      <c r="DJ3053" s="9"/>
      <c r="DK3053" s="9"/>
      <c r="DL3053" s="9"/>
      <c r="DM3053" s="9"/>
      <c r="DN3053" s="9"/>
      <c r="DO3053" s="9"/>
      <c r="DP3053" s="9"/>
      <c r="DQ3053" s="9"/>
      <c r="DR3053" s="9"/>
      <c r="DS3053" s="9"/>
      <c r="DT3053" s="9"/>
      <c r="DU3053" s="9"/>
      <c r="DV3053" s="9"/>
      <c r="DW3053" s="9"/>
      <c r="DX3053" s="9"/>
      <c r="DY3053" s="9"/>
    </row>
    <row r="3054" spans="1:131" ht="19.5" customHeight="1" x14ac:dyDescent="0.25">
      <c r="A3054" s="9">
        <v>2132</v>
      </c>
      <c r="B3054" s="9" t="s">
        <v>6109</v>
      </c>
      <c r="C3054" s="9" t="s">
        <v>6691</v>
      </c>
      <c r="D3054" s="9"/>
      <c r="E3054" s="9" t="s">
        <v>2286</v>
      </c>
      <c r="F3054" s="9" t="s">
        <v>136</v>
      </c>
      <c r="G3054" s="9"/>
      <c r="H3054" s="9" t="s">
        <v>202</v>
      </c>
      <c r="I3054" s="9" t="s">
        <v>25</v>
      </c>
      <c r="J3054" s="129">
        <v>42992</v>
      </c>
      <c r="K3054" s="129">
        <v>42991</v>
      </c>
      <c r="L3054" s="129">
        <v>43251</v>
      </c>
      <c r="O3054" s="9">
        <v>29</v>
      </c>
      <c r="Q3054" s="9" t="s">
        <v>61</v>
      </c>
      <c r="R3054" s="9"/>
      <c r="S3054" s="13">
        <v>7500000</v>
      </c>
      <c r="T3054" s="13">
        <v>7500000</v>
      </c>
      <c r="U3054" s="13">
        <v>1875000</v>
      </c>
      <c r="V3054" s="9"/>
      <c r="W3054" s="9"/>
      <c r="X3054" s="9"/>
      <c r="Y3054" s="9"/>
      <c r="Z3054" s="9"/>
      <c r="AA3054" s="9"/>
      <c r="AB3054" s="9"/>
      <c r="AC3054" s="9"/>
      <c r="AD3054" s="9"/>
      <c r="AE3054" s="9"/>
      <c r="AF3054" s="51">
        <f t="shared" si="40"/>
        <v>0</v>
      </c>
      <c r="AG3054" s="109"/>
      <c r="AH3054" s="11">
        <v>42991</v>
      </c>
      <c r="AI3054" s="11">
        <v>43251</v>
      </c>
      <c r="AJ3054" s="13">
        <v>7499844</v>
      </c>
      <c r="AK3054" s="13">
        <v>1874961</v>
      </c>
      <c r="AL3054" s="9"/>
      <c r="AM3054" s="9"/>
      <c r="AN3054" s="9"/>
      <c r="AO3054" s="9"/>
      <c r="AP3054" s="9"/>
      <c r="AQ3054" s="9"/>
      <c r="AR3054" s="9"/>
      <c r="AS3054" s="9"/>
      <c r="AT3054" s="9"/>
      <c r="AU3054" s="9"/>
      <c r="AV3054" s="9"/>
      <c r="AW3054" s="9"/>
      <c r="AX3054" s="9"/>
      <c r="AY3054" s="9"/>
      <c r="AZ3054" s="9"/>
      <c r="BA3054" s="9"/>
      <c r="BB3054" s="9"/>
      <c r="BC3054" s="9"/>
      <c r="BD3054" s="9"/>
      <c r="BE3054" s="9"/>
      <c r="BF3054" s="9"/>
      <c r="BG3054" s="9"/>
      <c r="BH3054" s="9"/>
      <c r="BI3054" s="9"/>
      <c r="BJ3054" s="9"/>
      <c r="BK3054" s="9"/>
      <c r="BL3054" s="9"/>
      <c r="BM3054" s="9"/>
      <c r="BN3054" s="9"/>
      <c r="BO3054" s="9"/>
      <c r="BP3054" s="9"/>
      <c r="BQ3054" s="9"/>
      <c r="BT3054" s="9"/>
      <c r="BU3054" s="9"/>
      <c r="BX3054" s="9"/>
      <c r="BY3054" s="9"/>
      <c r="CB3054" s="9"/>
      <c r="CC3054" s="9"/>
      <c r="CF3054" s="9"/>
      <c r="CG3054" s="9"/>
      <c r="CJ3054" s="9"/>
      <c r="CK3054" s="9"/>
      <c r="CN3054" s="9"/>
      <c r="CO3054" s="9"/>
      <c r="CP3054" s="9"/>
      <c r="CQ3054" s="9"/>
      <c r="CR3054" s="9"/>
      <c r="CS3054" s="9"/>
      <c r="CT3054" s="9"/>
      <c r="CU3054" s="9"/>
      <c r="CV3054" s="9"/>
      <c r="CW3054" s="9"/>
      <c r="CX3054" s="9"/>
      <c r="CY3054" s="9"/>
      <c r="CZ3054" s="9"/>
      <c r="DA3054" s="9"/>
      <c r="DB3054" s="9"/>
      <c r="DC3054" s="9"/>
      <c r="DD3054" s="9"/>
      <c r="DE3054" s="9"/>
      <c r="DF3054" s="9"/>
      <c r="DG3054" s="9"/>
      <c r="DH3054" s="9"/>
      <c r="DI3054" s="9"/>
      <c r="DJ3054" s="9"/>
      <c r="DK3054" s="9"/>
      <c r="DL3054" s="9"/>
      <c r="DM3054" s="9"/>
      <c r="DN3054" s="9"/>
      <c r="DO3054" s="9"/>
      <c r="DP3054" s="9"/>
      <c r="DQ3054" s="9"/>
      <c r="DR3054" s="9"/>
      <c r="DS3054" s="9"/>
      <c r="DT3054" s="9"/>
      <c r="DU3054" s="9"/>
      <c r="DV3054" s="9"/>
      <c r="DW3054" s="9"/>
      <c r="DX3054" s="9"/>
      <c r="DY3054" s="9"/>
    </row>
    <row r="3055" spans="1:131" s="18" customFormat="1" ht="19.5" customHeight="1" x14ac:dyDescent="0.25">
      <c r="A3055" s="18">
        <v>2132</v>
      </c>
      <c r="B3055" s="18" t="s">
        <v>6109</v>
      </c>
      <c r="C3055" s="18" t="s">
        <v>9760</v>
      </c>
      <c r="D3055" s="19">
        <v>44176</v>
      </c>
      <c r="J3055" s="130"/>
      <c r="K3055" s="130"/>
      <c r="L3055" s="130"/>
      <c r="S3055" s="20"/>
      <c r="T3055" s="20"/>
      <c r="U3055" s="20"/>
      <c r="AF3055" s="80"/>
      <c r="AG3055" s="112"/>
      <c r="AH3055" s="19"/>
      <c r="AI3055" s="19"/>
      <c r="AJ3055" s="20"/>
      <c r="AK3055" s="20"/>
      <c r="DZ3055" s="56"/>
      <c r="EA3055" s="57"/>
    </row>
    <row r="3056" spans="1:131" ht="19.5" customHeight="1" x14ac:dyDescent="0.25">
      <c r="A3056" s="9">
        <v>2133</v>
      </c>
      <c r="B3056" s="9" t="s">
        <v>6110</v>
      </c>
      <c r="C3056" s="9" t="s">
        <v>6111</v>
      </c>
      <c r="D3056" s="9"/>
      <c r="E3056" s="9" t="s">
        <v>6112</v>
      </c>
      <c r="F3056" s="9" t="s">
        <v>6113</v>
      </c>
      <c r="G3056" s="9"/>
      <c r="H3056" s="9" t="s">
        <v>202</v>
      </c>
      <c r="I3056" s="9" t="s">
        <v>25</v>
      </c>
      <c r="J3056" s="129">
        <v>43073</v>
      </c>
      <c r="K3056" s="129">
        <v>43020</v>
      </c>
      <c r="L3056" s="129">
        <v>43086</v>
      </c>
      <c r="O3056" s="9">
        <v>29</v>
      </c>
      <c r="Q3056" s="9" t="s">
        <v>54</v>
      </c>
      <c r="R3056" s="9"/>
      <c r="S3056" s="13">
        <v>4965000</v>
      </c>
      <c r="T3056" s="13">
        <v>4965000</v>
      </c>
      <c r="U3056" s="13">
        <v>1241250</v>
      </c>
      <c r="V3056" s="9"/>
      <c r="W3056" s="9"/>
      <c r="X3056" s="9"/>
      <c r="Y3056" s="9"/>
      <c r="Z3056" s="9"/>
      <c r="AA3056" s="9"/>
      <c r="AB3056" s="9"/>
      <c r="AC3056" s="9"/>
      <c r="AD3056" s="9"/>
      <c r="AE3056" s="9"/>
      <c r="AF3056" s="51">
        <f t="shared" si="40"/>
        <v>0</v>
      </c>
      <c r="AG3056" s="109"/>
      <c r="AH3056" s="9"/>
      <c r="AI3056" s="9"/>
      <c r="AJ3056" s="9"/>
      <c r="AK3056" s="9"/>
      <c r="AL3056" s="9"/>
      <c r="AM3056" s="9"/>
      <c r="AN3056" s="9"/>
      <c r="AO3056" s="9"/>
      <c r="AP3056" s="9"/>
      <c r="AQ3056" s="9"/>
      <c r="AR3056" s="9"/>
      <c r="AS3056" s="9"/>
      <c r="AT3056" s="9"/>
      <c r="AU3056" s="9"/>
      <c r="AV3056" s="9"/>
      <c r="AW3056" s="9"/>
      <c r="AX3056" s="9"/>
      <c r="AY3056" s="9"/>
      <c r="AZ3056" s="9"/>
      <c r="BA3056" s="9"/>
      <c r="BB3056" s="9"/>
      <c r="BC3056" s="9"/>
      <c r="BD3056" s="9"/>
      <c r="BE3056" s="9"/>
      <c r="BF3056" s="9"/>
      <c r="BG3056" s="9"/>
      <c r="BH3056" s="9"/>
      <c r="BI3056" s="9"/>
      <c r="BJ3056" s="9"/>
      <c r="BK3056" s="9"/>
      <c r="BL3056" s="9"/>
      <c r="BM3056" s="9"/>
      <c r="BN3056" s="9"/>
      <c r="BO3056" s="9"/>
      <c r="BP3056" s="9"/>
      <c r="BQ3056" s="9"/>
      <c r="BT3056" s="9"/>
      <c r="BU3056" s="9"/>
      <c r="BX3056" s="9"/>
      <c r="BY3056" s="9"/>
      <c r="CB3056" s="9"/>
      <c r="CC3056" s="9"/>
      <c r="CF3056" s="9"/>
      <c r="CG3056" s="9"/>
      <c r="CJ3056" s="9"/>
      <c r="CK3056" s="9"/>
      <c r="CN3056" s="9"/>
      <c r="CO3056" s="9"/>
      <c r="CP3056" s="9"/>
      <c r="CQ3056" s="9"/>
      <c r="CR3056" s="9"/>
      <c r="CS3056" s="9"/>
      <c r="CT3056" s="9"/>
      <c r="CU3056" s="9"/>
      <c r="CV3056" s="9"/>
      <c r="CW3056" s="9"/>
      <c r="CX3056" s="9"/>
      <c r="CY3056" s="9"/>
      <c r="CZ3056" s="9"/>
      <c r="DA3056" s="9"/>
      <c r="DB3056" s="9"/>
      <c r="DC3056" s="9"/>
      <c r="DD3056" s="9"/>
      <c r="DE3056" s="9"/>
      <c r="DF3056" s="9"/>
      <c r="DG3056" s="9"/>
      <c r="DH3056" s="9"/>
      <c r="DI3056" s="9"/>
      <c r="DJ3056" s="9"/>
      <c r="DK3056" s="9"/>
      <c r="DL3056" s="9"/>
      <c r="DM3056" s="9"/>
      <c r="DN3056" s="9"/>
      <c r="DO3056" s="9"/>
      <c r="DP3056" s="9"/>
      <c r="DQ3056" s="9"/>
      <c r="DR3056" s="9"/>
      <c r="DS3056" s="9"/>
      <c r="DT3056" s="9"/>
      <c r="DU3056" s="9"/>
      <c r="DV3056" s="9"/>
      <c r="DW3056" s="9"/>
      <c r="DX3056" s="9"/>
      <c r="DY3056" s="9"/>
    </row>
    <row r="3057" spans="1:131" ht="31.5" customHeight="1" x14ac:dyDescent="0.25">
      <c r="A3057" s="9">
        <v>2134</v>
      </c>
      <c r="B3057" s="9" t="s">
        <v>6114</v>
      </c>
      <c r="C3057" s="9" t="s">
        <v>6115</v>
      </c>
      <c r="D3057" s="9"/>
      <c r="E3057" s="9" t="s">
        <v>6116</v>
      </c>
      <c r="F3057" s="9" t="s">
        <v>4986</v>
      </c>
      <c r="G3057" s="9"/>
      <c r="H3057" s="9" t="s">
        <v>202</v>
      </c>
      <c r="I3057" s="9" t="s">
        <v>97</v>
      </c>
      <c r="J3057" s="129">
        <v>43108</v>
      </c>
      <c r="K3057" s="129">
        <v>43067</v>
      </c>
      <c r="L3057" s="129">
        <v>43464</v>
      </c>
      <c r="O3057" s="9">
        <v>29</v>
      </c>
      <c r="Q3057" s="9" t="s">
        <v>61</v>
      </c>
      <c r="R3057" s="9"/>
      <c r="S3057" s="13">
        <v>14100000</v>
      </c>
      <c r="T3057" s="13">
        <v>14100000</v>
      </c>
      <c r="U3057" s="13">
        <v>3525000</v>
      </c>
      <c r="V3057" s="9"/>
      <c r="W3057" s="9"/>
      <c r="X3057" s="9"/>
      <c r="Y3057" s="9"/>
      <c r="Z3057" s="9"/>
      <c r="AA3057" s="9"/>
      <c r="AB3057" s="9"/>
      <c r="AC3057" s="9"/>
      <c r="AD3057" s="9"/>
      <c r="AE3057" s="9"/>
      <c r="AF3057" s="51">
        <f t="shared" si="40"/>
        <v>0</v>
      </c>
      <c r="AG3057" s="109"/>
      <c r="AH3057" s="9"/>
      <c r="AI3057" s="9"/>
      <c r="AJ3057" s="9"/>
      <c r="AK3057" s="9"/>
      <c r="AL3057" s="9"/>
      <c r="AM3057" s="9"/>
      <c r="AN3057" s="9"/>
      <c r="AO3057" s="9"/>
      <c r="AP3057" s="9"/>
      <c r="AQ3057" s="9"/>
      <c r="AR3057" s="9"/>
      <c r="AS3057" s="9"/>
      <c r="AT3057" s="9"/>
      <c r="AU3057" s="9"/>
      <c r="AV3057" s="9"/>
      <c r="AW3057" s="9"/>
      <c r="AX3057" s="9"/>
      <c r="AY3057" s="9"/>
      <c r="AZ3057" s="9"/>
      <c r="BA3057" s="9"/>
      <c r="BB3057" s="9"/>
      <c r="BC3057" s="9"/>
      <c r="BD3057" s="9"/>
      <c r="BE3057" s="9"/>
      <c r="BF3057" s="9"/>
      <c r="BG3057" s="9"/>
      <c r="BH3057" s="9"/>
      <c r="BI3057" s="9"/>
      <c r="BJ3057" s="9"/>
      <c r="BK3057" s="9"/>
      <c r="BL3057" s="9"/>
      <c r="BM3057" s="9"/>
      <c r="BN3057" s="9"/>
      <c r="BO3057" s="9"/>
      <c r="BP3057" s="9"/>
      <c r="BQ3057" s="9"/>
      <c r="BT3057" s="9"/>
      <c r="BU3057" s="9"/>
      <c r="BX3057" s="9"/>
      <c r="BY3057" s="9"/>
      <c r="CB3057" s="9"/>
      <c r="CC3057" s="9"/>
      <c r="CF3057" s="9"/>
      <c r="CG3057" s="9"/>
      <c r="CJ3057" s="9"/>
      <c r="CK3057" s="9"/>
      <c r="CN3057" s="9"/>
      <c r="CO3057" s="9"/>
      <c r="CP3057" s="9"/>
      <c r="CQ3057" s="9"/>
      <c r="CR3057" s="9"/>
      <c r="CS3057" s="9"/>
      <c r="CT3057" s="9"/>
      <c r="CU3057" s="9"/>
      <c r="CV3057" s="9"/>
      <c r="CW3057" s="9"/>
      <c r="CX3057" s="9"/>
      <c r="CY3057" s="9"/>
      <c r="CZ3057" s="9"/>
      <c r="DA3057" s="9"/>
      <c r="DB3057" s="9"/>
      <c r="DC3057" s="9"/>
      <c r="DD3057" s="9"/>
      <c r="DE3057" s="9"/>
      <c r="DF3057" s="9"/>
      <c r="DG3057" s="9"/>
      <c r="DH3057" s="9"/>
      <c r="DI3057" s="9"/>
      <c r="DJ3057" s="9"/>
      <c r="DK3057" s="9"/>
      <c r="DL3057" s="9"/>
      <c r="DM3057" s="9"/>
      <c r="DN3057" s="9"/>
      <c r="DO3057" s="9"/>
      <c r="DP3057" s="9"/>
      <c r="DQ3057" s="9"/>
      <c r="DR3057" s="9"/>
      <c r="DS3057" s="9"/>
      <c r="DT3057" s="9"/>
      <c r="DU3057" s="9"/>
      <c r="DV3057" s="9"/>
      <c r="DW3057" s="9"/>
      <c r="DX3057" s="9"/>
      <c r="DY3057" s="9"/>
    </row>
    <row r="3058" spans="1:131" s="18" customFormat="1" ht="31.5" customHeight="1" x14ac:dyDescent="0.25">
      <c r="A3058" s="18">
        <v>2134</v>
      </c>
      <c r="B3058" s="18" t="s">
        <v>6114</v>
      </c>
      <c r="C3058" s="18" t="s">
        <v>6115</v>
      </c>
      <c r="D3058" s="19">
        <v>43437</v>
      </c>
      <c r="J3058" s="130"/>
      <c r="K3058" s="130"/>
      <c r="L3058" s="130">
        <v>43600</v>
      </c>
      <c r="S3058" s="20"/>
      <c r="T3058" s="20"/>
      <c r="U3058" s="20"/>
      <c r="AF3058" s="80"/>
      <c r="AG3058" s="112"/>
      <c r="DZ3058" s="56"/>
      <c r="EA3058" s="57"/>
    </row>
    <row r="3059" spans="1:131" ht="19.5" customHeight="1" x14ac:dyDescent="0.25">
      <c r="A3059" s="9">
        <v>2135</v>
      </c>
      <c r="B3059" s="9" t="s">
        <v>6117</v>
      </c>
      <c r="C3059" s="9" t="s">
        <v>6118</v>
      </c>
      <c r="D3059" s="9"/>
      <c r="E3059" s="9" t="s">
        <v>447</v>
      </c>
      <c r="F3059" s="9" t="s">
        <v>6119</v>
      </c>
      <c r="G3059" s="9"/>
      <c r="H3059" s="9" t="s">
        <v>202</v>
      </c>
      <c r="I3059" s="9" t="s">
        <v>25</v>
      </c>
      <c r="J3059" s="129">
        <v>43120</v>
      </c>
      <c r="K3059" s="129">
        <v>43089</v>
      </c>
      <c r="L3059" s="129">
        <v>43190</v>
      </c>
      <c r="O3059" s="9">
        <v>24</v>
      </c>
      <c r="Q3059" s="9" t="s">
        <v>54</v>
      </c>
      <c r="R3059" s="9"/>
      <c r="S3059" s="13">
        <v>11646000</v>
      </c>
      <c r="T3059" s="13">
        <v>11646000</v>
      </c>
      <c r="U3059" s="13">
        <v>2911500</v>
      </c>
      <c r="V3059" s="9"/>
      <c r="W3059" s="9"/>
      <c r="X3059" s="9"/>
      <c r="Y3059" s="9"/>
      <c r="Z3059" s="9"/>
      <c r="AA3059" s="9"/>
      <c r="AB3059" s="9"/>
      <c r="AC3059" s="9"/>
      <c r="AD3059" s="9"/>
      <c r="AE3059" s="9"/>
      <c r="AF3059" s="51">
        <f t="shared" si="40"/>
        <v>0</v>
      </c>
      <c r="AG3059" s="109"/>
      <c r="AH3059" s="11">
        <v>43089</v>
      </c>
      <c r="AI3059" s="11">
        <v>43190</v>
      </c>
      <c r="AJ3059" s="13">
        <v>11422600</v>
      </c>
      <c r="AK3059" s="13">
        <v>2855650</v>
      </c>
      <c r="AL3059" s="9"/>
      <c r="AM3059" s="9"/>
      <c r="AN3059" s="9"/>
      <c r="AO3059" s="9"/>
      <c r="AP3059" s="9"/>
      <c r="AQ3059" s="9"/>
      <c r="AR3059" s="9"/>
      <c r="AS3059" s="9"/>
      <c r="AT3059" s="9"/>
      <c r="AU3059" s="9"/>
      <c r="AV3059" s="9"/>
      <c r="AW3059" s="9"/>
      <c r="AX3059" s="9"/>
      <c r="AY3059" s="9"/>
      <c r="AZ3059" s="9"/>
      <c r="BA3059" s="9"/>
      <c r="BB3059" s="9"/>
      <c r="BC3059" s="9"/>
      <c r="BD3059" s="9"/>
      <c r="BE3059" s="9"/>
      <c r="BF3059" s="9"/>
      <c r="BG3059" s="9"/>
      <c r="BH3059" s="9"/>
      <c r="BI3059" s="9"/>
      <c r="BJ3059" s="9"/>
      <c r="BK3059" s="9"/>
      <c r="BL3059" s="9"/>
      <c r="BM3059" s="9"/>
      <c r="BN3059" s="9"/>
      <c r="BO3059" s="9"/>
      <c r="BP3059" s="9"/>
      <c r="BQ3059" s="9"/>
      <c r="BT3059" s="9"/>
      <c r="BU3059" s="9"/>
      <c r="BX3059" s="9"/>
      <c r="BY3059" s="9"/>
      <c r="CB3059" s="9"/>
      <c r="CC3059" s="9"/>
      <c r="CF3059" s="9"/>
      <c r="CG3059" s="9"/>
      <c r="CJ3059" s="9"/>
      <c r="CK3059" s="9"/>
      <c r="CN3059" s="9"/>
      <c r="CO3059" s="9"/>
      <c r="CP3059" s="9"/>
      <c r="CQ3059" s="9"/>
      <c r="CR3059" s="9"/>
      <c r="CS3059" s="9"/>
      <c r="CT3059" s="9"/>
      <c r="CU3059" s="9"/>
      <c r="CV3059" s="9"/>
      <c r="CW3059" s="9"/>
      <c r="CX3059" s="9"/>
      <c r="CY3059" s="9"/>
      <c r="CZ3059" s="9"/>
      <c r="DA3059" s="9"/>
      <c r="DB3059" s="9"/>
      <c r="DC3059" s="9"/>
      <c r="DD3059" s="9"/>
      <c r="DE3059" s="9"/>
      <c r="DF3059" s="9"/>
      <c r="DG3059" s="9"/>
      <c r="DH3059" s="9"/>
      <c r="DI3059" s="9"/>
      <c r="DJ3059" s="9"/>
      <c r="DK3059" s="9"/>
      <c r="DL3059" s="9"/>
      <c r="DM3059" s="9"/>
      <c r="DN3059" s="9"/>
      <c r="DO3059" s="9"/>
      <c r="DP3059" s="9"/>
      <c r="DQ3059" s="9"/>
      <c r="DR3059" s="9"/>
      <c r="DS3059" s="9"/>
      <c r="DT3059" s="9"/>
      <c r="DU3059" s="9"/>
      <c r="DV3059" s="9"/>
      <c r="DW3059" s="9"/>
      <c r="DX3059" s="9"/>
      <c r="DY3059" s="9"/>
    </row>
    <row r="3060" spans="1:131" ht="19.5" customHeight="1" x14ac:dyDescent="0.25">
      <c r="A3060" s="9">
        <v>2136</v>
      </c>
      <c r="B3060" s="9" t="s">
        <v>6122</v>
      </c>
      <c r="C3060" s="9" t="s">
        <v>6123</v>
      </c>
      <c r="D3060" s="9"/>
      <c r="E3060" s="9" t="s">
        <v>6124</v>
      </c>
      <c r="F3060" s="9" t="s">
        <v>671</v>
      </c>
      <c r="G3060" s="9"/>
      <c r="H3060" s="9" t="s">
        <v>202</v>
      </c>
      <c r="I3060" s="9" t="s">
        <v>35</v>
      </c>
      <c r="J3060" s="129">
        <v>43122</v>
      </c>
      <c r="K3060" s="129">
        <v>43075</v>
      </c>
      <c r="L3060" s="129">
        <v>43281</v>
      </c>
      <c r="O3060" s="9">
        <v>29</v>
      </c>
      <c r="Q3060" s="9" t="s">
        <v>61</v>
      </c>
      <c r="R3060" s="9"/>
      <c r="S3060" s="13">
        <v>466155000</v>
      </c>
      <c r="T3060" s="13">
        <v>466155000</v>
      </c>
      <c r="U3060" s="13">
        <v>116538750</v>
      </c>
      <c r="V3060" s="9"/>
      <c r="W3060" s="9"/>
      <c r="X3060" s="9"/>
      <c r="Y3060" s="9"/>
      <c r="Z3060" s="9"/>
      <c r="AA3060" s="9"/>
      <c r="AB3060" s="9"/>
      <c r="AC3060" s="9"/>
      <c r="AD3060" s="9"/>
      <c r="AE3060" s="9"/>
      <c r="AF3060" s="51">
        <f t="shared" si="40"/>
        <v>0</v>
      </c>
      <c r="AG3060" s="109"/>
      <c r="AH3060" s="9"/>
      <c r="AI3060" s="9"/>
      <c r="AJ3060" s="9"/>
      <c r="AK3060" s="9"/>
      <c r="AL3060" s="9"/>
      <c r="AM3060" s="9"/>
      <c r="AN3060" s="9"/>
      <c r="AO3060" s="9"/>
      <c r="AP3060" s="9"/>
      <c r="AQ3060" s="9"/>
      <c r="AR3060" s="9"/>
      <c r="AS3060" s="9"/>
      <c r="AT3060" s="9"/>
      <c r="AU3060" s="9"/>
      <c r="AV3060" s="9"/>
      <c r="AW3060" s="9"/>
      <c r="AX3060" s="9"/>
      <c r="AY3060" s="9"/>
      <c r="AZ3060" s="9"/>
      <c r="BA3060" s="9"/>
      <c r="BB3060" s="9"/>
      <c r="BC3060" s="9"/>
      <c r="BD3060" s="9"/>
      <c r="BE3060" s="9"/>
      <c r="BF3060" s="9"/>
      <c r="BG3060" s="9"/>
      <c r="BH3060" s="9"/>
      <c r="BI3060" s="9"/>
      <c r="BJ3060" s="9"/>
      <c r="BK3060" s="9"/>
      <c r="BL3060" s="9"/>
      <c r="BM3060" s="9"/>
      <c r="BN3060" s="9"/>
      <c r="BO3060" s="9"/>
      <c r="BP3060" s="9"/>
      <c r="BQ3060" s="9"/>
      <c r="BT3060" s="9"/>
      <c r="BU3060" s="9"/>
      <c r="BX3060" s="9"/>
      <c r="BY3060" s="9"/>
      <c r="CB3060" s="9"/>
      <c r="CC3060" s="9"/>
      <c r="CF3060" s="9"/>
      <c r="CG3060" s="9"/>
      <c r="CJ3060" s="9"/>
      <c r="CK3060" s="9"/>
      <c r="CN3060" s="9"/>
      <c r="CO3060" s="9"/>
      <c r="CP3060" s="9"/>
      <c r="CQ3060" s="9"/>
      <c r="CR3060" s="9"/>
      <c r="CS3060" s="9"/>
      <c r="CT3060" s="9"/>
      <c r="CU3060" s="9"/>
      <c r="CV3060" s="9"/>
      <c r="CW3060" s="9"/>
      <c r="CX3060" s="9"/>
      <c r="CY3060" s="9"/>
      <c r="CZ3060" s="9"/>
      <c r="DA3060" s="9"/>
      <c r="DB3060" s="9"/>
      <c r="DC3060" s="9"/>
      <c r="DD3060" s="9"/>
      <c r="DE3060" s="9"/>
      <c r="DF3060" s="9"/>
      <c r="DG3060" s="9"/>
      <c r="DH3060" s="9"/>
      <c r="DI3060" s="9"/>
      <c r="DJ3060" s="9"/>
      <c r="DK3060" s="9"/>
      <c r="DL3060" s="9"/>
      <c r="DM3060" s="9"/>
      <c r="DN3060" s="9"/>
      <c r="DO3060" s="9"/>
      <c r="DP3060" s="9"/>
      <c r="DQ3060" s="9"/>
      <c r="DR3060" s="9"/>
      <c r="DS3060" s="9"/>
      <c r="DT3060" s="9"/>
      <c r="DU3060" s="9"/>
      <c r="DV3060" s="9"/>
      <c r="DW3060" s="9"/>
      <c r="DX3060" s="9"/>
      <c r="DY3060" s="9"/>
    </row>
    <row r="3061" spans="1:131" ht="19.5" customHeight="1" x14ac:dyDescent="0.25">
      <c r="A3061" s="9">
        <v>2137</v>
      </c>
      <c r="B3061" s="9" t="s">
        <v>6125</v>
      </c>
      <c r="C3061" s="9" t="s">
        <v>6126</v>
      </c>
      <c r="D3061" s="9"/>
      <c r="E3061" s="9" t="s">
        <v>4843</v>
      </c>
      <c r="F3061" s="9" t="s">
        <v>6127</v>
      </c>
      <c r="G3061" s="9"/>
      <c r="H3061" s="9" t="s">
        <v>202</v>
      </c>
      <c r="I3061" s="9" t="s">
        <v>25</v>
      </c>
      <c r="J3061" s="129">
        <v>43150</v>
      </c>
      <c r="K3061" s="129">
        <v>43115</v>
      </c>
      <c r="L3061" s="129">
        <v>43479</v>
      </c>
      <c r="M3061" s="9" t="s">
        <v>20</v>
      </c>
      <c r="O3061" s="9">
        <v>27</v>
      </c>
      <c r="Q3061" s="9" t="s">
        <v>54</v>
      </c>
      <c r="R3061" s="9"/>
      <c r="S3061" s="13">
        <v>14720000</v>
      </c>
      <c r="T3061" s="13">
        <v>14720000</v>
      </c>
      <c r="U3061" s="13">
        <v>3680000</v>
      </c>
      <c r="V3061" s="9"/>
      <c r="W3061" s="9"/>
      <c r="X3061" s="9"/>
      <c r="Y3061" s="9"/>
      <c r="Z3061" s="9"/>
      <c r="AA3061" s="9"/>
      <c r="AB3061" s="9"/>
      <c r="AC3061" s="9"/>
      <c r="AD3061" s="9"/>
      <c r="AE3061" s="9"/>
      <c r="AF3061" s="51">
        <f t="shared" si="40"/>
        <v>0</v>
      </c>
      <c r="AG3061" s="81">
        <v>8500000</v>
      </c>
      <c r="AH3061" s="11">
        <v>43149</v>
      </c>
      <c r="AI3061" s="11">
        <v>43646</v>
      </c>
      <c r="AJ3061" s="13">
        <v>14556698</v>
      </c>
      <c r="AK3061" s="13">
        <v>3639175</v>
      </c>
      <c r="AL3061" s="9"/>
      <c r="AM3061" s="9"/>
      <c r="AN3061" s="9"/>
      <c r="AO3061" s="9"/>
      <c r="AP3061" s="9"/>
      <c r="AQ3061" s="9"/>
      <c r="AR3061" s="9"/>
      <c r="AS3061" s="9"/>
      <c r="AT3061" s="9"/>
      <c r="AU3061" s="9"/>
      <c r="AV3061" s="9"/>
      <c r="AW3061" s="9"/>
      <c r="AX3061" s="9"/>
      <c r="AY3061" s="9"/>
      <c r="AZ3061" s="9"/>
      <c r="BA3061" s="9"/>
      <c r="BB3061" s="9"/>
      <c r="BC3061" s="9"/>
      <c r="BD3061" s="9"/>
      <c r="BE3061" s="9"/>
      <c r="BF3061" s="9"/>
      <c r="BG3061" s="9"/>
      <c r="BH3061" s="9"/>
      <c r="BI3061" s="9"/>
      <c r="BJ3061" s="9"/>
      <c r="BK3061" s="9"/>
      <c r="BL3061" s="9"/>
      <c r="BM3061" s="9"/>
      <c r="BN3061" s="9"/>
      <c r="BO3061" s="9"/>
      <c r="BP3061" s="9"/>
      <c r="BQ3061" s="9"/>
      <c r="BT3061" s="9"/>
      <c r="BU3061" s="9"/>
      <c r="BX3061" s="9"/>
      <c r="BY3061" s="9"/>
      <c r="CB3061" s="9"/>
      <c r="CC3061" s="9"/>
      <c r="CF3061" s="9"/>
      <c r="CG3061" s="9"/>
      <c r="CJ3061" s="9"/>
      <c r="CK3061" s="9"/>
      <c r="CN3061" s="9"/>
      <c r="CO3061" s="9"/>
      <c r="CP3061" s="9"/>
      <c r="CQ3061" s="9"/>
      <c r="CR3061" s="9"/>
      <c r="CS3061" s="9"/>
      <c r="CT3061" s="9"/>
      <c r="CU3061" s="9"/>
      <c r="CV3061" s="9"/>
      <c r="CW3061" s="9"/>
      <c r="CX3061" s="9"/>
      <c r="CY3061" s="9"/>
      <c r="CZ3061" s="9"/>
      <c r="DA3061" s="9"/>
      <c r="DB3061" s="9"/>
      <c r="DC3061" s="9"/>
      <c r="DD3061" s="9"/>
      <c r="DE3061" s="9"/>
      <c r="DF3061" s="9"/>
      <c r="DG3061" s="9"/>
      <c r="DH3061" s="9"/>
      <c r="DI3061" s="9"/>
      <c r="DJ3061" s="9"/>
      <c r="DK3061" s="9"/>
      <c r="DL3061" s="9"/>
      <c r="DM3061" s="9"/>
      <c r="DN3061" s="9"/>
      <c r="DO3061" s="9"/>
      <c r="DP3061" s="9"/>
      <c r="DQ3061" s="9"/>
      <c r="DR3061" s="9"/>
      <c r="DS3061" s="9"/>
      <c r="DT3061" s="9"/>
      <c r="DU3061" s="9"/>
      <c r="DV3061" s="9"/>
      <c r="DW3061" s="9"/>
      <c r="DX3061" s="9"/>
      <c r="DY3061" s="9"/>
    </row>
    <row r="3062" spans="1:131" s="18" customFormat="1" ht="19.5" customHeight="1" x14ac:dyDescent="0.25">
      <c r="A3062" s="18">
        <v>2137</v>
      </c>
      <c r="B3062" s="18" t="s">
        <v>6125</v>
      </c>
      <c r="C3062" s="18" t="s">
        <v>6126</v>
      </c>
      <c r="D3062" s="19">
        <v>43605</v>
      </c>
      <c r="J3062" s="130"/>
      <c r="K3062" s="130"/>
      <c r="L3062" s="130">
        <v>43646</v>
      </c>
      <c r="S3062" s="20"/>
      <c r="T3062" s="20"/>
      <c r="U3062" s="20"/>
      <c r="AF3062" s="80"/>
      <c r="AG3062" s="82"/>
      <c r="AK3062" s="13"/>
      <c r="DZ3062" s="56"/>
      <c r="EA3062" s="57"/>
    </row>
    <row r="3063" spans="1:131" ht="19.5" customHeight="1" x14ac:dyDescent="0.25">
      <c r="A3063" s="9">
        <v>2138</v>
      </c>
      <c r="B3063" s="9" t="s">
        <v>6128</v>
      </c>
      <c r="C3063" s="9" t="s">
        <v>6129</v>
      </c>
      <c r="D3063" s="9"/>
      <c r="E3063" s="9" t="s">
        <v>3417</v>
      </c>
      <c r="F3063" s="9" t="s">
        <v>493</v>
      </c>
      <c r="G3063" s="9"/>
      <c r="H3063" s="9" t="s">
        <v>202</v>
      </c>
      <c r="I3063" s="9" t="s">
        <v>3432</v>
      </c>
      <c r="J3063" s="129">
        <v>43122</v>
      </c>
      <c r="K3063" s="129">
        <v>42999</v>
      </c>
      <c r="L3063" s="129">
        <v>43554</v>
      </c>
      <c r="O3063" s="9">
        <v>30</v>
      </c>
      <c r="Q3063" s="9" t="s">
        <v>61</v>
      </c>
      <c r="R3063" s="13">
        <v>1761563732</v>
      </c>
      <c r="S3063" s="13">
        <v>1688399753</v>
      </c>
      <c r="T3063" s="13">
        <v>1350719802</v>
      </c>
      <c r="U3063" s="13">
        <v>422099939</v>
      </c>
      <c r="V3063" s="9"/>
      <c r="W3063" s="9"/>
      <c r="X3063" s="9"/>
      <c r="Y3063" s="9"/>
      <c r="Z3063" s="9"/>
      <c r="AA3063" s="9"/>
      <c r="AB3063" s="9"/>
      <c r="AC3063" s="9"/>
      <c r="AD3063" s="9"/>
      <c r="AE3063" s="9"/>
      <c r="AF3063" s="51">
        <f t="shared" si="40"/>
        <v>0</v>
      </c>
      <c r="AG3063" s="109"/>
      <c r="AH3063" s="11">
        <v>42999</v>
      </c>
      <c r="AI3063" s="11">
        <v>43100</v>
      </c>
      <c r="AJ3063" s="13">
        <v>77526902</v>
      </c>
      <c r="AK3063" s="13">
        <v>19381726</v>
      </c>
      <c r="AL3063" s="11">
        <v>43101</v>
      </c>
      <c r="AM3063" s="11">
        <v>43131</v>
      </c>
      <c r="AN3063" s="13">
        <v>60155563</v>
      </c>
      <c r="AO3063" s="13">
        <v>15038891</v>
      </c>
      <c r="AP3063" s="11">
        <v>43132</v>
      </c>
      <c r="AQ3063" s="11">
        <v>43159</v>
      </c>
      <c r="AR3063" s="13">
        <v>130907362</v>
      </c>
      <c r="AS3063" s="13">
        <v>32726841</v>
      </c>
      <c r="AT3063" s="11">
        <v>43160</v>
      </c>
      <c r="AU3063" s="11">
        <v>43220</v>
      </c>
      <c r="AV3063" s="13">
        <v>465802068</v>
      </c>
      <c r="AW3063" s="13">
        <v>116450517</v>
      </c>
      <c r="AX3063" s="11">
        <v>43221</v>
      </c>
      <c r="AY3063" s="11">
        <v>43251</v>
      </c>
      <c r="AZ3063" s="13">
        <v>291372635</v>
      </c>
      <c r="BA3063" s="13">
        <v>72843159</v>
      </c>
      <c r="BB3063" s="11">
        <v>43252</v>
      </c>
      <c r="BC3063" s="11">
        <v>43281</v>
      </c>
      <c r="BD3063" s="13">
        <v>287013711</v>
      </c>
      <c r="BE3063" s="13">
        <v>71753428</v>
      </c>
      <c r="BF3063" s="11">
        <v>43282</v>
      </c>
      <c r="BG3063" s="11">
        <v>43312</v>
      </c>
      <c r="BH3063" s="13">
        <v>124137582</v>
      </c>
      <c r="BI3063" s="13">
        <v>31034395</v>
      </c>
      <c r="BJ3063" s="11">
        <v>43313</v>
      </c>
      <c r="BK3063" s="11">
        <v>43343</v>
      </c>
      <c r="BL3063" s="13">
        <v>26780299</v>
      </c>
      <c r="BM3063" s="13">
        <v>6695075</v>
      </c>
      <c r="BN3063" s="11">
        <v>43344</v>
      </c>
      <c r="BO3063" s="11">
        <v>43373</v>
      </c>
      <c r="BP3063" s="13">
        <v>43711282</v>
      </c>
      <c r="BQ3063" s="13">
        <v>10927821</v>
      </c>
      <c r="BR3063" s="11">
        <v>43374</v>
      </c>
      <c r="BS3063" s="11">
        <v>43465</v>
      </c>
      <c r="BT3063" s="13">
        <v>10021540</v>
      </c>
      <c r="BU3063" s="13">
        <v>2505385</v>
      </c>
      <c r="BV3063" s="11">
        <v>43466</v>
      </c>
      <c r="BW3063" s="11">
        <v>43524</v>
      </c>
      <c r="BX3063" s="13">
        <v>540837</v>
      </c>
      <c r="BY3063" s="13">
        <v>135209</v>
      </c>
      <c r="BZ3063" s="11">
        <v>42999</v>
      </c>
      <c r="CA3063" s="11">
        <v>43524</v>
      </c>
      <c r="CB3063" s="13">
        <v>1634297278</v>
      </c>
      <c r="CC3063" s="13">
        <v>29081872</v>
      </c>
      <c r="CF3063" s="9"/>
      <c r="CG3063" s="9"/>
      <c r="CJ3063" s="9"/>
      <c r="CK3063" s="9"/>
      <c r="CN3063" s="9"/>
      <c r="CO3063" s="9"/>
      <c r="CP3063" s="9"/>
      <c r="CQ3063" s="9"/>
      <c r="CR3063" s="9"/>
      <c r="CS3063" s="9"/>
      <c r="CT3063" s="9"/>
      <c r="CU3063" s="9"/>
      <c r="CV3063" s="9"/>
      <c r="CW3063" s="9"/>
      <c r="CX3063" s="9"/>
      <c r="CY3063" s="9"/>
      <c r="CZ3063" s="9"/>
      <c r="DA3063" s="9"/>
      <c r="DB3063" s="9"/>
      <c r="DC3063" s="9"/>
      <c r="DD3063" s="9"/>
      <c r="DE3063" s="9"/>
      <c r="DF3063" s="9"/>
      <c r="DG3063" s="9"/>
      <c r="DH3063" s="9"/>
      <c r="DI3063" s="9"/>
      <c r="DJ3063" s="9"/>
      <c r="DK3063" s="9"/>
      <c r="DL3063" s="9"/>
      <c r="DM3063" s="9"/>
      <c r="DN3063" s="9"/>
      <c r="DO3063" s="9"/>
      <c r="DP3063" s="9"/>
      <c r="DQ3063" s="9"/>
      <c r="DR3063" s="9"/>
      <c r="DS3063" s="9"/>
      <c r="DT3063" s="9"/>
      <c r="DU3063" s="9"/>
      <c r="DV3063" s="9"/>
      <c r="DW3063" s="9"/>
      <c r="DX3063" s="9"/>
      <c r="DY3063" s="9"/>
      <c r="DZ3063" s="54">
        <v>1634297278</v>
      </c>
      <c r="EA3063" s="55">
        <v>408574319</v>
      </c>
    </row>
    <row r="3064" spans="1:131" ht="19.5" customHeight="1" x14ac:dyDescent="0.25">
      <c r="A3064" s="9">
        <v>2139</v>
      </c>
      <c r="B3064" s="9" t="s">
        <v>6130</v>
      </c>
      <c r="C3064" s="9" t="s">
        <v>6131</v>
      </c>
      <c r="D3064" s="9"/>
      <c r="E3064" s="9" t="s">
        <v>3050</v>
      </c>
      <c r="F3064" s="9" t="s">
        <v>215</v>
      </c>
      <c r="G3064" s="9"/>
      <c r="H3064" s="9" t="s">
        <v>202</v>
      </c>
      <c r="I3064" s="9" t="s">
        <v>78</v>
      </c>
      <c r="J3064" s="129">
        <v>43105</v>
      </c>
      <c r="K3064" s="129">
        <v>43074</v>
      </c>
      <c r="L3064" s="129">
        <v>43425</v>
      </c>
      <c r="O3064" s="9">
        <v>30</v>
      </c>
      <c r="Q3064" s="9" t="s">
        <v>54</v>
      </c>
      <c r="R3064" s="9"/>
      <c r="S3064" s="13">
        <v>9950000</v>
      </c>
      <c r="T3064" s="13">
        <v>9950000</v>
      </c>
      <c r="U3064" s="13">
        <v>2487500</v>
      </c>
      <c r="V3064" s="9"/>
      <c r="W3064" s="9"/>
      <c r="X3064" s="9"/>
      <c r="Y3064" s="9"/>
      <c r="Z3064" s="9"/>
      <c r="AA3064" s="9"/>
      <c r="AB3064" s="9"/>
      <c r="AC3064" s="9"/>
      <c r="AD3064" s="9"/>
      <c r="AE3064" s="9"/>
      <c r="AF3064" s="51">
        <f t="shared" si="40"/>
        <v>0</v>
      </c>
      <c r="AG3064" s="81">
        <v>7462500</v>
      </c>
      <c r="AH3064" s="11">
        <v>43101</v>
      </c>
      <c r="AI3064" s="11">
        <v>43425</v>
      </c>
      <c r="AJ3064" s="13">
        <v>9950000</v>
      </c>
      <c r="AK3064" s="13">
        <v>2487500</v>
      </c>
      <c r="AL3064" s="9"/>
      <c r="AM3064" s="9"/>
      <c r="AN3064" s="9"/>
      <c r="AO3064" s="9"/>
      <c r="AP3064" s="9"/>
      <c r="AQ3064" s="9"/>
      <c r="AR3064" s="9"/>
      <c r="AS3064" s="9"/>
      <c r="AT3064" s="9"/>
      <c r="AU3064" s="9"/>
      <c r="AV3064" s="9"/>
      <c r="AW3064" s="9"/>
      <c r="AX3064" s="9"/>
      <c r="AY3064" s="9"/>
      <c r="AZ3064" s="9"/>
      <c r="BA3064" s="9"/>
      <c r="BB3064" s="9"/>
      <c r="BC3064" s="9"/>
      <c r="BD3064" s="9"/>
      <c r="BE3064" s="9"/>
      <c r="BF3064" s="9"/>
      <c r="BG3064" s="9"/>
      <c r="BH3064" s="9"/>
      <c r="BI3064" s="9"/>
      <c r="BJ3064" s="9"/>
      <c r="BK3064" s="9"/>
      <c r="BL3064" s="9"/>
      <c r="BM3064" s="9"/>
      <c r="BN3064" s="9"/>
      <c r="BO3064" s="9"/>
      <c r="BP3064" s="9"/>
      <c r="BQ3064" s="9"/>
      <c r="BT3064" s="9"/>
      <c r="BU3064" s="9"/>
      <c r="BX3064" s="9"/>
      <c r="BY3064" s="9"/>
      <c r="CB3064" s="9"/>
      <c r="CC3064" s="9"/>
      <c r="CF3064" s="9"/>
      <c r="CG3064" s="9"/>
      <c r="CJ3064" s="9"/>
      <c r="CK3064" s="9"/>
      <c r="CN3064" s="9"/>
      <c r="CO3064" s="9"/>
      <c r="CP3064" s="9"/>
      <c r="CQ3064" s="9"/>
      <c r="CR3064" s="9"/>
      <c r="CS3064" s="9"/>
      <c r="CT3064" s="9"/>
      <c r="CU3064" s="9"/>
      <c r="CV3064" s="9"/>
      <c r="CW3064" s="9"/>
      <c r="CX3064" s="9"/>
      <c r="CY3064" s="9"/>
      <c r="CZ3064" s="9"/>
      <c r="DA3064" s="9"/>
      <c r="DB3064" s="9"/>
      <c r="DC3064" s="9"/>
      <c r="DD3064" s="9"/>
      <c r="DE3064" s="9"/>
      <c r="DF3064" s="9"/>
      <c r="DG3064" s="9"/>
      <c r="DH3064" s="9"/>
      <c r="DI3064" s="9"/>
      <c r="DJ3064" s="9"/>
      <c r="DK3064" s="9"/>
      <c r="DL3064" s="9"/>
      <c r="DM3064" s="9"/>
      <c r="DN3064" s="9"/>
      <c r="DO3064" s="9"/>
      <c r="DP3064" s="9"/>
      <c r="DQ3064" s="9"/>
      <c r="DR3064" s="9"/>
      <c r="DS3064" s="9"/>
      <c r="DT3064" s="9"/>
      <c r="DU3064" s="9"/>
      <c r="DV3064" s="9"/>
      <c r="DW3064" s="9"/>
      <c r="DX3064" s="9"/>
      <c r="DY3064" s="9"/>
    </row>
    <row r="3065" spans="1:131" ht="19.5" customHeight="1" x14ac:dyDescent="0.25">
      <c r="A3065" s="9">
        <v>2140</v>
      </c>
      <c r="B3065" s="10" t="s">
        <v>6132</v>
      </c>
      <c r="C3065" s="9" t="s">
        <v>6135</v>
      </c>
      <c r="D3065" s="9"/>
      <c r="E3065" s="9" t="s">
        <v>6136</v>
      </c>
      <c r="F3065" s="9" t="s">
        <v>6137</v>
      </c>
      <c r="G3065" s="9"/>
      <c r="H3065" s="9" t="s">
        <v>202</v>
      </c>
      <c r="I3065" s="9" t="s">
        <v>25</v>
      </c>
      <c r="J3065" s="129">
        <v>43110</v>
      </c>
      <c r="K3065" s="129">
        <v>43070</v>
      </c>
      <c r="L3065" s="129">
        <v>43479</v>
      </c>
      <c r="M3065" s="9" t="s">
        <v>20</v>
      </c>
      <c r="O3065" s="9">
        <v>29</v>
      </c>
      <c r="Q3065" s="9" t="s">
        <v>54</v>
      </c>
      <c r="R3065" s="13">
        <v>10666726</v>
      </c>
      <c r="S3065" s="13">
        <v>10577126</v>
      </c>
      <c r="T3065" s="13">
        <v>10577126</v>
      </c>
      <c r="U3065" s="13">
        <v>2644281</v>
      </c>
      <c r="V3065" s="9"/>
      <c r="W3065" s="9"/>
      <c r="X3065" s="9"/>
      <c r="Y3065" s="9"/>
      <c r="Z3065" s="9"/>
      <c r="AA3065" s="9"/>
      <c r="AB3065" s="9"/>
      <c r="AC3065" s="9"/>
      <c r="AD3065" s="9"/>
      <c r="AE3065" s="9"/>
      <c r="AF3065" s="51">
        <f t="shared" si="40"/>
        <v>0</v>
      </c>
      <c r="AG3065" s="81">
        <v>8000000</v>
      </c>
      <c r="AH3065" s="11">
        <v>43102</v>
      </c>
      <c r="AI3065" s="11">
        <v>43479</v>
      </c>
      <c r="AJ3065" s="13">
        <v>10791075</v>
      </c>
      <c r="AK3065" s="13">
        <v>2644282</v>
      </c>
      <c r="AL3065" s="9"/>
      <c r="AM3065" s="9"/>
      <c r="AN3065" s="9"/>
      <c r="AO3065" s="9"/>
      <c r="AP3065" s="9"/>
      <c r="AQ3065" s="9"/>
      <c r="AR3065" s="9"/>
      <c r="AS3065" s="9"/>
      <c r="AT3065" s="9"/>
      <c r="AU3065" s="9"/>
      <c r="AV3065" s="9"/>
      <c r="AW3065" s="9"/>
      <c r="AX3065" s="9"/>
      <c r="AY3065" s="9"/>
      <c r="AZ3065" s="9"/>
      <c r="BA3065" s="9"/>
      <c r="BB3065" s="9"/>
      <c r="BC3065" s="9"/>
      <c r="BD3065" s="9"/>
      <c r="BE3065" s="9"/>
      <c r="BF3065" s="9"/>
      <c r="BG3065" s="9"/>
      <c r="BH3065" s="9"/>
      <c r="BI3065" s="9"/>
      <c r="BJ3065" s="9"/>
      <c r="BK3065" s="9"/>
      <c r="BL3065" s="9"/>
      <c r="BM3065" s="9"/>
      <c r="BN3065" s="9"/>
      <c r="BO3065" s="9"/>
      <c r="BP3065" s="9"/>
      <c r="BQ3065" s="9"/>
      <c r="BT3065" s="9"/>
      <c r="BU3065" s="9"/>
      <c r="BX3065" s="9"/>
      <c r="BY3065" s="9"/>
      <c r="CB3065" s="9"/>
      <c r="CC3065" s="9"/>
      <c r="CF3065" s="9"/>
      <c r="CG3065" s="9"/>
      <c r="CJ3065" s="9"/>
      <c r="CK3065" s="9"/>
      <c r="CN3065" s="9"/>
      <c r="CO3065" s="9"/>
      <c r="CP3065" s="9"/>
      <c r="CQ3065" s="9"/>
      <c r="CR3065" s="9"/>
      <c r="CS3065" s="9"/>
      <c r="CT3065" s="9"/>
      <c r="CU3065" s="9"/>
      <c r="CV3065" s="9"/>
      <c r="CW3065" s="9"/>
      <c r="CX3065" s="9"/>
      <c r="CY3065" s="9"/>
      <c r="CZ3065" s="9"/>
      <c r="DA3065" s="9"/>
      <c r="DB3065" s="9"/>
      <c r="DC3065" s="9"/>
      <c r="DD3065" s="9"/>
      <c r="DE3065" s="9"/>
      <c r="DF3065" s="9"/>
      <c r="DG3065" s="9"/>
      <c r="DH3065" s="9"/>
      <c r="DI3065" s="9"/>
      <c r="DJ3065" s="9"/>
      <c r="DK3065" s="9"/>
      <c r="DL3065" s="9"/>
      <c r="DM3065" s="9"/>
      <c r="DN3065" s="9"/>
      <c r="DO3065" s="9"/>
      <c r="DP3065" s="9"/>
      <c r="DQ3065" s="9"/>
      <c r="DR3065" s="9"/>
      <c r="DS3065" s="9"/>
      <c r="DT3065" s="9"/>
      <c r="DU3065" s="9"/>
      <c r="DV3065" s="9"/>
      <c r="DW3065" s="9"/>
      <c r="DX3065" s="9"/>
      <c r="DY3065" s="9"/>
    </row>
    <row r="3066" spans="1:131" ht="19.5" customHeight="1" x14ac:dyDescent="0.25">
      <c r="A3066" s="9">
        <v>2141</v>
      </c>
      <c r="B3066" s="9" t="s">
        <v>6140</v>
      </c>
      <c r="C3066" s="9" t="s">
        <v>6141</v>
      </c>
      <c r="D3066" s="9"/>
      <c r="E3066" s="9" t="s">
        <v>6142</v>
      </c>
      <c r="F3066" s="9" t="s">
        <v>6143</v>
      </c>
      <c r="G3066" s="9"/>
      <c r="H3066" s="9" t="s">
        <v>202</v>
      </c>
      <c r="I3066" s="9" t="s">
        <v>35</v>
      </c>
      <c r="J3066" s="129">
        <v>43304</v>
      </c>
      <c r="K3066" s="129">
        <v>43101</v>
      </c>
      <c r="L3066" s="129">
        <v>43554</v>
      </c>
      <c r="M3066" s="9" t="s">
        <v>20</v>
      </c>
      <c r="O3066" s="9">
        <v>31</v>
      </c>
      <c r="Q3066" s="9" t="s">
        <v>54</v>
      </c>
      <c r="R3066" s="9"/>
      <c r="S3066" s="13">
        <v>97333333</v>
      </c>
      <c r="T3066" s="13">
        <v>97333333</v>
      </c>
      <c r="U3066" s="13">
        <v>24333333</v>
      </c>
      <c r="V3066" s="13">
        <v>64000000</v>
      </c>
      <c r="W3066" s="9"/>
      <c r="X3066" s="9"/>
      <c r="Y3066" s="9"/>
      <c r="Z3066" s="9"/>
      <c r="AA3066" s="9"/>
      <c r="AB3066" s="9"/>
      <c r="AC3066" s="9"/>
      <c r="AD3066" s="9"/>
      <c r="AE3066" s="9"/>
      <c r="AF3066" s="51">
        <f t="shared" si="40"/>
        <v>64000000</v>
      </c>
      <c r="AG3066" s="109"/>
      <c r="AH3066" s="11">
        <v>42856</v>
      </c>
      <c r="AI3066" s="11">
        <v>43373</v>
      </c>
      <c r="AJ3066" s="13">
        <v>77442475</v>
      </c>
      <c r="AK3066" s="13">
        <v>19360619</v>
      </c>
      <c r="AL3066" s="11">
        <v>43374</v>
      </c>
      <c r="AM3066" s="11">
        <v>43465</v>
      </c>
      <c r="AN3066" s="13">
        <v>8938573</v>
      </c>
      <c r="AO3066" s="13">
        <v>2234643</v>
      </c>
      <c r="AP3066" s="11">
        <v>43466</v>
      </c>
      <c r="AQ3066" s="11">
        <v>43615</v>
      </c>
      <c r="AR3066" s="13">
        <v>7079233</v>
      </c>
      <c r="AS3066" s="13">
        <v>1769808</v>
      </c>
      <c r="AT3066" s="11">
        <v>42856</v>
      </c>
      <c r="AU3066" s="11">
        <v>43615</v>
      </c>
      <c r="AV3066" s="13">
        <v>97393921</v>
      </c>
      <c r="AW3066" s="13">
        <v>968263</v>
      </c>
      <c r="AX3066" s="9"/>
      <c r="AY3066" s="9"/>
      <c r="AZ3066" s="9"/>
      <c r="BA3066" s="9"/>
      <c r="BB3066" s="9"/>
      <c r="BC3066" s="9"/>
      <c r="BD3066" s="9"/>
      <c r="BE3066" s="9"/>
      <c r="BF3066" s="9"/>
      <c r="BG3066" s="9"/>
      <c r="BH3066" s="9"/>
      <c r="BI3066" s="9"/>
      <c r="BJ3066" s="9"/>
      <c r="BK3066" s="9"/>
      <c r="BL3066" s="9"/>
      <c r="BM3066" s="9"/>
      <c r="BN3066" s="9"/>
      <c r="BO3066" s="9"/>
      <c r="BP3066" s="9"/>
      <c r="BQ3066" s="9"/>
      <c r="BT3066" s="9"/>
      <c r="BU3066" s="9"/>
      <c r="BX3066" s="9"/>
      <c r="BY3066" s="9"/>
      <c r="CB3066" s="9"/>
      <c r="CC3066" s="9"/>
      <c r="CF3066" s="9"/>
      <c r="CG3066" s="9"/>
      <c r="CJ3066" s="9"/>
      <c r="CK3066" s="9"/>
      <c r="CN3066" s="9"/>
      <c r="CO3066" s="9"/>
      <c r="CP3066" s="9"/>
      <c r="CQ3066" s="9"/>
      <c r="CR3066" s="9"/>
      <c r="CS3066" s="9"/>
      <c r="CT3066" s="9"/>
      <c r="CU3066" s="9"/>
      <c r="CV3066" s="9"/>
      <c r="CW3066" s="9"/>
      <c r="CX3066" s="9"/>
      <c r="CY3066" s="9"/>
      <c r="CZ3066" s="9"/>
      <c r="DA3066" s="9"/>
      <c r="DB3066" s="9"/>
      <c r="DC3066" s="9"/>
      <c r="DD3066" s="9"/>
      <c r="DE3066" s="9"/>
      <c r="DF3066" s="9"/>
      <c r="DG3066" s="9"/>
      <c r="DH3066" s="9"/>
      <c r="DI3066" s="9"/>
      <c r="DJ3066" s="9"/>
      <c r="DK3066" s="9"/>
      <c r="DL3066" s="9"/>
      <c r="DM3066" s="9"/>
      <c r="DN3066" s="9"/>
      <c r="DO3066" s="9"/>
      <c r="DP3066" s="9"/>
      <c r="DQ3066" s="9"/>
      <c r="DR3066" s="9"/>
      <c r="DS3066" s="9"/>
      <c r="DT3066" s="9"/>
      <c r="DU3066" s="9"/>
      <c r="DV3066" s="9"/>
      <c r="DW3066" s="9"/>
      <c r="DX3066" s="9"/>
      <c r="DY3066" s="9"/>
      <c r="DZ3066" s="54">
        <v>97393921</v>
      </c>
      <c r="EA3066" s="55">
        <v>24333333</v>
      </c>
    </row>
    <row r="3067" spans="1:131" s="18" customFormat="1" ht="19.5" customHeight="1" x14ac:dyDescent="0.25">
      <c r="A3067" s="18">
        <v>2141</v>
      </c>
      <c r="B3067" s="18" t="s">
        <v>6140</v>
      </c>
      <c r="C3067" s="18" t="s">
        <v>6141</v>
      </c>
      <c r="D3067" s="19">
        <v>43417</v>
      </c>
      <c r="J3067" s="130"/>
      <c r="K3067" s="130">
        <v>42795</v>
      </c>
      <c r="L3067" s="130"/>
      <c r="S3067" s="20"/>
      <c r="T3067" s="20"/>
      <c r="U3067" s="20"/>
      <c r="V3067" s="20"/>
      <c r="AF3067" s="80"/>
      <c r="AG3067" s="112"/>
      <c r="DZ3067" s="56"/>
      <c r="EA3067" s="57"/>
    </row>
    <row r="3068" spans="1:131" s="18" customFormat="1" ht="19.5" customHeight="1" x14ac:dyDescent="0.25">
      <c r="A3068" s="18">
        <v>2141</v>
      </c>
      <c r="B3068" s="18" t="s">
        <v>6140</v>
      </c>
      <c r="C3068" s="18" t="s">
        <v>6141</v>
      </c>
      <c r="D3068" s="19">
        <v>43663</v>
      </c>
      <c r="J3068" s="130"/>
      <c r="K3068" s="130"/>
      <c r="L3068" s="130">
        <v>43615</v>
      </c>
      <c r="S3068" s="20"/>
      <c r="T3068" s="20"/>
      <c r="U3068" s="20"/>
      <c r="V3068" s="20"/>
      <c r="AF3068" s="80"/>
      <c r="AG3068" s="112"/>
      <c r="DZ3068" s="56"/>
      <c r="EA3068" s="57"/>
    </row>
    <row r="3069" spans="1:131" s="18" customFormat="1" ht="19.5" customHeight="1" x14ac:dyDescent="0.25">
      <c r="A3069" s="18">
        <v>2141</v>
      </c>
      <c r="B3069" s="18" t="s">
        <v>6140</v>
      </c>
      <c r="C3069" s="18" t="s">
        <v>7836</v>
      </c>
      <c r="D3069" s="19">
        <v>43734</v>
      </c>
      <c r="J3069" s="130"/>
      <c r="K3069" s="130"/>
      <c r="L3069" s="130"/>
      <c r="S3069" s="20"/>
      <c r="T3069" s="20"/>
      <c r="U3069" s="20"/>
      <c r="V3069" s="20"/>
      <c r="AF3069" s="80"/>
      <c r="AG3069" s="112"/>
      <c r="DZ3069" s="56"/>
      <c r="EA3069" s="57"/>
    </row>
    <row r="3070" spans="1:131" ht="19.5" customHeight="1" x14ac:dyDescent="0.25">
      <c r="A3070" s="9">
        <v>2142</v>
      </c>
      <c r="B3070" s="9" t="s">
        <v>6144</v>
      </c>
      <c r="C3070" s="9" t="s">
        <v>6145</v>
      </c>
      <c r="D3070" s="9"/>
      <c r="E3070" s="9" t="s">
        <v>6146</v>
      </c>
      <c r="F3070" s="9" t="s">
        <v>6147</v>
      </c>
      <c r="G3070" s="9"/>
      <c r="H3070" s="9" t="s">
        <v>202</v>
      </c>
      <c r="I3070" s="9" t="s">
        <v>25</v>
      </c>
      <c r="J3070" s="129">
        <v>43193</v>
      </c>
      <c r="K3070" s="129">
        <v>43070</v>
      </c>
      <c r="L3070" s="129">
        <v>43708</v>
      </c>
      <c r="M3070" s="9" t="s">
        <v>20</v>
      </c>
      <c r="O3070" s="9">
        <v>31</v>
      </c>
      <c r="Q3070" s="9" t="s">
        <v>54</v>
      </c>
      <c r="R3070" s="9"/>
      <c r="S3070" s="13">
        <v>35333334</v>
      </c>
      <c r="T3070" s="13">
        <v>35333334</v>
      </c>
      <c r="U3070" s="13">
        <v>8833334</v>
      </c>
      <c r="V3070" s="13">
        <v>25000000</v>
      </c>
      <c r="W3070" s="9"/>
      <c r="X3070" s="9"/>
      <c r="Y3070" s="9"/>
      <c r="Z3070" s="9"/>
      <c r="AA3070" s="9"/>
      <c r="AB3070" s="9"/>
      <c r="AC3070" s="9"/>
      <c r="AD3070" s="9"/>
      <c r="AE3070" s="9"/>
      <c r="AF3070" s="51">
        <f t="shared" si="40"/>
        <v>25000000</v>
      </c>
      <c r="AG3070" s="109"/>
      <c r="AH3070" s="11">
        <v>42587</v>
      </c>
      <c r="AI3070" s="11">
        <v>43646</v>
      </c>
      <c r="AJ3070" s="13">
        <v>21424895</v>
      </c>
      <c r="AK3070" s="13">
        <v>5356224</v>
      </c>
      <c r="AL3070" s="11">
        <v>43647</v>
      </c>
      <c r="AM3070" s="11">
        <v>43738</v>
      </c>
      <c r="AN3070" s="13">
        <v>2156505</v>
      </c>
      <c r="AO3070" s="13">
        <v>539126</v>
      </c>
      <c r="AP3070" s="11">
        <v>43739</v>
      </c>
      <c r="AQ3070" s="11">
        <v>43799</v>
      </c>
      <c r="AR3070" s="13">
        <v>4736667</v>
      </c>
      <c r="AS3070" s="13">
        <v>1184167</v>
      </c>
      <c r="AT3070" s="11">
        <v>42587</v>
      </c>
      <c r="AU3070" s="11">
        <v>43799</v>
      </c>
      <c r="AV3070" s="13">
        <v>32884083</v>
      </c>
      <c r="AW3070" s="13">
        <v>1141504</v>
      </c>
      <c r="AX3070" s="9"/>
      <c r="AY3070" s="9"/>
      <c r="AZ3070" s="9"/>
      <c r="BA3070" s="9"/>
      <c r="BB3070" s="9"/>
      <c r="BC3070" s="9"/>
      <c r="BD3070" s="9"/>
      <c r="BE3070" s="9"/>
      <c r="BF3070" s="9"/>
      <c r="BG3070" s="9"/>
      <c r="BH3070" s="9"/>
      <c r="BI3070" s="9"/>
      <c r="BJ3070" s="9"/>
      <c r="BK3070" s="9"/>
      <c r="BL3070" s="9"/>
      <c r="BM3070" s="9"/>
      <c r="BN3070" s="9"/>
      <c r="BO3070" s="9"/>
      <c r="BP3070" s="9"/>
      <c r="BQ3070" s="9"/>
      <c r="BT3070" s="9"/>
      <c r="BU3070" s="9"/>
      <c r="BX3070" s="9"/>
      <c r="BY3070" s="9"/>
      <c r="CB3070" s="9"/>
      <c r="CC3070" s="9"/>
      <c r="CF3070" s="9"/>
      <c r="CG3070" s="9"/>
      <c r="CJ3070" s="9"/>
      <c r="CK3070" s="9"/>
      <c r="CN3070" s="9"/>
      <c r="CO3070" s="9"/>
      <c r="CP3070" s="9"/>
      <c r="CQ3070" s="9"/>
      <c r="CR3070" s="9"/>
      <c r="CS3070" s="9"/>
      <c r="CT3070" s="9"/>
      <c r="CU3070" s="9"/>
      <c r="CV3070" s="9"/>
      <c r="CW3070" s="9"/>
      <c r="CX3070" s="9"/>
      <c r="CY3070" s="9"/>
      <c r="CZ3070" s="9"/>
      <c r="DA3070" s="9"/>
      <c r="DB3070" s="9"/>
      <c r="DC3070" s="9"/>
      <c r="DD3070" s="9"/>
      <c r="DE3070" s="9"/>
      <c r="DF3070" s="9"/>
      <c r="DG3070" s="9"/>
      <c r="DH3070" s="9"/>
      <c r="DI3070" s="9"/>
      <c r="DJ3070" s="9"/>
      <c r="DK3070" s="9"/>
      <c r="DL3070" s="9"/>
      <c r="DM3070" s="9"/>
      <c r="DN3070" s="9"/>
      <c r="DO3070" s="9"/>
      <c r="DP3070" s="9"/>
      <c r="DQ3070" s="9"/>
      <c r="DR3070" s="9"/>
      <c r="DS3070" s="9"/>
      <c r="DT3070" s="9"/>
      <c r="DU3070" s="9"/>
      <c r="DV3070" s="9"/>
      <c r="DW3070" s="9"/>
      <c r="DX3070" s="9"/>
      <c r="DY3070" s="18"/>
      <c r="DZ3070" s="58">
        <v>32884083</v>
      </c>
      <c r="EA3070" s="55">
        <v>8221021</v>
      </c>
    </row>
    <row r="3071" spans="1:131" s="18" customFormat="1" ht="19.5" customHeight="1" x14ac:dyDescent="0.25">
      <c r="A3071" s="18">
        <v>2142</v>
      </c>
      <c r="B3071" s="18" t="s">
        <v>6144</v>
      </c>
      <c r="C3071" s="18" t="s">
        <v>6145</v>
      </c>
      <c r="D3071" s="19">
        <v>43752</v>
      </c>
      <c r="J3071" s="130"/>
      <c r="K3071" s="130">
        <v>42587</v>
      </c>
      <c r="L3071" s="130"/>
      <c r="S3071" s="20"/>
      <c r="T3071" s="20"/>
      <c r="U3071" s="20"/>
      <c r="V3071" s="20"/>
      <c r="AF3071" s="80"/>
      <c r="AG3071" s="112"/>
      <c r="DZ3071" s="56"/>
      <c r="EA3071" s="57"/>
    </row>
    <row r="3072" spans="1:131" ht="39.75" customHeight="1" x14ac:dyDescent="0.25">
      <c r="A3072" s="9">
        <v>2143</v>
      </c>
      <c r="B3072" s="9" t="s">
        <v>6148</v>
      </c>
      <c r="C3072" s="9" t="s">
        <v>6150</v>
      </c>
      <c r="D3072" s="9"/>
      <c r="E3072" s="9" t="s">
        <v>6641</v>
      </c>
      <c r="F3072" s="9" t="s">
        <v>2278</v>
      </c>
      <c r="G3072" s="9"/>
      <c r="H3072" s="9" t="s">
        <v>202</v>
      </c>
      <c r="I3072" s="9" t="s">
        <v>6149</v>
      </c>
      <c r="J3072" s="129">
        <v>43265</v>
      </c>
      <c r="K3072" s="129">
        <v>43101</v>
      </c>
      <c r="L3072" s="129">
        <v>43465</v>
      </c>
      <c r="M3072" s="9" t="s">
        <v>20</v>
      </c>
      <c r="O3072" s="9">
        <v>28</v>
      </c>
      <c r="Q3072" s="9" t="s">
        <v>54</v>
      </c>
      <c r="R3072" s="9"/>
      <c r="S3072" s="13">
        <v>20000000</v>
      </c>
      <c r="T3072" s="13">
        <v>20000000</v>
      </c>
      <c r="U3072" s="13">
        <v>5000000</v>
      </c>
      <c r="V3072" s="9"/>
      <c r="W3072" s="9"/>
      <c r="X3072" s="9"/>
      <c r="Y3072" s="9"/>
      <c r="Z3072" s="13">
        <v>15000000</v>
      </c>
      <c r="AA3072" s="9"/>
      <c r="AB3072" s="9"/>
      <c r="AC3072" s="9"/>
      <c r="AD3072" s="9"/>
      <c r="AE3072" s="9"/>
      <c r="AF3072" s="51">
        <f t="shared" si="40"/>
        <v>15000000</v>
      </c>
      <c r="AG3072" s="109"/>
      <c r="AH3072" s="11">
        <v>43101</v>
      </c>
      <c r="AI3072" s="11">
        <v>43465</v>
      </c>
      <c r="AJ3072" s="13">
        <v>20157096</v>
      </c>
      <c r="AK3072" s="13">
        <v>5000000</v>
      </c>
      <c r="AL3072" s="9"/>
      <c r="AM3072" s="9"/>
      <c r="AN3072" s="9"/>
      <c r="AO3072" s="9"/>
      <c r="AP3072" s="9"/>
      <c r="AQ3072" s="9"/>
      <c r="AR3072" s="9"/>
      <c r="AS3072" s="9"/>
      <c r="AT3072" s="9"/>
      <c r="AU3072" s="9"/>
      <c r="AV3072" s="9"/>
      <c r="AW3072" s="9"/>
      <c r="AX3072" s="9"/>
      <c r="AY3072" s="9"/>
      <c r="AZ3072" s="9"/>
      <c r="BA3072" s="9"/>
      <c r="BB3072" s="9"/>
      <c r="BC3072" s="9"/>
      <c r="BD3072" s="9"/>
      <c r="BE3072" s="9"/>
      <c r="BF3072" s="9"/>
      <c r="BG3072" s="9"/>
      <c r="BH3072" s="9"/>
      <c r="BI3072" s="9"/>
      <c r="BJ3072" s="9"/>
      <c r="BK3072" s="9"/>
      <c r="BL3072" s="9"/>
      <c r="BM3072" s="9"/>
      <c r="BN3072" s="9"/>
      <c r="BO3072" s="9"/>
      <c r="BP3072" s="9"/>
      <c r="BQ3072" s="9"/>
      <c r="BT3072" s="9"/>
      <c r="BU3072" s="9"/>
      <c r="BX3072" s="9"/>
      <c r="BY3072" s="9"/>
      <c r="CB3072" s="9"/>
      <c r="CC3072" s="9"/>
      <c r="CF3072" s="9"/>
      <c r="CG3072" s="9"/>
      <c r="CJ3072" s="9"/>
      <c r="CK3072" s="9"/>
      <c r="CN3072" s="9"/>
      <c r="CO3072" s="9"/>
      <c r="CP3072" s="9"/>
      <c r="CQ3072" s="9"/>
      <c r="CR3072" s="9"/>
      <c r="CS3072" s="9"/>
      <c r="CT3072" s="9"/>
      <c r="CU3072" s="9"/>
      <c r="CV3072" s="9"/>
      <c r="CW3072" s="9"/>
      <c r="CX3072" s="9"/>
      <c r="CY3072" s="9"/>
      <c r="CZ3072" s="9"/>
      <c r="DA3072" s="9"/>
      <c r="DB3072" s="9"/>
      <c r="DC3072" s="9"/>
      <c r="DD3072" s="9"/>
      <c r="DE3072" s="9"/>
      <c r="DF3072" s="9"/>
      <c r="DG3072" s="9"/>
      <c r="DH3072" s="9"/>
      <c r="DI3072" s="9"/>
      <c r="DJ3072" s="9"/>
      <c r="DK3072" s="9"/>
      <c r="DL3072" s="9"/>
      <c r="DM3072" s="9"/>
      <c r="DN3072" s="9"/>
      <c r="DO3072" s="9"/>
      <c r="DP3072" s="9"/>
      <c r="DQ3072" s="9"/>
      <c r="DR3072" s="9"/>
      <c r="DS3072" s="9"/>
      <c r="DT3072" s="9"/>
      <c r="DU3072" s="9"/>
      <c r="DV3072" s="9"/>
      <c r="DW3072" s="9"/>
      <c r="DX3072" s="9"/>
      <c r="DY3072" s="9"/>
    </row>
    <row r="3073" spans="1:131" ht="19.5" customHeight="1" x14ac:dyDescent="0.25">
      <c r="A3073" s="9">
        <v>2144</v>
      </c>
      <c r="B3073" s="9" t="s">
        <v>6151</v>
      </c>
      <c r="C3073" s="9" t="s">
        <v>6152</v>
      </c>
      <c r="D3073" s="9"/>
      <c r="E3073" s="9" t="s">
        <v>1425</v>
      </c>
      <c r="F3073" s="9" t="s">
        <v>6153</v>
      </c>
      <c r="G3073" s="9"/>
      <c r="H3073" s="9" t="s">
        <v>906</v>
      </c>
      <c r="I3073" s="9" t="s">
        <v>97</v>
      </c>
      <c r="M3073" s="9" t="s">
        <v>20</v>
      </c>
      <c r="R3073" s="9"/>
      <c r="S3073" s="9"/>
      <c r="T3073" s="9"/>
      <c r="U3073" s="9"/>
      <c r="V3073" s="9"/>
      <c r="W3073" s="9"/>
      <c r="X3073" s="9"/>
      <c r="Y3073" s="9"/>
      <c r="Z3073" s="9"/>
      <c r="AA3073" s="9"/>
      <c r="AB3073" s="9"/>
      <c r="AC3073" s="9"/>
      <c r="AD3073" s="9"/>
      <c r="AE3073" s="9"/>
      <c r="AF3073" s="51">
        <f t="shared" si="40"/>
        <v>0</v>
      </c>
      <c r="AG3073" s="109"/>
      <c r="AH3073" s="9"/>
      <c r="AI3073" s="9"/>
      <c r="AJ3073" s="9"/>
      <c r="AK3073" s="9"/>
      <c r="AL3073" s="9"/>
      <c r="AM3073" s="9"/>
      <c r="AN3073" s="9"/>
      <c r="AO3073" s="9"/>
      <c r="AP3073" s="9"/>
      <c r="AQ3073" s="9"/>
      <c r="AR3073" s="9"/>
      <c r="AS3073" s="9"/>
      <c r="AT3073" s="9"/>
      <c r="AU3073" s="9"/>
      <c r="AV3073" s="9"/>
      <c r="AW3073" s="9"/>
      <c r="AX3073" s="9"/>
      <c r="AY3073" s="9"/>
      <c r="AZ3073" s="9"/>
      <c r="BA3073" s="9"/>
      <c r="BB3073" s="9"/>
      <c r="BC3073" s="9"/>
      <c r="BD3073" s="9"/>
      <c r="BE3073" s="9"/>
      <c r="BF3073" s="9"/>
      <c r="BG3073" s="9"/>
      <c r="BH3073" s="9"/>
      <c r="BI3073" s="9"/>
      <c r="BJ3073" s="9"/>
      <c r="BK3073" s="9"/>
      <c r="BL3073" s="9"/>
      <c r="BM3073" s="9"/>
      <c r="BN3073" s="9"/>
      <c r="BO3073" s="9"/>
      <c r="BP3073" s="9"/>
      <c r="BQ3073" s="9"/>
      <c r="BT3073" s="9"/>
      <c r="BU3073" s="9"/>
      <c r="BX3073" s="9"/>
      <c r="BY3073" s="9"/>
      <c r="CB3073" s="9"/>
      <c r="CC3073" s="9"/>
      <c r="CF3073" s="9"/>
      <c r="CG3073" s="9"/>
      <c r="CJ3073" s="9"/>
      <c r="CK3073" s="9"/>
      <c r="CN3073" s="9"/>
      <c r="CO3073" s="9"/>
      <c r="CP3073" s="9"/>
      <c r="CQ3073" s="9"/>
      <c r="CR3073" s="9"/>
      <c r="CS3073" s="9"/>
      <c r="CT3073" s="9"/>
      <c r="CU3073" s="9"/>
      <c r="CV3073" s="9"/>
      <c r="CW3073" s="9"/>
      <c r="CX3073" s="9"/>
      <c r="CY3073" s="9"/>
      <c r="CZ3073" s="9"/>
      <c r="DA3073" s="9"/>
      <c r="DB3073" s="9"/>
      <c r="DC3073" s="9"/>
      <c r="DD3073" s="9"/>
      <c r="DE3073" s="9"/>
      <c r="DF3073" s="9"/>
      <c r="DG3073" s="9"/>
      <c r="DH3073" s="9"/>
      <c r="DI3073" s="9"/>
      <c r="DJ3073" s="9"/>
      <c r="DK3073" s="9"/>
      <c r="DL3073" s="9"/>
      <c r="DM3073" s="9"/>
      <c r="DN3073" s="9"/>
      <c r="DO3073" s="9"/>
      <c r="DP3073" s="9"/>
      <c r="DQ3073" s="9"/>
      <c r="DR3073" s="9"/>
      <c r="DS3073" s="9"/>
      <c r="DT3073" s="9"/>
      <c r="DU3073" s="9"/>
      <c r="DV3073" s="9"/>
      <c r="DW3073" s="9"/>
      <c r="DX3073" s="9"/>
      <c r="DY3073" s="9"/>
    </row>
    <row r="3074" spans="1:131" ht="19.5" customHeight="1" x14ac:dyDescent="0.25">
      <c r="A3074" s="9">
        <v>2145</v>
      </c>
      <c r="B3074" s="10" t="s">
        <v>6154</v>
      </c>
      <c r="C3074" s="9" t="s">
        <v>6155</v>
      </c>
      <c r="D3074" s="9"/>
      <c r="E3074" s="9" t="s">
        <v>36</v>
      </c>
      <c r="F3074" s="9" t="s">
        <v>671</v>
      </c>
      <c r="G3074" s="9"/>
      <c r="H3074" s="9" t="s">
        <v>906</v>
      </c>
      <c r="I3074" s="9" t="s">
        <v>25</v>
      </c>
      <c r="M3074" s="9" t="s">
        <v>20</v>
      </c>
      <c r="R3074" s="9"/>
      <c r="S3074" s="9"/>
      <c r="T3074" s="9"/>
      <c r="U3074" s="9"/>
      <c r="V3074" s="9"/>
      <c r="W3074" s="9"/>
      <c r="X3074" s="9"/>
      <c r="Y3074" s="9"/>
      <c r="Z3074" s="9"/>
      <c r="AA3074" s="9"/>
      <c r="AB3074" s="9"/>
      <c r="AC3074" s="9"/>
      <c r="AD3074" s="9"/>
      <c r="AE3074" s="9"/>
      <c r="AF3074" s="51">
        <f t="shared" si="40"/>
        <v>0</v>
      </c>
      <c r="AG3074" s="109"/>
      <c r="AH3074" s="9"/>
      <c r="AI3074" s="9"/>
      <c r="AJ3074" s="9"/>
      <c r="AK3074" s="9"/>
      <c r="AL3074" s="9"/>
      <c r="AM3074" s="9"/>
      <c r="AN3074" s="9"/>
      <c r="AO3074" s="9"/>
      <c r="AP3074" s="9"/>
      <c r="AQ3074" s="9"/>
      <c r="AR3074" s="9"/>
      <c r="AS3074" s="9"/>
      <c r="AT3074" s="9"/>
      <c r="AU3074" s="9"/>
      <c r="AV3074" s="9"/>
      <c r="AW3074" s="9"/>
      <c r="AX3074" s="9"/>
      <c r="AY3074" s="9"/>
      <c r="AZ3074" s="9"/>
      <c r="BA3074" s="9"/>
      <c r="BB3074" s="9"/>
      <c r="BC3074" s="9"/>
      <c r="BD3074" s="9"/>
      <c r="BE3074" s="9"/>
      <c r="BF3074" s="9"/>
      <c r="BG3074" s="9"/>
      <c r="BH3074" s="9"/>
      <c r="BI3074" s="9"/>
      <c r="BJ3074" s="9"/>
      <c r="BK3074" s="9"/>
      <c r="BL3074" s="9"/>
      <c r="BM3074" s="9"/>
      <c r="BN3074" s="9"/>
      <c r="BO3074" s="9"/>
      <c r="BP3074" s="9"/>
      <c r="BQ3074" s="9"/>
      <c r="BT3074" s="9"/>
      <c r="BU3074" s="9"/>
      <c r="BX3074" s="9"/>
      <c r="BY3074" s="9"/>
      <c r="CB3074" s="9"/>
      <c r="CC3074" s="9"/>
      <c r="CF3074" s="9"/>
      <c r="CG3074" s="9"/>
      <c r="CJ3074" s="9"/>
      <c r="CK3074" s="9"/>
      <c r="CN3074" s="9"/>
      <c r="CO3074" s="9"/>
      <c r="CP3074" s="9"/>
      <c r="CQ3074" s="9"/>
      <c r="CR3074" s="9"/>
      <c r="CS3074" s="9"/>
      <c r="CT3074" s="9"/>
      <c r="CU3074" s="9"/>
      <c r="CV3074" s="9"/>
      <c r="CW3074" s="9"/>
      <c r="CX3074" s="9"/>
      <c r="CY3074" s="9"/>
      <c r="CZ3074" s="9"/>
      <c r="DA3074" s="9"/>
      <c r="DB3074" s="9"/>
      <c r="DC3074" s="9"/>
      <c r="DD3074" s="9"/>
      <c r="DE3074" s="9"/>
      <c r="DF3074" s="9"/>
      <c r="DG3074" s="9"/>
      <c r="DH3074" s="9"/>
      <c r="DI3074" s="9"/>
      <c r="DJ3074" s="9"/>
      <c r="DK3074" s="9"/>
      <c r="DL3074" s="9"/>
      <c r="DM3074" s="9"/>
      <c r="DN3074" s="9"/>
      <c r="DO3074" s="9"/>
      <c r="DP3074" s="9"/>
      <c r="DQ3074" s="9"/>
      <c r="DR3074" s="9"/>
      <c r="DS3074" s="9"/>
      <c r="DT3074" s="9"/>
      <c r="DU3074" s="9"/>
      <c r="DV3074" s="9"/>
      <c r="DW3074" s="9"/>
      <c r="DX3074" s="9"/>
      <c r="DY3074" s="9"/>
    </row>
    <row r="3075" spans="1:131" ht="19.5" customHeight="1" x14ac:dyDescent="0.25">
      <c r="A3075" s="9">
        <v>2146</v>
      </c>
      <c r="B3075" s="9" t="s">
        <v>6156</v>
      </c>
      <c r="C3075" s="9" t="s">
        <v>6157</v>
      </c>
      <c r="D3075" s="9"/>
      <c r="E3075" s="9" t="s">
        <v>6158</v>
      </c>
      <c r="F3075" s="9" t="s">
        <v>6159</v>
      </c>
      <c r="G3075" s="9"/>
      <c r="H3075" s="9" t="s">
        <v>202</v>
      </c>
      <c r="I3075" s="9" t="s">
        <v>35</v>
      </c>
      <c r="J3075" s="129">
        <v>43282</v>
      </c>
      <c r="K3075" s="129">
        <v>42488</v>
      </c>
      <c r="L3075" s="129">
        <v>43677</v>
      </c>
      <c r="M3075" s="9" t="s">
        <v>20</v>
      </c>
      <c r="O3075" s="9">
        <v>30</v>
      </c>
      <c r="Q3075" s="9" t="s">
        <v>54</v>
      </c>
      <c r="R3075" s="9"/>
      <c r="S3075" s="13">
        <v>399583095</v>
      </c>
      <c r="T3075" s="13">
        <v>399583095</v>
      </c>
      <c r="U3075" s="13">
        <v>99853274</v>
      </c>
      <c r="V3075" s="13">
        <v>299999821</v>
      </c>
      <c r="W3075" s="9"/>
      <c r="X3075" s="9"/>
      <c r="Y3075" s="9"/>
      <c r="Z3075" s="9"/>
      <c r="AA3075" s="9"/>
      <c r="AB3075" s="9"/>
      <c r="AC3075" s="9"/>
      <c r="AD3075" s="9"/>
      <c r="AE3075" s="9"/>
      <c r="AF3075" s="51">
        <f t="shared" si="40"/>
        <v>299999821</v>
      </c>
      <c r="AG3075" s="109"/>
      <c r="AH3075" s="11">
        <v>43144</v>
      </c>
      <c r="AI3075" s="11">
        <v>43312</v>
      </c>
      <c r="AJ3075" s="13">
        <v>140722041</v>
      </c>
      <c r="AK3075" s="13">
        <v>35180510</v>
      </c>
      <c r="AL3075" s="11">
        <v>43313</v>
      </c>
      <c r="AM3075" s="11">
        <v>43404</v>
      </c>
      <c r="AN3075" s="13">
        <v>166560850</v>
      </c>
      <c r="AO3075" s="13">
        <v>41640213</v>
      </c>
      <c r="AP3075" s="11">
        <v>42488</v>
      </c>
      <c r="AQ3075" s="11">
        <v>43100</v>
      </c>
      <c r="AR3075" s="13">
        <v>4817698</v>
      </c>
      <c r="AS3075" s="13">
        <v>1204425</v>
      </c>
      <c r="AT3075" s="11">
        <v>43405</v>
      </c>
      <c r="AU3075" s="11">
        <v>43465</v>
      </c>
      <c r="AV3075" s="13">
        <v>9680104</v>
      </c>
      <c r="AW3075" s="13">
        <v>2420026</v>
      </c>
      <c r="AX3075" s="11">
        <v>43466</v>
      </c>
      <c r="AY3075" s="11">
        <v>43585</v>
      </c>
      <c r="AZ3075" s="13">
        <v>18679413</v>
      </c>
      <c r="BA3075" s="13">
        <v>4669853</v>
      </c>
      <c r="BB3075" s="11">
        <v>43586</v>
      </c>
      <c r="BC3075" s="11">
        <v>43616</v>
      </c>
      <c r="BD3075" s="13">
        <v>5718973</v>
      </c>
      <c r="BE3075" s="13">
        <v>1429743</v>
      </c>
      <c r="BF3075" s="11">
        <v>43617</v>
      </c>
      <c r="BG3075" s="11">
        <v>43708</v>
      </c>
      <c r="BH3075" s="13">
        <v>16410624</v>
      </c>
      <c r="BI3075" s="13">
        <v>4102656</v>
      </c>
      <c r="BJ3075" s="11">
        <v>43709</v>
      </c>
      <c r="BK3075" s="11">
        <v>43738</v>
      </c>
      <c r="BL3075" s="13">
        <v>26487880</v>
      </c>
      <c r="BM3075" s="13">
        <v>6621970</v>
      </c>
      <c r="BN3075" s="11">
        <v>42488</v>
      </c>
      <c r="BO3075" s="11">
        <v>43738</v>
      </c>
      <c r="BP3075" s="13">
        <v>391270981</v>
      </c>
      <c r="BQ3075" s="13">
        <v>438555</v>
      </c>
      <c r="BT3075" s="9"/>
      <c r="BU3075" s="9"/>
      <c r="BX3075" s="9"/>
      <c r="BY3075" s="9"/>
      <c r="CB3075" s="9"/>
      <c r="CC3075" s="9"/>
      <c r="CF3075" s="9"/>
      <c r="CG3075" s="9"/>
      <c r="CJ3075" s="9"/>
      <c r="CK3075" s="9"/>
      <c r="CN3075" s="9"/>
      <c r="CO3075" s="9"/>
      <c r="CP3075" s="9"/>
      <c r="CQ3075" s="9"/>
      <c r="CR3075" s="9"/>
      <c r="CS3075" s="9"/>
      <c r="CT3075" s="9"/>
      <c r="CU3075" s="9"/>
      <c r="CV3075" s="9"/>
      <c r="CW3075" s="9"/>
      <c r="CX3075" s="9"/>
      <c r="CY3075" s="9"/>
      <c r="CZ3075" s="9"/>
      <c r="DA3075" s="9"/>
      <c r="DB3075" s="9"/>
      <c r="DC3075" s="9"/>
      <c r="DD3075" s="9"/>
      <c r="DE3075" s="9"/>
      <c r="DF3075" s="9"/>
      <c r="DG3075" s="9"/>
      <c r="DH3075" s="9"/>
      <c r="DI3075" s="9"/>
      <c r="DJ3075" s="9"/>
      <c r="DK3075" s="9"/>
      <c r="DL3075" s="9"/>
      <c r="DM3075" s="9"/>
      <c r="DN3075" s="9"/>
      <c r="DO3075" s="9"/>
      <c r="DP3075" s="9"/>
      <c r="DQ3075" s="9"/>
      <c r="DR3075" s="9"/>
      <c r="DS3075" s="9"/>
      <c r="DT3075" s="9"/>
      <c r="DU3075" s="9"/>
      <c r="DV3075" s="9"/>
      <c r="DW3075" s="9"/>
      <c r="DX3075" s="9"/>
      <c r="DY3075" s="18"/>
      <c r="DZ3075" s="58">
        <v>391270981</v>
      </c>
      <c r="EA3075" s="55">
        <v>97707951</v>
      </c>
    </row>
    <row r="3076" spans="1:131" s="18" customFormat="1" ht="39" customHeight="1" x14ac:dyDescent="0.25">
      <c r="A3076" s="18">
        <v>2146</v>
      </c>
      <c r="B3076" s="18" t="s">
        <v>6156</v>
      </c>
      <c r="C3076" s="18" t="s">
        <v>6157</v>
      </c>
      <c r="E3076" s="18" t="s">
        <v>6357</v>
      </c>
      <c r="F3076" s="18" t="s">
        <v>6358</v>
      </c>
      <c r="G3076" s="19">
        <v>43214</v>
      </c>
      <c r="J3076" s="130"/>
      <c r="K3076" s="130"/>
      <c r="L3076" s="130"/>
      <c r="AF3076" s="80"/>
      <c r="AG3076" s="112"/>
      <c r="BL3076" s="13"/>
      <c r="DZ3076" s="54"/>
      <c r="EA3076" s="55"/>
    </row>
    <row r="3077" spans="1:131" s="18" customFormat="1" ht="39" customHeight="1" x14ac:dyDescent="0.25">
      <c r="A3077" s="18">
        <v>2146</v>
      </c>
      <c r="B3077" s="18" t="s">
        <v>6156</v>
      </c>
      <c r="C3077" s="18" t="s">
        <v>6157</v>
      </c>
      <c r="D3077" s="19">
        <v>43629</v>
      </c>
      <c r="G3077" s="19"/>
      <c r="J3077" s="130"/>
      <c r="K3077" s="130"/>
      <c r="L3077" s="130">
        <v>43738</v>
      </c>
      <c r="AF3077" s="80"/>
      <c r="AG3077" s="112"/>
      <c r="DZ3077" s="56"/>
      <c r="EA3077" s="57"/>
    </row>
    <row r="3078" spans="1:131" s="18" customFormat="1" ht="39" customHeight="1" x14ac:dyDescent="0.25">
      <c r="A3078" s="18">
        <v>2146</v>
      </c>
      <c r="B3078" s="18" t="s">
        <v>6156</v>
      </c>
      <c r="C3078" s="18" t="s">
        <v>8136</v>
      </c>
      <c r="D3078" s="19">
        <v>43812</v>
      </c>
      <c r="G3078" s="19"/>
      <c r="J3078" s="130"/>
      <c r="K3078" s="130"/>
      <c r="L3078" s="130"/>
      <c r="AF3078" s="80"/>
      <c r="AG3078" s="112"/>
      <c r="DZ3078" s="56"/>
      <c r="EA3078" s="57"/>
    </row>
    <row r="3079" spans="1:131" ht="19.5" customHeight="1" x14ac:dyDescent="0.25">
      <c r="A3079" s="9">
        <v>2147</v>
      </c>
      <c r="B3079" s="9" t="s">
        <v>6160</v>
      </c>
      <c r="C3079" s="9" t="s">
        <v>6207</v>
      </c>
      <c r="D3079" s="9"/>
      <c r="E3079" s="9" t="s">
        <v>3668</v>
      </c>
      <c r="F3079" s="9" t="s">
        <v>2583</v>
      </c>
      <c r="G3079" s="9"/>
      <c r="H3079" s="9" t="s">
        <v>202</v>
      </c>
      <c r="I3079" s="9" t="s">
        <v>25</v>
      </c>
      <c r="J3079" s="129">
        <v>43129</v>
      </c>
      <c r="K3079" s="129">
        <v>43073</v>
      </c>
      <c r="L3079" s="129">
        <v>43431</v>
      </c>
      <c r="O3079" s="9">
        <v>27</v>
      </c>
      <c r="Q3079" s="9" t="s">
        <v>61</v>
      </c>
      <c r="R3079" s="9"/>
      <c r="S3079" s="13">
        <v>26725157</v>
      </c>
      <c r="T3079" s="13">
        <v>26725157</v>
      </c>
      <c r="U3079" s="13">
        <v>6681289</v>
      </c>
      <c r="V3079" s="9"/>
      <c r="W3079" s="9"/>
      <c r="X3079" s="9"/>
      <c r="Y3079" s="9"/>
      <c r="Z3079" s="9"/>
      <c r="AA3079" s="9"/>
      <c r="AB3079" s="9"/>
      <c r="AC3079" s="9"/>
      <c r="AD3079" s="9"/>
      <c r="AE3079" s="9"/>
      <c r="AF3079" s="51">
        <f t="shared" si="40"/>
        <v>0</v>
      </c>
      <c r="AG3079" s="109"/>
      <c r="AH3079" s="11">
        <v>43075</v>
      </c>
      <c r="AI3079" s="11">
        <v>43206</v>
      </c>
      <c r="AJ3079" s="13">
        <v>21265506</v>
      </c>
      <c r="AK3079" s="13">
        <v>5316377</v>
      </c>
      <c r="AL3079" s="9"/>
      <c r="AM3079" s="9"/>
      <c r="AN3079" s="9"/>
      <c r="AO3079" s="9"/>
      <c r="AP3079" s="9"/>
      <c r="AQ3079" s="9"/>
      <c r="AR3079" s="9"/>
      <c r="AS3079" s="9"/>
      <c r="AT3079" s="9"/>
      <c r="AU3079" s="9"/>
      <c r="AV3079" s="9"/>
      <c r="AW3079" s="9"/>
      <c r="AX3079" s="9"/>
      <c r="AY3079" s="9"/>
      <c r="AZ3079" s="9"/>
      <c r="BA3079" s="9"/>
      <c r="BB3079" s="9"/>
      <c r="BC3079" s="9"/>
      <c r="BD3079" s="9"/>
      <c r="BE3079" s="9"/>
      <c r="BF3079" s="9"/>
      <c r="BG3079" s="9"/>
      <c r="BH3079" s="9"/>
      <c r="BI3079" s="9"/>
      <c r="BJ3079" s="9"/>
      <c r="BK3079" s="9"/>
      <c r="BL3079" s="9"/>
      <c r="BM3079" s="9"/>
      <c r="BN3079" s="9"/>
      <c r="BO3079" s="9"/>
      <c r="BP3079" s="9"/>
      <c r="BQ3079" s="9"/>
      <c r="BT3079" s="9"/>
      <c r="BU3079" s="9"/>
      <c r="BX3079" s="9"/>
      <c r="BY3079" s="9"/>
      <c r="CB3079" s="9"/>
      <c r="CC3079" s="9"/>
      <c r="CF3079" s="9"/>
      <c r="CG3079" s="9"/>
      <c r="CJ3079" s="9"/>
      <c r="CK3079" s="9"/>
      <c r="CN3079" s="9"/>
      <c r="CO3079" s="9"/>
      <c r="CP3079" s="9"/>
      <c r="CQ3079" s="9"/>
      <c r="CR3079" s="9"/>
      <c r="CS3079" s="9"/>
      <c r="CT3079" s="9"/>
      <c r="CU3079" s="9"/>
      <c r="CV3079" s="9"/>
      <c r="CW3079" s="9"/>
      <c r="CX3079" s="9"/>
      <c r="CY3079" s="9"/>
      <c r="CZ3079" s="9"/>
      <c r="DA3079" s="9"/>
      <c r="DB3079" s="9"/>
      <c r="DC3079" s="9"/>
      <c r="DD3079" s="9"/>
      <c r="DE3079" s="9"/>
      <c r="DF3079" s="9"/>
      <c r="DG3079" s="9"/>
      <c r="DH3079" s="9"/>
      <c r="DI3079" s="9"/>
      <c r="DJ3079" s="9"/>
      <c r="DK3079" s="9"/>
      <c r="DL3079" s="9"/>
      <c r="DM3079" s="9"/>
      <c r="DN3079" s="9"/>
      <c r="DO3079" s="9"/>
      <c r="DP3079" s="9"/>
      <c r="DQ3079" s="9"/>
      <c r="DR3079" s="9"/>
      <c r="DS3079" s="9"/>
      <c r="DT3079" s="9"/>
      <c r="DU3079" s="9"/>
      <c r="DV3079" s="9"/>
      <c r="DW3079" s="9"/>
      <c r="DX3079" s="9"/>
      <c r="DY3079" s="9"/>
    </row>
    <row r="3080" spans="1:131" ht="19.5" customHeight="1" x14ac:dyDescent="0.25">
      <c r="A3080" s="9">
        <v>2148</v>
      </c>
      <c r="B3080" s="9" t="s">
        <v>6161</v>
      </c>
      <c r="C3080" s="9" t="s">
        <v>6162</v>
      </c>
      <c r="D3080" s="9"/>
      <c r="E3080" s="9" t="s">
        <v>6163</v>
      </c>
      <c r="F3080" s="9" t="s">
        <v>6164</v>
      </c>
      <c r="G3080" s="9"/>
      <c r="H3080" s="9" t="s">
        <v>906</v>
      </c>
      <c r="I3080" s="9" t="s">
        <v>25</v>
      </c>
      <c r="M3080" s="9" t="s">
        <v>20</v>
      </c>
      <c r="O3080" s="9">
        <v>29</v>
      </c>
      <c r="R3080" s="9"/>
      <c r="S3080" s="9"/>
      <c r="T3080" s="9"/>
      <c r="U3080" s="9"/>
      <c r="V3080" s="9"/>
      <c r="W3080" s="9"/>
      <c r="X3080" s="9"/>
      <c r="Y3080" s="9"/>
      <c r="Z3080" s="9"/>
      <c r="AA3080" s="9"/>
      <c r="AB3080" s="9"/>
      <c r="AC3080" s="9"/>
      <c r="AD3080" s="9"/>
      <c r="AE3080" s="9"/>
      <c r="AF3080" s="51">
        <f t="shared" si="40"/>
        <v>0</v>
      </c>
      <c r="AG3080" s="109"/>
      <c r="AH3080" s="9"/>
      <c r="AI3080" s="9"/>
      <c r="AJ3080" s="9"/>
      <c r="AK3080" s="9"/>
      <c r="AL3080" s="9"/>
      <c r="AM3080" s="9"/>
      <c r="AN3080" s="9"/>
      <c r="AO3080" s="9"/>
      <c r="AP3080" s="9"/>
      <c r="AQ3080" s="9"/>
      <c r="AR3080" s="9"/>
      <c r="AS3080" s="9"/>
      <c r="AT3080" s="9"/>
      <c r="AU3080" s="9"/>
      <c r="AV3080" s="9"/>
      <c r="AW3080" s="9"/>
      <c r="AX3080" s="9"/>
      <c r="AY3080" s="9"/>
      <c r="AZ3080" s="9"/>
      <c r="BA3080" s="9"/>
      <c r="BB3080" s="9"/>
      <c r="BC3080" s="9"/>
      <c r="BD3080" s="9"/>
      <c r="BE3080" s="9"/>
      <c r="BF3080" s="9"/>
      <c r="BG3080" s="9"/>
      <c r="BH3080" s="9"/>
      <c r="BI3080" s="9"/>
      <c r="BJ3080" s="9"/>
      <c r="BK3080" s="9"/>
      <c r="BL3080" s="9"/>
      <c r="BM3080" s="9"/>
      <c r="BN3080" s="9"/>
      <c r="BO3080" s="9"/>
      <c r="BP3080" s="9"/>
      <c r="BQ3080" s="9"/>
      <c r="BT3080" s="9"/>
      <c r="BU3080" s="9"/>
      <c r="BX3080" s="9"/>
      <c r="BY3080" s="9"/>
      <c r="CB3080" s="9"/>
      <c r="CC3080" s="9"/>
      <c r="CF3080" s="9"/>
      <c r="CG3080" s="9"/>
      <c r="CJ3080" s="9"/>
      <c r="CK3080" s="9"/>
      <c r="CN3080" s="9"/>
      <c r="CO3080" s="9"/>
      <c r="CP3080" s="9"/>
      <c r="CQ3080" s="9"/>
      <c r="CR3080" s="9"/>
      <c r="CS3080" s="9"/>
      <c r="CT3080" s="9"/>
      <c r="CU3080" s="9"/>
      <c r="CV3080" s="9"/>
      <c r="CW3080" s="9"/>
      <c r="CX3080" s="9"/>
      <c r="CY3080" s="9"/>
      <c r="CZ3080" s="9"/>
      <c r="DA3080" s="9"/>
      <c r="DB3080" s="9"/>
      <c r="DC3080" s="9"/>
      <c r="DD3080" s="9"/>
      <c r="DE3080" s="9"/>
      <c r="DF3080" s="9"/>
      <c r="DG3080" s="9"/>
      <c r="DH3080" s="9"/>
      <c r="DI3080" s="9"/>
      <c r="DJ3080" s="9"/>
      <c r="DK3080" s="9"/>
      <c r="DL3080" s="9"/>
      <c r="DM3080" s="9"/>
      <c r="DN3080" s="9"/>
      <c r="DO3080" s="9"/>
      <c r="DP3080" s="9"/>
      <c r="DQ3080" s="9"/>
      <c r="DR3080" s="9"/>
      <c r="DS3080" s="9"/>
      <c r="DT3080" s="9"/>
      <c r="DU3080" s="9"/>
      <c r="DV3080" s="9"/>
      <c r="DW3080" s="9"/>
      <c r="DX3080" s="9"/>
      <c r="DY3080" s="9"/>
    </row>
    <row r="3081" spans="1:131" ht="19.5" customHeight="1" x14ac:dyDescent="0.25">
      <c r="A3081" s="9">
        <v>2149</v>
      </c>
      <c r="B3081" s="9" t="s">
        <v>6167</v>
      </c>
      <c r="C3081" s="9" t="s">
        <v>6168</v>
      </c>
      <c r="D3081" s="9"/>
      <c r="E3081" s="9" t="s">
        <v>915</v>
      </c>
      <c r="F3081" s="9" t="s">
        <v>916</v>
      </c>
      <c r="G3081" s="9"/>
      <c r="H3081" s="9" t="s">
        <v>202</v>
      </c>
      <c r="I3081" s="9" t="s">
        <v>25</v>
      </c>
      <c r="J3081" s="129">
        <v>43205</v>
      </c>
      <c r="K3081" s="129">
        <v>42845</v>
      </c>
      <c r="L3081" s="129">
        <v>43626</v>
      </c>
      <c r="M3081" s="9" t="s">
        <v>20</v>
      </c>
      <c r="O3081" s="9">
        <v>30</v>
      </c>
      <c r="Q3081" s="9" t="s">
        <v>54</v>
      </c>
      <c r="R3081" s="9"/>
      <c r="S3081" s="13">
        <v>32000000</v>
      </c>
      <c r="T3081" s="13">
        <v>32000000</v>
      </c>
      <c r="U3081" s="13">
        <v>8000000</v>
      </c>
      <c r="V3081" s="13">
        <v>24000000</v>
      </c>
      <c r="W3081" s="9"/>
      <c r="X3081" s="9"/>
      <c r="Y3081" s="9"/>
      <c r="Z3081" s="9"/>
      <c r="AA3081" s="9"/>
      <c r="AB3081" s="9"/>
      <c r="AC3081" s="9"/>
      <c r="AD3081" s="9"/>
      <c r="AE3081" s="9"/>
      <c r="AF3081" s="51">
        <f t="shared" si="40"/>
        <v>24000000</v>
      </c>
      <c r="AG3081" s="109"/>
      <c r="AH3081" s="11">
        <v>43101</v>
      </c>
      <c r="AI3081" s="11">
        <v>43465</v>
      </c>
      <c r="AJ3081" s="13">
        <v>12844841</v>
      </c>
      <c r="AK3081" s="13">
        <v>3211210</v>
      </c>
      <c r="AL3081" s="11">
        <v>43466</v>
      </c>
      <c r="AM3081" s="11">
        <v>43830</v>
      </c>
      <c r="AN3081" s="13">
        <v>7754968</v>
      </c>
      <c r="AO3081" s="13">
        <v>1938742</v>
      </c>
      <c r="AP3081" s="11">
        <v>43831</v>
      </c>
      <c r="AQ3081" s="11">
        <v>44012</v>
      </c>
      <c r="AR3081" s="13">
        <v>2483367</v>
      </c>
      <c r="AS3081" s="13">
        <v>620842</v>
      </c>
      <c r="AT3081" s="11">
        <v>44013</v>
      </c>
      <c r="AU3081" s="11">
        <v>44104</v>
      </c>
      <c r="AV3081" s="13">
        <v>6542793</v>
      </c>
      <c r="AW3081" s="13">
        <v>1635698</v>
      </c>
      <c r="AX3081" s="11">
        <v>42881</v>
      </c>
      <c r="AY3081" s="11">
        <v>43038</v>
      </c>
      <c r="AZ3081" s="13">
        <v>2014679</v>
      </c>
      <c r="BA3081" s="13">
        <v>503670</v>
      </c>
      <c r="BB3081" s="9"/>
      <c r="BC3081" s="9"/>
      <c r="BD3081" s="9"/>
      <c r="BE3081" s="9"/>
      <c r="BF3081" s="9"/>
      <c r="BG3081" s="9"/>
      <c r="BH3081" s="9"/>
      <c r="BI3081" s="9"/>
      <c r="BJ3081" s="9"/>
      <c r="BK3081" s="9"/>
      <c r="BL3081" s="9"/>
      <c r="BM3081" s="9"/>
      <c r="BN3081" s="9"/>
      <c r="BO3081" s="9"/>
      <c r="BP3081" s="9"/>
      <c r="BQ3081" s="9"/>
      <c r="BT3081" s="9"/>
      <c r="BU3081" s="9"/>
      <c r="BX3081" s="9"/>
      <c r="BY3081" s="9"/>
      <c r="CB3081" s="9"/>
      <c r="CC3081" s="9"/>
      <c r="CF3081" s="9"/>
      <c r="CG3081" s="9"/>
      <c r="CJ3081" s="9"/>
      <c r="CK3081" s="9"/>
      <c r="CN3081" s="9"/>
      <c r="CO3081" s="9"/>
      <c r="CP3081" s="9"/>
      <c r="CQ3081" s="9"/>
      <c r="CR3081" s="9"/>
      <c r="CS3081" s="9"/>
      <c r="CT3081" s="9"/>
      <c r="CU3081" s="9"/>
      <c r="CV3081" s="9"/>
      <c r="CW3081" s="9"/>
      <c r="CX3081" s="9"/>
      <c r="CY3081" s="9"/>
      <c r="CZ3081" s="9"/>
      <c r="DA3081" s="9"/>
      <c r="DB3081" s="9"/>
      <c r="DC3081" s="9"/>
      <c r="DD3081" s="9"/>
      <c r="DE3081" s="9"/>
      <c r="DF3081" s="9"/>
      <c r="DG3081" s="9"/>
      <c r="DH3081" s="9"/>
      <c r="DI3081" s="9"/>
      <c r="DJ3081" s="9"/>
      <c r="DK3081" s="9"/>
      <c r="DL3081" s="9"/>
      <c r="DM3081" s="9"/>
      <c r="DN3081" s="9"/>
      <c r="DO3081" s="9"/>
      <c r="DP3081" s="9"/>
      <c r="DQ3081" s="9"/>
      <c r="DR3081" s="9"/>
      <c r="DS3081" s="9"/>
      <c r="DT3081" s="9"/>
      <c r="DU3081" s="9"/>
      <c r="DV3081" s="9"/>
      <c r="DW3081" s="9"/>
      <c r="DX3081" s="9"/>
      <c r="DY3081" s="9"/>
    </row>
    <row r="3082" spans="1:131" s="18" customFormat="1" ht="19.5" customHeight="1" x14ac:dyDescent="0.25">
      <c r="A3082" s="18">
        <v>2149</v>
      </c>
      <c r="B3082" s="18" t="s">
        <v>6167</v>
      </c>
      <c r="C3082" s="18" t="s">
        <v>6168</v>
      </c>
      <c r="D3082" s="19">
        <v>43732</v>
      </c>
      <c r="J3082" s="130"/>
      <c r="K3082" s="130"/>
      <c r="L3082" s="130">
        <v>43951</v>
      </c>
      <c r="S3082" s="20"/>
      <c r="T3082" s="20"/>
      <c r="U3082" s="20"/>
      <c r="V3082" s="20"/>
      <c r="AF3082" s="80"/>
      <c r="AG3082" s="112"/>
      <c r="AH3082" s="19"/>
      <c r="AI3082" s="19"/>
      <c r="AJ3082" s="20"/>
      <c r="AK3082" s="20"/>
      <c r="DZ3082" s="56"/>
      <c r="EA3082" s="57"/>
    </row>
    <row r="3083" spans="1:131" s="18" customFormat="1" ht="19.5" customHeight="1" x14ac:dyDescent="0.25">
      <c r="A3083" s="18">
        <v>2149</v>
      </c>
      <c r="B3083" s="18" t="s">
        <v>6167</v>
      </c>
      <c r="C3083" s="18" t="s">
        <v>6168</v>
      </c>
      <c r="D3083" s="19">
        <v>43956</v>
      </c>
      <c r="J3083" s="130"/>
      <c r="K3083" s="130"/>
      <c r="L3083" s="130">
        <v>44104</v>
      </c>
      <c r="S3083" s="20"/>
      <c r="T3083" s="20"/>
      <c r="U3083" s="20"/>
      <c r="V3083" s="20"/>
      <c r="AF3083" s="80"/>
      <c r="AG3083" s="112"/>
      <c r="AH3083" s="19"/>
      <c r="AI3083" s="19"/>
      <c r="AJ3083" s="20"/>
      <c r="AK3083" s="20"/>
      <c r="DZ3083" s="56"/>
      <c r="EA3083" s="57"/>
    </row>
    <row r="3084" spans="1:131" s="18" customFormat="1" ht="19.5" customHeight="1" x14ac:dyDescent="0.25">
      <c r="A3084" s="18">
        <v>2149</v>
      </c>
      <c r="B3084" s="18" t="s">
        <v>6167</v>
      </c>
      <c r="C3084" s="18" t="s">
        <v>9869</v>
      </c>
      <c r="D3084" s="19">
        <v>44279</v>
      </c>
      <c r="J3084" s="130"/>
      <c r="K3084" s="130"/>
      <c r="L3084" s="130"/>
      <c r="S3084" s="20"/>
      <c r="T3084" s="20"/>
      <c r="U3084" s="20"/>
      <c r="V3084" s="20"/>
      <c r="AF3084" s="80"/>
      <c r="AG3084" s="112"/>
      <c r="AH3084" s="19"/>
      <c r="AI3084" s="19"/>
      <c r="AJ3084" s="20"/>
      <c r="AK3084" s="20"/>
      <c r="DZ3084" s="56"/>
      <c r="EA3084" s="57"/>
    </row>
    <row r="3085" spans="1:131" ht="19.5" customHeight="1" x14ac:dyDescent="0.25">
      <c r="A3085" s="9">
        <v>2150</v>
      </c>
      <c r="B3085" s="9" t="s">
        <v>6169</v>
      </c>
      <c r="C3085" s="9" t="s">
        <v>6170</v>
      </c>
      <c r="D3085" s="9"/>
      <c r="E3085" s="9" t="s">
        <v>75</v>
      </c>
      <c r="F3085" s="9" t="s">
        <v>73</v>
      </c>
      <c r="G3085" s="9"/>
      <c r="H3085" s="9" t="s">
        <v>202</v>
      </c>
      <c r="I3085" s="9" t="s">
        <v>25</v>
      </c>
      <c r="J3085" s="129">
        <v>43647</v>
      </c>
      <c r="K3085" s="129">
        <v>43466</v>
      </c>
      <c r="L3085" s="129">
        <v>44926</v>
      </c>
      <c r="O3085" s="9">
        <v>23</v>
      </c>
      <c r="Q3085" s="9" t="s">
        <v>61</v>
      </c>
      <c r="R3085" s="9"/>
      <c r="S3085" s="13">
        <v>149931950</v>
      </c>
      <c r="T3085" s="13">
        <v>149931950</v>
      </c>
      <c r="U3085" s="13">
        <v>44979585</v>
      </c>
      <c r="V3085" s="9"/>
      <c r="W3085" s="9"/>
      <c r="X3085" s="9"/>
      <c r="Y3085" s="9"/>
      <c r="Z3085" s="9"/>
      <c r="AA3085" s="9"/>
      <c r="AB3085" s="9"/>
      <c r="AC3085" s="9"/>
      <c r="AD3085" s="9"/>
      <c r="AE3085" s="9"/>
      <c r="AF3085" s="51">
        <f t="shared" si="40"/>
        <v>0</v>
      </c>
      <c r="AG3085" s="109"/>
      <c r="AH3085" s="11">
        <v>43466</v>
      </c>
      <c r="AI3085" s="11">
        <v>44104</v>
      </c>
      <c r="AJ3085" s="13">
        <v>32318306</v>
      </c>
      <c r="AK3085" s="13">
        <v>9695492</v>
      </c>
      <c r="AL3085" s="9"/>
      <c r="AM3085" s="9"/>
      <c r="AN3085" s="9"/>
      <c r="AO3085" s="9"/>
      <c r="AP3085" s="9"/>
      <c r="AQ3085" s="9"/>
      <c r="AR3085" s="9"/>
      <c r="AS3085" s="9"/>
      <c r="AT3085" s="9"/>
      <c r="AU3085" s="9"/>
      <c r="AV3085" s="9"/>
      <c r="AW3085" s="9"/>
      <c r="AX3085" s="9"/>
      <c r="AY3085" s="9"/>
      <c r="AZ3085" s="9"/>
      <c r="BA3085" s="9"/>
      <c r="BB3085" s="9"/>
      <c r="BC3085" s="9"/>
      <c r="BD3085" s="9"/>
      <c r="BE3085" s="9"/>
      <c r="BF3085" s="9"/>
      <c r="BG3085" s="9"/>
      <c r="BH3085" s="9"/>
      <c r="BI3085" s="9"/>
      <c r="BJ3085" s="9"/>
      <c r="BK3085" s="9"/>
      <c r="BL3085" s="9"/>
      <c r="BM3085" s="9"/>
      <c r="BN3085" s="9"/>
      <c r="BO3085" s="9"/>
      <c r="BP3085" s="9"/>
      <c r="BQ3085" s="9"/>
      <c r="BT3085" s="9"/>
      <c r="BU3085" s="9"/>
      <c r="BX3085" s="9"/>
      <c r="BY3085" s="9"/>
      <c r="CB3085" s="9"/>
      <c r="CC3085" s="9"/>
      <c r="CF3085" s="9"/>
      <c r="CG3085" s="9"/>
      <c r="CJ3085" s="9"/>
      <c r="CK3085" s="9"/>
      <c r="CN3085" s="9"/>
      <c r="CO3085" s="9"/>
      <c r="CP3085" s="9"/>
      <c r="CQ3085" s="9"/>
      <c r="CR3085" s="9"/>
      <c r="CS3085" s="9"/>
      <c r="CT3085" s="9"/>
      <c r="CU3085" s="9"/>
      <c r="CV3085" s="9"/>
      <c r="CW3085" s="9"/>
      <c r="CX3085" s="9"/>
      <c r="CY3085" s="9"/>
      <c r="CZ3085" s="9"/>
      <c r="DA3085" s="9"/>
      <c r="DB3085" s="9"/>
      <c r="DC3085" s="9"/>
      <c r="DD3085" s="9"/>
      <c r="DE3085" s="9"/>
      <c r="DF3085" s="9"/>
      <c r="DG3085" s="9"/>
      <c r="DH3085" s="9"/>
      <c r="DI3085" s="9"/>
      <c r="DJ3085" s="9"/>
      <c r="DK3085" s="9"/>
      <c r="DL3085" s="9"/>
      <c r="DM3085" s="9"/>
      <c r="DN3085" s="9"/>
      <c r="DO3085" s="9"/>
      <c r="DP3085" s="9"/>
      <c r="DQ3085" s="9"/>
      <c r="DR3085" s="9"/>
      <c r="DS3085" s="9"/>
      <c r="DT3085" s="9"/>
      <c r="DU3085" s="9"/>
      <c r="DV3085" s="9"/>
      <c r="DW3085" s="9"/>
      <c r="DX3085" s="9"/>
      <c r="DY3085" s="9"/>
    </row>
    <row r="3086" spans="1:131" ht="19.5" customHeight="1" x14ac:dyDescent="0.25">
      <c r="A3086" s="9">
        <v>2151</v>
      </c>
      <c r="B3086" s="9" t="s">
        <v>6171</v>
      </c>
      <c r="C3086" s="9" t="s">
        <v>6172</v>
      </c>
      <c r="D3086" s="9"/>
      <c r="E3086" s="9" t="s">
        <v>6174</v>
      </c>
      <c r="F3086" s="9" t="s">
        <v>6173</v>
      </c>
      <c r="G3086" s="9"/>
      <c r="H3086" s="9" t="s">
        <v>202</v>
      </c>
      <c r="I3086" s="9" t="s">
        <v>97</v>
      </c>
      <c r="J3086" s="129">
        <v>43160</v>
      </c>
      <c r="K3086" s="129">
        <v>43070</v>
      </c>
      <c r="L3086" s="129">
        <v>43531</v>
      </c>
      <c r="M3086" s="9" t="s">
        <v>20</v>
      </c>
      <c r="O3086" s="9">
        <v>27</v>
      </c>
      <c r="Q3086" s="9" t="s">
        <v>54</v>
      </c>
      <c r="R3086" s="13">
        <v>9400000</v>
      </c>
      <c r="S3086" s="13">
        <v>8970420</v>
      </c>
      <c r="T3086" s="13">
        <v>8970420</v>
      </c>
      <c r="U3086" s="13">
        <v>2242605</v>
      </c>
      <c r="V3086" s="9"/>
      <c r="W3086" s="9"/>
      <c r="X3086" s="9"/>
      <c r="Y3086" s="9"/>
      <c r="Z3086" s="9"/>
      <c r="AA3086" s="9"/>
      <c r="AB3086" s="9"/>
      <c r="AC3086" s="9"/>
      <c r="AD3086" s="9"/>
      <c r="AE3086" s="9"/>
      <c r="AF3086" s="51">
        <f t="shared" si="40"/>
        <v>0</v>
      </c>
      <c r="AG3086" s="81">
        <v>7050000</v>
      </c>
      <c r="AH3086" s="11">
        <v>43070</v>
      </c>
      <c r="AI3086" s="11">
        <v>43531</v>
      </c>
      <c r="AJ3086" s="13">
        <v>9154376</v>
      </c>
      <c r="AK3086" s="13">
        <v>2242605</v>
      </c>
      <c r="AL3086" s="9"/>
      <c r="AM3086" s="9"/>
      <c r="AN3086" s="9"/>
      <c r="AO3086" s="9"/>
      <c r="AP3086" s="9"/>
      <c r="AQ3086" s="9"/>
      <c r="AR3086" s="9"/>
      <c r="AS3086" s="9"/>
      <c r="AT3086" s="9"/>
      <c r="AU3086" s="9"/>
      <c r="AV3086" s="9"/>
      <c r="AW3086" s="9"/>
      <c r="AX3086" s="9"/>
      <c r="AY3086" s="9"/>
      <c r="AZ3086" s="9"/>
      <c r="BA3086" s="9"/>
      <c r="BB3086" s="9"/>
      <c r="BC3086" s="9"/>
      <c r="BD3086" s="9"/>
      <c r="BE3086" s="9"/>
      <c r="BF3086" s="9"/>
      <c r="BG3086" s="9"/>
      <c r="BH3086" s="9"/>
      <c r="BI3086" s="9"/>
      <c r="BJ3086" s="9"/>
      <c r="BK3086" s="9"/>
      <c r="BL3086" s="9"/>
      <c r="BM3086" s="9"/>
      <c r="BN3086" s="9"/>
      <c r="BO3086" s="9"/>
      <c r="BP3086" s="9"/>
      <c r="BQ3086" s="9"/>
      <c r="BT3086" s="9"/>
      <c r="BU3086" s="9"/>
      <c r="BX3086" s="9"/>
      <c r="BY3086" s="9"/>
      <c r="CB3086" s="9"/>
      <c r="CC3086" s="9"/>
      <c r="CF3086" s="9"/>
      <c r="CG3086" s="9"/>
      <c r="CJ3086" s="9"/>
      <c r="CK3086" s="9"/>
      <c r="CN3086" s="9"/>
      <c r="CO3086" s="9"/>
      <c r="CP3086" s="9"/>
      <c r="CQ3086" s="9"/>
      <c r="CR3086" s="9"/>
      <c r="CS3086" s="9"/>
      <c r="CT3086" s="9"/>
      <c r="CU3086" s="9"/>
      <c r="CV3086" s="9"/>
      <c r="CW3086" s="9"/>
      <c r="CX3086" s="9"/>
      <c r="CY3086" s="9"/>
      <c r="CZ3086" s="9"/>
      <c r="DA3086" s="9"/>
      <c r="DB3086" s="9"/>
      <c r="DC3086" s="9"/>
      <c r="DD3086" s="9"/>
      <c r="DE3086" s="9"/>
      <c r="DF3086" s="9"/>
      <c r="DG3086" s="9"/>
      <c r="DH3086" s="9"/>
      <c r="DI3086" s="9"/>
      <c r="DJ3086" s="9"/>
      <c r="DK3086" s="9"/>
      <c r="DL3086" s="9"/>
      <c r="DM3086" s="9"/>
      <c r="DN3086" s="9"/>
      <c r="DO3086" s="9"/>
      <c r="DP3086" s="9"/>
      <c r="DQ3086" s="9"/>
      <c r="DR3086" s="9"/>
      <c r="DS3086" s="9"/>
      <c r="DT3086" s="9"/>
      <c r="DU3086" s="9"/>
      <c r="DV3086" s="9"/>
      <c r="DW3086" s="9"/>
      <c r="DX3086" s="9"/>
      <c r="DY3086" s="9"/>
    </row>
    <row r="3087" spans="1:131" ht="19.5" customHeight="1" x14ac:dyDescent="0.25">
      <c r="A3087" s="9">
        <v>2152</v>
      </c>
      <c r="B3087" s="9" t="s">
        <v>6175</v>
      </c>
      <c r="C3087" s="9" t="s">
        <v>6176</v>
      </c>
      <c r="D3087" s="9"/>
      <c r="E3087" s="9" t="s">
        <v>6177</v>
      </c>
      <c r="F3087" s="9" t="s">
        <v>6178</v>
      </c>
      <c r="G3087" s="9"/>
      <c r="H3087" s="9" t="s">
        <v>906</v>
      </c>
      <c r="I3087" s="9" t="s">
        <v>28</v>
      </c>
      <c r="M3087" s="9" t="s">
        <v>20</v>
      </c>
      <c r="R3087" s="9"/>
      <c r="S3087" s="9"/>
      <c r="T3087" s="9"/>
      <c r="U3087" s="9"/>
      <c r="V3087" s="9"/>
      <c r="W3087" s="9"/>
      <c r="X3087" s="9"/>
      <c r="Y3087" s="9"/>
      <c r="Z3087" s="9"/>
      <c r="AA3087" s="9"/>
      <c r="AB3087" s="9"/>
      <c r="AC3087" s="9"/>
      <c r="AD3087" s="9"/>
      <c r="AE3087" s="9"/>
      <c r="AF3087" s="51">
        <f t="shared" si="40"/>
        <v>0</v>
      </c>
      <c r="AG3087" s="109"/>
      <c r="AH3087" s="9"/>
      <c r="AI3087" s="9"/>
      <c r="AJ3087" s="9"/>
      <c r="AK3087" s="9"/>
      <c r="AL3087" s="9"/>
      <c r="AM3087" s="9"/>
      <c r="AN3087" s="9"/>
      <c r="AO3087" s="9"/>
      <c r="AP3087" s="9"/>
      <c r="AQ3087" s="9"/>
      <c r="AR3087" s="9"/>
      <c r="AS3087" s="9"/>
      <c r="AT3087" s="9"/>
      <c r="AU3087" s="9"/>
      <c r="AV3087" s="9"/>
      <c r="AW3087" s="9"/>
      <c r="AX3087" s="9"/>
      <c r="AY3087" s="9"/>
      <c r="AZ3087" s="9"/>
      <c r="BA3087" s="9"/>
      <c r="BB3087" s="9"/>
      <c r="BC3087" s="9"/>
      <c r="BD3087" s="9"/>
      <c r="BE3087" s="9"/>
      <c r="BF3087" s="9"/>
      <c r="BG3087" s="9"/>
      <c r="BH3087" s="9"/>
      <c r="BI3087" s="9"/>
      <c r="BJ3087" s="9"/>
      <c r="BK3087" s="9"/>
      <c r="BL3087" s="9"/>
      <c r="BM3087" s="9"/>
      <c r="BN3087" s="9"/>
      <c r="BO3087" s="9"/>
      <c r="BP3087" s="9"/>
      <c r="BQ3087" s="9"/>
      <c r="BT3087" s="9"/>
      <c r="BU3087" s="9"/>
      <c r="BX3087" s="9"/>
      <c r="BY3087" s="9"/>
      <c r="CB3087" s="9"/>
      <c r="CC3087" s="9"/>
      <c r="CF3087" s="9"/>
      <c r="CG3087" s="9"/>
      <c r="CJ3087" s="9"/>
      <c r="CK3087" s="9"/>
      <c r="CN3087" s="9"/>
      <c r="CO3087" s="9"/>
      <c r="CP3087" s="9"/>
      <c r="CQ3087" s="9"/>
      <c r="CR3087" s="9"/>
      <c r="CS3087" s="9"/>
      <c r="CT3087" s="9"/>
      <c r="CU3087" s="9"/>
      <c r="CV3087" s="9"/>
      <c r="CW3087" s="9"/>
      <c r="CX3087" s="9"/>
      <c r="CY3087" s="9"/>
      <c r="CZ3087" s="9"/>
      <c r="DA3087" s="9"/>
      <c r="DB3087" s="9"/>
      <c r="DC3087" s="9"/>
      <c r="DD3087" s="9"/>
      <c r="DE3087" s="9"/>
      <c r="DF3087" s="9"/>
      <c r="DG3087" s="9"/>
      <c r="DH3087" s="9"/>
      <c r="DI3087" s="9"/>
      <c r="DJ3087" s="9"/>
      <c r="DK3087" s="9"/>
      <c r="DL3087" s="9"/>
      <c r="DM3087" s="9"/>
      <c r="DN3087" s="9"/>
      <c r="DO3087" s="9"/>
      <c r="DP3087" s="9"/>
      <c r="DQ3087" s="9"/>
      <c r="DR3087" s="9"/>
      <c r="DS3087" s="9"/>
      <c r="DT3087" s="9"/>
      <c r="DU3087" s="9"/>
      <c r="DV3087" s="9"/>
      <c r="DW3087" s="9"/>
      <c r="DX3087" s="9"/>
      <c r="DY3087" s="9"/>
    </row>
    <row r="3088" spans="1:131" ht="20.25" customHeight="1" x14ac:dyDescent="0.25">
      <c r="A3088" s="9">
        <v>2153</v>
      </c>
      <c r="B3088" s="9" t="s">
        <v>6179</v>
      </c>
      <c r="C3088" s="9" t="s">
        <v>6662</v>
      </c>
      <c r="D3088" s="9"/>
      <c r="E3088" s="9" t="s">
        <v>6180</v>
      </c>
      <c r="F3088" s="9" t="s">
        <v>6181</v>
      </c>
      <c r="G3088" s="9"/>
      <c r="H3088" s="9" t="s">
        <v>202</v>
      </c>
      <c r="I3088" s="9" t="s">
        <v>35</v>
      </c>
      <c r="J3088" s="129">
        <v>43276</v>
      </c>
      <c r="K3088" s="129">
        <v>42766</v>
      </c>
      <c r="L3088" s="129">
        <v>43555</v>
      </c>
      <c r="M3088" s="9" t="s">
        <v>20</v>
      </c>
      <c r="O3088" s="9">
        <v>31</v>
      </c>
      <c r="Q3088" s="9" t="s">
        <v>54</v>
      </c>
      <c r="R3088" s="9"/>
      <c r="S3088" s="13">
        <v>101432282</v>
      </c>
      <c r="T3088" s="13">
        <v>101432282</v>
      </c>
      <c r="U3088" s="13">
        <v>25233070</v>
      </c>
      <c r="V3088" s="13">
        <v>64000000</v>
      </c>
      <c r="W3088" s="9"/>
      <c r="X3088" s="9"/>
      <c r="Y3088" s="9"/>
      <c r="Z3088" s="9"/>
      <c r="AA3088" s="9"/>
      <c r="AB3088" s="9"/>
      <c r="AC3088" s="9"/>
      <c r="AD3088" s="9"/>
      <c r="AE3088" s="9"/>
      <c r="AF3088" s="51">
        <f t="shared" si="40"/>
        <v>64000000</v>
      </c>
      <c r="AG3088" s="109"/>
      <c r="AH3088" s="11">
        <v>42856</v>
      </c>
      <c r="AI3088" s="11">
        <v>43159</v>
      </c>
      <c r="AJ3088" s="13">
        <v>1880000</v>
      </c>
      <c r="AK3088" s="13">
        <v>470000</v>
      </c>
      <c r="AL3088" s="11">
        <v>43191</v>
      </c>
      <c r="AM3088" s="11">
        <v>43373</v>
      </c>
      <c r="AN3088" s="13">
        <v>77283234</v>
      </c>
      <c r="AO3088" s="13">
        <v>19320809</v>
      </c>
      <c r="AP3088" s="11">
        <v>43374</v>
      </c>
      <c r="AQ3088" s="11">
        <v>43616</v>
      </c>
      <c r="AR3088" s="13">
        <v>10933369</v>
      </c>
      <c r="AS3088" s="13">
        <v>2733342</v>
      </c>
      <c r="AT3088" s="11">
        <v>43617</v>
      </c>
      <c r="AU3088" s="11">
        <v>43618</v>
      </c>
      <c r="AV3088" s="13">
        <v>7332612</v>
      </c>
      <c r="AW3088" s="13">
        <v>1833153</v>
      </c>
      <c r="AX3088" s="11">
        <v>42856</v>
      </c>
      <c r="AY3088" s="11">
        <v>43618</v>
      </c>
      <c r="AZ3088" s="13">
        <v>99449671</v>
      </c>
      <c r="BA3088" s="13">
        <v>475114</v>
      </c>
      <c r="BB3088" s="9"/>
      <c r="BC3088" s="9"/>
      <c r="BD3088" s="9"/>
      <c r="BE3088" s="9"/>
      <c r="BF3088" s="9"/>
      <c r="BG3088" s="9"/>
      <c r="BH3088" s="9"/>
      <c r="BI3088" s="9"/>
      <c r="BJ3088" s="9"/>
      <c r="BK3088" s="9"/>
      <c r="BL3088" s="9"/>
      <c r="BM3088" s="9"/>
      <c r="BN3088" s="9"/>
      <c r="BO3088" s="9"/>
      <c r="BP3088" s="9"/>
      <c r="BQ3088" s="9"/>
      <c r="BT3088" s="9"/>
      <c r="BU3088" s="9"/>
      <c r="BX3088" s="9"/>
      <c r="BY3088" s="9"/>
      <c r="CB3088" s="9"/>
      <c r="CC3088" s="9"/>
      <c r="CF3088" s="9"/>
      <c r="CG3088" s="9"/>
      <c r="CJ3088" s="9"/>
      <c r="CK3088" s="9"/>
      <c r="CN3088" s="9"/>
      <c r="CO3088" s="9"/>
      <c r="CP3088" s="9"/>
      <c r="CQ3088" s="9"/>
      <c r="CR3088" s="9"/>
      <c r="CS3088" s="9"/>
      <c r="CT3088" s="9"/>
      <c r="CU3088" s="9"/>
      <c r="CV3088" s="9"/>
      <c r="CW3088" s="9"/>
      <c r="CX3088" s="9"/>
      <c r="CY3088" s="9"/>
      <c r="CZ3088" s="9"/>
      <c r="DA3088" s="9"/>
      <c r="DB3088" s="9"/>
      <c r="DC3088" s="9"/>
      <c r="DD3088" s="9"/>
      <c r="DE3088" s="9"/>
      <c r="DF3088" s="9"/>
      <c r="DG3088" s="9"/>
      <c r="DH3088" s="9"/>
      <c r="DI3088" s="9"/>
      <c r="DJ3088" s="9"/>
      <c r="DK3088" s="9"/>
      <c r="DL3088" s="9"/>
      <c r="DM3088" s="9"/>
      <c r="DN3088" s="9"/>
      <c r="DO3088" s="9"/>
      <c r="DP3088" s="9"/>
      <c r="DQ3088" s="9"/>
      <c r="DR3088" s="9"/>
      <c r="DS3088" s="9"/>
      <c r="DT3088" s="9"/>
      <c r="DU3088" s="9"/>
      <c r="DV3088" s="9"/>
      <c r="DW3088" s="9"/>
      <c r="DX3088" s="9"/>
      <c r="DY3088" s="18"/>
      <c r="DZ3088" s="54">
        <v>99449671</v>
      </c>
      <c r="EA3088" s="55">
        <v>24832418</v>
      </c>
    </row>
    <row r="3089" spans="1:131" s="18" customFormat="1" ht="20.25" customHeight="1" x14ac:dyDescent="0.25">
      <c r="A3089" s="18">
        <v>2153</v>
      </c>
      <c r="B3089" s="18" t="s">
        <v>6179</v>
      </c>
      <c r="C3089" s="18" t="s">
        <v>7514</v>
      </c>
      <c r="D3089" s="19">
        <v>43621</v>
      </c>
      <c r="J3089" s="130"/>
      <c r="K3089" s="130"/>
      <c r="L3089" s="130">
        <v>43618</v>
      </c>
      <c r="S3089" s="20"/>
      <c r="T3089" s="20"/>
      <c r="U3089" s="20"/>
      <c r="V3089" s="20"/>
      <c r="AF3089" s="80"/>
      <c r="AG3089" s="112"/>
      <c r="AH3089" s="19"/>
      <c r="AI3089" s="19"/>
      <c r="AJ3089" s="20"/>
      <c r="AK3089" s="20"/>
      <c r="AL3089" s="19"/>
      <c r="AM3089" s="19"/>
      <c r="AN3089" s="20"/>
      <c r="AO3089" s="20"/>
      <c r="DZ3089" s="56"/>
      <c r="EA3089" s="57"/>
    </row>
    <row r="3090" spans="1:131" ht="19.5" customHeight="1" x14ac:dyDescent="0.25">
      <c r="A3090" s="9">
        <v>2154</v>
      </c>
      <c r="B3090" s="9" t="s">
        <v>6185</v>
      </c>
      <c r="C3090" s="9" t="s">
        <v>6186</v>
      </c>
      <c r="D3090" s="9"/>
      <c r="E3090" s="9" t="s">
        <v>4595</v>
      </c>
      <c r="F3090" s="9" t="s">
        <v>6187</v>
      </c>
      <c r="G3090" s="9"/>
      <c r="H3090" s="9" t="s">
        <v>202</v>
      </c>
      <c r="I3090" s="9" t="s">
        <v>78</v>
      </c>
      <c r="J3090" s="129">
        <v>43160</v>
      </c>
      <c r="K3090" s="129">
        <v>42979</v>
      </c>
      <c r="L3090" s="129">
        <v>43425</v>
      </c>
      <c r="O3090" s="9">
        <v>31</v>
      </c>
      <c r="Q3090" s="9" t="s">
        <v>54</v>
      </c>
      <c r="R3090" s="13">
        <v>16231000</v>
      </c>
      <c r="S3090" s="13">
        <v>14366058</v>
      </c>
      <c r="T3090" s="13">
        <v>14366058</v>
      </c>
      <c r="U3090" s="13">
        <v>3591515</v>
      </c>
      <c r="V3090" s="9"/>
      <c r="W3090" s="9"/>
      <c r="X3090" s="9"/>
      <c r="Y3090" s="9"/>
      <c r="Z3090" s="9"/>
      <c r="AA3090" s="9"/>
      <c r="AB3090" s="9"/>
      <c r="AC3090" s="9"/>
      <c r="AD3090" s="9"/>
      <c r="AE3090" s="9"/>
      <c r="AF3090" s="51">
        <f t="shared" si="40"/>
        <v>0</v>
      </c>
      <c r="AG3090" s="81">
        <v>10781000</v>
      </c>
      <c r="AH3090" s="11">
        <v>43101</v>
      </c>
      <c r="AI3090" s="11">
        <v>43281</v>
      </c>
      <c r="AJ3090" s="13">
        <v>3244296</v>
      </c>
      <c r="AK3090" s="13">
        <v>811074</v>
      </c>
      <c r="AL3090" s="11">
        <v>43282</v>
      </c>
      <c r="AM3090" s="11">
        <v>43465</v>
      </c>
      <c r="AN3090" s="13">
        <v>4998859</v>
      </c>
      <c r="AO3090" s="13">
        <v>1249715</v>
      </c>
      <c r="AP3090" s="11">
        <v>42979</v>
      </c>
      <c r="AQ3090" s="11">
        <v>43100</v>
      </c>
      <c r="AR3090" s="13">
        <v>346638</v>
      </c>
      <c r="AS3090" s="13">
        <v>86659</v>
      </c>
      <c r="AT3090" s="11">
        <v>43466</v>
      </c>
      <c r="AU3090" s="11">
        <v>43545</v>
      </c>
      <c r="AV3090" s="13">
        <v>5255696</v>
      </c>
      <c r="AW3090" s="13">
        <v>1313924</v>
      </c>
      <c r="AX3090" s="11">
        <v>42979</v>
      </c>
      <c r="AY3090" s="11">
        <v>43545</v>
      </c>
      <c r="AZ3090" s="13">
        <v>14055716</v>
      </c>
      <c r="BA3090" s="13">
        <v>52557</v>
      </c>
      <c r="BB3090" s="9"/>
      <c r="BC3090" s="9"/>
      <c r="BD3090" s="9"/>
      <c r="BE3090" s="9"/>
      <c r="BF3090" s="9"/>
      <c r="BG3090" s="9"/>
      <c r="BH3090" s="9"/>
      <c r="BI3090" s="9"/>
      <c r="BJ3090" s="9"/>
      <c r="BK3090" s="9"/>
      <c r="BL3090" s="9"/>
      <c r="BM3090" s="9"/>
      <c r="BN3090" s="9"/>
      <c r="BO3090" s="9"/>
      <c r="BP3090" s="9"/>
      <c r="BQ3090" s="9"/>
      <c r="BT3090" s="9"/>
      <c r="BU3090" s="9"/>
      <c r="BX3090" s="9"/>
      <c r="BY3090" s="9"/>
      <c r="CB3090" s="9"/>
      <c r="CC3090" s="9"/>
      <c r="CF3090" s="9"/>
      <c r="CG3090" s="9"/>
      <c r="CJ3090" s="9"/>
      <c r="CK3090" s="9"/>
      <c r="CN3090" s="9"/>
      <c r="CO3090" s="9"/>
      <c r="CP3090" s="9"/>
      <c r="CQ3090" s="9"/>
      <c r="CR3090" s="9"/>
      <c r="CS3090" s="9"/>
      <c r="CT3090" s="9"/>
      <c r="CU3090" s="9"/>
      <c r="CV3090" s="9"/>
      <c r="CW3090" s="9"/>
      <c r="CX3090" s="9"/>
      <c r="CY3090" s="9"/>
      <c r="CZ3090" s="9"/>
      <c r="DA3090" s="9"/>
      <c r="DB3090" s="9"/>
      <c r="DC3090" s="9"/>
      <c r="DD3090" s="9"/>
      <c r="DE3090" s="9"/>
      <c r="DF3090" s="9"/>
      <c r="DG3090" s="9"/>
      <c r="DH3090" s="9"/>
      <c r="DI3090" s="9"/>
      <c r="DJ3090" s="9"/>
      <c r="DK3090" s="9"/>
      <c r="DL3090" s="9"/>
      <c r="DM3090" s="9"/>
      <c r="DN3090" s="9"/>
      <c r="DO3090" s="9"/>
      <c r="DP3090" s="9"/>
      <c r="DQ3090" s="9"/>
      <c r="DR3090" s="9"/>
      <c r="DS3090" s="9"/>
      <c r="DT3090" s="9"/>
      <c r="DU3090" s="9"/>
      <c r="DV3090" s="9"/>
      <c r="DW3090" s="9"/>
      <c r="DX3090" s="9"/>
      <c r="DY3090" s="18"/>
      <c r="DZ3090" s="54">
        <v>14055716</v>
      </c>
      <c r="EA3090" s="55">
        <v>3513929</v>
      </c>
    </row>
    <row r="3091" spans="1:131" s="18" customFormat="1" ht="19.5" customHeight="1" x14ac:dyDescent="0.25">
      <c r="A3091" s="18">
        <v>2154</v>
      </c>
      <c r="B3091" s="18" t="s">
        <v>6185</v>
      </c>
      <c r="C3091" s="18" t="s">
        <v>6186</v>
      </c>
      <c r="D3091" s="19">
        <v>43398</v>
      </c>
      <c r="J3091" s="130"/>
      <c r="K3091" s="130"/>
      <c r="L3091" s="130">
        <v>43545</v>
      </c>
      <c r="R3091" s="20"/>
      <c r="S3091" s="20"/>
      <c r="T3091" s="20"/>
      <c r="U3091" s="20"/>
      <c r="AF3091" s="80"/>
      <c r="AG3091" s="82"/>
      <c r="DZ3091" s="56"/>
      <c r="EA3091" s="57"/>
    </row>
    <row r="3092" spans="1:131" ht="19.5" customHeight="1" x14ac:dyDescent="0.25">
      <c r="A3092" s="9">
        <v>2155</v>
      </c>
      <c r="B3092" s="10" t="s">
        <v>6188</v>
      </c>
      <c r="C3092" s="9" t="s">
        <v>6189</v>
      </c>
      <c r="D3092" s="9"/>
      <c r="E3092" s="9" t="s">
        <v>3676</v>
      </c>
      <c r="F3092" s="9" t="s">
        <v>2884</v>
      </c>
      <c r="G3092" s="9"/>
      <c r="H3092" s="9" t="s">
        <v>202</v>
      </c>
      <c r="I3092" s="9" t="s">
        <v>25</v>
      </c>
      <c r="J3092" s="129">
        <v>43125</v>
      </c>
      <c r="K3092" s="129">
        <v>42803</v>
      </c>
      <c r="L3092" s="129">
        <v>43318</v>
      </c>
      <c r="O3092" s="9">
        <v>26</v>
      </c>
      <c r="Q3092" s="9" t="s">
        <v>54</v>
      </c>
      <c r="R3092" s="9"/>
      <c r="S3092" s="13">
        <v>8000000</v>
      </c>
      <c r="T3092" s="13">
        <v>8000000</v>
      </c>
      <c r="U3092" s="13">
        <v>2000000</v>
      </c>
      <c r="V3092" s="9"/>
      <c r="W3092" s="9"/>
      <c r="X3092" s="9"/>
      <c r="Y3092" s="9"/>
      <c r="Z3092" s="9"/>
      <c r="AA3092" s="9"/>
      <c r="AB3092" s="9"/>
      <c r="AC3092" s="9"/>
      <c r="AD3092" s="9"/>
      <c r="AE3092" s="9"/>
      <c r="AF3092" s="51">
        <f t="shared" si="40"/>
        <v>0</v>
      </c>
      <c r="AG3092" s="81">
        <v>6000000</v>
      </c>
      <c r="AH3092" s="11">
        <v>43221</v>
      </c>
      <c r="AI3092" s="11">
        <v>43683</v>
      </c>
      <c r="AJ3092" s="13">
        <v>18290528</v>
      </c>
      <c r="AK3092" s="13">
        <v>4535000</v>
      </c>
      <c r="AL3092" s="9"/>
      <c r="AM3092" s="9"/>
      <c r="AN3092" s="9"/>
      <c r="AO3092" s="9"/>
      <c r="AP3092" s="9"/>
      <c r="AQ3092" s="9"/>
      <c r="AR3092" s="9"/>
      <c r="AS3092" s="9"/>
      <c r="AT3092" s="9"/>
      <c r="AU3092" s="9"/>
      <c r="AV3092" s="9"/>
      <c r="AW3092" s="9"/>
      <c r="AX3092" s="9"/>
      <c r="AY3092" s="9"/>
      <c r="AZ3092" s="9"/>
      <c r="BA3092" s="9"/>
      <c r="BB3092" s="9"/>
      <c r="BC3092" s="9"/>
      <c r="BD3092" s="9"/>
      <c r="BE3092" s="9"/>
      <c r="BF3092" s="9"/>
      <c r="BG3092" s="9"/>
      <c r="BH3092" s="9"/>
      <c r="BI3092" s="9"/>
      <c r="BJ3092" s="9"/>
      <c r="BK3092" s="9"/>
      <c r="BL3092" s="9"/>
      <c r="BM3092" s="9"/>
      <c r="BN3092" s="9"/>
      <c r="BO3092" s="9"/>
      <c r="BP3092" s="9"/>
      <c r="BQ3092" s="9"/>
      <c r="BT3092" s="9"/>
      <c r="BU3092" s="9"/>
      <c r="BX3092" s="9"/>
      <c r="BY3092" s="9"/>
      <c r="CB3092" s="9"/>
      <c r="CC3092" s="9"/>
      <c r="CF3092" s="9"/>
      <c r="CG3092" s="9"/>
      <c r="CJ3092" s="9"/>
      <c r="CK3092" s="9"/>
      <c r="CN3092" s="9"/>
      <c r="CO3092" s="9"/>
      <c r="CP3092" s="9"/>
      <c r="CQ3092" s="9"/>
      <c r="CR3092" s="9"/>
      <c r="CS3092" s="9"/>
      <c r="CT3092" s="9"/>
      <c r="CU3092" s="9"/>
      <c r="CV3092" s="9"/>
      <c r="CW3092" s="9"/>
      <c r="CX3092" s="9"/>
      <c r="CY3092" s="9"/>
      <c r="CZ3092" s="9"/>
      <c r="DA3092" s="9"/>
      <c r="DB3092" s="9"/>
      <c r="DC3092" s="9"/>
      <c r="DD3092" s="9"/>
      <c r="DE3092" s="9"/>
      <c r="DF3092" s="9"/>
      <c r="DG3092" s="9"/>
      <c r="DH3092" s="9"/>
      <c r="DI3092" s="9"/>
      <c r="DJ3092" s="9"/>
      <c r="DK3092" s="9"/>
      <c r="DL3092" s="9"/>
      <c r="DM3092" s="9"/>
      <c r="DN3092" s="9"/>
      <c r="DO3092" s="9"/>
      <c r="DP3092" s="9"/>
      <c r="DQ3092" s="9"/>
      <c r="DR3092" s="9"/>
      <c r="DS3092" s="9"/>
      <c r="DT3092" s="9"/>
      <c r="DU3092" s="9"/>
      <c r="DV3092" s="9"/>
      <c r="DW3092" s="9"/>
      <c r="DX3092" s="9"/>
      <c r="DY3092" s="9"/>
    </row>
    <row r="3093" spans="1:131" s="18" customFormat="1" ht="19.5" customHeight="1" x14ac:dyDescent="0.25">
      <c r="A3093" s="18">
        <v>2155</v>
      </c>
      <c r="B3093" s="17" t="s">
        <v>6188</v>
      </c>
      <c r="C3093" s="18" t="s">
        <v>6189</v>
      </c>
      <c r="D3093" s="19">
        <v>43367</v>
      </c>
      <c r="J3093" s="130"/>
      <c r="K3093" s="130"/>
      <c r="L3093" s="130">
        <v>43683</v>
      </c>
      <c r="S3093" s="20"/>
      <c r="T3093" s="20"/>
      <c r="U3093" s="20"/>
      <c r="AF3093" s="80"/>
      <c r="AG3093" s="82"/>
      <c r="DZ3093" s="56"/>
      <c r="EA3093" s="57"/>
    </row>
    <row r="3094" spans="1:131" s="18" customFormat="1" ht="19.5" customHeight="1" x14ac:dyDescent="0.25">
      <c r="A3094" s="18">
        <v>2155</v>
      </c>
      <c r="B3094" s="17" t="s">
        <v>6188</v>
      </c>
      <c r="C3094" s="18" t="s">
        <v>6189</v>
      </c>
      <c r="D3094" s="19">
        <v>43754</v>
      </c>
      <c r="J3094" s="130"/>
      <c r="K3094" s="130"/>
      <c r="L3094" s="130"/>
      <c r="S3094" s="20">
        <v>18140000</v>
      </c>
      <c r="T3094" s="20">
        <v>18140000</v>
      </c>
      <c r="U3094" s="20">
        <v>4535000</v>
      </c>
      <c r="AF3094" s="80"/>
      <c r="AG3094" s="82"/>
      <c r="DZ3094" s="56"/>
      <c r="EA3094" s="57"/>
    </row>
    <row r="3095" spans="1:131" s="18" customFormat="1" ht="19.5" customHeight="1" x14ac:dyDescent="0.25">
      <c r="A3095" s="18">
        <v>2155</v>
      </c>
      <c r="B3095" s="17" t="s">
        <v>6188</v>
      </c>
      <c r="C3095" s="18" t="s">
        <v>8401</v>
      </c>
      <c r="D3095" s="19">
        <v>43864</v>
      </c>
      <c r="J3095" s="130"/>
      <c r="K3095" s="130"/>
      <c r="L3095" s="130"/>
      <c r="S3095" s="20"/>
      <c r="T3095" s="20"/>
      <c r="U3095" s="20"/>
      <c r="AF3095" s="80"/>
      <c r="AG3095" s="82"/>
      <c r="DZ3095" s="56"/>
      <c r="EA3095" s="57"/>
    </row>
    <row r="3096" spans="1:131" ht="19.5" customHeight="1" x14ac:dyDescent="0.25">
      <c r="A3096" s="9">
        <v>2156</v>
      </c>
      <c r="B3096" s="9" t="s">
        <v>6191</v>
      </c>
      <c r="C3096" s="9" t="s">
        <v>6192</v>
      </c>
      <c r="D3096" s="9"/>
      <c r="E3096" s="9" t="s">
        <v>291</v>
      </c>
      <c r="F3096" s="9" t="s">
        <v>5964</v>
      </c>
      <c r="G3096" s="9"/>
      <c r="H3096" s="9" t="s">
        <v>202</v>
      </c>
      <c r="I3096" s="9" t="s">
        <v>28</v>
      </c>
      <c r="J3096" s="129">
        <v>43118</v>
      </c>
      <c r="K3096" s="129">
        <v>42826</v>
      </c>
      <c r="L3096" s="129">
        <v>43281</v>
      </c>
      <c r="M3096" s="9" t="s">
        <v>20</v>
      </c>
      <c r="O3096" s="9">
        <v>32</v>
      </c>
      <c r="Q3096" s="9" t="s">
        <v>54</v>
      </c>
      <c r="R3096" s="9"/>
      <c r="S3096" s="13">
        <v>2228206</v>
      </c>
      <c r="T3096" s="13">
        <v>2228206</v>
      </c>
      <c r="U3096" s="13">
        <v>557052</v>
      </c>
      <c r="V3096" s="9"/>
      <c r="W3096" s="9"/>
      <c r="X3096" s="9"/>
      <c r="Y3096" s="9"/>
      <c r="Z3096" s="13">
        <v>1014431</v>
      </c>
      <c r="AA3096" s="9"/>
      <c r="AB3096" s="9"/>
      <c r="AC3096" s="9"/>
      <c r="AD3096" s="9"/>
      <c r="AE3096" s="9"/>
      <c r="AF3096" s="51">
        <f t="shared" si="40"/>
        <v>1014431</v>
      </c>
      <c r="AG3096" s="109"/>
      <c r="AH3096" s="11">
        <v>42826</v>
      </c>
      <c r="AI3096" s="11">
        <v>43281</v>
      </c>
      <c r="AJ3096" s="13">
        <v>2228206</v>
      </c>
      <c r="AK3096" s="13">
        <v>557052</v>
      </c>
      <c r="AP3096" s="9"/>
      <c r="AQ3096" s="9"/>
      <c r="AR3096" s="9"/>
      <c r="AS3096" s="9"/>
      <c r="AT3096" s="9"/>
      <c r="AU3096" s="9"/>
      <c r="AV3096" s="9"/>
      <c r="AW3096" s="9"/>
      <c r="AX3096" s="9"/>
      <c r="AY3096" s="9"/>
      <c r="AZ3096" s="9"/>
      <c r="BA3096" s="9"/>
      <c r="BB3096" s="9"/>
      <c r="BC3096" s="9"/>
      <c r="BD3096" s="9"/>
      <c r="BE3096" s="9"/>
      <c r="BF3096" s="9"/>
      <c r="BG3096" s="9"/>
      <c r="BH3096" s="9"/>
      <c r="BI3096" s="9"/>
      <c r="BJ3096" s="9"/>
      <c r="BK3096" s="9"/>
      <c r="BL3096" s="9"/>
      <c r="BM3096" s="9"/>
      <c r="BN3096" s="9"/>
      <c r="BO3096" s="9"/>
      <c r="BP3096" s="9"/>
      <c r="BQ3096" s="9"/>
      <c r="BT3096" s="9"/>
      <c r="BU3096" s="9"/>
      <c r="BX3096" s="9"/>
      <c r="BY3096" s="9"/>
      <c r="CB3096" s="9"/>
      <c r="CC3096" s="9"/>
      <c r="CF3096" s="9"/>
      <c r="CG3096" s="9"/>
      <c r="CJ3096" s="9"/>
      <c r="CK3096" s="9"/>
      <c r="CN3096" s="9"/>
      <c r="CO3096" s="9"/>
      <c r="CP3096" s="9"/>
      <c r="CQ3096" s="9"/>
      <c r="CR3096" s="9"/>
      <c r="CS3096" s="9"/>
      <c r="CT3096" s="9"/>
      <c r="CU3096" s="9"/>
      <c r="CV3096" s="9"/>
      <c r="CW3096" s="9"/>
      <c r="CX3096" s="9"/>
      <c r="CY3096" s="9"/>
      <c r="CZ3096" s="9"/>
      <c r="DA3096" s="9"/>
      <c r="DB3096" s="9"/>
      <c r="DC3096" s="9"/>
      <c r="DD3096" s="9"/>
      <c r="DE3096" s="9"/>
      <c r="DF3096" s="9"/>
      <c r="DG3096" s="9"/>
      <c r="DH3096" s="9"/>
      <c r="DI3096" s="9"/>
      <c r="DJ3096" s="9"/>
      <c r="DK3096" s="9"/>
      <c r="DL3096" s="9"/>
      <c r="DM3096" s="9"/>
      <c r="DN3096" s="9"/>
      <c r="DO3096" s="9"/>
      <c r="DP3096" s="9"/>
      <c r="DQ3096" s="9"/>
      <c r="DR3096" s="9"/>
      <c r="DS3096" s="9"/>
      <c r="DT3096" s="9"/>
      <c r="DU3096" s="9"/>
      <c r="DV3096" s="9"/>
      <c r="DW3096" s="9"/>
      <c r="DX3096" s="9"/>
      <c r="DY3096" s="9"/>
    </row>
    <row r="3097" spans="1:131" ht="19.5" customHeight="1" x14ac:dyDescent="0.25">
      <c r="A3097" s="9">
        <v>2157</v>
      </c>
      <c r="B3097" s="9" t="s">
        <v>6194</v>
      </c>
      <c r="C3097" s="9" t="s">
        <v>6193</v>
      </c>
      <c r="D3097" s="9"/>
      <c r="E3097" s="9" t="s">
        <v>291</v>
      </c>
      <c r="F3097" s="9" t="s">
        <v>5964</v>
      </c>
      <c r="G3097" s="9"/>
      <c r="H3097" s="9" t="s">
        <v>202</v>
      </c>
      <c r="I3097" s="9" t="s">
        <v>28</v>
      </c>
      <c r="J3097" s="129">
        <v>43118</v>
      </c>
      <c r="K3097" s="129">
        <v>42826</v>
      </c>
      <c r="L3097" s="129">
        <v>43281</v>
      </c>
      <c r="M3097" s="9" t="s">
        <v>20</v>
      </c>
      <c r="O3097" s="9">
        <v>32</v>
      </c>
      <c r="Q3097" s="9" t="s">
        <v>54</v>
      </c>
      <c r="R3097" s="9"/>
      <c r="S3097" s="13">
        <v>2230072</v>
      </c>
      <c r="T3097" s="13">
        <v>2230072</v>
      </c>
      <c r="U3097" s="13">
        <v>557518</v>
      </c>
      <c r="V3097" s="9"/>
      <c r="W3097" s="9"/>
      <c r="X3097" s="9"/>
      <c r="Y3097" s="9"/>
      <c r="Z3097" s="13">
        <v>1141653</v>
      </c>
      <c r="AA3097" s="9"/>
      <c r="AB3097" s="9"/>
      <c r="AC3097" s="9"/>
      <c r="AD3097" s="9"/>
      <c r="AE3097" s="9"/>
      <c r="AF3097" s="51">
        <f t="shared" si="40"/>
        <v>1141653</v>
      </c>
      <c r="AG3097" s="109"/>
      <c r="AH3097" s="11">
        <v>42826</v>
      </c>
      <c r="AI3097" s="11">
        <v>43281</v>
      </c>
      <c r="AJ3097" s="13">
        <v>2230072</v>
      </c>
      <c r="AK3097" s="13">
        <v>557518</v>
      </c>
      <c r="AL3097" s="9"/>
      <c r="AM3097" s="9"/>
      <c r="AN3097" s="9"/>
      <c r="AO3097" s="9"/>
      <c r="AP3097" s="9"/>
      <c r="AQ3097" s="9"/>
      <c r="AR3097" s="9"/>
      <c r="AS3097" s="9"/>
      <c r="AT3097" s="9"/>
      <c r="AU3097" s="9"/>
      <c r="AV3097" s="9"/>
      <c r="AW3097" s="9"/>
      <c r="AX3097" s="9"/>
      <c r="AY3097" s="9"/>
      <c r="AZ3097" s="9"/>
      <c r="BA3097" s="9"/>
      <c r="BB3097" s="9"/>
      <c r="BC3097" s="9"/>
      <c r="BD3097" s="9"/>
      <c r="BE3097" s="9"/>
      <c r="BF3097" s="9"/>
      <c r="BG3097" s="9"/>
      <c r="BH3097" s="9"/>
      <c r="BI3097" s="9"/>
      <c r="BJ3097" s="9"/>
      <c r="BK3097" s="9"/>
      <c r="BL3097" s="9"/>
      <c r="BM3097" s="9"/>
      <c r="BN3097" s="9"/>
      <c r="BO3097" s="9"/>
      <c r="BP3097" s="9"/>
      <c r="BQ3097" s="9"/>
      <c r="BT3097" s="9"/>
      <c r="BU3097" s="9"/>
      <c r="BX3097" s="9"/>
      <c r="BY3097" s="9"/>
      <c r="CB3097" s="9"/>
      <c r="CC3097" s="9"/>
      <c r="CF3097" s="9"/>
      <c r="CG3097" s="9"/>
      <c r="CJ3097" s="9"/>
      <c r="CK3097" s="9"/>
      <c r="CN3097" s="9"/>
      <c r="CO3097" s="9"/>
      <c r="CP3097" s="9"/>
      <c r="CQ3097" s="9"/>
      <c r="CR3097" s="9"/>
      <c r="CS3097" s="9"/>
      <c r="CT3097" s="9"/>
      <c r="CU3097" s="9"/>
      <c r="CV3097" s="9"/>
      <c r="CW3097" s="9"/>
      <c r="CX3097" s="9"/>
      <c r="CY3097" s="9"/>
      <c r="CZ3097" s="9"/>
      <c r="DA3097" s="9"/>
      <c r="DB3097" s="9"/>
      <c r="DC3097" s="9"/>
      <c r="DD3097" s="9"/>
      <c r="DE3097" s="9"/>
      <c r="DF3097" s="9"/>
      <c r="DG3097" s="9"/>
      <c r="DH3097" s="9"/>
      <c r="DI3097" s="9"/>
      <c r="DJ3097" s="9"/>
      <c r="DK3097" s="9"/>
      <c r="DL3097" s="9"/>
      <c r="DM3097" s="9"/>
      <c r="DN3097" s="9"/>
      <c r="DO3097" s="9"/>
      <c r="DP3097" s="9"/>
      <c r="DQ3097" s="9"/>
      <c r="DR3097" s="9"/>
      <c r="DS3097" s="9"/>
      <c r="DT3097" s="9"/>
      <c r="DU3097" s="9"/>
      <c r="DV3097" s="9"/>
      <c r="DW3097" s="9"/>
      <c r="DX3097" s="9"/>
      <c r="DY3097" s="9"/>
    </row>
    <row r="3098" spans="1:131" ht="19.5" customHeight="1" x14ac:dyDescent="0.25">
      <c r="A3098" s="9">
        <v>2158</v>
      </c>
      <c r="B3098" s="9" t="s">
        <v>6195</v>
      </c>
      <c r="C3098" s="9" t="s">
        <v>6196</v>
      </c>
      <c r="D3098" s="9"/>
      <c r="E3098" s="9" t="s">
        <v>291</v>
      </c>
      <c r="F3098" s="9" t="s">
        <v>5964</v>
      </c>
      <c r="G3098" s="9"/>
      <c r="H3098" s="9" t="s">
        <v>202</v>
      </c>
      <c r="I3098" s="9" t="s">
        <v>28</v>
      </c>
      <c r="J3098" s="129">
        <v>43118</v>
      </c>
      <c r="K3098" s="129">
        <v>42826</v>
      </c>
      <c r="L3098" s="129">
        <v>43281</v>
      </c>
      <c r="M3098" s="9" t="s">
        <v>20</v>
      </c>
      <c r="O3098" s="9">
        <v>32</v>
      </c>
      <c r="Q3098" s="9" t="s">
        <v>54</v>
      </c>
      <c r="R3098" s="9"/>
      <c r="S3098" s="13">
        <v>2166074</v>
      </c>
      <c r="T3098" s="13">
        <v>2166074</v>
      </c>
      <c r="U3098" s="13">
        <v>541519</v>
      </c>
      <c r="V3098" s="9"/>
      <c r="W3098" s="9"/>
      <c r="X3098" s="9"/>
      <c r="Y3098" s="9"/>
      <c r="Z3098" s="13">
        <v>874252</v>
      </c>
      <c r="AA3098" s="9"/>
      <c r="AB3098" s="9"/>
      <c r="AC3098" s="9"/>
      <c r="AD3098" s="9"/>
      <c r="AE3098" s="9"/>
      <c r="AF3098" s="51">
        <f t="shared" si="40"/>
        <v>874252</v>
      </c>
      <c r="AG3098" s="109"/>
      <c r="AH3098" s="11">
        <v>42826</v>
      </c>
      <c r="AI3098" s="11">
        <v>43281</v>
      </c>
      <c r="AJ3098" s="13">
        <v>2166074</v>
      </c>
      <c r="AK3098" s="13">
        <v>541519</v>
      </c>
      <c r="AL3098" s="9"/>
      <c r="AM3098" s="9"/>
      <c r="AN3098" s="9"/>
      <c r="AO3098" s="9"/>
      <c r="AP3098" s="9"/>
      <c r="AQ3098" s="9"/>
      <c r="AR3098" s="9"/>
      <c r="AS3098" s="9"/>
      <c r="AT3098" s="9"/>
      <c r="AU3098" s="9"/>
      <c r="AV3098" s="9"/>
      <c r="AW3098" s="9"/>
      <c r="AX3098" s="9"/>
      <c r="AY3098" s="9"/>
      <c r="AZ3098" s="9"/>
      <c r="BA3098" s="9"/>
      <c r="BB3098" s="9"/>
      <c r="BC3098" s="9"/>
      <c r="BD3098" s="9"/>
      <c r="BE3098" s="9"/>
      <c r="BF3098" s="9"/>
      <c r="BG3098" s="9"/>
      <c r="BH3098" s="9"/>
      <c r="BI3098" s="9"/>
      <c r="BJ3098" s="9"/>
      <c r="BK3098" s="9"/>
      <c r="BL3098" s="9"/>
      <c r="BM3098" s="9"/>
      <c r="BN3098" s="9"/>
      <c r="BO3098" s="9"/>
      <c r="BP3098" s="9"/>
      <c r="BQ3098" s="9"/>
      <c r="BT3098" s="9"/>
      <c r="BU3098" s="9"/>
      <c r="BX3098" s="9"/>
      <c r="BY3098" s="9"/>
      <c r="CB3098" s="9"/>
      <c r="CC3098" s="9"/>
      <c r="CF3098" s="9"/>
      <c r="CG3098" s="9"/>
      <c r="CJ3098" s="9"/>
      <c r="CK3098" s="9"/>
      <c r="CN3098" s="9"/>
      <c r="CO3098" s="9"/>
      <c r="CP3098" s="9"/>
      <c r="CQ3098" s="9"/>
      <c r="CR3098" s="9"/>
      <c r="CS3098" s="9"/>
      <c r="CT3098" s="9"/>
      <c r="CU3098" s="9"/>
      <c r="CV3098" s="9"/>
      <c r="CW3098" s="9"/>
      <c r="CX3098" s="9"/>
      <c r="CY3098" s="9"/>
      <c r="CZ3098" s="9"/>
      <c r="DA3098" s="9"/>
      <c r="DB3098" s="9"/>
      <c r="DC3098" s="9"/>
      <c r="DD3098" s="9"/>
      <c r="DE3098" s="9"/>
      <c r="DF3098" s="9"/>
      <c r="DG3098" s="9"/>
      <c r="DH3098" s="9"/>
      <c r="DI3098" s="9"/>
      <c r="DJ3098" s="9"/>
      <c r="DK3098" s="9"/>
      <c r="DL3098" s="9"/>
      <c r="DM3098" s="9"/>
      <c r="DN3098" s="9"/>
      <c r="DO3098" s="9"/>
      <c r="DP3098" s="9"/>
      <c r="DQ3098" s="9"/>
      <c r="DR3098" s="9"/>
      <c r="DS3098" s="9"/>
      <c r="DT3098" s="9"/>
      <c r="DU3098" s="9"/>
      <c r="DV3098" s="9"/>
      <c r="DW3098" s="9"/>
      <c r="DX3098" s="9"/>
      <c r="DY3098" s="9"/>
    </row>
    <row r="3099" spans="1:131" ht="19.5" customHeight="1" x14ac:dyDescent="0.25">
      <c r="A3099" s="9">
        <v>2159</v>
      </c>
      <c r="B3099" s="10" t="s">
        <v>6197</v>
      </c>
      <c r="C3099" s="9" t="s">
        <v>6198</v>
      </c>
      <c r="D3099" s="9"/>
      <c r="E3099" s="9" t="s">
        <v>291</v>
      </c>
      <c r="F3099" s="9" t="s">
        <v>5964</v>
      </c>
      <c r="G3099" s="9"/>
      <c r="H3099" s="9" t="s">
        <v>202</v>
      </c>
      <c r="I3099" s="9" t="s">
        <v>28</v>
      </c>
      <c r="J3099" s="129">
        <v>43118</v>
      </c>
      <c r="K3099" s="129">
        <v>42826</v>
      </c>
      <c r="L3099" s="129">
        <v>43281</v>
      </c>
      <c r="M3099" s="9" t="s">
        <v>20</v>
      </c>
      <c r="O3099" s="9">
        <v>32</v>
      </c>
      <c r="Q3099" s="9" t="s">
        <v>54</v>
      </c>
      <c r="R3099" s="9"/>
      <c r="S3099" s="13">
        <v>2199096</v>
      </c>
      <c r="T3099" s="13">
        <v>2199096</v>
      </c>
      <c r="U3099" s="13">
        <v>549774</v>
      </c>
      <c r="V3099" s="9"/>
      <c r="W3099" s="9"/>
      <c r="X3099" s="9"/>
      <c r="Y3099" s="9"/>
      <c r="Z3099" s="13">
        <v>1115180</v>
      </c>
      <c r="AA3099" s="9"/>
      <c r="AB3099" s="9"/>
      <c r="AC3099" s="9"/>
      <c r="AD3099" s="9"/>
      <c r="AE3099" s="9"/>
      <c r="AF3099" s="51">
        <f t="shared" si="40"/>
        <v>1115180</v>
      </c>
      <c r="AG3099" s="109"/>
      <c r="AH3099" s="11">
        <v>42826</v>
      </c>
      <c r="AI3099" s="11">
        <v>43281</v>
      </c>
      <c r="AJ3099" s="13">
        <v>2199096</v>
      </c>
      <c r="AK3099" s="13">
        <v>549774</v>
      </c>
      <c r="AL3099" s="9"/>
      <c r="AM3099" s="9"/>
      <c r="AN3099" s="9"/>
      <c r="AO3099" s="9"/>
      <c r="AP3099" s="9"/>
      <c r="AQ3099" s="9"/>
      <c r="AR3099" s="9"/>
      <c r="AS3099" s="9"/>
      <c r="AT3099" s="9"/>
      <c r="AU3099" s="9"/>
      <c r="AV3099" s="9"/>
      <c r="AW3099" s="9"/>
      <c r="AX3099" s="9"/>
      <c r="AY3099" s="9"/>
      <c r="AZ3099" s="9"/>
      <c r="BA3099" s="9"/>
      <c r="BB3099" s="9"/>
      <c r="BC3099" s="9"/>
      <c r="BD3099" s="9"/>
      <c r="BE3099" s="9"/>
      <c r="BF3099" s="9"/>
      <c r="BG3099" s="9"/>
      <c r="BH3099" s="9"/>
      <c r="BI3099" s="9"/>
      <c r="BJ3099" s="9"/>
      <c r="BK3099" s="9"/>
      <c r="BL3099" s="9"/>
      <c r="BM3099" s="9"/>
      <c r="BN3099" s="9"/>
      <c r="BO3099" s="9"/>
      <c r="BP3099" s="9"/>
      <c r="BQ3099" s="9"/>
      <c r="BT3099" s="9"/>
      <c r="BU3099" s="9"/>
      <c r="BX3099" s="9"/>
      <c r="BY3099" s="9"/>
      <c r="CB3099" s="9"/>
      <c r="CC3099" s="9"/>
      <c r="CF3099" s="9"/>
      <c r="CG3099" s="9"/>
      <c r="CJ3099" s="9"/>
      <c r="CK3099" s="9"/>
      <c r="CN3099" s="9"/>
      <c r="CO3099" s="9"/>
      <c r="CP3099" s="9"/>
      <c r="CQ3099" s="9"/>
      <c r="CR3099" s="9"/>
      <c r="CS3099" s="9"/>
      <c r="CT3099" s="9"/>
      <c r="CU3099" s="9"/>
      <c r="CV3099" s="9"/>
      <c r="CW3099" s="9"/>
      <c r="CX3099" s="9"/>
      <c r="CY3099" s="9"/>
      <c r="CZ3099" s="9"/>
      <c r="DA3099" s="9"/>
      <c r="DB3099" s="9"/>
      <c r="DC3099" s="9"/>
      <c r="DD3099" s="9"/>
      <c r="DE3099" s="9"/>
      <c r="DF3099" s="9"/>
      <c r="DG3099" s="9"/>
      <c r="DH3099" s="9"/>
      <c r="DI3099" s="9"/>
      <c r="DJ3099" s="9"/>
      <c r="DK3099" s="9"/>
      <c r="DL3099" s="9"/>
      <c r="DM3099" s="9"/>
      <c r="DN3099" s="9"/>
      <c r="DO3099" s="9"/>
      <c r="DP3099" s="9"/>
      <c r="DQ3099" s="9"/>
      <c r="DR3099" s="9"/>
      <c r="DS3099" s="9"/>
      <c r="DT3099" s="9"/>
      <c r="DU3099" s="9"/>
      <c r="DV3099" s="9"/>
      <c r="DW3099" s="9"/>
      <c r="DX3099" s="9"/>
      <c r="DY3099" s="9"/>
    </row>
    <row r="3100" spans="1:131" ht="19.5" customHeight="1" x14ac:dyDescent="0.25">
      <c r="A3100" s="9">
        <v>2160</v>
      </c>
      <c r="B3100" s="9" t="s">
        <v>6199</v>
      </c>
      <c r="C3100" s="9" t="s">
        <v>6200</v>
      </c>
      <c r="D3100" s="9"/>
      <c r="E3100" s="9" t="s">
        <v>291</v>
      </c>
      <c r="F3100" s="9" t="s">
        <v>5964</v>
      </c>
      <c r="G3100" s="9"/>
      <c r="H3100" s="9" t="s">
        <v>202</v>
      </c>
      <c r="I3100" s="9" t="s">
        <v>28</v>
      </c>
      <c r="J3100" s="129">
        <v>43118</v>
      </c>
      <c r="K3100" s="129">
        <v>42826</v>
      </c>
      <c r="L3100" s="129">
        <v>43281</v>
      </c>
      <c r="M3100" s="9" t="s">
        <v>20</v>
      </c>
      <c r="O3100" s="9">
        <v>32</v>
      </c>
      <c r="Q3100" s="9" t="s">
        <v>54</v>
      </c>
      <c r="R3100" s="9"/>
      <c r="S3100" s="13">
        <v>2258189</v>
      </c>
      <c r="T3100" s="13">
        <v>2258189</v>
      </c>
      <c r="U3100" s="13">
        <v>564547</v>
      </c>
      <c r="V3100" s="9"/>
      <c r="W3100" s="9"/>
      <c r="X3100" s="9"/>
      <c r="Y3100" s="9"/>
      <c r="Z3100" s="13">
        <v>1054175</v>
      </c>
      <c r="AA3100" s="9"/>
      <c r="AB3100" s="9"/>
      <c r="AC3100" s="9"/>
      <c r="AD3100" s="9"/>
      <c r="AE3100" s="9"/>
      <c r="AF3100" s="51">
        <f t="shared" si="40"/>
        <v>1054175</v>
      </c>
      <c r="AG3100" s="109"/>
      <c r="AH3100" s="11">
        <v>42826</v>
      </c>
      <c r="AI3100" s="11">
        <v>43281</v>
      </c>
      <c r="AJ3100" s="13">
        <v>2258189</v>
      </c>
      <c r="AK3100" s="13">
        <v>564547</v>
      </c>
      <c r="AL3100" s="9"/>
      <c r="AM3100" s="9"/>
      <c r="AN3100" s="9"/>
      <c r="AO3100" s="9"/>
      <c r="AP3100" s="9"/>
      <c r="AQ3100" s="9"/>
      <c r="AR3100" s="9"/>
      <c r="AS3100" s="9"/>
      <c r="AT3100" s="9"/>
      <c r="AU3100" s="9"/>
      <c r="AV3100" s="9"/>
      <c r="AW3100" s="9"/>
      <c r="AX3100" s="9"/>
      <c r="AY3100" s="9"/>
      <c r="AZ3100" s="9"/>
      <c r="BA3100" s="9"/>
      <c r="BB3100" s="9"/>
      <c r="BC3100" s="9"/>
      <c r="BD3100" s="9"/>
      <c r="BE3100" s="9"/>
      <c r="BF3100" s="9"/>
      <c r="BG3100" s="9"/>
      <c r="BH3100" s="9"/>
      <c r="BI3100" s="9"/>
      <c r="BJ3100" s="9"/>
      <c r="BK3100" s="9"/>
      <c r="BL3100" s="9"/>
      <c r="BM3100" s="9"/>
      <c r="BN3100" s="9"/>
      <c r="BO3100" s="9"/>
      <c r="BP3100" s="9"/>
      <c r="BQ3100" s="9"/>
      <c r="BT3100" s="9"/>
      <c r="BU3100" s="9"/>
      <c r="BX3100" s="9"/>
      <c r="BY3100" s="9"/>
      <c r="CB3100" s="9"/>
      <c r="CC3100" s="9"/>
      <c r="CF3100" s="9"/>
      <c r="CG3100" s="9"/>
      <c r="CJ3100" s="9"/>
      <c r="CK3100" s="9"/>
      <c r="CN3100" s="9"/>
      <c r="CO3100" s="9"/>
      <c r="CP3100" s="9"/>
      <c r="CQ3100" s="9"/>
      <c r="CR3100" s="9"/>
      <c r="CS3100" s="9"/>
      <c r="CT3100" s="9"/>
      <c r="CU3100" s="9"/>
      <c r="CV3100" s="9"/>
      <c r="CW3100" s="9"/>
      <c r="CX3100" s="9"/>
      <c r="CY3100" s="9"/>
      <c r="CZ3100" s="9"/>
      <c r="DA3100" s="9"/>
      <c r="DB3100" s="9"/>
      <c r="DC3100" s="9"/>
      <c r="DD3100" s="9"/>
      <c r="DE3100" s="9"/>
      <c r="DF3100" s="9"/>
      <c r="DG3100" s="9"/>
      <c r="DH3100" s="9"/>
      <c r="DI3100" s="9"/>
      <c r="DJ3100" s="9"/>
      <c r="DK3100" s="9"/>
      <c r="DL3100" s="9"/>
      <c r="DM3100" s="9"/>
      <c r="DN3100" s="9"/>
      <c r="DO3100" s="9"/>
      <c r="DP3100" s="9"/>
      <c r="DQ3100" s="9"/>
      <c r="DR3100" s="9"/>
      <c r="DS3100" s="9"/>
      <c r="DT3100" s="9"/>
      <c r="DU3100" s="9"/>
      <c r="DV3100" s="9"/>
      <c r="DW3100" s="9"/>
      <c r="DX3100" s="9"/>
      <c r="DY3100" s="9"/>
    </row>
    <row r="3101" spans="1:131" ht="19.5" customHeight="1" x14ac:dyDescent="0.25">
      <c r="A3101" s="9">
        <v>2161</v>
      </c>
      <c r="B3101" s="9" t="s">
        <v>6201</v>
      </c>
      <c r="C3101" s="9" t="s">
        <v>1152</v>
      </c>
      <c r="D3101" s="9"/>
      <c r="E3101" s="9" t="s">
        <v>291</v>
      </c>
      <c r="F3101" s="9" t="s">
        <v>5964</v>
      </c>
      <c r="G3101" s="9"/>
      <c r="H3101" s="9" t="s">
        <v>202</v>
      </c>
      <c r="I3101" s="9" t="s">
        <v>28</v>
      </c>
      <c r="J3101" s="129">
        <v>43118</v>
      </c>
      <c r="K3101" s="129">
        <v>42826</v>
      </c>
      <c r="L3101" s="129">
        <v>43281</v>
      </c>
      <c r="M3101" s="9" t="s">
        <v>20</v>
      </c>
      <c r="O3101" s="9">
        <v>32</v>
      </c>
      <c r="Q3101" s="9" t="s">
        <v>54</v>
      </c>
      <c r="R3101" s="9"/>
      <c r="S3101" s="13">
        <v>2175645</v>
      </c>
      <c r="T3101" s="13">
        <v>2175645</v>
      </c>
      <c r="U3101" s="13">
        <v>543911</v>
      </c>
      <c r="V3101" s="9"/>
      <c r="W3101" s="9"/>
      <c r="X3101" s="9"/>
      <c r="Y3101" s="9"/>
      <c r="Z3101" s="13">
        <v>811109</v>
      </c>
      <c r="AA3101" s="9"/>
      <c r="AB3101" s="9"/>
      <c r="AC3101" s="9"/>
      <c r="AD3101" s="9"/>
      <c r="AE3101" s="9"/>
      <c r="AF3101" s="51">
        <f t="shared" si="40"/>
        <v>811109</v>
      </c>
      <c r="AG3101" s="109"/>
      <c r="AH3101" s="11">
        <v>42826</v>
      </c>
      <c r="AI3101" s="11">
        <v>43281</v>
      </c>
      <c r="AJ3101" s="13">
        <v>2175645</v>
      </c>
      <c r="AK3101" s="13">
        <v>543911</v>
      </c>
      <c r="AL3101" s="9"/>
      <c r="AM3101" s="9"/>
      <c r="AN3101" s="9"/>
      <c r="AO3101" s="9"/>
      <c r="AP3101" s="9"/>
      <c r="AQ3101" s="9"/>
      <c r="AR3101" s="9"/>
      <c r="AS3101" s="9"/>
      <c r="AT3101" s="9"/>
      <c r="AU3101" s="9"/>
      <c r="AV3101" s="9"/>
      <c r="AW3101" s="9"/>
      <c r="AX3101" s="9"/>
      <c r="AY3101" s="9"/>
      <c r="AZ3101" s="9"/>
      <c r="BA3101" s="9"/>
      <c r="BB3101" s="9"/>
      <c r="BC3101" s="9"/>
      <c r="BD3101" s="9"/>
      <c r="BE3101" s="9"/>
      <c r="BF3101" s="9"/>
      <c r="BG3101" s="9"/>
      <c r="BH3101" s="9"/>
      <c r="BI3101" s="9"/>
      <c r="BJ3101" s="9"/>
      <c r="BK3101" s="9"/>
      <c r="BL3101" s="9"/>
      <c r="BM3101" s="9"/>
      <c r="BN3101" s="9"/>
      <c r="BO3101" s="9"/>
      <c r="BP3101" s="9"/>
      <c r="BQ3101" s="9"/>
      <c r="BT3101" s="9"/>
      <c r="BU3101" s="9"/>
      <c r="BX3101" s="9"/>
      <c r="BY3101" s="9"/>
      <c r="CB3101" s="9"/>
      <c r="CC3101" s="9"/>
      <c r="CF3101" s="9"/>
      <c r="CG3101" s="9"/>
      <c r="CJ3101" s="9"/>
      <c r="CK3101" s="9"/>
      <c r="CN3101" s="9"/>
      <c r="CO3101" s="9"/>
      <c r="CP3101" s="9"/>
      <c r="CQ3101" s="9"/>
      <c r="CR3101" s="9"/>
      <c r="CS3101" s="9"/>
      <c r="CT3101" s="9"/>
      <c r="CU3101" s="9"/>
      <c r="CV3101" s="9"/>
      <c r="CW3101" s="9"/>
      <c r="CX3101" s="9"/>
      <c r="CY3101" s="9"/>
      <c r="CZ3101" s="9"/>
      <c r="DA3101" s="9"/>
      <c r="DB3101" s="9"/>
      <c r="DC3101" s="9"/>
      <c r="DD3101" s="9"/>
      <c r="DE3101" s="9"/>
      <c r="DF3101" s="9"/>
      <c r="DG3101" s="9"/>
      <c r="DH3101" s="9"/>
      <c r="DI3101" s="9"/>
      <c r="DJ3101" s="9"/>
      <c r="DK3101" s="9"/>
      <c r="DL3101" s="9"/>
      <c r="DM3101" s="9"/>
      <c r="DN3101" s="9"/>
      <c r="DO3101" s="9"/>
      <c r="DP3101" s="9"/>
      <c r="DQ3101" s="9"/>
      <c r="DR3101" s="9"/>
      <c r="DS3101" s="9"/>
      <c r="DT3101" s="9"/>
      <c r="DU3101" s="9"/>
      <c r="DV3101" s="9"/>
      <c r="DW3101" s="9"/>
      <c r="DX3101" s="9"/>
      <c r="DY3101" s="9"/>
    </row>
    <row r="3102" spans="1:131" ht="19.5" customHeight="1" x14ac:dyDescent="0.25">
      <c r="A3102" s="9">
        <v>2162</v>
      </c>
      <c r="B3102" s="9" t="s">
        <v>6202</v>
      </c>
      <c r="C3102" s="9" t="s">
        <v>4913</v>
      </c>
      <c r="D3102" s="9"/>
      <c r="E3102" s="9" t="s">
        <v>291</v>
      </c>
      <c r="F3102" s="9" t="s">
        <v>5964</v>
      </c>
      <c r="G3102" s="9"/>
      <c r="H3102" s="9" t="s">
        <v>202</v>
      </c>
      <c r="I3102" s="9" t="s">
        <v>28</v>
      </c>
      <c r="J3102" s="129">
        <v>43118</v>
      </c>
      <c r="K3102" s="129">
        <v>42826</v>
      </c>
      <c r="L3102" s="129">
        <v>43281</v>
      </c>
      <c r="M3102" s="9" t="s">
        <v>20</v>
      </c>
      <c r="O3102" s="9">
        <v>32</v>
      </c>
      <c r="Q3102" s="9" t="s">
        <v>54</v>
      </c>
      <c r="R3102" s="9"/>
      <c r="S3102" s="13">
        <v>2490067</v>
      </c>
      <c r="T3102" s="13">
        <v>2490067</v>
      </c>
      <c r="U3102" s="13">
        <v>622517</v>
      </c>
      <c r="V3102" s="9"/>
      <c r="W3102" s="9"/>
      <c r="X3102" s="9"/>
      <c r="Y3102" s="9"/>
      <c r="Z3102" s="13">
        <v>1390723</v>
      </c>
      <c r="AA3102" s="9"/>
      <c r="AB3102" s="9"/>
      <c r="AC3102" s="9"/>
      <c r="AD3102" s="9"/>
      <c r="AE3102" s="9"/>
      <c r="AF3102" s="51">
        <f t="shared" si="40"/>
        <v>1390723</v>
      </c>
      <c r="AG3102" s="109"/>
      <c r="AH3102" s="11">
        <v>42826</v>
      </c>
      <c r="AI3102" s="11">
        <v>43281</v>
      </c>
      <c r="AJ3102" s="13">
        <v>2490067</v>
      </c>
      <c r="AK3102" s="13">
        <v>622517</v>
      </c>
      <c r="AL3102" s="9"/>
      <c r="AM3102" s="9"/>
      <c r="AN3102" s="9"/>
      <c r="AO3102" s="9"/>
      <c r="AP3102" s="9"/>
      <c r="AQ3102" s="9"/>
      <c r="AR3102" s="9"/>
      <c r="AS3102" s="9"/>
      <c r="AT3102" s="9"/>
      <c r="AU3102" s="9"/>
      <c r="AV3102" s="9"/>
      <c r="AW3102" s="9"/>
      <c r="AX3102" s="9"/>
      <c r="AY3102" s="9"/>
      <c r="AZ3102" s="9"/>
      <c r="BA3102" s="9"/>
      <c r="BB3102" s="9"/>
      <c r="BC3102" s="9"/>
      <c r="BD3102" s="9"/>
      <c r="BE3102" s="9"/>
      <c r="BF3102" s="9"/>
      <c r="BG3102" s="9"/>
      <c r="BH3102" s="9"/>
      <c r="BI3102" s="9"/>
      <c r="BJ3102" s="9"/>
      <c r="BK3102" s="9"/>
      <c r="BL3102" s="9"/>
      <c r="BM3102" s="9"/>
      <c r="BN3102" s="9"/>
      <c r="BO3102" s="9"/>
      <c r="BP3102" s="9"/>
      <c r="BQ3102" s="9"/>
      <c r="BT3102" s="9"/>
      <c r="BU3102" s="9"/>
      <c r="BX3102" s="9"/>
      <c r="BY3102" s="9"/>
      <c r="CB3102" s="9"/>
      <c r="CC3102" s="9"/>
      <c r="CF3102" s="9"/>
      <c r="CG3102" s="9"/>
      <c r="CJ3102" s="9"/>
      <c r="CK3102" s="9"/>
      <c r="CN3102" s="9"/>
      <c r="CO3102" s="9"/>
      <c r="CP3102" s="9"/>
      <c r="CQ3102" s="9"/>
      <c r="CR3102" s="9"/>
      <c r="CS3102" s="9"/>
      <c r="CT3102" s="9"/>
      <c r="CU3102" s="9"/>
      <c r="CV3102" s="9"/>
      <c r="CW3102" s="9"/>
      <c r="CX3102" s="9"/>
      <c r="CY3102" s="9"/>
      <c r="CZ3102" s="9"/>
      <c r="DA3102" s="9"/>
      <c r="DB3102" s="9"/>
      <c r="DC3102" s="9"/>
      <c r="DD3102" s="9"/>
      <c r="DE3102" s="9"/>
      <c r="DF3102" s="9"/>
      <c r="DG3102" s="9"/>
      <c r="DH3102" s="9"/>
      <c r="DI3102" s="9"/>
      <c r="DJ3102" s="9"/>
      <c r="DK3102" s="9"/>
      <c r="DL3102" s="9"/>
      <c r="DM3102" s="9"/>
      <c r="DN3102" s="9"/>
      <c r="DO3102" s="9"/>
      <c r="DP3102" s="9"/>
      <c r="DQ3102" s="9"/>
      <c r="DR3102" s="9"/>
      <c r="DS3102" s="9"/>
      <c r="DT3102" s="9"/>
      <c r="DU3102" s="9"/>
      <c r="DV3102" s="9"/>
      <c r="DW3102" s="9"/>
      <c r="DX3102" s="9"/>
      <c r="DY3102" s="9"/>
    </row>
    <row r="3103" spans="1:131" ht="19.5" customHeight="1" x14ac:dyDescent="0.25">
      <c r="A3103" s="9">
        <v>2163</v>
      </c>
      <c r="B3103" s="9" t="s">
        <v>6203</v>
      </c>
      <c r="C3103" s="9" t="s">
        <v>6204</v>
      </c>
      <c r="D3103" s="9"/>
      <c r="E3103" s="9" t="s">
        <v>6205</v>
      </c>
      <c r="F3103" s="9" t="s">
        <v>105</v>
      </c>
      <c r="G3103" s="9"/>
      <c r="H3103" s="9" t="s">
        <v>202</v>
      </c>
      <c r="I3103" s="9" t="s">
        <v>6206</v>
      </c>
      <c r="J3103" s="129">
        <v>43199</v>
      </c>
      <c r="K3103" s="129">
        <v>42942</v>
      </c>
      <c r="L3103" s="129">
        <v>43448</v>
      </c>
      <c r="O3103" s="9">
        <v>26</v>
      </c>
      <c r="Q3103" s="9" t="s">
        <v>61</v>
      </c>
      <c r="R3103" s="9"/>
      <c r="S3103" s="13">
        <v>152681382</v>
      </c>
      <c r="T3103" s="13">
        <v>152681382</v>
      </c>
      <c r="U3103" s="13">
        <v>38170346</v>
      </c>
      <c r="V3103" s="9"/>
      <c r="W3103" s="9"/>
      <c r="X3103" s="9"/>
      <c r="Y3103" s="9"/>
      <c r="Z3103" s="9"/>
      <c r="AA3103" s="9"/>
      <c r="AB3103" s="9"/>
      <c r="AC3103" s="9"/>
      <c r="AD3103" s="9"/>
      <c r="AE3103" s="9"/>
      <c r="AF3103" s="51">
        <f t="shared" si="40"/>
        <v>0</v>
      </c>
      <c r="AG3103" s="109"/>
      <c r="AH3103" s="11">
        <v>42942</v>
      </c>
      <c r="AI3103" s="11">
        <v>43131</v>
      </c>
      <c r="AJ3103" s="13">
        <v>123120884</v>
      </c>
      <c r="AK3103" s="13">
        <v>30780221</v>
      </c>
      <c r="AL3103" s="11">
        <v>43132</v>
      </c>
      <c r="AM3103" s="11">
        <v>43251</v>
      </c>
      <c r="AN3103" s="13">
        <v>10067100</v>
      </c>
      <c r="AO3103" s="13">
        <v>2516775</v>
      </c>
      <c r="AP3103" s="9"/>
      <c r="AQ3103" s="9"/>
      <c r="AR3103" s="9"/>
      <c r="AS3103" s="9"/>
      <c r="AT3103" s="9"/>
      <c r="AU3103" s="9"/>
      <c r="AV3103" s="9"/>
      <c r="AW3103" s="9"/>
      <c r="AX3103" s="9"/>
      <c r="AY3103" s="9"/>
      <c r="AZ3103" s="9"/>
      <c r="BA3103" s="9"/>
      <c r="BB3103" s="9"/>
      <c r="BC3103" s="9"/>
      <c r="BD3103" s="9"/>
      <c r="BE3103" s="9"/>
      <c r="BF3103" s="9"/>
      <c r="BG3103" s="9"/>
      <c r="BH3103" s="9"/>
      <c r="BI3103" s="9"/>
      <c r="BJ3103" s="9"/>
      <c r="BK3103" s="9"/>
      <c r="BL3103" s="9"/>
      <c r="BM3103" s="9"/>
      <c r="BN3103" s="9"/>
      <c r="BO3103" s="9"/>
      <c r="BP3103" s="9"/>
      <c r="BQ3103" s="9"/>
      <c r="BT3103" s="9"/>
      <c r="BU3103" s="9"/>
      <c r="BX3103" s="9"/>
      <c r="BY3103" s="9"/>
      <c r="CB3103" s="9"/>
      <c r="CC3103" s="9"/>
      <c r="CF3103" s="9"/>
      <c r="CG3103" s="9"/>
      <c r="CJ3103" s="9"/>
      <c r="CK3103" s="9"/>
      <c r="CN3103" s="9"/>
      <c r="CO3103" s="9"/>
      <c r="CP3103" s="9"/>
      <c r="CQ3103" s="9"/>
      <c r="CR3103" s="9"/>
      <c r="CS3103" s="9"/>
      <c r="CT3103" s="9"/>
      <c r="CU3103" s="9"/>
      <c r="CV3103" s="9"/>
      <c r="CW3103" s="9"/>
      <c r="CX3103" s="9"/>
      <c r="CY3103" s="9"/>
      <c r="CZ3103" s="9"/>
      <c r="DA3103" s="9"/>
      <c r="DB3103" s="9"/>
      <c r="DC3103" s="9"/>
      <c r="DD3103" s="9"/>
      <c r="DE3103" s="9"/>
      <c r="DF3103" s="9"/>
      <c r="DG3103" s="9"/>
      <c r="DH3103" s="9"/>
      <c r="DI3103" s="9"/>
      <c r="DJ3103" s="9"/>
      <c r="DK3103" s="9"/>
      <c r="DL3103" s="9"/>
      <c r="DM3103" s="9"/>
      <c r="DN3103" s="9"/>
      <c r="DO3103" s="9"/>
      <c r="DP3103" s="9"/>
      <c r="DQ3103" s="9"/>
      <c r="DR3103" s="9"/>
      <c r="DS3103" s="9"/>
      <c r="DT3103" s="9"/>
      <c r="DU3103" s="9"/>
      <c r="DV3103" s="9"/>
      <c r="DW3103" s="9"/>
      <c r="DX3103" s="9"/>
      <c r="DY3103" s="9"/>
    </row>
    <row r="3104" spans="1:131" ht="19.5" customHeight="1" x14ac:dyDescent="0.25">
      <c r="A3104" s="9">
        <v>2164</v>
      </c>
      <c r="B3104" s="9" t="s">
        <v>6208</v>
      </c>
      <c r="C3104" s="9" t="s">
        <v>6209</v>
      </c>
      <c r="D3104" s="9"/>
      <c r="E3104" s="9" t="s">
        <v>6210</v>
      </c>
      <c r="F3104" s="9" t="s">
        <v>6211</v>
      </c>
      <c r="G3104" s="9"/>
      <c r="H3104" s="9" t="s">
        <v>202</v>
      </c>
      <c r="I3104" s="9" t="s">
        <v>35</v>
      </c>
      <c r="J3104" s="129">
        <v>43193</v>
      </c>
      <c r="K3104" s="129">
        <v>43066</v>
      </c>
      <c r="L3104" s="129">
        <v>43434</v>
      </c>
      <c r="O3104" s="9">
        <v>24</v>
      </c>
      <c r="Q3104" s="12" t="s">
        <v>61</v>
      </c>
      <c r="R3104" s="13">
        <v>3809370786</v>
      </c>
      <c r="S3104" s="13">
        <v>1083665586</v>
      </c>
      <c r="T3104" s="13">
        <v>1083665586</v>
      </c>
      <c r="U3104" s="13">
        <v>270916397</v>
      </c>
      <c r="V3104" s="9"/>
      <c r="W3104" s="9"/>
      <c r="X3104" s="9"/>
      <c r="Y3104" s="9"/>
      <c r="Z3104" s="9"/>
      <c r="AA3104" s="9"/>
      <c r="AB3104" s="9"/>
      <c r="AC3104" s="9"/>
      <c r="AD3104" s="9"/>
      <c r="AE3104" s="9"/>
      <c r="AF3104" s="51">
        <f t="shared" si="40"/>
        <v>0</v>
      </c>
      <c r="AG3104" s="109"/>
      <c r="AH3104" s="11">
        <v>43070</v>
      </c>
      <c r="AI3104" s="11">
        <v>43555</v>
      </c>
      <c r="AJ3104" s="13">
        <v>23710059</v>
      </c>
      <c r="AK3104" s="13">
        <v>5927515</v>
      </c>
      <c r="AL3104" s="9"/>
      <c r="AM3104" s="9"/>
      <c r="AN3104" s="9"/>
      <c r="AO3104" s="9"/>
      <c r="AP3104" s="9"/>
      <c r="AQ3104" s="9"/>
      <c r="AR3104" s="9"/>
      <c r="AS3104" s="9"/>
      <c r="AT3104" s="9"/>
      <c r="AU3104" s="9"/>
      <c r="AV3104" s="9"/>
      <c r="AW3104" s="9"/>
      <c r="AX3104" s="9"/>
      <c r="AY3104" s="9"/>
      <c r="AZ3104" s="9"/>
      <c r="BA3104" s="9"/>
      <c r="BB3104" s="9"/>
      <c r="BC3104" s="9"/>
      <c r="BD3104" s="9"/>
      <c r="BE3104" s="9"/>
      <c r="BF3104" s="9"/>
      <c r="BG3104" s="9"/>
      <c r="BH3104" s="9"/>
      <c r="BI3104" s="9"/>
      <c r="BJ3104" s="9"/>
      <c r="BK3104" s="9"/>
      <c r="BL3104" s="9"/>
      <c r="BM3104" s="9"/>
      <c r="BN3104" s="9"/>
      <c r="BO3104" s="9"/>
      <c r="BP3104" s="9"/>
      <c r="BQ3104" s="9"/>
      <c r="BT3104" s="9"/>
      <c r="BU3104" s="9"/>
      <c r="BX3104" s="9"/>
      <c r="BY3104" s="9"/>
      <c r="CB3104" s="9"/>
      <c r="CC3104" s="9"/>
      <c r="CF3104" s="9"/>
      <c r="CG3104" s="9"/>
      <c r="CJ3104" s="9"/>
      <c r="CK3104" s="9"/>
      <c r="CN3104" s="9"/>
      <c r="CO3104" s="9"/>
      <c r="CP3104" s="9"/>
      <c r="CQ3104" s="9"/>
      <c r="CR3104" s="9"/>
      <c r="CS3104" s="9"/>
      <c r="CT3104" s="9"/>
      <c r="CU3104" s="9"/>
      <c r="CV3104" s="9"/>
      <c r="CW3104" s="9"/>
      <c r="CX3104" s="9"/>
      <c r="CY3104" s="9"/>
      <c r="CZ3104" s="9"/>
      <c r="DA3104" s="9"/>
      <c r="DB3104" s="9"/>
      <c r="DC3104" s="9"/>
      <c r="DD3104" s="9"/>
      <c r="DE3104" s="9"/>
      <c r="DF3104" s="9"/>
      <c r="DG3104" s="9"/>
      <c r="DH3104" s="9"/>
      <c r="DI3104" s="9"/>
      <c r="DJ3104" s="9"/>
      <c r="DK3104" s="9"/>
      <c r="DL3104" s="9"/>
      <c r="DM3104" s="9"/>
      <c r="DN3104" s="9"/>
      <c r="DO3104" s="9"/>
      <c r="DP3104" s="9"/>
      <c r="DQ3104" s="9"/>
      <c r="DR3104" s="9"/>
      <c r="DS3104" s="9"/>
      <c r="DT3104" s="9"/>
      <c r="DU3104" s="9"/>
      <c r="DV3104" s="9"/>
      <c r="DW3104" s="9"/>
      <c r="DX3104" s="9"/>
      <c r="DY3104" s="9"/>
    </row>
    <row r="3105" spans="1:131" s="18" customFormat="1" ht="19.5" customHeight="1" x14ac:dyDescent="0.25">
      <c r="A3105" s="18">
        <v>2164</v>
      </c>
      <c r="B3105" s="18" t="s">
        <v>6208</v>
      </c>
      <c r="C3105" s="18" t="s">
        <v>6209</v>
      </c>
      <c r="D3105" s="19">
        <v>43448</v>
      </c>
      <c r="J3105" s="130">
        <v>43514</v>
      </c>
      <c r="K3105" s="130"/>
      <c r="L3105" s="130">
        <v>43736</v>
      </c>
      <c r="Q3105" s="96"/>
      <c r="R3105" s="20"/>
      <c r="S3105" s="20"/>
      <c r="T3105" s="20"/>
      <c r="U3105" s="20"/>
      <c r="AF3105" s="80"/>
      <c r="AG3105" s="112"/>
      <c r="DZ3105" s="56"/>
      <c r="EA3105" s="57"/>
    </row>
    <row r="3106" spans="1:131" s="18" customFormat="1" ht="19.5" customHeight="1" x14ac:dyDescent="0.25">
      <c r="A3106" s="18">
        <v>2164</v>
      </c>
      <c r="B3106" s="18" t="s">
        <v>6208</v>
      </c>
      <c r="C3106" s="18" t="s">
        <v>6209</v>
      </c>
      <c r="D3106" s="19">
        <v>43535</v>
      </c>
      <c r="J3106" s="130">
        <v>43605</v>
      </c>
      <c r="K3106" s="130"/>
      <c r="L3106" s="130">
        <v>43799</v>
      </c>
      <c r="Q3106" s="96"/>
      <c r="R3106" s="20"/>
      <c r="S3106" s="20"/>
      <c r="T3106" s="20"/>
      <c r="U3106" s="20"/>
      <c r="AF3106" s="80"/>
      <c r="AG3106" s="112"/>
      <c r="DZ3106" s="56"/>
      <c r="EA3106" s="57"/>
    </row>
    <row r="3107" spans="1:131" s="18" customFormat="1" ht="19.5" customHeight="1" x14ac:dyDescent="0.25">
      <c r="A3107" s="18">
        <v>2164</v>
      </c>
      <c r="B3107" s="18" t="s">
        <v>6208</v>
      </c>
      <c r="C3107" s="18" t="s">
        <v>6209</v>
      </c>
      <c r="D3107" s="19">
        <v>43622</v>
      </c>
      <c r="J3107" s="130">
        <v>43703</v>
      </c>
      <c r="K3107" s="130"/>
      <c r="L3107" s="130">
        <v>43861</v>
      </c>
      <c r="Q3107" s="96"/>
      <c r="R3107" s="20"/>
      <c r="S3107" s="20"/>
      <c r="T3107" s="20"/>
      <c r="U3107" s="20"/>
      <c r="AF3107" s="80"/>
      <c r="AG3107" s="112"/>
      <c r="DZ3107" s="56"/>
      <c r="EA3107" s="57"/>
    </row>
    <row r="3108" spans="1:131" s="18" customFormat="1" ht="19.5" customHeight="1" x14ac:dyDescent="0.25">
      <c r="A3108" s="18">
        <v>2164</v>
      </c>
      <c r="B3108" s="18" t="s">
        <v>6208</v>
      </c>
      <c r="C3108" s="18" t="s">
        <v>6209</v>
      </c>
      <c r="D3108" s="19">
        <v>43726</v>
      </c>
      <c r="J3108" s="130">
        <v>43794</v>
      </c>
      <c r="K3108" s="130"/>
      <c r="L3108" s="130">
        <v>44012</v>
      </c>
      <c r="Q3108" s="96"/>
      <c r="R3108" s="20"/>
      <c r="S3108" s="20"/>
      <c r="T3108" s="20"/>
      <c r="U3108" s="20"/>
      <c r="AF3108" s="80"/>
      <c r="AG3108" s="112"/>
      <c r="DZ3108" s="56"/>
      <c r="EA3108" s="57"/>
    </row>
    <row r="3109" spans="1:131" s="18" customFormat="1" ht="19.5" customHeight="1" x14ac:dyDescent="0.25">
      <c r="A3109" s="18">
        <v>2164</v>
      </c>
      <c r="B3109" s="18" t="s">
        <v>6208</v>
      </c>
      <c r="C3109" s="18" t="s">
        <v>6209</v>
      </c>
      <c r="D3109" s="19">
        <v>43809</v>
      </c>
      <c r="J3109" s="130">
        <v>43892</v>
      </c>
      <c r="K3109" s="130"/>
      <c r="L3109" s="130">
        <v>44104</v>
      </c>
      <c r="Q3109" s="96"/>
      <c r="R3109" s="20"/>
      <c r="S3109" s="20"/>
      <c r="T3109" s="20"/>
      <c r="U3109" s="20"/>
      <c r="AF3109" s="80"/>
      <c r="AG3109" s="112"/>
      <c r="DZ3109" s="56"/>
      <c r="EA3109" s="57"/>
    </row>
    <row r="3110" spans="1:131" s="18" customFormat="1" ht="19.5" customHeight="1" x14ac:dyDescent="0.25">
      <c r="A3110" s="18">
        <v>2164</v>
      </c>
      <c r="B3110" s="18" t="s">
        <v>6208</v>
      </c>
      <c r="C3110" s="18" t="s">
        <v>6209</v>
      </c>
      <c r="D3110" s="19">
        <v>43937</v>
      </c>
      <c r="J3110" s="130">
        <v>44018</v>
      </c>
      <c r="K3110" s="130"/>
      <c r="L3110" s="130">
        <v>44226</v>
      </c>
      <c r="Q3110" s="96"/>
      <c r="R3110" s="20"/>
      <c r="S3110" s="20"/>
      <c r="T3110" s="20"/>
      <c r="U3110" s="20"/>
      <c r="AF3110" s="80"/>
      <c r="AG3110" s="112"/>
      <c r="DZ3110" s="56"/>
      <c r="EA3110" s="57"/>
    </row>
    <row r="3111" spans="1:131" s="18" customFormat="1" ht="19.5" customHeight="1" x14ac:dyDescent="0.25">
      <c r="A3111" s="18">
        <v>2164</v>
      </c>
      <c r="B3111" s="18" t="s">
        <v>6208</v>
      </c>
      <c r="C3111" s="18" t="s">
        <v>6209</v>
      </c>
      <c r="D3111" s="19">
        <v>44034</v>
      </c>
      <c r="J3111" s="130">
        <v>44228</v>
      </c>
      <c r="K3111" s="130"/>
      <c r="L3111" s="130">
        <v>44438</v>
      </c>
      <c r="Q3111" s="96"/>
      <c r="R3111" s="20"/>
      <c r="S3111" s="20"/>
      <c r="T3111" s="20"/>
      <c r="U3111" s="20"/>
      <c r="AF3111" s="80"/>
      <c r="AG3111" s="112"/>
      <c r="DZ3111" s="56"/>
      <c r="EA3111" s="57"/>
    </row>
    <row r="3112" spans="1:131" s="18" customFormat="1" ht="19.5" customHeight="1" x14ac:dyDescent="0.25">
      <c r="A3112" s="18">
        <v>2164</v>
      </c>
      <c r="B3112" s="18" t="s">
        <v>6208</v>
      </c>
      <c r="C3112" s="18" t="s">
        <v>6209</v>
      </c>
      <c r="D3112" s="19">
        <v>44249</v>
      </c>
      <c r="J3112" s="130">
        <v>44431</v>
      </c>
      <c r="K3112" s="130"/>
      <c r="L3112" s="130">
        <v>44620</v>
      </c>
      <c r="Q3112" s="96"/>
      <c r="R3112" s="20"/>
      <c r="S3112" s="20"/>
      <c r="T3112" s="20"/>
      <c r="U3112" s="20"/>
      <c r="AF3112" s="80"/>
      <c r="AG3112" s="112"/>
      <c r="DZ3112" s="56"/>
      <c r="EA3112" s="57"/>
    </row>
    <row r="3113" spans="1:131" ht="19.5" customHeight="1" x14ac:dyDescent="0.25">
      <c r="A3113" s="9">
        <v>2165</v>
      </c>
      <c r="B3113" s="9" t="s">
        <v>6212</v>
      </c>
      <c r="C3113" s="9" t="s">
        <v>6213</v>
      </c>
      <c r="D3113" s="9"/>
      <c r="E3113" s="9" t="s">
        <v>2364</v>
      </c>
      <c r="F3113" s="9" t="s">
        <v>2365</v>
      </c>
      <c r="G3113" s="9"/>
      <c r="H3113" s="9" t="s">
        <v>202</v>
      </c>
      <c r="I3113" s="9" t="s">
        <v>25</v>
      </c>
      <c r="J3113" s="129">
        <v>43143</v>
      </c>
      <c r="K3113" s="129">
        <v>43112</v>
      </c>
      <c r="L3113" s="129">
        <v>43479</v>
      </c>
      <c r="O3113" s="9">
        <v>31</v>
      </c>
      <c r="Q3113" s="9" t="s">
        <v>54</v>
      </c>
      <c r="S3113" s="13">
        <v>11600000</v>
      </c>
      <c r="T3113" s="13">
        <v>11600000</v>
      </c>
      <c r="U3113" s="13">
        <v>2900000</v>
      </c>
      <c r="V3113" s="9"/>
      <c r="W3113" s="9"/>
      <c r="X3113" s="9"/>
      <c r="Y3113" s="9"/>
      <c r="Z3113" s="9"/>
      <c r="AA3113" s="9"/>
      <c r="AB3113" s="9"/>
      <c r="AC3113" s="9"/>
      <c r="AD3113" s="9"/>
      <c r="AE3113" s="9"/>
      <c r="AF3113" s="51">
        <f t="shared" si="40"/>
        <v>0</v>
      </c>
      <c r="AG3113" s="81">
        <v>8700000</v>
      </c>
      <c r="AH3113" s="11">
        <v>43112</v>
      </c>
      <c r="AI3113" s="11">
        <v>43479</v>
      </c>
      <c r="AJ3113" s="13">
        <v>11608952</v>
      </c>
      <c r="AK3113" s="13">
        <v>2900000</v>
      </c>
      <c r="AL3113" s="9"/>
      <c r="AM3113" s="9"/>
      <c r="AN3113" s="9"/>
      <c r="AO3113" s="9"/>
      <c r="AP3113" s="9"/>
      <c r="AQ3113" s="9"/>
      <c r="AR3113" s="9"/>
      <c r="AS3113" s="9"/>
      <c r="AT3113" s="9"/>
      <c r="AU3113" s="9"/>
      <c r="AV3113" s="9"/>
      <c r="AW3113" s="9"/>
      <c r="AX3113" s="9"/>
      <c r="AY3113" s="9"/>
      <c r="AZ3113" s="9"/>
      <c r="BA3113" s="9"/>
      <c r="BB3113" s="9"/>
      <c r="BC3113" s="9"/>
      <c r="BD3113" s="9"/>
      <c r="BE3113" s="9"/>
      <c r="BF3113" s="9"/>
      <c r="BG3113" s="9"/>
      <c r="BH3113" s="9"/>
      <c r="BI3113" s="9"/>
      <c r="BJ3113" s="9"/>
      <c r="BK3113" s="9"/>
      <c r="BL3113" s="9"/>
      <c r="BM3113" s="9"/>
      <c r="BN3113" s="9"/>
      <c r="BO3113" s="9"/>
      <c r="BP3113" s="9"/>
      <c r="BQ3113" s="9"/>
      <c r="BT3113" s="9"/>
      <c r="BU3113" s="9"/>
      <c r="BX3113" s="9"/>
      <c r="BY3113" s="9"/>
      <c r="CB3113" s="9"/>
      <c r="CC3113" s="9"/>
      <c r="CF3113" s="9"/>
      <c r="CG3113" s="9"/>
      <c r="CJ3113" s="9"/>
      <c r="CK3113" s="9"/>
      <c r="CN3113" s="9"/>
      <c r="CO3113" s="9"/>
      <c r="CP3113" s="9"/>
      <c r="CQ3113" s="9"/>
      <c r="CR3113" s="9"/>
      <c r="CS3113" s="9"/>
      <c r="CT3113" s="9"/>
      <c r="CU3113" s="9"/>
      <c r="CV3113" s="9"/>
      <c r="CW3113" s="9"/>
      <c r="CX3113" s="9"/>
      <c r="CY3113" s="9"/>
      <c r="CZ3113" s="9"/>
      <c r="DA3113" s="9"/>
      <c r="DB3113" s="9"/>
      <c r="DC3113" s="9"/>
      <c r="DD3113" s="9"/>
      <c r="DE3113" s="9"/>
      <c r="DF3113" s="9"/>
      <c r="DG3113" s="9"/>
      <c r="DH3113" s="9"/>
      <c r="DI3113" s="9"/>
      <c r="DJ3113" s="9"/>
      <c r="DK3113" s="9"/>
      <c r="DL3113" s="9"/>
      <c r="DM3113" s="9"/>
      <c r="DN3113" s="9"/>
      <c r="DO3113" s="9"/>
      <c r="DP3113" s="9"/>
      <c r="DQ3113" s="9"/>
      <c r="DR3113" s="9"/>
      <c r="DS3113" s="9"/>
      <c r="DT3113" s="9"/>
      <c r="DU3113" s="9"/>
      <c r="DV3113" s="9"/>
      <c r="DW3113" s="9"/>
      <c r="DX3113" s="9"/>
      <c r="DY3113" s="9"/>
    </row>
    <row r="3114" spans="1:131" ht="19.5" customHeight="1" x14ac:dyDescent="0.25">
      <c r="A3114" s="9">
        <v>2166</v>
      </c>
      <c r="B3114" s="9" t="s">
        <v>6214</v>
      </c>
      <c r="C3114" s="9" t="s">
        <v>6215</v>
      </c>
      <c r="D3114" s="9"/>
      <c r="E3114" s="9" t="s">
        <v>536</v>
      </c>
      <c r="F3114" s="9" t="s">
        <v>2530</v>
      </c>
      <c r="G3114" s="9"/>
      <c r="H3114" s="9" t="s">
        <v>202</v>
      </c>
      <c r="I3114" s="9" t="s">
        <v>97</v>
      </c>
      <c r="J3114" s="129">
        <v>43165</v>
      </c>
      <c r="K3114" s="129">
        <v>43070</v>
      </c>
      <c r="L3114" s="129">
        <v>43220</v>
      </c>
      <c r="O3114" s="9">
        <v>29</v>
      </c>
      <c r="Q3114" s="9" t="s">
        <v>61</v>
      </c>
      <c r="R3114" s="9"/>
      <c r="S3114" s="13">
        <v>13333333</v>
      </c>
      <c r="T3114" s="13">
        <v>13333333</v>
      </c>
      <c r="U3114" s="13">
        <v>3333333</v>
      </c>
      <c r="V3114" s="9"/>
      <c r="W3114" s="9"/>
      <c r="X3114" s="9"/>
      <c r="Y3114" s="9"/>
      <c r="Z3114" s="9"/>
      <c r="AA3114" s="9"/>
      <c r="AB3114" s="9"/>
      <c r="AC3114" s="9"/>
      <c r="AD3114" s="9"/>
      <c r="AE3114" s="9"/>
      <c r="AF3114" s="51">
        <f t="shared" si="40"/>
        <v>0</v>
      </c>
      <c r="AG3114" s="109"/>
      <c r="AH3114" s="11">
        <v>43129</v>
      </c>
      <c r="AI3114" s="11">
        <v>43220</v>
      </c>
      <c r="AJ3114" s="13">
        <v>13334170</v>
      </c>
      <c r="AK3114" s="13">
        <v>3333333</v>
      </c>
      <c r="AL3114" s="9"/>
      <c r="AM3114" s="9"/>
      <c r="AN3114" s="9"/>
      <c r="AO3114" s="9"/>
      <c r="AP3114" s="9"/>
      <c r="AQ3114" s="9"/>
      <c r="AR3114" s="9"/>
      <c r="AS3114" s="9"/>
      <c r="AT3114" s="9"/>
      <c r="AU3114" s="9"/>
      <c r="AV3114" s="9"/>
      <c r="AW3114" s="9"/>
      <c r="AX3114" s="9"/>
      <c r="AY3114" s="9"/>
      <c r="AZ3114" s="9"/>
      <c r="BA3114" s="9"/>
      <c r="BB3114" s="9"/>
      <c r="BC3114" s="9"/>
      <c r="BD3114" s="9"/>
      <c r="BE3114" s="9"/>
      <c r="BF3114" s="9"/>
      <c r="BG3114" s="9"/>
      <c r="BH3114" s="9"/>
      <c r="BI3114" s="9"/>
      <c r="BJ3114" s="9"/>
      <c r="BK3114" s="9"/>
      <c r="BL3114" s="9"/>
      <c r="BM3114" s="9"/>
      <c r="BN3114" s="9"/>
      <c r="BO3114" s="9"/>
      <c r="BP3114" s="9"/>
      <c r="BQ3114" s="9"/>
      <c r="BT3114" s="9"/>
      <c r="BU3114" s="9"/>
      <c r="BX3114" s="9"/>
      <c r="BY3114" s="9"/>
      <c r="CB3114" s="9"/>
      <c r="CC3114" s="9"/>
      <c r="CF3114" s="9"/>
      <c r="CG3114" s="9"/>
      <c r="CJ3114" s="9"/>
      <c r="CK3114" s="9"/>
      <c r="CN3114" s="9"/>
      <c r="CO3114" s="9"/>
      <c r="CP3114" s="9"/>
      <c r="CQ3114" s="9"/>
      <c r="CR3114" s="9"/>
      <c r="CS3114" s="9"/>
      <c r="CT3114" s="9"/>
      <c r="CU3114" s="9"/>
      <c r="CV3114" s="9"/>
      <c r="CW3114" s="9"/>
      <c r="CX3114" s="9"/>
      <c r="CY3114" s="9"/>
      <c r="CZ3114" s="9"/>
      <c r="DA3114" s="9"/>
      <c r="DB3114" s="9"/>
      <c r="DC3114" s="9"/>
      <c r="DD3114" s="9"/>
      <c r="DE3114" s="9"/>
      <c r="DF3114" s="9"/>
      <c r="DG3114" s="9"/>
      <c r="DH3114" s="9"/>
      <c r="DI3114" s="9"/>
      <c r="DJ3114" s="9"/>
      <c r="DK3114" s="9"/>
      <c r="DL3114" s="9"/>
      <c r="DM3114" s="9"/>
      <c r="DN3114" s="9"/>
      <c r="DO3114" s="9"/>
      <c r="DP3114" s="9"/>
      <c r="DQ3114" s="9"/>
      <c r="DR3114" s="9"/>
      <c r="DS3114" s="9"/>
      <c r="DT3114" s="9"/>
      <c r="DU3114" s="9"/>
      <c r="DV3114" s="9"/>
      <c r="DW3114" s="9"/>
      <c r="DX3114" s="9"/>
      <c r="DY3114" s="9"/>
    </row>
    <row r="3115" spans="1:131" ht="19.5" customHeight="1" x14ac:dyDescent="0.25">
      <c r="A3115" s="9">
        <v>2167</v>
      </c>
      <c r="B3115" s="9" t="s">
        <v>6216</v>
      </c>
      <c r="C3115" s="9" t="s">
        <v>6218</v>
      </c>
      <c r="D3115" s="9"/>
      <c r="E3115" s="9" t="s">
        <v>109</v>
      </c>
      <c r="F3115" s="9" t="s">
        <v>4476</v>
      </c>
      <c r="G3115" s="9"/>
      <c r="H3115" s="9" t="s">
        <v>202</v>
      </c>
      <c r="I3115" s="9" t="s">
        <v>6217</v>
      </c>
      <c r="J3115" s="129">
        <v>43084</v>
      </c>
      <c r="K3115" s="129">
        <v>42979</v>
      </c>
      <c r="L3115" s="129">
        <v>43131</v>
      </c>
      <c r="O3115" s="9">
        <v>29</v>
      </c>
      <c r="Q3115" s="9" t="s">
        <v>61</v>
      </c>
      <c r="R3115" s="9"/>
      <c r="S3115" s="13">
        <v>11434591</v>
      </c>
      <c r="T3115" s="13">
        <v>11434591</v>
      </c>
      <c r="U3115" s="13">
        <v>2858648</v>
      </c>
      <c r="V3115" s="9"/>
      <c r="W3115" s="9"/>
      <c r="X3115" s="9"/>
      <c r="Y3115" s="9"/>
      <c r="Z3115" s="9"/>
      <c r="AA3115" s="9"/>
      <c r="AB3115" s="9"/>
      <c r="AC3115" s="9"/>
      <c r="AD3115" s="9"/>
      <c r="AE3115" s="9"/>
      <c r="AF3115" s="51">
        <f t="shared" si="40"/>
        <v>0</v>
      </c>
      <c r="AG3115" s="109"/>
      <c r="AH3115" s="11">
        <v>43070</v>
      </c>
      <c r="AI3115" s="11">
        <v>43131</v>
      </c>
      <c r="AJ3115" s="13">
        <v>10048887</v>
      </c>
      <c r="AK3115" s="13">
        <v>2512222</v>
      </c>
      <c r="AL3115" s="9"/>
      <c r="AM3115" s="9"/>
      <c r="AN3115" s="9"/>
      <c r="AO3115" s="9"/>
      <c r="AP3115" s="9"/>
      <c r="AQ3115" s="9"/>
      <c r="AR3115" s="9"/>
      <c r="AS3115" s="9"/>
      <c r="AT3115" s="9"/>
      <c r="AU3115" s="9"/>
      <c r="AV3115" s="9"/>
      <c r="AW3115" s="9"/>
      <c r="AX3115" s="9"/>
      <c r="AY3115" s="9"/>
      <c r="AZ3115" s="9"/>
      <c r="BA3115" s="9"/>
      <c r="BB3115" s="9"/>
      <c r="BC3115" s="9"/>
      <c r="BD3115" s="9"/>
      <c r="BE3115" s="9"/>
      <c r="BF3115" s="9"/>
      <c r="BG3115" s="9"/>
      <c r="BH3115" s="9"/>
      <c r="BI3115" s="9"/>
      <c r="BJ3115" s="9"/>
      <c r="BK3115" s="9"/>
      <c r="BL3115" s="9"/>
      <c r="BM3115" s="9"/>
      <c r="BN3115" s="9"/>
      <c r="BO3115" s="9"/>
      <c r="BP3115" s="9"/>
      <c r="BQ3115" s="9"/>
      <c r="BT3115" s="9"/>
      <c r="BU3115" s="9"/>
      <c r="BX3115" s="9"/>
      <c r="BY3115" s="9"/>
      <c r="CB3115" s="9"/>
      <c r="CC3115" s="9"/>
      <c r="CF3115" s="9"/>
      <c r="CG3115" s="9"/>
      <c r="CJ3115" s="9"/>
      <c r="CK3115" s="9"/>
      <c r="CN3115" s="9"/>
      <c r="CO3115" s="9"/>
      <c r="CP3115" s="9"/>
      <c r="CQ3115" s="9"/>
      <c r="CR3115" s="9"/>
      <c r="CS3115" s="9"/>
      <c r="CT3115" s="9"/>
      <c r="CU3115" s="9"/>
      <c r="CV3115" s="9"/>
      <c r="CW3115" s="9"/>
      <c r="CX3115" s="9"/>
      <c r="CY3115" s="9"/>
      <c r="CZ3115" s="9"/>
      <c r="DA3115" s="9"/>
      <c r="DB3115" s="9"/>
      <c r="DC3115" s="9"/>
      <c r="DD3115" s="9"/>
      <c r="DE3115" s="9"/>
      <c r="DF3115" s="9"/>
      <c r="DG3115" s="9"/>
      <c r="DH3115" s="9"/>
      <c r="DI3115" s="9"/>
      <c r="DJ3115" s="9"/>
      <c r="DK3115" s="9"/>
      <c r="DL3115" s="9"/>
      <c r="DM3115" s="9"/>
      <c r="DN3115" s="9"/>
      <c r="DO3115" s="9"/>
      <c r="DP3115" s="9"/>
      <c r="DQ3115" s="9"/>
      <c r="DR3115" s="9"/>
      <c r="DS3115" s="9"/>
      <c r="DT3115" s="9"/>
      <c r="DU3115" s="9"/>
      <c r="DV3115" s="9"/>
      <c r="DW3115" s="9"/>
      <c r="DX3115" s="9"/>
      <c r="DY3115" s="9"/>
    </row>
    <row r="3116" spans="1:131" ht="19.5" customHeight="1" x14ac:dyDescent="0.25">
      <c r="A3116" s="9">
        <v>2168</v>
      </c>
      <c r="B3116" s="9" t="s">
        <v>6219</v>
      </c>
      <c r="C3116" s="9" t="s">
        <v>6220</v>
      </c>
      <c r="D3116" s="9"/>
      <c r="E3116" s="9" t="s">
        <v>271</v>
      </c>
      <c r="F3116" s="9" t="s">
        <v>6221</v>
      </c>
      <c r="G3116" s="9"/>
      <c r="H3116" s="9" t="s">
        <v>906</v>
      </c>
      <c r="I3116" s="9" t="s">
        <v>25</v>
      </c>
      <c r="M3116" s="9" t="s">
        <v>20</v>
      </c>
      <c r="O3116" s="9">
        <v>30</v>
      </c>
      <c r="R3116" s="9"/>
      <c r="S3116" s="9"/>
      <c r="T3116" s="9"/>
      <c r="U3116" s="9"/>
      <c r="V3116" s="9"/>
      <c r="W3116" s="9"/>
      <c r="X3116" s="9"/>
      <c r="Y3116" s="9"/>
      <c r="Z3116" s="9"/>
      <c r="AA3116" s="9"/>
      <c r="AB3116" s="9"/>
      <c r="AC3116" s="9"/>
      <c r="AD3116" s="9"/>
      <c r="AE3116" s="9"/>
      <c r="AF3116" s="51">
        <f t="shared" si="40"/>
        <v>0</v>
      </c>
      <c r="AG3116" s="109"/>
      <c r="AH3116" s="9"/>
      <c r="AI3116" s="9"/>
      <c r="AJ3116" s="9"/>
      <c r="AK3116" s="9"/>
      <c r="AL3116" s="9"/>
      <c r="AM3116" s="9"/>
      <c r="AN3116" s="9"/>
      <c r="AO3116" s="9"/>
      <c r="AP3116" s="9"/>
      <c r="AQ3116" s="9"/>
      <c r="AR3116" s="9"/>
      <c r="AS3116" s="9"/>
      <c r="AT3116" s="9"/>
      <c r="AU3116" s="9"/>
      <c r="AV3116" s="9"/>
      <c r="AW3116" s="9"/>
      <c r="AX3116" s="9"/>
      <c r="AY3116" s="9"/>
      <c r="AZ3116" s="9"/>
      <c r="BA3116" s="9"/>
      <c r="BB3116" s="9"/>
      <c r="BC3116" s="9"/>
      <c r="BD3116" s="9"/>
      <c r="BE3116" s="9"/>
      <c r="BF3116" s="9"/>
      <c r="BG3116" s="9"/>
      <c r="BH3116" s="9"/>
      <c r="BI3116" s="9"/>
      <c r="BJ3116" s="9"/>
      <c r="BK3116" s="9"/>
      <c r="BL3116" s="9"/>
      <c r="BM3116" s="9"/>
      <c r="BN3116" s="9"/>
      <c r="BO3116" s="9"/>
      <c r="BP3116" s="9"/>
      <c r="BQ3116" s="9"/>
      <c r="BT3116" s="9"/>
      <c r="BU3116" s="9"/>
      <c r="BX3116" s="9"/>
      <c r="BY3116" s="9"/>
      <c r="CB3116" s="9"/>
      <c r="CC3116" s="9"/>
      <c r="CF3116" s="9"/>
      <c r="CG3116" s="9"/>
      <c r="CJ3116" s="9"/>
      <c r="CK3116" s="9"/>
      <c r="CN3116" s="9"/>
      <c r="CO3116" s="9"/>
      <c r="CP3116" s="9"/>
      <c r="CQ3116" s="9"/>
      <c r="CR3116" s="9"/>
      <c r="CS3116" s="9"/>
      <c r="CT3116" s="9"/>
      <c r="CU3116" s="9"/>
      <c r="CV3116" s="9"/>
      <c r="CW3116" s="9"/>
      <c r="CX3116" s="9"/>
      <c r="CY3116" s="9"/>
      <c r="CZ3116" s="9"/>
      <c r="DA3116" s="9"/>
      <c r="DB3116" s="9"/>
      <c r="DC3116" s="9"/>
      <c r="DD3116" s="9"/>
      <c r="DE3116" s="9"/>
      <c r="DF3116" s="9"/>
      <c r="DG3116" s="9"/>
      <c r="DH3116" s="9"/>
      <c r="DI3116" s="9"/>
      <c r="DJ3116" s="9"/>
      <c r="DK3116" s="9"/>
      <c r="DL3116" s="9"/>
      <c r="DM3116" s="9"/>
      <c r="DN3116" s="9"/>
      <c r="DO3116" s="9"/>
      <c r="DP3116" s="9"/>
      <c r="DQ3116" s="9"/>
      <c r="DR3116" s="9"/>
      <c r="DS3116" s="9"/>
      <c r="DT3116" s="9"/>
      <c r="DU3116" s="9"/>
      <c r="DV3116" s="9"/>
      <c r="DW3116" s="9"/>
      <c r="DX3116" s="9"/>
      <c r="DY3116" s="9"/>
    </row>
    <row r="3117" spans="1:131" ht="19.5" customHeight="1" x14ac:dyDescent="0.25">
      <c r="A3117" s="9">
        <v>2169</v>
      </c>
      <c r="B3117" s="9" t="s">
        <v>6222</v>
      </c>
      <c r="C3117" s="9" t="s">
        <v>6223</v>
      </c>
      <c r="D3117" s="9"/>
      <c r="E3117" s="9" t="s">
        <v>6224</v>
      </c>
      <c r="F3117" s="9" t="s">
        <v>6225</v>
      </c>
      <c r="G3117" s="9"/>
      <c r="H3117" s="9" t="s">
        <v>906</v>
      </c>
      <c r="I3117" s="9" t="s">
        <v>25</v>
      </c>
      <c r="M3117" s="9" t="s">
        <v>20</v>
      </c>
      <c r="O3117" s="9">
        <v>27</v>
      </c>
      <c r="R3117" s="9"/>
      <c r="S3117" s="9"/>
      <c r="T3117" s="9"/>
      <c r="U3117" s="9"/>
      <c r="V3117" s="9"/>
      <c r="W3117" s="9"/>
      <c r="X3117" s="9"/>
      <c r="Y3117" s="9"/>
      <c r="Z3117" s="9"/>
      <c r="AA3117" s="9"/>
      <c r="AB3117" s="9"/>
      <c r="AC3117" s="9"/>
      <c r="AD3117" s="9"/>
      <c r="AE3117" s="9"/>
      <c r="AF3117" s="51">
        <f t="shared" si="40"/>
        <v>0</v>
      </c>
      <c r="AG3117" s="109"/>
      <c r="AH3117" s="9"/>
      <c r="AI3117" s="9"/>
      <c r="AJ3117" s="9"/>
      <c r="AK3117" s="9"/>
      <c r="AL3117" s="9"/>
      <c r="AM3117" s="9"/>
      <c r="AN3117" s="9"/>
      <c r="AO3117" s="9"/>
      <c r="AP3117" s="9"/>
      <c r="AQ3117" s="9"/>
      <c r="AR3117" s="9"/>
      <c r="AS3117" s="9"/>
      <c r="AT3117" s="9"/>
      <c r="AU3117" s="9"/>
      <c r="AV3117" s="9"/>
      <c r="AW3117" s="9"/>
      <c r="AX3117" s="9"/>
      <c r="AY3117" s="9"/>
      <c r="AZ3117" s="9"/>
      <c r="BA3117" s="9"/>
      <c r="BB3117" s="9"/>
      <c r="BC3117" s="9"/>
      <c r="BD3117" s="9"/>
      <c r="BE3117" s="9"/>
      <c r="BF3117" s="9"/>
      <c r="BG3117" s="9"/>
      <c r="BH3117" s="9"/>
      <c r="BI3117" s="9"/>
      <c r="BJ3117" s="9"/>
      <c r="BK3117" s="9"/>
      <c r="BL3117" s="9"/>
      <c r="BM3117" s="9"/>
      <c r="BN3117" s="9"/>
      <c r="BO3117" s="9"/>
      <c r="BP3117" s="9"/>
      <c r="BQ3117" s="9"/>
      <c r="BT3117" s="9"/>
      <c r="BU3117" s="9"/>
      <c r="BX3117" s="9"/>
      <c r="BY3117" s="9"/>
      <c r="CB3117" s="9"/>
      <c r="CC3117" s="9"/>
      <c r="CF3117" s="9"/>
      <c r="CG3117" s="9"/>
      <c r="CJ3117" s="9"/>
      <c r="CK3117" s="9"/>
      <c r="CN3117" s="9"/>
      <c r="CO3117" s="9"/>
      <c r="CP3117" s="9"/>
      <c r="CQ3117" s="9"/>
      <c r="CR3117" s="9"/>
      <c r="CS3117" s="9"/>
      <c r="CT3117" s="9"/>
      <c r="CU3117" s="9"/>
      <c r="CV3117" s="9"/>
      <c r="CW3117" s="9"/>
      <c r="CX3117" s="9"/>
      <c r="CY3117" s="9"/>
      <c r="CZ3117" s="9"/>
      <c r="DA3117" s="9"/>
      <c r="DB3117" s="9"/>
      <c r="DC3117" s="9"/>
      <c r="DD3117" s="9"/>
      <c r="DE3117" s="9"/>
      <c r="DF3117" s="9"/>
      <c r="DG3117" s="9"/>
      <c r="DH3117" s="9"/>
      <c r="DI3117" s="9"/>
      <c r="DJ3117" s="9"/>
      <c r="DK3117" s="9"/>
      <c r="DL3117" s="9"/>
      <c r="DM3117" s="9"/>
      <c r="DN3117" s="9"/>
      <c r="DO3117" s="9"/>
      <c r="DP3117" s="9"/>
      <c r="DQ3117" s="9"/>
      <c r="DR3117" s="9"/>
      <c r="DS3117" s="9"/>
      <c r="DT3117" s="9"/>
      <c r="DU3117" s="9"/>
      <c r="DV3117" s="9"/>
      <c r="DW3117" s="9"/>
      <c r="DX3117" s="9"/>
      <c r="DY3117" s="9"/>
    </row>
    <row r="3118" spans="1:131" ht="19.5" customHeight="1" x14ac:dyDescent="0.25">
      <c r="A3118" s="9">
        <v>2170</v>
      </c>
      <c r="B3118" s="9" t="s">
        <v>6226</v>
      </c>
      <c r="C3118" s="9" t="s">
        <v>6227</v>
      </c>
      <c r="D3118" s="9"/>
      <c r="E3118" s="9" t="s">
        <v>6228</v>
      </c>
      <c r="F3118" s="9" t="s">
        <v>6229</v>
      </c>
      <c r="G3118" s="9"/>
      <c r="H3118" s="9" t="s">
        <v>906</v>
      </c>
      <c r="I3118" s="9" t="s">
        <v>28</v>
      </c>
      <c r="M3118" s="9" t="s">
        <v>20</v>
      </c>
      <c r="R3118" s="9"/>
      <c r="S3118" s="9"/>
      <c r="T3118" s="9"/>
      <c r="U3118" s="9"/>
      <c r="V3118" s="9"/>
      <c r="W3118" s="9"/>
      <c r="X3118" s="9"/>
      <c r="Y3118" s="9"/>
      <c r="Z3118" s="9"/>
      <c r="AA3118" s="9"/>
      <c r="AB3118" s="9"/>
      <c r="AC3118" s="9"/>
      <c r="AD3118" s="9"/>
      <c r="AE3118" s="9"/>
      <c r="AF3118" s="51">
        <f t="shared" si="40"/>
        <v>0</v>
      </c>
      <c r="AG3118" s="109"/>
      <c r="AH3118" s="9"/>
      <c r="AI3118" s="9"/>
      <c r="AJ3118" s="9"/>
      <c r="AK3118" s="9"/>
      <c r="AL3118" s="9"/>
      <c r="AM3118" s="9"/>
      <c r="AN3118" s="9"/>
      <c r="AO3118" s="9"/>
      <c r="AP3118" s="9"/>
      <c r="AQ3118" s="9"/>
      <c r="AR3118" s="9"/>
      <c r="AS3118" s="9"/>
      <c r="AT3118" s="9"/>
      <c r="AU3118" s="9"/>
      <c r="AV3118" s="9"/>
      <c r="AW3118" s="9"/>
      <c r="AX3118" s="9"/>
      <c r="AY3118" s="9"/>
      <c r="AZ3118" s="9"/>
      <c r="BA3118" s="9"/>
      <c r="BB3118" s="9"/>
      <c r="BC3118" s="9"/>
      <c r="BD3118" s="9"/>
      <c r="BE3118" s="9"/>
      <c r="BF3118" s="9"/>
      <c r="BG3118" s="9"/>
      <c r="BH3118" s="9"/>
      <c r="BI3118" s="9"/>
      <c r="BJ3118" s="9"/>
      <c r="BK3118" s="9"/>
      <c r="BL3118" s="9"/>
      <c r="BM3118" s="9"/>
      <c r="BN3118" s="9"/>
      <c r="BO3118" s="9"/>
      <c r="BP3118" s="9"/>
      <c r="BQ3118" s="9"/>
      <c r="BT3118" s="9"/>
      <c r="BU3118" s="9"/>
      <c r="BX3118" s="9"/>
      <c r="BY3118" s="9"/>
      <c r="CB3118" s="9"/>
      <c r="CC3118" s="9"/>
      <c r="CF3118" s="9"/>
      <c r="CG3118" s="9"/>
      <c r="CJ3118" s="9"/>
      <c r="CK3118" s="9"/>
      <c r="CN3118" s="9"/>
      <c r="CO3118" s="9"/>
      <c r="CP3118" s="9"/>
      <c r="CQ3118" s="9"/>
      <c r="CR3118" s="9"/>
      <c r="CS3118" s="9"/>
      <c r="CT3118" s="9"/>
      <c r="CU3118" s="9"/>
      <c r="CV3118" s="9"/>
      <c r="CW3118" s="9"/>
      <c r="CX3118" s="9"/>
      <c r="CY3118" s="9"/>
      <c r="CZ3118" s="9"/>
      <c r="DA3118" s="9"/>
      <c r="DB3118" s="9"/>
      <c r="DC3118" s="9"/>
      <c r="DD3118" s="9"/>
      <c r="DE3118" s="9"/>
      <c r="DF3118" s="9"/>
      <c r="DG3118" s="9"/>
      <c r="DH3118" s="9"/>
      <c r="DI3118" s="9"/>
      <c r="DJ3118" s="9"/>
      <c r="DK3118" s="9"/>
      <c r="DL3118" s="9"/>
      <c r="DM3118" s="9"/>
      <c r="DN3118" s="9"/>
      <c r="DO3118" s="9"/>
      <c r="DP3118" s="9"/>
      <c r="DQ3118" s="9"/>
      <c r="DR3118" s="9"/>
      <c r="DS3118" s="9"/>
      <c r="DT3118" s="9"/>
      <c r="DU3118" s="9"/>
      <c r="DV3118" s="9"/>
      <c r="DW3118" s="9"/>
      <c r="DX3118" s="9"/>
      <c r="DY3118" s="9"/>
    </row>
    <row r="3119" spans="1:131" ht="19.5" customHeight="1" x14ac:dyDescent="0.25">
      <c r="A3119" s="9">
        <v>2171</v>
      </c>
      <c r="B3119" s="9" t="s">
        <v>6230</v>
      </c>
      <c r="C3119" s="9" t="s">
        <v>6321</v>
      </c>
      <c r="D3119" s="9"/>
      <c r="E3119" s="9" t="s">
        <v>5592</v>
      </c>
      <c r="F3119" s="9" t="s">
        <v>6322</v>
      </c>
      <c r="G3119" s="9"/>
      <c r="H3119" s="9" t="s">
        <v>202</v>
      </c>
      <c r="I3119" s="9" t="s">
        <v>6149</v>
      </c>
      <c r="J3119" s="129">
        <v>43160</v>
      </c>
      <c r="K3119" s="129">
        <v>43146</v>
      </c>
      <c r="L3119" s="129">
        <v>43472</v>
      </c>
      <c r="M3119" s="9" t="s">
        <v>20</v>
      </c>
      <c r="O3119" s="9">
        <v>29</v>
      </c>
      <c r="Q3119" s="9" t="s">
        <v>54</v>
      </c>
      <c r="R3119" s="9"/>
      <c r="S3119" s="13">
        <v>32000000</v>
      </c>
      <c r="T3119" s="13">
        <v>32000000</v>
      </c>
      <c r="U3119" s="13">
        <v>8000000</v>
      </c>
      <c r="V3119" s="9"/>
      <c r="W3119" s="9"/>
      <c r="X3119" s="9"/>
      <c r="Y3119" s="9"/>
      <c r="Z3119" s="9"/>
      <c r="AA3119" s="9"/>
      <c r="AB3119" s="9"/>
      <c r="AC3119" s="9"/>
      <c r="AD3119" s="9"/>
      <c r="AE3119" s="9"/>
      <c r="AF3119" s="51">
        <f t="shared" si="40"/>
        <v>0</v>
      </c>
      <c r="AG3119" s="81">
        <v>16000000</v>
      </c>
      <c r="AH3119" s="11">
        <v>43146</v>
      </c>
      <c r="AI3119" s="11">
        <v>43897</v>
      </c>
      <c r="AJ3119" s="13">
        <v>31146800</v>
      </c>
      <c r="AK3119" s="13">
        <v>7786700</v>
      </c>
      <c r="AL3119" s="9"/>
      <c r="AM3119" s="9"/>
      <c r="AN3119" s="9"/>
      <c r="AO3119" s="9"/>
      <c r="AP3119" s="9"/>
      <c r="AQ3119" s="9"/>
      <c r="AR3119" s="9"/>
      <c r="AS3119" s="9"/>
      <c r="AT3119" s="9"/>
      <c r="AU3119" s="9"/>
      <c r="AV3119" s="9"/>
      <c r="AW3119" s="9"/>
      <c r="AX3119" s="9"/>
      <c r="AY3119" s="9"/>
      <c r="AZ3119" s="9"/>
      <c r="BA3119" s="9"/>
      <c r="BB3119" s="9"/>
      <c r="BC3119" s="9"/>
      <c r="BD3119" s="9"/>
      <c r="BE3119" s="9"/>
      <c r="BF3119" s="9"/>
      <c r="BG3119" s="9"/>
      <c r="BH3119" s="9"/>
      <c r="BI3119" s="9"/>
      <c r="BJ3119" s="9"/>
      <c r="BK3119" s="9"/>
      <c r="BL3119" s="9"/>
      <c r="BM3119" s="9"/>
      <c r="BN3119" s="9"/>
      <c r="BO3119" s="9"/>
      <c r="BP3119" s="9"/>
      <c r="BQ3119" s="9"/>
      <c r="BT3119" s="9"/>
      <c r="BU3119" s="9"/>
      <c r="BX3119" s="9"/>
      <c r="BY3119" s="9"/>
      <c r="CB3119" s="9"/>
      <c r="CC3119" s="9"/>
      <c r="CF3119" s="9"/>
      <c r="CG3119" s="9"/>
      <c r="CJ3119" s="9"/>
      <c r="CK3119" s="9"/>
      <c r="CN3119" s="9"/>
      <c r="CO3119" s="9"/>
      <c r="CP3119" s="9"/>
      <c r="CQ3119" s="9"/>
      <c r="CR3119" s="9"/>
      <c r="CS3119" s="9"/>
      <c r="CT3119" s="9"/>
      <c r="CU3119" s="9"/>
      <c r="CV3119" s="9"/>
      <c r="CW3119" s="9"/>
      <c r="CX3119" s="9"/>
      <c r="CY3119" s="9"/>
      <c r="CZ3119" s="9"/>
      <c r="DA3119" s="9"/>
      <c r="DB3119" s="9"/>
      <c r="DC3119" s="9"/>
      <c r="DD3119" s="9"/>
      <c r="DE3119" s="9"/>
      <c r="DF3119" s="9"/>
      <c r="DG3119" s="9"/>
      <c r="DH3119" s="9"/>
      <c r="DI3119" s="9"/>
      <c r="DJ3119" s="9"/>
      <c r="DK3119" s="9"/>
      <c r="DL3119" s="9"/>
      <c r="DM3119" s="9"/>
      <c r="DN3119" s="9"/>
      <c r="DO3119" s="9"/>
      <c r="DP3119" s="9"/>
      <c r="DQ3119" s="9"/>
      <c r="DR3119" s="9"/>
      <c r="DS3119" s="9"/>
      <c r="DT3119" s="9"/>
      <c r="DU3119" s="9"/>
      <c r="DV3119" s="9"/>
      <c r="DW3119" s="9"/>
      <c r="DX3119" s="9"/>
      <c r="DY3119" s="9"/>
    </row>
    <row r="3120" spans="1:131" s="18" customFormat="1" ht="19.5" customHeight="1" x14ac:dyDescent="0.25">
      <c r="A3120" s="18">
        <v>2171</v>
      </c>
      <c r="B3120" s="18" t="s">
        <v>6230</v>
      </c>
      <c r="C3120" s="18" t="s">
        <v>6321</v>
      </c>
      <c r="D3120" s="19">
        <v>43564</v>
      </c>
      <c r="J3120" s="130"/>
      <c r="K3120" s="130"/>
      <c r="L3120" s="130">
        <v>43776</v>
      </c>
      <c r="S3120" s="20"/>
      <c r="T3120" s="20"/>
      <c r="U3120" s="20"/>
      <c r="AF3120" s="80"/>
      <c r="AG3120" s="82"/>
      <c r="DZ3120" s="56"/>
      <c r="EA3120" s="57"/>
    </row>
    <row r="3121" spans="1:131" s="18" customFormat="1" ht="19.5" customHeight="1" x14ac:dyDescent="0.25">
      <c r="A3121" s="18">
        <v>2171</v>
      </c>
      <c r="B3121" s="18" t="s">
        <v>6230</v>
      </c>
      <c r="C3121" s="18" t="s">
        <v>6321</v>
      </c>
      <c r="D3121" s="19">
        <v>43740</v>
      </c>
      <c r="J3121" s="130"/>
      <c r="K3121" s="130"/>
      <c r="L3121" s="130">
        <v>43897</v>
      </c>
      <c r="S3121" s="20"/>
      <c r="T3121" s="20"/>
      <c r="U3121" s="20"/>
      <c r="AF3121" s="80"/>
      <c r="AG3121" s="82"/>
      <c r="DZ3121" s="56"/>
      <c r="EA3121" s="57"/>
    </row>
    <row r="3122" spans="1:131" ht="19.5" customHeight="1" x14ac:dyDescent="0.25">
      <c r="A3122" s="9">
        <v>2172</v>
      </c>
      <c r="B3122" s="9" t="s">
        <v>6231</v>
      </c>
      <c r="C3122" s="9" t="s">
        <v>6232</v>
      </c>
      <c r="D3122" s="9"/>
      <c r="E3122" s="9" t="s">
        <v>6233</v>
      </c>
      <c r="F3122" s="9" t="s">
        <v>6234</v>
      </c>
      <c r="G3122" s="9"/>
      <c r="H3122" s="9" t="s">
        <v>202</v>
      </c>
      <c r="I3122" s="9" t="s">
        <v>97</v>
      </c>
      <c r="J3122" s="129">
        <v>43191</v>
      </c>
      <c r="K3122" s="129">
        <v>43166</v>
      </c>
      <c r="L3122" s="129">
        <v>43531</v>
      </c>
      <c r="M3122" s="9" t="s">
        <v>20</v>
      </c>
      <c r="O3122" s="9">
        <v>29</v>
      </c>
      <c r="Q3122" s="9" t="s">
        <v>54</v>
      </c>
      <c r="R3122" s="9"/>
      <c r="S3122" s="13">
        <v>9800000</v>
      </c>
      <c r="T3122" s="13">
        <v>9800000</v>
      </c>
      <c r="U3122" s="13">
        <v>2450000</v>
      </c>
      <c r="V3122" s="9"/>
      <c r="W3122" s="9"/>
      <c r="X3122" s="9"/>
      <c r="Y3122" s="9"/>
      <c r="Z3122" s="9"/>
      <c r="AA3122" s="9"/>
      <c r="AB3122" s="9"/>
      <c r="AC3122" s="9"/>
      <c r="AD3122" s="9"/>
      <c r="AE3122" s="9"/>
      <c r="AF3122" s="51">
        <f t="shared" si="40"/>
        <v>0</v>
      </c>
      <c r="AG3122" s="81">
        <v>7350000</v>
      </c>
      <c r="AH3122" s="11">
        <v>43466</v>
      </c>
      <c r="AI3122" s="11">
        <v>44142</v>
      </c>
      <c r="AJ3122" s="13">
        <v>9783058</v>
      </c>
      <c r="AK3122" s="13">
        <v>2445765</v>
      </c>
      <c r="AL3122" s="9"/>
      <c r="AM3122" s="9"/>
      <c r="AN3122" s="9"/>
      <c r="AO3122" s="9"/>
      <c r="AP3122" s="9"/>
      <c r="AQ3122" s="9"/>
      <c r="AR3122" s="9"/>
      <c r="AS3122" s="9"/>
      <c r="AT3122" s="9"/>
      <c r="AU3122" s="9"/>
      <c r="AV3122" s="9"/>
      <c r="AW3122" s="9"/>
      <c r="AX3122" s="9"/>
      <c r="AY3122" s="9"/>
      <c r="AZ3122" s="9"/>
      <c r="BA3122" s="9"/>
      <c r="BB3122" s="9"/>
      <c r="BC3122" s="9"/>
      <c r="BD3122" s="9"/>
      <c r="BE3122" s="9"/>
      <c r="BF3122" s="9"/>
      <c r="BG3122" s="9"/>
      <c r="BH3122" s="9"/>
      <c r="BI3122" s="9"/>
      <c r="BJ3122" s="9"/>
      <c r="BK3122" s="9"/>
      <c r="BL3122" s="9"/>
      <c r="BM3122" s="9"/>
      <c r="BN3122" s="9"/>
      <c r="BO3122" s="9"/>
      <c r="BP3122" s="9"/>
      <c r="BQ3122" s="9"/>
      <c r="BT3122" s="9"/>
      <c r="BU3122" s="9"/>
      <c r="BX3122" s="9"/>
      <c r="BY3122" s="9"/>
      <c r="CB3122" s="9"/>
      <c r="CC3122" s="9"/>
      <c r="CF3122" s="9"/>
      <c r="CG3122" s="9"/>
      <c r="CJ3122" s="9"/>
      <c r="CK3122" s="9"/>
      <c r="CN3122" s="9"/>
      <c r="CO3122" s="9"/>
      <c r="CP3122" s="9"/>
      <c r="CQ3122" s="9"/>
      <c r="CR3122" s="9"/>
      <c r="CS3122" s="9"/>
      <c r="CT3122" s="9"/>
      <c r="CU3122" s="9"/>
      <c r="CV3122" s="9"/>
      <c r="CW3122" s="9"/>
      <c r="CX3122" s="9"/>
      <c r="CY3122" s="9"/>
      <c r="CZ3122" s="9"/>
      <c r="DA3122" s="9"/>
      <c r="DB3122" s="9"/>
      <c r="DC3122" s="9"/>
      <c r="DD3122" s="9"/>
      <c r="DE3122" s="9"/>
      <c r="DF3122" s="9"/>
      <c r="DG3122" s="9"/>
      <c r="DH3122" s="9"/>
      <c r="DI3122" s="9"/>
      <c r="DJ3122" s="9"/>
      <c r="DK3122" s="9"/>
      <c r="DL3122" s="9"/>
      <c r="DM3122" s="9"/>
      <c r="DN3122" s="9"/>
      <c r="DO3122" s="9"/>
      <c r="DP3122" s="9"/>
      <c r="DQ3122" s="9"/>
      <c r="DR3122" s="9"/>
      <c r="DS3122" s="9"/>
      <c r="DT3122" s="9"/>
      <c r="DU3122" s="9"/>
      <c r="DV3122" s="9"/>
      <c r="DW3122" s="9"/>
      <c r="DX3122" s="9"/>
      <c r="DY3122" s="9"/>
    </row>
    <row r="3123" spans="1:131" ht="39" customHeight="1" x14ac:dyDescent="0.25">
      <c r="A3123" s="9">
        <v>2173</v>
      </c>
      <c r="B3123" s="9" t="s">
        <v>6235</v>
      </c>
      <c r="C3123" s="9" t="s">
        <v>6236</v>
      </c>
      <c r="D3123" s="9"/>
      <c r="E3123" s="9" t="s">
        <v>6237</v>
      </c>
      <c r="F3123" s="9" t="s">
        <v>682</v>
      </c>
      <c r="G3123" s="9"/>
      <c r="H3123" s="9" t="s">
        <v>202</v>
      </c>
      <c r="I3123" s="9" t="s">
        <v>25</v>
      </c>
      <c r="J3123" s="129">
        <v>43105</v>
      </c>
      <c r="K3123" s="129">
        <v>42998</v>
      </c>
      <c r="L3123" s="129">
        <v>43465</v>
      </c>
      <c r="O3123" s="9">
        <v>29</v>
      </c>
      <c r="Q3123" s="9" t="s">
        <v>54</v>
      </c>
      <c r="R3123" s="9"/>
      <c r="S3123" s="13">
        <v>10660000</v>
      </c>
      <c r="T3123" s="13">
        <v>10660000</v>
      </c>
      <c r="U3123" s="13">
        <v>2665000</v>
      </c>
      <c r="V3123" s="9"/>
      <c r="W3123" s="9"/>
      <c r="X3123" s="9"/>
      <c r="Y3123" s="9"/>
      <c r="Z3123" s="9"/>
      <c r="AA3123" s="9"/>
      <c r="AB3123" s="9"/>
      <c r="AC3123" s="9"/>
      <c r="AD3123" s="9"/>
      <c r="AE3123" s="9"/>
      <c r="AF3123" s="51">
        <f t="shared" si="40"/>
        <v>0</v>
      </c>
      <c r="AG3123" s="81">
        <v>7995000</v>
      </c>
      <c r="AH3123" s="11">
        <v>43105</v>
      </c>
      <c r="AI3123" s="11">
        <v>43707</v>
      </c>
      <c r="AJ3123" s="13">
        <v>10660000</v>
      </c>
      <c r="AK3123" s="13">
        <v>2665000</v>
      </c>
      <c r="AL3123" s="9"/>
      <c r="AM3123" s="9"/>
      <c r="AN3123" s="9"/>
      <c r="AO3123" s="9"/>
      <c r="AP3123" s="9"/>
      <c r="AQ3123" s="9"/>
      <c r="AR3123" s="9"/>
      <c r="AS3123" s="9"/>
      <c r="AT3123" s="9"/>
      <c r="AU3123" s="9"/>
      <c r="AV3123" s="9"/>
      <c r="AW3123" s="9"/>
      <c r="AX3123" s="9"/>
      <c r="AY3123" s="9"/>
      <c r="AZ3123" s="9"/>
      <c r="BA3123" s="9"/>
      <c r="BB3123" s="9"/>
      <c r="BC3123" s="9"/>
      <c r="BD3123" s="9"/>
      <c r="BE3123" s="9"/>
      <c r="BF3123" s="9"/>
      <c r="BG3123" s="9"/>
      <c r="BH3123" s="9"/>
      <c r="BI3123" s="9"/>
      <c r="BJ3123" s="9"/>
      <c r="BK3123" s="9"/>
      <c r="BL3123" s="9"/>
      <c r="BM3123" s="9"/>
      <c r="BN3123" s="9"/>
      <c r="BO3123" s="9"/>
      <c r="BP3123" s="9"/>
      <c r="BQ3123" s="9"/>
      <c r="BT3123" s="9"/>
      <c r="BU3123" s="9"/>
      <c r="BX3123" s="9"/>
      <c r="BY3123" s="9"/>
      <c r="CB3123" s="9"/>
      <c r="CC3123" s="9"/>
      <c r="CF3123" s="9"/>
      <c r="CG3123" s="9"/>
      <c r="CJ3123" s="9"/>
      <c r="CK3123" s="9"/>
      <c r="CN3123" s="9"/>
      <c r="CO3123" s="9"/>
      <c r="CP3123" s="9"/>
      <c r="CQ3123" s="9"/>
      <c r="CR3123" s="9"/>
      <c r="CS3123" s="9"/>
      <c r="CT3123" s="9"/>
      <c r="CU3123" s="9"/>
      <c r="CV3123" s="9"/>
      <c r="CW3123" s="9"/>
      <c r="CX3123" s="9"/>
      <c r="CY3123" s="9"/>
      <c r="CZ3123" s="9"/>
      <c r="DA3123" s="9"/>
      <c r="DB3123" s="9"/>
      <c r="DC3123" s="9"/>
      <c r="DD3123" s="9"/>
      <c r="DE3123" s="9"/>
      <c r="DF3123" s="9"/>
      <c r="DG3123" s="9"/>
      <c r="DH3123" s="9"/>
      <c r="DI3123" s="9"/>
      <c r="DJ3123" s="9"/>
      <c r="DK3123" s="9"/>
      <c r="DL3123" s="9"/>
      <c r="DM3123" s="9"/>
      <c r="DN3123" s="9"/>
      <c r="DO3123" s="9"/>
      <c r="DP3123" s="9"/>
      <c r="DQ3123" s="9"/>
      <c r="DR3123" s="9"/>
      <c r="DS3123" s="9"/>
      <c r="DT3123" s="9"/>
      <c r="DU3123" s="9"/>
      <c r="DV3123" s="9"/>
      <c r="DW3123" s="9"/>
      <c r="DX3123" s="9"/>
      <c r="DY3123" s="9"/>
    </row>
    <row r="3124" spans="1:131" s="18" customFormat="1" ht="39" customHeight="1" x14ac:dyDescent="0.25">
      <c r="A3124" s="18">
        <v>2173</v>
      </c>
      <c r="B3124" s="18" t="s">
        <v>6235</v>
      </c>
      <c r="C3124" s="18" t="s">
        <v>6236</v>
      </c>
      <c r="D3124" s="19">
        <v>43521</v>
      </c>
      <c r="J3124" s="130"/>
      <c r="K3124" s="130"/>
      <c r="L3124" s="130">
        <v>43615</v>
      </c>
      <c r="S3124" s="20"/>
      <c r="T3124" s="20"/>
      <c r="U3124" s="20"/>
      <c r="AF3124" s="80"/>
      <c r="AG3124" s="82"/>
      <c r="DZ3124" s="56"/>
      <c r="EA3124" s="57"/>
    </row>
    <row r="3125" spans="1:131" s="18" customFormat="1" ht="39" customHeight="1" x14ac:dyDescent="0.25">
      <c r="A3125" s="18">
        <v>2173</v>
      </c>
      <c r="B3125" s="18" t="s">
        <v>6235</v>
      </c>
      <c r="C3125" s="18" t="s">
        <v>6236</v>
      </c>
      <c r="D3125" s="19">
        <v>43650</v>
      </c>
      <c r="J3125" s="130"/>
      <c r="K3125" s="130"/>
      <c r="L3125" s="130">
        <v>43707</v>
      </c>
      <c r="S3125" s="20"/>
      <c r="T3125" s="20"/>
      <c r="U3125" s="20"/>
      <c r="AF3125" s="80"/>
      <c r="AG3125" s="82"/>
      <c r="DZ3125" s="56"/>
      <c r="EA3125" s="57"/>
    </row>
    <row r="3126" spans="1:131" ht="19.5" customHeight="1" x14ac:dyDescent="0.25">
      <c r="A3126" s="9">
        <v>2174</v>
      </c>
      <c r="B3126" s="9" t="s">
        <v>6238</v>
      </c>
      <c r="C3126" s="9" t="s">
        <v>6239</v>
      </c>
      <c r="D3126" s="9"/>
      <c r="E3126" s="9" t="s">
        <v>3676</v>
      </c>
      <c r="F3126" s="9" t="s">
        <v>6240</v>
      </c>
      <c r="G3126" s="9"/>
      <c r="H3126" s="9" t="s">
        <v>202</v>
      </c>
      <c r="I3126" s="9" t="s">
        <v>25</v>
      </c>
      <c r="J3126" s="129">
        <v>43146</v>
      </c>
      <c r="K3126" s="129">
        <v>43084</v>
      </c>
      <c r="L3126" s="129">
        <v>43479</v>
      </c>
      <c r="O3126" s="9">
        <v>28</v>
      </c>
      <c r="Q3126" s="9" t="s">
        <v>54</v>
      </c>
      <c r="R3126" s="9"/>
      <c r="S3126" s="13">
        <v>15000000</v>
      </c>
      <c r="T3126" s="13">
        <v>15000000</v>
      </c>
      <c r="U3126" s="13">
        <v>3750000</v>
      </c>
      <c r="V3126" s="9"/>
      <c r="W3126" s="9"/>
      <c r="X3126" s="9"/>
      <c r="Y3126" s="9"/>
      <c r="Z3126" s="9"/>
      <c r="AA3126" s="9"/>
      <c r="AB3126" s="9"/>
      <c r="AC3126" s="9"/>
      <c r="AD3126" s="9"/>
      <c r="AE3126" s="9"/>
      <c r="AF3126" s="51">
        <f t="shared" si="40"/>
        <v>0</v>
      </c>
      <c r="AG3126" s="81">
        <v>8500000</v>
      </c>
      <c r="AH3126" s="11">
        <v>43221</v>
      </c>
      <c r="AI3126" s="11">
        <v>43829</v>
      </c>
      <c r="AJ3126" s="13">
        <v>22781568</v>
      </c>
      <c r="AK3126" s="13">
        <v>5625000</v>
      </c>
      <c r="AL3126" s="9"/>
      <c r="AM3126" s="9"/>
      <c r="AN3126" s="9"/>
      <c r="AO3126" s="9"/>
      <c r="AP3126" s="9"/>
      <c r="AQ3126" s="9"/>
      <c r="AR3126" s="9"/>
      <c r="AS3126" s="9"/>
      <c r="AT3126" s="9"/>
      <c r="AU3126" s="9"/>
      <c r="AV3126" s="9"/>
      <c r="AW3126" s="9"/>
      <c r="AX3126" s="9"/>
      <c r="AY3126" s="9"/>
      <c r="AZ3126" s="9"/>
      <c r="BA3126" s="9"/>
      <c r="BB3126" s="9"/>
      <c r="BC3126" s="9"/>
      <c r="BD3126" s="9"/>
      <c r="BE3126" s="9"/>
      <c r="BF3126" s="9"/>
      <c r="BG3126" s="9"/>
      <c r="BH3126" s="9"/>
      <c r="BI3126" s="9"/>
      <c r="BJ3126" s="9"/>
      <c r="BK3126" s="9"/>
      <c r="BL3126" s="9"/>
      <c r="BM3126" s="9"/>
      <c r="BN3126" s="9"/>
      <c r="BO3126" s="9"/>
      <c r="BP3126" s="9"/>
      <c r="BQ3126" s="9"/>
      <c r="BT3126" s="9"/>
      <c r="BU3126" s="9"/>
      <c r="BX3126" s="9"/>
      <c r="BY3126" s="9"/>
      <c r="CB3126" s="9"/>
      <c r="CC3126" s="9"/>
      <c r="CF3126" s="9"/>
      <c r="CG3126" s="9"/>
      <c r="CJ3126" s="9"/>
      <c r="CK3126" s="9"/>
      <c r="CN3126" s="9"/>
      <c r="CO3126" s="9"/>
      <c r="CP3126" s="9"/>
      <c r="CQ3126" s="9"/>
      <c r="CR3126" s="9"/>
      <c r="CS3126" s="9"/>
      <c r="CT3126" s="9"/>
      <c r="CU3126" s="9"/>
      <c r="CV3126" s="9"/>
      <c r="CW3126" s="9"/>
      <c r="CX3126" s="9"/>
      <c r="CY3126" s="9"/>
      <c r="CZ3126" s="9"/>
      <c r="DA3126" s="9"/>
      <c r="DB3126" s="9"/>
      <c r="DC3126" s="9"/>
      <c r="DD3126" s="9"/>
      <c r="DE3126" s="9"/>
      <c r="DF3126" s="9"/>
      <c r="DG3126" s="9"/>
      <c r="DH3126" s="9"/>
      <c r="DI3126" s="9"/>
      <c r="DJ3126" s="9"/>
      <c r="DK3126" s="9"/>
      <c r="DL3126" s="9"/>
      <c r="DM3126" s="9"/>
      <c r="DN3126" s="9"/>
      <c r="DO3126" s="9"/>
      <c r="DP3126" s="9"/>
      <c r="DQ3126" s="9"/>
      <c r="DR3126" s="9"/>
      <c r="DS3126" s="9"/>
      <c r="DT3126" s="9"/>
      <c r="DU3126" s="9"/>
      <c r="DV3126" s="9"/>
      <c r="DW3126" s="9"/>
      <c r="DX3126" s="9"/>
      <c r="DY3126" s="9"/>
    </row>
    <row r="3127" spans="1:131" s="18" customFormat="1" ht="19.5" customHeight="1" x14ac:dyDescent="0.25">
      <c r="A3127" s="18">
        <v>2174</v>
      </c>
      <c r="B3127" s="18" t="s">
        <v>6238</v>
      </c>
      <c r="C3127" s="18" t="s">
        <v>6239</v>
      </c>
      <c r="D3127" s="19">
        <v>43567</v>
      </c>
      <c r="J3127" s="130"/>
      <c r="K3127" s="130"/>
      <c r="L3127" s="130">
        <v>43844</v>
      </c>
      <c r="S3127" s="20"/>
      <c r="T3127" s="20"/>
      <c r="U3127" s="20"/>
      <c r="AF3127" s="80"/>
      <c r="AG3127" s="82"/>
      <c r="DZ3127" s="56"/>
      <c r="EA3127" s="57"/>
    </row>
    <row r="3128" spans="1:131" s="18" customFormat="1" ht="19.5" customHeight="1" x14ac:dyDescent="0.25">
      <c r="A3128" s="18">
        <v>2174</v>
      </c>
      <c r="B3128" s="18" t="s">
        <v>6238</v>
      </c>
      <c r="C3128" s="18" t="s">
        <v>6239</v>
      </c>
      <c r="D3128" s="19">
        <v>43754</v>
      </c>
      <c r="J3128" s="130"/>
      <c r="K3128" s="130"/>
      <c r="L3128" s="130"/>
      <c r="S3128" s="20">
        <v>22500000</v>
      </c>
      <c r="T3128" s="20">
        <v>22500000</v>
      </c>
      <c r="U3128" s="20">
        <v>5625000</v>
      </c>
      <c r="AF3128" s="80"/>
      <c r="AG3128" s="82"/>
      <c r="DZ3128" s="56"/>
      <c r="EA3128" s="57"/>
    </row>
    <row r="3129" spans="1:131" ht="19.5" customHeight="1" x14ac:dyDescent="0.25">
      <c r="A3129" s="9">
        <v>2175</v>
      </c>
      <c r="B3129" s="9" t="s">
        <v>6243</v>
      </c>
      <c r="C3129" s="9" t="s">
        <v>6244</v>
      </c>
      <c r="D3129" s="9"/>
      <c r="E3129" s="9" t="s">
        <v>447</v>
      </c>
      <c r="F3129" s="9" t="s">
        <v>4761</v>
      </c>
      <c r="G3129" s="9"/>
      <c r="H3129" s="9" t="s">
        <v>202</v>
      </c>
      <c r="I3129" s="9" t="s">
        <v>25</v>
      </c>
      <c r="J3129" s="129">
        <v>43160</v>
      </c>
      <c r="K3129" s="129">
        <v>43131</v>
      </c>
      <c r="L3129" s="129">
        <v>43251</v>
      </c>
      <c r="O3129" s="9">
        <v>24</v>
      </c>
      <c r="Q3129" s="9" t="s">
        <v>54</v>
      </c>
      <c r="R3129" s="9"/>
      <c r="S3129" s="13">
        <v>19396000</v>
      </c>
      <c r="T3129" s="13">
        <v>19396000</v>
      </c>
      <c r="U3129" s="13">
        <v>4849000</v>
      </c>
      <c r="V3129" s="9"/>
      <c r="W3129" s="9"/>
      <c r="X3129" s="9"/>
      <c r="Y3129" s="9"/>
      <c r="Z3129" s="9"/>
      <c r="AA3129" s="9"/>
      <c r="AB3129" s="9"/>
      <c r="AC3129" s="9"/>
      <c r="AD3129" s="9"/>
      <c r="AE3129" s="9"/>
      <c r="AF3129" s="51">
        <f t="shared" si="40"/>
        <v>0</v>
      </c>
      <c r="AG3129" s="109"/>
      <c r="AH3129" s="11">
        <v>43131</v>
      </c>
      <c r="AI3129" s="11">
        <v>43251</v>
      </c>
      <c r="AJ3129" s="13">
        <v>18837094</v>
      </c>
      <c r="AK3129" s="13">
        <v>4709274</v>
      </c>
      <c r="AL3129" s="9"/>
      <c r="AM3129" s="9"/>
      <c r="AN3129" s="9"/>
      <c r="AO3129" s="9"/>
      <c r="AP3129" s="9"/>
      <c r="AQ3129" s="9"/>
      <c r="AR3129" s="9"/>
      <c r="AS3129" s="9"/>
      <c r="AT3129" s="9"/>
      <c r="AU3129" s="9"/>
      <c r="AV3129" s="9"/>
      <c r="AW3129" s="9"/>
      <c r="AX3129" s="9"/>
      <c r="AY3129" s="9"/>
      <c r="AZ3129" s="9"/>
      <c r="BA3129" s="9"/>
      <c r="BB3129" s="9"/>
      <c r="BC3129" s="9"/>
      <c r="BD3129" s="9"/>
      <c r="BE3129" s="9"/>
      <c r="BF3129" s="9"/>
      <c r="BG3129" s="9"/>
      <c r="BH3129" s="9"/>
      <c r="BI3129" s="9"/>
      <c r="BJ3129" s="9"/>
      <c r="BK3129" s="9"/>
      <c r="BL3129" s="9"/>
      <c r="BM3129" s="9"/>
      <c r="BN3129" s="9"/>
      <c r="BO3129" s="9"/>
      <c r="BP3129" s="9"/>
      <c r="BQ3129" s="9"/>
      <c r="BT3129" s="9"/>
      <c r="BU3129" s="9"/>
      <c r="BX3129" s="9"/>
      <c r="BY3129" s="9"/>
      <c r="CB3129" s="9"/>
      <c r="CC3129" s="9"/>
      <c r="CF3129" s="9"/>
      <c r="CG3129" s="9"/>
      <c r="CJ3129" s="9"/>
      <c r="CK3129" s="9"/>
      <c r="CN3129" s="9"/>
      <c r="CO3129" s="9"/>
      <c r="CP3129" s="9"/>
      <c r="CQ3129" s="9"/>
      <c r="CR3129" s="9"/>
      <c r="CS3129" s="9"/>
      <c r="CT3129" s="9"/>
      <c r="CU3129" s="9"/>
      <c r="CV3129" s="9"/>
      <c r="CW3129" s="9"/>
      <c r="CX3129" s="9"/>
      <c r="CY3129" s="9"/>
      <c r="CZ3129" s="9"/>
      <c r="DA3129" s="9"/>
      <c r="DB3129" s="9"/>
      <c r="DC3129" s="9"/>
      <c r="DD3129" s="9"/>
      <c r="DE3129" s="9"/>
      <c r="DF3129" s="9"/>
      <c r="DG3129" s="9"/>
      <c r="DH3129" s="9"/>
      <c r="DI3129" s="9"/>
      <c r="DJ3129" s="9"/>
      <c r="DK3129" s="9"/>
      <c r="DL3129" s="9"/>
      <c r="DM3129" s="9"/>
      <c r="DN3129" s="9"/>
      <c r="DO3129" s="9"/>
      <c r="DP3129" s="9"/>
      <c r="DQ3129" s="9"/>
      <c r="DR3129" s="9"/>
      <c r="DS3129" s="9"/>
      <c r="DT3129" s="9"/>
      <c r="DU3129" s="9"/>
      <c r="DV3129" s="9"/>
      <c r="DW3129" s="9"/>
      <c r="DX3129" s="9"/>
      <c r="DY3129" s="9"/>
    </row>
    <row r="3130" spans="1:131" ht="39" customHeight="1" x14ac:dyDescent="0.25">
      <c r="A3130" s="9">
        <v>2176</v>
      </c>
      <c r="B3130" s="9" t="s">
        <v>6245</v>
      </c>
      <c r="C3130" s="9" t="s">
        <v>6246</v>
      </c>
      <c r="D3130" s="9"/>
      <c r="E3130" s="9" t="s">
        <v>6247</v>
      </c>
      <c r="F3130" s="9" t="s">
        <v>6248</v>
      </c>
      <c r="G3130" s="9"/>
      <c r="H3130" s="9" t="s">
        <v>202</v>
      </c>
      <c r="I3130" s="9" t="s">
        <v>25</v>
      </c>
      <c r="J3130" s="129">
        <v>43206</v>
      </c>
      <c r="K3130" s="129">
        <v>43146</v>
      </c>
      <c r="L3130" s="129">
        <v>43434</v>
      </c>
      <c r="O3130" s="9">
        <v>28</v>
      </c>
      <c r="Q3130" s="9" t="s">
        <v>54</v>
      </c>
      <c r="R3130" s="13">
        <v>4326000</v>
      </c>
      <c r="S3130" s="13">
        <v>3875663</v>
      </c>
      <c r="T3130" s="13">
        <v>3875663</v>
      </c>
      <c r="U3130" s="13">
        <v>968916</v>
      </c>
      <c r="V3130" s="9"/>
      <c r="W3130" s="9"/>
      <c r="X3130" s="9"/>
      <c r="Y3130" s="9"/>
      <c r="Z3130" s="9"/>
      <c r="AA3130" s="9"/>
      <c r="AB3130" s="9"/>
      <c r="AC3130" s="9"/>
      <c r="AD3130" s="9"/>
      <c r="AE3130" s="9"/>
      <c r="AG3130" s="110">
        <v>3196000</v>
      </c>
      <c r="AH3130" s="9"/>
      <c r="AI3130" s="9"/>
      <c r="AJ3130" s="9"/>
      <c r="AK3130" s="9"/>
      <c r="AL3130" s="9"/>
      <c r="AM3130" s="9"/>
      <c r="AN3130" s="9"/>
      <c r="AO3130" s="9"/>
      <c r="AP3130" s="9"/>
      <c r="AQ3130" s="9"/>
      <c r="AR3130" s="9"/>
      <c r="AS3130" s="9"/>
      <c r="AT3130" s="9"/>
      <c r="AU3130" s="9"/>
      <c r="AV3130" s="9"/>
      <c r="AW3130" s="9"/>
      <c r="AX3130" s="9"/>
      <c r="AY3130" s="9"/>
      <c r="AZ3130" s="9"/>
      <c r="BA3130" s="9"/>
      <c r="BB3130" s="9"/>
      <c r="BC3130" s="9"/>
      <c r="BD3130" s="9"/>
      <c r="BE3130" s="9"/>
      <c r="BF3130" s="9"/>
      <c r="BG3130" s="9"/>
      <c r="BH3130" s="9"/>
      <c r="BI3130" s="9"/>
      <c r="BJ3130" s="9"/>
      <c r="BK3130" s="9"/>
      <c r="BL3130" s="9"/>
      <c r="BM3130" s="9"/>
      <c r="BN3130" s="9"/>
      <c r="BO3130" s="9"/>
      <c r="BP3130" s="9"/>
      <c r="BQ3130" s="9"/>
      <c r="BT3130" s="9"/>
      <c r="BU3130" s="9"/>
      <c r="BX3130" s="9"/>
      <c r="BY3130" s="9"/>
      <c r="CB3130" s="9"/>
      <c r="CC3130" s="9"/>
      <c r="CF3130" s="9"/>
      <c r="CG3130" s="9"/>
      <c r="CJ3130" s="9"/>
      <c r="CK3130" s="9"/>
      <c r="CN3130" s="9"/>
      <c r="CO3130" s="9"/>
      <c r="CP3130" s="9"/>
      <c r="CQ3130" s="9"/>
      <c r="CR3130" s="9"/>
      <c r="CS3130" s="9"/>
      <c r="CT3130" s="9"/>
      <c r="CU3130" s="9"/>
      <c r="CV3130" s="9"/>
      <c r="CW3130" s="9"/>
      <c r="CX3130" s="9"/>
      <c r="CY3130" s="9"/>
      <c r="CZ3130" s="9"/>
      <c r="DA3130" s="9"/>
      <c r="DB3130" s="9"/>
      <c r="DC3130" s="9"/>
      <c r="DD3130" s="9"/>
      <c r="DE3130" s="9"/>
      <c r="DF3130" s="9"/>
      <c r="DG3130" s="9"/>
      <c r="DH3130" s="9"/>
      <c r="DI3130" s="9"/>
      <c r="DJ3130" s="9"/>
      <c r="DK3130" s="9"/>
      <c r="DL3130" s="9"/>
      <c r="DM3130" s="9"/>
      <c r="DN3130" s="9"/>
      <c r="DO3130" s="9"/>
      <c r="DP3130" s="9"/>
      <c r="DQ3130" s="9"/>
      <c r="DR3130" s="9"/>
      <c r="DS3130" s="9"/>
      <c r="DT3130" s="9"/>
      <c r="DU3130" s="9"/>
      <c r="DV3130" s="9"/>
      <c r="DW3130" s="9"/>
      <c r="DX3130" s="9"/>
      <c r="DY3130" s="9"/>
    </row>
    <row r="3131" spans="1:131" ht="19.5" customHeight="1" x14ac:dyDescent="0.25">
      <c r="A3131" s="9">
        <v>2177</v>
      </c>
      <c r="B3131" s="10" t="s">
        <v>6249</v>
      </c>
      <c r="C3131" s="9" t="s">
        <v>6250</v>
      </c>
      <c r="D3131" s="9"/>
      <c r="E3131" s="9" t="s">
        <v>447</v>
      </c>
      <c r="F3131" s="9" t="s">
        <v>4761</v>
      </c>
      <c r="G3131" s="9"/>
      <c r="H3131" s="9" t="s">
        <v>202</v>
      </c>
      <c r="I3131" s="9" t="s">
        <v>25</v>
      </c>
      <c r="J3131" s="129">
        <v>43147</v>
      </c>
      <c r="K3131" s="129">
        <v>43116</v>
      </c>
      <c r="L3131" s="129">
        <v>43220</v>
      </c>
      <c r="O3131" s="9">
        <v>24</v>
      </c>
      <c r="Q3131" s="9" t="s">
        <v>54</v>
      </c>
      <c r="R3131" s="9"/>
      <c r="S3131" s="13">
        <v>14205000</v>
      </c>
      <c r="T3131" s="13">
        <v>14205000</v>
      </c>
      <c r="U3131" s="13">
        <v>3551250</v>
      </c>
      <c r="V3131" s="9"/>
      <c r="W3131" s="9"/>
      <c r="X3131" s="9"/>
      <c r="Y3131" s="9"/>
      <c r="Z3131" s="9"/>
      <c r="AA3131" s="9"/>
      <c r="AB3131" s="9"/>
      <c r="AC3131" s="9"/>
      <c r="AD3131" s="9"/>
      <c r="AE3131" s="9"/>
      <c r="AF3131" s="51">
        <f t="shared" si="40"/>
        <v>0</v>
      </c>
      <c r="AG3131" s="109"/>
      <c r="AH3131" s="11">
        <v>43116</v>
      </c>
      <c r="AI3131" s="11">
        <v>43220</v>
      </c>
      <c r="AJ3131" s="13">
        <v>13881000</v>
      </c>
      <c r="AK3131" s="13">
        <v>3470250</v>
      </c>
      <c r="AL3131" s="9"/>
      <c r="AM3131" s="9"/>
      <c r="AN3131" s="9"/>
      <c r="AO3131" s="9"/>
      <c r="AP3131" s="9"/>
      <c r="AQ3131" s="9"/>
      <c r="AR3131" s="9"/>
      <c r="AS3131" s="9"/>
      <c r="AT3131" s="9"/>
      <c r="AU3131" s="9"/>
      <c r="AV3131" s="9"/>
      <c r="AW3131" s="9"/>
      <c r="AX3131" s="9"/>
      <c r="AY3131" s="9"/>
      <c r="AZ3131" s="9"/>
      <c r="BA3131" s="9"/>
      <c r="BB3131" s="9"/>
      <c r="BC3131" s="9"/>
      <c r="BD3131" s="9"/>
      <c r="BE3131" s="9"/>
      <c r="BF3131" s="9"/>
      <c r="BG3131" s="9"/>
      <c r="BH3131" s="9"/>
      <c r="BI3131" s="9"/>
      <c r="BJ3131" s="9"/>
      <c r="BK3131" s="9"/>
      <c r="BL3131" s="9"/>
      <c r="BM3131" s="9"/>
      <c r="BN3131" s="9"/>
      <c r="BO3131" s="9"/>
      <c r="BP3131" s="9"/>
      <c r="BQ3131" s="9"/>
      <c r="BT3131" s="9"/>
      <c r="BU3131" s="9"/>
      <c r="BX3131" s="9"/>
      <c r="BY3131" s="9"/>
      <c r="CB3131" s="9"/>
      <c r="CC3131" s="9"/>
      <c r="CF3131" s="9"/>
      <c r="CG3131" s="9"/>
      <c r="CJ3131" s="9"/>
      <c r="CK3131" s="9"/>
      <c r="CN3131" s="9"/>
      <c r="CO3131" s="9"/>
      <c r="CP3131" s="9"/>
      <c r="CQ3131" s="9"/>
      <c r="CR3131" s="9"/>
      <c r="CS3131" s="9"/>
      <c r="CT3131" s="9"/>
      <c r="CU3131" s="9"/>
      <c r="CV3131" s="9"/>
      <c r="CW3131" s="9"/>
      <c r="CX3131" s="9"/>
      <c r="CY3131" s="9"/>
      <c r="CZ3131" s="9"/>
      <c r="DA3131" s="9"/>
      <c r="DB3131" s="9"/>
      <c r="DC3131" s="9"/>
      <c r="DD3131" s="9"/>
      <c r="DE3131" s="9"/>
      <c r="DF3131" s="9"/>
      <c r="DG3131" s="9"/>
      <c r="DH3131" s="9"/>
      <c r="DI3131" s="9"/>
      <c r="DJ3131" s="9"/>
      <c r="DK3131" s="9"/>
      <c r="DL3131" s="9"/>
      <c r="DM3131" s="9"/>
      <c r="DN3131" s="9"/>
      <c r="DO3131" s="9"/>
      <c r="DP3131" s="9"/>
      <c r="DQ3131" s="9"/>
      <c r="DR3131" s="9"/>
      <c r="DS3131" s="9"/>
      <c r="DT3131" s="9"/>
      <c r="DU3131" s="9"/>
      <c r="DV3131" s="9"/>
      <c r="DW3131" s="9"/>
      <c r="DX3131" s="9"/>
      <c r="DY3131" s="9"/>
    </row>
    <row r="3132" spans="1:131" ht="19.5" customHeight="1" x14ac:dyDescent="0.25">
      <c r="A3132" s="9">
        <v>2178</v>
      </c>
      <c r="B3132" s="9" t="s">
        <v>6251</v>
      </c>
      <c r="C3132" s="9" t="s">
        <v>6252</v>
      </c>
      <c r="D3132" s="9"/>
      <c r="E3132" s="9" t="s">
        <v>6253</v>
      </c>
      <c r="F3132" s="9" t="s">
        <v>6254</v>
      </c>
      <c r="G3132" s="9"/>
      <c r="H3132" s="9" t="s">
        <v>202</v>
      </c>
      <c r="I3132" s="9" t="s">
        <v>25</v>
      </c>
      <c r="J3132" s="129">
        <v>43205</v>
      </c>
      <c r="K3132" s="129">
        <v>43156</v>
      </c>
      <c r="L3132" s="129">
        <v>43476</v>
      </c>
      <c r="O3132" s="9">
        <v>29</v>
      </c>
      <c r="Q3132" s="9" t="s">
        <v>54</v>
      </c>
      <c r="R3132" s="13">
        <v>9415000</v>
      </c>
      <c r="S3132" s="13">
        <v>9315201</v>
      </c>
      <c r="T3132" s="13">
        <v>9315201</v>
      </c>
      <c r="U3132" s="13">
        <v>2328800</v>
      </c>
      <c r="V3132" s="9"/>
      <c r="W3132" s="9"/>
      <c r="X3132" s="9"/>
      <c r="Y3132" s="9"/>
      <c r="Z3132" s="9"/>
      <c r="AA3132" s="9"/>
      <c r="AB3132" s="9"/>
      <c r="AC3132" s="9"/>
      <c r="AD3132" s="9"/>
      <c r="AE3132" s="9"/>
      <c r="AF3132" s="51">
        <f t="shared" si="40"/>
        <v>0</v>
      </c>
      <c r="AG3132" s="110">
        <v>5000000</v>
      </c>
      <c r="AH3132" s="11">
        <v>43156</v>
      </c>
      <c r="AI3132" s="11">
        <v>43556</v>
      </c>
      <c r="AJ3132" s="13">
        <v>9031880</v>
      </c>
      <c r="AK3132" s="13">
        <v>2257970</v>
      </c>
      <c r="AL3132" s="9"/>
      <c r="AM3132" s="9"/>
      <c r="AN3132" s="9"/>
      <c r="AO3132" s="9"/>
      <c r="AP3132" s="9"/>
      <c r="AQ3132" s="9"/>
      <c r="AR3132" s="9"/>
      <c r="AS3132" s="9"/>
      <c r="AT3132" s="9"/>
      <c r="AU3132" s="9"/>
      <c r="AV3132" s="9"/>
      <c r="AW3132" s="9"/>
      <c r="AX3132" s="9"/>
      <c r="AY3132" s="9"/>
      <c r="AZ3132" s="9"/>
      <c r="BA3132" s="9"/>
      <c r="BB3132" s="9"/>
      <c r="BC3132" s="9"/>
      <c r="BD3132" s="9"/>
      <c r="BE3132" s="9"/>
      <c r="BF3132" s="9"/>
      <c r="BG3132" s="9"/>
      <c r="BH3132" s="9"/>
      <c r="BI3132" s="9"/>
      <c r="BJ3132" s="9"/>
      <c r="BK3132" s="9"/>
      <c r="BL3132" s="9"/>
      <c r="BM3132" s="9"/>
      <c r="BN3132" s="9"/>
      <c r="BO3132" s="9"/>
      <c r="BP3132" s="9"/>
      <c r="BQ3132" s="9"/>
      <c r="BT3132" s="9"/>
      <c r="BU3132" s="9"/>
      <c r="BX3132" s="9"/>
      <c r="BY3132" s="9"/>
      <c r="CB3132" s="9"/>
      <c r="CC3132" s="9"/>
      <c r="CF3132" s="9"/>
      <c r="CG3132" s="9"/>
      <c r="CJ3132" s="9"/>
      <c r="CK3132" s="9"/>
      <c r="CN3132" s="9"/>
      <c r="CO3132" s="9"/>
      <c r="CP3132" s="9"/>
      <c r="CQ3132" s="9"/>
      <c r="CR3132" s="9"/>
      <c r="CS3132" s="9"/>
      <c r="CT3132" s="9"/>
      <c r="CU3132" s="9"/>
      <c r="CV3132" s="9"/>
      <c r="CW3132" s="9"/>
      <c r="CX3132" s="9"/>
      <c r="CY3132" s="9"/>
      <c r="CZ3132" s="9"/>
      <c r="DA3132" s="9"/>
      <c r="DB3132" s="9"/>
      <c r="DC3132" s="9"/>
      <c r="DD3132" s="9"/>
      <c r="DE3132" s="9"/>
      <c r="DF3132" s="9"/>
      <c r="DG3132" s="9"/>
      <c r="DH3132" s="9"/>
      <c r="DI3132" s="9"/>
      <c r="DJ3132" s="9"/>
      <c r="DK3132" s="9"/>
      <c r="DL3132" s="9"/>
      <c r="DM3132" s="9"/>
      <c r="DN3132" s="9"/>
      <c r="DO3132" s="9"/>
      <c r="DP3132" s="9"/>
      <c r="DQ3132" s="9"/>
      <c r="DR3132" s="9"/>
      <c r="DS3132" s="9"/>
      <c r="DT3132" s="9"/>
      <c r="DU3132" s="9"/>
      <c r="DV3132" s="9"/>
      <c r="DW3132" s="9"/>
      <c r="DX3132" s="9"/>
      <c r="DY3132" s="9"/>
    </row>
    <row r="3133" spans="1:131" s="18" customFormat="1" ht="19.5" customHeight="1" x14ac:dyDescent="0.25">
      <c r="A3133" s="18">
        <v>2178</v>
      </c>
      <c r="B3133" s="18" t="s">
        <v>6251</v>
      </c>
      <c r="C3133" s="18" t="s">
        <v>6252</v>
      </c>
      <c r="D3133" s="19">
        <v>43528</v>
      </c>
      <c r="J3133" s="130"/>
      <c r="K3133" s="130"/>
      <c r="L3133" s="130">
        <v>43556</v>
      </c>
      <c r="R3133" s="20"/>
      <c r="S3133" s="20"/>
      <c r="T3133" s="20"/>
      <c r="U3133" s="20"/>
      <c r="AF3133" s="80"/>
      <c r="AG3133" s="117"/>
      <c r="DZ3133" s="56"/>
      <c r="EA3133" s="57"/>
    </row>
    <row r="3134" spans="1:131" ht="19.5" customHeight="1" x14ac:dyDescent="0.25">
      <c r="A3134" s="9">
        <v>2179</v>
      </c>
      <c r="B3134" s="9" t="s">
        <v>6255</v>
      </c>
      <c r="C3134" s="9" t="s">
        <v>6256</v>
      </c>
      <c r="D3134" s="9"/>
      <c r="E3134" s="9" t="s">
        <v>915</v>
      </c>
      <c r="F3134" s="9" t="s">
        <v>916</v>
      </c>
      <c r="G3134" s="9"/>
      <c r="H3134" s="9" t="s">
        <v>202</v>
      </c>
      <c r="I3134" s="9" t="s">
        <v>25</v>
      </c>
      <c r="J3134" s="129">
        <v>43139</v>
      </c>
      <c r="K3134" s="129">
        <v>42979</v>
      </c>
      <c r="L3134" s="129">
        <v>43268</v>
      </c>
      <c r="O3134" s="9">
        <v>30</v>
      </c>
      <c r="Q3134" s="9" t="s">
        <v>54</v>
      </c>
      <c r="R3134" s="9"/>
      <c r="S3134" s="13">
        <v>14000000</v>
      </c>
      <c r="T3134" s="13">
        <v>14000000</v>
      </c>
      <c r="U3134" s="13">
        <v>3500000</v>
      </c>
      <c r="V3134" s="9"/>
      <c r="W3134" s="9"/>
      <c r="X3134" s="9"/>
      <c r="Y3134" s="9"/>
      <c r="Z3134" s="9"/>
      <c r="AA3134" s="9"/>
      <c r="AB3134" s="9"/>
      <c r="AC3134" s="9"/>
      <c r="AD3134" s="9"/>
      <c r="AE3134" s="9"/>
      <c r="AF3134" s="51">
        <f t="shared" ref="AF3134:AF3221" si="41">SUM(V3134:AE3134)</f>
        <v>0</v>
      </c>
      <c r="AG3134" s="110">
        <v>5200000</v>
      </c>
      <c r="AH3134" s="11">
        <v>43101</v>
      </c>
      <c r="AI3134" s="11">
        <v>43451</v>
      </c>
      <c r="AJ3134" s="13">
        <v>14131597</v>
      </c>
      <c r="AK3134" s="13">
        <v>3500000</v>
      </c>
      <c r="AL3134" s="9"/>
      <c r="AM3134" s="9"/>
      <c r="AN3134" s="9"/>
      <c r="AO3134" s="9"/>
      <c r="AP3134" s="9"/>
      <c r="AQ3134" s="9"/>
      <c r="AR3134" s="9"/>
      <c r="AS3134" s="9"/>
      <c r="AT3134" s="9"/>
      <c r="AU3134" s="9"/>
      <c r="AV3134" s="9"/>
      <c r="AW3134" s="9"/>
      <c r="AX3134" s="9"/>
      <c r="AY3134" s="9"/>
      <c r="AZ3134" s="9"/>
      <c r="BA3134" s="9"/>
      <c r="BB3134" s="9"/>
      <c r="BC3134" s="9"/>
      <c r="BD3134" s="9"/>
      <c r="BE3134" s="9"/>
      <c r="BF3134" s="9"/>
      <c r="BG3134" s="9"/>
      <c r="BH3134" s="9"/>
      <c r="BI3134" s="9"/>
      <c r="BJ3134" s="9"/>
      <c r="BK3134" s="9"/>
      <c r="BL3134" s="9"/>
      <c r="BM3134" s="9"/>
      <c r="BN3134" s="9"/>
      <c r="BO3134" s="9"/>
      <c r="BP3134" s="9"/>
      <c r="BQ3134" s="9"/>
      <c r="BT3134" s="9"/>
      <c r="BU3134" s="9"/>
      <c r="BX3134" s="9"/>
      <c r="BY3134" s="9"/>
      <c r="CB3134" s="9"/>
      <c r="CC3134" s="9"/>
      <c r="CF3134" s="9"/>
      <c r="CG3134" s="9"/>
      <c r="CJ3134" s="9"/>
      <c r="CK3134" s="9"/>
      <c r="CN3134" s="9"/>
      <c r="CO3134" s="9"/>
      <c r="CP3134" s="9"/>
      <c r="CQ3134" s="9"/>
      <c r="CR3134" s="9"/>
      <c r="CS3134" s="9"/>
      <c r="CT3134" s="9"/>
      <c r="CU3134" s="9"/>
      <c r="CV3134" s="9"/>
      <c r="CW3134" s="9"/>
      <c r="CX3134" s="9"/>
      <c r="CY3134" s="9"/>
      <c r="CZ3134" s="9"/>
      <c r="DA3134" s="9"/>
      <c r="DB3134" s="9"/>
      <c r="DC3134" s="9"/>
      <c r="DD3134" s="9"/>
      <c r="DE3134" s="9"/>
      <c r="DF3134" s="9"/>
      <c r="DG3134" s="9"/>
      <c r="DH3134" s="9"/>
      <c r="DI3134" s="9"/>
      <c r="DJ3134" s="9"/>
      <c r="DK3134" s="9"/>
      <c r="DL3134" s="9"/>
      <c r="DM3134" s="9"/>
      <c r="DN3134" s="9"/>
      <c r="DO3134" s="9"/>
      <c r="DP3134" s="9"/>
      <c r="DQ3134" s="9"/>
      <c r="DR3134" s="9"/>
      <c r="DS3134" s="9"/>
      <c r="DT3134" s="9"/>
      <c r="DU3134" s="9"/>
      <c r="DV3134" s="9"/>
      <c r="DW3134" s="9"/>
      <c r="DX3134" s="9"/>
      <c r="DY3134" s="9"/>
    </row>
    <row r="3135" spans="1:131" s="18" customFormat="1" ht="19.5" customHeight="1" x14ac:dyDescent="0.25">
      <c r="A3135" s="18">
        <v>2179</v>
      </c>
      <c r="B3135" s="18" t="s">
        <v>6255</v>
      </c>
      <c r="C3135" s="18" t="s">
        <v>6256</v>
      </c>
      <c r="D3135" s="19">
        <v>43305</v>
      </c>
      <c r="J3135" s="130"/>
      <c r="K3135" s="130"/>
      <c r="L3135" s="130">
        <v>43451</v>
      </c>
      <c r="S3135" s="20"/>
      <c r="T3135" s="20"/>
      <c r="U3135" s="20"/>
      <c r="AF3135" s="80"/>
      <c r="AG3135" s="117"/>
      <c r="DZ3135" s="56"/>
      <c r="EA3135" s="57"/>
    </row>
    <row r="3136" spans="1:131" ht="19.5" customHeight="1" x14ac:dyDescent="0.25">
      <c r="A3136" s="9">
        <v>2180</v>
      </c>
      <c r="B3136" s="9" t="s">
        <v>6257</v>
      </c>
      <c r="C3136" s="9" t="s">
        <v>6258</v>
      </c>
      <c r="D3136" s="9"/>
      <c r="E3136" s="9" t="s">
        <v>6259</v>
      </c>
      <c r="F3136" s="9" t="s">
        <v>6260</v>
      </c>
      <c r="G3136" s="9"/>
      <c r="H3136" s="9" t="s">
        <v>202</v>
      </c>
      <c r="I3136" s="9" t="s">
        <v>97</v>
      </c>
      <c r="J3136" s="129">
        <v>43160</v>
      </c>
      <c r="K3136" s="129">
        <v>43040</v>
      </c>
      <c r="L3136" s="129">
        <v>43373</v>
      </c>
      <c r="O3136" s="9">
        <v>29</v>
      </c>
      <c r="Q3136" s="9" t="s">
        <v>54</v>
      </c>
      <c r="R3136" s="13">
        <v>11000000</v>
      </c>
      <c r="S3136" s="13">
        <v>10699700</v>
      </c>
      <c r="T3136" s="13">
        <v>10699700</v>
      </c>
      <c r="U3136" s="13">
        <v>2674925</v>
      </c>
      <c r="V3136" s="9"/>
      <c r="W3136" s="9"/>
      <c r="X3136" s="9"/>
      <c r="Y3136" s="9"/>
      <c r="Z3136" s="9"/>
      <c r="AA3136" s="9"/>
      <c r="AB3136" s="9"/>
      <c r="AC3136" s="9"/>
      <c r="AD3136" s="9"/>
      <c r="AE3136" s="9"/>
      <c r="AF3136" s="51">
        <f t="shared" si="41"/>
        <v>0</v>
      </c>
      <c r="AG3136" s="110">
        <v>8250000</v>
      </c>
      <c r="AH3136" s="9"/>
      <c r="AI3136" s="9"/>
      <c r="AJ3136" s="9"/>
      <c r="AK3136" s="9"/>
      <c r="AL3136" s="9"/>
      <c r="AM3136" s="9"/>
      <c r="AN3136" s="9"/>
      <c r="AO3136" s="9"/>
      <c r="AP3136" s="9"/>
      <c r="AQ3136" s="9"/>
      <c r="AR3136" s="9"/>
      <c r="AS3136" s="9"/>
      <c r="AT3136" s="9"/>
      <c r="AU3136" s="9"/>
      <c r="AV3136" s="9"/>
      <c r="AW3136" s="9"/>
      <c r="AX3136" s="9"/>
      <c r="AY3136" s="9"/>
      <c r="AZ3136" s="9"/>
      <c r="BA3136" s="9"/>
      <c r="BB3136" s="9"/>
      <c r="BC3136" s="9"/>
      <c r="BD3136" s="9"/>
      <c r="BE3136" s="9"/>
      <c r="BF3136" s="9"/>
      <c r="BG3136" s="9"/>
      <c r="BH3136" s="9"/>
      <c r="BI3136" s="9"/>
      <c r="BJ3136" s="9"/>
      <c r="BK3136" s="9"/>
      <c r="BL3136" s="9"/>
      <c r="BM3136" s="9"/>
      <c r="BN3136" s="9"/>
      <c r="BO3136" s="9"/>
      <c r="BP3136" s="9"/>
      <c r="BQ3136" s="9"/>
      <c r="BT3136" s="9"/>
      <c r="BU3136" s="9"/>
      <c r="BX3136" s="9"/>
      <c r="BY3136" s="9"/>
      <c r="CB3136" s="9"/>
      <c r="CC3136" s="9"/>
      <c r="CF3136" s="9"/>
      <c r="CG3136" s="9"/>
      <c r="CJ3136" s="9"/>
      <c r="CK3136" s="9"/>
      <c r="CN3136" s="9"/>
      <c r="CO3136" s="9"/>
      <c r="CP3136" s="9"/>
      <c r="CQ3136" s="9"/>
      <c r="CR3136" s="9"/>
      <c r="CS3136" s="9"/>
      <c r="CT3136" s="9"/>
      <c r="CU3136" s="9"/>
      <c r="CV3136" s="9"/>
      <c r="CW3136" s="9"/>
      <c r="CX3136" s="9"/>
      <c r="CY3136" s="9"/>
      <c r="CZ3136" s="9"/>
      <c r="DA3136" s="9"/>
      <c r="DB3136" s="9"/>
      <c r="DC3136" s="9"/>
      <c r="DD3136" s="9"/>
      <c r="DE3136" s="9"/>
      <c r="DF3136" s="9"/>
      <c r="DG3136" s="9"/>
      <c r="DH3136" s="9"/>
      <c r="DI3136" s="9"/>
      <c r="DJ3136" s="9"/>
      <c r="DK3136" s="9"/>
      <c r="DL3136" s="9"/>
      <c r="DM3136" s="9"/>
      <c r="DN3136" s="9"/>
      <c r="DO3136" s="9"/>
      <c r="DP3136" s="9"/>
      <c r="DQ3136" s="9"/>
      <c r="DR3136" s="9"/>
      <c r="DS3136" s="9"/>
      <c r="DT3136" s="9"/>
      <c r="DU3136" s="9"/>
      <c r="DV3136" s="9"/>
      <c r="DW3136" s="9"/>
      <c r="DX3136" s="9"/>
      <c r="DY3136" s="9"/>
    </row>
    <row r="3137" spans="1:131" s="18" customFormat="1" ht="19.5" customHeight="1" x14ac:dyDescent="0.25">
      <c r="A3137" s="18">
        <v>2180</v>
      </c>
      <c r="B3137" s="18" t="s">
        <v>6257</v>
      </c>
      <c r="C3137" s="18" t="s">
        <v>6258</v>
      </c>
      <c r="D3137" s="19">
        <v>43299</v>
      </c>
      <c r="J3137" s="130"/>
      <c r="K3137" s="130"/>
      <c r="L3137" s="130">
        <v>43555</v>
      </c>
      <c r="R3137" s="20"/>
      <c r="S3137" s="20"/>
      <c r="T3137" s="20"/>
      <c r="U3137" s="20"/>
      <c r="AF3137" s="80"/>
      <c r="AG3137" s="117"/>
      <c r="DZ3137" s="56"/>
      <c r="EA3137" s="57"/>
    </row>
    <row r="3138" spans="1:131" ht="39.75" customHeight="1" x14ac:dyDescent="0.25">
      <c r="A3138" s="9">
        <v>2181</v>
      </c>
      <c r="B3138" s="9" t="s">
        <v>6261</v>
      </c>
      <c r="C3138" s="9" t="s">
        <v>6819</v>
      </c>
      <c r="D3138" s="9"/>
      <c r="E3138" s="9" t="s">
        <v>4820</v>
      </c>
      <c r="F3138" s="9" t="s">
        <v>6262</v>
      </c>
      <c r="G3138" s="9"/>
      <c r="H3138" s="9" t="s">
        <v>202</v>
      </c>
      <c r="I3138" s="9" t="s">
        <v>78</v>
      </c>
      <c r="J3138" s="129">
        <v>43143</v>
      </c>
      <c r="K3138" s="129">
        <v>41225</v>
      </c>
      <c r="L3138" s="129">
        <v>43297</v>
      </c>
      <c r="M3138" s="9" t="s">
        <v>20</v>
      </c>
      <c r="O3138" s="9">
        <v>32</v>
      </c>
      <c r="Q3138" s="9" t="s">
        <v>54</v>
      </c>
      <c r="R3138" s="9"/>
      <c r="S3138" s="13">
        <v>42774000</v>
      </c>
      <c r="T3138" s="13">
        <v>42774000</v>
      </c>
      <c r="U3138" s="13">
        <v>10693500</v>
      </c>
      <c r="V3138" s="9"/>
      <c r="W3138" s="9"/>
      <c r="X3138" s="9"/>
      <c r="Y3138" s="9"/>
      <c r="Z3138" s="13">
        <v>28000000</v>
      </c>
      <c r="AA3138" s="9"/>
      <c r="AB3138" s="9"/>
      <c r="AC3138" s="9"/>
      <c r="AD3138" s="9"/>
      <c r="AE3138" s="9"/>
      <c r="AF3138" s="51">
        <f t="shared" si="41"/>
        <v>28000000</v>
      </c>
      <c r="AG3138" s="109"/>
      <c r="AH3138" s="11">
        <v>41225</v>
      </c>
      <c r="AI3138" s="11">
        <v>43297</v>
      </c>
      <c r="AJ3138" s="13">
        <v>39663849</v>
      </c>
      <c r="AK3138" s="13">
        <v>9915962</v>
      </c>
      <c r="AL3138" s="9"/>
      <c r="AM3138" s="9"/>
      <c r="AN3138" s="9"/>
      <c r="AO3138" s="9"/>
      <c r="AP3138" s="9"/>
      <c r="AQ3138" s="9"/>
      <c r="AR3138" s="9"/>
      <c r="AS3138" s="9"/>
      <c r="AT3138" s="9"/>
      <c r="AU3138" s="9"/>
      <c r="AV3138" s="9"/>
      <c r="AW3138" s="9"/>
      <c r="AX3138" s="9"/>
      <c r="AY3138" s="9"/>
      <c r="AZ3138" s="9"/>
      <c r="BA3138" s="9"/>
      <c r="BB3138" s="9"/>
      <c r="BC3138" s="9"/>
      <c r="BD3138" s="9"/>
      <c r="BE3138" s="9"/>
      <c r="BF3138" s="9"/>
      <c r="BG3138" s="9"/>
      <c r="BH3138" s="9"/>
      <c r="BI3138" s="9"/>
      <c r="BJ3138" s="9"/>
      <c r="BK3138" s="9"/>
      <c r="BL3138" s="9"/>
      <c r="BM3138" s="9"/>
      <c r="BN3138" s="9"/>
      <c r="BO3138" s="9"/>
      <c r="BP3138" s="9"/>
      <c r="BQ3138" s="9"/>
      <c r="BT3138" s="9"/>
      <c r="BU3138" s="9"/>
      <c r="BX3138" s="9"/>
      <c r="BY3138" s="9"/>
      <c r="CB3138" s="9"/>
      <c r="CC3138" s="9"/>
      <c r="CF3138" s="9"/>
      <c r="CG3138" s="9"/>
      <c r="CJ3138" s="9"/>
      <c r="CK3138" s="9"/>
      <c r="CN3138" s="9"/>
      <c r="CO3138" s="9"/>
      <c r="CP3138" s="9"/>
      <c r="CQ3138" s="9"/>
      <c r="CR3138" s="9"/>
      <c r="CS3138" s="9"/>
      <c r="CT3138" s="9"/>
      <c r="CU3138" s="9"/>
      <c r="CV3138" s="9"/>
      <c r="CW3138" s="9"/>
      <c r="CX3138" s="9"/>
      <c r="CY3138" s="9"/>
      <c r="CZ3138" s="9"/>
      <c r="DA3138" s="9"/>
      <c r="DB3138" s="9"/>
      <c r="DC3138" s="9"/>
      <c r="DD3138" s="9"/>
      <c r="DE3138" s="9"/>
      <c r="DF3138" s="9"/>
      <c r="DG3138" s="9"/>
      <c r="DH3138" s="9"/>
      <c r="DI3138" s="9"/>
      <c r="DJ3138" s="9"/>
      <c r="DK3138" s="9"/>
      <c r="DL3138" s="9"/>
      <c r="DM3138" s="9"/>
      <c r="DN3138" s="9"/>
      <c r="DO3138" s="9"/>
      <c r="DP3138" s="9"/>
      <c r="DQ3138" s="9"/>
      <c r="DR3138" s="9"/>
      <c r="DS3138" s="9"/>
      <c r="DT3138" s="9"/>
      <c r="DU3138" s="9"/>
      <c r="DV3138" s="9"/>
      <c r="DW3138" s="9"/>
      <c r="DX3138" s="9"/>
      <c r="DY3138" s="9"/>
    </row>
    <row r="3139" spans="1:131" ht="19.5" customHeight="1" x14ac:dyDescent="0.25">
      <c r="A3139" s="9">
        <v>2182</v>
      </c>
      <c r="B3139" s="9" t="s">
        <v>6269</v>
      </c>
      <c r="C3139" s="9" t="s">
        <v>6406</v>
      </c>
      <c r="D3139" s="9"/>
      <c r="E3139" s="9" t="s">
        <v>5306</v>
      </c>
      <c r="F3139" s="9" t="s">
        <v>2405</v>
      </c>
      <c r="G3139" s="9"/>
      <c r="H3139" s="9" t="s">
        <v>202</v>
      </c>
      <c r="I3139" s="9" t="s">
        <v>25</v>
      </c>
      <c r="J3139" s="129">
        <v>43234</v>
      </c>
      <c r="K3139" s="129">
        <v>43132</v>
      </c>
      <c r="L3139" s="129">
        <v>43480</v>
      </c>
      <c r="M3139" s="9" t="s">
        <v>20</v>
      </c>
      <c r="O3139" s="9">
        <v>29</v>
      </c>
      <c r="Q3139" s="9" t="s">
        <v>54</v>
      </c>
      <c r="R3139" s="13">
        <v>8700000</v>
      </c>
      <c r="S3139" s="13">
        <v>7850010</v>
      </c>
      <c r="T3139" s="13">
        <v>7850010</v>
      </c>
      <c r="U3139" s="13">
        <v>1962503</v>
      </c>
      <c r="V3139" s="9"/>
      <c r="W3139" s="9"/>
      <c r="X3139" s="9"/>
      <c r="Y3139" s="9"/>
      <c r="Z3139" s="9"/>
      <c r="AA3139" s="9"/>
      <c r="AB3139" s="9"/>
      <c r="AC3139" s="9"/>
      <c r="AD3139" s="9"/>
      <c r="AE3139" s="9"/>
      <c r="AF3139" s="51">
        <f t="shared" si="41"/>
        <v>0</v>
      </c>
      <c r="AG3139" s="110">
        <v>6500000</v>
      </c>
      <c r="AH3139" s="11">
        <v>43132</v>
      </c>
      <c r="AI3139" s="11">
        <v>43480</v>
      </c>
      <c r="AJ3139" s="13">
        <v>7850010</v>
      </c>
      <c r="AK3139" s="13">
        <v>1962503</v>
      </c>
      <c r="AL3139" s="9"/>
      <c r="AM3139" s="9"/>
      <c r="AN3139" s="9"/>
      <c r="AO3139" s="9"/>
      <c r="AP3139" s="9"/>
      <c r="AQ3139" s="9"/>
      <c r="AR3139" s="9"/>
      <c r="AS3139" s="9"/>
      <c r="AT3139" s="9"/>
      <c r="AU3139" s="9"/>
      <c r="AV3139" s="9"/>
      <c r="AW3139" s="9"/>
      <c r="AX3139" s="9"/>
      <c r="AY3139" s="9"/>
      <c r="AZ3139" s="9"/>
      <c r="BA3139" s="9"/>
      <c r="BB3139" s="9"/>
      <c r="BC3139" s="9"/>
      <c r="BD3139" s="9"/>
      <c r="BE3139" s="9"/>
      <c r="BF3139" s="9"/>
      <c r="BG3139" s="9"/>
      <c r="BH3139" s="9"/>
      <c r="BI3139" s="9"/>
      <c r="BJ3139" s="9"/>
      <c r="BK3139" s="9"/>
      <c r="BL3139" s="9"/>
      <c r="BM3139" s="9"/>
      <c r="BN3139" s="9"/>
      <c r="BO3139" s="9"/>
      <c r="BP3139" s="9"/>
      <c r="BQ3139" s="9"/>
      <c r="BT3139" s="9"/>
      <c r="BU3139" s="9"/>
      <c r="BX3139" s="9"/>
      <c r="BY3139" s="9"/>
      <c r="CB3139" s="9"/>
      <c r="CC3139" s="9"/>
      <c r="CF3139" s="9"/>
      <c r="CG3139" s="9"/>
      <c r="CJ3139" s="9"/>
      <c r="CK3139" s="9"/>
      <c r="CN3139" s="9"/>
      <c r="CO3139" s="9"/>
      <c r="CP3139" s="9"/>
      <c r="CQ3139" s="9"/>
      <c r="CR3139" s="9"/>
      <c r="CS3139" s="9"/>
      <c r="CT3139" s="9"/>
      <c r="CU3139" s="9"/>
      <c r="CV3139" s="9"/>
      <c r="CW3139" s="9"/>
      <c r="CX3139" s="9"/>
      <c r="CY3139" s="9"/>
      <c r="CZ3139" s="9"/>
      <c r="DA3139" s="9"/>
      <c r="DB3139" s="9"/>
      <c r="DC3139" s="9"/>
      <c r="DD3139" s="9"/>
      <c r="DE3139" s="9"/>
      <c r="DF3139" s="9"/>
      <c r="DG3139" s="9"/>
      <c r="DH3139" s="9"/>
      <c r="DI3139" s="9"/>
      <c r="DJ3139" s="9"/>
      <c r="DK3139" s="9"/>
      <c r="DL3139" s="9"/>
      <c r="DM3139" s="9"/>
      <c r="DN3139" s="9"/>
      <c r="DO3139" s="9"/>
      <c r="DP3139" s="9"/>
      <c r="DQ3139" s="9"/>
      <c r="DR3139" s="9"/>
      <c r="DS3139" s="9"/>
      <c r="DT3139" s="9"/>
      <c r="DU3139" s="9"/>
      <c r="DV3139" s="9"/>
      <c r="DW3139" s="9"/>
      <c r="DX3139" s="9"/>
      <c r="DY3139" s="9"/>
    </row>
    <row r="3140" spans="1:131" ht="19.5" customHeight="1" x14ac:dyDescent="0.25">
      <c r="A3140" s="9">
        <v>2183</v>
      </c>
      <c r="B3140" s="9" t="s">
        <v>6270</v>
      </c>
      <c r="C3140" s="9" t="s">
        <v>6271</v>
      </c>
      <c r="D3140" s="9"/>
      <c r="E3140" s="9" t="s">
        <v>4538</v>
      </c>
      <c r="F3140" s="9" t="s">
        <v>4539</v>
      </c>
      <c r="G3140" s="9"/>
      <c r="H3140" s="9" t="s">
        <v>202</v>
      </c>
      <c r="I3140" s="9" t="s">
        <v>25</v>
      </c>
      <c r="J3140" s="129">
        <v>43217</v>
      </c>
      <c r="K3140" s="129">
        <v>43132</v>
      </c>
      <c r="L3140" s="129">
        <v>43479</v>
      </c>
      <c r="M3140" s="9" t="s">
        <v>20</v>
      </c>
      <c r="O3140" s="9">
        <v>31</v>
      </c>
      <c r="Q3140" s="9" t="s">
        <v>54</v>
      </c>
      <c r="R3140" s="9"/>
      <c r="S3140" s="13">
        <v>16000000</v>
      </c>
      <c r="T3140" s="13">
        <v>16000000</v>
      </c>
      <c r="U3140" s="13">
        <v>4000000</v>
      </c>
      <c r="V3140" s="9"/>
      <c r="W3140" s="9"/>
      <c r="X3140" s="9"/>
      <c r="Y3140" s="9"/>
      <c r="Z3140" s="9"/>
      <c r="AA3140" s="9"/>
      <c r="AB3140" s="9"/>
      <c r="AC3140" s="9"/>
      <c r="AD3140" s="9"/>
      <c r="AE3140" s="9"/>
      <c r="AF3140" s="51">
        <f t="shared" si="41"/>
        <v>0</v>
      </c>
      <c r="AG3140" s="110">
        <v>7000000</v>
      </c>
      <c r="AH3140" s="11">
        <v>43132</v>
      </c>
      <c r="AI3140" s="11">
        <v>43479</v>
      </c>
      <c r="AJ3140" s="13">
        <v>23282667</v>
      </c>
      <c r="AK3140" s="13">
        <v>5820667</v>
      </c>
      <c r="AL3140" s="9"/>
      <c r="AM3140" s="9"/>
      <c r="AN3140" s="9"/>
      <c r="AO3140" s="9"/>
      <c r="AP3140" s="9"/>
      <c r="AQ3140" s="9"/>
      <c r="AR3140" s="9"/>
      <c r="AS3140" s="9"/>
      <c r="AT3140" s="9"/>
      <c r="AU3140" s="9"/>
      <c r="AV3140" s="9"/>
      <c r="AW3140" s="9"/>
      <c r="AX3140" s="9"/>
      <c r="AY3140" s="9"/>
      <c r="AZ3140" s="9"/>
      <c r="BA3140" s="9"/>
      <c r="BB3140" s="9"/>
      <c r="BC3140" s="9"/>
      <c r="BD3140" s="9"/>
      <c r="BE3140" s="9"/>
      <c r="BF3140" s="9"/>
      <c r="BG3140" s="9"/>
      <c r="BH3140" s="9"/>
      <c r="BI3140" s="9"/>
      <c r="BJ3140" s="9"/>
      <c r="BK3140" s="9"/>
      <c r="BL3140" s="9"/>
      <c r="BM3140" s="9"/>
      <c r="BN3140" s="9"/>
      <c r="BO3140" s="9"/>
      <c r="BP3140" s="9"/>
      <c r="BQ3140" s="9"/>
      <c r="BT3140" s="9"/>
      <c r="BU3140" s="9"/>
      <c r="BX3140" s="9"/>
      <c r="BY3140" s="9"/>
      <c r="CB3140" s="9"/>
      <c r="CC3140" s="9"/>
      <c r="CF3140" s="9"/>
      <c r="CG3140" s="9"/>
      <c r="CJ3140" s="9"/>
      <c r="CK3140" s="9"/>
      <c r="CN3140" s="9"/>
      <c r="CO3140" s="9"/>
      <c r="CP3140" s="9"/>
      <c r="CQ3140" s="9"/>
      <c r="CR3140" s="9"/>
      <c r="CS3140" s="9"/>
      <c r="CT3140" s="9"/>
      <c r="CU3140" s="9"/>
      <c r="CV3140" s="9"/>
      <c r="CW3140" s="9"/>
      <c r="CX3140" s="9"/>
      <c r="CY3140" s="9"/>
      <c r="CZ3140" s="9"/>
      <c r="DA3140" s="9"/>
      <c r="DB3140" s="9"/>
      <c r="DC3140" s="9"/>
      <c r="DD3140" s="9"/>
      <c r="DE3140" s="9"/>
      <c r="DF3140" s="9"/>
      <c r="DG3140" s="9"/>
      <c r="DH3140" s="9"/>
      <c r="DI3140" s="9"/>
      <c r="DJ3140" s="9"/>
      <c r="DK3140" s="9"/>
      <c r="DL3140" s="9"/>
      <c r="DM3140" s="9"/>
      <c r="DN3140" s="9"/>
      <c r="DO3140" s="9"/>
      <c r="DP3140" s="9"/>
      <c r="DQ3140" s="9"/>
      <c r="DR3140" s="9"/>
      <c r="DS3140" s="9"/>
      <c r="DT3140" s="9"/>
      <c r="DU3140" s="9"/>
      <c r="DV3140" s="9"/>
      <c r="DW3140" s="9"/>
      <c r="DX3140" s="9"/>
      <c r="DY3140" s="9"/>
    </row>
    <row r="3141" spans="1:131" s="18" customFormat="1" ht="19.5" customHeight="1" x14ac:dyDescent="0.25">
      <c r="A3141" s="18">
        <v>2183</v>
      </c>
      <c r="B3141" s="18" t="s">
        <v>6270</v>
      </c>
      <c r="C3141" s="18" t="s">
        <v>6271</v>
      </c>
      <c r="D3141" s="19">
        <v>43573</v>
      </c>
      <c r="J3141" s="130"/>
      <c r="K3141" s="130"/>
      <c r="L3141" s="130"/>
      <c r="R3141" s="20">
        <v>25583570</v>
      </c>
      <c r="S3141" s="20">
        <v>23282667</v>
      </c>
      <c r="T3141" s="20">
        <v>23282667</v>
      </c>
      <c r="U3141" s="20">
        <v>5820667</v>
      </c>
      <c r="AF3141" s="80"/>
      <c r="AG3141" s="117"/>
      <c r="DZ3141" s="56"/>
      <c r="EA3141" s="57"/>
    </row>
    <row r="3142" spans="1:131" ht="19.5" customHeight="1" x14ac:dyDescent="0.25">
      <c r="A3142" s="9">
        <v>2184</v>
      </c>
      <c r="B3142" s="9" t="s">
        <v>6272</v>
      </c>
      <c r="C3142" s="9" t="s">
        <v>6273</v>
      </c>
      <c r="D3142" s="9"/>
      <c r="E3142" s="9" t="s">
        <v>5463</v>
      </c>
      <c r="F3142" s="9" t="s">
        <v>6274</v>
      </c>
      <c r="G3142" s="9"/>
      <c r="H3142" s="9" t="s">
        <v>202</v>
      </c>
      <c r="I3142" s="9" t="s">
        <v>97</v>
      </c>
      <c r="J3142" s="129">
        <v>43228</v>
      </c>
      <c r="K3142" s="129">
        <v>43173</v>
      </c>
      <c r="L3142" s="129">
        <v>43608</v>
      </c>
      <c r="M3142" s="9" t="s">
        <v>20</v>
      </c>
      <c r="O3142" s="9">
        <v>27</v>
      </c>
      <c r="Q3142" s="9" t="s">
        <v>54</v>
      </c>
      <c r="R3142" s="13">
        <v>12800000</v>
      </c>
      <c r="S3142" s="13">
        <v>12719360</v>
      </c>
      <c r="T3142" s="13">
        <v>12719360</v>
      </c>
      <c r="U3142" s="13">
        <v>3179840</v>
      </c>
      <c r="V3142" s="9"/>
      <c r="W3142" s="9"/>
      <c r="X3142" s="9"/>
      <c r="Y3142" s="9"/>
      <c r="Z3142" s="9"/>
      <c r="AA3142" s="9"/>
      <c r="AB3142" s="9"/>
      <c r="AC3142" s="9"/>
      <c r="AD3142" s="9"/>
      <c r="AE3142" s="9"/>
      <c r="AF3142" s="51">
        <f t="shared" si="41"/>
        <v>0</v>
      </c>
      <c r="AG3142" s="110">
        <v>9600000</v>
      </c>
      <c r="AH3142" s="11">
        <v>43173</v>
      </c>
      <c r="AI3142" s="11">
        <v>43830</v>
      </c>
      <c r="AJ3142" s="13">
        <v>12694773</v>
      </c>
      <c r="AK3142" s="13">
        <v>3173693</v>
      </c>
      <c r="AL3142" s="9"/>
      <c r="AM3142" s="9"/>
      <c r="AN3142" s="9"/>
      <c r="AO3142" s="9"/>
      <c r="AP3142" s="9"/>
      <c r="AQ3142" s="9"/>
      <c r="AR3142" s="9"/>
      <c r="AS3142" s="9"/>
      <c r="AT3142" s="9"/>
      <c r="AU3142" s="9"/>
      <c r="AV3142" s="9"/>
      <c r="AW3142" s="9"/>
      <c r="AX3142" s="9"/>
      <c r="AY3142" s="9"/>
      <c r="AZ3142" s="9"/>
      <c r="BA3142" s="9"/>
      <c r="BB3142" s="9"/>
      <c r="BC3142" s="9"/>
      <c r="BD3142" s="9"/>
      <c r="BE3142" s="9"/>
      <c r="BF3142" s="9"/>
      <c r="BG3142" s="9"/>
      <c r="BH3142" s="9"/>
      <c r="BI3142" s="9"/>
      <c r="BJ3142" s="9"/>
      <c r="BK3142" s="9"/>
      <c r="BL3142" s="9"/>
      <c r="BM3142" s="9"/>
      <c r="BN3142" s="9"/>
      <c r="BO3142" s="9"/>
      <c r="BP3142" s="9"/>
      <c r="BQ3142" s="9"/>
      <c r="BT3142" s="9"/>
      <c r="BU3142" s="9"/>
      <c r="BX3142" s="9"/>
      <c r="BY3142" s="9"/>
      <c r="CB3142" s="9"/>
      <c r="CC3142" s="9"/>
      <c r="CF3142" s="9"/>
      <c r="CG3142" s="9"/>
      <c r="CJ3142" s="9"/>
      <c r="CK3142" s="9"/>
      <c r="CN3142" s="9"/>
      <c r="CO3142" s="9"/>
      <c r="CP3142" s="9"/>
      <c r="CQ3142" s="9"/>
      <c r="CR3142" s="9"/>
      <c r="CS3142" s="9"/>
      <c r="CT3142" s="9"/>
      <c r="CU3142" s="9"/>
      <c r="CV3142" s="9"/>
      <c r="CW3142" s="9"/>
      <c r="CX3142" s="9"/>
      <c r="CY3142" s="9"/>
      <c r="CZ3142" s="9"/>
      <c r="DA3142" s="9"/>
      <c r="DB3142" s="9"/>
      <c r="DC3142" s="9"/>
      <c r="DD3142" s="9"/>
      <c r="DE3142" s="9"/>
      <c r="DF3142" s="9"/>
      <c r="DG3142" s="9"/>
      <c r="DH3142" s="9"/>
      <c r="DI3142" s="9"/>
      <c r="DJ3142" s="9"/>
      <c r="DK3142" s="9"/>
      <c r="DL3142" s="9"/>
      <c r="DM3142" s="9"/>
      <c r="DN3142" s="9"/>
      <c r="DO3142" s="9"/>
      <c r="DP3142" s="9"/>
      <c r="DQ3142" s="9"/>
      <c r="DR3142" s="9"/>
      <c r="DS3142" s="9"/>
      <c r="DT3142" s="9"/>
      <c r="DU3142" s="9"/>
      <c r="DV3142" s="9"/>
      <c r="DW3142" s="9"/>
      <c r="DX3142" s="9"/>
      <c r="DY3142" s="9"/>
    </row>
    <row r="3143" spans="1:131" s="18" customFormat="1" ht="19.5" customHeight="1" x14ac:dyDescent="0.25">
      <c r="A3143" s="18">
        <v>2184</v>
      </c>
      <c r="B3143" s="18" t="s">
        <v>6272</v>
      </c>
      <c r="C3143" s="18" t="s">
        <v>6273</v>
      </c>
      <c r="D3143" s="19">
        <v>43543</v>
      </c>
      <c r="J3143" s="130"/>
      <c r="K3143" s="130"/>
      <c r="L3143" s="130">
        <v>43830</v>
      </c>
      <c r="R3143" s="20"/>
      <c r="S3143" s="20"/>
      <c r="T3143" s="20"/>
      <c r="U3143" s="20"/>
      <c r="AF3143" s="80"/>
      <c r="AG3143" s="117"/>
      <c r="DZ3143" s="56"/>
      <c r="EA3143" s="57"/>
    </row>
    <row r="3144" spans="1:131" ht="19.5" customHeight="1" x14ac:dyDescent="0.25">
      <c r="A3144" s="9">
        <v>2185</v>
      </c>
      <c r="B3144" s="9" t="s">
        <v>6281</v>
      </c>
      <c r="C3144" s="9" t="s">
        <v>6286</v>
      </c>
      <c r="D3144" s="9"/>
      <c r="E3144" s="9" t="s">
        <v>527</v>
      </c>
      <c r="F3144" s="9" t="s">
        <v>52</v>
      </c>
      <c r="G3144" s="9"/>
      <c r="H3144" s="9" t="s">
        <v>906</v>
      </c>
      <c r="I3144" s="9" t="s">
        <v>35</v>
      </c>
      <c r="M3144" s="9" t="s">
        <v>20</v>
      </c>
      <c r="O3144" s="9">
        <v>28</v>
      </c>
      <c r="R3144" s="9"/>
      <c r="S3144" s="9"/>
      <c r="T3144" s="9"/>
      <c r="U3144" s="9"/>
      <c r="V3144" s="9"/>
      <c r="W3144" s="9"/>
      <c r="X3144" s="9"/>
      <c r="Y3144" s="9"/>
      <c r="Z3144" s="9"/>
      <c r="AA3144" s="9"/>
      <c r="AB3144" s="9"/>
      <c r="AC3144" s="9"/>
      <c r="AD3144" s="9"/>
      <c r="AE3144" s="9"/>
      <c r="AF3144" s="51">
        <f t="shared" si="41"/>
        <v>0</v>
      </c>
      <c r="AG3144" s="109"/>
      <c r="AH3144" s="9"/>
      <c r="AI3144" s="9"/>
      <c r="AJ3144" s="9"/>
      <c r="AK3144" s="9"/>
      <c r="AL3144" s="9"/>
      <c r="AM3144" s="9"/>
      <c r="AN3144" s="9"/>
      <c r="AO3144" s="9"/>
      <c r="AP3144" s="9"/>
      <c r="AQ3144" s="9"/>
      <c r="AR3144" s="9"/>
      <c r="AS3144" s="9"/>
      <c r="AT3144" s="9"/>
      <c r="AU3144" s="9"/>
      <c r="AV3144" s="9"/>
      <c r="AW3144" s="9"/>
      <c r="AX3144" s="9"/>
      <c r="AY3144" s="9"/>
      <c r="AZ3144" s="9"/>
      <c r="BA3144" s="9"/>
      <c r="BB3144" s="9"/>
      <c r="BC3144" s="9"/>
      <c r="BD3144" s="9"/>
      <c r="BE3144" s="9"/>
      <c r="BF3144" s="9"/>
      <c r="BG3144" s="9"/>
      <c r="BH3144" s="9"/>
      <c r="BI3144" s="9"/>
      <c r="BJ3144" s="9"/>
      <c r="BK3144" s="9"/>
      <c r="BL3144" s="9"/>
      <c r="BM3144" s="9"/>
      <c r="BN3144" s="9"/>
      <c r="BO3144" s="9"/>
      <c r="BP3144" s="9"/>
      <c r="BQ3144" s="9"/>
      <c r="BT3144" s="9"/>
      <c r="BU3144" s="9"/>
      <c r="BX3144" s="9"/>
      <c r="BY3144" s="9"/>
      <c r="CB3144" s="9"/>
      <c r="CC3144" s="9"/>
      <c r="CF3144" s="9"/>
      <c r="CG3144" s="9"/>
      <c r="CJ3144" s="9"/>
      <c r="CK3144" s="9"/>
      <c r="CN3144" s="9"/>
      <c r="CO3144" s="9"/>
      <c r="CP3144" s="9"/>
      <c r="CQ3144" s="9"/>
      <c r="CR3144" s="9"/>
      <c r="CS3144" s="9"/>
      <c r="CT3144" s="9"/>
      <c r="CU3144" s="9"/>
      <c r="CV3144" s="9"/>
      <c r="CW3144" s="9"/>
      <c r="CX3144" s="9"/>
      <c r="CY3144" s="9"/>
      <c r="CZ3144" s="9"/>
      <c r="DA3144" s="9"/>
      <c r="DB3144" s="9"/>
      <c r="DC3144" s="9"/>
      <c r="DD3144" s="9"/>
      <c r="DE3144" s="9"/>
      <c r="DF3144" s="9"/>
      <c r="DG3144" s="9"/>
      <c r="DH3144" s="9"/>
      <c r="DI3144" s="9"/>
      <c r="DJ3144" s="9"/>
      <c r="DK3144" s="9"/>
      <c r="DL3144" s="9"/>
      <c r="DM3144" s="9"/>
      <c r="DN3144" s="9"/>
      <c r="DO3144" s="9"/>
      <c r="DP3144" s="9"/>
      <c r="DQ3144" s="9"/>
      <c r="DR3144" s="9"/>
      <c r="DS3144" s="9"/>
      <c r="DT3144" s="9"/>
      <c r="DU3144" s="9"/>
      <c r="DV3144" s="9"/>
      <c r="DW3144" s="9"/>
      <c r="DX3144" s="9"/>
      <c r="DY3144" s="9"/>
    </row>
    <row r="3145" spans="1:131" ht="19.5" customHeight="1" x14ac:dyDescent="0.25">
      <c r="A3145" s="9">
        <v>2186</v>
      </c>
      <c r="B3145" s="9" t="s">
        <v>6282</v>
      </c>
      <c r="C3145" s="9" t="s">
        <v>6283</v>
      </c>
      <c r="D3145" s="9"/>
      <c r="E3145" s="9" t="s">
        <v>6284</v>
      </c>
      <c r="F3145" s="9" t="s">
        <v>746</v>
      </c>
      <c r="G3145" s="9"/>
      <c r="H3145" s="9" t="s">
        <v>906</v>
      </c>
      <c r="I3145" s="9" t="s">
        <v>6285</v>
      </c>
      <c r="M3145" s="9" t="s">
        <v>20</v>
      </c>
      <c r="O3145" s="9">
        <v>25</v>
      </c>
      <c r="R3145" s="9"/>
      <c r="S3145" s="9"/>
      <c r="T3145" s="9"/>
      <c r="U3145" s="9"/>
      <c r="V3145" s="9"/>
      <c r="W3145" s="9"/>
      <c r="X3145" s="9"/>
      <c r="Y3145" s="9"/>
      <c r="Z3145" s="9"/>
      <c r="AA3145" s="9"/>
      <c r="AB3145" s="9"/>
      <c r="AC3145" s="9"/>
      <c r="AD3145" s="9"/>
      <c r="AE3145" s="9"/>
      <c r="AF3145" s="51">
        <f t="shared" si="41"/>
        <v>0</v>
      </c>
      <c r="AG3145" s="109"/>
      <c r="AH3145" s="9"/>
      <c r="AI3145" s="9"/>
      <c r="AJ3145" s="9"/>
      <c r="AK3145" s="9"/>
      <c r="AL3145" s="9"/>
      <c r="AM3145" s="9"/>
      <c r="AN3145" s="9"/>
      <c r="AO3145" s="9"/>
      <c r="AP3145" s="9"/>
      <c r="AQ3145" s="9"/>
      <c r="AR3145" s="9"/>
      <c r="AS3145" s="9"/>
      <c r="AT3145" s="9"/>
      <c r="AU3145" s="9"/>
      <c r="AV3145" s="9"/>
      <c r="AW3145" s="9"/>
      <c r="AX3145" s="9"/>
      <c r="AY3145" s="9"/>
      <c r="AZ3145" s="9"/>
      <c r="BA3145" s="9"/>
      <c r="BB3145" s="9"/>
      <c r="BC3145" s="9"/>
      <c r="BD3145" s="9"/>
      <c r="BE3145" s="9"/>
      <c r="BF3145" s="9"/>
      <c r="BG3145" s="9"/>
      <c r="BH3145" s="9"/>
      <c r="BI3145" s="9"/>
      <c r="BJ3145" s="9"/>
      <c r="BK3145" s="9"/>
      <c r="BL3145" s="9"/>
      <c r="BM3145" s="9"/>
      <c r="BN3145" s="9"/>
      <c r="BO3145" s="9"/>
      <c r="BP3145" s="9"/>
      <c r="BQ3145" s="9"/>
      <c r="BT3145" s="9"/>
      <c r="BU3145" s="9"/>
      <c r="BX3145" s="9"/>
      <c r="BY3145" s="9"/>
      <c r="CB3145" s="9"/>
      <c r="CC3145" s="9"/>
      <c r="CF3145" s="9"/>
      <c r="CG3145" s="9"/>
      <c r="CJ3145" s="9"/>
      <c r="CK3145" s="9"/>
      <c r="CN3145" s="9"/>
      <c r="CO3145" s="9"/>
      <c r="CP3145" s="9"/>
      <c r="CQ3145" s="9"/>
      <c r="CR3145" s="9"/>
      <c r="CS3145" s="9"/>
      <c r="CT3145" s="9"/>
      <c r="CU3145" s="9"/>
      <c r="CV3145" s="9"/>
      <c r="CW3145" s="9"/>
      <c r="CX3145" s="9"/>
      <c r="CY3145" s="9"/>
      <c r="CZ3145" s="9"/>
      <c r="DA3145" s="9"/>
      <c r="DB3145" s="9"/>
      <c r="DC3145" s="9"/>
      <c r="DD3145" s="9"/>
      <c r="DE3145" s="9"/>
      <c r="DF3145" s="9"/>
      <c r="DG3145" s="9"/>
      <c r="DH3145" s="9"/>
      <c r="DI3145" s="9"/>
      <c r="DJ3145" s="9"/>
      <c r="DK3145" s="9"/>
      <c r="DL3145" s="9"/>
      <c r="DM3145" s="9"/>
      <c r="DN3145" s="9"/>
      <c r="DO3145" s="9"/>
      <c r="DP3145" s="9"/>
      <c r="DQ3145" s="9"/>
      <c r="DR3145" s="9"/>
      <c r="DS3145" s="9"/>
      <c r="DT3145" s="9"/>
      <c r="DU3145" s="9"/>
      <c r="DV3145" s="9"/>
      <c r="DW3145" s="9"/>
      <c r="DX3145" s="9"/>
      <c r="DY3145" s="9"/>
    </row>
    <row r="3146" spans="1:131" ht="19.5" customHeight="1" x14ac:dyDescent="0.25">
      <c r="A3146" s="9">
        <v>2187</v>
      </c>
      <c r="B3146" s="9" t="s">
        <v>6287</v>
      </c>
      <c r="C3146" s="9" t="s">
        <v>6298</v>
      </c>
      <c r="D3146" s="9"/>
      <c r="E3146" s="9" t="s">
        <v>2895</v>
      </c>
      <c r="F3146" s="9" t="s">
        <v>19</v>
      </c>
      <c r="G3146" s="9"/>
      <c r="H3146" s="9" t="s">
        <v>202</v>
      </c>
      <c r="I3146" s="9" t="s">
        <v>35</v>
      </c>
      <c r="J3146" s="129">
        <v>43360</v>
      </c>
      <c r="K3146" s="129">
        <v>42598</v>
      </c>
      <c r="L3146" s="129">
        <v>43799</v>
      </c>
      <c r="M3146" s="9" t="s">
        <v>20</v>
      </c>
      <c r="O3146" s="9">
        <v>31</v>
      </c>
      <c r="Q3146" s="9" t="s">
        <v>54</v>
      </c>
      <c r="R3146" s="9"/>
      <c r="S3146" s="13">
        <v>772343750</v>
      </c>
      <c r="T3146" s="13">
        <v>772343750</v>
      </c>
      <c r="U3146" s="13">
        <v>230987175</v>
      </c>
      <c r="V3146" s="13">
        <v>534151575</v>
      </c>
      <c r="W3146" s="9"/>
      <c r="X3146" s="9"/>
      <c r="Y3146" s="9"/>
      <c r="Z3146" s="9"/>
      <c r="AA3146" s="9"/>
      <c r="AB3146" s="9"/>
      <c r="AC3146" s="9"/>
      <c r="AD3146" s="9"/>
      <c r="AE3146" s="9"/>
      <c r="AF3146" s="51">
        <f t="shared" si="41"/>
        <v>534151575</v>
      </c>
      <c r="AG3146" s="109"/>
      <c r="AH3146" s="11">
        <v>43234</v>
      </c>
      <c r="AI3146" s="11">
        <v>43343</v>
      </c>
      <c r="AJ3146" s="13">
        <v>41553410</v>
      </c>
      <c r="AK3146" s="13">
        <v>12466023</v>
      </c>
      <c r="AL3146" s="11">
        <v>43344</v>
      </c>
      <c r="AM3146" s="11">
        <v>43373</v>
      </c>
      <c r="AN3146" s="13">
        <v>66350589</v>
      </c>
      <c r="AO3146" s="13">
        <v>19905177</v>
      </c>
      <c r="AP3146" s="11">
        <v>43374</v>
      </c>
      <c r="AQ3146" s="11">
        <v>43404</v>
      </c>
      <c r="AR3146" s="13">
        <v>169912706</v>
      </c>
      <c r="AS3146" s="121">
        <v>50973812</v>
      </c>
      <c r="AT3146" s="11">
        <v>43405</v>
      </c>
      <c r="AU3146" s="11">
        <v>43434</v>
      </c>
      <c r="AV3146" s="13">
        <v>176772726</v>
      </c>
      <c r="AW3146" s="13">
        <v>53031818</v>
      </c>
      <c r="AX3146" s="11">
        <v>43435</v>
      </c>
      <c r="AY3146" s="11">
        <v>43465</v>
      </c>
      <c r="AZ3146" s="13">
        <v>121049977</v>
      </c>
      <c r="BA3146" s="93">
        <v>36314993</v>
      </c>
      <c r="BB3146" s="11">
        <v>42598</v>
      </c>
      <c r="BC3146" s="11">
        <v>43251</v>
      </c>
      <c r="BD3146" s="13">
        <v>6992619</v>
      </c>
      <c r="BE3146" s="121">
        <v>2097786</v>
      </c>
      <c r="BF3146" s="11">
        <v>43466</v>
      </c>
      <c r="BG3146" s="11">
        <v>43496</v>
      </c>
      <c r="BH3146" s="13">
        <v>57963257</v>
      </c>
      <c r="BI3146" s="121">
        <v>17388977</v>
      </c>
      <c r="BJ3146" s="11">
        <v>43497</v>
      </c>
      <c r="BK3146" s="11">
        <v>43524</v>
      </c>
      <c r="BL3146" s="13">
        <v>6065071</v>
      </c>
      <c r="BM3146" s="13">
        <v>1819521</v>
      </c>
      <c r="BN3146" s="11">
        <v>43525</v>
      </c>
      <c r="BO3146" s="11">
        <v>43555</v>
      </c>
      <c r="BP3146" s="13">
        <v>4912721</v>
      </c>
      <c r="BQ3146" s="13">
        <v>1228180</v>
      </c>
      <c r="BR3146" s="11">
        <v>43556</v>
      </c>
      <c r="BS3146" s="11">
        <v>43616</v>
      </c>
      <c r="BT3146" s="13">
        <v>13803812</v>
      </c>
      <c r="BU3146" s="13">
        <v>4141144</v>
      </c>
      <c r="BV3146" s="11">
        <v>43617</v>
      </c>
      <c r="BW3146" s="11">
        <v>43677</v>
      </c>
      <c r="BX3146" s="13">
        <v>23615659</v>
      </c>
      <c r="BY3146" s="13">
        <v>7084698</v>
      </c>
      <c r="BZ3146" s="11">
        <v>43678</v>
      </c>
      <c r="CA3146" s="11">
        <v>43708</v>
      </c>
      <c r="CB3146" s="13">
        <v>6032088</v>
      </c>
      <c r="CC3146" s="13">
        <v>1809626</v>
      </c>
      <c r="CD3146" s="11">
        <v>43709</v>
      </c>
      <c r="CE3146" s="11">
        <v>43738</v>
      </c>
      <c r="CF3146" s="13">
        <v>14560240</v>
      </c>
      <c r="CG3146" s="13">
        <v>4368072</v>
      </c>
      <c r="CH3146" s="11">
        <v>43739</v>
      </c>
      <c r="CI3146" s="11">
        <v>43799</v>
      </c>
      <c r="CJ3146" s="13">
        <v>8346957</v>
      </c>
      <c r="CK3146" s="13">
        <v>2504087</v>
      </c>
      <c r="CL3146" s="11">
        <v>43800</v>
      </c>
      <c r="CM3146" s="11">
        <v>43830</v>
      </c>
      <c r="CN3146" s="13">
        <v>18275507</v>
      </c>
      <c r="CO3146" s="13">
        <v>5482652</v>
      </c>
      <c r="CP3146" s="11">
        <v>43831</v>
      </c>
      <c r="CQ3146" s="11">
        <v>43845</v>
      </c>
      <c r="CR3146" s="13">
        <v>15457609</v>
      </c>
      <c r="CS3146" s="13">
        <v>4637283</v>
      </c>
      <c r="CT3146" s="11">
        <v>42598</v>
      </c>
      <c r="CU3146" s="11">
        <v>43845</v>
      </c>
      <c r="CV3146" s="13">
        <v>764082463</v>
      </c>
      <c r="CW3146" s="13">
        <v>3660264</v>
      </c>
      <c r="CX3146" s="9"/>
      <c r="CY3146" s="9"/>
      <c r="CZ3146" s="9"/>
      <c r="DA3146" s="9"/>
      <c r="DB3146" s="9"/>
      <c r="DC3146" s="9"/>
      <c r="DD3146" s="9"/>
      <c r="DE3146" s="9"/>
      <c r="DF3146" s="9"/>
      <c r="DG3146" s="9"/>
      <c r="DH3146" s="9"/>
      <c r="DI3146" s="9"/>
      <c r="DJ3146" s="9"/>
      <c r="DK3146" s="9"/>
      <c r="DL3146" s="9"/>
      <c r="DM3146" s="9"/>
      <c r="DN3146" s="9"/>
      <c r="DO3146" s="9"/>
      <c r="DP3146" s="9"/>
      <c r="DQ3146" s="9"/>
      <c r="DR3146" s="9"/>
      <c r="DS3146" s="9"/>
      <c r="DT3146" s="9"/>
      <c r="DU3146" s="9"/>
      <c r="DV3146" s="9"/>
      <c r="DW3146" s="9"/>
      <c r="DX3146" s="9"/>
      <c r="DY3146" s="9"/>
      <c r="DZ3146" s="54">
        <v>764082463</v>
      </c>
      <c r="EA3146" s="55">
        <v>229159749</v>
      </c>
    </row>
    <row r="3147" spans="1:131" s="18" customFormat="1" ht="19.5" customHeight="1" x14ac:dyDescent="0.25">
      <c r="A3147" s="18">
        <v>2187</v>
      </c>
      <c r="B3147" s="18" t="s">
        <v>6287</v>
      </c>
      <c r="C3147" s="18" t="s">
        <v>6298</v>
      </c>
      <c r="D3147" s="19">
        <v>43291</v>
      </c>
      <c r="E3147" s="18" t="s">
        <v>6605</v>
      </c>
      <c r="F3147" s="18" t="s">
        <v>19</v>
      </c>
      <c r="J3147" s="130"/>
      <c r="K3147" s="130"/>
      <c r="L3147" s="130"/>
      <c r="AF3147" s="80"/>
      <c r="AG3147" s="112"/>
      <c r="CK3147" s="13"/>
      <c r="DZ3147" s="56"/>
      <c r="EA3147" s="57"/>
    </row>
    <row r="3148" spans="1:131" s="18" customFormat="1" ht="19.5" customHeight="1" x14ac:dyDescent="0.25">
      <c r="A3148" s="18">
        <v>2187</v>
      </c>
      <c r="B3148" s="18" t="s">
        <v>6287</v>
      </c>
      <c r="C3148" s="18" t="s">
        <v>6298</v>
      </c>
      <c r="D3148" s="19">
        <v>43756</v>
      </c>
      <c r="J3148" s="130"/>
      <c r="K3148" s="130"/>
      <c r="L3148" s="130"/>
      <c r="AF3148" s="80"/>
      <c r="AG3148" s="112"/>
      <c r="BQ3148" s="20">
        <v>1473816</v>
      </c>
      <c r="DZ3148" s="56"/>
      <c r="EA3148" s="57"/>
    </row>
    <row r="3149" spans="1:131" s="18" customFormat="1" ht="19.5" customHeight="1" x14ac:dyDescent="0.25">
      <c r="A3149" s="18">
        <v>2187</v>
      </c>
      <c r="B3149" s="18" t="s">
        <v>6287</v>
      </c>
      <c r="C3149" s="18" t="s">
        <v>6298</v>
      </c>
      <c r="D3149" s="19">
        <v>43813</v>
      </c>
      <c r="J3149" s="130"/>
      <c r="K3149" s="130"/>
      <c r="L3149" s="130">
        <v>43845</v>
      </c>
      <c r="AF3149" s="80"/>
      <c r="AG3149" s="112"/>
      <c r="BQ3149" s="20"/>
      <c r="DZ3149" s="56"/>
      <c r="EA3149" s="57"/>
    </row>
    <row r="3150" spans="1:131" ht="37.5" customHeight="1" x14ac:dyDescent="0.25">
      <c r="A3150" s="9">
        <v>2188</v>
      </c>
      <c r="B3150" s="9" t="s">
        <v>6301</v>
      </c>
      <c r="C3150" s="9" t="s">
        <v>6302</v>
      </c>
      <c r="D3150" s="9"/>
      <c r="E3150" s="9" t="s">
        <v>5982</v>
      </c>
      <c r="F3150" s="9" t="s">
        <v>5983</v>
      </c>
      <c r="G3150" s="9"/>
      <c r="H3150" s="9" t="s">
        <v>202</v>
      </c>
      <c r="I3150" s="9" t="s">
        <v>28</v>
      </c>
      <c r="J3150" s="129">
        <v>43196</v>
      </c>
      <c r="K3150" s="129">
        <v>43160</v>
      </c>
      <c r="L3150" s="129">
        <v>43357</v>
      </c>
      <c r="M3150" s="9" t="s">
        <v>20</v>
      </c>
      <c r="O3150" s="9">
        <v>31</v>
      </c>
      <c r="Q3150" s="9" t="s">
        <v>54</v>
      </c>
      <c r="R3150" s="9"/>
      <c r="S3150" s="13">
        <v>8000000</v>
      </c>
      <c r="T3150" s="13">
        <v>8000000</v>
      </c>
      <c r="U3150" s="13">
        <v>2000000</v>
      </c>
      <c r="V3150" s="9"/>
      <c r="W3150" s="9"/>
      <c r="X3150" s="9"/>
      <c r="Y3150" s="9"/>
      <c r="Z3150" s="9"/>
      <c r="AA3150" s="9"/>
      <c r="AB3150" s="9"/>
      <c r="AC3150" s="9"/>
      <c r="AD3150" s="9"/>
      <c r="AE3150" s="9"/>
      <c r="AF3150" s="51">
        <f t="shared" si="41"/>
        <v>0</v>
      </c>
      <c r="AG3150" s="110">
        <v>6000000</v>
      </c>
      <c r="AH3150" s="11">
        <v>43160</v>
      </c>
      <c r="AI3150" s="11">
        <v>43479</v>
      </c>
      <c r="AJ3150" s="13">
        <v>8430075</v>
      </c>
      <c r="AK3150" s="13">
        <v>2000000</v>
      </c>
      <c r="AL3150" s="9"/>
      <c r="AM3150" s="9"/>
      <c r="AN3150" s="9"/>
      <c r="AO3150" s="9"/>
      <c r="AP3150" s="9"/>
      <c r="AQ3150" s="9"/>
      <c r="AR3150" s="9"/>
      <c r="AS3150" s="9"/>
      <c r="AT3150" s="9"/>
      <c r="AU3150" s="9"/>
      <c r="AV3150" s="9"/>
      <c r="AW3150" s="9"/>
      <c r="AX3150" s="9"/>
      <c r="AY3150" s="9"/>
      <c r="AZ3150" s="9"/>
      <c r="BA3150" s="9"/>
      <c r="BB3150" s="9"/>
      <c r="BC3150" s="9"/>
      <c r="BD3150" s="9"/>
      <c r="BE3150" s="9"/>
      <c r="BF3150" s="9"/>
      <c r="BG3150" s="9"/>
      <c r="BH3150" s="9"/>
      <c r="BI3150" s="9"/>
      <c r="BJ3150" s="9"/>
      <c r="BK3150" s="9"/>
      <c r="BL3150" s="9"/>
      <c r="BM3150" s="9"/>
      <c r="BN3150" s="9"/>
      <c r="BO3150" s="9"/>
      <c r="BP3150" s="9"/>
      <c r="BQ3150" s="9"/>
      <c r="BT3150" s="9"/>
      <c r="BU3150" s="9"/>
      <c r="BX3150" s="9"/>
      <c r="BY3150" s="9"/>
      <c r="CB3150" s="9"/>
      <c r="CC3150" s="9"/>
      <c r="CF3150" s="9"/>
      <c r="CG3150" s="9"/>
      <c r="CJ3150" s="9"/>
      <c r="CK3150" s="9"/>
      <c r="CN3150" s="9"/>
      <c r="CO3150" s="9"/>
      <c r="CP3150" s="9"/>
      <c r="CQ3150" s="9"/>
      <c r="CR3150" s="9"/>
      <c r="CS3150" s="9"/>
      <c r="CT3150" s="9"/>
      <c r="CU3150" s="9"/>
      <c r="CV3150" s="9"/>
      <c r="CW3150" s="9"/>
      <c r="CX3150" s="9"/>
      <c r="CY3150" s="9"/>
      <c r="CZ3150" s="9"/>
      <c r="DA3150" s="9"/>
      <c r="DB3150" s="9"/>
      <c r="DC3150" s="9"/>
      <c r="DD3150" s="9"/>
      <c r="DE3150" s="9"/>
      <c r="DF3150" s="9"/>
      <c r="DG3150" s="9"/>
      <c r="DH3150" s="9"/>
      <c r="DI3150" s="9"/>
      <c r="DJ3150" s="9"/>
      <c r="DK3150" s="9"/>
      <c r="DL3150" s="9"/>
      <c r="DM3150" s="9"/>
      <c r="DN3150" s="9"/>
      <c r="DO3150" s="9"/>
      <c r="DP3150" s="9"/>
      <c r="DQ3150" s="9"/>
      <c r="DR3150" s="9"/>
      <c r="DS3150" s="9"/>
      <c r="DT3150" s="9"/>
      <c r="DU3150" s="9"/>
      <c r="DV3150" s="9"/>
      <c r="DW3150" s="9"/>
      <c r="DX3150" s="9"/>
      <c r="DY3150" s="9"/>
    </row>
    <row r="3151" spans="1:131" s="18" customFormat="1" ht="37.5" customHeight="1" x14ac:dyDescent="0.25">
      <c r="A3151" s="18">
        <v>2188</v>
      </c>
      <c r="B3151" s="18" t="s">
        <v>6301</v>
      </c>
      <c r="C3151" s="18" t="s">
        <v>6302</v>
      </c>
      <c r="D3151" s="19">
        <v>43409</v>
      </c>
      <c r="J3151" s="130"/>
      <c r="K3151" s="130"/>
      <c r="L3151" s="130">
        <v>43479</v>
      </c>
      <c r="S3151" s="20"/>
      <c r="T3151" s="20"/>
      <c r="U3151" s="20"/>
      <c r="AF3151" s="80"/>
      <c r="AG3151" s="117"/>
      <c r="DZ3151" s="56"/>
      <c r="EA3151" s="57"/>
    </row>
    <row r="3152" spans="1:131" ht="37.5" customHeight="1" x14ac:dyDescent="0.25">
      <c r="A3152" s="9">
        <v>2189</v>
      </c>
      <c r="B3152" s="9" t="s">
        <v>6303</v>
      </c>
      <c r="C3152" s="9" t="s">
        <v>6304</v>
      </c>
      <c r="D3152" s="9"/>
      <c r="E3152" s="9" t="s">
        <v>6306</v>
      </c>
      <c r="F3152" s="9" t="s">
        <v>6305</v>
      </c>
      <c r="G3152" s="9"/>
      <c r="H3152" s="9" t="s">
        <v>906</v>
      </c>
      <c r="I3152" s="9" t="s">
        <v>25</v>
      </c>
      <c r="M3152" s="9" t="s">
        <v>335</v>
      </c>
      <c r="R3152" s="9"/>
      <c r="S3152" s="9"/>
      <c r="T3152" s="9"/>
      <c r="U3152" s="9"/>
      <c r="V3152" s="9"/>
      <c r="W3152" s="9"/>
      <c r="X3152" s="9"/>
      <c r="Y3152" s="9"/>
      <c r="Z3152" s="9"/>
      <c r="AA3152" s="9"/>
      <c r="AB3152" s="9"/>
      <c r="AC3152" s="9"/>
      <c r="AD3152" s="9"/>
      <c r="AE3152" s="9"/>
      <c r="AF3152" s="51">
        <f t="shared" si="41"/>
        <v>0</v>
      </c>
      <c r="AG3152" s="109"/>
      <c r="AH3152" s="9"/>
      <c r="AI3152" s="9"/>
      <c r="AJ3152" s="9"/>
      <c r="AK3152" s="9"/>
      <c r="AL3152" s="9"/>
      <c r="AM3152" s="9"/>
      <c r="AN3152" s="9"/>
      <c r="AO3152" s="9"/>
      <c r="AP3152" s="9"/>
      <c r="AQ3152" s="9"/>
      <c r="AR3152" s="9"/>
      <c r="AS3152" s="9"/>
      <c r="AT3152" s="9"/>
      <c r="AU3152" s="9"/>
      <c r="AV3152" s="9"/>
      <c r="AW3152" s="9"/>
      <c r="AX3152" s="9"/>
      <c r="AY3152" s="9"/>
      <c r="AZ3152" s="9"/>
      <c r="BA3152" s="9"/>
      <c r="BB3152" s="9"/>
      <c r="BC3152" s="9"/>
      <c r="BD3152" s="9"/>
      <c r="BE3152" s="9"/>
      <c r="BF3152" s="9"/>
      <c r="BG3152" s="9"/>
      <c r="BH3152" s="9"/>
      <c r="BI3152" s="9"/>
      <c r="BJ3152" s="9"/>
      <c r="BK3152" s="9"/>
      <c r="BL3152" s="9"/>
      <c r="BM3152" s="9"/>
      <c r="BN3152" s="9"/>
      <c r="BO3152" s="9"/>
      <c r="BP3152" s="9"/>
      <c r="BQ3152" s="9"/>
      <c r="BT3152" s="9"/>
      <c r="BU3152" s="9"/>
      <c r="BX3152" s="9"/>
      <c r="BY3152" s="9"/>
      <c r="CB3152" s="9"/>
      <c r="CC3152" s="9"/>
      <c r="CF3152" s="9"/>
      <c r="CG3152" s="9"/>
      <c r="CJ3152" s="9"/>
      <c r="CK3152" s="9"/>
      <c r="CN3152" s="9"/>
      <c r="CO3152" s="9"/>
      <c r="CP3152" s="9"/>
      <c r="CQ3152" s="9"/>
      <c r="CR3152" s="9"/>
      <c r="CS3152" s="9"/>
      <c r="CT3152" s="9"/>
      <c r="CU3152" s="9"/>
      <c r="CV3152" s="9"/>
      <c r="CW3152" s="9"/>
      <c r="CX3152" s="9"/>
      <c r="CY3152" s="9"/>
      <c r="CZ3152" s="9"/>
      <c r="DA3152" s="9"/>
      <c r="DB3152" s="9"/>
      <c r="DC3152" s="9"/>
      <c r="DD3152" s="9"/>
      <c r="DE3152" s="9"/>
      <c r="DF3152" s="9"/>
      <c r="DG3152" s="9"/>
      <c r="DH3152" s="9"/>
      <c r="DI3152" s="9"/>
      <c r="DJ3152" s="9"/>
      <c r="DK3152" s="9"/>
      <c r="DL3152" s="9"/>
      <c r="DM3152" s="9"/>
      <c r="DN3152" s="9"/>
      <c r="DO3152" s="9"/>
      <c r="DP3152" s="9"/>
      <c r="DQ3152" s="9"/>
      <c r="DR3152" s="9"/>
      <c r="DS3152" s="9"/>
      <c r="DT3152" s="9"/>
      <c r="DU3152" s="9"/>
      <c r="DV3152" s="9"/>
      <c r="DW3152" s="9"/>
      <c r="DX3152" s="9"/>
      <c r="DY3152" s="9"/>
    </row>
    <row r="3153" spans="1:131" ht="19.5" customHeight="1" x14ac:dyDescent="0.25">
      <c r="A3153" s="9">
        <v>2190</v>
      </c>
      <c r="B3153" s="9" t="s">
        <v>6308</v>
      </c>
      <c r="C3153" s="9" t="s">
        <v>6309</v>
      </c>
      <c r="D3153" s="9"/>
      <c r="E3153" s="9" t="s">
        <v>6313</v>
      </c>
      <c r="F3153" s="9" t="s">
        <v>6310</v>
      </c>
      <c r="G3153" s="9"/>
      <c r="H3153" s="9" t="s">
        <v>202</v>
      </c>
      <c r="I3153" s="9" t="s">
        <v>78</v>
      </c>
      <c r="J3153" s="129">
        <v>43146</v>
      </c>
      <c r="K3153" s="129">
        <v>43115</v>
      </c>
      <c r="L3153" s="129">
        <v>43425</v>
      </c>
      <c r="O3153" s="9">
        <v>25</v>
      </c>
      <c r="Q3153" s="9" t="s">
        <v>54</v>
      </c>
      <c r="R3153" s="9"/>
      <c r="S3153" s="13">
        <v>9200000</v>
      </c>
      <c r="T3153" s="13">
        <v>9200000</v>
      </c>
      <c r="U3153" s="13">
        <v>2300000</v>
      </c>
      <c r="V3153" s="9"/>
      <c r="W3153" s="9"/>
      <c r="X3153" s="9"/>
      <c r="Y3153" s="9"/>
      <c r="Z3153" s="9"/>
      <c r="AA3153" s="9"/>
      <c r="AB3153" s="9"/>
      <c r="AC3153" s="9"/>
      <c r="AD3153" s="9"/>
      <c r="AE3153" s="9"/>
      <c r="AF3153" s="51">
        <f t="shared" si="41"/>
        <v>0</v>
      </c>
      <c r="AG3153" s="110">
        <v>6900000</v>
      </c>
      <c r="AH3153" s="11">
        <v>43115</v>
      </c>
      <c r="AI3153" s="11">
        <v>43425</v>
      </c>
      <c r="AJ3153" s="115">
        <v>8881791</v>
      </c>
      <c r="AK3153" s="115">
        <v>2220448</v>
      </c>
      <c r="AL3153" s="9"/>
      <c r="AM3153" s="9"/>
      <c r="AN3153" s="9"/>
      <c r="AO3153" s="9"/>
      <c r="AP3153" s="9"/>
      <c r="AQ3153" s="9"/>
      <c r="AR3153" s="9"/>
      <c r="AS3153" s="9"/>
      <c r="AT3153" s="9"/>
      <c r="AU3153" s="9"/>
      <c r="AV3153" s="9"/>
      <c r="AW3153" s="9"/>
      <c r="AX3153" s="9"/>
      <c r="AY3153" s="9"/>
      <c r="AZ3153" s="9"/>
      <c r="BA3153" s="9"/>
      <c r="BB3153" s="9"/>
      <c r="BC3153" s="9"/>
      <c r="BD3153" s="9"/>
      <c r="BE3153" s="9"/>
      <c r="BF3153" s="9"/>
      <c r="BG3153" s="9"/>
      <c r="BH3153" s="9"/>
      <c r="BI3153" s="9"/>
      <c r="BJ3153" s="9"/>
      <c r="BK3153" s="9"/>
      <c r="BL3153" s="9"/>
      <c r="BM3153" s="9"/>
      <c r="BN3153" s="9"/>
      <c r="BO3153" s="9"/>
      <c r="BP3153" s="9"/>
      <c r="BQ3153" s="9"/>
      <c r="BT3153" s="9"/>
      <c r="BU3153" s="9"/>
      <c r="BX3153" s="9"/>
      <c r="BY3153" s="9"/>
      <c r="CB3153" s="9"/>
      <c r="CC3153" s="9"/>
      <c r="CF3153" s="9"/>
      <c r="CG3153" s="9"/>
      <c r="CJ3153" s="9"/>
      <c r="CK3153" s="9"/>
      <c r="CN3153" s="9"/>
      <c r="CO3153" s="9"/>
      <c r="CP3153" s="9"/>
      <c r="CQ3153" s="9"/>
      <c r="CR3153" s="9"/>
      <c r="CS3153" s="9"/>
      <c r="CT3153" s="9"/>
      <c r="CU3153" s="9"/>
      <c r="CV3153" s="9"/>
      <c r="CW3153" s="9"/>
      <c r="CX3153" s="9"/>
      <c r="CY3153" s="9"/>
      <c r="CZ3153" s="9"/>
      <c r="DA3153" s="9"/>
      <c r="DB3153" s="9"/>
      <c r="DC3153" s="9"/>
      <c r="DD3153" s="9"/>
      <c r="DE3153" s="9"/>
      <c r="DF3153" s="9"/>
      <c r="DG3153" s="9"/>
      <c r="DH3153" s="9"/>
      <c r="DI3153" s="9"/>
      <c r="DJ3153" s="9"/>
      <c r="DK3153" s="9"/>
      <c r="DL3153" s="9"/>
      <c r="DM3153" s="9"/>
      <c r="DN3153" s="9"/>
      <c r="DO3153" s="9"/>
      <c r="DP3153" s="9"/>
      <c r="DQ3153" s="9"/>
      <c r="DR3153" s="9"/>
      <c r="DS3153" s="9"/>
      <c r="DT3153" s="9"/>
      <c r="DU3153" s="9"/>
      <c r="DV3153" s="9"/>
      <c r="DW3153" s="9"/>
      <c r="DX3153" s="9"/>
      <c r="DY3153" s="9"/>
    </row>
    <row r="3154" spans="1:131" ht="19.5" customHeight="1" x14ac:dyDescent="0.25">
      <c r="A3154" s="9">
        <v>2191</v>
      </c>
      <c r="B3154" s="9" t="s">
        <v>6311</v>
      </c>
      <c r="C3154" s="9" t="s">
        <v>6312</v>
      </c>
      <c r="D3154" s="9"/>
      <c r="E3154" s="9" t="s">
        <v>2511</v>
      </c>
      <c r="F3154" s="9" t="s">
        <v>525</v>
      </c>
      <c r="G3154" s="9"/>
      <c r="H3154" s="9" t="s">
        <v>202</v>
      </c>
      <c r="I3154" s="9" t="s">
        <v>78</v>
      </c>
      <c r="J3154" s="129">
        <v>43150</v>
      </c>
      <c r="K3154" s="129">
        <v>42937</v>
      </c>
      <c r="L3154" s="129">
        <v>43384</v>
      </c>
      <c r="O3154" s="9">
        <v>30</v>
      </c>
      <c r="Q3154" s="9" t="s">
        <v>54</v>
      </c>
      <c r="R3154" s="9"/>
      <c r="S3154" s="13">
        <v>20000000</v>
      </c>
      <c r="T3154" s="13">
        <v>20000000</v>
      </c>
      <c r="U3154" s="13">
        <v>5000000</v>
      </c>
      <c r="V3154" s="9"/>
      <c r="W3154" s="9"/>
      <c r="X3154" s="9"/>
      <c r="Y3154" s="9"/>
      <c r="Z3154" s="9"/>
      <c r="AA3154" s="9"/>
      <c r="AB3154" s="9"/>
      <c r="AC3154" s="9"/>
      <c r="AD3154" s="9"/>
      <c r="AE3154" s="9"/>
      <c r="AF3154" s="51">
        <f t="shared" si="41"/>
        <v>0</v>
      </c>
      <c r="AG3154" s="109"/>
      <c r="AH3154" s="11">
        <v>42937</v>
      </c>
      <c r="AI3154" s="11">
        <v>43384</v>
      </c>
      <c r="AJ3154" s="115">
        <v>20094924</v>
      </c>
      <c r="AK3154" s="115">
        <v>5000000</v>
      </c>
      <c r="AL3154" s="9"/>
      <c r="AM3154" s="9"/>
      <c r="AN3154" s="9"/>
      <c r="AO3154" s="9"/>
      <c r="AP3154" s="9"/>
      <c r="AQ3154" s="9"/>
      <c r="AR3154" s="9"/>
      <c r="AS3154" s="9"/>
      <c r="AT3154" s="9"/>
      <c r="AU3154" s="9"/>
      <c r="AV3154" s="9"/>
      <c r="AW3154" s="9"/>
      <c r="AX3154" s="9"/>
      <c r="AY3154" s="9"/>
      <c r="AZ3154" s="9"/>
      <c r="BA3154" s="9"/>
      <c r="BB3154" s="9"/>
      <c r="BC3154" s="9"/>
      <c r="BD3154" s="9"/>
      <c r="BE3154" s="9"/>
      <c r="BF3154" s="9"/>
      <c r="BG3154" s="9"/>
      <c r="BH3154" s="9"/>
      <c r="BI3154" s="9"/>
      <c r="BJ3154" s="9"/>
      <c r="BK3154" s="9"/>
      <c r="BL3154" s="9"/>
      <c r="BM3154" s="9"/>
      <c r="BN3154" s="9"/>
      <c r="BO3154" s="9"/>
      <c r="BP3154" s="9"/>
      <c r="BQ3154" s="9"/>
      <c r="BT3154" s="9"/>
      <c r="BU3154" s="9"/>
      <c r="BX3154" s="9"/>
      <c r="BY3154" s="9"/>
      <c r="CB3154" s="9"/>
      <c r="CC3154" s="9"/>
      <c r="CF3154" s="9"/>
      <c r="CG3154" s="9"/>
      <c r="CJ3154" s="9"/>
      <c r="CK3154" s="9"/>
      <c r="CN3154" s="9"/>
      <c r="CO3154" s="9"/>
      <c r="CP3154" s="9"/>
      <c r="CQ3154" s="9"/>
      <c r="CR3154" s="9"/>
      <c r="CS3154" s="9"/>
      <c r="CT3154" s="9"/>
      <c r="CU3154" s="9"/>
      <c r="CV3154" s="9"/>
      <c r="CW3154" s="9"/>
      <c r="CX3154" s="9"/>
      <c r="CY3154" s="9"/>
      <c r="CZ3154" s="9"/>
      <c r="DA3154" s="9"/>
      <c r="DB3154" s="9"/>
      <c r="DC3154" s="9"/>
      <c r="DD3154" s="9"/>
      <c r="DE3154" s="9"/>
      <c r="DF3154" s="9"/>
      <c r="DG3154" s="9"/>
      <c r="DH3154" s="9"/>
      <c r="DI3154" s="9"/>
      <c r="DJ3154" s="9"/>
      <c r="DK3154" s="9"/>
      <c r="DL3154" s="9"/>
      <c r="DM3154" s="9"/>
      <c r="DN3154" s="9"/>
      <c r="DO3154" s="9"/>
      <c r="DP3154" s="9"/>
      <c r="DQ3154" s="9"/>
      <c r="DR3154" s="9"/>
      <c r="DS3154" s="9"/>
      <c r="DT3154" s="9"/>
      <c r="DU3154" s="9"/>
      <c r="DV3154" s="9"/>
      <c r="DW3154" s="9"/>
      <c r="DX3154" s="9"/>
      <c r="DY3154" s="9"/>
    </row>
    <row r="3155" spans="1:131" ht="19.5" customHeight="1" x14ac:dyDescent="0.25">
      <c r="A3155" s="9">
        <v>2192</v>
      </c>
      <c r="B3155" s="9" t="s">
        <v>6314</v>
      </c>
      <c r="C3155" s="9" t="s">
        <v>6315</v>
      </c>
      <c r="D3155" s="9"/>
      <c r="E3155" s="9" t="s">
        <v>2511</v>
      </c>
      <c r="F3155" s="9" t="s">
        <v>525</v>
      </c>
      <c r="G3155" s="9"/>
      <c r="H3155" s="9" t="s">
        <v>202</v>
      </c>
      <c r="I3155" s="9" t="s">
        <v>78</v>
      </c>
      <c r="J3155" s="129">
        <v>43150</v>
      </c>
      <c r="K3155" s="129">
        <v>43118</v>
      </c>
      <c r="L3155" s="129">
        <v>43378</v>
      </c>
      <c r="O3155" s="9">
        <v>30</v>
      </c>
      <c r="Q3155" s="9" t="s">
        <v>54</v>
      </c>
      <c r="R3155" s="9"/>
      <c r="S3155" s="13">
        <v>4000000</v>
      </c>
      <c r="T3155" s="13">
        <v>4000000</v>
      </c>
      <c r="U3155" s="13">
        <v>1000000</v>
      </c>
      <c r="X3155" s="9"/>
      <c r="Y3155" s="9"/>
      <c r="Z3155" s="9"/>
      <c r="AA3155" s="9"/>
      <c r="AB3155" s="9"/>
      <c r="AC3155" s="9"/>
      <c r="AD3155" s="9"/>
      <c r="AE3155" s="9"/>
      <c r="AG3155" s="110">
        <v>3000000</v>
      </c>
      <c r="AH3155" s="11">
        <v>43119</v>
      </c>
      <c r="AI3155" s="11">
        <v>43378</v>
      </c>
      <c r="AJ3155" s="115">
        <v>4015152</v>
      </c>
      <c r="AK3155" s="115">
        <v>1000000</v>
      </c>
      <c r="AL3155" s="9"/>
      <c r="AM3155" s="9"/>
      <c r="AN3155" s="9"/>
      <c r="AO3155" s="9"/>
      <c r="AP3155" s="9"/>
      <c r="AQ3155" s="9"/>
      <c r="AR3155" s="9"/>
      <c r="AS3155" s="9"/>
      <c r="AT3155" s="9"/>
      <c r="AU3155" s="9"/>
      <c r="AV3155" s="9"/>
      <c r="AW3155" s="9"/>
      <c r="AX3155" s="9"/>
      <c r="AY3155" s="9"/>
      <c r="AZ3155" s="9"/>
      <c r="BA3155" s="9"/>
      <c r="BB3155" s="9"/>
      <c r="BC3155" s="9"/>
      <c r="BD3155" s="9"/>
      <c r="BE3155" s="9"/>
      <c r="BF3155" s="9"/>
      <c r="BG3155" s="9"/>
      <c r="BH3155" s="9"/>
      <c r="BI3155" s="9"/>
      <c r="BJ3155" s="9"/>
      <c r="BK3155" s="9"/>
      <c r="BL3155" s="9"/>
      <c r="BM3155" s="9"/>
      <c r="BN3155" s="9"/>
      <c r="BO3155" s="9"/>
      <c r="BP3155" s="9"/>
      <c r="BQ3155" s="9"/>
      <c r="BT3155" s="9"/>
      <c r="BU3155" s="9"/>
      <c r="BX3155" s="9"/>
      <c r="BY3155" s="9"/>
      <c r="CB3155" s="9"/>
      <c r="CC3155" s="9"/>
      <c r="CF3155" s="9"/>
      <c r="CG3155" s="9"/>
      <c r="CJ3155" s="9"/>
      <c r="CK3155" s="9"/>
      <c r="CN3155" s="9"/>
      <c r="CO3155" s="9"/>
      <c r="CP3155" s="9"/>
      <c r="CQ3155" s="9"/>
      <c r="CR3155" s="9"/>
      <c r="CS3155" s="9"/>
      <c r="CT3155" s="9"/>
      <c r="CU3155" s="9"/>
      <c r="CV3155" s="9"/>
      <c r="CW3155" s="9"/>
      <c r="CX3155" s="9"/>
      <c r="CY3155" s="9"/>
      <c r="CZ3155" s="9"/>
      <c r="DA3155" s="9"/>
      <c r="DB3155" s="9"/>
      <c r="DC3155" s="9"/>
      <c r="DD3155" s="9"/>
      <c r="DE3155" s="9"/>
      <c r="DF3155" s="9"/>
      <c r="DG3155" s="9"/>
      <c r="DH3155" s="9"/>
      <c r="DI3155" s="9"/>
      <c r="DJ3155" s="9"/>
      <c r="DK3155" s="9"/>
      <c r="DL3155" s="9"/>
      <c r="DM3155" s="9"/>
      <c r="DN3155" s="9"/>
      <c r="DO3155" s="9"/>
      <c r="DP3155" s="9"/>
      <c r="DQ3155" s="9"/>
      <c r="DR3155" s="9"/>
      <c r="DS3155" s="9"/>
      <c r="DT3155" s="9"/>
      <c r="DU3155" s="9"/>
      <c r="DV3155" s="9"/>
      <c r="DW3155" s="9"/>
      <c r="DX3155" s="9"/>
      <c r="DY3155" s="9"/>
    </row>
    <row r="3156" spans="1:131" ht="19.5" customHeight="1" x14ac:dyDescent="0.25">
      <c r="A3156" s="9">
        <v>2193</v>
      </c>
      <c r="B3156" s="9" t="s">
        <v>6316</v>
      </c>
      <c r="C3156" s="9" t="s">
        <v>6317</v>
      </c>
      <c r="D3156" s="9"/>
      <c r="E3156" s="9" t="s">
        <v>5772</v>
      </c>
      <c r="F3156" s="9" t="s">
        <v>5774</v>
      </c>
      <c r="G3156" s="9"/>
      <c r="H3156" s="9" t="s">
        <v>202</v>
      </c>
      <c r="I3156" s="9" t="s">
        <v>35</v>
      </c>
      <c r="J3156" s="129">
        <v>43165</v>
      </c>
      <c r="K3156" s="129">
        <v>43009</v>
      </c>
      <c r="L3156" s="129">
        <v>43343</v>
      </c>
      <c r="O3156" s="9">
        <v>31</v>
      </c>
      <c r="Q3156" s="9" t="s">
        <v>61</v>
      </c>
      <c r="R3156" s="9"/>
      <c r="S3156" s="13">
        <v>178934448</v>
      </c>
      <c r="T3156" s="13">
        <v>178934448</v>
      </c>
      <c r="U3156" s="13">
        <v>44733612</v>
      </c>
      <c r="V3156" s="9"/>
      <c r="W3156" s="9"/>
      <c r="X3156" s="9"/>
      <c r="Y3156" s="9"/>
      <c r="Z3156" s="9"/>
      <c r="AA3156" s="9"/>
      <c r="AB3156" s="9"/>
      <c r="AC3156" s="9"/>
      <c r="AD3156" s="9"/>
      <c r="AE3156" s="9"/>
      <c r="AF3156" s="51">
        <f t="shared" si="41"/>
        <v>0</v>
      </c>
      <c r="AG3156" s="109"/>
      <c r="AH3156" s="11">
        <v>43009</v>
      </c>
      <c r="AI3156" s="11">
        <v>43190</v>
      </c>
      <c r="AJ3156" s="115">
        <v>129978018</v>
      </c>
      <c r="AK3156" s="115">
        <v>32494505</v>
      </c>
      <c r="AL3156" s="11">
        <v>43191</v>
      </c>
      <c r="AM3156" s="11">
        <v>43281</v>
      </c>
      <c r="AN3156" s="115">
        <v>47029961</v>
      </c>
      <c r="AO3156" s="115">
        <v>11757490</v>
      </c>
      <c r="AP3156" s="11">
        <v>43282</v>
      </c>
      <c r="AQ3156" s="11">
        <v>43343</v>
      </c>
      <c r="AR3156" s="115">
        <v>1819935</v>
      </c>
      <c r="AS3156" s="115">
        <v>454984</v>
      </c>
      <c r="AT3156" s="9"/>
      <c r="AU3156" s="9"/>
      <c r="AV3156" s="9"/>
      <c r="AW3156" s="9"/>
      <c r="AX3156" s="9"/>
      <c r="AY3156" s="9"/>
      <c r="AZ3156" s="9"/>
      <c r="BA3156" s="9"/>
      <c r="BB3156" s="9"/>
      <c r="BC3156" s="9"/>
      <c r="BD3156" s="9"/>
      <c r="BE3156" s="9"/>
      <c r="BF3156" s="9"/>
      <c r="BG3156" s="9"/>
      <c r="BH3156" s="9"/>
      <c r="BI3156" s="9"/>
      <c r="BJ3156" s="9"/>
      <c r="BK3156" s="9"/>
      <c r="BL3156" s="9"/>
      <c r="BM3156" s="9"/>
      <c r="BN3156" s="9"/>
      <c r="BO3156" s="9"/>
      <c r="BP3156" s="9"/>
      <c r="BQ3156" s="9"/>
      <c r="BT3156" s="9"/>
      <c r="BU3156" s="9"/>
      <c r="BX3156" s="9"/>
      <c r="BY3156" s="9"/>
      <c r="CB3156" s="9"/>
      <c r="CC3156" s="9"/>
      <c r="CF3156" s="9"/>
      <c r="CG3156" s="9"/>
      <c r="CJ3156" s="9"/>
      <c r="CK3156" s="9"/>
      <c r="CN3156" s="9"/>
      <c r="CO3156" s="9"/>
      <c r="CP3156" s="9"/>
      <c r="CQ3156" s="9"/>
      <c r="CR3156" s="9"/>
      <c r="CS3156" s="9"/>
      <c r="CT3156" s="9"/>
      <c r="CU3156" s="9"/>
      <c r="CV3156" s="9"/>
      <c r="CW3156" s="9"/>
      <c r="CX3156" s="9"/>
      <c r="CY3156" s="9"/>
      <c r="CZ3156" s="9"/>
      <c r="DA3156" s="9"/>
      <c r="DB3156" s="9"/>
      <c r="DC3156" s="9"/>
      <c r="DD3156" s="9"/>
      <c r="DE3156" s="9"/>
      <c r="DF3156" s="9"/>
      <c r="DG3156" s="9"/>
      <c r="DH3156" s="9"/>
      <c r="DI3156" s="9"/>
      <c r="DJ3156" s="9"/>
      <c r="DK3156" s="9"/>
      <c r="DL3156" s="9"/>
      <c r="DM3156" s="9"/>
      <c r="DN3156" s="9"/>
      <c r="DO3156" s="9"/>
      <c r="DP3156" s="9"/>
      <c r="DQ3156" s="9"/>
      <c r="DR3156" s="9"/>
      <c r="DS3156" s="9"/>
      <c r="DT3156" s="9"/>
      <c r="DU3156" s="9"/>
      <c r="DV3156" s="9"/>
      <c r="DW3156" s="9"/>
      <c r="DX3156" s="9"/>
      <c r="DY3156" s="9"/>
    </row>
    <row r="3157" spans="1:131" ht="19.5" customHeight="1" x14ac:dyDescent="0.25">
      <c r="A3157" s="9">
        <v>2194</v>
      </c>
      <c r="B3157" s="9" t="s">
        <v>6318</v>
      </c>
      <c r="C3157" s="9" t="s">
        <v>6348</v>
      </c>
      <c r="D3157" s="9"/>
      <c r="E3157" s="9" t="s">
        <v>4639</v>
      </c>
      <c r="F3157" s="9" t="s">
        <v>4641</v>
      </c>
      <c r="G3157" s="9"/>
      <c r="H3157" s="9" t="s">
        <v>202</v>
      </c>
      <c r="I3157" s="9" t="s">
        <v>25</v>
      </c>
      <c r="J3157" s="129">
        <v>43139</v>
      </c>
      <c r="K3157" s="129">
        <v>43105</v>
      </c>
      <c r="L3157" s="129">
        <v>43281</v>
      </c>
      <c r="O3157" s="9">
        <v>27</v>
      </c>
      <c r="Q3157" s="9" t="s">
        <v>54</v>
      </c>
      <c r="R3157" s="9"/>
      <c r="S3157" s="13">
        <v>8800000</v>
      </c>
      <c r="T3157" s="13">
        <v>8800000</v>
      </c>
      <c r="U3157" s="13">
        <v>2200000</v>
      </c>
      <c r="V3157" s="9"/>
      <c r="W3157" s="9"/>
      <c r="X3157" s="9"/>
      <c r="Y3157" s="9"/>
      <c r="Z3157" s="9"/>
      <c r="AA3157" s="9"/>
      <c r="AB3157" s="9"/>
      <c r="AC3157" s="9"/>
      <c r="AD3157" s="9"/>
      <c r="AE3157" s="9"/>
      <c r="AF3157" s="51">
        <f t="shared" si="41"/>
        <v>0</v>
      </c>
      <c r="AG3157" s="109"/>
      <c r="AH3157" s="9"/>
      <c r="AI3157" s="9"/>
      <c r="AJ3157" s="9"/>
      <c r="AK3157" s="9"/>
      <c r="AL3157" s="9"/>
      <c r="AM3157" s="9"/>
      <c r="AN3157" s="9"/>
      <c r="AO3157" s="9"/>
      <c r="AP3157" s="9"/>
      <c r="AQ3157" s="9"/>
      <c r="AR3157" s="9"/>
      <c r="AS3157" s="9"/>
      <c r="AT3157" s="9"/>
      <c r="AU3157" s="9"/>
      <c r="AV3157" s="9"/>
      <c r="AW3157" s="9"/>
      <c r="AX3157" s="9"/>
      <c r="AY3157" s="9"/>
      <c r="AZ3157" s="9"/>
      <c r="BA3157" s="9"/>
      <c r="BB3157" s="9"/>
      <c r="BC3157" s="9"/>
      <c r="BD3157" s="9"/>
      <c r="BE3157" s="9"/>
      <c r="BF3157" s="9"/>
      <c r="BG3157" s="9"/>
      <c r="BH3157" s="9"/>
      <c r="BI3157" s="9"/>
      <c r="BJ3157" s="9"/>
      <c r="BK3157" s="9"/>
      <c r="BL3157" s="9"/>
      <c r="BM3157" s="9"/>
      <c r="BN3157" s="9"/>
      <c r="BO3157" s="9"/>
      <c r="BP3157" s="9"/>
      <c r="BQ3157" s="9"/>
      <c r="BT3157" s="9"/>
      <c r="BU3157" s="9"/>
      <c r="BX3157" s="9"/>
      <c r="BY3157" s="9"/>
      <c r="CB3157" s="9"/>
      <c r="CC3157" s="9"/>
      <c r="CF3157" s="9"/>
      <c r="CG3157" s="9"/>
      <c r="CJ3157" s="9"/>
      <c r="CK3157" s="9"/>
      <c r="CN3157" s="9"/>
      <c r="CO3157" s="9"/>
      <c r="CP3157" s="9"/>
      <c r="CQ3157" s="9"/>
      <c r="CR3157" s="9"/>
      <c r="CS3157" s="9"/>
      <c r="CT3157" s="9"/>
      <c r="CU3157" s="9"/>
      <c r="CV3157" s="9"/>
      <c r="CW3157" s="9"/>
      <c r="CX3157" s="9"/>
      <c r="CY3157" s="9"/>
      <c r="CZ3157" s="9"/>
      <c r="DA3157" s="9"/>
      <c r="DB3157" s="9"/>
      <c r="DC3157" s="9"/>
      <c r="DD3157" s="9"/>
      <c r="DE3157" s="9"/>
      <c r="DF3157" s="9"/>
      <c r="DG3157" s="9"/>
      <c r="DH3157" s="9"/>
      <c r="DI3157" s="9"/>
      <c r="DJ3157" s="9"/>
      <c r="DK3157" s="9"/>
      <c r="DL3157" s="9"/>
      <c r="DM3157" s="9"/>
      <c r="DN3157" s="9"/>
      <c r="DO3157" s="9"/>
      <c r="DP3157" s="9"/>
      <c r="DQ3157" s="9"/>
      <c r="DR3157" s="9"/>
      <c r="DS3157" s="9"/>
      <c r="DT3157" s="9"/>
      <c r="DU3157" s="9"/>
      <c r="DV3157" s="9"/>
      <c r="DW3157" s="9"/>
      <c r="DX3157" s="9"/>
      <c r="DY3157" s="9"/>
    </row>
    <row r="3158" spans="1:131" ht="19.5" customHeight="1" x14ac:dyDescent="0.25">
      <c r="A3158" s="9">
        <v>2195</v>
      </c>
      <c r="B3158" s="9" t="s">
        <v>6319</v>
      </c>
      <c r="C3158" s="9" t="s">
        <v>6320</v>
      </c>
      <c r="D3158" s="9"/>
      <c r="E3158" s="9" t="s">
        <v>903</v>
      </c>
      <c r="F3158" s="9" t="s">
        <v>4071</v>
      </c>
      <c r="G3158" s="9"/>
      <c r="H3158" s="9" t="s">
        <v>202</v>
      </c>
      <c r="I3158" s="9" t="s">
        <v>78</v>
      </c>
      <c r="J3158" s="129">
        <v>43143</v>
      </c>
      <c r="K3158" s="129">
        <v>43066</v>
      </c>
      <c r="L3158" s="129">
        <v>43193</v>
      </c>
      <c r="O3158" s="9">
        <v>24</v>
      </c>
      <c r="Q3158" s="9" t="s">
        <v>61</v>
      </c>
      <c r="R3158" s="9"/>
      <c r="S3158" s="13">
        <v>35929038</v>
      </c>
      <c r="T3158" s="13">
        <v>35929038</v>
      </c>
      <c r="U3158" s="13">
        <v>8982260</v>
      </c>
      <c r="V3158" s="9"/>
      <c r="W3158" s="9"/>
      <c r="X3158" s="9"/>
      <c r="Y3158" s="9"/>
      <c r="Z3158" s="9"/>
      <c r="AA3158" s="9"/>
      <c r="AB3158" s="9"/>
      <c r="AC3158" s="9"/>
      <c r="AD3158" s="9"/>
      <c r="AE3158" s="9"/>
      <c r="AF3158" s="51">
        <f t="shared" si="41"/>
        <v>0</v>
      </c>
      <c r="AG3158" s="109"/>
      <c r="AH3158" s="11">
        <v>43066</v>
      </c>
      <c r="AI3158" s="11">
        <v>43193</v>
      </c>
      <c r="AJ3158" s="115">
        <v>35929038</v>
      </c>
      <c r="AK3158" s="115">
        <v>8982260</v>
      </c>
      <c r="AL3158" s="9"/>
      <c r="AM3158" s="9"/>
      <c r="AN3158" s="9"/>
      <c r="AO3158" s="9"/>
      <c r="AP3158" s="9"/>
      <c r="AQ3158" s="9"/>
      <c r="AR3158" s="9"/>
      <c r="AS3158" s="9"/>
      <c r="AT3158" s="9"/>
      <c r="AU3158" s="9"/>
      <c r="AV3158" s="9"/>
      <c r="AW3158" s="9"/>
      <c r="AX3158" s="9"/>
      <c r="AY3158" s="9"/>
      <c r="AZ3158" s="9"/>
      <c r="BA3158" s="9"/>
      <c r="BB3158" s="9"/>
      <c r="BC3158" s="9"/>
      <c r="BD3158" s="9"/>
      <c r="BE3158" s="9"/>
      <c r="BF3158" s="9"/>
      <c r="BG3158" s="9"/>
      <c r="BH3158" s="9"/>
      <c r="BI3158" s="9"/>
      <c r="BJ3158" s="9"/>
      <c r="BK3158" s="9"/>
      <c r="BL3158" s="9"/>
      <c r="BM3158" s="9"/>
      <c r="BN3158" s="9"/>
      <c r="BO3158" s="9"/>
      <c r="BP3158" s="9"/>
      <c r="BQ3158" s="9"/>
      <c r="BT3158" s="9"/>
      <c r="BU3158" s="9"/>
      <c r="BX3158" s="9"/>
      <c r="BY3158" s="9"/>
      <c r="CB3158" s="9"/>
      <c r="CC3158" s="9"/>
      <c r="CF3158" s="9"/>
      <c r="CG3158" s="9"/>
      <c r="CJ3158" s="9"/>
      <c r="CK3158" s="9"/>
      <c r="CN3158" s="9"/>
      <c r="CO3158" s="9"/>
      <c r="CP3158" s="9"/>
      <c r="CQ3158" s="9"/>
      <c r="CR3158" s="9"/>
      <c r="CS3158" s="9"/>
      <c r="CT3158" s="9"/>
      <c r="CU3158" s="9"/>
      <c r="CV3158" s="9"/>
      <c r="CW3158" s="9"/>
      <c r="CX3158" s="9"/>
      <c r="CY3158" s="9"/>
      <c r="CZ3158" s="9"/>
      <c r="DA3158" s="9"/>
      <c r="DB3158" s="9"/>
      <c r="DC3158" s="9"/>
      <c r="DD3158" s="9"/>
      <c r="DE3158" s="9"/>
      <c r="DF3158" s="9"/>
      <c r="DG3158" s="9"/>
      <c r="DH3158" s="9"/>
      <c r="DI3158" s="9"/>
      <c r="DJ3158" s="9"/>
      <c r="DK3158" s="9"/>
      <c r="DL3158" s="9"/>
      <c r="DM3158" s="9"/>
      <c r="DN3158" s="9"/>
      <c r="DO3158" s="9"/>
      <c r="DP3158" s="9"/>
      <c r="DQ3158" s="9"/>
      <c r="DR3158" s="9"/>
      <c r="DS3158" s="9"/>
      <c r="DT3158" s="9"/>
      <c r="DU3158" s="9"/>
      <c r="DV3158" s="9"/>
      <c r="DW3158" s="9"/>
      <c r="DX3158" s="9"/>
      <c r="DY3158" s="9"/>
    </row>
    <row r="3159" spans="1:131" ht="19.5" customHeight="1" x14ac:dyDescent="0.25">
      <c r="A3159" s="9">
        <v>2196</v>
      </c>
      <c r="B3159" s="9" t="s">
        <v>6323</v>
      </c>
      <c r="C3159" s="9" t="s">
        <v>6324</v>
      </c>
      <c r="D3159" s="9"/>
      <c r="E3159" s="9" t="s">
        <v>1369</v>
      </c>
      <c r="F3159" s="9" t="s">
        <v>878</v>
      </c>
      <c r="G3159" s="9"/>
      <c r="H3159" s="9" t="s">
        <v>202</v>
      </c>
      <c r="I3159" s="9" t="s">
        <v>35</v>
      </c>
      <c r="J3159" s="129">
        <v>43141</v>
      </c>
      <c r="K3159" s="129">
        <v>43109</v>
      </c>
      <c r="L3159" s="129">
        <v>43220</v>
      </c>
      <c r="O3159" s="9">
        <v>18</v>
      </c>
      <c r="Q3159" s="9" t="s">
        <v>61</v>
      </c>
      <c r="R3159" s="9"/>
      <c r="S3159" s="13">
        <v>52480000</v>
      </c>
      <c r="T3159" s="13">
        <v>52480000</v>
      </c>
      <c r="U3159" s="13">
        <v>13120000</v>
      </c>
      <c r="V3159" s="9"/>
      <c r="W3159" s="9"/>
      <c r="X3159" s="9"/>
      <c r="Y3159" s="9"/>
      <c r="Z3159" s="9"/>
      <c r="AA3159" s="9"/>
      <c r="AB3159" s="9"/>
      <c r="AC3159" s="9"/>
      <c r="AD3159" s="9"/>
      <c r="AE3159" s="9"/>
      <c r="AF3159" s="51">
        <f t="shared" si="41"/>
        <v>0</v>
      </c>
      <c r="AG3159" s="109"/>
      <c r="AH3159" s="11">
        <v>43122</v>
      </c>
      <c r="AI3159" s="11">
        <v>43220</v>
      </c>
      <c r="AJ3159" s="115">
        <v>22700860</v>
      </c>
      <c r="AK3159" s="115">
        <v>5675215</v>
      </c>
      <c r="AL3159" s="9"/>
      <c r="AM3159" s="9"/>
      <c r="AN3159" s="9"/>
      <c r="AO3159" s="9"/>
      <c r="AP3159" s="9"/>
      <c r="AQ3159" s="9"/>
      <c r="AR3159" s="9"/>
      <c r="AS3159" s="9"/>
      <c r="AT3159" s="9"/>
      <c r="AU3159" s="9"/>
      <c r="AV3159" s="9"/>
      <c r="AW3159" s="9"/>
      <c r="AX3159" s="9"/>
      <c r="AY3159" s="9"/>
      <c r="AZ3159" s="9"/>
      <c r="BA3159" s="9"/>
      <c r="BB3159" s="9"/>
      <c r="BC3159" s="9"/>
      <c r="BD3159" s="9"/>
      <c r="BE3159" s="9"/>
      <c r="BF3159" s="9"/>
      <c r="BG3159" s="9"/>
      <c r="BH3159" s="9"/>
      <c r="BI3159" s="9"/>
      <c r="BJ3159" s="9"/>
      <c r="BK3159" s="9"/>
      <c r="BL3159" s="9"/>
      <c r="BM3159" s="9"/>
      <c r="BN3159" s="9"/>
      <c r="BO3159" s="9"/>
      <c r="BP3159" s="9"/>
      <c r="BQ3159" s="9"/>
      <c r="BT3159" s="9"/>
      <c r="BU3159" s="9"/>
      <c r="BX3159" s="9"/>
      <c r="BY3159" s="9"/>
      <c r="CB3159" s="9"/>
      <c r="CC3159" s="9"/>
      <c r="CF3159" s="9"/>
      <c r="CG3159" s="9"/>
      <c r="CJ3159" s="9"/>
      <c r="CK3159" s="9"/>
      <c r="CN3159" s="9"/>
      <c r="CO3159" s="9"/>
      <c r="CP3159" s="9"/>
      <c r="CQ3159" s="9"/>
      <c r="CR3159" s="9"/>
      <c r="CS3159" s="9"/>
      <c r="CT3159" s="9"/>
      <c r="CU3159" s="9"/>
      <c r="CV3159" s="9"/>
      <c r="CW3159" s="9"/>
      <c r="CX3159" s="9"/>
      <c r="CY3159" s="9"/>
      <c r="CZ3159" s="9"/>
      <c r="DA3159" s="9"/>
      <c r="DB3159" s="9"/>
      <c r="DC3159" s="9"/>
      <c r="DD3159" s="9"/>
      <c r="DE3159" s="9"/>
      <c r="DF3159" s="9"/>
      <c r="DG3159" s="9"/>
      <c r="DH3159" s="9"/>
      <c r="DI3159" s="9"/>
      <c r="DJ3159" s="9"/>
      <c r="DK3159" s="9"/>
      <c r="DL3159" s="9"/>
      <c r="DM3159" s="9"/>
      <c r="DN3159" s="9"/>
      <c r="DO3159" s="9"/>
      <c r="DP3159" s="9"/>
      <c r="DQ3159" s="9"/>
      <c r="DR3159" s="9"/>
      <c r="DS3159" s="9"/>
      <c r="DT3159" s="9"/>
      <c r="DU3159" s="9"/>
      <c r="DV3159" s="9"/>
      <c r="DW3159" s="9"/>
      <c r="DX3159" s="9"/>
      <c r="DY3159" s="9"/>
    </row>
    <row r="3160" spans="1:131" s="18" customFormat="1" ht="19.5" customHeight="1" x14ac:dyDescent="0.25">
      <c r="A3160" s="18">
        <v>2196</v>
      </c>
      <c r="B3160" s="18" t="s">
        <v>6323</v>
      </c>
      <c r="C3160" s="18" t="s">
        <v>6324</v>
      </c>
      <c r="D3160" s="19">
        <v>43732</v>
      </c>
      <c r="J3160" s="130"/>
      <c r="K3160" s="130"/>
      <c r="L3160" s="130"/>
      <c r="S3160" s="20">
        <v>22700860</v>
      </c>
      <c r="T3160" s="20">
        <v>22700860</v>
      </c>
      <c r="U3160" s="20">
        <v>6810258</v>
      </c>
      <c r="AF3160" s="80"/>
      <c r="AG3160" s="112"/>
      <c r="AH3160" s="19"/>
      <c r="AI3160" s="19"/>
      <c r="AJ3160" s="118"/>
      <c r="AK3160" s="118"/>
      <c r="DZ3160" s="56"/>
      <c r="EA3160" s="57"/>
    </row>
    <row r="3161" spans="1:131" ht="19.5" customHeight="1" x14ac:dyDescent="0.25">
      <c r="A3161" s="9">
        <v>2197</v>
      </c>
      <c r="B3161" s="9" t="s">
        <v>6325</v>
      </c>
      <c r="C3161" s="9" t="s">
        <v>6326</v>
      </c>
      <c r="D3161" s="9"/>
      <c r="E3161" s="9" t="s">
        <v>2418</v>
      </c>
      <c r="F3161" s="9" t="s">
        <v>5691</v>
      </c>
      <c r="G3161" s="9"/>
      <c r="H3161" s="9" t="s">
        <v>202</v>
      </c>
      <c r="I3161" s="9" t="s">
        <v>25</v>
      </c>
      <c r="J3161" s="129">
        <v>43193</v>
      </c>
      <c r="K3161" s="129">
        <v>42767</v>
      </c>
      <c r="L3161" s="129">
        <v>43479</v>
      </c>
      <c r="O3161" s="9">
        <v>31</v>
      </c>
      <c r="Q3161" s="9" t="s">
        <v>54</v>
      </c>
      <c r="R3161" s="9"/>
      <c r="S3161" s="13">
        <v>8000000</v>
      </c>
      <c r="T3161" s="13">
        <v>8000000</v>
      </c>
      <c r="U3161" s="13">
        <v>2000000</v>
      </c>
      <c r="V3161" s="9"/>
      <c r="W3161" s="9"/>
      <c r="X3161" s="9"/>
      <c r="Y3161" s="9"/>
      <c r="Z3161" s="9"/>
      <c r="AA3161" s="9"/>
      <c r="AB3161" s="9"/>
      <c r="AC3161" s="9"/>
      <c r="AD3161" s="9"/>
      <c r="AE3161" s="9"/>
      <c r="AF3161" s="51">
        <f t="shared" si="41"/>
        <v>0</v>
      </c>
      <c r="AG3161" s="110">
        <v>6000000</v>
      </c>
      <c r="AH3161" s="9"/>
      <c r="AI3161" s="9"/>
      <c r="AJ3161" s="9"/>
      <c r="AK3161" s="9"/>
      <c r="AL3161" s="9"/>
      <c r="AM3161" s="9"/>
      <c r="AN3161" s="9"/>
      <c r="AO3161" s="9"/>
      <c r="AP3161" s="9"/>
      <c r="AQ3161" s="9"/>
      <c r="AR3161" s="9"/>
      <c r="AS3161" s="9"/>
      <c r="AT3161" s="9"/>
      <c r="AU3161" s="9"/>
      <c r="AV3161" s="9"/>
      <c r="AW3161" s="9"/>
      <c r="AX3161" s="9"/>
      <c r="AY3161" s="9"/>
      <c r="AZ3161" s="9"/>
      <c r="BA3161" s="9"/>
      <c r="BB3161" s="9"/>
      <c r="BC3161" s="9"/>
      <c r="BD3161" s="9"/>
      <c r="BE3161" s="9"/>
      <c r="BF3161" s="9"/>
      <c r="BG3161" s="9"/>
      <c r="BH3161" s="9"/>
      <c r="BI3161" s="9"/>
      <c r="BJ3161" s="9"/>
      <c r="BK3161" s="9"/>
      <c r="BL3161" s="9"/>
      <c r="BM3161" s="9"/>
      <c r="BN3161" s="9"/>
      <c r="BO3161" s="9"/>
      <c r="BP3161" s="9"/>
      <c r="BQ3161" s="9"/>
      <c r="BT3161" s="9"/>
      <c r="BU3161" s="9"/>
      <c r="BX3161" s="9"/>
      <c r="BY3161" s="9"/>
      <c r="CB3161" s="9"/>
      <c r="CC3161" s="9"/>
      <c r="CF3161" s="9"/>
      <c r="CG3161" s="9"/>
      <c r="CJ3161" s="9"/>
      <c r="CK3161" s="9"/>
      <c r="CN3161" s="9"/>
      <c r="CO3161" s="9"/>
      <c r="CP3161" s="9"/>
      <c r="CQ3161" s="9"/>
      <c r="CR3161" s="9"/>
      <c r="CS3161" s="9"/>
      <c r="CT3161" s="9"/>
      <c r="CU3161" s="9"/>
      <c r="CV3161" s="9"/>
      <c r="CW3161" s="9"/>
      <c r="CX3161" s="9"/>
      <c r="CY3161" s="9"/>
      <c r="CZ3161" s="9"/>
      <c r="DA3161" s="9"/>
      <c r="DB3161" s="9"/>
      <c r="DC3161" s="9"/>
      <c r="DD3161" s="9"/>
      <c r="DE3161" s="9"/>
      <c r="DF3161" s="9"/>
      <c r="DG3161" s="9"/>
      <c r="DH3161" s="9"/>
      <c r="DI3161" s="9"/>
      <c r="DJ3161" s="9"/>
      <c r="DK3161" s="9"/>
      <c r="DL3161" s="9"/>
      <c r="DM3161" s="9"/>
      <c r="DN3161" s="9"/>
      <c r="DO3161" s="9"/>
      <c r="DP3161" s="9"/>
      <c r="DQ3161" s="9"/>
      <c r="DR3161" s="9"/>
      <c r="DS3161" s="9"/>
      <c r="DT3161" s="9"/>
      <c r="DU3161" s="9"/>
      <c r="DV3161" s="9"/>
      <c r="DW3161" s="9"/>
      <c r="DX3161" s="9"/>
      <c r="DY3161" s="9"/>
    </row>
    <row r="3162" spans="1:131" ht="19.5" customHeight="1" x14ac:dyDescent="0.25">
      <c r="A3162" s="9">
        <v>2198</v>
      </c>
      <c r="B3162" s="9" t="s">
        <v>6327</v>
      </c>
      <c r="C3162" s="9" t="s">
        <v>6328</v>
      </c>
      <c r="D3162" s="9"/>
      <c r="E3162" s="9" t="s">
        <v>6329</v>
      </c>
      <c r="F3162" s="9" t="s">
        <v>6330</v>
      </c>
      <c r="G3162" s="9"/>
      <c r="H3162" s="9" t="s">
        <v>202</v>
      </c>
      <c r="I3162" s="9" t="s">
        <v>97</v>
      </c>
      <c r="J3162" s="129">
        <v>43182</v>
      </c>
      <c r="K3162" s="129">
        <v>42969</v>
      </c>
      <c r="L3162" s="129">
        <v>43373</v>
      </c>
      <c r="O3162" s="9">
        <v>29</v>
      </c>
      <c r="Q3162" s="9" t="s">
        <v>54</v>
      </c>
      <c r="R3162" s="13">
        <v>12000000</v>
      </c>
      <c r="S3162" s="13">
        <v>11450400</v>
      </c>
      <c r="T3162" s="13">
        <v>11450400</v>
      </c>
      <c r="U3162" s="13">
        <v>2862600</v>
      </c>
      <c r="V3162" s="9"/>
      <c r="W3162" s="9"/>
      <c r="X3162" s="9"/>
      <c r="Y3162" s="9"/>
      <c r="Z3162" s="9"/>
      <c r="AA3162" s="9"/>
      <c r="AB3162" s="9"/>
      <c r="AC3162" s="9"/>
      <c r="AD3162" s="9"/>
      <c r="AE3162" s="9"/>
      <c r="AF3162" s="51">
        <f t="shared" si="41"/>
        <v>0</v>
      </c>
      <c r="AG3162" s="110">
        <v>9000000</v>
      </c>
      <c r="AH3162" s="11">
        <v>42969</v>
      </c>
      <c r="AI3162" s="11">
        <v>43373</v>
      </c>
      <c r="AJ3162" s="115">
        <v>12000081</v>
      </c>
      <c r="AK3162" s="115">
        <v>2862600</v>
      </c>
      <c r="AL3162" s="9"/>
      <c r="AM3162" s="9"/>
      <c r="AN3162" s="9"/>
      <c r="AO3162" s="9"/>
      <c r="AP3162" s="9"/>
      <c r="AQ3162" s="9"/>
      <c r="AR3162" s="9"/>
      <c r="AS3162" s="9"/>
      <c r="AT3162" s="9"/>
      <c r="AU3162" s="9"/>
      <c r="AV3162" s="9"/>
      <c r="AW3162" s="9"/>
      <c r="AX3162" s="9"/>
      <c r="AY3162" s="9"/>
      <c r="AZ3162" s="9"/>
      <c r="BA3162" s="9"/>
      <c r="BB3162" s="9"/>
      <c r="BC3162" s="9"/>
      <c r="BD3162" s="9"/>
      <c r="BE3162" s="9"/>
      <c r="BF3162" s="9"/>
      <c r="BG3162" s="9"/>
      <c r="BH3162" s="9"/>
      <c r="BI3162" s="9"/>
      <c r="BJ3162" s="9"/>
      <c r="BK3162" s="9"/>
      <c r="BL3162" s="9"/>
      <c r="BM3162" s="9"/>
      <c r="BN3162" s="9"/>
      <c r="BO3162" s="9"/>
      <c r="BP3162" s="9"/>
      <c r="BQ3162" s="9"/>
      <c r="BT3162" s="9"/>
      <c r="BU3162" s="9"/>
      <c r="BX3162" s="9"/>
      <c r="BY3162" s="9"/>
      <c r="CB3162" s="9"/>
      <c r="CC3162" s="9"/>
      <c r="CF3162" s="9"/>
      <c r="CG3162" s="9"/>
      <c r="CJ3162" s="9"/>
      <c r="CK3162" s="9"/>
      <c r="CN3162" s="9"/>
      <c r="CO3162" s="9"/>
      <c r="CP3162" s="9"/>
      <c r="CQ3162" s="9"/>
      <c r="CR3162" s="9"/>
      <c r="CS3162" s="9"/>
      <c r="CT3162" s="9"/>
      <c r="CU3162" s="9"/>
      <c r="CV3162" s="9"/>
      <c r="CW3162" s="9"/>
      <c r="CX3162" s="9"/>
      <c r="CY3162" s="9"/>
      <c r="CZ3162" s="9"/>
      <c r="DA3162" s="9"/>
      <c r="DB3162" s="9"/>
      <c r="DC3162" s="9"/>
      <c r="DD3162" s="9"/>
      <c r="DE3162" s="9"/>
      <c r="DF3162" s="9"/>
      <c r="DG3162" s="9"/>
      <c r="DH3162" s="9"/>
      <c r="DI3162" s="9"/>
      <c r="DJ3162" s="9"/>
      <c r="DK3162" s="9"/>
      <c r="DL3162" s="9"/>
      <c r="DM3162" s="9"/>
      <c r="DN3162" s="9"/>
      <c r="DO3162" s="9"/>
      <c r="DP3162" s="9"/>
      <c r="DQ3162" s="9"/>
      <c r="DR3162" s="9"/>
      <c r="DS3162" s="9"/>
      <c r="DT3162" s="9"/>
      <c r="DU3162" s="9"/>
      <c r="DV3162" s="9"/>
      <c r="DW3162" s="9"/>
      <c r="DX3162" s="9"/>
      <c r="DY3162" s="9"/>
    </row>
    <row r="3163" spans="1:131" ht="19.5" customHeight="1" x14ac:dyDescent="0.25">
      <c r="A3163" s="9">
        <v>2199</v>
      </c>
      <c r="B3163" s="9" t="s">
        <v>6333</v>
      </c>
      <c r="C3163" s="9" t="s">
        <v>6334</v>
      </c>
      <c r="D3163" s="9"/>
      <c r="E3163" s="9" t="s">
        <v>6335</v>
      </c>
      <c r="F3163" s="9" t="s">
        <v>215</v>
      </c>
      <c r="G3163" s="9"/>
      <c r="H3163" s="9" t="s">
        <v>202</v>
      </c>
      <c r="I3163" s="9" t="s">
        <v>97</v>
      </c>
      <c r="J3163" s="129">
        <v>43178</v>
      </c>
      <c r="K3163" s="129">
        <v>43160</v>
      </c>
      <c r="L3163" s="129">
        <v>43607</v>
      </c>
      <c r="O3163" s="9">
        <v>29</v>
      </c>
      <c r="Q3163" s="9" t="s">
        <v>54</v>
      </c>
      <c r="R3163" s="9"/>
      <c r="S3163" s="13">
        <v>12000000</v>
      </c>
      <c r="T3163" s="13">
        <v>12000000</v>
      </c>
      <c r="U3163" s="13">
        <v>3000000</v>
      </c>
      <c r="V3163" s="9"/>
      <c r="W3163" s="9"/>
      <c r="X3163" s="9"/>
      <c r="Y3163" s="9"/>
      <c r="Z3163" s="9"/>
      <c r="AA3163" s="9"/>
      <c r="AB3163" s="9"/>
      <c r="AC3163" s="9"/>
      <c r="AD3163" s="9"/>
      <c r="AE3163" s="9"/>
      <c r="AF3163" s="51">
        <f t="shared" si="41"/>
        <v>0</v>
      </c>
      <c r="AG3163" s="110">
        <v>9000000</v>
      </c>
      <c r="AH3163" s="11">
        <v>43178</v>
      </c>
      <c r="AI3163" s="11">
        <v>43889</v>
      </c>
      <c r="AJ3163" s="115">
        <v>12000000</v>
      </c>
      <c r="AK3163" s="115">
        <v>3000000</v>
      </c>
      <c r="AL3163" s="9"/>
      <c r="AM3163" s="9"/>
      <c r="AN3163" s="9"/>
      <c r="AO3163" s="9"/>
      <c r="AP3163" s="9"/>
      <c r="AQ3163" s="9"/>
      <c r="AR3163" s="9"/>
      <c r="AS3163" s="9"/>
      <c r="AT3163" s="9"/>
      <c r="AU3163" s="9"/>
      <c r="AV3163" s="9"/>
      <c r="AW3163" s="9"/>
      <c r="AX3163" s="9"/>
      <c r="AY3163" s="9"/>
      <c r="AZ3163" s="9"/>
      <c r="BA3163" s="9"/>
      <c r="BB3163" s="9"/>
      <c r="BC3163" s="9"/>
      <c r="BD3163" s="9"/>
      <c r="BE3163" s="9"/>
      <c r="BF3163" s="9"/>
      <c r="BG3163" s="9"/>
      <c r="BH3163" s="9"/>
      <c r="BI3163" s="9"/>
      <c r="BJ3163" s="9"/>
      <c r="BK3163" s="9"/>
      <c r="BL3163" s="9"/>
      <c r="BM3163" s="9"/>
      <c r="BN3163" s="9"/>
      <c r="BO3163" s="9"/>
      <c r="BP3163" s="9"/>
      <c r="BQ3163" s="9"/>
      <c r="BT3163" s="9"/>
      <c r="BU3163" s="9"/>
      <c r="BX3163" s="9"/>
      <c r="BY3163" s="9"/>
      <c r="CB3163" s="9"/>
      <c r="CC3163" s="9"/>
      <c r="CF3163" s="9"/>
      <c r="CG3163" s="9"/>
      <c r="CJ3163" s="9"/>
      <c r="CK3163" s="9"/>
      <c r="CN3163" s="9"/>
      <c r="CO3163" s="9"/>
      <c r="CP3163" s="9"/>
      <c r="CQ3163" s="9"/>
      <c r="CR3163" s="9"/>
      <c r="CS3163" s="9"/>
      <c r="CT3163" s="9"/>
      <c r="CU3163" s="9"/>
      <c r="CV3163" s="9"/>
      <c r="CW3163" s="9"/>
      <c r="CX3163" s="9"/>
      <c r="CY3163" s="9"/>
      <c r="CZ3163" s="9"/>
      <c r="DA3163" s="9"/>
      <c r="DB3163" s="9"/>
      <c r="DC3163" s="9"/>
      <c r="DD3163" s="9"/>
      <c r="DE3163" s="9"/>
      <c r="DF3163" s="9"/>
      <c r="DG3163" s="9"/>
      <c r="DH3163" s="9"/>
      <c r="DI3163" s="9"/>
      <c r="DJ3163" s="9"/>
      <c r="DK3163" s="9"/>
      <c r="DL3163" s="9"/>
      <c r="DM3163" s="9"/>
      <c r="DN3163" s="9"/>
      <c r="DO3163" s="9"/>
      <c r="DP3163" s="9"/>
      <c r="DQ3163" s="9"/>
      <c r="DR3163" s="9"/>
      <c r="DS3163" s="9"/>
      <c r="DT3163" s="9"/>
      <c r="DU3163" s="9"/>
      <c r="DV3163" s="9"/>
      <c r="DW3163" s="9"/>
      <c r="DX3163" s="9"/>
      <c r="DY3163" s="9"/>
    </row>
    <row r="3164" spans="1:131" s="18" customFormat="1" ht="19.5" customHeight="1" x14ac:dyDescent="0.25">
      <c r="A3164" s="18">
        <v>2199</v>
      </c>
      <c r="B3164" s="18" t="s">
        <v>6333</v>
      </c>
      <c r="C3164" s="18" t="s">
        <v>6334</v>
      </c>
      <c r="D3164" s="19">
        <v>43678</v>
      </c>
      <c r="J3164" s="130"/>
      <c r="K3164" s="130"/>
      <c r="L3164" s="130">
        <v>43738</v>
      </c>
      <c r="S3164" s="20"/>
      <c r="T3164" s="20"/>
      <c r="U3164" s="20"/>
      <c r="AF3164" s="80"/>
      <c r="AG3164" s="116"/>
      <c r="DZ3164" s="56"/>
      <c r="EA3164" s="57"/>
    </row>
    <row r="3165" spans="1:131" s="18" customFormat="1" ht="19.5" customHeight="1" x14ac:dyDescent="0.25">
      <c r="A3165" s="18">
        <v>2199</v>
      </c>
      <c r="B3165" s="18" t="s">
        <v>6333</v>
      </c>
      <c r="C3165" s="18" t="s">
        <v>6334</v>
      </c>
      <c r="D3165" s="19">
        <v>43759</v>
      </c>
      <c r="J3165" s="130"/>
      <c r="K3165" s="130"/>
      <c r="L3165" s="130">
        <v>43889</v>
      </c>
      <c r="S3165" s="20"/>
      <c r="T3165" s="20"/>
      <c r="U3165" s="20"/>
      <c r="AF3165" s="80"/>
      <c r="AG3165" s="116"/>
      <c r="DZ3165" s="56"/>
      <c r="EA3165" s="57"/>
    </row>
    <row r="3166" spans="1:131" ht="19.5" customHeight="1" x14ac:dyDescent="0.25">
      <c r="A3166" s="9">
        <v>2200</v>
      </c>
      <c r="B3166" s="9" t="s">
        <v>6336</v>
      </c>
      <c r="C3166" s="9" t="s">
        <v>6337</v>
      </c>
      <c r="D3166" s="9"/>
      <c r="E3166" s="9" t="s">
        <v>6338</v>
      </c>
      <c r="F3166" s="9" t="s">
        <v>2583</v>
      </c>
      <c r="G3166" s="9"/>
      <c r="H3166" s="9" t="s">
        <v>202</v>
      </c>
      <c r="I3166" s="9" t="s">
        <v>78</v>
      </c>
      <c r="J3166" s="129">
        <v>43282</v>
      </c>
      <c r="K3166" s="129">
        <v>43160</v>
      </c>
      <c r="L3166" s="129">
        <v>43502</v>
      </c>
      <c r="O3166" s="9">
        <v>28</v>
      </c>
      <c r="Q3166" s="9" t="s">
        <v>54</v>
      </c>
      <c r="R3166" s="13">
        <v>9333334</v>
      </c>
      <c r="S3166" s="13">
        <v>9129867</v>
      </c>
      <c r="T3166" s="13">
        <v>9129867</v>
      </c>
      <c r="U3166" s="13">
        <v>2282467</v>
      </c>
      <c r="V3166" s="9"/>
      <c r="W3166" s="9"/>
      <c r="X3166" s="9"/>
      <c r="Y3166" s="9"/>
      <c r="Z3166" s="9"/>
      <c r="AA3166" s="9"/>
      <c r="AB3166" s="9"/>
      <c r="AC3166" s="9"/>
      <c r="AD3166" s="9"/>
      <c r="AE3166" s="9"/>
      <c r="AG3166" s="111">
        <v>7000000</v>
      </c>
      <c r="AH3166" s="11">
        <v>43160</v>
      </c>
      <c r="AI3166" s="11">
        <v>43502</v>
      </c>
      <c r="AJ3166" s="115">
        <v>9129867</v>
      </c>
      <c r="AK3166" s="115">
        <v>2282467</v>
      </c>
      <c r="AL3166" s="9"/>
      <c r="AM3166" s="9"/>
      <c r="AN3166" s="9"/>
      <c r="AO3166" s="9"/>
      <c r="AP3166" s="9"/>
      <c r="AQ3166" s="9"/>
      <c r="AR3166" s="9"/>
      <c r="AS3166" s="9"/>
      <c r="AT3166" s="9"/>
      <c r="AU3166" s="9"/>
      <c r="AV3166" s="9"/>
      <c r="AW3166" s="9"/>
      <c r="AX3166" s="9"/>
      <c r="AY3166" s="9"/>
      <c r="AZ3166" s="9"/>
      <c r="BA3166" s="9"/>
      <c r="BB3166" s="9"/>
      <c r="BC3166" s="9"/>
      <c r="BD3166" s="9"/>
      <c r="BE3166" s="9"/>
      <c r="BF3166" s="9"/>
      <c r="BG3166" s="9"/>
      <c r="BH3166" s="9"/>
      <c r="BI3166" s="9"/>
      <c r="BJ3166" s="9"/>
      <c r="BK3166" s="9"/>
      <c r="BL3166" s="9"/>
      <c r="BM3166" s="9"/>
      <c r="BN3166" s="9"/>
      <c r="BO3166" s="9"/>
      <c r="BP3166" s="9"/>
      <c r="BQ3166" s="9"/>
      <c r="BT3166" s="9"/>
      <c r="BU3166" s="9"/>
      <c r="BX3166" s="9"/>
      <c r="BY3166" s="9"/>
      <c r="CB3166" s="9"/>
      <c r="CC3166" s="9"/>
      <c r="CF3166" s="9"/>
      <c r="CG3166" s="9"/>
      <c r="CJ3166" s="9"/>
      <c r="CK3166" s="9"/>
      <c r="CN3166" s="9"/>
      <c r="CO3166" s="9"/>
      <c r="CP3166" s="9"/>
      <c r="CQ3166" s="9"/>
      <c r="CR3166" s="9"/>
      <c r="CS3166" s="9"/>
      <c r="CT3166" s="9"/>
      <c r="CU3166" s="9"/>
      <c r="CV3166" s="9"/>
      <c r="CW3166" s="9"/>
      <c r="CX3166" s="9"/>
      <c r="CY3166" s="9"/>
      <c r="CZ3166" s="9"/>
      <c r="DA3166" s="9"/>
      <c r="DB3166" s="9"/>
      <c r="DC3166" s="9"/>
      <c r="DD3166" s="9"/>
      <c r="DE3166" s="9"/>
      <c r="DF3166" s="9"/>
      <c r="DG3166" s="9"/>
      <c r="DH3166" s="9"/>
      <c r="DI3166" s="9"/>
      <c r="DJ3166" s="9"/>
      <c r="DK3166" s="9"/>
      <c r="DL3166" s="9"/>
      <c r="DM3166" s="9"/>
      <c r="DN3166" s="9"/>
      <c r="DO3166" s="9"/>
      <c r="DP3166" s="9"/>
      <c r="DQ3166" s="9"/>
      <c r="DR3166" s="9"/>
      <c r="DS3166" s="9"/>
      <c r="DT3166" s="9"/>
      <c r="DU3166" s="9"/>
      <c r="DV3166" s="9"/>
      <c r="DW3166" s="9"/>
      <c r="DX3166" s="9"/>
      <c r="DY3166" s="9"/>
    </row>
    <row r="3167" spans="1:131" ht="19.5" customHeight="1" x14ac:dyDescent="0.25">
      <c r="A3167" s="9">
        <v>2201</v>
      </c>
      <c r="B3167" s="10" t="s">
        <v>6339</v>
      </c>
      <c r="C3167" s="9" t="s">
        <v>6340</v>
      </c>
      <c r="D3167" s="9"/>
      <c r="E3167" s="9" t="s">
        <v>3668</v>
      </c>
      <c r="F3167" s="9" t="s">
        <v>2583</v>
      </c>
      <c r="G3167" s="9"/>
      <c r="H3167" s="9" t="s">
        <v>202</v>
      </c>
      <c r="I3167" s="9" t="s">
        <v>78</v>
      </c>
      <c r="J3167" s="129">
        <v>43282</v>
      </c>
      <c r="K3167" s="129">
        <v>43160</v>
      </c>
      <c r="L3167" s="129">
        <v>43502</v>
      </c>
      <c r="O3167" s="9">
        <v>29</v>
      </c>
      <c r="Q3167" s="9" t="s">
        <v>54</v>
      </c>
      <c r="R3167" s="13">
        <v>6500000</v>
      </c>
      <c r="S3167" s="13">
        <v>6299800</v>
      </c>
      <c r="T3167" s="13">
        <v>6299800</v>
      </c>
      <c r="U3167" s="13">
        <v>1574950</v>
      </c>
      <c r="V3167" s="9"/>
      <c r="W3167" s="9"/>
      <c r="X3167" s="9"/>
      <c r="Y3167" s="9"/>
      <c r="Z3167" s="9"/>
      <c r="AA3167" s="9"/>
      <c r="AB3167" s="9"/>
      <c r="AC3167" s="9"/>
      <c r="AD3167" s="9"/>
      <c r="AE3167" s="9"/>
      <c r="AF3167" s="51">
        <f t="shared" si="41"/>
        <v>0</v>
      </c>
      <c r="AG3167" s="111">
        <v>4875000</v>
      </c>
      <c r="AH3167" s="11">
        <v>43160</v>
      </c>
      <c r="AI3167" s="11">
        <v>43502</v>
      </c>
      <c r="AJ3167" s="115">
        <v>6299800</v>
      </c>
      <c r="AK3167" s="115">
        <v>1574950</v>
      </c>
      <c r="AL3167" s="9"/>
      <c r="AM3167" s="9"/>
      <c r="AN3167" s="9"/>
      <c r="AO3167" s="9"/>
      <c r="AP3167" s="9"/>
      <c r="AQ3167" s="9"/>
      <c r="AR3167" s="9"/>
      <c r="AS3167" s="9"/>
      <c r="AT3167" s="9"/>
      <c r="AU3167" s="9"/>
      <c r="AV3167" s="9"/>
      <c r="AW3167" s="9"/>
      <c r="AX3167" s="9"/>
      <c r="AY3167" s="9"/>
      <c r="AZ3167" s="9"/>
      <c r="BA3167" s="9"/>
      <c r="BB3167" s="9"/>
      <c r="BC3167" s="9"/>
      <c r="BD3167" s="9"/>
      <c r="BE3167" s="9"/>
      <c r="BF3167" s="9"/>
      <c r="BG3167" s="9"/>
      <c r="BH3167" s="9"/>
      <c r="BI3167" s="9"/>
      <c r="BJ3167" s="9"/>
      <c r="BK3167" s="9"/>
      <c r="BL3167" s="9"/>
      <c r="BM3167" s="9"/>
      <c r="BN3167" s="9"/>
      <c r="BO3167" s="9"/>
      <c r="BP3167" s="9"/>
      <c r="BQ3167" s="9"/>
      <c r="BT3167" s="9"/>
      <c r="BU3167" s="9"/>
      <c r="BX3167" s="9"/>
      <c r="BY3167" s="9"/>
      <c r="CB3167" s="9"/>
      <c r="CC3167" s="9"/>
      <c r="CF3167" s="9"/>
      <c r="CG3167" s="9"/>
      <c r="CJ3167" s="9"/>
      <c r="CK3167" s="9"/>
      <c r="CN3167" s="9"/>
      <c r="CO3167" s="9"/>
      <c r="CP3167" s="9"/>
      <c r="CQ3167" s="9"/>
      <c r="CR3167" s="9"/>
      <c r="CS3167" s="9"/>
      <c r="CT3167" s="9"/>
      <c r="CU3167" s="9"/>
      <c r="CV3167" s="9"/>
      <c r="CW3167" s="9"/>
      <c r="CX3167" s="9"/>
      <c r="CY3167" s="9"/>
      <c r="CZ3167" s="9"/>
      <c r="DA3167" s="9"/>
      <c r="DB3167" s="9"/>
      <c r="DC3167" s="9"/>
      <c r="DD3167" s="9"/>
      <c r="DE3167" s="9"/>
      <c r="DF3167" s="9"/>
      <c r="DG3167" s="9"/>
      <c r="DH3167" s="9"/>
      <c r="DI3167" s="9"/>
      <c r="DJ3167" s="9"/>
      <c r="DK3167" s="9"/>
      <c r="DL3167" s="9"/>
      <c r="DM3167" s="9"/>
      <c r="DN3167" s="9"/>
      <c r="DO3167" s="9"/>
      <c r="DP3167" s="9"/>
      <c r="DQ3167" s="9"/>
      <c r="DR3167" s="9"/>
      <c r="DS3167" s="9"/>
      <c r="DT3167" s="9"/>
      <c r="DU3167" s="9"/>
      <c r="DV3167" s="9"/>
      <c r="DW3167" s="9"/>
      <c r="DX3167" s="9"/>
      <c r="DY3167" s="9"/>
    </row>
    <row r="3168" spans="1:131" ht="19.5" customHeight="1" x14ac:dyDescent="0.25">
      <c r="A3168" s="9">
        <v>2202</v>
      </c>
      <c r="B3168" s="9" t="s">
        <v>6341</v>
      </c>
      <c r="C3168" s="9" t="s">
        <v>6342</v>
      </c>
      <c r="D3168" s="9"/>
      <c r="E3168" s="9" t="s">
        <v>6259</v>
      </c>
      <c r="F3168" s="9" t="s">
        <v>1256</v>
      </c>
      <c r="G3168" s="9"/>
      <c r="H3168" s="9" t="s">
        <v>202</v>
      </c>
      <c r="I3168" s="9" t="s">
        <v>97</v>
      </c>
      <c r="J3168" s="129">
        <v>43206</v>
      </c>
      <c r="K3168" s="129">
        <v>43132</v>
      </c>
      <c r="L3168" s="129">
        <v>43608</v>
      </c>
      <c r="O3168" s="9">
        <v>30</v>
      </c>
      <c r="Q3168" s="9" t="s">
        <v>54</v>
      </c>
      <c r="R3168" s="9"/>
      <c r="S3168" s="13">
        <v>12000000</v>
      </c>
      <c r="T3168" s="13">
        <v>12000000</v>
      </c>
      <c r="U3168" s="13">
        <v>3000000</v>
      </c>
      <c r="V3168" s="9"/>
      <c r="W3168" s="9"/>
      <c r="X3168" s="9"/>
      <c r="Y3168" s="9"/>
      <c r="Z3168" s="9"/>
      <c r="AA3168" s="9"/>
      <c r="AB3168" s="9"/>
      <c r="AC3168" s="9"/>
      <c r="AD3168" s="9"/>
      <c r="AE3168" s="9"/>
      <c r="AF3168" s="51">
        <f t="shared" si="41"/>
        <v>0</v>
      </c>
      <c r="AG3168" s="111">
        <v>9000000</v>
      </c>
      <c r="AH3168" s="9"/>
      <c r="AI3168" s="9"/>
      <c r="AJ3168" s="9"/>
      <c r="AK3168" s="9"/>
      <c r="AL3168" s="9"/>
      <c r="AM3168" s="9"/>
      <c r="AN3168" s="9"/>
      <c r="AO3168" s="9"/>
      <c r="AP3168" s="9"/>
      <c r="AQ3168" s="9"/>
      <c r="AR3168" s="9"/>
      <c r="AS3168" s="9"/>
      <c r="AT3168" s="9"/>
      <c r="AU3168" s="9"/>
      <c r="AV3168" s="9"/>
      <c r="AW3168" s="9"/>
      <c r="AX3168" s="9"/>
      <c r="AY3168" s="9"/>
      <c r="AZ3168" s="9"/>
      <c r="BA3168" s="9"/>
      <c r="BB3168" s="9"/>
      <c r="BC3168" s="9"/>
      <c r="BD3168" s="9"/>
      <c r="BE3168" s="9"/>
      <c r="BF3168" s="9"/>
      <c r="BG3168" s="9"/>
      <c r="BH3168" s="9"/>
      <c r="BI3168" s="9"/>
      <c r="BJ3168" s="9"/>
      <c r="BK3168" s="9"/>
      <c r="BL3168" s="9"/>
      <c r="BM3168" s="9"/>
      <c r="BN3168" s="9"/>
      <c r="BO3168" s="9"/>
      <c r="BP3168" s="9"/>
      <c r="BQ3168" s="9"/>
      <c r="BT3168" s="9"/>
      <c r="BU3168" s="9"/>
      <c r="BX3168" s="9"/>
      <c r="BY3168" s="9"/>
      <c r="CB3168" s="9"/>
      <c r="CC3168" s="9"/>
      <c r="CF3168" s="9"/>
      <c r="CG3168" s="9"/>
      <c r="CJ3168" s="9"/>
      <c r="CK3168" s="9"/>
      <c r="CN3168" s="9"/>
      <c r="CO3168" s="9"/>
      <c r="CP3168" s="9"/>
      <c r="CQ3168" s="9"/>
      <c r="CR3168" s="9"/>
      <c r="CS3168" s="9"/>
      <c r="CT3168" s="9"/>
      <c r="CU3168" s="9"/>
      <c r="CV3168" s="9"/>
      <c r="CW3168" s="9"/>
      <c r="CX3168" s="9"/>
      <c r="CY3168" s="9"/>
      <c r="CZ3168" s="9"/>
      <c r="DA3168" s="9"/>
      <c r="DB3168" s="9"/>
      <c r="DC3168" s="9"/>
      <c r="DD3168" s="9"/>
      <c r="DE3168" s="9"/>
      <c r="DF3168" s="9"/>
      <c r="DG3168" s="9"/>
      <c r="DH3168" s="9"/>
      <c r="DI3168" s="9"/>
      <c r="DJ3168" s="9"/>
      <c r="DK3168" s="9"/>
      <c r="DL3168" s="9"/>
      <c r="DM3168" s="9"/>
      <c r="DN3168" s="9"/>
      <c r="DO3168" s="9"/>
      <c r="DP3168" s="9"/>
      <c r="DQ3168" s="9"/>
      <c r="DR3168" s="9"/>
      <c r="DS3168" s="9"/>
      <c r="DT3168" s="9"/>
      <c r="DU3168" s="9"/>
      <c r="DV3168" s="9"/>
      <c r="DW3168" s="9"/>
      <c r="DX3168" s="9"/>
      <c r="DY3168" s="9"/>
    </row>
    <row r="3169" spans="1:132" s="18" customFormat="1" ht="19.5" customHeight="1" x14ac:dyDescent="0.25">
      <c r="A3169" s="18">
        <v>2202</v>
      </c>
      <c r="B3169" s="18" t="s">
        <v>6341</v>
      </c>
      <c r="C3169" s="18" t="s">
        <v>6342</v>
      </c>
      <c r="D3169" s="19">
        <v>43549</v>
      </c>
      <c r="J3169" s="130"/>
      <c r="K3169" s="130"/>
      <c r="L3169" s="130">
        <v>43792</v>
      </c>
      <c r="S3169" s="20"/>
      <c r="T3169" s="20"/>
      <c r="U3169" s="20"/>
      <c r="AF3169" s="80"/>
      <c r="AG3169" s="116"/>
      <c r="DZ3169" s="56"/>
      <c r="EA3169" s="57"/>
    </row>
    <row r="3170" spans="1:132" ht="19.5" customHeight="1" x14ac:dyDescent="0.25">
      <c r="A3170" s="9">
        <v>2203</v>
      </c>
      <c r="B3170" s="9" t="s">
        <v>6343</v>
      </c>
      <c r="C3170" s="9" t="s">
        <v>6344</v>
      </c>
      <c r="D3170" s="9"/>
      <c r="E3170" s="9" t="s">
        <v>447</v>
      </c>
      <c r="F3170" s="9" t="s">
        <v>6345</v>
      </c>
      <c r="G3170" s="9"/>
      <c r="H3170" s="9" t="s">
        <v>202</v>
      </c>
      <c r="I3170" s="9" t="s">
        <v>25</v>
      </c>
      <c r="J3170" s="129">
        <v>43192</v>
      </c>
      <c r="K3170" s="129">
        <v>43161</v>
      </c>
      <c r="L3170" s="129">
        <v>43281</v>
      </c>
      <c r="O3170" s="9">
        <v>24</v>
      </c>
      <c r="Q3170" s="9" t="s">
        <v>54</v>
      </c>
      <c r="R3170" s="9"/>
      <c r="S3170" s="13">
        <v>13902000</v>
      </c>
      <c r="T3170" s="13">
        <v>13902000</v>
      </c>
      <c r="U3170" s="13">
        <v>3475500</v>
      </c>
      <c r="V3170" s="9"/>
      <c r="W3170" s="9"/>
      <c r="X3170" s="9"/>
      <c r="Y3170" s="9"/>
      <c r="Z3170" s="9"/>
      <c r="AA3170" s="9"/>
      <c r="AB3170" s="9"/>
      <c r="AC3170" s="9"/>
      <c r="AD3170" s="9"/>
      <c r="AE3170" s="9"/>
      <c r="AF3170" s="51">
        <f t="shared" si="41"/>
        <v>0</v>
      </c>
      <c r="AG3170" s="109"/>
      <c r="AH3170" s="11">
        <v>43161</v>
      </c>
      <c r="AI3170" s="11">
        <v>43281</v>
      </c>
      <c r="AJ3170" s="115">
        <v>13768000</v>
      </c>
      <c r="AK3170" s="115">
        <v>3442000</v>
      </c>
      <c r="AL3170" s="9"/>
      <c r="AM3170" s="9"/>
      <c r="AN3170" s="9"/>
      <c r="AO3170" s="9"/>
      <c r="AP3170" s="9"/>
      <c r="AQ3170" s="9"/>
      <c r="AR3170" s="9"/>
      <c r="AS3170" s="9"/>
      <c r="AT3170" s="9"/>
      <c r="AU3170" s="9"/>
      <c r="AV3170" s="9"/>
      <c r="AW3170" s="9"/>
      <c r="AX3170" s="9"/>
      <c r="AY3170" s="9"/>
      <c r="AZ3170" s="9"/>
      <c r="BA3170" s="9"/>
      <c r="BB3170" s="9"/>
      <c r="BC3170" s="9"/>
      <c r="BD3170" s="9"/>
      <c r="BE3170" s="9"/>
      <c r="BF3170" s="9"/>
      <c r="BG3170" s="9"/>
      <c r="BH3170" s="9"/>
      <c r="BI3170" s="9"/>
      <c r="BJ3170" s="9"/>
      <c r="BK3170" s="9"/>
      <c r="BL3170" s="9"/>
      <c r="BM3170" s="9"/>
      <c r="BN3170" s="9"/>
      <c r="BO3170" s="9"/>
      <c r="BP3170" s="9"/>
      <c r="BQ3170" s="9"/>
      <c r="BT3170" s="9"/>
      <c r="BU3170" s="9"/>
      <c r="BX3170" s="9"/>
      <c r="BY3170" s="9"/>
      <c r="CB3170" s="9"/>
      <c r="CC3170" s="9"/>
      <c r="CF3170" s="9"/>
      <c r="CG3170" s="9"/>
      <c r="CJ3170" s="9"/>
      <c r="CK3170" s="9"/>
      <c r="CN3170" s="9"/>
      <c r="CO3170" s="9"/>
      <c r="CP3170" s="9"/>
      <c r="CQ3170" s="9"/>
      <c r="CR3170" s="9"/>
      <c r="CS3170" s="9"/>
      <c r="CT3170" s="9"/>
      <c r="CU3170" s="9"/>
      <c r="CV3170" s="9"/>
      <c r="CW3170" s="9"/>
      <c r="CX3170" s="9"/>
      <c r="CY3170" s="9"/>
      <c r="CZ3170" s="9"/>
      <c r="DA3170" s="9"/>
      <c r="DB3170" s="9"/>
      <c r="DC3170" s="9"/>
      <c r="DD3170" s="9"/>
      <c r="DE3170" s="9"/>
      <c r="DF3170" s="9"/>
      <c r="DG3170" s="9"/>
      <c r="DH3170" s="9"/>
      <c r="DI3170" s="9"/>
      <c r="DJ3170" s="9"/>
      <c r="DK3170" s="9"/>
      <c r="DL3170" s="9"/>
      <c r="DM3170" s="9"/>
      <c r="DN3170" s="9"/>
      <c r="DO3170" s="9"/>
      <c r="DP3170" s="9"/>
      <c r="DQ3170" s="9"/>
      <c r="DR3170" s="9"/>
      <c r="DS3170" s="9"/>
      <c r="DT3170" s="9"/>
      <c r="DU3170" s="9"/>
      <c r="DV3170" s="9"/>
      <c r="DW3170" s="9"/>
      <c r="DX3170" s="9"/>
      <c r="DY3170" s="9"/>
    </row>
    <row r="3171" spans="1:132" ht="19.5" customHeight="1" x14ac:dyDescent="0.25">
      <c r="A3171" s="9">
        <v>2204</v>
      </c>
      <c r="B3171" s="10" t="s">
        <v>6346</v>
      </c>
      <c r="C3171" s="9" t="s">
        <v>6347</v>
      </c>
      <c r="D3171" s="9"/>
      <c r="E3171" s="9" t="s">
        <v>6259</v>
      </c>
      <c r="F3171" s="9" t="s">
        <v>1256</v>
      </c>
      <c r="G3171" s="9"/>
      <c r="H3171" s="9" t="s">
        <v>202</v>
      </c>
      <c r="I3171" s="9" t="s">
        <v>97</v>
      </c>
      <c r="J3171" s="129">
        <v>43202</v>
      </c>
      <c r="K3171" s="129">
        <v>43054</v>
      </c>
      <c r="L3171" s="129">
        <v>43531</v>
      </c>
      <c r="O3171" s="9">
        <v>30</v>
      </c>
      <c r="Q3171" s="9" t="s">
        <v>54</v>
      </c>
      <c r="R3171" s="9"/>
      <c r="S3171" s="13">
        <v>12000000</v>
      </c>
      <c r="T3171" s="13">
        <v>12000000</v>
      </c>
      <c r="U3171" s="13">
        <v>3000000</v>
      </c>
      <c r="V3171" s="9"/>
      <c r="W3171" s="9"/>
      <c r="X3171" s="9"/>
      <c r="Y3171" s="9"/>
      <c r="Z3171" s="9"/>
      <c r="AA3171" s="9"/>
      <c r="AB3171" s="9"/>
      <c r="AC3171" s="9"/>
      <c r="AD3171" s="9"/>
      <c r="AE3171" s="9"/>
      <c r="AF3171" s="51">
        <f t="shared" si="41"/>
        <v>0</v>
      </c>
      <c r="AG3171" s="111">
        <v>9375000</v>
      </c>
      <c r="AH3171" s="9"/>
      <c r="AI3171" s="9"/>
      <c r="AJ3171" s="9"/>
      <c r="AK3171" s="9"/>
      <c r="AL3171" s="9"/>
      <c r="AM3171" s="9"/>
      <c r="AN3171" s="9"/>
      <c r="AO3171" s="9"/>
      <c r="AP3171" s="9"/>
      <c r="AQ3171" s="9"/>
      <c r="AR3171" s="9"/>
      <c r="AS3171" s="9"/>
      <c r="AT3171" s="9"/>
      <c r="AU3171" s="9"/>
      <c r="AV3171" s="9"/>
      <c r="AW3171" s="9"/>
      <c r="AX3171" s="9"/>
      <c r="AY3171" s="9"/>
      <c r="AZ3171" s="9"/>
      <c r="BA3171" s="9"/>
      <c r="BB3171" s="9"/>
      <c r="BC3171" s="9"/>
      <c r="BD3171" s="9"/>
      <c r="BE3171" s="9"/>
      <c r="BF3171" s="9"/>
      <c r="BG3171" s="9"/>
      <c r="BH3171" s="9"/>
      <c r="BI3171" s="9"/>
      <c r="BJ3171" s="9"/>
      <c r="BK3171" s="9"/>
      <c r="BL3171" s="9"/>
      <c r="BM3171" s="9"/>
      <c r="BN3171" s="9"/>
      <c r="BO3171" s="9"/>
      <c r="BP3171" s="9"/>
      <c r="BQ3171" s="9"/>
      <c r="BT3171" s="9"/>
      <c r="BU3171" s="9"/>
      <c r="BX3171" s="9"/>
      <c r="BY3171" s="9"/>
      <c r="CB3171" s="9"/>
      <c r="CC3171" s="9"/>
      <c r="CF3171" s="9"/>
      <c r="CG3171" s="9"/>
      <c r="CJ3171" s="9"/>
      <c r="CK3171" s="9"/>
      <c r="CN3171" s="9"/>
      <c r="CO3171" s="9"/>
      <c r="CP3171" s="9"/>
      <c r="CQ3171" s="9"/>
      <c r="CR3171" s="9"/>
      <c r="CS3171" s="9"/>
      <c r="CT3171" s="9"/>
      <c r="CU3171" s="9"/>
      <c r="CV3171" s="9"/>
      <c r="CW3171" s="9"/>
      <c r="CX3171" s="9"/>
      <c r="CY3171" s="9"/>
      <c r="CZ3171" s="9"/>
      <c r="DA3171" s="9"/>
      <c r="DB3171" s="9"/>
      <c r="DC3171" s="9"/>
      <c r="DD3171" s="9"/>
      <c r="DE3171" s="9"/>
      <c r="DF3171" s="9"/>
      <c r="DG3171" s="9"/>
      <c r="DH3171" s="9"/>
      <c r="DI3171" s="9"/>
      <c r="DJ3171" s="9"/>
      <c r="DK3171" s="9"/>
      <c r="DL3171" s="9"/>
      <c r="DM3171" s="9"/>
      <c r="DN3171" s="9"/>
      <c r="DO3171" s="9"/>
      <c r="DP3171" s="9"/>
      <c r="DQ3171" s="9"/>
      <c r="DR3171" s="9"/>
      <c r="DS3171" s="9"/>
      <c r="DT3171" s="9"/>
      <c r="DU3171" s="9"/>
      <c r="DV3171" s="9"/>
      <c r="DW3171" s="9"/>
      <c r="DX3171" s="9"/>
      <c r="DY3171" s="9"/>
    </row>
    <row r="3172" spans="1:132" s="18" customFormat="1" ht="19.5" customHeight="1" x14ac:dyDescent="0.25">
      <c r="A3172" s="18">
        <v>2204</v>
      </c>
      <c r="B3172" s="17" t="s">
        <v>6346</v>
      </c>
      <c r="C3172" s="18" t="s">
        <v>6347</v>
      </c>
      <c r="D3172" s="19">
        <v>43243</v>
      </c>
      <c r="J3172" s="130"/>
      <c r="K3172" s="130"/>
      <c r="L3172" s="130"/>
      <c r="S3172" s="20">
        <v>12500000</v>
      </c>
      <c r="T3172" s="20">
        <v>12500000</v>
      </c>
      <c r="U3172" s="20">
        <v>3125000</v>
      </c>
      <c r="AF3172" s="80"/>
      <c r="AG3172" s="116"/>
      <c r="DZ3172" s="56"/>
      <c r="EA3172" s="57"/>
    </row>
    <row r="3173" spans="1:132" ht="19.5" customHeight="1" x14ac:dyDescent="0.25">
      <c r="A3173" s="9">
        <v>2205</v>
      </c>
      <c r="B3173" s="9" t="s">
        <v>6359</v>
      </c>
      <c r="C3173" s="9" t="s">
        <v>6360</v>
      </c>
      <c r="D3173" s="9"/>
      <c r="E3173" s="9" t="s">
        <v>265</v>
      </c>
      <c r="F3173" s="9" t="s">
        <v>6361</v>
      </c>
      <c r="G3173" s="9"/>
      <c r="H3173" s="9" t="s">
        <v>202</v>
      </c>
      <c r="I3173" s="9" t="s">
        <v>35</v>
      </c>
      <c r="J3173" s="129">
        <v>43640</v>
      </c>
      <c r="K3173" s="129">
        <v>42543</v>
      </c>
      <c r="L3173" s="129">
        <v>44043</v>
      </c>
      <c r="M3173" s="9" t="s">
        <v>20</v>
      </c>
      <c r="O3173" s="9">
        <v>28</v>
      </c>
      <c r="Q3173" s="9" t="s">
        <v>54</v>
      </c>
      <c r="R3173" s="9"/>
      <c r="S3173" s="13">
        <v>582347965</v>
      </c>
      <c r="T3173" s="13">
        <v>582347965</v>
      </c>
      <c r="U3173" s="13">
        <v>174704390</v>
      </c>
      <c r="V3173" s="13">
        <v>407393575</v>
      </c>
      <c r="W3173" s="9"/>
      <c r="X3173" s="9"/>
      <c r="Y3173" s="9"/>
      <c r="Z3173" s="9"/>
      <c r="AA3173" s="9"/>
      <c r="AB3173" s="9"/>
      <c r="AC3173" s="9"/>
      <c r="AD3173" s="9"/>
      <c r="AE3173" s="9"/>
      <c r="AF3173" s="51">
        <f t="shared" si="41"/>
        <v>407393575</v>
      </c>
      <c r="AG3173" s="109"/>
      <c r="AH3173" s="11">
        <v>43340</v>
      </c>
      <c r="AI3173" s="11">
        <v>43646</v>
      </c>
      <c r="AJ3173" s="115">
        <v>69323723</v>
      </c>
      <c r="AK3173" s="115">
        <v>20797117</v>
      </c>
      <c r="AL3173" s="11">
        <v>43647</v>
      </c>
      <c r="AM3173" s="11">
        <v>43677</v>
      </c>
      <c r="AN3173" s="13">
        <v>95361799</v>
      </c>
      <c r="AO3173" s="13">
        <v>28608540</v>
      </c>
      <c r="AP3173" s="11">
        <v>43678</v>
      </c>
      <c r="AQ3173" s="11">
        <v>43708</v>
      </c>
      <c r="AR3173" s="115">
        <v>141075618</v>
      </c>
      <c r="AS3173" s="115">
        <v>42322685</v>
      </c>
      <c r="AT3173" s="11">
        <v>43709</v>
      </c>
      <c r="AU3173" s="11">
        <v>43738</v>
      </c>
      <c r="AV3173" s="115">
        <v>142827846</v>
      </c>
      <c r="AW3173" s="115">
        <v>42848354</v>
      </c>
      <c r="AX3173" s="11">
        <v>43739</v>
      </c>
      <c r="AY3173" s="11">
        <v>43890</v>
      </c>
      <c r="AZ3173" s="115">
        <v>29007435</v>
      </c>
      <c r="BA3173" s="115">
        <v>8702231</v>
      </c>
      <c r="BB3173" s="11">
        <v>43983</v>
      </c>
      <c r="BC3173" s="11">
        <v>44012</v>
      </c>
      <c r="BD3173" s="115">
        <v>7967078</v>
      </c>
      <c r="BE3173" s="115">
        <v>2390123</v>
      </c>
      <c r="BF3173" s="11">
        <v>44013</v>
      </c>
      <c r="BG3173" s="11">
        <v>44043</v>
      </c>
      <c r="BH3173" s="115">
        <v>9851190</v>
      </c>
      <c r="BI3173" s="115">
        <v>2955357</v>
      </c>
      <c r="BJ3173" s="11">
        <v>43891</v>
      </c>
      <c r="BK3173" s="11">
        <v>43982</v>
      </c>
      <c r="BL3173" s="115">
        <v>17915351</v>
      </c>
      <c r="BM3173" s="115">
        <v>5374605</v>
      </c>
      <c r="BN3173" s="11">
        <v>44044</v>
      </c>
      <c r="BO3173" s="11">
        <v>44074</v>
      </c>
      <c r="BP3173" s="115">
        <v>28138355</v>
      </c>
      <c r="BQ3173" s="115">
        <v>8441507</v>
      </c>
      <c r="BR3173" s="11">
        <v>44075</v>
      </c>
      <c r="BS3173" s="11">
        <v>44180</v>
      </c>
      <c r="BT3173" s="115">
        <v>16915224</v>
      </c>
      <c r="BU3173" s="115">
        <v>5074567</v>
      </c>
      <c r="BV3173" s="11">
        <v>42543</v>
      </c>
      <c r="BW3173" s="11">
        <v>43100</v>
      </c>
      <c r="BX3173" s="115">
        <v>3854758</v>
      </c>
      <c r="BY3173" s="115">
        <v>1156427</v>
      </c>
      <c r="BZ3173" s="11">
        <v>42543</v>
      </c>
      <c r="CA3173" s="11">
        <v>44180</v>
      </c>
      <c r="CB3173" s="115">
        <v>580959137</v>
      </c>
      <c r="CC3173" s="115">
        <v>5372811</v>
      </c>
      <c r="CF3173" s="9"/>
      <c r="CG3173" s="9"/>
      <c r="CJ3173" s="9"/>
      <c r="CK3173" s="9"/>
      <c r="CN3173" s="9"/>
      <c r="CO3173" s="9"/>
      <c r="CP3173" s="9"/>
      <c r="CQ3173" s="9"/>
      <c r="CR3173" s="9"/>
      <c r="CS3173" s="9"/>
      <c r="CT3173" s="9"/>
      <c r="CU3173" s="9"/>
      <c r="CV3173" s="9"/>
      <c r="CW3173" s="9"/>
      <c r="CX3173" s="9"/>
      <c r="CY3173" s="9"/>
      <c r="CZ3173" s="9"/>
      <c r="DA3173" s="9"/>
      <c r="DB3173" s="9"/>
      <c r="DC3173" s="9"/>
      <c r="DD3173" s="9"/>
      <c r="DE3173" s="9"/>
      <c r="DF3173" s="9"/>
      <c r="DG3173" s="9"/>
      <c r="DH3173" s="9"/>
      <c r="DI3173" s="9"/>
      <c r="DJ3173" s="9"/>
      <c r="DK3173" s="9"/>
      <c r="DL3173" s="9"/>
      <c r="DM3173" s="9"/>
      <c r="DN3173" s="9"/>
      <c r="DO3173" s="9"/>
      <c r="DP3173" s="9"/>
      <c r="DQ3173" s="9"/>
      <c r="DR3173" s="9"/>
      <c r="DS3173" s="9"/>
      <c r="DT3173" s="9"/>
      <c r="DU3173" s="9"/>
      <c r="DV3173" s="9"/>
      <c r="DW3173" s="9"/>
      <c r="DX3173" s="9"/>
      <c r="DY3173" s="22"/>
      <c r="DZ3173" s="58">
        <v>580959137</v>
      </c>
      <c r="EA3173" s="59">
        <v>174044324</v>
      </c>
      <c r="EB3173" s="22"/>
    </row>
    <row r="3174" spans="1:132" s="18" customFormat="1" ht="19.5" customHeight="1" x14ac:dyDescent="0.25">
      <c r="A3174" s="18">
        <v>2205</v>
      </c>
      <c r="B3174" s="18" t="s">
        <v>6359</v>
      </c>
      <c r="C3174" s="18" t="s">
        <v>6360</v>
      </c>
      <c r="D3174" s="19">
        <v>43409</v>
      </c>
      <c r="E3174" s="18" t="s">
        <v>6953</v>
      </c>
      <c r="F3174" s="18" t="s">
        <v>6361</v>
      </c>
      <c r="J3174" s="130"/>
      <c r="K3174" s="130"/>
      <c r="L3174" s="130"/>
      <c r="AF3174" s="80"/>
      <c r="AG3174" s="112"/>
      <c r="BE3174" s="115"/>
      <c r="DZ3174" s="56"/>
      <c r="EA3174" s="57"/>
    </row>
    <row r="3175" spans="1:132" s="18" customFormat="1" ht="19.5" customHeight="1" x14ac:dyDescent="0.25">
      <c r="A3175" s="18">
        <v>2205</v>
      </c>
      <c r="B3175" s="18" t="s">
        <v>6359</v>
      </c>
      <c r="C3175" s="18" t="s">
        <v>8586</v>
      </c>
      <c r="D3175" s="19">
        <v>44032</v>
      </c>
      <c r="J3175" s="130"/>
      <c r="K3175" s="130"/>
      <c r="L3175" s="130"/>
      <c r="AF3175" s="80"/>
      <c r="AG3175" s="112"/>
      <c r="DZ3175" s="56"/>
      <c r="EA3175" s="57"/>
    </row>
    <row r="3176" spans="1:132" s="18" customFormat="1" ht="19.5" customHeight="1" x14ac:dyDescent="0.25">
      <c r="A3176" s="18">
        <v>2205</v>
      </c>
      <c r="B3176" s="18" t="s">
        <v>6359</v>
      </c>
      <c r="C3176" s="18" t="s">
        <v>8586</v>
      </c>
      <c r="D3176" s="19">
        <v>44109</v>
      </c>
      <c r="J3176" s="130"/>
      <c r="K3176" s="130"/>
      <c r="L3176" s="130">
        <v>44089</v>
      </c>
      <c r="AF3176" s="80"/>
      <c r="AG3176" s="112"/>
      <c r="DZ3176" s="56"/>
      <c r="EA3176" s="57"/>
    </row>
    <row r="3177" spans="1:132" ht="19.5" customHeight="1" x14ac:dyDescent="0.25">
      <c r="A3177" s="9">
        <v>2206</v>
      </c>
      <c r="B3177" s="10" t="s">
        <v>6362</v>
      </c>
      <c r="C3177" s="9" t="s">
        <v>6363</v>
      </c>
      <c r="D3177" s="9"/>
      <c r="E3177" s="9" t="s">
        <v>3316</v>
      </c>
      <c r="F3177" s="9" t="s">
        <v>4325</v>
      </c>
      <c r="G3177" s="9"/>
      <c r="H3177" s="9" t="s">
        <v>202</v>
      </c>
      <c r="I3177" s="9" t="s">
        <v>35</v>
      </c>
      <c r="J3177" s="129">
        <v>43203</v>
      </c>
      <c r="K3177" s="129">
        <v>43116</v>
      </c>
      <c r="L3177" s="129">
        <v>43335</v>
      </c>
      <c r="M3177" s="9" t="s">
        <v>20</v>
      </c>
      <c r="O3177" s="9">
        <v>29</v>
      </c>
      <c r="Q3177" s="9" t="s">
        <v>54</v>
      </c>
      <c r="R3177" s="9"/>
      <c r="S3177" s="13">
        <v>62967000</v>
      </c>
      <c r="T3177" s="13">
        <v>62967000</v>
      </c>
      <c r="U3177" s="13">
        <v>15476000</v>
      </c>
      <c r="V3177" s="9"/>
      <c r="W3177" s="9"/>
      <c r="X3177" s="9"/>
      <c r="Y3177" s="9"/>
      <c r="Z3177" s="9"/>
      <c r="AA3177" s="9"/>
      <c r="AB3177" s="9"/>
      <c r="AC3177" s="9"/>
      <c r="AD3177" s="9"/>
      <c r="AE3177" s="9"/>
      <c r="AF3177" s="51">
        <f t="shared" si="41"/>
        <v>0</v>
      </c>
      <c r="AG3177" s="109"/>
      <c r="AH3177" s="11">
        <v>43116</v>
      </c>
      <c r="AI3177" s="11">
        <v>43281</v>
      </c>
      <c r="AJ3177" s="13">
        <v>51900718</v>
      </c>
      <c r="AK3177" s="13">
        <v>12975180</v>
      </c>
      <c r="AL3177" s="11">
        <v>43282</v>
      </c>
      <c r="AM3177" s="11">
        <v>43335</v>
      </c>
      <c r="AN3177" s="13">
        <v>12770737</v>
      </c>
      <c r="AO3177" s="13">
        <v>2500820</v>
      </c>
      <c r="AP3177" s="9"/>
      <c r="AQ3177" s="9"/>
      <c r="AR3177" s="9"/>
      <c r="AS3177" s="9"/>
      <c r="AT3177" s="9"/>
      <c r="AU3177" s="9"/>
      <c r="AV3177" s="9"/>
      <c r="AW3177" s="9"/>
      <c r="AX3177" s="9"/>
      <c r="AY3177" s="9"/>
      <c r="AZ3177" s="9"/>
      <c r="BA3177" s="9"/>
      <c r="BB3177" s="9"/>
      <c r="BC3177" s="9"/>
      <c r="BD3177" s="9"/>
      <c r="BE3177" s="9"/>
      <c r="BF3177" s="9"/>
      <c r="BG3177" s="9"/>
      <c r="BH3177" s="9"/>
      <c r="BI3177" s="9"/>
      <c r="BJ3177" s="9"/>
      <c r="BK3177" s="9"/>
      <c r="BL3177" s="9"/>
      <c r="BM3177" s="9"/>
      <c r="BN3177" s="9"/>
      <c r="BO3177" s="9"/>
      <c r="BP3177" s="9"/>
      <c r="BQ3177" s="9"/>
      <c r="BT3177" s="9"/>
      <c r="BU3177" s="9"/>
      <c r="BX3177" s="9"/>
      <c r="BY3177" s="9"/>
      <c r="CB3177" s="9"/>
      <c r="CC3177" s="9"/>
      <c r="CF3177" s="9"/>
      <c r="CG3177" s="9"/>
      <c r="CJ3177" s="9"/>
      <c r="CK3177" s="9"/>
      <c r="CN3177" s="9"/>
      <c r="CO3177" s="9"/>
      <c r="CP3177" s="9"/>
      <c r="CQ3177" s="9"/>
      <c r="CR3177" s="9"/>
      <c r="CS3177" s="9"/>
      <c r="CT3177" s="9"/>
      <c r="CU3177" s="9"/>
      <c r="CV3177" s="9"/>
      <c r="CW3177" s="9"/>
      <c r="CX3177" s="9"/>
      <c r="CY3177" s="9"/>
      <c r="CZ3177" s="9"/>
      <c r="DA3177" s="9"/>
      <c r="DB3177" s="9"/>
      <c r="DC3177" s="9"/>
      <c r="DD3177" s="9"/>
      <c r="DE3177" s="9"/>
      <c r="DF3177" s="9"/>
      <c r="DG3177" s="9"/>
      <c r="DH3177" s="9"/>
      <c r="DI3177" s="9"/>
      <c r="DJ3177" s="9"/>
      <c r="DK3177" s="9"/>
      <c r="DL3177" s="9"/>
      <c r="DM3177" s="9"/>
      <c r="DN3177" s="9"/>
      <c r="DO3177" s="9"/>
      <c r="DP3177" s="9"/>
      <c r="DQ3177" s="9"/>
      <c r="DR3177" s="9"/>
      <c r="DS3177" s="9"/>
      <c r="DT3177" s="9"/>
      <c r="DU3177" s="9"/>
      <c r="DV3177" s="9"/>
      <c r="DW3177" s="9"/>
      <c r="DX3177" s="9"/>
      <c r="DY3177" s="9"/>
    </row>
    <row r="3178" spans="1:132" s="18" customFormat="1" ht="19.5" customHeight="1" x14ac:dyDescent="0.25">
      <c r="A3178" s="18">
        <v>2206</v>
      </c>
      <c r="B3178" s="17" t="s">
        <v>6362</v>
      </c>
      <c r="C3178" s="18" t="s">
        <v>7566</v>
      </c>
      <c r="D3178" s="19">
        <v>43641</v>
      </c>
      <c r="J3178" s="130"/>
      <c r="K3178" s="130"/>
      <c r="L3178" s="130"/>
      <c r="S3178" s="20"/>
      <c r="T3178" s="20"/>
      <c r="U3178" s="20"/>
      <c r="AF3178" s="80"/>
      <c r="AG3178" s="112"/>
      <c r="AH3178" s="19"/>
      <c r="AI3178" s="19"/>
      <c r="AJ3178" s="20"/>
      <c r="AK3178" s="20"/>
      <c r="AL3178" s="19"/>
      <c r="AM3178" s="19"/>
      <c r="AN3178" s="20"/>
      <c r="AO3178" s="20"/>
      <c r="DZ3178" s="56"/>
      <c r="EA3178" s="57"/>
    </row>
    <row r="3179" spans="1:132" ht="39.75" customHeight="1" x14ac:dyDescent="0.25">
      <c r="A3179" s="9">
        <v>2207</v>
      </c>
      <c r="B3179" s="9" t="s">
        <v>6364</v>
      </c>
      <c r="C3179" s="9" t="s">
        <v>6365</v>
      </c>
      <c r="D3179" s="9"/>
      <c r="E3179" s="9" t="s">
        <v>4143</v>
      </c>
      <c r="F3179" s="9" t="s">
        <v>4385</v>
      </c>
      <c r="G3179" s="9"/>
      <c r="H3179" s="9" t="s">
        <v>906</v>
      </c>
      <c r="I3179" s="9" t="s">
        <v>35</v>
      </c>
      <c r="M3179" s="9" t="s">
        <v>335</v>
      </c>
      <c r="O3179" s="9">
        <v>20</v>
      </c>
      <c r="R3179" s="9"/>
      <c r="S3179" s="9"/>
      <c r="T3179" s="9"/>
      <c r="U3179" s="9"/>
      <c r="V3179" s="9"/>
      <c r="W3179" s="9"/>
      <c r="X3179" s="9"/>
      <c r="Y3179" s="9"/>
      <c r="Z3179" s="9"/>
      <c r="AA3179" s="9"/>
      <c r="AB3179" s="9"/>
      <c r="AC3179" s="9"/>
      <c r="AD3179" s="9"/>
      <c r="AE3179" s="9"/>
      <c r="AF3179" s="51">
        <f t="shared" si="41"/>
        <v>0</v>
      </c>
      <c r="AG3179" s="109"/>
      <c r="AH3179" s="9"/>
      <c r="AI3179" s="9"/>
      <c r="AJ3179" s="9"/>
      <c r="AK3179" s="9"/>
      <c r="AL3179" s="9"/>
      <c r="AM3179" s="9"/>
      <c r="AN3179" s="9"/>
      <c r="AO3179" s="9"/>
      <c r="AP3179" s="9"/>
      <c r="AQ3179" s="9"/>
      <c r="AR3179" s="9"/>
      <c r="AS3179" s="9"/>
      <c r="AT3179" s="9"/>
      <c r="AU3179" s="9"/>
      <c r="AV3179" s="9"/>
      <c r="AW3179" s="9"/>
      <c r="AX3179" s="9"/>
      <c r="AY3179" s="9"/>
      <c r="AZ3179" s="9"/>
      <c r="BA3179" s="9"/>
      <c r="BB3179" s="9"/>
      <c r="BC3179" s="9"/>
      <c r="BD3179" s="9"/>
      <c r="BE3179" s="9"/>
      <c r="BF3179" s="9"/>
      <c r="BG3179" s="9"/>
      <c r="BH3179" s="9"/>
      <c r="BI3179" s="9"/>
      <c r="BJ3179" s="9"/>
      <c r="BK3179" s="9"/>
      <c r="BL3179" s="9"/>
      <c r="BM3179" s="9"/>
      <c r="BN3179" s="9"/>
      <c r="BO3179" s="9"/>
      <c r="BP3179" s="9"/>
      <c r="BQ3179" s="9"/>
      <c r="BT3179" s="9"/>
      <c r="BU3179" s="9"/>
      <c r="BX3179" s="9"/>
      <c r="BY3179" s="9"/>
      <c r="CB3179" s="9"/>
      <c r="CC3179" s="9"/>
      <c r="CF3179" s="9"/>
      <c r="CG3179" s="9"/>
      <c r="CJ3179" s="9"/>
      <c r="CK3179" s="9"/>
      <c r="CN3179" s="9"/>
      <c r="CO3179" s="9"/>
      <c r="CP3179" s="9"/>
      <c r="CQ3179" s="9"/>
      <c r="CR3179" s="9"/>
      <c r="CS3179" s="9"/>
      <c r="CT3179" s="9"/>
      <c r="CU3179" s="9"/>
      <c r="CV3179" s="9"/>
      <c r="CW3179" s="9"/>
      <c r="CX3179" s="9"/>
      <c r="CY3179" s="9"/>
      <c r="CZ3179" s="9"/>
      <c r="DA3179" s="9"/>
      <c r="DB3179" s="9"/>
      <c r="DC3179" s="9"/>
      <c r="DD3179" s="9"/>
      <c r="DE3179" s="9"/>
      <c r="DF3179" s="9"/>
      <c r="DG3179" s="9"/>
      <c r="DH3179" s="9"/>
      <c r="DI3179" s="9"/>
      <c r="DJ3179" s="9"/>
      <c r="DK3179" s="9"/>
      <c r="DL3179" s="9"/>
      <c r="DM3179" s="9"/>
      <c r="DN3179" s="9"/>
      <c r="DO3179" s="9"/>
      <c r="DP3179" s="9"/>
      <c r="DQ3179" s="9"/>
      <c r="DR3179" s="9"/>
      <c r="DS3179" s="9"/>
      <c r="DT3179" s="9"/>
      <c r="DU3179" s="9"/>
      <c r="DV3179" s="9"/>
      <c r="DW3179" s="9"/>
      <c r="DX3179" s="9"/>
      <c r="DY3179" s="9"/>
    </row>
    <row r="3180" spans="1:132" ht="19.5" customHeight="1" x14ac:dyDescent="0.25">
      <c r="A3180" s="9">
        <v>2208</v>
      </c>
      <c r="B3180" s="9" t="s">
        <v>6366</v>
      </c>
      <c r="C3180" s="9" t="s">
        <v>6367</v>
      </c>
      <c r="D3180" s="9"/>
      <c r="E3180" s="9" t="s">
        <v>748</v>
      </c>
      <c r="F3180" s="9" t="s">
        <v>6368</v>
      </c>
      <c r="G3180" s="9"/>
      <c r="H3180" s="9" t="s">
        <v>906</v>
      </c>
      <c r="I3180" s="9" t="s">
        <v>25</v>
      </c>
      <c r="M3180" s="9" t="s">
        <v>20</v>
      </c>
      <c r="O3180" s="9">
        <v>29</v>
      </c>
      <c r="R3180" s="9"/>
      <c r="S3180" s="9"/>
      <c r="T3180" s="9"/>
      <c r="U3180" s="9"/>
      <c r="V3180" s="9"/>
      <c r="W3180" s="9"/>
      <c r="X3180" s="9"/>
      <c r="Y3180" s="9"/>
      <c r="Z3180" s="9"/>
      <c r="AA3180" s="9"/>
      <c r="AB3180" s="9"/>
      <c r="AC3180" s="9"/>
      <c r="AD3180" s="9"/>
      <c r="AE3180" s="9"/>
      <c r="AF3180" s="51">
        <f t="shared" si="41"/>
        <v>0</v>
      </c>
      <c r="AG3180" s="109"/>
      <c r="AH3180" s="9"/>
      <c r="AI3180" s="9"/>
      <c r="AJ3180" s="9"/>
      <c r="AK3180" s="9"/>
      <c r="AL3180" s="9"/>
      <c r="AM3180" s="9"/>
      <c r="AN3180" s="9"/>
      <c r="AO3180" s="9"/>
      <c r="AP3180" s="9"/>
      <c r="AQ3180" s="9"/>
      <c r="AR3180" s="9"/>
      <c r="AS3180" s="9"/>
      <c r="AT3180" s="9"/>
      <c r="AU3180" s="9"/>
      <c r="AV3180" s="9"/>
      <c r="AW3180" s="9"/>
      <c r="AX3180" s="9"/>
      <c r="AY3180" s="9"/>
      <c r="AZ3180" s="9"/>
      <c r="BA3180" s="9"/>
      <c r="BB3180" s="9"/>
      <c r="BC3180" s="9"/>
      <c r="BD3180" s="9"/>
      <c r="BE3180" s="9"/>
      <c r="BF3180" s="9"/>
      <c r="BG3180" s="9"/>
      <c r="BH3180" s="9"/>
      <c r="BI3180" s="9"/>
      <c r="BJ3180" s="9"/>
      <c r="BK3180" s="9"/>
      <c r="BL3180" s="9"/>
      <c r="BM3180" s="9"/>
      <c r="BN3180" s="9"/>
      <c r="BO3180" s="9"/>
      <c r="BP3180" s="9"/>
      <c r="BQ3180" s="9"/>
      <c r="BT3180" s="9"/>
      <c r="BU3180" s="9"/>
      <c r="BX3180" s="9"/>
      <c r="BY3180" s="9"/>
      <c r="CB3180" s="9"/>
      <c r="CC3180" s="9"/>
      <c r="CF3180" s="9"/>
      <c r="CG3180" s="9"/>
      <c r="CJ3180" s="9"/>
      <c r="CK3180" s="9"/>
      <c r="CN3180" s="9"/>
      <c r="CO3180" s="9"/>
      <c r="CP3180" s="9"/>
      <c r="CQ3180" s="9"/>
      <c r="CR3180" s="9"/>
      <c r="CS3180" s="9"/>
      <c r="CT3180" s="9"/>
      <c r="CU3180" s="9"/>
      <c r="CV3180" s="9"/>
      <c r="CW3180" s="9"/>
      <c r="CX3180" s="9"/>
      <c r="CY3180" s="9"/>
      <c r="CZ3180" s="9"/>
      <c r="DA3180" s="9"/>
      <c r="DB3180" s="9"/>
      <c r="DC3180" s="9"/>
      <c r="DD3180" s="9"/>
      <c r="DE3180" s="9"/>
      <c r="DF3180" s="9"/>
      <c r="DG3180" s="9"/>
      <c r="DH3180" s="9"/>
      <c r="DI3180" s="9"/>
      <c r="DJ3180" s="9"/>
      <c r="DK3180" s="9"/>
      <c r="DL3180" s="9"/>
      <c r="DM3180" s="9"/>
      <c r="DN3180" s="9"/>
      <c r="DO3180" s="9"/>
      <c r="DP3180" s="9"/>
      <c r="DQ3180" s="9"/>
      <c r="DR3180" s="9"/>
      <c r="DS3180" s="9"/>
      <c r="DT3180" s="9"/>
      <c r="DU3180" s="9"/>
      <c r="DV3180" s="9"/>
      <c r="DW3180" s="9"/>
      <c r="DX3180" s="9"/>
      <c r="DY3180" s="9"/>
    </row>
    <row r="3181" spans="1:132" ht="39" customHeight="1" x14ac:dyDescent="0.25">
      <c r="A3181" s="9">
        <v>2209</v>
      </c>
      <c r="B3181" s="10" t="s">
        <v>6369</v>
      </c>
      <c r="C3181" s="9" t="s">
        <v>6370</v>
      </c>
      <c r="D3181" s="9"/>
      <c r="E3181" s="9" t="s">
        <v>6987</v>
      </c>
      <c r="F3181" s="9" t="s">
        <v>6988</v>
      </c>
      <c r="G3181" s="9"/>
      <c r="H3181" s="9" t="s">
        <v>202</v>
      </c>
      <c r="I3181" s="9" t="s">
        <v>35</v>
      </c>
      <c r="J3181" s="129">
        <v>43388</v>
      </c>
      <c r="K3181" s="129">
        <v>42747</v>
      </c>
      <c r="L3181" s="129">
        <v>43818</v>
      </c>
      <c r="M3181" s="9" t="s">
        <v>20</v>
      </c>
      <c r="O3181" s="9">
        <v>26</v>
      </c>
      <c r="Q3181" s="9" t="s">
        <v>54</v>
      </c>
      <c r="R3181" s="9"/>
      <c r="S3181" s="13">
        <v>526010360</v>
      </c>
      <c r="T3181" s="13">
        <v>526010360</v>
      </c>
      <c r="U3181" s="13">
        <v>157803108</v>
      </c>
      <c r="V3181" s="13">
        <v>368981739</v>
      </c>
      <c r="W3181" s="9"/>
      <c r="X3181" s="9"/>
      <c r="Y3181" s="9"/>
      <c r="Z3181" s="9"/>
      <c r="AA3181" s="9"/>
      <c r="AB3181" s="9"/>
      <c r="AC3181" s="9"/>
      <c r="AD3181" s="9"/>
      <c r="AE3181" s="9"/>
      <c r="AF3181" s="51">
        <f t="shared" si="41"/>
        <v>368981739</v>
      </c>
      <c r="AG3181" s="109"/>
      <c r="AH3181" s="11">
        <v>43238</v>
      </c>
      <c r="AI3181" s="11">
        <v>43404</v>
      </c>
      <c r="AJ3181" s="115">
        <v>91265272</v>
      </c>
      <c r="AK3181" s="115">
        <v>27379582</v>
      </c>
      <c r="AL3181" s="11">
        <v>43405</v>
      </c>
      <c r="AM3181" s="11">
        <v>43434</v>
      </c>
      <c r="AN3181" s="13">
        <v>106249224</v>
      </c>
      <c r="AO3181" s="13">
        <v>31874767</v>
      </c>
      <c r="AP3181" s="11">
        <v>43435</v>
      </c>
      <c r="AQ3181" s="11">
        <v>43465</v>
      </c>
      <c r="AR3181" s="115">
        <v>86578266</v>
      </c>
      <c r="AS3181" s="13">
        <v>25973480</v>
      </c>
      <c r="AT3181" s="11">
        <v>43466</v>
      </c>
      <c r="AU3181" s="11">
        <v>43496</v>
      </c>
      <c r="AV3181" s="115">
        <v>11802612</v>
      </c>
      <c r="AW3181" s="115">
        <v>3540784</v>
      </c>
      <c r="AX3181" s="11">
        <v>43497</v>
      </c>
      <c r="AY3181" s="11">
        <v>43524</v>
      </c>
      <c r="AZ3181" s="115">
        <v>79898529</v>
      </c>
      <c r="BA3181" s="115">
        <v>23969559</v>
      </c>
      <c r="BB3181" s="11">
        <v>43525</v>
      </c>
      <c r="BC3181" s="11">
        <v>43555</v>
      </c>
      <c r="BD3181" s="115">
        <v>5112385</v>
      </c>
      <c r="BE3181" s="115">
        <v>1533716</v>
      </c>
      <c r="BF3181" s="11">
        <v>43556</v>
      </c>
      <c r="BG3181" s="11">
        <v>43585</v>
      </c>
      <c r="BH3181" s="115">
        <v>15468722</v>
      </c>
      <c r="BI3181" s="115">
        <v>4640617</v>
      </c>
      <c r="BJ3181" s="11">
        <v>43586</v>
      </c>
      <c r="BK3181" s="11">
        <v>43616</v>
      </c>
      <c r="BL3181" s="115">
        <v>17624743</v>
      </c>
      <c r="BM3181" s="115">
        <v>5287423</v>
      </c>
      <c r="BN3181" s="11">
        <v>43617</v>
      </c>
      <c r="BO3181" s="11">
        <v>43646</v>
      </c>
      <c r="BP3181" s="115">
        <v>8078795</v>
      </c>
      <c r="BQ3181" s="115">
        <v>2423638</v>
      </c>
      <c r="BR3181" s="11">
        <v>43647</v>
      </c>
      <c r="BS3181" s="11">
        <v>43677</v>
      </c>
      <c r="BT3181" s="115">
        <v>6627815</v>
      </c>
      <c r="BU3181" s="115">
        <v>1988344</v>
      </c>
      <c r="BV3181" s="11">
        <v>43678</v>
      </c>
      <c r="BW3181" s="11">
        <v>43708</v>
      </c>
      <c r="BX3181" s="115">
        <v>13786755</v>
      </c>
      <c r="BY3181" s="115">
        <v>4136026</v>
      </c>
      <c r="BZ3181" s="11">
        <v>43709</v>
      </c>
      <c r="CA3181" s="11">
        <v>43738</v>
      </c>
      <c r="CB3181" s="115">
        <v>8195762</v>
      </c>
      <c r="CC3181" s="115">
        <v>2458728</v>
      </c>
      <c r="CD3181" s="11">
        <v>43739</v>
      </c>
      <c r="CE3181" s="11">
        <v>43769</v>
      </c>
      <c r="CF3181" s="115">
        <v>4372614</v>
      </c>
      <c r="CG3181" s="115">
        <v>1311784</v>
      </c>
      <c r="CH3181" s="11">
        <v>43770</v>
      </c>
      <c r="CI3181" s="11">
        <v>43799</v>
      </c>
      <c r="CJ3181" s="115">
        <v>5119369</v>
      </c>
      <c r="CK3181" s="115">
        <v>1535811</v>
      </c>
      <c r="CL3181" s="11">
        <v>43800</v>
      </c>
      <c r="CM3181" s="11">
        <v>43830</v>
      </c>
      <c r="CN3181" s="115">
        <v>13438903</v>
      </c>
      <c r="CO3181" s="115">
        <v>4031671</v>
      </c>
      <c r="CP3181" s="11">
        <v>42747</v>
      </c>
      <c r="CQ3181" s="11">
        <v>43237</v>
      </c>
      <c r="CR3181" s="115">
        <v>3076448</v>
      </c>
      <c r="CS3181" s="115">
        <v>922934</v>
      </c>
      <c r="CT3181" s="11">
        <v>43831</v>
      </c>
      <c r="CU3181" s="11">
        <v>44254</v>
      </c>
      <c r="CV3181" s="115">
        <v>39156915</v>
      </c>
      <c r="CW3181" s="115">
        <v>11747075</v>
      </c>
      <c r="CX3181" s="11">
        <v>42747</v>
      </c>
      <c r="CY3181" s="11">
        <v>43888</v>
      </c>
      <c r="CZ3181" s="115">
        <v>521467134</v>
      </c>
      <c r="DA3181" s="115">
        <v>1557136</v>
      </c>
      <c r="DB3181" s="9"/>
      <c r="DC3181" s="9"/>
      <c r="DD3181" s="9"/>
      <c r="DE3181" s="9"/>
      <c r="DF3181" s="9"/>
      <c r="DG3181" s="9"/>
      <c r="DH3181" s="9"/>
      <c r="DI3181" s="9"/>
      <c r="DJ3181" s="9"/>
      <c r="DK3181" s="9"/>
      <c r="DL3181" s="9"/>
      <c r="DM3181" s="9"/>
      <c r="DN3181" s="9"/>
      <c r="DO3181" s="9"/>
      <c r="DP3181" s="9"/>
      <c r="DQ3181" s="9"/>
      <c r="DR3181" s="9"/>
      <c r="DS3181" s="9"/>
      <c r="DT3181" s="9"/>
      <c r="DU3181" s="9"/>
      <c r="DV3181" s="9"/>
      <c r="DW3181" s="9"/>
      <c r="DX3181" s="9"/>
      <c r="DY3181" s="9"/>
      <c r="DZ3181" s="54">
        <v>521467134</v>
      </c>
      <c r="EA3181" s="55">
        <v>156313075</v>
      </c>
    </row>
    <row r="3182" spans="1:132" s="18" customFormat="1" ht="39" customHeight="1" x14ac:dyDescent="0.25">
      <c r="A3182" s="18">
        <v>2209</v>
      </c>
      <c r="B3182" s="17" t="s">
        <v>6369</v>
      </c>
      <c r="C3182" s="18" t="s">
        <v>6370</v>
      </c>
      <c r="D3182" s="19">
        <v>43928</v>
      </c>
      <c r="J3182" s="130"/>
      <c r="K3182" s="130"/>
      <c r="L3182" s="130">
        <v>43889</v>
      </c>
      <c r="S3182" s="20"/>
      <c r="T3182" s="20"/>
      <c r="U3182" s="20"/>
      <c r="V3182" s="20"/>
      <c r="AF3182" s="80"/>
      <c r="AG3182" s="120"/>
      <c r="AH3182" s="19"/>
      <c r="AI3182" s="19"/>
      <c r="AJ3182" s="118"/>
      <c r="AK3182" s="118"/>
      <c r="AL3182" s="19"/>
      <c r="AM3182" s="19"/>
      <c r="AN3182" s="20"/>
      <c r="AO3182" s="20"/>
      <c r="AP3182" s="19"/>
      <c r="AQ3182" s="19"/>
      <c r="AR3182" s="118"/>
      <c r="AS3182" s="20"/>
      <c r="AT3182" s="19"/>
      <c r="AU3182" s="19"/>
      <c r="AV3182" s="118"/>
      <c r="AW3182" s="118"/>
      <c r="AX3182" s="19"/>
      <c r="AY3182" s="19"/>
      <c r="AZ3182" s="118"/>
      <c r="BA3182" s="118"/>
      <c r="BB3182" s="19"/>
      <c r="BC3182" s="19"/>
      <c r="BD3182" s="118"/>
      <c r="BE3182" s="118"/>
      <c r="BF3182" s="19"/>
      <c r="BG3182" s="19"/>
      <c r="BH3182" s="118"/>
      <c r="BI3182" s="118"/>
      <c r="BJ3182" s="19"/>
      <c r="BK3182" s="19"/>
      <c r="BL3182" s="118"/>
      <c r="BM3182" s="118"/>
      <c r="BN3182" s="19"/>
      <c r="BO3182" s="19"/>
      <c r="BP3182" s="118"/>
      <c r="BQ3182" s="118"/>
      <c r="BR3182" s="19"/>
      <c r="BS3182" s="19"/>
      <c r="BT3182" s="118"/>
      <c r="BU3182" s="118"/>
      <c r="BV3182" s="19"/>
      <c r="BW3182" s="19"/>
      <c r="BX3182" s="118"/>
      <c r="BY3182" s="118"/>
      <c r="BZ3182" s="19"/>
      <c r="CA3182" s="19"/>
      <c r="CB3182" s="118"/>
      <c r="CC3182" s="118"/>
      <c r="DZ3182" s="56"/>
      <c r="EA3182" s="57"/>
    </row>
    <row r="3183" spans="1:132" ht="19.5" customHeight="1" x14ac:dyDescent="0.25">
      <c r="A3183" s="9">
        <v>2210</v>
      </c>
      <c r="B3183" s="9" t="s">
        <v>6371</v>
      </c>
      <c r="C3183" s="9" t="s">
        <v>6372</v>
      </c>
      <c r="D3183" s="9"/>
      <c r="E3183" s="9" t="s">
        <v>168</v>
      </c>
      <c r="F3183" s="9" t="s">
        <v>3652</v>
      </c>
      <c r="G3183" s="9"/>
      <c r="H3183" s="9" t="s">
        <v>202</v>
      </c>
      <c r="I3183" s="9" t="s">
        <v>28</v>
      </c>
      <c r="J3183" s="129">
        <v>43319</v>
      </c>
      <c r="K3183" s="129">
        <v>43266</v>
      </c>
      <c r="L3183" s="129">
        <v>43524</v>
      </c>
      <c r="M3183" s="9" t="s">
        <v>20</v>
      </c>
      <c r="O3183" s="9">
        <v>29</v>
      </c>
      <c r="Q3183" s="9" t="s">
        <v>54</v>
      </c>
      <c r="R3183" s="9"/>
      <c r="S3183" s="13">
        <v>10200000</v>
      </c>
      <c r="T3183" s="13">
        <v>10200000</v>
      </c>
      <c r="U3183" s="13">
        <v>2550000</v>
      </c>
      <c r="V3183" s="9"/>
      <c r="W3183" s="9"/>
      <c r="X3183" s="9"/>
      <c r="Y3183" s="9"/>
      <c r="Z3183" s="9"/>
      <c r="AA3183" s="9"/>
      <c r="AB3183" s="9"/>
      <c r="AC3183" s="9"/>
      <c r="AD3183" s="9"/>
      <c r="AE3183" s="9"/>
      <c r="AF3183" s="51">
        <f t="shared" si="41"/>
        <v>0</v>
      </c>
      <c r="AG3183" s="111">
        <v>7650000</v>
      </c>
      <c r="AH3183" s="11">
        <v>43266</v>
      </c>
      <c r="AI3183" s="11">
        <v>43616</v>
      </c>
      <c r="AJ3183" s="115">
        <v>10131057</v>
      </c>
      <c r="AK3183" s="115">
        <v>2532764</v>
      </c>
      <c r="AL3183" s="9"/>
      <c r="AM3183" s="9"/>
      <c r="AN3183" s="9"/>
      <c r="AO3183" s="9"/>
      <c r="AP3183" s="9"/>
      <c r="AQ3183" s="9"/>
      <c r="AR3183" s="9"/>
      <c r="AS3183" s="9"/>
      <c r="AT3183" s="9"/>
      <c r="AU3183" s="9"/>
      <c r="AV3183" s="9"/>
      <c r="AW3183" s="9"/>
      <c r="AX3183" s="9"/>
      <c r="AY3183" s="9"/>
      <c r="AZ3183" s="9"/>
      <c r="BA3183" s="9"/>
      <c r="BB3183" s="9"/>
      <c r="BC3183" s="9"/>
      <c r="BD3183" s="9"/>
      <c r="BE3183" s="9"/>
      <c r="BF3183" s="9"/>
      <c r="BG3183" s="9"/>
      <c r="BH3183" s="9"/>
      <c r="BI3183" s="9"/>
      <c r="BJ3183" s="9"/>
      <c r="BK3183" s="9"/>
      <c r="BL3183" s="9"/>
      <c r="BM3183" s="9"/>
      <c r="BN3183" s="9"/>
      <c r="BO3183" s="9"/>
      <c r="BP3183" s="9"/>
      <c r="BQ3183" s="9"/>
      <c r="BT3183" s="9"/>
      <c r="BU3183" s="9"/>
      <c r="BX3183" s="9"/>
      <c r="BY3183" s="9"/>
      <c r="CB3183" s="9"/>
      <c r="CC3183" s="9"/>
      <c r="CF3183" s="9"/>
      <c r="CG3183" s="9"/>
      <c r="CJ3183" s="9"/>
      <c r="CK3183" s="9"/>
      <c r="CN3183" s="9"/>
      <c r="CO3183" s="9"/>
      <c r="CP3183" s="9"/>
      <c r="CQ3183" s="9"/>
      <c r="CR3183" s="9"/>
      <c r="CS3183" s="9"/>
      <c r="CT3183" s="9"/>
      <c r="CU3183" s="9"/>
      <c r="CV3183" s="9"/>
      <c r="CW3183" s="9"/>
      <c r="CX3183" s="9"/>
      <c r="CY3183" s="9"/>
      <c r="CZ3183" s="9"/>
      <c r="DA3183" s="9"/>
      <c r="DB3183" s="9"/>
      <c r="DC3183" s="9"/>
      <c r="DD3183" s="9"/>
      <c r="DE3183" s="9"/>
      <c r="DF3183" s="9"/>
      <c r="DG3183" s="9"/>
      <c r="DH3183" s="9"/>
      <c r="DI3183" s="9"/>
      <c r="DJ3183" s="9"/>
      <c r="DK3183" s="9"/>
      <c r="DL3183" s="9"/>
      <c r="DM3183" s="9"/>
      <c r="DN3183" s="9"/>
      <c r="DO3183" s="9"/>
      <c r="DP3183" s="9"/>
      <c r="DQ3183" s="9"/>
      <c r="DR3183" s="9"/>
      <c r="DS3183" s="9"/>
      <c r="DT3183" s="9"/>
      <c r="DU3183" s="9"/>
      <c r="DV3183" s="9"/>
      <c r="DW3183" s="9"/>
      <c r="DX3183" s="9"/>
      <c r="DY3183" s="9"/>
    </row>
    <row r="3184" spans="1:132" s="18" customFormat="1" ht="19.5" customHeight="1" x14ac:dyDescent="0.25">
      <c r="A3184" s="18">
        <v>2210</v>
      </c>
      <c r="B3184" s="18" t="s">
        <v>6371</v>
      </c>
      <c r="C3184" s="18" t="s">
        <v>6372</v>
      </c>
      <c r="D3184" s="19">
        <v>43564</v>
      </c>
      <c r="J3184" s="130"/>
      <c r="K3184" s="130"/>
      <c r="L3184" s="130">
        <v>43616</v>
      </c>
      <c r="S3184" s="20"/>
      <c r="T3184" s="20"/>
      <c r="U3184" s="20"/>
      <c r="AF3184" s="80"/>
      <c r="AG3184" s="116"/>
      <c r="DZ3184" s="56"/>
      <c r="EA3184" s="57"/>
    </row>
    <row r="3185" spans="1:131" ht="19.5" customHeight="1" x14ac:dyDescent="0.25">
      <c r="A3185" s="9">
        <v>2211</v>
      </c>
      <c r="B3185" s="9" t="s">
        <v>6376</v>
      </c>
      <c r="C3185" s="9" t="s">
        <v>6377</v>
      </c>
      <c r="D3185" s="9"/>
      <c r="E3185" s="9" t="s">
        <v>447</v>
      </c>
      <c r="F3185" s="9" t="s">
        <v>6345</v>
      </c>
      <c r="G3185" s="9"/>
      <c r="H3185" s="9" t="s">
        <v>202</v>
      </c>
      <c r="I3185" s="9" t="s">
        <v>25</v>
      </c>
      <c r="J3185" s="129">
        <v>43222</v>
      </c>
      <c r="K3185" s="129">
        <v>43188</v>
      </c>
      <c r="L3185" s="129">
        <v>43312</v>
      </c>
      <c r="O3185" s="9">
        <v>24</v>
      </c>
      <c r="Q3185" s="9" t="s">
        <v>54</v>
      </c>
      <c r="R3185" s="9"/>
      <c r="S3185" s="13">
        <v>18882000</v>
      </c>
      <c r="T3185" s="13">
        <v>18882000</v>
      </c>
      <c r="U3185" s="13">
        <v>4720500</v>
      </c>
      <c r="V3185" s="9"/>
      <c r="W3185" s="9"/>
      <c r="X3185" s="9"/>
      <c r="Y3185" s="9"/>
      <c r="Z3185" s="9"/>
      <c r="AA3185" s="9"/>
      <c r="AB3185" s="9"/>
      <c r="AC3185" s="9"/>
      <c r="AD3185" s="9"/>
      <c r="AE3185" s="9"/>
      <c r="AF3185" s="51">
        <f t="shared" si="41"/>
        <v>0</v>
      </c>
      <c r="AG3185" s="109"/>
      <c r="AH3185" s="11">
        <v>43188</v>
      </c>
      <c r="AI3185" s="11">
        <v>43312</v>
      </c>
      <c r="AJ3185" s="115">
        <v>14531291</v>
      </c>
      <c r="AK3185" s="115">
        <v>3632823</v>
      </c>
      <c r="AL3185" s="9"/>
      <c r="AM3185" s="9"/>
      <c r="AN3185" s="9"/>
      <c r="AO3185" s="9"/>
      <c r="AP3185" s="9"/>
      <c r="AQ3185" s="9"/>
      <c r="AR3185" s="9"/>
      <c r="AS3185" s="9"/>
      <c r="AT3185" s="9"/>
      <c r="AU3185" s="9"/>
      <c r="AV3185" s="9"/>
      <c r="AW3185" s="9"/>
      <c r="AX3185" s="9"/>
      <c r="AY3185" s="9"/>
      <c r="AZ3185" s="9"/>
      <c r="BA3185" s="9"/>
      <c r="BB3185" s="9"/>
      <c r="BC3185" s="9"/>
      <c r="BD3185" s="9"/>
      <c r="BE3185" s="9"/>
      <c r="BF3185" s="9"/>
      <c r="BG3185" s="9"/>
      <c r="BH3185" s="9"/>
      <c r="BI3185" s="9"/>
      <c r="BJ3185" s="9"/>
      <c r="BK3185" s="9"/>
      <c r="BL3185" s="9"/>
      <c r="BM3185" s="9"/>
      <c r="BN3185" s="9"/>
      <c r="BO3185" s="9"/>
      <c r="BP3185" s="9"/>
      <c r="BQ3185" s="9"/>
      <c r="BT3185" s="9"/>
      <c r="BU3185" s="9"/>
      <c r="BX3185" s="9"/>
      <c r="BY3185" s="9"/>
      <c r="CB3185" s="9"/>
      <c r="CC3185" s="9"/>
      <c r="CF3185" s="9"/>
      <c r="CG3185" s="9"/>
      <c r="CJ3185" s="9"/>
      <c r="CK3185" s="9"/>
      <c r="CN3185" s="9"/>
      <c r="CO3185" s="9"/>
      <c r="CP3185" s="9"/>
      <c r="CQ3185" s="9"/>
      <c r="CR3185" s="9"/>
      <c r="CS3185" s="9"/>
      <c r="CT3185" s="9"/>
      <c r="CU3185" s="9"/>
      <c r="CV3185" s="9"/>
      <c r="CW3185" s="9"/>
      <c r="CX3185" s="9"/>
      <c r="CY3185" s="9"/>
      <c r="CZ3185" s="9"/>
      <c r="DA3185" s="9"/>
      <c r="DB3185" s="9"/>
      <c r="DC3185" s="9"/>
      <c r="DD3185" s="9"/>
      <c r="DE3185" s="9"/>
      <c r="DF3185" s="9"/>
      <c r="DG3185" s="9"/>
      <c r="DH3185" s="9"/>
      <c r="DI3185" s="9"/>
      <c r="DJ3185" s="9"/>
      <c r="DK3185" s="9"/>
      <c r="DL3185" s="9"/>
      <c r="DM3185" s="9"/>
      <c r="DN3185" s="9"/>
      <c r="DO3185" s="9"/>
      <c r="DP3185" s="9"/>
      <c r="DQ3185" s="9"/>
      <c r="DR3185" s="9"/>
      <c r="DS3185" s="9"/>
      <c r="DT3185" s="9"/>
      <c r="DU3185" s="9"/>
      <c r="DV3185" s="9"/>
      <c r="DW3185" s="9"/>
      <c r="DX3185" s="9"/>
      <c r="DY3185" s="9"/>
    </row>
    <row r="3186" spans="1:131" ht="39" customHeight="1" x14ac:dyDescent="0.25">
      <c r="A3186" s="9">
        <v>2212</v>
      </c>
      <c r="B3186" s="9" t="s">
        <v>6378</v>
      </c>
      <c r="C3186" s="9" t="s">
        <v>6379</v>
      </c>
      <c r="D3186" s="9"/>
      <c r="E3186" s="9" t="s">
        <v>6380</v>
      </c>
      <c r="F3186" s="9" t="s">
        <v>6381</v>
      </c>
      <c r="G3186" s="9"/>
      <c r="H3186" s="9" t="s">
        <v>202</v>
      </c>
      <c r="I3186" s="9" t="s">
        <v>28</v>
      </c>
      <c r="J3186" s="129">
        <v>43176</v>
      </c>
      <c r="K3186" s="129">
        <v>43150</v>
      </c>
      <c r="L3186" s="129">
        <v>43190</v>
      </c>
      <c r="O3186" s="9">
        <v>30</v>
      </c>
      <c r="Q3186" s="9" t="s">
        <v>54</v>
      </c>
      <c r="R3186" s="9"/>
      <c r="S3186" s="13">
        <v>9870000</v>
      </c>
      <c r="T3186" s="13">
        <v>9870000</v>
      </c>
      <c r="U3186" s="13">
        <v>2467500</v>
      </c>
      <c r="V3186" s="9"/>
      <c r="W3186" s="9"/>
      <c r="X3186" s="9"/>
      <c r="Y3186" s="9"/>
      <c r="Z3186" s="9"/>
      <c r="AA3186" s="9"/>
      <c r="AB3186" s="9"/>
      <c r="AC3186" s="9"/>
      <c r="AD3186" s="9"/>
      <c r="AE3186" s="9"/>
      <c r="AF3186" s="51">
        <f t="shared" si="41"/>
        <v>0</v>
      </c>
      <c r="AG3186" s="109"/>
      <c r="AH3186" s="9"/>
      <c r="AI3186" s="9"/>
      <c r="AJ3186" s="9"/>
      <c r="AK3186" s="9"/>
      <c r="AL3186" s="9"/>
      <c r="AM3186" s="9"/>
      <c r="AN3186" s="9"/>
      <c r="AO3186" s="9"/>
      <c r="AP3186" s="9"/>
      <c r="AQ3186" s="9"/>
      <c r="AR3186" s="9"/>
      <c r="AS3186" s="9"/>
      <c r="AT3186" s="9"/>
      <c r="AU3186" s="9"/>
      <c r="AV3186" s="9"/>
      <c r="AW3186" s="9"/>
      <c r="AX3186" s="9"/>
      <c r="AY3186" s="9"/>
      <c r="AZ3186" s="9"/>
      <c r="BA3186" s="9"/>
      <c r="BB3186" s="9"/>
      <c r="BC3186" s="9"/>
      <c r="BD3186" s="9"/>
      <c r="BE3186" s="9"/>
      <c r="BF3186" s="9"/>
      <c r="BG3186" s="9"/>
      <c r="BH3186" s="9"/>
      <c r="BI3186" s="9"/>
      <c r="BJ3186" s="9"/>
      <c r="BK3186" s="9"/>
      <c r="BL3186" s="9"/>
      <c r="BM3186" s="9"/>
      <c r="BN3186" s="9"/>
      <c r="BO3186" s="9"/>
      <c r="BP3186" s="9"/>
      <c r="BQ3186" s="9"/>
      <c r="BT3186" s="9"/>
      <c r="BU3186" s="9"/>
      <c r="BX3186" s="9"/>
      <c r="BY3186" s="9"/>
      <c r="CB3186" s="9"/>
      <c r="CC3186" s="9"/>
      <c r="CF3186" s="9"/>
      <c r="CG3186" s="9"/>
      <c r="CJ3186" s="9"/>
      <c r="CK3186" s="9"/>
      <c r="CN3186" s="9"/>
      <c r="CO3186" s="9"/>
      <c r="CP3186" s="9"/>
      <c r="CQ3186" s="9"/>
      <c r="CR3186" s="9"/>
      <c r="CS3186" s="9"/>
      <c r="CT3186" s="9"/>
      <c r="CU3186" s="9"/>
      <c r="CV3186" s="9"/>
      <c r="CW3186" s="9"/>
      <c r="CX3186" s="9"/>
      <c r="CY3186" s="9"/>
      <c r="CZ3186" s="9"/>
      <c r="DA3186" s="9"/>
      <c r="DB3186" s="9"/>
      <c r="DC3186" s="9"/>
      <c r="DD3186" s="9"/>
      <c r="DE3186" s="9"/>
      <c r="DF3186" s="9"/>
      <c r="DG3186" s="9"/>
      <c r="DH3186" s="9"/>
      <c r="DI3186" s="9"/>
      <c r="DJ3186" s="9"/>
      <c r="DK3186" s="9"/>
      <c r="DL3186" s="9"/>
      <c r="DM3186" s="9"/>
      <c r="DN3186" s="9"/>
      <c r="DO3186" s="9"/>
      <c r="DP3186" s="9"/>
      <c r="DQ3186" s="9"/>
      <c r="DR3186" s="9"/>
      <c r="DS3186" s="9"/>
      <c r="DT3186" s="9"/>
      <c r="DU3186" s="9"/>
      <c r="DV3186" s="9"/>
      <c r="DW3186" s="9"/>
      <c r="DX3186" s="9"/>
      <c r="DY3186" s="9"/>
    </row>
    <row r="3187" spans="1:131" ht="19.5" customHeight="1" x14ac:dyDescent="0.25">
      <c r="A3187" s="9">
        <v>2213</v>
      </c>
      <c r="B3187" s="9" t="s">
        <v>6387</v>
      </c>
      <c r="C3187" s="9" t="s">
        <v>6388</v>
      </c>
      <c r="D3187" s="9"/>
      <c r="E3187" s="9" t="s">
        <v>6389</v>
      </c>
      <c r="F3187" s="9" t="s">
        <v>2305</v>
      </c>
      <c r="G3187" s="9"/>
      <c r="H3187" s="9" t="s">
        <v>202</v>
      </c>
      <c r="I3187" s="9" t="s">
        <v>3432</v>
      </c>
      <c r="J3187" s="129">
        <v>43164</v>
      </c>
      <c r="K3187" s="129">
        <v>43050</v>
      </c>
      <c r="L3187" s="129">
        <v>43646</v>
      </c>
      <c r="O3187" s="9">
        <v>26</v>
      </c>
      <c r="Q3187" s="9" t="s">
        <v>61</v>
      </c>
      <c r="R3187" s="9"/>
      <c r="S3187" s="13">
        <v>4549131764</v>
      </c>
      <c r="T3187" s="13">
        <v>4549131764</v>
      </c>
      <c r="U3187" s="13">
        <v>1137282941</v>
      </c>
      <c r="V3187" s="9"/>
      <c r="W3187" s="9"/>
      <c r="X3187" s="9"/>
      <c r="Y3187" s="9"/>
      <c r="Z3187" s="9"/>
      <c r="AA3187" s="9"/>
      <c r="AB3187" s="9"/>
      <c r="AC3187" s="9"/>
      <c r="AD3187" s="9"/>
      <c r="AE3187" s="9"/>
      <c r="AF3187" s="51">
        <f t="shared" si="41"/>
        <v>0</v>
      </c>
      <c r="AG3187" s="109"/>
      <c r="AH3187" s="11">
        <v>43050</v>
      </c>
      <c r="AI3187" s="11">
        <v>43190</v>
      </c>
      <c r="AJ3187" s="115">
        <v>408566416</v>
      </c>
      <c r="AK3187" s="115">
        <v>102141604</v>
      </c>
      <c r="AL3187" s="11">
        <v>43191</v>
      </c>
      <c r="AM3187" s="11">
        <v>43281</v>
      </c>
      <c r="AN3187" s="115">
        <v>1851140564</v>
      </c>
      <c r="AO3187" s="115">
        <v>462785141</v>
      </c>
      <c r="AP3187" s="11">
        <v>43282</v>
      </c>
      <c r="AQ3187" s="11">
        <v>43373</v>
      </c>
      <c r="AR3187" s="115">
        <v>1682618735</v>
      </c>
      <c r="AS3187" s="115">
        <v>420654684</v>
      </c>
      <c r="AT3187" s="11">
        <v>43374</v>
      </c>
      <c r="AU3187" s="11">
        <v>43465</v>
      </c>
      <c r="AV3187" s="115">
        <v>155304204</v>
      </c>
      <c r="AW3187" s="115">
        <v>38826051</v>
      </c>
      <c r="AX3187" s="11">
        <v>43466</v>
      </c>
      <c r="AY3187" s="11">
        <v>43641</v>
      </c>
      <c r="AZ3187" s="115">
        <v>153961684</v>
      </c>
      <c r="BA3187" s="115">
        <v>38490421</v>
      </c>
      <c r="BB3187" s="11">
        <v>43050</v>
      </c>
      <c r="BC3187" s="11">
        <v>43641</v>
      </c>
      <c r="BD3187" s="115">
        <v>4565240845</v>
      </c>
      <c r="BE3187" s="115">
        <v>78412310</v>
      </c>
      <c r="BF3187" s="9"/>
      <c r="BG3187" s="9"/>
      <c r="BH3187" s="9"/>
      <c r="BI3187" s="9"/>
      <c r="BJ3187" s="9"/>
      <c r="BK3187" s="9"/>
      <c r="BL3187" s="9"/>
      <c r="BM3187" s="9"/>
      <c r="BN3187" s="9"/>
      <c r="BO3187" s="9"/>
      <c r="BP3187" s="9"/>
      <c r="BQ3187" s="9"/>
      <c r="BT3187" s="9"/>
      <c r="BU3187" s="9"/>
      <c r="BX3187" s="9"/>
      <c r="BY3187" s="9"/>
      <c r="CB3187" s="9"/>
      <c r="CC3187" s="9"/>
      <c r="CF3187" s="9"/>
      <c r="CG3187" s="9"/>
      <c r="CJ3187" s="9"/>
      <c r="CK3187" s="9"/>
      <c r="CN3187" s="9"/>
      <c r="CO3187" s="9"/>
      <c r="CP3187" s="9"/>
      <c r="CQ3187" s="9"/>
      <c r="CR3187" s="9"/>
      <c r="CS3187" s="9"/>
      <c r="CT3187" s="9"/>
      <c r="CU3187" s="9"/>
      <c r="CV3187" s="9"/>
      <c r="CW3187" s="9"/>
      <c r="CX3187" s="9"/>
      <c r="CY3187" s="9"/>
      <c r="CZ3187" s="9"/>
      <c r="DA3187" s="9"/>
      <c r="DB3187" s="9"/>
      <c r="DC3187" s="9"/>
      <c r="DD3187" s="9"/>
      <c r="DE3187" s="9"/>
      <c r="DF3187" s="9"/>
      <c r="DG3187" s="9"/>
      <c r="DH3187" s="9"/>
      <c r="DI3187" s="9"/>
      <c r="DJ3187" s="9"/>
      <c r="DK3187" s="9"/>
      <c r="DL3187" s="9"/>
      <c r="DM3187" s="9"/>
      <c r="DN3187" s="9"/>
      <c r="DO3187" s="9"/>
      <c r="DP3187" s="9"/>
      <c r="DQ3187" s="9"/>
      <c r="DR3187" s="9"/>
      <c r="DS3187" s="9"/>
      <c r="DT3187" s="9"/>
      <c r="DU3187" s="9"/>
      <c r="DV3187" s="9"/>
      <c r="DW3187" s="9"/>
      <c r="DX3187" s="9"/>
      <c r="DY3187" s="9"/>
      <c r="DZ3187" s="147">
        <v>4565240845</v>
      </c>
      <c r="EA3187" s="55">
        <v>1141310211</v>
      </c>
    </row>
    <row r="3188" spans="1:131" s="18" customFormat="1" ht="19.5" customHeight="1" x14ac:dyDescent="0.25">
      <c r="A3188" s="18">
        <v>2213</v>
      </c>
      <c r="B3188" s="18" t="s">
        <v>6387</v>
      </c>
      <c r="C3188" s="18" t="s">
        <v>6388</v>
      </c>
      <c r="D3188" s="19">
        <v>43613</v>
      </c>
      <c r="J3188" s="130"/>
      <c r="K3188" s="130"/>
      <c r="L3188" s="130"/>
      <c r="S3188" s="20">
        <v>4700160828</v>
      </c>
      <c r="T3188" s="20">
        <v>4700160828</v>
      </c>
      <c r="U3188" s="20">
        <v>1175040207</v>
      </c>
      <c r="AF3188" s="80"/>
      <c r="AG3188" s="112"/>
      <c r="AH3188" s="19"/>
      <c r="AI3188" s="19"/>
      <c r="AJ3188" s="118"/>
      <c r="AK3188" s="118"/>
      <c r="AL3188" s="19"/>
      <c r="AM3188" s="19"/>
      <c r="AN3188" s="118"/>
      <c r="AO3188" s="118"/>
      <c r="AP3188" s="19"/>
      <c r="AQ3188" s="19"/>
      <c r="AR3188" s="118"/>
      <c r="AS3188" s="118"/>
      <c r="AT3188" s="19"/>
      <c r="AU3188" s="19"/>
      <c r="AV3188" s="118"/>
      <c r="AW3188" s="118"/>
      <c r="DZ3188" s="56"/>
      <c r="EA3188" s="57"/>
    </row>
    <row r="3189" spans="1:131" ht="38.25" customHeight="1" x14ac:dyDescent="0.25">
      <c r="A3189" s="9">
        <v>2214</v>
      </c>
      <c r="B3189" s="10" t="s">
        <v>6390</v>
      </c>
      <c r="C3189" s="9" t="s">
        <v>6391</v>
      </c>
      <c r="D3189" s="9"/>
      <c r="E3189" s="9" t="s">
        <v>6392</v>
      </c>
      <c r="F3189" s="9" t="s">
        <v>2305</v>
      </c>
      <c r="G3189" s="9"/>
      <c r="H3189" s="9" t="s">
        <v>202</v>
      </c>
      <c r="I3189" s="9" t="s">
        <v>3432</v>
      </c>
      <c r="J3189" s="129">
        <v>43169</v>
      </c>
      <c r="K3189" s="129">
        <v>43076</v>
      </c>
      <c r="L3189" s="129">
        <v>43465</v>
      </c>
      <c r="O3189" s="9">
        <v>24</v>
      </c>
      <c r="Q3189" s="9" t="s">
        <v>61</v>
      </c>
      <c r="R3189" s="9"/>
      <c r="S3189" s="13">
        <v>1748751606</v>
      </c>
      <c r="T3189" s="13">
        <v>1748751606</v>
      </c>
      <c r="U3189" s="13">
        <v>437187902</v>
      </c>
      <c r="V3189" s="9"/>
      <c r="W3189" s="9"/>
      <c r="X3189" s="9"/>
      <c r="Y3189" s="9"/>
      <c r="Z3189" s="9"/>
      <c r="AA3189" s="9"/>
      <c r="AB3189" s="9"/>
      <c r="AC3189" s="9"/>
      <c r="AD3189" s="9"/>
      <c r="AE3189" s="9"/>
      <c r="AF3189" s="51">
        <f t="shared" si="41"/>
        <v>0</v>
      </c>
      <c r="AG3189" s="109"/>
      <c r="AH3189" s="11">
        <v>43076</v>
      </c>
      <c r="AI3189" s="11">
        <v>43190</v>
      </c>
      <c r="AJ3189" s="115">
        <v>286938899</v>
      </c>
      <c r="AK3189" s="115">
        <v>71734725</v>
      </c>
      <c r="AL3189" s="11">
        <v>43191</v>
      </c>
      <c r="AM3189" s="11">
        <v>43219</v>
      </c>
      <c r="AN3189" s="115">
        <v>954812610</v>
      </c>
      <c r="AO3189" s="115">
        <v>238703153</v>
      </c>
      <c r="AP3189" s="11">
        <v>43076</v>
      </c>
      <c r="AQ3189" s="11">
        <v>43219</v>
      </c>
      <c r="AR3189" s="115">
        <v>1284005909</v>
      </c>
      <c r="AS3189" s="115">
        <v>10563599</v>
      </c>
      <c r="AT3189" s="9"/>
      <c r="AU3189" s="9"/>
      <c r="AV3189" s="9"/>
      <c r="AW3189" s="9"/>
      <c r="AX3189" s="9"/>
      <c r="AY3189" s="9"/>
      <c r="AZ3189" s="9"/>
      <c r="BA3189" s="9"/>
      <c r="BB3189" s="9"/>
      <c r="BC3189" s="9"/>
      <c r="BD3189" s="9"/>
      <c r="BE3189" s="9"/>
      <c r="BF3189" s="9"/>
      <c r="BG3189" s="9"/>
      <c r="BH3189" s="9"/>
      <c r="BI3189" s="9"/>
      <c r="BJ3189" s="9"/>
      <c r="BK3189" s="9"/>
      <c r="BL3189" s="9"/>
      <c r="BM3189" s="9"/>
      <c r="BN3189" s="9"/>
      <c r="BO3189" s="9"/>
      <c r="BP3189" s="9"/>
      <c r="BQ3189" s="9"/>
      <c r="BT3189" s="9"/>
      <c r="BU3189" s="9"/>
      <c r="BX3189" s="9"/>
      <c r="BY3189" s="9"/>
      <c r="CB3189" s="9"/>
      <c r="CC3189" s="9"/>
      <c r="CF3189" s="9"/>
      <c r="CG3189" s="9"/>
      <c r="CJ3189" s="9"/>
      <c r="CK3189" s="9"/>
      <c r="CN3189" s="9"/>
      <c r="CO3189" s="9"/>
      <c r="CP3189" s="9"/>
      <c r="CQ3189" s="9"/>
      <c r="CR3189" s="9"/>
      <c r="CS3189" s="9"/>
      <c r="CT3189" s="9"/>
      <c r="CU3189" s="9"/>
      <c r="CV3189" s="9"/>
      <c r="CW3189" s="9"/>
      <c r="CX3189" s="9"/>
      <c r="CY3189" s="9"/>
      <c r="CZ3189" s="9"/>
      <c r="DA3189" s="9"/>
      <c r="DB3189" s="9"/>
      <c r="DC3189" s="9"/>
      <c r="DD3189" s="9"/>
      <c r="DE3189" s="9"/>
      <c r="DF3189" s="9"/>
      <c r="DG3189" s="9"/>
      <c r="DH3189" s="9"/>
      <c r="DI3189" s="9"/>
      <c r="DJ3189" s="9"/>
      <c r="DK3189" s="9"/>
      <c r="DL3189" s="9"/>
      <c r="DM3189" s="9"/>
      <c r="DN3189" s="9"/>
      <c r="DO3189" s="9"/>
      <c r="DP3189" s="9"/>
      <c r="DQ3189" s="9"/>
      <c r="DR3189" s="9"/>
      <c r="DS3189" s="9"/>
      <c r="DT3189" s="9"/>
      <c r="DU3189" s="9"/>
      <c r="DV3189" s="9"/>
      <c r="DW3189" s="9"/>
      <c r="DX3189" s="9"/>
      <c r="DY3189" s="9"/>
      <c r="DZ3189" s="54">
        <v>1284005909</v>
      </c>
      <c r="EA3189" s="55">
        <v>321001477</v>
      </c>
    </row>
    <row r="3190" spans="1:131" s="18" customFormat="1" ht="38.25" customHeight="1" x14ac:dyDescent="0.25">
      <c r="A3190" s="18">
        <v>2214</v>
      </c>
      <c r="B3190" s="17" t="s">
        <v>6390</v>
      </c>
      <c r="C3190" s="18" t="s">
        <v>6391</v>
      </c>
      <c r="D3190" s="19">
        <v>43334</v>
      </c>
      <c r="J3190" s="130"/>
      <c r="K3190" s="130"/>
      <c r="L3190" s="130">
        <v>43219</v>
      </c>
      <c r="S3190" s="20"/>
      <c r="T3190" s="20"/>
      <c r="U3190" s="20"/>
      <c r="AF3190" s="80"/>
      <c r="AG3190" s="112"/>
      <c r="AH3190" s="19"/>
      <c r="AI3190" s="19"/>
      <c r="AJ3190" s="118"/>
      <c r="AK3190" s="118"/>
      <c r="DZ3190" s="56"/>
      <c r="EA3190" s="57"/>
    </row>
    <row r="3191" spans="1:131" ht="19.5" customHeight="1" x14ac:dyDescent="0.25">
      <c r="A3191" s="9">
        <v>2215</v>
      </c>
      <c r="B3191" s="9" t="s">
        <v>6393</v>
      </c>
      <c r="C3191" s="9" t="s">
        <v>6394</v>
      </c>
      <c r="D3191" s="9"/>
      <c r="E3191" s="9" t="s">
        <v>903</v>
      </c>
      <c r="F3191" s="9" t="s">
        <v>4071</v>
      </c>
      <c r="G3191" s="9"/>
      <c r="H3191" s="9" t="s">
        <v>202</v>
      </c>
      <c r="I3191" s="9" t="s">
        <v>78</v>
      </c>
      <c r="J3191" s="129">
        <v>43173</v>
      </c>
      <c r="K3191" s="129">
        <v>43143</v>
      </c>
      <c r="L3191" s="129">
        <v>43178</v>
      </c>
      <c r="O3191" s="9">
        <v>24</v>
      </c>
      <c r="Q3191" s="9" t="s">
        <v>61</v>
      </c>
      <c r="R3191" s="9"/>
      <c r="S3191" s="13">
        <v>14822375</v>
      </c>
      <c r="T3191" s="13">
        <v>14822375</v>
      </c>
      <c r="U3191" s="13">
        <v>3705594</v>
      </c>
      <c r="V3191" s="9"/>
      <c r="W3191" s="9"/>
      <c r="X3191" s="9"/>
      <c r="Y3191" s="9"/>
      <c r="Z3191" s="9"/>
      <c r="AA3191" s="9"/>
      <c r="AB3191" s="9"/>
      <c r="AC3191" s="9"/>
      <c r="AD3191" s="9"/>
      <c r="AE3191" s="9"/>
      <c r="AF3191" s="51">
        <f t="shared" si="41"/>
        <v>0</v>
      </c>
      <c r="AG3191" s="109"/>
      <c r="AH3191" s="11">
        <v>43143</v>
      </c>
      <c r="AI3191" s="11">
        <v>43178</v>
      </c>
      <c r="AJ3191" s="115">
        <v>14822375</v>
      </c>
      <c r="AK3191" s="115">
        <v>3705594</v>
      </c>
      <c r="AL3191" s="9"/>
      <c r="AM3191" s="9"/>
      <c r="AN3191" s="9"/>
      <c r="AO3191" s="9"/>
      <c r="AP3191" s="9"/>
      <c r="AQ3191" s="9"/>
      <c r="AR3191" s="9"/>
      <c r="AS3191" s="9"/>
      <c r="AT3191" s="9"/>
      <c r="AU3191" s="9"/>
      <c r="AV3191" s="9"/>
      <c r="AW3191" s="9"/>
      <c r="AX3191" s="9"/>
      <c r="AY3191" s="9"/>
      <c r="AZ3191" s="9"/>
      <c r="BA3191" s="9"/>
      <c r="BB3191" s="9"/>
      <c r="BC3191" s="9"/>
      <c r="BD3191" s="9"/>
      <c r="BE3191" s="9"/>
      <c r="BF3191" s="9"/>
      <c r="BG3191" s="9"/>
      <c r="BH3191" s="9"/>
      <c r="BI3191" s="9"/>
      <c r="BJ3191" s="9"/>
      <c r="BK3191" s="9"/>
      <c r="BL3191" s="9"/>
      <c r="BM3191" s="9"/>
      <c r="BN3191" s="9"/>
      <c r="BO3191" s="9"/>
      <c r="BP3191" s="9"/>
      <c r="BQ3191" s="9"/>
      <c r="BT3191" s="9"/>
      <c r="BU3191" s="9"/>
      <c r="BX3191" s="9"/>
      <c r="BY3191" s="9"/>
      <c r="CB3191" s="9"/>
      <c r="CC3191" s="9"/>
      <c r="CF3191" s="9"/>
      <c r="CG3191" s="9"/>
      <c r="CJ3191" s="9"/>
      <c r="CK3191" s="9"/>
      <c r="CN3191" s="9"/>
      <c r="CO3191" s="9"/>
      <c r="CP3191" s="9"/>
      <c r="CQ3191" s="9"/>
      <c r="CR3191" s="9"/>
      <c r="CS3191" s="9"/>
      <c r="CT3191" s="9"/>
      <c r="CU3191" s="9"/>
      <c r="CV3191" s="9"/>
      <c r="CW3191" s="9"/>
      <c r="CX3191" s="9"/>
      <c r="CY3191" s="9"/>
      <c r="CZ3191" s="9"/>
      <c r="DA3191" s="9"/>
      <c r="DB3191" s="9"/>
      <c r="DC3191" s="9"/>
      <c r="DD3191" s="9"/>
      <c r="DE3191" s="9"/>
      <c r="DF3191" s="9"/>
      <c r="DG3191" s="9"/>
      <c r="DH3191" s="9"/>
      <c r="DI3191" s="9"/>
      <c r="DJ3191" s="9"/>
      <c r="DK3191" s="9"/>
      <c r="DL3191" s="9"/>
      <c r="DM3191" s="9"/>
      <c r="DN3191" s="9"/>
      <c r="DO3191" s="9"/>
      <c r="DP3191" s="9"/>
      <c r="DQ3191" s="9"/>
      <c r="DR3191" s="9"/>
      <c r="DS3191" s="9"/>
      <c r="DT3191" s="9"/>
      <c r="DU3191" s="9"/>
      <c r="DV3191" s="9"/>
      <c r="DW3191" s="9"/>
      <c r="DX3191" s="9"/>
      <c r="DY3191" s="9"/>
    </row>
    <row r="3192" spans="1:131" ht="19.5" customHeight="1" x14ac:dyDescent="0.25">
      <c r="A3192" s="9">
        <v>2216</v>
      </c>
      <c r="B3192" s="10" t="s">
        <v>6395</v>
      </c>
      <c r="C3192" s="9" t="s">
        <v>6396</v>
      </c>
      <c r="D3192" s="9"/>
      <c r="E3192" s="9" t="s">
        <v>681</v>
      </c>
      <c r="F3192" s="9" t="s">
        <v>682</v>
      </c>
      <c r="G3192" s="9"/>
      <c r="H3192" s="9" t="s">
        <v>202</v>
      </c>
      <c r="I3192" s="9" t="s">
        <v>97</v>
      </c>
      <c r="J3192" s="129">
        <v>43178</v>
      </c>
      <c r="K3192" s="129">
        <v>43160</v>
      </c>
      <c r="L3192" s="129">
        <v>43607</v>
      </c>
      <c r="O3192" s="9">
        <v>29</v>
      </c>
      <c r="Q3192" s="9" t="s">
        <v>54</v>
      </c>
      <c r="R3192" s="9"/>
      <c r="S3192" s="13">
        <v>13300000</v>
      </c>
      <c r="T3192" s="13">
        <v>13300000</v>
      </c>
      <c r="U3192" s="13">
        <v>3325000</v>
      </c>
      <c r="V3192" s="9"/>
      <c r="W3192" s="9"/>
      <c r="X3192" s="9"/>
      <c r="Y3192" s="9"/>
      <c r="Z3192" s="9"/>
      <c r="AA3192" s="9"/>
      <c r="AB3192" s="9"/>
      <c r="AC3192" s="9"/>
      <c r="AD3192" s="9"/>
      <c r="AE3192" s="9"/>
      <c r="AF3192" s="51">
        <f t="shared" si="41"/>
        <v>0</v>
      </c>
      <c r="AG3192" s="45">
        <v>9975000</v>
      </c>
      <c r="AH3192" s="11">
        <v>43160</v>
      </c>
      <c r="AI3192" s="11">
        <v>43465</v>
      </c>
      <c r="AJ3192" s="115">
        <v>13300000</v>
      </c>
      <c r="AK3192" s="115">
        <v>3325000</v>
      </c>
      <c r="AL3192" s="9"/>
      <c r="AM3192" s="9"/>
      <c r="AN3192" s="9"/>
      <c r="AO3192" s="9"/>
      <c r="AP3192" s="9"/>
      <c r="AQ3192" s="9"/>
      <c r="AR3192" s="9"/>
      <c r="AS3192" s="9"/>
      <c r="AT3192" s="9"/>
      <c r="AU3192" s="9"/>
      <c r="AV3192" s="9"/>
      <c r="AW3192" s="9"/>
      <c r="AX3192" s="9"/>
      <c r="AY3192" s="9"/>
      <c r="AZ3192" s="9"/>
      <c r="BA3192" s="9"/>
      <c r="BB3192" s="9"/>
      <c r="BC3192" s="9"/>
      <c r="BD3192" s="9"/>
      <c r="BE3192" s="9"/>
      <c r="BF3192" s="9"/>
      <c r="BG3192" s="9"/>
      <c r="BH3192" s="9"/>
      <c r="BI3192" s="9"/>
      <c r="BJ3192" s="9"/>
      <c r="BK3192" s="9"/>
      <c r="BL3192" s="9"/>
      <c r="BM3192" s="9"/>
      <c r="BN3192" s="9"/>
      <c r="BO3192" s="9"/>
      <c r="BP3192" s="9"/>
      <c r="BQ3192" s="9"/>
      <c r="BT3192" s="9"/>
      <c r="BU3192" s="9"/>
      <c r="BX3192" s="9"/>
      <c r="BY3192" s="9"/>
      <c r="CB3192" s="9"/>
      <c r="CC3192" s="9"/>
      <c r="CF3192" s="9"/>
      <c r="CG3192" s="9"/>
      <c r="CJ3192" s="9"/>
      <c r="CK3192" s="9"/>
      <c r="CN3192" s="9"/>
      <c r="CO3192" s="9"/>
      <c r="CP3192" s="9"/>
      <c r="CQ3192" s="9"/>
      <c r="CR3192" s="9"/>
      <c r="CS3192" s="9"/>
      <c r="CT3192" s="9"/>
      <c r="CU3192" s="9"/>
      <c r="CV3192" s="9"/>
      <c r="CW3192" s="9"/>
      <c r="CX3192" s="9"/>
      <c r="CY3192" s="9"/>
      <c r="CZ3192" s="9"/>
      <c r="DA3192" s="9"/>
      <c r="DB3192" s="9"/>
      <c r="DC3192" s="9"/>
      <c r="DD3192" s="9"/>
      <c r="DE3192" s="9"/>
      <c r="DF3192" s="9"/>
      <c r="DG3192" s="9"/>
      <c r="DH3192" s="9"/>
      <c r="DI3192" s="9"/>
      <c r="DJ3192" s="9"/>
      <c r="DK3192" s="9"/>
      <c r="DL3192" s="9"/>
      <c r="DM3192" s="9"/>
      <c r="DN3192" s="9"/>
      <c r="DO3192" s="9"/>
      <c r="DP3192" s="9"/>
      <c r="DQ3192" s="9"/>
      <c r="DR3192" s="9"/>
      <c r="DS3192" s="9"/>
      <c r="DT3192" s="9"/>
      <c r="DU3192" s="9"/>
      <c r="DV3192" s="9"/>
      <c r="DW3192" s="9"/>
      <c r="DX3192" s="9"/>
      <c r="DY3192" s="9"/>
    </row>
    <row r="3193" spans="1:131" ht="19.5" customHeight="1" x14ac:dyDescent="0.25">
      <c r="A3193" s="9">
        <v>2217</v>
      </c>
      <c r="B3193" s="9" t="s">
        <v>6397</v>
      </c>
      <c r="C3193" s="9" t="s">
        <v>6398</v>
      </c>
      <c r="D3193" s="9"/>
      <c r="E3193" s="9" t="s">
        <v>903</v>
      </c>
      <c r="F3193" s="9" t="s">
        <v>4071</v>
      </c>
      <c r="G3193" s="9"/>
      <c r="H3193" s="9" t="s">
        <v>202</v>
      </c>
      <c r="I3193" s="9" t="s">
        <v>78</v>
      </c>
      <c r="J3193" s="129">
        <v>43181</v>
      </c>
      <c r="K3193" s="129">
        <v>43150</v>
      </c>
      <c r="L3193" s="129">
        <v>43210</v>
      </c>
      <c r="O3193" s="9">
        <v>23</v>
      </c>
      <c r="Q3193" s="9" t="s">
        <v>61</v>
      </c>
      <c r="R3193" s="9"/>
      <c r="S3193" s="13">
        <v>11610600</v>
      </c>
      <c r="T3193" s="13">
        <v>11610600</v>
      </c>
      <c r="U3193" s="13">
        <v>2902650</v>
      </c>
      <c r="V3193" s="9"/>
      <c r="W3193" s="9"/>
      <c r="X3193" s="9"/>
      <c r="Y3193" s="9"/>
      <c r="Z3193" s="9"/>
      <c r="AA3193" s="9"/>
      <c r="AB3193" s="9"/>
      <c r="AC3193" s="9"/>
      <c r="AD3193" s="9"/>
      <c r="AE3193" s="9"/>
      <c r="AF3193" s="51">
        <f t="shared" si="41"/>
        <v>0</v>
      </c>
      <c r="AG3193" s="109"/>
      <c r="AH3193" s="11">
        <v>43150</v>
      </c>
      <c r="AI3193" s="11">
        <v>43210</v>
      </c>
      <c r="AJ3193" s="115">
        <v>11610600</v>
      </c>
      <c r="AK3193" s="115">
        <v>2902650</v>
      </c>
      <c r="AL3193" s="9"/>
      <c r="AM3193" s="9"/>
      <c r="AN3193" s="9"/>
      <c r="AO3193" s="9"/>
      <c r="AP3193" s="9"/>
      <c r="AQ3193" s="9"/>
      <c r="AR3193" s="9"/>
      <c r="AS3193" s="9"/>
      <c r="AT3193" s="9"/>
      <c r="AU3193" s="9"/>
      <c r="AV3193" s="9"/>
      <c r="AW3193" s="9"/>
      <c r="AX3193" s="9"/>
      <c r="AY3193" s="9"/>
      <c r="AZ3193" s="9"/>
      <c r="BA3193" s="9"/>
      <c r="BB3193" s="9"/>
      <c r="BC3193" s="9"/>
      <c r="BD3193" s="9"/>
      <c r="BE3193" s="9"/>
      <c r="BF3193" s="9"/>
      <c r="BG3193" s="9"/>
      <c r="BH3193" s="9"/>
      <c r="BI3193" s="9"/>
      <c r="BJ3193" s="9"/>
      <c r="BK3193" s="9"/>
      <c r="BL3193" s="9"/>
      <c r="BM3193" s="9"/>
      <c r="BN3193" s="9"/>
      <c r="BO3193" s="9"/>
      <c r="BP3193" s="9"/>
      <c r="BQ3193" s="9"/>
      <c r="BT3193" s="9"/>
      <c r="BU3193" s="9"/>
      <c r="BX3193" s="9"/>
      <c r="BY3193" s="9"/>
      <c r="CB3193" s="9"/>
      <c r="CC3193" s="9"/>
      <c r="CF3193" s="9"/>
      <c r="CG3193" s="9"/>
      <c r="CJ3193" s="9"/>
      <c r="CK3193" s="9"/>
      <c r="CN3193" s="9"/>
      <c r="CO3193" s="9"/>
      <c r="CP3193" s="9"/>
      <c r="CQ3193" s="9"/>
      <c r="CR3193" s="9"/>
      <c r="CS3193" s="9"/>
      <c r="CT3193" s="9"/>
      <c r="CU3193" s="9"/>
      <c r="CV3193" s="9"/>
      <c r="CW3193" s="9"/>
      <c r="CX3193" s="9"/>
      <c r="CY3193" s="9"/>
      <c r="CZ3193" s="9"/>
      <c r="DA3193" s="9"/>
      <c r="DB3193" s="9"/>
      <c r="DC3193" s="9"/>
      <c r="DD3193" s="9"/>
      <c r="DE3193" s="9"/>
      <c r="DF3193" s="9"/>
      <c r="DG3193" s="9"/>
      <c r="DH3193" s="9"/>
      <c r="DI3193" s="9"/>
      <c r="DJ3193" s="9"/>
      <c r="DK3193" s="9"/>
      <c r="DL3193" s="9"/>
      <c r="DM3193" s="9"/>
      <c r="DN3193" s="9"/>
      <c r="DO3193" s="9"/>
      <c r="DP3193" s="9"/>
      <c r="DQ3193" s="9"/>
      <c r="DR3193" s="9"/>
      <c r="DS3193" s="9"/>
      <c r="DT3193" s="9"/>
      <c r="DU3193" s="9"/>
      <c r="DV3193" s="9"/>
      <c r="DW3193" s="9"/>
      <c r="DX3193" s="9"/>
      <c r="DY3193" s="9"/>
    </row>
    <row r="3194" spans="1:131" ht="19.5" customHeight="1" x14ac:dyDescent="0.25">
      <c r="A3194" s="9">
        <v>2218</v>
      </c>
      <c r="B3194" s="9" t="s">
        <v>6399</v>
      </c>
      <c r="C3194" s="9" t="s">
        <v>5887</v>
      </c>
      <c r="D3194" s="9"/>
      <c r="E3194" s="9" t="s">
        <v>2535</v>
      </c>
      <c r="F3194" s="9" t="s">
        <v>52</v>
      </c>
      <c r="G3194" s="9"/>
      <c r="H3194" s="9" t="s">
        <v>202</v>
      </c>
      <c r="I3194" s="9" t="s">
        <v>28</v>
      </c>
      <c r="J3194" s="129">
        <v>43178</v>
      </c>
      <c r="K3194" s="129">
        <v>43151</v>
      </c>
      <c r="L3194" s="129">
        <v>43342</v>
      </c>
      <c r="O3194" s="9">
        <v>28</v>
      </c>
      <c r="Q3194" s="9" t="s">
        <v>54</v>
      </c>
      <c r="R3194" s="9"/>
      <c r="S3194" s="13">
        <v>7860000</v>
      </c>
      <c r="T3194" s="13">
        <v>7860000</v>
      </c>
      <c r="U3194" s="13">
        <v>1965000</v>
      </c>
      <c r="V3194" s="9"/>
      <c r="W3194" s="9"/>
      <c r="X3194" s="9"/>
      <c r="Y3194" s="9"/>
      <c r="Z3194" s="9"/>
      <c r="AA3194" s="9"/>
      <c r="AB3194" s="9"/>
      <c r="AC3194" s="9"/>
      <c r="AD3194" s="9"/>
      <c r="AE3194" s="9"/>
      <c r="AF3194" s="51">
        <f t="shared" si="41"/>
        <v>0</v>
      </c>
      <c r="AG3194" s="109"/>
      <c r="AH3194" s="11">
        <v>43151</v>
      </c>
      <c r="AI3194" s="11">
        <v>43342</v>
      </c>
      <c r="AJ3194" s="27">
        <v>7869633</v>
      </c>
      <c r="AK3194" s="27">
        <v>1965000</v>
      </c>
      <c r="AL3194" s="9"/>
      <c r="AM3194" s="9"/>
      <c r="AN3194" s="9"/>
      <c r="AO3194" s="9"/>
      <c r="AP3194" s="9"/>
      <c r="AQ3194" s="9"/>
      <c r="AR3194" s="9"/>
      <c r="AS3194" s="9"/>
      <c r="AT3194" s="9"/>
      <c r="AU3194" s="9"/>
      <c r="AV3194" s="9"/>
      <c r="AW3194" s="9"/>
      <c r="AX3194" s="9"/>
      <c r="AY3194" s="9"/>
      <c r="AZ3194" s="9"/>
      <c r="BA3194" s="9"/>
      <c r="BB3194" s="9"/>
      <c r="BC3194" s="9"/>
      <c r="BD3194" s="9"/>
      <c r="BE3194" s="9"/>
      <c r="BF3194" s="9"/>
      <c r="BG3194" s="9"/>
      <c r="BH3194" s="9"/>
      <c r="BI3194" s="9"/>
      <c r="BJ3194" s="9"/>
      <c r="BK3194" s="9"/>
      <c r="BL3194" s="9"/>
      <c r="BM3194" s="9"/>
      <c r="BN3194" s="9"/>
      <c r="BO3194" s="9"/>
      <c r="BP3194" s="9"/>
      <c r="BQ3194" s="9"/>
      <c r="BT3194" s="9"/>
      <c r="BU3194" s="9"/>
      <c r="BX3194" s="9"/>
      <c r="BY3194" s="9"/>
      <c r="CB3194" s="9"/>
      <c r="CC3194" s="9"/>
      <c r="CF3194" s="9"/>
      <c r="CG3194" s="9"/>
      <c r="CJ3194" s="9"/>
      <c r="CK3194" s="9"/>
      <c r="CN3194" s="9"/>
      <c r="CO3194" s="9"/>
      <c r="CP3194" s="9"/>
      <c r="CQ3194" s="9"/>
      <c r="CR3194" s="9"/>
      <c r="CS3194" s="9"/>
      <c r="CT3194" s="9"/>
      <c r="CU3194" s="9"/>
      <c r="CV3194" s="9"/>
      <c r="CW3194" s="9"/>
      <c r="CX3194" s="9"/>
      <c r="CY3194" s="9"/>
      <c r="CZ3194" s="9"/>
      <c r="DA3194" s="9"/>
      <c r="DB3194" s="9"/>
      <c r="DC3194" s="9"/>
      <c r="DD3194" s="9"/>
      <c r="DE3194" s="9"/>
      <c r="DF3194" s="9"/>
      <c r="DG3194" s="9"/>
      <c r="DH3194" s="9"/>
      <c r="DI3194" s="9"/>
      <c r="DJ3194" s="9"/>
      <c r="DK3194" s="9"/>
      <c r="DL3194" s="9"/>
      <c r="DM3194" s="9"/>
      <c r="DN3194" s="9"/>
      <c r="DO3194" s="9"/>
      <c r="DP3194" s="9"/>
      <c r="DQ3194" s="9"/>
      <c r="DR3194" s="9"/>
      <c r="DS3194" s="9"/>
      <c r="DT3194" s="9"/>
      <c r="DU3194" s="9"/>
      <c r="DV3194" s="9"/>
      <c r="DW3194" s="9"/>
      <c r="DX3194" s="9"/>
      <c r="DY3194" s="9"/>
    </row>
    <row r="3195" spans="1:131" ht="19.5" customHeight="1" x14ac:dyDescent="0.25">
      <c r="A3195" s="9">
        <v>2219</v>
      </c>
      <c r="B3195" s="9" t="s">
        <v>6400</v>
      </c>
      <c r="C3195" s="9" t="s">
        <v>6401</v>
      </c>
      <c r="D3195" s="9"/>
      <c r="E3195" s="9" t="s">
        <v>662</v>
      </c>
      <c r="F3195" s="9" t="s">
        <v>4039</v>
      </c>
      <c r="G3195" s="9"/>
      <c r="H3195" s="9" t="s">
        <v>202</v>
      </c>
      <c r="I3195" s="9" t="s">
        <v>78</v>
      </c>
      <c r="J3195" s="129">
        <v>43199</v>
      </c>
      <c r="K3195" s="129">
        <v>43041</v>
      </c>
      <c r="L3195" s="129">
        <v>43280</v>
      </c>
      <c r="O3195" s="9">
        <v>25</v>
      </c>
      <c r="Q3195" s="9" t="s">
        <v>61</v>
      </c>
      <c r="R3195" s="9"/>
      <c r="S3195" s="13">
        <v>481725508</v>
      </c>
      <c r="T3195" s="13">
        <v>481725508</v>
      </c>
      <c r="U3195" s="13">
        <v>120431377</v>
      </c>
      <c r="V3195" s="9"/>
      <c r="W3195" s="9"/>
      <c r="X3195" s="9"/>
      <c r="Y3195" s="9"/>
      <c r="Z3195" s="9"/>
      <c r="AA3195" s="9"/>
      <c r="AB3195" s="9"/>
      <c r="AC3195" s="9"/>
      <c r="AD3195" s="9"/>
      <c r="AE3195" s="9"/>
      <c r="AF3195" s="51">
        <f t="shared" si="41"/>
        <v>0</v>
      </c>
      <c r="AG3195" s="109"/>
      <c r="AH3195" s="11">
        <v>43041</v>
      </c>
      <c r="AI3195" s="11">
        <v>43280</v>
      </c>
      <c r="AJ3195" s="115">
        <v>560455116</v>
      </c>
      <c r="AK3195" s="115">
        <v>120431377</v>
      </c>
      <c r="AL3195" s="9"/>
      <c r="AM3195" s="9"/>
      <c r="AN3195" s="9"/>
      <c r="AO3195" s="9"/>
      <c r="AP3195" s="9"/>
      <c r="AQ3195" s="9"/>
      <c r="AR3195" s="9"/>
      <c r="AS3195" s="9"/>
      <c r="AT3195" s="9"/>
      <c r="AU3195" s="9"/>
      <c r="AV3195" s="9"/>
      <c r="AW3195" s="9"/>
      <c r="AX3195" s="9"/>
      <c r="AY3195" s="9"/>
      <c r="AZ3195" s="9"/>
      <c r="BA3195" s="9"/>
      <c r="BB3195" s="9"/>
      <c r="BC3195" s="9"/>
      <c r="BD3195" s="9"/>
      <c r="BE3195" s="9"/>
      <c r="BF3195" s="9"/>
      <c r="BG3195" s="9"/>
      <c r="BH3195" s="9"/>
      <c r="BI3195" s="9"/>
      <c r="BJ3195" s="9"/>
      <c r="BK3195" s="9"/>
      <c r="BL3195" s="9"/>
      <c r="BM3195" s="9"/>
      <c r="BN3195" s="9"/>
      <c r="BO3195" s="9"/>
      <c r="BP3195" s="9"/>
      <c r="BQ3195" s="9"/>
      <c r="BT3195" s="9"/>
      <c r="BU3195" s="9"/>
      <c r="BX3195" s="9"/>
      <c r="BY3195" s="9"/>
      <c r="CB3195" s="9"/>
      <c r="CC3195" s="9"/>
      <c r="CF3195" s="9"/>
      <c r="CG3195" s="9"/>
      <c r="CJ3195" s="9"/>
      <c r="CK3195" s="9"/>
      <c r="CN3195" s="9"/>
      <c r="CO3195" s="9"/>
      <c r="CP3195" s="9"/>
      <c r="CQ3195" s="9"/>
      <c r="CR3195" s="9"/>
      <c r="CS3195" s="9"/>
      <c r="CT3195" s="9"/>
      <c r="CU3195" s="9"/>
      <c r="CV3195" s="9"/>
      <c r="CW3195" s="9"/>
      <c r="CX3195" s="9"/>
      <c r="CY3195" s="9"/>
      <c r="CZ3195" s="9"/>
      <c r="DA3195" s="9"/>
      <c r="DB3195" s="9"/>
      <c r="DC3195" s="9"/>
      <c r="DD3195" s="9"/>
      <c r="DE3195" s="9"/>
      <c r="DF3195" s="9"/>
      <c r="DG3195" s="9"/>
      <c r="DH3195" s="9"/>
      <c r="DI3195" s="9"/>
      <c r="DJ3195" s="9"/>
      <c r="DK3195" s="9"/>
      <c r="DL3195" s="9"/>
      <c r="DM3195" s="9"/>
      <c r="DN3195" s="9"/>
      <c r="DO3195" s="9"/>
      <c r="DP3195" s="9"/>
      <c r="DQ3195" s="9"/>
      <c r="DR3195" s="9"/>
      <c r="DS3195" s="9"/>
      <c r="DT3195" s="9"/>
      <c r="DU3195" s="9"/>
      <c r="DV3195" s="9"/>
      <c r="DW3195" s="9"/>
      <c r="DX3195" s="9"/>
      <c r="DY3195" s="9"/>
    </row>
    <row r="3196" spans="1:131" ht="19.5" customHeight="1" x14ac:dyDescent="0.25">
      <c r="A3196" s="9">
        <v>2220</v>
      </c>
      <c r="B3196" s="9" t="s">
        <v>6402</v>
      </c>
      <c r="C3196" s="9" t="s">
        <v>6403</v>
      </c>
      <c r="D3196" s="9"/>
      <c r="E3196" s="9" t="s">
        <v>2466</v>
      </c>
      <c r="F3196" s="9" t="s">
        <v>217</v>
      </c>
      <c r="G3196" s="9"/>
      <c r="H3196" s="9" t="s">
        <v>202</v>
      </c>
      <c r="I3196" s="9" t="s">
        <v>25</v>
      </c>
      <c r="J3196" s="129">
        <v>43261</v>
      </c>
      <c r="K3196" s="129">
        <v>43146</v>
      </c>
      <c r="L3196" s="129">
        <v>43554</v>
      </c>
      <c r="O3196" s="9">
        <v>27</v>
      </c>
      <c r="Q3196" s="9" t="s">
        <v>54</v>
      </c>
      <c r="R3196" s="9"/>
      <c r="S3196" s="13">
        <v>12000000</v>
      </c>
      <c r="T3196" s="13">
        <v>12000000</v>
      </c>
      <c r="U3196" s="13">
        <v>3000000</v>
      </c>
      <c r="V3196" s="9"/>
      <c r="W3196" s="9"/>
      <c r="X3196" s="9"/>
      <c r="Y3196" s="9"/>
      <c r="Z3196" s="9"/>
      <c r="AA3196" s="9"/>
      <c r="AB3196" s="9"/>
      <c r="AC3196" s="9"/>
      <c r="AD3196" s="9"/>
      <c r="AE3196" s="9"/>
      <c r="AF3196" s="51">
        <f t="shared" si="41"/>
        <v>0</v>
      </c>
      <c r="AG3196" s="45">
        <v>9000000</v>
      </c>
      <c r="AH3196" s="11">
        <v>43194</v>
      </c>
      <c r="AI3196" s="11">
        <v>43554</v>
      </c>
      <c r="AJ3196" s="115">
        <v>12002625</v>
      </c>
      <c r="AK3196" s="115">
        <v>3000000</v>
      </c>
      <c r="AL3196" s="9"/>
      <c r="AM3196" s="9"/>
      <c r="AN3196" s="9"/>
      <c r="AO3196" s="9"/>
      <c r="AP3196" s="9"/>
      <c r="AQ3196" s="9"/>
      <c r="AR3196" s="9"/>
      <c r="AS3196" s="9"/>
      <c r="AT3196" s="9"/>
      <c r="AU3196" s="9"/>
      <c r="AV3196" s="9"/>
      <c r="AW3196" s="9"/>
      <c r="AX3196" s="9"/>
      <c r="AY3196" s="9"/>
      <c r="AZ3196" s="9"/>
      <c r="BA3196" s="9"/>
      <c r="BB3196" s="9"/>
      <c r="BC3196" s="9"/>
      <c r="BD3196" s="9"/>
      <c r="BE3196" s="9"/>
      <c r="BF3196" s="9"/>
      <c r="BG3196" s="9"/>
      <c r="BH3196" s="9"/>
      <c r="BI3196" s="9"/>
      <c r="BJ3196" s="9"/>
      <c r="BK3196" s="9"/>
      <c r="BL3196" s="9"/>
      <c r="BM3196" s="9"/>
      <c r="BN3196" s="9"/>
      <c r="BO3196" s="9"/>
      <c r="BP3196" s="9"/>
      <c r="BQ3196" s="9"/>
      <c r="BT3196" s="9"/>
      <c r="BU3196" s="9"/>
      <c r="BX3196" s="9"/>
      <c r="BY3196" s="9"/>
      <c r="CB3196" s="9"/>
      <c r="CC3196" s="9"/>
      <c r="CF3196" s="9"/>
      <c r="CG3196" s="9"/>
      <c r="CJ3196" s="9"/>
      <c r="CK3196" s="9"/>
      <c r="CN3196" s="9"/>
      <c r="CO3196" s="9"/>
      <c r="CP3196" s="9"/>
      <c r="CQ3196" s="9"/>
      <c r="CR3196" s="9"/>
      <c r="CS3196" s="9"/>
      <c r="CT3196" s="9"/>
      <c r="CU3196" s="9"/>
      <c r="CV3196" s="9"/>
      <c r="CW3196" s="9"/>
      <c r="CX3196" s="9"/>
      <c r="CY3196" s="9"/>
      <c r="CZ3196" s="9"/>
      <c r="DA3196" s="9"/>
      <c r="DB3196" s="9"/>
      <c r="DC3196" s="9"/>
      <c r="DD3196" s="9"/>
      <c r="DE3196" s="9"/>
      <c r="DF3196" s="9"/>
      <c r="DG3196" s="9"/>
      <c r="DH3196" s="9"/>
      <c r="DI3196" s="9"/>
      <c r="DJ3196" s="9"/>
      <c r="DK3196" s="9"/>
      <c r="DL3196" s="9"/>
      <c r="DM3196" s="9"/>
      <c r="DN3196" s="9"/>
      <c r="DO3196" s="9"/>
      <c r="DP3196" s="9"/>
      <c r="DQ3196" s="9"/>
      <c r="DR3196" s="9"/>
      <c r="DS3196" s="9"/>
      <c r="DT3196" s="9"/>
      <c r="DU3196" s="9"/>
      <c r="DV3196" s="9"/>
      <c r="DW3196" s="9"/>
      <c r="DX3196" s="9"/>
      <c r="DY3196" s="9"/>
    </row>
    <row r="3197" spans="1:131" ht="19.5" customHeight="1" x14ac:dyDescent="0.25">
      <c r="A3197" s="9">
        <v>2221</v>
      </c>
      <c r="B3197" s="9" t="s">
        <v>6404</v>
      </c>
      <c r="C3197" s="9" t="s">
        <v>6405</v>
      </c>
      <c r="D3197" s="9"/>
      <c r="E3197" s="9" t="s">
        <v>2283</v>
      </c>
      <c r="F3197" s="9" t="s">
        <v>111</v>
      </c>
      <c r="G3197" s="9"/>
      <c r="H3197" s="9" t="s">
        <v>202</v>
      </c>
      <c r="I3197" s="9" t="s">
        <v>871</v>
      </c>
      <c r="J3197" s="129">
        <v>43248</v>
      </c>
      <c r="K3197" s="129">
        <v>43049</v>
      </c>
      <c r="L3197" s="129">
        <v>43616</v>
      </c>
      <c r="O3197" s="9">
        <v>30</v>
      </c>
      <c r="Q3197" s="9" t="s">
        <v>54</v>
      </c>
      <c r="R3197" s="9"/>
      <c r="S3197" s="13">
        <v>550000000</v>
      </c>
      <c r="T3197" s="13">
        <v>550000000</v>
      </c>
      <c r="U3197" s="13">
        <v>137500000</v>
      </c>
      <c r="V3197" s="9"/>
      <c r="W3197" s="9"/>
      <c r="X3197" s="9"/>
      <c r="Y3197" s="9"/>
      <c r="Z3197" s="9"/>
      <c r="AA3197" s="9"/>
      <c r="AB3197" s="9"/>
      <c r="AC3197" s="9"/>
      <c r="AD3197" s="9"/>
      <c r="AE3197" s="9"/>
      <c r="AF3197" s="51">
        <f t="shared" si="41"/>
        <v>0</v>
      </c>
      <c r="AG3197" s="109"/>
      <c r="AH3197" s="11">
        <v>43070</v>
      </c>
      <c r="AI3197" s="11">
        <v>43251</v>
      </c>
      <c r="AJ3197" s="115">
        <v>76122883</v>
      </c>
      <c r="AK3197" s="115">
        <v>19030721</v>
      </c>
      <c r="AL3197" s="11">
        <v>43252</v>
      </c>
      <c r="AM3197" s="11">
        <v>43281</v>
      </c>
      <c r="AN3197" s="115">
        <v>65687331</v>
      </c>
      <c r="AO3197" s="115">
        <v>16421833</v>
      </c>
      <c r="AP3197" s="11">
        <v>43282</v>
      </c>
      <c r="AQ3197" s="11">
        <v>43312</v>
      </c>
      <c r="AR3197" s="115">
        <v>75443266</v>
      </c>
      <c r="AS3197" s="115">
        <v>18860817</v>
      </c>
      <c r="AT3197" s="11">
        <v>43313</v>
      </c>
      <c r="AU3197" s="11">
        <v>43343</v>
      </c>
      <c r="AV3197" s="115">
        <v>80723683</v>
      </c>
      <c r="AW3197" s="115">
        <v>20180921</v>
      </c>
      <c r="AX3197" s="11">
        <v>43344</v>
      </c>
      <c r="AY3197" s="11">
        <v>43404</v>
      </c>
      <c r="AZ3197" s="115">
        <v>136056919</v>
      </c>
      <c r="BA3197" s="115">
        <v>34014230</v>
      </c>
      <c r="BB3197" s="11">
        <v>43405</v>
      </c>
      <c r="BC3197" s="11" t="s">
        <v>7225</v>
      </c>
      <c r="BD3197" s="115">
        <v>28865414</v>
      </c>
      <c r="BE3197" s="115">
        <v>7216354</v>
      </c>
      <c r="BF3197" s="11">
        <v>43435</v>
      </c>
      <c r="BG3197" s="11">
        <v>43616</v>
      </c>
      <c r="BH3197" s="115">
        <v>40832098</v>
      </c>
      <c r="BI3197" s="115">
        <v>10208025</v>
      </c>
      <c r="BJ3197" s="11">
        <v>43070</v>
      </c>
      <c r="BK3197" s="11">
        <v>43616</v>
      </c>
      <c r="BL3197" s="115">
        <v>509377319</v>
      </c>
      <c r="BM3197" s="115">
        <v>1411429</v>
      </c>
      <c r="BN3197" s="9"/>
      <c r="BO3197" s="9"/>
      <c r="BP3197" s="9"/>
      <c r="BQ3197" s="9"/>
      <c r="BT3197" s="9"/>
      <c r="BU3197" s="9"/>
      <c r="BX3197" s="9"/>
      <c r="BY3197" s="9"/>
      <c r="CB3197" s="9"/>
      <c r="CC3197" s="9"/>
      <c r="CF3197" s="9"/>
      <c r="CG3197" s="9"/>
      <c r="CJ3197" s="9"/>
      <c r="CK3197" s="9"/>
      <c r="CN3197" s="9"/>
      <c r="CO3197" s="9"/>
      <c r="CP3197" s="9"/>
      <c r="CQ3197" s="9"/>
      <c r="CR3197" s="9"/>
      <c r="CS3197" s="9"/>
      <c r="CT3197" s="9"/>
      <c r="CU3197" s="9"/>
      <c r="CV3197" s="9"/>
      <c r="CW3197" s="9"/>
      <c r="CX3197" s="9"/>
      <c r="CY3197" s="9"/>
      <c r="CZ3197" s="9"/>
      <c r="DA3197" s="9"/>
      <c r="DB3197" s="9"/>
      <c r="DC3197" s="9"/>
      <c r="DD3197" s="9"/>
      <c r="DE3197" s="9"/>
      <c r="DF3197" s="9"/>
      <c r="DG3197" s="9"/>
      <c r="DH3197" s="9"/>
      <c r="DI3197" s="9"/>
      <c r="DJ3197" s="9"/>
      <c r="DK3197" s="9"/>
      <c r="DL3197" s="9"/>
      <c r="DM3197" s="9"/>
      <c r="DN3197" s="9"/>
      <c r="DO3197" s="9"/>
      <c r="DP3197" s="9"/>
      <c r="DQ3197" s="9"/>
      <c r="DR3197" s="9"/>
      <c r="DS3197" s="9"/>
      <c r="DT3197" s="9"/>
      <c r="DU3197" s="9"/>
      <c r="DV3197" s="9"/>
      <c r="DW3197" s="9"/>
      <c r="DX3197" s="9"/>
      <c r="DY3197" s="9"/>
      <c r="DZ3197" s="54">
        <v>509377319</v>
      </c>
      <c r="EA3197" s="55">
        <v>127344330</v>
      </c>
    </row>
    <row r="3198" spans="1:131" ht="19.5" customHeight="1" x14ac:dyDescent="0.25">
      <c r="A3198" s="9">
        <v>2222</v>
      </c>
      <c r="B3198" s="9" t="s">
        <v>6407</v>
      </c>
      <c r="C3198" s="9" t="s">
        <v>6408</v>
      </c>
      <c r="D3198" s="9"/>
      <c r="E3198" s="9" t="s">
        <v>6329</v>
      </c>
      <c r="F3198" s="9" t="s">
        <v>6330</v>
      </c>
      <c r="G3198" s="9"/>
      <c r="H3198" s="9" t="s">
        <v>202</v>
      </c>
      <c r="I3198" s="9" t="s">
        <v>25</v>
      </c>
      <c r="J3198" s="129">
        <v>43209</v>
      </c>
      <c r="K3198" s="129">
        <v>43152</v>
      </c>
      <c r="L3198" s="129">
        <v>43554</v>
      </c>
      <c r="O3198" s="9">
        <v>30</v>
      </c>
      <c r="Q3198" s="9" t="s">
        <v>54</v>
      </c>
      <c r="R3198" s="9"/>
      <c r="S3198" s="13">
        <v>11933334</v>
      </c>
      <c r="T3198" s="13">
        <v>11933334</v>
      </c>
      <c r="U3198" s="13">
        <v>2983334</v>
      </c>
      <c r="V3198" s="9"/>
      <c r="W3198" s="9"/>
      <c r="X3198" s="9"/>
      <c r="Y3198" s="9"/>
      <c r="Z3198" s="9"/>
      <c r="AA3198" s="9"/>
      <c r="AB3198" s="9"/>
      <c r="AC3198" s="9"/>
      <c r="AD3198" s="9"/>
      <c r="AE3198" s="9"/>
      <c r="AF3198" s="51">
        <f t="shared" si="41"/>
        <v>0</v>
      </c>
      <c r="AG3198" s="45">
        <v>8950000</v>
      </c>
      <c r="AH3198" s="9"/>
      <c r="AI3198" s="9"/>
      <c r="AJ3198" s="9"/>
      <c r="AK3198" s="9"/>
      <c r="AL3198" s="9"/>
      <c r="AM3198" s="9"/>
      <c r="AN3198" s="9"/>
      <c r="AO3198" s="9"/>
      <c r="AP3198" s="9"/>
      <c r="AQ3198" s="9"/>
      <c r="AR3198" s="9"/>
      <c r="AS3198" s="9"/>
      <c r="AT3198" s="9"/>
      <c r="AU3198" s="9"/>
      <c r="AV3198" s="9"/>
      <c r="AW3198" s="9"/>
      <c r="AX3198" s="9"/>
      <c r="AY3198" s="9"/>
      <c r="AZ3198" s="9"/>
      <c r="BA3198" s="9"/>
      <c r="BB3198" s="9"/>
      <c r="BC3198" s="9"/>
      <c r="BD3198" s="9"/>
      <c r="BE3198" s="9"/>
      <c r="BF3198" s="9"/>
      <c r="BG3198" s="9"/>
      <c r="BH3198" s="9"/>
      <c r="BI3198" s="9"/>
      <c r="BJ3198" s="9"/>
      <c r="BK3198" s="9"/>
      <c r="BL3198" s="9"/>
      <c r="BM3198" s="9"/>
      <c r="BN3198" s="9"/>
      <c r="BO3198" s="9"/>
      <c r="BP3198" s="9"/>
      <c r="BQ3198" s="9"/>
      <c r="BT3198" s="9"/>
      <c r="BU3198" s="9"/>
      <c r="BX3198" s="9"/>
      <c r="BY3198" s="9"/>
      <c r="CB3198" s="9"/>
      <c r="CC3198" s="9"/>
      <c r="CF3198" s="9"/>
      <c r="CG3198" s="9"/>
      <c r="CJ3198" s="9"/>
      <c r="CK3198" s="9"/>
      <c r="CN3198" s="9"/>
      <c r="CO3198" s="9"/>
      <c r="CP3198" s="9"/>
      <c r="CQ3198" s="9"/>
      <c r="CR3198" s="9"/>
      <c r="CS3198" s="9"/>
      <c r="CT3198" s="9"/>
      <c r="CU3198" s="9"/>
      <c r="CV3198" s="9"/>
      <c r="CW3198" s="9"/>
      <c r="CX3198" s="9"/>
      <c r="CY3198" s="9"/>
      <c r="CZ3198" s="9"/>
      <c r="DA3198" s="9"/>
      <c r="DB3198" s="9"/>
      <c r="DC3198" s="9"/>
      <c r="DD3198" s="9"/>
      <c r="DE3198" s="9"/>
      <c r="DF3198" s="9"/>
      <c r="DG3198" s="9"/>
      <c r="DH3198" s="9"/>
      <c r="DI3198" s="9"/>
      <c r="DJ3198" s="9"/>
      <c r="DK3198" s="9"/>
      <c r="DL3198" s="9"/>
      <c r="DM3198" s="9"/>
      <c r="DN3198" s="9"/>
      <c r="DO3198" s="9"/>
      <c r="DP3198" s="9"/>
      <c r="DQ3198" s="9"/>
      <c r="DR3198" s="9"/>
      <c r="DS3198" s="9"/>
      <c r="DT3198" s="9"/>
      <c r="DU3198" s="9"/>
      <c r="DV3198" s="9"/>
      <c r="DW3198" s="9"/>
      <c r="DX3198" s="9"/>
      <c r="DY3198" s="9"/>
    </row>
    <row r="3199" spans="1:131" ht="38.25" customHeight="1" x14ac:dyDescent="0.25">
      <c r="A3199" s="9">
        <v>2223</v>
      </c>
      <c r="B3199" s="9" t="s">
        <v>6409</v>
      </c>
      <c r="C3199" s="9" t="s">
        <v>6410</v>
      </c>
      <c r="D3199" s="9"/>
      <c r="E3199" s="9" t="s">
        <v>6411</v>
      </c>
      <c r="F3199" s="9" t="s">
        <v>2530</v>
      </c>
      <c r="G3199" s="9"/>
      <c r="H3199" s="9" t="s">
        <v>202</v>
      </c>
      <c r="I3199" s="9" t="s">
        <v>25</v>
      </c>
      <c r="J3199" s="129">
        <v>43221</v>
      </c>
      <c r="K3199" s="129">
        <v>43160</v>
      </c>
      <c r="L3199" s="129">
        <v>43554</v>
      </c>
      <c r="O3199" s="9">
        <v>29</v>
      </c>
      <c r="Q3199" s="9" t="s">
        <v>54</v>
      </c>
      <c r="R3199" s="9"/>
      <c r="S3199" s="13">
        <v>12000000</v>
      </c>
      <c r="T3199" s="13">
        <v>12000000</v>
      </c>
      <c r="U3199" s="13">
        <v>3000000</v>
      </c>
      <c r="V3199" s="9"/>
      <c r="W3199" s="9"/>
      <c r="X3199" s="9"/>
      <c r="Y3199" s="9"/>
      <c r="Z3199" s="9"/>
      <c r="AA3199" s="9"/>
      <c r="AB3199" s="9"/>
      <c r="AC3199" s="9"/>
      <c r="AD3199" s="9"/>
      <c r="AE3199" s="9"/>
      <c r="AF3199" s="51">
        <f t="shared" si="41"/>
        <v>0</v>
      </c>
      <c r="AG3199" s="45">
        <v>9000000</v>
      </c>
      <c r="AH3199" s="11">
        <v>43214</v>
      </c>
      <c r="AI3199" s="11">
        <v>43546</v>
      </c>
      <c r="AJ3199" s="115">
        <v>12000000</v>
      </c>
      <c r="AK3199" s="115">
        <v>3000000</v>
      </c>
      <c r="AL3199" s="9"/>
      <c r="AM3199" s="9"/>
      <c r="AN3199" s="9"/>
      <c r="AO3199" s="9"/>
      <c r="AP3199" s="9"/>
      <c r="AQ3199" s="9"/>
      <c r="AR3199" s="9"/>
      <c r="AS3199" s="9"/>
      <c r="AT3199" s="9"/>
      <c r="AU3199" s="9"/>
      <c r="AV3199" s="9"/>
      <c r="AW3199" s="9"/>
      <c r="AX3199" s="9"/>
      <c r="AY3199" s="9"/>
      <c r="AZ3199" s="9"/>
      <c r="BA3199" s="9"/>
      <c r="BB3199" s="9"/>
      <c r="BC3199" s="9"/>
      <c r="BD3199" s="9"/>
      <c r="BE3199" s="9"/>
      <c r="BF3199" s="9"/>
      <c r="BG3199" s="9"/>
      <c r="BH3199" s="9"/>
      <c r="BI3199" s="9"/>
      <c r="BJ3199" s="9"/>
      <c r="BK3199" s="9"/>
      <c r="BL3199" s="9"/>
      <c r="BM3199" s="9"/>
      <c r="BN3199" s="9"/>
      <c r="BO3199" s="9"/>
      <c r="BP3199" s="9"/>
      <c r="BQ3199" s="9"/>
      <c r="BT3199" s="9"/>
      <c r="BU3199" s="9"/>
      <c r="BX3199" s="9"/>
      <c r="BY3199" s="9"/>
      <c r="CB3199" s="9"/>
      <c r="CC3199" s="9"/>
      <c r="CF3199" s="9"/>
      <c r="CG3199" s="9"/>
      <c r="CJ3199" s="9"/>
      <c r="CK3199" s="9"/>
      <c r="CN3199" s="9"/>
      <c r="CO3199" s="9"/>
      <c r="CP3199" s="9"/>
      <c r="CQ3199" s="9"/>
      <c r="CR3199" s="9"/>
      <c r="CS3199" s="9"/>
      <c r="CT3199" s="9"/>
      <c r="CU3199" s="9"/>
      <c r="CV3199" s="9"/>
      <c r="CW3199" s="9"/>
      <c r="CX3199" s="9"/>
      <c r="CY3199" s="9"/>
      <c r="CZ3199" s="9"/>
      <c r="DA3199" s="9"/>
      <c r="DB3199" s="9"/>
      <c r="DC3199" s="9"/>
      <c r="DD3199" s="9"/>
      <c r="DE3199" s="9"/>
      <c r="DF3199" s="9"/>
      <c r="DG3199" s="9"/>
      <c r="DH3199" s="9"/>
      <c r="DI3199" s="9"/>
      <c r="DJ3199" s="9"/>
      <c r="DK3199" s="9"/>
      <c r="DL3199" s="9"/>
      <c r="DM3199" s="9"/>
      <c r="DN3199" s="9"/>
      <c r="DO3199" s="9"/>
      <c r="DP3199" s="9"/>
      <c r="DQ3199" s="9"/>
      <c r="DR3199" s="9"/>
      <c r="DS3199" s="9"/>
      <c r="DT3199" s="9"/>
      <c r="DU3199" s="9"/>
      <c r="DV3199" s="9"/>
      <c r="DW3199" s="9"/>
      <c r="DX3199" s="9"/>
      <c r="DY3199" s="9"/>
    </row>
    <row r="3200" spans="1:131" ht="19.5" customHeight="1" x14ac:dyDescent="0.25">
      <c r="A3200" s="9">
        <v>2224</v>
      </c>
      <c r="B3200" s="9" t="s">
        <v>6412</v>
      </c>
      <c r="C3200" s="9" t="s">
        <v>6413</v>
      </c>
      <c r="D3200" s="9"/>
      <c r="E3200" s="9" t="s">
        <v>2466</v>
      </c>
      <c r="F3200" s="9" t="s">
        <v>217</v>
      </c>
      <c r="G3200" s="9"/>
      <c r="H3200" s="9" t="s">
        <v>202</v>
      </c>
      <c r="I3200" s="9" t="s">
        <v>25</v>
      </c>
      <c r="J3200" s="129">
        <v>43221</v>
      </c>
      <c r="K3200" s="129">
        <v>43160</v>
      </c>
      <c r="L3200" s="129">
        <v>43554</v>
      </c>
      <c r="O3200" s="9">
        <v>29</v>
      </c>
      <c r="Q3200" s="9" t="s">
        <v>54</v>
      </c>
      <c r="R3200" s="9"/>
      <c r="S3200" s="13">
        <v>12000000</v>
      </c>
      <c r="T3200" s="13">
        <v>12000000</v>
      </c>
      <c r="U3200" s="13">
        <v>3000000</v>
      </c>
      <c r="V3200" s="9"/>
      <c r="W3200" s="9"/>
      <c r="X3200" s="9"/>
      <c r="Y3200" s="9"/>
      <c r="Z3200" s="9"/>
      <c r="AA3200" s="9"/>
      <c r="AB3200" s="9"/>
      <c r="AC3200" s="9"/>
      <c r="AD3200" s="9"/>
      <c r="AE3200" s="9"/>
      <c r="AF3200" s="51">
        <f t="shared" si="41"/>
        <v>0</v>
      </c>
      <c r="AG3200" s="45">
        <v>9000000</v>
      </c>
      <c r="AH3200" s="11">
        <v>43216</v>
      </c>
      <c r="AI3200" s="11">
        <v>43554</v>
      </c>
      <c r="AJ3200" s="115">
        <v>12013465</v>
      </c>
      <c r="AK3200" s="115">
        <v>3000000</v>
      </c>
      <c r="AL3200" s="9"/>
      <c r="AM3200" s="9"/>
      <c r="AN3200" s="9"/>
      <c r="AO3200" s="9"/>
      <c r="AP3200" s="9"/>
      <c r="AQ3200" s="9"/>
      <c r="AR3200" s="9"/>
      <c r="AS3200" s="9"/>
      <c r="AT3200" s="9"/>
      <c r="AU3200" s="9"/>
      <c r="AV3200" s="9"/>
      <c r="AW3200" s="9"/>
      <c r="AX3200" s="9"/>
      <c r="AY3200" s="9"/>
      <c r="AZ3200" s="9"/>
      <c r="BA3200" s="9"/>
      <c r="BB3200" s="9"/>
      <c r="BC3200" s="9"/>
      <c r="BD3200" s="9"/>
      <c r="BE3200" s="9"/>
      <c r="BF3200" s="9"/>
      <c r="BG3200" s="9"/>
      <c r="BH3200" s="9"/>
      <c r="BI3200" s="9"/>
      <c r="BJ3200" s="9"/>
      <c r="BK3200" s="9"/>
      <c r="BL3200" s="9"/>
      <c r="BM3200" s="9"/>
      <c r="BN3200" s="9"/>
      <c r="BO3200" s="9"/>
      <c r="BP3200" s="9"/>
      <c r="BQ3200" s="9"/>
      <c r="BT3200" s="9"/>
      <c r="BU3200" s="9"/>
      <c r="BX3200" s="9"/>
      <c r="BY3200" s="9"/>
      <c r="CB3200" s="9"/>
      <c r="CC3200" s="9"/>
      <c r="CF3200" s="9"/>
      <c r="CG3200" s="9"/>
      <c r="CJ3200" s="9"/>
      <c r="CK3200" s="9"/>
      <c r="CN3200" s="9"/>
      <c r="CO3200" s="9"/>
      <c r="CP3200" s="9"/>
      <c r="CQ3200" s="9"/>
      <c r="CR3200" s="9"/>
      <c r="CS3200" s="9"/>
      <c r="CT3200" s="9"/>
      <c r="CU3200" s="9"/>
      <c r="CV3200" s="9"/>
      <c r="CW3200" s="9"/>
      <c r="CX3200" s="9"/>
      <c r="CY3200" s="9"/>
      <c r="CZ3200" s="9"/>
      <c r="DA3200" s="9"/>
      <c r="DB3200" s="9"/>
      <c r="DC3200" s="9"/>
      <c r="DD3200" s="9"/>
      <c r="DE3200" s="9"/>
      <c r="DF3200" s="9"/>
      <c r="DG3200" s="9"/>
      <c r="DH3200" s="9"/>
      <c r="DI3200" s="9"/>
      <c r="DJ3200" s="9"/>
      <c r="DK3200" s="9"/>
      <c r="DL3200" s="9"/>
      <c r="DM3200" s="9"/>
      <c r="DN3200" s="9"/>
      <c r="DO3200" s="9"/>
      <c r="DP3200" s="9"/>
      <c r="DQ3200" s="9"/>
      <c r="DR3200" s="9"/>
      <c r="DS3200" s="9"/>
      <c r="DT3200" s="9"/>
      <c r="DU3200" s="9"/>
      <c r="DV3200" s="9"/>
      <c r="DW3200" s="9"/>
      <c r="DX3200" s="9"/>
      <c r="DY3200" s="9"/>
    </row>
    <row r="3201" spans="1:131" ht="19.5" customHeight="1" x14ac:dyDescent="0.25">
      <c r="A3201" s="9">
        <v>2225</v>
      </c>
      <c r="B3201" s="9" t="s">
        <v>6414</v>
      </c>
      <c r="C3201" s="9" t="s">
        <v>6415</v>
      </c>
      <c r="D3201" s="9"/>
      <c r="E3201" s="9" t="s">
        <v>4032</v>
      </c>
      <c r="F3201" s="9" t="s">
        <v>215</v>
      </c>
      <c r="G3201" s="9"/>
      <c r="H3201" s="9" t="s">
        <v>202</v>
      </c>
      <c r="I3201" s="9" t="s">
        <v>35</v>
      </c>
      <c r="J3201" s="129">
        <v>43282</v>
      </c>
      <c r="K3201" s="129">
        <v>43160</v>
      </c>
      <c r="L3201" s="129">
        <v>43404</v>
      </c>
      <c r="O3201" s="9">
        <v>30</v>
      </c>
      <c r="Q3201" s="9" t="s">
        <v>54</v>
      </c>
      <c r="R3201" s="9"/>
      <c r="S3201" s="13">
        <v>20000000</v>
      </c>
      <c r="T3201" s="13">
        <v>20000000</v>
      </c>
      <c r="U3201" s="13">
        <v>5000000</v>
      </c>
      <c r="V3201" s="9"/>
      <c r="W3201" s="9"/>
      <c r="X3201" s="9"/>
      <c r="Y3201" s="9"/>
      <c r="Z3201" s="9"/>
      <c r="AA3201" s="9"/>
      <c r="AB3201" s="9"/>
      <c r="AC3201" s="9"/>
      <c r="AD3201" s="9"/>
      <c r="AE3201" s="9"/>
      <c r="AF3201" s="51">
        <f t="shared" si="41"/>
        <v>0</v>
      </c>
      <c r="AG3201" s="109"/>
      <c r="AH3201" s="9"/>
      <c r="AI3201" s="9"/>
      <c r="AJ3201" s="9"/>
      <c r="AK3201" s="9"/>
      <c r="AL3201" s="9"/>
      <c r="AM3201" s="9"/>
      <c r="AN3201" s="9"/>
      <c r="AO3201" s="9"/>
      <c r="AP3201" s="9"/>
      <c r="AQ3201" s="9"/>
      <c r="AR3201" s="9"/>
      <c r="AS3201" s="9"/>
      <c r="AT3201" s="9"/>
      <c r="AU3201" s="9"/>
      <c r="AV3201" s="9"/>
      <c r="AW3201" s="9"/>
      <c r="AX3201" s="9"/>
      <c r="AY3201" s="9"/>
      <c r="AZ3201" s="9"/>
      <c r="BA3201" s="9"/>
      <c r="BB3201" s="9"/>
      <c r="BC3201" s="9"/>
      <c r="BD3201" s="9"/>
      <c r="BE3201" s="9"/>
      <c r="BF3201" s="9"/>
      <c r="BG3201" s="9"/>
      <c r="BH3201" s="9"/>
      <c r="BI3201" s="9"/>
      <c r="BJ3201" s="9"/>
      <c r="BK3201" s="9"/>
      <c r="BL3201" s="9"/>
      <c r="BM3201" s="9"/>
      <c r="BN3201" s="9"/>
      <c r="BO3201" s="9"/>
      <c r="BP3201" s="9"/>
      <c r="BQ3201" s="9"/>
      <c r="BT3201" s="9"/>
      <c r="BU3201" s="9"/>
      <c r="BX3201" s="9"/>
      <c r="BY3201" s="9"/>
      <c r="CB3201" s="9"/>
      <c r="CC3201" s="9"/>
      <c r="CF3201" s="9"/>
      <c r="CG3201" s="9"/>
      <c r="CJ3201" s="9"/>
      <c r="CK3201" s="9"/>
      <c r="CN3201" s="9"/>
      <c r="CO3201" s="9"/>
      <c r="CP3201" s="9"/>
      <c r="CQ3201" s="9"/>
      <c r="CR3201" s="9"/>
      <c r="CS3201" s="9"/>
      <c r="CT3201" s="9"/>
      <c r="CU3201" s="9"/>
      <c r="CV3201" s="9"/>
      <c r="CW3201" s="9"/>
      <c r="CX3201" s="9"/>
      <c r="CY3201" s="9"/>
      <c r="CZ3201" s="9"/>
      <c r="DA3201" s="9"/>
      <c r="DB3201" s="9"/>
      <c r="DC3201" s="9"/>
      <c r="DD3201" s="9"/>
      <c r="DE3201" s="9"/>
      <c r="DF3201" s="9"/>
      <c r="DG3201" s="9"/>
      <c r="DH3201" s="9"/>
      <c r="DI3201" s="9"/>
      <c r="DJ3201" s="9"/>
      <c r="DK3201" s="9"/>
      <c r="DL3201" s="9"/>
      <c r="DM3201" s="9"/>
      <c r="DN3201" s="9"/>
      <c r="DO3201" s="9"/>
      <c r="DP3201" s="9"/>
      <c r="DQ3201" s="9"/>
      <c r="DR3201" s="9"/>
      <c r="DS3201" s="9"/>
      <c r="DT3201" s="9"/>
      <c r="DU3201" s="9"/>
      <c r="DV3201" s="9"/>
      <c r="DW3201" s="9"/>
      <c r="DX3201" s="9"/>
      <c r="DY3201" s="9"/>
    </row>
    <row r="3202" spans="1:131" ht="19.5" customHeight="1" x14ac:dyDescent="0.25">
      <c r="A3202" s="9">
        <v>2226</v>
      </c>
      <c r="B3202" s="9" t="s">
        <v>6416</v>
      </c>
      <c r="C3202" s="9" t="s">
        <v>6417</v>
      </c>
      <c r="D3202" s="9"/>
      <c r="E3202" s="9" t="s">
        <v>6419</v>
      </c>
      <c r="F3202" s="9" t="s">
        <v>6418</v>
      </c>
      <c r="G3202" s="9"/>
      <c r="H3202" s="9" t="s">
        <v>202</v>
      </c>
      <c r="I3202" s="9" t="s">
        <v>25</v>
      </c>
      <c r="J3202" s="129">
        <v>43255</v>
      </c>
      <c r="K3202" s="129">
        <v>43164</v>
      </c>
      <c r="L3202" s="129">
        <v>43554</v>
      </c>
      <c r="O3202" s="9">
        <v>32</v>
      </c>
      <c r="Q3202" s="9" t="s">
        <v>54</v>
      </c>
      <c r="R3202" s="13">
        <v>10666666</v>
      </c>
      <c r="S3202" s="13">
        <v>10066133</v>
      </c>
      <c r="T3202" s="13">
        <v>10066133</v>
      </c>
      <c r="U3202" s="13">
        <v>2516533</v>
      </c>
      <c r="V3202" s="9"/>
      <c r="W3202" s="9"/>
      <c r="X3202" s="9"/>
      <c r="Y3202" s="9"/>
      <c r="Z3202" s="9"/>
      <c r="AA3202" s="9"/>
      <c r="AB3202" s="9"/>
      <c r="AC3202" s="9"/>
      <c r="AD3202" s="9"/>
      <c r="AE3202" s="9"/>
      <c r="AF3202" s="51">
        <f t="shared" si="41"/>
        <v>0</v>
      </c>
      <c r="AG3202" s="45">
        <v>7000000</v>
      </c>
      <c r="AH3202" s="11">
        <v>43164</v>
      </c>
      <c r="AI3202" s="11">
        <v>43522</v>
      </c>
      <c r="AJ3202" s="13">
        <v>10822563</v>
      </c>
      <c r="AK3202" s="13">
        <v>2516533</v>
      </c>
      <c r="AL3202" s="9"/>
      <c r="AM3202" s="9"/>
      <c r="AN3202" s="9"/>
      <c r="AO3202" s="9"/>
      <c r="AP3202" s="9"/>
      <c r="AQ3202" s="9"/>
      <c r="AR3202" s="9"/>
      <c r="AS3202" s="9"/>
      <c r="AT3202" s="9"/>
      <c r="AU3202" s="9"/>
      <c r="AV3202" s="9"/>
      <c r="AW3202" s="9"/>
      <c r="AX3202" s="9"/>
      <c r="AY3202" s="9"/>
      <c r="AZ3202" s="9"/>
      <c r="BA3202" s="9"/>
      <c r="BB3202" s="9"/>
      <c r="BC3202" s="9"/>
      <c r="BD3202" s="9"/>
      <c r="BE3202" s="9"/>
      <c r="BF3202" s="9"/>
      <c r="BG3202" s="9"/>
      <c r="BH3202" s="9"/>
      <c r="BI3202" s="9"/>
      <c r="BJ3202" s="9"/>
      <c r="BK3202" s="9"/>
      <c r="BL3202" s="9"/>
      <c r="BM3202" s="9"/>
      <c r="BN3202" s="9"/>
      <c r="BO3202" s="9"/>
      <c r="BP3202" s="9"/>
      <c r="BQ3202" s="9"/>
      <c r="BT3202" s="9"/>
      <c r="BU3202" s="9"/>
      <c r="BX3202" s="9"/>
      <c r="BY3202" s="9"/>
      <c r="CB3202" s="9"/>
      <c r="CC3202" s="9"/>
      <c r="CF3202" s="9"/>
      <c r="CG3202" s="9"/>
      <c r="CJ3202" s="9"/>
      <c r="CK3202" s="9"/>
      <c r="CN3202" s="9"/>
      <c r="CO3202" s="9"/>
      <c r="CP3202" s="9"/>
      <c r="CQ3202" s="9"/>
      <c r="CR3202" s="9"/>
      <c r="CS3202" s="9"/>
      <c r="CT3202" s="9"/>
      <c r="CU3202" s="9"/>
      <c r="CV3202" s="9"/>
      <c r="CW3202" s="9"/>
      <c r="CX3202" s="9"/>
      <c r="CY3202" s="9"/>
      <c r="CZ3202" s="9"/>
      <c r="DA3202" s="9"/>
      <c r="DB3202" s="9"/>
      <c r="DC3202" s="9"/>
      <c r="DD3202" s="9"/>
      <c r="DE3202" s="9"/>
      <c r="DF3202" s="9"/>
      <c r="DG3202" s="9"/>
      <c r="DH3202" s="9"/>
      <c r="DI3202" s="9"/>
      <c r="DJ3202" s="9"/>
      <c r="DK3202" s="9"/>
      <c r="DL3202" s="9"/>
      <c r="DM3202" s="9"/>
      <c r="DN3202" s="9"/>
      <c r="DO3202" s="9"/>
      <c r="DP3202" s="9"/>
      <c r="DQ3202" s="9"/>
      <c r="DR3202" s="9"/>
      <c r="DS3202" s="9"/>
      <c r="DT3202" s="9"/>
      <c r="DU3202" s="9"/>
      <c r="DV3202" s="9"/>
      <c r="DW3202" s="9"/>
      <c r="DX3202" s="9"/>
      <c r="DY3202" s="9"/>
    </row>
    <row r="3203" spans="1:131" s="18" customFormat="1" ht="19.5" customHeight="1" x14ac:dyDescent="0.25">
      <c r="A3203" s="18">
        <v>2226</v>
      </c>
      <c r="B3203" s="18" t="s">
        <v>6416</v>
      </c>
      <c r="C3203" s="18" t="s">
        <v>8180</v>
      </c>
      <c r="D3203" s="19">
        <v>43784</v>
      </c>
      <c r="J3203" s="130"/>
      <c r="K3203" s="130"/>
      <c r="L3203" s="130"/>
      <c r="R3203" s="20"/>
      <c r="S3203" s="20"/>
      <c r="T3203" s="20"/>
      <c r="U3203" s="20"/>
      <c r="AF3203" s="80"/>
      <c r="AG3203" s="46"/>
      <c r="DZ3203" s="56"/>
      <c r="EA3203" s="57"/>
    </row>
    <row r="3204" spans="1:131" ht="19.5" customHeight="1" x14ac:dyDescent="0.25">
      <c r="A3204" s="9">
        <v>2227</v>
      </c>
      <c r="B3204" s="9" t="s">
        <v>6420</v>
      </c>
      <c r="C3204" s="9" t="s">
        <v>6421</v>
      </c>
      <c r="D3204" s="9"/>
      <c r="E3204" s="9" t="s">
        <v>196</v>
      </c>
      <c r="F3204" s="9" t="s">
        <v>197</v>
      </c>
      <c r="G3204" s="9"/>
      <c r="H3204" s="9" t="s">
        <v>202</v>
      </c>
      <c r="I3204" s="9" t="s">
        <v>78</v>
      </c>
      <c r="J3204" s="129">
        <v>43222</v>
      </c>
      <c r="K3204" s="129">
        <v>43206</v>
      </c>
      <c r="L3204" s="129">
        <v>43496</v>
      </c>
      <c r="O3204" s="9">
        <v>28</v>
      </c>
      <c r="Q3204" s="9" t="s">
        <v>54</v>
      </c>
      <c r="R3204" s="9"/>
      <c r="S3204" s="13">
        <v>10000000</v>
      </c>
      <c r="T3204" s="13">
        <v>10000000</v>
      </c>
      <c r="U3204" s="13">
        <v>2500000</v>
      </c>
      <c r="V3204" s="9"/>
      <c r="W3204" s="9"/>
      <c r="X3204" s="9"/>
      <c r="Y3204" s="9"/>
      <c r="Z3204" s="9"/>
      <c r="AA3204" s="9"/>
      <c r="AB3204" s="9"/>
      <c r="AC3204" s="9"/>
      <c r="AD3204" s="9"/>
      <c r="AE3204" s="9"/>
      <c r="AF3204" s="51">
        <f t="shared" si="41"/>
        <v>0</v>
      </c>
      <c r="AG3204" s="45">
        <v>7500000</v>
      </c>
      <c r="AH3204" s="11">
        <v>43252</v>
      </c>
      <c r="AI3204" s="11">
        <v>43496</v>
      </c>
      <c r="AJ3204" s="115">
        <v>10122472</v>
      </c>
      <c r="AK3204" s="115">
        <v>2500000</v>
      </c>
      <c r="AL3204" s="9"/>
      <c r="AM3204" s="9"/>
      <c r="AN3204" s="9"/>
      <c r="AO3204" s="9"/>
      <c r="AP3204" s="9"/>
      <c r="AQ3204" s="9"/>
      <c r="AR3204" s="9"/>
      <c r="AS3204" s="9"/>
      <c r="AT3204" s="9"/>
      <c r="AU3204" s="9"/>
      <c r="AV3204" s="9"/>
      <c r="AW3204" s="9"/>
      <c r="AX3204" s="9"/>
      <c r="AY3204" s="9"/>
      <c r="AZ3204" s="9"/>
      <c r="BA3204" s="9"/>
      <c r="BB3204" s="9"/>
      <c r="BC3204" s="9"/>
      <c r="BD3204" s="9"/>
      <c r="BE3204" s="9"/>
      <c r="BF3204" s="9"/>
      <c r="BG3204" s="9"/>
      <c r="BH3204" s="9"/>
      <c r="BI3204" s="9"/>
      <c r="BJ3204" s="9"/>
      <c r="BK3204" s="9"/>
      <c r="BL3204" s="9"/>
      <c r="BM3204" s="9"/>
      <c r="BN3204" s="9"/>
      <c r="BO3204" s="9"/>
      <c r="BP3204" s="9"/>
      <c r="BQ3204" s="9"/>
      <c r="BT3204" s="9"/>
      <c r="BU3204" s="9"/>
      <c r="BX3204" s="9"/>
      <c r="BY3204" s="9"/>
      <c r="CB3204" s="9"/>
      <c r="CC3204" s="9"/>
      <c r="CF3204" s="9"/>
      <c r="CG3204" s="9"/>
      <c r="CJ3204" s="9"/>
      <c r="CK3204" s="9"/>
      <c r="CN3204" s="9"/>
      <c r="CO3204" s="9"/>
      <c r="CP3204" s="9"/>
      <c r="CQ3204" s="9"/>
      <c r="CR3204" s="9"/>
      <c r="CS3204" s="9"/>
      <c r="CT3204" s="9"/>
      <c r="CU3204" s="9"/>
      <c r="CV3204" s="9"/>
      <c r="CW3204" s="9"/>
      <c r="CX3204" s="9"/>
      <c r="CY3204" s="9"/>
      <c r="CZ3204" s="9"/>
      <c r="DA3204" s="9"/>
      <c r="DB3204" s="9"/>
      <c r="DC3204" s="9"/>
      <c r="DD3204" s="9"/>
      <c r="DE3204" s="9"/>
      <c r="DF3204" s="9"/>
      <c r="DG3204" s="9"/>
      <c r="DH3204" s="9"/>
      <c r="DI3204" s="9"/>
      <c r="DJ3204" s="9"/>
      <c r="DK3204" s="9"/>
      <c r="DL3204" s="9"/>
      <c r="DM3204" s="9"/>
      <c r="DN3204" s="9"/>
      <c r="DO3204" s="9"/>
      <c r="DP3204" s="9"/>
      <c r="DQ3204" s="9"/>
      <c r="DR3204" s="9"/>
      <c r="DS3204" s="9"/>
      <c r="DT3204" s="9"/>
      <c r="DU3204" s="9"/>
      <c r="DV3204" s="9"/>
      <c r="DW3204" s="9"/>
      <c r="DX3204" s="9"/>
      <c r="DY3204" s="9"/>
    </row>
    <row r="3205" spans="1:131" ht="19.5" customHeight="1" x14ac:dyDescent="0.25">
      <c r="A3205" s="9">
        <v>2228</v>
      </c>
      <c r="B3205" s="9" t="s">
        <v>6422</v>
      </c>
      <c r="C3205" s="9" t="s">
        <v>6423</v>
      </c>
      <c r="D3205" s="9"/>
      <c r="E3205" s="9" t="s">
        <v>6424</v>
      </c>
      <c r="F3205" s="9" t="s">
        <v>6425</v>
      </c>
      <c r="G3205" s="9"/>
      <c r="H3205" s="9" t="s">
        <v>202</v>
      </c>
      <c r="I3205" s="9" t="s">
        <v>97</v>
      </c>
      <c r="J3205" s="129">
        <v>43214</v>
      </c>
      <c r="K3205" s="129">
        <v>43182</v>
      </c>
      <c r="L3205" s="129">
        <v>43229</v>
      </c>
      <c r="O3205" s="9">
        <v>28</v>
      </c>
      <c r="Q3205" s="9" t="s">
        <v>54</v>
      </c>
      <c r="R3205" s="9"/>
      <c r="S3205" s="13">
        <v>9867500</v>
      </c>
      <c r="T3205" s="13">
        <v>9867500</v>
      </c>
      <c r="U3205" s="13">
        <v>2466875</v>
      </c>
      <c r="V3205" s="9"/>
      <c r="W3205" s="9"/>
      <c r="X3205" s="9"/>
      <c r="Y3205" s="9"/>
      <c r="Z3205" s="9"/>
      <c r="AA3205" s="9"/>
      <c r="AB3205" s="9"/>
      <c r="AC3205" s="9"/>
      <c r="AD3205" s="9"/>
      <c r="AE3205" s="9"/>
      <c r="AF3205" s="51">
        <f t="shared" si="41"/>
        <v>0</v>
      </c>
      <c r="AG3205" s="109"/>
      <c r="AH3205" s="9"/>
      <c r="AI3205" s="9"/>
      <c r="AJ3205" s="9"/>
      <c r="AK3205" s="9"/>
      <c r="AL3205" s="9"/>
      <c r="AM3205" s="9"/>
      <c r="AN3205" s="9"/>
      <c r="AO3205" s="9"/>
      <c r="AP3205" s="9"/>
      <c r="AQ3205" s="9"/>
      <c r="AR3205" s="9"/>
      <c r="AS3205" s="9"/>
      <c r="AT3205" s="9"/>
      <c r="AU3205" s="9"/>
      <c r="AV3205" s="9"/>
      <c r="AW3205" s="9"/>
      <c r="AX3205" s="9"/>
      <c r="AY3205" s="9"/>
      <c r="AZ3205" s="9"/>
      <c r="BA3205" s="9"/>
      <c r="BB3205" s="9"/>
      <c r="BC3205" s="9"/>
      <c r="BD3205" s="9"/>
      <c r="BE3205" s="9"/>
      <c r="BF3205" s="9"/>
      <c r="BG3205" s="9"/>
      <c r="BH3205" s="9"/>
      <c r="BI3205" s="9"/>
      <c r="BJ3205" s="9"/>
      <c r="BK3205" s="9"/>
      <c r="BL3205" s="9"/>
      <c r="BM3205" s="9"/>
      <c r="BN3205" s="9"/>
      <c r="BO3205" s="9"/>
      <c r="BP3205" s="9"/>
      <c r="BQ3205" s="9"/>
      <c r="BT3205" s="9"/>
      <c r="BU3205" s="9"/>
      <c r="BX3205" s="9"/>
      <c r="BY3205" s="9"/>
      <c r="CB3205" s="9"/>
      <c r="CC3205" s="9"/>
      <c r="CF3205" s="9"/>
      <c r="CG3205" s="9"/>
      <c r="CJ3205" s="9"/>
      <c r="CK3205" s="9"/>
      <c r="CN3205" s="9"/>
      <c r="CO3205" s="9"/>
      <c r="CP3205" s="9"/>
      <c r="CQ3205" s="9"/>
      <c r="CR3205" s="9"/>
      <c r="CS3205" s="9"/>
      <c r="CT3205" s="9"/>
      <c r="CU3205" s="9"/>
      <c r="CV3205" s="9"/>
      <c r="CW3205" s="9"/>
      <c r="CX3205" s="9"/>
      <c r="CY3205" s="9"/>
      <c r="CZ3205" s="9"/>
      <c r="DA3205" s="9"/>
      <c r="DB3205" s="9"/>
      <c r="DC3205" s="9"/>
      <c r="DD3205" s="9"/>
      <c r="DE3205" s="9"/>
      <c r="DF3205" s="9"/>
      <c r="DG3205" s="9"/>
      <c r="DH3205" s="9"/>
      <c r="DI3205" s="9"/>
      <c r="DJ3205" s="9"/>
      <c r="DK3205" s="9"/>
      <c r="DL3205" s="9"/>
      <c r="DM3205" s="9"/>
      <c r="DN3205" s="9"/>
      <c r="DO3205" s="9"/>
      <c r="DP3205" s="9"/>
      <c r="DQ3205" s="9"/>
      <c r="DR3205" s="9"/>
      <c r="DS3205" s="9"/>
      <c r="DT3205" s="9"/>
      <c r="DU3205" s="9"/>
      <c r="DV3205" s="9"/>
      <c r="DW3205" s="9"/>
      <c r="DX3205" s="9"/>
      <c r="DY3205" s="9"/>
    </row>
    <row r="3206" spans="1:131" ht="19.5" customHeight="1" x14ac:dyDescent="0.25">
      <c r="A3206" s="9">
        <v>2229</v>
      </c>
      <c r="B3206" s="9" t="s">
        <v>6426</v>
      </c>
      <c r="C3206" s="9" t="s">
        <v>6427</v>
      </c>
      <c r="D3206" s="9"/>
      <c r="E3206" s="9" t="s">
        <v>6424</v>
      </c>
      <c r="F3206" s="9" t="s">
        <v>6425</v>
      </c>
      <c r="G3206" s="9"/>
      <c r="H3206" s="9" t="s">
        <v>202</v>
      </c>
      <c r="I3206" s="9" t="s">
        <v>97</v>
      </c>
      <c r="J3206" s="129">
        <v>43232</v>
      </c>
      <c r="K3206" s="129">
        <v>43182</v>
      </c>
      <c r="L3206" s="129">
        <v>43246</v>
      </c>
      <c r="O3206" s="9">
        <v>27</v>
      </c>
      <c r="Q3206" s="9" t="s">
        <v>54</v>
      </c>
      <c r="R3206" s="9"/>
      <c r="S3206" s="13">
        <v>9381500</v>
      </c>
      <c r="T3206" s="13">
        <v>9381500</v>
      </c>
      <c r="U3206" s="13">
        <v>2345500</v>
      </c>
      <c r="V3206" s="9"/>
      <c r="W3206" s="9"/>
      <c r="X3206" s="9"/>
      <c r="Y3206" s="9"/>
      <c r="Z3206" s="9"/>
      <c r="AA3206" s="9"/>
      <c r="AB3206" s="9"/>
      <c r="AC3206" s="9"/>
      <c r="AD3206" s="9"/>
      <c r="AE3206" s="9"/>
      <c r="AF3206" s="51">
        <f t="shared" si="41"/>
        <v>0</v>
      </c>
      <c r="AG3206" s="109"/>
      <c r="AH3206" s="9"/>
      <c r="AI3206" s="9"/>
      <c r="AJ3206" s="9"/>
      <c r="AK3206" s="9"/>
      <c r="AL3206" s="9"/>
      <c r="AM3206" s="9"/>
      <c r="AN3206" s="9"/>
      <c r="AO3206" s="9"/>
      <c r="AP3206" s="9"/>
      <c r="AQ3206" s="9"/>
      <c r="AR3206" s="9"/>
      <c r="AS3206" s="9"/>
      <c r="AT3206" s="9"/>
      <c r="AU3206" s="9"/>
      <c r="AV3206" s="9"/>
      <c r="AW3206" s="9"/>
      <c r="AX3206" s="9"/>
      <c r="AY3206" s="9"/>
      <c r="AZ3206" s="9"/>
      <c r="BA3206" s="9"/>
      <c r="BB3206" s="9"/>
      <c r="BC3206" s="9"/>
      <c r="BD3206" s="9"/>
      <c r="BE3206" s="9"/>
      <c r="BF3206" s="9"/>
      <c r="BG3206" s="9"/>
      <c r="BH3206" s="9"/>
      <c r="BI3206" s="9"/>
      <c r="BJ3206" s="9"/>
      <c r="BK3206" s="9"/>
      <c r="BL3206" s="9"/>
      <c r="BM3206" s="9"/>
      <c r="BN3206" s="9"/>
      <c r="BO3206" s="9"/>
      <c r="BP3206" s="9"/>
      <c r="BQ3206" s="9"/>
      <c r="BT3206" s="9"/>
      <c r="BU3206" s="9"/>
      <c r="BX3206" s="9"/>
      <c r="BY3206" s="9"/>
      <c r="CB3206" s="9"/>
      <c r="CC3206" s="9"/>
      <c r="CF3206" s="9"/>
      <c r="CG3206" s="9"/>
      <c r="CJ3206" s="9"/>
      <c r="CK3206" s="9"/>
      <c r="CN3206" s="9"/>
      <c r="CO3206" s="9"/>
      <c r="CP3206" s="9"/>
      <c r="CQ3206" s="9"/>
      <c r="CR3206" s="9"/>
      <c r="CS3206" s="9"/>
      <c r="CT3206" s="9"/>
      <c r="CU3206" s="9"/>
      <c r="CV3206" s="9"/>
      <c r="CW3206" s="9"/>
      <c r="CX3206" s="9"/>
      <c r="CY3206" s="9"/>
      <c r="CZ3206" s="9"/>
      <c r="DA3206" s="9"/>
      <c r="DB3206" s="9"/>
      <c r="DC3206" s="9"/>
      <c r="DD3206" s="9"/>
      <c r="DE3206" s="9"/>
      <c r="DF3206" s="9"/>
      <c r="DG3206" s="9"/>
      <c r="DH3206" s="9"/>
      <c r="DI3206" s="9"/>
      <c r="DJ3206" s="9"/>
      <c r="DK3206" s="9"/>
      <c r="DL3206" s="9"/>
      <c r="DM3206" s="9"/>
      <c r="DN3206" s="9"/>
      <c r="DO3206" s="9"/>
      <c r="DP3206" s="9"/>
      <c r="DQ3206" s="9"/>
      <c r="DR3206" s="9"/>
      <c r="DS3206" s="9"/>
      <c r="DT3206" s="9"/>
      <c r="DU3206" s="9"/>
      <c r="DV3206" s="9"/>
      <c r="DW3206" s="9"/>
      <c r="DX3206" s="9"/>
      <c r="DY3206" s="9"/>
    </row>
    <row r="3207" spans="1:131" ht="38.25" customHeight="1" x14ac:dyDescent="0.25">
      <c r="A3207" s="9">
        <v>2230</v>
      </c>
      <c r="B3207" s="9" t="s">
        <v>6428</v>
      </c>
      <c r="C3207" s="9" t="s">
        <v>6429</v>
      </c>
      <c r="D3207" s="9"/>
      <c r="E3207" s="9" t="s">
        <v>6430</v>
      </c>
      <c r="F3207" s="9" t="s">
        <v>6431</v>
      </c>
      <c r="G3207" s="9"/>
      <c r="H3207" s="9" t="s">
        <v>202</v>
      </c>
      <c r="I3207" s="9" t="s">
        <v>97</v>
      </c>
      <c r="J3207" s="129">
        <v>43222</v>
      </c>
      <c r="K3207" s="129">
        <v>43079</v>
      </c>
      <c r="L3207" s="129">
        <v>43373</v>
      </c>
      <c r="O3207" s="9">
        <v>28</v>
      </c>
      <c r="Q3207" s="9" t="s">
        <v>54</v>
      </c>
      <c r="R3207" s="9"/>
      <c r="S3207" s="13">
        <v>8000000</v>
      </c>
      <c r="T3207" s="13">
        <v>8000000</v>
      </c>
      <c r="U3207" s="13">
        <v>2000000</v>
      </c>
      <c r="V3207" s="9"/>
      <c r="W3207" s="9"/>
      <c r="X3207" s="9"/>
      <c r="Y3207" s="9"/>
      <c r="Z3207" s="9"/>
      <c r="AA3207" s="9"/>
      <c r="AB3207" s="9"/>
      <c r="AC3207" s="9"/>
      <c r="AD3207" s="9"/>
      <c r="AE3207" s="9"/>
      <c r="AF3207" s="51">
        <f t="shared" si="41"/>
        <v>0</v>
      </c>
      <c r="AG3207" s="45">
        <v>6000000</v>
      </c>
      <c r="AH3207" s="9"/>
      <c r="AI3207" s="9"/>
      <c r="AJ3207" s="9"/>
      <c r="AK3207" s="9"/>
      <c r="AL3207" s="9"/>
      <c r="AM3207" s="9"/>
      <c r="AN3207" s="9"/>
      <c r="AO3207" s="9"/>
      <c r="AP3207" s="9"/>
      <c r="AQ3207" s="9"/>
      <c r="AR3207" s="9"/>
      <c r="AS3207" s="9"/>
      <c r="AT3207" s="9"/>
      <c r="AU3207" s="9"/>
      <c r="AV3207" s="9"/>
      <c r="AW3207" s="9"/>
      <c r="AX3207" s="9"/>
      <c r="AY3207" s="9"/>
      <c r="AZ3207" s="9"/>
      <c r="BA3207" s="9"/>
      <c r="BB3207" s="9"/>
      <c r="BC3207" s="9"/>
      <c r="BD3207" s="9"/>
      <c r="BE3207" s="9"/>
      <c r="BF3207" s="9"/>
      <c r="BG3207" s="9"/>
      <c r="BH3207" s="9"/>
      <c r="BI3207" s="9"/>
      <c r="BJ3207" s="9"/>
      <c r="BK3207" s="9"/>
      <c r="BL3207" s="9"/>
      <c r="BM3207" s="9"/>
      <c r="BN3207" s="9"/>
      <c r="BO3207" s="9"/>
      <c r="BP3207" s="9"/>
      <c r="BQ3207" s="9"/>
      <c r="BT3207" s="9"/>
      <c r="BU3207" s="9"/>
      <c r="BX3207" s="9"/>
      <c r="BY3207" s="9"/>
      <c r="CB3207" s="9"/>
      <c r="CC3207" s="9"/>
      <c r="CF3207" s="9"/>
      <c r="CG3207" s="9"/>
      <c r="CJ3207" s="9"/>
      <c r="CK3207" s="9"/>
      <c r="CN3207" s="9"/>
      <c r="CO3207" s="9"/>
      <c r="CP3207" s="9"/>
      <c r="CQ3207" s="9"/>
      <c r="CR3207" s="9"/>
      <c r="CS3207" s="9"/>
      <c r="CT3207" s="9"/>
      <c r="CU3207" s="9"/>
      <c r="CV3207" s="9"/>
      <c r="CW3207" s="9"/>
      <c r="CX3207" s="9"/>
      <c r="CY3207" s="9"/>
      <c r="CZ3207" s="9"/>
      <c r="DA3207" s="9"/>
      <c r="DB3207" s="9"/>
      <c r="DC3207" s="9"/>
      <c r="DD3207" s="9"/>
      <c r="DE3207" s="9"/>
      <c r="DF3207" s="9"/>
      <c r="DG3207" s="9"/>
      <c r="DH3207" s="9"/>
      <c r="DI3207" s="9"/>
      <c r="DJ3207" s="9"/>
      <c r="DK3207" s="9"/>
      <c r="DL3207" s="9"/>
      <c r="DM3207" s="9"/>
      <c r="DN3207" s="9"/>
      <c r="DO3207" s="9"/>
      <c r="DP3207" s="9"/>
      <c r="DQ3207" s="9"/>
      <c r="DR3207" s="9"/>
      <c r="DS3207" s="9"/>
      <c r="DT3207" s="9"/>
      <c r="DU3207" s="9"/>
      <c r="DV3207" s="9"/>
      <c r="DW3207" s="9"/>
      <c r="DX3207" s="9"/>
      <c r="DY3207" s="9"/>
    </row>
    <row r="3208" spans="1:131" ht="19.5" customHeight="1" x14ac:dyDescent="0.25">
      <c r="A3208" s="9">
        <v>2231</v>
      </c>
      <c r="B3208" s="9" t="s">
        <v>6433</v>
      </c>
      <c r="C3208" s="9" t="s">
        <v>6434</v>
      </c>
      <c r="D3208" s="9"/>
      <c r="E3208" s="9" t="s">
        <v>6435</v>
      </c>
      <c r="F3208" s="9" t="s">
        <v>4385</v>
      </c>
      <c r="G3208" s="9"/>
      <c r="H3208" s="9" t="s">
        <v>906</v>
      </c>
      <c r="I3208" s="9" t="s">
        <v>35</v>
      </c>
      <c r="M3208" s="9" t="s">
        <v>20</v>
      </c>
      <c r="O3208" s="9">
        <v>32</v>
      </c>
      <c r="R3208" s="9"/>
      <c r="S3208" s="9"/>
      <c r="T3208" s="9"/>
      <c r="U3208" s="9"/>
      <c r="V3208" s="9"/>
      <c r="W3208" s="9"/>
      <c r="X3208" s="9"/>
      <c r="Y3208" s="9"/>
      <c r="Z3208" s="9"/>
      <c r="AA3208" s="9"/>
      <c r="AB3208" s="9"/>
      <c r="AC3208" s="9"/>
      <c r="AD3208" s="9"/>
      <c r="AE3208" s="9"/>
      <c r="AF3208" s="51">
        <f t="shared" si="41"/>
        <v>0</v>
      </c>
      <c r="AG3208" s="109"/>
      <c r="AH3208" s="9"/>
      <c r="AI3208" s="9"/>
      <c r="AJ3208" s="9"/>
      <c r="AK3208" s="9"/>
      <c r="AL3208" s="9"/>
      <c r="AM3208" s="9"/>
      <c r="AN3208" s="9"/>
      <c r="AO3208" s="9"/>
      <c r="AP3208" s="9"/>
      <c r="AQ3208" s="9"/>
      <c r="AR3208" s="9"/>
      <c r="AS3208" s="9"/>
      <c r="AT3208" s="9"/>
      <c r="AU3208" s="9"/>
      <c r="AV3208" s="9"/>
      <c r="AW3208" s="9"/>
      <c r="AX3208" s="9"/>
      <c r="AY3208" s="9"/>
      <c r="AZ3208" s="9"/>
      <c r="BA3208" s="9"/>
      <c r="BB3208" s="9"/>
      <c r="BC3208" s="9"/>
      <c r="BD3208" s="9"/>
      <c r="BE3208" s="9"/>
      <c r="BF3208" s="9"/>
      <c r="BG3208" s="9"/>
      <c r="BH3208" s="9"/>
      <c r="BI3208" s="9"/>
      <c r="BJ3208" s="9"/>
      <c r="BK3208" s="9"/>
      <c r="BL3208" s="9"/>
      <c r="BM3208" s="9"/>
      <c r="BN3208" s="9"/>
      <c r="BO3208" s="9"/>
      <c r="BP3208" s="9"/>
      <c r="BQ3208" s="9"/>
      <c r="BT3208" s="9"/>
      <c r="BU3208" s="9"/>
      <c r="BX3208" s="9"/>
      <c r="BY3208" s="9"/>
      <c r="CB3208" s="9"/>
      <c r="CC3208" s="9"/>
      <c r="CF3208" s="9"/>
      <c r="CG3208" s="9"/>
      <c r="CJ3208" s="9"/>
      <c r="CK3208" s="9"/>
      <c r="CN3208" s="9"/>
      <c r="CO3208" s="9"/>
      <c r="CP3208" s="9"/>
      <c r="CQ3208" s="9"/>
      <c r="CR3208" s="9"/>
      <c r="CS3208" s="9"/>
      <c r="CT3208" s="9"/>
      <c r="CU3208" s="9"/>
      <c r="CV3208" s="9"/>
      <c r="CW3208" s="9"/>
      <c r="CX3208" s="9"/>
      <c r="CY3208" s="9"/>
      <c r="CZ3208" s="9"/>
      <c r="DA3208" s="9"/>
      <c r="DB3208" s="9"/>
      <c r="DC3208" s="9"/>
      <c r="DD3208" s="9"/>
      <c r="DE3208" s="9"/>
      <c r="DF3208" s="9"/>
      <c r="DG3208" s="9"/>
      <c r="DH3208" s="9"/>
      <c r="DI3208" s="9"/>
      <c r="DJ3208" s="9"/>
      <c r="DK3208" s="9"/>
      <c r="DL3208" s="9"/>
      <c r="DM3208" s="9"/>
      <c r="DN3208" s="9"/>
      <c r="DO3208" s="9"/>
      <c r="DP3208" s="9"/>
      <c r="DQ3208" s="9"/>
      <c r="DR3208" s="9"/>
      <c r="DS3208" s="9"/>
      <c r="DT3208" s="9"/>
      <c r="DU3208" s="9"/>
      <c r="DV3208" s="9"/>
      <c r="DW3208" s="9"/>
      <c r="DX3208" s="9"/>
      <c r="DY3208" s="9"/>
    </row>
    <row r="3209" spans="1:131" ht="19.5" customHeight="1" x14ac:dyDescent="0.25">
      <c r="A3209" s="9">
        <v>2232</v>
      </c>
      <c r="B3209" s="9" t="s">
        <v>6436</v>
      </c>
      <c r="C3209" s="9" t="s">
        <v>6437</v>
      </c>
      <c r="D3209" s="9"/>
      <c r="E3209" s="9" t="s">
        <v>6438</v>
      </c>
      <c r="F3209" s="9" t="s">
        <v>5551</v>
      </c>
      <c r="G3209" s="9"/>
      <c r="H3209" s="9" t="s">
        <v>906</v>
      </c>
      <c r="I3209" s="9" t="s">
        <v>25</v>
      </c>
      <c r="M3209" s="9" t="s">
        <v>20</v>
      </c>
      <c r="O3209" s="9">
        <v>31</v>
      </c>
      <c r="R3209" s="9"/>
      <c r="S3209" s="9"/>
      <c r="T3209" s="9"/>
      <c r="U3209" s="9"/>
      <c r="V3209" s="9"/>
      <c r="W3209" s="9"/>
      <c r="X3209" s="9"/>
      <c r="Y3209" s="9"/>
      <c r="Z3209" s="9"/>
      <c r="AA3209" s="9"/>
      <c r="AB3209" s="9"/>
      <c r="AC3209" s="9"/>
      <c r="AD3209" s="9"/>
      <c r="AE3209" s="9"/>
      <c r="AF3209" s="51">
        <f t="shared" si="41"/>
        <v>0</v>
      </c>
      <c r="AG3209" s="109"/>
      <c r="AH3209" s="9"/>
      <c r="AI3209" s="9"/>
      <c r="AJ3209" s="9"/>
      <c r="AK3209" s="9"/>
      <c r="AL3209" s="9"/>
      <c r="AM3209" s="9"/>
      <c r="AN3209" s="9"/>
      <c r="AO3209" s="9"/>
      <c r="AP3209" s="9"/>
      <c r="AQ3209" s="9"/>
      <c r="AR3209" s="9"/>
      <c r="AS3209" s="9"/>
      <c r="AT3209" s="9"/>
      <c r="AU3209" s="9"/>
      <c r="AV3209" s="9"/>
      <c r="AW3209" s="9"/>
      <c r="AX3209" s="9"/>
      <c r="AY3209" s="9"/>
      <c r="AZ3209" s="9"/>
      <c r="BA3209" s="9"/>
      <c r="BB3209" s="9"/>
      <c r="BC3209" s="9"/>
      <c r="BD3209" s="9"/>
      <c r="BE3209" s="9"/>
      <c r="BF3209" s="9"/>
      <c r="BG3209" s="9"/>
      <c r="BH3209" s="9"/>
      <c r="BI3209" s="9"/>
      <c r="BJ3209" s="9"/>
      <c r="BK3209" s="9"/>
      <c r="BL3209" s="9"/>
      <c r="BM3209" s="9"/>
      <c r="BN3209" s="9"/>
      <c r="BO3209" s="9"/>
      <c r="BP3209" s="9"/>
      <c r="BQ3209" s="9"/>
      <c r="BT3209" s="9"/>
      <c r="BU3209" s="9"/>
      <c r="BX3209" s="9"/>
      <c r="BY3209" s="9"/>
      <c r="CB3209" s="9"/>
      <c r="CC3209" s="9"/>
      <c r="CF3209" s="9"/>
      <c r="CG3209" s="9"/>
      <c r="CJ3209" s="9"/>
      <c r="CK3209" s="9"/>
      <c r="CN3209" s="9"/>
      <c r="CO3209" s="9"/>
      <c r="CP3209" s="9"/>
      <c r="CQ3209" s="9"/>
      <c r="CR3209" s="9"/>
      <c r="CS3209" s="9"/>
      <c r="CT3209" s="9"/>
      <c r="CU3209" s="9"/>
      <c r="CV3209" s="9"/>
      <c r="CW3209" s="9"/>
      <c r="CX3209" s="9"/>
      <c r="CY3209" s="9"/>
      <c r="CZ3209" s="9"/>
      <c r="DA3209" s="9"/>
      <c r="DB3209" s="9"/>
      <c r="DC3209" s="9"/>
      <c r="DD3209" s="9"/>
      <c r="DE3209" s="9"/>
      <c r="DF3209" s="9"/>
      <c r="DG3209" s="9"/>
      <c r="DH3209" s="9"/>
      <c r="DI3209" s="9"/>
      <c r="DJ3209" s="9"/>
      <c r="DK3209" s="9"/>
      <c r="DL3209" s="9"/>
      <c r="DM3209" s="9"/>
      <c r="DN3209" s="9"/>
      <c r="DO3209" s="9"/>
      <c r="DP3209" s="9"/>
      <c r="DQ3209" s="9"/>
      <c r="DR3209" s="9"/>
      <c r="DS3209" s="9"/>
      <c r="DT3209" s="9"/>
      <c r="DU3209" s="9"/>
      <c r="DV3209" s="9"/>
      <c r="DW3209" s="9"/>
      <c r="DX3209" s="9"/>
      <c r="DY3209" s="9"/>
    </row>
    <row r="3210" spans="1:131" ht="19.5" customHeight="1" x14ac:dyDescent="0.25">
      <c r="A3210" s="9">
        <v>2233</v>
      </c>
      <c r="B3210" s="9" t="s">
        <v>6439</v>
      </c>
      <c r="C3210" s="9" t="s">
        <v>6440</v>
      </c>
      <c r="D3210" s="9"/>
      <c r="E3210" s="9" t="s">
        <v>6441</v>
      </c>
      <c r="F3210" s="9" t="s">
        <v>6442</v>
      </c>
      <c r="G3210" s="9"/>
      <c r="H3210" s="9" t="s">
        <v>202</v>
      </c>
      <c r="I3210" s="9" t="s">
        <v>6443</v>
      </c>
      <c r="J3210" s="129">
        <v>43340</v>
      </c>
      <c r="K3210" s="129">
        <v>43263</v>
      </c>
      <c r="L3210" s="129">
        <v>43463</v>
      </c>
      <c r="M3210" s="9" t="s">
        <v>20</v>
      </c>
      <c r="O3210" s="9">
        <v>30</v>
      </c>
      <c r="Q3210" s="9" t="s">
        <v>54</v>
      </c>
      <c r="R3210" s="9"/>
      <c r="S3210" s="13">
        <v>14000000</v>
      </c>
      <c r="T3210" s="13">
        <v>14000000</v>
      </c>
      <c r="U3210" s="13">
        <v>4200000</v>
      </c>
      <c r="V3210" s="9"/>
      <c r="W3210" s="9"/>
      <c r="X3210" s="9"/>
      <c r="Y3210" s="9"/>
      <c r="Z3210" s="9"/>
      <c r="AA3210" s="9"/>
      <c r="AB3210" s="9"/>
      <c r="AC3210" s="9"/>
      <c r="AD3210" s="9"/>
      <c r="AE3210" s="9"/>
      <c r="AF3210" s="51">
        <f t="shared" si="41"/>
        <v>0</v>
      </c>
      <c r="AG3210" s="109"/>
      <c r="AH3210" s="11">
        <v>43263</v>
      </c>
      <c r="AI3210" s="11">
        <v>43646</v>
      </c>
      <c r="AJ3210" s="115">
        <v>18803434</v>
      </c>
      <c r="AK3210" s="115">
        <v>5640000</v>
      </c>
      <c r="AL3210" s="9"/>
      <c r="AM3210" s="9"/>
      <c r="AN3210" s="9"/>
      <c r="AO3210" s="9"/>
      <c r="AP3210" s="9"/>
      <c r="AQ3210" s="9"/>
      <c r="AR3210" s="9"/>
      <c r="AS3210" s="9"/>
      <c r="AT3210" s="9"/>
      <c r="AU3210" s="9"/>
      <c r="AV3210" s="9"/>
      <c r="AW3210" s="9"/>
      <c r="AX3210" s="9"/>
      <c r="AY3210" s="9"/>
      <c r="AZ3210" s="9"/>
      <c r="BA3210" s="9"/>
      <c r="BB3210" s="9"/>
      <c r="BC3210" s="9"/>
      <c r="BD3210" s="9"/>
      <c r="BE3210" s="9"/>
      <c r="BF3210" s="9"/>
      <c r="BG3210" s="9"/>
      <c r="BH3210" s="9"/>
      <c r="BI3210" s="9"/>
      <c r="BJ3210" s="9"/>
      <c r="BK3210" s="9"/>
      <c r="BL3210" s="9"/>
      <c r="BM3210" s="9"/>
      <c r="BN3210" s="9"/>
      <c r="BO3210" s="9"/>
      <c r="BP3210" s="9"/>
      <c r="BQ3210" s="9"/>
      <c r="BT3210" s="9"/>
      <c r="BU3210" s="9"/>
      <c r="BX3210" s="9"/>
      <c r="BY3210" s="9"/>
      <c r="CB3210" s="9"/>
      <c r="CC3210" s="9"/>
      <c r="CF3210" s="9"/>
      <c r="CG3210" s="9"/>
      <c r="CJ3210" s="9"/>
      <c r="CK3210" s="9"/>
      <c r="CN3210" s="9"/>
      <c r="CO3210" s="9"/>
      <c r="CP3210" s="9"/>
      <c r="CQ3210" s="9"/>
      <c r="CR3210" s="9"/>
      <c r="CS3210" s="9"/>
      <c r="CT3210" s="9"/>
      <c r="CU3210" s="9"/>
      <c r="CV3210" s="9"/>
      <c r="CW3210" s="9"/>
      <c r="CX3210" s="9"/>
      <c r="CY3210" s="9"/>
      <c r="CZ3210" s="9"/>
      <c r="DA3210" s="9"/>
      <c r="DB3210" s="9"/>
      <c r="DC3210" s="9"/>
      <c r="DD3210" s="9"/>
      <c r="DE3210" s="9"/>
      <c r="DF3210" s="9"/>
      <c r="DG3210" s="9"/>
      <c r="DH3210" s="9"/>
      <c r="DI3210" s="9"/>
      <c r="DJ3210" s="9"/>
      <c r="DK3210" s="9"/>
      <c r="DL3210" s="9"/>
      <c r="DM3210" s="9"/>
      <c r="DN3210" s="9"/>
      <c r="DO3210" s="9"/>
      <c r="DP3210" s="9"/>
      <c r="DQ3210" s="9"/>
      <c r="DR3210" s="9"/>
      <c r="DS3210" s="9"/>
      <c r="DT3210" s="9"/>
      <c r="DU3210" s="9"/>
      <c r="DV3210" s="9"/>
      <c r="DW3210" s="9"/>
      <c r="DX3210" s="9"/>
      <c r="DY3210" s="9"/>
    </row>
    <row r="3211" spans="1:131" s="18" customFormat="1" ht="19.5" customHeight="1" x14ac:dyDescent="0.25">
      <c r="A3211" s="18">
        <v>2233</v>
      </c>
      <c r="B3211" s="18" t="s">
        <v>6439</v>
      </c>
      <c r="C3211" s="18" t="s">
        <v>6440</v>
      </c>
      <c r="D3211" s="19">
        <v>43468</v>
      </c>
      <c r="J3211" s="130"/>
      <c r="K3211" s="130"/>
      <c r="L3211" s="130">
        <v>43646</v>
      </c>
      <c r="S3211" s="20"/>
      <c r="T3211" s="20"/>
      <c r="U3211" s="20"/>
      <c r="AF3211" s="80"/>
      <c r="AG3211" s="112"/>
      <c r="DZ3211" s="56"/>
      <c r="EA3211" s="57"/>
    </row>
    <row r="3212" spans="1:131" s="18" customFormat="1" ht="19.5" customHeight="1" x14ac:dyDescent="0.25">
      <c r="A3212" s="18">
        <v>2233</v>
      </c>
      <c r="B3212" s="18" t="s">
        <v>6439</v>
      </c>
      <c r="C3212" s="18" t="s">
        <v>6440</v>
      </c>
      <c r="D3212" s="19">
        <v>43692</v>
      </c>
      <c r="J3212" s="130"/>
      <c r="K3212" s="130"/>
      <c r="L3212" s="130"/>
      <c r="S3212" s="20">
        <v>18800000</v>
      </c>
      <c r="T3212" s="20">
        <v>18800000</v>
      </c>
      <c r="U3212" s="20">
        <v>5640000</v>
      </c>
      <c r="AF3212" s="80"/>
      <c r="AG3212" s="112"/>
      <c r="DZ3212" s="56"/>
      <c r="EA3212" s="57"/>
    </row>
    <row r="3213" spans="1:131" ht="19.5" customHeight="1" x14ac:dyDescent="0.25">
      <c r="A3213" s="9">
        <v>2234</v>
      </c>
      <c r="B3213" s="9" t="s">
        <v>6444</v>
      </c>
      <c r="C3213" s="9" t="s">
        <v>6445</v>
      </c>
      <c r="D3213" s="9"/>
      <c r="E3213" s="9" t="s">
        <v>300</v>
      </c>
      <c r="F3213" s="9" t="s">
        <v>7071</v>
      </c>
      <c r="G3213" s="9"/>
      <c r="H3213" s="9" t="s">
        <v>202</v>
      </c>
      <c r="I3213" s="9" t="s">
        <v>78</v>
      </c>
      <c r="J3213" s="129">
        <v>43466</v>
      </c>
      <c r="K3213" s="129">
        <v>43017</v>
      </c>
      <c r="L3213" s="129">
        <v>43615</v>
      </c>
      <c r="M3213" s="9" t="s">
        <v>20</v>
      </c>
      <c r="O3213" s="9">
        <v>31</v>
      </c>
      <c r="Q3213" s="9" t="s">
        <v>54</v>
      </c>
      <c r="R3213" s="9"/>
      <c r="S3213" s="13">
        <v>7875670</v>
      </c>
      <c r="T3213" s="13">
        <v>7875670</v>
      </c>
      <c r="U3213" s="13">
        <v>2362701</v>
      </c>
      <c r="V3213" s="13">
        <v>4924919</v>
      </c>
      <c r="W3213" s="9"/>
      <c r="X3213" s="9"/>
      <c r="Y3213" s="9"/>
      <c r="Z3213" s="9"/>
      <c r="AA3213" s="9"/>
      <c r="AB3213" s="9"/>
      <c r="AC3213" s="9"/>
      <c r="AD3213" s="9"/>
      <c r="AE3213" s="9"/>
      <c r="AF3213" s="51">
        <f t="shared" si="41"/>
        <v>4924919</v>
      </c>
      <c r="AG3213" s="109"/>
      <c r="AH3213" s="9"/>
      <c r="AI3213" s="9"/>
      <c r="AJ3213" s="9"/>
      <c r="AK3213" s="9"/>
      <c r="AL3213" s="9"/>
      <c r="AM3213" s="9"/>
      <c r="AN3213" s="9"/>
      <c r="AO3213" s="9"/>
      <c r="AP3213" s="9"/>
      <c r="AQ3213" s="9"/>
      <c r="AR3213" s="9"/>
      <c r="AS3213" s="9"/>
      <c r="AT3213" s="9"/>
      <c r="AU3213" s="9"/>
      <c r="AV3213" s="9"/>
      <c r="AW3213" s="9"/>
      <c r="AX3213" s="9"/>
      <c r="AY3213" s="9"/>
      <c r="AZ3213" s="9"/>
      <c r="BA3213" s="9"/>
      <c r="BB3213" s="9"/>
      <c r="BC3213" s="9"/>
      <c r="BD3213" s="9"/>
      <c r="BE3213" s="9"/>
      <c r="BF3213" s="9"/>
      <c r="BG3213" s="9"/>
      <c r="BH3213" s="9"/>
      <c r="BI3213" s="9"/>
      <c r="BJ3213" s="9"/>
      <c r="BK3213" s="9"/>
      <c r="BL3213" s="9"/>
      <c r="BM3213" s="9"/>
      <c r="BN3213" s="9"/>
      <c r="BO3213" s="9"/>
      <c r="BP3213" s="9"/>
      <c r="BQ3213" s="9"/>
      <c r="BT3213" s="9"/>
      <c r="BU3213" s="9"/>
      <c r="BX3213" s="9"/>
      <c r="BY3213" s="9"/>
      <c r="CB3213" s="9"/>
      <c r="CC3213" s="9"/>
      <c r="CF3213" s="9"/>
      <c r="CG3213" s="9"/>
      <c r="CJ3213" s="9"/>
      <c r="CK3213" s="9"/>
      <c r="CN3213" s="9"/>
      <c r="CO3213" s="9"/>
      <c r="CP3213" s="9"/>
      <c r="CQ3213" s="9"/>
      <c r="CR3213" s="9"/>
      <c r="CS3213" s="9"/>
      <c r="CT3213" s="9"/>
      <c r="CU3213" s="9"/>
      <c r="CV3213" s="9"/>
      <c r="CW3213" s="9"/>
      <c r="CX3213" s="9"/>
      <c r="CY3213" s="9"/>
      <c r="CZ3213" s="9"/>
      <c r="DA3213" s="9"/>
      <c r="DB3213" s="9"/>
      <c r="DC3213" s="9"/>
      <c r="DD3213" s="9"/>
      <c r="DE3213" s="9"/>
      <c r="DF3213" s="9"/>
      <c r="DG3213" s="9"/>
      <c r="DH3213" s="9"/>
      <c r="DI3213" s="9"/>
      <c r="DJ3213" s="9"/>
      <c r="DK3213" s="9"/>
      <c r="DL3213" s="9"/>
      <c r="DM3213" s="9"/>
      <c r="DN3213" s="9"/>
      <c r="DO3213" s="9"/>
      <c r="DP3213" s="9"/>
      <c r="DQ3213" s="9"/>
      <c r="DR3213" s="9"/>
      <c r="DS3213" s="9"/>
      <c r="DT3213" s="9"/>
      <c r="DU3213" s="9"/>
      <c r="DV3213" s="9"/>
      <c r="DW3213" s="9"/>
      <c r="DX3213" s="9"/>
      <c r="DY3213" s="9"/>
    </row>
    <row r="3214" spans="1:131" ht="19.5" customHeight="1" x14ac:dyDescent="0.25">
      <c r="A3214" s="9">
        <v>2235</v>
      </c>
      <c r="B3214" s="9" t="s">
        <v>6446</v>
      </c>
      <c r="C3214" s="9" t="s">
        <v>6447</v>
      </c>
      <c r="D3214" s="9"/>
      <c r="E3214" s="9" t="s">
        <v>300</v>
      </c>
      <c r="F3214" s="9" t="s">
        <v>7071</v>
      </c>
      <c r="G3214" s="9"/>
      <c r="H3214" s="9" t="s">
        <v>202</v>
      </c>
      <c r="I3214" s="9" t="s">
        <v>78</v>
      </c>
      <c r="J3214" s="129">
        <v>43466</v>
      </c>
      <c r="K3214" s="129">
        <v>43017</v>
      </c>
      <c r="L3214" s="129">
        <v>43615</v>
      </c>
      <c r="M3214" s="9" t="s">
        <v>20</v>
      </c>
      <c r="O3214" s="9">
        <v>30</v>
      </c>
      <c r="Q3214" s="9" t="s">
        <v>54</v>
      </c>
      <c r="R3214" s="9"/>
      <c r="S3214" s="13">
        <v>5930736</v>
      </c>
      <c r="T3214" s="13">
        <v>5930736</v>
      </c>
      <c r="U3214" s="13">
        <v>1779221</v>
      </c>
      <c r="V3214" s="13">
        <v>3708687</v>
      </c>
      <c r="W3214" s="9"/>
      <c r="X3214" s="9"/>
      <c r="Y3214" s="9"/>
      <c r="Z3214" s="9"/>
      <c r="AA3214" s="9"/>
      <c r="AB3214" s="9"/>
      <c r="AC3214" s="9"/>
      <c r="AD3214" s="9"/>
      <c r="AE3214" s="9"/>
      <c r="AF3214" s="51">
        <f t="shared" si="41"/>
        <v>3708687</v>
      </c>
      <c r="AG3214" s="109"/>
      <c r="AH3214" s="9"/>
      <c r="AI3214" s="9"/>
      <c r="AJ3214" s="9"/>
      <c r="AK3214" s="9"/>
      <c r="AL3214" s="9"/>
      <c r="AM3214" s="9"/>
      <c r="AN3214" s="9"/>
      <c r="AO3214" s="9"/>
      <c r="AP3214" s="9"/>
      <c r="AQ3214" s="9"/>
      <c r="AR3214" s="9"/>
      <c r="AS3214" s="9"/>
      <c r="AT3214" s="9"/>
      <c r="AU3214" s="9"/>
      <c r="AV3214" s="9"/>
      <c r="AW3214" s="9"/>
      <c r="AX3214" s="9"/>
      <c r="AY3214" s="9"/>
      <c r="AZ3214" s="9"/>
      <c r="BA3214" s="9"/>
      <c r="BB3214" s="9"/>
      <c r="BC3214" s="9"/>
      <c r="BD3214" s="9"/>
      <c r="BE3214" s="9"/>
      <c r="BF3214" s="9"/>
      <c r="BG3214" s="9"/>
      <c r="BH3214" s="9"/>
      <c r="BI3214" s="9"/>
      <c r="BJ3214" s="9"/>
      <c r="BK3214" s="9"/>
      <c r="BL3214" s="9"/>
      <c r="BM3214" s="9"/>
      <c r="BN3214" s="9"/>
      <c r="BO3214" s="9"/>
      <c r="BP3214" s="9"/>
      <c r="BQ3214" s="9"/>
      <c r="BT3214" s="9"/>
      <c r="BU3214" s="9"/>
      <c r="BX3214" s="9"/>
      <c r="BY3214" s="9"/>
      <c r="CB3214" s="9"/>
      <c r="CC3214" s="9"/>
      <c r="CF3214" s="9"/>
      <c r="CG3214" s="9"/>
      <c r="CJ3214" s="9"/>
      <c r="CK3214" s="9"/>
      <c r="CN3214" s="9"/>
      <c r="CO3214" s="9"/>
      <c r="CP3214" s="9"/>
      <c r="CQ3214" s="9"/>
      <c r="CR3214" s="9"/>
      <c r="CS3214" s="9"/>
      <c r="CT3214" s="9"/>
      <c r="CU3214" s="9"/>
      <c r="CV3214" s="9"/>
      <c r="CW3214" s="9"/>
      <c r="CX3214" s="9"/>
      <c r="CY3214" s="9"/>
      <c r="CZ3214" s="9"/>
      <c r="DA3214" s="9"/>
      <c r="DB3214" s="9"/>
      <c r="DC3214" s="9"/>
      <c r="DD3214" s="9"/>
      <c r="DE3214" s="9"/>
      <c r="DF3214" s="9"/>
      <c r="DG3214" s="9"/>
      <c r="DH3214" s="9"/>
      <c r="DI3214" s="9"/>
      <c r="DJ3214" s="9"/>
      <c r="DK3214" s="9"/>
      <c r="DL3214" s="9"/>
      <c r="DM3214" s="9"/>
      <c r="DN3214" s="9"/>
      <c r="DO3214" s="9"/>
      <c r="DP3214" s="9"/>
      <c r="DQ3214" s="9"/>
      <c r="DR3214" s="9"/>
      <c r="DS3214" s="9"/>
      <c r="DT3214" s="9"/>
      <c r="DU3214" s="9"/>
      <c r="DV3214" s="9"/>
      <c r="DW3214" s="9"/>
      <c r="DX3214" s="9"/>
      <c r="DY3214" s="9"/>
    </row>
    <row r="3215" spans="1:131" ht="19.5" customHeight="1" x14ac:dyDescent="0.25">
      <c r="A3215" s="9">
        <v>2236</v>
      </c>
      <c r="B3215" s="9" t="s">
        <v>6448</v>
      </c>
      <c r="C3215" s="9" t="s">
        <v>6449</v>
      </c>
      <c r="D3215" s="9"/>
      <c r="E3215" s="9" t="s">
        <v>300</v>
      </c>
      <c r="F3215" s="9" t="s">
        <v>7071</v>
      </c>
      <c r="G3215" s="9"/>
      <c r="H3215" s="9" t="s">
        <v>202</v>
      </c>
      <c r="I3215" s="9" t="s">
        <v>78</v>
      </c>
      <c r="J3215" s="129">
        <v>43466</v>
      </c>
      <c r="K3215" s="129">
        <v>43017</v>
      </c>
      <c r="L3215" s="129">
        <v>43615</v>
      </c>
      <c r="M3215" s="9" t="s">
        <v>20</v>
      </c>
      <c r="O3215" s="9">
        <v>29</v>
      </c>
      <c r="Q3215" s="9" t="s">
        <v>54</v>
      </c>
      <c r="R3215" s="9"/>
      <c r="S3215" s="13">
        <v>7191616</v>
      </c>
      <c r="T3215" s="13">
        <v>7191616</v>
      </c>
      <c r="U3215" s="13">
        <v>2157485</v>
      </c>
      <c r="V3215" s="13">
        <v>4497157</v>
      </c>
      <c r="W3215" s="9"/>
      <c r="X3215" s="9"/>
      <c r="Y3215" s="9"/>
      <c r="Z3215" s="9"/>
      <c r="AA3215" s="9"/>
      <c r="AB3215" s="9"/>
      <c r="AC3215" s="9"/>
      <c r="AD3215" s="9"/>
      <c r="AE3215" s="9"/>
      <c r="AF3215" s="51">
        <f t="shared" si="41"/>
        <v>4497157</v>
      </c>
      <c r="AG3215" s="109"/>
      <c r="AH3215" s="9"/>
      <c r="AI3215" s="9"/>
      <c r="AJ3215" s="9"/>
      <c r="AK3215" s="9"/>
      <c r="AL3215" s="9"/>
      <c r="AM3215" s="9"/>
      <c r="AN3215" s="9"/>
      <c r="AO3215" s="9"/>
      <c r="AP3215" s="9"/>
      <c r="AQ3215" s="9"/>
      <c r="AR3215" s="9"/>
      <c r="AS3215" s="9"/>
      <c r="AT3215" s="9"/>
      <c r="AU3215" s="9"/>
      <c r="AV3215" s="9"/>
      <c r="AW3215" s="9"/>
      <c r="AX3215" s="9"/>
      <c r="AY3215" s="9"/>
      <c r="AZ3215" s="9"/>
      <c r="BA3215" s="9"/>
      <c r="BB3215" s="9"/>
      <c r="BC3215" s="9"/>
      <c r="BD3215" s="9"/>
      <c r="BE3215" s="9"/>
      <c r="BF3215" s="9"/>
      <c r="BG3215" s="9"/>
      <c r="BH3215" s="9"/>
      <c r="BI3215" s="9"/>
      <c r="BJ3215" s="9"/>
      <c r="BK3215" s="9"/>
      <c r="BL3215" s="9"/>
      <c r="BM3215" s="9"/>
      <c r="BN3215" s="9"/>
      <c r="BO3215" s="9"/>
      <c r="BP3215" s="9"/>
      <c r="BQ3215" s="9"/>
      <c r="BT3215" s="9"/>
      <c r="BU3215" s="9"/>
      <c r="BX3215" s="9"/>
      <c r="BY3215" s="9"/>
      <c r="CB3215" s="9"/>
      <c r="CC3215" s="9"/>
      <c r="CF3215" s="9"/>
      <c r="CG3215" s="9"/>
      <c r="CJ3215" s="9"/>
      <c r="CK3215" s="9"/>
      <c r="CN3215" s="9"/>
      <c r="CO3215" s="9"/>
      <c r="CP3215" s="9"/>
      <c r="CQ3215" s="9"/>
      <c r="CR3215" s="9"/>
      <c r="CS3215" s="9"/>
      <c r="CT3215" s="9"/>
      <c r="CU3215" s="9"/>
      <c r="CV3215" s="9"/>
      <c r="CW3215" s="9"/>
      <c r="CX3215" s="9"/>
      <c r="CY3215" s="9"/>
      <c r="CZ3215" s="9"/>
      <c r="DA3215" s="9"/>
      <c r="DB3215" s="9"/>
      <c r="DC3215" s="9"/>
      <c r="DD3215" s="9"/>
      <c r="DE3215" s="9"/>
      <c r="DF3215" s="9"/>
      <c r="DG3215" s="9"/>
      <c r="DH3215" s="9"/>
      <c r="DI3215" s="9"/>
      <c r="DJ3215" s="9"/>
      <c r="DK3215" s="9"/>
      <c r="DL3215" s="9"/>
      <c r="DM3215" s="9"/>
      <c r="DN3215" s="9"/>
      <c r="DO3215" s="9"/>
      <c r="DP3215" s="9"/>
      <c r="DQ3215" s="9"/>
      <c r="DR3215" s="9"/>
      <c r="DS3215" s="9"/>
      <c r="DT3215" s="9"/>
      <c r="DU3215" s="9"/>
      <c r="DV3215" s="9"/>
      <c r="DW3215" s="9"/>
      <c r="DX3215" s="9"/>
      <c r="DY3215" s="9"/>
    </row>
    <row r="3216" spans="1:131" ht="19.5" customHeight="1" x14ac:dyDescent="0.25">
      <c r="A3216" s="9">
        <v>2237</v>
      </c>
      <c r="B3216" s="9" t="s">
        <v>6450</v>
      </c>
      <c r="C3216" s="9" t="s">
        <v>7072</v>
      </c>
      <c r="D3216" s="9"/>
      <c r="E3216" s="9" t="s">
        <v>300</v>
      </c>
      <c r="F3216" s="9" t="s">
        <v>7071</v>
      </c>
      <c r="G3216" s="9"/>
      <c r="H3216" s="9" t="s">
        <v>202</v>
      </c>
      <c r="I3216" s="9" t="s">
        <v>78</v>
      </c>
      <c r="J3216" s="129">
        <v>43466</v>
      </c>
      <c r="K3216" s="129">
        <v>43017</v>
      </c>
      <c r="L3216" s="129">
        <v>43615</v>
      </c>
      <c r="M3216" s="9" t="s">
        <v>20</v>
      </c>
      <c r="O3216" s="9">
        <v>30</v>
      </c>
      <c r="Q3216" s="9" t="s">
        <v>54</v>
      </c>
      <c r="R3216" s="9"/>
      <c r="S3216" s="13">
        <v>5357609</v>
      </c>
      <c r="T3216" s="13">
        <v>5357609</v>
      </c>
      <c r="U3216" s="13">
        <v>1607283</v>
      </c>
      <c r="V3216" s="13">
        <v>3350291</v>
      </c>
      <c r="W3216" s="9"/>
      <c r="X3216" s="9"/>
      <c r="Y3216" s="9"/>
      <c r="Z3216" s="9"/>
      <c r="AA3216" s="9"/>
      <c r="AB3216" s="9"/>
      <c r="AC3216" s="9"/>
      <c r="AD3216" s="9"/>
      <c r="AE3216" s="9"/>
      <c r="AF3216" s="51">
        <f t="shared" si="41"/>
        <v>3350291</v>
      </c>
      <c r="AG3216" s="109"/>
      <c r="AH3216" s="9"/>
      <c r="AI3216" s="9"/>
      <c r="AJ3216" s="9"/>
      <c r="AK3216" s="9"/>
      <c r="AL3216" s="9"/>
      <c r="AM3216" s="9"/>
      <c r="AN3216" s="9"/>
      <c r="AO3216" s="9"/>
      <c r="AP3216" s="9"/>
      <c r="AQ3216" s="9"/>
      <c r="AR3216" s="9"/>
      <c r="AS3216" s="9"/>
      <c r="AT3216" s="9"/>
      <c r="AU3216" s="9"/>
      <c r="AV3216" s="9"/>
      <c r="AW3216" s="9"/>
      <c r="AX3216" s="9"/>
      <c r="AY3216" s="9"/>
      <c r="AZ3216" s="9"/>
      <c r="BA3216" s="9"/>
      <c r="BB3216" s="9"/>
      <c r="BC3216" s="9"/>
      <c r="BD3216" s="9"/>
      <c r="BE3216" s="9"/>
      <c r="BF3216" s="9"/>
      <c r="BG3216" s="9"/>
      <c r="BH3216" s="9"/>
      <c r="BI3216" s="9"/>
      <c r="BJ3216" s="9"/>
      <c r="BK3216" s="9"/>
      <c r="BL3216" s="9"/>
      <c r="BM3216" s="9"/>
      <c r="BN3216" s="9"/>
      <c r="BO3216" s="9"/>
      <c r="BP3216" s="9"/>
      <c r="BQ3216" s="9"/>
      <c r="BT3216" s="9"/>
      <c r="BU3216" s="9"/>
      <c r="BX3216" s="9"/>
      <c r="BY3216" s="9"/>
      <c r="CB3216" s="9"/>
      <c r="CC3216" s="9"/>
      <c r="CF3216" s="9"/>
      <c r="CG3216" s="9"/>
      <c r="CJ3216" s="9"/>
      <c r="CK3216" s="9"/>
      <c r="CN3216" s="9"/>
      <c r="CO3216" s="9"/>
      <c r="CP3216" s="9"/>
      <c r="CQ3216" s="9"/>
      <c r="CR3216" s="9"/>
      <c r="CS3216" s="9"/>
      <c r="CT3216" s="9"/>
      <c r="CU3216" s="9"/>
      <c r="CV3216" s="9"/>
      <c r="CW3216" s="9"/>
      <c r="CX3216" s="9"/>
      <c r="CY3216" s="9"/>
      <c r="CZ3216" s="9"/>
      <c r="DA3216" s="9"/>
      <c r="DB3216" s="9"/>
      <c r="DC3216" s="9"/>
      <c r="DD3216" s="9"/>
      <c r="DE3216" s="9"/>
      <c r="DF3216" s="9"/>
      <c r="DG3216" s="9"/>
      <c r="DH3216" s="9"/>
      <c r="DI3216" s="9"/>
      <c r="DJ3216" s="9"/>
      <c r="DK3216" s="9"/>
      <c r="DL3216" s="9"/>
      <c r="DM3216" s="9"/>
      <c r="DN3216" s="9"/>
      <c r="DO3216" s="9"/>
      <c r="DP3216" s="9"/>
      <c r="DQ3216" s="9"/>
      <c r="DR3216" s="9"/>
      <c r="DS3216" s="9"/>
      <c r="DT3216" s="9"/>
      <c r="DU3216" s="9"/>
      <c r="DV3216" s="9"/>
      <c r="DW3216" s="9"/>
      <c r="DX3216" s="9"/>
      <c r="DY3216" s="9"/>
    </row>
    <row r="3217" spans="1:131" ht="19.5" customHeight="1" x14ac:dyDescent="0.25">
      <c r="A3217" s="9">
        <v>2238</v>
      </c>
      <c r="B3217" s="9" t="s">
        <v>6451</v>
      </c>
      <c r="C3217" s="9" t="s">
        <v>6452</v>
      </c>
      <c r="D3217" s="9"/>
      <c r="E3217" s="9" t="s">
        <v>300</v>
      </c>
      <c r="F3217" s="9" t="s">
        <v>7071</v>
      </c>
      <c r="G3217" s="9"/>
      <c r="H3217" s="9" t="s">
        <v>202</v>
      </c>
      <c r="I3217" s="9" t="s">
        <v>78</v>
      </c>
      <c r="J3217" s="129">
        <v>43466</v>
      </c>
      <c r="K3217" s="129">
        <v>43017</v>
      </c>
      <c r="L3217" s="129">
        <v>43615</v>
      </c>
      <c r="M3217" s="9" t="s">
        <v>20</v>
      </c>
      <c r="O3217" s="9">
        <v>30</v>
      </c>
      <c r="Q3217" s="9" t="s">
        <v>54</v>
      </c>
      <c r="R3217" s="9"/>
      <c r="S3217" s="13">
        <v>5431561</v>
      </c>
      <c r="T3217" s="13">
        <v>5431561</v>
      </c>
      <c r="U3217" s="13">
        <v>1629468</v>
      </c>
      <c r="V3217" s="13">
        <v>3396536</v>
      </c>
      <c r="W3217" s="9"/>
      <c r="X3217" s="9"/>
      <c r="Y3217" s="9"/>
      <c r="Z3217" s="9"/>
      <c r="AA3217" s="9"/>
      <c r="AB3217" s="9"/>
      <c r="AC3217" s="9"/>
      <c r="AD3217" s="9"/>
      <c r="AE3217" s="9"/>
      <c r="AF3217" s="51">
        <f t="shared" si="41"/>
        <v>3396536</v>
      </c>
      <c r="AG3217" s="109"/>
      <c r="AH3217" s="9"/>
      <c r="AI3217" s="9"/>
      <c r="AJ3217" s="9"/>
      <c r="AK3217" s="9"/>
      <c r="AL3217" s="9"/>
      <c r="AM3217" s="9"/>
      <c r="AN3217" s="9"/>
      <c r="AO3217" s="9"/>
      <c r="AP3217" s="9"/>
      <c r="AQ3217" s="9"/>
      <c r="AR3217" s="9"/>
      <c r="AS3217" s="9"/>
      <c r="AT3217" s="9"/>
      <c r="AU3217" s="9"/>
      <c r="AV3217" s="9"/>
      <c r="AW3217" s="9"/>
      <c r="AX3217" s="9"/>
      <c r="AY3217" s="9"/>
      <c r="AZ3217" s="9"/>
      <c r="BA3217" s="9"/>
      <c r="BB3217" s="9"/>
      <c r="BC3217" s="9"/>
      <c r="BD3217" s="9"/>
      <c r="BE3217" s="9"/>
      <c r="BF3217" s="9"/>
      <c r="BG3217" s="9"/>
      <c r="BH3217" s="9"/>
      <c r="BI3217" s="9"/>
      <c r="BJ3217" s="9"/>
      <c r="BK3217" s="9"/>
      <c r="BL3217" s="9"/>
      <c r="BM3217" s="9"/>
      <c r="BN3217" s="9"/>
      <c r="BO3217" s="9"/>
      <c r="BP3217" s="9"/>
      <c r="BQ3217" s="9"/>
      <c r="BT3217" s="9"/>
      <c r="BU3217" s="9"/>
      <c r="BX3217" s="9"/>
      <c r="BY3217" s="9"/>
      <c r="CB3217" s="9"/>
      <c r="CC3217" s="9"/>
      <c r="CF3217" s="9"/>
      <c r="CG3217" s="9"/>
      <c r="CJ3217" s="9"/>
      <c r="CK3217" s="9"/>
      <c r="CN3217" s="9"/>
      <c r="CO3217" s="9"/>
      <c r="CP3217" s="9"/>
      <c r="CQ3217" s="9"/>
      <c r="CR3217" s="9"/>
      <c r="CS3217" s="9"/>
      <c r="CT3217" s="9"/>
      <c r="CU3217" s="9"/>
      <c r="CV3217" s="9"/>
      <c r="CW3217" s="9"/>
      <c r="CX3217" s="9"/>
      <c r="CY3217" s="9"/>
      <c r="CZ3217" s="9"/>
      <c r="DA3217" s="9"/>
      <c r="DB3217" s="9"/>
      <c r="DC3217" s="9"/>
      <c r="DD3217" s="9"/>
      <c r="DE3217" s="9"/>
      <c r="DF3217" s="9"/>
      <c r="DG3217" s="9"/>
      <c r="DH3217" s="9"/>
      <c r="DI3217" s="9"/>
      <c r="DJ3217" s="9"/>
      <c r="DK3217" s="9"/>
      <c r="DL3217" s="9"/>
      <c r="DM3217" s="9"/>
      <c r="DN3217" s="9"/>
      <c r="DO3217" s="9"/>
      <c r="DP3217" s="9"/>
      <c r="DQ3217" s="9"/>
      <c r="DR3217" s="9"/>
      <c r="DS3217" s="9"/>
      <c r="DT3217" s="9"/>
      <c r="DU3217" s="9"/>
      <c r="DV3217" s="9"/>
      <c r="DW3217" s="9"/>
      <c r="DX3217" s="9"/>
      <c r="DY3217" s="9"/>
    </row>
    <row r="3218" spans="1:131" ht="19.5" customHeight="1" x14ac:dyDescent="0.25">
      <c r="A3218" s="9">
        <v>2239</v>
      </c>
      <c r="B3218" s="9" t="s">
        <v>6453</v>
      </c>
      <c r="C3218" s="9" t="s">
        <v>6454</v>
      </c>
      <c r="D3218" s="9"/>
      <c r="E3218" s="9" t="s">
        <v>300</v>
      </c>
      <c r="F3218" s="9" t="s">
        <v>7071</v>
      </c>
      <c r="G3218" s="9"/>
      <c r="H3218" s="9" t="s">
        <v>202</v>
      </c>
      <c r="I3218" s="9" t="s">
        <v>78</v>
      </c>
      <c r="J3218" s="129">
        <v>43466</v>
      </c>
      <c r="K3218" s="129">
        <v>43017</v>
      </c>
      <c r="L3218" s="129">
        <v>43615</v>
      </c>
      <c r="M3218" s="9" t="s">
        <v>20</v>
      </c>
      <c r="O3218" s="9">
        <v>30</v>
      </c>
      <c r="Q3218" s="9" t="s">
        <v>54</v>
      </c>
      <c r="R3218" s="9"/>
      <c r="S3218" s="13">
        <v>4884316</v>
      </c>
      <c r="T3218" s="13">
        <v>4884316</v>
      </c>
      <c r="U3218" s="13">
        <v>1465294</v>
      </c>
      <c r="V3218" s="13">
        <v>3054326</v>
      </c>
      <c r="W3218" s="9"/>
      <c r="X3218" s="9"/>
      <c r="Y3218" s="9"/>
      <c r="Z3218" s="9"/>
      <c r="AA3218" s="9"/>
      <c r="AB3218" s="9"/>
      <c r="AC3218" s="9"/>
      <c r="AD3218" s="9"/>
      <c r="AE3218" s="9"/>
      <c r="AF3218" s="51">
        <f t="shared" si="41"/>
        <v>3054326</v>
      </c>
      <c r="AG3218" s="109"/>
      <c r="AH3218" s="9"/>
      <c r="AI3218" s="9"/>
      <c r="AJ3218" s="9"/>
      <c r="AK3218" s="9"/>
      <c r="AL3218" s="9"/>
      <c r="AM3218" s="9"/>
      <c r="AN3218" s="9"/>
      <c r="AO3218" s="9"/>
      <c r="AP3218" s="9"/>
      <c r="AQ3218" s="9"/>
      <c r="AR3218" s="9"/>
      <c r="AS3218" s="9"/>
      <c r="AT3218" s="9"/>
      <c r="AU3218" s="9"/>
      <c r="AV3218" s="9"/>
      <c r="AW3218" s="9"/>
      <c r="AX3218" s="9"/>
      <c r="AY3218" s="9"/>
      <c r="AZ3218" s="9"/>
      <c r="BA3218" s="9"/>
      <c r="BB3218" s="9"/>
      <c r="BC3218" s="9"/>
      <c r="BD3218" s="9"/>
      <c r="BE3218" s="9"/>
      <c r="BF3218" s="9"/>
      <c r="BG3218" s="9"/>
      <c r="BH3218" s="9"/>
      <c r="BI3218" s="9"/>
      <c r="BJ3218" s="9"/>
      <c r="BK3218" s="9"/>
      <c r="BL3218" s="9"/>
      <c r="BM3218" s="9"/>
      <c r="BN3218" s="9"/>
      <c r="BO3218" s="9"/>
      <c r="BP3218" s="9"/>
      <c r="BQ3218" s="9"/>
      <c r="BT3218" s="9"/>
      <c r="BU3218" s="9"/>
      <c r="BX3218" s="9"/>
      <c r="BY3218" s="9"/>
      <c r="CB3218" s="9"/>
      <c r="CC3218" s="9"/>
      <c r="CF3218" s="9"/>
      <c r="CG3218" s="9"/>
      <c r="CJ3218" s="9"/>
      <c r="CK3218" s="9"/>
      <c r="CN3218" s="9"/>
      <c r="CO3218" s="9"/>
      <c r="CP3218" s="9"/>
      <c r="CQ3218" s="9"/>
      <c r="CR3218" s="9"/>
      <c r="CS3218" s="9"/>
      <c r="CT3218" s="9"/>
      <c r="CU3218" s="9"/>
      <c r="CV3218" s="9"/>
      <c r="CW3218" s="9"/>
      <c r="CX3218" s="9"/>
      <c r="CY3218" s="9"/>
      <c r="CZ3218" s="9"/>
      <c r="DA3218" s="9"/>
      <c r="DB3218" s="9"/>
      <c r="DC3218" s="9"/>
      <c r="DD3218" s="9"/>
      <c r="DE3218" s="9"/>
      <c r="DF3218" s="9"/>
      <c r="DG3218" s="9"/>
      <c r="DH3218" s="9"/>
      <c r="DI3218" s="9"/>
      <c r="DJ3218" s="9"/>
      <c r="DK3218" s="9"/>
      <c r="DL3218" s="9"/>
      <c r="DM3218" s="9"/>
      <c r="DN3218" s="9"/>
      <c r="DO3218" s="9"/>
      <c r="DP3218" s="9"/>
      <c r="DQ3218" s="9"/>
      <c r="DR3218" s="9"/>
      <c r="DS3218" s="9"/>
      <c r="DT3218" s="9"/>
      <c r="DU3218" s="9"/>
      <c r="DV3218" s="9"/>
      <c r="DW3218" s="9"/>
      <c r="DX3218" s="9"/>
      <c r="DY3218" s="9"/>
    </row>
    <row r="3219" spans="1:131" ht="19.5" customHeight="1" x14ac:dyDescent="0.25">
      <c r="A3219" s="9">
        <v>2240</v>
      </c>
      <c r="B3219" s="9" t="s">
        <v>6455</v>
      </c>
      <c r="C3219" s="9" t="s">
        <v>6456</v>
      </c>
      <c r="D3219" s="9"/>
      <c r="E3219" s="9" t="s">
        <v>300</v>
      </c>
      <c r="F3219" s="9" t="s">
        <v>7071</v>
      </c>
      <c r="G3219" s="9"/>
      <c r="H3219" s="9" t="s">
        <v>202</v>
      </c>
      <c r="I3219" s="9" t="s">
        <v>78</v>
      </c>
      <c r="J3219" s="129">
        <v>43466</v>
      </c>
      <c r="K3219" s="129">
        <v>43017</v>
      </c>
      <c r="L3219" s="129">
        <v>43615</v>
      </c>
      <c r="M3219" s="9" t="s">
        <v>20</v>
      </c>
      <c r="O3219" s="9">
        <v>30</v>
      </c>
      <c r="Q3219" s="9" t="s">
        <v>54</v>
      </c>
      <c r="R3219" s="9"/>
      <c r="S3219" s="13">
        <v>5209583</v>
      </c>
      <c r="T3219" s="13">
        <v>5209583</v>
      </c>
      <c r="U3219" s="13">
        <v>1562875</v>
      </c>
      <c r="V3219" s="13">
        <v>3257726</v>
      </c>
      <c r="W3219" s="9"/>
      <c r="X3219" s="9"/>
      <c r="Y3219" s="9"/>
      <c r="Z3219" s="9"/>
      <c r="AA3219" s="9"/>
      <c r="AB3219" s="9"/>
      <c r="AC3219" s="9"/>
      <c r="AD3219" s="9"/>
      <c r="AE3219" s="9"/>
      <c r="AF3219" s="51">
        <f t="shared" si="41"/>
        <v>3257726</v>
      </c>
      <c r="AG3219" s="109"/>
      <c r="AH3219" s="9"/>
      <c r="AI3219" s="9"/>
      <c r="AJ3219" s="9"/>
      <c r="AK3219" s="9"/>
      <c r="AL3219" s="9"/>
      <c r="AM3219" s="9"/>
      <c r="AN3219" s="9"/>
      <c r="AO3219" s="9"/>
      <c r="AP3219" s="9"/>
      <c r="AQ3219" s="9"/>
      <c r="AR3219" s="9"/>
      <c r="AS3219" s="9"/>
      <c r="AT3219" s="9"/>
      <c r="AU3219" s="9"/>
      <c r="AV3219" s="9"/>
      <c r="AW3219" s="9"/>
      <c r="AX3219" s="9"/>
      <c r="AY3219" s="9"/>
      <c r="AZ3219" s="9"/>
      <c r="BA3219" s="9"/>
      <c r="BB3219" s="9"/>
      <c r="BC3219" s="9"/>
      <c r="BD3219" s="9"/>
      <c r="BE3219" s="9"/>
      <c r="BF3219" s="9"/>
      <c r="BG3219" s="9"/>
      <c r="BH3219" s="9"/>
      <c r="BI3219" s="9"/>
      <c r="BJ3219" s="9"/>
      <c r="BK3219" s="9"/>
      <c r="BL3219" s="9"/>
      <c r="BM3219" s="9"/>
      <c r="BN3219" s="9"/>
      <c r="BO3219" s="9"/>
      <c r="BP3219" s="9"/>
      <c r="BQ3219" s="9"/>
      <c r="BT3219" s="9"/>
      <c r="BU3219" s="9"/>
      <c r="BX3219" s="9"/>
      <c r="BY3219" s="9"/>
      <c r="CB3219" s="9"/>
      <c r="CC3219" s="9"/>
      <c r="CF3219" s="9"/>
      <c r="CG3219" s="9"/>
      <c r="CJ3219" s="9"/>
      <c r="CK3219" s="9"/>
      <c r="CN3219" s="9"/>
      <c r="CO3219" s="9"/>
      <c r="CP3219" s="9"/>
      <c r="CQ3219" s="9"/>
      <c r="CR3219" s="9"/>
      <c r="CS3219" s="9"/>
      <c r="CT3219" s="9"/>
      <c r="CU3219" s="9"/>
      <c r="CV3219" s="9"/>
      <c r="CW3219" s="9"/>
      <c r="CX3219" s="9"/>
      <c r="CY3219" s="9"/>
      <c r="CZ3219" s="9"/>
      <c r="DA3219" s="9"/>
      <c r="DB3219" s="9"/>
      <c r="DC3219" s="9"/>
      <c r="DD3219" s="9"/>
      <c r="DE3219" s="9"/>
      <c r="DF3219" s="9"/>
      <c r="DG3219" s="9"/>
      <c r="DH3219" s="9"/>
      <c r="DI3219" s="9"/>
      <c r="DJ3219" s="9"/>
      <c r="DK3219" s="9"/>
      <c r="DL3219" s="9"/>
      <c r="DM3219" s="9"/>
      <c r="DN3219" s="9"/>
      <c r="DO3219" s="9"/>
      <c r="DP3219" s="9"/>
      <c r="DQ3219" s="9"/>
      <c r="DR3219" s="9"/>
      <c r="DS3219" s="9"/>
      <c r="DT3219" s="9"/>
      <c r="DU3219" s="9"/>
      <c r="DV3219" s="9"/>
      <c r="DW3219" s="9"/>
      <c r="DX3219" s="9"/>
      <c r="DY3219" s="9"/>
    </row>
    <row r="3220" spans="1:131" ht="19.5" customHeight="1" x14ac:dyDescent="0.25">
      <c r="A3220" s="9">
        <v>2241</v>
      </c>
      <c r="B3220" s="9" t="s">
        <v>6457</v>
      </c>
      <c r="C3220" s="9" t="s">
        <v>6458</v>
      </c>
      <c r="D3220" s="9"/>
      <c r="E3220" s="9" t="s">
        <v>300</v>
      </c>
      <c r="F3220" s="9" t="s">
        <v>7071</v>
      </c>
      <c r="G3220" s="9"/>
      <c r="H3220" s="9" t="s">
        <v>202</v>
      </c>
      <c r="I3220" s="9" t="s">
        <v>78</v>
      </c>
      <c r="J3220" s="129">
        <v>43466</v>
      </c>
      <c r="K3220" s="129">
        <v>43017</v>
      </c>
      <c r="L3220" s="129">
        <v>43615</v>
      </c>
      <c r="M3220" s="9" t="s">
        <v>20</v>
      </c>
      <c r="O3220" s="9">
        <v>30</v>
      </c>
      <c r="Q3220" s="9" t="s">
        <v>54</v>
      </c>
      <c r="R3220" s="9"/>
      <c r="S3220" s="13">
        <v>6642310</v>
      </c>
      <c r="T3220" s="13">
        <v>6642310</v>
      </c>
      <c r="U3220" s="13">
        <v>1992693</v>
      </c>
      <c r="V3220" s="13">
        <v>4153658</v>
      </c>
      <c r="W3220" s="9"/>
      <c r="X3220" s="9"/>
      <c r="Y3220" s="9"/>
      <c r="Z3220" s="9"/>
      <c r="AA3220" s="9"/>
      <c r="AB3220" s="9"/>
      <c r="AC3220" s="9"/>
      <c r="AD3220" s="9"/>
      <c r="AE3220" s="9"/>
      <c r="AF3220" s="51">
        <f t="shared" si="41"/>
        <v>4153658</v>
      </c>
      <c r="AG3220" s="109"/>
      <c r="AH3220" s="9"/>
      <c r="AI3220" s="9"/>
      <c r="AJ3220" s="9"/>
      <c r="AK3220" s="9"/>
      <c r="AL3220" s="9"/>
      <c r="AM3220" s="9"/>
      <c r="AN3220" s="9"/>
      <c r="AO3220" s="9"/>
      <c r="AP3220" s="9"/>
      <c r="AQ3220" s="9"/>
      <c r="AR3220" s="9"/>
      <c r="AS3220" s="9"/>
      <c r="AT3220" s="9"/>
      <c r="AU3220" s="9"/>
      <c r="AV3220" s="9"/>
      <c r="AW3220" s="9"/>
      <c r="AX3220" s="9"/>
      <c r="AY3220" s="9"/>
      <c r="AZ3220" s="9"/>
      <c r="BA3220" s="9"/>
      <c r="BB3220" s="9"/>
      <c r="BC3220" s="9"/>
      <c r="BD3220" s="9"/>
      <c r="BE3220" s="9"/>
      <c r="BF3220" s="9"/>
      <c r="BG3220" s="9"/>
      <c r="BH3220" s="9"/>
      <c r="BI3220" s="9"/>
      <c r="BJ3220" s="9"/>
      <c r="BK3220" s="9"/>
      <c r="BL3220" s="9"/>
      <c r="BM3220" s="9"/>
      <c r="BN3220" s="9"/>
      <c r="BO3220" s="9"/>
      <c r="BP3220" s="9"/>
      <c r="BQ3220" s="9"/>
      <c r="BT3220" s="9"/>
      <c r="BU3220" s="9"/>
      <c r="BX3220" s="9"/>
      <c r="BY3220" s="9"/>
      <c r="CB3220" s="9"/>
      <c r="CC3220" s="9"/>
      <c r="CF3220" s="9"/>
      <c r="CG3220" s="9"/>
      <c r="CJ3220" s="9"/>
      <c r="CK3220" s="9"/>
      <c r="CN3220" s="9"/>
      <c r="CO3220" s="9"/>
      <c r="CP3220" s="9"/>
      <c r="CQ3220" s="9"/>
      <c r="CR3220" s="9"/>
      <c r="CS3220" s="9"/>
      <c r="CT3220" s="9"/>
      <c r="CU3220" s="9"/>
      <c r="CV3220" s="9"/>
      <c r="CW3220" s="9"/>
      <c r="CX3220" s="9"/>
      <c r="CY3220" s="9"/>
      <c r="CZ3220" s="9"/>
      <c r="DA3220" s="9"/>
      <c r="DB3220" s="9"/>
      <c r="DC3220" s="9"/>
      <c r="DD3220" s="9"/>
      <c r="DE3220" s="9"/>
      <c r="DF3220" s="9"/>
      <c r="DG3220" s="9"/>
      <c r="DH3220" s="9"/>
      <c r="DI3220" s="9"/>
      <c r="DJ3220" s="9"/>
      <c r="DK3220" s="9"/>
      <c r="DL3220" s="9"/>
      <c r="DM3220" s="9"/>
      <c r="DN3220" s="9"/>
      <c r="DO3220" s="9"/>
      <c r="DP3220" s="9"/>
      <c r="DQ3220" s="9"/>
      <c r="DR3220" s="9"/>
      <c r="DS3220" s="9"/>
      <c r="DT3220" s="9"/>
      <c r="DU3220" s="9"/>
      <c r="DV3220" s="9"/>
      <c r="DW3220" s="9"/>
      <c r="DX3220" s="9"/>
      <c r="DY3220" s="9"/>
    </row>
    <row r="3221" spans="1:131" ht="39" customHeight="1" x14ac:dyDescent="0.25">
      <c r="A3221" s="9">
        <v>2242</v>
      </c>
      <c r="B3221" s="9" t="s">
        <v>6459</v>
      </c>
      <c r="C3221" s="9" t="s">
        <v>6460</v>
      </c>
      <c r="D3221" s="9"/>
      <c r="E3221" s="9" t="s">
        <v>300</v>
      </c>
      <c r="F3221" s="9" t="s">
        <v>7071</v>
      </c>
      <c r="G3221" s="9"/>
      <c r="H3221" s="9" t="s">
        <v>202</v>
      </c>
      <c r="I3221" s="9" t="s">
        <v>78</v>
      </c>
      <c r="J3221" s="129">
        <v>43466</v>
      </c>
      <c r="K3221" s="129">
        <v>43017</v>
      </c>
      <c r="L3221" s="129">
        <v>43615</v>
      </c>
      <c r="M3221" s="9" t="s">
        <v>335</v>
      </c>
      <c r="O3221" s="9">
        <v>29</v>
      </c>
      <c r="Q3221" s="9" t="s">
        <v>54</v>
      </c>
      <c r="R3221" s="9"/>
      <c r="S3221" s="13">
        <v>7446749</v>
      </c>
      <c r="T3221" s="13">
        <v>7446749</v>
      </c>
      <c r="U3221" s="13">
        <v>2234025</v>
      </c>
      <c r="V3221" s="13">
        <v>4656700</v>
      </c>
      <c r="W3221" s="9"/>
      <c r="X3221" s="9"/>
      <c r="Y3221" s="9"/>
      <c r="Z3221" s="9"/>
      <c r="AA3221" s="9"/>
      <c r="AB3221" s="9"/>
      <c r="AC3221" s="9"/>
      <c r="AD3221" s="9"/>
      <c r="AE3221" s="9"/>
      <c r="AF3221" s="51">
        <f t="shared" si="41"/>
        <v>4656700</v>
      </c>
      <c r="AG3221" s="109"/>
      <c r="AH3221" s="9"/>
      <c r="AI3221" s="9"/>
      <c r="AJ3221" s="115"/>
      <c r="AK3221" s="9"/>
      <c r="AL3221" s="9"/>
      <c r="AM3221" s="9"/>
      <c r="AN3221" s="9"/>
      <c r="AO3221" s="9"/>
      <c r="AP3221" s="9"/>
      <c r="AQ3221" s="9"/>
      <c r="AR3221" s="9"/>
      <c r="AS3221" s="9"/>
      <c r="AT3221" s="9"/>
      <c r="AU3221" s="9"/>
      <c r="AV3221" s="9"/>
      <c r="AW3221" s="9"/>
      <c r="AX3221" s="9"/>
      <c r="AY3221" s="9"/>
      <c r="AZ3221" s="9"/>
      <c r="BA3221" s="9"/>
      <c r="BB3221" s="9"/>
      <c r="BC3221" s="9"/>
      <c r="BD3221" s="9"/>
      <c r="BE3221" s="9"/>
      <c r="BF3221" s="9"/>
      <c r="BG3221" s="9"/>
      <c r="BH3221" s="9"/>
      <c r="BI3221" s="9"/>
      <c r="BJ3221" s="9"/>
      <c r="BK3221" s="9"/>
      <c r="BL3221" s="9"/>
      <c r="BM3221" s="9"/>
      <c r="BN3221" s="9"/>
      <c r="BO3221" s="9"/>
      <c r="BP3221" s="9"/>
      <c r="BQ3221" s="9"/>
      <c r="BT3221" s="9"/>
      <c r="BU3221" s="9"/>
      <c r="BX3221" s="9"/>
      <c r="BY3221" s="9"/>
      <c r="CB3221" s="9"/>
      <c r="CC3221" s="9"/>
      <c r="CF3221" s="9"/>
      <c r="CG3221" s="9"/>
      <c r="CJ3221" s="9"/>
      <c r="CK3221" s="9"/>
      <c r="CN3221" s="9"/>
      <c r="CO3221" s="9"/>
      <c r="CP3221" s="9"/>
      <c r="CQ3221" s="9"/>
      <c r="CR3221" s="9"/>
      <c r="CS3221" s="9"/>
      <c r="CT3221" s="9"/>
      <c r="CU3221" s="9"/>
      <c r="CV3221" s="9"/>
      <c r="CW3221" s="9"/>
      <c r="CX3221" s="9"/>
      <c r="CY3221" s="9"/>
      <c r="CZ3221" s="9"/>
      <c r="DA3221" s="9"/>
      <c r="DB3221" s="9"/>
      <c r="DC3221" s="9"/>
      <c r="DD3221" s="9"/>
      <c r="DE3221" s="9"/>
      <c r="DF3221" s="9"/>
      <c r="DG3221" s="9"/>
      <c r="DH3221" s="9"/>
      <c r="DI3221" s="9"/>
      <c r="DJ3221" s="9"/>
      <c r="DK3221" s="9"/>
      <c r="DL3221" s="9"/>
      <c r="DM3221" s="9"/>
      <c r="DN3221" s="9"/>
      <c r="DO3221" s="9"/>
      <c r="DP3221" s="9"/>
      <c r="DQ3221" s="9"/>
      <c r="DR3221" s="9"/>
      <c r="DS3221" s="9"/>
      <c r="DT3221" s="9"/>
      <c r="DU3221" s="9"/>
      <c r="DV3221" s="9"/>
      <c r="DW3221" s="9"/>
      <c r="DX3221" s="9"/>
      <c r="DY3221" s="9"/>
    </row>
    <row r="3222" spans="1:131" ht="19.5" customHeight="1" x14ac:dyDescent="0.25">
      <c r="A3222" s="9">
        <v>2243</v>
      </c>
      <c r="B3222" s="9" t="s">
        <v>6461</v>
      </c>
      <c r="C3222" s="9" t="s">
        <v>6462</v>
      </c>
      <c r="D3222" s="9"/>
      <c r="E3222" s="9" t="s">
        <v>2283</v>
      </c>
      <c r="F3222" s="9" t="s">
        <v>111</v>
      </c>
      <c r="G3222" s="9"/>
      <c r="H3222" s="9" t="s">
        <v>202</v>
      </c>
      <c r="I3222" s="9" t="s">
        <v>871</v>
      </c>
      <c r="J3222" s="129">
        <v>43248</v>
      </c>
      <c r="K3222" s="129">
        <v>43049</v>
      </c>
      <c r="L3222" s="129" t="s">
        <v>6463</v>
      </c>
      <c r="O3222" s="9">
        <v>29</v>
      </c>
      <c r="Q3222" s="9" t="s">
        <v>54</v>
      </c>
      <c r="R3222" s="9"/>
      <c r="S3222" s="13">
        <v>604266667</v>
      </c>
      <c r="T3222" s="13">
        <v>604266667</v>
      </c>
      <c r="U3222" s="13">
        <v>151066667</v>
      </c>
      <c r="V3222" s="9"/>
      <c r="W3222" s="9"/>
      <c r="X3222" s="9"/>
      <c r="Y3222" s="9"/>
      <c r="Z3222" s="9"/>
      <c r="AA3222" s="9"/>
      <c r="AB3222" s="9"/>
      <c r="AC3222" s="9"/>
      <c r="AD3222" s="9"/>
      <c r="AE3222" s="9"/>
      <c r="AF3222" s="51">
        <f t="shared" ref="AF3222:AF3249" si="42">SUM(V3222:AE3222)</f>
        <v>0</v>
      </c>
      <c r="AG3222" s="109"/>
      <c r="AH3222" s="11">
        <v>43070</v>
      </c>
      <c r="AI3222" s="11">
        <v>43251</v>
      </c>
      <c r="AJ3222" s="115">
        <v>125128621</v>
      </c>
      <c r="AK3222" s="115">
        <v>31282155</v>
      </c>
      <c r="AL3222" s="23">
        <v>43252</v>
      </c>
      <c r="AM3222" s="11">
        <v>43281</v>
      </c>
      <c r="AN3222" s="45">
        <v>71362298</v>
      </c>
      <c r="AO3222" s="27">
        <v>17840575</v>
      </c>
      <c r="AP3222" s="23">
        <v>43282</v>
      </c>
      <c r="AQ3222" s="11">
        <v>43312</v>
      </c>
      <c r="AR3222" s="27">
        <v>77249320</v>
      </c>
      <c r="AS3222" s="27">
        <v>19312330</v>
      </c>
      <c r="AT3222" s="11">
        <v>43313</v>
      </c>
      <c r="AU3222" s="11">
        <v>43343</v>
      </c>
      <c r="AV3222" s="27">
        <v>74695808</v>
      </c>
      <c r="AW3222" s="27">
        <v>18673952</v>
      </c>
      <c r="AX3222" s="11">
        <v>43344</v>
      </c>
      <c r="AY3222" s="11">
        <v>43404</v>
      </c>
      <c r="AZ3222" s="27">
        <v>154861100</v>
      </c>
      <c r="BA3222" s="27">
        <v>38715275</v>
      </c>
      <c r="BB3222" s="11">
        <v>43405</v>
      </c>
      <c r="BC3222" s="11">
        <v>43434</v>
      </c>
      <c r="BD3222" s="27">
        <v>44495035</v>
      </c>
      <c r="BE3222" s="27">
        <v>11123759</v>
      </c>
      <c r="BF3222" s="11">
        <v>43435</v>
      </c>
      <c r="BG3222" s="11">
        <v>43525</v>
      </c>
      <c r="BH3222" s="27">
        <v>49787996</v>
      </c>
      <c r="BI3222" s="27">
        <v>12446999</v>
      </c>
      <c r="BJ3222" s="11">
        <v>43070</v>
      </c>
      <c r="BK3222" s="11">
        <v>43525</v>
      </c>
      <c r="BL3222" s="27">
        <v>604313188</v>
      </c>
      <c r="BM3222" s="27">
        <v>1671622</v>
      </c>
      <c r="BN3222" s="9"/>
      <c r="BO3222" s="9"/>
      <c r="BP3222" s="9"/>
      <c r="BQ3222" s="9"/>
      <c r="BT3222" s="9"/>
      <c r="BU3222" s="9"/>
      <c r="BX3222" s="9"/>
      <c r="BY3222" s="9"/>
      <c r="CB3222" s="9"/>
      <c r="CC3222" s="9"/>
      <c r="CF3222" s="9"/>
      <c r="CG3222" s="9"/>
      <c r="CJ3222" s="9"/>
      <c r="CK3222" s="9"/>
      <c r="CN3222" s="9"/>
      <c r="CO3222" s="9"/>
      <c r="CP3222" s="9"/>
      <c r="CQ3222" s="9"/>
      <c r="CR3222" s="9"/>
      <c r="CS3222" s="9"/>
      <c r="CT3222" s="9"/>
      <c r="CU3222" s="9"/>
      <c r="CV3222" s="9"/>
      <c r="CW3222" s="9"/>
      <c r="CX3222" s="9"/>
      <c r="CY3222" s="9"/>
      <c r="CZ3222" s="9"/>
      <c r="DA3222" s="9"/>
      <c r="DB3222" s="9"/>
      <c r="DC3222" s="9"/>
      <c r="DD3222" s="9"/>
      <c r="DE3222" s="9"/>
      <c r="DF3222" s="9"/>
      <c r="DG3222" s="9"/>
      <c r="DH3222" s="9"/>
      <c r="DI3222" s="9"/>
      <c r="DJ3222" s="9"/>
      <c r="DK3222" s="9"/>
      <c r="DL3222" s="9"/>
      <c r="DM3222" s="9"/>
      <c r="DN3222" s="9"/>
      <c r="DO3222" s="9"/>
      <c r="DP3222" s="9"/>
      <c r="DQ3222" s="9"/>
      <c r="DR3222" s="9"/>
      <c r="DS3222" s="9"/>
      <c r="DT3222" s="9"/>
      <c r="DU3222" s="9"/>
      <c r="DV3222" s="9"/>
      <c r="DW3222" s="9"/>
      <c r="DX3222" s="9"/>
      <c r="DY3222" s="9"/>
      <c r="DZ3222" s="54">
        <v>604313188</v>
      </c>
      <c r="EA3222" s="55">
        <v>151066667</v>
      </c>
    </row>
    <row r="3223" spans="1:131" ht="19.5" customHeight="1" x14ac:dyDescent="0.25">
      <c r="A3223" s="9">
        <v>2244</v>
      </c>
      <c r="B3223" s="9" t="s">
        <v>6465</v>
      </c>
      <c r="C3223" s="9" t="s">
        <v>6466</v>
      </c>
      <c r="D3223" s="9"/>
      <c r="E3223" s="9" t="s">
        <v>6467</v>
      </c>
      <c r="F3223" s="9" t="s">
        <v>4385</v>
      </c>
      <c r="G3223" s="9"/>
      <c r="H3223" s="9" t="s">
        <v>202</v>
      </c>
      <c r="I3223" s="9" t="s">
        <v>28</v>
      </c>
      <c r="J3223" s="129">
        <v>43409</v>
      </c>
      <c r="K3223" s="129">
        <v>43035</v>
      </c>
      <c r="L3223" s="129">
        <v>43524</v>
      </c>
      <c r="O3223" s="9">
        <v>32</v>
      </c>
      <c r="Q3223" s="9" t="s">
        <v>54</v>
      </c>
      <c r="R3223" s="9"/>
      <c r="S3223" s="13">
        <v>9600000</v>
      </c>
      <c r="T3223" s="13">
        <v>9600000</v>
      </c>
      <c r="U3223" s="13">
        <v>2400000</v>
      </c>
      <c r="V3223" s="9"/>
      <c r="W3223" s="9"/>
      <c r="X3223" s="9"/>
      <c r="Y3223" s="9"/>
      <c r="Z3223" s="9"/>
      <c r="AA3223" s="9"/>
      <c r="AB3223" s="9"/>
      <c r="AC3223" s="9"/>
      <c r="AD3223" s="9"/>
      <c r="AE3223" s="9"/>
      <c r="AF3223" s="51">
        <f t="shared" si="42"/>
        <v>0</v>
      </c>
      <c r="AG3223" s="45">
        <v>7200000</v>
      </c>
      <c r="AH3223" s="11">
        <v>43035</v>
      </c>
      <c r="AI3223" s="11">
        <v>43524</v>
      </c>
      <c r="AJ3223" s="115">
        <v>9718348</v>
      </c>
      <c r="AK3223" s="115">
        <v>2400000</v>
      </c>
      <c r="AL3223" s="9"/>
      <c r="AM3223" s="9"/>
      <c r="AN3223" s="9"/>
      <c r="AO3223" s="9"/>
      <c r="AP3223" s="9"/>
      <c r="AQ3223" s="9"/>
      <c r="AR3223" s="9"/>
      <c r="AS3223" s="9"/>
      <c r="AT3223" s="9"/>
      <c r="AU3223" s="9"/>
      <c r="AV3223" s="9"/>
      <c r="AW3223" s="9"/>
      <c r="AX3223" s="9"/>
      <c r="AY3223" s="9"/>
      <c r="AZ3223" s="9"/>
      <c r="BA3223" s="9"/>
      <c r="BB3223" s="9"/>
      <c r="BC3223" s="9"/>
      <c r="BD3223" s="9"/>
      <c r="BE3223" s="9"/>
      <c r="BF3223" s="9"/>
      <c r="BG3223" s="9"/>
      <c r="BH3223" s="9"/>
      <c r="BI3223" s="9"/>
      <c r="BJ3223" s="9"/>
      <c r="BK3223" s="9"/>
      <c r="BL3223" s="9"/>
      <c r="BM3223" s="9"/>
      <c r="BN3223" s="9"/>
      <c r="BO3223" s="9"/>
      <c r="BP3223" s="9"/>
      <c r="BQ3223" s="9"/>
      <c r="BT3223" s="9"/>
      <c r="BU3223" s="9"/>
      <c r="BX3223" s="9"/>
      <c r="BY3223" s="9"/>
      <c r="CB3223" s="9"/>
      <c r="CC3223" s="9"/>
      <c r="CF3223" s="9"/>
      <c r="CG3223" s="9"/>
      <c r="CJ3223" s="9"/>
      <c r="CK3223" s="9"/>
      <c r="CN3223" s="9"/>
      <c r="CO3223" s="9"/>
      <c r="CP3223" s="9"/>
      <c r="CQ3223" s="9"/>
      <c r="CR3223" s="9"/>
      <c r="CS3223" s="9"/>
      <c r="CT3223" s="9"/>
      <c r="CU3223" s="9"/>
      <c r="CV3223" s="9"/>
      <c r="CW3223" s="9"/>
      <c r="CX3223" s="9"/>
      <c r="CY3223" s="9"/>
      <c r="CZ3223" s="9"/>
      <c r="DA3223" s="9"/>
      <c r="DB3223" s="9"/>
      <c r="DC3223" s="9"/>
      <c r="DD3223" s="9"/>
      <c r="DE3223" s="9"/>
      <c r="DF3223" s="9"/>
      <c r="DG3223" s="9"/>
      <c r="DH3223" s="9"/>
      <c r="DI3223" s="9"/>
      <c r="DJ3223" s="9"/>
      <c r="DK3223" s="9"/>
      <c r="DL3223" s="9"/>
      <c r="DM3223" s="9"/>
      <c r="DN3223" s="9"/>
      <c r="DO3223" s="9"/>
      <c r="DP3223" s="9"/>
      <c r="DQ3223" s="9"/>
      <c r="DR3223" s="9"/>
      <c r="DS3223" s="9"/>
      <c r="DT3223" s="9"/>
      <c r="DU3223" s="9"/>
      <c r="DV3223" s="9"/>
      <c r="DW3223" s="9"/>
      <c r="DX3223" s="9"/>
      <c r="DY3223" s="9"/>
    </row>
    <row r="3224" spans="1:131" ht="39.75" customHeight="1" x14ac:dyDescent="0.25">
      <c r="A3224" s="9">
        <v>2245</v>
      </c>
      <c r="B3224" s="9" t="s">
        <v>6468</v>
      </c>
      <c r="C3224" s="9" t="s">
        <v>6469</v>
      </c>
      <c r="D3224" s="9"/>
      <c r="E3224" s="9" t="s">
        <v>3062</v>
      </c>
      <c r="F3224" s="9" t="s">
        <v>6470</v>
      </c>
      <c r="G3224" s="9"/>
      <c r="H3224" s="9" t="s">
        <v>202</v>
      </c>
      <c r="I3224" s="9" t="s">
        <v>97</v>
      </c>
      <c r="J3224" s="129">
        <v>43235</v>
      </c>
      <c r="K3224" s="129">
        <v>43132</v>
      </c>
      <c r="L3224" s="129">
        <v>43608</v>
      </c>
      <c r="O3224" s="9">
        <v>29</v>
      </c>
      <c r="Q3224" s="9" t="s">
        <v>54</v>
      </c>
      <c r="R3224" s="9"/>
      <c r="S3224" s="13">
        <v>13000000</v>
      </c>
      <c r="T3224" s="13">
        <v>13000000</v>
      </c>
      <c r="U3224" s="13">
        <v>3250000</v>
      </c>
      <c r="V3224" s="9"/>
      <c r="W3224" s="9"/>
      <c r="X3224" s="9"/>
      <c r="Y3224" s="9"/>
      <c r="Z3224" s="9"/>
      <c r="AA3224" s="9"/>
      <c r="AB3224" s="9"/>
      <c r="AC3224" s="9"/>
      <c r="AD3224" s="9"/>
      <c r="AE3224" s="9"/>
      <c r="AF3224" s="51">
        <f t="shared" si="42"/>
        <v>0</v>
      </c>
      <c r="AG3224" s="45">
        <v>9750000</v>
      </c>
      <c r="AH3224" s="9"/>
      <c r="AI3224" s="9"/>
      <c r="AJ3224" s="9"/>
      <c r="AK3224" s="9"/>
      <c r="AL3224" s="9"/>
      <c r="AM3224" s="9"/>
      <c r="AN3224" s="9"/>
      <c r="AO3224" s="9"/>
      <c r="AP3224" s="9"/>
      <c r="AQ3224" s="9"/>
      <c r="AR3224" s="9"/>
      <c r="AS3224" s="9"/>
      <c r="AT3224" s="9"/>
      <c r="AU3224" s="9"/>
      <c r="AV3224" s="9"/>
      <c r="AW3224" s="9"/>
      <c r="AX3224" s="9"/>
      <c r="AY3224" s="9"/>
      <c r="AZ3224" s="9"/>
      <c r="BA3224" s="9"/>
      <c r="BB3224" s="9"/>
      <c r="BC3224" s="9"/>
      <c r="BD3224" s="9"/>
      <c r="BE3224" s="9"/>
      <c r="BF3224" s="9"/>
      <c r="BG3224" s="9"/>
      <c r="BH3224" s="9"/>
      <c r="BI3224" s="9"/>
      <c r="BJ3224" s="9"/>
      <c r="BK3224" s="9"/>
      <c r="BL3224" s="9"/>
      <c r="BM3224" s="9"/>
      <c r="BN3224" s="9"/>
      <c r="BO3224" s="9"/>
      <c r="BP3224" s="9"/>
      <c r="BQ3224" s="9"/>
      <c r="BT3224" s="9"/>
      <c r="BU3224" s="9"/>
      <c r="BX3224" s="9"/>
      <c r="BY3224" s="9"/>
      <c r="CB3224" s="9"/>
      <c r="CC3224" s="9"/>
      <c r="CF3224" s="9"/>
      <c r="CG3224" s="9"/>
      <c r="CJ3224" s="9"/>
      <c r="CK3224" s="9"/>
      <c r="CN3224" s="9"/>
      <c r="CO3224" s="9"/>
      <c r="CP3224" s="9"/>
      <c r="CQ3224" s="9"/>
      <c r="CR3224" s="9"/>
      <c r="CS3224" s="9"/>
      <c r="CT3224" s="9"/>
      <c r="CU3224" s="9"/>
      <c r="CV3224" s="9"/>
      <c r="CW3224" s="9"/>
      <c r="CX3224" s="9"/>
      <c r="CY3224" s="9"/>
      <c r="CZ3224" s="9"/>
      <c r="DA3224" s="9"/>
      <c r="DB3224" s="9"/>
      <c r="DC3224" s="9"/>
      <c r="DD3224" s="9"/>
      <c r="DE3224" s="9"/>
      <c r="DF3224" s="9"/>
      <c r="DG3224" s="9"/>
      <c r="DH3224" s="9"/>
      <c r="DI3224" s="9"/>
      <c r="DJ3224" s="9"/>
      <c r="DK3224" s="9"/>
      <c r="DL3224" s="9"/>
      <c r="DM3224" s="9"/>
      <c r="DN3224" s="9"/>
      <c r="DO3224" s="9"/>
      <c r="DP3224" s="9"/>
      <c r="DQ3224" s="9"/>
      <c r="DR3224" s="9"/>
      <c r="DS3224" s="9"/>
      <c r="DT3224" s="9"/>
      <c r="DU3224" s="9"/>
      <c r="DV3224" s="9"/>
      <c r="DW3224" s="9"/>
      <c r="DX3224" s="9"/>
      <c r="DY3224" s="9"/>
    </row>
    <row r="3225" spans="1:131" ht="19.5" customHeight="1" x14ac:dyDescent="0.25">
      <c r="A3225" s="9">
        <v>2246</v>
      </c>
      <c r="B3225" s="9" t="s">
        <v>6471</v>
      </c>
      <c r="C3225" s="9" t="s">
        <v>8383</v>
      </c>
      <c r="D3225" s="9"/>
      <c r="E3225" s="9" t="s">
        <v>6473</v>
      </c>
      <c r="F3225" s="9" t="s">
        <v>3969</v>
      </c>
      <c r="G3225" s="9"/>
      <c r="H3225" s="9" t="s">
        <v>202</v>
      </c>
      <c r="I3225" s="9" t="s">
        <v>25</v>
      </c>
      <c r="J3225" s="129">
        <v>43250</v>
      </c>
      <c r="K3225" s="129">
        <v>43222</v>
      </c>
      <c r="L3225" s="129">
        <v>43595</v>
      </c>
      <c r="O3225" s="9">
        <v>30</v>
      </c>
      <c r="Q3225" s="9" t="s">
        <v>54</v>
      </c>
      <c r="R3225" s="9"/>
      <c r="S3225" s="13">
        <v>33333350</v>
      </c>
      <c r="T3225" s="13">
        <v>33333350</v>
      </c>
      <c r="U3225" s="13">
        <v>8333338</v>
      </c>
      <c r="V3225" s="9"/>
      <c r="W3225" s="9"/>
      <c r="X3225" s="9"/>
      <c r="Y3225" s="9"/>
      <c r="Z3225" s="9"/>
      <c r="AA3225" s="9"/>
      <c r="AB3225" s="9"/>
      <c r="AC3225" s="9"/>
      <c r="AD3225" s="9"/>
      <c r="AE3225" s="9"/>
      <c r="AF3225" s="51">
        <f t="shared" si="42"/>
        <v>0</v>
      </c>
      <c r="AG3225" s="45">
        <v>25000000</v>
      </c>
      <c r="AH3225" s="11">
        <v>43222</v>
      </c>
      <c r="AI3225" s="11">
        <v>43738</v>
      </c>
      <c r="AJ3225" s="115">
        <v>33390175</v>
      </c>
      <c r="AK3225" s="115">
        <v>8333338</v>
      </c>
      <c r="AL3225" s="9"/>
      <c r="AM3225" s="9"/>
      <c r="AN3225" s="9"/>
      <c r="AO3225" s="9"/>
      <c r="AP3225" s="9"/>
      <c r="AQ3225" s="9"/>
      <c r="AR3225" s="9"/>
      <c r="AS3225" s="9"/>
      <c r="AT3225" s="9"/>
      <c r="AU3225" s="9"/>
      <c r="AV3225" s="9"/>
      <c r="AW3225" s="9"/>
      <c r="AX3225" s="9"/>
      <c r="AY3225" s="9"/>
      <c r="AZ3225" s="9"/>
      <c r="BA3225" s="9"/>
      <c r="BB3225" s="9"/>
      <c r="BC3225" s="9"/>
      <c r="BD3225" s="9"/>
      <c r="BE3225" s="9"/>
      <c r="BF3225" s="9"/>
      <c r="BG3225" s="9"/>
      <c r="BH3225" s="9"/>
      <c r="BI3225" s="9"/>
      <c r="BJ3225" s="9"/>
      <c r="BK3225" s="9"/>
      <c r="BL3225" s="9"/>
      <c r="BM3225" s="9"/>
      <c r="BN3225" s="9"/>
      <c r="BO3225" s="9"/>
      <c r="BP3225" s="9"/>
      <c r="BQ3225" s="9"/>
      <c r="BT3225" s="9"/>
      <c r="BU3225" s="9"/>
      <c r="BX3225" s="9"/>
      <c r="BY3225" s="9"/>
      <c r="CB3225" s="9"/>
      <c r="CC3225" s="9"/>
      <c r="CF3225" s="9"/>
      <c r="CG3225" s="9"/>
      <c r="CJ3225" s="9"/>
      <c r="CK3225" s="9"/>
      <c r="CN3225" s="9"/>
      <c r="CO3225" s="9"/>
      <c r="CP3225" s="9"/>
      <c r="CQ3225" s="9"/>
      <c r="CR3225" s="9"/>
      <c r="CS3225" s="9"/>
      <c r="CT3225" s="9"/>
      <c r="CU3225" s="9"/>
      <c r="CV3225" s="9"/>
      <c r="CW3225" s="9"/>
      <c r="CX3225" s="9"/>
      <c r="CY3225" s="9"/>
      <c r="CZ3225" s="9"/>
      <c r="DA3225" s="9"/>
      <c r="DB3225" s="9"/>
      <c r="DC3225" s="9"/>
      <c r="DD3225" s="9"/>
      <c r="DE3225" s="9"/>
      <c r="DF3225" s="9"/>
      <c r="DG3225" s="9"/>
      <c r="DH3225" s="9"/>
      <c r="DI3225" s="9"/>
      <c r="DJ3225" s="9"/>
      <c r="DK3225" s="9"/>
      <c r="DL3225" s="9"/>
      <c r="DM3225" s="9"/>
      <c r="DN3225" s="9"/>
      <c r="DO3225" s="9"/>
      <c r="DP3225" s="9"/>
      <c r="DQ3225" s="9"/>
      <c r="DR3225" s="9"/>
      <c r="DS3225" s="9"/>
      <c r="DT3225" s="9"/>
      <c r="DU3225" s="9"/>
      <c r="DV3225" s="9"/>
      <c r="DW3225" s="9"/>
      <c r="DX3225" s="9"/>
      <c r="DY3225" s="9"/>
    </row>
    <row r="3226" spans="1:131" s="18" customFormat="1" ht="19.5" customHeight="1" x14ac:dyDescent="0.25">
      <c r="A3226" s="18">
        <v>2246</v>
      </c>
      <c r="B3226" s="18" t="s">
        <v>6471</v>
      </c>
      <c r="C3226" s="18" t="s">
        <v>6472</v>
      </c>
      <c r="D3226" s="19">
        <v>43564</v>
      </c>
      <c r="J3226" s="130"/>
      <c r="K3226" s="130"/>
      <c r="L3226" s="130">
        <v>43738</v>
      </c>
      <c r="S3226" s="20"/>
      <c r="T3226" s="20"/>
      <c r="U3226" s="20"/>
      <c r="AF3226" s="80"/>
      <c r="AG3226" s="46"/>
      <c r="DZ3226" s="56"/>
      <c r="EA3226" s="57"/>
    </row>
    <row r="3227" spans="1:131" ht="38.25" customHeight="1" x14ac:dyDescent="0.25">
      <c r="A3227" s="9">
        <v>2247</v>
      </c>
      <c r="B3227" s="9" t="s">
        <v>6474</v>
      </c>
      <c r="C3227" s="9" t="s">
        <v>6475</v>
      </c>
      <c r="D3227" s="9"/>
      <c r="E3227" s="9" t="s">
        <v>6380</v>
      </c>
      <c r="F3227" s="9" t="s">
        <v>6381</v>
      </c>
      <c r="G3227" s="9"/>
      <c r="H3227" s="9" t="s">
        <v>202</v>
      </c>
      <c r="I3227" s="9" t="s">
        <v>28</v>
      </c>
      <c r="J3227" s="129">
        <v>43217</v>
      </c>
      <c r="K3227" s="129">
        <v>43186</v>
      </c>
      <c r="L3227" s="129">
        <v>43228</v>
      </c>
      <c r="O3227" s="9">
        <v>30</v>
      </c>
      <c r="Q3227" s="9" t="s">
        <v>54</v>
      </c>
      <c r="R3227" s="9"/>
      <c r="S3227" s="13">
        <v>9705000</v>
      </c>
      <c r="T3227" s="13">
        <v>9705000</v>
      </c>
      <c r="U3227" s="13">
        <v>2426250</v>
      </c>
      <c r="V3227" s="9"/>
      <c r="W3227" s="9"/>
      <c r="X3227" s="9"/>
      <c r="Y3227" s="9"/>
      <c r="Z3227" s="9"/>
      <c r="AA3227" s="9"/>
      <c r="AB3227" s="9"/>
      <c r="AC3227" s="9"/>
      <c r="AD3227" s="9"/>
      <c r="AE3227" s="9"/>
      <c r="AF3227" s="51">
        <f t="shared" si="42"/>
        <v>0</v>
      </c>
      <c r="AG3227" s="109"/>
      <c r="AH3227" s="9"/>
      <c r="AI3227" s="9"/>
      <c r="AJ3227" s="9"/>
      <c r="AK3227" s="9"/>
      <c r="AL3227" s="9"/>
      <c r="AM3227" s="9"/>
      <c r="AN3227" s="9"/>
      <c r="AO3227" s="9"/>
      <c r="AP3227" s="9"/>
      <c r="AQ3227" s="9"/>
      <c r="AR3227" s="9"/>
      <c r="AS3227" s="9"/>
      <c r="AT3227" s="9"/>
      <c r="AU3227" s="9"/>
      <c r="AV3227" s="9"/>
      <c r="AW3227" s="9"/>
      <c r="AX3227" s="9"/>
      <c r="AY3227" s="9"/>
      <c r="AZ3227" s="9"/>
      <c r="BA3227" s="9"/>
      <c r="BB3227" s="9"/>
      <c r="BC3227" s="9"/>
      <c r="BD3227" s="9"/>
      <c r="BE3227" s="9"/>
      <c r="BF3227" s="9"/>
      <c r="BG3227" s="9"/>
      <c r="BH3227" s="9"/>
      <c r="BI3227" s="9"/>
      <c r="BJ3227" s="9"/>
      <c r="BK3227" s="9"/>
      <c r="BL3227" s="9"/>
      <c r="BM3227" s="9"/>
      <c r="BN3227" s="9"/>
      <c r="BO3227" s="9"/>
      <c r="BP3227" s="9"/>
      <c r="BQ3227" s="9"/>
      <c r="BT3227" s="9"/>
      <c r="BU3227" s="9"/>
      <c r="BX3227" s="9"/>
      <c r="BY3227" s="9"/>
      <c r="CB3227" s="9"/>
      <c r="CC3227" s="9"/>
      <c r="CF3227" s="9"/>
      <c r="CG3227" s="9"/>
      <c r="CJ3227" s="9"/>
      <c r="CK3227" s="9"/>
      <c r="CN3227" s="9"/>
      <c r="CO3227" s="9"/>
      <c r="CP3227" s="9"/>
      <c r="CQ3227" s="9"/>
      <c r="CR3227" s="9"/>
      <c r="CS3227" s="9"/>
      <c r="CT3227" s="9"/>
      <c r="CU3227" s="9"/>
      <c r="CV3227" s="9"/>
      <c r="CW3227" s="9"/>
      <c r="CX3227" s="9"/>
      <c r="CY3227" s="9"/>
      <c r="CZ3227" s="9"/>
      <c r="DA3227" s="9"/>
      <c r="DB3227" s="9"/>
      <c r="DC3227" s="9"/>
      <c r="DD3227" s="9"/>
      <c r="DE3227" s="9"/>
      <c r="DF3227" s="9"/>
      <c r="DG3227" s="9"/>
      <c r="DH3227" s="9"/>
      <c r="DI3227" s="9"/>
      <c r="DJ3227" s="9"/>
      <c r="DK3227" s="9"/>
      <c r="DL3227" s="9"/>
      <c r="DM3227" s="9"/>
      <c r="DN3227" s="9"/>
      <c r="DO3227" s="9"/>
      <c r="DP3227" s="9"/>
      <c r="DQ3227" s="9"/>
      <c r="DR3227" s="9"/>
      <c r="DS3227" s="9"/>
      <c r="DT3227" s="9"/>
      <c r="DU3227" s="9"/>
      <c r="DV3227" s="9"/>
      <c r="DW3227" s="9"/>
      <c r="DX3227" s="9"/>
      <c r="DY3227" s="9"/>
    </row>
    <row r="3228" spans="1:131" ht="39.75" customHeight="1" x14ac:dyDescent="0.25">
      <c r="A3228" s="9">
        <v>2248</v>
      </c>
      <c r="B3228" s="10" t="s">
        <v>6476</v>
      </c>
      <c r="C3228" s="9" t="s">
        <v>6477</v>
      </c>
      <c r="D3228" s="9"/>
      <c r="E3228" s="9" t="s">
        <v>4820</v>
      </c>
      <c r="F3228" s="9" t="s">
        <v>3029</v>
      </c>
      <c r="G3228" s="9"/>
      <c r="H3228" s="9" t="s">
        <v>202</v>
      </c>
      <c r="I3228" s="9" t="s">
        <v>78</v>
      </c>
      <c r="J3228" s="129">
        <v>43256</v>
      </c>
      <c r="K3228" s="129">
        <v>43132</v>
      </c>
      <c r="L3228" s="129">
        <v>43502</v>
      </c>
      <c r="O3228" s="9">
        <v>32</v>
      </c>
      <c r="Q3228" s="9" t="s">
        <v>54</v>
      </c>
      <c r="R3228" s="9"/>
      <c r="S3228" s="13">
        <v>4800000</v>
      </c>
      <c r="T3228" s="13">
        <v>4800000</v>
      </c>
      <c r="U3228" s="13">
        <v>1200000</v>
      </c>
      <c r="V3228" s="9"/>
      <c r="W3228" s="9"/>
      <c r="X3228" s="9"/>
      <c r="Y3228" s="9"/>
      <c r="Z3228" s="9"/>
      <c r="AA3228" s="9"/>
      <c r="AB3228" s="9"/>
      <c r="AC3228" s="9"/>
      <c r="AD3228" s="9"/>
      <c r="AE3228" s="9"/>
      <c r="AF3228" s="51">
        <f t="shared" si="42"/>
        <v>0</v>
      </c>
      <c r="AG3228" s="45">
        <v>3000000</v>
      </c>
      <c r="AH3228" s="11">
        <v>43132</v>
      </c>
      <c r="AI3228" s="11">
        <v>43502</v>
      </c>
      <c r="AJ3228" s="115">
        <v>3999694</v>
      </c>
      <c r="AK3228" s="115">
        <v>999923</v>
      </c>
      <c r="AL3228" s="9"/>
      <c r="AM3228" s="9"/>
      <c r="AN3228" s="9"/>
      <c r="AO3228" s="9"/>
      <c r="AP3228" s="9"/>
      <c r="AQ3228" s="9"/>
      <c r="AR3228" s="9"/>
      <c r="AS3228" s="9"/>
      <c r="AT3228" s="9"/>
      <c r="AU3228" s="9"/>
      <c r="AV3228" s="9"/>
      <c r="AW3228" s="9"/>
      <c r="AX3228" s="9"/>
      <c r="AY3228" s="9"/>
      <c r="AZ3228" s="9"/>
      <c r="BA3228" s="9"/>
      <c r="BB3228" s="9"/>
      <c r="BC3228" s="9"/>
      <c r="BD3228" s="9"/>
      <c r="BE3228" s="9"/>
      <c r="BF3228" s="9"/>
      <c r="BG3228" s="9"/>
      <c r="BH3228" s="9"/>
      <c r="BI3228" s="9"/>
      <c r="BJ3228" s="9"/>
      <c r="BK3228" s="9"/>
      <c r="BL3228" s="9"/>
      <c r="BM3228" s="9"/>
      <c r="BN3228" s="9"/>
      <c r="BO3228" s="9"/>
      <c r="BP3228" s="9"/>
      <c r="BQ3228" s="9"/>
      <c r="BT3228" s="9"/>
      <c r="BU3228" s="9"/>
      <c r="BX3228" s="9"/>
      <c r="BY3228" s="9"/>
      <c r="CB3228" s="9"/>
      <c r="CC3228" s="9"/>
      <c r="CF3228" s="9"/>
      <c r="CG3228" s="9"/>
      <c r="CJ3228" s="9"/>
      <c r="CK3228" s="9"/>
      <c r="CN3228" s="9"/>
      <c r="CO3228" s="9"/>
      <c r="CP3228" s="9"/>
      <c r="CQ3228" s="9"/>
      <c r="CR3228" s="9"/>
      <c r="CS3228" s="9"/>
      <c r="CT3228" s="9"/>
      <c r="CU3228" s="9"/>
      <c r="CV3228" s="9"/>
      <c r="CW3228" s="9"/>
      <c r="CX3228" s="9"/>
      <c r="CY3228" s="9"/>
      <c r="CZ3228" s="9"/>
      <c r="DA3228" s="9"/>
      <c r="DB3228" s="9"/>
      <c r="DC3228" s="9"/>
      <c r="DD3228" s="9"/>
      <c r="DE3228" s="9"/>
      <c r="DF3228" s="9"/>
      <c r="DG3228" s="9"/>
      <c r="DH3228" s="9"/>
      <c r="DI3228" s="9"/>
      <c r="DJ3228" s="9"/>
      <c r="DK3228" s="9"/>
      <c r="DL3228" s="9"/>
      <c r="DM3228" s="9"/>
      <c r="DN3228" s="9"/>
      <c r="DO3228" s="9"/>
      <c r="DP3228" s="9"/>
      <c r="DQ3228" s="9"/>
      <c r="DR3228" s="9"/>
      <c r="DS3228" s="9"/>
      <c r="DT3228" s="9"/>
      <c r="DU3228" s="9"/>
      <c r="DV3228" s="9"/>
      <c r="DW3228" s="9"/>
      <c r="DX3228" s="9"/>
      <c r="DY3228" s="9"/>
    </row>
    <row r="3229" spans="1:131" ht="19.5" customHeight="1" x14ac:dyDescent="0.25">
      <c r="A3229" s="9">
        <v>2249</v>
      </c>
      <c r="B3229" s="9" t="s">
        <v>6478</v>
      </c>
      <c r="C3229" s="9" t="s">
        <v>6479</v>
      </c>
      <c r="D3229" s="9"/>
      <c r="E3229" s="9" t="s">
        <v>3053</v>
      </c>
      <c r="F3229" s="9" t="s">
        <v>3054</v>
      </c>
      <c r="G3229" s="9"/>
      <c r="H3229" s="9" t="s">
        <v>202</v>
      </c>
      <c r="I3229" s="9" t="s">
        <v>25</v>
      </c>
      <c r="J3229" s="129">
        <v>43318</v>
      </c>
      <c r="K3229" s="129">
        <v>43318</v>
      </c>
      <c r="L3229" s="129">
        <v>43438</v>
      </c>
      <c r="M3229" s="9" t="s">
        <v>20</v>
      </c>
      <c r="O3229" s="9">
        <v>29</v>
      </c>
      <c r="Q3229" s="9" t="s">
        <v>54</v>
      </c>
      <c r="R3229" s="9"/>
      <c r="S3229" s="13">
        <v>5333333</v>
      </c>
      <c r="T3229" s="13">
        <v>5333333</v>
      </c>
      <c r="U3229" s="13">
        <v>1333333</v>
      </c>
      <c r="V3229" s="9"/>
      <c r="W3229" s="13">
        <v>4000000</v>
      </c>
      <c r="X3229" s="9"/>
      <c r="Y3229" s="9"/>
      <c r="AA3229" s="9"/>
      <c r="AB3229" s="9"/>
      <c r="AC3229" s="9"/>
      <c r="AD3229" s="9"/>
      <c r="AE3229" s="9"/>
      <c r="AF3229" s="51">
        <f t="shared" si="42"/>
        <v>4000000</v>
      </c>
      <c r="AG3229" s="109"/>
      <c r="AH3229" s="11">
        <v>43318</v>
      </c>
      <c r="AI3229" s="11">
        <v>43434</v>
      </c>
      <c r="AJ3229" s="115">
        <v>5333333</v>
      </c>
      <c r="AK3229" s="115">
        <v>1333333</v>
      </c>
      <c r="AL3229" s="9"/>
      <c r="AM3229" s="9"/>
      <c r="AN3229" s="9"/>
      <c r="AO3229" s="9"/>
      <c r="AP3229" s="9"/>
      <c r="AQ3229" s="9"/>
      <c r="AR3229" s="9"/>
      <c r="AS3229" s="9"/>
      <c r="AT3229" s="9"/>
      <c r="AU3229" s="9"/>
      <c r="AV3229" s="9"/>
      <c r="AW3229" s="9"/>
      <c r="AX3229" s="9"/>
      <c r="AY3229" s="9"/>
      <c r="AZ3229" s="9"/>
      <c r="BA3229" s="9"/>
      <c r="BB3229" s="9"/>
      <c r="BC3229" s="9"/>
      <c r="BD3229" s="9"/>
      <c r="BE3229" s="9"/>
      <c r="BF3229" s="9"/>
      <c r="BG3229" s="9"/>
      <c r="BH3229" s="9"/>
      <c r="BI3229" s="9"/>
      <c r="BJ3229" s="9"/>
      <c r="BK3229" s="9"/>
      <c r="BL3229" s="9"/>
      <c r="BM3229" s="9"/>
      <c r="BN3229" s="9"/>
      <c r="BO3229" s="9"/>
      <c r="BP3229" s="9"/>
      <c r="BQ3229" s="9"/>
      <c r="BT3229" s="9"/>
      <c r="BU3229" s="9"/>
      <c r="BX3229" s="9"/>
      <c r="BY3229" s="9"/>
      <c r="CB3229" s="9"/>
      <c r="CC3229" s="9"/>
      <c r="CF3229" s="9"/>
      <c r="CG3229" s="9"/>
      <c r="CJ3229" s="9"/>
      <c r="CK3229" s="9"/>
      <c r="CN3229" s="9"/>
      <c r="CO3229" s="9"/>
      <c r="CP3229" s="9"/>
      <c r="CQ3229" s="9"/>
      <c r="CR3229" s="9"/>
      <c r="CS3229" s="9"/>
      <c r="CT3229" s="9"/>
      <c r="CU3229" s="9"/>
      <c r="CV3229" s="9"/>
      <c r="CW3229" s="9"/>
      <c r="CX3229" s="9"/>
      <c r="CY3229" s="9"/>
      <c r="CZ3229" s="9"/>
      <c r="DA3229" s="9"/>
      <c r="DB3229" s="9"/>
      <c r="DC3229" s="9"/>
      <c r="DD3229" s="9"/>
      <c r="DE3229" s="9"/>
      <c r="DF3229" s="9"/>
      <c r="DG3229" s="9"/>
      <c r="DH3229" s="9"/>
      <c r="DI3229" s="9"/>
      <c r="DJ3229" s="9"/>
      <c r="DK3229" s="9"/>
      <c r="DL3229" s="9"/>
      <c r="DM3229" s="9"/>
      <c r="DN3229" s="9"/>
      <c r="DO3229" s="9"/>
      <c r="DP3229" s="9"/>
      <c r="DQ3229" s="9"/>
      <c r="DR3229" s="9"/>
      <c r="DS3229" s="9"/>
      <c r="DT3229" s="9"/>
      <c r="DU3229" s="9"/>
      <c r="DV3229" s="9"/>
      <c r="DW3229" s="9"/>
      <c r="DX3229" s="9"/>
      <c r="DY3229" s="9"/>
    </row>
    <row r="3230" spans="1:131" ht="19.5" customHeight="1" x14ac:dyDescent="0.25">
      <c r="A3230" s="9">
        <v>2250</v>
      </c>
      <c r="B3230" s="9" t="s">
        <v>6480</v>
      </c>
      <c r="C3230" s="9" t="s">
        <v>6481</v>
      </c>
      <c r="D3230" s="9"/>
      <c r="E3230" s="9" t="s">
        <v>5814</v>
      </c>
      <c r="F3230" s="9" t="s">
        <v>6482</v>
      </c>
      <c r="G3230" s="9"/>
      <c r="H3230" s="9" t="s">
        <v>202</v>
      </c>
      <c r="I3230" s="9" t="s">
        <v>25</v>
      </c>
      <c r="J3230" s="129">
        <v>43210</v>
      </c>
      <c r="K3230" s="129">
        <v>43202</v>
      </c>
      <c r="L3230" s="129">
        <v>43554</v>
      </c>
      <c r="M3230" s="9" t="s">
        <v>20</v>
      </c>
      <c r="O3230" s="9">
        <v>30</v>
      </c>
      <c r="Q3230" s="9" t="s">
        <v>54</v>
      </c>
      <c r="R3230" s="9"/>
      <c r="S3230" s="13">
        <v>11832000</v>
      </c>
      <c r="T3230" s="13">
        <v>11832000</v>
      </c>
      <c r="U3230" s="13">
        <v>2958000</v>
      </c>
      <c r="V3230" s="9"/>
      <c r="W3230" s="9"/>
      <c r="X3230" s="9"/>
      <c r="Y3230" s="9"/>
      <c r="Z3230" s="9"/>
      <c r="AA3230" s="9"/>
      <c r="AB3230" s="9"/>
      <c r="AC3230" s="9"/>
      <c r="AD3230" s="9"/>
      <c r="AE3230" s="9"/>
      <c r="AF3230" s="51">
        <f t="shared" si="42"/>
        <v>0</v>
      </c>
      <c r="AG3230" s="109"/>
      <c r="AH3230" s="11">
        <v>43202</v>
      </c>
      <c r="AI3230" s="11">
        <v>43554</v>
      </c>
      <c r="AJ3230" s="115">
        <v>7867463</v>
      </c>
      <c r="AK3230" s="115">
        <v>1966866</v>
      </c>
      <c r="AL3230" s="9"/>
      <c r="AM3230" s="9"/>
      <c r="AN3230" s="9"/>
      <c r="AO3230" s="9"/>
      <c r="AP3230" s="9"/>
      <c r="AQ3230" s="9"/>
      <c r="AR3230" s="9"/>
      <c r="AS3230" s="9"/>
      <c r="AT3230" s="9"/>
      <c r="AU3230" s="9"/>
      <c r="AV3230" s="9"/>
      <c r="AW3230" s="9"/>
      <c r="AX3230" s="9"/>
      <c r="AY3230" s="9"/>
      <c r="AZ3230" s="9"/>
      <c r="BA3230" s="9"/>
      <c r="BB3230" s="9"/>
      <c r="BC3230" s="9"/>
      <c r="BD3230" s="9"/>
      <c r="BE3230" s="9"/>
      <c r="BF3230" s="9"/>
      <c r="BG3230" s="9"/>
      <c r="BH3230" s="9"/>
      <c r="BI3230" s="9"/>
      <c r="BJ3230" s="9"/>
      <c r="BK3230" s="9"/>
      <c r="BL3230" s="9"/>
      <c r="BM3230" s="9"/>
      <c r="BN3230" s="9"/>
      <c r="BO3230" s="9"/>
      <c r="BP3230" s="9"/>
      <c r="BQ3230" s="9"/>
      <c r="BT3230" s="9"/>
      <c r="BU3230" s="9"/>
      <c r="BX3230" s="9"/>
      <c r="BY3230" s="9"/>
      <c r="CB3230" s="9"/>
      <c r="CC3230" s="9"/>
      <c r="CF3230" s="9"/>
      <c r="CG3230" s="9"/>
      <c r="CJ3230" s="9"/>
      <c r="CK3230" s="9"/>
      <c r="CN3230" s="9"/>
      <c r="CO3230" s="9"/>
      <c r="CP3230" s="9"/>
      <c r="CQ3230" s="9"/>
      <c r="CR3230" s="9"/>
      <c r="CS3230" s="9"/>
      <c r="CT3230" s="9"/>
      <c r="CU3230" s="9"/>
      <c r="CV3230" s="9"/>
      <c r="CW3230" s="9"/>
      <c r="CX3230" s="9"/>
      <c r="CY3230" s="9"/>
      <c r="CZ3230" s="9"/>
      <c r="DA3230" s="9"/>
      <c r="DB3230" s="9"/>
      <c r="DC3230" s="9"/>
      <c r="DD3230" s="9"/>
      <c r="DE3230" s="9"/>
      <c r="DF3230" s="9"/>
      <c r="DG3230" s="9"/>
      <c r="DH3230" s="9"/>
      <c r="DI3230" s="9"/>
      <c r="DJ3230" s="9"/>
      <c r="DK3230" s="9"/>
      <c r="DL3230" s="9"/>
      <c r="DM3230" s="9"/>
      <c r="DN3230" s="9"/>
      <c r="DO3230" s="9"/>
      <c r="DP3230" s="9"/>
      <c r="DQ3230" s="9"/>
      <c r="DR3230" s="9"/>
      <c r="DS3230" s="9"/>
      <c r="DT3230" s="9"/>
      <c r="DU3230" s="9"/>
      <c r="DV3230" s="9"/>
      <c r="DW3230" s="9"/>
      <c r="DX3230" s="9"/>
      <c r="DY3230" s="9"/>
    </row>
    <row r="3231" spans="1:131" ht="19.5" customHeight="1" x14ac:dyDescent="0.25">
      <c r="A3231" s="9">
        <v>2251</v>
      </c>
      <c r="B3231" s="9" t="s">
        <v>6485</v>
      </c>
      <c r="C3231" s="9" t="s">
        <v>6483</v>
      </c>
      <c r="D3231" s="9"/>
      <c r="E3231" s="9" t="s">
        <v>4175</v>
      </c>
      <c r="F3231" s="9" t="s">
        <v>6484</v>
      </c>
      <c r="G3231" s="9"/>
      <c r="H3231" s="9" t="s">
        <v>202</v>
      </c>
      <c r="I3231" s="9" t="s">
        <v>78</v>
      </c>
      <c r="J3231" s="129">
        <v>43220</v>
      </c>
      <c r="K3231" s="129">
        <v>43189</v>
      </c>
      <c r="L3231" s="129">
        <v>43502</v>
      </c>
      <c r="O3231" s="9">
        <v>27</v>
      </c>
      <c r="Q3231" s="9" t="s">
        <v>54</v>
      </c>
      <c r="R3231" s="13">
        <v>12000000</v>
      </c>
      <c r="S3231" s="13">
        <v>10800000</v>
      </c>
      <c r="T3231" s="13">
        <v>10800000</v>
      </c>
      <c r="U3231" s="13">
        <v>2700000</v>
      </c>
      <c r="V3231" s="9"/>
      <c r="W3231" s="9"/>
      <c r="X3231" s="9"/>
      <c r="Y3231" s="9"/>
      <c r="Z3231" s="9"/>
      <c r="AA3231" s="9"/>
      <c r="AB3231" s="9"/>
      <c r="AC3231" s="9"/>
      <c r="AD3231" s="9"/>
      <c r="AE3231" s="9"/>
      <c r="AF3231" s="51">
        <f t="shared" si="42"/>
        <v>0</v>
      </c>
      <c r="AG3231" s="45">
        <v>9000000</v>
      </c>
      <c r="AH3231" s="11">
        <v>43189</v>
      </c>
      <c r="AI3231" s="11">
        <v>43465</v>
      </c>
      <c r="AJ3231" s="115">
        <v>10800000</v>
      </c>
      <c r="AK3231" s="115">
        <v>2700000</v>
      </c>
      <c r="AL3231" s="9"/>
      <c r="AM3231" s="9"/>
      <c r="AN3231" s="9"/>
      <c r="AO3231" s="9"/>
      <c r="AP3231" s="9"/>
      <c r="AQ3231" s="9"/>
      <c r="AR3231" s="9"/>
      <c r="AS3231" s="9"/>
      <c r="AT3231" s="9"/>
      <c r="AU3231" s="9"/>
      <c r="AV3231" s="9"/>
      <c r="AW3231" s="9"/>
      <c r="AX3231" s="9"/>
      <c r="AY3231" s="9"/>
      <c r="AZ3231" s="9"/>
      <c r="BA3231" s="9"/>
      <c r="BB3231" s="9"/>
      <c r="BC3231" s="9"/>
      <c r="BD3231" s="9"/>
      <c r="BE3231" s="9"/>
      <c r="BF3231" s="9"/>
      <c r="BG3231" s="9"/>
      <c r="BH3231" s="9"/>
      <c r="BI3231" s="9"/>
      <c r="BJ3231" s="9"/>
      <c r="BK3231" s="9"/>
      <c r="BL3231" s="9"/>
      <c r="BM3231" s="9"/>
      <c r="BN3231" s="9"/>
      <c r="BO3231" s="9"/>
      <c r="BP3231" s="9"/>
      <c r="BQ3231" s="9"/>
      <c r="BT3231" s="9"/>
      <c r="BU3231" s="9"/>
      <c r="BX3231" s="9"/>
      <c r="BY3231" s="9"/>
      <c r="CB3231" s="9"/>
      <c r="CC3231" s="9"/>
      <c r="CF3231" s="9"/>
      <c r="CG3231" s="9"/>
      <c r="CJ3231" s="9"/>
      <c r="CK3231" s="9"/>
      <c r="CN3231" s="9"/>
      <c r="CO3231" s="9"/>
      <c r="CP3231" s="9"/>
      <c r="CQ3231" s="9"/>
      <c r="CR3231" s="9"/>
      <c r="CS3231" s="9"/>
      <c r="CT3231" s="9"/>
      <c r="CU3231" s="9"/>
      <c r="CV3231" s="9"/>
      <c r="CW3231" s="9"/>
      <c r="CX3231" s="9"/>
      <c r="CY3231" s="9"/>
      <c r="CZ3231" s="9"/>
      <c r="DA3231" s="9"/>
      <c r="DB3231" s="9"/>
      <c r="DC3231" s="9"/>
      <c r="DD3231" s="9"/>
      <c r="DE3231" s="9"/>
      <c r="DF3231" s="9"/>
      <c r="DG3231" s="9"/>
      <c r="DH3231" s="9"/>
      <c r="DI3231" s="9"/>
      <c r="DJ3231" s="9"/>
      <c r="DK3231" s="9"/>
      <c r="DL3231" s="9"/>
      <c r="DM3231" s="9"/>
      <c r="DN3231" s="9"/>
      <c r="DO3231" s="9"/>
      <c r="DP3231" s="9"/>
      <c r="DQ3231" s="9"/>
      <c r="DR3231" s="9"/>
      <c r="DS3231" s="9"/>
      <c r="DT3231" s="9"/>
      <c r="DU3231" s="9"/>
      <c r="DV3231" s="9"/>
      <c r="DW3231" s="9"/>
      <c r="DX3231" s="9"/>
      <c r="DY3231" s="9"/>
    </row>
    <row r="3232" spans="1:131" ht="19.5" customHeight="1" x14ac:dyDescent="0.25">
      <c r="A3232" s="9">
        <v>2252</v>
      </c>
      <c r="B3232" s="9" t="s">
        <v>6486</v>
      </c>
      <c r="C3232" s="9" t="s">
        <v>6487</v>
      </c>
      <c r="D3232" s="9"/>
      <c r="E3232" s="9" t="s">
        <v>46</v>
      </c>
      <c r="F3232" s="9" t="s">
        <v>572</v>
      </c>
      <c r="G3232" s="9"/>
      <c r="H3232" s="9" t="s">
        <v>202</v>
      </c>
      <c r="I3232" s="9" t="s">
        <v>25</v>
      </c>
      <c r="J3232" s="129">
        <v>43222</v>
      </c>
      <c r="K3232" s="129">
        <v>43184</v>
      </c>
      <c r="L3232" s="129">
        <v>43554</v>
      </c>
      <c r="O3232" s="9">
        <v>28</v>
      </c>
      <c r="Q3232" s="9" t="s">
        <v>54</v>
      </c>
      <c r="R3232" s="9"/>
      <c r="S3232" s="13">
        <v>13200000</v>
      </c>
      <c r="T3232" s="13">
        <v>13200000</v>
      </c>
      <c r="U3232" s="13">
        <v>3300000</v>
      </c>
      <c r="V3232" s="9"/>
      <c r="W3232" s="9"/>
      <c r="X3232" s="9"/>
      <c r="Y3232" s="9"/>
      <c r="Z3232" s="9"/>
      <c r="AA3232" s="9"/>
      <c r="AB3232" s="9"/>
      <c r="AC3232" s="9"/>
      <c r="AD3232" s="9"/>
      <c r="AE3232" s="9"/>
      <c r="AF3232" s="51">
        <f t="shared" si="42"/>
        <v>0</v>
      </c>
      <c r="AG3232" s="45">
        <v>9900000</v>
      </c>
      <c r="AH3232" s="11">
        <v>43184</v>
      </c>
      <c r="AI3232" s="11">
        <v>43769</v>
      </c>
      <c r="AJ3232" s="115">
        <v>13251933</v>
      </c>
      <c r="AK3232" s="115">
        <v>3300000</v>
      </c>
      <c r="AL3232" s="9"/>
      <c r="AM3232" s="9"/>
      <c r="AN3232" s="9"/>
      <c r="AO3232" s="9"/>
      <c r="AP3232" s="9"/>
      <c r="AQ3232" s="9"/>
      <c r="AR3232" s="9"/>
      <c r="AS3232" s="9"/>
      <c r="AT3232" s="9"/>
      <c r="AU3232" s="9"/>
      <c r="AV3232" s="9"/>
      <c r="AW3232" s="9"/>
      <c r="AX3232" s="9"/>
      <c r="AY3232" s="9"/>
      <c r="AZ3232" s="9"/>
      <c r="BA3232" s="9"/>
      <c r="BB3232" s="9"/>
      <c r="BC3232" s="9"/>
      <c r="BD3232" s="9"/>
      <c r="BE3232" s="9"/>
      <c r="BF3232" s="9"/>
      <c r="BG3232" s="9"/>
      <c r="BH3232" s="9"/>
      <c r="BI3232" s="9"/>
      <c r="BJ3232" s="9"/>
      <c r="BK3232" s="9"/>
      <c r="BL3232" s="9"/>
      <c r="BM3232" s="9"/>
      <c r="BN3232" s="9"/>
      <c r="BO3232" s="9"/>
      <c r="BP3232" s="9"/>
      <c r="BQ3232" s="9"/>
      <c r="BT3232" s="9"/>
      <c r="BU3232" s="9"/>
      <c r="BX3232" s="9"/>
      <c r="BY3232" s="9"/>
      <c r="CB3232" s="9"/>
      <c r="CC3232" s="9"/>
      <c r="CF3232" s="9"/>
      <c r="CG3232" s="9"/>
      <c r="CJ3232" s="9"/>
      <c r="CK3232" s="9"/>
      <c r="CN3232" s="9"/>
      <c r="CO3232" s="9"/>
      <c r="CP3232" s="9"/>
      <c r="CQ3232" s="9"/>
      <c r="CR3232" s="9"/>
      <c r="CS3232" s="9"/>
      <c r="CT3232" s="9"/>
      <c r="CU3232" s="9"/>
      <c r="CV3232" s="9"/>
      <c r="CW3232" s="9"/>
      <c r="CX3232" s="9"/>
      <c r="CY3232" s="9"/>
      <c r="CZ3232" s="9"/>
      <c r="DA3232" s="9"/>
      <c r="DB3232" s="9"/>
      <c r="DC3232" s="9"/>
      <c r="DD3232" s="9"/>
      <c r="DE3232" s="9"/>
      <c r="DF3232" s="9"/>
      <c r="DG3232" s="9"/>
      <c r="DH3232" s="9"/>
      <c r="DI3232" s="9"/>
      <c r="DJ3232" s="9"/>
      <c r="DK3232" s="9"/>
      <c r="DL3232" s="9"/>
      <c r="DM3232" s="9"/>
      <c r="DN3232" s="9"/>
      <c r="DO3232" s="9"/>
      <c r="DP3232" s="9"/>
      <c r="DQ3232" s="9"/>
      <c r="DR3232" s="9"/>
      <c r="DS3232" s="9"/>
      <c r="DT3232" s="9"/>
      <c r="DU3232" s="9"/>
      <c r="DV3232" s="9"/>
      <c r="DW3232" s="9"/>
      <c r="DX3232" s="9"/>
      <c r="DY3232" s="9"/>
    </row>
    <row r="3233" spans="1:131" s="18" customFormat="1" ht="19.5" customHeight="1" x14ac:dyDescent="0.25">
      <c r="A3233" s="18">
        <v>2252</v>
      </c>
      <c r="B3233" s="18" t="s">
        <v>6486</v>
      </c>
      <c r="C3233" s="18" t="s">
        <v>6487</v>
      </c>
      <c r="D3233" s="19">
        <v>43528</v>
      </c>
      <c r="J3233" s="130"/>
      <c r="K3233" s="130"/>
      <c r="L3233" s="130">
        <v>43615</v>
      </c>
      <c r="S3233" s="20"/>
      <c r="T3233" s="20"/>
      <c r="U3233" s="20"/>
      <c r="AF3233" s="80"/>
      <c r="AG3233" s="46"/>
      <c r="DZ3233" s="56"/>
      <c r="EA3233" s="57"/>
    </row>
    <row r="3234" spans="1:131" s="18" customFormat="1" ht="19.5" customHeight="1" x14ac:dyDescent="0.25">
      <c r="A3234" s="18">
        <v>2252</v>
      </c>
      <c r="B3234" s="18" t="s">
        <v>6486</v>
      </c>
      <c r="C3234" s="18" t="s">
        <v>6487</v>
      </c>
      <c r="D3234" s="19">
        <v>43620</v>
      </c>
      <c r="J3234" s="130"/>
      <c r="K3234" s="130"/>
      <c r="L3234" s="130">
        <v>43769</v>
      </c>
      <c r="S3234" s="20"/>
      <c r="T3234" s="20"/>
      <c r="U3234" s="20"/>
      <c r="AF3234" s="80"/>
      <c r="AG3234" s="46"/>
      <c r="DZ3234" s="56"/>
      <c r="EA3234" s="57"/>
    </row>
    <row r="3235" spans="1:131" ht="19.5" customHeight="1" x14ac:dyDescent="0.25">
      <c r="A3235" s="9">
        <v>2253</v>
      </c>
      <c r="B3235" s="9" t="s">
        <v>6488</v>
      </c>
      <c r="C3235" s="9" t="s">
        <v>6489</v>
      </c>
      <c r="D3235" s="9"/>
      <c r="E3235" s="9" t="s">
        <v>5959</v>
      </c>
      <c r="F3235" s="9" t="s">
        <v>655</v>
      </c>
      <c r="G3235" s="9"/>
      <c r="H3235" s="9" t="s">
        <v>202</v>
      </c>
      <c r="I3235" s="9" t="s">
        <v>25</v>
      </c>
      <c r="J3235" s="129">
        <v>43206</v>
      </c>
      <c r="K3235" s="129">
        <v>43171</v>
      </c>
      <c r="L3235" s="129">
        <v>43511</v>
      </c>
      <c r="O3235" s="9">
        <v>29</v>
      </c>
      <c r="Q3235" s="9" t="s">
        <v>54</v>
      </c>
      <c r="R3235" s="9"/>
      <c r="S3235" s="13">
        <v>14000000</v>
      </c>
      <c r="T3235" s="13">
        <v>14000000</v>
      </c>
      <c r="U3235" s="13">
        <v>3500000</v>
      </c>
      <c r="V3235" s="9"/>
      <c r="W3235" s="9"/>
      <c r="X3235" s="9"/>
      <c r="Y3235" s="9"/>
      <c r="Z3235" s="9"/>
      <c r="AA3235" s="9"/>
      <c r="AB3235" s="9"/>
      <c r="AC3235" s="9"/>
      <c r="AD3235" s="9"/>
      <c r="AE3235" s="9"/>
      <c r="AF3235" s="51">
        <f t="shared" si="42"/>
        <v>0</v>
      </c>
      <c r="AG3235" s="45">
        <v>8000000</v>
      </c>
      <c r="AH3235" s="11">
        <v>43202</v>
      </c>
      <c r="AI3235" s="11">
        <v>43511</v>
      </c>
      <c r="AJ3235" s="115">
        <v>14000000</v>
      </c>
      <c r="AK3235" s="115">
        <v>3500000</v>
      </c>
      <c r="AL3235" s="9"/>
      <c r="AM3235" s="9"/>
      <c r="AN3235" s="9"/>
      <c r="AO3235" s="9"/>
      <c r="AP3235" s="9"/>
      <c r="AQ3235" s="9"/>
      <c r="AR3235" s="9"/>
      <c r="AS3235" s="9"/>
      <c r="AT3235" s="9"/>
      <c r="AU3235" s="9"/>
      <c r="AV3235" s="9"/>
      <c r="AW3235" s="9"/>
      <c r="AX3235" s="9"/>
      <c r="AY3235" s="9"/>
      <c r="AZ3235" s="9"/>
      <c r="BA3235" s="9"/>
      <c r="BB3235" s="9"/>
      <c r="BC3235" s="9"/>
      <c r="BD3235" s="9"/>
      <c r="BE3235" s="9"/>
      <c r="BF3235" s="9"/>
      <c r="BG3235" s="9"/>
      <c r="BH3235" s="9"/>
      <c r="BI3235" s="9"/>
      <c r="BJ3235" s="9"/>
      <c r="BK3235" s="9"/>
      <c r="BL3235" s="9"/>
      <c r="BM3235" s="9"/>
      <c r="BN3235" s="9"/>
      <c r="BO3235" s="9"/>
      <c r="BP3235" s="9"/>
      <c r="BQ3235" s="9"/>
      <c r="BT3235" s="9"/>
      <c r="BU3235" s="9"/>
      <c r="BX3235" s="9"/>
      <c r="BY3235" s="9"/>
      <c r="CB3235" s="9"/>
      <c r="CC3235" s="9"/>
      <c r="CF3235" s="9"/>
      <c r="CG3235" s="9"/>
      <c r="CJ3235" s="9"/>
      <c r="CK3235" s="9"/>
      <c r="CN3235" s="9"/>
      <c r="CO3235" s="9"/>
      <c r="CP3235" s="9"/>
      <c r="CQ3235" s="9"/>
      <c r="CR3235" s="9"/>
      <c r="CS3235" s="9"/>
      <c r="CT3235" s="9"/>
      <c r="CU3235" s="9"/>
      <c r="CV3235" s="9"/>
      <c r="CW3235" s="9"/>
      <c r="CX3235" s="9"/>
      <c r="CY3235" s="9"/>
      <c r="CZ3235" s="9"/>
      <c r="DA3235" s="9"/>
      <c r="DB3235" s="9"/>
      <c r="DC3235" s="9"/>
      <c r="DD3235" s="9"/>
      <c r="DE3235" s="9"/>
      <c r="DF3235" s="9"/>
      <c r="DG3235" s="9"/>
      <c r="DH3235" s="9"/>
      <c r="DI3235" s="9"/>
      <c r="DJ3235" s="9"/>
      <c r="DK3235" s="9"/>
      <c r="DL3235" s="9"/>
      <c r="DM3235" s="9"/>
      <c r="DN3235" s="9"/>
      <c r="DO3235" s="9"/>
      <c r="DP3235" s="9"/>
      <c r="DQ3235" s="9"/>
      <c r="DR3235" s="9"/>
      <c r="DS3235" s="9"/>
      <c r="DT3235" s="9"/>
      <c r="DU3235" s="9"/>
      <c r="DV3235" s="9"/>
      <c r="DW3235" s="9"/>
      <c r="DX3235" s="9"/>
      <c r="DY3235" s="9"/>
    </row>
    <row r="3236" spans="1:131" ht="19.5" customHeight="1" x14ac:dyDescent="0.25">
      <c r="A3236" s="9">
        <v>2254</v>
      </c>
      <c r="B3236" s="9" t="s">
        <v>6490</v>
      </c>
      <c r="C3236" s="9" t="s">
        <v>6491</v>
      </c>
      <c r="D3236" s="9"/>
      <c r="E3236" s="9" t="s">
        <v>5841</v>
      </c>
      <c r="F3236" s="9" t="s">
        <v>5842</v>
      </c>
      <c r="G3236" s="9"/>
      <c r="H3236" s="9" t="s">
        <v>202</v>
      </c>
      <c r="I3236" s="9" t="s">
        <v>28</v>
      </c>
      <c r="J3236" s="129">
        <v>43220</v>
      </c>
      <c r="K3236" s="129">
        <v>42820</v>
      </c>
      <c r="L3236" s="129">
        <v>43522</v>
      </c>
      <c r="O3236" s="9">
        <v>31</v>
      </c>
      <c r="Q3236" s="9" t="s">
        <v>54</v>
      </c>
      <c r="R3236" s="9"/>
      <c r="S3236" s="13">
        <v>5300000</v>
      </c>
      <c r="T3236" s="13">
        <v>5300000</v>
      </c>
      <c r="U3236" s="13">
        <v>1325000</v>
      </c>
      <c r="V3236" s="9"/>
      <c r="W3236" s="9"/>
      <c r="X3236" s="9"/>
      <c r="Y3236" s="9"/>
      <c r="Z3236" s="9"/>
      <c r="AA3236" s="9"/>
      <c r="AB3236" s="9"/>
      <c r="AC3236" s="9"/>
      <c r="AD3236" s="9"/>
      <c r="AE3236" s="9"/>
      <c r="AF3236" s="51">
        <f t="shared" si="42"/>
        <v>0</v>
      </c>
      <c r="AG3236" s="45">
        <v>3975000</v>
      </c>
      <c r="AH3236" s="11">
        <v>43220</v>
      </c>
      <c r="AI3236" s="11">
        <v>43420</v>
      </c>
      <c r="AJ3236" s="115">
        <v>5300000</v>
      </c>
      <c r="AK3236" s="115">
        <v>1325000</v>
      </c>
      <c r="AL3236" s="9"/>
      <c r="AM3236" s="9"/>
      <c r="AN3236" s="9"/>
      <c r="AO3236" s="9"/>
      <c r="AP3236" s="9"/>
      <c r="AQ3236" s="9"/>
      <c r="AR3236" s="9"/>
      <c r="AS3236" s="9"/>
      <c r="AT3236" s="9"/>
      <c r="AU3236" s="9"/>
      <c r="AV3236" s="9"/>
      <c r="AW3236" s="9"/>
      <c r="AX3236" s="9"/>
      <c r="AY3236" s="9"/>
      <c r="AZ3236" s="9"/>
      <c r="BA3236" s="9"/>
      <c r="BB3236" s="9"/>
      <c r="BC3236" s="9"/>
      <c r="BD3236" s="9"/>
      <c r="BE3236" s="9"/>
      <c r="BF3236" s="9"/>
      <c r="BG3236" s="9"/>
      <c r="BH3236" s="9"/>
      <c r="BI3236" s="9"/>
      <c r="BJ3236" s="9"/>
      <c r="BK3236" s="9"/>
      <c r="BL3236" s="9"/>
      <c r="BM3236" s="9"/>
      <c r="BN3236" s="9"/>
      <c r="BO3236" s="9"/>
      <c r="BP3236" s="9"/>
      <c r="BQ3236" s="9"/>
      <c r="BT3236" s="9"/>
      <c r="BU3236" s="9"/>
      <c r="BX3236" s="9"/>
      <c r="BY3236" s="9"/>
      <c r="CB3236" s="9"/>
      <c r="CC3236" s="9"/>
      <c r="CF3236" s="9"/>
      <c r="CG3236" s="9"/>
      <c r="CJ3236" s="9"/>
      <c r="CK3236" s="9"/>
      <c r="CN3236" s="9"/>
      <c r="CO3236" s="9"/>
      <c r="CP3236" s="9"/>
      <c r="CQ3236" s="9"/>
      <c r="CR3236" s="9"/>
      <c r="CS3236" s="9"/>
      <c r="CT3236" s="9"/>
      <c r="CU3236" s="9"/>
      <c r="CV3236" s="9"/>
      <c r="CW3236" s="9"/>
      <c r="CX3236" s="9"/>
      <c r="CY3236" s="9"/>
      <c r="CZ3236" s="9"/>
      <c r="DA3236" s="9"/>
      <c r="DB3236" s="9"/>
      <c r="DC3236" s="9"/>
      <c r="DD3236" s="9"/>
      <c r="DE3236" s="9"/>
      <c r="DF3236" s="9"/>
      <c r="DG3236" s="9"/>
      <c r="DH3236" s="9"/>
      <c r="DI3236" s="9"/>
      <c r="DJ3236" s="9"/>
      <c r="DK3236" s="9"/>
      <c r="DL3236" s="9"/>
      <c r="DM3236" s="9"/>
      <c r="DN3236" s="9"/>
      <c r="DO3236" s="9"/>
      <c r="DP3236" s="9"/>
      <c r="DQ3236" s="9"/>
      <c r="DR3236" s="9"/>
      <c r="DS3236" s="9"/>
      <c r="DT3236" s="9"/>
      <c r="DU3236" s="9"/>
      <c r="DV3236" s="9"/>
      <c r="DW3236" s="9"/>
      <c r="DX3236" s="9"/>
      <c r="DY3236" s="9"/>
    </row>
    <row r="3237" spans="1:131" s="18" customFormat="1" ht="19.5" customHeight="1" x14ac:dyDescent="0.25">
      <c r="A3237" s="18">
        <v>2254</v>
      </c>
      <c r="B3237" s="18" t="s">
        <v>6490</v>
      </c>
      <c r="C3237" s="18" t="s">
        <v>6491</v>
      </c>
      <c r="D3237" s="19">
        <v>43425</v>
      </c>
      <c r="J3237" s="130"/>
      <c r="K3237" s="130"/>
      <c r="L3237" s="130">
        <v>43420</v>
      </c>
      <c r="S3237" s="20"/>
      <c r="T3237" s="20"/>
      <c r="U3237" s="20"/>
      <c r="AF3237" s="80"/>
      <c r="AG3237" s="46"/>
      <c r="DZ3237" s="56"/>
      <c r="EA3237" s="57"/>
    </row>
    <row r="3238" spans="1:131" ht="19.5" customHeight="1" x14ac:dyDescent="0.25">
      <c r="A3238" s="9">
        <v>2255</v>
      </c>
      <c r="B3238" s="9" t="s">
        <v>6492</v>
      </c>
      <c r="C3238" s="9" t="s">
        <v>6493</v>
      </c>
      <c r="D3238" s="9"/>
      <c r="E3238" s="9" t="s">
        <v>104</v>
      </c>
      <c r="F3238" s="9" t="s">
        <v>105</v>
      </c>
      <c r="G3238" s="9"/>
      <c r="H3238" s="9" t="s">
        <v>202</v>
      </c>
      <c r="I3238" s="9" t="s">
        <v>35</v>
      </c>
      <c r="J3238" s="129">
        <v>43185</v>
      </c>
      <c r="K3238" s="129">
        <v>43168</v>
      </c>
      <c r="L3238" s="129">
        <v>43187</v>
      </c>
      <c r="O3238" s="9">
        <v>29</v>
      </c>
      <c r="Q3238" s="9" t="s">
        <v>61</v>
      </c>
      <c r="R3238" s="9"/>
      <c r="S3238" s="13">
        <v>11819633</v>
      </c>
      <c r="T3238" s="13">
        <v>11819633</v>
      </c>
      <c r="U3238" s="13">
        <v>2954908</v>
      </c>
      <c r="V3238" s="9"/>
      <c r="W3238" s="9"/>
      <c r="X3238" s="9"/>
      <c r="Y3238" s="9"/>
      <c r="Z3238" s="9"/>
      <c r="AA3238" s="9"/>
      <c r="AB3238" s="9"/>
      <c r="AC3238" s="9"/>
      <c r="AD3238" s="9"/>
      <c r="AE3238" s="9"/>
      <c r="AF3238" s="51">
        <f t="shared" si="42"/>
        <v>0</v>
      </c>
      <c r="AG3238" s="109"/>
      <c r="AH3238" s="11">
        <v>43168</v>
      </c>
      <c r="AI3238" s="11">
        <v>43187</v>
      </c>
      <c r="AJ3238" s="115">
        <v>10854776</v>
      </c>
      <c r="AK3238" s="115">
        <v>2713694</v>
      </c>
      <c r="AL3238" s="9"/>
      <c r="AM3238" s="9"/>
      <c r="AN3238" s="9"/>
      <c r="AO3238" s="9"/>
      <c r="AP3238" s="9"/>
      <c r="AQ3238" s="9"/>
      <c r="AR3238" s="9"/>
      <c r="AS3238" s="9"/>
      <c r="AT3238" s="9"/>
      <c r="AU3238" s="9"/>
      <c r="AV3238" s="9"/>
      <c r="AW3238" s="9"/>
      <c r="AX3238" s="9"/>
      <c r="AY3238" s="9"/>
      <c r="AZ3238" s="9"/>
      <c r="BA3238" s="9"/>
      <c r="BB3238" s="9"/>
      <c r="BC3238" s="9"/>
      <c r="BD3238" s="9"/>
      <c r="BE3238" s="9"/>
      <c r="BF3238" s="9"/>
      <c r="BG3238" s="9"/>
      <c r="BH3238" s="9"/>
      <c r="BI3238" s="9"/>
      <c r="BJ3238" s="9"/>
      <c r="BK3238" s="9"/>
      <c r="BL3238" s="9"/>
      <c r="BM3238" s="9"/>
      <c r="BN3238" s="9"/>
      <c r="BO3238" s="9"/>
      <c r="BP3238" s="9"/>
      <c r="BQ3238" s="9"/>
      <c r="BT3238" s="9"/>
      <c r="BU3238" s="9"/>
      <c r="BX3238" s="9"/>
      <c r="BY3238" s="9"/>
      <c r="CB3238" s="9"/>
      <c r="CC3238" s="9"/>
      <c r="CF3238" s="9"/>
      <c r="CG3238" s="9"/>
      <c r="CJ3238" s="9"/>
      <c r="CK3238" s="9"/>
      <c r="CN3238" s="9"/>
      <c r="CO3238" s="9"/>
      <c r="CP3238" s="9"/>
      <c r="CQ3238" s="9"/>
      <c r="CR3238" s="9"/>
      <c r="CS3238" s="9"/>
      <c r="CT3238" s="9"/>
      <c r="CU3238" s="9"/>
      <c r="CV3238" s="9"/>
      <c r="CW3238" s="9"/>
      <c r="CX3238" s="9"/>
      <c r="CY3238" s="9"/>
      <c r="CZ3238" s="9"/>
      <c r="DA3238" s="9"/>
      <c r="DB3238" s="9"/>
      <c r="DC3238" s="9"/>
      <c r="DD3238" s="9"/>
      <c r="DE3238" s="9"/>
      <c r="DF3238" s="9"/>
      <c r="DG3238" s="9"/>
      <c r="DH3238" s="9"/>
      <c r="DI3238" s="9"/>
      <c r="DJ3238" s="9"/>
      <c r="DK3238" s="9"/>
      <c r="DL3238" s="9"/>
      <c r="DM3238" s="9"/>
      <c r="DN3238" s="9"/>
      <c r="DO3238" s="9"/>
      <c r="DP3238" s="9"/>
      <c r="DQ3238" s="9"/>
      <c r="DR3238" s="9"/>
      <c r="DS3238" s="9"/>
      <c r="DT3238" s="9"/>
      <c r="DU3238" s="9"/>
      <c r="DV3238" s="9"/>
      <c r="DW3238" s="9"/>
      <c r="DX3238" s="9"/>
      <c r="DY3238" s="9"/>
    </row>
    <row r="3239" spans="1:131" ht="19.5" customHeight="1" x14ac:dyDescent="0.25">
      <c r="A3239" s="9">
        <v>2256</v>
      </c>
      <c r="B3239" s="9" t="s">
        <v>6494</v>
      </c>
      <c r="C3239" s="9" t="s">
        <v>7374</v>
      </c>
      <c r="D3239" s="9"/>
      <c r="E3239" s="9" t="s">
        <v>6495</v>
      </c>
      <c r="F3239" s="9" t="s">
        <v>105</v>
      </c>
      <c r="G3239" s="9"/>
      <c r="H3239" s="9" t="s">
        <v>202</v>
      </c>
      <c r="I3239" s="9" t="s">
        <v>35</v>
      </c>
      <c r="J3239" s="129">
        <v>43252</v>
      </c>
      <c r="K3239" s="129">
        <v>43179</v>
      </c>
      <c r="L3239" s="129">
        <v>43556</v>
      </c>
      <c r="O3239" s="9">
        <v>28</v>
      </c>
      <c r="Q3239" s="9" t="s">
        <v>61</v>
      </c>
      <c r="R3239" s="9"/>
      <c r="S3239" s="13">
        <v>6433949788</v>
      </c>
      <c r="T3239" s="13">
        <v>6433949788</v>
      </c>
      <c r="U3239" s="13">
        <v>1608487447</v>
      </c>
      <c r="V3239" s="9"/>
      <c r="W3239" s="9"/>
      <c r="X3239" s="9"/>
      <c r="Y3239" s="9"/>
      <c r="Z3239" s="9"/>
      <c r="AA3239" s="9"/>
      <c r="AB3239" s="9"/>
      <c r="AC3239" s="9"/>
      <c r="AD3239" s="9"/>
      <c r="AE3239" s="9"/>
      <c r="AF3239" s="51">
        <f t="shared" si="42"/>
        <v>0</v>
      </c>
      <c r="AG3239" s="109"/>
      <c r="AH3239" s="11">
        <v>43179</v>
      </c>
      <c r="AI3239" s="11">
        <v>43251</v>
      </c>
      <c r="AJ3239" s="115">
        <v>142541185</v>
      </c>
      <c r="AK3239" s="115">
        <v>35635296</v>
      </c>
      <c r="AL3239" s="11">
        <v>43252</v>
      </c>
      <c r="AM3239" s="11">
        <v>43281</v>
      </c>
      <c r="AN3239" s="115">
        <v>448219791</v>
      </c>
      <c r="AO3239" s="115">
        <v>112054948</v>
      </c>
      <c r="AP3239" s="11">
        <v>43282</v>
      </c>
      <c r="AQ3239" s="11">
        <v>43312</v>
      </c>
      <c r="AR3239" s="115">
        <v>987638220</v>
      </c>
      <c r="AS3239" s="115">
        <v>246909555</v>
      </c>
      <c r="AT3239" s="11">
        <v>43313</v>
      </c>
      <c r="AU3239" s="11">
        <v>43343</v>
      </c>
      <c r="AV3239" s="115">
        <v>1871789591</v>
      </c>
      <c r="AW3239" s="115">
        <v>467947398</v>
      </c>
      <c r="AX3239" s="11">
        <v>43344</v>
      </c>
      <c r="AY3239" s="11">
        <v>43404</v>
      </c>
      <c r="AZ3239" s="115">
        <v>1586629901</v>
      </c>
      <c r="BA3239" s="115">
        <v>396657475</v>
      </c>
      <c r="BB3239" s="11">
        <v>43405</v>
      </c>
      <c r="BC3239" s="11">
        <v>43465</v>
      </c>
      <c r="BD3239" s="115">
        <v>74157343</v>
      </c>
      <c r="BE3239" s="115">
        <v>18539336</v>
      </c>
      <c r="BF3239" s="11">
        <v>43466</v>
      </c>
      <c r="BG3239" s="11">
        <v>43496</v>
      </c>
      <c r="BH3239" s="115">
        <v>23481502</v>
      </c>
      <c r="BI3239" s="115">
        <v>5870376</v>
      </c>
      <c r="BJ3239" s="11">
        <v>43497</v>
      </c>
      <c r="BK3239" s="11">
        <v>43555</v>
      </c>
      <c r="BL3239" s="115">
        <v>26504716</v>
      </c>
      <c r="BM3239" s="115">
        <v>6626179</v>
      </c>
      <c r="BN3239" s="11">
        <v>43556</v>
      </c>
      <c r="BO3239" s="11">
        <v>43646</v>
      </c>
      <c r="BP3239" s="115">
        <v>25700841</v>
      </c>
      <c r="BQ3239" s="115">
        <v>6425210</v>
      </c>
      <c r="BR3239" s="11">
        <v>43647</v>
      </c>
      <c r="BS3239" s="11">
        <v>43745</v>
      </c>
      <c r="BT3239" s="115">
        <v>85012120</v>
      </c>
      <c r="BU3239" s="115">
        <v>21253030</v>
      </c>
      <c r="BV3239" s="11">
        <v>43179</v>
      </c>
      <c r="BW3239" s="11">
        <v>43745</v>
      </c>
      <c r="BX3239" s="115">
        <v>5521898069</v>
      </c>
      <c r="BY3239" s="115">
        <v>62555714</v>
      </c>
      <c r="CB3239" s="9"/>
      <c r="CC3239" s="9"/>
      <c r="CF3239" s="9"/>
      <c r="CG3239" s="9"/>
      <c r="CJ3239" s="9"/>
      <c r="CK3239" s="9"/>
      <c r="CN3239" s="9"/>
      <c r="CO3239" s="9"/>
      <c r="CP3239" s="9"/>
      <c r="CQ3239" s="9"/>
      <c r="CR3239" s="9"/>
      <c r="CS3239" s="9"/>
      <c r="CT3239" s="9"/>
      <c r="CU3239" s="9"/>
      <c r="CV3239" s="9"/>
      <c r="CW3239" s="9"/>
      <c r="CX3239" s="9"/>
      <c r="CY3239" s="9"/>
      <c r="CZ3239" s="9"/>
      <c r="DA3239" s="9"/>
      <c r="DB3239" s="9"/>
      <c r="DC3239" s="9"/>
      <c r="DD3239" s="9"/>
      <c r="DE3239" s="9"/>
      <c r="DF3239" s="9"/>
      <c r="DG3239" s="9"/>
      <c r="DH3239" s="9"/>
      <c r="DI3239" s="9"/>
      <c r="DJ3239" s="9"/>
      <c r="DK3239" s="9"/>
      <c r="DL3239" s="9"/>
      <c r="DM3239" s="9"/>
      <c r="DN3239" s="9"/>
      <c r="DO3239" s="9"/>
      <c r="DP3239" s="9"/>
      <c r="DQ3239" s="9"/>
      <c r="DR3239" s="9"/>
      <c r="DS3239" s="9"/>
      <c r="DT3239" s="9"/>
      <c r="DU3239" s="9"/>
      <c r="DV3239" s="9"/>
      <c r="DW3239" s="9"/>
      <c r="DX3239" s="9"/>
      <c r="DY3239" s="9"/>
      <c r="DZ3239" s="54">
        <v>5521898069</v>
      </c>
      <c r="EA3239" s="55">
        <v>1380474517</v>
      </c>
    </row>
    <row r="3240" spans="1:131" s="18" customFormat="1" ht="19.5" customHeight="1" x14ac:dyDescent="0.25">
      <c r="A3240" s="18">
        <v>2256</v>
      </c>
      <c r="B3240" s="18" t="s">
        <v>6494</v>
      </c>
      <c r="C3240" s="18" t="s">
        <v>7374</v>
      </c>
      <c r="D3240" s="19">
        <v>43558</v>
      </c>
      <c r="J3240" s="130"/>
      <c r="K3240" s="130"/>
      <c r="L3240" s="130">
        <v>43745</v>
      </c>
      <c r="S3240" s="20"/>
      <c r="T3240" s="20"/>
      <c r="U3240" s="20"/>
      <c r="AF3240" s="80"/>
      <c r="AG3240" s="112"/>
      <c r="AH3240" s="19"/>
      <c r="AI3240" s="19"/>
      <c r="AJ3240" s="118"/>
      <c r="AK3240" s="118"/>
      <c r="AL3240" s="19"/>
      <c r="AM3240" s="19"/>
      <c r="AN3240" s="118"/>
      <c r="AO3240" s="118"/>
      <c r="AP3240" s="19"/>
      <c r="AQ3240" s="19"/>
      <c r="AR3240" s="118"/>
      <c r="AS3240" s="118"/>
      <c r="AT3240" s="19"/>
      <c r="AU3240" s="19"/>
      <c r="AV3240" s="118"/>
      <c r="AW3240" s="118"/>
      <c r="AX3240" s="19"/>
      <c r="AY3240" s="19"/>
      <c r="AZ3240" s="118"/>
      <c r="BA3240" s="118"/>
      <c r="BB3240" s="19"/>
      <c r="BC3240" s="19"/>
      <c r="BD3240" s="118"/>
      <c r="BE3240" s="118"/>
      <c r="DZ3240" s="56"/>
      <c r="EA3240" s="57"/>
    </row>
    <row r="3241" spans="1:131" ht="19.5" customHeight="1" x14ac:dyDescent="0.25">
      <c r="A3241" s="9">
        <v>2257</v>
      </c>
      <c r="B3241" s="9" t="s">
        <v>6496</v>
      </c>
      <c r="C3241" s="9" t="s">
        <v>6497</v>
      </c>
      <c r="D3241" s="9"/>
      <c r="E3241" s="9" t="s">
        <v>3693</v>
      </c>
      <c r="F3241" s="9" t="s">
        <v>5916</v>
      </c>
      <c r="G3241" s="9"/>
      <c r="H3241" s="9" t="s">
        <v>202</v>
      </c>
      <c r="I3241" s="9" t="s">
        <v>28</v>
      </c>
      <c r="J3241" s="129">
        <v>43256</v>
      </c>
      <c r="K3241" s="129">
        <v>43225</v>
      </c>
      <c r="L3241" s="129">
        <v>43404</v>
      </c>
      <c r="O3241" s="9">
        <v>23</v>
      </c>
      <c r="Q3241" s="9" t="s">
        <v>54</v>
      </c>
      <c r="R3241" s="9"/>
      <c r="S3241" s="13">
        <v>1000000</v>
      </c>
      <c r="T3241" s="13">
        <v>1000000</v>
      </c>
      <c r="U3241" s="13">
        <v>250000</v>
      </c>
      <c r="V3241" s="9"/>
      <c r="W3241" s="9"/>
      <c r="X3241" s="9"/>
      <c r="Y3241" s="9"/>
      <c r="Z3241" s="9"/>
      <c r="AA3241" s="9"/>
      <c r="AB3241" s="9"/>
      <c r="AC3241" s="9"/>
      <c r="AD3241" s="9"/>
      <c r="AE3241" s="9"/>
      <c r="AF3241" s="51">
        <f t="shared" si="42"/>
        <v>0</v>
      </c>
      <c r="AG3241" s="109"/>
      <c r="AH3241" s="11">
        <v>43257</v>
      </c>
      <c r="AI3241" s="11">
        <v>43404</v>
      </c>
      <c r="AJ3241" s="115">
        <v>3015142</v>
      </c>
      <c r="AK3241" s="115">
        <v>750000</v>
      </c>
      <c r="AL3241" s="9"/>
      <c r="AM3241" s="9"/>
      <c r="AN3241" s="9"/>
      <c r="AO3241" s="9"/>
      <c r="AP3241" s="9"/>
      <c r="AQ3241" s="9"/>
      <c r="AR3241" s="9"/>
      <c r="AS3241" s="9"/>
      <c r="AT3241" s="9"/>
      <c r="AU3241" s="9"/>
      <c r="AV3241" s="9"/>
      <c r="AW3241" s="9"/>
      <c r="AX3241" s="9"/>
      <c r="AY3241" s="9"/>
      <c r="AZ3241" s="9"/>
      <c r="BA3241" s="9"/>
      <c r="BB3241" s="9"/>
      <c r="BC3241" s="9"/>
      <c r="BD3241" s="9"/>
      <c r="BE3241" s="9"/>
      <c r="BF3241" s="9"/>
      <c r="BG3241" s="9"/>
      <c r="BH3241" s="9"/>
      <c r="BI3241" s="9"/>
      <c r="BJ3241" s="9"/>
      <c r="BK3241" s="9"/>
      <c r="BL3241" s="9"/>
      <c r="BM3241" s="9"/>
      <c r="BN3241" s="9"/>
      <c r="BO3241" s="9"/>
      <c r="BP3241" s="9"/>
      <c r="BQ3241" s="9"/>
      <c r="BT3241" s="9"/>
      <c r="BU3241" s="9"/>
      <c r="BX3241" s="9"/>
      <c r="BY3241" s="9"/>
      <c r="CB3241" s="9"/>
      <c r="CC3241" s="9"/>
      <c r="CF3241" s="9"/>
      <c r="CG3241" s="9"/>
      <c r="CJ3241" s="9"/>
      <c r="CK3241" s="9"/>
      <c r="CN3241" s="9"/>
      <c r="CO3241" s="9"/>
      <c r="CP3241" s="9"/>
      <c r="CQ3241" s="9"/>
      <c r="CR3241" s="9"/>
      <c r="CS3241" s="9"/>
      <c r="CT3241" s="9"/>
      <c r="CU3241" s="9"/>
      <c r="CV3241" s="9"/>
      <c r="CW3241" s="9"/>
      <c r="CX3241" s="9"/>
      <c r="CY3241" s="9"/>
      <c r="CZ3241" s="9"/>
      <c r="DA3241" s="9"/>
      <c r="DB3241" s="9"/>
      <c r="DC3241" s="9"/>
      <c r="DD3241" s="9"/>
      <c r="DE3241" s="9"/>
      <c r="DF3241" s="9"/>
      <c r="DG3241" s="9"/>
      <c r="DH3241" s="9"/>
      <c r="DI3241" s="9"/>
      <c r="DJ3241" s="9"/>
      <c r="DK3241" s="9"/>
      <c r="DL3241" s="9"/>
      <c r="DM3241" s="9"/>
      <c r="DN3241" s="9"/>
      <c r="DO3241" s="9"/>
      <c r="DP3241" s="9"/>
      <c r="DQ3241" s="9"/>
      <c r="DR3241" s="9"/>
      <c r="DS3241" s="9"/>
      <c r="DT3241" s="9"/>
      <c r="DU3241" s="9"/>
      <c r="DV3241" s="9"/>
      <c r="DW3241" s="9"/>
      <c r="DX3241" s="9"/>
      <c r="DY3241" s="9"/>
    </row>
    <row r="3242" spans="1:131" s="18" customFormat="1" ht="19.5" customHeight="1" x14ac:dyDescent="0.25">
      <c r="A3242" s="18">
        <v>2257</v>
      </c>
      <c r="B3242" s="18" t="s">
        <v>6496</v>
      </c>
      <c r="C3242" s="18" t="s">
        <v>6497</v>
      </c>
      <c r="D3242" s="19">
        <v>43340</v>
      </c>
      <c r="J3242" s="130"/>
      <c r="K3242" s="130"/>
      <c r="L3242" s="130"/>
      <c r="S3242" s="20">
        <v>3000000</v>
      </c>
      <c r="T3242" s="20">
        <v>3000000</v>
      </c>
      <c r="U3242" s="20">
        <v>750000</v>
      </c>
      <c r="AF3242" s="80"/>
      <c r="AG3242" s="120"/>
      <c r="DZ3242" s="56"/>
      <c r="EA3242" s="57"/>
    </row>
    <row r="3243" spans="1:131" ht="19.5" customHeight="1" x14ac:dyDescent="0.25">
      <c r="A3243" s="9">
        <v>2258</v>
      </c>
      <c r="B3243" s="9" t="s">
        <v>6498</v>
      </c>
      <c r="C3243" s="9" t="s">
        <v>6499</v>
      </c>
      <c r="D3243" s="9"/>
      <c r="E3243" s="9" t="s">
        <v>1296</v>
      </c>
      <c r="F3243" s="9" t="s">
        <v>6500</v>
      </c>
      <c r="G3243" s="9"/>
      <c r="H3243" s="9" t="s">
        <v>202</v>
      </c>
      <c r="I3243" s="9" t="s">
        <v>122</v>
      </c>
      <c r="J3243" s="129">
        <v>43268</v>
      </c>
      <c r="K3243" s="129">
        <v>43166</v>
      </c>
      <c r="L3243" s="129">
        <v>43353</v>
      </c>
      <c r="O3243" s="9">
        <v>31</v>
      </c>
      <c r="Q3243" s="9" t="s">
        <v>54</v>
      </c>
      <c r="R3243" s="9"/>
      <c r="S3243" s="13">
        <v>8000000</v>
      </c>
      <c r="T3243" s="13">
        <v>8000000</v>
      </c>
      <c r="U3243" s="13">
        <v>2000000</v>
      </c>
      <c r="V3243" s="9"/>
      <c r="W3243" s="9"/>
      <c r="X3243" s="9"/>
      <c r="Y3243" s="9"/>
      <c r="Z3243" s="9"/>
      <c r="AA3243" s="9"/>
      <c r="AB3243" s="9"/>
      <c r="AC3243" s="9"/>
      <c r="AD3243" s="9"/>
      <c r="AE3243" s="9"/>
      <c r="AF3243" s="51">
        <f t="shared" si="42"/>
        <v>0</v>
      </c>
      <c r="AG3243" s="45">
        <v>4000000</v>
      </c>
      <c r="AH3243" s="11">
        <v>43166</v>
      </c>
      <c r="AI3243" s="11">
        <v>43353</v>
      </c>
      <c r="AJ3243" s="115">
        <v>8005705</v>
      </c>
      <c r="AK3243" s="115">
        <v>2000000</v>
      </c>
      <c r="AL3243" s="9"/>
      <c r="AM3243" s="9"/>
      <c r="AN3243" s="9"/>
      <c r="AO3243" s="9"/>
      <c r="AP3243" s="9"/>
      <c r="AQ3243" s="9"/>
      <c r="AR3243" s="9"/>
      <c r="AS3243" s="9"/>
      <c r="AT3243" s="9"/>
      <c r="AU3243" s="9"/>
      <c r="AV3243" s="9"/>
      <c r="AW3243" s="9"/>
      <c r="AX3243" s="9"/>
      <c r="AY3243" s="9"/>
      <c r="AZ3243" s="9"/>
      <c r="BA3243" s="9"/>
      <c r="BB3243" s="9"/>
      <c r="BC3243" s="9"/>
      <c r="BD3243" s="9"/>
      <c r="BE3243" s="9"/>
      <c r="BF3243" s="9"/>
      <c r="BG3243" s="9"/>
      <c r="BH3243" s="9"/>
      <c r="BI3243" s="9"/>
      <c r="BJ3243" s="9"/>
      <c r="BK3243" s="9"/>
      <c r="BL3243" s="9"/>
      <c r="BM3243" s="9"/>
      <c r="BN3243" s="9"/>
      <c r="BO3243" s="9"/>
      <c r="BP3243" s="9"/>
      <c r="BQ3243" s="9"/>
      <c r="BT3243" s="9"/>
      <c r="BU3243" s="9"/>
      <c r="BX3243" s="9"/>
      <c r="BY3243" s="9"/>
      <c r="CB3243" s="9"/>
      <c r="CC3243" s="9"/>
      <c r="CF3243" s="9"/>
      <c r="CG3243" s="9"/>
      <c r="CJ3243" s="9"/>
      <c r="CK3243" s="9"/>
      <c r="CN3243" s="9"/>
      <c r="CO3243" s="9"/>
      <c r="CP3243" s="9"/>
      <c r="CQ3243" s="9"/>
      <c r="CR3243" s="9"/>
      <c r="CS3243" s="9"/>
      <c r="CT3243" s="9"/>
      <c r="CU3243" s="9"/>
      <c r="CV3243" s="9"/>
      <c r="CW3243" s="9"/>
      <c r="CX3243" s="9"/>
      <c r="CY3243" s="9"/>
      <c r="CZ3243" s="9"/>
      <c r="DA3243" s="9"/>
      <c r="DB3243" s="9"/>
      <c r="DC3243" s="9"/>
      <c r="DD3243" s="9"/>
      <c r="DE3243" s="9"/>
      <c r="DF3243" s="9"/>
      <c r="DG3243" s="9"/>
      <c r="DH3243" s="9"/>
      <c r="DI3243" s="9"/>
      <c r="DJ3243" s="9"/>
      <c r="DK3243" s="9"/>
      <c r="DL3243" s="9"/>
      <c r="DM3243" s="9"/>
      <c r="DN3243" s="9"/>
      <c r="DO3243" s="9"/>
      <c r="DP3243" s="9"/>
      <c r="DQ3243" s="9"/>
      <c r="DR3243" s="9"/>
      <c r="DS3243" s="9"/>
      <c r="DT3243" s="9"/>
      <c r="DU3243" s="9"/>
      <c r="DV3243" s="9"/>
      <c r="DW3243" s="9"/>
      <c r="DX3243" s="9"/>
      <c r="DY3243" s="9"/>
    </row>
    <row r="3244" spans="1:131" ht="39" customHeight="1" x14ac:dyDescent="0.25">
      <c r="A3244" s="9">
        <v>2259</v>
      </c>
      <c r="B3244" s="9" t="s">
        <v>6501</v>
      </c>
      <c r="C3244" s="9" t="s">
        <v>6502</v>
      </c>
      <c r="D3244" s="9"/>
      <c r="E3244" s="9" t="s">
        <v>3062</v>
      </c>
      <c r="F3244" s="9" t="s">
        <v>6470</v>
      </c>
      <c r="G3244" s="9"/>
      <c r="H3244" s="9" t="s">
        <v>202</v>
      </c>
      <c r="I3244" s="9" t="s">
        <v>97</v>
      </c>
      <c r="J3244" s="129">
        <v>43260</v>
      </c>
      <c r="K3244" s="129">
        <v>43132</v>
      </c>
      <c r="L3244" s="129">
        <v>43608</v>
      </c>
      <c r="O3244" s="9">
        <v>27</v>
      </c>
      <c r="Q3244" s="9" t="s">
        <v>54</v>
      </c>
      <c r="R3244" s="9"/>
      <c r="S3244" s="13">
        <v>12000000</v>
      </c>
      <c r="T3244" s="13">
        <v>12000000</v>
      </c>
      <c r="U3244" s="13">
        <v>3000000</v>
      </c>
      <c r="V3244" s="9"/>
      <c r="W3244" s="9"/>
      <c r="X3244" s="9"/>
      <c r="Y3244" s="9"/>
      <c r="Z3244" s="9"/>
      <c r="AA3244" s="9"/>
      <c r="AB3244" s="9"/>
      <c r="AC3244" s="9"/>
      <c r="AD3244" s="9"/>
      <c r="AE3244" s="9"/>
      <c r="AF3244" s="51">
        <f t="shared" si="42"/>
        <v>0</v>
      </c>
      <c r="AG3244" s="45">
        <v>9000000</v>
      </c>
      <c r="AH3244" s="9"/>
      <c r="AI3244" s="9"/>
      <c r="AJ3244" s="9"/>
      <c r="AK3244" s="9"/>
      <c r="AL3244" s="9"/>
      <c r="AM3244" s="9"/>
      <c r="AN3244" s="9"/>
      <c r="AO3244" s="9"/>
      <c r="AP3244" s="9"/>
      <c r="AQ3244" s="9"/>
      <c r="AR3244" s="9"/>
      <c r="AS3244" s="9"/>
      <c r="AT3244" s="9"/>
      <c r="AU3244" s="9"/>
      <c r="AV3244" s="9"/>
      <c r="AW3244" s="9"/>
      <c r="AX3244" s="9"/>
      <c r="AY3244" s="9"/>
      <c r="AZ3244" s="9"/>
      <c r="BA3244" s="9"/>
      <c r="BB3244" s="9"/>
      <c r="BC3244" s="9"/>
      <c r="BD3244" s="9"/>
      <c r="BE3244" s="9"/>
      <c r="BF3244" s="9"/>
      <c r="BG3244" s="9"/>
      <c r="BH3244" s="9"/>
      <c r="BI3244" s="9"/>
      <c r="BJ3244" s="9"/>
      <c r="BK3244" s="9"/>
      <c r="BL3244" s="9"/>
      <c r="BM3244" s="9"/>
      <c r="BN3244" s="9"/>
      <c r="BO3244" s="9"/>
      <c r="BP3244" s="9"/>
      <c r="BQ3244" s="9"/>
      <c r="BT3244" s="9"/>
      <c r="BU3244" s="9"/>
      <c r="BX3244" s="9"/>
      <c r="BY3244" s="9"/>
      <c r="CB3244" s="9"/>
      <c r="CC3244" s="9"/>
      <c r="CF3244" s="9"/>
      <c r="CG3244" s="9"/>
      <c r="CJ3244" s="9"/>
      <c r="CK3244" s="9"/>
      <c r="CN3244" s="9"/>
      <c r="CO3244" s="9"/>
      <c r="CP3244" s="9"/>
      <c r="CQ3244" s="9"/>
      <c r="CR3244" s="9"/>
      <c r="CS3244" s="9"/>
      <c r="CT3244" s="9"/>
      <c r="CU3244" s="9"/>
      <c r="CV3244" s="9"/>
      <c r="CW3244" s="9"/>
      <c r="CX3244" s="9"/>
      <c r="CY3244" s="9"/>
      <c r="CZ3244" s="9"/>
      <c r="DA3244" s="9"/>
      <c r="DB3244" s="9"/>
      <c r="DC3244" s="9"/>
      <c r="DD3244" s="9"/>
      <c r="DE3244" s="9"/>
      <c r="DF3244" s="9"/>
      <c r="DG3244" s="9"/>
      <c r="DH3244" s="9"/>
      <c r="DI3244" s="9"/>
      <c r="DJ3244" s="9"/>
      <c r="DK3244" s="9"/>
      <c r="DL3244" s="9"/>
      <c r="DM3244" s="9"/>
      <c r="DN3244" s="9"/>
      <c r="DO3244" s="9"/>
      <c r="DP3244" s="9"/>
      <c r="DQ3244" s="9"/>
      <c r="DR3244" s="9"/>
      <c r="DS3244" s="9"/>
      <c r="DT3244" s="9"/>
      <c r="DU3244" s="9"/>
      <c r="DV3244" s="9"/>
      <c r="DW3244" s="9"/>
      <c r="DX3244" s="9"/>
      <c r="DY3244" s="9"/>
    </row>
    <row r="3245" spans="1:131" ht="39" customHeight="1" x14ac:dyDescent="0.25">
      <c r="A3245" s="9">
        <v>2260</v>
      </c>
      <c r="B3245" s="9" t="s">
        <v>6504</v>
      </c>
      <c r="C3245" s="9" t="s">
        <v>6788</v>
      </c>
      <c r="D3245" s="9"/>
      <c r="E3245" s="9" t="s">
        <v>4820</v>
      </c>
      <c r="F3245" s="9" t="s">
        <v>6262</v>
      </c>
      <c r="G3245" s="9"/>
      <c r="H3245" s="9" t="s">
        <v>202</v>
      </c>
      <c r="I3245" s="9" t="s">
        <v>78</v>
      </c>
      <c r="J3245" s="129">
        <v>43346</v>
      </c>
      <c r="K3245" s="129">
        <v>43132</v>
      </c>
      <c r="L3245" s="129">
        <v>43496</v>
      </c>
      <c r="O3245" s="9">
        <v>32</v>
      </c>
      <c r="Q3245" s="9" t="s">
        <v>61</v>
      </c>
      <c r="R3245" s="9"/>
      <c r="S3245" s="13">
        <v>83333333</v>
      </c>
      <c r="T3245" s="13">
        <v>83333333</v>
      </c>
      <c r="U3245" s="13">
        <v>15666666</v>
      </c>
      <c r="V3245" s="9"/>
      <c r="W3245" s="9"/>
      <c r="X3245" s="9"/>
      <c r="Y3245" s="9"/>
      <c r="Z3245" s="9"/>
      <c r="AA3245" s="9"/>
      <c r="AB3245" s="9"/>
      <c r="AC3245" s="9"/>
      <c r="AD3245" s="9"/>
      <c r="AE3245" s="9"/>
      <c r="AF3245" s="51">
        <f t="shared" si="42"/>
        <v>0</v>
      </c>
      <c r="AG3245" s="109"/>
      <c r="AH3245" s="11">
        <v>43132</v>
      </c>
      <c r="AI3245" s="11">
        <v>43921</v>
      </c>
      <c r="AJ3245" s="115">
        <v>63733615</v>
      </c>
      <c r="AK3245" s="115">
        <v>15666666</v>
      </c>
      <c r="AL3245" s="9"/>
      <c r="AM3245" s="9"/>
      <c r="AN3245" s="9"/>
      <c r="AO3245" s="9"/>
      <c r="AP3245" s="9"/>
      <c r="AQ3245" s="9"/>
      <c r="AR3245" s="9"/>
      <c r="AS3245" s="9"/>
      <c r="AT3245" s="9"/>
      <c r="AU3245" s="9"/>
      <c r="AV3245" s="9"/>
      <c r="AW3245" s="9"/>
      <c r="AX3245" s="9"/>
      <c r="AY3245" s="9"/>
      <c r="AZ3245" s="9"/>
      <c r="BA3245" s="9"/>
      <c r="BB3245" s="9"/>
      <c r="BC3245" s="9"/>
      <c r="BD3245" s="9"/>
      <c r="BE3245" s="9"/>
      <c r="BF3245" s="9"/>
      <c r="BG3245" s="9"/>
      <c r="BH3245" s="9"/>
      <c r="BI3245" s="9"/>
      <c r="BJ3245" s="9"/>
      <c r="BK3245" s="9"/>
      <c r="BL3245" s="9"/>
      <c r="BM3245" s="9"/>
      <c r="BN3245" s="9"/>
      <c r="BO3245" s="9"/>
      <c r="BP3245" s="9"/>
      <c r="BQ3245" s="9"/>
      <c r="BT3245" s="9"/>
      <c r="BU3245" s="9"/>
      <c r="BX3245" s="9"/>
      <c r="BY3245" s="9"/>
      <c r="CB3245" s="9"/>
      <c r="CC3245" s="9"/>
      <c r="CF3245" s="9"/>
      <c r="CG3245" s="9"/>
      <c r="CJ3245" s="9"/>
      <c r="CK3245" s="9"/>
      <c r="CN3245" s="9"/>
      <c r="CO3245" s="9"/>
      <c r="CP3245" s="9"/>
      <c r="CQ3245" s="9"/>
      <c r="CR3245" s="9"/>
      <c r="CS3245" s="9"/>
      <c r="CT3245" s="9"/>
      <c r="CU3245" s="9"/>
      <c r="CV3245" s="9"/>
      <c r="CW3245" s="9"/>
      <c r="CX3245" s="9"/>
      <c r="CY3245" s="9"/>
      <c r="CZ3245" s="9"/>
      <c r="DA3245" s="9"/>
      <c r="DB3245" s="9"/>
      <c r="DC3245" s="9"/>
      <c r="DD3245" s="9"/>
      <c r="DE3245" s="9"/>
      <c r="DF3245" s="9"/>
      <c r="DG3245" s="9"/>
      <c r="DH3245" s="9"/>
      <c r="DI3245" s="9"/>
      <c r="DJ3245" s="9"/>
      <c r="DK3245" s="9"/>
      <c r="DL3245" s="9"/>
      <c r="DM3245" s="9"/>
      <c r="DN3245" s="9"/>
      <c r="DO3245" s="9"/>
      <c r="DP3245" s="9"/>
      <c r="DQ3245" s="9"/>
      <c r="DR3245" s="9"/>
      <c r="DS3245" s="9"/>
      <c r="DT3245" s="9"/>
      <c r="DU3245" s="9"/>
      <c r="DV3245" s="9"/>
      <c r="DW3245" s="9"/>
      <c r="DX3245" s="9"/>
      <c r="DY3245" s="9"/>
    </row>
    <row r="3246" spans="1:131" s="18" customFormat="1" ht="39" customHeight="1" x14ac:dyDescent="0.25">
      <c r="A3246" s="18">
        <v>2260</v>
      </c>
      <c r="B3246" s="18" t="s">
        <v>6504</v>
      </c>
      <c r="C3246" s="18" t="s">
        <v>6788</v>
      </c>
      <c r="D3246" s="19">
        <v>43528</v>
      </c>
      <c r="J3246" s="130"/>
      <c r="K3246" s="130"/>
      <c r="L3246" s="130">
        <v>43646</v>
      </c>
      <c r="S3246" s="20"/>
      <c r="T3246" s="20"/>
      <c r="U3246" s="20"/>
      <c r="AF3246" s="80"/>
      <c r="AG3246" s="112"/>
      <c r="DZ3246" s="56"/>
      <c r="EA3246" s="57"/>
    </row>
    <row r="3247" spans="1:131" s="18" customFormat="1" ht="39" customHeight="1" x14ac:dyDescent="0.25">
      <c r="A3247" s="18">
        <v>2260</v>
      </c>
      <c r="B3247" s="18" t="s">
        <v>6504</v>
      </c>
      <c r="C3247" s="18" t="s">
        <v>6788</v>
      </c>
      <c r="D3247" s="19">
        <v>43692</v>
      </c>
      <c r="J3247" s="130"/>
      <c r="K3247" s="130"/>
      <c r="L3247" s="130">
        <v>44196</v>
      </c>
      <c r="S3247" s="20"/>
      <c r="T3247" s="20"/>
      <c r="U3247" s="20"/>
      <c r="AF3247" s="80"/>
      <c r="AG3247" s="112"/>
      <c r="DZ3247" s="56"/>
      <c r="EA3247" s="57"/>
    </row>
    <row r="3248" spans="1:131" ht="19.5" customHeight="1" x14ac:dyDescent="0.25">
      <c r="A3248" s="9">
        <v>2261</v>
      </c>
      <c r="B3248" s="9" t="s">
        <v>6505</v>
      </c>
      <c r="C3248" s="9" t="s">
        <v>7939</v>
      </c>
      <c r="D3248" s="9"/>
      <c r="E3248" s="9" t="s">
        <v>401</v>
      </c>
      <c r="F3248" s="9" t="s">
        <v>6506</v>
      </c>
      <c r="G3248" s="9"/>
      <c r="H3248" s="9" t="s">
        <v>202</v>
      </c>
      <c r="I3248" s="9" t="s">
        <v>25</v>
      </c>
      <c r="J3248" s="129">
        <v>43676</v>
      </c>
      <c r="K3248" s="129">
        <v>43618</v>
      </c>
      <c r="L3248" s="129">
        <v>43860</v>
      </c>
      <c r="M3248" s="9" t="s">
        <v>20</v>
      </c>
      <c r="O3248" s="9">
        <v>28</v>
      </c>
      <c r="Q3248" s="9" t="s">
        <v>54</v>
      </c>
      <c r="R3248" s="9"/>
      <c r="S3248" s="13">
        <v>7800000</v>
      </c>
      <c r="T3248" s="13">
        <v>7800000</v>
      </c>
      <c r="U3248" s="13">
        <v>2340000</v>
      </c>
      <c r="V3248" s="9"/>
      <c r="W3248" s="9"/>
      <c r="X3248" s="9"/>
      <c r="Y3248" s="9"/>
      <c r="Z3248" s="9"/>
      <c r="AA3248" s="9"/>
      <c r="AB3248" s="9"/>
      <c r="AC3248" s="9"/>
      <c r="AD3248" s="9"/>
      <c r="AE3248" s="9"/>
      <c r="AF3248" s="51">
        <f t="shared" si="42"/>
        <v>0</v>
      </c>
      <c r="AG3248" s="109"/>
      <c r="AH3248" s="11">
        <v>43618</v>
      </c>
      <c r="AI3248" s="11">
        <v>43860</v>
      </c>
      <c r="AJ3248" s="27">
        <v>7852394</v>
      </c>
      <c r="AK3248" s="27">
        <v>2340000</v>
      </c>
      <c r="AL3248" s="9"/>
      <c r="AM3248" s="9"/>
      <c r="AN3248" s="9"/>
      <c r="AO3248" s="9"/>
      <c r="AP3248" s="9"/>
      <c r="AQ3248" s="9"/>
      <c r="AR3248" s="9"/>
      <c r="AS3248" s="9"/>
      <c r="AT3248" s="9"/>
      <c r="AU3248" s="9"/>
      <c r="AV3248" s="9"/>
      <c r="AW3248" s="9"/>
      <c r="AX3248" s="9"/>
      <c r="AY3248" s="9"/>
      <c r="AZ3248" s="9"/>
      <c r="BA3248" s="9"/>
      <c r="BB3248" s="9"/>
      <c r="BC3248" s="9"/>
      <c r="BD3248" s="9"/>
      <c r="BE3248" s="9"/>
      <c r="BF3248" s="9"/>
      <c r="BG3248" s="9"/>
      <c r="BH3248" s="9"/>
      <c r="BI3248" s="9"/>
      <c r="BJ3248" s="9"/>
      <c r="BK3248" s="9"/>
      <c r="BL3248" s="9"/>
      <c r="BM3248" s="9"/>
      <c r="BN3248" s="9"/>
      <c r="BO3248" s="9"/>
      <c r="BP3248" s="9"/>
      <c r="BQ3248" s="9"/>
      <c r="BT3248" s="9"/>
      <c r="BU3248" s="9"/>
      <c r="BX3248" s="9"/>
      <c r="BY3248" s="9"/>
      <c r="CB3248" s="9"/>
      <c r="CC3248" s="9"/>
      <c r="CF3248" s="9"/>
      <c r="CG3248" s="9"/>
      <c r="CJ3248" s="9"/>
      <c r="CK3248" s="9"/>
      <c r="CN3248" s="9"/>
      <c r="CO3248" s="9"/>
      <c r="CP3248" s="9"/>
      <c r="CQ3248" s="9"/>
      <c r="CR3248" s="9"/>
      <c r="CS3248" s="9"/>
      <c r="CT3248" s="9"/>
      <c r="CU3248" s="9"/>
      <c r="CV3248" s="9"/>
      <c r="CW3248" s="9"/>
      <c r="CX3248" s="9"/>
      <c r="CY3248" s="9"/>
      <c r="CZ3248" s="9"/>
      <c r="DA3248" s="9"/>
      <c r="DB3248" s="9"/>
      <c r="DC3248" s="9"/>
      <c r="DD3248" s="9"/>
      <c r="DE3248" s="9"/>
      <c r="DF3248" s="9"/>
      <c r="DG3248" s="9"/>
      <c r="DH3248" s="9"/>
      <c r="DI3248" s="9"/>
      <c r="DJ3248" s="9"/>
      <c r="DK3248" s="9"/>
      <c r="DL3248" s="9"/>
      <c r="DM3248" s="9"/>
      <c r="DN3248" s="9"/>
      <c r="DO3248" s="9"/>
      <c r="DP3248" s="9"/>
      <c r="DQ3248" s="9"/>
      <c r="DR3248" s="9"/>
      <c r="DS3248" s="9"/>
      <c r="DT3248" s="9"/>
      <c r="DU3248" s="9"/>
      <c r="DV3248" s="9"/>
      <c r="DW3248" s="9"/>
      <c r="DX3248" s="9"/>
      <c r="DY3248" s="9"/>
    </row>
    <row r="3249" spans="1:131" ht="19.5" customHeight="1" x14ac:dyDescent="0.25">
      <c r="A3249" s="9">
        <v>2262</v>
      </c>
      <c r="B3249" s="9" t="s">
        <v>6507</v>
      </c>
      <c r="C3249" s="9" t="s">
        <v>7218</v>
      </c>
      <c r="D3249" s="9"/>
      <c r="E3249" s="9" t="s">
        <v>6508</v>
      </c>
      <c r="F3249" s="9" t="s">
        <v>4385</v>
      </c>
      <c r="G3249" s="9"/>
      <c r="H3249" s="9" t="s">
        <v>202</v>
      </c>
      <c r="I3249" s="9" t="s">
        <v>25</v>
      </c>
      <c r="J3249" s="129">
        <v>43266</v>
      </c>
      <c r="K3249" s="129">
        <v>43176</v>
      </c>
      <c r="L3249" s="129">
        <v>43454</v>
      </c>
      <c r="M3249" s="9" t="s">
        <v>20</v>
      </c>
      <c r="O3249" s="9">
        <v>31</v>
      </c>
      <c r="Q3249" s="9" t="s">
        <v>54</v>
      </c>
      <c r="R3249" s="9"/>
      <c r="S3249" s="13">
        <v>20025000</v>
      </c>
      <c r="T3249" s="13">
        <v>20025000</v>
      </c>
      <c r="U3249" s="13">
        <v>5000000</v>
      </c>
      <c r="V3249" s="9"/>
      <c r="W3249" s="9"/>
      <c r="X3249" s="9"/>
      <c r="Y3249" s="9"/>
      <c r="Z3249" s="9"/>
      <c r="AA3249" s="9"/>
      <c r="AB3249" s="13">
        <v>15000000</v>
      </c>
      <c r="AC3249" s="9"/>
      <c r="AD3249" s="9"/>
      <c r="AE3249" s="9"/>
      <c r="AF3249" s="51">
        <f t="shared" si="42"/>
        <v>15000000</v>
      </c>
      <c r="AG3249" s="109"/>
      <c r="AH3249" s="11">
        <v>43176</v>
      </c>
      <c r="AI3249" s="11">
        <v>43616</v>
      </c>
      <c r="AJ3249" s="27">
        <v>20051726</v>
      </c>
      <c r="AK3249" s="27">
        <v>5000000</v>
      </c>
      <c r="AL3249" s="9"/>
      <c r="AM3249" s="9"/>
      <c r="AN3249" s="9"/>
      <c r="AO3249" s="9"/>
      <c r="AP3249" s="9"/>
      <c r="AQ3249" s="9"/>
      <c r="AR3249" s="9"/>
      <c r="AS3249" s="9"/>
      <c r="AT3249" s="9"/>
      <c r="AU3249" s="9"/>
      <c r="AV3249" s="9"/>
      <c r="AW3249" s="9"/>
      <c r="AX3249" s="9"/>
      <c r="AY3249" s="9"/>
      <c r="AZ3249" s="9"/>
      <c r="BA3249" s="9"/>
      <c r="BB3249" s="9"/>
      <c r="BC3249" s="9"/>
      <c r="BD3249" s="9"/>
      <c r="BE3249" s="9"/>
      <c r="BF3249" s="9"/>
      <c r="BG3249" s="9"/>
      <c r="BH3249" s="9"/>
      <c r="BI3249" s="9"/>
      <c r="BJ3249" s="9"/>
      <c r="BK3249" s="9"/>
      <c r="BL3249" s="9"/>
      <c r="BM3249" s="9"/>
      <c r="BN3249" s="9"/>
      <c r="BO3249" s="9"/>
      <c r="BP3249" s="9"/>
      <c r="BQ3249" s="9"/>
      <c r="BT3249" s="9"/>
      <c r="BU3249" s="9"/>
      <c r="BX3249" s="9"/>
      <c r="BY3249" s="9"/>
      <c r="CB3249" s="9"/>
      <c r="CC3249" s="9"/>
      <c r="CF3249" s="9"/>
      <c r="CG3249" s="9"/>
      <c r="CJ3249" s="9"/>
      <c r="CK3249" s="9"/>
      <c r="CN3249" s="9"/>
      <c r="CO3249" s="9"/>
      <c r="CP3249" s="9"/>
      <c r="CQ3249" s="9"/>
      <c r="CR3249" s="9"/>
      <c r="CS3249" s="9"/>
      <c r="CT3249" s="9"/>
      <c r="CU3249" s="9"/>
      <c r="CV3249" s="9"/>
      <c r="CW3249" s="9"/>
      <c r="CX3249" s="9"/>
      <c r="CY3249" s="9"/>
      <c r="CZ3249" s="9"/>
      <c r="DA3249" s="9"/>
      <c r="DB3249" s="9"/>
      <c r="DC3249" s="9"/>
      <c r="DD3249" s="9"/>
      <c r="DE3249" s="9"/>
      <c r="DF3249" s="9"/>
      <c r="DG3249" s="9"/>
      <c r="DH3249" s="9"/>
      <c r="DI3249" s="9"/>
      <c r="DJ3249" s="9"/>
      <c r="DK3249" s="9"/>
      <c r="DL3249" s="9"/>
      <c r="DM3249" s="9"/>
      <c r="DN3249" s="9"/>
      <c r="DO3249" s="9"/>
      <c r="DP3249" s="9"/>
      <c r="DQ3249" s="9"/>
      <c r="DR3249" s="9"/>
      <c r="DS3249" s="9"/>
      <c r="DT3249" s="9"/>
      <c r="DU3249" s="9"/>
      <c r="DV3249" s="9"/>
      <c r="DW3249" s="9"/>
      <c r="DX3249" s="9"/>
      <c r="DY3249" s="9"/>
    </row>
    <row r="3250" spans="1:131" s="18" customFormat="1" ht="19.5" customHeight="1" x14ac:dyDescent="0.25">
      <c r="A3250" s="18">
        <v>2262</v>
      </c>
      <c r="B3250" s="18" t="s">
        <v>6507</v>
      </c>
      <c r="C3250" s="18" t="s">
        <v>7218</v>
      </c>
      <c r="D3250" s="19">
        <v>43525</v>
      </c>
      <c r="J3250" s="130"/>
      <c r="K3250" s="130"/>
      <c r="L3250" s="130">
        <v>43616</v>
      </c>
      <c r="S3250" s="20"/>
      <c r="T3250" s="20"/>
      <c r="U3250" s="20"/>
      <c r="AB3250" s="20"/>
      <c r="AF3250" s="80"/>
      <c r="AG3250" s="120"/>
      <c r="DZ3250" s="56"/>
      <c r="EA3250" s="57"/>
    </row>
    <row r="3251" spans="1:131" ht="19.5" customHeight="1" x14ac:dyDescent="0.25">
      <c r="A3251" s="9">
        <v>2263</v>
      </c>
      <c r="B3251" s="9" t="s">
        <v>6509</v>
      </c>
      <c r="C3251" s="9" t="s">
        <v>6510</v>
      </c>
      <c r="D3251" s="9"/>
      <c r="E3251" s="9" t="s">
        <v>6511</v>
      </c>
      <c r="F3251" s="9" t="s">
        <v>6512</v>
      </c>
      <c r="G3251" s="9"/>
      <c r="H3251" s="9" t="s">
        <v>202</v>
      </c>
      <c r="I3251" s="9" t="s">
        <v>28</v>
      </c>
      <c r="J3251" s="129">
        <v>43402</v>
      </c>
      <c r="K3251" s="129">
        <v>43013</v>
      </c>
      <c r="L3251" s="129">
        <v>43524</v>
      </c>
      <c r="O3251" s="9">
        <v>30</v>
      </c>
      <c r="Q3251" s="9" t="s">
        <v>54</v>
      </c>
      <c r="R3251" s="9"/>
      <c r="S3251" s="13">
        <v>10700000</v>
      </c>
      <c r="T3251" s="13">
        <v>10700000</v>
      </c>
      <c r="U3251" s="13">
        <v>2675000</v>
      </c>
      <c r="V3251" s="9"/>
      <c r="W3251" s="9"/>
      <c r="X3251" s="9"/>
      <c r="Y3251" s="9"/>
      <c r="Z3251" s="9"/>
      <c r="AA3251" s="9"/>
      <c r="AB3251" s="9"/>
      <c r="AC3251" s="9"/>
      <c r="AD3251" s="9"/>
      <c r="AE3251" s="9"/>
      <c r="AF3251" s="55"/>
      <c r="AG3251" s="45">
        <v>8000000</v>
      </c>
      <c r="AH3251" s="11">
        <v>43037</v>
      </c>
      <c r="AI3251" s="11">
        <v>43524</v>
      </c>
      <c r="AJ3251" s="27">
        <v>10758860</v>
      </c>
      <c r="AK3251" s="27">
        <v>2675000</v>
      </c>
      <c r="AL3251" s="9"/>
      <c r="AM3251" s="9"/>
      <c r="AN3251" s="9"/>
      <c r="AO3251" s="9"/>
      <c r="AP3251" s="9"/>
      <c r="AQ3251" s="9"/>
      <c r="AR3251" s="9"/>
      <c r="AS3251" s="9"/>
      <c r="AT3251" s="9"/>
      <c r="AU3251" s="9"/>
      <c r="AV3251" s="9"/>
      <c r="AW3251" s="9"/>
      <c r="AX3251" s="9"/>
      <c r="AY3251" s="9"/>
      <c r="AZ3251" s="9"/>
      <c r="BA3251" s="9"/>
      <c r="BB3251" s="9"/>
      <c r="BC3251" s="9"/>
      <c r="BD3251" s="9"/>
      <c r="BE3251" s="9"/>
      <c r="BF3251" s="9"/>
      <c r="BG3251" s="9"/>
      <c r="BH3251" s="9"/>
      <c r="BI3251" s="9"/>
      <c r="BJ3251" s="9"/>
      <c r="BK3251" s="9"/>
      <c r="BL3251" s="9"/>
      <c r="BM3251" s="9"/>
      <c r="BN3251" s="9"/>
      <c r="BO3251" s="9"/>
      <c r="BP3251" s="9"/>
      <c r="BQ3251" s="9"/>
      <c r="BT3251" s="9"/>
      <c r="BU3251" s="9"/>
      <c r="BX3251" s="9"/>
      <c r="BY3251" s="9"/>
      <c r="CB3251" s="9"/>
      <c r="CC3251" s="9"/>
      <c r="CF3251" s="9"/>
      <c r="CG3251" s="9"/>
      <c r="CJ3251" s="9"/>
      <c r="CK3251" s="9"/>
      <c r="CN3251" s="9"/>
      <c r="CO3251" s="9"/>
      <c r="CP3251" s="9"/>
      <c r="CQ3251" s="9"/>
      <c r="CR3251" s="9"/>
      <c r="CS3251" s="9"/>
      <c r="CT3251" s="9"/>
      <c r="CU3251" s="9"/>
      <c r="CV3251" s="9"/>
      <c r="CW3251" s="9"/>
      <c r="CX3251" s="9"/>
      <c r="CY3251" s="9"/>
      <c r="CZ3251" s="9"/>
      <c r="DA3251" s="9"/>
      <c r="DB3251" s="9"/>
      <c r="DC3251" s="9"/>
      <c r="DD3251" s="9"/>
      <c r="DE3251" s="9"/>
      <c r="DF3251" s="9"/>
      <c r="DG3251" s="9"/>
      <c r="DH3251" s="9"/>
      <c r="DI3251" s="9"/>
      <c r="DJ3251" s="9"/>
      <c r="DK3251" s="9"/>
      <c r="DL3251" s="9"/>
      <c r="DM3251" s="9"/>
      <c r="DN3251" s="9"/>
      <c r="DO3251" s="9"/>
      <c r="DP3251" s="9"/>
      <c r="DQ3251" s="9"/>
      <c r="DR3251" s="9"/>
      <c r="DS3251" s="9"/>
      <c r="DT3251" s="9"/>
      <c r="DU3251" s="9"/>
      <c r="DV3251" s="9"/>
      <c r="DW3251" s="9"/>
      <c r="DX3251" s="9"/>
      <c r="DY3251" s="9"/>
    </row>
    <row r="3252" spans="1:131" ht="19.5" customHeight="1" x14ac:dyDescent="0.25">
      <c r="A3252" s="9">
        <v>2264</v>
      </c>
      <c r="B3252" s="9" t="s">
        <v>6513</v>
      </c>
      <c r="C3252" s="9" t="s">
        <v>6514</v>
      </c>
      <c r="D3252" s="9"/>
      <c r="E3252" s="9" t="s">
        <v>5772</v>
      </c>
      <c r="F3252" s="9" t="s">
        <v>5774</v>
      </c>
      <c r="G3252" s="9"/>
      <c r="H3252" s="9" t="s">
        <v>202</v>
      </c>
      <c r="I3252" s="9" t="s">
        <v>6515</v>
      </c>
      <c r="J3252" s="129">
        <v>43211</v>
      </c>
      <c r="K3252" s="129">
        <v>43139</v>
      </c>
      <c r="L3252" s="129">
        <v>43404</v>
      </c>
      <c r="O3252" s="9">
        <v>28</v>
      </c>
      <c r="Q3252" s="9" t="s">
        <v>61</v>
      </c>
      <c r="R3252" s="9"/>
      <c r="S3252" s="13">
        <v>277200000</v>
      </c>
      <c r="T3252" s="13">
        <v>277200000</v>
      </c>
      <c r="U3252" s="13">
        <v>69300000</v>
      </c>
      <c r="V3252" s="9"/>
      <c r="W3252" s="9"/>
      <c r="X3252" s="9"/>
      <c r="Y3252" s="9"/>
      <c r="Z3252" s="9"/>
      <c r="AA3252" s="9"/>
      <c r="AB3252" s="9"/>
      <c r="AC3252" s="9"/>
      <c r="AD3252" s="9"/>
      <c r="AE3252" s="9"/>
      <c r="AF3252" s="55"/>
      <c r="AG3252" s="109"/>
      <c r="AH3252" s="11">
        <v>43160</v>
      </c>
      <c r="AI3252" s="11">
        <v>43251</v>
      </c>
      <c r="AJ3252" s="27">
        <v>252908305</v>
      </c>
      <c r="AK3252" s="27">
        <v>63227076</v>
      </c>
      <c r="AL3252" s="11">
        <v>43252</v>
      </c>
      <c r="AM3252" s="11">
        <v>43327</v>
      </c>
      <c r="AN3252" s="27">
        <v>16995507</v>
      </c>
      <c r="AO3252" s="27">
        <v>4248877</v>
      </c>
      <c r="AP3252" s="11">
        <v>43160</v>
      </c>
      <c r="AQ3252" s="11">
        <v>43327</v>
      </c>
      <c r="AR3252" s="27">
        <v>276051420</v>
      </c>
      <c r="AS3252" s="27">
        <v>1536902</v>
      </c>
      <c r="AT3252" s="9"/>
      <c r="AU3252" s="9"/>
      <c r="AV3252" s="9"/>
      <c r="AW3252" s="9"/>
      <c r="AX3252" s="9"/>
      <c r="AY3252" s="9"/>
      <c r="AZ3252" s="9"/>
      <c r="BA3252" s="9"/>
      <c r="BB3252" s="9"/>
      <c r="BC3252" s="9"/>
      <c r="BD3252" s="9"/>
      <c r="BE3252" s="9"/>
      <c r="BF3252" s="9"/>
      <c r="BG3252" s="9"/>
      <c r="BH3252" s="9"/>
      <c r="BI3252" s="9"/>
      <c r="BJ3252" s="9"/>
      <c r="BK3252" s="9"/>
      <c r="BL3252" s="9"/>
      <c r="BM3252" s="9"/>
      <c r="BN3252" s="9"/>
      <c r="BO3252" s="9"/>
      <c r="BP3252" s="9"/>
      <c r="BQ3252" s="9"/>
      <c r="BT3252" s="9"/>
      <c r="BU3252" s="9"/>
      <c r="BX3252" s="9"/>
      <c r="BY3252" s="9"/>
      <c r="CB3252" s="9"/>
      <c r="CC3252" s="9"/>
      <c r="CF3252" s="9"/>
      <c r="CG3252" s="9"/>
      <c r="CJ3252" s="9"/>
      <c r="CK3252" s="9"/>
      <c r="CN3252" s="9"/>
      <c r="CO3252" s="9"/>
      <c r="CP3252" s="9"/>
      <c r="CQ3252" s="9"/>
      <c r="CR3252" s="9"/>
      <c r="CS3252" s="9"/>
      <c r="CT3252" s="9"/>
      <c r="CU3252" s="9"/>
      <c r="CV3252" s="9"/>
      <c r="CW3252" s="9"/>
      <c r="CX3252" s="9"/>
      <c r="CY3252" s="9"/>
      <c r="CZ3252" s="9"/>
      <c r="DA3252" s="9"/>
      <c r="DB3252" s="9"/>
      <c r="DC3252" s="9"/>
      <c r="DD3252" s="9"/>
      <c r="DE3252" s="9"/>
      <c r="DF3252" s="9"/>
      <c r="DG3252" s="9"/>
      <c r="DH3252" s="9"/>
      <c r="DI3252" s="9"/>
      <c r="DJ3252" s="9"/>
      <c r="DK3252" s="9"/>
      <c r="DL3252" s="9"/>
      <c r="DM3252" s="9"/>
      <c r="DN3252" s="9"/>
      <c r="DO3252" s="9"/>
      <c r="DP3252" s="9"/>
      <c r="DQ3252" s="9"/>
      <c r="DR3252" s="9"/>
      <c r="DS3252" s="9"/>
      <c r="DT3252" s="9"/>
      <c r="DU3252" s="9"/>
      <c r="DV3252" s="9"/>
      <c r="DW3252" s="9"/>
      <c r="DX3252" s="9"/>
      <c r="DY3252" s="9"/>
      <c r="DZ3252" s="54">
        <v>276051420</v>
      </c>
      <c r="EA3252" s="55">
        <v>69012855</v>
      </c>
    </row>
    <row r="3253" spans="1:131" ht="39.75" customHeight="1" x14ac:dyDescent="0.25">
      <c r="A3253" s="9">
        <v>2265</v>
      </c>
      <c r="B3253" s="9" t="s">
        <v>6516</v>
      </c>
      <c r="C3253" s="9" t="s">
        <v>6517</v>
      </c>
      <c r="D3253" s="9"/>
      <c r="E3253" s="9" t="s">
        <v>6518</v>
      </c>
      <c r="F3253" s="9" t="s">
        <v>6519</v>
      </c>
      <c r="G3253" s="9"/>
      <c r="H3253" s="9" t="s">
        <v>202</v>
      </c>
      <c r="I3253" s="9" t="s">
        <v>25</v>
      </c>
      <c r="J3253" s="129">
        <v>43309</v>
      </c>
      <c r="K3253" s="129">
        <v>43296</v>
      </c>
      <c r="L3253" s="129">
        <v>43485</v>
      </c>
      <c r="M3253" s="9" t="s">
        <v>20</v>
      </c>
      <c r="O3253" s="9">
        <v>29</v>
      </c>
      <c r="Q3253" s="9" t="s">
        <v>54</v>
      </c>
      <c r="R3253" s="9"/>
      <c r="S3253" s="13">
        <v>7668013</v>
      </c>
      <c r="T3253" s="13">
        <v>7668013</v>
      </c>
      <c r="U3253" s="13">
        <v>1916670</v>
      </c>
      <c r="V3253" s="9"/>
      <c r="W3253" s="13">
        <v>5000000</v>
      </c>
      <c r="X3253" s="9"/>
      <c r="Y3253" s="9"/>
      <c r="Z3253" s="9"/>
      <c r="AA3253" s="9"/>
      <c r="AB3253" s="9"/>
      <c r="AC3253" s="9"/>
      <c r="AD3253" s="13">
        <v>750000</v>
      </c>
      <c r="AE3253" s="9"/>
      <c r="AF3253" s="55">
        <v>5750000</v>
      </c>
      <c r="AG3253" s="109"/>
      <c r="AH3253" s="11">
        <v>43296</v>
      </c>
      <c r="AI3253" s="11">
        <v>43524</v>
      </c>
      <c r="AJ3253" s="27">
        <v>9343158</v>
      </c>
      <c r="AK3253" s="27">
        <v>1917300</v>
      </c>
      <c r="AL3253" s="9"/>
      <c r="AM3253" s="9"/>
      <c r="AN3253" s="9"/>
      <c r="AO3253" s="9"/>
      <c r="AP3253" s="9"/>
      <c r="AQ3253" s="9"/>
      <c r="AR3253" s="9"/>
      <c r="AS3253" s="9"/>
      <c r="AT3253" s="9"/>
      <c r="AU3253" s="9"/>
      <c r="AV3253" s="9"/>
      <c r="AW3253" s="9"/>
      <c r="AX3253" s="9"/>
      <c r="AY3253" s="9"/>
      <c r="AZ3253" s="9"/>
      <c r="BA3253" s="9"/>
      <c r="BB3253" s="9"/>
      <c r="BC3253" s="9"/>
      <c r="BD3253" s="9"/>
      <c r="BE3253" s="9"/>
      <c r="BF3253" s="9"/>
      <c r="BG3253" s="9"/>
      <c r="BH3253" s="9"/>
      <c r="BI3253" s="9"/>
      <c r="BJ3253" s="9"/>
      <c r="BK3253" s="9"/>
      <c r="BL3253" s="9"/>
      <c r="BM3253" s="9"/>
      <c r="BN3253" s="9"/>
      <c r="BO3253" s="9"/>
      <c r="BP3253" s="9"/>
      <c r="BQ3253" s="9"/>
      <c r="BT3253" s="9"/>
      <c r="BU3253" s="9"/>
      <c r="BX3253" s="9"/>
      <c r="BY3253" s="9"/>
      <c r="CB3253" s="9"/>
      <c r="CC3253" s="9"/>
      <c r="CF3253" s="9"/>
      <c r="CG3253" s="9"/>
      <c r="CJ3253" s="9"/>
      <c r="CK3253" s="9"/>
      <c r="CN3253" s="9"/>
      <c r="CO3253" s="9"/>
      <c r="CP3253" s="9"/>
      <c r="CQ3253" s="9"/>
      <c r="CR3253" s="9"/>
      <c r="CS3253" s="9"/>
      <c r="CT3253" s="9"/>
      <c r="CU3253" s="9"/>
      <c r="CV3253" s="9"/>
      <c r="CW3253" s="9"/>
      <c r="CX3253" s="9"/>
      <c r="CY3253" s="9"/>
      <c r="CZ3253" s="9"/>
      <c r="DA3253" s="9"/>
      <c r="DB3253" s="9"/>
      <c r="DC3253" s="9"/>
      <c r="DD3253" s="9"/>
      <c r="DE3253" s="9"/>
      <c r="DF3253" s="9"/>
      <c r="DG3253" s="9"/>
      <c r="DH3253" s="9"/>
      <c r="DI3253" s="9"/>
      <c r="DJ3253" s="9"/>
      <c r="DK3253" s="9"/>
      <c r="DL3253" s="9"/>
      <c r="DM3253" s="9"/>
      <c r="DN3253" s="9"/>
      <c r="DO3253" s="9"/>
      <c r="DP3253" s="9"/>
      <c r="DQ3253" s="9"/>
      <c r="DR3253" s="9"/>
      <c r="DS3253" s="9"/>
      <c r="DT3253" s="9"/>
      <c r="DU3253" s="9"/>
      <c r="DV3253" s="9"/>
      <c r="DW3253" s="9"/>
      <c r="DX3253" s="9"/>
      <c r="DY3253" s="9"/>
    </row>
    <row r="3254" spans="1:131" s="18" customFormat="1" ht="39.75" customHeight="1" x14ac:dyDescent="0.25">
      <c r="A3254" s="18">
        <v>2265</v>
      </c>
      <c r="B3254" s="18" t="s">
        <v>6516</v>
      </c>
      <c r="C3254" s="18" t="s">
        <v>6517</v>
      </c>
      <c r="D3254" s="19">
        <v>43423</v>
      </c>
      <c r="J3254" s="130"/>
      <c r="K3254" s="130"/>
      <c r="L3254" s="130">
        <v>43490</v>
      </c>
      <c r="S3254" s="20">
        <v>9667300</v>
      </c>
      <c r="T3254" s="20">
        <v>9667300</v>
      </c>
      <c r="U3254" s="20">
        <v>1917300</v>
      </c>
      <c r="W3254" s="20"/>
      <c r="AD3254" s="20"/>
      <c r="AF3254" s="57"/>
      <c r="AG3254" s="112"/>
      <c r="DZ3254" s="56"/>
      <c r="EA3254" s="57"/>
    </row>
    <row r="3255" spans="1:131" s="18" customFormat="1" ht="39.75" customHeight="1" x14ac:dyDescent="0.25">
      <c r="A3255" s="18">
        <v>2265</v>
      </c>
      <c r="B3255" s="18" t="s">
        <v>6516</v>
      </c>
      <c r="C3255" s="18" t="s">
        <v>6517</v>
      </c>
      <c r="D3255" s="19">
        <v>43446</v>
      </c>
      <c r="J3255" s="130"/>
      <c r="K3255" s="130"/>
      <c r="L3255" s="130">
        <v>43524</v>
      </c>
      <c r="S3255" s="20"/>
      <c r="T3255" s="20"/>
      <c r="U3255" s="20"/>
      <c r="W3255" s="20"/>
      <c r="AD3255" s="20"/>
      <c r="AF3255" s="57"/>
      <c r="AG3255" s="112"/>
      <c r="DZ3255" s="56"/>
      <c r="EA3255" s="57"/>
    </row>
    <row r="3256" spans="1:131" ht="19.5" customHeight="1" x14ac:dyDescent="0.25">
      <c r="A3256" s="9">
        <v>2266</v>
      </c>
      <c r="B3256" s="9" t="s">
        <v>6520</v>
      </c>
      <c r="C3256" s="9" t="s">
        <v>6521</v>
      </c>
      <c r="D3256" s="9"/>
      <c r="E3256" s="9" t="s">
        <v>5789</v>
      </c>
      <c r="F3256" s="9" t="s">
        <v>5790</v>
      </c>
      <c r="G3256" s="9"/>
      <c r="H3256" s="9" t="s">
        <v>906</v>
      </c>
      <c r="I3256" s="9" t="s">
        <v>6149</v>
      </c>
      <c r="M3256" s="9" t="s">
        <v>20</v>
      </c>
      <c r="O3256" s="9">
        <v>28</v>
      </c>
      <c r="R3256" s="9"/>
      <c r="S3256" s="9"/>
      <c r="T3256" s="9"/>
      <c r="U3256" s="9"/>
      <c r="V3256" s="9"/>
      <c r="W3256" s="9"/>
      <c r="X3256" s="9"/>
      <c r="Y3256" s="9"/>
      <c r="Z3256" s="9"/>
      <c r="AA3256" s="9"/>
      <c r="AB3256" s="9"/>
      <c r="AC3256" s="9"/>
      <c r="AD3256" s="9"/>
      <c r="AE3256" s="9"/>
      <c r="AF3256" s="55"/>
      <c r="AG3256" s="109"/>
      <c r="AH3256" s="9"/>
      <c r="AI3256" s="9"/>
      <c r="AJ3256" s="27"/>
      <c r="AK3256" s="9"/>
      <c r="AL3256" s="9"/>
      <c r="AM3256" s="9"/>
      <c r="AN3256" s="9"/>
      <c r="AO3256" s="9"/>
      <c r="AP3256" s="9"/>
      <c r="AQ3256" s="9"/>
      <c r="AR3256" s="9"/>
      <c r="AS3256" s="9"/>
      <c r="AT3256" s="9"/>
      <c r="AU3256" s="9"/>
      <c r="AV3256" s="9"/>
      <c r="AW3256" s="9"/>
      <c r="AX3256" s="9"/>
      <c r="AY3256" s="9"/>
      <c r="AZ3256" s="9"/>
      <c r="BA3256" s="9"/>
      <c r="BB3256" s="9"/>
      <c r="BC3256" s="9"/>
      <c r="BD3256" s="9"/>
      <c r="BE3256" s="9"/>
      <c r="BF3256" s="9"/>
      <c r="BG3256" s="9"/>
      <c r="BH3256" s="9"/>
      <c r="BI3256" s="9"/>
      <c r="BJ3256" s="9"/>
      <c r="BK3256" s="9"/>
      <c r="BL3256" s="9"/>
      <c r="BM3256" s="9"/>
      <c r="BN3256" s="9"/>
      <c r="BO3256" s="9"/>
      <c r="BP3256" s="9"/>
      <c r="BQ3256" s="9"/>
      <c r="BT3256" s="9"/>
      <c r="BU3256" s="9"/>
      <c r="BX3256" s="9"/>
      <c r="BY3256" s="9"/>
      <c r="CB3256" s="9"/>
      <c r="CC3256" s="9"/>
      <c r="CF3256" s="9"/>
      <c r="CG3256" s="9"/>
      <c r="CJ3256" s="9"/>
      <c r="CK3256" s="9"/>
      <c r="CN3256" s="9"/>
      <c r="CO3256" s="9"/>
      <c r="CP3256" s="9"/>
      <c r="CQ3256" s="9"/>
      <c r="CR3256" s="9"/>
      <c r="CS3256" s="9"/>
      <c r="CT3256" s="9"/>
      <c r="CU3256" s="9"/>
      <c r="CV3256" s="9"/>
      <c r="CW3256" s="9"/>
      <c r="CX3256" s="9"/>
      <c r="CY3256" s="9"/>
      <c r="CZ3256" s="9"/>
      <c r="DA3256" s="9"/>
      <c r="DB3256" s="9"/>
      <c r="DC3256" s="9"/>
      <c r="DD3256" s="9"/>
      <c r="DE3256" s="9"/>
      <c r="DF3256" s="9"/>
      <c r="DG3256" s="9"/>
      <c r="DH3256" s="9"/>
      <c r="DI3256" s="9"/>
      <c r="DJ3256" s="9"/>
      <c r="DK3256" s="9"/>
      <c r="DL3256" s="9"/>
      <c r="DM3256" s="9"/>
      <c r="DN3256" s="9"/>
      <c r="DO3256" s="9"/>
      <c r="DP3256" s="9"/>
      <c r="DQ3256" s="9"/>
      <c r="DR3256" s="9"/>
      <c r="DS3256" s="9"/>
      <c r="DT3256" s="9"/>
      <c r="DU3256" s="9"/>
      <c r="DV3256" s="9"/>
      <c r="DW3256" s="9"/>
      <c r="DX3256" s="9"/>
      <c r="DY3256" s="9"/>
    </row>
    <row r="3257" spans="1:131" ht="19.5" customHeight="1" x14ac:dyDescent="0.25">
      <c r="A3257" s="9">
        <v>2267</v>
      </c>
      <c r="B3257" s="9" t="s">
        <v>6522</v>
      </c>
      <c r="C3257" s="9" t="s">
        <v>6523</v>
      </c>
      <c r="D3257" s="9"/>
      <c r="E3257" s="9" t="s">
        <v>2448</v>
      </c>
      <c r="F3257" s="9" t="s">
        <v>2449</v>
      </c>
      <c r="G3257" s="9"/>
      <c r="H3257" s="9" t="s">
        <v>202</v>
      </c>
      <c r="I3257" s="9" t="s">
        <v>4464</v>
      </c>
      <c r="J3257" s="129">
        <v>43229</v>
      </c>
      <c r="K3257" s="129">
        <v>43136</v>
      </c>
      <c r="L3257" s="129">
        <v>43373</v>
      </c>
      <c r="O3257" s="9">
        <v>22</v>
      </c>
      <c r="Q3257" s="9" t="s">
        <v>61</v>
      </c>
      <c r="R3257" s="9"/>
      <c r="S3257" s="13">
        <v>736978054</v>
      </c>
      <c r="T3257" s="13">
        <v>736978054</v>
      </c>
      <c r="U3257" s="13">
        <v>184244514</v>
      </c>
      <c r="V3257" s="9"/>
      <c r="W3257" s="9"/>
      <c r="X3257" s="9"/>
      <c r="Y3257" s="9"/>
      <c r="Z3257" s="9"/>
      <c r="AA3257" s="9"/>
      <c r="AB3257" s="9"/>
      <c r="AC3257" s="9"/>
      <c r="AD3257" s="9"/>
      <c r="AE3257" s="9"/>
      <c r="AF3257" s="55"/>
      <c r="AG3257" s="109"/>
      <c r="AH3257" s="11">
        <v>43136</v>
      </c>
      <c r="AI3257" s="11">
        <v>43373</v>
      </c>
      <c r="AJ3257" s="27">
        <v>673487141</v>
      </c>
      <c r="AK3257" s="27">
        <v>168371785</v>
      </c>
      <c r="AL3257" s="9"/>
      <c r="AM3257" s="9"/>
      <c r="AN3257" s="9"/>
      <c r="AO3257" s="9"/>
      <c r="AP3257" s="9"/>
      <c r="AQ3257" s="9"/>
      <c r="AR3257" s="9"/>
      <c r="AS3257" s="9"/>
      <c r="AT3257" s="9"/>
      <c r="AU3257" s="9"/>
      <c r="AV3257" s="9"/>
      <c r="AW3257" s="9"/>
      <c r="AX3257" s="9"/>
      <c r="AY3257" s="9"/>
      <c r="AZ3257" s="9"/>
      <c r="BA3257" s="9"/>
      <c r="BB3257" s="9"/>
      <c r="BC3257" s="9"/>
      <c r="BD3257" s="9"/>
      <c r="BE3257" s="9"/>
      <c r="BF3257" s="9"/>
      <c r="BG3257" s="9"/>
      <c r="BH3257" s="9"/>
      <c r="BI3257" s="9"/>
      <c r="BJ3257" s="9"/>
      <c r="BK3257" s="9"/>
      <c r="BL3257" s="9"/>
      <c r="BM3257" s="9"/>
      <c r="BN3257" s="9"/>
      <c r="BO3257" s="9"/>
      <c r="BP3257" s="9"/>
      <c r="BQ3257" s="9"/>
      <c r="BT3257" s="9"/>
      <c r="BU3257" s="9"/>
      <c r="BX3257" s="9"/>
      <c r="BY3257" s="9"/>
      <c r="CB3257" s="9"/>
      <c r="CC3257" s="9"/>
      <c r="CF3257" s="9"/>
      <c r="CG3257" s="9"/>
      <c r="CJ3257" s="9"/>
      <c r="CK3257" s="9"/>
      <c r="CN3257" s="9"/>
      <c r="CO3257" s="9"/>
      <c r="CP3257" s="9"/>
      <c r="CQ3257" s="9"/>
      <c r="CR3257" s="9"/>
      <c r="CS3257" s="9"/>
      <c r="CT3257" s="9"/>
      <c r="CU3257" s="9"/>
      <c r="CV3257" s="9"/>
      <c r="CW3257" s="9"/>
      <c r="CX3257" s="9"/>
      <c r="CY3257" s="9"/>
      <c r="CZ3257" s="9"/>
      <c r="DA3257" s="9"/>
      <c r="DB3257" s="9"/>
      <c r="DC3257" s="9"/>
      <c r="DD3257" s="9"/>
      <c r="DE3257" s="9"/>
      <c r="DF3257" s="9"/>
      <c r="DG3257" s="9"/>
      <c r="DH3257" s="9"/>
      <c r="DI3257" s="9"/>
      <c r="DJ3257" s="9"/>
      <c r="DK3257" s="9"/>
      <c r="DL3257" s="9"/>
      <c r="DM3257" s="9"/>
      <c r="DN3257" s="9"/>
      <c r="DO3257" s="9"/>
      <c r="DP3257" s="9"/>
      <c r="DQ3257" s="9"/>
      <c r="DR3257" s="9"/>
      <c r="DS3257" s="9"/>
      <c r="DT3257" s="9"/>
      <c r="DU3257" s="9"/>
      <c r="DV3257" s="9"/>
      <c r="DW3257" s="9"/>
      <c r="DX3257" s="9"/>
      <c r="DY3257" s="9"/>
    </row>
    <row r="3258" spans="1:131" ht="38.25" customHeight="1" x14ac:dyDescent="0.25">
      <c r="A3258" s="9">
        <v>2268</v>
      </c>
      <c r="B3258" s="9" t="s">
        <v>6524</v>
      </c>
      <c r="C3258" s="9" t="s">
        <v>6525</v>
      </c>
      <c r="D3258" s="9"/>
      <c r="E3258" s="9" t="s">
        <v>6526</v>
      </c>
      <c r="F3258" s="9" t="s">
        <v>6527</v>
      </c>
      <c r="G3258" s="9"/>
      <c r="H3258" s="9" t="s">
        <v>202</v>
      </c>
      <c r="I3258" s="9" t="s">
        <v>78</v>
      </c>
      <c r="J3258" s="129">
        <v>43220</v>
      </c>
      <c r="K3258" s="129">
        <v>43008</v>
      </c>
      <c r="L3258" s="129">
        <v>43358</v>
      </c>
      <c r="O3258" s="9">
        <v>30</v>
      </c>
      <c r="Q3258" s="9" t="s">
        <v>54</v>
      </c>
      <c r="R3258" s="9"/>
      <c r="S3258" s="13">
        <v>16000000</v>
      </c>
      <c r="T3258" s="13">
        <v>16000000</v>
      </c>
      <c r="U3258" s="13">
        <v>4000000</v>
      </c>
      <c r="V3258" s="9"/>
      <c r="W3258" s="9"/>
      <c r="X3258" s="9"/>
      <c r="Y3258" s="9"/>
      <c r="Z3258" s="9"/>
      <c r="AA3258" s="9"/>
      <c r="AB3258" s="9"/>
      <c r="AC3258" s="9"/>
      <c r="AD3258" s="9"/>
      <c r="AE3258" s="9"/>
      <c r="AF3258" s="55"/>
      <c r="AG3258" s="45">
        <v>12000000</v>
      </c>
      <c r="AH3258" s="11">
        <v>43008</v>
      </c>
      <c r="AI3258" s="11">
        <v>43358</v>
      </c>
      <c r="AJ3258" s="27">
        <v>13205833</v>
      </c>
      <c r="AK3258" s="27">
        <v>3301458</v>
      </c>
      <c r="AL3258" s="9"/>
      <c r="AM3258" s="9"/>
      <c r="AN3258" s="9"/>
      <c r="AO3258" s="9"/>
      <c r="AP3258" s="9"/>
      <c r="AQ3258" s="9"/>
      <c r="AR3258" s="9"/>
      <c r="AS3258" s="9"/>
      <c r="AT3258" s="9"/>
      <c r="AU3258" s="9"/>
      <c r="AV3258" s="9"/>
      <c r="AW3258" s="9"/>
      <c r="AX3258" s="9"/>
      <c r="AY3258" s="9"/>
      <c r="AZ3258" s="9"/>
      <c r="BA3258" s="9"/>
      <c r="BB3258" s="9"/>
      <c r="BC3258" s="9"/>
      <c r="BD3258" s="9"/>
      <c r="BE3258" s="9"/>
      <c r="BF3258" s="9"/>
      <c r="BG3258" s="9"/>
      <c r="BH3258" s="9"/>
      <c r="BI3258" s="9"/>
      <c r="BJ3258" s="9"/>
      <c r="BK3258" s="9"/>
      <c r="BL3258" s="9"/>
      <c r="BM3258" s="9"/>
      <c r="BN3258" s="9"/>
      <c r="BO3258" s="9"/>
      <c r="BP3258" s="9"/>
      <c r="BQ3258" s="9"/>
      <c r="BT3258" s="9"/>
      <c r="BU3258" s="9"/>
      <c r="BX3258" s="9"/>
      <c r="BY3258" s="9"/>
      <c r="CB3258" s="9"/>
      <c r="CC3258" s="9"/>
      <c r="CF3258" s="9"/>
      <c r="CG3258" s="9"/>
      <c r="CJ3258" s="9"/>
      <c r="CK3258" s="9"/>
      <c r="CN3258" s="9"/>
      <c r="CO3258" s="9"/>
      <c r="CP3258" s="9"/>
      <c r="CQ3258" s="9"/>
      <c r="CR3258" s="9"/>
      <c r="CS3258" s="9"/>
      <c r="CT3258" s="9"/>
      <c r="CU3258" s="9"/>
      <c r="CV3258" s="9"/>
      <c r="CW3258" s="9"/>
      <c r="CX3258" s="9"/>
      <c r="CY3258" s="9"/>
      <c r="CZ3258" s="9"/>
      <c r="DA3258" s="9"/>
      <c r="DB3258" s="9"/>
      <c r="DC3258" s="9"/>
      <c r="DD3258" s="9"/>
      <c r="DE3258" s="9"/>
      <c r="DF3258" s="9"/>
      <c r="DG3258" s="9"/>
      <c r="DH3258" s="9"/>
      <c r="DI3258" s="9"/>
      <c r="DJ3258" s="9"/>
      <c r="DK3258" s="9"/>
      <c r="DL3258" s="9"/>
      <c r="DM3258" s="9"/>
      <c r="DN3258" s="9"/>
      <c r="DO3258" s="9"/>
      <c r="DP3258" s="9"/>
      <c r="DQ3258" s="9"/>
      <c r="DR3258" s="9"/>
      <c r="DS3258" s="9"/>
      <c r="DT3258" s="9"/>
      <c r="DU3258" s="9"/>
      <c r="DV3258" s="9"/>
      <c r="DW3258" s="9"/>
      <c r="DX3258" s="9"/>
      <c r="DY3258" s="9"/>
    </row>
    <row r="3259" spans="1:131" ht="19.5" customHeight="1" x14ac:dyDescent="0.25">
      <c r="A3259" s="9">
        <v>2269</v>
      </c>
      <c r="B3259" s="9" t="s">
        <v>6528</v>
      </c>
      <c r="C3259" s="9" t="s">
        <v>6529</v>
      </c>
      <c r="D3259" s="9"/>
      <c r="E3259" s="9" t="s">
        <v>6530</v>
      </c>
      <c r="F3259" s="9" t="s">
        <v>1274</v>
      </c>
      <c r="G3259" s="9"/>
      <c r="H3259" s="9" t="s">
        <v>202</v>
      </c>
      <c r="I3259" s="9" t="s">
        <v>25</v>
      </c>
      <c r="J3259" s="129">
        <v>43313</v>
      </c>
      <c r="K3259" s="129">
        <v>43252</v>
      </c>
      <c r="L3259" s="129">
        <v>43983</v>
      </c>
      <c r="O3259" s="9">
        <v>25</v>
      </c>
      <c r="Q3259" s="9" t="s">
        <v>54</v>
      </c>
      <c r="R3259" s="9"/>
      <c r="S3259" s="13">
        <v>100000000</v>
      </c>
      <c r="T3259" s="13">
        <v>100000000</v>
      </c>
      <c r="U3259" s="13">
        <v>25000000</v>
      </c>
      <c r="V3259" s="9"/>
      <c r="W3259" s="9"/>
      <c r="X3259" s="9"/>
      <c r="Y3259" s="9"/>
      <c r="Z3259" s="9"/>
      <c r="AA3259" s="9"/>
      <c r="AB3259" s="9"/>
      <c r="AC3259" s="9"/>
      <c r="AD3259" s="9"/>
      <c r="AE3259" s="9"/>
      <c r="AF3259" s="55"/>
      <c r="AG3259" s="109"/>
      <c r="AH3259" s="9"/>
      <c r="AI3259" s="9"/>
      <c r="AJ3259" s="9"/>
      <c r="AK3259" s="9"/>
      <c r="AL3259" s="9"/>
      <c r="AM3259" s="9"/>
      <c r="AN3259" s="9"/>
      <c r="AO3259" s="9"/>
      <c r="AP3259" s="9"/>
      <c r="AQ3259" s="9"/>
      <c r="AR3259" s="9"/>
      <c r="AS3259" s="9"/>
      <c r="AT3259" s="9"/>
      <c r="AU3259" s="9"/>
      <c r="AV3259" s="9"/>
      <c r="AW3259" s="9"/>
      <c r="AX3259" s="9"/>
      <c r="AY3259" s="9"/>
      <c r="AZ3259" s="9"/>
      <c r="BA3259" s="9"/>
      <c r="BB3259" s="9"/>
      <c r="BC3259" s="9"/>
      <c r="BD3259" s="9"/>
      <c r="BE3259" s="9"/>
      <c r="BF3259" s="9"/>
      <c r="BG3259" s="9"/>
      <c r="BH3259" s="9"/>
      <c r="BI3259" s="9"/>
      <c r="BJ3259" s="9"/>
      <c r="BK3259" s="9"/>
      <c r="BL3259" s="9"/>
      <c r="BM3259" s="9"/>
      <c r="BN3259" s="9"/>
      <c r="BO3259" s="9"/>
      <c r="BP3259" s="9"/>
      <c r="BQ3259" s="9"/>
      <c r="BT3259" s="9"/>
      <c r="BU3259" s="9"/>
      <c r="BX3259" s="9"/>
      <c r="BY3259" s="9"/>
      <c r="CB3259" s="9"/>
      <c r="CC3259" s="9"/>
      <c r="CF3259" s="9"/>
      <c r="CG3259" s="9"/>
      <c r="CJ3259" s="9"/>
      <c r="CK3259" s="9"/>
      <c r="CN3259" s="9"/>
      <c r="CO3259" s="9"/>
      <c r="CP3259" s="9"/>
      <c r="CQ3259" s="9"/>
      <c r="CR3259" s="9"/>
      <c r="CS3259" s="9"/>
      <c r="CT3259" s="9"/>
      <c r="CU3259" s="9"/>
      <c r="CV3259" s="9"/>
      <c r="CW3259" s="9"/>
      <c r="CX3259" s="9"/>
      <c r="CY3259" s="9"/>
      <c r="CZ3259" s="9"/>
      <c r="DA3259" s="9"/>
      <c r="DB3259" s="9"/>
      <c r="DC3259" s="9"/>
      <c r="DD3259" s="9"/>
      <c r="DE3259" s="9"/>
      <c r="DF3259" s="9"/>
      <c r="DG3259" s="9"/>
      <c r="DH3259" s="9"/>
      <c r="DI3259" s="9"/>
      <c r="DJ3259" s="9"/>
      <c r="DK3259" s="9"/>
      <c r="DL3259" s="9"/>
      <c r="DM3259" s="9"/>
      <c r="DN3259" s="9"/>
      <c r="DO3259" s="9"/>
      <c r="DP3259" s="9"/>
      <c r="DQ3259" s="9"/>
      <c r="DR3259" s="9"/>
      <c r="DS3259" s="9"/>
      <c r="DT3259" s="9"/>
      <c r="DU3259" s="9"/>
      <c r="DV3259" s="9"/>
      <c r="DW3259" s="9"/>
      <c r="DX3259" s="9"/>
      <c r="DY3259" s="9"/>
    </row>
    <row r="3260" spans="1:131" ht="19.5" customHeight="1" x14ac:dyDescent="0.25">
      <c r="A3260" s="9">
        <v>2270</v>
      </c>
      <c r="B3260" s="9" t="s">
        <v>6531</v>
      </c>
      <c r="C3260" s="9" t="s">
        <v>6532</v>
      </c>
      <c r="D3260" s="9"/>
      <c r="E3260" s="9" t="s">
        <v>2544</v>
      </c>
      <c r="F3260" s="9" t="s">
        <v>5774</v>
      </c>
      <c r="G3260" s="9"/>
      <c r="H3260" s="9" t="s">
        <v>202</v>
      </c>
      <c r="I3260" s="9" t="s">
        <v>28</v>
      </c>
      <c r="J3260" s="129">
        <v>43386</v>
      </c>
      <c r="K3260" s="129">
        <v>43217</v>
      </c>
      <c r="L3260" s="129">
        <v>43524</v>
      </c>
      <c r="O3260" s="9">
        <v>29</v>
      </c>
      <c r="Q3260" s="9" t="s">
        <v>54</v>
      </c>
      <c r="R3260" s="9"/>
      <c r="S3260" s="13">
        <v>10500000</v>
      </c>
      <c r="T3260" s="13">
        <v>10500000</v>
      </c>
      <c r="U3260" s="13">
        <v>2625000</v>
      </c>
      <c r="V3260" s="9"/>
      <c r="W3260" s="9"/>
      <c r="X3260" s="9"/>
      <c r="Y3260" s="9"/>
      <c r="Z3260" s="9"/>
      <c r="AA3260" s="9"/>
      <c r="AB3260" s="9"/>
      <c r="AC3260" s="9"/>
      <c r="AD3260" s="9"/>
      <c r="AE3260" s="9"/>
      <c r="AF3260" s="55"/>
      <c r="AG3260" s="45">
        <v>7875000</v>
      </c>
      <c r="AH3260" s="11">
        <v>43217</v>
      </c>
      <c r="AI3260" s="11">
        <v>43585</v>
      </c>
      <c r="AJ3260" s="27">
        <v>15080070</v>
      </c>
      <c r="AK3260" s="27">
        <v>3750000</v>
      </c>
      <c r="AL3260" s="9"/>
      <c r="AM3260" s="9"/>
      <c r="AN3260" s="9"/>
      <c r="AO3260" s="9"/>
      <c r="AP3260" s="9"/>
      <c r="AQ3260" s="9"/>
      <c r="AR3260" s="9"/>
      <c r="AS3260" s="9"/>
      <c r="AT3260" s="9"/>
      <c r="AU3260" s="9"/>
      <c r="AV3260" s="9"/>
      <c r="AW3260" s="9"/>
      <c r="AX3260" s="9"/>
      <c r="AY3260" s="9"/>
      <c r="AZ3260" s="9"/>
      <c r="BA3260" s="9"/>
      <c r="BB3260" s="9"/>
      <c r="BC3260" s="9"/>
      <c r="BD3260" s="9"/>
      <c r="BE3260" s="9"/>
      <c r="BF3260" s="9"/>
      <c r="BG3260" s="9"/>
      <c r="BH3260" s="9"/>
      <c r="BI3260" s="9"/>
      <c r="BJ3260" s="9"/>
      <c r="BK3260" s="9"/>
      <c r="BL3260" s="9"/>
      <c r="BM3260" s="9"/>
      <c r="BN3260" s="9"/>
      <c r="BO3260" s="9"/>
      <c r="BP3260" s="9"/>
      <c r="BQ3260" s="9"/>
      <c r="BT3260" s="9"/>
      <c r="BU3260" s="9"/>
      <c r="BX3260" s="9"/>
      <c r="BY3260" s="9"/>
      <c r="CB3260" s="9"/>
      <c r="CC3260" s="9"/>
      <c r="CF3260" s="9"/>
      <c r="CG3260" s="9"/>
      <c r="CJ3260" s="9"/>
      <c r="CK3260" s="9"/>
      <c r="CN3260" s="9"/>
      <c r="CO3260" s="9"/>
      <c r="CP3260" s="9"/>
      <c r="CQ3260" s="9"/>
      <c r="CR3260" s="9"/>
      <c r="CS3260" s="9"/>
      <c r="CT3260" s="9"/>
      <c r="CU3260" s="9"/>
      <c r="CV3260" s="9"/>
      <c r="CW3260" s="9"/>
      <c r="CX3260" s="9"/>
      <c r="CY3260" s="9"/>
      <c r="CZ3260" s="9"/>
      <c r="DA3260" s="9"/>
      <c r="DB3260" s="9"/>
      <c r="DC3260" s="9"/>
      <c r="DD3260" s="9"/>
      <c r="DE3260" s="9"/>
      <c r="DF3260" s="9"/>
      <c r="DG3260" s="9"/>
      <c r="DH3260" s="9"/>
      <c r="DI3260" s="9"/>
      <c r="DJ3260" s="9"/>
      <c r="DK3260" s="9"/>
      <c r="DL3260" s="9"/>
      <c r="DM3260" s="9"/>
      <c r="DN3260" s="9"/>
      <c r="DO3260" s="9"/>
      <c r="DP3260" s="9"/>
      <c r="DQ3260" s="9"/>
      <c r="DR3260" s="9"/>
      <c r="DS3260" s="9"/>
      <c r="DT3260" s="9"/>
      <c r="DU3260" s="9"/>
      <c r="DV3260" s="9"/>
      <c r="DW3260" s="9"/>
      <c r="DX3260" s="9"/>
      <c r="DY3260" s="9"/>
    </row>
    <row r="3261" spans="1:131" s="18" customFormat="1" ht="19.5" customHeight="1" x14ac:dyDescent="0.25">
      <c r="A3261" s="18">
        <v>2270</v>
      </c>
      <c r="B3261" s="18" t="s">
        <v>6531</v>
      </c>
      <c r="C3261" s="18" t="s">
        <v>6532</v>
      </c>
      <c r="D3261" s="19">
        <v>43546</v>
      </c>
      <c r="E3261" s="18" t="s">
        <v>2544</v>
      </c>
      <c r="J3261" s="130"/>
      <c r="K3261" s="130"/>
      <c r="L3261" s="130"/>
      <c r="S3261" s="20">
        <v>15000000</v>
      </c>
      <c r="T3261" s="20">
        <v>15000000</v>
      </c>
      <c r="U3261" s="20">
        <v>3750000</v>
      </c>
      <c r="AF3261" s="55"/>
      <c r="AG3261" s="46"/>
      <c r="DZ3261" s="56"/>
      <c r="EA3261" s="57"/>
    </row>
    <row r="3262" spans="1:131" s="18" customFormat="1" ht="19.5" customHeight="1" x14ac:dyDescent="0.25">
      <c r="A3262" s="18">
        <v>2270</v>
      </c>
      <c r="B3262" s="18" t="s">
        <v>6531</v>
      </c>
      <c r="C3262" s="18" t="s">
        <v>6532</v>
      </c>
      <c r="D3262" s="19">
        <v>43552</v>
      </c>
      <c r="J3262" s="130"/>
      <c r="K3262" s="130"/>
      <c r="L3262" s="130">
        <v>43616</v>
      </c>
      <c r="S3262" s="20"/>
      <c r="T3262" s="20"/>
      <c r="U3262" s="20"/>
      <c r="AF3262" s="55"/>
      <c r="AG3262" s="46"/>
      <c r="DZ3262" s="56"/>
      <c r="EA3262" s="57"/>
    </row>
    <row r="3263" spans="1:131" s="18" customFormat="1" ht="19.5" customHeight="1" x14ac:dyDescent="0.25">
      <c r="A3263" s="18">
        <v>2270</v>
      </c>
      <c r="B3263" s="18" t="s">
        <v>6531</v>
      </c>
      <c r="C3263" s="18" t="s">
        <v>6532</v>
      </c>
      <c r="D3263" s="19">
        <v>43692</v>
      </c>
      <c r="J3263" s="130"/>
      <c r="K3263" s="130"/>
      <c r="L3263" s="130">
        <v>43799</v>
      </c>
      <c r="S3263" s="20"/>
      <c r="T3263" s="20"/>
      <c r="U3263" s="20"/>
      <c r="AF3263" s="55"/>
      <c r="AG3263" s="46"/>
      <c r="DZ3263" s="56"/>
      <c r="EA3263" s="57"/>
    </row>
    <row r="3264" spans="1:131" ht="19.5" customHeight="1" x14ac:dyDescent="0.25">
      <c r="A3264" s="9">
        <v>2271</v>
      </c>
      <c r="B3264" s="9" t="s">
        <v>6533</v>
      </c>
      <c r="C3264" s="9" t="s">
        <v>6534</v>
      </c>
      <c r="D3264" s="9"/>
      <c r="E3264" s="9" t="s">
        <v>6884</v>
      </c>
      <c r="F3264" s="9" t="s">
        <v>73</v>
      </c>
      <c r="G3264" s="9"/>
      <c r="H3264" s="9" t="s">
        <v>202</v>
      </c>
      <c r="I3264" s="9" t="s">
        <v>35</v>
      </c>
      <c r="J3264" s="129">
        <v>43314</v>
      </c>
      <c r="K3264" s="129">
        <v>42917</v>
      </c>
      <c r="L3264" s="129">
        <v>43748</v>
      </c>
      <c r="M3264" s="9" t="s">
        <v>20</v>
      </c>
      <c r="O3264" s="9">
        <v>28</v>
      </c>
      <c r="Q3264" s="9" t="s">
        <v>54</v>
      </c>
      <c r="R3264" s="9"/>
      <c r="S3264" s="13">
        <v>528380951</v>
      </c>
      <c r="T3264" s="13">
        <v>528380951</v>
      </c>
      <c r="U3264" s="13">
        <v>158514285</v>
      </c>
      <c r="V3264" s="13">
        <v>351866666</v>
      </c>
      <c r="W3264" s="9"/>
      <c r="X3264" s="9"/>
      <c r="Y3264" s="9"/>
      <c r="Z3264" s="9"/>
      <c r="AA3264" s="9"/>
      <c r="AB3264" s="9"/>
      <c r="AC3264" s="9"/>
      <c r="AD3264" s="9"/>
      <c r="AE3264" s="9"/>
      <c r="AF3264" s="114">
        <v>351866666</v>
      </c>
      <c r="AG3264" s="109"/>
      <c r="AH3264" s="11">
        <v>43214</v>
      </c>
      <c r="AI3264" s="11">
        <v>43373</v>
      </c>
      <c r="AJ3264" s="27">
        <v>187543519</v>
      </c>
      <c r="AK3264" s="27">
        <v>56263056</v>
      </c>
      <c r="AL3264" s="11">
        <v>43374</v>
      </c>
      <c r="AM3264" s="11">
        <v>43555</v>
      </c>
      <c r="AN3264" s="27">
        <v>211570878</v>
      </c>
      <c r="AO3264" s="27">
        <v>63471263</v>
      </c>
      <c r="AP3264" s="11">
        <v>43556</v>
      </c>
      <c r="AQ3264" s="11">
        <v>43646</v>
      </c>
      <c r="AR3264" s="27">
        <v>23017535</v>
      </c>
      <c r="AS3264" s="27">
        <v>6905261</v>
      </c>
      <c r="AT3264" s="11">
        <v>43647</v>
      </c>
      <c r="AU3264" s="11">
        <v>43777</v>
      </c>
      <c r="AV3264" s="27">
        <v>71721944</v>
      </c>
      <c r="AW3264" s="27">
        <v>21516583</v>
      </c>
      <c r="AX3264" s="11">
        <v>42917</v>
      </c>
      <c r="AY3264" s="11">
        <v>43214</v>
      </c>
      <c r="AZ3264" s="27">
        <v>1883147</v>
      </c>
      <c r="BA3264" s="27">
        <v>564944</v>
      </c>
      <c r="BB3264" s="11">
        <v>42917</v>
      </c>
      <c r="BC3264" s="11">
        <v>43777</v>
      </c>
      <c r="BD3264" s="13">
        <v>506798506</v>
      </c>
      <c r="BE3264" s="27">
        <v>3282481</v>
      </c>
      <c r="BF3264" s="9"/>
      <c r="BG3264" s="9"/>
      <c r="BH3264" s="9"/>
      <c r="BI3264" s="9"/>
      <c r="BJ3264" s="9"/>
      <c r="BK3264" s="9"/>
      <c r="BL3264" s="9"/>
      <c r="BM3264" s="9"/>
      <c r="BN3264" s="9"/>
      <c r="BO3264" s="9"/>
      <c r="BP3264" s="9"/>
      <c r="BQ3264" s="9"/>
      <c r="BT3264" s="9"/>
      <c r="BU3264" s="9"/>
      <c r="BX3264" s="9"/>
      <c r="BY3264" s="9"/>
      <c r="CB3264" s="9"/>
      <c r="CC3264" s="9"/>
      <c r="CF3264" s="9"/>
      <c r="CG3264" s="9"/>
      <c r="CJ3264" s="9"/>
      <c r="CK3264" s="9"/>
      <c r="CN3264" s="9"/>
      <c r="CO3264" s="9"/>
      <c r="CP3264" s="9"/>
      <c r="CQ3264" s="9"/>
      <c r="CR3264" s="9"/>
      <c r="CS3264" s="9"/>
      <c r="CT3264" s="9"/>
      <c r="CU3264" s="9"/>
      <c r="CV3264" s="9"/>
      <c r="CW3264" s="9"/>
      <c r="CX3264" s="9"/>
      <c r="CY3264" s="9"/>
      <c r="CZ3264" s="9"/>
      <c r="DA3264" s="9"/>
      <c r="DB3264" s="9"/>
      <c r="DC3264" s="9"/>
      <c r="DD3264" s="9"/>
      <c r="DE3264" s="9"/>
      <c r="DF3264" s="9"/>
      <c r="DG3264" s="9"/>
      <c r="DH3264" s="9"/>
      <c r="DI3264" s="9"/>
      <c r="DJ3264" s="9"/>
      <c r="DK3264" s="9"/>
      <c r="DL3264" s="9"/>
      <c r="DM3264" s="9"/>
      <c r="DN3264" s="9"/>
      <c r="DO3264" s="9"/>
      <c r="DP3264" s="9"/>
      <c r="DQ3264" s="9"/>
      <c r="DR3264" s="9"/>
      <c r="DS3264" s="9"/>
      <c r="DT3264" s="9"/>
      <c r="DU3264" s="9"/>
      <c r="DV3264" s="9"/>
      <c r="DW3264" s="9"/>
      <c r="DX3264" s="9"/>
      <c r="DY3264" s="9"/>
      <c r="DZ3264" s="58">
        <v>506798506</v>
      </c>
      <c r="EA3264" s="59">
        <v>152003588</v>
      </c>
    </row>
    <row r="3265" spans="1:131" s="18" customFormat="1" ht="19.5" customHeight="1" x14ac:dyDescent="0.25">
      <c r="A3265" s="18">
        <v>2271</v>
      </c>
      <c r="B3265" s="18" t="s">
        <v>6533</v>
      </c>
      <c r="C3265" s="18" t="s">
        <v>6534</v>
      </c>
      <c r="D3265" s="19">
        <v>43759</v>
      </c>
      <c r="J3265" s="130"/>
      <c r="K3265" s="130"/>
      <c r="L3265" s="130">
        <v>43779</v>
      </c>
      <c r="S3265" s="20"/>
      <c r="T3265" s="20"/>
      <c r="U3265" s="20"/>
      <c r="V3265" s="20"/>
      <c r="AF3265" s="43"/>
      <c r="AG3265" s="112"/>
      <c r="AH3265" s="19"/>
      <c r="AI3265" s="19"/>
      <c r="AJ3265" s="83"/>
      <c r="AK3265" s="83"/>
      <c r="AL3265" s="19"/>
      <c r="AM3265" s="19"/>
      <c r="AN3265" s="83"/>
      <c r="AO3265" s="83"/>
      <c r="DZ3265" s="56"/>
      <c r="EA3265" s="57"/>
    </row>
    <row r="3266" spans="1:131" s="18" customFormat="1" ht="19.5" customHeight="1" x14ac:dyDescent="0.25">
      <c r="A3266" s="18">
        <v>2271</v>
      </c>
      <c r="B3266" s="18" t="s">
        <v>6533</v>
      </c>
      <c r="C3266" s="18" t="s">
        <v>6534</v>
      </c>
      <c r="D3266" s="19">
        <v>44166</v>
      </c>
      <c r="J3266" s="130"/>
      <c r="K3266" s="130"/>
      <c r="L3266" s="130"/>
      <c r="S3266" s="20">
        <v>510380951</v>
      </c>
      <c r="T3266" s="20">
        <v>510380951</v>
      </c>
      <c r="U3266" s="20">
        <v>153114285</v>
      </c>
      <c r="V3266" s="20">
        <v>355266666</v>
      </c>
      <c r="AF3266" s="43">
        <v>355266666</v>
      </c>
      <c r="AG3266" s="112"/>
      <c r="AH3266" s="19"/>
      <c r="AI3266" s="19"/>
      <c r="AJ3266" s="83"/>
      <c r="AK3266" s="83"/>
      <c r="AL3266" s="19"/>
      <c r="AM3266" s="19"/>
      <c r="AN3266" s="83"/>
      <c r="AO3266" s="83"/>
      <c r="DZ3266" s="56"/>
      <c r="EA3266" s="57"/>
    </row>
    <row r="3267" spans="1:131" ht="19.5" customHeight="1" x14ac:dyDescent="0.25">
      <c r="A3267" s="9">
        <v>2272</v>
      </c>
      <c r="B3267" s="9" t="s">
        <v>6535</v>
      </c>
      <c r="C3267" s="9" t="s">
        <v>6538</v>
      </c>
      <c r="D3267" s="9"/>
      <c r="E3267" s="9" t="s">
        <v>236</v>
      </c>
      <c r="F3267" s="9" t="s">
        <v>498</v>
      </c>
      <c r="G3267" s="9"/>
      <c r="H3267" s="9" t="s">
        <v>202</v>
      </c>
      <c r="I3267" s="9" t="s">
        <v>78</v>
      </c>
      <c r="J3267" s="129">
        <v>43281</v>
      </c>
      <c r="K3267" s="129">
        <v>42737</v>
      </c>
      <c r="L3267" s="129">
        <v>43615</v>
      </c>
      <c r="M3267" s="9" t="s">
        <v>20</v>
      </c>
      <c r="O3267" s="9">
        <v>31</v>
      </c>
      <c r="Q3267" s="9" t="s">
        <v>54</v>
      </c>
      <c r="R3267" s="9"/>
      <c r="S3267" s="13">
        <v>92600000</v>
      </c>
      <c r="T3267" s="13">
        <v>92600000</v>
      </c>
      <c r="U3267" s="13">
        <v>23150000</v>
      </c>
      <c r="V3267" s="9"/>
      <c r="W3267" s="9"/>
      <c r="X3267" s="9"/>
      <c r="Y3267" s="9"/>
      <c r="Z3267" s="9"/>
      <c r="AA3267" s="9"/>
      <c r="AB3267" s="9"/>
      <c r="AC3267" s="9"/>
      <c r="AD3267" s="9"/>
      <c r="AE3267" s="9"/>
      <c r="AF3267" s="55"/>
      <c r="AG3267" s="109"/>
      <c r="AH3267" s="11">
        <v>42892</v>
      </c>
      <c r="AI3267" s="11">
        <v>43465</v>
      </c>
      <c r="AJ3267" s="27">
        <v>82680744</v>
      </c>
      <c r="AK3267" s="27">
        <v>24804223</v>
      </c>
      <c r="AL3267" s="9"/>
      <c r="AM3267" s="9"/>
      <c r="AN3267" s="9"/>
      <c r="AO3267" s="9"/>
      <c r="AP3267" s="9"/>
      <c r="AQ3267" s="9"/>
      <c r="AR3267" s="9"/>
      <c r="AS3267" s="9"/>
      <c r="AT3267" s="9"/>
      <c r="AU3267" s="9"/>
      <c r="AV3267" s="9"/>
      <c r="AW3267" s="9"/>
      <c r="AX3267" s="9"/>
      <c r="AY3267" s="9"/>
      <c r="AZ3267" s="9"/>
      <c r="BA3267" s="9"/>
      <c r="BB3267" s="9"/>
      <c r="BC3267" s="9"/>
      <c r="BD3267" s="9"/>
      <c r="BE3267" s="9"/>
      <c r="BF3267" s="9"/>
      <c r="BG3267" s="9"/>
      <c r="BH3267" s="9"/>
      <c r="BI3267" s="9"/>
      <c r="BJ3267" s="9"/>
      <c r="BK3267" s="9"/>
      <c r="BL3267" s="9"/>
      <c r="BM3267" s="9"/>
      <c r="BN3267" s="9"/>
      <c r="BO3267" s="9"/>
      <c r="BP3267" s="9"/>
      <c r="BQ3267" s="9"/>
      <c r="BT3267" s="9"/>
      <c r="BU3267" s="9"/>
      <c r="BX3267" s="9"/>
      <c r="BY3267" s="9"/>
      <c r="CB3267" s="9"/>
      <c r="CC3267" s="9"/>
      <c r="CF3267" s="9"/>
      <c r="CG3267" s="9"/>
      <c r="CJ3267" s="9"/>
      <c r="CK3267" s="9"/>
      <c r="CN3267" s="9"/>
      <c r="CO3267" s="9"/>
      <c r="CP3267" s="9"/>
      <c r="CQ3267" s="9"/>
      <c r="CR3267" s="9"/>
      <c r="CS3267" s="9"/>
      <c r="CT3267" s="9"/>
      <c r="CU3267" s="9"/>
      <c r="CV3267" s="9"/>
      <c r="CW3267" s="9"/>
      <c r="CX3267" s="9"/>
      <c r="CY3267" s="9"/>
      <c r="CZ3267" s="9"/>
      <c r="DA3267" s="9"/>
      <c r="DB3267" s="9"/>
      <c r="DC3267" s="9"/>
      <c r="DD3267" s="9"/>
      <c r="DE3267" s="9"/>
      <c r="DF3267" s="9"/>
      <c r="DG3267" s="9"/>
      <c r="DH3267" s="9"/>
      <c r="DI3267" s="9"/>
      <c r="DJ3267" s="9"/>
      <c r="DK3267" s="9"/>
      <c r="DL3267" s="9"/>
      <c r="DM3267" s="9"/>
      <c r="DN3267" s="9"/>
      <c r="DO3267" s="9"/>
      <c r="DP3267" s="9"/>
      <c r="DQ3267" s="9"/>
      <c r="DR3267" s="9"/>
      <c r="DS3267" s="9"/>
      <c r="DT3267" s="9"/>
      <c r="DU3267" s="9"/>
      <c r="DV3267" s="9"/>
      <c r="DW3267" s="9"/>
      <c r="DX3267" s="9"/>
      <c r="DY3267" s="9"/>
    </row>
    <row r="3268" spans="1:131" s="18" customFormat="1" ht="19.5" customHeight="1" x14ac:dyDescent="0.25">
      <c r="A3268" s="18">
        <v>2272</v>
      </c>
      <c r="B3268" s="18" t="s">
        <v>6535</v>
      </c>
      <c r="C3268" s="18" t="s">
        <v>6538</v>
      </c>
      <c r="D3268" s="19">
        <v>43360</v>
      </c>
      <c r="J3268" s="130"/>
      <c r="K3268" s="130"/>
      <c r="L3268" s="130"/>
      <c r="S3268" s="20"/>
      <c r="T3268" s="20"/>
      <c r="U3268" s="20" t="s">
        <v>6910</v>
      </c>
      <c r="AF3268" s="57"/>
      <c r="AG3268" s="112"/>
      <c r="DZ3268" s="56"/>
      <c r="EA3268" s="57"/>
    </row>
    <row r="3269" spans="1:131" ht="19.5" customHeight="1" x14ac:dyDescent="0.25">
      <c r="A3269" s="9">
        <v>2273</v>
      </c>
      <c r="B3269" s="9" t="s">
        <v>6536</v>
      </c>
      <c r="C3269" s="9" t="s">
        <v>6537</v>
      </c>
      <c r="D3269" s="9"/>
      <c r="E3269" s="9" t="s">
        <v>2931</v>
      </c>
      <c r="F3269" s="9" t="s">
        <v>6050</v>
      </c>
      <c r="G3269" s="9"/>
      <c r="H3269" s="9" t="s">
        <v>906</v>
      </c>
      <c r="I3269" s="9" t="s">
        <v>25</v>
      </c>
      <c r="M3269" s="9" t="s">
        <v>20</v>
      </c>
      <c r="O3269" s="9">
        <v>27</v>
      </c>
      <c r="R3269" s="9"/>
      <c r="S3269" s="9"/>
      <c r="T3269" s="9"/>
      <c r="U3269" s="9"/>
      <c r="V3269" s="9"/>
      <c r="W3269" s="9"/>
      <c r="X3269" s="9"/>
      <c r="Y3269" s="9"/>
      <c r="Z3269" s="9"/>
      <c r="AA3269" s="9"/>
      <c r="AB3269" s="9"/>
      <c r="AC3269" s="9"/>
      <c r="AD3269" s="9"/>
      <c r="AE3269" s="9"/>
      <c r="AF3269" s="55"/>
      <c r="AG3269" s="109"/>
      <c r="AH3269" s="9"/>
      <c r="AI3269" s="9"/>
      <c r="AJ3269" s="9"/>
      <c r="AK3269" s="9"/>
      <c r="AL3269" s="9"/>
      <c r="AM3269" s="9"/>
      <c r="AN3269" s="9"/>
      <c r="AO3269" s="9"/>
      <c r="AP3269" s="9"/>
      <c r="AQ3269" s="9"/>
      <c r="AR3269" s="9"/>
      <c r="AS3269" s="9"/>
      <c r="AT3269" s="9"/>
      <c r="AU3269" s="9"/>
      <c r="AV3269" s="9"/>
      <c r="AW3269" s="9"/>
      <c r="AX3269" s="9"/>
      <c r="AY3269" s="9"/>
      <c r="AZ3269" s="9"/>
      <c r="BA3269" s="9"/>
      <c r="BB3269" s="9"/>
      <c r="BC3269" s="9"/>
      <c r="BD3269" s="9"/>
      <c r="BE3269" s="9"/>
      <c r="BF3269" s="9"/>
      <c r="BG3269" s="9"/>
      <c r="BH3269" s="9"/>
      <c r="BI3269" s="9"/>
      <c r="BJ3269" s="9"/>
      <c r="BK3269" s="9"/>
      <c r="BL3269" s="9"/>
      <c r="BM3269" s="9"/>
      <c r="BN3269" s="9"/>
      <c r="BO3269" s="9"/>
      <c r="BP3269" s="9"/>
      <c r="BQ3269" s="9"/>
      <c r="BT3269" s="9"/>
      <c r="BU3269" s="9"/>
      <c r="BX3269" s="9"/>
      <c r="BY3269" s="9"/>
      <c r="CB3269" s="9"/>
      <c r="CC3269" s="9"/>
      <c r="CF3269" s="9"/>
      <c r="CG3269" s="9"/>
      <c r="CJ3269" s="9"/>
      <c r="CK3269" s="9"/>
      <c r="CN3269" s="9"/>
      <c r="CO3269" s="9"/>
      <c r="CP3269" s="9"/>
      <c r="CQ3269" s="9"/>
      <c r="CR3269" s="9"/>
      <c r="CS3269" s="9"/>
      <c r="CT3269" s="9"/>
      <c r="CU3269" s="9"/>
      <c r="CV3269" s="9"/>
      <c r="CW3269" s="9"/>
      <c r="CX3269" s="9"/>
      <c r="CY3269" s="9"/>
      <c r="CZ3269" s="9"/>
      <c r="DA3269" s="9"/>
      <c r="DB3269" s="9"/>
      <c r="DC3269" s="9"/>
      <c r="DD3269" s="9"/>
      <c r="DE3269" s="9"/>
      <c r="DF3269" s="9"/>
      <c r="DG3269" s="9"/>
      <c r="DH3269" s="9"/>
      <c r="DI3269" s="9"/>
      <c r="DJ3269" s="9"/>
      <c r="DK3269" s="9"/>
      <c r="DL3269" s="9"/>
      <c r="DM3269" s="9"/>
      <c r="DN3269" s="9"/>
      <c r="DO3269" s="9"/>
      <c r="DP3269" s="9"/>
      <c r="DQ3269" s="9"/>
      <c r="DR3269" s="9"/>
      <c r="DS3269" s="9"/>
      <c r="DT3269" s="9"/>
      <c r="DU3269" s="9"/>
      <c r="DV3269" s="9"/>
      <c r="DW3269" s="9"/>
      <c r="DX3269" s="9"/>
      <c r="DY3269" s="9"/>
    </row>
    <row r="3270" spans="1:131" ht="19.5" customHeight="1" x14ac:dyDescent="0.25">
      <c r="A3270" s="9">
        <v>2274</v>
      </c>
      <c r="B3270" s="9" t="s">
        <v>6539</v>
      </c>
      <c r="C3270" s="9" t="s">
        <v>6540</v>
      </c>
      <c r="D3270" s="9"/>
      <c r="E3270" s="9" t="s">
        <v>6541</v>
      </c>
      <c r="F3270" s="9" t="s">
        <v>2755</v>
      </c>
      <c r="G3270" s="9"/>
      <c r="H3270" s="9" t="s">
        <v>202</v>
      </c>
      <c r="I3270" s="9" t="s">
        <v>28</v>
      </c>
      <c r="J3270" s="129">
        <v>43252</v>
      </c>
      <c r="K3270" s="129">
        <v>43220</v>
      </c>
      <c r="L3270" s="129">
        <v>43404</v>
      </c>
      <c r="O3270" s="9">
        <v>31</v>
      </c>
      <c r="Q3270" s="9" t="s">
        <v>54</v>
      </c>
      <c r="R3270" s="9"/>
      <c r="S3270" s="13">
        <v>10400000</v>
      </c>
      <c r="T3270" s="13">
        <v>10400000</v>
      </c>
      <c r="U3270" s="13">
        <v>2600000</v>
      </c>
      <c r="V3270" s="9"/>
      <c r="W3270" s="9"/>
      <c r="X3270" s="9"/>
      <c r="Y3270" s="9"/>
      <c r="Z3270" s="9"/>
      <c r="AA3270" s="9"/>
      <c r="AB3270" s="9"/>
      <c r="AC3270" s="9"/>
      <c r="AD3270" s="9"/>
      <c r="AE3270" s="9"/>
      <c r="AF3270" s="55"/>
      <c r="AG3270" s="45">
        <v>4800000</v>
      </c>
      <c r="AH3270" s="11">
        <v>43110</v>
      </c>
      <c r="AI3270" s="11">
        <v>43404</v>
      </c>
      <c r="AJ3270" s="27">
        <v>10425203</v>
      </c>
      <c r="AK3270" s="27">
        <v>2600000</v>
      </c>
      <c r="AL3270" s="9"/>
      <c r="AM3270" s="9"/>
      <c r="AN3270" s="9"/>
      <c r="AO3270" s="9"/>
      <c r="AP3270" s="9"/>
      <c r="AQ3270" s="9"/>
      <c r="AR3270" s="9"/>
      <c r="AS3270" s="9"/>
      <c r="AT3270" s="9"/>
      <c r="AU3270" s="9"/>
      <c r="AV3270" s="9"/>
      <c r="AW3270" s="9"/>
      <c r="AX3270" s="9"/>
      <c r="AY3270" s="9"/>
      <c r="AZ3270" s="9"/>
      <c r="BA3270" s="9"/>
      <c r="BB3270" s="9"/>
      <c r="BC3270" s="9"/>
      <c r="BD3270" s="9"/>
      <c r="BE3270" s="9"/>
      <c r="BF3270" s="9"/>
      <c r="BG3270" s="9"/>
      <c r="BH3270" s="9"/>
      <c r="BI3270" s="9"/>
      <c r="BJ3270" s="9"/>
      <c r="BK3270" s="9"/>
      <c r="BL3270" s="9"/>
      <c r="BM3270" s="9"/>
      <c r="BN3270" s="9"/>
      <c r="BO3270" s="9"/>
      <c r="BP3270" s="9"/>
      <c r="BQ3270" s="9"/>
      <c r="BT3270" s="9"/>
      <c r="BU3270" s="9"/>
      <c r="BX3270" s="9"/>
      <c r="BY3270" s="9"/>
      <c r="CB3270" s="9"/>
      <c r="CC3270" s="9"/>
      <c r="CF3270" s="9"/>
      <c r="CG3270" s="9"/>
      <c r="CJ3270" s="9"/>
      <c r="CK3270" s="9"/>
      <c r="CN3270" s="9"/>
      <c r="CO3270" s="9"/>
      <c r="CP3270" s="9"/>
      <c r="CQ3270" s="9"/>
      <c r="CR3270" s="9"/>
      <c r="CS3270" s="9"/>
      <c r="CT3270" s="9"/>
      <c r="CU3270" s="9"/>
      <c r="CV3270" s="9"/>
      <c r="CW3270" s="9"/>
      <c r="CX3270" s="9"/>
      <c r="CY3270" s="9"/>
      <c r="CZ3270" s="9"/>
      <c r="DA3270" s="9"/>
      <c r="DB3270" s="9"/>
      <c r="DC3270" s="9"/>
      <c r="DD3270" s="9"/>
      <c r="DE3270" s="9"/>
      <c r="DF3270" s="9"/>
      <c r="DG3270" s="9"/>
      <c r="DH3270" s="9"/>
      <c r="DI3270" s="9"/>
      <c r="DJ3270" s="9"/>
      <c r="DK3270" s="9"/>
      <c r="DL3270" s="9"/>
      <c r="DM3270" s="9"/>
      <c r="DN3270" s="9"/>
      <c r="DO3270" s="9"/>
      <c r="DP3270" s="9"/>
      <c r="DQ3270" s="9"/>
      <c r="DR3270" s="9"/>
      <c r="DS3270" s="9"/>
      <c r="DT3270" s="9"/>
      <c r="DU3270" s="9"/>
      <c r="DV3270" s="9"/>
      <c r="DW3270" s="9"/>
      <c r="DX3270" s="9"/>
      <c r="DY3270" s="9"/>
    </row>
    <row r="3271" spans="1:131" s="18" customFormat="1" ht="19.5" customHeight="1" x14ac:dyDescent="0.25">
      <c r="A3271" s="18">
        <v>2274</v>
      </c>
      <c r="B3271" s="18" t="s">
        <v>6539</v>
      </c>
      <c r="C3271" s="18" t="s">
        <v>6540</v>
      </c>
      <c r="D3271" s="19">
        <v>43430</v>
      </c>
      <c r="J3271" s="130"/>
      <c r="K3271" s="130">
        <v>43110</v>
      </c>
      <c r="L3271" s="130"/>
      <c r="S3271" s="20"/>
      <c r="T3271" s="20"/>
      <c r="U3271" s="20"/>
      <c r="AF3271" s="57"/>
      <c r="AG3271" s="46"/>
      <c r="DZ3271" s="56"/>
      <c r="EA3271" s="57"/>
    </row>
    <row r="3272" spans="1:131" s="136" customFormat="1" ht="38.25" customHeight="1" x14ac:dyDescent="0.25">
      <c r="A3272" s="136">
        <v>2275</v>
      </c>
      <c r="B3272" s="136" t="s">
        <v>7633</v>
      </c>
      <c r="C3272" s="136" t="s">
        <v>6542</v>
      </c>
      <c r="D3272" s="142">
        <v>43612</v>
      </c>
      <c r="E3272" s="136" t="s">
        <v>6543</v>
      </c>
      <c r="F3272" s="136" t="s">
        <v>525</v>
      </c>
      <c r="H3272" s="136" t="s">
        <v>202</v>
      </c>
      <c r="I3272" s="136" t="s">
        <v>78</v>
      </c>
      <c r="J3272" s="137">
        <v>43253</v>
      </c>
      <c r="K3272" s="137">
        <v>43118</v>
      </c>
      <c r="L3272" s="137">
        <v>43555</v>
      </c>
      <c r="O3272" s="136">
        <v>31</v>
      </c>
      <c r="Q3272" s="136" t="s">
        <v>54</v>
      </c>
      <c r="S3272" s="138">
        <v>23716500</v>
      </c>
      <c r="T3272" s="138">
        <v>23716500</v>
      </c>
      <c r="U3272" s="138">
        <v>5929125</v>
      </c>
      <c r="AF3272" s="139"/>
      <c r="AG3272" s="140"/>
      <c r="DZ3272" s="141"/>
      <c r="EA3272" s="139"/>
    </row>
    <row r="3273" spans="1:131" ht="19.5" customHeight="1" x14ac:dyDescent="0.25">
      <c r="A3273" s="9">
        <v>2276</v>
      </c>
      <c r="B3273" s="9" t="s">
        <v>6544</v>
      </c>
      <c r="C3273" s="9" t="s">
        <v>6545</v>
      </c>
      <c r="D3273" s="9"/>
      <c r="E3273" s="9" t="s">
        <v>104</v>
      </c>
      <c r="F3273" s="9" t="s">
        <v>105</v>
      </c>
      <c r="G3273" s="9"/>
      <c r="H3273" s="9" t="s">
        <v>202</v>
      </c>
      <c r="I3273" s="9" t="s">
        <v>35</v>
      </c>
      <c r="J3273" s="129">
        <v>43248</v>
      </c>
      <c r="K3273" s="129">
        <v>43185</v>
      </c>
      <c r="L3273" s="129">
        <v>43254</v>
      </c>
      <c r="O3273" s="9">
        <v>28</v>
      </c>
      <c r="Q3273" s="9" t="s">
        <v>61</v>
      </c>
      <c r="R3273" s="9"/>
      <c r="S3273" s="13">
        <v>176492461</v>
      </c>
      <c r="T3273" s="13">
        <v>176492461</v>
      </c>
      <c r="U3273" s="13">
        <v>44123115</v>
      </c>
      <c r="V3273" s="9"/>
      <c r="W3273" s="9"/>
      <c r="X3273" s="9"/>
      <c r="Y3273" s="9"/>
      <c r="Z3273" s="9"/>
      <c r="AA3273" s="9"/>
      <c r="AB3273" s="9"/>
      <c r="AC3273" s="9"/>
      <c r="AD3273" s="9"/>
      <c r="AE3273" s="9"/>
      <c r="AF3273" s="55"/>
      <c r="AG3273" s="109"/>
      <c r="AH3273" s="11">
        <v>43185</v>
      </c>
      <c r="AI3273" s="11">
        <v>43254</v>
      </c>
      <c r="AJ3273" s="27">
        <v>200164102</v>
      </c>
      <c r="AK3273" s="27">
        <v>50041026</v>
      </c>
      <c r="AL3273" s="9"/>
      <c r="AM3273" s="9"/>
      <c r="AN3273" s="9"/>
      <c r="AO3273" s="9"/>
      <c r="AP3273" s="9"/>
      <c r="AQ3273" s="9"/>
      <c r="AR3273" s="9"/>
      <c r="AS3273" s="9"/>
      <c r="AT3273" s="9"/>
      <c r="AU3273" s="9"/>
      <c r="AV3273" s="9"/>
      <c r="AW3273" s="9"/>
      <c r="AX3273" s="9"/>
      <c r="AY3273" s="9"/>
      <c r="AZ3273" s="9"/>
      <c r="BA3273" s="9"/>
      <c r="BB3273" s="9"/>
      <c r="BC3273" s="9"/>
      <c r="BD3273" s="9"/>
      <c r="BE3273" s="9"/>
      <c r="BF3273" s="9"/>
      <c r="BG3273" s="9"/>
      <c r="BH3273" s="9"/>
      <c r="BI3273" s="9"/>
      <c r="BJ3273" s="9"/>
      <c r="BK3273" s="9"/>
      <c r="BL3273" s="9"/>
      <c r="BM3273" s="9"/>
      <c r="BN3273" s="9"/>
      <c r="BO3273" s="9"/>
      <c r="BP3273" s="9"/>
      <c r="BQ3273" s="9"/>
      <c r="BT3273" s="9"/>
      <c r="BU3273" s="9"/>
      <c r="BX3273" s="9"/>
      <c r="BY3273" s="9"/>
      <c r="CB3273" s="9"/>
      <c r="CC3273" s="9"/>
      <c r="CF3273" s="9"/>
      <c r="CG3273" s="9"/>
      <c r="CJ3273" s="9"/>
      <c r="CK3273" s="9"/>
      <c r="CN3273" s="9"/>
      <c r="CO3273" s="9"/>
      <c r="CP3273" s="9"/>
      <c r="CQ3273" s="9"/>
      <c r="CR3273" s="9"/>
      <c r="CS3273" s="9"/>
      <c r="CT3273" s="9"/>
      <c r="CU3273" s="9"/>
      <c r="CV3273" s="9"/>
      <c r="CW3273" s="9"/>
      <c r="CX3273" s="9"/>
      <c r="CY3273" s="9"/>
      <c r="CZ3273" s="9"/>
      <c r="DA3273" s="9"/>
      <c r="DB3273" s="9"/>
      <c r="DC3273" s="9"/>
      <c r="DD3273" s="9"/>
      <c r="DE3273" s="9"/>
      <c r="DF3273" s="9"/>
      <c r="DG3273" s="9"/>
      <c r="DH3273" s="9"/>
      <c r="DI3273" s="9"/>
      <c r="DJ3273" s="9"/>
      <c r="DK3273" s="9"/>
      <c r="DL3273" s="9"/>
      <c r="DM3273" s="9"/>
      <c r="DN3273" s="9"/>
      <c r="DO3273" s="9"/>
      <c r="DP3273" s="9"/>
      <c r="DQ3273" s="9"/>
      <c r="DR3273" s="9"/>
      <c r="DS3273" s="9"/>
      <c r="DT3273" s="9"/>
      <c r="DU3273" s="9"/>
      <c r="DV3273" s="9"/>
      <c r="DW3273" s="9"/>
      <c r="DX3273" s="9"/>
      <c r="DY3273" s="9"/>
    </row>
    <row r="3274" spans="1:131" s="18" customFormat="1" ht="19.5" customHeight="1" x14ac:dyDescent="0.25">
      <c r="A3274" s="18">
        <v>2276</v>
      </c>
      <c r="B3274" s="18" t="s">
        <v>6544</v>
      </c>
      <c r="C3274" s="18" t="s">
        <v>6545</v>
      </c>
      <c r="J3274" s="130"/>
      <c r="K3274" s="130"/>
      <c r="L3274" s="130"/>
      <c r="S3274" s="20">
        <v>202688531</v>
      </c>
      <c r="T3274" s="20">
        <v>202688531</v>
      </c>
      <c r="U3274" s="20">
        <v>50672133</v>
      </c>
      <c r="AF3274" s="57"/>
      <c r="AG3274" s="112"/>
      <c r="DZ3274" s="56"/>
      <c r="EA3274" s="57"/>
    </row>
    <row r="3275" spans="1:131" ht="19.5" customHeight="1" x14ac:dyDescent="0.25">
      <c r="A3275" s="9">
        <v>2277</v>
      </c>
      <c r="B3275" s="9" t="s">
        <v>6546</v>
      </c>
      <c r="C3275" s="9" t="s">
        <v>6547</v>
      </c>
      <c r="D3275" s="9"/>
      <c r="E3275" s="9" t="s">
        <v>903</v>
      </c>
      <c r="F3275" s="9" t="s">
        <v>4071</v>
      </c>
      <c r="G3275" s="9"/>
      <c r="H3275" s="9" t="s">
        <v>202</v>
      </c>
      <c r="I3275" s="9" t="s">
        <v>78</v>
      </c>
      <c r="J3275" s="129">
        <v>43248</v>
      </c>
      <c r="K3275" s="129">
        <v>43210</v>
      </c>
      <c r="L3275" s="129">
        <v>43299</v>
      </c>
      <c r="O3275" s="9">
        <v>25</v>
      </c>
      <c r="Q3275" s="9" t="s">
        <v>61</v>
      </c>
      <c r="R3275" s="9"/>
      <c r="S3275" s="13">
        <v>52783300</v>
      </c>
      <c r="T3275" s="13">
        <v>52783300</v>
      </c>
      <c r="U3275" s="13">
        <v>13195825</v>
      </c>
      <c r="V3275" s="9"/>
      <c r="W3275" s="9"/>
      <c r="X3275" s="9"/>
      <c r="Y3275" s="9"/>
      <c r="Z3275" s="9"/>
      <c r="AA3275" s="9"/>
      <c r="AB3275" s="9"/>
      <c r="AC3275" s="9"/>
      <c r="AD3275" s="9"/>
      <c r="AE3275" s="9"/>
      <c r="AF3275" s="55"/>
      <c r="AG3275" s="109"/>
      <c r="AH3275" s="11">
        <v>43210</v>
      </c>
      <c r="AI3275" s="11">
        <v>43331</v>
      </c>
      <c r="AJ3275" s="27">
        <v>55716885</v>
      </c>
      <c r="AK3275" s="27">
        <v>13929221</v>
      </c>
      <c r="AL3275" s="9"/>
      <c r="AM3275" s="9"/>
      <c r="AN3275" s="9"/>
      <c r="AO3275" s="9"/>
      <c r="AP3275" s="9"/>
      <c r="AQ3275" s="9"/>
      <c r="AR3275" s="9"/>
      <c r="AS3275" s="9"/>
      <c r="AT3275" s="9"/>
      <c r="AU3275" s="9"/>
      <c r="AV3275" s="9"/>
      <c r="AW3275" s="9"/>
      <c r="AX3275" s="9"/>
      <c r="AY3275" s="9"/>
      <c r="AZ3275" s="9"/>
      <c r="BA3275" s="9"/>
      <c r="BB3275" s="9"/>
      <c r="BC3275" s="9"/>
      <c r="BD3275" s="9"/>
      <c r="BE3275" s="9"/>
      <c r="BF3275" s="9"/>
      <c r="BG3275" s="9"/>
      <c r="BH3275" s="9"/>
      <c r="BI3275" s="9"/>
      <c r="BJ3275" s="9"/>
      <c r="BK3275" s="9"/>
      <c r="BL3275" s="9"/>
      <c r="BM3275" s="9"/>
      <c r="BN3275" s="9"/>
      <c r="BO3275" s="9"/>
      <c r="BP3275" s="9"/>
      <c r="BQ3275" s="9"/>
      <c r="BT3275" s="9"/>
      <c r="BU3275" s="9"/>
      <c r="BX3275" s="9"/>
      <c r="BY3275" s="9"/>
      <c r="CB3275" s="9"/>
      <c r="CC3275" s="9"/>
      <c r="CF3275" s="9"/>
      <c r="CG3275" s="9"/>
      <c r="CJ3275" s="9"/>
      <c r="CK3275" s="9"/>
      <c r="CN3275" s="9"/>
      <c r="CO3275" s="9"/>
      <c r="CP3275" s="9"/>
      <c r="CQ3275" s="9"/>
      <c r="CR3275" s="9"/>
      <c r="CS3275" s="9"/>
      <c r="CT3275" s="9"/>
      <c r="CU3275" s="9"/>
      <c r="CV3275" s="9"/>
      <c r="CW3275" s="9"/>
      <c r="CX3275" s="9"/>
      <c r="CY3275" s="9"/>
      <c r="CZ3275" s="9"/>
      <c r="DA3275" s="9"/>
      <c r="DB3275" s="9"/>
      <c r="DC3275" s="9"/>
      <c r="DD3275" s="9"/>
      <c r="DE3275" s="9"/>
      <c r="DF3275" s="9"/>
      <c r="DG3275" s="9"/>
      <c r="DH3275" s="9"/>
      <c r="DI3275" s="9"/>
      <c r="DJ3275" s="9"/>
      <c r="DK3275" s="9"/>
      <c r="DL3275" s="9"/>
      <c r="DM3275" s="9"/>
      <c r="DN3275" s="9"/>
      <c r="DO3275" s="9"/>
      <c r="DP3275" s="9"/>
      <c r="DQ3275" s="9"/>
      <c r="DR3275" s="9"/>
      <c r="DS3275" s="9"/>
      <c r="DT3275" s="9"/>
      <c r="DU3275" s="9"/>
      <c r="DV3275" s="9"/>
      <c r="DW3275" s="9"/>
      <c r="DX3275" s="9"/>
      <c r="DY3275" s="9"/>
    </row>
    <row r="3276" spans="1:131" s="18" customFormat="1" ht="19.5" customHeight="1" x14ac:dyDescent="0.25">
      <c r="A3276" s="18">
        <v>2277</v>
      </c>
      <c r="B3276" s="18" t="s">
        <v>6546</v>
      </c>
      <c r="C3276" s="18" t="s">
        <v>6547</v>
      </c>
      <c r="D3276" s="19">
        <v>43413</v>
      </c>
      <c r="J3276" s="130"/>
      <c r="K3276" s="130"/>
      <c r="L3276" s="130">
        <v>43331</v>
      </c>
      <c r="S3276" s="20">
        <v>55716885</v>
      </c>
      <c r="T3276" s="20">
        <v>55716885</v>
      </c>
      <c r="U3276" s="20">
        <v>13929221</v>
      </c>
      <c r="AF3276" s="57"/>
      <c r="AG3276" s="112"/>
      <c r="AO3276" s="27"/>
      <c r="DZ3276" s="56"/>
      <c r="EA3276" s="57"/>
    </row>
    <row r="3277" spans="1:131" ht="19.5" customHeight="1" x14ac:dyDescent="0.25">
      <c r="A3277" s="9">
        <v>2278</v>
      </c>
      <c r="B3277" s="9" t="s">
        <v>6548</v>
      </c>
      <c r="C3277" s="9" t="s">
        <v>6549</v>
      </c>
      <c r="D3277" s="9"/>
      <c r="E3277" s="9" t="s">
        <v>3646</v>
      </c>
      <c r="F3277" s="9" t="s">
        <v>5505</v>
      </c>
      <c r="G3277" s="9"/>
      <c r="H3277" s="9" t="s">
        <v>202</v>
      </c>
      <c r="I3277" s="9" t="s">
        <v>3432</v>
      </c>
      <c r="J3277" s="129">
        <v>43243</v>
      </c>
      <c r="K3277" s="129">
        <v>43101</v>
      </c>
      <c r="L3277" s="129">
        <v>43521</v>
      </c>
      <c r="O3277" s="9">
        <v>29</v>
      </c>
      <c r="Q3277" s="9" t="s">
        <v>61</v>
      </c>
      <c r="R3277" s="9"/>
      <c r="S3277" s="13">
        <v>576500000</v>
      </c>
      <c r="T3277" s="13">
        <v>576500000</v>
      </c>
      <c r="U3277" s="13">
        <v>144125000</v>
      </c>
      <c r="V3277" s="9"/>
      <c r="W3277" s="9"/>
      <c r="X3277" s="9"/>
      <c r="Y3277" s="9"/>
      <c r="Z3277" s="9"/>
      <c r="AA3277" s="9"/>
      <c r="AB3277" s="9"/>
      <c r="AC3277" s="9"/>
      <c r="AD3277" s="9"/>
      <c r="AE3277" s="9"/>
      <c r="AF3277" s="55"/>
      <c r="AG3277" s="109"/>
      <c r="AH3277" s="11">
        <v>43101</v>
      </c>
      <c r="AI3277" s="11">
        <v>43465</v>
      </c>
      <c r="AJ3277" s="27">
        <v>540132512</v>
      </c>
      <c r="AK3277" s="27">
        <v>135033128</v>
      </c>
      <c r="AL3277" s="11">
        <v>43466</v>
      </c>
      <c r="AM3277" s="11">
        <v>43521</v>
      </c>
      <c r="AN3277" s="27">
        <v>35985084</v>
      </c>
      <c r="AO3277" s="27">
        <v>8996271</v>
      </c>
      <c r="AP3277" s="9"/>
      <c r="AQ3277" s="9"/>
      <c r="AR3277" s="9"/>
      <c r="AS3277" s="9"/>
      <c r="AT3277" s="9"/>
      <c r="AU3277" s="9"/>
      <c r="AV3277" s="9"/>
      <c r="AW3277" s="9"/>
      <c r="AX3277" s="9"/>
      <c r="AY3277" s="9"/>
      <c r="AZ3277" s="9"/>
      <c r="BA3277" s="9"/>
      <c r="BB3277" s="9"/>
      <c r="BC3277" s="9"/>
      <c r="BD3277" s="9"/>
      <c r="BE3277" s="9"/>
      <c r="BF3277" s="9"/>
      <c r="BG3277" s="9"/>
      <c r="BH3277" s="9"/>
      <c r="BI3277" s="9"/>
      <c r="BJ3277" s="9"/>
      <c r="BK3277" s="9"/>
      <c r="BL3277" s="9"/>
      <c r="BM3277" s="9"/>
      <c r="BN3277" s="9"/>
      <c r="BO3277" s="9"/>
      <c r="BP3277" s="9"/>
      <c r="BQ3277" s="9"/>
      <c r="BT3277" s="9"/>
      <c r="BU3277" s="9"/>
      <c r="BX3277" s="9"/>
      <c r="BY3277" s="9"/>
      <c r="CB3277" s="9"/>
      <c r="CC3277" s="9"/>
      <c r="CF3277" s="9"/>
      <c r="CG3277" s="9"/>
      <c r="CJ3277" s="9"/>
      <c r="CK3277" s="9"/>
      <c r="CN3277" s="9"/>
      <c r="CO3277" s="9"/>
      <c r="CP3277" s="9"/>
      <c r="CQ3277" s="9"/>
      <c r="CR3277" s="9"/>
      <c r="CS3277" s="9"/>
      <c r="CT3277" s="9"/>
      <c r="CU3277" s="9"/>
      <c r="CV3277" s="9"/>
      <c r="CW3277" s="9"/>
      <c r="CX3277" s="9"/>
      <c r="CY3277" s="9"/>
      <c r="CZ3277" s="9"/>
      <c r="DA3277" s="9"/>
      <c r="DB3277" s="9"/>
      <c r="DC3277" s="9"/>
      <c r="DD3277" s="9"/>
      <c r="DE3277" s="9"/>
      <c r="DF3277" s="9"/>
      <c r="DG3277" s="9"/>
      <c r="DH3277" s="9"/>
      <c r="DI3277" s="9"/>
      <c r="DJ3277" s="9"/>
      <c r="DK3277" s="9"/>
      <c r="DL3277" s="9"/>
      <c r="DM3277" s="9"/>
      <c r="DN3277" s="9"/>
      <c r="DO3277" s="9"/>
      <c r="DP3277" s="9"/>
      <c r="DQ3277" s="9"/>
      <c r="DR3277" s="9"/>
      <c r="DS3277" s="9"/>
      <c r="DT3277" s="9"/>
      <c r="DU3277" s="9"/>
      <c r="DV3277" s="9"/>
      <c r="DW3277" s="9"/>
      <c r="DX3277" s="9"/>
      <c r="DY3277" s="9"/>
    </row>
    <row r="3278" spans="1:131" ht="19.5" customHeight="1" x14ac:dyDescent="0.25">
      <c r="A3278" s="9">
        <v>2279</v>
      </c>
      <c r="B3278" s="9" t="s">
        <v>6578</v>
      </c>
      <c r="C3278" s="9" t="s">
        <v>6550</v>
      </c>
      <c r="D3278" s="9"/>
      <c r="E3278" s="9" t="s">
        <v>6551</v>
      </c>
      <c r="F3278" s="9" t="s">
        <v>105</v>
      </c>
      <c r="G3278" s="9"/>
      <c r="H3278" s="9" t="s">
        <v>202</v>
      </c>
      <c r="I3278" s="9" t="s">
        <v>35</v>
      </c>
      <c r="J3278" s="129">
        <v>43283</v>
      </c>
      <c r="K3278" s="129">
        <v>43167</v>
      </c>
      <c r="L3278" s="129">
        <v>43749</v>
      </c>
      <c r="O3278" s="9">
        <v>18</v>
      </c>
      <c r="Q3278" s="9" t="s">
        <v>61</v>
      </c>
      <c r="R3278" s="9"/>
      <c r="S3278" s="13">
        <v>5053681796</v>
      </c>
      <c r="T3278" s="13">
        <v>5053681796</v>
      </c>
      <c r="U3278" s="13">
        <v>1263420449</v>
      </c>
      <c r="V3278" s="9"/>
      <c r="W3278" s="9"/>
      <c r="X3278" s="9"/>
      <c r="Y3278" s="9"/>
      <c r="Z3278" s="9"/>
      <c r="AA3278" s="9"/>
      <c r="AB3278" s="9"/>
      <c r="AC3278" s="9"/>
      <c r="AD3278" s="9"/>
      <c r="AE3278" s="9"/>
      <c r="AF3278" s="55"/>
      <c r="AG3278" s="109"/>
      <c r="AH3278" s="11">
        <v>43167</v>
      </c>
      <c r="AI3278" s="11">
        <v>43373</v>
      </c>
      <c r="AJ3278" s="27">
        <v>182371327</v>
      </c>
      <c r="AK3278" s="27">
        <v>45592832</v>
      </c>
      <c r="AL3278" s="9"/>
      <c r="AM3278" s="9"/>
      <c r="AN3278" s="9"/>
      <c r="AO3278" s="9"/>
      <c r="AP3278" s="9"/>
      <c r="AQ3278" s="9"/>
      <c r="AR3278" s="9"/>
      <c r="AS3278" s="9"/>
      <c r="AT3278" s="9"/>
      <c r="AU3278" s="9"/>
      <c r="AV3278" s="9"/>
      <c r="AW3278" s="9"/>
      <c r="AX3278" s="9"/>
      <c r="AY3278" s="9"/>
      <c r="AZ3278" s="9"/>
      <c r="BA3278" s="9"/>
      <c r="BB3278" s="9"/>
      <c r="BC3278" s="9"/>
      <c r="BD3278" s="9"/>
      <c r="BE3278" s="9"/>
      <c r="BF3278" s="9"/>
      <c r="BG3278" s="9"/>
      <c r="BH3278" s="9"/>
      <c r="BI3278" s="9"/>
      <c r="BJ3278" s="9"/>
      <c r="BK3278" s="9"/>
      <c r="BL3278" s="9"/>
      <c r="BM3278" s="9"/>
      <c r="BN3278" s="9"/>
      <c r="BO3278" s="9"/>
      <c r="BP3278" s="9"/>
      <c r="BQ3278" s="9"/>
      <c r="BT3278" s="9"/>
      <c r="BU3278" s="9"/>
      <c r="BX3278" s="9"/>
      <c r="BY3278" s="9"/>
      <c r="CB3278" s="9"/>
      <c r="CC3278" s="9"/>
      <c r="CF3278" s="9"/>
      <c r="CG3278" s="9"/>
      <c r="CJ3278" s="9"/>
      <c r="CK3278" s="9"/>
      <c r="CN3278" s="9"/>
      <c r="CO3278" s="9"/>
      <c r="CP3278" s="9"/>
      <c r="CQ3278" s="9"/>
      <c r="CR3278" s="9"/>
      <c r="CS3278" s="9"/>
      <c r="CT3278" s="9"/>
      <c r="CU3278" s="9"/>
      <c r="CV3278" s="9"/>
      <c r="CW3278" s="9"/>
      <c r="CX3278" s="9"/>
      <c r="CY3278" s="9"/>
      <c r="CZ3278" s="9"/>
      <c r="DA3278" s="9"/>
      <c r="DB3278" s="9"/>
      <c r="DC3278" s="9"/>
      <c r="DD3278" s="9"/>
      <c r="DE3278" s="9"/>
      <c r="DF3278" s="9"/>
      <c r="DG3278" s="9"/>
      <c r="DH3278" s="9"/>
      <c r="DI3278" s="9"/>
      <c r="DJ3278" s="9"/>
      <c r="DK3278" s="9"/>
      <c r="DL3278" s="9"/>
      <c r="DM3278" s="9"/>
      <c r="DN3278" s="9"/>
      <c r="DO3278" s="9"/>
      <c r="DP3278" s="9"/>
      <c r="DQ3278" s="9"/>
      <c r="DR3278" s="9"/>
      <c r="DS3278" s="9"/>
      <c r="DT3278" s="9"/>
      <c r="DU3278" s="9"/>
      <c r="DV3278" s="9"/>
      <c r="DW3278" s="9"/>
      <c r="DX3278" s="9"/>
      <c r="DY3278" s="9"/>
    </row>
    <row r="3279" spans="1:131" s="18" customFormat="1" ht="19.5" customHeight="1" x14ac:dyDescent="0.25">
      <c r="A3279" s="18">
        <v>2279</v>
      </c>
      <c r="B3279" s="18" t="s">
        <v>6578</v>
      </c>
      <c r="C3279" s="18" t="s">
        <v>6550</v>
      </c>
      <c r="D3279" s="19">
        <v>43620</v>
      </c>
      <c r="J3279" s="130"/>
      <c r="K3279" s="130"/>
      <c r="L3279" s="130"/>
      <c r="S3279" s="20">
        <v>182371327</v>
      </c>
      <c r="T3279" s="20">
        <v>182371327</v>
      </c>
      <c r="U3279" s="20">
        <v>45592832</v>
      </c>
      <c r="AF3279" s="57"/>
      <c r="AG3279" s="112"/>
      <c r="AH3279" s="19"/>
      <c r="AI3279" s="19"/>
      <c r="AJ3279" s="83"/>
      <c r="AK3279" s="83"/>
      <c r="DZ3279" s="56"/>
      <c r="EA3279" s="57"/>
    </row>
    <row r="3280" spans="1:131" ht="38.25" customHeight="1" x14ac:dyDescent="0.25">
      <c r="A3280" s="9">
        <v>2280</v>
      </c>
      <c r="B3280" s="9" t="s">
        <v>6552</v>
      </c>
      <c r="C3280" s="9" t="s">
        <v>6553</v>
      </c>
      <c r="D3280" s="9"/>
      <c r="E3280" s="9" t="s">
        <v>6554</v>
      </c>
      <c r="F3280" s="9" t="s">
        <v>3808</v>
      </c>
      <c r="G3280" s="9"/>
      <c r="H3280" s="9" t="s">
        <v>202</v>
      </c>
      <c r="I3280" s="9" t="s">
        <v>6555</v>
      </c>
      <c r="J3280" s="129">
        <v>43255</v>
      </c>
      <c r="K3280" s="129">
        <v>43159</v>
      </c>
      <c r="L3280" s="129">
        <v>43286</v>
      </c>
      <c r="O3280" s="9">
        <v>26</v>
      </c>
      <c r="Q3280" s="9" t="s">
        <v>61</v>
      </c>
      <c r="R3280" s="9"/>
      <c r="S3280" s="13">
        <v>105887021</v>
      </c>
      <c r="T3280" s="13">
        <v>105887021</v>
      </c>
      <c r="U3280" s="13">
        <v>26471755</v>
      </c>
      <c r="V3280" s="9"/>
      <c r="W3280" s="9"/>
      <c r="X3280" s="9"/>
      <c r="Y3280" s="9"/>
      <c r="Z3280" s="9"/>
      <c r="AA3280" s="9"/>
      <c r="AB3280" s="9"/>
      <c r="AC3280" s="9"/>
      <c r="AD3280" s="9"/>
      <c r="AE3280" s="9"/>
      <c r="AF3280" s="55"/>
      <c r="AG3280" s="109"/>
      <c r="AH3280" s="11">
        <v>43189</v>
      </c>
      <c r="AI3280" s="11">
        <v>43286</v>
      </c>
      <c r="AJ3280" s="27">
        <v>111112156</v>
      </c>
      <c r="AK3280" s="27">
        <v>26471755</v>
      </c>
      <c r="AL3280" s="9"/>
      <c r="AM3280" s="9"/>
      <c r="AN3280" s="9"/>
      <c r="AO3280" s="9"/>
      <c r="AP3280" s="9"/>
      <c r="AQ3280" s="9"/>
      <c r="AR3280" s="9"/>
      <c r="AS3280" s="9"/>
      <c r="AT3280" s="9"/>
      <c r="AU3280" s="9"/>
      <c r="AV3280" s="9"/>
      <c r="AW3280" s="9"/>
      <c r="AX3280" s="9"/>
      <c r="AY3280" s="9"/>
      <c r="AZ3280" s="9"/>
      <c r="BA3280" s="9"/>
      <c r="BB3280" s="9"/>
      <c r="BC3280" s="9"/>
      <c r="BD3280" s="9"/>
      <c r="BE3280" s="9"/>
      <c r="BF3280" s="9"/>
      <c r="BG3280" s="9"/>
      <c r="BH3280" s="9"/>
      <c r="BI3280" s="9"/>
      <c r="BJ3280" s="9"/>
      <c r="BK3280" s="9"/>
      <c r="BL3280" s="9"/>
      <c r="BM3280" s="9"/>
      <c r="BN3280" s="9"/>
      <c r="BO3280" s="9"/>
      <c r="BP3280" s="9"/>
      <c r="BQ3280" s="9"/>
      <c r="BT3280" s="9"/>
      <c r="BU3280" s="9"/>
      <c r="BX3280" s="9"/>
      <c r="BY3280" s="9"/>
      <c r="CB3280" s="9"/>
      <c r="CC3280" s="9"/>
      <c r="CF3280" s="9"/>
      <c r="CG3280" s="9"/>
      <c r="CJ3280" s="9"/>
      <c r="CK3280" s="9"/>
      <c r="CN3280" s="9"/>
      <c r="CO3280" s="9"/>
      <c r="CP3280" s="9"/>
      <c r="CQ3280" s="9"/>
      <c r="CR3280" s="9"/>
      <c r="CS3280" s="9"/>
      <c r="CT3280" s="9"/>
      <c r="CU3280" s="9"/>
      <c r="CV3280" s="9"/>
      <c r="CW3280" s="9"/>
      <c r="CX3280" s="9"/>
      <c r="CY3280" s="9"/>
      <c r="CZ3280" s="9"/>
      <c r="DA3280" s="9"/>
      <c r="DB3280" s="9"/>
      <c r="DC3280" s="9"/>
      <c r="DD3280" s="9"/>
      <c r="DE3280" s="9"/>
      <c r="DF3280" s="9"/>
      <c r="DG3280" s="9"/>
      <c r="DH3280" s="9"/>
      <c r="DI3280" s="9"/>
      <c r="DJ3280" s="9"/>
      <c r="DK3280" s="9"/>
      <c r="DL3280" s="9"/>
      <c r="DM3280" s="9"/>
      <c r="DN3280" s="9"/>
      <c r="DO3280" s="9"/>
      <c r="DP3280" s="9"/>
      <c r="DQ3280" s="9"/>
      <c r="DR3280" s="9"/>
      <c r="DS3280" s="9"/>
      <c r="DT3280" s="9"/>
      <c r="DU3280" s="9"/>
      <c r="DV3280" s="9"/>
      <c r="DW3280" s="9"/>
      <c r="DX3280" s="9"/>
      <c r="DY3280" s="9"/>
    </row>
    <row r="3281" spans="1:131" ht="19.5" customHeight="1" x14ac:dyDescent="0.25">
      <c r="A3281" s="9">
        <v>2281</v>
      </c>
      <c r="B3281" s="9" t="s">
        <v>6556</v>
      </c>
      <c r="C3281" s="9" t="s">
        <v>5748</v>
      </c>
      <c r="D3281" s="9"/>
      <c r="E3281" s="9" t="s">
        <v>6557</v>
      </c>
      <c r="F3281" s="9" t="s">
        <v>34</v>
      </c>
      <c r="G3281" s="9"/>
      <c r="H3281" s="9" t="s">
        <v>202</v>
      </c>
      <c r="I3281" s="9" t="s">
        <v>35</v>
      </c>
      <c r="J3281" s="129">
        <v>43269</v>
      </c>
      <c r="K3281" s="129">
        <v>42339</v>
      </c>
      <c r="L3281" s="129">
        <v>43684</v>
      </c>
      <c r="Q3281" s="9" t="s">
        <v>54</v>
      </c>
      <c r="R3281" s="9"/>
      <c r="S3281" s="13">
        <v>487925000</v>
      </c>
      <c r="T3281" s="13">
        <v>487925000</v>
      </c>
      <c r="U3281" s="13">
        <v>121575000</v>
      </c>
      <c r="V3281" s="13">
        <v>366350000</v>
      </c>
      <c r="W3281" s="9"/>
      <c r="X3281" s="9"/>
      <c r="Y3281" s="9"/>
      <c r="Z3281" s="9"/>
      <c r="AA3281" s="9"/>
      <c r="AB3281" s="9"/>
      <c r="AC3281" s="9"/>
      <c r="AD3281" s="9"/>
      <c r="AE3281" s="9"/>
      <c r="AF3281" s="55"/>
      <c r="AG3281" s="109"/>
      <c r="AH3281" s="11">
        <v>43138</v>
      </c>
      <c r="AI3281" s="11">
        <v>43281</v>
      </c>
      <c r="AJ3281" s="27">
        <v>58104994</v>
      </c>
      <c r="AK3281" s="27">
        <v>14526249</v>
      </c>
      <c r="AL3281" s="11">
        <v>43282</v>
      </c>
      <c r="AM3281" s="11">
        <v>43343</v>
      </c>
      <c r="AN3281" s="27">
        <v>237876672</v>
      </c>
      <c r="AO3281" s="27">
        <v>59469168</v>
      </c>
      <c r="AP3281" s="11">
        <v>43344</v>
      </c>
      <c r="AQ3281" s="11">
        <v>43524</v>
      </c>
      <c r="AR3281" s="27">
        <v>95663026</v>
      </c>
      <c r="AS3281" s="27">
        <v>23915756</v>
      </c>
      <c r="AT3281" s="11">
        <v>42339</v>
      </c>
      <c r="AU3281" s="11">
        <v>43100</v>
      </c>
      <c r="AV3281" s="13">
        <v>3216046</v>
      </c>
      <c r="AW3281" s="13">
        <v>804012</v>
      </c>
      <c r="AX3281" s="11">
        <v>43525</v>
      </c>
      <c r="AY3281" s="11">
        <v>43646</v>
      </c>
      <c r="AZ3281" s="13">
        <v>15807588</v>
      </c>
      <c r="BA3281" s="13">
        <v>3951897</v>
      </c>
      <c r="BB3281" s="11">
        <v>43647</v>
      </c>
      <c r="BC3281" s="11">
        <v>43708</v>
      </c>
      <c r="BD3281" s="13">
        <v>9137770</v>
      </c>
      <c r="BE3281" s="13">
        <v>2284443</v>
      </c>
      <c r="BF3281" s="11">
        <v>43709</v>
      </c>
      <c r="BG3281" s="11">
        <v>43799</v>
      </c>
      <c r="BH3281" s="13">
        <v>45177722</v>
      </c>
      <c r="BI3281" s="13">
        <v>11294431</v>
      </c>
      <c r="BJ3281" s="11">
        <v>42339</v>
      </c>
      <c r="BK3281" s="11">
        <v>43799</v>
      </c>
      <c r="BL3281" s="13">
        <v>470396750</v>
      </c>
      <c r="BM3281" s="13">
        <v>1030870</v>
      </c>
      <c r="BN3281" s="9"/>
      <c r="BO3281" s="9"/>
      <c r="BP3281" s="9"/>
      <c r="BQ3281" s="9"/>
      <c r="BT3281" s="9"/>
      <c r="BU3281" s="9"/>
      <c r="BX3281" s="9"/>
      <c r="BY3281" s="9"/>
      <c r="CB3281" s="9"/>
      <c r="CC3281" s="9"/>
      <c r="CF3281" s="9"/>
      <c r="CG3281" s="9"/>
      <c r="CJ3281" s="9"/>
      <c r="CK3281" s="9"/>
      <c r="CN3281" s="9"/>
      <c r="CO3281" s="9"/>
      <c r="CP3281" s="9"/>
      <c r="CQ3281" s="9"/>
      <c r="CR3281" s="9"/>
      <c r="CS3281" s="9"/>
      <c r="CT3281" s="9"/>
      <c r="CU3281" s="9"/>
      <c r="CV3281" s="9"/>
      <c r="CW3281" s="9"/>
      <c r="CX3281" s="9"/>
      <c r="CY3281" s="9"/>
      <c r="CZ3281" s="9"/>
      <c r="DA3281" s="9"/>
      <c r="DB3281" s="9"/>
      <c r="DC3281" s="9"/>
      <c r="DD3281" s="9"/>
      <c r="DE3281" s="9"/>
      <c r="DF3281" s="9"/>
      <c r="DG3281" s="9"/>
      <c r="DH3281" s="9"/>
      <c r="DI3281" s="9"/>
      <c r="DJ3281" s="9"/>
      <c r="DK3281" s="9"/>
      <c r="DL3281" s="9"/>
      <c r="DM3281" s="9"/>
      <c r="DN3281" s="9"/>
      <c r="DO3281" s="9"/>
      <c r="DP3281" s="9"/>
      <c r="DQ3281" s="9"/>
      <c r="DR3281" s="9"/>
      <c r="DS3281" s="9"/>
      <c r="DT3281" s="9"/>
      <c r="DU3281" s="9"/>
      <c r="DV3281" s="9"/>
      <c r="DW3281" s="9"/>
      <c r="DX3281" s="9"/>
      <c r="DY3281" s="9"/>
      <c r="DZ3281" s="114">
        <v>470396750</v>
      </c>
      <c r="EA3281" s="55">
        <v>117276826</v>
      </c>
    </row>
    <row r="3282" spans="1:131" s="18" customFormat="1" ht="19.5" customHeight="1" x14ac:dyDescent="0.25">
      <c r="A3282" s="18">
        <v>2281</v>
      </c>
      <c r="B3282" s="18" t="s">
        <v>6556</v>
      </c>
      <c r="C3282" s="18" t="s">
        <v>5748</v>
      </c>
      <c r="D3282" s="19">
        <v>43727</v>
      </c>
      <c r="E3282" s="18" t="s">
        <v>7809</v>
      </c>
      <c r="J3282" s="130"/>
      <c r="K3282" s="130"/>
      <c r="L3282" s="130">
        <v>43799</v>
      </c>
      <c r="S3282" s="20"/>
      <c r="T3282" s="20"/>
      <c r="U3282" s="20"/>
      <c r="V3282" s="20"/>
      <c r="AF3282" s="57"/>
      <c r="AG3282" s="120"/>
      <c r="AH3282" s="19"/>
      <c r="AI3282" s="19"/>
      <c r="AJ3282" s="83"/>
      <c r="AK3282" s="83"/>
      <c r="AL3282" s="19"/>
      <c r="AM3282" s="19"/>
      <c r="AN3282" s="83"/>
      <c r="AO3282" s="83"/>
      <c r="AP3282" s="19"/>
      <c r="AQ3282" s="19"/>
      <c r="AR3282" s="83"/>
      <c r="AS3282" s="83"/>
      <c r="AT3282" s="19"/>
      <c r="AU3282" s="19"/>
      <c r="AV3282" s="20"/>
      <c r="AW3282" s="20"/>
      <c r="AX3282" s="19"/>
      <c r="AY3282" s="19"/>
      <c r="AZ3282" s="20"/>
      <c r="BA3282" s="20"/>
      <c r="DZ3282" s="56"/>
      <c r="EA3282" s="57"/>
    </row>
    <row r="3283" spans="1:131" s="18" customFormat="1" ht="19.5" customHeight="1" x14ac:dyDescent="0.25">
      <c r="A3283" s="18">
        <v>2281</v>
      </c>
      <c r="B3283" s="18" t="s">
        <v>6556</v>
      </c>
      <c r="C3283" s="18" t="s">
        <v>7711</v>
      </c>
      <c r="D3283" s="19">
        <v>43664</v>
      </c>
      <c r="J3283" s="130"/>
      <c r="K3283" s="130"/>
      <c r="L3283" s="130"/>
      <c r="S3283" s="20"/>
      <c r="T3283" s="20"/>
      <c r="U3283" s="20"/>
      <c r="V3283" s="20"/>
      <c r="AF3283" s="57"/>
      <c r="AG3283" s="120"/>
      <c r="AH3283" s="19"/>
      <c r="AI3283" s="19"/>
      <c r="AJ3283" s="83"/>
      <c r="AK3283" s="83"/>
      <c r="AL3283" s="19"/>
      <c r="AM3283" s="19"/>
      <c r="AN3283" s="83"/>
      <c r="AO3283" s="83"/>
      <c r="AP3283" s="19"/>
      <c r="AQ3283" s="19"/>
      <c r="AR3283" s="83"/>
      <c r="AS3283" s="83"/>
      <c r="AT3283" s="19"/>
      <c r="AU3283" s="19"/>
      <c r="AV3283" s="20"/>
      <c r="AW3283" s="20"/>
      <c r="AX3283" s="19"/>
      <c r="AY3283" s="19"/>
      <c r="AZ3283" s="20"/>
      <c r="BA3283" s="20"/>
      <c r="DZ3283" s="56"/>
      <c r="EA3283" s="57"/>
    </row>
    <row r="3284" spans="1:131" ht="19.5" customHeight="1" x14ac:dyDescent="0.25">
      <c r="A3284" s="9">
        <v>2282</v>
      </c>
      <c r="B3284" s="9" t="s">
        <v>6558</v>
      </c>
      <c r="C3284" s="9" t="s">
        <v>6559</v>
      </c>
      <c r="D3284" s="9"/>
      <c r="E3284" s="9" t="s">
        <v>3907</v>
      </c>
      <c r="F3284" s="9" t="s">
        <v>3908</v>
      </c>
      <c r="G3284" s="9"/>
      <c r="H3284" s="9" t="s">
        <v>202</v>
      </c>
      <c r="I3284" s="9" t="s">
        <v>25</v>
      </c>
      <c r="J3284" s="129">
        <v>43242</v>
      </c>
      <c r="K3284" s="129">
        <v>43077</v>
      </c>
      <c r="L3284" s="129">
        <v>43554</v>
      </c>
      <c r="O3284" s="9">
        <v>25</v>
      </c>
      <c r="Q3284" s="9" t="s">
        <v>54</v>
      </c>
      <c r="R3284" s="9"/>
      <c r="S3284" s="13">
        <v>9500000</v>
      </c>
      <c r="T3284" s="13">
        <v>9500000</v>
      </c>
      <c r="U3284" s="13">
        <v>2375000</v>
      </c>
      <c r="V3284" s="9"/>
      <c r="W3284" s="9"/>
      <c r="X3284" s="9"/>
      <c r="Y3284" s="9"/>
      <c r="Z3284" s="9"/>
      <c r="AA3284" s="9"/>
      <c r="AB3284" s="9"/>
      <c r="AC3284" s="9"/>
      <c r="AD3284" s="9"/>
      <c r="AE3284" s="9"/>
      <c r="AF3284" s="55"/>
      <c r="AG3284" s="45">
        <v>7125000</v>
      </c>
      <c r="AH3284" s="9"/>
      <c r="AI3284" s="9"/>
      <c r="AJ3284" s="9"/>
      <c r="AK3284" s="9"/>
      <c r="AL3284" s="9"/>
      <c r="AM3284" s="9"/>
      <c r="AN3284" s="9"/>
      <c r="AO3284" s="9"/>
      <c r="AP3284" s="9"/>
      <c r="AQ3284" s="9"/>
      <c r="AR3284" s="9"/>
      <c r="AS3284" s="9"/>
      <c r="AT3284" s="9"/>
      <c r="AU3284" s="9"/>
      <c r="AV3284" s="9"/>
      <c r="AW3284" s="9"/>
      <c r="AX3284" s="9"/>
      <c r="AY3284" s="9"/>
      <c r="AZ3284" s="9"/>
      <c r="BA3284" s="9"/>
      <c r="BB3284" s="9"/>
      <c r="BC3284" s="9"/>
      <c r="BD3284" s="9"/>
      <c r="BE3284" s="9"/>
      <c r="BF3284" s="9"/>
      <c r="BG3284" s="9"/>
      <c r="BH3284" s="9"/>
      <c r="BI3284" s="9"/>
      <c r="BJ3284" s="9"/>
      <c r="BK3284" s="9"/>
      <c r="BL3284" s="9"/>
      <c r="BM3284" s="9"/>
      <c r="BN3284" s="9"/>
      <c r="BO3284" s="9"/>
      <c r="BP3284" s="9"/>
      <c r="BQ3284" s="9"/>
      <c r="BT3284" s="9"/>
      <c r="BU3284" s="9"/>
      <c r="BX3284" s="9"/>
      <c r="BY3284" s="9"/>
      <c r="CB3284" s="9"/>
      <c r="CC3284" s="9"/>
      <c r="CF3284" s="9"/>
      <c r="CG3284" s="9"/>
      <c r="CJ3284" s="9"/>
      <c r="CK3284" s="9"/>
      <c r="CN3284" s="9"/>
      <c r="CO3284" s="9"/>
      <c r="CP3284" s="9"/>
      <c r="CQ3284" s="9"/>
      <c r="CR3284" s="9"/>
      <c r="CS3284" s="9"/>
      <c r="CT3284" s="9"/>
      <c r="CU3284" s="9"/>
      <c r="CV3284" s="9"/>
      <c r="CW3284" s="9"/>
      <c r="CX3284" s="9"/>
      <c r="CY3284" s="9"/>
      <c r="CZ3284" s="9"/>
      <c r="DA3284" s="9"/>
      <c r="DB3284" s="9"/>
      <c r="DC3284" s="9"/>
      <c r="DD3284" s="9"/>
      <c r="DE3284" s="9"/>
      <c r="DF3284" s="9"/>
      <c r="DG3284" s="9"/>
      <c r="DH3284" s="9"/>
      <c r="DI3284" s="9"/>
      <c r="DJ3284" s="9"/>
      <c r="DK3284" s="9"/>
      <c r="DL3284" s="9"/>
      <c r="DM3284" s="9"/>
      <c r="DN3284" s="9"/>
      <c r="DO3284" s="9"/>
      <c r="DP3284" s="9"/>
      <c r="DQ3284" s="9"/>
      <c r="DR3284" s="9"/>
      <c r="DS3284" s="9"/>
      <c r="DT3284" s="9"/>
      <c r="DU3284" s="9"/>
      <c r="DV3284" s="9"/>
      <c r="DW3284" s="9"/>
      <c r="DX3284" s="9"/>
      <c r="DY3284" s="9"/>
    </row>
    <row r="3285" spans="1:131" s="18" customFormat="1" ht="19.5" customHeight="1" x14ac:dyDescent="0.25">
      <c r="A3285" s="18">
        <v>2282</v>
      </c>
      <c r="B3285" s="18" t="s">
        <v>6558</v>
      </c>
      <c r="C3285" s="18" t="s">
        <v>6559</v>
      </c>
      <c r="D3285" s="19">
        <v>43571</v>
      </c>
      <c r="J3285" s="130"/>
      <c r="K3285" s="130"/>
      <c r="L3285" s="130">
        <v>43921</v>
      </c>
      <c r="S3285" s="20"/>
      <c r="T3285" s="20"/>
      <c r="U3285" s="20"/>
      <c r="AF3285" s="57"/>
      <c r="AG3285" s="46"/>
      <c r="DZ3285" s="56"/>
      <c r="EA3285" s="57"/>
    </row>
    <row r="3286" spans="1:131" ht="19.5" customHeight="1" x14ac:dyDescent="0.25">
      <c r="A3286" s="9">
        <v>2283</v>
      </c>
      <c r="B3286" s="9" t="s">
        <v>6562</v>
      </c>
      <c r="C3286" s="9" t="s">
        <v>6563</v>
      </c>
      <c r="D3286" s="9"/>
      <c r="E3286" s="9" t="s">
        <v>6564</v>
      </c>
      <c r="F3286" s="9" t="s">
        <v>6565</v>
      </c>
      <c r="G3286" s="9"/>
      <c r="H3286" s="9" t="s">
        <v>202</v>
      </c>
      <c r="I3286" s="9" t="s">
        <v>78</v>
      </c>
      <c r="J3286" s="129">
        <v>43241</v>
      </c>
      <c r="K3286" s="129">
        <v>43241</v>
      </c>
      <c r="L3286" s="129">
        <v>43502</v>
      </c>
      <c r="O3286" s="9">
        <v>31</v>
      </c>
      <c r="Q3286" s="9" t="s">
        <v>54</v>
      </c>
      <c r="R3286" s="13">
        <v>10000000</v>
      </c>
      <c r="S3286" s="13">
        <v>9780000</v>
      </c>
      <c r="T3286" s="13">
        <v>9780000</v>
      </c>
      <c r="U3286" s="13">
        <v>2445000</v>
      </c>
      <c r="V3286" s="9"/>
      <c r="W3286" s="9"/>
      <c r="X3286" s="9"/>
      <c r="Y3286" s="9"/>
      <c r="Z3286" s="9"/>
      <c r="AA3286" s="9"/>
      <c r="AB3286" s="9"/>
      <c r="AC3286" s="9"/>
      <c r="AD3286" s="9"/>
      <c r="AE3286" s="9"/>
      <c r="AF3286" s="55"/>
      <c r="AG3286" s="45">
        <v>7500000</v>
      </c>
      <c r="AH3286" s="11">
        <v>43241</v>
      </c>
      <c r="AI3286" s="11">
        <v>43502</v>
      </c>
      <c r="AJ3286" s="27">
        <v>9900000</v>
      </c>
      <c r="AK3286" s="27">
        <v>2445000</v>
      </c>
      <c r="AL3286" s="9"/>
      <c r="AM3286" s="9"/>
      <c r="AN3286" s="9"/>
      <c r="AO3286" s="9"/>
      <c r="AP3286" s="9"/>
      <c r="AQ3286" s="9"/>
      <c r="AR3286" s="9"/>
      <c r="AS3286" s="9"/>
      <c r="AT3286" s="9"/>
      <c r="AU3286" s="9"/>
      <c r="AV3286" s="9"/>
      <c r="AW3286" s="9"/>
      <c r="AX3286" s="9"/>
      <c r="AY3286" s="9"/>
      <c r="AZ3286" s="9"/>
      <c r="BA3286" s="9"/>
      <c r="BB3286" s="9"/>
      <c r="BC3286" s="9"/>
      <c r="BD3286" s="9"/>
      <c r="BE3286" s="9"/>
      <c r="BF3286" s="9"/>
      <c r="BG3286" s="9"/>
      <c r="BH3286" s="9"/>
      <c r="BI3286" s="9"/>
      <c r="BJ3286" s="9"/>
      <c r="BK3286" s="9"/>
      <c r="BL3286" s="9"/>
      <c r="BM3286" s="9"/>
      <c r="BN3286" s="9"/>
      <c r="BO3286" s="9"/>
      <c r="BP3286" s="9"/>
      <c r="BQ3286" s="9"/>
      <c r="BT3286" s="9"/>
      <c r="BU3286" s="9"/>
      <c r="BX3286" s="9"/>
      <c r="BY3286" s="9"/>
      <c r="CB3286" s="9"/>
      <c r="CC3286" s="9"/>
      <c r="CF3286" s="9"/>
      <c r="CG3286" s="9"/>
      <c r="CJ3286" s="9"/>
      <c r="CK3286" s="9"/>
      <c r="CN3286" s="9"/>
      <c r="CO3286" s="9"/>
      <c r="CP3286" s="9"/>
      <c r="CQ3286" s="9"/>
      <c r="CR3286" s="9"/>
      <c r="CS3286" s="9"/>
      <c r="CT3286" s="9"/>
      <c r="CU3286" s="9"/>
      <c r="CV3286" s="9"/>
      <c r="CW3286" s="9"/>
      <c r="CX3286" s="9"/>
      <c r="CY3286" s="9"/>
      <c r="CZ3286" s="9"/>
      <c r="DA3286" s="9"/>
      <c r="DB3286" s="9"/>
      <c r="DC3286" s="9"/>
      <c r="DD3286" s="9"/>
      <c r="DE3286" s="9"/>
      <c r="DF3286" s="9"/>
      <c r="DG3286" s="9"/>
      <c r="DH3286" s="9"/>
      <c r="DI3286" s="9"/>
      <c r="DJ3286" s="9"/>
      <c r="DK3286" s="9"/>
      <c r="DL3286" s="9"/>
      <c r="DM3286" s="9"/>
      <c r="DN3286" s="9"/>
      <c r="DO3286" s="9"/>
      <c r="DP3286" s="9"/>
      <c r="DQ3286" s="9"/>
      <c r="DR3286" s="9"/>
      <c r="DS3286" s="9"/>
      <c r="DT3286" s="9"/>
      <c r="DU3286" s="9"/>
      <c r="DV3286" s="9"/>
      <c r="DW3286" s="9"/>
      <c r="DX3286" s="9"/>
      <c r="DY3286" s="9"/>
    </row>
    <row r="3287" spans="1:131" ht="19.5" customHeight="1" x14ac:dyDescent="0.25">
      <c r="A3287" s="9">
        <v>2284</v>
      </c>
      <c r="B3287" s="9" t="s">
        <v>6566</v>
      </c>
      <c r="C3287" s="9" t="s">
        <v>6567</v>
      </c>
      <c r="D3287" s="9"/>
      <c r="E3287" s="9" t="s">
        <v>212</v>
      </c>
      <c r="F3287" s="9" t="s">
        <v>746</v>
      </c>
      <c r="G3287" s="9"/>
      <c r="H3287" s="9" t="s">
        <v>202</v>
      </c>
      <c r="I3287" s="9" t="s">
        <v>25</v>
      </c>
      <c r="J3287" s="129">
        <v>43266</v>
      </c>
      <c r="K3287" s="129">
        <v>43230</v>
      </c>
      <c r="L3287" s="129">
        <v>43616</v>
      </c>
      <c r="O3287" s="9">
        <v>27</v>
      </c>
      <c r="Q3287" s="9" t="s">
        <v>54</v>
      </c>
      <c r="R3287" s="9"/>
      <c r="S3287" s="13">
        <v>33500000</v>
      </c>
      <c r="T3287" s="13">
        <v>33500000</v>
      </c>
      <c r="U3287" s="13">
        <v>8375000</v>
      </c>
      <c r="V3287" s="9"/>
      <c r="W3287" s="9"/>
      <c r="X3287" s="9"/>
      <c r="Y3287" s="9"/>
      <c r="Z3287" s="9"/>
      <c r="AA3287" s="9"/>
      <c r="AB3287" s="9"/>
      <c r="AC3287" s="9"/>
      <c r="AD3287" s="9"/>
      <c r="AE3287" s="9"/>
      <c r="AF3287" s="55"/>
      <c r="AG3287" s="45">
        <v>25000000</v>
      </c>
      <c r="AH3287" s="11">
        <v>43230</v>
      </c>
      <c r="AI3287" s="11">
        <v>43404</v>
      </c>
      <c r="AJ3287" s="27">
        <v>33708018</v>
      </c>
      <c r="AK3287" s="27">
        <v>8375000</v>
      </c>
      <c r="AL3287" s="9"/>
      <c r="AM3287" s="9"/>
      <c r="AN3287" s="9"/>
      <c r="AO3287" s="9"/>
      <c r="AP3287" s="9"/>
      <c r="AQ3287" s="9"/>
      <c r="AR3287" s="9"/>
      <c r="AS3287" s="9"/>
      <c r="AT3287" s="9"/>
      <c r="AU3287" s="9"/>
      <c r="AV3287" s="9"/>
      <c r="AW3287" s="9"/>
      <c r="AX3287" s="9"/>
      <c r="AY3287" s="9"/>
      <c r="AZ3287" s="9"/>
      <c r="BA3287" s="9"/>
      <c r="BB3287" s="9"/>
      <c r="BC3287" s="9"/>
      <c r="BD3287" s="9"/>
      <c r="BE3287" s="9"/>
      <c r="BF3287" s="9"/>
      <c r="BG3287" s="9"/>
      <c r="BH3287" s="9"/>
      <c r="BI3287" s="9"/>
      <c r="BJ3287" s="9"/>
      <c r="BK3287" s="9"/>
      <c r="BL3287" s="9"/>
      <c r="BM3287" s="9"/>
      <c r="BN3287" s="9"/>
      <c r="BO3287" s="9"/>
      <c r="BP3287" s="9"/>
      <c r="BQ3287" s="9"/>
      <c r="BT3287" s="9"/>
      <c r="BU3287" s="9"/>
      <c r="BX3287" s="9"/>
      <c r="BY3287" s="9"/>
      <c r="CB3287" s="9"/>
      <c r="CC3287" s="9"/>
      <c r="CF3287" s="9"/>
      <c r="CG3287" s="9"/>
      <c r="CJ3287" s="9"/>
      <c r="CK3287" s="9"/>
      <c r="CN3287" s="9"/>
      <c r="CO3287" s="9"/>
      <c r="CP3287" s="9"/>
      <c r="CQ3287" s="9"/>
      <c r="CR3287" s="9"/>
      <c r="CS3287" s="9"/>
      <c r="CT3287" s="9"/>
      <c r="CU3287" s="9"/>
      <c r="CV3287" s="9"/>
      <c r="CW3287" s="9"/>
      <c r="CX3287" s="9"/>
      <c r="CY3287" s="9"/>
      <c r="CZ3287" s="9"/>
      <c r="DA3287" s="9"/>
      <c r="DB3287" s="9"/>
      <c r="DC3287" s="9"/>
      <c r="DD3287" s="9"/>
      <c r="DE3287" s="9"/>
      <c r="DF3287" s="9"/>
      <c r="DG3287" s="9"/>
      <c r="DH3287" s="9"/>
      <c r="DI3287" s="9"/>
      <c r="DJ3287" s="9"/>
      <c r="DK3287" s="9"/>
      <c r="DL3287" s="9"/>
      <c r="DM3287" s="9"/>
      <c r="DN3287" s="9"/>
      <c r="DO3287" s="9"/>
      <c r="DP3287" s="9"/>
      <c r="DQ3287" s="9"/>
      <c r="DR3287" s="9"/>
      <c r="DS3287" s="9"/>
      <c r="DT3287" s="9"/>
      <c r="DU3287" s="9"/>
      <c r="DV3287" s="9"/>
      <c r="DW3287" s="9"/>
      <c r="DX3287" s="9"/>
      <c r="DY3287" s="9"/>
    </row>
    <row r="3288" spans="1:131" ht="19.5" customHeight="1" x14ac:dyDescent="0.25">
      <c r="A3288" s="9">
        <v>2285</v>
      </c>
      <c r="B3288" s="9" t="s">
        <v>6571</v>
      </c>
      <c r="C3288" s="9" t="s">
        <v>6568</v>
      </c>
      <c r="D3288" s="9"/>
      <c r="E3288" s="9" t="s">
        <v>6569</v>
      </c>
      <c r="F3288" s="9" t="s">
        <v>6570</v>
      </c>
      <c r="G3288" s="9"/>
      <c r="H3288" s="9" t="s">
        <v>906</v>
      </c>
      <c r="I3288" s="9" t="s">
        <v>25</v>
      </c>
      <c r="M3288" s="9" t="s">
        <v>20</v>
      </c>
      <c r="O3288" s="9">
        <v>30</v>
      </c>
      <c r="R3288" s="9"/>
      <c r="S3288" s="9"/>
      <c r="T3288" s="9"/>
      <c r="U3288" s="9"/>
      <c r="V3288" s="9"/>
      <c r="W3288" s="9"/>
      <c r="X3288" s="9"/>
      <c r="Y3288" s="9"/>
      <c r="Z3288" s="9"/>
      <c r="AA3288" s="9"/>
      <c r="AB3288" s="9"/>
      <c r="AC3288" s="9"/>
      <c r="AD3288" s="9"/>
      <c r="AE3288" s="9"/>
      <c r="AF3288" s="55"/>
      <c r="AG3288" s="109"/>
      <c r="AH3288" s="9"/>
      <c r="AI3288" s="9"/>
      <c r="AJ3288" s="9"/>
      <c r="AK3288" s="9"/>
      <c r="AL3288" s="9"/>
      <c r="AM3288" s="9"/>
      <c r="AN3288" s="9"/>
      <c r="AO3288" s="9"/>
      <c r="AP3288" s="9"/>
      <c r="AQ3288" s="9"/>
      <c r="AR3288" s="9"/>
      <c r="AS3288" s="9"/>
      <c r="AT3288" s="9"/>
      <c r="AU3288" s="9"/>
      <c r="AV3288" s="9"/>
      <c r="AW3288" s="9"/>
      <c r="AX3288" s="9"/>
      <c r="AY3288" s="9"/>
      <c r="AZ3288" s="9"/>
      <c r="BA3288" s="9"/>
      <c r="BB3288" s="9"/>
      <c r="BC3288" s="9"/>
      <c r="BD3288" s="9"/>
      <c r="BE3288" s="9"/>
      <c r="BF3288" s="9"/>
      <c r="BG3288" s="9"/>
      <c r="BH3288" s="9"/>
      <c r="BI3288" s="9"/>
      <c r="BJ3288" s="9"/>
      <c r="BK3288" s="9"/>
      <c r="BL3288" s="9"/>
      <c r="BM3288" s="9"/>
      <c r="BN3288" s="9"/>
      <c r="BO3288" s="9"/>
      <c r="BP3288" s="9"/>
      <c r="BQ3288" s="9"/>
      <c r="BT3288" s="9"/>
      <c r="BU3288" s="9"/>
      <c r="BX3288" s="9"/>
      <c r="BY3288" s="9"/>
      <c r="CB3288" s="9"/>
      <c r="CC3288" s="9"/>
      <c r="CF3288" s="9"/>
      <c r="CG3288" s="9"/>
      <c r="CJ3288" s="9"/>
      <c r="CK3288" s="9"/>
      <c r="CN3288" s="9"/>
      <c r="CO3288" s="9"/>
      <c r="CP3288" s="9"/>
      <c r="CQ3288" s="9"/>
      <c r="CR3288" s="9"/>
      <c r="CS3288" s="9"/>
      <c r="CT3288" s="9"/>
      <c r="CU3288" s="9"/>
      <c r="CV3288" s="9"/>
      <c r="CW3288" s="9"/>
      <c r="CX3288" s="9"/>
      <c r="CY3288" s="9"/>
      <c r="CZ3288" s="9"/>
      <c r="DA3288" s="9"/>
      <c r="DB3288" s="9"/>
      <c r="DC3288" s="9"/>
      <c r="DD3288" s="9"/>
      <c r="DE3288" s="9"/>
      <c r="DF3288" s="9"/>
      <c r="DG3288" s="9"/>
      <c r="DH3288" s="9"/>
      <c r="DI3288" s="9"/>
      <c r="DJ3288" s="9"/>
      <c r="DK3288" s="9"/>
      <c r="DL3288" s="9"/>
      <c r="DM3288" s="9"/>
      <c r="DN3288" s="9"/>
      <c r="DO3288" s="9"/>
      <c r="DP3288" s="9"/>
      <c r="DQ3288" s="9"/>
      <c r="DR3288" s="9"/>
      <c r="DS3288" s="9"/>
      <c r="DT3288" s="9"/>
      <c r="DU3288" s="9"/>
      <c r="DV3288" s="9"/>
      <c r="DW3288" s="9"/>
      <c r="DX3288" s="9"/>
      <c r="DY3288" s="9"/>
    </row>
    <row r="3289" spans="1:131" ht="38.25" customHeight="1" x14ac:dyDescent="0.25">
      <c r="A3289" s="9">
        <v>2286</v>
      </c>
      <c r="B3289" s="9" t="s">
        <v>6572</v>
      </c>
      <c r="C3289" s="9" t="s">
        <v>7786</v>
      </c>
      <c r="D3289" s="9"/>
      <c r="E3289" s="9" t="s">
        <v>332</v>
      </c>
      <c r="F3289" s="9" t="s">
        <v>493</v>
      </c>
      <c r="G3289" s="9"/>
      <c r="H3289" s="9" t="s">
        <v>202</v>
      </c>
      <c r="I3289" s="9" t="s">
        <v>35</v>
      </c>
      <c r="J3289" s="129">
        <v>43770</v>
      </c>
      <c r="K3289" s="129">
        <v>43221</v>
      </c>
      <c r="L3289" s="129">
        <v>44196</v>
      </c>
      <c r="M3289" s="9" t="s">
        <v>335</v>
      </c>
      <c r="O3289" s="9">
        <v>27</v>
      </c>
      <c r="Q3289" s="9" t="s">
        <v>54</v>
      </c>
      <c r="R3289" s="13">
        <v>503869847</v>
      </c>
      <c r="S3289" s="13">
        <v>85000000</v>
      </c>
      <c r="T3289" s="13">
        <v>85000000</v>
      </c>
      <c r="U3289" s="13">
        <v>25500000</v>
      </c>
      <c r="V3289" s="13">
        <v>59500000</v>
      </c>
      <c r="W3289" s="9"/>
      <c r="X3289" s="9"/>
      <c r="Y3289" s="9"/>
      <c r="Z3289" s="9"/>
      <c r="AA3289" s="9"/>
      <c r="AB3289" s="9"/>
      <c r="AC3289" s="9"/>
      <c r="AD3289" s="9"/>
      <c r="AE3289" s="9"/>
      <c r="AF3289" s="114">
        <v>59500000</v>
      </c>
      <c r="AG3289" s="109"/>
      <c r="AH3289" s="11">
        <v>43374</v>
      </c>
      <c r="AI3289" s="11">
        <v>43830</v>
      </c>
      <c r="AJ3289" s="27">
        <v>29750541</v>
      </c>
      <c r="AK3289" s="27">
        <v>8925162</v>
      </c>
      <c r="AL3289" s="11">
        <v>43831</v>
      </c>
      <c r="AM3289" s="11">
        <v>43921</v>
      </c>
      <c r="AN3289" s="27">
        <v>17560569</v>
      </c>
      <c r="AO3289" s="27">
        <v>5268171</v>
      </c>
      <c r="AP3289" s="9"/>
      <c r="AQ3289" s="9"/>
      <c r="AR3289" s="9"/>
      <c r="AS3289" s="9"/>
      <c r="AT3289" s="9"/>
      <c r="AU3289" s="9"/>
      <c r="AV3289" s="9"/>
      <c r="AW3289" s="9"/>
      <c r="AX3289" s="9"/>
      <c r="AY3289" s="9"/>
      <c r="AZ3289" s="9"/>
      <c r="BA3289" s="9"/>
      <c r="BB3289" s="9"/>
      <c r="BC3289" s="9"/>
      <c r="BD3289" s="9"/>
      <c r="BE3289" s="9"/>
      <c r="BF3289" s="9"/>
      <c r="BG3289" s="9"/>
      <c r="BH3289" s="9"/>
      <c r="BI3289" s="9"/>
      <c r="BJ3289" s="9"/>
      <c r="BK3289" s="9"/>
      <c r="BL3289" s="9"/>
      <c r="BM3289" s="9"/>
      <c r="BN3289" s="9"/>
      <c r="BO3289" s="9"/>
      <c r="BP3289" s="9"/>
      <c r="BQ3289" s="9"/>
      <c r="BT3289" s="9"/>
      <c r="BU3289" s="9"/>
      <c r="BX3289" s="9"/>
      <c r="BY3289" s="9"/>
      <c r="CB3289" s="9"/>
      <c r="CC3289" s="9"/>
      <c r="CF3289" s="9"/>
      <c r="CG3289" s="9"/>
      <c r="CJ3289" s="9"/>
      <c r="CK3289" s="9"/>
      <c r="CN3289" s="9"/>
      <c r="CO3289" s="9"/>
      <c r="CP3289" s="9"/>
      <c r="CQ3289" s="9"/>
      <c r="CR3289" s="9"/>
      <c r="CS3289" s="9"/>
      <c r="CT3289" s="9"/>
      <c r="CU3289" s="9"/>
      <c r="CV3289" s="9"/>
      <c r="CW3289" s="9"/>
      <c r="CX3289" s="9"/>
      <c r="CY3289" s="9"/>
      <c r="CZ3289" s="9"/>
      <c r="DA3289" s="9"/>
      <c r="DB3289" s="9"/>
      <c r="DC3289" s="9"/>
      <c r="DD3289" s="9"/>
      <c r="DE3289" s="9"/>
      <c r="DF3289" s="9"/>
      <c r="DG3289" s="9"/>
      <c r="DH3289" s="9"/>
      <c r="DI3289" s="9"/>
      <c r="DJ3289" s="9"/>
      <c r="DK3289" s="9"/>
      <c r="DL3289" s="9"/>
      <c r="DM3289" s="9"/>
      <c r="DN3289" s="9"/>
      <c r="DO3289" s="9"/>
      <c r="DP3289" s="9"/>
      <c r="DQ3289" s="9"/>
      <c r="DR3289" s="9"/>
      <c r="DS3289" s="9"/>
      <c r="DT3289" s="9"/>
      <c r="DU3289" s="9"/>
      <c r="DV3289" s="9"/>
      <c r="DW3289" s="9"/>
      <c r="DX3289" s="9"/>
      <c r="DY3289" s="9"/>
    </row>
    <row r="3290" spans="1:131" s="18" customFormat="1" ht="38.25" customHeight="1" x14ac:dyDescent="0.25">
      <c r="A3290" s="18">
        <v>2286</v>
      </c>
      <c r="B3290" s="18" t="s">
        <v>6572</v>
      </c>
      <c r="C3290" s="18" t="s">
        <v>7786</v>
      </c>
      <c r="D3290" s="19">
        <v>43880</v>
      </c>
      <c r="J3290" s="130"/>
      <c r="K3290" s="130"/>
      <c r="L3290" s="130"/>
      <c r="R3290" s="20">
        <v>503842412</v>
      </c>
      <c r="S3290" s="20">
        <v>98000000</v>
      </c>
      <c r="T3290" s="20">
        <v>98000000</v>
      </c>
      <c r="U3290" s="20">
        <v>29400000</v>
      </c>
      <c r="V3290" s="20"/>
      <c r="AF3290" s="43"/>
      <c r="AG3290" s="112"/>
      <c r="DZ3290" s="56"/>
      <c r="EA3290" s="57"/>
    </row>
    <row r="3291" spans="1:131" s="18" customFormat="1" ht="38.25" customHeight="1" x14ac:dyDescent="0.25">
      <c r="A3291" s="18">
        <v>2286</v>
      </c>
      <c r="B3291" s="18" t="s">
        <v>6572</v>
      </c>
      <c r="C3291" s="18" t="s">
        <v>7786</v>
      </c>
      <c r="D3291" s="19">
        <v>44202</v>
      </c>
      <c r="J3291" s="130"/>
      <c r="K3291" s="130"/>
      <c r="L3291" s="130">
        <v>44408</v>
      </c>
      <c r="R3291" s="20"/>
      <c r="S3291" s="20"/>
      <c r="T3291" s="20"/>
      <c r="U3291" s="20"/>
      <c r="V3291" s="20"/>
      <c r="AF3291" s="43"/>
      <c r="AG3291" s="112"/>
      <c r="DZ3291" s="56"/>
      <c r="EA3291" s="57"/>
    </row>
    <row r="3292" spans="1:131" s="18" customFormat="1" ht="38.25" customHeight="1" x14ac:dyDescent="0.25">
      <c r="A3292" s="18">
        <v>2286</v>
      </c>
      <c r="B3292" s="18" t="s">
        <v>6572</v>
      </c>
      <c r="C3292" s="18" t="s">
        <v>7786</v>
      </c>
      <c r="D3292" s="19">
        <v>44482</v>
      </c>
      <c r="J3292" s="130"/>
      <c r="K3292" s="130"/>
      <c r="L3292" s="130">
        <v>44530</v>
      </c>
      <c r="R3292" s="20"/>
      <c r="S3292" s="20"/>
      <c r="T3292" s="20"/>
      <c r="U3292" s="20"/>
      <c r="V3292" s="20"/>
      <c r="AF3292" s="43"/>
      <c r="AG3292" s="112"/>
      <c r="DZ3292" s="56"/>
      <c r="EA3292" s="57"/>
    </row>
    <row r="3293" spans="1:131" ht="39" customHeight="1" x14ac:dyDescent="0.25">
      <c r="A3293" s="9">
        <v>2287</v>
      </c>
      <c r="B3293" s="9" t="s">
        <v>6573</v>
      </c>
      <c r="C3293" s="9" t="s">
        <v>6574</v>
      </c>
      <c r="D3293" s="9"/>
      <c r="E3293" s="9" t="s">
        <v>6912</v>
      </c>
      <c r="F3293" s="9" t="s">
        <v>6911</v>
      </c>
      <c r="G3293" s="9"/>
      <c r="H3293" s="9" t="s">
        <v>202</v>
      </c>
      <c r="I3293" s="9" t="s">
        <v>28</v>
      </c>
      <c r="J3293" s="129">
        <v>43426</v>
      </c>
      <c r="K3293" s="129">
        <v>43191</v>
      </c>
      <c r="L3293" s="129">
        <v>43555</v>
      </c>
      <c r="M3293" s="9" t="s">
        <v>20</v>
      </c>
      <c r="O3293" s="9">
        <v>31</v>
      </c>
      <c r="Q3293" s="9" t="s">
        <v>54</v>
      </c>
      <c r="R3293" s="9"/>
      <c r="S3293" s="13">
        <v>8230157</v>
      </c>
      <c r="T3293" s="13">
        <v>8230157</v>
      </c>
      <c r="U3293" s="13">
        <v>2469047</v>
      </c>
      <c r="V3293" s="13">
        <v>5000000</v>
      </c>
      <c r="W3293" s="9"/>
      <c r="X3293" s="9"/>
      <c r="Y3293" s="9"/>
      <c r="Z3293" s="9"/>
      <c r="AA3293" s="9"/>
      <c r="AB3293" s="9"/>
      <c r="AC3293" s="9"/>
      <c r="AD3293" s="9"/>
      <c r="AE3293" s="9"/>
      <c r="AF3293" s="114">
        <v>5000000</v>
      </c>
      <c r="AG3293" s="109"/>
      <c r="AH3293" s="11">
        <v>43191</v>
      </c>
      <c r="AI3293" s="11">
        <v>43555</v>
      </c>
      <c r="AJ3293" s="27">
        <v>7143154</v>
      </c>
      <c r="AK3293" s="27">
        <v>2142857</v>
      </c>
      <c r="AL3293" s="11">
        <v>43191</v>
      </c>
      <c r="AM3293" s="11">
        <v>43555</v>
      </c>
      <c r="AN3293" s="27">
        <v>1087608</v>
      </c>
      <c r="AO3293" s="27">
        <v>326190</v>
      </c>
      <c r="AP3293" s="9"/>
      <c r="AQ3293" s="9"/>
      <c r="AR3293" s="9"/>
      <c r="AS3293" s="9"/>
      <c r="AT3293" s="9"/>
      <c r="AU3293" s="9"/>
      <c r="AV3293" s="9"/>
      <c r="AW3293" s="9"/>
      <c r="AX3293" s="9"/>
      <c r="AY3293" s="9"/>
      <c r="AZ3293" s="9"/>
      <c r="BA3293" s="9"/>
      <c r="BB3293" s="9"/>
      <c r="BC3293" s="9"/>
      <c r="BD3293" s="9"/>
      <c r="BE3293" s="9"/>
      <c r="BF3293" s="9"/>
      <c r="BG3293" s="9"/>
      <c r="BH3293" s="9"/>
      <c r="BI3293" s="9"/>
      <c r="BJ3293" s="9"/>
      <c r="BK3293" s="9"/>
      <c r="BL3293" s="9"/>
      <c r="BM3293" s="9"/>
      <c r="BN3293" s="9"/>
      <c r="BO3293" s="9"/>
      <c r="BP3293" s="9"/>
      <c r="BQ3293" s="9"/>
      <c r="BT3293" s="9"/>
      <c r="BU3293" s="9"/>
      <c r="BX3293" s="9"/>
      <c r="BY3293" s="9"/>
      <c r="CB3293" s="9"/>
      <c r="CC3293" s="9"/>
      <c r="CF3293" s="9"/>
      <c r="CG3293" s="9"/>
      <c r="CJ3293" s="9"/>
      <c r="CK3293" s="9"/>
      <c r="CN3293" s="9"/>
      <c r="CO3293" s="9"/>
      <c r="CP3293" s="9"/>
      <c r="CQ3293" s="9"/>
      <c r="CR3293" s="9"/>
      <c r="CS3293" s="9"/>
      <c r="CT3293" s="9"/>
      <c r="CU3293" s="9"/>
      <c r="CV3293" s="9"/>
      <c r="CW3293" s="9"/>
      <c r="CX3293" s="9"/>
      <c r="CY3293" s="9"/>
      <c r="CZ3293" s="9"/>
      <c r="DA3293" s="9"/>
      <c r="DB3293" s="9"/>
      <c r="DC3293" s="9"/>
      <c r="DD3293" s="9"/>
      <c r="DE3293" s="9"/>
      <c r="DF3293" s="9"/>
      <c r="DG3293" s="9"/>
      <c r="DH3293" s="9"/>
      <c r="DI3293" s="9"/>
      <c r="DJ3293" s="9"/>
      <c r="DK3293" s="9"/>
      <c r="DL3293" s="9"/>
      <c r="DM3293" s="9"/>
      <c r="DN3293" s="9"/>
      <c r="DO3293" s="9"/>
      <c r="DP3293" s="9"/>
      <c r="DQ3293" s="9"/>
      <c r="DR3293" s="9"/>
      <c r="DS3293" s="9"/>
      <c r="DT3293" s="9"/>
      <c r="DU3293" s="9"/>
      <c r="DV3293" s="9"/>
      <c r="DW3293" s="9"/>
      <c r="DX3293" s="9"/>
      <c r="DY3293" s="9"/>
    </row>
    <row r="3294" spans="1:131" ht="38.25" customHeight="1" x14ac:dyDescent="0.25">
      <c r="A3294" s="9">
        <v>2288</v>
      </c>
      <c r="B3294" s="9" t="s">
        <v>6575</v>
      </c>
      <c r="C3294" s="9" t="s">
        <v>6576</v>
      </c>
      <c r="D3294" s="9"/>
      <c r="E3294" s="9" t="s">
        <v>6912</v>
      </c>
      <c r="F3294" s="9" t="s">
        <v>6913</v>
      </c>
      <c r="G3294" s="9"/>
      <c r="H3294" s="9" t="s">
        <v>202</v>
      </c>
      <c r="I3294" s="9" t="s">
        <v>28</v>
      </c>
      <c r="J3294" s="129">
        <v>43437</v>
      </c>
      <c r="K3294" s="129">
        <v>43367</v>
      </c>
      <c r="L3294" s="129">
        <v>43539</v>
      </c>
      <c r="M3294" s="9" t="s">
        <v>20</v>
      </c>
      <c r="O3294" s="9">
        <v>30</v>
      </c>
      <c r="Q3294" s="9" t="s">
        <v>54</v>
      </c>
      <c r="R3294" s="9"/>
      <c r="S3294" s="13">
        <v>8304055</v>
      </c>
      <c r="T3294" s="13">
        <v>8304055</v>
      </c>
      <c r="U3294" s="13">
        <v>2491217</v>
      </c>
      <c r="V3294" s="13">
        <v>5000000</v>
      </c>
      <c r="W3294" s="9"/>
      <c r="X3294" s="9"/>
      <c r="Y3294" s="9"/>
      <c r="Z3294" s="9"/>
      <c r="AA3294" s="9"/>
      <c r="AB3294" s="9"/>
      <c r="AC3294" s="9"/>
      <c r="AD3294" s="9"/>
      <c r="AE3294" s="9"/>
      <c r="AF3294" s="114">
        <v>5000000</v>
      </c>
      <c r="AG3294" s="109"/>
      <c r="AH3294" s="11">
        <v>43367</v>
      </c>
      <c r="AI3294" s="11">
        <v>43539</v>
      </c>
      <c r="AJ3294" s="27">
        <v>1165742</v>
      </c>
      <c r="AK3294" s="13">
        <v>348359</v>
      </c>
      <c r="AL3294" s="11">
        <v>43367</v>
      </c>
      <c r="AM3294" s="11">
        <v>43539</v>
      </c>
      <c r="AN3294" s="27">
        <v>6956868</v>
      </c>
      <c r="AO3294" s="27">
        <v>2087060</v>
      </c>
      <c r="AP3294" s="9"/>
      <c r="AQ3294" s="9"/>
      <c r="AR3294" s="9"/>
      <c r="AS3294" s="9"/>
      <c r="AT3294" s="9"/>
      <c r="AU3294" s="9"/>
      <c r="AV3294" s="9"/>
      <c r="AW3294" s="9"/>
      <c r="AX3294" s="9"/>
      <c r="AY3294" s="9"/>
      <c r="AZ3294" s="9"/>
      <c r="BA3294" s="9"/>
      <c r="BB3294" s="9"/>
      <c r="BC3294" s="9"/>
      <c r="BD3294" s="9"/>
      <c r="BE3294" s="9"/>
      <c r="BF3294" s="9"/>
      <c r="BG3294" s="9"/>
      <c r="BH3294" s="9"/>
      <c r="BI3294" s="9"/>
      <c r="BJ3294" s="9"/>
      <c r="BK3294" s="9"/>
      <c r="BL3294" s="9"/>
      <c r="BM3294" s="9"/>
      <c r="BN3294" s="9"/>
      <c r="BO3294" s="9"/>
      <c r="BP3294" s="9"/>
      <c r="BQ3294" s="9"/>
      <c r="BT3294" s="9"/>
      <c r="BU3294" s="9"/>
      <c r="BX3294" s="9"/>
      <c r="BY3294" s="9"/>
      <c r="CB3294" s="9"/>
      <c r="CC3294" s="9"/>
      <c r="CF3294" s="9"/>
      <c r="CG3294" s="9"/>
      <c r="CJ3294" s="9"/>
      <c r="CK3294" s="9"/>
      <c r="CN3294" s="9"/>
      <c r="CO3294" s="9"/>
      <c r="CP3294" s="9"/>
      <c r="CQ3294" s="9"/>
      <c r="CR3294" s="9"/>
      <c r="CS3294" s="9"/>
      <c r="CT3294" s="9"/>
      <c r="CU3294" s="9"/>
      <c r="CV3294" s="9"/>
      <c r="CW3294" s="9"/>
      <c r="CX3294" s="9"/>
      <c r="CY3294" s="9"/>
      <c r="CZ3294" s="9"/>
      <c r="DA3294" s="9"/>
      <c r="DB3294" s="9"/>
      <c r="DC3294" s="9"/>
      <c r="DD3294" s="9"/>
      <c r="DE3294" s="9"/>
      <c r="DF3294" s="9"/>
      <c r="DG3294" s="9"/>
      <c r="DH3294" s="9"/>
      <c r="DI3294" s="9"/>
      <c r="DJ3294" s="9"/>
      <c r="DK3294" s="9"/>
      <c r="DL3294" s="9"/>
      <c r="DM3294" s="9"/>
      <c r="DN3294" s="9"/>
      <c r="DO3294" s="9"/>
      <c r="DP3294" s="9"/>
      <c r="DQ3294" s="9"/>
      <c r="DR3294" s="9"/>
      <c r="DS3294" s="9"/>
      <c r="DT3294" s="9"/>
      <c r="DU3294" s="9"/>
      <c r="DV3294" s="9"/>
      <c r="DW3294" s="9"/>
      <c r="DX3294" s="9"/>
      <c r="DY3294" s="9"/>
    </row>
    <row r="3295" spans="1:131" ht="38.25" customHeight="1" x14ac:dyDescent="0.25">
      <c r="A3295" s="9">
        <v>2289</v>
      </c>
      <c r="B3295" s="9" t="s">
        <v>6579</v>
      </c>
      <c r="C3295" s="9" t="s">
        <v>6577</v>
      </c>
      <c r="D3295" s="9"/>
      <c r="E3295" s="9" t="s">
        <v>6912</v>
      </c>
      <c r="F3295" s="9" t="s">
        <v>6914</v>
      </c>
      <c r="G3295" s="9"/>
      <c r="H3295" s="9" t="s">
        <v>202</v>
      </c>
      <c r="I3295" s="9" t="s">
        <v>28</v>
      </c>
      <c r="J3295" s="129">
        <v>43416</v>
      </c>
      <c r="K3295" s="129">
        <v>43367</v>
      </c>
      <c r="L3295" s="129" t="s">
        <v>6919</v>
      </c>
      <c r="M3295" s="9" t="s">
        <v>20</v>
      </c>
      <c r="O3295" s="9">
        <v>31</v>
      </c>
      <c r="Q3295" s="9" t="s">
        <v>54</v>
      </c>
      <c r="R3295" s="9"/>
      <c r="S3295" s="13">
        <v>8323539</v>
      </c>
      <c r="T3295" s="13">
        <v>8323539</v>
      </c>
      <c r="U3295" s="13">
        <v>2497062</v>
      </c>
      <c r="V3295" s="13">
        <v>5000000</v>
      </c>
      <c r="W3295" s="9"/>
      <c r="X3295" s="9"/>
      <c r="Y3295" s="9"/>
      <c r="Z3295" s="9"/>
      <c r="AA3295" s="9"/>
      <c r="AB3295" s="9"/>
      <c r="AC3295" s="9"/>
      <c r="AD3295" s="9"/>
      <c r="AE3295" s="9"/>
      <c r="AF3295" s="114">
        <v>5000000</v>
      </c>
      <c r="AG3295" s="109"/>
      <c r="AH3295" s="11">
        <v>43367</v>
      </c>
      <c r="AI3295" s="11">
        <v>43555</v>
      </c>
      <c r="AJ3295" s="27">
        <v>1184448</v>
      </c>
      <c r="AK3295" s="27">
        <v>354205</v>
      </c>
      <c r="AL3295" s="11">
        <v>43367</v>
      </c>
      <c r="AM3295" s="11">
        <v>43555</v>
      </c>
      <c r="AN3295" s="27">
        <v>7139434</v>
      </c>
      <c r="AO3295" s="27">
        <v>2141830</v>
      </c>
      <c r="AP3295" s="9"/>
      <c r="AQ3295" s="9"/>
      <c r="AR3295" s="9"/>
      <c r="AS3295" s="9"/>
      <c r="AT3295" s="9"/>
      <c r="AU3295" s="9"/>
      <c r="AV3295" s="9"/>
      <c r="AW3295" s="9"/>
      <c r="AX3295" s="9"/>
      <c r="AY3295" s="9"/>
      <c r="AZ3295" s="9"/>
      <c r="BA3295" s="9"/>
      <c r="BB3295" s="9"/>
      <c r="BC3295" s="9"/>
      <c r="BD3295" s="9"/>
      <c r="BE3295" s="9"/>
      <c r="BF3295" s="9"/>
      <c r="BG3295" s="9"/>
      <c r="BH3295" s="9"/>
      <c r="BI3295" s="9"/>
      <c r="BJ3295" s="9"/>
      <c r="BK3295" s="9"/>
      <c r="BL3295" s="9"/>
      <c r="BM3295" s="9"/>
      <c r="BN3295" s="9"/>
      <c r="BO3295" s="9"/>
      <c r="BP3295" s="9"/>
      <c r="BQ3295" s="9"/>
      <c r="BT3295" s="9"/>
      <c r="BU3295" s="9"/>
      <c r="BX3295" s="9"/>
      <c r="BY3295" s="9"/>
      <c r="CB3295" s="9"/>
      <c r="CC3295" s="9"/>
      <c r="CF3295" s="9"/>
      <c r="CG3295" s="9"/>
      <c r="CJ3295" s="9"/>
      <c r="CK3295" s="9"/>
      <c r="CN3295" s="9"/>
      <c r="CO3295" s="9"/>
      <c r="CP3295" s="9"/>
      <c r="CQ3295" s="9"/>
      <c r="CR3295" s="9"/>
      <c r="CS3295" s="9"/>
      <c r="CT3295" s="9"/>
      <c r="CU3295" s="9"/>
      <c r="CV3295" s="9"/>
      <c r="CW3295" s="9"/>
      <c r="CX3295" s="9"/>
      <c r="CY3295" s="9"/>
      <c r="CZ3295" s="9"/>
      <c r="DA3295" s="9"/>
      <c r="DB3295" s="9"/>
      <c r="DC3295" s="9"/>
      <c r="DD3295" s="9"/>
      <c r="DE3295" s="9"/>
      <c r="DF3295" s="9"/>
      <c r="DG3295" s="9"/>
      <c r="DH3295" s="9"/>
      <c r="DI3295" s="9"/>
      <c r="DJ3295" s="9"/>
      <c r="DK3295" s="9"/>
      <c r="DL3295" s="9"/>
      <c r="DM3295" s="9"/>
      <c r="DN3295" s="9"/>
      <c r="DO3295" s="9"/>
      <c r="DP3295" s="9"/>
      <c r="DQ3295" s="9"/>
      <c r="DR3295" s="9"/>
      <c r="DS3295" s="9"/>
      <c r="DT3295" s="9"/>
      <c r="DU3295" s="9"/>
      <c r="DV3295" s="9"/>
      <c r="DW3295" s="9"/>
      <c r="DX3295" s="9"/>
      <c r="DY3295" s="9"/>
    </row>
    <row r="3296" spans="1:131" ht="38.25" customHeight="1" x14ac:dyDescent="0.25">
      <c r="A3296" s="9">
        <v>2290</v>
      </c>
      <c r="B3296" s="9" t="s">
        <v>6580</v>
      </c>
      <c r="C3296" s="9" t="s">
        <v>6581</v>
      </c>
      <c r="D3296" s="9"/>
      <c r="E3296" s="9" t="s">
        <v>6912</v>
      </c>
      <c r="F3296" s="9" t="s">
        <v>6915</v>
      </c>
      <c r="G3296" s="9"/>
      <c r="H3296" s="9" t="s">
        <v>202</v>
      </c>
      <c r="I3296" s="9" t="s">
        <v>28</v>
      </c>
      <c r="J3296" s="129">
        <v>43437</v>
      </c>
      <c r="K3296" s="129">
        <v>43266</v>
      </c>
      <c r="L3296" s="129">
        <v>43560</v>
      </c>
      <c r="M3296" s="9" t="s">
        <v>20</v>
      </c>
      <c r="O3296" s="9">
        <v>31</v>
      </c>
      <c r="Q3296" s="9" t="s">
        <v>54</v>
      </c>
      <c r="R3296" s="9"/>
      <c r="S3296" s="13">
        <v>8308139</v>
      </c>
      <c r="T3296" s="13">
        <v>8308139</v>
      </c>
      <c r="U3296" s="13">
        <v>2492442</v>
      </c>
      <c r="V3296" s="13">
        <v>5000000</v>
      </c>
      <c r="W3296" s="9"/>
      <c r="X3296" s="9"/>
      <c r="Y3296" s="9"/>
      <c r="Z3296" s="9"/>
      <c r="AA3296" s="9"/>
      <c r="AB3296" s="9"/>
      <c r="AC3296" s="9"/>
      <c r="AD3296" s="9"/>
      <c r="AE3296" s="9"/>
      <c r="AF3296" s="114">
        <v>5000000</v>
      </c>
      <c r="AG3296" s="109"/>
      <c r="AH3296" s="11">
        <v>43266</v>
      </c>
      <c r="AI3296" s="11">
        <v>43560</v>
      </c>
      <c r="AJ3296" s="27">
        <v>7140371</v>
      </c>
      <c r="AK3296" s="27">
        <v>2142111</v>
      </c>
      <c r="AL3296" s="11">
        <v>43266</v>
      </c>
      <c r="AM3296" s="11">
        <v>43560</v>
      </c>
      <c r="AN3296" s="27">
        <v>1166516</v>
      </c>
      <c r="AO3296" s="27">
        <v>349585</v>
      </c>
      <c r="AP3296" s="9"/>
      <c r="AQ3296" s="9"/>
      <c r="AR3296" s="9"/>
      <c r="AS3296" s="9"/>
      <c r="AT3296" s="9"/>
      <c r="AU3296" s="9"/>
      <c r="AV3296" s="9"/>
      <c r="AW3296" s="9"/>
      <c r="AX3296" s="9"/>
      <c r="AY3296" s="9"/>
      <c r="AZ3296" s="9"/>
      <c r="BA3296" s="9"/>
      <c r="BB3296" s="9"/>
      <c r="BC3296" s="9"/>
      <c r="BD3296" s="9"/>
      <c r="BE3296" s="9"/>
      <c r="BF3296" s="9"/>
      <c r="BG3296" s="9"/>
      <c r="BH3296" s="9"/>
      <c r="BI3296" s="9"/>
      <c r="BJ3296" s="9"/>
      <c r="BK3296" s="9"/>
      <c r="BL3296" s="9"/>
      <c r="BM3296" s="9"/>
      <c r="BN3296" s="9"/>
      <c r="BO3296" s="9"/>
      <c r="BP3296" s="9"/>
      <c r="BQ3296" s="9"/>
      <c r="BT3296" s="9"/>
      <c r="BU3296" s="9"/>
      <c r="BX3296" s="9"/>
      <c r="BY3296" s="9"/>
      <c r="CB3296" s="9"/>
      <c r="CC3296" s="9"/>
      <c r="CF3296" s="9"/>
      <c r="CG3296" s="9"/>
      <c r="CJ3296" s="9"/>
      <c r="CK3296" s="9"/>
      <c r="CN3296" s="9"/>
      <c r="CO3296" s="9"/>
      <c r="CP3296" s="9"/>
      <c r="CQ3296" s="9"/>
      <c r="CR3296" s="9"/>
      <c r="CS3296" s="9"/>
      <c r="CT3296" s="9"/>
      <c r="CU3296" s="9"/>
      <c r="CV3296" s="9"/>
      <c r="CW3296" s="9"/>
      <c r="CX3296" s="9"/>
      <c r="CY3296" s="9"/>
      <c r="CZ3296" s="9"/>
      <c r="DA3296" s="9"/>
      <c r="DB3296" s="9"/>
      <c r="DC3296" s="9"/>
      <c r="DD3296" s="9"/>
      <c r="DE3296" s="9"/>
      <c r="DF3296" s="9"/>
      <c r="DG3296" s="9"/>
      <c r="DH3296" s="9"/>
      <c r="DI3296" s="9"/>
      <c r="DJ3296" s="9"/>
      <c r="DK3296" s="9"/>
      <c r="DL3296" s="9"/>
      <c r="DM3296" s="9"/>
      <c r="DN3296" s="9"/>
      <c r="DO3296" s="9"/>
      <c r="DP3296" s="9"/>
      <c r="DQ3296" s="9"/>
      <c r="DR3296" s="9"/>
      <c r="DS3296" s="9"/>
      <c r="DT3296" s="9"/>
      <c r="DU3296" s="9"/>
      <c r="DV3296" s="9"/>
      <c r="DW3296" s="9"/>
      <c r="DX3296" s="9"/>
      <c r="DY3296" s="9"/>
    </row>
    <row r="3297" spans="1:131" ht="39" customHeight="1" x14ac:dyDescent="0.25">
      <c r="A3297" s="9">
        <v>2291</v>
      </c>
      <c r="B3297" s="9" t="s">
        <v>6582</v>
      </c>
      <c r="C3297" s="9" t="s">
        <v>6583</v>
      </c>
      <c r="D3297" s="9"/>
      <c r="E3297" s="9" t="s">
        <v>6912</v>
      </c>
      <c r="F3297" s="9" t="s">
        <v>6916</v>
      </c>
      <c r="G3297" s="9"/>
      <c r="H3297" s="9" t="s">
        <v>202</v>
      </c>
      <c r="I3297" s="9" t="s">
        <v>28</v>
      </c>
      <c r="J3297" s="129">
        <v>43405</v>
      </c>
      <c r="K3297" s="129">
        <v>43266</v>
      </c>
      <c r="L3297" s="129">
        <v>43555</v>
      </c>
      <c r="M3297" s="9" t="s">
        <v>20</v>
      </c>
      <c r="O3297" s="9">
        <v>31</v>
      </c>
      <c r="Q3297" s="9" t="s">
        <v>54</v>
      </c>
      <c r="R3297" s="9"/>
      <c r="S3297" s="13">
        <v>8299725</v>
      </c>
      <c r="T3297" s="13">
        <v>8299725</v>
      </c>
      <c r="U3297" s="13">
        <v>2489918</v>
      </c>
      <c r="V3297" s="13">
        <v>5000000</v>
      </c>
      <c r="W3297" s="9"/>
      <c r="X3297" s="9"/>
      <c r="Y3297" s="9"/>
      <c r="Z3297" s="9"/>
      <c r="AA3297" s="9"/>
      <c r="AB3297" s="9"/>
      <c r="AC3297" s="9"/>
      <c r="AD3297" s="9"/>
      <c r="AE3297" s="9"/>
      <c r="AF3297" s="114">
        <v>5000000</v>
      </c>
      <c r="AG3297" s="109"/>
      <c r="AH3297" s="11">
        <v>43266</v>
      </c>
      <c r="AI3297" s="11">
        <v>43555</v>
      </c>
      <c r="AJ3297" s="27">
        <v>7140058</v>
      </c>
      <c r="AK3297" s="27">
        <v>2142017</v>
      </c>
      <c r="AL3297" s="11">
        <v>43266</v>
      </c>
      <c r="AM3297" s="11">
        <v>43555</v>
      </c>
      <c r="AN3297" s="27">
        <v>1167257</v>
      </c>
      <c r="AO3297" s="27">
        <v>347060</v>
      </c>
      <c r="AP3297" s="9"/>
      <c r="AQ3297" s="9"/>
      <c r="AR3297" s="9"/>
      <c r="AS3297" s="9"/>
      <c r="AT3297" s="9"/>
      <c r="AU3297" s="9"/>
      <c r="AV3297" s="9"/>
      <c r="AW3297" s="9"/>
      <c r="AX3297" s="9"/>
      <c r="AY3297" s="9"/>
      <c r="AZ3297" s="9"/>
      <c r="BA3297" s="9"/>
      <c r="BB3297" s="9"/>
      <c r="BC3297" s="9"/>
      <c r="BD3297" s="9"/>
      <c r="BE3297" s="9"/>
      <c r="BF3297" s="9"/>
      <c r="BG3297" s="9"/>
      <c r="BH3297" s="9"/>
      <c r="BI3297" s="9"/>
      <c r="BJ3297" s="9"/>
      <c r="BK3297" s="9"/>
      <c r="BL3297" s="9"/>
      <c r="BM3297" s="9"/>
      <c r="BN3297" s="9"/>
      <c r="BO3297" s="9"/>
      <c r="BP3297" s="9"/>
      <c r="BQ3297" s="9"/>
      <c r="BT3297" s="9"/>
      <c r="BU3297" s="9"/>
      <c r="BX3297" s="9"/>
      <c r="BY3297" s="9"/>
      <c r="CB3297" s="9"/>
      <c r="CC3297" s="9"/>
      <c r="CF3297" s="9"/>
      <c r="CG3297" s="9"/>
      <c r="CJ3297" s="9"/>
      <c r="CK3297" s="9"/>
      <c r="CN3297" s="9"/>
      <c r="CO3297" s="9"/>
      <c r="CP3297" s="9"/>
      <c r="CQ3297" s="9"/>
      <c r="CR3297" s="9"/>
      <c r="CS3297" s="9"/>
      <c r="CT3297" s="9"/>
      <c r="CU3297" s="9"/>
      <c r="CV3297" s="9"/>
      <c r="CW3297" s="9"/>
      <c r="CX3297" s="9"/>
      <c r="CY3297" s="9"/>
      <c r="CZ3297" s="9"/>
      <c r="DA3297" s="9"/>
      <c r="DB3297" s="9"/>
      <c r="DC3297" s="9"/>
      <c r="DD3297" s="9"/>
      <c r="DE3297" s="9"/>
      <c r="DF3297" s="9"/>
      <c r="DG3297" s="9"/>
      <c r="DH3297" s="9"/>
      <c r="DI3297" s="9"/>
      <c r="DJ3297" s="9"/>
      <c r="DK3297" s="9"/>
      <c r="DL3297" s="9"/>
      <c r="DM3297" s="9"/>
      <c r="DN3297" s="9"/>
      <c r="DO3297" s="9"/>
      <c r="DP3297" s="9"/>
      <c r="DQ3297" s="9"/>
      <c r="DR3297" s="9"/>
      <c r="DS3297" s="9"/>
      <c r="DT3297" s="9"/>
      <c r="DU3297" s="9"/>
      <c r="DV3297" s="9"/>
      <c r="DW3297" s="9"/>
      <c r="DX3297" s="9"/>
      <c r="DY3297" s="9"/>
    </row>
    <row r="3298" spans="1:131" ht="39.75" customHeight="1" x14ac:dyDescent="0.25">
      <c r="A3298" s="9">
        <v>2292</v>
      </c>
      <c r="B3298" s="9" t="s">
        <v>6584</v>
      </c>
      <c r="C3298" s="9" t="s">
        <v>6585</v>
      </c>
      <c r="D3298" s="9"/>
      <c r="E3298" s="9" t="s">
        <v>6912</v>
      </c>
      <c r="F3298" s="9" t="s">
        <v>6917</v>
      </c>
      <c r="G3298" s="9"/>
      <c r="H3298" s="9" t="s">
        <v>202</v>
      </c>
      <c r="I3298" s="9" t="s">
        <v>28</v>
      </c>
      <c r="J3298" s="129">
        <v>43435</v>
      </c>
      <c r="K3298" s="129">
        <v>43327</v>
      </c>
      <c r="L3298" s="129">
        <v>43525</v>
      </c>
      <c r="M3298" s="9" t="s">
        <v>20</v>
      </c>
      <c r="O3298" s="9">
        <v>31</v>
      </c>
      <c r="Q3298" s="9" t="s">
        <v>54</v>
      </c>
      <c r="R3298" s="9"/>
      <c r="S3298" s="13">
        <v>8287887</v>
      </c>
      <c r="T3298" s="13">
        <v>8287887</v>
      </c>
      <c r="U3298" s="13">
        <v>2486366</v>
      </c>
      <c r="V3298" s="13">
        <v>5000000</v>
      </c>
      <c r="W3298" s="9"/>
      <c r="X3298" s="9"/>
      <c r="Y3298" s="9"/>
      <c r="Z3298" s="9"/>
      <c r="AA3298" s="9"/>
      <c r="AB3298" s="9"/>
      <c r="AC3298" s="9"/>
      <c r="AD3298" s="9"/>
      <c r="AE3298" s="9"/>
      <c r="AF3298" s="114">
        <v>5000000</v>
      </c>
      <c r="AG3298" s="109"/>
      <c r="AH3298" s="11">
        <v>43327</v>
      </c>
      <c r="AI3298" s="11">
        <v>43525</v>
      </c>
      <c r="AJ3298" s="27">
        <v>7014382</v>
      </c>
      <c r="AK3298" s="27">
        <v>2104315</v>
      </c>
      <c r="AL3298" s="11">
        <v>43327</v>
      </c>
      <c r="AM3298" s="11">
        <v>43525</v>
      </c>
      <c r="AN3298" s="27">
        <v>1147878</v>
      </c>
      <c r="AO3298" s="27">
        <v>343509</v>
      </c>
      <c r="AP3298" s="9"/>
      <c r="AQ3298" s="9"/>
      <c r="AR3298" s="9"/>
      <c r="AS3298" s="9"/>
      <c r="AT3298" s="9"/>
      <c r="AU3298" s="9"/>
      <c r="AV3298" s="9"/>
      <c r="AW3298" s="9"/>
      <c r="AX3298" s="9"/>
      <c r="AY3298" s="9"/>
      <c r="AZ3298" s="9"/>
      <c r="BA3298" s="9"/>
      <c r="BB3298" s="9"/>
      <c r="BC3298" s="9"/>
      <c r="BD3298" s="9"/>
      <c r="BE3298" s="9"/>
      <c r="BF3298" s="9"/>
      <c r="BG3298" s="9"/>
      <c r="BH3298" s="9"/>
      <c r="BI3298" s="9"/>
      <c r="BJ3298" s="9"/>
      <c r="BK3298" s="9"/>
      <c r="BL3298" s="9"/>
      <c r="BM3298" s="9"/>
      <c r="BN3298" s="9"/>
      <c r="BO3298" s="9"/>
      <c r="BP3298" s="9"/>
      <c r="BQ3298" s="9"/>
      <c r="BT3298" s="9"/>
      <c r="BU3298" s="9"/>
      <c r="BX3298" s="9"/>
      <c r="BY3298" s="9"/>
      <c r="CB3298" s="9"/>
      <c r="CC3298" s="9"/>
      <c r="CF3298" s="9"/>
      <c r="CG3298" s="9"/>
      <c r="CJ3298" s="9"/>
      <c r="CK3298" s="9"/>
      <c r="CN3298" s="9"/>
      <c r="CO3298" s="9"/>
      <c r="CP3298" s="9"/>
      <c r="CQ3298" s="9"/>
      <c r="CR3298" s="9"/>
      <c r="CS3298" s="9"/>
      <c r="CT3298" s="9"/>
      <c r="CU3298" s="9"/>
      <c r="CV3298" s="9"/>
      <c r="CW3298" s="9"/>
      <c r="CX3298" s="9"/>
      <c r="CY3298" s="9"/>
      <c r="CZ3298" s="9"/>
      <c r="DA3298" s="9"/>
      <c r="DB3298" s="9"/>
      <c r="DC3298" s="9"/>
      <c r="DD3298" s="9"/>
      <c r="DE3298" s="9"/>
      <c r="DF3298" s="9"/>
      <c r="DG3298" s="9"/>
      <c r="DH3298" s="9"/>
      <c r="DI3298" s="9"/>
      <c r="DJ3298" s="9"/>
      <c r="DK3298" s="9"/>
      <c r="DL3298" s="9"/>
      <c r="DM3298" s="9"/>
      <c r="DN3298" s="9"/>
      <c r="DO3298" s="9"/>
      <c r="DP3298" s="9"/>
      <c r="DQ3298" s="9"/>
      <c r="DR3298" s="9"/>
      <c r="DS3298" s="9"/>
      <c r="DT3298" s="9"/>
      <c r="DU3298" s="9"/>
      <c r="DV3298" s="9"/>
      <c r="DW3298" s="9"/>
      <c r="DX3298" s="9"/>
      <c r="DY3298" s="9"/>
    </row>
    <row r="3299" spans="1:131" ht="39.75" customHeight="1" x14ac:dyDescent="0.25">
      <c r="A3299" s="9">
        <v>2293</v>
      </c>
      <c r="B3299" s="9" t="s">
        <v>6586</v>
      </c>
      <c r="C3299" s="9" t="s">
        <v>6587</v>
      </c>
      <c r="D3299" s="9"/>
      <c r="E3299" s="9" t="s">
        <v>6912</v>
      </c>
      <c r="F3299" s="9" t="s">
        <v>6918</v>
      </c>
      <c r="G3299" s="9"/>
      <c r="H3299" s="9" t="s">
        <v>202</v>
      </c>
      <c r="I3299" s="9" t="s">
        <v>28</v>
      </c>
      <c r="J3299" s="129">
        <v>43427</v>
      </c>
      <c r="K3299" s="129">
        <v>43357</v>
      </c>
      <c r="L3299" s="129">
        <v>43554</v>
      </c>
      <c r="M3299" s="9" t="s">
        <v>20</v>
      </c>
      <c r="O3299" s="9">
        <v>31</v>
      </c>
      <c r="Q3299" s="9" t="s">
        <v>54</v>
      </c>
      <c r="R3299" s="9"/>
      <c r="S3299" s="13">
        <v>8323439</v>
      </c>
      <c r="T3299" s="13">
        <v>8323439</v>
      </c>
      <c r="U3299" s="13">
        <v>2497032</v>
      </c>
      <c r="V3299" s="13">
        <v>5000000</v>
      </c>
      <c r="W3299" s="9"/>
      <c r="X3299" s="9"/>
      <c r="Y3299" s="9"/>
      <c r="Z3299" s="9"/>
      <c r="AA3299" s="9"/>
      <c r="AB3299" s="9"/>
      <c r="AC3299" s="9"/>
      <c r="AD3299" s="9"/>
      <c r="AE3299" s="9"/>
      <c r="AF3299" s="114">
        <v>5000000</v>
      </c>
      <c r="AG3299" s="109"/>
      <c r="AH3299" s="11">
        <v>43357</v>
      </c>
      <c r="AI3299" s="11">
        <v>43554</v>
      </c>
      <c r="AJ3299" s="27">
        <v>1187032</v>
      </c>
      <c r="AK3299" s="27">
        <v>354175</v>
      </c>
      <c r="AL3299" s="11">
        <v>43357</v>
      </c>
      <c r="AM3299" s="11">
        <v>43554</v>
      </c>
      <c r="AN3299" s="27">
        <v>7137326</v>
      </c>
      <c r="AO3299" s="27">
        <v>2141198</v>
      </c>
      <c r="AP3299" s="9"/>
      <c r="AQ3299" s="9"/>
      <c r="AR3299" s="9"/>
      <c r="AS3299" s="9"/>
      <c r="AT3299" s="9"/>
      <c r="AU3299" s="9"/>
      <c r="AV3299" s="9"/>
      <c r="AW3299" s="9"/>
      <c r="AX3299" s="9"/>
      <c r="AY3299" s="9"/>
      <c r="AZ3299" s="9"/>
      <c r="BA3299" s="9"/>
      <c r="BB3299" s="9"/>
      <c r="BC3299" s="9"/>
      <c r="BD3299" s="9"/>
      <c r="BE3299" s="9"/>
      <c r="BF3299" s="9"/>
      <c r="BG3299" s="9"/>
      <c r="BH3299" s="9"/>
      <c r="BI3299" s="9"/>
      <c r="BJ3299" s="9"/>
      <c r="BK3299" s="9"/>
      <c r="BL3299" s="9"/>
      <c r="BM3299" s="9"/>
      <c r="BN3299" s="9"/>
      <c r="BO3299" s="9"/>
      <c r="BP3299" s="9"/>
      <c r="BQ3299" s="9"/>
      <c r="BT3299" s="9"/>
      <c r="BU3299" s="9"/>
      <c r="BX3299" s="9"/>
      <c r="BY3299" s="9"/>
      <c r="CB3299" s="9"/>
      <c r="CC3299" s="9"/>
      <c r="CF3299" s="9"/>
      <c r="CG3299" s="9"/>
      <c r="CJ3299" s="9"/>
      <c r="CK3299" s="9"/>
      <c r="CN3299" s="9"/>
      <c r="CO3299" s="9"/>
      <c r="CP3299" s="9"/>
      <c r="CQ3299" s="9"/>
      <c r="CR3299" s="9"/>
      <c r="CS3299" s="9"/>
      <c r="CT3299" s="9"/>
      <c r="CU3299" s="9"/>
      <c r="CV3299" s="9"/>
      <c r="CW3299" s="9"/>
      <c r="CX3299" s="9"/>
      <c r="CY3299" s="9"/>
      <c r="CZ3299" s="9"/>
      <c r="DA3299" s="9"/>
      <c r="DB3299" s="9"/>
      <c r="DC3299" s="9"/>
      <c r="DD3299" s="9"/>
      <c r="DE3299" s="9"/>
      <c r="DF3299" s="9"/>
      <c r="DG3299" s="9"/>
      <c r="DH3299" s="9"/>
      <c r="DI3299" s="9"/>
      <c r="DJ3299" s="9"/>
      <c r="DK3299" s="9"/>
      <c r="DL3299" s="9"/>
      <c r="DM3299" s="9"/>
      <c r="DN3299" s="9"/>
      <c r="DO3299" s="9"/>
      <c r="DP3299" s="9"/>
      <c r="DQ3299" s="9"/>
      <c r="DR3299" s="9"/>
      <c r="DS3299" s="9"/>
      <c r="DT3299" s="9"/>
      <c r="DU3299" s="9"/>
      <c r="DV3299" s="9"/>
      <c r="DW3299" s="9"/>
      <c r="DX3299" s="9"/>
      <c r="DY3299" s="9"/>
    </row>
    <row r="3300" spans="1:131" ht="39" customHeight="1" x14ac:dyDescent="0.25">
      <c r="A3300" s="9">
        <v>2294</v>
      </c>
      <c r="B3300" s="9" t="s">
        <v>6588</v>
      </c>
      <c r="C3300" s="9" t="s">
        <v>6589</v>
      </c>
      <c r="D3300" s="9"/>
      <c r="E3300" s="9" t="s">
        <v>4972</v>
      </c>
      <c r="F3300" s="9" t="s">
        <v>6590</v>
      </c>
      <c r="G3300" s="9"/>
      <c r="H3300" s="9" t="s">
        <v>202</v>
      </c>
      <c r="I3300" s="9" t="s">
        <v>25</v>
      </c>
      <c r="J3300" s="129">
        <v>43266</v>
      </c>
      <c r="K3300" s="129">
        <v>43205</v>
      </c>
      <c r="L3300" s="129">
        <v>43496</v>
      </c>
      <c r="M3300" s="9" t="s">
        <v>335</v>
      </c>
      <c r="O3300" s="9">
        <v>25</v>
      </c>
      <c r="Q3300" s="9" t="s">
        <v>54</v>
      </c>
      <c r="R3300" s="9"/>
      <c r="S3300" s="13">
        <v>3257016</v>
      </c>
      <c r="T3300" s="13">
        <v>3257016</v>
      </c>
      <c r="U3300" s="13">
        <v>977105</v>
      </c>
      <c r="V3300" s="13">
        <v>2000000</v>
      </c>
      <c r="W3300" s="9"/>
      <c r="X3300" s="9"/>
      <c r="Y3300" s="9"/>
      <c r="Z3300" s="9"/>
      <c r="AA3300" s="9"/>
      <c r="AB3300" s="9"/>
      <c r="AC3300" s="9"/>
      <c r="AD3300" s="9"/>
      <c r="AE3300" s="9"/>
      <c r="AF3300" s="114">
        <v>2000000</v>
      </c>
      <c r="AG3300" s="109"/>
      <c r="AH3300" s="11">
        <v>43205</v>
      </c>
      <c r="AI3300" s="11">
        <v>43496</v>
      </c>
      <c r="AJ3300" s="13">
        <v>401445</v>
      </c>
      <c r="AK3300" s="13">
        <v>120434</v>
      </c>
      <c r="AL3300" s="11">
        <v>43205</v>
      </c>
      <c r="AM3300" s="11">
        <v>43555</v>
      </c>
      <c r="AN3300" s="27">
        <v>2859026</v>
      </c>
      <c r="AO3300" s="27">
        <v>856671</v>
      </c>
      <c r="AP3300" s="9"/>
      <c r="AQ3300" s="9"/>
      <c r="AR3300" s="9"/>
      <c r="AS3300" s="9"/>
      <c r="AT3300" s="9"/>
      <c r="AU3300" s="9"/>
      <c r="AV3300" s="9"/>
      <c r="AW3300" s="9"/>
      <c r="AX3300" s="9"/>
      <c r="AY3300" s="9"/>
      <c r="AZ3300" s="9"/>
      <c r="BA3300" s="9"/>
      <c r="BB3300" s="9"/>
      <c r="BC3300" s="9"/>
      <c r="BD3300" s="9"/>
      <c r="BE3300" s="9"/>
      <c r="BF3300" s="9"/>
      <c r="BG3300" s="9"/>
      <c r="BH3300" s="9"/>
      <c r="BI3300" s="9"/>
      <c r="BJ3300" s="9"/>
      <c r="BK3300" s="9"/>
      <c r="BL3300" s="9"/>
      <c r="BM3300" s="9"/>
      <c r="BN3300" s="9"/>
      <c r="BO3300" s="9"/>
      <c r="BP3300" s="9"/>
      <c r="BQ3300" s="9"/>
      <c r="BT3300" s="9"/>
      <c r="BU3300" s="9"/>
      <c r="BX3300" s="9"/>
      <c r="BY3300" s="9"/>
      <c r="CB3300" s="9"/>
      <c r="CC3300" s="9"/>
      <c r="CF3300" s="9"/>
      <c r="CG3300" s="9"/>
      <c r="CJ3300" s="9"/>
      <c r="CK3300" s="9"/>
      <c r="CN3300" s="9"/>
      <c r="CO3300" s="9"/>
      <c r="CP3300" s="9"/>
      <c r="CQ3300" s="9"/>
      <c r="CR3300" s="9"/>
      <c r="CS3300" s="9"/>
      <c r="CT3300" s="9"/>
      <c r="CU3300" s="9"/>
      <c r="CV3300" s="9"/>
      <c r="CW3300" s="9"/>
      <c r="CX3300" s="9"/>
      <c r="CY3300" s="9"/>
      <c r="CZ3300" s="9"/>
      <c r="DA3300" s="9"/>
      <c r="DB3300" s="9"/>
      <c r="DC3300" s="9"/>
      <c r="DD3300" s="9"/>
      <c r="DE3300" s="9"/>
      <c r="DF3300" s="9"/>
      <c r="DG3300" s="9"/>
      <c r="DH3300" s="9"/>
      <c r="DI3300" s="9"/>
      <c r="DJ3300" s="9"/>
      <c r="DK3300" s="9"/>
      <c r="DL3300" s="9"/>
      <c r="DM3300" s="9"/>
      <c r="DN3300" s="9"/>
      <c r="DO3300" s="9"/>
      <c r="DP3300" s="9"/>
      <c r="DQ3300" s="9"/>
      <c r="DR3300" s="9"/>
      <c r="DS3300" s="9"/>
      <c r="DT3300" s="9"/>
      <c r="DU3300" s="9"/>
      <c r="DV3300" s="9"/>
      <c r="DW3300" s="9"/>
      <c r="DX3300" s="9"/>
      <c r="DY3300" s="9"/>
    </row>
    <row r="3301" spans="1:131" s="18" customFormat="1" ht="39" customHeight="1" x14ac:dyDescent="0.25">
      <c r="A3301" s="18">
        <v>2294</v>
      </c>
      <c r="B3301" s="18" t="s">
        <v>6588</v>
      </c>
      <c r="C3301" s="18" t="s">
        <v>6589</v>
      </c>
      <c r="D3301" s="19">
        <v>43468</v>
      </c>
      <c r="J3301" s="130"/>
      <c r="K3301" s="130"/>
      <c r="L3301" s="130">
        <v>43555</v>
      </c>
      <c r="S3301" s="20"/>
      <c r="T3301" s="20"/>
      <c r="U3301" s="20"/>
      <c r="V3301" s="20"/>
      <c r="AF3301" s="43"/>
      <c r="AG3301" s="112"/>
      <c r="DZ3301" s="56"/>
      <c r="EA3301" s="57"/>
    </row>
    <row r="3302" spans="1:131" s="18" customFormat="1" ht="39" customHeight="1" x14ac:dyDescent="0.25">
      <c r="A3302" s="18">
        <v>2294</v>
      </c>
      <c r="B3302" s="18" t="s">
        <v>6588</v>
      </c>
      <c r="C3302" s="18" t="s">
        <v>7258</v>
      </c>
      <c r="D3302" s="19">
        <v>43543</v>
      </c>
      <c r="J3302" s="130"/>
      <c r="K3302" s="130"/>
      <c r="L3302" s="130"/>
      <c r="S3302" s="20"/>
      <c r="T3302" s="20"/>
      <c r="U3302" s="20"/>
      <c r="V3302" s="20"/>
      <c r="AF3302" s="43"/>
      <c r="AG3302" s="112"/>
      <c r="DZ3302" s="56"/>
      <c r="EA3302" s="57"/>
    </row>
    <row r="3303" spans="1:131" ht="19.5" customHeight="1" x14ac:dyDescent="0.25">
      <c r="A3303" s="9">
        <v>2295</v>
      </c>
      <c r="B3303" s="9" t="s">
        <v>6591</v>
      </c>
      <c r="C3303" s="9" t="s">
        <v>6592</v>
      </c>
      <c r="D3303" s="9"/>
      <c r="E3303" s="9" t="s">
        <v>4972</v>
      </c>
      <c r="F3303" s="9" t="s">
        <v>6590</v>
      </c>
      <c r="G3303" s="9"/>
      <c r="H3303" s="9" t="s">
        <v>202</v>
      </c>
      <c r="I3303" s="9" t="s">
        <v>25</v>
      </c>
      <c r="J3303" s="129">
        <v>43266</v>
      </c>
      <c r="K3303" s="129">
        <v>43205</v>
      </c>
      <c r="L3303" s="129">
        <v>43496</v>
      </c>
      <c r="M3303" s="9" t="s">
        <v>20</v>
      </c>
      <c r="O3303" s="9">
        <v>29</v>
      </c>
      <c r="Q3303" s="9" t="s">
        <v>54</v>
      </c>
      <c r="R3303" s="9"/>
      <c r="S3303" s="13">
        <v>3257016</v>
      </c>
      <c r="T3303" s="13">
        <v>3257016</v>
      </c>
      <c r="U3303" s="13">
        <v>977105</v>
      </c>
      <c r="V3303" s="13">
        <v>2000000</v>
      </c>
      <c r="W3303" s="9"/>
      <c r="X3303" s="9"/>
      <c r="Y3303" s="9"/>
      <c r="Z3303" s="9"/>
      <c r="AA3303" s="9"/>
      <c r="AB3303" s="9"/>
      <c r="AC3303" s="9"/>
      <c r="AD3303" s="9"/>
      <c r="AE3303" s="9"/>
      <c r="AF3303" s="114">
        <v>2000000</v>
      </c>
      <c r="AG3303" s="109"/>
      <c r="AH3303" s="11">
        <v>43205</v>
      </c>
      <c r="AI3303" s="11">
        <v>43496</v>
      </c>
      <c r="AJ3303" s="27">
        <v>463780</v>
      </c>
      <c r="AK3303" s="27">
        <v>139134</v>
      </c>
      <c r="AL3303" s="11">
        <v>43205</v>
      </c>
      <c r="AM3303" s="11">
        <v>43555</v>
      </c>
      <c r="AN3303" s="27">
        <v>2858012</v>
      </c>
      <c r="AO3303" s="27">
        <v>851799</v>
      </c>
      <c r="AT3303" s="9"/>
      <c r="AU3303" s="9"/>
      <c r="AV3303" s="9"/>
      <c r="AW3303" s="9"/>
      <c r="AX3303" s="9"/>
      <c r="AY3303" s="9"/>
      <c r="AZ3303" s="9"/>
      <c r="BA3303" s="9"/>
      <c r="BB3303" s="9"/>
      <c r="BC3303" s="9"/>
      <c r="BD3303" s="9"/>
      <c r="BE3303" s="9"/>
      <c r="BF3303" s="9"/>
      <c r="BG3303" s="9"/>
      <c r="BH3303" s="9"/>
      <c r="BI3303" s="9"/>
      <c r="BJ3303" s="9"/>
      <c r="BK3303" s="9"/>
      <c r="BL3303" s="9"/>
      <c r="BM3303" s="9"/>
      <c r="BN3303" s="9"/>
      <c r="BO3303" s="9"/>
      <c r="BP3303" s="9"/>
      <c r="BQ3303" s="9"/>
      <c r="BT3303" s="9"/>
      <c r="BU3303" s="9"/>
      <c r="BX3303" s="9"/>
      <c r="BY3303" s="9"/>
      <c r="CB3303" s="9"/>
      <c r="CC3303" s="9"/>
      <c r="CF3303" s="9"/>
      <c r="CG3303" s="9"/>
      <c r="CJ3303" s="9"/>
      <c r="CK3303" s="9"/>
      <c r="CN3303" s="9"/>
      <c r="CO3303" s="9"/>
      <c r="CP3303" s="9"/>
      <c r="CQ3303" s="9"/>
      <c r="CR3303" s="9"/>
      <c r="CS3303" s="9"/>
      <c r="CT3303" s="9"/>
      <c r="CU3303" s="9"/>
      <c r="CV3303" s="9"/>
      <c r="CW3303" s="9"/>
      <c r="CX3303" s="9"/>
      <c r="CY3303" s="9"/>
      <c r="CZ3303" s="9"/>
      <c r="DA3303" s="9"/>
      <c r="DB3303" s="9"/>
      <c r="DC3303" s="9"/>
      <c r="DD3303" s="9"/>
      <c r="DE3303" s="9"/>
      <c r="DF3303" s="9"/>
      <c r="DG3303" s="9"/>
      <c r="DH3303" s="9"/>
      <c r="DI3303" s="9"/>
      <c r="DJ3303" s="9"/>
      <c r="DK3303" s="9"/>
      <c r="DL3303" s="9"/>
      <c r="DM3303" s="9"/>
      <c r="DN3303" s="9"/>
      <c r="DO3303" s="9"/>
      <c r="DP3303" s="9"/>
      <c r="DQ3303" s="9"/>
      <c r="DR3303" s="9"/>
      <c r="DS3303" s="9"/>
      <c r="DT3303" s="9"/>
      <c r="DU3303" s="9"/>
      <c r="DV3303" s="9"/>
      <c r="DW3303" s="9"/>
      <c r="DX3303" s="9"/>
      <c r="DY3303" s="9"/>
    </row>
    <row r="3304" spans="1:131" s="18" customFormat="1" ht="19.5" customHeight="1" x14ac:dyDescent="0.25">
      <c r="A3304" s="18">
        <v>2295</v>
      </c>
      <c r="B3304" s="18" t="s">
        <v>6591</v>
      </c>
      <c r="C3304" s="18" t="s">
        <v>6592</v>
      </c>
      <c r="D3304" s="19">
        <v>43468</v>
      </c>
      <c r="J3304" s="130"/>
      <c r="K3304" s="130"/>
      <c r="L3304" s="130">
        <v>43555</v>
      </c>
      <c r="S3304" s="20"/>
      <c r="T3304" s="20"/>
      <c r="U3304" s="20"/>
      <c r="V3304" s="20"/>
      <c r="AF3304" s="43"/>
      <c r="AG3304" s="112"/>
      <c r="DZ3304" s="56"/>
      <c r="EA3304" s="57"/>
    </row>
    <row r="3305" spans="1:131" s="18" customFormat="1" ht="19.5" customHeight="1" x14ac:dyDescent="0.25">
      <c r="A3305" s="18">
        <v>2295</v>
      </c>
      <c r="B3305" s="18" t="s">
        <v>6591</v>
      </c>
      <c r="C3305" s="18" t="s">
        <v>7259</v>
      </c>
      <c r="D3305" s="19">
        <v>43543</v>
      </c>
      <c r="J3305" s="130"/>
      <c r="K3305" s="130"/>
      <c r="L3305" s="130"/>
      <c r="S3305" s="20"/>
      <c r="T3305" s="20"/>
      <c r="U3305" s="20"/>
      <c r="V3305" s="20"/>
      <c r="AF3305" s="43"/>
      <c r="AG3305" s="112"/>
      <c r="DZ3305" s="56"/>
      <c r="EA3305" s="57"/>
    </row>
    <row r="3306" spans="1:131" ht="19.5" customHeight="1" x14ac:dyDescent="0.25">
      <c r="A3306" s="9">
        <v>2296</v>
      </c>
      <c r="B3306" s="9" t="s">
        <v>6593</v>
      </c>
      <c r="C3306" s="9" t="s">
        <v>6594</v>
      </c>
      <c r="D3306" s="9"/>
      <c r="E3306" s="9" t="s">
        <v>4972</v>
      </c>
      <c r="F3306" s="9" t="s">
        <v>6590</v>
      </c>
      <c r="G3306" s="9"/>
      <c r="H3306" s="9" t="s">
        <v>202</v>
      </c>
      <c r="I3306" s="9" t="s">
        <v>25</v>
      </c>
      <c r="J3306" s="129">
        <v>43266</v>
      </c>
      <c r="K3306" s="129">
        <v>43205</v>
      </c>
      <c r="L3306" s="129">
        <v>43496</v>
      </c>
      <c r="M3306" s="9" t="s">
        <v>20</v>
      </c>
      <c r="O3306" s="9">
        <v>29</v>
      </c>
      <c r="Q3306" s="9" t="s">
        <v>54</v>
      </c>
      <c r="R3306" s="9"/>
      <c r="S3306" s="13">
        <v>3257016</v>
      </c>
      <c r="T3306" s="13">
        <v>3257016</v>
      </c>
      <c r="U3306" s="13">
        <v>977105</v>
      </c>
      <c r="V3306" s="13">
        <v>2000000</v>
      </c>
      <c r="W3306" s="9"/>
      <c r="X3306" s="9"/>
      <c r="Y3306" s="9"/>
      <c r="Z3306" s="9"/>
      <c r="AA3306" s="9"/>
      <c r="AB3306" s="9"/>
      <c r="AC3306" s="9"/>
      <c r="AD3306" s="9"/>
      <c r="AE3306" s="9"/>
      <c r="AF3306" s="114">
        <v>2000000</v>
      </c>
      <c r="AG3306" s="109"/>
      <c r="AH3306" s="11">
        <v>43205</v>
      </c>
      <c r="AI3306" s="11">
        <v>43496</v>
      </c>
      <c r="AJ3306" s="13">
        <v>402476</v>
      </c>
      <c r="AK3306" s="13">
        <v>120743</v>
      </c>
      <c r="AL3306" s="11">
        <v>43205</v>
      </c>
      <c r="AM3306" s="11">
        <v>43555</v>
      </c>
      <c r="AN3306" s="27">
        <v>2856220</v>
      </c>
      <c r="AO3306" s="27">
        <v>856362</v>
      </c>
      <c r="AP3306" s="9"/>
      <c r="AQ3306" s="9"/>
      <c r="AR3306" s="9"/>
      <c r="AS3306" s="9"/>
      <c r="AT3306" s="9"/>
      <c r="AU3306" s="9"/>
      <c r="AV3306" s="9"/>
      <c r="AW3306" s="9"/>
      <c r="AX3306" s="9"/>
      <c r="AY3306" s="9"/>
      <c r="AZ3306" s="9"/>
      <c r="BA3306" s="9"/>
      <c r="BB3306" s="9"/>
      <c r="BC3306" s="9"/>
      <c r="BD3306" s="9"/>
      <c r="BE3306" s="9"/>
      <c r="BF3306" s="9"/>
      <c r="BG3306" s="9"/>
      <c r="BH3306" s="9"/>
      <c r="BI3306" s="9"/>
      <c r="BJ3306" s="9"/>
      <c r="BK3306" s="9"/>
      <c r="BL3306" s="9"/>
      <c r="BM3306" s="9"/>
      <c r="BN3306" s="9"/>
      <c r="BO3306" s="9"/>
      <c r="BP3306" s="9"/>
      <c r="BQ3306" s="9"/>
      <c r="BT3306" s="9"/>
      <c r="BU3306" s="9"/>
      <c r="BX3306" s="9"/>
      <c r="BY3306" s="9"/>
      <c r="CB3306" s="9"/>
      <c r="CC3306" s="9"/>
      <c r="CF3306" s="9"/>
      <c r="CG3306" s="9"/>
      <c r="CJ3306" s="9"/>
      <c r="CK3306" s="9"/>
      <c r="CN3306" s="9"/>
      <c r="CO3306" s="9"/>
      <c r="CP3306" s="9"/>
      <c r="CQ3306" s="9"/>
      <c r="CR3306" s="9"/>
      <c r="CS3306" s="9"/>
      <c r="CT3306" s="9"/>
      <c r="CU3306" s="9"/>
      <c r="CV3306" s="9"/>
      <c r="CW3306" s="9"/>
      <c r="CX3306" s="9"/>
      <c r="CY3306" s="9"/>
      <c r="CZ3306" s="9"/>
      <c r="DA3306" s="9"/>
      <c r="DB3306" s="9"/>
      <c r="DC3306" s="9"/>
      <c r="DD3306" s="9"/>
      <c r="DE3306" s="9"/>
      <c r="DF3306" s="9"/>
      <c r="DG3306" s="9"/>
      <c r="DH3306" s="9"/>
      <c r="DI3306" s="9"/>
      <c r="DJ3306" s="9"/>
      <c r="DK3306" s="9"/>
      <c r="DL3306" s="9"/>
      <c r="DM3306" s="9"/>
      <c r="DN3306" s="9"/>
      <c r="DO3306" s="9"/>
      <c r="DP3306" s="9"/>
      <c r="DQ3306" s="9"/>
      <c r="DR3306" s="9"/>
      <c r="DS3306" s="9"/>
      <c r="DT3306" s="9"/>
      <c r="DU3306" s="9"/>
      <c r="DV3306" s="9"/>
      <c r="DW3306" s="9"/>
      <c r="DX3306" s="9"/>
      <c r="DY3306" s="9"/>
    </row>
    <row r="3307" spans="1:131" s="18" customFormat="1" ht="19.5" customHeight="1" x14ac:dyDescent="0.25">
      <c r="A3307" s="18">
        <v>2296</v>
      </c>
      <c r="B3307" s="18" t="s">
        <v>6593</v>
      </c>
      <c r="C3307" s="18" t="s">
        <v>6594</v>
      </c>
      <c r="D3307" s="19">
        <v>43468</v>
      </c>
      <c r="J3307" s="130"/>
      <c r="K3307" s="130"/>
      <c r="L3307" s="130">
        <v>43555</v>
      </c>
      <c r="S3307" s="20"/>
      <c r="T3307" s="20"/>
      <c r="U3307" s="20"/>
      <c r="V3307" s="20"/>
      <c r="AF3307" s="43"/>
      <c r="AG3307" s="112"/>
      <c r="DZ3307" s="56"/>
      <c r="EA3307" s="57"/>
    </row>
    <row r="3308" spans="1:131" ht="19.5" customHeight="1" x14ac:dyDescent="0.25">
      <c r="A3308" s="9">
        <v>2297</v>
      </c>
      <c r="B3308" s="9" t="s">
        <v>6595</v>
      </c>
      <c r="C3308" s="9" t="s">
        <v>6596</v>
      </c>
      <c r="D3308" s="9"/>
      <c r="E3308" s="9" t="s">
        <v>4972</v>
      </c>
      <c r="F3308" s="9" t="s">
        <v>6590</v>
      </c>
      <c r="G3308" s="9"/>
      <c r="H3308" s="9" t="s">
        <v>202</v>
      </c>
      <c r="I3308" s="9" t="s">
        <v>25</v>
      </c>
      <c r="J3308" s="129">
        <v>43266</v>
      </c>
      <c r="K3308" s="129">
        <v>43205</v>
      </c>
      <c r="L3308" s="129">
        <v>43496</v>
      </c>
      <c r="M3308" s="9" t="s">
        <v>20</v>
      </c>
      <c r="O3308" s="9">
        <v>29</v>
      </c>
      <c r="Q3308" s="9" t="s">
        <v>54</v>
      </c>
      <c r="R3308" s="9"/>
      <c r="S3308" s="13">
        <v>3257016</v>
      </c>
      <c r="T3308" s="13">
        <v>3257016</v>
      </c>
      <c r="U3308" s="13">
        <v>977105</v>
      </c>
      <c r="V3308" s="13">
        <v>2000000</v>
      </c>
      <c r="W3308" s="9"/>
      <c r="X3308" s="9"/>
      <c r="Y3308" s="9"/>
      <c r="Z3308" s="9"/>
      <c r="AA3308" s="9"/>
      <c r="AB3308" s="9"/>
      <c r="AC3308" s="9"/>
      <c r="AD3308" s="9"/>
      <c r="AE3308" s="9"/>
      <c r="AF3308" s="114">
        <v>2000000</v>
      </c>
      <c r="AG3308" s="109"/>
      <c r="AH3308" s="11">
        <v>43205</v>
      </c>
      <c r="AI3308" s="11">
        <v>43496</v>
      </c>
      <c r="AJ3308" s="27">
        <v>400100</v>
      </c>
      <c r="AK3308" s="27">
        <v>120030</v>
      </c>
      <c r="AL3308" s="11">
        <v>43205</v>
      </c>
      <c r="AM3308" s="11">
        <v>43555</v>
      </c>
      <c r="AN3308" s="27">
        <v>2857469</v>
      </c>
      <c r="AO3308" s="27">
        <v>857075</v>
      </c>
      <c r="AP3308" s="9"/>
      <c r="AQ3308" s="9"/>
      <c r="AR3308" s="9"/>
      <c r="AS3308" s="9"/>
      <c r="AT3308" s="9"/>
      <c r="AU3308" s="9"/>
      <c r="AV3308" s="9"/>
      <c r="AW3308" s="9"/>
      <c r="AX3308" s="9"/>
      <c r="AY3308" s="9"/>
      <c r="AZ3308" s="9"/>
      <c r="BA3308" s="9"/>
      <c r="BB3308" s="9"/>
      <c r="BC3308" s="9"/>
      <c r="BD3308" s="9"/>
      <c r="BE3308" s="9"/>
      <c r="BF3308" s="9"/>
      <c r="BG3308" s="9"/>
      <c r="BH3308" s="9"/>
      <c r="BI3308" s="9"/>
      <c r="BJ3308" s="9"/>
      <c r="BK3308" s="9"/>
      <c r="BL3308" s="9"/>
      <c r="BM3308" s="9"/>
      <c r="BN3308" s="9"/>
      <c r="BO3308" s="9"/>
      <c r="BP3308" s="9"/>
      <c r="BQ3308" s="9"/>
      <c r="BT3308" s="9"/>
      <c r="BU3308" s="9"/>
      <c r="BX3308" s="9"/>
      <c r="BY3308" s="9"/>
      <c r="CB3308" s="9"/>
      <c r="CC3308" s="9"/>
      <c r="CF3308" s="9"/>
      <c r="CG3308" s="9"/>
      <c r="CJ3308" s="9"/>
      <c r="CK3308" s="9"/>
      <c r="CN3308" s="9"/>
      <c r="CO3308" s="9"/>
      <c r="CP3308" s="9"/>
      <c r="CQ3308" s="9"/>
      <c r="CR3308" s="9"/>
      <c r="CS3308" s="9"/>
      <c r="CT3308" s="9"/>
      <c r="CU3308" s="9"/>
      <c r="CV3308" s="9"/>
      <c r="CW3308" s="9"/>
      <c r="CX3308" s="9"/>
      <c r="CY3308" s="9"/>
      <c r="CZ3308" s="9"/>
      <c r="DA3308" s="9"/>
      <c r="DB3308" s="9"/>
      <c r="DC3308" s="9"/>
      <c r="DD3308" s="9"/>
      <c r="DE3308" s="9"/>
      <c r="DF3308" s="9"/>
      <c r="DG3308" s="9"/>
      <c r="DH3308" s="9"/>
      <c r="DI3308" s="9"/>
      <c r="DJ3308" s="9"/>
      <c r="DK3308" s="9"/>
      <c r="DL3308" s="9"/>
      <c r="DM3308" s="9"/>
      <c r="DN3308" s="9"/>
      <c r="DO3308" s="9"/>
      <c r="DP3308" s="9"/>
      <c r="DQ3308" s="9"/>
      <c r="DR3308" s="9"/>
      <c r="DS3308" s="9"/>
      <c r="DT3308" s="9"/>
      <c r="DU3308" s="9"/>
      <c r="DV3308" s="9"/>
      <c r="DW3308" s="9"/>
      <c r="DX3308" s="9"/>
      <c r="DY3308" s="9"/>
    </row>
    <row r="3309" spans="1:131" s="18" customFormat="1" ht="19.5" customHeight="1" x14ac:dyDescent="0.25">
      <c r="A3309" s="18">
        <v>2297</v>
      </c>
      <c r="B3309" s="18" t="s">
        <v>6595</v>
      </c>
      <c r="C3309" s="18" t="s">
        <v>6596</v>
      </c>
      <c r="D3309" s="19">
        <v>43468</v>
      </c>
      <c r="J3309" s="130"/>
      <c r="K3309" s="130"/>
      <c r="L3309" s="130">
        <v>43555</v>
      </c>
      <c r="S3309" s="20"/>
      <c r="T3309" s="20"/>
      <c r="U3309" s="20"/>
      <c r="V3309" s="20"/>
      <c r="AF3309" s="43"/>
      <c r="AG3309" s="112"/>
      <c r="DZ3309" s="56"/>
      <c r="EA3309" s="57"/>
    </row>
    <row r="3310" spans="1:131" ht="19.5" customHeight="1" x14ac:dyDescent="0.25">
      <c r="A3310" s="9">
        <v>2298</v>
      </c>
      <c r="B3310" s="9" t="s">
        <v>6597</v>
      </c>
      <c r="C3310" s="9" t="s">
        <v>6598</v>
      </c>
      <c r="D3310" s="9"/>
      <c r="E3310" s="9" t="s">
        <v>4972</v>
      </c>
      <c r="F3310" s="9" t="s">
        <v>6590</v>
      </c>
      <c r="G3310" s="9"/>
      <c r="H3310" s="9" t="s">
        <v>202</v>
      </c>
      <c r="I3310" s="9" t="s">
        <v>25</v>
      </c>
      <c r="J3310" s="129">
        <v>43266</v>
      </c>
      <c r="K3310" s="129">
        <v>43205</v>
      </c>
      <c r="L3310" s="129">
        <v>43496</v>
      </c>
      <c r="M3310" s="9" t="s">
        <v>20</v>
      </c>
      <c r="O3310" s="9">
        <v>25</v>
      </c>
      <c r="Q3310" s="9" t="s">
        <v>54</v>
      </c>
      <c r="R3310" s="9"/>
      <c r="S3310" s="13">
        <v>3257016</v>
      </c>
      <c r="T3310" s="13">
        <v>3257016</v>
      </c>
      <c r="U3310" s="13">
        <v>977105</v>
      </c>
      <c r="V3310" s="13">
        <v>2000000</v>
      </c>
      <c r="W3310" s="9"/>
      <c r="X3310" s="9"/>
      <c r="Y3310" s="9"/>
      <c r="Z3310" s="9"/>
      <c r="AA3310" s="9"/>
      <c r="AB3310" s="9"/>
      <c r="AC3310" s="9"/>
      <c r="AD3310" s="9"/>
      <c r="AE3310" s="9"/>
      <c r="AF3310" s="114">
        <v>2000000</v>
      </c>
      <c r="AG3310" s="109"/>
      <c r="AH3310" s="11">
        <v>43205</v>
      </c>
      <c r="AI3310" s="11">
        <v>43496</v>
      </c>
      <c r="AJ3310" s="27">
        <v>402476</v>
      </c>
      <c r="AK3310" s="27">
        <v>120743</v>
      </c>
      <c r="AP3310" s="11">
        <v>43205</v>
      </c>
      <c r="AQ3310" s="11">
        <v>43555</v>
      </c>
      <c r="AR3310" s="27">
        <v>2858752</v>
      </c>
      <c r="AS3310" s="27">
        <v>856362</v>
      </c>
      <c r="AT3310" s="9"/>
      <c r="AU3310" s="9"/>
      <c r="AV3310" s="9"/>
      <c r="AW3310" s="9"/>
      <c r="AX3310" s="9"/>
      <c r="AY3310" s="9"/>
      <c r="AZ3310" s="9"/>
      <c r="BA3310" s="9"/>
      <c r="BB3310" s="9"/>
      <c r="BC3310" s="9"/>
      <c r="BD3310" s="9"/>
      <c r="BE3310" s="9"/>
      <c r="BF3310" s="9"/>
      <c r="BG3310" s="9"/>
      <c r="BH3310" s="9"/>
      <c r="BI3310" s="9"/>
      <c r="BJ3310" s="9"/>
      <c r="BK3310" s="9"/>
      <c r="BL3310" s="9"/>
      <c r="BM3310" s="9"/>
      <c r="BN3310" s="9"/>
      <c r="BO3310" s="9"/>
      <c r="BP3310" s="9"/>
      <c r="BQ3310" s="9"/>
      <c r="BT3310" s="9"/>
      <c r="BU3310" s="9"/>
      <c r="BX3310" s="9"/>
      <c r="BY3310" s="9"/>
      <c r="CB3310" s="9"/>
      <c r="CC3310" s="9"/>
      <c r="CF3310" s="9"/>
      <c r="CG3310" s="9"/>
      <c r="CJ3310" s="9"/>
      <c r="CK3310" s="9"/>
      <c r="CN3310" s="9"/>
      <c r="CO3310" s="9"/>
      <c r="CP3310" s="9"/>
      <c r="CQ3310" s="9"/>
      <c r="CR3310" s="9"/>
      <c r="CS3310" s="9"/>
      <c r="CT3310" s="9"/>
      <c r="CU3310" s="9"/>
      <c r="CV3310" s="9"/>
      <c r="CW3310" s="9"/>
      <c r="CX3310" s="9"/>
      <c r="CY3310" s="9"/>
      <c r="CZ3310" s="9"/>
      <c r="DA3310" s="9"/>
      <c r="DB3310" s="9"/>
      <c r="DC3310" s="9"/>
      <c r="DD3310" s="9"/>
      <c r="DE3310" s="9"/>
      <c r="DF3310" s="9"/>
      <c r="DG3310" s="9"/>
      <c r="DH3310" s="9"/>
      <c r="DI3310" s="9"/>
      <c r="DJ3310" s="9"/>
      <c r="DK3310" s="9"/>
      <c r="DL3310" s="9"/>
      <c r="DM3310" s="9"/>
      <c r="DN3310" s="9"/>
      <c r="DO3310" s="9"/>
      <c r="DP3310" s="9"/>
      <c r="DQ3310" s="9"/>
      <c r="DR3310" s="9"/>
      <c r="DS3310" s="9"/>
      <c r="DT3310" s="9"/>
      <c r="DU3310" s="9"/>
      <c r="DV3310" s="9"/>
      <c r="DW3310" s="9"/>
      <c r="DX3310" s="9"/>
      <c r="DY3310" s="9"/>
    </row>
    <row r="3311" spans="1:131" s="18" customFormat="1" ht="19.5" customHeight="1" x14ac:dyDescent="0.25">
      <c r="A3311" s="18">
        <v>2298</v>
      </c>
      <c r="B3311" s="18" t="s">
        <v>6597</v>
      </c>
      <c r="C3311" s="18" t="s">
        <v>6598</v>
      </c>
      <c r="D3311" s="19">
        <v>43468</v>
      </c>
      <c r="J3311" s="130"/>
      <c r="K3311" s="130"/>
      <c r="L3311" s="130">
        <v>43555</v>
      </c>
      <c r="S3311" s="20"/>
      <c r="T3311" s="20"/>
      <c r="U3311" s="20"/>
      <c r="V3311" s="20"/>
      <c r="AF3311" s="43"/>
      <c r="AG3311" s="112"/>
      <c r="DZ3311" s="56"/>
      <c r="EA3311" s="57"/>
    </row>
    <row r="3312" spans="1:131" s="18" customFormat="1" ht="19.5" customHeight="1" x14ac:dyDescent="0.25">
      <c r="A3312" s="18">
        <v>2298</v>
      </c>
      <c r="B3312" s="18" t="s">
        <v>6597</v>
      </c>
      <c r="C3312" s="18" t="s">
        <v>7260</v>
      </c>
      <c r="D3312" s="19">
        <v>43543</v>
      </c>
      <c r="J3312" s="130"/>
      <c r="K3312" s="130"/>
      <c r="L3312" s="130"/>
      <c r="S3312" s="20"/>
      <c r="T3312" s="20"/>
      <c r="U3312" s="20"/>
      <c r="V3312" s="20"/>
      <c r="AF3312" s="43"/>
      <c r="AG3312" s="112"/>
      <c r="DZ3312" s="56"/>
      <c r="EA3312" s="57"/>
    </row>
    <row r="3313" spans="1:131" ht="19.5" customHeight="1" x14ac:dyDescent="0.25">
      <c r="A3313" s="9">
        <v>2299</v>
      </c>
      <c r="B3313" s="9" t="s">
        <v>6599</v>
      </c>
      <c r="C3313" s="9" t="s">
        <v>6600</v>
      </c>
      <c r="D3313" s="9"/>
      <c r="E3313" s="9" t="s">
        <v>4972</v>
      </c>
      <c r="F3313" s="9" t="s">
        <v>6590</v>
      </c>
      <c r="G3313" s="9"/>
      <c r="H3313" s="9" t="s">
        <v>202</v>
      </c>
      <c r="I3313" s="9" t="s">
        <v>25</v>
      </c>
      <c r="J3313" s="129">
        <v>43266</v>
      </c>
      <c r="K3313" s="129">
        <v>43205</v>
      </c>
      <c r="L3313" s="129">
        <v>43496</v>
      </c>
      <c r="M3313" s="9" t="s">
        <v>20</v>
      </c>
      <c r="O3313" s="9">
        <v>29</v>
      </c>
      <c r="Q3313" s="9" t="s">
        <v>54</v>
      </c>
      <c r="R3313" s="9"/>
      <c r="S3313" s="13">
        <v>3257016</v>
      </c>
      <c r="T3313" s="13">
        <v>3257016</v>
      </c>
      <c r="U3313" s="13">
        <v>977105</v>
      </c>
      <c r="V3313" s="13">
        <v>2000000</v>
      </c>
      <c r="W3313" s="9"/>
      <c r="X3313" s="9"/>
      <c r="Y3313" s="9"/>
      <c r="Z3313" s="9"/>
      <c r="AA3313" s="9"/>
      <c r="AB3313" s="9"/>
      <c r="AC3313" s="9"/>
      <c r="AD3313" s="9"/>
      <c r="AE3313" s="9"/>
      <c r="AF3313" s="114">
        <v>2000000</v>
      </c>
      <c r="AG3313" s="109"/>
      <c r="AH3313" s="11">
        <v>43205</v>
      </c>
      <c r="AI3313" s="11">
        <v>43496</v>
      </c>
      <c r="AJ3313" s="13">
        <v>400000</v>
      </c>
      <c r="AK3313" s="13">
        <v>120000</v>
      </c>
      <c r="AL3313" s="11">
        <v>43205</v>
      </c>
      <c r="AM3313" s="11">
        <v>43555</v>
      </c>
      <c r="AN3313" s="27">
        <v>2859140</v>
      </c>
      <c r="AO3313" s="27">
        <v>857105</v>
      </c>
      <c r="AP3313" s="9"/>
      <c r="AQ3313" s="9"/>
      <c r="AR3313" s="9"/>
      <c r="AS3313" s="9"/>
      <c r="AT3313" s="9"/>
      <c r="AU3313" s="9"/>
      <c r="AV3313" s="9"/>
      <c r="AW3313" s="9"/>
      <c r="AX3313" s="9"/>
      <c r="AY3313" s="9"/>
      <c r="AZ3313" s="9"/>
      <c r="BA3313" s="9"/>
      <c r="BB3313" s="9"/>
      <c r="BC3313" s="9"/>
      <c r="BD3313" s="9"/>
      <c r="BE3313" s="9"/>
      <c r="BF3313" s="9"/>
      <c r="BG3313" s="9"/>
      <c r="BH3313" s="9"/>
      <c r="BI3313" s="9"/>
      <c r="BJ3313" s="9"/>
      <c r="BK3313" s="9"/>
      <c r="BL3313" s="9"/>
      <c r="BM3313" s="9"/>
      <c r="BN3313" s="9"/>
      <c r="BO3313" s="9"/>
      <c r="BP3313" s="9"/>
      <c r="BQ3313" s="9"/>
      <c r="BT3313" s="9"/>
      <c r="BU3313" s="9"/>
      <c r="BX3313" s="9"/>
      <c r="BY3313" s="9"/>
      <c r="CB3313" s="9"/>
      <c r="CC3313" s="9"/>
      <c r="CF3313" s="9"/>
      <c r="CG3313" s="9"/>
      <c r="CJ3313" s="9"/>
      <c r="CK3313" s="9"/>
      <c r="CN3313" s="9"/>
      <c r="CO3313" s="9"/>
      <c r="CP3313" s="9"/>
      <c r="CQ3313" s="9"/>
      <c r="CR3313" s="9"/>
      <c r="CS3313" s="9"/>
      <c r="CT3313" s="9"/>
      <c r="CU3313" s="9"/>
      <c r="CV3313" s="9"/>
      <c r="CW3313" s="9"/>
      <c r="CX3313" s="9"/>
      <c r="CY3313" s="9"/>
      <c r="CZ3313" s="9"/>
      <c r="DA3313" s="9"/>
      <c r="DB3313" s="9"/>
      <c r="DC3313" s="9"/>
      <c r="DD3313" s="9"/>
      <c r="DE3313" s="9"/>
      <c r="DF3313" s="9"/>
      <c r="DG3313" s="9"/>
      <c r="DH3313" s="9"/>
      <c r="DI3313" s="9"/>
      <c r="DJ3313" s="9"/>
      <c r="DK3313" s="9"/>
      <c r="DL3313" s="9"/>
      <c r="DM3313" s="9"/>
      <c r="DN3313" s="9"/>
      <c r="DO3313" s="9"/>
      <c r="DP3313" s="9"/>
      <c r="DQ3313" s="9"/>
      <c r="DR3313" s="9"/>
      <c r="DS3313" s="9"/>
      <c r="DT3313" s="9"/>
      <c r="DU3313" s="9"/>
      <c r="DV3313" s="9"/>
      <c r="DW3313" s="9"/>
      <c r="DX3313" s="9"/>
      <c r="DY3313" s="9"/>
    </row>
    <row r="3314" spans="1:131" s="18" customFormat="1" ht="19.5" customHeight="1" x14ac:dyDescent="0.25">
      <c r="A3314" s="18">
        <v>2299</v>
      </c>
      <c r="B3314" s="18" t="s">
        <v>6599</v>
      </c>
      <c r="C3314" s="18" t="s">
        <v>6600</v>
      </c>
      <c r="D3314" s="19">
        <v>43468</v>
      </c>
      <c r="J3314" s="130"/>
      <c r="K3314" s="130"/>
      <c r="L3314" s="130">
        <v>43555</v>
      </c>
      <c r="S3314" s="20"/>
      <c r="T3314" s="20"/>
      <c r="U3314" s="20"/>
      <c r="V3314" s="20"/>
      <c r="AF3314" s="43"/>
      <c r="AG3314" s="112"/>
      <c r="DZ3314" s="56"/>
      <c r="EA3314" s="57"/>
    </row>
    <row r="3315" spans="1:131" s="18" customFormat="1" ht="19.5" customHeight="1" x14ac:dyDescent="0.25">
      <c r="A3315" s="18">
        <v>2299</v>
      </c>
      <c r="B3315" s="18" t="s">
        <v>6599</v>
      </c>
      <c r="C3315" s="18" t="s">
        <v>7261</v>
      </c>
      <c r="D3315" s="19">
        <v>43543</v>
      </c>
      <c r="J3315" s="130"/>
      <c r="K3315" s="130"/>
      <c r="L3315" s="130"/>
      <c r="S3315" s="20"/>
      <c r="T3315" s="20"/>
      <c r="U3315" s="20"/>
      <c r="V3315" s="20"/>
      <c r="AF3315" s="43"/>
      <c r="AG3315" s="112"/>
      <c r="DZ3315" s="56"/>
      <c r="EA3315" s="57"/>
    </row>
    <row r="3316" spans="1:131" ht="19.5" customHeight="1" x14ac:dyDescent="0.25">
      <c r="A3316" s="9">
        <v>2300</v>
      </c>
      <c r="B3316" s="9" t="s">
        <v>6601</v>
      </c>
      <c r="C3316" s="9" t="s">
        <v>6602</v>
      </c>
      <c r="D3316" s="9"/>
      <c r="E3316" s="9" t="s">
        <v>4972</v>
      </c>
      <c r="F3316" s="9" t="s">
        <v>6590</v>
      </c>
      <c r="G3316" s="9"/>
      <c r="H3316" s="9" t="s">
        <v>202</v>
      </c>
      <c r="I3316" s="9" t="s">
        <v>25</v>
      </c>
      <c r="J3316" s="129">
        <v>43266</v>
      </c>
      <c r="K3316" s="129">
        <v>43205</v>
      </c>
      <c r="L3316" s="129">
        <v>43496</v>
      </c>
      <c r="M3316" s="9" t="s">
        <v>20</v>
      </c>
      <c r="O3316" s="9">
        <v>28</v>
      </c>
      <c r="Q3316" s="9" t="s">
        <v>54</v>
      </c>
      <c r="R3316" s="9"/>
      <c r="S3316" s="13">
        <v>3235037</v>
      </c>
      <c r="T3316" s="13">
        <v>3235037</v>
      </c>
      <c r="U3316" s="13">
        <v>970511</v>
      </c>
      <c r="V3316" s="13">
        <v>2000000</v>
      </c>
      <c r="W3316" s="9"/>
      <c r="X3316" s="9"/>
      <c r="Y3316" s="9"/>
      <c r="Z3316" s="9"/>
      <c r="AA3316" s="9"/>
      <c r="AB3316" s="9"/>
      <c r="AC3316" s="9"/>
      <c r="AD3316" s="9"/>
      <c r="AE3316" s="9"/>
      <c r="AF3316" s="114">
        <v>2000000</v>
      </c>
      <c r="AG3316" s="109"/>
      <c r="AH3316" s="11">
        <v>43205</v>
      </c>
      <c r="AI3316" s="11">
        <v>43496</v>
      </c>
      <c r="AJ3316" s="27">
        <v>448645</v>
      </c>
      <c r="AK3316" s="27">
        <v>114044</v>
      </c>
      <c r="AL3316" s="11">
        <v>43205</v>
      </c>
      <c r="AM3316" s="11">
        <v>43555</v>
      </c>
      <c r="AN3316" s="27">
        <v>2854890</v>
      </c>
      <c r="AO3316" s="27">
        <v>856467</v>
      </c>
      <c r="AP3316" s="9"/>
      <c r="AQ3316" s="9"/>
      <c r="AR3316" s="9"/>
      <c r="AS3316" s="9"/>
      <c r="AT3316" s="9"/>
      <c r="AU3316" s="9"/>
      <c r="AV3316" s="9"/>
      <c r="AW3316" s="9"/>
      <c r="AX3316" s="9"/>
      <c r="AY3316" s="9"/>
      <c r="AZ3316" s="9"/>
      <c r="BA3316" s="9"/>
      <c r="BB3316" s="9"/>
      <c r="BC3316" s="9"/>
      <c r="BD3316" s="9"/>
      <c r="BE3316" s="9"/>
      <c r="BF3316" s="9"/>
      <c r="BG3316" s="9"/>
      <c r="BH3316" s="9"/>
      <c r="BI3316" s="9"/>
      <c r="BJ3316" s="9"/>
      <c r="BK3316" s="9"/>
      <c r="BL3316" s="9"/>
      <c r="BM3316" s="9"/>
      <c r="BN3316" s="9"/>
      <c r="BO3316" s="9"/>
      <c r="BP3316" s="9"/>
      <c r="BQ3316" s="9"/>
      <c r="BT3316" s="9"/>
      <c r="BU3316" s="9"/>
      <c r="BX3316" s="9"/>
      <c r="BY3316" s="9"/>
      <c r="CB3316" s="9"/>
      <c r="CC3316" s="9"/>
      <c r="CF3316" s="9"/>
      <c r="CG3316" s="9"/>
      <c r="CJ3316" s="9"/>
      <c r="CK3316" s="9"/>
      <c r="CN3316" s="9"/>
      <c r="CO3316" s="9"/>
      <c r="CP3316" s="9"/>
      <c r="CQ3316" s="9"/>
      <c r="CR3316" s="9"/>
      <c r="CS3316" s="9"/>
      <c r="CT3316" s="9"/>
      <c r="CU3316" s="9"/>
      <c r="CV3316" s="9"/>
      <c r="CW3316" s="9"/>
      <c r="CX3316" s="9"/>
      <c r="CY3316" s="9"/>
      <c r="CZ3316" s="9"/>
      <c r="DA3316" s="9"/>
      <c r="DB3316" s="9"/>
      <c r="DC3316" s="9"/>
      <c r="DD3316" s="9"/>
      <c r="DE3316" s="9"/>
      <c r="DF3316" s="9"/>
      <c r="DG3316" s="9"/>
      <c r="DH3316" s="9"/>
      <c r="DI3316" s="9"/>
      <c r="DJ3316" s="9"/>
      <c r="DK3316" s="9"/>
      <c r="DL3316" s="9"/>
      <c r="DM3316" s="9"/>
      <c r="DN3316" s="9"/>
      <c r="DO3316" s="9"/>
      <c r="DP3316" s="9"/>
      <c r="DQ3316" s="9"/>
      <c r="DR3316" s="9"/>
      <c r="DS3316" s="9"/>
      <c r="DT3316" s="9"/>
      <c r="DU3316" s="9"/>
      <c r="DV3316" s="9"/>
      <c r="DW3316" s="9"/>
      <c r="DX3316" s="9"/>
      <c r="DY3316" s="9"/>
    </row>
    <row r="3317" spans="1:131" s="18" customFormat="1" ht="19.5" customHeight="1" x14ac:dyDescent="0.25">
      <c r="A3317" s="18">
        <v>2300</v>
      </c>
      <c r="B3317" s="18" t="s">
        <v>6601</v>
      </c>
      <c r="C3317" s="18" t="s">
        <v>6602</v>
      </c>
      <c r="D3317" s="19">
        <v>43468</v>
      </c>
      <c r="J3317" s="130"/>
      <c r="K3317" s="130"/>
      <c r="L3317" s="130">
        <v>43555</v>
      </c>
      <c r="S3317" s="20"/>
      <c r="T3317" s="20"/>
      <c r="U3317" s="20"/>
      <c r="V3317" s="20"/>
      <c r="AF3317" s="43"/>
      <c r="AG3317" s="112"/>
      <c r="DZ3317" s="56"/>
      <c r="EA3317" s="57"/>
    </row>
    <row r="3318" spans="1:131" s="18" customFormat="1" ht="19.5" customHeight="1" x14ac:dyDescent="0.25">
      <c r="A3318" s="18">
        <v>2300</v>
      </c>
      <c r="B3318" s="18" t="s">
        <v>6601</v>
      </c>
      <c r="C3318" s="18" t="s">
        <v>7262</v>
      </c>
      <c r="D3318" s="19">
        <v>43543</v>
      </c>
      <c r="J3318" s="130"/>
      <c r="K3318" s="130"/>
      <c r="L3318" s="130"/>
      <c r="S3318" s="20"/>
      <c r="T3318" s="20"/>
      <c r="U3318" s="20"/>
      <c r="V3318" s="20"/>
      <c r="AF3318" s="43"/>
      <c r="AG3318" s="112"/>
      <c r="DZ3318" s="56"/>
      <c r="EA3318" s="57"/>
    </row>
    <row r="3319" spans="1:131" ht="19.5" customHeight="1" x14ac:dyDescent="0.25">
      <c r="A3319" s="9">
        <v>2301</v>
      </c>
      <c r="B3319" s="9" t="s">
        <v>6603</v>
      </c>
      <c r="C3319" s="9" t="s">
        <v>6604</v>
      </c>
      <c r="D3319" s="9"/>
      <c r="E3319" s="9" t="s">
        <v>4972</v>
      </c>
      <c r="F3319" s="9" t="s">
        <v>6590</v>
      </c>
      <c r="G3319" s="9"/>
      <c r="H3319" s="9" t="s">
        <v>202</v>
      </c>
      <c r="I3319" s="9" t="s">
        <v>25</v>
      </c>
      <c r="J3319" s="129">
        <v>43266</v>
      </c>
      <c r="K3319" s="129">
        <v>43205</v>
      </c>
      <c r="L3319" s="129">
        <v>43496</v>
      </c>
      <c r="M3319" s="9" t="s">
        <v>20</v>
      </c>
      <c r="O3319" s="9">
        <v>29</v>
      </c>
      <c r="Q3319" s="9" t="s">
        <v>54</v>
      </c>
      <c r="R3319" s="9"/>
      <c r="S3319" s="13">
        <v>3257016</v>
      </c>
      <c r="T3319" s="13">
        <v>3257016</v>
      </c>
      <c r="U3319" s="13">
        <v>977105</v>
      </c>
      <c r="V3319" s="13">
        <v>2000000</v>
      </c>
      <c r="W3319" s="9"/>
      <c r="X3319" s="9"/>
      <c r="Y3319" s="9"/>
      <c r="Z3319" s="9"/>
      <c r="AA3319" s="9"/>
      <c r="AB3319" s="9"/>
      <c r="AC3319" s="9"/>
      <c r="AD3319" s="9"/>
      <c r="AE3319" s="9"/>
      <c r="AF3319" s="114">
        <v>2000000</v>
      </c>
      <c r="AG3319" s="109"/>
      <c r="AH3319" s="11">
        <v>43205</v>
      </c>
      <c r="AI3319" s="11">
        <v>43496</v>
      </c>
      <c r="AJ3319" s="27">
        <v>401445</v>
      </c>
      <c r="AK3319" s="27">
        <v>120434</v>
      </c>
      <c r="AL3319" s="11">
        <v>43205</v>
      </c>
      <c r="AM3319" s="11">
        <v>43555</v>
      </c>
      <c r="AN3319" s="27">
        <v>2879402</v>
      </c>
      <c r="AO3319" s="27">
        <v>856671</v>
      </c>
      <c r="AP3319" s="9"/>
      <c r="AQ3319" s="9"/>
      <c r="AR3319" s="9"/>
      <c r="AS3319" s="9"/>
      <c r="AT3319" s="9"/>
      <c r="AU3319" s="9"/>
      <c r="AV3319" s="9"/>
      <c r="AW3319" s="9"/>
      <c r="AX3319" s="9"/>
      <c r="AY3319" s="9"/>
      <c r="AZ3319" s="9"/>
      <c r="BA3319" s="9"/>
      <c r="BB3319" s="9"/>
      <c r="BC3319" s="9"/>
      <c r="BD3319" s="9"/>
      <c r="BE3319" s="9"/>
      <c r="BF3319" s="9"/>
      <c r="BG3319" s="9"/>
      <c r="BH3319" s="9"/>
      <c r="BI3319" s="9"/>
      <c r="BJ3319" s="9"/>
      <c r="BK3319" s="9"/>
      <c r="BL3319" s="9"/>
      <c r="BM3319" s="9"/>
      <c r="BN3319" s="9"/>
      <c r="BO3319" s="9"/>
      <c r="BP3319" s="9"/>
      <c r="BQ3319" s="9"/>
      <c r="BT3319" s="9"/>
      <c r="BU3319" s="9"/>
      <c r="BX3319" s="9"/>
      <c r="BY3319" s="9"/>
      <c r="CB3319" s="9"/>
      <c r="CC3319" s="9"/>
      <c r="CF3319" s="9"/>
      <c r="CG3319" s="9"/>
      <c r="CJ3319" s="9"/>
      <c r="CK3319" s="9"/>
      <c r="CN3319" s="9"/>
      <c r="CO3319" s="9"/>
      <c r="CP3319" s="9"/>
      <c r="CQ3319" s="9"/>
      <c r="CR3319" s="9"/>
      <c r="CS3319" s="9"/>
      <c r="CT3319" s="9"/>
      <c r="CU3319" s="9"/>
      <c r="CV3319" s="9"/>
      <c r="CW3319" s="9"/>
      <c r="CX3319" s="9"/>
      <c r="CY3319" s="9"/>
      <c r="CZ3319" s="9"/>
      <c r="DA3319" s="9"/>
      <c r="DB3319" s="9"/>
      <c r="DC3319" s="9"/>
      <c r="DD3319" s="9"/>
      <c r="DE3319" s="9"/>
      <c r="DF3319" s="9"/>
      <c r="DG3319" s="9"/>
      <c r="DH3319" s="9"/>
      <c r="DI3319" s="9"/>
      <c r="DJ3319" s="9"/>
      <c r="DK3319" s="9"/>
      <c r="DL3319" s="9"/>
      <c r="DM3319" s="9"/>
      <c r="DN3319" s="9"/>
      <c r="DO3319" s="9"/>
      <c r="DP3319" s="9"/>
      <c r="DQ3319" s="9"/>
      <c r="DR3319" s="9"/>
      <c r="DS3319" s="9"/>
      <c r="DT3319" s="9"/>
      <c r="DU3319" s="9"/>
      <c r="DV3319" s="9"/>
      <c r="DW3319" s="9"/>
      <c r="DX3319" s="9"/>
      <c r="DY3319" s="9"/>
    </row>
    <row r="3320" spans="1:131" s="18" customFormat="1" ht="19.5" customHeight="1" x14ac:dyDescent="0.25">
      <c r="A3320" s="18">
        <v>2301</v>
      </c>
      <c r="B3320" s="18" t="s">
        <v>6603</v>
      </c>
      <c r="C3320" s="18" t="s">
        <v>6604</v>
      </c>
      <c r="D3320" s="19">
        <v>43468</v>
      </c>
      <c r="J3320" s="130"/>
      <c r="K3320" s="130"/>
      <c r="L3320" s="130">
        <v>43555</v>
      </c>
      <c r="S3320" s="20"/>
      <c r="T3320" s="20"/>
      <c r="U3320" s="20"/>
      <c r="V3320" s="20"/>
      <c r="AF3320" s="43"/>
      <c r="AG3320" s="112"/>
      <c r="DZ3320" s="56"/>
      <c r="EA3320" s="57"/>
    </row>
    <row r="3321" spans="1:131" ht="38.25" customHeight="1" x14ac:dyDescent="0.25">
      <c r="A3321" s="9">
        <v>2302</v>
      </c>
      <c r="B3321" s="10" t="s">
        <v>6606</v>
      </c>
      <c r="C3321" s="9" t="s">
        <v>6607</v>
      </c>
      <c r="D3321" s="9"/>
      <c r="E3321" s="9" t="s">
        <v>6608</v>
      </c>
      <c r="F3321" s="9" t="s">
        <v>6609</v>
      </c>
      <c r="G3321" s="9"/>
      <c r="H3321" s="9" t="s">
        <v>202</v>
      </c>
      <c r="I3321" s="9" t="s">
        <v>35</v>
      </c>
      <c r="J3321" s="129">
        <v>43600</v>
      </c>
      <c r="K3321" s="129">
        <v>43191</v>
      </c>
      <c r="L3321" s="129">
        <v>43814</v>
      </c>
      <c r="M3321" s="9" t="s">
        <v>335</v>
      </c>
      <c r="O3321" s="9">
        <v>28</v>
      </c>
      <c r="Q3321" s="9" t="s">
        <v>54</v>
      </c>
      <c r="R3321" s="13">
        <v>275210689</v>
      </c>
      <c r="S3321" s="13">
        <v>81635668</v>
      </c>
      <c r="T3321" s="13">
        <v>81635668</v>
      </c>
      <c r="U3321" s="13">
        <v>24000000</v>
      </c>
      <c r="V3321" s="13">
        <v>56000000</v>
      </c>
      <c r="W3321" s="9"/>
      <c r="X3321" s="9"/>
      <c r="Y3321" s="9"/>
      <c r="Z3321" s="9"/>
      <c r="AA3321" s="9"/>
      <c r="AB3321" s="9"/>
      <c r="AC3321" s="9"/>
      <c r="AD3321" s="9"/>
      <c r="AE3321" s="9"/>
      <c r="AF3321" s="114">
        <v>56000000</v>
      </c>
      <c r="AG3321" s="109"/>
      <c r="AH3321" s="11">
        <v>43556</v>
      </c>
      <c r="AI3321" s="11">
        <v>43646</v>
      </c>
      <c r="AJ3321" s="27">
        <v>32259558</v>
      </c>
      <c r="AK3321" s="27">
        <v>9677867</v>
      </c>
      <c r="AL3321" s="11">
        <v>43647</v>
      </c>
      <c r="AM3321" s="11">
        <v>43677</v>
      </c>
      <c r="AN3321" s="27">
        <v>4126442</v>
      </c>
      <c r="AO3321" s="27">
        <v>1237933</v>
      </c>
      <c r="AP3321" s="11">
        <v>43678</v>
      </c>
      <c r="AQ3321" s="11">
        <v>43708</v>
      </c>
      <c r="AR3321" s="27">
        <v>1980818</v>
      </c>
      <c r="AS3321" s="27">
        <v>594245</v>
      </c>
      <c r="AT3321" s="11">
        <v>43709</v>
      </c>
      <c r="AU3321" s="11">
        <v>43738</v>
      </c>
      <c r="AV3321" s="27">
        <v>2844551</v>
      </c>
      <c r="AW3321" s="27">
        <v>853365</v>
      </c>
      <c r="AX3321" s="11">
        <v>43739</v>
      </c>
      <c r="AY3321" s="11">
        <v>43769</v>
      </c>
      <c r="AZ3321" s="27">
        <v>3832757</v>
      </c>
      <c r="BA3321" s="27">
        <v>1149827</v>
      </c>
      <c r="BB3321" s="11">
        <v>43770</v>
      </c>
      <c r="BC3321" s="11">
        <v>43799</v>
      </c>
      <c r="BD3321" s="27">
        <v>4499352</v>
      </c>
      <c r="BE3321" s="27">
        <v>1349806</v>
      </c>
      <c r="BF3321" s="11">
        <v>43800</v>
      </c>
      <c r="BG3321" s="11">
        <v>43830</v>
      </c>
      <c r="BH3321" s="27">
        <v>3315699</v>
      </c>
      <c r="BI3321" s="27">
        <v>994710</v>
      </c>
      <c r="BJ3321" s="11">
        <v>43831</v>
      </c>
      <c r="BK3321" s="11">
        <v>43861</v>
      </c>
      <c r="BL3321" s="27">
        <v>2737648</v>
      </c>
      <c r="BM3321" s="27">
        <v>821294</v>
      </c>
      <c r="BN3321" s="11">
        <v>43862</v>
      </c>
      <c r="BO3321" s="11">
        <v>43890</v>
      </c>
      <c r="BP3321" s="27">
        <v>1219785</v>
      </c>
      <c r="BQ3321" s="27">
        <v>365936</v>
      </c>
      <c r="BR3321" s="11">
        <v>43891</v>
      </c>
      <c r="BS3321" s="11">
        <v>43921</v>
      </c>
      <c r="BT3321" s="27">
        <v>1548192</v>
      </c>
      <c r="BU3321" s="27">
        <v>464458</v>
      </c>
      <c r="BV3321" s="11">
        <v>43922</v>
      </c>
      <c r="BW3321" s="11">
        <v>43951</v>
      </c>
      <c r="BX3321" s="27">
        <v>5862112</v>
      </c>
      <c r="BY3321" s="27">
        <v>1758634</v>
      </c>
      <c r="BZ3321" s="11">
        <v>43952</v>
      </c>
      <c r="CA3321" s="11">
        <v>44012</v>
      </c>
      <c r="CB3321" s="27">
        <v>2222915</v>
      </c>
      <c r="CC3321" s="27">
        <v>666875</v>
      </c>
      <c r="CD3321" s="11">
        <v>44044</v>
      </c>
      <c r="CE3321" s="11">
        <v>44058</v>
      </c>
      <c r="CF3321" s="27">
        <v>2288097</v>
      </c>
      <c r="CG3321" s="27">
        <v>686429</v>
      </c>
      <c r="CH3321" s="11">
        <v>43556</v>
      </c>
      <c r="CI3321" s="11">
        <v>44058</v>
      </c>
      <c r="CJ3321" s="27">
        <v>80322479</v>
      </c>
      <c r="CK3321" s="27">
        <v>3378621</v>
      </c>
      <c r="CN3321" s="9"/>
      <c r="CO3321" s="9"/>
      <c r="CP3321" s="9"/>
      <c r="CQ3321" s="9"/>
      <c r="CR3321" s="9"/>
      <c r="CS3321" s="9"/>
      <c r="CT3321" s="9"/>
      <c r="CU3321" s="9"/>
      <c r="CV3321" s="9"/>
      <c r="CW3321" s="9"/>
      <c r="CX3321" s="9"/>
      <c r="CY3321" s="9"/>
      <c r="CZ3321" s="9"/>
      <c r="DA3321" s="9"/>
      <c r="DB3321" s="9"/>
      <c r="DC3321" s="9"/>
      <c r="DD3321" s="9"/>
      <c r="DE3321" s="9"/>
      <c r="DF3321" s="9"/>
      <c r="DG3321" s="9"/>
      <c r="DH3321" s="9"/>
      <c r="DI3321" s="9"/>
      <c r="DJ3321" s="9"/>
      <c r="DK3321" s="9"/>
      <c r="DL3321" s="9"/>
      <c r="DM3321" s="9"/>
      <c r="DN3321" s="9"/>
      <c r="DO3321" s="9"/>
      <c r="DP3321" s="9"/>
      <c r="DQ3321" s="9"/>
      <c r="DR3321" s="9"/>
      <c r="DS3321" s="9"/>
      <c r="DT3321" s="9"/>
      <c r="DU3321" s="9"/>
      <c r="DV3321" s="9"/>
      <c r="DW3321" s="9"/>
      <c r="DX3321" s="9"/>
      <c r="DY3321" s="9"/>
      <c r="DZ3321" s="106">
        <v>80322479</v>
      </c>
      <c r="EA3321" s="55">
        <v>24000000</v>
      </c>
    </row>
    <row r="3322" spans="1:131" s="18" customFormat="1" ht="38.25" customHeight="1" x14ac:dyDescent="0.25">
      <c r="A3322" s="18">
        <v>2302</v>
      </c>
      <c r="B3322" s="17" t="s">
        <v>6606</v>
      </c>
      <c r="C3322" s="18" t="s">
        <v>6607</v>
      </c>
      <c r="D3322" s="19">
        <v>43700</v>
      </c>
      <c r="J3322" s="130"/>
      <c r="K3322" s="130"/>
      <c r="L3322" s="130">
        <v>43936</v>
      </c>
      <c r="R3322" s="20"/>
      <c r="S3322" s="20"/>
      <c r="T3322" s="20"/>
      <c r="U3322" s="20"/>
      <c r="V3322" s="20"/>
      <c r="AF3322" s="43"/>
      <c r="AG3322" s="112"/>
      <c r="DZ3322" s="56"/>
      <c r="EA3322" s="57"/>
    </row>
    <row r="3323" spans="1:131" s="18" customFormat="1" ht="38.25" customHeight="1" x14ac:dyDescent="0.25">
      <c r="A3323" s="18">
        <v>2302</v>
      </c>
      <c r="B3323" s="17" t="s">
        <v>6606</v>
      </c>
      <c r="C3323" s="18" t="s">
        <v>6607</v>
      </c>
      <c r="D3323" s="19">
        <v>43956</v>
      </c>
      <c r="J3323" s="130"/>
      <c r="K3323" s="130"/>
      <c r="L3323" s="130">
        <v>44058</v>
      </c>
      <c r="R3323" s="20"/>
      <c r="S3323" s="20"/>
      <c r="T3323" s="20"/>
      <c r="U3323" s="20"/>
      <c r="V3323" s="20"/>
      <c r="AF3323" s="43"/>
      <c r="AG3323" s="112"/>
      <c r="DZ3323" s="56"/>
      <c r="EA3323" s="57"/>
    </row>
    <row r="3324" spans="1:131" ht="19.5" customHeight="1" x14ac:dyDescent="0.25">
      <c r="A3324" s="9">
        <v>2303</v>
      </c>
      <c r="B3324" s="9" t="s">
        <v>6610</v>
      </c>
      <c r="C3324" s="9" t="s">
        <v>6611</v>
      </c>
      <c r="D3324" s="9"/>
      <c r="E3324" s="9" t="s">
        <v>527</v>
      </c>
      <c r="F3324" s="9" t="s">
        <v>52</v>
      </c>
      <c r="G3324" s="9"/>
      <c r="H3324" s="9" t="s">
        <v>202</v>
      </c>
      <c r="I3324" s="9" t="s">
        <v>28</v>
      </c>
      <c r="J3324" s="129">
        <v>43337</v>
      </c>
      <c r="K3324" s="129">
        <v>43300</v>
      </c>
      <c r="L3324" s="129">
        <v>43570</v>
      </c>
      <c r="M3324" s="9" t="s">
        <v>20</v>
      </c>
      <c r="O3324" s="9">
        <v>27</v>
      </c>
      <c r="Q3324" s="9" t="s">
        <v>54</v>
      </c>
      <c r="R3324" s="9"/>
      <c r="S3324" s="13">
        <v>2678571</v>
      </c>
      <c r="T3324" s="13">
        <v>2678571</v>
      </c>
      <c r="U3324" s="13">
        <v>803571</v>
      </c>
      <c r="V3324" s="13">
        <v>1875000</v>
      </c>
      <c r="W3324" s="9"/>
      <c r="X3324" s="9"/>
      <c r="Y3324" s="9"/>
      <c r="Z3324" s="9"/>
      <c r="AA3324" s="9"/>
      <c r="AB3324" s="9"/>
      <c r="AC3324" s="9"/>
      <c r="AD3324" s="9"/>
      <c r="AE3324" s="9"/>
      <c r="AF3324" s="114">
        <v>1875000</v>
      </c>
      <c r="AG3324" s="109"/>
      <c r="AH3324" s="11">
        <v>43300</v>
      </c>
      <c r="AI3324" s="11">
        <v>43570</v>
      </c>
      <c r="AJ3324" s="27">
        <v>2679013</v>
      </c>
      <c r="AK3324" s="27">
        <v>803571</v>
      </c>
      <c r="AL3324" s="9"/>
      <c r="AM3324" s="9"/>
      <c r="AN3324" s="9"/>
      <c r="AO3324" s="9"/>
      <c r="AP3324" s="9"/>
      <c r="AQ3324" s="9"/>
      <c r="AR3324" s="9"/>
      <c r="AS3324" s="9"/>
      <c r="AT3324" s="9"/>
      <c r="AU3324" s="9"/>
      <c r="AV3324" s="9"/>
      <c r="AW3324" s="9"/>
      <c r="AX3324" s="9"/>
      <c r="AY3324" s="9"/>
      <c r="AZ3324" s="9"/>
      <c r="BA3324" s="9"/>
      <c r="BB3324" s="9"/>
      <c r="BC3324" s="9"/>
      <c r="BD3324" s="9"/>
      <c r="BE3324" s="9"/>
      <c r="BF3324" s="9"/>
      <c r="BG3324" s="9"/>
      <c r="BH3324" s="9"/>
      <c r="BI3324" s="9"/>
      <c r="BJ3324" s="9"/>
      <c r="BK3324" s="9"/>
      <c r="BL3324" s="9"/>
      <c r="BM3324" s="9"/>
      <c r="BN3324" s="9"/>
      <c r="BO3324" s="9"/>
      <c r="BP3324" s="9"/>
      <c r="BQ3324" s="9"/>
      <c r="BT3324" s="9"/>
      <c r="BU3324" s="9"/>
      <c r="BX3324" s="9"/>
      <c r="BY3324" s="9"/>
      <c r="CB3324" s="9"/>
      <c r="CC3324" s="9"/>
      <c r="CF3324" s="9"/>
      <c r="CG3324" s="9"/>
      <c r="CJ3324" s="9"/>
      <c r="CK3324" s="9"/>
      <c r="CN3324" s="9"/>
      <c r="CO3324" s="9"/>
      <c r="CP3324" s="9"/>
      <c r="CQ3324" s="9"/>
      <c r="CR3324" s="9"/>
      <c r="CS3324" s="9"/>
      <c r="CT3324" s="9"/>
      <c r="CU3324" s="9"/>
      <c r="CV3324" s="9"/>
      <c r="CW3324" s="9"/>
      <c r="CX3324" s="9"/>
      <c r="CY3324" s="9"/>
      <c r="CZ3324" s="9"/>
      <c r="DA3324" s="9"/>
      <c r="DB3324" s="9"/>
      <c r="DC3324" s="9"/>
      <c r="DD3324" s="9"/>
      <c r="DE3324" s="9"/>
      <c r="DF3324" s="9"/>
      <c r="DG3324" s="9"/>
      <c r="DH3324" s="9"/>
      <c r="DI3324" s="9"/>
      <c r="DJ3324" s="9"/>
      <c r="DK3324" s="9"/>
      <c r="DL3324" s="9"/>
      <c r="DM3324" s="9"/>
      <c r="DN3324" s="9"/>
      <c r="DO3324" s="9"/>
      <c r="DP3324" s="9"/>
      <c r="DQ3324" s="9"/>
      <c r="DR3324" s="9"/>
      <c r="DS3324" s="9"/>
      <c r="DT3324" s="9"/>
      <c r="DU3324" s="9"/>
      <c r="DV3324" s="9"/>
      <c r="DW3324" s="9"/>
      <c r="DX3324" s="9"/>
      <c r="DY3324" s="9"/>
    </row>
    <row r="3325" spans="1:131" s="18" customFormat="1" ht="19.5" customHeight="1" x14ac:dyDescent="0.25">
      <c r="A3325" s="18">
        <v>2303</v>
      </c>
      <c r="B3325" s="18" t="s">
        <v>6610</v>
      </c>
      <c r="C3325" s="18" t="s">
        <v>6611</v>
      </c>
      <c r="E3325" s="18" t="s">
        <v>6892</v>
      </c>
      <c r="F3325" s="18" t="s">
        <v>5666</v>
      </c>
      <c r="G3325" s="19">
        <v>43360</v>
      </c>
      <c r="J3325" s="130"/>
      <c r="K3325" s="130"/>
      <c r="L3325" s="130"/>
      <c r="AF3325" s="107"/>
      <c r="AG3325" s="112"/>
      <c r="DZ3325" s="56"/>
      <c r="EA3325" s="57"/>
    </row>
    <row r="3326" spans="1:131" ht="19.5" customHeight="1" x14ac:dyDescent="0.25">
      <c r="A3326" s="9">
        <v>2304</v>
      </c>
      <c r="B3326" s="9" t="s">
        <v>6612</v>
      </c>
      <c r="C3326" s="9" t="s">
        <v>5803</v>
      </c>
      <c r="D3326" s="9"/>
      <c r="E3326" s="9" t="s">
        <v>527</v>
      </c>
      <c r="F3326" s="9" t="s">
        <v>52</v>
      </c>
      <c r="G3326" s="9"/>
      <c r="H3326" s="9" t="s">
        <v>202</v>
      </c>
      <c r="I3326" s="9" t="s">
        <v>28</v>
      </c>
      <c r="J3326" s="129">
        <v>43337</v>
      </c>
      <c r="K3326" s="129">
        <v>43300</v>
      </c>
      <c r="L3326" s="129">
        <v>43570</v>
      </c>
      <c r="M3326" s="9" t="s">
        <v>20</v>
      </c>
      <c r="O3326" s="9">
        <v>27</v>
      </c>
      <c r="Q3326" s="9" t="s">
        <v>54</v>
      </c>
      <c r="R3326" s="9"/>
      <c r="S3326" s="13">
        <v>2678571</v>
      </c>
      <c r="T3326" s="13">
        <v>2678571</v>
      </c>
      <c r="U3326" s="13">
        <v>803571</v>
      </c>
      <c r="V3326" s="13">
        <v>1875000</v>
      </c>
      <c r="W3326" s="9"/>
      <c r="X3326" s="9"/>
      <c r="Y3326" s="9"/>
      <c r="Z3326" s="9"/>
      <c r="AA3326" s="9"/>
      <c r="AB3326" s="9"/>
      <c r="AC3326" s="9"/>
      <c r="AD3326" s="9"/>
      <c r="AE3326" s="9"/>
      <c r="AF3326" s="114">
        <v>1875000</v>
      </c>
      <c r="AG3326" s="109"/>
      <c r="AH3326" s="11">
        <v>43300</v>
      </c>
      <c r="AI3326" s="11">
        <v>43570</v>
      </c>
      <c r="AJ3326" s="27">
        <v>2681502</v>
      </c>
      <c r="AK3326" s="27">
        <v>803571</v>
      </c>
      <c r="AL3326" s="9"/>
      <c r="AM3326" s="9"/>
      <c r="AN3326" s="9"/>
      <c r="AO3326" s="9"/>
      <c r="AP3326" s="9"/>
      <c r="AQ3326" s="9"/>
      <c r="AR3326" s="9"/>
      <c r="AS3326" s="9"/>
      <c r="AT3326" s="9"/>
      <c r="AU3326" s="9"/>
      <c r="AV3326" s="9"/>
      <c r="AW3326" s="9"/>
      <c r="AX3326" s="9"/>
      <c r="AY3326" s="9"/>
      <c r="AZ3326" s="9"/>
      <c r="BA3326" s="9"/>
      <c r="BB3326" s="9"/>
      <c r="BC3326" s="9"/>
      <c r="BD3326" s="9"/>
      <c r="BE3326" s="9"/>
      <c r="BF3326" s="9"/>
      <c r="BG3326" s="9"/>
      <c r="BH3326" s="9"/>
      <c r="BI3326" s="9"/>
      <c r="BJ3326" s="9"/>
      <c r="BK3326" s="9"/>
      <c r="BL3326" s="9"/>
      <c r="BM3326" s="9"/>
      <c r="BN3326" s="9"/>
      <c r="BO3326" s="9"/>
      <c r="BP3326" s="9"/>
      <c r="BQ3326" s="9"/>
      <c r="BT3326" s="9"/>
      <c r="BU3326" s="9"/>
      <c r="BX3326" s="9"/>
      <c r="BY3326" s="9"/>
      <c r="CB3326" s="9"/>
      <c r="CC3326" s="9"/>
      <c r="CF3326" s="9"/>
      <c r="CG3326" s="9"/>
      <c r="CJ3326" s="9"/>
      <c r="CK3326" s="9"/>
      <c r="CN3326" s="9"/>
      <c r="CO3326" s="9"/>
      <c r="CP3326" s="9"/>
      <c r="CQ3326" s="9"/>
      <c r="CR3326" s="9"/>
      <c r="CS3326" s="9"/>
      <c r="CT3326" s="9"/>
      <c r="CU3326" s="9"/>
      <c r="CV3326" s="9"/>
      <c r="CW3326" s="9"/>
      <c r="CX3326" s="9"/>
      <c r="CY3326" s="9"/>
      <c r="CZ3326" s="9"/>
      <c r="DA3326" s="9"/>
      <c r="DB3326" s="9"/>
      <c r="DC3326" s="9"/>
      <c r="DD3326" s="9"/>
      <c r="DE3326" s="9"/>
      <c r="DF3326" s="9"/>
      <c r="DG3326" s="9"/>
      <c r="DH3326" s="9"/>
      <c r="DI3326" s="9"/>
      <c r="DJ3326" s="9"/>
      <c r="DK3326" s="9"/>
      <c r="DL3326" s="9"/>
      <c r="DM3326" s="9"/>
      <c r="DN3326" s="9"/>
      <c r="DO3326" s="9"/>
      <c r="DP3326" s="9"/>
      <c r="DQ3326" s="9"/>
      <c r="DR3326" s="9"/>
      <c r="DS3326" s="9"/>
      <c r="DT3326" s="9"/>
      <c r="DU3326" s="9"/>
      <c r="DV3326" s="9"/>
      <c r="DW3326" s="9"/>
      <c r="DX3326" s="9"/>
      <c r="DY3326" s="9"/>
    </row>
    <row r="3327" spans="1:131" s="18" customFormat="1" ht="19.5" customHeight="1" x14ac:dyDescent="0.25">
      <c r="A3327" s="18">
        <v>2304</v>
      </c>
      <c r="B3327" s="18" t="s">
        <v>6612</v>
      </c>
      <c r="C3327" s="18" t="s">
        <v>5803</v>
      </c>
      <c r="E3327" s="18" t="s">
        <v>6892</v>
      </c>
      <c r="F3327" s="18" t="s">
        <v>5666</v>
      </c>
      <c r="G3327" s="19">
        <v>43360</v>
      </c>
      <c r="J3327" s="130"/>
      <c r="K3327" s="130"/>
      <c r="L3327" s="130"/>
      <c r="AF3327" s="107"/>
      <c r="AG3327" s="112"/>
      <c r="AK3327" s="27"/>
      <c r="DZ3327" s="56"/>
      <c r="EA3327" s="57"/>
    </row>
    <row r="3328" spans="1:131" ht="19.5" customHeight="1" x14ac:dyDescent="0.25">
      <c r="A3328" s="9">
        <v>2305</v>
      </c>
      <c r="B3328" s="9" t="s">
        <v>6613</v>
      </c>
      <c r="C3328" s="9" t="s">
        <v>6614</v>
      </c>
      <c r="D3328" s="9"/>
      <c r="E3328" s="9" t="s">
        <v>527</v>
      </c>
      <c r="F3328" s="9" t="s">
        <v>52</v>
      </c>
      <c r="G3328" s="9"/>
      <c r="H3328" s="9" t="s">
        <v>202</v>
      </c>
      <c r="I3328" s="9" t="s">
        <v>25</v>
      </c>
      <c r="J3328" s="129">
        <v>43340</v>
      </c>
      <c r="K3328" s="129">
        <v>43300</v>
      </c>
      <c r="L3328" s="129">
        <v>43570</v>
      </c>
      <c r="M3328" s="9" t="s">
        <v>20</v>
      </c>
      <c r="O3328" s="9">
        <v>27</v>
      </c>
      <c r="Q3328" s="9" t="s">
        <v>54</v>
      </c>
      <c r="R3328" s="9"/>
      <c r="S3328" s="13">
        <v>1189285</v>
      </c>
      <c r="T3328" s="13">
        <v>1189285</v>
      </c>
      <c r="U3328" s="13">
        <v>356785</v>
      </c>
      <c r="V3328" s="13">
        <v>832500</v>
      </c>
      <c r="W3328" s="9"/>
      <c r="X3328" s="9"/>
      <c r="Y3328" s="9"/>
      <c r="Z3328" s="9"/>
      <c r="AA3328" s="9"/>
      <c r="AB3328" s="9"/>
      <c r="AC3328" s="9"/>
      <c r="AD3328" s="9"/>
      <c r="AE3328" s="9"/>
      <c r="AF3328" s="114">
        <v>832500</v>
      </c>
      <c r="AG3328" s="109"/>
      <c r="AH3328" s="11">
        <v>43300</v>
      </c>
      <c r="AI3328" s="11">
        <v>43570</v>
      </c>
      <c r="AJ3328" s="27">
        <v>1190514</v>
      </c>
      <c r="AK3328" s="27">
        <v>356854</v>
      </c>
      <c r="AL3328" s="9"/>
      <c r="AM3328" s="9"/>
      <c r="AN3328" s="9"/>
      <c r="AO3328" s="9"/>
      <c r="AP3328" s="9"/>
      <c r="AQ3328" s="9"/>
      <c r="AR3328" s="9"/>
      <c r="AS3328" s="9"/>
      <c r="AT3328" s="9"/>
      <c r="AU3328" s="9"/>
      <c r="AV3328" s="9"/>
      <c r="AW3328" s="9"/>
      <c r="AX3328" s="9"/>
      <c r="AY3328" s="9"/>
      <c r="AZ3328" s="9"/>
      <c r="BA3328" s="9"/>
      <c r="BB3328" s="9"/>
      <c r="BC3328" s="9"/>
      <c r="BD3328" s="9"/>
      <c r="BE3328" s="9"/>
      <c r="BF3328" s="9"/>
      <c r="BG3328" s="9"/>
      <c r="BH3328" s="9"/>
      <c r="BI3328" s="9"/>
      <c r="BJ3328" s="9"/>
      <c r="BK3328" s="9"/>
      <c r="BL3328" s="9"/>
      <c r="BM3328" s="9"/>
      <c r="BN3328" s="9"/>
      <c r="BO3328" s="9"/>
      <c r="BP3328" s="9"/>
      <c r="BQ3328" s="9"/>
      <c r="BT3328" s="9"/>
      <c r="BU3328" s="9"/>
      <c r="BX3328" s="9"/>
      <c r="BY3328" s="9"/>
      <c r="CB3328" s="9"/>
      <c r="CC3328" s="9"/>
      <c r="CF3328" s="9"/>
      <c r="CG3328" s="9"/>
      <c r="CJ3328" s="9"/>
      <c r="CK3328" s="9"/>
      <c r="CN3328" s="9"/>
      <c r="CO3328" s="9"/>
      <c r="CP3328" s="9"/>
      <c r="CQ3328" s="9"/>
      <c r="CR3328" s="9"/>
      <c r="CS3328" s="9"/>
      <c r="CT3328" s="9"/>
      <c r="CU3328" s="9"/>
      <c r="CV3328" s="9"/>
      <c r="CW3328" s="9"/>
      <c r="CX3328" s="9"/>
      <c r="CY3328" s="9"/>
      <c r="CZ3328" s="9"/>
      <c r="DA3328" s="9"/>
      <c r="DB3328" s="9"/>
      <c r="DC3328" s="9"/>
      <c r="DD3328" s="9"/>
      <c r="DE3328" s="9"/>
      <c r="DF3328" s="9"/>
      <c r="DG3328" s="9"/>
      <c r="DH3328" s="9"/>
      <c r="DI3328" s="9"/>
      <c r="DJ3328" s="9"/>
      <c r="DK3328" s="9"/>
      <c r="DL3328" s="9"/>
      <c r="DM3328" s="9"/>
      <c r="DN3328" s="9"/>
      <c r="DO3328" s="9"/>
      <c r="DP3328" s="9"/>
      <c r="DQ3328" s="9"/>
      <c r="DR3328" s="9"/>
      <c r="DS3328" s="9"/>
      <c r="DT3328" s="9"/>
      <c r="DU3328" s="9"/>
      <c r="DV3328" s="9"/>
      <c r="DW3328" s="9"/>
      <c r="DX3328" s="9"/>
      <c r="DY3328" s="9"/>
    </row>
    <row r="3329" spans="1:131" s="18" customFormat="1" ht="19.5" customHeight="1" x14ac:dyDescent="0.25">
      <c r="A3329" s="18">
        <v>2305</v>
      </c>
      <c r="B3329" s="18" t="s">
        <v>6613</v>
      </c>
      <c r="C3329" s="18" t="s">
        <v>6614</v>
      </c>
      <c r="E3329" s="18" t="s">
        <v>6892</v>
      </c>
      <c r="F3329" s="18" t="s">
        <v>5666</v>
      </c>
      <c r="G3329" s="19">
        <v>43360</v>
      </c>
      <c r="J3329" s="130"/>
      <c r="K3329" s="130"/>
      <c r="L3329" s="130"/>
      <c r="AF3329" s="107"/>
      <c r="AG3329" s="112"/>
      <c r="DZ3329" s="56"/>
      <c r="EA3329" s="57"/>
    </row>
    <row r="3330" spans="1:131" ht="19.5" customHeight="1" x14ac:dyDescent="0.25">
      <c r="A3330" s="9">
        <v>2306</v>
      </c>
      <c r="B3330" s="10" t="s">
        <v>6615</v>
      </c>
      <c r="C3330" s="9" t="s">
        <v>6616</v>
      </c>
      <c r="D3330" s="9"/>
      <c r="E3330" s="9" t="s">
        <v>527</v>
      </c>
      <c r="F3330" s="9" t="s">
        <v>52</v>
      </c>
      <c r="G3330" s="9"/>
      <c r="H3330" s="9" t="s">
        <v>202</v>
      </c>
      <c r="I3330" s="9" t="s">
        <v>28</v>
      </c>
      <c r="J3330" s="129">
        <v>43353</v>
      </c>
      <c r="K3330" s="129">
        <v>43300</v>
      </c>
      <c r="L3330" s="129">
        <v>43570</v>
      </c>
      <c r="M3330" s="9" t="s">
        <v>20</v>
      </c>
      <c r="O3330" s="9">
        <v>28</v>
      </c>
      <c r="Q3330" s="9" t="s">
        <v>54</v>
      </c>
      <c r="R3330" s="9"/>
      <c r="S3330" s="13">
        <v>2480357</v>
      </c>
      <c r="T3330" s="13">
        <v>2480357</v>
      </c>
      <c r="U3330" s="13">
        <v>744107</v>
      </c>
      <c r="V3330" s="13">
        <v>1736250</v>
      </c>
      <c r="W3330" s="9"/>
      <c r="X3330" s="9"/>
      <c r="Y3330" s="9"/>
      <c r="Z3330" s="9"/>
      <c r="AA3330" s="9"/>
      <c r="AB3330" s="9"/>
      <c r="AC3330" s="9"/>
      <c r="AD3330" s="9"/>
      <c r="AE3330" s="9"/>
      <c r="AF3330" s="114">
        <v>1736250</v>
      </c>
      <c r="AG3330" s="109"/>
      <c r="AH3330" s="11">
        <v>43300</v>
      </c>
      <c r="AI3330" s="11">
        <v>43570</v>
      </c>
      <c r="AJ3330" s="27">
        <v>2481376</v>
      </c>
      <c r="AK3330" s="27">
        <v>744107</v>
      </c>
      <c r="AL3330" s="9"/>
      <c r="AM3330" s="9"/>
      <c r="AN3330" s="9"/>
      <c r="AO3330" s="9"/>
      <c r="AP3330" s="9"/>
      <c r="AQ3330" s="9"/>
      <c r="AR3330" s="9"/>
      <c r="AS3330" s="9"/>
      <c r="AT3330" s="9"/>
      <c r="AU3330" s="9"/>
      <c r="AV3330" s="9"/>
      <c r="AW3330" s="9"/>
      <c r="AX3330" s="9"/>
      <c r="AY3330" s="9"/>
      <c r="AZ3330" s="9"/>
      <c r="BA3330" s="9"/>
      <c r="BB3330" s="9"/>
      <c r="BC3330" s="9"/>
      <c r="BD3330" s="9"/>
      <c r="BE3330" s="9"/>
      <c r="BF3330" s="9"/>
      <c r="BG3330" s="9"/>
      <c r="BH3330" s="9"/>
      <c r="BI3330" s="9"/>
      <c r="BJ3330" s="9"/>
      <c r="BK3330" s="9"/>
      <c r="BL3330" s="9"/>
      <c r="BM3330" s="9"/>
      <c r="BN3330" s="9"/>
      <c r="BO3330" s="9"/>
      <c r="BP3330" s="9"/>
      <c r="BQ3330" s="9"/>
      <c r="BT3330" s="9"/>
      <c r="BU3330" s="9"/>
      <c r="BX3330" s="9"/>
      <c r="BY3330" s="9"/>
      <c r="CB3330" s="9"/>
      <c r="CC3330" s="9"/>
      <c r="CF3330" s="9"/>
      <c r="CG3330" s="9"/>
      <c r="CJ3330" s="9"/>
      <c r="CK3330" s="9"/>
      <c r="CN3330" s="9"/>
      <c r="CO3330" s="9"/>
      <c r="CP3330" s="9"/>
      <c r="CQ3330" s="9"/>
      <c r="CR3330" s="9"/>
      <c r="CS3330" s="9"/>
      <c r="CT3330" s="9"/>
      <c r="CU3330" s="9"/>
      <c r="CV3330" s="9"/>
      <c r="CW3330" s="9"/>
      <c r="CX3330" s="9"/>
      <c r="CY3330" s="9"/>
      <c r="CZ3330" s="9"/>
      <c r="DA3330" s="9"/>
      <c r="DB3330" s="9"/>
      <c r="DC3330" s="9"/>
      <c r="DD3330" s="9"/>
      <c r="DE3330" s="9"/>
      <c r="DF3330" s="9"/>
      <c r="DG3330" s="9"/>
      <c r="DH3330" s="9"/>
      <c r="DI3330" s="9"/>
      <c r="DJ3330" s="9"/>
      <c r="DK3330" s="9"/>
      <c r="DL3330" s="9"/>
      <c r="DM3330" s="9"/>
      <c r="DN3330" s="9"/>
      <c r="DO3330" s="9"/>
      <c r="DP3330" s="9"/>
      <c r="DQ3330" s="9"/>
      <c r="DR3330" s="9"/>
      <c r="DS3330" s="9"/>
      <c r="DT3330" s="9"/>
      <c r="DU3330" s="9"/>
      <c r="DV3330" s="9"/>
      <c r="DW3330" s="9"/>
      <c r="DX3330" s="9"/>
      <c r="DY3330" s="9"/>
    </row>
    <row r="3331" spans="1:131" s="18" customFormat="1" ht="19.5" customHeight="1" x14ac:dyDescent="0.25">
      <c r="A3331" s="18">
        <v>2306</v>
      </c>
      <c r="B3331" s="17" t="s">
        <v>6615</v>
      </c>
      <c r="C3331" s="18" t="s">
        <v>6616</v>
      </c>
      <c r="D3331" s="19"/>
      <c r="E3331" s="18" t="s">
        <v>6892</v>
      </c>
      <c r="F3331" s="18" t="s">
        <v>5666</v>
      </c>
      <c r="G3331" s="19">
        <v>43360</v>
      </c>
      <c r="J3331" s="130"/>
      <c r="K3331" s="130"/>
      <c r="L3331" s="130"/>
      <c r="AF3331" s="57"/>
      <c r="AG3331" s="112"/>
      <c r="DZ3331" s="56"/>
      <c r="EA3331" s="57"/>
    </row>
    <row r="3332" spans="1:131" ht="19.5" customHeight="1" x14ac:dyDescent="0.25">
      <c r="A3332" s="9">
        <v>2307</v>
      </c>
      <c r="B3332" s="9" t="s">
        <v>6617</v>
      </c>
      <c r="C3332" s="9" t="s">
        <v>6618</v>
      </c>
      <c r="D3332" s="9"/>
      <c r="E3332" s="9" t="s">
        <v>527</v>
      </c>
      <c r="F3332" s="9" t="s">
        <v>52</v>
      </c>
      <c r="G3332" s="9"/>
      <c r="H3332" s="9" t="s">
        <v>202</v>
      </c>
      <c r="I3332" s="9" t="s">
        <v>28</v>
      </c>
      <c r="J3332" s="129">
        <v>43339</v>
      </c>
      <c r="K3332" s="129">
        <v>43300</v>
      </c>
      <c r="L3332" s="129">
        <v>43570</v>
      </c>
      <c r="M3332" s="9" t="s">
        <v>20</v>
      </c>
      <c r="O3332" s="9">
        <v>26</v>
      </c>
      <c r="Q3332" s="9" t="s">
        <v>54</v>
      </c>
      <c r="R3332" s="9"/>
      <c r="S3332" s="13">
        <v>2480357</v>
      </c>
      <c r="T3332" s="13">
        <v>2480357</v>
      </c>
      <c r="U3332" s="13">
        <v>744107</v>
      </c>
      <c r="V3332" s="13">
        <v>1736250</v>
      </c>
      <c r="W3332" s="9"/>
      <c r="X3332" s="9"/>
      <c r="Y3332" s="9"/>
      <c r="Z3332" s="9"/>
      <c r="AA3332" s="9"/>
      <c r="AB3332" s="9"/>
      <c r="AC3332" s="9"/>
      <c r="AD3332" s="9"/>
      <c r="AE3332" s="9"/>
      <c r="AF3332" s="114">
        <v>1736250</v>
      </c>
      <c r="AG3332" s="109"/>
      <c r="AH3332" s="11">
        <v>43300</v>
      </c>
      <c r="AI3332" s="11">
        <v>43570</v>
      </c>
      <c r="AJ3332" s="27">
        <v>2480357</v>
      </c>
      <c r="AK3332" s="27">
        <v>744107</v>
      </c>
      <c r="AL3332" s="9"/>
      <c r="AM3332" s="9"/>
      <c r="AN3332" s="9"/>
      <c r="AO3332" s="9"/>
      <c r="AP3332" s="9"/>
      <c r="AQ3332" s="9"/>
      <c r="AR3332" s="9"/>
      <c r="AS3332" s="9"/>
      <c r="AT3332" s="9"/>
      <c r="AU3332" s="9"/>
      <c r="AV3332" s="9"/>
      <c r="AW3332" s="9"/>
      <c r="AX3332" s="9"/>
      <c r="AY3332" s="9"/>
      <c r="AZ3332" s="9"/>
      <c r="BA3332" s="9"/>
      <c r="BB3332" s="9"/>
      <c r="BC3332" s="9"/>
      <c r="BD3332" s="9"/>
      <c r="BE3332" s="9"/>
      <c r="BF3332" s="9"/>
      <c r="BG3332" s="9"/>
      <c r="BH3332" s="9"/>
      <c r="BI3332" s="9"/>
      <c r="BJ3332" s="9"/>
      <c r="BK3332" s="9"/>
      <c r="BL3332" s="9"/>
      <c r="BM3332" s="9"/>
      <c r="BN3332" s="9"/>
      <c r="BO3332" s="9"/>
      <c r="BP3332" s="9"/>
      <c r="BQ3332" s="9"/>
      <c r="BT3332" s="9"/>
      <c r="BU3332" s="9"/>
      <c r="BX3332" s="9"/>
      <c r="BY3332" s="9"/>
      <c r="CB3332" s="9"/>
      <c r="CC3332" s="9"/>
      <c r="CF3332" s="9"/>
      <c r="CG3332" s="9"/>
      <c r="CJ3332" s="9"/>
      <c r="CK3332" s="9"/>
      <c r="CN3332" s="9"/>
      <c r="CO3332" s="9"/>
      <c r="CP3332" s="9"/>
      <c r="CQ3332" s="9"/>
      <c r="CR3332" s="9"/>
      <c r="CS3332" s="9"/>
      <c r="CT3332" s="9"/>
      <c r="CU3332" s="9"/>
      <c r="CV3332" s="9"/>
      <c r="CW3332" s="9"/>
      <c r="CX3332" s="9"/>
      <c r="CY3332" s="9"/>
      <c r="CZ3332" s="9"/>
      <c r="DA3332" s="9"/>
      <c r="DB3332" s="9"/>
      <c r="DC3332" s="9"/>
      <c r="DD3332" s="9"/>
      <c r="DE3332" s="9"/>
      <c r="DF3332" s="9"/>
      <c r="DG3332" s="9"/>
      <c r="DH3332" s="9"/>
      <c r="DI3332" s="9"/>
      <c r="DJ3332" s="9"/>
      <c r="DK3332" s="9"/>
      <c r="DL3332" s="9"/>
      <c r="DM3332" s="9"/>
      <c r="DN3332" s="9"/>
      <c r="DO3332" s="9"/>
      <c r="DP3332" s="9"/>
      <c r="DQ3332" s="9"/>
      <c r="DR3332" s="9"/>
      <c r="DS3332" s="9"/>
      <c r="DT3332" s="9"/>
      <c r="DU3332" s="9"/>
      <c r="DV3332" s="9"/>
      <c r="DW3332" s="9"/>
      <c r="DX3332" s="9"/>
      <c r="DY3332" s="9"/>
    </row>
    <row r="3333" spans="1:131" s="18" customFormat="1" ht="19.5" customHeight="1" x14ac:dyDescent="0.25">
      <c r="A3333" s="18">
        <v>2307</v>
      </c>
      <c r="B3333" s="18" t="s">
        <v>6617</v>
      </c>
      <c r="C3333" s="18" t="s">
        <v>6618</v>
      </c>
      <c r="E3333" s="18" t="s">
        <v>6892</v>
      </c>
      <c r="F3333" s="18" t="s">
        <v>5666</v>
      </c>
      <c r="G3333" s="19">
        <v>43360</v>
      </c>
      <c r="J3333" s="130"/>
      <c r="K3333" s="130"/>
      <c r="L3333" s="130"/>
      <c r="AF3333" s="57"/>
      <c r="AG3333" s="112"/>
      <c r="DZ3333" s="56"/>
      <c r="EA3333" s="57"/>
    </row>
    <row r="3334" spans="1:131" ht="19.5" customHeight="1" x14ac:dyDescent="0.25">
      <c r="A3334" s="9">
        <v>2308</v>
      </c>
      <c r="B3334" s="9" t="s">
        <v>6619</v>
      </c>
      <c r="C3334" s="9" t="s">
        <v>6620</v>
      </c>
      <c r="D3334" s="9"/>
      <c r="E3334" s="9" t="s">
        <v>527</v>
      </c>
      <c r="F3334" s="9" t="s">
        <v>52</v>
      </c>
      <c r="G3334" s="9"/>
      <c r="H3334" s="9" t="s">
        <v>202</v>
      </c>
      <c r="I3334" s="9" t="s">
        <v>28</v>
      </c>
      <c r="J3334" s="129">
        <v>43339</v>
      </c>
      <c r="K3334" s="129">
        <v>43300</v>
      </c>
      <c r="L3334" s="129">
        <v>43570</v>
      </c>
      <c r="M3334" s="9" t="s">
        <v>20</v>
      </c>
      <c r="O3334" s="9">
        <v>27</v>
      </c>
      <c r="Q3334" s="9" t="s">
        <v>54</v>
      </c>
      <c r="R3334" s="9"/>
      <c r="S3334" s="13">
        <v>2480357</v>
      </c>
      <c r="T3334" s="13">
        <v>2480357</v>
      </c>
      <c r="U3334" s="13">
        <v>744107</v>
      </c>
      <c r="V3334" s="13">
        <v>1736250</v>
      </c>
      <c r="W3334" s="9"/>
      <c r="X3334" s="9"/>
      <c r="Y3334" s="9"/>
      <c r="Z3334" s="9"/>
      <c r="AA3334" s="9"/>
      <c r="AB3334" s="9"/>
      <c r="AC3334" s="9"/>
      <c r="AD3334" s="9"/>
      <c r="AE3334" s="9"/>
      <c r="AF3334" s="114">
        <v>1736250</v>
      </c>
      <c r="AG3334" s="109"/>
      <c r="AH3334" s="11">
        <v>43300</v>
      </c>
      <c r="AI3334" s="11">
        <v>43570</v>
      </c>
      <c r="AJ3334" s="27">
        <v>2480797</v>
      </c>
      <c r="AK3334" s="27">
        <v>744107</v>
      </c>
      <c r="AL3334" s="9"/>
      <c r="AM3334" s="9"/>
      <c r="AN3334" s="9"/>
      <c r="AO3334" s="9"/>
      <c r="AP3334" s="9"/>
      <c r="AQ3334" s="9"/>
      <c r="AR3334" s="9"/>
      <c r="AS3334" s="9"/>
      <c r="AT3334" s="9"/>
      <c r="AU3334" s="9"/>
      <c r="AV3334" s="9"/>
      <c r="AW3334" s="9"/>
      <c r="AX3334" s="9"/>
      <c r="AY3334" s="9"/>
      <c r="AZ3334" s="9"/>
      <c r="BA3334" s="9"/>
      <c r="BB3334" s="9"/>
      <c r="BC3334" s="9"/>
      <c r="BD3334" s="9"/>
      <c r="BE3334" s="9"/>
      <c r="BF3334" s="9"/>
      <c r="BG3334" s="9"/>
      <c r="BH3334" s="9"/>
      <c r="BI3334" s="9"/>
      <c r="BJ3334" s="9"/>
      <c r="BK3334" s="9"/>
      <c r="BL3334" s="9"/>
      <c r="BM3334" s="9"/>
      <c r="BN3334" s="9"/>
      <c r="BO3334" s="9"/>
      <c r="BP3334" s="9"/>
      <c r="BQ3334" s="9"/>
      <c r="BT3334" s="9"/>
      <c r="BU3334" s="9"/>
      <c r="BX3334" s="9"/>
      <c r="BY3334" s="9"/>
      <c r="CB3334" s="9"/>
      <c r="CC3334" s="9"/>
      <c r="CF3334" s="9"/>
      <c r="CG3334" s="9"/>
      <c r="CJ3334" s="9"/>
      <c r="CK3334" s="9"/>
      <c r="CN3334" s="9"/>
      <c r="CO3334" s="9"/>
      <c r="CP3334" s="9"/>
      <c r="CQ3334" s="9"/>
      <c r="CR3334" s="9"/>
      <c r="CS3334" s="9"/>
      <c r="CT3334" s="9"/>
      <c r="CU3334" s="9"/>
      <c r="CV3334" s="9"/>
      <c r="CW3334" s="9"/>
      <c r="CX3334" s="9"/>
      <c r="CY3334" s="9"/>
      <c r="CZ3334" s="9"/>
      <c r="DA3334" s="9"/>
      <c r="DB3334" s="9"/>
      <c r="DC3334" s="9"/>
      <c r="DD3334" s="9"/>
      <c r="DE3334" s="9"/>
      <c r="DF3334" s="9"/>
      <c r="DG3334" s="9"/>
      <c r="DH3334" s="9"/>
      <c r="DI3334" s="9"/>
      <c r="DJ3334" s="9"/>
      <c r="DK3334" s="9"/>
      <c r="DL3334" s="9"/>
      <c r="DM3334" s="9"/>
      <c r="DN3334" s="9"/>
      <c r="DO3334" s="9"/>
      <c r="DP3334" s="9"/>
      <c r="DQ3334" s="9"/>
      <c r="DR3334" s="9"/>
      <c r="DS3334" s="9"/>
      <c r="DT3334" s="9"/>
      <c r="DU3334" s="9"/>
      <c r="DV3334" s="9"/>
      <c r="DW3334" s="9"/>
      <c r="DX3334" s="9"/>
      <c r="DY3334" s="9"/>
    </row>
    <row r="3335" spans="1:131" s="18" customFormat="1" ht="19.5" customHeight="1" x14ac:dyDescent="0.25">
      <c r="A3335" s="18">
        <v>2308</v>
      </c>
      <c r="B3335" s="18" t="s">
        <v>6619</v>
      </c>
      <c r="C3335" s="18" t="s">
        <v>6620</v>
      </c>
      <c r="E3335" s="18" t="s">
        <v>6892</v>
      </c>
      <c r="F3335" s="18" t="s">
        <v>5666</v>
      </c>
      <c r="G3335" s="19">
        <v>43360</v>
      </c>
      <c r="J3335" s="130"/>
      <c r="K3335" s="130"/>
      <c r="L3335" s="130"/>
      <c r="AF3335" s="107"/>
      <c r="AG3335" s="112"/>
      <c r="DZ3335" s="56"/>
      <c r="EA3335" s="57"/>
    </row>
    <row r="3336" spans="1:131" ht="19.5" customHeight="1" x14ac:dyDescent="0.25">
      <c r="A3336" s="9">
        <v>2309</v>
      </c>
      <c r="B3336" s="9" t="s">
        <v>6621</v>
      </c>
      <c r="C3336" s="9" t="s">
        <v>6622</v>
      </c>
      <c r="D3336" s="9"/>
      <c r="E3336" s="9" t="s">
        <v>527</v>
      </c>
      <c r="F3336" s="9" t="s">
        <v>52</v>
      </c>
      <c r="G3336" s="9"/>
      <c r="H3336" s="9" t="s">
        <v>202</v>
      </c>
      <c r="I3336" s="9" t="s">
        <v>28</v>
      </c>
      <c r="J3336" s="129">
        <v>43337</v>
      </c>
      <c r="K3336" s="129">
        <v>43300</v>
      </c>
      <c r="L3336" s="129">
        <v>43570</v>
      </c>
      <c r="M3336" s="9" t="s">
        <v>20</v>
      </c>
      <c r="O3336" s="9">
        <v>27</v>
      </c>
      <c r="Q3336" s="9" t="s">
        <v>54</v>
      </c>
      <c r="R3336" s="9"/>
      <c r="S3336" s="13">
        <v>2480357</v>
      </c>
      <c r="T3336" s="13">
        <v>2480357</v>
      </c>
      <c r="U3336" s="13">
        <v>744107</v>
      </c>
      <c r="V3336" s="13">
        <v>1736250</v>
      </c>
      <c r="W3336" s="9"/>
      <c r="X3336" s="9"/>
      <c r="Y3336" s="9"/>
      <c r="Z3336" s="9"/>
      <c r="AA3336" s="9"/>
      <c r="AB3336" s="9"/>
      <c r="AC3336" s="9"/>
      <c r="AD3336" s="9"/>
      <c r="AE3336" s="9"/>
      <c r="AF3336" s="114">
        <v>1736250</v>
      </c>
      <c r="AG3336" s="109"/>
      <c r="AH3336" s="11">
        <v>43300</v>
      </c>
      <c r="AI3336" s="11">
        <v>43570</v>
      </c>
      <c r="AJ3336" s="27">
        <v>2480797</v>
      </c>
      <c r="AK3336" s="27">
        <v>744107</v>
      </c>
      <c r="AL3336" s="9"/>
      <c r="AM3336" s="9"/>
      <c r="AN3336" s="9"/>
      <c r="AO3336" s="9"/>
      <c r="AP3336" s="9"/>
      <c r="AQ3336" s="9"/>
      <c r="AR3336" s="9"/>
      <c r="AS3336" s="9"/>
      <c r="AT3336" s="9"/>
      <c r="AU3336" s="9"/>
      <c r="AV3336" s="9"/>
      <c r="AW3336" s="9"/>
      <c r="AX3336" s="9"/>
      <c r="AY3336" s="9"/>
      <c r="AZ3336" s="9"/>
      <c r="BA3336" s="9"/>
      <c r="BB3336" s="9"/>
      <c r="BC3336" s="9"/>
      <c r="BD3336" s="9"/>
      <c r="BE3336" s="9"/>
      <c r="BF3336" s="9"/>
      <c r="BG3336" s="9"/>
      <c r="BH3336" s="9"/>
      <c r="BI3336" s="9"/>
      <c r="BJ3336" s="9"/>
      <c r="BK3336" s="9"/>
      <c r="BL3336" s="9"/>
      <c r="BM3336" s="9"/>
      <c r="BN3336" s="9"/>
      <c r="BO3336" s="9"/>
      <c r="BP3336" s="9"/>
      <c r="BQ3336" s="9"/>
      <c r="BT3336" s="9"/>
      <c r="BU3336" s="9"/>
      <c r="BX3336" s="9"/>
      <c r="BY3336" s="9"/>
      <c r="CB3336" s="9"/>
      <c r="CC3336" s="9"/>
      <c r="CF3336" s="9"/>
      <c r="CG3336" s="9"/>
      <c r="CJ3336" s="9"/>
      <c r="CK3336" s="9"/>
      <c r="CN3336" s="9"/>
      <c r="CO3336" s="9"/>
      <c r="CP3336" s="9"/>
      <c r="CQ3336" s="9"/>
      <c r="CR3336" s="9"/>
      <c r="CS3336" s="9"/>
      <c r="CT3336" s="9"/>
      <c r="CU3336" s="9"/>
      <c r="CV3336" s="9"/>
      <c r="CW3336" s="9"/>
      <c r="CX3336" s="9"/>
      <c r="CY3336" s="9"/>
      <c r="CZ3336" s="9"/>
      <c r="DA3336" s="9"/>
      <c r="DB3336" s="9"/>
      <c r="DC3336" s="9"/>
      <c r="DD3336" s="9"/>
      <c r="DE3336" s="9"/>
      <c r="DF3336" s="9"/>
      <c r="DG3336" s="9"/>
      <c r="DH3336" s="9"/>
      <c r="DI3336" s="9"/>
      <c r="DJ3336" s="9"/>
      <c r="DK3336" s="9"/>
      <c r="DL3336" s="9"/>
      <c r="DM3336" s="9"/>
      <c r="DN3336" s="9"/>
      <c r="DO3336" s="9"/>
      <c r="DP3336" s="9"/>
      <c r="DQ3336" s="9"/>
      <c r="DR3336" s="9"/>
      <c r="DS3336" s="9"/>
      <c r="DT3336" s="9"/>
      <c r="DU3336" s="9"/>
      <c r="DV3336" s="9"/>
      <c r="DW3336" s="9"/>
      <c r="DX3336" s="9"/>
      <c r="DY3336" s="9"/>
    </row>
    <row r="3337" spans="1:131" s="18" customFormat="1" ht="19.5" customHeight="1" x14ac:dyDescent="0.25">
      <c r="A3337" s="18">
        <v>2309</v>
      </c>
      <c r="B3337" s="18" t="s">
        <v>6621</v>
      </c>
      <c r="C3337" s="18" t="s">
        <v>6622</v>
      </c>
      <c r="E3337" s="18" t="s">
        <v>6892</v>
      </c>
      <c r="F3337" s="18" t="s">
        <v>5666</v>
      </c>
      <c r="G3337" s="19">
        <v>43360</v>
      </c>
      <c r="J3337" s="130"/>
      <c r="K3337" s="130"/>
      <c r="L3337" s="130"/>
      <c r="AF3337" s="107"/>
      <c r="AG3337" s="112"/>
      <c r="DZ3337" s="56"/>
      <c r="EA3337" s="57"/>
    </row>
    <row r="3338" spans="1:131" ht="19.5" customHeight="1" x14ac:dyDescent="0.25">
      <c r="A3338" s="9">
        <v>2310</v>
      </c>
      <c r="B3338" s="9" t="s">
        <v>6623</v>
      </c>
      <c r="C3338" s="9" t="s">
        <v>6624</v>
      </c>
      <c r="D3338" s="9"/>
      <c r="E3338" s="9" t="s">
        <v>527</v>
      </c>
      <c r="F3338" s="9" t="s">
        <v>52</v>
      </c>
      <c r="G3338" s="9"/>
      <c r="H3338" s="9" t="s">
        <v>202</v>
      </c>
      <c r="I3338" s="9" t="s">
        <v>28</v>
      </c>
      <c r="J3338" s="129">
        <v>43339</v>
      </c>
      <c r="K3338" s="129">
        <v>43300</v>
      </c>
      <c r="L3338" s="129">
        <v>43570</v>
      </c>
      <c r="M3338" s="9" t="s">
        <v>20</v>
      </c>
      <c r="O3338" s="9">
        <v>27</v>
      </c>
      <c r="Q3338" s="9" t="s">
        <v>54</v>
      </c>
      <c r="R3338" s="9"/>
      <c r="S3338" s="13">
        <v>2480357</v>
      </c>
      <c r="T3338" s="13">
        <v>2480357</v>
      </c>
      <c r="U3338" s="13">
        <v>744107</v>
      </c>
      <c r="V3338" s="13">
        <v>1736250</v>
      </c>
      <c r="W3338" s="9"/>
      <c r="X3338" s="9"/>
      <c r="Y3338" s="9"/>
      <c r="Z3338" s="9"/>
      <c r="AA3338" s="9"/>
      <c r="AB3338" s="9"/>
      <c r="AC3338" s="9"/>
      <c r="AD3338" s="9"/>
      <c r="AE3338" s="9"/>
      <c r="AF3338" s="114">
        <v>1736250</v>
      </c>
      <c r="AG3338" s="109"/>
      <c r="AH3338" s="11">
        <v>43300</v>
      </c>
      <c r="AI3338" s="11">
        <v>43570</v>
      </c>
      <c r="AJ3338" s="27">
        <v>2480357</v>
      </c>
      <c r="AK3338" s="27">
        <v>744107</v>
      </c>
      <c r="AL3338" s="9"/>
      <c r="AM3338" s="9"/>
      <c r="AN3338" s="9"/>
      <c r="AO3338" s="9"/>
      <c r="AP3338" s="9"/>
      <c r="AQ3338" s="9"/>
      <c r="AR3338" s="9"/>
      <c r="AS3338" s="9"/>
      <c r="AT3338" s="9"/>
      <c r="AU3338" s="9"/>
      <c r="AV3338" s="9"/>
      <c r="AW3338" s="9"/>
      <c r="AX3338" s="9"/>
      <c r="AY3338" s="9"/>
      <c r="AZ3338" s="9"/>
      <c r="BA3338" s="9"/>
      <c r="BB3338" s="9"/>
      <c r="BC3338" s="9"/>
      <c r="BD3338" s="9"/>
      <c r="BE3338" s="9"/>
      <c r="BF3338" s="9"/>
      <c r="BG3338" s="9"/>
      <c r="BH3338" s="9"/>
      <c r="BI3338" s="9"/>
      <c r="BJ3338" s="9"/>
      <c r="BK3338" s="9"/>
      <c r="BL3338" s="9"/>
      <c r="BM3338" s="9"/>
      <c r="BN3338" s="9"/>
      <c r="BO3338" s="9"/>
      <c r="BP3338" s="9"/>
      <c r="BQ3338" s="9"/>
      <c r="BT3338" s="9"/>
      <c r="BU3338" s="9"/>
      <c r="BX3338" s="9"/>
      <c r="BY3338" s="9"/>
      <c r="CB3338" s="9"/>
      <c r="CC3338" s="9"/>
      <c r="CF3338" s="9"/>
      <c r="CG3338" s="9"/>
      <c r="CJ3338" s="9"/>
      <c r="CK3338" s="9"/>
      <c r="CN3338" s="9"/>
      <c r="CO3338" s="9"/>
      <c r="CP3338" s="9"/>
      <c r="CQ3338" s="9"/>
      <c r="CR3338" s="9"/>
      <c r="CS3338" s="9"/>
      <c r="CT3338" s="9"/>
      <c r="CU3338" s="9"/>
      <c r="CV3338" s="9"/>
      <c r="CW3338" s="9"/>
      <c r="CX3338" s="9"/>
      <c r="CY3338" s="9"/>
      <c r="CZ3338" s="9"/>
      <c r="DA3338" s="9"/>
      <c r="DB3338" s="9"/>
      <c r="DC3338" s="9"/>
      <c r="DD3338" s="9"/>
      <c r="DE3338" s="9"/>
      <c r="DF3338" s="9"/>
      <c r="DG3338" s="9"/>
      <c r="DH3338" s="9"/>
      <c r="DI3338" s="9"/>
      <c r="DJ3338" s="9"/>
      <c r="DK3338" s="9"/>
      <c r="DL3338" s="9"/>
      <c r="DM3338" s="9"/>
      <c r="DN3338" s="9"/>
      <c r="DO3338" s="9"/>
      <c r="DP3338" s="9"/>
      <c r="DQ3338" s="9"/>
      <c r="DR3338" s="9"/>
      <c r="DS3338" s="9"/>
      <c r="DT3338" s="9"/>
      <c r="DU3338" s="9"/>
      <c r="DV3338" s="9"/>
      <c r="DW3338" s="9"/>
      <c r="DX3338" s="9"/>
      <c r="DY3338" s="9"/>
    </row>
    <row r="3339" spans="1:131" s="18" customFormat="1" ht="19.5" customHeight="1" x14ac:dyDescent="0.25">
      <c r="A3339" s="18">
        <v>2310</v>
      </c>
      <c r="B3339" s="18" t="s">
        <v>6623</v>
      </c>
      <c r="C3339" s="18" t="s">
        <v>6624</v>
      </c>
      <c r="D3339" s="19"/>
      <c r="E3339" s="18" t="s">
        <v>6892</v>
      </c>
      <c r="F3339" s="18" t="s">
        <v>5666</v>
      </c>
      <c r="G3339" s="19">
        <v>43360</v>
      </c>
      <c r="J3339" s="130"/>
      <c r="K3339" s="130"/>
      <c r="L3339" s="130"/>
      <c r="AB3339" s="19"/>
      <c r="AF3339" s="107"/>
      <c r="AG3339" s="112"/>
      <c r="DZ3339" s="56"/>
      <c r="EA3339" s="57"/>
    </row>
    <row r="3340" spans="1:131" ht="19.5" customHeight="1" x14ac:dyDescent="0.25">
      <c r="A3340" s="9">
        <v>2311</v>
      </c>
      <c r="B3340" s="9" t="s">
        <v>6625</v>
      </c>
      <c r="C3340" s="9" t="s">
        <v>6626</v>
      </c>
      <c r="D3340" s="9"/>
      <c r="E3340" s="9" t="s">
        <v>527</v>
      </c>
      <c r="F3340" s="9" t="s">
        <v>52</v>
      </c>
      <c r="G3340" s="9"/>
      <c r="H3340" s="9" t="s">
        <v>202</v>
      </c>
      <c r="I3340" s="9" t="s">
        <v>28</v>
      </c>
      <c r="J3340" s="129">
        <v>43333</v>
      </c>
      <c r="K3340" s="129">
        <v>43300</v>
      </c>
      <c r="L3340" s="129">
        <v>43570</v>
      </c>
      <c r="M3340" s="9" t="s">
        <v>20</v>
      </c>
      <c r="O3340" s="9">
        <v>27</v>
      </c>
      <c r="Q3340" s="9" t="s">
        <v>54</v>
      </c>
      <c r="R3340" s="9"/>
      <c r="S3340" s="13">
        <v>2480357</v>
      </c>
      <c r="T3340" s="13">
        <v>2480357</v>
      </c>
      <c r="U3340" s="13">
        <v>744107</v>
      </c>
      <c r="V3340" s="13">
        <v>1736250</v>
      </c>
      <c r="W3340" s="9"/>
      <c r="X3340" s="9"/>
      <c r="Y3340" s="9"/>
      <c r="Z3340" s="9"/>
      <c r="AA3340" s="9"/>
      <c r="AB3340" s="9"/>
      <c r="AC3340" s="9"/>
      <c r="AD3340" s="9"/>
      <c r="AE3340" s="9"/>
      <c r="AF3340" s="114">
        <v>1736250</v>
      </c>
      <c r="AG3340" s="109"/>
      <c r="AH3340" s="11">
        <v>43300</v>
      </c>
      <c r="AI3340" s="11">
        <v>43570</v>
      </c>
      <c r="AJ3340" s="27">
        <v>2480797</v>
      </c>
      <c r="AK3340" s="27">
        <v>744107</v>
      </c>
      <c r="AL3340" s="9"/>
      <c r="AM3340" s="9"/>
      <c r="AN3340" s="9"/>
      <c r="AO3340" s="9"/>
      <c r="AP3340" s="9"/>
      <c r="AQ3340" s="9"/>
      <c r="AR3340" s="9"/>
      <c r="AS3340" s="9"/>
      <c r="AT3340" s="9"/>
      <c r="AU3340" s="9"/>
      <c r="AV3340" s="9"/>
      <c r="AW3340" s="9"/>
      <c r="AX3340" s="9"/>
      <c r="AY3340" s="9"/>
      <c r="AZ3340" s="9"/>
      <c r="BA3340" s="9"/>
      <c r="BB3340" s="9"/>
      <c r="BC3340" s="9"/>
      <c r="BD3340" s="9"/>
      <c r="BE3340" s="9"/>
      <c r="BF3340" s="9"/>
      <c r="BG3340" s="9"/>
      <c r="BH3340" s="9"/>
      <c r="BI3340" s="9"/>
      <c r="BJ3340" s="9"/>
      <c r="BK3340" s="9"/>
      <c r="BL3340" s="9"/>
      <c r="BM3340" s="9"/>
      <c r="BN3340" s="9"/>
      <c r="BO3340" s="9"/>
      <c r="BP3340" s="9"/>
      <c r="BQ3340" s="9"/>
      <c r="BT3340" s="9"/>
      <c r="BU3340" s="9"/>
      <c r="BX3340" s="9"/>
      <c r="BY3340" s="9"/>
      <c r="CB3340" s="9"/>
      <c r="CC3340" s="9"/>
      <c r="CF3340" s="9"/>
      <c r="CG3340" s="9"/>
      <c r="CJ3340" s="9"/>
      <c r="CK3340" s="9"/>
      <c r="CN3340" s="9"/>
      <c r="CO3340" s="9"/>
      <c r="CP3340" s="9"/>
      <c r="CQ3340" s="9"/>
      <c r="CR3340" s="9"/>
      <c r="CS3340" s="9"/>
      <c r="CT3340" s="9"/>
      <c r="CU3340" s="9"/>
      <c r="CV3340" s="9"/>
      <c r="CW3340" s="9"/>
      <c r="CX3340" s="9"/>
      <c r="CY3340" s="9"/>
      <c r="CZ3340" s="9"/>
      <c r="DA3340" s="9"/>
      <c r="DB3340" s="9"/>
      <c r="DC3340" s="9"/>
      <c r="DD3340" s="9"/>
      <c r="DE3340" s="9"/>
      <c r="DF3340" s="9"/>
      <c r="DG3340" s="9"/>
      <c r="DH3340" s="9"/>
      <c r="DI3340" s="9"/>
      <c r="DJ3340" s="9"/>
      <c r="DK3340" s="9"/>
      <c r="DL3340" s="9"/>
      <c r="DM3340" s="9"/>
      <c r="DN3340" s="9"/>
      <c r="DO3340" s="9"/>
      <c r="DP3340" s="9"/>
      <c r="DQ3340" s="9"/>
      <c r="DR3340" s="9"/>
      <c r="DS3340" s="9"/>
      <c r="DT3340" s="9"/>
      <c r="DU3340" s="9"/>
      <c r="DV3340" s="9"/>
      <c r="DW3340" s="9"/>
      <c r="DX3340" s="9"/>
      <c r="DY3340" s="9"/>
    </row>
    <row r="3341" spans="1:131" s="18" customFormat="1" ht="19.5" customHeight="1" x14ac:dyDescent="0.25">
      <c r="A3341" s="18">
        <v>2311</v>
      </c>
      <c r="B3341" s="18" t="s">
        <v>6625</v>
      </c>
      <c r="C3341" s="18" t="s">
        <v>6626</v>
      </c>
      <c r="D3341" s="19"/>
      <c r="E3341" s="18" t="s">
        <v>6892</v>
      </c>
      <c r="F3341" s="18" t="s">
        <v>5666</v>
      </c>
      <c r="G3341" s="19">
        <v>43356</v>
      </c>
      <c r="J3341" s="130"/>
      <c r="K3341" s="130"/>
      <c r="L3341" s="130"/>
      <c r="AF3341" s="57"/>
      <c r="AG3341" s="112"/>
      <c r="DZ3341" s="56"/>
      <c r="EA3341" s="57"/>
    </row>
    <row r="3342" spans="1:131" ht="19.5" customHeight="1" x14ac:dyDescent="0.25">
      <c r="A3342" s="9">
        <v>2312</v>
      </c>
      <c r="B3342" s="9" t="s">
        <v>6627</v>
      </c>
      <c r="C3342" s="9" t="s">
        <v>6628</v>
      </c>
      <c r="D3342" s="9"/>
      <c r="E3342" s="9" t="s">
        <v>4950</v>
      </c>
      <c r="F3342" s="9" t="s">
        <v>6629</v>
      </c>
      <c r="G3342" s="9"/>
      <c r="H3342" s="9" t="s">
        <v>906</v>
      </c>
      <c r="I3342" s="9" t="s">
        <v>6630</v>
      </c>
      <c r="O3342" s="9">
        <v>26</v>
      </c>
      <c r="R3342" s="9"/>
      <c r="S3342" s="9"/>
      <c r="T3342" s="9"/>
      <c r="U3342" s="9"/>
      <c r="V3342" s="9"/>
      <c r="W3342" s="9"/>
      <c r="X3342" s="9"/>
      <c r="Y3342" s="9"/>
      <c r="Z3342" s="9"/>
      <c r="AA3342" s="9"/>
      <c r="AB3342" s="9"/>
      <c r="AC3342" s="9"/>
      <c r="AD3342" s="9"/>
      <c r="AE3342" s="9"/>
      <c r="AF3342" s="55"/>
      <c r="AG3342" s="109"/>
      <c r="AH3342" s="9"/>
      <c r="AI3342" s="9"/>
      <c r="AJ3342" s="9"/>
      <c r="AK3342" s="9"/>
      <c r="AL3342" s="9"/>
      <c r="AM3342" s="9"/>
      <c r="AN3342" s="9"/>
      <c r="AO3342" s="9"/>
      <c r="AP3342" s="9"/>
      <c r="AQ3342" s="9"/>
      <c r="AR3342" s="9"/>
      <c r="AS3342" s="9"/>
      <c r="AT3342" s="9"/>
      <c r="AU3342" s="9"/>
      <c r="AV3342" s="9"/>
      <c r="AW3342" s="9"/>
      <c r="AX3342" s="9"/>
      <c r="AY3342" s="9"/>
      <c r="AZ3342" s="9"/>
      <c r="BA3342" s="9"/>
      <c r="BB3342" s="9"/>
      <c r="BC3342" s="9"/>
      <c r="BD3342" s="9"/>
      <c r="BE3342" s="9"/>
      <c r="BF3342" s="9"/>
      <c r="BG3342" s="9"/>
      <c r="BH3342" s="9"/>
      <c r="BI3342" s="9"/>
      <c r="BJ3342" s="9"/>
      <c r="BK3342" s="9"/>
      <c r="BL3342" s="9"/>
      <c r="BM3342" s="9"/>
      <c r="BN3342" s="9"/>
      <c r="BO3342" s="9"/>
      <c r="BP3342" s="9"/>
      <c r="BQ3342" s="9"/>
      <c r="BT3342" s="9"/>
      <c r="BU3342" s="9"/>
      <c r="BX3342" s="9"/>
      <c r="BY3342" s="9"/>
      <c r="CB3342" s="9"/>
      <c r="CC3342" s="9"/>
      <c r="CF3342" s="9"/>
      <c r="CG3342" s="9"/>
      <c r="CJ3342" s="9"/>
      <c r="CK3342" s="9"/>
      <c r="CN3342" s="9"/>
      <c r="CO3342" s="9"/>
      <c r="CP3342" s="9"/>
      <c r="CQ3342" s="9"/>
      <c r="CR3342" s="9"/>
      <c r="CS3342" s="9"/>
      <c r="CT3342" s="9"/>
      <c r="CU3342" s="9"/>
      <c r="CV3342" s="9"/>
      <c r="CW3342" s="9"/>
      <c r="CX3342" s="9"/>
      <c r="CY3342" s="9"/>
      <c r="CZ3342" s="9"/>
      <c r="DA3342" s="9"/>
      <c r="DB3342" s="9"/>
      <c r="DC3342" s="9"/>
      <c r="DD3342" s="9"/>
      <c r="DE3342" s="9"/>
      <c r="DF3342" s="9"/>
      <c r="DG3342" s="9"/>
      <c r="DH3342" s="9"/>
      <c r="DI3342" s="9"/>
      <c r="DJ3342" s="9"/>
      <c r="DK3342" s="9"/>
      <c r="DL3342" s="9"/>
      <c r="DM3342" s="9"/>
      <c r="DN3342" s="9"/>
      <c r="DO3342" s="9"/>
      <c r="DP3342" s="9"/>
      <c r="DQ3342" s="9"/>
      <c r="DR3342" s="9"/>
      <c r="DS3342" s="9"/>
      <c r="DT3342" s="9"/>
      <c r="DU3342" s="9"/>
      <c r="DV3342" s="9"/>
      <c r="DW3342" s="9"/>
      <c r="DX3342" s="9"/>
      <c r="DY3342" s="9"/>
    </row>
    <row r="3343" spans="1:131" ht="19.5" customHeight="1" x14ac:dyDescent="0.25">
      <c r="A3343" s="9">
        <v>2313</v>
      </c>
      <c r="B3343" s="9" t="s">
        <v>6631</v>
      </c>
      <c r="C3343" s="9" t="s">
        <v>6632</v>
      </c>
      <c r="D3343" s="9"/>
      <c r="E3343" s="9" t="s">
        <v>3646</v>
      </c>
      <c r="F3343" s="9" t="s">
        <v>5505</v>
      </c>
      <c r="G3343" s="9"/>
      <c r="H3343" s="9" t="s">
        <v>202</v>
      </c>
      <c r="I3343" s="9" t="s">
        <v>871</v>
      </c>
      <c r="J3343" s="129">
        <v>43231</v>
      </c>
      <c r="K3343" s="129">
        <v>43178</v>
      </c>
      <c r="L3343" s="129">
        <v>43266</v>
      </c>
      <c r="O3343" s="9">
        <v>28</v>
      </c>
      <c r="Q3343" s="9" t="s">
        <v>61</v>
      </c>
      <c r="R3343" s="9"/>
      <c r="S3343" s="13">
        <v>23400000</v>
      </c>
      <c r="T3343" s="13">
        <v>23400000</v>
      </c>
      <c r="U3343" s="13">
        <v>5850000</v>
      </c>
      <c r="V3343" s="9"/>
      <c r="W3343" s="9"/>
      <c r="X3343" s="9"/>
      <c r="Y3343" s="9"/>
      <c r="Z3343" s="9"/>
      <c r="AA3343" s="9"/>
      <c r="AB3343" s="9"/>
      <c r="AC3343" s="9"/>
      <c r="AD3343" s="9"/>
      <c r="AE3343" s="9"/>
      <c r="AF3343" s="55"/>
      <c r="AG3343" s="109"/>
      <c r="AH3343" s="11">
        <v>43178</v>
      </c>
      <c r="AI3343" s="11">
        <v>43266</v>
      </c>
      <c r="AJ3343" s="27">
        <v>22247480</v>
      </c>
      <c r="AK3343" s="27">
        <v>5561870</v>
      </c>
      <c r="AL3343" s="9"/>
      <c r="AM3343" s="9"/>
      <c r="AN3343" s="9"/>
      <c r="AO3343" s="9"/>
      <c r="AP3343" s="9"/>
      <c r="AQ3343" s="9"/>
      <c r="AR3343" s="9"/>
      <c r="AS3343" s="9"/>
      <c r="AT3343" s="9"/>
      <c r="AU3343" s="9"/>
      <c r="AV3343" s="9"/>
      <c r="AW3343" s="9"/>
      <c r="AX3343" s="9"/>
      <c r="AY3343" s="9"/>
      <c r="AZ3343" s="9"/>
      <c r="BA3343" s="9"/>
      <c r="BB3343" s="9"/>
      <c r="BC3343" s="9"/>
      <c r="BD3343" s="9"/>
      <c r="BE3343" s="9"/>
      <c r="BF3343" s="9"/>
      <c r="BG3343" s="9"/>
      <c r="BH3343" s="9"/>
      <c r="BI3343" s="9"/>
      <c r="BJ3343" s="9"/>
      <c r="BK3343" s="9"/>
      <c r="BL3343" s="9"/>
      <c r="BM3343" s="9"/>
      <c r="BN3343" s="9"/>
      <c r="BO3343" s="9"/>
      <c r="BP3343" s="9"/>
      <c r="BQ3343" s="9"/>
      <c r="BT3343" s="9"/>
      <c r="BU3343" s="9"/>
      <c r="BX3343" s="9"/>
      <c r="BY3343" s="9"/>
      <c r="CB3343" s="9"/>
      <c r="CC3343" s="9"/>
      <c r="CF3343" s="9"/>
      <c r="CG3343" s="9"/>
      <c r="CJ3343" s="9"/>
      <c r="CK3343" s="9"/>
      <c r="CN3343" s="9"/>
      <c r="CO3343" s="9"/>
      <c r="CP3343" s="9"/>
      <c r="CQ3343" s="9"/>
      <c r="CR3343" s="9"/>
      <c r="CS3343" s="9"/>
      <c r="CT3343" s="9"/>
      <c r="CU3343" s="9"/>
      <c r="CV3343" s="9"/>
      <c r="CW3343" s="9"/>
      <c r="CX3343" s="9"/>
      <c r="CY3343" s="9"/>
      <c r="CZ3343" s="9"/>
      <c r="DA3343" s="9"/>
      <c r="DB3343" s="9"/>
      <c r="DC3343" s="9"/>
      <c r="DD3343" s="9"/>
      <c r="DE3343" s="9"/>
      <c r="DF3343" s="9"/>
      <c r="DG3343" s="9"/>
      <c r="DH3343" s="9"/>
      <c r="DI3343" s="9"/>
      <c r="DJ3343" s="9"/>
      <c r="DK3343" s="9"/>
      <c r="DL3343" s="9"/>
      <c r="DM3343" s="9"/>
      <c r="DN3343" s="9"/>
      <c r="DO3343" s="9"/>
      <c r="DP3343" s="9"/>
      <c r="DQ3343" s="9"/>
      <c r="DR3343" s="9"/>
      <c r="DS3343" s="9"/>
      <c r="DT3343" s="9"/>
      <c r="DU3343" s="9"/>
      <c r="DV3343" s="9"/>
      <c r="DW3343" s="9"/>
      <c r="DX3343" s="9"/>
      <c r="DY3343" s="9"/>
      <c r="DZ3343" s="56"/>
      <c r="EA3343" s="57"/>
    </row>
    <row r="3344" spans="1:131" ht="19.5" customHeight="1" x14ac:dyDescent="0.25">
      <c r="A3344" s="9">
        <v>2314</v>
      </c>
      <c r="B3344" s="9" t="s">
        <v>6633</v>
      </c>
      <c r="C3344" s="9" t="s">
        <v>6649</v>
      </c>
      <c r="D3344" s="9"/>
      <c r="E3344" s="9" t="s">
        <v>447</v>
      </c>
      <c r="F3344" s="9" t="s">
        <v>4761</v>
      </c>
      <c r="G3344" s="9"/>
      <c r="H3344" s="9" t="s">
        <v>202</v>
      </c>
      <c r="I3344" s="9" t="s">
        <v>25</v>
      </c>
      <c r="J3344" s="129">
        <v>43251</v>
      </c>
      <c r="K3344" s="129">
        <v>43220</v>
      </c>
      <c r="L3344" s="129">
        <v>43312</v>
      </c>
      <c r="O3344" s="9">
        <v>26</v>
      </c>
      <c r="Q3344" s="9" t="s">
        <v>54</v>
      </c>
      <c r="R3344" s="9"/>
      <c r="S3344" s="13">
        <v>48700000</v>
      </c>
      <c r="T3344" s="13">
        <v>48700000</v>
      </c>
      <c r="U3344" s="13">
        <v>12175000</v>
      </c>
      <c r="V3344" s="9"/>
      <c r="W3344" s="9"/>
      <c r="X3344" s="9"/>
      <c r="Y3344" s="9"/>
      <c r="Z3344" s="9"/>
      <c r="AA3344" s="9"/>
      <c r="AB3344" s="9"/>
      <c r="AC3344" s="9"/>
      <c r="AD3344" s="9"/>
      <c r="AE3344" s="9"/>
      <c r="AF3344" s="55"/>
      <c r="AG3344" s="109"/>
      <c r="AH3344" s="11">
        <v>43220</v>
      </c>
      <c r="AI3344" s="11">
        <v>43343</v>
      </c>
      <c r="AJ3344" s="27">
        <v>43800000</v>
      </c>
      <c r="AK3344" s="27">
        <v>10950000</v>
      </c>
      <c r="AL3344" s="9"/>
      <c r="AM3344" s="9"/>
      <c r="AN3344" s="9"/>
      <c r="AO3344" s="9"/>
      <c r="AP3344" s="9"/>
      <c r="AQ3344" s="9"/>
      <c r="AR3344" s="9"/>
      <c r="AS3344" s="9"/>
      <c r="AT3344" s="9"/>
      <c r="AU3344" s="9"/>
      <c r="AV3344" s="9"/>
      <c r="AW3344" s="9"/>
      <c r="AX3344" s="9"/>
      <c r="AY3344" s="9"/>
      <c r="AZ3344" s="9"/>
      <c r="BA3344" s="9"/>
      <c r="BB3344" s="9"/>
      <c r="BC3344" s="9"/>
      <c r="BD3344" s="9"/>
      <c r="BE3344" s="9"/>
      <c r="BF3344" s="9"/>
      <c r="BG3344" s="9"/>
      <c r="BH3344" s="9"/>
      <c r="BI3344" s="9"/>
      <c r="BJ3344" s="9"/>
      <c r="BK3344" s="9"/>
      <c r="BL3344" s="9"/>
      <c r="BM3344" s="9"/>
      <c r="BN3344" s="9"/>
      <c r="BO3344" s="9"/>
      <c r="BP3344" s="9"/>
      <c r="BQ3344" s="9"/>
      <c r="BT3344" s="9"/>
      <c r="BU3344" s="9"/>
      <c r="BX3344" s="9"/>
      <c r="BY3344" s="9"/>
      <c r="CB3344" s="9"/>
      <c r="CC3344" s="9"/>
      <c r="CF3344" s="9"/>
      <c r="CG3344" s="9"/>
      <c r="CJ3344" s="9"/>
      <c r="CK3344" s="9"/>
      <c r="CN3344" s="9"/>
      <c r="CO3344" s="9"/>
      <c r="CP3344" s="9"/>
      <c r="CQ3344" s="9"/>
      <c r="CR3344" s="9"/>
      <c r="CS3344" s="9"/>
      <c r="CT3344" s="9"/>
      <c r="CU3344" s="9"/>
      <c r="CV3344" s="9"/>
      <c r="CW3344" s="9"/>
      <c r="CX3344" s="9"/>
      <c r="CY3344" s="9"/>
      <c r="CZ3344" s="9"/>
      <c r="DA3344" s="9"/>
      <c r="DB3344" s="9"/>
      <c r="DC3344" s="9"/>
      <c r="DD3344" s="9"/>
      <c r="DE3344" s="9"/>
      <c r="DF3344" s="9"/>
      <c r="DG3344" s="9"/>
      <c r="DH3344" s="9"/>
      <c r="DI3344" s="9"/>
      <c r="DJ3344" s="9"/>
      <c r="DK3344" s="9"/>
      <c r="DL3344" s="9"/>
      <c r="DM3344" s="9"/>
      <c r="DN3344" s="9"/>
      <c r="DO3344" s="9"/>
      <c r="DP3344" s="9"/>
      <c r="DQ3344" s="9"/>
      <c r="DR3344" s="9"/>
      <c r="DS3344" s="9"/>
      <c r="DT3344" s="9"/>
      <c r="DU3344" s="9"/>
      <c r="DV3344" s="9"/>
      <c r="DW3344" s="9"/>
      <c r="DX3344" s="9"/>
      <c r="DY3344" s="9"/>
    </row>
    <row r="3345" spans="1:131" s="18" customFormat="1" ht="19.5" customHeight="1" x14ac:dyDescent="0.25">
      <c r="A3345" s="18">
        <v>2314</v>
      </c>
      <c r="B3345" s="18" t="s">
        <v>6633</v>
      </c>
      <c r="C3345" s="18" t="s">
        <v>6649</v>
      </c>
      <c r="D3345" s="19">
        <v>43297</v>
      </c>
      <c r="J3345" s="130"/>
      <c r="K3345" s="130"/>
      <c r="L3345" s="130">
        <v>43343</v>
      </c>
      <c r="AF3345" s="57"/>
      <c r="AG3345" s="112"/>
      <c r="DZ3345" s="56"/>
      <c r="EA3345" s="57"/>
    </row>
    <row r="3346" spans="1:131" s="18" customFormat="1" ht="19.5" customHeight="1" x14ac:dyDescent="0.25">
      <c r="A3346" s="18">
        <v>2314</v>
      </c>
      <c r="B3346" s="18" t="s">
        <v>6633</v>
      </c>
      <c r="C3346" s="18" t="s">
        <v>6649</v>
      </c>
      <c r="D3346" s="19">
        <v>43549</v>
      </c>
      <c r="J3346" s="130"/>
      <c r="K3346" s="130"/>
      <c r="L3346" s="130"/>
      <c r="S3346" s="20">
        <v>43900000</v>
      </c>
      <c r="T3346" s="20">
        <v>43900000</v>
      </c>
      <c r="U3346" s="20">
        <v>10975000</v>
      </c>
      <c r="AF3346" s="57"/>
      <c r="AG3346" s="120"/>
      <c r="DZ3346" s="56"/>
      <c r="EA3346" s="57"/>
    </row>
    <row r="3347" spans="1:131" ht="19.5" customHeight="1" x14ac:dyDescent="0.25">
      <c r="A3347" s="9">
        <v>2315</v>
      </c>
      <c r="B3347" s="9" t="s">
        <v>6634</v>
      </c>
      <c r="C3347" s="9" t="s">
        <v>6636</v>
      </c>
      <c r="D3347" s="9"/>
      <c r="E3347" s="9" t="s">
        <v>4032</v>
      </c>
      <c r="F3347" s="9" t="s">
        <v>215</v>
      </c>
      <c r="G3347" s="9"/>
      <c r="H3347" s="9" t="s">
        <v>202</v>
      </c>
      <c r="I3347" s="9" t="s">
        <v>78</v>
      </c>
      <c r="J3347" s="129">
        <v>43252</v>
      </c>
      <c r="K3347" s="129">
        <v>43221</v>
      </c>
      <c r="L3347" s="129">
        <v>43753</v>
      </c>
      <c r="O3347" s="9">
        <v>30</v>
      </c>
      <c r="Q3347" s="9" t="s">
        <v>54</v>
      </c>
      <c r="R3347" s="9"/>
      <c r="S3347" s="13">
        <v>68640000</v>
      </c>
      <c r="T3347" s="13">
        <v>68640000</v>
      </c>
      <c r="U3347" s="13">
        <v>17160000</v>
      </c>
      <c r="V3347" s="9"/>
      <c r="W3347" s="9"/>
      <c r="X3347" s="9"/>
      <c r="Y3347" s="9"/>
      <c r="Z3347" s="9"/>
      <c r="AA3347" s="9"/>
      <c r="AB3347" s="9"/>
      <c r="AC3347" s="9"/>
      <c r="AD3347" s="9"/>
      <c r="AE3347" s="9"/>
      <c r="AF3347" s="55"/>
      <c r="AG3347" s="45">
        <v>51480000</v>
      </c>
      <c r="AH3347" s="11">
        <v>43252</v>
      </c>
      <c r="AI3347" s="11">
        <v>43373</v>
      </c>
      <c r="AJ3347" s="27">
        <v>3939300</v>
      </c>
      <c r="AK3347" s="13">
        <v>984825</v>
      </c>
      <c r="AL3347" s="11">
        <v>43374</v>
      </c>
      <c r="AM3347" s="11">
        <v>43646</v>
      </c>
      <c r="AN3347" s="27">
        <v>13241028</v>
      </c>
      <c r="AO3347" s="27">
        <v>3310257</v>
      </c>
      <c r="AP3347" s="11">
        <v>43647</v>
      </c>
      <c r="AQ3347" s="11">
        <v>43830</v>
      </c>
      <c r="AR3347" s="27">
        <v>11330880</v>
      </c>
      <c r="AS3347" s="27">
        <v>2832720</v>
      </c>
      <c r="AT3347" s="11">
        <v>43831</v>
      </c>
      <c r="AU3347" s="11">
        <v>43921</v>
      </c>
      <c r="AV3347" s="27">
        <v>7530110</v>
      </c>
      <c r="AW3347" s="27">
        <v>1882528</v>
      </c>
      <c r="AX3347" s="11">
        <v>43922</v>
      </c>
      <c r="AY3347" s="11">
        <v>44196</v>
      </c>
      <c r="AZ3347" s="27">
        <v>26067560</v>
      </c>
      <c r="BA3347" s="27">
        <v>6516890</v>
      </c>
      <c r="BB3347" s="9"/>
      <c r="BC3347" s="9"/>
      <c r="BD3347" s="9"/>
      <c r="BE3347" s="9"/>
      <c r="BF3347" s="9"/>
      <c r="BG3347" s="9"/>
      <c r="BH3347" s="9"/>
      <c r="BI3347" s="9"/>
      <c r="BJ3347" s="9"/>
      <c r="BK3347" s="9"/>
      <c r="BL3347" s="9"/>
      <c r="BM3347" s="9"/>
      <c r="BN3347" s="9"/>
      <c r="BO3347" s="9"/>
      <c r="BP3347" s="9"/>
      <c r="BQ3347" s="9"/>
      <c r="BT3347" s="9"/>
      <c r="BU3347" s="9"/>
      <c r="BX3347" s="9"/>
      <c r="BY3347" s="9"/>
      <c r="CB3347" s="9"/>
      <c r="CC3347" s="9"/>
      <c r="CF3347" s="9"/>
      <c r="CG3347" s="9"/>
      <c r="CJ3347" s="9"/>
      <c r="CK3347" s="9"/>
      <c r="CN3347" s="9"/>
      <c r="CO3347" s="9"/>
      <c r="CP3347" s="9"/>
      <c r="CQ3347" s="9"/>
      <c r="CR3347" s="9"/>
      <c r="CS3347" s="9"/>
      <c r="CT3347" s="9"/>
      <c r="CU3347" s="9"/>
      <c r="CV3347" s="9"/>
      <c r="CW3347" s="9"/>
      <c r="CX3347" s="9"/>
      <c r="CY3347" s="9"/>
      <c r="CZ3347" s="9"/>
      <c r="DA3347" s="9"/>
      <c r="DB3347" s="9"/>
      <c r="DC3347" s="9"/>
      <c r="DD3347" s="9"/>
      <c r="DE3347" s="9"/>
      <c r="DF3347" s="9"/>
      <c r="DG3347" s="9"/>
      <c r="DH3347" s="9"/>
      <c r="DI3347" s="9"/>
      <c r="DJ3347" s="9"/>
      <c r="DK3347" s="9"/>
      <c r="DL3347" s="9"/>
      <c r="DM3347" s="9"/>
      <c r="DN3347" s="9"/>
      <c r="DO3347" s="9"/>
      <c r="DP3347" s="9"/>
      <c r="DQ3347" s="9"/>
      <c r="DR3347" s="9"/>
      <c r="DS3347" s="9"/>
      <c r="DT3347" s="9"/>
      <c r="DU3347" s="9"/>
      <c r="DV3347" s="9"/>
      <c r="DW3347" s="9"/>
      <c r="DX3347" s="9"/>
      <c r="DY3347" s="9"/>
    </row>
    <row r="3348" spans="1:131" s="18" customFormat="1" ht="19.5" customHeight="1" x14ac:dyDescent="0.25">
      <c r="A3348" s="18">
        <v>2315</v>
      </c>
      <c r="B3348" s="18" t="s">
        <v>6634</v>
      </c>
      <c r="C3348" s="18" t="s">
        <v>6637</v>
      </c>
      <c r="D3348" s="19">
        <v>43270</v>
      </c>
      <c r="J3348" s="130"/>
      <c r="K3348" s="130"/>
      <c r="L3348" s="130"/>
      <c r="AF3348" s="57"/>
      <c r="AG3348" s="112"/>
      <c r="AZ3348" s="27"/>
      <c r="BA3348" s="27"/>
      <c r="DZ3348" s="56"/>
      <c r="EA3348" s="57"/>
    </row>
    <row r="3349" spans="1:131" s="18" customFormat="1" ht="19.5" customHeight="1" x14ac:dyDescent="0.25">
      <c r="A3349" s="18">
        <v>2315</v>
      </c>
      <c r="B3349" s="18" t="s">
        <v>6634</v>
      </c>
      <c r="C3349" s="18" t="s">
        <v>6637</v>
      </c>
      <c r="D3349" s="19">
        <v>43690</v>
      </c>
      <c r="J3349" s="130"/>
      <c r="K3349" s="130"/>
      <c r="L3349" s="130">
        <v>44119</v>
      </c>
      <c r="AF3349" s="57"/>
      <c r="AG3349" s="112"/>
      <c r="DZ3349" s="56"/>
      <c r="EA3349" s="57"/>
    </row>
    <row r="3350" spans="1:131" s="18" customFormat="1" ht="19.5" customHeight="1" x14ac:dyDescent="0.25">
      <c r="A3350" s="18">
        <v>2315</v>
      </c>
      <c r="B3350" s="18" t="s">
        <v>6634</v>
      </c>
      <c r="C3350" s="18" t="s">
        <v>6637</v>
      </c>
      <c r="D3350" s="19">
        <v>44174</v>
      </c>
      <c r="J3350" s="130"/>
      <c r="K3350" s="130"/>
      <c r="L3350" s="130">
        <v>44314</v>
      </c>
      <c r="S3350" s="20">
        <v>83540000</v>
      </c>
      <c r="T3350" s="20">
        <v>83540000</v>
      </c>
      <c r="U3350" s="20">
        <v>20885000</v>
      </c>
      <c r="AF3350" s="57"/>
      <c r="AG3350" s="112"/>
      <c r="DZ3350" s="56"/>
      <c r="EA3350" s="57"/>
    </row>
    <row r="3351" spans="1:131" s="18" customFormat="1" ht="19.5" customHeight="1" x14ac:dyDescent="0.25">
      <c r="A3351" s="18">
        <v>2315</v>
      </c>
      <c r="B3351" s="18" t="s">
        <v>6634</v>
      </c>
      <c r="C3351" s="18" t="s">
        <v>6637</v>
      </c>
      <c r="D3351" s="19">
        <v>44344</v>
      </c>
      <c r="J3351" s="130"/>
      <c r="K3351" s="130"/>
      <c r="L3351" s="130">
        <v>44561</v>
      </c>
      <c r="S3351" s="20"/>
      <c r="T3351" s="20"/>
      <c r="U3351" s="20"/>
      <c r="AF3351" s="57"/>
      <c r="AG3351" s="112"/>
      <c r="DZ3351" s="56"/>
      <c r="EA3351" s="57"/>
    </row>
    <row r="3352" spans="1:131" ht="19.5" customHeight="1" x14ac:dyDescent="0.25">
      <c r="A3352" s="9">
        <v>2316</v>
      </c>
      <c r="B3352" s="9" t="s">
        <v>6638</v>
      </c>
      <c r="C3352" s="9" t="s">
        <v>6639</v>
      </c>
      <c r="D3352" s="9"/>
      <c r="E3352" s="9" t="s">
        <v>4209</v>
      </c>
      <c r="F3352" s="9" t="s">
        <v>6640</v>
      </c>
      <c r="G3352" s="9"/>
      <c r="H3352" s="9" t="s">
        <v>202</v>
      </c>
      <c r="I3352" s="9" t="s">
        <v>25</v>
      </c>
      <c r="J3352" s="129">
        <v>43262</v>
      </c>
      <c r="K3352" s="129">
        <v>43231</v>
      </c>
      <c r="L3352" s="129">
        <v>43462</v>
      </c>
      <c r="O3352" s="9">
        <v>28</v>
      </c>
      <c r="Q3352" s="9" t="s">
        <v>54</v>
      </c>
      <c r="R3352" s="9"/>
      <c r="S3352" s="13">
        <v>3300000</v>
      </c>
      <c r="T3352" s="13">
        <v>3300000</v>
      </c>
      <c r="U3352" s="13">
        <v>825000</v>
      </c>
      <c r="V3352" s="9"/>
      <c r="W3352" s="9"/>
      <c r="X3352" s="9"/>
      <c r="Y3352" s="9"/>
      <c r="Z3352" s="9"/>
      <c r="AA3352" s="9"/>
      <c r="AB3352" s="9"/>
      <c r="AC3352" s="9"/>
      <c r="AD3352" s="9"/>
      <c r="AE3352" s="9"/>
      <c r="AF3352" s="55"/>
      <c r="AG3352" s="109"/>
      <c r="AH3352" s="11">
        <v>43235</v>
      </c>
      <c r="AI3352" s="11">
        <v>43462</v>
      </c>
      <c r="AJ3352" s="27">
        <v>3311252</v>
      </c>
      <c r="AK3352" s="27">
        <v>825000</v>
      </c>
      <c r="AL3352" s="9"/>
      <c r="AM3352" s="9"/>
      <c r="AN3352" s="9"/>
      <c r="AO3352" s="9"/>
      <c r="AP3352" s="9"/>
      <c r="AQ3352" s="9"/>
      <c r="AR3352" s="9"/>
      <c r="AS3352" s="9"/>
      <c r="AT3352" s="9"/>
      <c r="AU3352" s="9"/>
      <c r="AV3352" s="9"/>
      <c r="AW3352" s="9"/>
      <c r="AX3352" s="9"/>
      <c r="AY3352" s="9"/>
      <c r="AZ3352" s="9"/>
      <c r="BA3352" s="9"/>
      <c r="BB3352" s="9"/>
      <c r="BC3352" s="9"/>
      <c r="BD3352" s="9"/>
      <c r="BE3352" s="9"/>
      <c r="BF3352" s="9"/>
      <c r="BG3352" s="9"/>
      <c r="BH3352" s="9"/>
      <c r="BI3352" s="9"/>
      <c r="BJ3352" s="9"/>
      <c r="BK3352" s="9"/>
      <c r="BL3352" s="9"/>
      <c r="BM3352" s="9"/>
      <c r="BN3352" s="9"/>
      <c r="BO3352" s="9"/>
      <c r="BP3352" s="9"/>
      <c r="BQ3352" s="9"/>
      <c r="BT3352" s="9"/>
      <c r="BU3352" s="9"/>
      <c r="BX3352" s="9"/>
      <c r="BY3352" s="9"/>
      <c r="CB3352" s="9"/>
      <c r="CC3352" s="9"/>
      <c r="CF3352" s="9"/>
      <c r="CG3352" s="9"/>
      <c r="CJ3352" s="9"/>
      <c r="CK3352" s="9"/>
      <c r="CN3352" s="9"/>
      <c r="CO3352" s="9"/>
      <c r="CP3352" s="9"/>
      <c r="CQ3352" s="9"/>
      <c r="CR3352" s="9"/>
      <c r="CS3352" s="9"/>
      <c r="CT3352" s="9"/>
      <c r="CU3352" s="9"/>
      <c r="CV3352" s="9"/>
      <c r="CW3352" s="9"/>
      <c r="CX3352" s="9"/>
      <c r="CY3352" s="9"/>
      <c r="CZ3352" s="9"/>
      <c r="DA3352" s="9"/>
      <c r="DB3352" s="9"/>
      <c r="DC3352" s="9"/>
      <c r="DD3352" s="9"/>
      <c r="DE3352" s="9"/>
      <c r="DF3352" s="9"/>
      <c r="DG3352" s="9"/>
      <c r="DH3352" s="9"/>
      <c r="DI3352" s="9"/>
      <c r="DJ3352" s="9"/>
      <c r="DK3352" s="9"/>
      <c r="DL3352" s="9"/>
      <c r="DM3352" s="9"/>
      <c r="DN3352" s="9"/>
      <c r="DO3352" s="9"/>
      <c r="DP3352" s="9"/>
      <c r="DQ3352" s="9"/>
      <c r="DR3352" s="9"/>
      <c r="DS3352" s="9"/>
      <c r="DT3352" s="9"/>
      <c r="DU3352" s="9"/>
      <c r="DV3352" s="9"/>
      <c r="DW3352" s="9"/>
      <c r="DX3352" s="9"/>
      <c r="DY3352" s="9"/>
    </row>
    <row r="3353" spans="1:131" ht="19.5" customHeight="1" x14ac:dyDescent="0.25">
      <c r="A3353" s="9">
        <v>2317</v>
      </c>
      <c r="B3353" s="9" t="s">
        <v>6642</v>
      </c>
      <c r="C3353" s="9" t="s">
        <v>6643</v>
      </c>
      <c r="D3353" s="9"/>
      <c r="E3353" s="9" t="s">
        <v>2286</v>
      </c>
      <c r="F3353" s="9" t="s">
        <v>136</v>
      </c>
      <c r="G3353" s="9"/>
      <c r="H3353" s="9" t="s">
        <v>202</v>
      </c>
      <c r="I3353" s="9" t="s">
        <v>25</v>
      </c>
      <c r="J3353" s="129">
        <v>43263</v>
      </c>
      <c r="K3353" s="129">
        <v>43230</v>
      </c>
      <c r="L3353" s="129">
        <v>43327</v>
      </c>
      <c r="O3353" s="9">
        <v>29</v>
      </c>
      <c r="Q3353" s="9" t="s">
        <v>61</v>
      </c>
      <c r="R3353" s="9"/>
      <c r="S3353" s="13">
        <v>9000000</v>
      </c>
      <c r="T3353" s="13">
        <v>9000000</v>
      </c>
      <c r="U3353" s="13">
        <v>2250000</v>
      </c>
      <c r="V3353" s="9"/>
      <c r="W3353" s="9"/>
      <c r="X3353" s="9"/>
      <c r="Y3353" s="9"/>
      <c r="Z3353" s="9"/>
      <c r="AA3353" s="9"/>
      <c r="AB3353" s="9"/>
      <c r="AC3353" s="9"/>
      <c r="AD3353" s="9"/>
      <c r="AE3353" s="9"/>
      <c r="AF3353" s="55"/>
      <c r="AG3353" s="109"/>
      <c r="AH3353" s="11">
        <v>43230</v>
      </c>
      <c r="AI3353" s="11">
        <v>43327</v>
      </c>
      <c r="AJ3353" s="27">
        <v>8905844</v>
      </c>
      <c r="AK3353" s="27">
        <v>2226461</v>
      </c>
      <c r="AL3353" s="9"/>
      <c r="AM3353" s="9"/>
      <c r="AN3353" s="9"/>
      <c r="AO3353" s="9"/>
      <c r="AP3353" s="9"/>
      <c r="AQ3353" s="9"/>
      <c r="AR3353" s="9"/>
      <c r="AS3353" s="9"/>
      <c r="AT3353" s="9"/>
      <c r="AU3353" s="9"/>
      <c r="AV3353" s="9"/>
      <c r="AW3353" s="9"/>
      <c r="AX3353" s="9"/>
      <c r="AY3353" s="9"/>
      <c r="AZ3353" s="9"/>
      <c r="BA3353" s="9"/>
      <c r="BB3353" s="9"/>
      <c r="BC3353" s="9"/>
      <c r="BD3353" s="9"/>
      <c r="BE3353" s="9"/>
      <c r="BF3353" s="9"/>
      <c r="BG3353" s="9"/>
      <c r="BH3353" s="9"/>
      <c r="BI3353" s="9"/>
      <c r="BJ3353" s="9"/>
      <c r="BK3353" s="9"/>
      <c r="BL3353" s="9"/>
      <c r="BM3353" s="9"/>
      <c r="BN3353" s="9"/>
      <c r="BO3353" s="9"/>
      <c r="BP3353" s="9"/>
      <c r="BQ3353" s="9"/>
      <c r="BT3353" s="9"/>
      <c r="BU3353" s="9"/>
      <c r="BX3353" s="9"/>
      <c r="BY3353" s="9"/>
      <c r="CB3353" s="9"/>
      <c r="CC3353" s="9"/>
      <c r="CF3353" s="9"/>
      <c r="CG3353" s="9"/>
      <c r="CJ3353" s="9"/>
      <c r="CK3353" s="9"/>
      <c r="CN3353" s="9"/>
      <c r="CO3353" s="9"/>
      <c r="CP3353" s="9"/>
      <c r="CQ3353" s="9"/>
      <c r="CR3353" s="9"/>
      <c r="CS3353" s="9"/>
      <c r="CT3353" s="9"/>
      <c r="CU3353" s="9"/>
      <c r="CV3353" s="9"/>
      <c r="CW3353" s="9"/>
      <c r="CX3353" s="9"/>
      <c r="CY3353" s="9"/>
      <c r="CZ3353" s="9"/>
      <c r="DA3353" s="9"/>
      <c r="DB3353" s="9"/>
      <c r="DC3353" s="9"/>
      <c r="DD3353" s="9"/>
      <c r="DE3353" s="9"/>
      <c r="DF3353" s="9"/>
      <c r="DG3353" s="9"/>
      <c r="DH3353" s="9"/>
      <c r="DI3353" s="9"/>
      <c r="DJ3353" s="9"/>
      <c r="DK3353" s="9"/>
      <c r="DL3353" s="9"/>
      <c r="DM3353" s="9"/>
      <c r="DN3353" s="9"/>
      <c r="DO3353" s="9"/>
      <c r="DP3353" s="9"/>
      <c r="DQ3353" s="9"/>
      <c r="DR3353" s="9"/>
      <c r="DS3353" s="9"/>
      <c r="DT3353" s="9"/>
      <c r="DU3353" s="9"/>
      <c r="DV3353" s="9"/>
      <c r="DW3353" s="9"/>
      <c r="DX3353" s="9"/>
      <c r="DY3353" s="9"/>
      <c r="DZ3353" s="56"/>
      <c r="EA3353" s="57"/>
    </row>
    <row r="3354" spans="1:131" s="18" customFormat="1" ht="19.5" customHeight="1" x14ac:dyDescent="0.25">
      <c r="A3354" s="18">
        <v>2317</v>
      </c>
      <c r="B3354" s="18" t="s">
        <v>6642</v>
      </c>
      <c r="C3354" s="18" t="s">
        <v>9753</v>
      </c>
      <c r="D3354" s="19">
        <v>44176</v>
      </c>
      <c r="J3354" s="130"/>
      <c r="K3354" s="130"/>
      <c r="L3354" s="130"/>
      <c r="S3354" s="20"/>
      <c r="T3354" s="20"/>
      <c r="U3354" s="20"/>
      <c r="AF3354" s="57"/>
      <c r="AG3354" s="112"/>
      <c r="AH3354" s="19"/>
      <c r="AI3354" s="19"/>
      <c r="AJ3354" s="83"/>
      <c r="AK3354" s="83"/>
      <c r="DZ3354" s="56"/>
      <c r="EA3354" s="57"/>
    </row>
    <row r="3355" spans="1:131" ht="19.5" customHeight="1" x14ac:dyDescent="0.25">
      <c r="A3355" s="9">
        <v>2318</v>
      </c>
      <c r="B3355" s="9" t="s">
        <v>6646</v>
      </c>
      <c r="C3355" s="9" t="s">
        <v>6645</v>
      </c>
      <c r="D3355" s="9"/>
      <c r="E3355" s="9" t="s">
        <v>447</v>
      </c>
      <c r="F3355" s="9" t="s">
        <v>4761</v>
      </c>
      <c r="G3355" s="9"/>
      <c r="H3355" s="9" t="s">
        <v>202</v>
      </c>
      <c r="I3355" s="9" t="s">
        <v>25</v>
      </c>
      <c r="J3355" s="129">
        <v>43275</v>
      </c>
      <c r="K3355" s="129">
        <v>43244</v>
      </c>
      <c r="L3355" s="129">
        <v>43388</v>
      </c>
      <c r="O3355" s="9">
        <v>24</v>
      </c>
      <c r="Q3355" s="9" t="s">
        <v>54</v>
      </c>
      <c r="R3355" s="9"/>
      <c r="S3355" s="13">
        <v>14823000</v>
      </c>
      <c r="T3355" s="13">
        <v>14823000</v>
      </c>
      <c r="U3355" s="13">
        <v>3705750</v>
      </c>
      <c r="V3355" s="9"/>
      <c r="W3355" s="9"/>
      <c r="X3355" s="9"/>
      <c r="Y3355" s="9"/>
      <c r="Z3355" s="9"/>
      <c r="AA3355" s="9"/>
      <c r="AB3355" s="9"/>
      <c r="AC3355" s="9"/>
      <c r="AD3355" s="9"/>
      <c r="AE3355" s="9"/>
      <c r="AF3355" s="55"/>
      <c r="AG3355" s="109"/>
      <c r="AH3355" s="11">
        <v>43244</v>
      </c>
      <c r="AI3355" s="11">
        <v>43388</v>
      </c>
      <c r="AJ3355" s="27">
        <v>14556000</v>
      </c>
      <c r="AK3355" s="27">
        <v>3639000</v>
      </c>
      <c r="AL3355" s="9"/>
      <c r="AM3355" s="9"/>
      <c r="AN3355" s="9"/>
      <c r="AO3355" s="9"/>
      <c r="AP3355" s="9"/>
      <c r="AQ3355" s="9"/>
      <c r="AR3355" s="9"/>
      <c r="AS3355" s="9"/>
      <c r="AT3355" s="9"/>
      <c r="AU3355" s="9"/>
      <c r="AV3355" s="9"/>
      <c r="AW3355" s="9"/>
      <c r="AX3355" s="9"/>
      <c r="AY3355" s="9"/>
      <c r="AZ3355" s="9"/>
      <c r="BA3355" s="9"/>
      <c r="BB3355" s="9"/>
      <c r="BC3355" s="9"/>
      <c r="BD3355" s="9"/>
      <c r="BE3355" s="9"/>
      <c r="BF3355" s="9"/>
      <c r="BG3355" s="9"/>
      <c r="BH3355" s="9"/>
      <c r="BI3355" s="9"/>
      <c r="BJ3355" s="9"/>
      <c r="BK3355" s="9"/>
      <c r="BL3355" s="9"/>
      <c r="BM3355" s="9"/>
      <c r="BN3355" s="9"/>
      <c r="BO3355" s="9"/>
      <c r="BP3355" s="9"/>
      <c r="BQ3355" s="9"/>
      <c r="BT3355" s="9"/>
      <c r="BU3355" s="9"/>
      <c r="BX3355" s="9"/>
      <c r="BY3355" s="9"/>
      <c r="CB3355" s="9"/>
      <c r="CC3355" s="9"/>
      <c r="CF3355" s="9"/>
      <c r="CG3355" s="9"/>
      <c r="CJ3355" s="9"/>
      <c r="CK3355" s="9"/>
      <c r="CN3355" s="9"/>
      <c r="CO3355" s="9"/>
      <c r="CP3355" s="9"/>
      <c r="CQ3355" s="9"/>
      <c r="CR3355" s="9"/>
      <c r="CS3355" s="9"/>
      <c r="CT3355" s="9"/>
      <c r="CU3355" s="9"/>
      <c r="CV3355" s="9"/>
      <c r="CW3355" s="9"/>
      <c r="CX3355" s="9"/>
      <c r="CY3355" s="9"/>
      <c r="CZ3355" s="9"/>
      <c r="DA3355" s="9"/>
      <c r="DB3355" s="9"/>
      <c r="DC3355" s="9"/>
      <c r="DD3355" s="9"/>
      <c r="DE3355" s="9"/>
      <c r="DF3355" s="9"/>
      <c r="DG3355" s="9"/>
      <c r="DH3355" s="9"/>
      <c r="DI3355" s="9"/>
      <c r="DJ3355" s="9"/>
      <c r="DK3355" s="9"/>
      <c r="DL3355" s="9"/>
      <c r="DM3355" s="9"/>
      <c r="DN3355" s="9"/>
      <c r="DO3355" s="9"/>
      <c r="DP3355" s="9"/>
      <c r="DQ3355" s="9"/>
      <c r="DR3355" s="9"/>
      <c r="DS3355" s="9"/>
      <c r="DT3355" s="9"/>
      <c r="DU3355" s="9"/>
      <c r="DV3355" s="9"/>
      <c r="DW3355" s="9"/>
      <c r="DX3355" s="9"/>
      <c r="DY3355" s="9"/>
    </row>
    <row r="3356" spans="1:131" ht="19.5" customHeight="1" x14ac:dyDescent="0.25">
      <c r="A3356" s="9">
        <v>2319</v>
      </c>
      <c r="B3356" s="9" t="s">
        <v>6647</v>
      </c>
      <c r="C3356" s="9" t="s">
        <v>6648</v>
      </c>
      <c r="D3356" s="9"/>
      <c r="E3356" s="9" t="s">
        <v>3053</v>
      </c>
      <c r="F3356" s="9" t="s">
        <v>3054</v>
      </c>
      <c r="G3356" s="9"/>
      <c r="H3356" s="9" t="s">
        <v>202</v>
      </c>
      <c r="I3356" s="9" t="s">
        <v>25</v>
      </c>
      <c r="J3356" s="129">
        <v>43301</v>
      </c>
      <c r="K3356" s="129">
        <v>43291</v>
      </c>
      <c r="L3356" s="129">
        <v>43496</v>
      </c>
      <c r="O3356" s="9">
        <v>29</v>
      </c>
      <c r="Q3356" s="9" t="s">
        <v>61</v>
      </c>
      <c r="R3356" s="9"/>
      <c r="S3356" s="13">
        <v>8000000</v>
      </c>
      <c r="T3356" s="13">
        <v>8000000</v>
      </c>
      <c r="U3356" s="13">
        <v>2000000</v>
      </c>
      <c r="V3356" s="9"/>
      <c r="W3356" s="9"/>
      <c r="X3356" s="9"/>
      <c r="Y3356" s="9"/>
      <c r="Z3356" s="9"/>
      <c r="AA3356" s="9"/>
      <c r="AB3356" s="9"/>
      <c r="AC3356" s="9"/>
      <c r="AD3356" s="9"/>
      <c r="AE3356" s="9"/>
      <c r="AF3356" s="55"/>
      <c r="AG3356" s="109"/>
      <c r="AH3356" s="11">
        <v>43291</v>
      </c>
      <c r="AI3356" s="11">
        <v>43453</v>
      </c>
      <c r="AJ3356" s="27">
        <v>8000000</v>
      </c>
      <c r="AK3356" s="27">
        <v>2000000</v>
      </c>
      <c r="AL3356" s="9"/>
      <c r="AM3356" s="9"/>
      <c r="AN3356" s="9"/>
      <c r="AO3356" s="9"/>
      <c r="AP3356" s="9"/>
      <c r="AQ3356" s="9"/>
      <c r="AR3356" s="9"/>
      <c r="AS3356" s="9"/>
      <c r="AT3356" s="9"/>
      <c r="AU3356" s="9"/>
      <c r="AV3356" s="9"/>
      <c r="AW3356" s="9"/>
      <c r="AX3356" s="9"/>
      <c r="AY3356" s="9"/>
      <c r="AZ3356" s="9"/>
      <c r="BA3356" s="9"/>
      <c r="BB3356" s="9"/>
      <c r="BC3356" s="9"/>
      <c r="BD3356" s="9"/>
      <c r="BE3356" s="9"/>
      <c r="BF3356" s="9"/>
      <c r="BG3356" s="9"/>
      <c r="BH3356" s="9"/>
      <c r="BI3356" s="9"/>
      <c r="BJ3356" s="9"/>
      <c r="BK3356" s="9"/>
      <c r="BL3356" s="9"/>
      <c r="BM3356" s="9"/>
      <c r="BN3356" s="9"/>
      <c r="BO3356" s="9"/>
      <c r="BP3356" s="9"/>
      <c r="BQ3356" s="9"/>
      <c r="BT3356" s="9"/>
      <c r="BU3356" s="9"/>
      <c r="BX3356" s="9"/>
      <c r="BY3356" s="9"/>
      <c r="CB3356" s="9"/>
      <c r="CC3356" s="9"/>
      <c r="CF3356" s="9"/>
      <c r="CG3356" s="9"/>
      <c r="CJ3356" s="9"/>
      <c r="CK3356" s="9"/>
      <c r="CN3356" s="9"/>
      <c r="CO3356" s="9"/>
      <c r="CP3356" s="9"/>
      <c r="CQ3356" s="9"/>
      <c r="CR3356" s="9"/>
      <c r="CS3356" s="9"/>
      <c r="CT3356" s="9"/>
      <c r="CU3356" s="9"/>
      <c r="CV3356" s="9"/>
      <c r="CW3356" s="9"/>
      <c r="CX3356" s="9"/>
      <c r="CY3356" s="9"/>
      <c r="CZ3356" s="9"/>
      <c r="DA3356" s="9"/>
      <c r="DB3356" s="9"/>
      <c r="DC3356" s="9"/>
      <c r="DD3356" s="9"/>
      <c r="DE3356" s="9"/>
      <c r="DF3356" s="9"/>
      <c r="DG3356" s="9"/>
      <c r="DH3356" s="9"/>
      <c r="DI3356" s="9"/>
      <c r="DJ3356" s="9"/>
      <c r="DK3356" s="9"/>
      <c r="DL3356" s="9"/>
      <c r="DM3356" s="9"/>
      <c r="DN3356" s="9"/>
      <c r="DO3356" s="9"/>
      <c r="DP3356" s="9"/>
      <c r="DQ3356" s="9"/>
      <c r="DR3356" s="9"/>
      <c r="DS3356" s="9"/>
      <c r="DT3356" s="9"/>
      <c r="DU3356" s="9"/>
      <c r="DV3356" s="9"/>
      <c r="DW3356" s="9"/>
      <c r="DX3356" s="9"/>
      <c r="DY3356" s="9"/>
      <c r="DZ3356" s="56"/>
      <c r="EA3356" s="57"/>
    </row>
    <row r="3357" spans="1:131" ht="19.5" customHeight="1" x14ac:dyDescent="0.25">
      <c r="A3357" s="9">
        <v>2320</v>
      </c>
      <c r="B3357" s="9" t="s">
        <v>6650</v>
      </c>
      <c r="C3357" s="9" t="s">
        <v>6651</v>
      </c>
      <c r="D3357" s="9"/>
      <c r="E3357" s="9" t="s">
        <v>6652</v>
      </c>
      <c r="F3357" s="9" t="s">
        <v>6653</v>
      </c>
      <c r="G3357" s="9"/>
      <c r="H3357" s="9" t="s">
        <v>906</v>
      </c>
      <c r="I3357" s="9" t="s">
        <v>25</v>
      </c>
      <c r="M3357" s="9" t="s">
        <v>20</v>
      </c>
      <c r="O3357" s="9">
        <v>29</v>
      </c>
      <c r="R3357" s="9"/>
      <c r="S3357" s="9"/>
      <c r="T3357" s="9"/>
      <c r="U3357" s="9"/>
      <c r="V3357" s="9"/>
      <c r="W3357" s="9"/>
      <c r="X3357" s="9"/>
      <c r="Y3357" s="9"/>
      <c r="Z3357" s="9"/>
      <c r="AA3357" s="9"/>
      <c r="AB3357" s="9"/>
      <c r="AC3357" s="9"/>
      <c r="AD3357" s="9"/>
      <c r="AE3357" s="9"/>
      <c r="AF3357" s="55"/>
      <c r="AG3357" s="109"/>
      <c r="AH3357" s="9"/>
      <c r="AI3357" s="9"/>
      <c r="AJ3357" s="9"/>
      <c r="AK3357" s="9"/>
      <c r="AL3357" s="9"/>
      <c r="AM3357" s="9"/>
      <c r="AN3357" s="9"/>
      <c r="AO3357" s="9"/>
      <c r="AP3357" s="9"/>
      <c r="AQ3357" s="9"/>
      <c r="AR3357" s="9"/>
      <c r="AS3357" s="9"/>
      <c r="AT3357" s="9"/>
      <c r="AU3357" s="9"/>
      <c r="AV3357" s="9"/>
      <c r="AW3357" s="9"/>
      <c r="AX3357" s="9"/>
      <c r="AY3357" s="9"/>
      <c r="AZ3357" s="9"/>
      <c r="BA3357" s="9"/>
      <c r="BB3357" s="9"/>
      <c r="BC3357" s="9"/>
      <c r="BD3357" s="9"/>
      <c r="BE3357" s="9"/>
      <c r="BF3357" s="9"/>
      <c r="BG3357" s="9"/>
      <c r="BH3357" s="9"/>
      <c r="BI3357" s="9"/>
      <c r="BJ3357" s="9"/>
      <c r="BK3357" s="9"/>
      <c r="BL3357" s="9"/>
      <c r="BM3357" s="9"/>
      <c r="BN3357" s="9"/>
      <c r="BO3357" s="9"/>
      <c r="BP3357" s="9"/>
      <c r="BQ3357" s="9"/>
      <c r="BT3357" s="9"/>
      <c r="BU3357" s="9"/>
      <c r="BX3357" s="9"/>
      <c r="BY3357" s="9"/>
      <c r="CB3357" s="9"/>
      <c r="CC3357" s="9"/>
      <c r="CF3357" s="9"/>
      <c r="CG3357" s="9"/>
      <c r="CJ3357" s="9"/>
      <c r="CK3357" s="9"/>
      <c r="CN3357" s="9"/>
      <c r="CO3357" s="9"/>
      <c r="CP3357" s="9"/>
      <c r="CQ3357" s="9"/>
      <c r="CR3357" s="9"/>
      <c r="CS3357" s="9"/>
      <c r="CT3357" s="9"/>
      <c r="CU3357" s="9"/>
      <c r="CV3357" s="9"/>
      <c r="CW3357" s="9"/>
      <c r="CX3357" s="9"/>
      <c r="CY3357" s="9"/>
      <c r="CZ3357" s="9"/>
      <c r="DA3357" s="9"/>
      <c r="DB3357" s="9"/>
      <c r="DC3357" s="9"/>
      <c r="DD3357" s="9"/>
      <c r="DE3357" s="9"/>
      <c r="DF3357" s="9"/>
      <c r="DG3357" s="9"/>
      <c r="DH3357" s="9"/>
      <c r="DI3357" s="9"/>
      <c r="DJ3357" s="9"/>
      <c r="DK3357" s="9"/>
      <c r="DL3357" s="9"/>
      <c r="DM3357" s="9"/>
      <c r="DN3357" s="9"/>
      <c r="DO3357" s="9"/>
      <c r="DP3357" s="9"/>
      <c r="DQ3357" s="9"/>
      <c r="DR3357" s="9"/>
      <c r="DS3357" s="9"/>
      <c r="DT3357" s="9"/>
      <c r="DU3357" s="9"/>
      <c r="DV3357" s="9"/>
      <c r="DW3357" s="9"/>
      <c r="DX3357" s="9"/>
      <c r="DY3357" s="9"/>
    </row>
    <row r="3358" spans="1:131" ht="39.75" customHeight="1" x14ac:dyDescent="0.25">
      <c r="A3358" s="9">
        <v>2321</v>
      </c>
      <c r="B3358" s="9" t="s">
        <v>6654</v>
      </c>
      <c r="C3358" s="9" t="s">
        <v>6655</v>
      </c>
      <c r="D3358" s="9"/>
      <c r="E3358" s="9" t="s">
        <v>2903</v>
      </c>
      <c r="F3358" s="9" t="s">
        <v>6066</v>
      </c>
      <c r="G3358" s="9"/>
      <c r="H3358" s="9" t="s">
        <v>906</v>
      </c>
      <c r="I3358" s="9" t="s">
        <v>25</v>
      </c>
      <c r="M3358" s="9" t="s">
        <v>20</v>
      </c>
      <c r="O3358" s="9">
        <v>23</v>
      </c>
      <c r="R3358" s="9"/>
      <c r="S3358" s="9"/>
      <c r="T3358" s="9"/>
      <c r="U3358" s="9"/>
      <c r="V3358" s="9"/>
      <c r="W3358" s="9"/>
      <c r="X3358" s="9"/>
      <c r="Y3358" s="9"/>
      <c r="Z3358" s="9"/>
      <c r="AA3358" s="9"/>
      <c r="AB3358" s="9"/>
      <c r="AC3358" s="9"/>
      <c r="AD3358" s="9"/>
      <c r="AE3358" s="9"/>
      <c r="AF3358" s="55"/>
      <c r="AG3358" s="109"/>
      <c r="AH3358" s="9"/>
      <c r="AI3358" s="9"/>
      <c r="AJ3358" s="9"/>
      <c r="AK3358" s="9"/>
      <c r="AL3358" s="9"/>
      <c r="AM3358" s="9"/>
      <c r="AN3358" s="9"/>
      <c r="AO3358" s="9"/>
      <c r="AP3358" s="9"/>
      <c r="AQ3358" s="9"/>
      <c r="AR3358" s="9"/>
      <c r="AS3358" s="9"/>
      <c r="AT3358" s="9"/>
      <c r="AU3358" s="9"/>
      <c r="AV3358" s="9"/>
      <c r="AW3358" s="9"/>
      <c r="AX3358" s="9"/>
      <c r="AY3358" s="9"/>
      <c r="AZ3358" s="9"/>
      <c r="BA3358" s="9"/>
      <c r="BB3358" s="9"/>
      <c r="BC3358" s="9"/>
      <c r="BD3358" s="9"/>
      <c r="BE3358" s="9"/>
      <c r="BF3358" s="9"/>
      <c r="BG3358" s="9"/>
      <c r="BH3358" s="9"/>
      <c r="BI3358" s="9"/>
      <c r="BJ3358" s="9"/>
      <c r="BK3358" s="9"/>
      <c r="BL3358" s="9"/>
      <c r="BM3358" s="9"/>
      <c r="BN3358" s="9"/>
      <c r="BO3358" s="9"/>
      <c r="BP3358" s="9"/>
      <c r="BQ3358" s="9"/>
      <c r="BT3358" s="9"/>
      <c r="BU3358" s="9"/>
      <c r="BX3358" s="9"/>
      <c r="BY3358" s="9"/>
      <c r="CB3358" s="9"/>
      <c r="CC3358" s="9"/>
      <c r="CF3358" s="9"/>
      <c r="CG3358" s="9"/>
      <c r="CJ3358" s="9"/>
      <c r="CK3358" s="9"/>
      <c r="CN3358" s="9"/>
      <c r="CO3358" s="9"/>
      <c r="CP3358" s="9"/>
      <c r="CQ3358" s="9"/>
      <c r="CR3358" s="9"/>
      <c r="CS3358" s="9"/>
      <c r="CT3358" s="9"/>
      <c r="CU3358" s="9"/>
      <c r="CV3358" s="9"/>
      <c r="CW3358" s="9"/>
      <c r="CX3358" s="9"/>
      <c r="CY3358" s="9"/>
      <c r="CZ3358" s="9"/>
      <c r="DA3358" s="9"/>
      <c r="DB3358" s="9"/>
      <c r="DC3358" s="9"/>
      <c r="DD3358" s="9"/>
      <c r="DE3358" s="9"/>
      <c r="DF3358" s="9"/>
      <c r="DG3358" s="9"/>
      <c r="DH3358" s="9"/>
      <c r="DI3358" s="9"/>
      <c r="DJ3358" s="9"/>
      <c r="DK3358" s="9"/>
      <c r="DL3358" s="9"/>
      <c r="DM3358" s="9"/>
      <c r="DN3358" s="9"/>
      <c r="DO3358" s="9"/>
      <c r="DP3358" s="9"/>
      <c r="DQ3358" s="9"/>
      <c r="DR3358" s="9"/>
      <c r="DS3358" s="9"/>
      <c r="DT3358" s="9"/>
      <c r="DU3358" s="9"/>
      <c r="DV3358" s="9"/>
      <c r="DW3358" s="9"/>
      <c r="DX3358" s="9"/>
      <c r="DY3358" s="9"/>
      <c r="DZ3358" s="56"/>
      <c r="EA3358" s="57"/>
    </row>
    <row r="3359" spans="1:131" ht="19.5" customHeight="1" x14ac:dyDescent="0.25">
      <c r="A3359" s="9">
        <v>2322</v>
      </c>
      <c r="B3359" s="9" t="s">
        <v>6656</v>
      </c>
      <c r="C3359" s="9" t="s">
        <v>6657</v>
      </c>
      <c r="D3359" s="9"/>
      <c r="E3359" s="9" t="s">
        <v>2213</v>
      </c>
      <c r="F3359" s="9" t="s">
        <v>6069</v>
      </c>
      <c r="G3359" s="9"/>
      <c r="H3359" s="9" t="s">
        <v>906</v>
      </c>
      <c r="I3359" s="9" t="s">
        <v>97</v>
      </c>
      <c r="M3359" s="9" t="s">
        <v>20</v>
      </c>
      <c r="O3359" s="9">
        <v>26</v>
      </c>
      <c r="R3359" s="9"/>
      <c r="S3359" s="9"/>
      <c r="T3359" s="9"/>
      <c r="U3359" s="9"/>
      <c r="V3359" s="9"/>
      <c r="W3359" s="9"/>
      <c r="X3359" s="9"/>
      <c r="Y3359" s="9"/>
      <c r="Z3359" s="9"/>
      <c r="AA3359" s="9"/>
      <c r="AB3359" s="9"/>
      <c r="AC3359" s="9"/>
      <c r="AD3359" s="9"/>
      <c r="AE3359" s="9"/>
      <c r="AF3359" s="55"/>
      <c r="AG3359" s="109"/>
      <c r="AH3359" s="9"/>
      <c r="AI3359" s="9"/>
      <c r="AJ3359" s="9"/>
      <c r="AK3359" s="9"/>
      <c r="AL3359" s="9"/>
      <c r="AM3359" s="9"/>
      <c r="AN3359" s="9"/>
      <c r="AO3359" s="9"/>
      <c r="AP3359" s="9"/>
      <c r="AQ3359" s="9"/>
      <c r="AR3359" s="9"/>
      <c r="AS3359" s="9"/>
      <c r="AT3359" s="9"/>
      <c r="AU3359" s="9"/>
      <c r="AV3359" s="9"/>
      <c r="AW3359" s="9"/>
      <c r="AX3359" s="9"/>
      <c r="AY3359" s="9"/>
      <c r="AZ3359" s="9"/>
      <c r="BA3359" s="9"/>
      <c r="BB3359" s="9"/>
      <c r="BC3359" s="9"/>
      <c r="BD3359" s="9"/>
      <c r="BE3359" s="9"/>
      <c r="BF3359" s="9"/>
      <c r="BG3359" s="9"/>
      <c r="BH3359" s="9"/>
      <c r="BI3359" s="9"/>
      <c r="BJ3359" s="9"/>
      <c r="BK3359" s="9"/>
      <c r="BL3359" s="9"/>
      <c r="BM3359" s="9"/>
      <c r="BN3359" s="9"/>
      <c r="BO3359" s="9"/>
      <c r="BP3359" s="9"/>
      <c r="BQ3359" s="9"/>
      <c r="BT3359" s="9"/>
      <c r="BU3359" s="9"/>
      <c r="BX3359" s="9"/>
      <c r="BY3359" s="9"/>
      <c r="CB3359" s="9"/>
      <c r="CC3359" s="9"/>
      <c r="CF3359" s="9"/>
      <c r="CG3359" s="9"/>
      <c r="CJ3359" s="9"/>
      <c r="CK3359" s="9"/>
      <c r="CN3359" s="9"/>
      <c r="CO3359" s="9"/>
      <c r="CP3359" s="9"/>
      <c r="CQ3359" s="9"/>
      <c r="CR3359" s="9"/>
      <c r="CS3359" s="9"/>
      <c r="CT3359" s="9"/>
      <c r="CU3359" s="9"/>
      <c r="CV3359" s="9"/>
      <c r="CW3359" s="9"/>
      <c r="CX3359" s="9"/>
      <c r="CY3359" s="9"/>
      <c r="CZ3359" s="9"/>
      <c r="DA3359" s="9"/>
      <c r="DB3359" s="9"/>
      <c r="DC3359" s="9"/>
      <c r="DD3359" s="9"/>
      <c r="DE3359" s="9"/>
      <c r="DF3359" s="9"/>
      <c r="DG3359" s="9"/>
      <c r="DH3359" s="9"/>
      <c r="DI3359" s="9"/>
      <c r="DJ3359" s="9"/>
      <c r="DK3359" s="9"/>
      <c r="DL3359" s="9"/>
      <c r="DM3359" s="9"/>
      <c r="DN3359" s="9"/>
      <c r="DO3359" s="9"/>
      <c r="DP3359" s="9"/>
      <c r="DQ3359" s="9"/>
      <c r="DR3359" s="9"/>
      <c r="DS3359" s="9"/>
      <c r="DT3359" s="9"/>
      <c r="DU3359" s="9"/>
      <c r="DV3359" s="9"/>
      <c r="DW3359" s="9"/>
      <c r="DX3359" s="9"/>
      <c r="DY3359" s="9"/>
    </row>
    <row r="3360" spans="1:131" ht="19.5" customHeight="1" x14ac:dyDescent="0.25">
      <c r="A3360" s="9">
        <v>2323</v>
      </c>
      <c r="B3360" s="9" t="s">
        <v>6658</v>
      </c>
      <c r="C3360" s="9" t="s">
        <v>6659</v>
      </c>
      <c r="D3360" s="9"/>
      <c r="E3360" s="9" t="s">
        <v>968</v>
      </c>
      <c r="F3360" s="9" t="s">
        <v>3332</v>
      </c>
      <c r="G3360" s="9"/>
      <c r="H3360" s="9" t="s">
        <v>906</v>
      </c>
      <c r="I3360" s="9" t="s">
        <v>25</v>
      </c>
      <c r="M3360" s="9" t="s">
        <v>20</v>
      </c>
      <c r="O3360" s="9">
        <v>28</v>
      </c>
      <c r="R3360" s="9"/>
      <c r="S3360" s="9"/>
      <c r="T3360" s="9"/>
      <c r="U3360" s="9"/>
      <c r="V3360" s="9"/>
      <c r="W3360" s="9"/>
      <c r="X3360" s="9"/>
      <c r="Y3360" s="9"/>
      <c r="Z3360" s="9"/>
      <c r="AA3360" s="9"/>
      <c r="AB3360" s="9"/>
      <c r="AC3360" s="9"/>
      <c r="AD3360" s="9"/>
      <c r="AE3360" s="9"/>
      <c r="AF3360" s="55"/>
      <c r="AG3360" s="109"/>
      <c r="AH3360" s="9"/>
      <c r="AI3360" s="9"/>
      <c r="AJ3360" s="9"/>
      <c r="AK3360" s="9"/>
      <c r="AL3360" s="9"/>
      <c r="AM3360" s="9"/>
      <c r="AN3360" s="9"/>
      <c r="AO3360" s="9"/>
      <c r="AP3360" s="9"/>
      <c r="AQ3360" s="9"/>
      <c r="AR3360" s="9"/>
      <c r="AS3360" s="9"/>
      <c r="AT3360" s="9"/>
      <c r="AU3360" s="9"/>
      <c r="AV3360" s="9"/>
      <c r="AW3360" s="9"/>
      <c r="AX3360" s="9"/>
      <c r="AY3360" s="9"/>
      <c r="AZ3360" s="9"/>
      <c r="BA3360" s="9"/>
      <c r="BB3360" s="9"/>
      <c r="BC3360" s="9"/>
      <c r="BD3360" s="9"/>
      <c r="BE3360" s="9"/>
      <c r="BF3360" s="9"/>
      <c r="BG3360" s="9"/>
      <c r="BH3360" s="9"/>
      <c r="BI3360" s="9"/>
      <c r="BJ3360" s="9"/>
      <c r="BK3360" s="9"/>
      <c r="BL3360" s="9"/>
      <c r="BM3360" s="9"/>
      <c r="BN3360" s="9"/>
      <c r="BO3360" s="9"/>
      <c r="BP3360" s="9"/>
      <c r="BQ3360" s="9"/>
      <c r="BT3360" s="9"/>
      <c r="BU3360" s="9"/>
      <c r="BX3360" s="9"/>
      <c r="BY3360" s="9"/>
      <c r="CB3360" s="9"/>
      <c r="CC3360" s="9"/>
      <c r="CF3360" s="9"/>
      <c r="CG3360" s="9"/>
      <c r="CJ3360" s="9"/>
      <c r="CK3360" s="9"/>
      <c r="CN3360" s="9"/>
      <c r="CO3360" s="9"/>
      <c r="CP3360" s="9"/>
      <c r="CQ3360" s="9"/>
      <c r="CR3360" s="9"/>
      <c r="CS3360" s="9"/>
      <c r="CT3360" s="9"/>
      <c r="CU3360" s="9"/>
      <c r="CV3360" s="9"/>
      <c r="CW3360" s="9"/>
      <c r="CX3360" s="9"/>
      <c r="CY3360" s="9"/>
      <c r="CZ3360" s="9"/>
      <c r="DA3360" s="9"/>
      <c r="DB3360" s="9"/>
      <c r="DC3360" s="9"/>
      <c r="DD3360" s="9"/>
      <c r="DE3360" s="9"/>
      <c r="DF3360" s="9"/>
      <c r="DG3360" s="9"/>
      <c r="DH3360" s="9"/>
      <c r="DI3360" s="9"/>
      <c r="DJ3360" s="9"/>
      <c r="DK3360" s="9"/>
      <c r="DL3360" s="9"/>
      <c r="DM3360" s="9"/>
      <c r="DN3360" s="9"/>
      <c r="DO3360" s="9"/>
      <c r="DP3360" s="9"/>
      <c r="DQ3360" s="9"/>
      <c r="DR3360" s="9"/>
      <c r="DS3360" s="9"/>
      <c r="DT3360" s="9"/>
      <c r="DU3360" s="9"/>
      <c r="DV3360" s="9"/>
      <c r="DW3360" s="9"/>
      <c r="DX3360" s="9"/>
      <c r="DY3360" s="9"/>
      <c r="DZ3360" s="56"/>
      <c r="EA3360" s="57"/>
    </row>
    <row r="3361" spans="1:131" ht="19.5" customHeight="1" x14ac:dyDescent="0.25">
      <c r="A3361" s="9">
        <v>2324</v>
      </c>
      <c r="B3361" s="9" t="s">
        <v>6660</v>
      </c>
      <c r="C3361" s="9" t="s">
        <v>6954</v>
      </c>
      <c r="D3361" s="9"/>
      <c r="E3361" s="9" t="s">
        <v>4311</v>
      </c>
      <c r="F3361" s="9" t="s">
        <v>2305</v>
      </c>
      <c r="G3361" s="9"/>
      <c r="H3361" s="9" t="s">
        <v>202</v>
      </c>
      <c r="I3361" s="9" t="s">
        <v>4464</v>
      </c>
      <c r="J3361" s="129">
        <v>43255</v>
      </c>
      <c r="K3361" s="129">
        <v>43171</v>
      </c>
      <c r="L3361" s="129">
        <v>43646</v>
      </c>
      <c r="O3361" s="9">
        <v>29</v>
      </c>
      <c r="Q3361" s="9" t="s">
        <v>61</v>
      </c>
      <c r="R3361" s="9"/>
      <c r="S3361" s="13">
        <v>3236557163</v>
      </c>
      <c r="T3361" s="13">
        <v>3236557163</v>
      </c>
      <c r="U3361" s="13">
        <v>809139291</v>
      </c>
      <c r="V3361" s="9"/>
      <c r="W3361" s="9"/>
      <c r="X3361" s="9"/>
      <c r="Y3361" s="9"/>
      <c r="Z3361" s="9"/>
      <c r="AA3361" s="9"/>
      <c r="AB3361" s="9"/>
      <c r="AC3361" s="9"/>
      <c r="AD3361" s="9"/>
      <c r="AE3361" s="9"/>
      <c r="AF3361" s="55"/>
      <c r="AG3361" s="109"/>
      <c r="AH3361" s="11">
        <v>43171</v>
      </c>
      <c r="AI3361" s="11">
        <v>43281</v>
      </c>
      <c r="AJ3361" s="27">
        <v>382390298</v>
      </c>
      <c r="AK3361" s="27">
        <v>95597575</v>
      </c>
      <c r="AL3361" s="11">
        <v>43282</v>
      </c>
      <c r="AM3361" s="11">
        <v>43373</v>
      </c>
      <c r="AN3361" s="27">
        <v>1640938955</v>
      </c>
      <c r="AO3361" s="27">
        <v>410234739</v>
      </c>
      <c r="AP3361" s="11">
        <v>43374</v>
      </c>
      <c r="AQ3361" s="11">
        <v>43465</v>
      </c>
      <c r="AR3361" s="27">
        <v>840045388</v>
      </c>
      <c r="AS3361" s="27">
        <v>210011347</v>
      </c>
      <c r="AT3361" s="11">
        <v>43466</v>
      </c>
      <c r="AU3361" s="11">
        <v>43555</v>
      </c>
      <c r="AV3361" s="27">
        <v>44872787</v>
      </c>
      <c r="AW3361" s="27">
        <v>11218197</v>
      </c>
      <c r="AX3361" s="11">
        <v>43556</v>
      </c>
      <c r="AY3361" s="11">
        <v>43630</v>
      </c>
      <c r="AZ3361" s="27">
        <v>11805842</v>
      </c>
      <c r="BA3361" s="27">
        <v>2951460</v>
      </c>
      <c r="BB3361" s="11">
        <v>43171</v>
      </c>
      <c r="BC3361" s="11">
        <v>43630</v>
      </c>
      <c r="BD3361" s="27">
        <v>3121666430</v>
      </c>
      <c r="BE3361" s="27">
        <v>50403290</v>
      </c>
      <c r="BF3361" s="9"/>
      <c r="BG3361" s="9"/>
      <c r="BH3361" s="9"/>
      <c r="BI3361" s="9"/>
      <c r="BJ3361" s="9"/>
      <c r="BK3361" s="9"/>
      <c r="BL3361" s="9"/>
      <c r="BM3361" s="9"/>
      <c r="BN3361" s="9"/>
      <c r="BO3361" s="9"/>
      <c r="BP3361" s="9"/>
      <c r="BQ3361" s="9"/>
      <c r="BT3361" s="9"/>
      <c r="BU3361" s="9"/>
      <c r="BX3361" s="9"/>
      <c r="BY3361" s="9"/>
      <c r="CB3361" s="9"/>
      <c r="CC3361" s="9"/>
      <c r="CF3361" s="9"/>
      <c r="CG3361" s="9"/>
      <c r="CJ3361" s="9"/>
      <c r="CK3361" s="9"/>
      <c r="CN3361" s="9"/>
      <c r="CO3361" s="9"/>
      <c r="CP3361" s="9"/>
      <c r="CQ3361" s="9"/>
      <c r="CR3361" s="9"/>
      <c r="CS3361" s="9"/>
      <c r="CT3361" s="9"/>
      <c r="CU3361" s="9"/>
      <c r="CV3361" s="9"/>
      <c r="CW3361" s="9"/>
      <c r="CX3361" s="9"/>
      <c r="CY3361" s="9"/>
      <c r="CZ3361" s="9"/>
      <c r="DA3361" s="9"/>
      <c r="DB3361" s="9"/>
      <c r="DC3361" s="9"/>
      <c r="DD3361" s="9"/>
      <c r="DE3361" s="9"/>
      <c r="DF3361" s="9"/>
      <c r="DG3361" s="9"/>
      <c r="DH3361" s="9"/>
      <c r="DI3361" s="9"/>
      <c r="DJ3361" s="9"/>
      <c r="DK3361" s="9"/>
      <c r="DL3361" s="9"/>
      <c r="DM3361" s="9"/>
      <c r="DN3361" s="9"/>
      <c r="DO3361" s="9"/>
      <c r="DP3361" s="9"/>
      <c r="DQ3361" s="9"/>
      <c r="DR3361" s="9"/>
      <c r="DS3361" s="9"/>
      <c r="DT3361" s="9"/>
      <c r="DU3361" s="9"/>
      <c r="DV3361" s="9"/>
      <c r="DW3361" s="9"/>
      <c r="DX3361" s="9"/>
      <c r="DY3361" s="9"/>
      <c r="DZ3361" s="54">
        <v>3121666430</v>
      </c>
      <c r="EA3361" s="55">
        <v>780416608</v>
      </c>
    </row>
    <row r="3362" spans="1:131" ht="19.5" customHeight="1" x14ac:dyDescent="0.25">
      <c r="A3362" s="9">
        <v>2325</v>
      </c>
      <c r="B3362" s="9" t="s">
        <v>6661</v>
      </c>
      <c r="C3362" s="9" t="s">
        <v>6663</v>
      </c>
      <c r="D3362" s="9"/>
      <c r="E3362" s="9" t="s">
        <v>6664</v>
      </c>
      <c r="F3362" s="9" t="s">
        <v>6665</v>
      </c>
      <c r="G3362" s="9"/>
      <c r="H3362" s="9" t="s">
        <v>202</v>
      </c>
      <c r="I3362" s="9" t="s">
        <v>25</v>
      </c>
      <c r="J3362" s="129">
        <v>43306</v>
      </c>
      <c r="K3362" s="129">
        <v>43288</v>
      </c>
      <c r="L3362" s="129">
        <v>43343</v>
      </c>
      <c r="O3362" s="9">
        <v>29</v>
      </c>
      <c r="Q3362" s="9" t="s">
        <v>54</v>
      </c>
      <c r="R3362" s="9"/>
      <c r="S3362" s="13">
        <v>4375000</v>
      </c>
      <c r="T3362" s="13">
        <v>4375000</v>
      </c>
      <c r="U3362" s="13">
        <v>1093750</v>
      </c>
      <c r="V3362" s="9"/>
      <c r="W3362" s="9"/>
      <c r="X3362" s="9"/>
      <c r="Y3362" s="9"/>
      <c r="Z3362" s="9"/>
      <c r="AA3362" s="9"/>
      <c r="AB3362" s="9"/>
      <c r="AC3362" s="9"/>
      <c r="AD3362" s="9"/>
      <c r="AE3362" s="9"/>
      <c r="AF3362" s="55"/>
      <c r="AG3362" s="109"/>
      <c r="AH3362" s="11">
        <v>43296</v>
      </c>
      <c r="AI3362" s="11">
        <v>43343</v>
      </c>
      <c r="AJ3362" s="27">
        <v>4375000</v>
      </c>
      <c r="AK3362" s="27">
        <v>1093750</v>
      </c>
      <c r="AL3362" s="9"/>
      <c r="AM3362" s="9"/>
      <c r="AN3362" s="9"/>
      <c r="AO3362" s="9"/>
      <c r="AP3362" s="9"/>
      <c r="AQ3362" s="9"/>
      <c r="AR3362" s="9"/>
      <c r="AS3362" s="9"/>
      <c r="AT3362" s="9"/>
      <c r="AU3362" s="9"/>
      <c r="AV3362" s="9"/>
      <c r="AW3362" s="9"/>
      <c r="AX3362" s="9"/>
      <c r="AY3362" s="9"/>
      <c r="AZ3362" s="9"/>
      <c r="BA3362" s="9"/>
      <c r="BB3362" s="9"/>
      <c r="BC3362" s="9"/>
      <c r="BD3362" s="9"/>
      <c r="BE3362" s="9"/>
      <c r="BF3362" s="9"/>
      <c r="BG3362" s="9"/>
      <c r="BH3362" s="9"/>
      <c r="BI3362" s="9"/>
      <c r="BJ3362" s="9"/>
      <c r="BK3362" s="9"/>
      <c r="BL3362" s="9"/>
      <c r="BM3362" s="9"/>
      <c r="BN3362" s="9"/>
      <c r="BO3362" s="9"/>
      <c r="BP3362" s="9"/>
      <c r="BQ3362" s="9"/>
      <c r="BT3362" s="9"/>
      <c r="BU3362" s="9"/>
      <c r="BX3362" s="9"/>
      <c r="BY3362" s="9"/>
      <c r="CB3362" s="9"/>
      <c r="CC3362" s="9"/>
      <c r="CF3362" s="9"/>
      <c r="CG3362" s="9"/>
      <c r="CJ3362" s="9"/>
      <c r="CK3362" s="9"/>
      <c r="CN3362" s="9"/>
      <c r="CO3362" s="9"/>
      <c r="CP3362" s="9"/>
      <c r="CQ3362" s="9"/>
      <c r="CR3362" s="9"/>
      <c r="CS3362" s="9"/>
      <c r="CT3362" s="9"/>
      <c r="CU3362" s="9"/>
      <c r="CV3362" s="9"/>
      <c r="CW3362" s="9"/>
      <c r="CX3362" s="9"/>
      <c r="CY3362" s="9"/>
      <c r="CZ3362" s="9"/>
      <c r="DA3362" s="9"/>
      <c r="DB3362" s="9"/>
      <c r="DC3362" s="9"/>
      <c r="DD3362" s="9"/>
      <c r="DE3362" s="9"/>
      <c r="DF3362" s="9"/>
      <c r="DG3362" s="9"/>
      <c r="DH3362" s="9"/>
      <c r="DI3362" s="9"/>
      <c r="DJ3362" s="9"/>
      <c r="DK3362" s="9"/>
      <c r="DL3362" s="9"/>
      <c r="DM3362" s="9"/>
      <c r="DN3362" s="9"/>
      <c r="DO3362" s="9"/>
      <c r="DP3362" s="9"/>
      <c r="DQ3362" s="9"/>
      <c r="DR3362" s="9"/>
      <c r="DS3362" s="9"/>
      <c r="DT3362" s="9"/>
      <c r="DU3362" s="9"/>
      <c r="DV3362" s="9"/>
      <c r="DW3362" s="9"/>
      <c r="DX3362" s="9"/>
      <c r="DY3362" s="9"/>
      <c r="DZ3362" s="56"/>
      <c r="EA3362" s="57"/>
    </row>
    <row r="3363" spans="1:131" ht="19.5" customHeight="1" x14ac:dyDescent="0.25">
      <c r="A3363" s="9">
        <v>2326</v>
      </c>
      <c r="B3363" s="9" t="s">
        <v>6666</v>
      </c>
      <c r="C3363" s="9" t="s">
        <v>6667</v>
      </c>
      <c r="D3363" s="9"/>
      <c r="E3363" s="9" t="s">
        <v>3417</v>
      </c>
      <c r="F3363" s="9" t="s">
        <v>493</v>
      </c>
      <c r="G3363" s="9"/>
      <c r="H3363" s="9" t="s">
        <v>6668</v>
      </c>
      <c r="I3363" s="9" t="s">
        <v>35</v>
      </c>
      <c r="J3363" s="129">
        <v>43286</v>
      </c>
      <c r="K3363" s="129">
        <v>43115</v>
      </c>
      <c r="L3363" s="129">
        <v>43400</v>
      </c>
      <c r="O3363" s="9">
        <v>30</v>
      </c>
      <c r="Q3363" s="9" t="s">
        <v>61</v>
      </c>
      <c r="R3363" s="9"/>
      <c r="S3363" s="13">
        <v>124000000</v>
      </c>
      <c r="T3363" s="13">
        <v>124000000</v>
      </c>
      <c r="U3363" s="13">
        <v>31000000</v>
      </c>
      <c r="V3363" s="9"/>
      <c r="W3363" s="9"/>
      <c r="X3363" s="9"/>
      <c r="Y3363" s="9"/>
      <c r="Z3363" s="9"/>
      <c r="AA3363" s="9"/>
      <c r="AB3363" s="9"/>
      <c r="AC3363" s="9"/>
      <c r="AD3363" s="9"/>
      <c r="AE3363" s="9"/>
      <c r="AF3363" s="55"/>
      <c r="AG3363" s="109"/>
      <c r="AH3363" s="11">
        <v>43191</v>
      </c>
      <c r="AI3363" s="11">
        <v>43373</v>
      </c>
      <c r="AJ3363" s="27">
        <v>102790765</v>
      </c>
      <c r="AK3363" s="27">
        <v>25697691</v>
      </c>
      <c r="AL3363" s="11">
        <v>43374</v>
      </c>
      <c r="AM3363" s="11">
        <v>43465</v>
      </c>
      <c r="AN3363" s="27">
        <v>1401790</v>
      </c>
      <c r="AO3363" s="27">
        <v>350448</v>
      </c>
      <c r="AP3363" s="9"/>
      <c r="AQ3363" s="9"/>
      <c r="AR3363" s="9"/>
      <c r="AS3363" s="9"/>
      <c r="AT3363" s="9"/>
      <c r="AU3363" s="9"/>
      <c r="AV3363" s="9"/>
      <c r="AW3363" s="9"/>
      <c r="AX3363" s="9"/>
      <c r="AY3363" s="9"/>
      <c r="AZ3363" s="9"/>
      <c r="BA3363" s="9"/>
      <c r="BB3363" s="9"/>
      <c r="BC3363" s="9"/>
      <c r="BD3363" s="9"/>
      <c r="BE3363" s="9"/>
      <c r="BF3363" s="9"/>
      <c r="BG3363" s="9"/>
      <c r="BH3363" s="9"/>
      <c r="BI3363" s="9"/>
      <c r="BJ3363" s="9"/>
      <c r="BK3363" s="9"/>
      <c r="BL3363" s="9"/>
      <c r="BM3363" s="9"/>
      <c r="BN3363" s="9"/>
      <c r="BO3363" s="9"/>
      <c r="BP3363" s="9"/>
      <c r="BQ3363" s="9"/>
      <c r="BT3363" s="9"/>
      <c r="BU3363" s="9"/>
      <c r="BX3363" s="9"/>
      <c r="BY3363" s="9"/>
      <c r="CB3363" s="9"/>
      <c r="CC3363" s="9"/>
      <c r="CF3363" s="9"/>
      <c r="CG3363" s="9"/>
      <c r="CJ3363" s="9"/>
      <c r="CK3363" s="9"/>
      <c r="CN3363" s="9"/>
      <c r="CO3363" s="9"/>
      <c r="CP3363" s="9"/>
      <c r="CQ3363" s="9"/>
      <c r="CR3363" s="9"/>
      <c r="CS3363" s="9"/>
      <c r="CT3363" s="9"/>
      <c r="CU3363" s="9"/>
      <c r="CV3363" s="9"/>
      <c r="CW3363" s="9"/>
      <c r="CX3363" s="9"/>
      <c r="CY3363" s="9"/>
      <c r="CZ3363" s="9"/>
      <c r="DA3363" s="9"/>
      <c r="DB3363" s="9"/>
      <c r="DC3363" s="9"/>
      <c r="DD3363" s="9"/>
      <c r="DE3363" s="9"/>
      <c r="DF3363" s="9"/>
      <c r="DG3363" s="9"/>
      <c r="DH3363" s="9"/>
      <c r="DI3363" s="9"/>
      <c r="DJ3363" s="9"/>
      <c r="DK3363" s="9"/>
      <c r="DL3363" s="9"/>
      <c r="DM3363" s="9"/>
      <c r="DN3363" s="9"/>
      <c r="DO3363" s="9"/>
      <c r="DP3363" s="9"/>
      <c r="DQ3363" s="9"/>
      <c r="DR3363" s="9"/>
      <c r="DS3363" s="9"/>
      <c r="DT3363" s="9"/>
      <c r="DU3363" s="9"/>
      <c r="DV3363" s="9"/>
      <c r="DW3363" s="9"/>
      <c r="DX3363" s="9"/>
      <c r="DY3363" s="9"/>
    </row>
    <row r="3364" spans="1:131" ht="19.5" customHeight="1" x14ac:dyDescent="0.25">
      <c r="A3364" s="9">
        <v>2327</v>
      </c>
      <c r="B3364" s="10" t="s">
        <v>6669</v>
      </c>
      <c r="C3364" s="9" t="s">
        <v>6670</v>
      </c>
      <c r="D3364" s="9"/>
      <c r="E3364" s="9" t="s">
        <v>3417</v>
      </c>
      <c r="F3364" s="9" t="s">
        <v>493</v>
      </c>
      <c r="G3364" s="9"/>
      <c r="H3364" s="9" t="s">
        <v>202</v>
      </c>
      <c r="I3364" s="9" t="s">
        <v>35</v>
      </c>
      <c r="J3364" s="129">
        <v>43283</v>
      </c>
      <c r="K3364" s="129">
        <v>42880</v>
      </c>
      <c r="L3364" s="129">
        <v>43443</v>
      </c>
      <c r="O3364" s="9">
        <v>32</v>
      </c>
      <c r="Q3364" s="9" t="s">
        <v>61</v>
      </c>
      <c r="R3364" s="9"/>
      <c r="S3364" s="13">
        <v>278812420</v>
      </c>
      <c r="T3364" s="13">
        <v>278812420</v>
      </c>
      <c r="U3364" s="13">
        <v>69703105</v>
      </c>
      <c r="V3364" s="9"/>
      <c r="W3364" s="9"/>
      <c r="X3364" s="9"/>
      <c r="Y3364" s="9"/>
      <c r="Z3364" s="9"/>
      <c r="AA3364" s="9"/>
      <c r="AB3364" s="9"/>
      <c r="AC3364" s="9"/>
      <c r="AD3364" s="9"/>
      <c r="AE3364" s="9"/>
      <c r="AF3364" s="55"/>
      <c r="AG3364" s="109"/>
      <c r="AH3364" s="11">
        <v>43221</v>
      </c>
      <c r="AI3364" s="11">
        <v>43465</v>
      </c>
      <c r="AJ3364" s="27">
        <v>225798019</v>
      </c>
      <c r="AK3364" s="27">
        <v>56449505</v>
      </c>
      <c r="AL3364" s="11">
        <v>43466</v>
      </c>
      <c r="AM3364" s="11">
        <v>43600</v>
      </c>
      <c r="AN3364" s="27">
        <v>23515976</v>
      </c>
      <c r="AO3364" s="27">
        <v>5878994</v>
      </c>
      <c r="AP3364" s="9"/>
      <c r="AQ3364" s="9"/>
      <c r="AR3364" s="9"/>
      <c r="AS3364" s="9"/>
      <c r="AT3364" s="9"/>
      <c r="AU3364" s="9"/>
      <c r="AV3364" s="9"/>
      <c r="AW3364" s="9"/>
      <c r="AX3364" s="9"/>
      <c r="AY3364" s="9"/>
      <c r="AZ3364" s="9"/>
      <c r="BA3364" s="9"/>
      <c r="BB3364" s="9"/>
      <c r="BC3364" s="9"/>
      <c r="BD3364" s="9"/>
      <c r="BE3364" s="9"/>
      <c r="BF3364" s="9"/>
      <c r="BG3364" s="9"/>
      <c r="BH3364" s="9"/>
      <c r="BI3364" s="9"/>
      <c r="BJ3364" s="9"/>
      <c r="BK3364" s="9"/>
      <c r="BL3364" s="9"/>
      <c r="BM3364" s="9"/>
      <c r="BN3364" s="9"/>
      <c r="BO3364" s="9"/>
      <c r="BP3364" s="9"/>
      <c r="BQ3364" s="9"/>
      <c r="BT3364" s="9"/>
      <c r="BU3364" s="9"/>
      <c r="BX3364" s="9"/>
      <c r="BY3364" s="9"/>
      <c r="CB3364" s="9"/>
      <c r="CC3364" s="9"/>
      <c r="CF3364" s="9"/>
      <c r="CG3364" s="9"/>
      <c r="CJ3364" s="9"/>
      <c r="CK3364" s="9"/>
      <c r="CN3364" s="9"/>
      <c r="CO3364" s="9"/>
      <c r="CP3364" s="9"/>
      <c r="CQ3364" s="9"/>
      <c r="CR3364" s="9"/>
      <c r="CS3364" s="9"/>
      <c r="CT3364" s="9"/>
      <c r="CU3364" s="9"/>
      <c r="CV3364" s="9"/>
      <c r="CW3364" s="9"/>
      <c r="CX3364" s="9"/>
      <c r="CY3364" s="9"/>
      <c r="CZ3364" s="9"/>
      <c r="DA3364" s="9"/>
      <c r="DB3364" s="9"/>
      <c r="DC3364" s="9"/>
      <c r="DD3364" s="9"/>
      <c r="DE3364" s="9"/>
      <c r="DF3364" s="9"/>
      <c r="DG3364" s="9"/>
      <c r="DH3364" s="9"/>
      <c r="DI3364" s="9"/>
      <c r="DJ3364" s="9"/>
      <c r="DK3364" s="9"/>
      <c r="DL3364" s="9"/>
      <c r="DM3364" s="9"/>
      <c r="DN3364" s="9"/>
      <c r="DO3364" s="9"/>
      <c r="DP3364" s="9"/>
      <c r="DQ3364" s="9"/>
      <c r="DR3364" s="9"/>
      <c r="DS3364" s="9"/>
      <c r="DT3364" s="9"/>
      <c r="DU3364" s="9"/>
      <c r="DV3364" s="9"/>
      <c r="DW3364" s="9"/>
      <c r="DX3364" s="9"/>
      <c r="DY3364" s="9"/>
      <c r="DZ3364" s="56"/>
      <c r="EA3364" s="57"/>
    </row>
    <row r="3365" spans="1:131" s="18" customFormat="1" ht="19.5" customHeight="1" x14ac:dyDescent="0.25">
      <c r="A3365" s="18">
        <v>2327</v>
      </c>
      <c r="B3365" s="17" t="s">
        <v>6669</v>
      </c>
      <c r="C3365" s="18" t="s">
        <v>6670</v>
      </c>
      <c r="D3365" s="19">
        <v>43448</v>
      </c>
      <c r="J3365" s="130"/>
      <c r="K3365" s="130"/>
      <c r="L3365" s="130">
        <v>43600</v>
      </c>
      <c r="S3365" s="20"/>
      <c r="T3365" s="20"/>
      <c r="U3365" s="20"/>
      <c r="AF3365" s="57"/>
      <c r="AG3365" s="112"/>
      <c r="DZ3365" s="54"/>
      <c r="EA3365" s="55"/>
    </row>
    <row r="3366" spans="1:131" ht="19.5" customHeight="1" x14ac:dyDescent="0.25">
      <c r="A3366" s="9">
        <v>2328</v>
      </c>
      <c r="B3366" s="9" t="s">
        <v>6671</v>
      </c>
      <c r="C3366" s="9" t="s">
        <v>7042</v>
      </c>
      <c r="D3366" s="9"/>
      <c r="E3366" s="9" t="s">
        <v>527</v>
      </c>
      <c r="F3366" s="9" t="s">
        <v>52</v>
      </c>
      <c r="G3366" s="9"/>
      <c r="H3366" s="9" t="s">
        <v>202</v>
      </c>
      <c r="I3366" s="9" t="s">
        <v>35</v>
      </c>
      <c r="J3366" s="129">
        <v>43301</v>
      </c>
      <c r="K3366" s="129">
        <v>43101</v>
      </c>
      <c r="L3366" s="129">
        <v>43982</v>
      </c>
      <c r="O3366" s="9">
        <v>27</v>
      </c>
      <c r="Q3366" s="9" t="s">
        <v>54</v>
      </c>
      <c r="R3366" s="9"/>
      <c r="S3366" s="13">
        <v>94000000</v>
      </c>
      <c r="T3366" s="13">
        <v>94000000</v>
      </c>
      <c r="U3366" s="13">
        <v>23500000</v>
      </c>
      <c r="V3366" s="9"/>
      <c r="W3366" s="9"/>
      <c r="X3366" s="9"/>
      <c r="Y3366" s="9"/>
      <c r="Z3366" s="9"/>
      <c r="AA3366" s="9"/>
      <c r="AB3366" s="9"/>
      <c r="AC3366" s="9"/>
      <c r="AD3366" s="9"/>
      <c r="AE3366" s="9"/>
      <c r="AF3366" s="55"/>
      <c r="AG3366" s="109"/>
      <c r="AH3366" s="9"/>
      <c r="AI3366" s="9"/>
      <c r="AJ3366" s="9"/>
      <c r="AK3366" s="9"/>
      <c r="AL3366" s="9"/>
      <c r="AM3366" s="9"/>
      <c r="AN3366" s="9"/>
      <c r="AO3366" s="9"/>
      <c r="AP3366" s="9"/>
      <c r="AQ3366" s="9"/>
      <c r="AR3366" s="9"/>
      <c r="AS3366" s="9"/>
      <c r="AT3366" s="9"/>
      <c r="AU3366" s="9"/>
      <c r="AV3366" s="9"/>
      <c r="AW3366" s="9"/>
      <c r="AX3366" s="9"/>
      <c r="AY3366" s="9"/>
      <c r="AZ3366" s="9"/>
      <c r="BA3366" s="9"/>
      <c r="BB3366" s="9"/>
      <c r="BC3366" s="9"/>
      <c r="BD3366" s="9"/>
      <c r="BE3366" s="9"/>
      <c r="BF3366" s="9"/>
      <c r="BG3366" s="9"/>
      <c r="BH3366" s="9"/>
      <c r="BI3366" s="9"/>
      <c r="BJ3366" s="9"/>
      <c r="BK3366" s="9"/>
      <c r="BL3366" s="9"/>
      <c r="BM3366" s="9"/>
      <c r="BN3366" s="9"/>
      <c r="BO3366" s="9"/>
      <c r="BP3366" s="9"/>
      <c r="BQ3366" s="9"/>
      <c r="BT3366" s="9"/>
      <c r="BU3366" s="9"/>
      <c r="BX3366" s="9"/>
      <c r="BY3366" s="9"/>
      <c r="CB3366" s="9"/>
      <c r="CC3366" s="9"/>
      <c r="CF3366" s="9"/>
      <c r="CG3366" s="9"/>
      <c r="CJ3366" s="9"/>
      <c r="CK3366" s="9"/>
      <c r="CN3366" s="9"/>
      <c r="CO3366" s="9"/>
      <c r="CP3366" s="9"/>
      <c r="CQ3366" s="9"/>
      <c r="CR3366" s="9"/>
      <c r="CS3366" s="9"/>
      <c r="CT3366" s="9"/>
      <c r="CU3366" s="9"/>
      <c r="CV3366" s="9"/>
      <c r="CW3366" s="9"/>
      <c r="CX3366" s="9"/>
      <c r="CY3366" s="9"/>
      <c r="CZ3366" s="9"/>
      <c r="DA3366" s="9"/>
      <c r="DB3366" s="9"/>
      <c r="DC3366" s="9"/>
      <c r="DD3366" s="9"/>
      <c r="DE3366" s="9"/>
      <c r="DF3366" s="9"/>
      <c r="DG3366" s="9"/>
      <c r="DH3366" s="9"/>
      <c r="DI3366" s="9"/>
      <c r="DJ3366" s="9"/>
      <c r="DK3366" s="9"/>
      <c r="DL3366" s="9"/>
      <c r="DM3366" s="9"/>
      <c r="DN3366" s="9"/>
      <c r="DO3366" s="9"/>
      <c r="DP3366" s="9"/>
      <c r="DQ3366" s="9"/>
      <c r="DR3366" s="9"/>
      <c r="DS3366" s="9"/>
      <c r="DT3366" s="9"/>
      <c r="DU3366" s="9"/>
      <c r="DV3366" s="9"/>
      <c r="DW3366" s="9"/>
      <c r="DX3366" s="9"/>
      <c r="DY3366" s="9"/>
      <c r="DZ3366" s="56"/>
      <c r="EA3366" s="57"/>
    </row>
    <row r="3367" spans="1:131" s="18" customFormat="1" ht="19.5" customHeight="1" x14ac:dyDescent="0.25">
      <c r="A3367" s="18">
        <v>2328</v>
      </c>
      <c r="B3367" s="18" t="s">
        <v>6671</v>
      </c>
      <c r="C3367" s="18" t="s">
        <v>7042</v>
      </c>
      <c r="D3367" s="19">
        <v>43454</v>
      </c>
      <c r="J3367" s="130"/>
      <c r="K3367" s="130"/>
      <c r="L3367" s="130"/>
      <c r="S3367" s="20">
        <v>97930000</v>
      </c>
      <c r="T3367" s="20">
        <v>97930000</v>
      </c>
      <c r="U3367" s="20">
        <v>29379000</v>
      </c>
      <c r="AF3367" s="57"/>
      <c r="AG3367" s="120"/>
      <c r="DZ3367" s="54"/>
      <c r="EA3367" s="55"/>
    </row>
    <row r="3368" spans="1:131" s="108" customFormat="1" ht="19.5" customHeight="1" x14ac:dyDescent="0.25">
      <c r="A3368" s="108">
        <v>2329</v>
      </c>
      <c r="B3368" s="108" t="s">
        <v>6672</v>
      </c>
      <c r="C3368" s="108" t="s">
        <v>6673</v>
      </c>
      <c r="E3368" s="108" t="s">
        <v>8182</v>
      </c>
      <c r="F3368" s="108" t="s">
        <v>8183</v>
      </c>
      <c r="H3368" s="108" t="s">
        <v>202</v>
      </c>
      <c r="I3368" s="108" t="s">
        <v>28</v>
      </c>
      <c r="J3368" s="150">
        <v>43405</v>
      </c>
      <c r="K3368" s="150">
        <v>43234</v>
      </c>
      <c r="L3368" s="150">
        <v>43524</v>
      </c>
      <c r="M3368" s="108" t="s">
        <v>20</v>
      </c>
      <c r="O3368" s="108">
        <v>27</v>
      </c>
      <c r="Q3368" s="108" t="s">
        <v>54</v>
      </c>
      <c r="S3368" s="151">
        <v>10000000</v>
      </c>
      <c r="T3368" s="151">
        <v>10000000</v>
      </c>
      <c r="U3368" s="151">
        <v>2500000</v>
      </c>
      <c r="AF3368" s="152"/>
      <c r="AG3368" s="153">
        <v>7500000</v>
      </c>
      <c r="AH3368" s="154">
        <v>43234</v>
      </c>
      <c r="AI3368" s="154">
        <v>43585</v>
      </c>
      <c r="AJ3368" s="155">
        <v>9728226</v>
      </c>
      <c r="AK3368" s="155">
        <v>2432057</v>
      </c>
      <c r="DZ3368" s="156"/>
      <c r="EA3368" s="157"/>
    </row>
    <row r="3369" spans="1:131" s="18" customFormat="1" ht="19.5" customHeight="1" x14ac:dyDescent="0.25">
      <c r="A3369" s="18">
        <v>2329</v>
      </c>
      <c r="B3369" s="18" t="s">
        <v>6672</v>
      </c>
      <c r="C3369" s="18" t="s">
        <v>6673</v>
      </c>
      <c r="D3369" s="19">
        <v>43511</v>
      </c>
      <c r="J3369" s="130"/>
      <c r="K3369" s="130"/>
      <c r="L3369" s="130">
        <v>43585</v>
      </c>
      <c r="S3369" s="20"/>
      <c r="T3369" s="20"/>
      <c r="U3369" s="20"/>
      <c r="AF3369" s="57"/>
      <c r="AG3369" s="46"/>
      <c r="DZ3369" s="54"/>
      <c r="EA3369" s="55"/>
    </row>
    <row r="3370" spans="1:131" s="18" customFormat="1" ht="19.5" customHeight="1" x14ac:dyDescent="0.25">
      <c r="A3370" s="18">
        <v>2329</v>
      </c>
      <c r="B3370" s="18" t="s">
        <v>6672</v>
      </c>
      <c r="C3370" s="18" t="s">
        <v>6673</v>
      </c>
      <c r="D3370" s="19">
        <v>43720</v>
      </c>
      <c r="J3370" s="130"/>
      <c r="K3370" s="130"/>
      <c r="L3370" s="130"/>
      <c r="S3370" s="20">
        <v>17500000</v>
      </c>
      <c r="T3370" s="20">
        <v>17500000</v>
      </c>
      <c r="U3370" s="20">
        <v>3000000</v>
      </c>
      <c r="AF3370" s="57"/>
      <c r="AG3370" s="46"/>
      <c r="DZ3370" s="54"/>
      <c r="EA3370" s="55"/>
    </row>
    <row r="3371" spans="1:131" ht="39" customHeight="1" x14ac:dyDescent="0.25">
      <c r="A3371" s="9">
        <v>2330</v>
      </c>
      <c r="B3371" s="9" t="s">
        <v>6674</v>
      </c>
      <c r="C3371" s="9" t="s">
        <v>6675</v>
      </c>
      <c r="D3371" s="9"/>
      <c r="E3371" s="9" t="s">
        <v>6676</v>
      </c>
      <c r="F3371" s="9" t="s">
        <v>6677</v>
      </c>
      <c r="G3371" s="9"/>
      <c r="H3371" s="9" t="s">
        <v>202</v>
      </c>
      <c r="I3371" s="9" t="s">
        <v>25</v>
      </c>
      <c r="J3371" s="129">
        <v>43255</v>
      </c>
      <c r="K3371" s="129">
        <v>43169</v>
      </c>
      <c r="L3371" s="129">
        <v>43449</v>
      </c>
      <c r="O3371" s="9">
        <v>30</v>
      </c>
      <c r="Q3371" s="9" t="s">
        <v>54</v>
      </c>
      <c r="R3371" s="9"/>
      <c r="S3371" s="13">
        <v>9000000</v>
      </c>
      <c r="T3371" s="13">
        <v>9000000</v>
      </c>
      <c r="U3371" s="13">
        <v>2250000</v>
      </c>
      <c r="V3371" s="9"/>
      <c r="W3371" s="9"/>
      <c r="X3371" s="9"/>
      <c r="Y3371" s="9"/>
      <c r="Z3371" s="9"/>
      <c r="AA3371" s="9"/>
      <c r="AB3371" s="9"/>
      <c r="AC3371" s="9"/>
      <c r="AD3371" s="9"/>
      <c r="AE3371" s="9"/>
      <c r="AF3371" s="55"/>
      <c r="AG3371" s="109"/>
      <c r="AH3371" s="9"/>
      <c r="AI3371" s="9"/>
      <c r="AJ3371" s="9"/>
      <c r="AK3371" s="9"/>
      <c r="AL3371" s="9"/>
      <c r="AM3371" s="9"/>
      <c r="AN3371" s="9"/>
      <c r="AO3371" s="9"/>
      <c r="AP3371" s="9"/>
      <c r="AQ3371" s="9"/>
      <c r="AR3371" s="9"/>
      <c r="AS3371" s="9"/>
      <c r="AT3371" s="9"/>
      <c r="AU3371" s="9"/>
      <c r="AV3371" s="9"/>
      <c r="AW3371" s="9"/>
      <c r="AX3371" s="9"/>
      <c r="AY3371" s="9"/>
      <c r="AZ3371" s="9"/>
      <c r="BA3371" s="9"/>
      <c r="BB3371" s="9"/>
      <c r="BC3371" s="9"/>
      <c r="BD3371" s="9"/>
      <c r="BE3371" s="9"/>
      <c r="BF3371" s="9"/>
      <c r="BG3371" s="9"/>
      <c r="BH3371" s="9"/>
      <c r="BI3371" s="9"/>
      <c r="BJ3371" s="9"/>
      <c r="BK3371" s="9"/>
      <c r="BL3371" s="9"/>
      <c r="BM3371" s="9"/>
      <c r="BN3371" s="9"/>
      <c r="BO3371" s="9"/>
      <c r="BP3371" s="9"/>
      <c r="BQ3371" s="9"/>
      <c r="BT3371" s="9"/>
      <c r="BU3371" s="9"/>
      <c r="BX3371" s="9"/>
      <c r="BY3371" s="9"/>
      <c r="CB3371" s="9"/>
      <c r="CC3371" s="9"/>
      <c r="CF3371" s="9"/>
      <c r="CG3371" s="9"/>
      <c r="CJ3371" s="9"/>
      <c r="CK3371" s="9"/>
      <c r="CN3371" s="9"/>
      <c r="CO3371" s="9"/>
      <c r="CP3371" s="9"/>
      <c r="CQ3371" s="9"/>
      <c r="CR3371" s="9"/>
      <c r="CS3371" s="9"/>
      <c r="CT3371" s="9"/>
      <c r="CU3371" s="9"/>
      <c r="CV3371" s="9"/>
      <c r="CW3371" s="9"/>
      <c r="CX3371" s="9"/>
      <c r="CY3371" s="9"/>
      <c r="CZ3371" s="9"/>
      <c r="DA3371" s="9"/>
      <c r="DB3371" s="9"/>
      <c r="DC3371" s="9"/>
      <c r="DD3371" s="9"/>
      <c r="DE3371" s="9"/>
      <c r="DF3371" s="9"/>
      <c r="DG3371" s="9"/>
      <c r="DH3371" s="9"/>
      <c r="DI3371" s="9"/>
      <c r="DJ3371" s="9"/>
      <c r="DK3371" s="9"/>
      <c r="DL3371" s="9"/>
      <c r="DM3371" s="9"/>
      <c r="DN3371" s="9"/>
      <c r="DO3371" s="9"/>
      <c r="DP3371" s="9"/>
      <c r="DQ3371" s="9"/>
      <c r="DR3371" s="9"/>
      <c r="DS3371" s="9"/>
      <c r="DT3371" s="9"/>
      <c r="DU3371" s="9"/>
      <c r="DV3371" s="9"/>
      <c r="DW3371" s="9"/>
      <c r="DX3371" s="9"/>
      <c r="DY3371" s="9"/>
      <c r="DZ3371" s="56"/>
      <c r="EA3371" s="57"/>
    </row>
    <row r="3372" spans="1:131" ht="38.25" customHeight="1" x14ac:dyDescent="0.25">
      <c r="A3372" s="9">
        <v>2331</v>
      </c>
      <c r="B3372" s="9" t="s">
        <v>6678</v>
      </c>
      <c r="C3372" s="9" t="s">
        <v>6679</v>
      </c>
      <c r="D3372" s="9"/>
      <c r="E3372" s="9" t="s">
        <v>4820</v>
      </c>
      <c r="F3372" s="9" t="s">
        <v>3777</v>
      </c>
      <c r="G3372" s="9"/>
      <c r="H3372" s="9" t="s">
        <v>202</v>
      </c>
      <c r="I3372" s="9" t="s">
        <v>78</v>
      </c>
      <c r="J3372" s="129">
        <v>43388</v>
      </c>
      <c r="K3372" s="129">
        <v>42635</v>
      </c>
      <c r="L3372" s="129">
        <v>43753</v>
      </c>
      <c r="O3372" s="9">
        <v>32</v>
      </c>
      <c r="Q3372" s="9" t="s">
        <v>54</v>
      </c>
      <c r="R3372" s="9"/>
      <c r="S3372" s="13">
        <v>49995000</v>
      </c>
      <c r="T3372" s="13">
        <v>49995000</v>
      </c>
      <c r="U3372" s="13">
        <v>12498750</v>
      </c>
      <c r="V3372" s="9"/>
      <c r="W3372" s="9"/>
      <c r="X3372" s="9"/>
      <c r="Y3372" s="9"/>
      <c r="Z3372" s="9"/>
      <c r="AA3372" s="9"/>
      <c r="AB3372" s="9"/>
      <c r="AC3372" s="9"/>
      <c r="AD3372" s="9"/>
      <c r="AE3372" s="9"/>
      <c r="AF3372" s="55"/>
      <c r="AG3372" s="45">
        <v>33000000</v>
      </c>
      <c r="AH3372" s="11">
        <v>42635</v>
      </c>
      <c r="AI3372" s="11">
        <v>43876</v>
      </c>
      <c r="AJ3372" s="27">
        <v>47255059</v>
      </c>
      <c r="AK3372" s="27">
        <v>11813765</v>
      </c>
      <c r="AL3372" s="9"/>
      <c r="AM3372" s="9"/>
      <c r="AN3372" s="9"/>
      <c r="AO3372" s="9"/>
      <c r="AP3372" s="9"/>
      <c r="AQ3372" s="9"/>
      <c r="AR3372" s="9"/>
      <c r="AS3372" s="9"/>
      <c r="AT3372" s="9"/>
      <c r="AU3372" s="9"/>
      <c r="AV3372" s="9"/>
      <c r="AW3372" s="9"/>
      <c r="AX3372" s="9"/>
      <c r="AY3372" s="9"/>
      <c r="AZ3372" s="9"/>
      <c r="BA3372" s="9"/>
      <c r="BB3372" s="9"/>
      <c r="BC3372" s="9"/>
      <c r="BD3372" s="9"/>
      <c r="BE3372" s="9"/>
      <c r="BF3372" s="9"/>
      <c r="BG3372" s="9"/>
      <c r="BH3372" s="9"/>
      <c r="BI3372" s="9"/>
      <c r="BJ3372" s="9"/>
      <c r="BK3372" s="9"/>
      <c r="BL3372" s="9"/>
      <c r="BM3372" s="9"/>
      <c r="BN3372" s="9"/>
      <c r="BO3372" s="9"/>
      <c r="BP3372" s="9"/>
      <c r="BQ3372" s="9"/>
      <c r="BT3372" s="9"/>
      <c r="BU3372" s="9"/>
      <c r="BX3372" s="9"/>
      <c r="BY3372" s="9"/>
      <c r="CB3372" s="9"/>
      <c r="CC3372" s="9"/>
      <c r="CF3372" s="9"/>
      <c r="CG3372" s="9"/>
      <c r="CJ3372" s="9"/>
      <c r="CK3372" s="9"/>
      <c r="CN3372" s="9"/>
      <c r="CO3372" s="9"/>
      <c r="CP3372" s="9"/>
      <c r="CQ3372" s="9"/>
      <c r="CR3372" s="9"/>
      <c r="CS3372" s="9"/>
      <c r="CT3372" s="9"/>
      <c r="CU3372" s="9"/>
      <c r="CV3372" s="9"/>
      <c r="CW3372" s="9"/>
      <c r="CX3372" s="9"/>
      <c r="CY3372" s="9"/>
      <c r="CZ3372" s="9"/>
      <c r="DA3372" s="9"/>
      <c r="DB3372" s="9"/>
      <c r="DC3372" s="9"/>
      <c r="DD3372" s="9"/>
      <c r="DE3372" s="9"/>
      <c r="DF3372" s="9"/>
      <c r="DG3372" s="9"/>
      <c r="DH3372" s="9"/>
      <c r="DI3372" s="9"/>
      <c r="DJ3372" s="9"/>
      <c r="DK3372" s="9"/>
      <c r="DL3372" s="9"/>
      <c r="DM3372" s="9"/>
      <c r="DN3372" s="9"/>
      <c r="DO3372" s="9"/>
      <c r="DP3372" s="9"/>
      <c r="DQ3372" s="9"/>
      <c r="DR3372" s="9"/>
      <c r="DS3372" s="9"/>
      <c r="DT3372" s="9"/>
      <c r="DU3372" s="9"/>
      <c r="DV3372" s="9"/>
      <c r="DW3372" s="9"/>
      <c r="DX3372" s="9"/>
      <c r="DY3372" s="9"/>
    </row>
    <row r="3373" spans="1:131" s="18" customFormat="1" ht="38.25" customHeight="1" x14ac:dyDescent="0.25">
      <c r="A3373" s="18">
        <v>2331</v>
      </c>
      <c r="B3373" s="18" t="s">
        <v>6678</v>
      </c>
      <c r="C3373" s="18" t="s">
        <v>6679</v>
      </c>
      <c r="D3373" s="19">
        <v>43739</v>
      </c>
      <c r="J3373" s="130"/>
      <c r="K3373" s="130"/>
      <c r="L3373" s="130">
        <v>43876</v>
      </c>
      <c r="S3373" s="20"/>
      <c r="T3373" s="20"/>
      <c r="U3373" s="20"/>
      <c r="AF3373" s="57"/>
      <c r="AG3373" s="46"/>
      <c r="DZ3373" s="56"/>
      <c r="EA3373" s="57"/>
    </row>
    <row r="3374" spans="1:131" ht="19.5" customHeight="1" x14ac:dyDescent="0.25">
      <c r="A3374" s="9">
        <v>2332</v>
      </c>
      <c r="B3374" s="9" t="s">
        <v>6680</v>
      </c>
      <c r="C3374" s="9" t="s">
        <v>6681</v>
      </c>
      <c r="D3374" s="9"/>
      <c r="E3374" s="9" t="s">
        <v>903</v>
      </c>
      <c r="F3374" s="9" t="s">
        <v>4071</v>
      </c>
      <c r="G3374" s="9"/>
      <c r="H3374" s="9" t="s">
        <v>202</v>
      </c>
      <c r="I3374" s="9" t="s">
        <v>78</v>
      </c>
      <c r="J3374" s="129">
        <v>43276</v>
      </c>
      <c r="K3374" s="129">
        <v>43227</v>
      </c>
      <c r="L3374" s="129">
        <v>43301</v>
      </c>
      <c r="O3374" s="9">
        <v>25</v>
      </c>
      <c r="Q3374" s="9" t="s">
        <v>61</v>
      </c>
      <c r="R3374" s="9"/>
      <c r="S3374" s="13">
        <v>65848609</v>
      </c>
      <c r="T3374" s="13">
        <v>65848609</v>
      </c>
      <c r="U3374" s="13">
        <v>16462152</v>
      </c>
      <c r="V3374" s="9"/>
      <c r="W3374" s="9"/>
      <c r="X3374" s="9"/>
      <c r="Y3374" s="9"/>
      <c r="Z3374" s="9"/>
      <c r="AA3374" s="9"/>
      <c r="AB3374" s="9"/>
      <c r="AC3374" s="9"/>
      <c r="AD3374" s="9"/>
      <c r="AE3374" s="9"/>
      <c r="AF3374" s="55"/>
      <c r="AG3374" s="109"/>
      <c r="AH3374" s="11">
        <v>43227</v>
      </c>
      <c r="AI3374" s="11">
        <v>43301</v>
      </c>
      <c r="AJ3374" s="27">
        <v>65848609</v>
      </c>
      <c r="AK3374" s="27">
        <v>16462152</v>
      </c>
      <c r="AL3374" s="9"/>
      <c r="AM3374" s="9"/>
      <c r="AN3374" s="9"/>
      <c r="AO3374" s="9"/>
      <c r="AP3374" s="9"/>
      <c r="AQ3374" s="9"/>
      <c r="AR3374" s="9"/>
      <c r="AS3374" s="9"/>
      <c r="AT3374" s="9"/>
      <c r="AU3374" s="9"/>
      <c r="AV3374" s="9"/>
      <c r="AW3374" s="9"/>
      <c r="AX3374" s="9"/>
      <c r="AY3374" s="9"/>
      <c r="AZ3374" s="9"/>
      <c r="BA3374" s="9"/>
      <c r="BB3374" s="9"/>
      <c r="BC3374" s="9"/>
      <c r="BD3374" s="9"/>
      <c r="BE3374" s="9"/>
      <c r="BF3374" s="9"/>
      <c r="BG3374" s="9"/>
      <c r="BH3374" s="9"/>
      <c r="BI3374" s="9"/>
      <c r="BJ3374" s="9"/>
      <c r="BK3374" s="9"/>
      <c r="BL3374" s="9"/>
      <c r="BM3374" s="9"/>
      <c r="BN3374" s="9"/>
      <c r="BO3374" s="9"/>
      <c r="BP3374" s="9"/>
      <c r="BQ3374" s="9"/>
      <c r="BT3374" s="9"/>
      <c r="BU3374" s="9"/>
      <c r="BX3374" s="9"/>
      <c r="BY3374" s="9"/>
      <c r="CB3374" s="9"/>
      <c r="CC3374" s="9"/>
      <c r="CF3374" s="9"/>
      <c r="CG3374" s="9"/>
      <c r="CJ3374" s="9"/>
      <c r="CK3374" s="9"/>
      <c r="CN3374" s="9"/>
      <c r="CO3374" s="9"/>
      <c r="CP3374" s="9"/>
      <c r="CQ3374" s="9"/>
      <c r="CR3374" s="9"/>
      <c r="CS3374" s="9"/>
      <c r="CT3374" s="9"/>
      <c r="CU3374" s="9"/>
      <c r="CV3374" s="9"/>
      <c r="CW3374" s="9"/>
      <c r="CX3374" s="9"/>
      <c r="CY3374" s="9"/>
      <c r="CZ3374" s="9"/>
      <c r="DA3374" s="9"/>
      <c r="DB3374" s="9"/>
      <c r="DC3374" s="9"/>
      <c r="DD3374" s="9"/>
      <c r="DE3374" s="9"/>
      <c r="DF3374" s="9"/>
      <c r="DG3374" s="9"/>
      <c r="DH3374" s="9"/>
      <c r="DI3374" s="9"/>
      <c r="DJ3374" s="9"/>
      <c r="DK3374" s="9"/>
      <c r="DL3374" s="9"/>
      <c r="DM3374" s="9"/>
      <c r="DN3374" s="9"/>
      <c r="DO3374" s="9"/>
      <c r="DP3374" s="9"/>
      <c r="DQ3374" s="9"/>
      <c r="DR3374" s="9"/>
      <c r="DS3374" s="9"/>
      <c r="DT3374" s="9"/>
      <c r="DU3374" s="9"/>
      <c r="DV3374" s="9"/>
      <c r="DW3374" s="9"/>
      <c r="DX3374" s="9"/>
      <c r="DY3374" s="9"/>
      <c r="DZ3374" s="56"/>
      <c r="EA3374" s="57"/>
    </row>
    <row r="3375" spans="1:131" ht="19.5" customHeight="1" x14ac:dyDescent="0.25">
      <c r="A3375" s="9">
        <v>2333</v>
      </c>
      <c r="B3375" s="9" t="s">
        <v>6682</v>
      </c>
      <c r="C3375" s="9" t="s">
        <v>6683</v>
      </c>
      <c r="D3375" s="9"/>
      <c r="E3375" s="9" t="s">
        <v>447</v>
      </c>
      <c r="F3375" s="9" t="s">
        <v>4761</v>
      </c>
      <c r="G3375" s="9"/>
      <c r="H3375" s="9" t="s">
        <v>202</v>
      </c>
      <c r="I3375" s="9" t="s">
        <v>25</v>
      </c>
      <c r="J3375" s="129">
        <v>43301</v>
      </c>
      <c r="K3375" s="129">
        <v>43271</v>
      </c>
      <c r="L3375" s="129">
        <v>43343</v>
      </c>
      <c r="O3375" s="9">
        <v>24</v>
      </c>
      <c r="Q3375" s="9" t="s">
        <v>54</v>
      </c>
      <c r="R3375" s="9"/>
      <c r="S3375" s="13">
        <v>8412000</v>
      </c>
      <c r="T3375" s="13">
        <v>8412000</v>
      </c>
      <c r="U3375" s="13">
        <v>2103000</v>
      </c>
      <c r="V3375" s="9"/>
      <c r="W3375" s="9"/>
      <c r="X3375" s="9"/>
      <c r="Y3375" s="9"/>
      <c r="Z3375" s="9"/>
      <c r="AA3375" s="9"/>
      <c r="AB3375" s="9"/>
      <c r="AC3375" s="9"/>
      <c r="AD3375" s="9"/>
      <c r="AE3375" s="9"/>
      <c r="AF3375" s="55"/>
      <c r="AG3375" s="109"/>
      <c r="AH3375" s="11">
        <v>43271</v>
      </c>
      <c r="AI3375" s="11">
        <v>43343</v>
      </c>
      <c r="AJ3375" s="27">
        <v>8220000</v>
      </c>
      <c r="AK3375" s="27">
        <v>2446000</v>
      </c>
      <c r="AL3375" s="9"/>
      <c r="AM3375" s="9"/>
      <c r="AN3375" s="9"/>
      <c r="AO3375" s="9"/>
      <c r="AP3375" s="9"/>
      <c r="AQ3375" s="9"/>
      <c r="AR3375" s="9"/>
      <c r="AS3375" s="9"/>
      <c r="AT3375" s="9"/>
      <c r="AU3375" s="9"/>
      <c r="AV3375" s="9"/>
      <c r="AW3375" s="9"/>
      <c r="AX3375" s="9"/>
      <c r="AY3375" s="9"/>
      <c r="AZ3375" s="9"/>
      <c r="BA3375" s="9"/>
      <c r="BB3375" s="9"/>
      <c r="BC3375" s="9"/>
      <c r="BD3375" s="9"/>
      <c r="BE3375" s="9"/>
      <c r="BF3375" s="9"/>
      <c r="BG3375" s="9"/>
      <c r="BH3375" s="9"/>
      <c r="BI3375" s="9"/>
      <c r="BJ3375" s="9"/>
      <c r="BK3375" s="9"/>
      <c r="BL3375" s="9"/>
      <c r="BM3375" s="9"/>
      <c r="BN3375" s="9"/>
      <c r="BO3375" s="9"/>
      <c r="BP3375" s="9"/>
      <c r="BQ3375" s="9"/>
      <c r="BT3375" s="9"/>
      <c r="BU3375" s="9"/>
      <c r="BX3375" s="9"/>
      <c r="BY3375" s="9"/>
      <c r="CB3375" s="9"/>
      <c r="CC3375" s="9"/>
      <c r="CF3375" s="9"/>
      <c r="CG3375" s="9"/>
      <c r="CJ3375" s="9"/>
      <c r="CK3375" s="9"/>
      <c r="CN3375" s="9"/>
      <c r="CO3375" s="9"/>
      <c r="CP3375" s="9"/>
      <c r="CQ3375" s="9"/>
      <c r="CR3375" s="9"/>
      <c r="CS3375" s="9"/>
      <c r="CT3375" s="9"/>
      <c r="CU3375" s="9"/>
      <c r="CV3375" s="9"/>
      <c r="CW3375" s="9"/>
      <c r="CX3375" s="9"/>
      <c r="CY3375" s="9"/>
      <c r="CZ3375" s="9"/>
      <c r="DA3375" s="9"/>
      <c r="DB3375" s="9"/>
      <c r="DC3375" s="9"/>
      <c r="DD3375" s="9"/>
      <c r="DE3375" s="9"/>
      <c r="DF3375" s="9"/>
      <c r="DG3375" s="9"/>
      <c r="DH3375" s="9"/>
      <c r="DI3375" s="9"/>
      <c r="DJ3375" s="9"/>
      <c r="DK3375" s="9"/>
      <c r="DL3375" s="9"/>
      <c r="DM3375" s="9"/>
      <c r="DN3375" s="9"/>
      <c r="DO3375" s="9"/>
      <c r="DP3375" s="9"/>
      <c r="DQ3375" s="9"/>
      <c r="DR3375" s="9"/>
      <c r="DS3375" s="9"/>
      <c r="DT3375" s="9"/>
      <c r="DU3375" s="9"/>
      <c r="DV3375" s="9"/>
      <c r="DW3375" s="9"/>
      <c r="DX3375" s="9"/>
      <c r="DY3375" s="9"/>
    </row>
    <row r="3376" spans="1:131" s="18" customFormat="1" ht="19.5" customHeight="1" x14ac:dyDescent="0.25">
      <c r="A3376" s="18">
        <v>2333</v>
      </c>
      <c r="B3376" s="18" t="s">
        <v>6682</v>
      </c>
      <c r="C3376" s="18" t="s">
        <v>6683</v>
      </c>
      <c r="D3376" s="19">
        <v>43339</v>
      </c>
      <c r="J3376" s="130"/>
      <c r="K3376" s="130"/>
      <c r="L3376" s="130"/>
      <c r="S3376" s="20"/>
      <c r="T3376" s="20"/>
      <c r="U3376" s="20">
        <v>2523600</v>
      </c>
      <c r="AF3376" s="57"/>
      <c r="AG3376" s="112"/>
      <c r="DZ3376" s="56"/>
      <c r="EA3376" s="57"/>
    </row>
    <row r="3377" spans="1:131" ht="19.5" customHeight="1" x14ac:dyDescent="0.25">
      <c r="A3377" s="9">
        <v>2334</v>
      </c>
      <c r="B3377" s="9" t="s">
        <v>6684</v>
      </c>
      <c r="C3377" s="9" t="s">
        <v>6685</v>
      </c>
      <c r="D3377" s="9"/>
      <c r="E3377" s="9" t="s">
        <v>748</v>
      </c>
      <c r="F3377" s="9" t="s">
        <v>6686</v>
      </c>
      <c r="G3377" s="9"/>
      <c r="H3377" s="9" t="s">
        <v>906</v>
      </c>
      <c r="I3377" s="9" t="s">
        <v>25</v>
      </c>
      <c r="M3377" s="9" t="s">
        <v>20</v>
      </c>
      <c r="O3377" s="9">
        <v>32</v>
      </c>
      <c r="R3377" s="9"/>
      <c r="S3377" s="9"/>
      <c r="T3377" s="9"/>
      <c r="U3377" s="9"/>
      <c r="V3377" s="9"/>
      <c r="W3377" s="9"/>
      <c r="X3377" s="9"/>
      <c r="Y3377" s="9"/>
      <c r="Z3377" s="9"/>
      <c r="AA3377" s="9"/>
      <c r="AB3377" s="9"/>
      <c r="AC3377" s="9"/>
      <c r="AD3377" s="9"/>
      <c r="AE3377" s="9"/>
      <c r="AF3377" s="55"/>
      <c r="AG3377" s="109"/>
      <c r="AH3377" s="9"/>
      <c r="AI3377" s="9"/>
      <c r="AJ3377" s="9"/>
      <c r="AK3377" s="9"/>
      <c r="AL3377" s="9"/>
      <c r="AM3377" s="9"/>
      <c r="AN3377" s="9"/>
      <c r="AO3377" s="9"/>
      <c r="AP3377" s="9"/>
      <c r="AQ3377" s="9"/>
      <c r="AR3377" s="9"/>
      <c r="AS3377" s="9"/>
      <c r="AT3377" s="9"/>
      <c r="AU3377" s="9"/>
      <c r="AV3377" s="9"/>
      <c r="AW3377" s="9"/>
      <c r="AX3377" s="9"/>
      <c r="AY3377" s="9"/>
      <c r="AZ3377" s="9"/>
      <c r="BA3377" s="9"/>
      <c r="BB3377" s="9"/>
      <c r="BC3377" s="9"/>
      <c r="BD3377" s="9"/>
      <c r="BE3377" s="9"/>
      <c r="BF3377" s="9"/>
      <c r="BG3377" s="9"/>
      <c r="BH3377" s="9"/>
      <c r="BI3377" s="9"/>
      <c r="BJ3377" s="9"/>
      <c r="BK3377" s="9"/>
      <c r="BL3377" s="9"/>
      <c r="BM3377" s="9"/>
      <c r="BN3377" s="9"/>
      <c r="BO3377" s="9"/>
      <c r="BP3377" s="9"/>
      <c r="BQ3377" s="9"/>
      <c r="BT3377" s="9"/>
      <c r="BU3377" s="9"/>
      <c r="BX3377" s="9"/>
      <c r="BY3377" s="9"/>
      <c r="CB3377" s="9"/>
      <c r="CC3377" s="9"/>
      <c r="CF3377" s="9"/>
      <c r="CG3377" s="9"/>
      <c r="CJ3377" s="9"/>
      <c r="CK3377" s="9"/>
      <c r="CN3377" s="9"/>
      <c r="CO3377" s="9"/>
      <c r="CP3377" s="9"/>
      <c r="CQ3377" s="9"/>
      <c r="CR3377" s="9"/>
      <c r="CS3377" s="9"/>
      <c r="CT3377" s="9"/>
      <c r="CU3377" s="9"/>
      <c r="CV3377" s="9"/>
      <c r="CW3377" s="9"/>
      <c r="CX3377" s="9"/>
      <c r="CY3377" s="9"/>
      <c r="CZ3377" s="9"/>
      <c r="DA3377" s="9"/>
      <c r="DB3377" s="9"/>
      <c r="DC3377" s="9"/>
      <c r="DD3377" s="9"/>
      <c r="DE3377" s="9"/>
      <c r="DF3377" s="9"/>
      <c r="DG3377" s="9"/>
      <c r="DH3377" s="9"/>
      <c r="DI3377" s="9"/>
      <c r="DJ3377" s="9"/>
      <c r="DK3377" s="9"/>
      <c r="DL3377" s="9"/>
      <c r="DM3377" s="9"/>
      <c r="DN3377" s="9"/>
      <c r="DO3377" s="9"/>
      <c r="DP3377" s="9"/>
      <c r="DQ3377" s="9"/>
      <c r="DR3377" s="9"/>
      <c r="DS3377" s="9"/>
      <c r="DT3377" s="9"/>
      <c r="DU3377" s="9"/>
      <c r="DV3377" s="9"/>
      <c r="DW3377" s="9"/>
      <c r="DX3377" s="9"/>
      <c r="DY3377" s="9"/>
    </row>
    <row r="3378" spans="1:131" ht="19.5" customHeight="1" x14ac:dyDescent="0.25">
      <c r="A3378" s="9">
        <v>2335</v>
      </c>
      <c r="B3378" s="9" t="s">
        <v>6687</v>
      </c>
      <c r="C3378" s="9" t="s">
        <v>6688</v>
      </c>
      <c r="D3378" s="9"/>
      <c r="E3378" s="9" t="s">
        <v>6689</v>
      </c>
      <c r="F3378" s="9" t="s">
        <v>6690</v>
      </c>
      <c r="G3378" s="9"/>
      <c r="H3378" s="9" t="s">
        <v>906</v>
      </c>
      <c r="I3378" s="9" t="s">
        <v>35</v>
      </c>
      <c r="M3378" s="9" t="s">
        <v>20</v>
      </c>
      <c r="O3378" s="9">
        <v>32</v>
      </c>
      <c r="R3378" s="9"/>
      <c r="S3378" s="9"/>
      <c r="T3378" s="9"/>
      <c r="U3378" s="9"/>
      <c r="V3378" s="9"/>
      <c r="W3378" s="9"/>
      <c r="X3378" s="9"/>
      <c r="Y3378" s="9"/>
      <c r="Z3378" s="9"/>
      <c r="AA3378" s="9"/>
      <c r="AB3378" s="9"/>
      <c r="AC3378" s="9"/>
      <c r="AD3378" s="9"/>
      <c r="AE3378" s="9"/>
      <c r="AF3378" s="55"/>
      <c r="AG3378" s="109"/>
      <c r="AH3378" s="9"/>
      <c r="AI3378" s="9"/>
      <c r="AJ3378" s="9"/>
      <c r="AK3378" s="9"/>
      <c r="AL3378" s="9"/>
      <c r="AM3378" s="9"/>
      <c r="AN3378" s="9"/>
      <c r="AO3378" s="9"/>
      <c r="AP3378" s="9"/>
      <c r="AQ3378" s="9"/>
      <c r="AR3378" s="9"/>
      <c r="AS3378" s="9"/>
      <c r="AT3378" s="9"/>
      <c r="AU3378" s="9"/>
      <c r="AV3378" s="9"/>
      <c r="AW3378" s="9"/>
      <c r="AX3378" s="9"/>
      <c r="AY3378" s="9"/>
      <c r="AZ3378" s="9"/>
      <c r="BA3378" s="9"/>
      <c r="BB3378" s="9"/>
      <c r="BC3378" s="9"/>
      <c r="BD3378" s="9"/>
      <c r="BE3378" s="9"/>
      <c r="BF3378" s="9"/>
      <c r="BG3378" s="9"/>
      <c r="BH3378" s="9"/>
      <c r="BI3378" s="9"/>
      <c r="BJ3378" s="9"/>
      <c r="BK3378" s="9"/>
      <c r="BL3378" s="9"/>
      <c r="BM3378" s="9"/>
      <c r="BN3378" s="9"/>
      <c r="BO3378" s="9"/>
      <c r="BP3378" s="9"/>
      <c r="BQ3378" s="9"/>
      <c r="BT3378" s="9"/>
      <c r="BU3378" s="9"/>
      <c r="BX3378" s="9"/>
      <c r="BY3378" s="9"/>
      <c r="CB3378" s="9"/>
      <c r="CC3378" s="9"/>
      <c r="CF3378" s="9"/>
      <c r="CG3378" s="9"/>
      <c r="CJ3378" s="9"/>
      <c r="CK3378" s="9"/>
      <c r="CN3378" s="9"/>
      <c r="CO3378" s="9"/>
      <c r="CP3378" s="9"/>
      <c r="CQ3378" s="9"/>
      <c r="CR3378" s="9"/>
      <c r="CS3378" s="9"/>
      <c r="CT3378" s="9"/>
      <c r="CU3378" s="9"/>
      <c r="CV3378" s="9"/>
      <c r="CW3378" s="9"/>
      <c r="CX3378" s="9"/>
      <c r="CY3378" s="9"/>
      <c r="CZ3378" s="9"/>
      <c r="DA3378" s="9"/>
      <c r="DB3378" s="9"/>
      <c r="DC3378" s="9"/>
      <c r="DD3378" s="9"/>
      <c r="DE3378" s="9"/>
      <c r="DF3378" s="9"/>
      <c r="DG3378" s="9"/>
      <c r="DH3378" s="9"/>
      <c r="DI3378" s="9"/>
      <c r="DJ3378" s="9"/>
      <c r="DK3378" s="9"/>
      <c r="DL3378" s="9"/>
      <c r="DM3378" s="9"/>
      <c r="DN3378" s="9"/>
      <c r="DO3378" s="9"/>
      <c r="DP3378" s="9"/>
      <c r="DQ3378" s="9"/>
      <c r="DR3378" s="9"/>
      <c r="DS3378" s="9"/>
      <c r="DT3378" s="9"/>
      <c r="DU3378" s="9"/>
      <c r="DV3378" s="9"/>
      <c r="DW3378" s="9"/>
      <c r="DX3378" s="9"/>
      <c r="DY3378" s="9"/>
      <c r="DZ3378" s="56"/>
      <c r="EA3378" s="57"/>
    </row>
    <row r="3379" spans="1:131" ht="19.5" customHeight="1" x14ac:dyDescent="0.25">
      <c r="A3379" s="9">
        <v>2336</v>
      </c>
      <c r="B3379" s="9" t="s">
        <v>6692</v>
      </c>
      <c r="C3379" s="9" t="s">
        <v>7115</v>
      </c>
      <c r="D3379" s="9"/>
      <c r="E3379" s="9" t="s">
        <v>3053</v>
      </c>
      <c r="F3379" s="9" t="s">
        <v>3054</v>
      </c>
      <c r="G3379" s="9"/>
      <c r="H3379" s="9" t="s">
        <v>202</v>
      </c>
      <c r="I3379" s="9" t="s">
        <v>25</v>
      </c>
      <c r="J3379" s="129">
        <v>43424</v>
      </c>
      <c r="K3379" s="129">
        <v>43422</v>
      </c>
      <c r="L3379" s="129">
        <v>43465</v>
      </c>
      <c r="M3379" s="9" t="s">
        <v>20</v>
      </c>
      <c r="O3379" s="9">
        <v>29</v>
      </c>
      <c r="Q3379" s="9" t="s">
        <v>54</v>
      </c>
      <c r="R3379" s="9"/>
      <c r="S3379" s="13">
        <v>2142857</v>
      </c>
      <c r="T3379" s="13">
        <v>2142857</v>
      </c>
      <c r="U3379" s="13">
        <v>642857</v>
      </c>
      <c r="V3379" s="9"/>
      <c r="W3379" s="13">
        <v>1500000</v>
      </c>
      <c r="X3379" s="9"/>
      <c r="Y3379" s="9"/>
      <c r="Z3379" s="9"/>
      <c r="AA3379" s="9"/>
      <c r="AB3379" s="9"/>
      <c r="AC3379" s="9"/>
      <c r="AD3379" s="9"/>
      <c r="AE3379" s="9"/>
      <c r="AF3379" s="114">
        <v>1500000</v>
      </c>
      <c r="AG3379" s="109"/>
      <c r="AH3379" s="11">
        <v>43435</v>
      </c>
      <c r="AI3379" s="11">
        <v>43465</v>
      </c>
      <c r="AJ3379" s="27">
        <v>2142855</v>
      </c>
      <c r="AK3379" s="27">
        <v>642857</v>
      </c>
      <c r="AL3379" s="9"/>
      <c r="AM3379" s="9"/>
      <c r="AN3379" s="9"/>
      <c r="AO3379" s="9"/>
      <c r="AP3379" s="9"/>
      <c r="AQ3379" s="9"/>
      <c r="AR3379" s="9"/>
      <c r="AS3379" s="9"/>
      <c r="AT3379" s="9"/>
      <c r="AU3379" s="9"/>
      <c r="AV3379" s="9"/>
      <c r="AW3379" s="9"/>
      <c r="AX3379" s="9"/>
      <c r="AY3379" s="9"/>
      <c r="AZ3379" s="9"/>
      <c r="BA3379" s="9"/>
      <c r="BB3379" s="9"/>
      <c r="BC3379" s="9"/>
      <c r="BD3379" s="9"/>
      <c r="BE3379" s="9"/>
      <c r="BF3379" s="9"/>
      <c r="BG3379" s="9"/>
      <c r="BH3379" s="9"/>
      <c r="BI3379" s="9"/>
      <c r="BJ3379" s="9"/>
      <c r="BK3379" s="9"/>
      <c r="BL3379" s="9"/>
      <c r="BM3379" s="9"/>
      <c r="BN3379" s="9"/>
      <c r="BO3379" s="9"/>
      <c r="BP3379" s="9"/>
      <c r="BQ3379" s="9"/>
      <c r="BT3379" s="9"/>
      <c r="BU3379" s="9"/>
      <c r="BX3379" s="9"/>
      <c r="BY3379" s="9"/>
      <c r="CB3379" s="9"/>
      <c r="CC3379" s="9"/>
      <c r="CF3379" s="9"/>
      <c r="CG3379" s="9"/>
      <c r="CJ3379" s="9"/>
      <c r="CK3379" s="9"/>
      <c r="CN3379" s="9"/>
      <c r="CO3379" s="9"/>
      <c r="CP3379" s="9"/>
      <c r="CQ3379" s="9"/>
      <c r="CR3379" s="9"/>
      <c r="CS3379" s="9"/>
      <c r="CT3379" s="9"/>
      <c r="CU3379" s="9"/>
      <c r="CV3379" s="9"/>
      <c r="CW3379" s="9"/>
      <c r="CX3379" s="9"/>
      <c r="CY3379" s="9"/>
      <c r="CZ3379" s="9"/>
      <c r="DA3379" s="9"/>
      <c r="DB3379" s="9"/>
      <c r="DC3379" s="9"/>
      <c r="DD3379" s="9"/>
      <c r="DE3379" s="9"/>
      <c r="DF3379" s="9"/>
      <c r="DG3379" s="9"/>
      <c r="DH3379" s="9"/>
      <c r="DI3379" s="9"/>
      <c r="DJ3379" s="9"/>
      <c r="DK3379" s="9"/>
      <c r="DL3379" s="9"/>
      <c r="DM3379" s="9"/>
      <c r="DN3379" s="9"/>
      <c r="DO3379" s="9"/>
      <c r="DP3379" s="9"/>
      <c r="DQ3379" s="9"/>
      <c r="DR3379" s="9"/>
      <c r="DS3379" s="9"/>
      <c r="DT3379" s="9"/>
      <c r="DU3379" s="9"/>
      <c r="DV3379" s="9"/>
      <c r="DW3379" s="9"/>
      <c r="DX3379" s="9"/>
      <c r="DY3379" s="9"/>
    </row>
    <row r="3380" spans="1:131" ht="19.5" customHeight="1" x14ac:dyDescent="0.25">
      <c r="A3380" s="9">
        <v>2337</v>
      </c>
      <c r="B3380" s="10" t="s">
        <v>6693</v>
      </c>
      <c r="C3380" s="9" t="s">
        <v>6694</v>
      </c>
      <c r="D3380" s="9"/>
      <c r="E3380" s="9" t="s">
        <v>6695</v>
      </c>
      <c r="F3380" s="9" t="s">
        <v>6696</v>
      </c>
      <c r="G3380" s="9"/>
      <c r="H3380" s="9" t="s">
        <v>906</v>
      </c>
      <c r="I3380" s="9" t="s">
        <v>25</v>
      </c>
      <c r="M3380" s="9" t="s">
        <v>20</v>
      </c>
      <c r="O3380" s="9">
        <v>32</v>
      </c>
      <c r="R3380" s="9"/>
      <c r="S3380" s="9"/>
      <c r="T3380" s="9"/>
      <c r="U3380" s="9"/>
      <c r="V3380" s="9"/>
      <c r="W3380" s="9"/>
      <c r="X3380" s="9"/>
      <c r="Y3380" s="9"/>
      <c r="Z3380" s="9"/>
      <c r="AA3380" s="9"/>
      <c r="AB3380" s="9"/>
      <c r="AC3380" s="9"/>
      <c r="AD3380" s="9"/>
      <c r="AE3380" s="9"/>
      <c r="AF3380" s="55"/>
      <c r="AG3380" s="109"/>
      <c r="AH3380" s="9"/>
      <c r="AI3380" s="9"/>
      <c r="AJ3380" s="9"/>
      <c r="AK3380" s="9"/>
      <c r="AL3380" s="9"/>
      <c r="AM3380" s="9"/>
      <c r="AN3380" s="9"/>
      <c r="AO3380" s="9"/>
      <c r="AP3380" s="9"/>
      <c r="AQ3380" s="9"/>
      <c r="AR3380" s="9"/>
      <c r="AS3380" s="9"/>
      <c r="AT3380" s="9"/>
      <c r="AU3380" s="9"/>
      <c r="AV3380" s="9"/>
      <c r="AW3380" s="9"/>
      <c r="AX3380" s="9"/>
      <c r="AY3380" s="9"/>
      <c r="AZ3380" s="9"/>
      <c r="BA3380" s="9"/>
      <c r="BB3380" s="9"/>
      <c r="BC3380" s="9"/>
      <c r="BD3380" s="9"/>
      <c r="BE3380" s="9"/>
      <c r="BF3380" s="9"/>
      <c r="BG3380" s="9"/>
      <c r="BH3380" s="9"/>
      <c r="BI3380" s="9"/>
      <c r="BJ3380" s="9"/>
      <c r="BK3380" s="9"/>
      <c r="BL3380" s="9"/>
      <c r="BM3380" s="9"/>
      <c r="BN3380" s="9"/>
      <c r="BO3380" s="9"/>
      <c r="BP3380" s="9"/>
      <c r="BQ3380" s="9"/>
      <c r="BT3380" s="9"/>
      <c r="BU3380" s="9"/>
      <c r="BX3380" s="9"/>
      <c r="BY3380" s="9"/>
      <c r="CB3380" s="9"/>
      <c r="CC3380" s="9"/>
      <c r="CF3380" s="9"/>
      <c r="CG3380" s="9"/>
      <c r="CJ3380" s="9"/>
      <c r="CK3380" s="9"/>
      <c r="CN3380" s="9"/>
      <c r="CO3380" s="9"/>
      <c r="CP3380" s="9"/>
      <c r="CQ3380" s="9"/>
      <c r="CR3380" s="9"/>
      <c r="CS3380" s="9"/>
      <c r="CT3380" s="9"/>
      <c r="CU3380" s="9"/>
      <c r="CV3380" s="9"/>
      <c r="CW3380" s="9"/>
      <c r="CX3380" s="9"/>
      <c r="CY3380" s="9"/>
      <c r="CZ3380" s="9"/>
      <c r="DA3380" s="9"/>
      <c r="DB3380" s="9"/>
      <c r="DC3380" s="9"/>
      <c r="DD3380" s="9"/>
      <c r="DE3380" s="9"/>
      <c r="DF3380" s="9"/>
      <c r="DG3380" s="9"/>
      <c r="DH3380" s="9"/>
      <c r="DI3380" s="9"/>
      <c r="DJ3380" s="9"/>
      <c r="DK3380" s="9"/>
      <c r="DL3380" s="9"/>
      <c r="DM3380" s="9"/>
      <c r="DN3380" s="9"/>
      <c r="DO3380" s="9"/>
      <c r="DP3380" s="9"/>
      <c r="DQ3380" s="9"/>
      <c r="DR3380" s="9"/>
      <c r="DS3380" s="9"/>
      <c r="DT3380" s="9"/>
      <c r="DU3380" s="9"/>
      <c r="DV3380" s="9"/>
      <c r="DW3380" s="9"/>
      <c r="DX3380" s="9"/>
      <c r="DY3380" s="9"/>
      <c r="DZ3380" s="56"/>
      <c r="EA3380" s="57"/>
    </row>
    <row r="3381" spans="1:131" ht="19.5" customHeight="1" x14ac:dyDescent="0.25">
      <c r="A3381" s="9">
        <v>2338</v>
      </c>
      <c r="B3381" s="9" t="s">
        <v>6697</v>
      </c>
      <c r="C3381" s="9" t="s">
        <v>6698</v>
      </c>
      <c r="D3381" s="9"/>
      <c r="E3381" s="9" t="s">
        <v>7398</v>
      </c>
      <c r="F3381" s="9" t="s">
        <v>7399</v>
      </c>
      <c r="G3381" s="9"/>
      <c r="H3381" s="9" t="s">
        <v>202</v>
      </c>
      <c r="I3381" s="9" t="s">
        <v>35</v>
      </c>
      <c r="J3381" s="129">
        <v>43544</v>
      </c>
      <c r="K3381" s="129">
        <v>43321</v>
      </c>
      <c r="L3381" s="129">
        <v>44012</v>
      </c>
      <c r="M3381" s="9" t="s">
        <v>20</v>
      </c>
      <c r="O3381" s="9">
        <v>31</v>
      </c>
      <c r="Q3381" s="9" t="s">
        <v>54</v>
      </c>
      <c r="R3381" s="9"/>
      <c r="S3381" s="13">
        <v>483488575</v>
      </c>
      <c r="T3381" s="13">
        <v>483488575</v>
      </c>
      <c r="U3381" s="13">
        <v>145046573</v>
      </c>
      <c r="V3381" s="13">
        <v>338387002</v>
      </c>
      <c r="W3381" s="9"/>
      <c r="X3381" s="9"/>
      <c r="Y3381" s="9"/>
      <c r="Z3381" s="9"/>
      <c r="AA3381" s="9"/>
      <c r="AB3381" s="9"/>
      <c r="AC3381" s="9"/>
      <c r="AD3381" s="9"/>
      <c r="AE3381" s="9"/>
      <c r="AF3381" s="55">
        <v>338387002</v>
      </c>
      <c r="AG3381" s="45">
        <v>3700000</v>
      </c>
      <c r="AH3381" s="11">
        <v>43354</v>
      </c>
      <c r="AI3381" s="11">
        <v>43555</v>
      </c>
      <c r="AJ3381" s="27">
        <v>72551743</v>
      </c>
      <c r="AK3381" s="27">
        <v>21765523</v>
      </c>
      <c r="AL3381" s="11">
        <v>43556</v>
      </c>
      <c r="AM3381" s="11">
        <v>43585</v>
      </c>
      <c r="AN3381" s="27">
        <v>109355794</v>
      </c>
      <c r="AO3381" s="27">
        <v>32806738</v>
      </c>
      <c r="AP3381" s="11">
        <v>43586</v>
      </c>
      <c r="AQ3381" s="11">
        <v>43616</v>
      </c>
      <c r="AR3381" s="27">
        <v>97602281</v>
      </c>
      <c r="AS3381" s="27">
        <v>29280684</v>
      </c>
      <c r="AT3381" s="11">
        <v>43617</v>
      </c>
      <c r="AU3381" s="11">
        <v>43646</v>
      </c>
      <c r="AV3381" s="27">
        <v>78057868</v>
      </c>
      <c r="AW3381" s="27">
        <v>23417360</v>
      </c>
      <c r="AX3381" s="11">
        <v>43647</v>
      </c>
      <c r="AY3381" s="11">
        <v>43677</v>
      </c>
      <c r="AZ3381" s="27">
        <v>60757865</v>
      </c>
      <c r="BA3381" s="27">
        <v>18227359</v>
      </c>
      <c r="BB3381" s="11">
        <v>43678</v>
      </c>
      <c r="BC3381" s="11">
        <v>43708</v>
      </c>
      <c r="BD3381" s="27">
        <v>24226933</v>
      </c>
      <c r="BE3381" s="27">
        <v>7268080</v>
      </c>
      <c r="BF3381" s="11">
        <v>43709</v>
      </c>
      <c r="BG3381" s="11">
        <v>43769</v>
      </c>
      <c r="BH3381" s="27">
        <v>10092852</v>
      </c>
      <c r="BI3381" s="27">
        <v>3027856</v>
      </c>
      <c r="BJ3381" s="11">
        <v>43770</v>
      </c>
      <c r="BK3381" s="11">
        <v>43830</v>
      </c>
      <c r="BL3381" s="27">
        <v>9643124</v>
      </c>
      <c r="BM3381" s="27">
        <v>2892937</v>
      </c>
      <c r="BN3381" s="11">
        <v>43831</v>
      </c>
      <c r="BO3381" s="11">
        <v>43861</v>
      </c>
      <c r="BP3381" s="27">
        <v>7314565</v>
      </c>
      <c r="BQ3381" s="27">
        <v>2194369</v>
      </c>
      <c r="BR3381" s="11">
        <v>43922</v>
      </c>
      <c r="BS3381" s="11">
        <v>43951</v>
      </c>
      <c r="BT3381" s="27">
        <v>3852779</v>
      </c>
      <c r="BU3381" s="27">
        <v>1155834</v>
      </c>
      <c r="BV3381" s="11">
        <v>43862</v>
      </c>
      <c r="BW3381" s="11">
        <v>43921</v>
      </c>
      <c r="BX3381" s="27">
        <v>17908713</v>
      </c>
      <c r="BY3381" s="27">
        <v>5372614</v>
      </c>
      <c r="BZ3381" s="11">
        <v>43952</v>
      </c>
      <c r="CA3381" s="11">
        <v>43982</v>
      </c>
      <c r="CB3381" s="27">
        <v>6221663</v>
      </c>
      <c r="CC3381" s="27">
        <v>1866499</v>
      </c>
      <c r="CD3381" s="11">
        <v>43983</v>
      </c>
      <c r="CE3381" s="11">
        <v>44012</v>
      </c>
      <c r="CF3381" s="27">
        <v>3154499</v>
      </c>
      <c r="CG3381" s="27">
        <v>946350</v>
      </c>
      <c r="CH3381" s="11">
        <v>44013</v>
      </c>
      <c r="CI3381" s="11">
        <v>44026</v>
      </c>
      <c r="CJ3381" s="27">
        <v>4033668</v>
      </c>
      <c r="CK3381" s="27">
        <v>1210100</v>
      </c>
      <c r="CL3381" s="11">
        <v>42781</v>
      </c>
      <c r="CM3381" s="11">
        <v>43353</v>
      </c>
      <c r="CN3381" s="27">
        <v>3593200</v>
      </c>
      <c r="CO3381" s="27">
        <v>1077960</v>
      </c>
      <c r="CP3381" s="9"/>
      <c r="CQ3381" s="9"/>
      <c r="CR3381" s="9"/>
      <c r="CS3381" s="9"/>
      <c r="CT3381" s="9"/>
      <c r="CU3381" s="9"/>
      <c r="CV3381" s="9"/>
      <c r="CW3381" s="9"/>
      <c r="CX3381" s="9"/>
      <c r="CY3381" s="9"/>
      <c r="CZ3381" s="9"/>
      <c r="DA3381" s="9"/>
      <c r="DB3381" s="9"/>
      <c r="DC3381" s="9"/>
      <c r="DD3381" s="9"/>
      <c r="DE3381" s="9"/>
      <c r="DF3381" s="9"/>
      <c r="DG3381" s="9"/>
      <c r="DH3381" s="9"/>
      <c r="DI3381" s="9"/>
      <c r="DJ3381" s="9"/>
      <c r="DK3381" s="9"/>
      <c r="DL3381" s="9"/>
      <c r="DM3381" s="9"/>
      <c r="DN3381" s="9"/>
      <c r="DO3381" s="9"/>
      <c r="DP3381" s="9"/>
      <c r="DQ3381" s="9"/>
      <c r="DR3381" s="9"/>
      <c r="DS3381" s="9"/>
      <c r="DT3381" s="9"/>
      <c r="DU3381" s="9"/>
      <c r="DV3381" s="9"/>
      <c r="DW3381" s="9"/>
      <c r="DX3381" s="9"/>
      <c r="DY3381" s="9"/>
    </row>
    <row r="3382" spans="1:131" s="18" customFormat="1" ht="32.1" customHeight="1" x14ac:dyDescent="0.25">
      <c r="A3382" s="18">
        <v>2338</v>
      </c>
      <c r="B3382" s="18" t="s">
        <v>6697</v>
      </c>
      <c r="C3382" s="18" t="s">
        <v>6698</v>
      </c>
      <c r="D3382" s="19">
        <v>43564</v>
      </c>
      <c r="E3382" s="126" t="s">
        <v>7400</v>
      </c>
      <c r="F3382" s="126" t="s">
        <v>7397</v>
      </c>
      <c r="J3382" s="130"/>
      <c r="K3382" s="130"/>
      <c r="L3382" s="130"/>
      <c r="S3382" s="20"/>
      <c r="T3382" s="20"/>
      <c r="U3382" s="20"/>
      <c r="V3382" s="20"/>
      <c r="AF3382" s="57"/>
      <c r="AG3382" s="46"/>
      <c r="DZ3382" s="56"/>
      <c r="EA3382" s="57"/>
    </row>
    <row r="3383" spans="1:131" s="18" customFormat="1" ht="32.1" customHeight="1" x14ac:dyDescent="0.25">
      <c r="A3383" s="18">
        <v>2338</v>
      </c>
      <c r="B3383" s="18" t="s">
        <v>6697</v>
      </c>
      <c r="C3383" s="18" t="s">
        <v>6698</v>
      </c>
      <c r="D3383" s="19">
        <v>43948</v>
      </c>
      <c r="E3383" s="126"/>
      <c r="F3383" s="126"/>
      <c r="J3383" s="130"/>
      <c r="K3383" s="130"/>
      <c r="L3383" s="130"/>
      <c r="S3383" s="20">
        <v>515631432</v>
      </c>
      <c r="T3383" s="20">
        <v>515631432</v>
      </c>
      <c r="U3383" s="20">
        <v>154689430</v>
      </c>
      <c r="V3383" s="20"/>
      <c r="AF3383" s="57"/>
      <c r="AG3383" s="46"/>
      <c r="DZ3383" s="56"/>
      <c r="EA3383" s="57"/>
    </row>
    <row r="3384" spans="1:131" s="18" customFormat="1" ht="32.1" customHeight="1" x14ac:dyDescent="0.25">
      <c r="A3384" s="18">
        <v>2338</v>
      </c>
      <c r="B3384" s="18" t="s">
        <v>6697</v>
      </c>
      <c r="C3384" s="18" t="s">
        <v>6698</v>
      </c>
      <c r="D3384" s="19">
        <v>44061</v>
      </c>
      <c r="E3384" s="126"/>
      <c r="F3384" s="126"/>
      <c r="J3384" s="130"/>
      <c r="K3384" s="130"/>
      <c r="L3384" s="130">
        <v>44026</v>
      </c>
      <c r="S3384" s="20"/>
      <c r="T3384" s="20"/>
      <c r="U3384" s="20"/>
      <c r="V3384" s="20"/>
      <c r="AF3384" s="57"/>
      <c r="AG3384" s="46"/>
      <c r="DZ3384" s="56"/>
      <c r="EA3384" s="57"/>
    </row>
    <row r="3385" spans="1:131" s="18" customFormat="1" ht="32.1" customHeight="1" x14ac:dyDescent="0.25">
      <c r="A3385" s="18">
        <v>2338</v>
      </c>
      <c r="B3385" s="18" t="s">
        <v>6697</v>
      </c>
      <c r="C3385" s="18" t="s">
        <v>6698</v>
      </c>
      <c r="D3385" s="19">
        <v>44109</v>
      </c>
      <c r="E3385" s="126"/>
      <c r="F3385" s="126"/>
      <c r="J3385" s="130"/>
      <c r="K3385" s="130">
        <v>42781</v>
      </c>
      <c r="L3385" s="130"/>
      <c r="S3385" s="20"/>
      <c r="T3385" s="20"/>
      <c r="U3385" s="20"/>
      <c r="V3385" s="20"/>
      <c r="AF3385" s="57"/>
      <c r="AG3385" s="46"/>
      <c r="DZ3385" s="56"/>
      <c r="EA3385" s="57"/>
    </row>
    <row r="3386" spans="1:131" ht="19.5" customHeight="1" x14ac:dyDescent="0.25">
      <c r="A3386" s="9">
        <v>2339</v>
      </c>
      <c r="B3386" s="9" t="s">
        <v>6699</v>
      </c>
      <c r="C3386" s="9" t="s">
        <v>6700</v>
      </c>
      <c r="D3386" s="9"/>
      <c r="E3386" s="9" t="s">
        <v>3594</v>
      </c>
      <c r="F3386" s="9" t="s">
        <v>2888</v>
      </c>
      <c r="G3386" s="9"/>
      <c r="H3386" s="9" t="s">
        <v>202</v>
      </c>
      <c r="I3386" s="9" t="s">
        <v>97</v>
      </c>
      <c r="J3386" s="129">
        <v>43316</v>
      </c>
      <c r="K3386" s="129">
        <v>43250</v>
      </c>
      <c r="L3386" s="129">
        <v>43615</v>
      </c>
      <c r="M3386" s="9" t="s">
        <v>20</v>
      </c>
      <c r="O3386" s="9">
        <v>28</v>
      </c>
      <c r="Q3386" s="9" t="s">
        <v>54</v>
      </c>
      <c r="R3386" s="9"/>
      <c r="S3386" s="13">
        <v>12827000</v>
      </c>
      <c r="T3386" s="13">
        <v>12827000</v>
      </c>
      <c r="U3386" s="13">
        <v>3206750</v>
      </c>
      <c r="V3386" s="9"/>
      <c r="W3386" s="9"/>
      <c r="X3386" s="9"/>
      <c r="Y3386" s="9"/>
      <c r="Z3386" s="9"/>
      <c r="AA3386" s="9"/>
      <c r="AB3386" s="9"/>
      <c r="AC3386" s="9"/>
      <c r="AD3386" s="9"/>
      <c r="AE3386" s="9"/>
      <c r="AF3386" s="55"/>
      <c r="AG3386" s="45">
        <v>7650000</v>
      </c>
      <c r="AH3386" s="11">
        <v>43250</v>
      </c>
      <c r="AI3386" s="11">
        <v>43646</v>
      </c>
      <c r="AJ3386" s="27">
        <v>5024220</v>
      </c>
      <c r="AK3386" s="27">
        <v>1256055</v>
      </c>
      <c r="AL3386" s="11">
        <v>43647</v>
      </c>
      <c r="AM3386" s="11">
        <v>43730</v>
      </c>
      <c r="AN3386" s="27">
        <v>7510488</v>
      </c>
      <c r="AO3386" s="27">
        <v>1877622</v>
      </c>
      <c r="AP3386" s="9"/>
      <c r="AQ3386" s="9"/>
      <c r="AR3386" s="9"/>
      <c r="AS3386" s="9"/>
      <c r="AT3386" s="9"/>
      <c r="AU3386" s="9"/>
      <c r="AV3386" s="9"/>
      <c r="AW3386" s="9"/>
      <c r="AX3386" s="9"/>
      <c r="AY3386" s="9"/>
      <c r="AZ3386" s="9"/>
      <c r="BA3386" s="9"/>
      <c r="BB3386" s="9"/>
      <c r="BC3386" s="9"/>
      <c r="BD3386" s="9"/>
      <c r="BE3386" s="9"/>
      <c r="BF3386" s="9"/>
      <c r="BG3386" s="9"/>
      <c r="BH3386" s="9"/>
      <c r="BI3386" s="9"/>
      <c r="BJ3386" s="9"/>
      <c r="BK3386" s="9"/>
      <c r="BL3386" s="9"/>
      <c r="BM3386" s="9"/>
      <c r="BN3386" s="9"/>
      <c r="BO3386" s="9"/>
      <c r="BP3386" s="9"/>
      <c r="BQ3386" s="9"/>
      <c r="BT3386" s="9"/>
      <c r="BU3386" s="9"/>
      <c r="BX3386" s="9"/>
      <c r="BY3386" s="9"/>
      <c r="CB3386" s="9"/>
      <c r="CC3386" s="9"/>
      <c r="CF3386" s="9"/>
      <c r="CG3386" s="9"/>
      <c r="CJ3386" s="9"/>
      <c r="CK3386" s="9"/>
      <c r="CN3386" s="9"/>
      <c r="CO3386" s="9"/>
      <c r="CP3386" s="9"/>
      <c r="CQ3386" s="9"/>
      <c r="CR3386" s="9"/>
      <c r="CS3386" s="9"/>
      <c r="CT3386" s="9"/>
      <c r="CU3386" s="9"/>
      <c r="CV3386" s="9"/>
      <c r="CW3386" s="9"/>
      <c r="CX3386" s="9"/>
      <c r="CY3386" s="9"/>
      <c r="CZ3386" s="9"/>
      <c r="DA3386" s="9"/>
      <c r="DB3386" s="9"/>
      <c r="DC3386" s="9"/>
      <c r="DD3386" s="9"/>
      <c r="DE3386" s="9"/>
      <c r="DF3386" s="9"/>
      <c r="DG3386" s="9"/>
      <c r="DH3386" s="9"/>
      <c r="DI3386" s="9"/>
      <c r="DJ3386" s="9"/>
      <c r="DK3386" s="9"/>
      <c r="DL3386" s="9"/>
      <c r="DM3386" s="9"/>
      <c r="DN3386" s="9"/>
      <c r="DO3386" s="9"/>
      <c r="DP3386" s="9"/>
      <c r="DQ3386" s="9"/>
      <c r="DR3386" s="9"/>
      <c r="DS3386" s="9"/>
      <c r="DT3386" s="9"/>
      <c r="DU3386" s="9"/>
      <c r="DV3386" s="9"/>
      <c r="DW3386" s="9"/>
      <c r="DX3386" s="9"/>
      <c r="DY3386" s="9"/>
      <c r="DZ3386" s="56"/>
      <c r="EA3386" s="57"/>
    </row>
    <row r="3387" spans="1:131" ht="19.5" customHeight="1" x14ac:dyDescent="0.25">
      <c r="A3387" s="9">
        <v>2340</v>
      </c>
      <c r="B3387" s="9" t="s">
        <v>6701</v>
      </c>
      <c r="C3387" s="9" t="s">
        <v>6702</v>
      </c>
      <c r="D3387" s="9"/>
      <c r="E3387" s="9" t="s">
        <v>212</v>
      </c>
      <c r="F3387" s="9" t="s">
        <v>6703</v>
      </c>
      <c r="G3387" s="9"/>
      <c r="H3387" s="9" t="s">
        <v>202</v>
      </c>
      <c r="I3387" s="9" t="s">
        <v>6704</v>
      </c>
      <c r="J3387" s="129">
        <v>43480</v>
      </c>
      <c r="K3387" s="129">
        <v>43283</v>
      </c>
      <c r="L3387" s="129">
        <v>43646</v>
      </c>
      <c r="O3387" s="9">
        <v>28</v>
      </c>
      <c r="Q3387" s="9" t="s">
        <v>54</v>
      </c>
      <c r="R3387" s="9"/>
      <c r="S3387" s="13">
        <v>160000000</v>
      </c>
      <c r="T3387" s="13">
        <v>160000000</v>
      </c>
      <c r="U3387" s="13">
        <v>40000000</v>
      </c>
      <c r="V3387" s="9"/>
      <c r="W3387" s="9"/>
      <c r="X3387" s="9"/>
      <c r="Y3387" s="9"/>
      <c r="Z3387" s="9"/>
      <c r="AA3387" s="9"/>
      <c r="AB3387" s="9"/>
      <c r="AC3387" s="9"/>
      <c r="AD3387" s="9"/>
      <c r="AE3387" s="9"/>
      <c r="AF3387" s="55"/>
      <c r="AG3387" s="45">
        <v>120000000</v>
      </c>
      <c r="AH3387" s="9"/>
      <c r="AI3387" s="9"/>
      <c r="AJ3387" s="9"/>
      <c r="AK3387" s="9"/>
      <c r="AL3387" s="9"/>
      <c r="AM3387" s="9"/>
      <c r="AN3387" s="9"/>
      <c r="AO3387" s="9"/>
      <c r="AP3387" s="9"/>
      <c r="AQ3387" s="9"/>
      <c r="AR3387" s="9"/>
      <c r="AS3387" s="9"/>
      <c r="AT3387" s="9"/>
      <c r="AU3387" s="9"/>
      <c r="AV3387" s="9"/>
      <c r="AW3387" s="9"/>
      <c r="AX3387" s="9"/>
      <c r="AY3387" s="9"/>
      <c r="AZ3387" s="9"/>
      <c r="BA3387" s="9"/>
      <c r="BB3387" s="9"/>
      <c r="BC3387" s="9"/>
      <c r="BD3387" s="9"/>
      <c r="BE3387" s="9"/>
      <c r="BF3387" s="9"/>
      <c r="BG3387" s="9"/>
      <c r="BH3387" s="9"/>
      <c r="BI3387" s="9"/>
      <c r="BJ3387" s="9"/>
      <c r="BK3387" s="9"/>
      <c r="BL3387" s="9"/>
      <c r="BM3387" s="9"/>
      <c r="BN3387" s="9"/>
      <c r="BO3387" s="9"/>
      <c r="BP3387" s="9"/>
      <c r="BQ3387" s="9"/>
      <c r="BT3387" s="9"/>
      <c r="BU3387" s="9"/>
      <c r="BX3387" s="9"/>
      <c r="BY3387" s="9"/>
      <c r="CB3387" s="9"/>
      <c r="CC3387" s="9"/>
      <c r="CF3387" s="9"/>
      <c r="CG3387" s="9"/>
      <c r="CJ3387" s="9"/>
      <c r="CK3387" s="9"/>
      <c r="CN3387" s="9"/>
      <c r="CO3387" s="9"/>
      <c r="CP3387" s="9"/>
      <c r="CQ3387" s="9"/>
      <c r="CR3387" s="9"/>
      <c r="CS3387" s="9"/>
      <c r="CT3387" s="9"/>
      <c r="CU3387" s="9"/>
      <c r="CV3387" s="9"/>
      <c r="CW3387" s="9"/>
      <c r="CX3387" s="9"/>
      <c r="CY3387" s="9"/>
      <c r="CZ3387" s="9"/>
      <c r="DA3387" s="9"/>
      <c r="DB3387" s="9"/>
      <c r="DC3387" s="9"/>
      <c r="DD3387" s="9"/>
      <c r="DE3387" s="9"/>
      <c r="DF3387" s="9"/>
      <c r="DG3387" s="9"/>
      <c r="DH3387" s="9"/>
      <c r="DI3387" s="9"/>
      <c r="DJ3387" s="9"/>
      <c r="DK3387" s="9"/>
      <c r="DL3387" s="9"/>
      <c r="DM3387" s="9"/>
      <c r="DN3387" s="9"/>
      <c r="DO3387" s="9"/>
      <c r="DP3387" s="9"/>
      <c r="DQ3387" s="9"/>
      <c r="DR3387" s="9"/>
      <c r="DS3387" s="9"/>
      <c r="DT3387" s="9"/>
      <c r="DU3387" s="9"/>
      <c r="DV3387" s="9"/>
      <c r="DW3387" s="9"/>
      <c r="DX3387" s="9"/>
      <c r="DY3387" s="9"/>
    </row>
    <row r="3388" spans="1:131" s="18" customFormat="1" ht="19.5" customHeight="1" x14ac:dyDescent="0.25">
      <c r="A3388" s="18">
        <v>2340</v>
      </c>
      <c r="B3388" s="18" t="s">
        <v>6701</v>
      </c>
      <c r="C3388" s="18" t="s">
        <v>6702</v>
      </c>
      <c r="D3388" s="19">
        <v>43567</v>
      </c>
      <c r="J3388" s="130"/>
      <c r="K3388" s="130"/>
      <c r="L3388" s="130">
        <v>43830</v>
      </c>
      <c r="S3388" s="20"/>
      <c r="T3388" s="20"/>
      <c r="U3388" s="20"/>
      <c r="AF3388" s="57"/>
      <c r="AG3388" s="46"/>
      <c r="DZ3388" s="56"/>
      <c r="EA3388" s="57"/>
    </row>
    <row r="3389" spans="1:131" s="18" customFormat="1" ht="19.5" customHeight="1" x14ac:dyDescent="0.25">
      <c r="A3389" s="18">
        <v>2340</v>
      </c>
      <c r="B3389" s="18" t="s">
        <v>6701</v>
      </c>
      <c r="C3389" s="18" t="s">
        <v>6702</v>
      </c>
      <c r="D3389" s="19">
        <v>43746</v>
      </c>
      <c r="J3389" s="130"/>
      <c r="K3389" s="130"/>
      <c r="L3389" s="130">
        <v>44012</v>
      </c>
      <c r="S3389" s="20"/>
      <c r="T3389" s="20"/>
      <c r="U3389" s="20"/>
      <c r="AF3389" s="57"/>
      <c r="AG3389" s="46"/>
      <c r="DZ3389" s="56"/>
      <c r="EA3389" s="57"/>
    </row>
    <row r="3390" spans="1:131" s="18" customFormat="1" ht="19.5" customHeight="1" x14ac:dyDescent="0.25">
      <c r="A3390" s="18">
        <v>2340</v>
      </c>
      <c r="B3390" s="18" t="s">
        <v>6701</v>
      </c>
      <c r="C3390" s="18" t="s">
        <v>6702</v>
      </c>
      <c r="D3390" s="19">
        <v>43976</v>
      </c>
      <c r="J3390" s="130"/>
      <c r="K3390" s="130"/>
      <c r="L3390" s="130">
        <v>44195</v>
      </c>
      <c r="S3390" s="20"/>
      <c r="T3390" s="20"/>
      <c r="U3390" s="20"/>
      <c r="AF3390" s="57"/>
      <c r="AG3390" s="46"/>
      <c r="DZ3390" s="56"/>
      <c r="EA3390" s="57"/>
    </row>
    <row r="3391" spans="1:131" ht="19.5" customHeight="1" x14ac:dyDescent="0.25">
      <c r="A3391" s="9">
        <v>2341</v>
      </c>
      <c r="B3391" s="9" t="s">
        <v>6705</v>
      </c>
      <c r="C3391" s="9" t="s">
        <v>6706</v>
      </c>
      <c r="D3391" s="9"/>
      <c r="E3391" s="9" t="s">
        <v>6329</v>
      </c>
      <c r="F3391" s="9" t="s">
        <v>6330</v>
      </c>
      <c r="G3391" s="9"/>
      <c r="H3391" s="9" t="s">
        <v>202</v>
      </c>
      <c r="I3391" s="9" t="s">
        <v>28</v>
      </c>
      <c r="J3391" s="129">
        <v>43268</v>
      </c>
      <c r="K3391" s="129">
        <v>43136</v>
      </c>
      <c r="L3391" s="129">
        <v>43356</v>
      </c>
      <c r="O3391" s="9">
        <v>28</v>
      </c>
      <c r="Q3391" s="9" t="s">
        <v>54</v>
      </c>
      <c r="R3391" s="9"/>
      <c r="S3391" s="13">
        <v>8480000</v>
      </c>
      <c r="T3391" s="13">
        <v>8480000</v>
      </c>
      <c r="U3391" s="13">
        <v>2120000</v>
      </c>
      <c r="V3391" s="9"/>
      <c r="W3391" s="9"/>
      <c r="X3391" s="9"/>
      <c r="Y3391" s="9"/>
      <c r="Z3391" s="9"/>
      <c r="AA3391" s="9"/>
      <c r="AB3391" s="9"/>
      <c r="AC3391" s="9"/>
      <c r="AD3391" s="9"/>
      <c r="AE3391" s="9"/>
      <c r="AF3391" s="55"/>
      <c r="AG3391" s="45">
        <v>6360000</v>
      </c>
      <c r="AH3391" s="11">
        <v>43154</v>
      </c>
      <c r="AI3391" s="11">
        <v>43462</v>
      </c>
      <c r="AJ3391" s="27">
        <v>8554825</v>
      </c>
      <c r="AK3391" s="27">
        <v>2120000</v>
      </c>
      <c r="AL3391" s="9"/>
      <c r="AM3391" s="9"/>
      <c r="AN3391" s="9"/>
      <c r="AO3391" s="9"/>
      <c r="AP3391" s="9"/>
      <c r="AQ3391" s="9"/>
      <c r="AR3391" s="9"/>
      <c r="AS3391" s="9"/>
      <c r="AT3391" s="9"/>
      <c r="AU3391" s="9"/>
      <c r="AV3391" s="9"/>
      <c r="AW3391" s="9"/>
      <c r="AX3391" s="9"/>
      <c r="AY3391" s="9"/>
      <c r="AZ3391" s="9"/>
      <c r="BA3391" s="9"/>
      <c r="BB3391" s="9"/>
      <c r="BC3391" s="9"/>
      <c r="BD3391" s="9"/>
      <c r="BE3391" s="9"/>
      <c r="BF3391" s="9"/>
      <c r="BG3391" s="9"/>
      <c r="BH3391" s="9"/>
      <c r="BI3391" s="9"/>
      <c r="BJ3391" s="9"/>
      <c r="BK3391" s="9"/>
      <c r="BL3391" s="9"/>
      <c r="BM3391" s="9"/>
      <c r="BN3391" s="9"/>
      <c r="BO3391" s="9"/>
      <c r="BP3391" s="9"/>
      <c r="BQ3391" s="9"/>
      <c r="BT3391" s="9"/>
      <c r="BU3391" s="9"/>
      <c r="BX3391" s="9"/>
      <c r="BY3391" s="9"/>
      <c r="CB3391" s="9"/>
      <c r="CC3391" s="9"/>
      <c r="CF3391" s="9"/>
      <c r="CG3391" s="9"/>
      <c r="CJ3391" s="9"/>
      <c r="CK3391" s="9"/>
      <c r="CN3391" s="9"/>
      <c r="CO3391" s="9"/>
      <c r="CP3391" s="9"/>
      <c r="CQ3391" s="9"/>
      <c r="CR3391" s="9"/>
      <c r="CS3391" s="9"/>
      <c r="CT3391" s="9"/>
      <c r="CU3391" s="9"/>
      <c r="CV3391" s="9"/>
      <c r="CW3391" s="9"/>
      <c r="CX3391" s="9"/>
      <c r="CY3391" s="9"/>
      <c r="CZ3391" s="9"/>
      <c r="DA3391" s="9"/>
      <c r="DB3391" s="9"/>
      <c r="DC3391" s="9"/>
      <c r="DD3391" s="9"/>
      <c r="DE3391" s="9"/>
      <c r="DF3391" s="9"/>
      <c r="DG3391" s="9"/>
      <c r="DH3391" s="9"/>
      <c r="DI3391" s="9"/>
      <c r="DJ3391" s="9"/>
      <c r="DK3391" s="9"/>
      <c r="DL3391" s="9"/>
      <c r="DM3391" s="9"/>
      <c r="DN3391" s="9"/>
      <c r="DO3391" s="9"/>
      <c r="DP3391" s="9"/>
      <c r="DQ3391" s="9"/>
      <c r="DR3391" s="9"/>
      <c r="DS3391" s="9"/>
      <c r="DT3391" s="9"/>
      <c r="DU3391" s="9"/>
      <c r="DV3391" s="9"/>
      <c r="DW3391" s="9"/>
      <c r="DX3391" s="9"/>
      <c r="DY3391" s="9"/>
      <c r="DZ3391" s="56"/>
      <c r="EA3391" s="57"/>
    </row>
    <row r="3392" spans="1:131" s="18" customFormat="1" ht="19.5" customHeight="1" x14ac:dyDescent="0.25">
      <c r="A3392" s="18">
        <v>2341</v>
      </c>
      <c r="B3392" s="18" t="s">
        <v>6705</v>
      </c>
      <c r="C3392" s="18" t="s">
        <v>6706</v>
      </c>
      <c r="D3392" s="19">
        <v>43487</v>
      </c>
      <c r="J3392" s="130"/>
      <c r="K3392" s="130"/>
      <c r="L3392" s="130">
        <v>43538</v>
      </c>
      <c r="S3392" s="20"/>
      <c r="T3392" s="20"/>
      <c r="U3392" s="20"/>
      <c r="AF3392" s="57"/>
      <c r="AG3392" s="46"/>
      <c r="DZ3392" s="54"/>
      <c r="EA3392" s="55"/>
    </row>
    <row r="3393" spans="1:131" s="18" customFormat="1" ht="19.5" customHeight="1" x14ac:dyDescent="0.25">
      <c r="A3393" s="18">
        <v>2341</v>
      </c>
      <c r="B3393" s="18" t="s">
        <v>6705</v>
      </c>
      <c r="C3393" s="18" t="s">
        <v>6706</v>
      </c>
      <c r="D3393" s="19">
        <v>44113</v>
      </c>
      <c r="E3393" s="18" t="s">
        <v>9187</v>
      </c>
      <c r="F3393" s="18" t="s">
        <v>9188</v>
      </c>
      <c r="J3393" s="130"/>
      <c r="K3393" s="130"/>
      <c r="L3393" s="130"/>
      <c r="S3393" s="20"/>
      <c r="T3393" s="20"/>
      <c r="U3393" s="20"/>
      <c r="AF3393" s="57"/>
      <c r="AG3393" s="46"/>
      <c r="DZ3393" s="54"/>
      <c r="EA3393" s="55"/>
    </row>
    <row r="3394" spans="1:131" ht="38.25" customHeight="1" x14ac:dyDescent="0.25">
      <c r="A3394" s="9">
        <v>2342</v>
      </c>
      <c r="B3394" s="10" t="s">
        <v>6707</v>
      </c>
      <c r="C3394" s="9" t="s">
        <v>6708</v>
      </c>
      <c r="D3394" s="9"/>
      <c r="E3394" s="9" t="s">
        <v>22</v>
      </c>
      <c r="F3394" s="9" t="s">
        <v>6262</v>
      </c>
      <c r="G3394" s="9"/>
      <c r="H3394" s="9" t="s">
        <v>202</v>
      </c>
      <c r="I3394" s="9" t="s">
        <v>78</v>
      </c>
      <c r="J3394" s="129">
        <v>43303</v>
      </c>
      <c r="K3394" s="129">
        <v>43238</v>
      </c>
      <c r="L3394" s="129">
        <v>43419</v>
      </c>
      <c r="O3394" s="9">
        <v>31</v>
      </c>
      <c r="Q3394" s="9" t="s">
        <v>61</v>
      </c>
      <c r="R3394" s="9"/>
      <c r="S3394" s="13">
        <v>176400000</v>
      </c>
      <c r="T3394" s="13">
        <v>176400000</v>
      </c>
      <c r="U3394" s="13">
        <v>44100000</v>
      </c>
      <c r="V3394" s="9"/>
      <c r="W3394" s="9"/>
      <c r="X3394" s="9"/>
      <c r="Y3394" s="9"/>
      <c r="Z3394" s="9"/>
      <c r="AA3394" s="9"/>
      <c r="AB3394" s="9"/>
      <c r="AC3394" s="9"/>
      <c r="AD3394" s="9"/>
      <c r="AE3394" s="9"/>
      <c r="AF3394" s="55"/>
      <c r="AG3394" s="109"/>
      <c r="AH3394" s="11">
        <v>42508</v>
      </c>
      <c r="AI3394" s="11">
        <v>43419</v>
      </c>
      <c r="AJ3394" s="27">
        <v>171876127</v>
      </c>
      <c r="AK3394" s="27">
        <v>42969032</v>
      </c>
      <c r="AL3394" s="9"/>
      <c r="AM3394" s="9"/>
      <c r="AN3394" s="9"/>
      <c r="AO3394" s="9"/>
      <c r="AP3394" s="9"/>
      <c r="AQ3394" s="9"/>
      <c r="AR3394" s="9"/>
      <c r="AS3394" s="9"/>
      <c r="AT3394" s="9"/>
      <c r="AU3394" s="9"/>
      <c r="AV3394" s="9"/>
      <c r="AW3394" s="9"/>
      <c r="AX3394" s="9"/>
      <c r="AY3394" s="9"/>
      <c r="AZ3394" s="9"/>
      <c r="BA3394" s="9"/>
      <c r="BB3394" s="9"/>
      <c r="BC3394" s="9"/>
      <c r="BD3394" s="9"/>
      <c r="BE3394" s="9"/>
      <c r="BF3394" s="9"/>
      <c r="BG3394" s="9"/>
      <c r="BH3394" s="9"/>
      <c r="BI3394" s="9"/>
      <c r="BJ3394" s="9"/>
      <c r="BK3394" s="9"/>
      <c r="BL3394" s="9"/>
      <c r="BM3394" s="9"/>
      <c r="BN3394" s="9"/>
      <c r="BO3394" s="9"/>
      <c r="BP3394" s="9"/>
      <c r="BQ3394" s="9"/>
      <c r="BT3394" s="9"/>
      <c r="BU3394" s="9"/>
      <c r="BX3394" s="9"/>
      <c r="BY3394" s="9"/>
      <c r="CB3394" s="9"/>
      <c r="CC3394" s="9"/>
      <c r="CF3394" s="9"/>
      <c r="CG3394" s="9"/>
      <c r="CJ3394" s="9"/>
      <c r="CK3394" s="9"/>
      <c r="CN3394" s="9"/>
      <c r="CO3394" s="9"/>
      <c r="CP3394" s="9"/>
      <c r="CQ3394" s="9"/>
      <c r="CR3394" s="9"/>
      <c r="CS3394" s="9"/>
      <c r="CT3394" s="9"/>
      <c r="CU3394" s="9"/>
      <c r="CV3394" s="9"/>
      <c r="CW3394" s="9"/>
      <c r="CX3394" s="9"/>
      <c r="CY3394" s="9"/>
      <c r="CZ3394" s="9"/>
      <c r="DA3394" s="9"/>
      <c r="DB3394" s="9"/>
      <c r="DC3394" s="9"/>
      <c r="DD3394" s="9"/>
      <c r="DE3394" s="9"/>
      <c r="DF3394" s="9"/>
      <c r="DG3394" s="9"/>
      <c r="DH3394" s="9"/>
      <c r="DI3394" s="9"/>
      <c r="DJ3394" s="9"/>
      <c r="DK3394" s="9"/>
      <c r="DL3394" s="9"/>
      <c r="DM3394" s="9"/>
      <c r="DN3394" s="9"/>
      <c r="DO3394" s="9"/>
      <c r="DP3394" s="9"/>
      <c r="DQ3394" s="9"/>
      <c r="DR3394" s="9"/>
      <c r="DS3394" s="9"/>
      <c r="DT3394" s="9"/>
      <c r="DU3394" s="9"/>
      <c r="DV3394" s="9"/>
      <c r="DW3394" s="9"/>
      <c r="DX3394" s="9"/>
      <c r="DY3394" s="9"/>
      <c r="DZ3394" s="56"/>
      <c r="EA3394" s="57"/>
    </row>
    <row r="3395" spans="1:131" s="18" customFormat="1" ht="38.25" customHeight="1" x14ac:dyDescent="0.25">
      <c r="A3395" s="18">
        <v>2342</v>
      </c>
      <c r="B3395" s="17" t="s">
        <v>6707</v>
      </c>
      <c r="C3395" s="18" t="s">
        <v>6708</v>
      </c>
      <c r="D3395" s="19">
        <v>43298</v>
      </c>
      <c r="J3395" s="130"/>
      <c r="K3395" s="130">
        <v>42508</v>
      </c>
      <c r="L3395" s="130"/>
      <c r="S3395" s="20"/>
      <c r="T3395" s="20"/>
      <c r="U3395" s="20"/>
      <c r="AF3395" s="57"/>
      <c r="AG3395" s="112"/>
      <c r="DZ3395" s="56"/>
      <c r="EA3395" s="57"/>
    </row>
    <row r="3396" spans="1:131" ht="19.5" customHeight="1" x14ac:dyDescent="0.25">
      <c r="A3396" s="9">
        <v>2343</v>
      </c>
      <c r="B3396" s="9" t="s">
        <v>6709</v>
      </c>
      <c r="C3396" s="9" t="s">
        <v>6710</v>
      </c>
      <c r="D3396" s="9"/>
      <c r="E3396" s="9" t="s">
        <v>3646</v>
      </c>
      <c r="F3396" s="9" t="s">
        <v>5505</v>
      </c>
      <c r="G3396" s="9"/>
      <c r="H3396" s="9" t="s">
        <v>202</v>
      </c>
      <c r="I3396" s="9" t="s">
        <v>3432</v>
      </c>
      <c r="J3396" s="129">
        <v>43277</v>
      </c>
      <c r="K3396" s="129">
        <v>43193</v>
      </c>
      <c r="L3396" s="129">
        <v>43454</v>
      </c>
      <c r="O3396" s="9">
        <v>28</v>
      </c>
      <c r="Q3396" s="9" t="s">
        <v>61</v>
      </c>
      <c r="R3396" s="9"/>
      <c r="S3396" s="13">
        <v>360000000</v>
      </c>
      <c r="T3396" s="13">
        <v>360000000</v>
      </c>
      <c r="U3396" s="13">
        <v>90000000</v>
      </c>
      <c r="V3396" s="9"/>
      <c r="W3396" s="9"/>
      <c r="X3396" s="9"/>
      <c r="Y3396" s="9"/>
      <c r="Z3396" s="9"/>
      <c r="AA3396" s="9"/>
      <c r="AB3396" s="9"/>
      <c r="AC3396" s="9"/>
      <c r="AD3396" s="9"/>
      <c r="AE3396" s="9"/>
      <c r="AF3396" s="55"/>
      <c r="AG3396" s="109"/>
      <c r="AH3396" s="11">
        <v>43193</v>
      </c>
      <c r="AI3396" s="11">
        <v>43404</v>
      </c>
      <c r="AJ3396" s="27">
        <v>331598055</v>
      </c>
      <c r="AK3396" s="27">
        <v>82899514</v>
      </c>
      <c r="AL3396" s="11">
        <v>43405</v>
      </c>
      <c r="AM3396" s="11">
        <v>43448</v>
      </c>
      <c r="AN3396" s="27">
        <v>11010583</v>
      </c>
      <c r="AO3396" s="27">
        <v>2752646</v>
      </c>
      <c r="AP3396" s="11">
        <v>43193</v>
      </c>
      <c r="AQ3396" s="11">
        <v>43448</v>
      </c>
      <c r="AR3396" s="27">
        <v>364721315</v>
      </c>
      <c r="AS3396" s="27">
        <v>4347840</v>
      </c>
      <c r="AT3396" s="9"/>
      <c r="AU3396" s="9"/>
      <c r="AV3396" s="9"/>
      <c r="AW3396" s="9"/>
      <c r="AX3396" s="9"/>
      <c r="AY3396" s="9"/>
      <c r="AZ3396" s="9"/>
      <c r="BA3396" s="9"/>
      <c r="BB3396" s="9"/>
      <c r="BC3396" s="9"/>
      <c r="BD3396" s="9"/>
      <c r="BE3396" s="9"/>
      <c r="BF3396" s="9"/>
      <c r="BG3396" s="9"/>
      <c r="BH3396" s="9"/>
      <c r="BI3396" s="9"/>
      <c r="BJ3396" s="9"/>
      <c r="BK3396" s="9"/>
      <c r="BL3396" s="9"/>
      <c r="BM3396" s="9"/>
      <c r="BN3396" s="9"/>
      <c r="BO3396" s="9"/>
      <c r="BP3396" s="9"/>
      <c r="BQ3396" s="9"/>
      <c r="BT3396" s="9"/>
      <c r="BU3396" s="9"/>
      <c r="BX3396" s="9"/>
      <c r="BY3396" s="9"/>
      <c r="CB3396" s="9"/>
      <c r="CC3396" s="9"/>
      <c r="CF3396" s="9"/>
      <c r="CG3396" s="9"/>
      <c r="CJ3396" s="9"/>
      <c r="CK3396" s="9"/>
      <c r="CN3396" s="9"/>
      <c r="CO3396" s="9"/>
      <c r="CP3396" s="9"/>
      <c r="CQ3396" s="9"/>
      <c r="CR3396" s="9"/>
      <c r="CS3396" s="9"/>
      <c r="CT3396" s="9"/>
      <c r="CU3396" s="9"/>
      <c r="CV3396" s="9"/>
      <c r="CW3396" s="9"/>
      <c r="CX3396" s="9"/>
      <c r="CY3396" s="9"/>
      <c r="CZ3396" s="9"/>
      <c r="DA3396" s="9"/>
      <c r="DB3396" s="9"/>
      <c r="DC3396" s="9"/>
      <c r="DD3396" s="9"/>
      <c r="DE3396" s="9"/>
      <c r="DF3396" s="9"/>
      <c r="DG3396" s="9"/>
      <c r="DH3396" s="9"/>
      <c r="DI3396" s="9"/>
      <c r="DJ3396" s="9"/>
      <c r="DK3396" s="9"/>
      <c r="DL3396" s="9"/>
      <c r="DM3396" s="9"/>
      <c r="DN3396" s="9"/>
      <c r="DO3396" s="9"/>
      <c r="DP3396" s="9"/>
      <c r="DQ3396" s="9"/>
      <c r="DR3396" s="9"/>
      <c r="DS3396" s="9"/>
      <c r="DT3396" s="9"/>
      <c r="DU3396" s="9"/>
      <c r="DV3396" s="9"/>
      <c r="DW3396" s="9"/>
      <c r="DX3396" s="9"/>
      <c r="DY3396" s="9"/>
      <c r="DZ3396" s="54">
        <v>364721315</v>
      </c>
      <c r="EA3396" s="55">
        <v>90000000</v>
      </c>
    </row>
    <row r="3397" spans="1:131" ht="19.5" customHeight="1" x14ac:dyDescent="0.25">
      <c r="A3397" s="9">
        <v>2344</v>
      </c>
      <c r="B3397" s="9" t="s">
        <v>6711</v>
      </c>
      <c r="C3397" s="9" t="s">
        <v>6712</v>
      </c>
      <c r="D3397" s="9"/>
      <c r="E3397" s="9" t="s">
        <v>915</v>
      </c>
      <c r="F3397" s="9" t="s">
        <v>4523</v>
      </c>
      <c r="G3397" s="9"/>
      <c r="H3397" s="9" t="s">
        <v>202</v>
      </c>
      <c r="I3397" s="9" t="s">
        <v>28</v>
      </c>
      <c r="J3397" s="129">
        <v>43280</v>
      </c>
      <c r="K3397" s="129">
        <v>43250</v>
      </c>
      <c r="L3397" s="129">
        <v>43343</v>
      </c>
      <c r="O3397" s="9">
        <v>29</v>
      </c>
      <c r="Q3397" s="9" t="s">
        <v>54</v>
      </c>
      <c r="R3397" s="9"/>
      <c r="S3397" s="13">
        <v>16000000</v>
      </c>
      <c r="T3397" s="13">
        <v>16000000</v>
      </c>
      <c r="U3397" s="13">
        <v>4000000</v>
      </c>
      <c r="V3397" s="9"/>
      <c r="W3397" s="9"/>
      <c r="X3397" s="9"/>
      <c r="Y3397" s="9"/>
      <c r="Z3397" s="9"/>
      <c r="AA3397" s="9"/>
      <c r="AB3397" s="9"/>
      <c r="AC3397" s="9"/>
      <c r="AD3397" s="9"/>
      <c r="AE3397" s="9"/>
      <c r="AF3397" s="55"/>
      <c r="AG3397" s="45">
        <v>7500000</v>
      </c>
      <c r="AH3397" s="11">
        <v>43250</v>
      </c>
      <c r="AI3397" s="11">
        <v>43343</v>
      </c>
      <c r="AJ3397" s="27">
        <v>15945359</v>
      </c>
      <c r="AK3397" s="27">
        <v>3986340</v>
      </c>
      <c r="AL3397" s="9"/>
      <c r="AM3397" s="9"/>
      <c r="AN3397" s="9"/>
      <c r="AO3397" s="9"/>
      <c r="AP3397" s="9"/>
      <c r="AQ3397" s="9"/>
      <c r="AR3397" s="9"/>
      <c r="AS3397" s="27"/>
      <c r="AT3397" s="9"/>
      <c r="AU3397" s="9"/>
      <c r="AV3397" s="9"/>
      <c r="AW3397" s="9"/>
      <c r="AX3397" s="9"/>
      <c r="AY3397" s="9"/>
      <c r="AZ3397" s="9"/>
      <c r="BA3397" s="9"/>
      <c r="BB3397" s="9"/>
      <c r="BC3397" s="9"/>
      <c r="BD3397" s="9"/>
      <c r="BE3397" s="9"/>
      <c r="BF3397" s="9"/>
      <c r="BG3397" s="9"/>
      <c r="BH3397" s="9"/>
      <c r="BI3397" s="9"/>
      <c r="BJ3397" s="9"/>
      <c r="BK3397" s="9"/>
      <c r="BL3397" s="9"/>
      <c r="BM3397" s="9"/>
      <c r="BN3397" s="9"/>
      <c r="BO3397" s="9"/>
      <c r="BP3397" s="9"/>
      <c r="BQ3397" s="9"/>
      <c r="BT3397" s="9"/>
      <c r="BU3397" s="9"/>
      <c r="BX3397" s="9"/>
      <c r="BY3397" s="9"/>
      <c r="CB3397" s="9"/>
      <c r="CC3397" s="9"/>
      <c r="CF3397" s="9"/>
      <c r="CG3397" s="9"/>
      <c r="CJ3397" s="9"/>
      <c r="CK3397" s="9"/>
      <c r="CN3397" s="9"/>
      <c r="CO3397" s="9"/>
      <c r="CP3397" s="9"/>
      <c r="CQ3397" s="9"/>
      <c r="CR3397" s="9"/>
      <c r="CS3397" s="9"/>
      <c r="CT3397" s="9"/>
      <c r="CU3397" s="9"/>
      <c r="CV3397" s="9"/>
      <c r="CW3397" s="9"/>
      <c r="CX3397" s="9"/>
      <c r="CY3397" s="9"/>
      <c r="CZ3397" s="9"/>
      <c r="DA3397" s="9"/>
      <c r="DB3397" s="9"/>
      <c r="DC3397" s="9"/>
      <c r="DD3397" s="9"/>
      <c r="DE3397" s="9"/>
      <c r="DF3397" s="9"/>
      <c r="DG3397" s="9"/>
      <c r="DH3397" s="9"/>
      <c r="DI3397" s="9"/>
      <c r="DJ3397" s="9"/>
      <c r="DK3397" s="9"/>
      <c r="DL3397" s="9"/>
      <c r="DM3397" s="9"/>
      <c r="DN3397" s="9"/>
      <c r="DO3397" s="9"/>
      <c r="DP3397" s="9"/>
      <c r="DQ3397" s="9"/>
      <c r="DR3397" s="9"/>
      <c r="DS3397" s="9"/>
      <c r="DT3397" s="9"/>
      <c r="DU3397" s="9"/>
      <c r="DV3397" s="9"/>
      <c r="DW3397" s="9"/>
      <c r="DX3397" s="9"/>
      <c r="DY3397" s="9"/>
      <c r="DZ3397" s="56"/>
      <c r="EA3397" s="57"/>
    </row>
    <row r="3398" spans="1:131" ht="19.5" customHeight="1" x14ac:dyDescent="0.25">
      <c r="A3398" s="9">
        <v>2345</v>
      </c>
      <c r="B3398" s="9" t="s">
        <v>6713</v>
      </c>
      <c r="C3398" s="9" t="s">
        <v>7019</v>
      </c>
      <c r="D3398" s="9"/>
      <c r="E3398" s="9" t="s">
        <v>6714</v>
      </c>
      <c r="F3398" s="9" t="s">
        <v>2305</v>
      </c>
      <c r="G3398" s="9"/>
      <c r="H3398" s="9" t="s">
        <v>202</v>
      </c>
      <c r="I3398" s="9" t="s">
        <v>4464</v>
      </c>
      <c r="J3398" s="129">
        <v>43283</v>
      </c>
      <c r="K3398" s="129">
        <v>43088</v>
      </c>
      <c r="L3398" s="129">
        <v>43646</v>
      </c>
      <c r="O3398" s="9">
        <v>26</v>
      </c>
      <c r="Q3398" s="9" t="s">
        <v>61</v>
      </c>
      <c r="R3398" s="9"/>
      <c r="S3398" s="13">
        <v>7261874898</v>
      </c>
      <c r="T3398" s="13">
        <v>7261874898</v>
      </c>
      <c r="U3398" s="13">
        <v>1815468725</v>
      </c>
      <c r="V3398" s="9"/>
      <c r="W3398" s="9"/>
      <c r="X3398" s="9"/>
      <c r="Y3398" s="9"/>
      <c r="Z3398" s="9"/>
      <c r="AA3398" s="9"/>
      <c r="AB3398" s="9"/>
      <c r="AC3398" s="9"/>
      <c r="AD3398" s="9"/>
      <c r="AE3398" s="9"/>
      <c r="AF3398" s="55"/>
      <c r="AG3398" s="109"/>
      <c r="AH3398" s="11">
        <v>43088</v>
      </c>
      <c r="AI3398" s="11">
        <v>43281</v>
      </c>
      <c r="AJ3398" s="27">
        <v>231919850</v>
      </c>
      <c r="AK3398" s="27">
        <v>57979962</v>
      </c>
      <c r="AL3398" s="11">
        <v>43282</v>
      </c>
      <c r="AM3398" s="11">
        <v>43373</v>
      </c>
      <c r="AN3398" s="27">
        <v>0</v>
      </c>
      <c r="AO3398" s="27">
        <v>0</v>
      </c>
      <c r="AP3398" s="11">
        <v>43088</v>
      </c>
      <c r="AQ3398" s="11">
        <v>43373</v>
      </c>
      <c r="AR3398" s="27">
        <v>290367850</v>
      </c>
      <c r="AS3398" s="27">
        <v>14612000</v>
      </c>
      <c r="AT3398" s="9"/>
      <c r="AU3398" s="9"/>
      <c r="AV3398" s="9"/>
      <c r="AW3398" s="9"/>
      <c r="AX3398" s="9"/>
      <c r="AY3398" s="9"/>
      <c r="AZ3398" s="9"/>
      <c r="BA3398" s="9"/>
      <c r="BB3398" s="9"/>
      <c r="BC3398" s="9"/>
      <c r="BD3398" s="9"/>
      <c r="BE3398" s="9"/>
      <c r="BF3398" s="9"/>
      <c r="BG3398" s="9"/>
      <c r="BH3398" s="9"/>
      <c r="BI3398" s="9"/>
      <c r="BJ3398" s="9"/>
      <c r="BK3398" s="9"/>
      <c r="BL3398" s="9"/>
      <c r="BM3398" s="9"/>
      <c r="BN3398" s="9"/>
      <c r="BO3398" s="9"/>
      <c r="BP3398" s="9"/>
      <c r="BQ3398" s="9"/>
      <c r="BT3398" s="9"/>
      <c r="BU3398" s="9"/>
      <c r="BX3398" s="9"/>
      <c r="BY3398" s="9"/>
      <c r="CB3398" s="9"/>
      <c r="CC3398" s="9"/>
      <c r="CF3398" s="9"/>
      <c r="CG3398" s="9"/>
      <c r="CJ3398" s="9"/>
      <c r="CK3398" s="9"/>
      <c r="CN3398" s="9"/>
      <c r="CO3398" s="9"/>
      <c r="CP3398" s="9"/>
      <c r="CQ3398" s="9"/>
      <c r="CR3398" s="9"/>
      <c r="CS3398" s="9"/>
      <c r="CT3398" s="9"/>
      <c r="CU3398" s="9"/>
      <c r="CV3398" s="9"/>
      <c r="CW3398" s="9"/>
      <c r="CX3398" s="9"/>
      <c r="CY3398" s="9"/>
      <c r="CZ3398" s="9"/>
      <c r="DA3398" s="9"/>
      <c r="DB3398" s="9"/>
      <c r="DC3398" s="9"/>
      <c r="DD3398" s="9"/>
      <c r="DE3398" s="9"/>
      <c r="DF3398" s="9"/>
      <c r="DG3398" s="9"/>
      <c r="DH3398" s="9"/>
      <c r="DI3398" s="9"/>
      <c r="DJ3398" s="9"/>
      <c r="DK3398" s="9"/>
      <c r="DL3398" s="9"/>
      <c r="DM3398" s="9"/>
      <c r="DN3398" s="9"/>
      <c r="DO3398" s="9"/>
      <c r="DP3398" s="9"/>
      <c r="DQ3398" s="9"/>
      <c r="DR3398" s="9"/>
      <c r="DS3398" s="9"/>
      <c r="DT3398" s="9"/>
      <c r="DU3398" s="9"/>
      <c r="DV3398" s="9"/>
      <c r="DW3398" s="9"/>
      <c r="DX3398" s="9"/>
      <c r="DY3398" s="9"/>
      <c r="DZ3398" s="54">
        <v>290367850</v>
      </c>
      <c r="EA3398" s="55">
        <v>72591962</v>
      </c>
    </row>
    <row r="3399" spans="1:131" s="18" customFormat="1" ht="19.5" customHeight="1" x14ac:dyDescent="0.25">
      <c r="A3399" s="18">
        <v>2345</v>
      </c>
      <c r="B3399" s="18" t="s">
        <v>6713</v>
      </c>
      <c r="C3399" s="18" t="s">
        <v>7019</v>
      </c>
      <c r="D3399" s="19">
        <v>43411</v>
      </c>
      <c r="J3399" s="130"/>
      <c r="K3399" s="130"/>
      <c r="L3399" s="130">
        <v>43554</v>
      </c>
      <c r="S3399" s="20">
        <v>300000000</v>
      </c>
      <c r="T3399" s="20">
        <v>300000000</v>
      </c>
      <c r="U3399" s="20">
        <v>75000000</v>
      </c>
      <c r="AF3399" s="57"/>
      <c r="AG3399" s="112"/>
      <c r="DZ3399" s="56"/>
      <c r="EA3399" s="57"/>
    </row>
    <row r="3400" spans="1:131" ht="19.5" customHeight="1" x14ac:dyDescent="0.25">
      <c r="A3400" s="9">
        <v>2346</v>
      </c>
      <c r="B3400" s="9" t="s">
        <v>6715</v>
      </c>
      <c r="C3400" s="9" t="s">
        <v>6716</v>
      </c>
      <c r="D3400" s="9"/>
      <c r="E3400" s="9" t="s">
        <v>109</v>
      </c>
      <c r="F3400" s="9" t="s">
        <v>4476</v>
      </c>
      <c r="G3400" s="9"/>
      <c r="H3400" s="9" t="s">
        <v>6668</v>
      </c>
      <c r="I3400" s="9" t="s">
        <v>3432</v>
      </c>
      <c r="J3400" s="129">
        <v>43276</v>
      </c>
      <c r="K3400" s="129">
        <v>43140</v>
      </c>
      <c r="L3400" s="129">
        <v>43586</v>
      </c>
      <c r="O3400" s="9">
        <v>29</v>
      </c>
      <c r="Q3400" s="9" t="s">
        <v>61</v>
      </c>
      <c r="R3400" s="9"/>
      <c r="S3400" s="13">
        <v>667904287</v>
      </c>
      <c r="T3400" s="13">
        <v>667904287</v>
      </c>
      <c r="U3400" s="13">
        <v>166976072</v>
      </c>
      <c r="V3400" s="9"/>
      <c r="W3400" s="9"/>
      <c r="X3400" s="9"/>
      <c r="Y3400" s="9"/>
      <c r="Z3400" s="9"/>
      <c r="AA3400" s="9"/>
      <c r="AB3400" s="9"/>
      <c r="AC3400" s="9"/>
      <c r="AD3400" s="9"/>
      <c r="AE3400" s="9"/>
      <c r="AF3400" s="55"/>
      <c r="AG3400" s="109"/>
      <c r="AH3400" s="11">
        <v>43140</v>
      </c>
      <c r="AI3400" s="11">
        <v>43343</v>
      </c>
      <c r="AJ3400" s="27">
        <v>238999893</v>
      </c>
      <c r="AK3400" s="27">
        <v>59749973</v>
      </c>
      <c r="AL3400" s="11">
        <v>43344</v>
      </c>
      <c r="AM3400" s="11">
        <v>43434</v>
      </c>
      <c r="AN3400" s="27">
        <v>240563686</v>
      </c>
      <c r="AO3400" s="27">
        <v>60140922</v>
      </c>
      <c r="AP3400" s="11">
        <v>43435</v>
      </c>
      <c r="AQ3400" s="11">
        <v>43554</v>
      </c>
      <c r="AR3400" s="27">
        <v>129610197</v>
      </c>
      <c r="AS3400" s="27">
        <v>32402549</v>
      </c>
      <c r="AT3400" s="9"/>
      <c r="AU3400" s="9"/>
      <c r="AV3400" s="9"/>
      <c r="AW3400" s="9"/>
      <c r="AX3400" s="9"/>
      <c r="AY3400" s="9"/>
      <c r="AZ3400" s="9"/>
      <c r="BA3400" s="9"/>
      <c r="BB3400" s="9"/>
      <c r="BC3400" s="9"/>
      <c r="BD3400" s="9"/>
      <c r="BE3400" s="9"/>
      <c r="BF3400" s="9"/>
      <c r="BG3400" s="9"/>
      <c r="BH3400" s="9"/>
      <c r="BI3400" s="9"/>
      <c r="BJ3400" s="9"/>
      <c r="BK3400" s="9"/>
      <c r="BL3400" s="9"/>
      <c r="BM3400" s="9"/>
      <c r="BN3400" s="9"/>
      <c r="BO3400" s="9"/>
      <c r="BP3400" s="9"/>
      <c r="BQ3400" s="9"/>
      <c r="BT3400" s="9"/>
      <c r="BU3400" s="9"/>
      <c r="BX3400" s="9"/>
      <c r="BY3400" s="9"/>
      <c r="CB3400" s="9"/>
      <c r="CC3400" s="9"/>
      <c r="CF3400" s="9"/>
      <c r="CG3400" s="9"/>
      <c r="CJ3400" s="9"/>
      <c r="CK3400" s="9"/>
      <c r="CN3400" s="9"/>
      <c r="CO3400" s="9"/>
      <c r="CP3400" s="9"/>
      <c r="CQ3400" s="9"/>
      <c r="CR3400" s="9"/>
      <c r="CS3400" s="9"/>
      <c r="CT3400" s="9"/>
      <c r="CU3400" s="9"/>
      <c r="CV3400" s="9"/>
      <c r="CW3400" s="9"/>
      <c r="CX3400" s="9"/>
      <c r="CY3400" s="9"/>
      <c r="CZ3400" s="9"/>
      <c r="DA3400" s="9"/>
      <c r="DB3400" s="9"/>
      <c r="DC3400" s="9"/>
      <c r="DD3400" s="9"/>
      <c r="DE3400" s="9"/>
      <c r="DF3400" s="9"/>
      <c r="DG3400" s="9"/>
      <c r="DH3400" s="9"/>
      <c r="DI3400" s="9"/>
      <c r="DJ3400" s="9"/>
      <c r="DK3400" s="9"/>
      <c r="DL3400" s="9"/>
      <c r="DM3400" s="9"/>
      <c r="DN3400" s="9"/>
      <c r="DO3400" s="9"/>
      <c r="DP3400" s="9"/>
      <c r="DQ3400" s="9"/>
      <c r="DR3400" s="9"/>
      <c r="DS3400" s="9"/>
      <c r="DT3400" s="9"/>
      <c r="DU3400" s="9"/>
      <c r="DV3400" s="9"/>
      <c r="DW3400" s="9"/>
      <c r="DX3400" s="9"/>
      <c r="DY3400" s="9"/>
    </row>
    <row r="3401" spans="1:131" ht="19.5" customHeight="1" x14ac:dyDescent="0.25">
      <c r="A3401" s="9">
        <v>2347</v>
      </c>
      <c r="B3401" s="9" t="s">
        <v>6717</v>
      </c>
      <c r="C3401" s="9" t="s">
        <v>6718</v>
      </c>
      <c r="D3401" s="9"/>
      <c r="E3401" s="9" t="s">
        <v>5795</v>
      </c>
      <c r="F3401" s="9" t="s">
        <v>5796</v>
      </c>
      <c r="G3401" s="9"/>
      <c r="H3401" s="9" t="s">
        <v>202</v>
      </c>
      <c r="I3401" s="9" t="s">
        <v>3432</v>
      </c>
      <c r="J3401" s="129">
        <v>43297</v>
      </c>
      <c r="K3401" s="129">
        <v>43217</v>
      </c>
      <c r="L3401" s="129">
        <v>43465</v>
      </c>
      <c r="O3401" s="9">
        <v>28</v>
      </c>
      <c r="Q3401" s="9" t="s">
        <v>61</v>
      </c>
      <c r="S3401" s="13">
        <v>248257642</v>
      </c>
      <c r="T3401" s="13">
        <v>248257642</v>
      </c>
      <c r="U3401" s="13">
        <v>62064411</v>
      </c>
      <c r="V3401" s="9"/>
      <c r="W3401" s="9"/>
      <c r="X3401" s="9"/>
      <c r="Y3401" s="9"/>
      <c r="Z3401" s="9"/>
      <c r="AA3401" s="9"/>
      <c r="AB3401" s="9"/>
      <c r="AC3401" s="9"/>
      <c r="AD3401" s="9"/>
      <c r="AE3401" s="9"/>
      <c r="AF3401" s="55"/>
      <c r="AG3401" s="109"/>
      <c r="AH3401" s="11">
        <v>43217</v>
      </c>
      <c r="AI3401" s="11">
        <v>43281</v>
      </c>
      <c r="AJ3401" s="27">
        <v>12847709</v>
      </c>
      <c r="AK3401" s="27">
        <v>3211927</v>
      </c>
      <c r="AL3401" s="11">
        <v>43282</v>
      </c>
      <c r="AM3401" s="11">
        <v>43373</v>
      </c>
      <c r="AN3401" s="27">
        <v>131076141</v>
      </c>
      <c r="AO3401" s="27">
        <v>32769035</v>
      </c>
      <c r="AP3401" s="11">
        <v>43374</v>
      </c>
      <c r="AQ3401" s="11">
        <v>43443</v>
      </c>
      <c r="AR3401" s="27">
        <v>54020940</v>
      </c>
      <c r="AS3401" s="27">
        <v>13505235</v>
      </c>
      <c r="AT3401" s="9"/>
      <c r="AU3401" s="9"/>
      <c r="AV3401" s="9"/>
      <c r="AW3401" s="9"/>
      <c r="AX3401" s="9"/>
      <c r="AY3401" s="9"/>
      <c r="AZ3401" s="9"/>
      <c r="BA3401" s="9"/>
      <c r="BB3401" s="9"/>
      <c r="BC3401" s="9"/>
      <c r="BD3401" s="9"/>
      <c r="BE3401" s="9"/>
      <c r="BF3401" s="9"/>
      <c r="BG3401" s="9"/>
      <c r="BH3401" s="9"/>
      <c r="BI3401" s="9"/>
      <c r="BJ3401" s="9"/>
      <c r="BK3401" s="9"/>
      <c r="BL3401" s="9"/>
      <c r="BM3401" s="9"/>
      <c r="BN3401" s="9"/>
      <c r="BO3401" s="9"/>
      <c r="BP3401" s="9"/>
      <c r="BQ3401" s="9"/>
      <c r="BT3401" s="9"/>
      <c r="BU3401" s="9"/>
      <c r="BX3401" s="9"/>
      <c r="BY3401" s="9"/>
      <c r="CB3401" s="9"/>
      <c r="CC3401" s="9"/>
      <c r="CF3401" s="9"/>
      <c r="CG3401" s="9"/>
      <c r="CJ3401" s="9"/>
      <c r="CK3401" s="9"/>
      <c r="CN3401" s="9"/>
      <c r="CO3401" s="9"/>
      <c r="CP3401" s="9"/>
      <c r="CQ3401" s="9"/>
      <c r="CR3401" s="9"/>
      <c r="CS3401" s="9"/>
      <c r="CT3401" s="9"/>
      <c r="CU3401" s="9"/>
      <c r="CV3401" s="9"/>
      <c r="CW3401" s="9"/>
      <c r="CX3401" s="9"/>
      <c r="CY3401" s="9"/>
      <c r="CZ3401" s="9"/>
      <c r="DA3401" s="9"/>
      <c r="DB3401" s="9"/>
      <c r="DC3401" s="9"/>
      <c r="DD3401" s="9"/>
      <c r="DE3401" s="9"/>
      <c r="DF3401" s="9"/>
      <c r="DG3401" s="9"/>
      <c r="DH3401" s="9"/>
      <c r="DI3401" s="9"/>
      <c r="DJ3401" s="9"/>
      <c r="DK3401" s="9"/>
      <c r="DL3401" s="9"/>
      <c r="DM3401" s="9"/>
      <c r="DN3401" s="9"/>
      <c r="DO3401" s="9"/>
      <c r="DP3401" s="9"/>
      <c r="DQ3401" s="9"/>
      <c r="DR3401" s="9"/>
      <c r="DS3401" s="9"/>
      <c r="DT3401" s="9"/>
      <c r="DU3401" s="9"/>
      <c r="DV3401" s="9"/>
      <c r="DW3401" s="9"/>
      <c r="DX3401" s="9"/>
      <c r="DY3401" s="9"/>
      <c r="DZ3401" s="56"/>
      <c r="EA3401" s="57"/>
    </row>
    <row r="3402" spans="1:131" ht="19.5" customHeight="1" x14ac:dyDescent="0.25">
      <c r="A3402" s="9">
        <v>2348</v>
      </c>
      <c r="B3402" s="9" t="s">
        <v>6719</v>
      </c>
      <c r="C3402" s="9" t="s">
        <v>6720</v>
      </c>
      <c r="D3402" s="9"/>
      <c r="E3402" s="9" t="s">
        <v>662</v>
      </c>
      <c r="F3402" s="9" t="s">
        <v>4039</v>
      </c>
      <c r="G3402" s="9"/>
      <c r="H3402" s="9" t="s">
        <v>202</v>
      </c>
      <c r="I3402" s="9" t="s">
        <v>78</v>
      </c>
      <c r="J3402" s="129">
        <v>43276</v>
      </c>
      <c r="K3402" s="129">
        <v>43245</v>
      </c>
      <c r="L3402" s="129">
        <v>43308</v>
      </c>
      <c r="O3402" s="9">
        <v>25</v>
      </c>
      <c r="Q3402" s="9" t="s">
        <v>61</v>
      </c>
      <c r="R3402" s="9"/>
      <c r="S3402" s="13">
        <v>225354502</v>
      </c>
      <c r="T3402" s="13">
        <v>225354502</v>
      </c>
      <c r="U3402" s="13">
        <v>56338626</v>
      </c>
      <c r="V3402" s="9"/>
      <c r="W3402" s="9"/>
      <c r="X3402" s="9"/>
      <c r="Y3402" s="9"/>
      <c r="Z3402" s="9"/>
      <c r="AA3402" s="9"/>
      <c r="AB3402" s="9"/>
      <c r="AC3402" s="9"/>
      <c r="AD3402" s="9"/>
      <c r="AE3402" s="9"/>
      <c r="AF3402" s="55"/>
      <c r="AG3402" s="109"/>
      <c r="AH3402" s="11">
        <v>43245</v>
      </c>
      <c r="AI3402" s="11">
        <v>43308</v>
      </c>
      <c r="AJ3402" s="27">
        <v>242588493</v>
      </c>
      <c r="AK3402" s="27">
        <v>56338626</v>
      </c>
      <c r="AL3402" s="9"/>
      <c r="AM3402" s="9"/>
      <c r="AN3402" s="9"/>
      <c r="AO3402" s="9"/>
      <c r="AP3402" s="9"/>
      <c r="AQ3402" s="9"/>
      <c r="AR3402" s="9"/>
      <c r="AS3402" s="9"/>
      <c r="AT3402" s="9"/>
      <c r="AU3402" s="9"/>
      <c r="AV3402" s="9"/>
      <c r="AW3402" s="9"/>
      <c r="AX3402" s="9"/>
      <c r="AY3402" s="9"/>
      <c r="AZ3402" s="9"/>
      <c r="BA3402" s="9"/>
      <c r="BB3402" s="9"/>
      <c r="BC3402" s="9"/>
      <c r="BD3402" s="9"/>
      <c r="BE3402" s="9"/>
      <c r="BF3402" s="9"/>
      <c r="BG3402" s="9"/>
      <c r="BH3402" s="9"/>
      <c r="BI3402" s="9"/>
      <c r="BJ3402" s="9"/>
      <c r="BK3402" s="9"/>
      <c r="BL3402" s="9"/>
      <c r="BM3402" s="9"/>
      <c r="BN3402" s="9"/>
      <c r="BO3402" s="9"/>
      <c r="BP3402" s="9"/>
      <c r="BQ3402" s="9"/>
      <c r="BT3402" s="9"/>
      <c r="BU3402" s="9"/>
      <c r="BX3402" s="9"/>
      <c r="BY3402" s="9"/>
      <c r="CB3402" s="9"/>
      <c r="CC3402" s="9"/>
      <c r="CF3402" s="9"/>
      <c r="CG3402" s="9"/>
      <c r="CJ3402" s="9"/>
      <c r="CK3402" s="9"/>
      <c r="CN3402" s="9"/>
      <c r="CO3402" s="9"/>
      <c r="CP3402" s="9"/>
      <c r="CQ3402" s="9"/>
      <c r="CR3402" s="9"/>
      <c r="CS3402" s="9"/>
      <c r="CT3402" s="9"/>
      <c r="CU3402" s="9"/>
      <c r="CV3402" s="9"/>
      <c r="CW3402" s="9"/>
      <c r="CX3402" s="9"/>
      <c r="CY3402" s="9"/>
      <c r="CZ3402" s="9"/>
      <c r="DA3402" s="9"/>
      <c r="DB3402" s="9"/>
      <c r="DC3402" s="9"/>
      <c r="DD3402" s="9"/>
      <c r="DE3402" s="9"/>
      <c r="DF3402" s="9"/>
      <c r="DG3402" s="9"/>
      <c r="DH3402" s="9"/>
      <c r="DI3402" s="9"/>
      <c r="DJ3402" s="9"/>
      <c r="DK3402" s="9"/>
      <c r="DL3402" s="9"/>
      <c r="DM3402" s="9"/>
      <c r="DN3402" s="9"/>
      <c r="DO3402" s="9"/>
      <c r="DP3402" s="9"/>
      <c r="DQ3402" s="9"/>
      <c r="DR3402" s="9"/>
      <c r="DS3402" s="9"/>
      <c r="DT3402" s="9"/>
      <c r="DU3402" s="9"/>
      <c r="DV3402" s="9"/>
      <c r="DW3402" s="9"/>
      <c r="DX3402" s="9"/>
      <c r="DY3402" s="9"/>
    </row>
    <row r="3403" spans="1:131" ht="19.5" customHeight="1" x14ac:dyDescent="0.25">
      <c r="A3403" s="9">
        <v>2349</v>
      </c>
      <c r="B3403" s="10" t="s">
        <v>6721</v>
      </c>
      <c r="C3403" s="9" t="s">
        <v>6722</v>
      </c>
      <c r="D3403" s="9"/>
      <c r="E3403" s="9" t="s">
        <v>662</v>
      </c>
      <c r="F3403" s="9" t="s">
        <v>4039</v>
      </c>
      <c r="G3403" s="9"/>
      <c r="H3403" s="9" t="s">
        <v>202</v>
      </c>
      <c r="I3403" s="9" t="s">
        <v>78</v>
      </c>
      <c r="J3403" s="129">
        <v>43276</v>
      </c>
      <c r="K3403" s="129">
        <v>43178</v>
      </c>
      <c r="L3403" s="129">
        <v>43343</v>
      </c>
      <c r="O3403" s="9">
        <v>25</v>
      </c>
      <c r="Q3403" s="9" t="s">
        <v>61</v>
      </c>
      <c r="R3403" s="9"/>
      <c r="S3403" s="13">
        <v>498831177</v>
      </c>
      <c r="T3403" s="13">
        <v>498831177</v>
      </c>
      <c r="U3403" s="13">
        <v>124707794</v>
      </c>
      <c r="V3403" s="9"/>
      <c r="W3403" s="9"/>
      <c r="X3403" s="9"/>
      <c r="Y3403" s="9"/>
      <c r="Z3403" s="9"/>
      <c r="AA3403" s="9"/>
      <c r="AB3403" s="9"/>
      <c r="AC3403" s="9"/>
      <c r="AD3403" s="9"/>
      <c r="AE3403" s="9"/>
      <c r="AF3403" s="55"/>
      <c r="AG3403" s="109"/>
      <c r="AH3403" s="11">
        <v>43178</v>
      </c>
      <c r="AI3403" s="11">
        <v>43343</v>
      </c>
      <c r="AJ3403" s="27">
        <v>535801308</v>
      </c>
      <c r="AK3403" s="27">
        <v>124707794</v>
      </c>
      <c r="AL3403" s="9"/>
      <c r="AM3403" s="9"/>
      <c r="AN3403" s="9"/>
      <c r="AO3403" s="9"/>
      <c r="AP3403" s="9"/>
      <c r="AQ3403" s="9"/>
      <c r="AR3403" s="9"/>
      <c r="AS3403" s="9"/>
      <c r="AT3403" s="9"/>
      <c r="AU3403" s="9"/>
      <c r="AV3403" s="9"/>
      <c r="AW3403" s="9"/>
      <c r="AX3403" s="9"/>
      <c r="AY3403" s="9"/>
      <c r="AZ3403" s="9"/>
      <c r="BA3403" s="9"/>
      <c r="BB3403" s="9"/>
      <c r="BC3403" s="9"/>
      <c r="BD3403" s="9"/>
      <c r="BE3403" s="9"/>
      <c r="BF3403" s="9"/>
      <c r="BG3403" s="9"/>
      <c r="BH3403" s="9"/>
      <c r="BI3403" s="9"/>
      <c r="BJ3403" s="9"/>
      <c r="BK3403" s="9"/>
      <c r="BL3403" s="9"/>
      <c r="BM3403" s="9"/>
      <c r="BN3403" s="9"/>
      <c r="BO3403" s="9"/>
      <c r="BP3403" s="9"/>
      <c r="BQ3403" s="9"/>
      <c r="BT3403" s="9"/>
      <c r="BU3403" s="9"/>
      <c r="BX3403" s="9"/>
      <c r="BY3403" s="9"/>
      <c r="CB3403" s="9"/>
      <c r="CC3403" s="9"/>
      <c r="CF3403" s="9"/>
      <c r="CG3403" s="9"/>
      <c r="CJ3403" s="9"/>
      <c r="CK3403" s="9"/>
      <c r="CN3403" s="9"/>
      <c r="CO3403" s="9"/>
      <c r="CP3403" s="9"/>
      <c r="CQ3403" s="9"/>
      <c r="CR3403" s="9"/>
      <c r="CS3403" s="9"/>
      <c r="CT3403" s="9"/>
      <c r="CU3403" s="9"/>
      <c r="CV3403" s="9"/>
      <c r="CW3403" s="9"/>
      <c r="CX3403" s="9"/>
      <c r="CY3403" s="9"/>
      <c r="CZ3403" s="9"/>
      <c r="DA3403" s="9"/>
      <c r="DB3403" s="9"/>
      <c r="DC3403" s="9"/>
      <c r="DD3403" s="9"/>
      <c r="DE3403" s="9"/>
      <c r="DF3403" s="9"/>
      <c r="DG3403" s="9"/>
      <c r="DH3403" s="9"/>
      <c r="DI3403" s="9"/>
      <c r="DJ3403" s="9"/>
      <c r="DK3403" s="9"/>
      <c r="DL3403" s="9"/>
      <c r="DM3403" s="9"/>
      <c r="DN3403" s="9"/>
      <c r="DO3403" s="9"/>
      <c r="DP3403" s="9"/>
      <c r="DQ3403" s="9"/>
      <c r="DR3403" s="9"/>
      <c r="DS3403" s="9"/>
      <c r="DT3403" s="9"/>
      <c r="DU3403" s="9"/>
      <c r="DV3403" s="9"/>
      <c r="DW3403" s="9"/>
      <c r="DX3403" s="9"/>
      <c r="DY3403" s="9"/>
      <c r="DZ3403" s="56"/>
      <c r="EA3403" s="57"/>
    </row>
    <row r="3404" spans="1:131" ht="38.25" customHeight="1" x14ac:dyDescent="0.25">
      <c r="A3404" s="9">
        <v>2350</v>
      </c>
      <c r="B3404" s="9" t="s">
        <v>6723</v>
      </c>
      <c r="C3404" s="9" t="s">
        <v>6725</v>
      </c>
      <c r="D3404" s="9"/>
      <c r="E3404" s="9" t="s">
        <v>6724</v>
      </c>
      <c r="F3404" s="9" t="s">
        <v>6726</v>
      </c>
      <c r="G3404" s="9"/>
      <c r="H3404" s="9" t="s">
        <v>202</v>
      </c>
      <c r="I3404" s="9" t="s">
        <v>6727</v>
      </c>
      <c r="J3404" s="129">
        <v>43252</v>
      </c>
      <c r="K3404" s="129">
        <v>42786</v>
      </c>
      <c r="L3404" s="129">
        <v>43529</v>
      </c>
      <c r="O3404" s="9">
        <v>31</v>
      </c>
      <c r="Q3404" s="9" t="s">
        <v>54</v>
      </c>
      <c r="R3404" s="9"/>
      <c r="S3404" s="13">
        <v>327660564</v>
      </c>
      <c r="T3404" s="13">
        <v>327660564</v>
      </c>
      <c r="U3404" s="13">
        <v>81915141</v>
      </c>
      <c r="V3404" s="9"/>
      <c r="W3404" s="9"/>
      <c r="X3404" s="9"/>
      <c r="Y3404" s="9"/>
      <c r="Z3404" s="9"/>
      <c r="AA3404" s="9"/>
      <c r="AB3404" s="9"/>
      <c r="AC3404" s="9"/>
      <c r="AD3404" s="9"/>
      <c r="AE3404" s="9"/>
      <c r="AF3404" s="55"/>
      <c r="AG3404" s="109"/>
      <c r="AH3404" s="11">
        <v>43149</v>
      </c>
      <c r="AI3404" s="11">
        <v>43312</v>
      </c>
      <c r="AJ3404" s="27">
        <v>146493963</v>
      </c>
      <c r="AK3404" s="27">
        <v>36623491</v>
      </c>
      <c r="AL3404" s="11">
        <v>43313</v>
      </c>
      <c r="AM3404" s="11">
        <v>43343</v>
      </c>
      <c r="AN3404" s="27">
        <v>38671023</v>
      </c>
      <c r="AO3404" s="27">
        <v>9667756</v>
      </c>
      <c r="AP3404" s="11">
        <v>43344</v>
      </c>
      <c r="AQ3404" s="11">
        <v>43529</v>
      </c>
      <c r="AR3404" s="27">
        <v>134018142</v>
      </c>
      <c r="AS3404" s="27">
        <v>33504536</v>
      </c>
      <c r="AT3404" s="11">
        <v>43149</v>
      </c>
      <c r="AU3404" s="11">
        <v>43529</v>
      </c>
      <c r="AV3404" s="27">
        <v>326714053</v>
      </c>
      <c r="AW3404" s="27">
        <v>1882730</v>
      </c>
      <c r="AX3404" s="9"/>
      <c r="AY3404" s="9"/>
      <c r="AZ3404" s="9"/>
      <c r="BA3404" s="9"/>
      <c r="BB3404" s="9"/>
      <c r="BC3404" s="9"/>
      <c r="BD3404" s="9"/>
      <c r="BE3404" s="9"/>
      <c r="BF3404" s="9"/>
      <c r="BG3404" s="9"/>
      <c r="BH3404" s="9"/>
      <c r="BI3404" s="9"/>
      <c r="BJ3404" s="9"/>
      <c r="BK3404" s="9"/>
      <c r="BL3404" s="9"/>
      <c r="BM3404" s="9"/>
      <c r="BN3404" s="9"/>
      <c r="BO3404" s="9"/>
      <c r="BP3404" s="9"/>
      <c r="BQ3404" s="9"/>
      <c r="BT3404" s="9"/>
      <c r="BU3404" s="9"/>
      <c r="BX3404" s="9"/>
      <c r="BY3404" s="9"/>
      <c r="CB3404" s="9"/>
      <c r="CC3404" s="9"/>
      <c r="CF3404" s="9"/>
      <c r="CG3404" s="9"/>
      <c r="CJ3404" s="9"/>
      <c r="CK3404" s="9"/>
      <c r="CN3404" s="9"/>
      <c r="CO3404" s="9"/>
      <c r="CP3404" s="9"/>
      <c r="CQ3404" s="9"/>
      <c r="CR3404" s="9"/>
      <c r="CS3404" s="9"/>
      <c r="CT3404" s="9"/>
      <c r="CU3404" s="9"/>
      <c r="CV3404" s="9"/>
      <c r="CW3404" s="9"/>
      <c r="CX3404" s="9"/>
      <c r="CY3404" s="9"/>
      <c r="CZ3404" s="9"/>
      <c r="DA3404" s="9"/>
      <c r="DB3404" s="9"/>
      <c r="DC3404" s="9"/>
      <c r="DD3404" s="9"/>
      <c r="DE3404" s="9"/>
      <c r="DF3404" s="9"/>
      <c r="DG3404" s="9"/>
      <c r="DH3404" s="9"/>
      <c r="DI3404" s="9"/>
      <c r="DJ3404" s="9"/>
      <c r="DK3404" s="9"/>
      <c r="DL3404" s="9"/>
      <c r="DM3404" s="9"/>
      <c r="DN3404" s="9"/>
      <c r="DO3404" s="9"/>
      <c r="DP3404" s="9"/>
      <c r="DQ3404" s="9"/>
      <c r="DR3404" s="9"/>
      <c r="DS3404" s="9"/>
      <c r="DT3404" s="9"/>
      <c r="DU3404" s="9"/>
      <c r="DV3404" s="9"/>
      <c r="DW3404" s="9"/>
      <c r="DX3404" s="9"/>
      <c r="DY3404" s="9"/>
      <c r="DZ3404" s="54">
        <v>326714053</v>
      </c>
      <c r="EA3404" s="55">
        <v>81678513</v>
      </c>
    </row>
    <row r="3405" spans="1:131" ht="39" customHeight="1" x14ac:dyDescent="0.25">
      <c r="A3405" s="9">
        <v>2351</v>
      </c>
      <c r="B3405" s="9" t="s">
        <v>6728</v>
      </c>
      <c r="C3405" s="9" t="s">
        <v>6729</v>
      </c>
      <c r="D3405" s="9"/>
      <c r="E3405" s="9" t="s">
        <v>6730</v>
      </c>
      <c r="F3405" s="9" t="s">
        <v>6731</v>
      </c>
      <c r="G3405" s="9"/>
      <c r="H3405" s="9" t="s">
        <v>202</v>
      </c>
      <c r="I3405" s="9" t="s">
        <v>78</v>
      </c>
      <c r="J3405" s="129">
        <v>43262</v>
      </c>
      <c r="K3405" s="129">
        <v>43178</v>
      </c>
      <c r="L3405" s="129">
        <v>43502</v>
      </c>
      <c r="O3405" s="9">
        <v>25</v>
      </c>
      <c r="Q3405" s="9" t="s">
        <v>54</v>
      </c>
      <c r="R3405" s="9"/>
      <c r="S3405" s="13">
        <v>13600000</v>
      </c>
      <c r="T3405" s="13">
        <v>13600000</v>
      </c>
      <c r="U3405" s="13">
        <v>3400000</v>
      </c>
      <c r="V3405" s="9"/>
      <c r="W3405" s="9"/>
      <c r="X3405" s="9"/>
      <c r="Y3405" s="9"/>
      <c r="Z3405" s="9"/>
      <c r="AA3405" s="9"/>
      <c r="AB3405" s="9"/>
      <c r="AC3405" s="9"/>
      <c r="AD3405" s="9"/>
      <c r="AE3405" s="9"/>
      <c r="AF3405" s="55"/>
      <c r="AG3405" s="45">
        <v>7920000</v>
      </c>
      <c r="AH3405" s="11">
        <v>43178</v>
      </c>
      <c r="AI3405" s="11">
        <v>43281</v>
      </c>
      <c r="AJ3405" s="27">
        <v>2698605</v>
      </c>
      <c r="AK3405" s="27">
        <v>674651</v>
      </c>
      <c r="AL3405" s="11">
        <v>42917</v>
      </c>
      <c r="AM3405" s="11">
        <v>43373</v>
      </c>
      <c r="AN3405" s="27">
        <v>2280870</v>
      </c>
      <c r="AO3405" s="27">
        <v>570218</v>
      </c>
      <c r="AP3405" s="11">
        <v>43374</v>
      </c>
      <c r="AQ3405" s="11">
        <v>43465</v>
      </c>
      <c r="AR3405" s="27">
        <v>4751536</v>
      </c>
      <c r="AS3405" s="27">
        <v>1187884</v>
      </c>
      <c r="AT3405" s="11">
        <v>43466</v>
      </c>
      <c r="AU3405" s="11">
        <v>43502</v>
      </c>
      <c r="AV3405" s="27">
        <v>3976745</v>
      </c>
      <c r="AW3405" s="27">
        <v>967247</v>
      </c>
      <c r="AX3405" s="9"/>
      <c r="AY3405" s="9"/>
      <c r="AZ3405" s="9"/>
      <c r="BA3405" s="9"/>
      <c r="BB3405" s="9"/>
      <c r="BC3405" s="9"/>
      <c r="BD3405" s="9"/>
      <c r="BE3405" s="9"/>
      <c r="BF3405" s="9"/>
      <c r="BG3405" s="9"/>
      <c r="BH3405" s="9"/>
      <c r="BI3405" s="9"/>
      <c r="BJ3405" s="9"/>
      <c r="BK3405" s="9"/>
      <c r="BL3405" s="9"/>
      <c r="BM3405" s="9"/>
      <c r="BN3405" s="9"/>
      <c r="BO3405" s="9"/>
      <c r="BP3405" s="9"/>
      <c r="BQ3405" s="9"/>
      <c r="BT3405" s="9"/>
      <c r="BU3405" s="9"/>
      <c r="BX3405" s="9"/>
      <c r="BY3405" s="9"/>
      <c r="CB3405" s="9"/>
      <c r="CC3405" s="9"/>
      <c r="CF3405" s="9"/>
      <c r="CG3405" s="9"/>
      <c r="CJ3405" s="9"/>
      <c r="CK3405" s="9"/>
      <c r="CN3405" s="9"/>
      <c r="CO3405" s="9"/>
      <c r="CP3405" s="9"/>
      <c r="CQ3405" s="9"/>
      <c r="CR3405" s="9"/>
      <c r="CS3405" s="9"/>
      <c r="CT3405" s="9"/>
      <c r="CU3405" s="9"/>
      <c r="CV3405" s="9"/>
      <c r="CW3405" s="9"/>
      <c r="CX3405" s="9"/>
      <c r="CY3405" s="9"/>
      <c r="CZ3405" s="9"/>
      <c r="DA3405" s="9"/>
      <c r="DB3405" s="9"/>
      <c r="DC3405" s="9"/>
      <c r="DD3405" s="9"/>
      <c r="DE3405" s="9"/>
      <c r="DF3405" s="9"/>
      <c r="DG3405" s="9"/>
      <c r="DH3405" s="9"/>
      <c r="DI3405" s="9"/>
      <c r="DJ3405" s="9"/>
      <c r="DK3405" s="9"/>
      <c r="DL3405" s="9"/>
      <c r="DM3405" s="9"/>
      <c r="DN3405" s="9"/>
      <c r="DO3405" s="9"/>
      <c r="DP3405" s="9"/>
      <c r="DQ3405" s="9"/>
      <c r="DR3405" s="9"/>
      <c r="DS3405" s="9"/>
      <c r="DT3405" s="9"/>
      <c r="DU3405" s="9"/>
      <c r="DV3405" s="9"/>
      <c r="DW3405" s="9"/>
      <c r="DX3405" s="9"/>
      <c r="DY3405" s="9"/>
      <c r="DZ3405" s="56"/>
      <c r="EA3405" s="57"/>
    </row>
    <row r="3406" spans="1:131" ht="19.5" customHeight="1" x14ac:dyDescent="0.25">
      <c r="A3406" s="9">
        <v>2352</v>
      </c>
      <c r="B3406" s="9" t="s">
        <v>6732</v>
      </c>
      <c r="C3406" s="9" t="s">
        <v>6733</v>
      </c>
      <c r="D3406" s="9"/>
      <c r="E3406" s="9" t="s">
        <v>903</v>
      </c>
      <c r="F3406" s="9" t="s">
        <v>4071</v>
      </c>
      <c r="G3406" s="9"/>
      <c r="H3406" s="9" t="s">
        <v>202</v>
      </c>
      <c r="I3406" s="9" t="s">
        <v>78</v>
      </c>
      <c r="J3406" s="129">
        <v>43283</v>
      </c>
      <c r="K3406" s="129">
        <v>43231</v>
      </c>
      <c r="L3406" s="129">
        <v>43350</v>
      </c>
      <c r="O3406" s="9">
        <v>25</v>
      </c>
      <c r="Q3406" s="9" t="s">
        <v>61</v>
      </c>
      <c r="R3406" s="9"/>
      <c r="S3406" s="13">
        <v>50318400</v>
      </c>
      <c r="T3406" s="13">
        <v>50318400</v>
      </c>
      <c r="U3406" s="13">
        <v>12579600</v>
      </c>
      <c r="V3406" s="9"/>
      <c r="W3406" s="9"/>
      <c r="X3406" s="9"/>
      <c r="Y3406" s="9"/>
      <c r="Z3406" s="9"/>
      <c r="AA3406" s="9"/>
      <c r="AB3406" s="9"/>
      <c r="AC3406" s="9"/>
      <c r="AD3406" s="9"/>
      <c r="AE3406" s="9"/>
      <c r="AF3406" s="55"/>
      <c r="AG3406" s="109"/>
      <c r="AH3406" s="11">
        <v>43231</v>
      </c>
      <c r="AI3406" s="11">
        <v>43350</v>
      </c>
      <c r="AJ3406" s="27">
        <v>50318400</v>
      </c>
      <c r="AK3406" s="27">
        <v>12579600</v>
      </c>
      <c r="AL3406" s="9"/>
      <c r="AM3406" s="9"/>
      <c r="AN3406" s="9"/>
      <c r="AO3406" s="9"/>
      <c r="AP3406" s="9"/>
      <c r="AQ3406" s="9"/>
      <c r="AR3406" s="9"/>
      <c r="AS3406" s="9"/>
      <c r="AT3406" s="9"/>
      <c r="AU3406" s="9"/>
      <c r="AV3406" s="9"/>
      <c r="AW3406" s="9"/>
      <c r="AX3406" s="9"/>
      <c r="AY3406" s="9"/>
      <c r="AZ3406" s="9"/>
      <c r="BA3406" s="9"/>
      <c r="BB3406" s="9"/>
      <c r="BC3406" s="9"/>
      <c r="BD3406" s="9"/>
      <c r="BE3406" s="9"/>
      <c r="BF3406" s="9"/>
      <c r="BG3406" s="9"/>
      <c r="BH3406" s="9"/>
      <c r="BI3406" s="9"/>
      <c r="BJ3406" s="9"/>
      <c r="BK3406" s="9"/>
      <c r="BL3406" s="9"/>
      <c r="BM3406" s="9"/>
      <c r="BN3406" s="9"/>
      <c r="BO3406" s="9"/>
      <c r="BP3406" s="9"/>
      <c r="BQ3406" s="9"/>
      <c r="BT3406" s="9"/>
      <c r="BU3406" s="9"/>
      <c r="BX3406" s="9"/>
      <c r="BY3406" s="9"/>
      <c r="CB3406" s="9"/>
      <c r="CC3406" s="9"/>
      <c r="CF3406" s="9"/>
      <c r="CG3406" s="9"/>
      <c r="CJ3406" s="9"/>
      <c r="CK3406" s="9"/>
      <c r="CN3406" s="9"/>
      <c r="CO3406" s="9"/>
      <c r="CP3406" s="9"/>
      <c r="CQ3406" s="9"/>
      <c r="CR3406" s="9"/>
      <c r="CS3406" s="9"/>
      <c r="CT3406" s="9"/>
      <c r="CU3406" s="9"/>
      <c r="CV3406" s="9"/>
      <c r="CW3406" s="9"/>
      <c r="CX3406" s="9"/>
      <c r="CY3406" s="9"/>
      <c r="CZ3406" s="9"/>
      <c r="DA3406" s="9"/>
      <c r="DB3406" s="9"/>
      <c r="DC3406" s="9"/>
      <c r="DD3406" s="9"/>
      <c r="DE3406" s="9"/>
      <c r="DF3406" s="9"/>
      <c r="DG3406" s="9"/>
      <c r="DH3406" s="9"/>
      <c r="DI3406" s="9"/>
      <c r="DJ3406" s="9"/>
      <c r="DK3406" s="9"/>
      <c r="DL3406" s="9"/>
      <c r="DM3406" s="9"/>
      <c r="DN3406" s="9"/>
      <c r="DO3406" s="9"/>
      <c r="DP3406" s="9"/>
      <c r="DQ3406" s="9"/>
      <c r="DR3406" s="9"/>
      <c r="DS3406" s="9"/>
      <c r="DT3406" s="9"/>
      <c r="DU3406" s="9"/>
      <c r="DV3406" s="9"/>
      <c r="DW3406" s="9"/>
      <c r="DX3406" s="9"/>
      <c r="DY3406" s="9"/>
    </row>
    <row r="3407" spans="1:131" ht="19.5" customHeight="1" x14ac:dyDescent="0.25">
      <c r="A3407" s="9">
        <v>2353</v>
      </c>
      <c r="B3407" s="9" t="s">
        <v>6734</v>
      </c>
      <c r="C3407" s="9" t="s">
        <v>6735</v>
      </c>
      <c r="D3407" s="9"/>
      <c r="E3407" s="9" t="s">
        <v>903</v>
      </c>
      <c r="F3407" s="9" t="s">
        <v>4071</v>
      </c>
      <c r="G3407" s="9"/>
      <c r="H3407" s="9" t="s">
        <v>202</v>
      </c>
      <c r="I3407" s="9" t="s">
        <v>78</v>
      </c>
      <c r="J3407" s="129">
        <v>43283</v>
      </c>
      <c r="K3407" s="129">
        <v>43227</v>
      </c>
      <c r="L3407" s="129">
        <v>43322</v>
      </c>
      <c r="O3407" s="9">
        <v>23</v>
      </c>
      <c r="Q3407" s="9" t="s">
        <v>61</v>
      </c>
      <c r="R3407" s="9"/>
      <c r="S3407" s="13">
        <v>88618313</v>
      </c>
      <c r="T3407" s="13">
        <v>88618313</v>
      </c>
      <c r="U3407" s="13">
        <v>22154578</v>
      </c>
      <c r="V3407" s="9"/>
      <c r="W3407" s="9"/>
      <c r="X3407" s="9"/>
      <c r="Y3407" s="9"/>
      <c r="Z3407" s="9"/>
      <c r="AA3407" s="9"/>
      <c r="AB3407" s="9"/>
      <c r="AC3407" s="9"/>
      <c r="AD3407" s="9"/>
      <c r="AE3407" s="9"/>
      <c r="AF3407" s="55"/>
      <c r="AG3407" s="109"/>
      <c r="AH3407" s="11">
        <v>43227</v>
      </c>
      <c r="AI3407" s="11">
        <v>43322</v>
      </c>
      <c r="AJ3407" s="27">
        <v>65953991</v>
      </c>
      <c r="AK3407" s="27">
        <v>16448498</v>
      </c>
      <c r="AL3407" s="9"/>
      <c r="AM3407" s="9"/>
      <c r="AN3407" s="9"/>
      <c r="AO3407" s="9"/>
      <c r="AP3407" s="9"/>
      <c r="AQ3407" s="9"/>
      <c r="AR3407" s="9"/>
      <c r="AS3407" s="9"/>
      <c r="AT3407" s="9"/>
      <c r="AU3407" s="9"/>
      <c r="AV3407" s="9"/>
      <c r="AW3407" s="9"/>
      <c r="AX3407" s="9"/>
      <c r="AY3407" s="9"/>
      <c r="AZ3407" s="9"/>
      <c r="BA3407" s="9"/>
      <c r="BB3407" s="9"/>
      <c r="BC3407" s="9"/>
      <c r="BD3407" s="9"/>
      <c r="BE3407" s="9"/>
      <c r="BF3407" s="9"/>
      <c r="BG3407" s="9"/>
      <c r="BH3407" s="9"/>
      <c r="BI3407" s="9"/>
      <c r="BJ3407" s="9"/>
      <c r="BK3407" s="9"/>
      <c r="BL3407" s="9"/>
      <c r="BM3407" s="9"/>
      <c r="BN3407" s="9"/>
      <c r="BO3407" s="9"/>
      <c r="BP3407" s="9"/>
      <c r="BQ3407" s="9"/>
      <c r="BT3407" s="9"/>
      <c r="BU3407" s="9"/>
      <c r="BX3407" s="9"/>
      <c r="BY3407" s="9"/>
      <c r="CB3407" s="9"/>
      <c r="CC3407" s="9"/>
      <c r="CF3407" s="9"/>
      <c r="CG3407" s="9"/>
      <c r="CJ3407" s="9"/>
      <c r="CK3407" s="9"/>
      <c r="CN3407" s="9"/>
      <c r="CO3407" s="9"/>
      <c r="CP3407" s="9"/>
      <c r="CQ3407" s="9"/>
      <c r="CR3407" s="9"/>
      <c r="CS3407" s="9"/>
      <c r="CT3407" s="9"/>
      <c r="CU3407" s="9"/>
      <c r="CV3407" s="9"/>
      <c r="CW3407" s="9"/>
      <c r="CX3407" s="9"/>
      <c r="CY3407" s="9"/>
      <c r="CZ3407" s="9"/>
      <c r="DA3407" s="9"/>
      <c r="DB3407" s="9"/>
      <c r="DC3407" s="9"/>
      <c r="DD3407" s="9"/>
      <c r="DE3407" s="9"/>
      <c r="DF3407" s="9"/>
      <c r="DG3407" s="9"/>
      <c r="DH3407" s="9"/>
      <c r="DI3407" s="9"/>
      <c r="DJ3407" s="9"/>
      <c r="DK3407" s="9"/>
      <c r="DL3407" s="9"/>
      <c r="DM3407" s="9"/>
      <c r="DN3407" s="9"/>
      <c r="DO3407" s="9"/>
      <c r="DP3407" s="9"/>
      <c r="DQ3407" s="9"/>
      <c r="DR3407" s="9"/>
      <c r="DS3407" s="9"/>
      <c r="DT3407" s="9"/>
      <c r="DU3407" s="9"/>
      <c r="DV3407" s="9"/>
      <c r="DW3407" s="9"/>
      <c r="DX3407" s="9"/>
      <c r="DY3407" s="9"/>
      <c r="DZ3407" s="56"/>
      <c r="EA3407" s="57"/>
    </row>
    <row r="3408" spans="1:131" ht="39" customHeight="1" x14ac:dyDescent="0.25">
      <c r="A3408" s="9">
        <v>2354</v>
      </c>
      <c r="B3408" s="9" t="s">
        <v>6736</v>
      </c>
      <c r="C3408" s="9" t="s">
        <v>6737</v>
      </c>
      <c r="D3408" s="9"/>
      <c r="E3408" s="9" t="s">
        <v>6738</v>
      </c>
      <c r="F3408" s="9" t="s">
        <v>4891</v>
      </c>
      <c r="G3408" s="9"/>
      <c r="H3408" s="9" t="s">
        <v>202</v>
      </c>
      <c r="I3408" s="9" t="s">
        <v>25</v>
      </c>
      <c r="J3408" s="129">
        <v>43330</v>
      </c>
      <c r="K3408" s="129">
        <v>43171</v>
      </c>
      <c r="L3408" s="129">
        <v>43646</v>
      </c>
      <c r="O3408" s="9">
        <v>28</v>
      </c>
      <c r="Q3408" s="9" t="s">
        <v>61</v>
      </c>
      <c r="R3408" s="9"/>
      <c r="S3408" s="13">
        <v>80451333</v>
      </c>
      <c r="T3408" s="13">
        <v>80451333</v>
      </c>
      <c r="U3408" s="13">
        <v>20112833</v>
      </c>
      <c r="V3408" s="9"/>
      <c r="W3408" s="9"/>
      <c r="X3408" s="9"/>
      <c r="Y3408" s="9"/>
      <c r="Z3408" s="9"/>
      <c r="AA3408" s="9"/>
      <c r="AB3408" s="9"/>
      <c r="AC3408" s="9"/>
      <c r="AD3408" s="9"/>
      <c r="AE3408" s="9"/>
      <c r="AF3408" s="55"/>
      <c r="AG3408" s="109"/>
      <c r="AH3408" s="11">
        <v>43171</v>
      </c>
      <c r="AI3408" s="11">
        <v>43708</v>
      </c>
      <c r="AJ3408" s="27">
        <v>79220733</v>
      </c>
      <c r="AK3408" s="27">
        <v>19805183</v>
      </c>
      <c r="AL3408" s="9"/>
      <c r="AM3408" s="9"/>
      <c r="AN3408" s="9"/>
      <c r="AO3408" s="9"/>
      <c r="AP3408" s="9"/>
      <c r="AQ3408" s="9"/>
      <c r="AR3408" s="9"/>
      <c r="AS3408" s="9"/>
      <c r="AT3408" s="9"/>
      <c r="AU3408" s="9"/>
      <c r="AV3408" s="9"/>
      <c r="AW3408" s="9"/>
      <c r="AX3408" s="9"/>
      <c r="AY3408" s="9"/>
      <c r="AZ3408" s="9"/>
      <c r="BA3408" s="9"/>
      <c r="BB3408" s="9"/>
      <c r="BC3408" s="9"/>
      <c r="BD3408" s="9"/>
      <c r="BE3408" s="9"/>
      <c r="BF3408" s="9"/>
      <c r="BG3408" s="9"/>
      <c r="BH3408" s="9"/>
      <c r="BI3408" s="9"/>
      <c r="BJ3408" s="9"/>
      <c r="BK3408" s="9"/>
      <c r="BL3408" s="9"/>
      <c r="BM3408" s="9"/>
      <c r="BN3408" s="9"/>
      <c r="BO3408" s="9"/>
      <c r="BP3408" s="9"/>
      <c r="BQ3408" s="9"/>
      <c r="BT3408" s="9"/>
      <c r="BU3408" s="9"/>
      <c r="BX3408" s="9"/>
      <c r="BY3408" s="9"/>
      <c r="CB3408" s="9"/>
      <c r="CC3408" s="9"/>
      <c r="CF3408" s="9"/>
      <c r="CG3408" s="9"/>
      <c r="CJ3408" s="9"/>
      <c r="CK3408" s="9"/>
      <c r="CN3408" s="9"/>
      <c r="CO3408" s="9"/>
      <c r="CP3408" s="9"/>
      <c r="CQ3408" s="9"/>
      <c r="CR3408" s="9"/>
      <c r="CS3408" s="9"/>
      <c r="CT3408" s="9"/>
      <c r="CU3408" s="9"/>
      <c r="CV3408" s="9"/>
      <c r="CW3408" s="9"/>
      <c r="CX3408" s="9"/>
      <c r="CY3408" s="9"/>
      <c r="CZ3408" s="9"/>
      <c r="DA3408" s="9"/>
      <c r="DB3408" s="9"/>
      <c r="DC3408" s="9"/>
      <c r="DD3408" s="9"/>
      <c r="DE3408" s="9"/>
      <c r="DF3408" s="9"/>
      <c r="DG3408" s="9"/>
      <c r="DH3408" s="9"/>
      <c r="DI3408" s="9"/>
      <c r="DJ3408" s="9"/>
      <c r="DK3408" s="9"/>
      <c r="DL3408" s="9"/>
      <c r="DM3408" s="9"/>
      <c r="DN3408" s="9"/>
      <c r="DO3408" s="9"/>
      <c r="DP3408" s="9"/>
      <c r="DQ3408" s="9"/>
      <c r="DR3408" s="9"/>
      <c r="DS3408" s="9"/>
      <c r="DT3408" s="9"/>
      <c r="DU3408" s="9"/>
      <c r="DV3408" s="9"/>
      <c r="DW3408" s="9"/>
      <c r="DX3408" s="9"/>
      <c r="DY3408" s="9"/>
    </row>
    <row r="3409" spans="1:131" s="18" customFormat="1" ht="39" customHeight="1" x14ac:dyDescent="0.25">
      <c r="A3409" s="18">
        <v>2354</v>
      </c>
      <c r="B3409" s="18" t="s">
        <v>6736</v>
      </c>
      <c r="C3409" s="18" t="s">
        <v>7659</v>
      </c>
      <c r="D3409" s="19">
        <v>43657</v>
      </c>
      <c r="J3409" s="130"/>
      <c r="K3409" s="130"/>
      <c r="L3409" s="130">
        <v>43708</v>
      </c>
      <c r="S3409" s="20"/>
      <c r="T3409" s="20"/>
      <c r="U3409" s="20"/>
      <c r="AF3409" s="57"/>
      <c r="AG3409" s="120"/>
      <c r="DZ3409" s="56"/>
      <c r="EA3409" s="57"/>
    </row>
    <row r="3410" spans="1:131" ht="19.5" customHeight="1" x14ac:dyDescent="0.25">
      <c r="A3410" s="9">
        <v>2355</v>
      </c>
      <c r="B3410" s="9" t="s">
        <v>6739</v>
      </c>
      <c r="C3410" s="9" t="s">
        <v>6740</v>
      </c>
      <c r="D3410" s="9"/>
      <c r="E3410" s="9" t="s">
        <v>782</v>
      </c>
      <c r="F3410" s="9" t="s">
        <v>783</v>
      </c>
      <c r="G3410" s="9"/>
      <c r="H3410" s="9" t="s">
        <v>202</v>
      </c>
      <c r="I3410" s="9" t="s">
        <v>28</v>
      </c>
      <c r="J3410" s="129">
        <v>43293</v>
      </c>
      <c r="K3410" s="129">
        <v>43256</v>
      </c>
      <c r="L3410" s="129">
        <v>43357</v>
      </c>
      <c r="O3410" s="9">
        <v>29</v>
      </c>
      <c r="Q3410" s="9" t="s">
        <v>54</v>
      </c>
      <c r="R3410" s="9"/>
      <c r="S3410" s="13">
        <v>9800000</v>
      </c>
      <c r="T3410" s="13">
        <v>9800000</v>
      </c>
      <c r="U3410" s="13">
        <v>2450000</v>
      </c>
      <c r="V3410" s="9"/>
      <c r="W3410" s="9"/>
      <c r="X3410" s="9"/>
      <c r="Y3410" s="9"/>
      <c r="Z3410" s="9"/>
      <c r="AA3410" s="9"/>
      <c r="AB3410" s="9"/>
      <c r="AC3410" s="9"/>
      <c r="AD3410" s="9"/>
      <c r="AE3410" s="9"/>
      <c r="AF3410" s="55"/>
      <c r="AG3410" s="45">
        <v>7350000</v>
      </c>
      <c r="AH3410" s="11">
        <v>43256</v>
      </c>
      <c r="AI3410" s="11">
        <v>43357</v>
      </c>
      <c r="AJ3410" s="27">
        <v>9835345</v>
      </c>
      <c r="AK3410" s="27">
        <v>2450000</v>
      </c>
      <c r="AL3410" s="9"/>
      <c r="AM3410" s="9"/>
      <c r="AN3410" s="9"/>
      <c r="AO3410" s="9"/>
      <c r="AP3410" s="9"/>
      <c r="AQ3410" s="9"/>
      <c r="AR3410" s="9"/>
      <c r="AS3410" s="9"/>
      <c r="AT3410" s="9"/>
      <c r="AU3410" s="9"/>
      <c r="AV3410" s="9"/>
      <c r="AW3410" s="9"/>
      <c r="AX3410" s="9"/>
      <c r="AY3410" s="9"/>
      <c r="AZ3410" s="9"/>
      <c r="BA3410" s="9"/>
      <c r="BB3410" s="9"/>
      <c r="BC3410" s="9"/>
      <c r="BD3410" s="9"/>
      <c r="BE3410" s="9"/>
      <c r="BF3410" s="9"/>
      <c r="BG3410" s="9"/>
      <c r="BH3410" s="9"/>
      <c r="BI3410" s="9"/>
      <c r="BJ3410" s="9"/>
      <c r="BK3410" s="9"/>
      <c r="BL3410" s="9"/>
      <c r="BM3410" s="9"/>
      <c r="BN3410" s="9"/>
      <c r="BO3410" s="9"/>
      <c r="BP3410" s="9"/>
      <c r="BQ3410" s="9"/>
      <c r="BT3410" s="9"/>
      <c r="BU3410" s="9"/>
      <c r="BX3410" s="9"/>
      <c r="BY3410" s="9"/>
      <c r="CB3410" s="9"/>
      <c r="CC3410" s="9"/>
      <c r="CF3410" s="9"/>
      <c r="CG3410" s="9"/>
      <c r="CJ3410" s="9"/>
      <c r="CK3410" s="9"/>
      <c r="CN3410" s="9"/>
      <c r="CO3410" s="9"/>
      <c r="CP3410" s="9"/>
      <c r="CQ3410" s="9"/>
      <c r="CR3410" s="9"/>
      <c r="CS3410" s="9"/>
      <c r="CT3410" s="9"/>
      <c r="CU3410" s="9"/>
      <c r="CV3410" s="9"/>
      <c r="CW3410" s="9"/>
      <c r="CX3410" s="9"/>
      <c r="CY3410" s="9"/>
      <c r="CZ3410" s="9"/>
      <c r="DA3410" s="9"/>
      <c r="DB3410" s="9"/>
      <c r="DC3410" s="9"/>
      <c r="DD3410" s="9"/>
      <c r="DE3410" s="9"/>
      <c r="DF3410" s="9"/>
      <c r="DG3410" s="9"/>
      <c r="DH3410" s="9"/>
      <c r="DI3410" s="9"/>
      <c r="DJ3410" s="9"/>
      <c r="DK3410" s="9"/>
      <c r="DL3410" s="9"/>
      <c r="DM3410" s="9"/>
      <c r="DN3410" s="9"/>
      <c r="DO3410" s="9"/>
      <c r="DP3410" s="9"/>
      <c r="DQ3410" s="9"/>
      <c r="DR3410" s="9"/>
      <c r="DS3410" s="9"/>
      <c r="DT3410" s="9"/>
      <c r="DU3410" s="9"/>
      <c r="DV3410" s="9"/>
      <c r="DW3410" s="9"/>
      <c r="DX3410" s="9"/>
      <c r="DY3410" s="9"/>
      <c r="DZ3410" s="56"/>
      <c r="EA3410" s="57"/>
    </row>
    <row r="3411" spans="1:131" ht="39" customHeight="1" x14ac:dyDescent="0.25">
      <c r="A3411" s="9">
        <v>2356</v>
      </c>
      <c r="B3411" s="9" t="s">
        <v>6741</v>
      </c>
      <c r="C3411" s="9" t="s">
        <v>6742</v>
      </c>
      <c r="D3411" s="9"/>
      <c r="E3411" s="9" t="s">
        <v>6411</v>
      </c>
      <c r="F3411" s="9" t="s">
        <v>2530</v>
      </c>
      <c r="G3411" s="9"/>
      <c r="H3411" s="9" t="s">
        <v>202</v>
      </c>
      <c r="I3411" s="9" t="s">
        <v>78</v>
      </c>
      <c r="J3411" s="129">
        <v>43322</v>
      </c>
      <c r="K3411" s="129">
        <v>43220</v>
      </c>
      <c r="L3411" s="129">
        <v>43753</v>
      </c>
      <c r="O3411" s="9">
        <v>29</v>
      </c>
      <c r="Q3411" s="9" t="s">
        <v>54</v>
      </c>
      <c r="R3411" s="9"/>
      <c r="S3411" s="13">
        <v>52000000</v>
      </c>
      <c r="T3411" s="13">
        <v>52000000</v>
      </c>
      <c r="U3411" s="13">
        <v>13000000</v>
      </c>
      <c r="V3411" s="9"/>
      <c r="W3411" s="9"/>
      <c r="X3411" s="9"/>
      <c r="Y3411" s="9"/>
      <c r="Z3411" s="9"/>
      <c r="AA3411" s="9"/>
      <c r="AB3411" s="9"/>
      <c r="AC3411" s="9"/>
      <c r="AD3411" s="9"/>
      <c r="AE3411" s="9"/>
      <c r="AF3411" s="55"/>
      <c r="AG3411" s="45">
        <v>39000000</v>
      </c>
      <c r="AH3411" s="11">
        <v>43419</v>
      </c>
      <c r="AI3411" s="11">
        <v>43555</v>
      </c>
      <c r="AJ3411" s="27">
        <v>4761250</v>
      </c>
      <c r="AK3411" s="27">
        <v>1190313</v>
      </c>
      <c r="AL3411" s="11">
        <v>43556</v>
      </c>
      <c r="AM3411" s="11">
        <v>43830</v>
      </c>
      <c r="AN3411" s="13">
        <v>21370150</v>
      </c>
      <c r="AO3411" s="13">
        <v>5342538</v>
      </c>
      <c r="AP3411" s="11">
        <v>43831</v>
      </c>
      <c r="AQ3411" s="11">
        <v>44119</v>
      </c>
      <c r="AR3411" s="27">
        <v>18035612</v>
      </c>
      <c r="AS3411" s="27">
        <v>4508903</v>
      </c>
      <c r="AT3411" s="11">
        <v>43419</v>
      </c>
      <c r="AU3411" s="11">
        <v>44119</v>
      </c>
      <c r="AV3411" s="27">
        <v>51798291</v>
      </c>
      <c r="AW3411" s="27">
        <v>1907819</v>
      </c>
      <c r="AX3411" s="9"/>
      <c r="AY3411" s="9"/>
      <c r="AZ3411" s="9"/>
      <c r="BA3411" s="9"/>
      <c r="BB3411" s="9"/>
      <c r="BC3411" s="9"/>
      <c r="BD3411" s="9"/>
      <c r="BE3411" s="9"/>
      <c r="BF3411" s="9"/>
      <c r="BG3411" s="9"/>
      <c r="BH3411" s="9"/>
      <c r="BI3411" s="9"/>
      <c r="BJ3411" s="9"/>
      <c r="BK3411" s="9"/>
      <c r="BL3411" s="9"/>
      <c r="BM3411" s="9"/>
      <c r="BN3411" s="9"/>
      <c r="BO3411" s="9"/>
      <c r="BP3411" s="9"/>
      <c r="BQ3411" s="9"/>
      <c r="BT3411" s="9"/>
      <c r="BU3411" s="9"/>
      <c r="BX3411" s="9"/>
      <c r="BY3411" s="9"/>
      <c r="CB3411" s="9"/>
      <c r="CC3411" s="9"/>
      <c r="CF3411" s="9"/>
      <c r="CG3411" s="9"/>
      <c r="CJ3411" s="9"/>
      <c r="CK3411" s="9"/>
      <c r="CN3411" s="9"/>
      <c r="CO3411" s="9"/>
      <c r="CP3411" s="9"/>
      <c r="CQ3411" s="9"/>
      <c r="CR3411" s="9"/>
      <c r="CS3411" s="9"/>
      <c r="CT3411" s="9"/>
      <c r="CU3411" s="9"/>
      <c r="CV3411" s="9"/>
      <c r="CW3411" s="9"/>
      <c r="CX3411" s="9"/>
      <c r="CY3411" s="9"/>
      <c r="CZ3411" s="9"/>
      <c r="DA3411" s="9"/>
      <c r="DB3411" s="9"/>
      <c r="DC3411" s="9"/>
      <c r="DD3411" s="9"/>
      <c r="DE3411" s="9"/>
      <c r="DF3411" s="9"/>
      <c r="DG3411" s="9"/>
      <c r="DH3411" s="9"/>
      <c r="DI3411" s="9"/>
      <c r="DJ3411" s="9"/>
      <c r="DK3411" s="9"/>
      <c r="DL3411" s="9"/>
      <c r="DM3411" s="9"/>
      <c r="DN3411" s="9"/>
      <c r="DO3411" s="9"/>
      <c r="DP3411" s="9"/>
      <c r="DQ3411" s="9"/>
      <c r="DR3411" s="9"/>
      <c r="DS3411" s="9"/>
      <c r="DT3411" s="9"/>
      <c r="DU3411" s="9"/>
      <c r="DV3411" s="9"/>
      <c r="DW3411" s="9"/>
      <c r="DX3411" s="9"/>
      <c r="DY3411" s="9"/>
      <c r="DZ3411" s="106">
        <v>51798291</v>
      </c>
      <c r="EA3411" s="55">
        <v>12949573</v>
      </c>
    </row>
    <row r="3412" spans="1:131" s="18" customFormat="1" ht="39" customHeight="1" x14ac:dyDescent="0.25">
      <c r="A3412" s="18">
        <v>2356</v>
      </c>
      <c r="B3412" s="18" t="s">
        <v>6741</v>
      </c>
      <c r="C3412" s="18" t="s">
        <v>6742</v>
      </c>
      <c r="D3412" s="19">
        <v>43787</v>
      </c>
      <c r="J3412" s="130"/>
      <c r="K3412" s="130"/>
      <c r="L3412" s="130">
        <v>43951</v>
      </c>
      <c r="S3412" s="20"/>
      <c r="T3412" s="20"/>
      <c r="U3412" s="20"/>
      <c r="AF3412" s="57"/>
      <c r="AG3412" s="46"/>
      <c r="AH3412" s="19"/>
      <c r="AI3412" s="19"/>
      <c r="AJ3412" s="83"/>
      <c r="AK3412" s="83"/>
      <c r="DZ3412" s="56"/>
      <c r="EA3412" s="57"/>
    </row>
    <row r="3413" spans="1:131" ht="19.5" customHeight="1" x14ac:dyDescent="0.25">
      <c r="A3413" s="9">
        <v>2357</v>
      </c>
      <c r="B3413" s="9" t="s">
        <v>6743</v>
      </c>
      <c r="C3413" s="9" t="s">
        <v>6744</v>
      </c>
      <c r="D3413" s="9"/>
      <c r="E3413" s="9" t="s">
        <v>4032</v>
      </c>
      <c r="F3413" s="9" t="s">
        <v>215</v>
      </c>
      <c r="G3413" s="9"/>
      <c r="H3413" s="9" t="s">
        <v>202</v>
      </c>
      <c r="I3413" s="9" t="s">
        <v>78</v>
      </c>
      <c r="J3413" s="129">
        <v>43346</v>
      </c>
      <c r="K3413" s="129">
        <v>43282</v>
      </c>
      <c r="L3413" s="129">
        <v>43630</v>
      </c>
      <c r="O3413" s="9">
        <v>30</v>
      </c>
      <c r="Q3413" s="9" t="s">
        <v>54</v>
      </c>
      <c r="R3413" s="9"/>
      <c r="S3413" s="13">
        <v>9950000</v>
      </c>
      <c r="T3413" s="13">
        <v>9950000</v>
      </c>
      <c r="U3413" s="13">
        <v>2487500</v>
      </c>
      <c r="V3413" s="9"/>
      <c r="W3413" s="9"/>
      <c r="X3413" s="9"/>
      <c r="Y3413" s="9"/>
      <c r="Z3413" s="9"/>
      <c r="AA3413" s="9"/>
      <c r="AB3413" s="9"/>
      <c r="AC3413" s="9"/>
      <c r="AD3413" s="9"/>
      <c r="AE3413" s="9"/>
      <c r="AF3413" s="55"/>
      <c r="AG3413" s="45">
        <v>7462500</v>
      </c>
      <c r="AH3413" s="11">
        <v>43344</v>
      </c>
      <c r="AI3413" s="11">
        <v>43707</v>
      </c>
      <c r="AJ3413" s="27">
        <v>9950000</v>
      </c>
      <c r="AK3413" s="27">
        <v>2487500</v>
      </c>
      <c r="AL3413" s="9"/>
      <c r="AM3413" s="9"/>
      <c r="AN3413" s="9"/>
      <c r="AO3413" s="9"/>
      <c r="AP3413" s="9"/>
      <c r="AQ3413" s="9"/>
      <c r="AR3413" s="9"/>
      <c r="AS3413" s="9"/>
      <c r="AT3413" s="9"/>
      <c r="AU3413" s="9"/>
      <c r="AV3413" s="9"/>
      <c r="AW3413" s="9"/>
      <c r="AX3413" s="9"/>
      <c r="AY3413" s="9"/>
      <c r="AZ3413" s="9"/>
      <c r="BA3413" s="9"/>
      <c r="BB3413" s="9"/>
      <c r="BC3413" s="9"/>
      <c r="BD3413" s="9"/>
      <c r="BE3413" s="9"/>
      <c r="BF3413" s="9"/>
      <c r="BG3413" s="9"/>
      <c r="BH3413" s="9"/>
      <c r="BI3413" s="9"/>
      <c r="BJ3413" s="9"/>
      <c r="BK3413" s="9"/>
      <c r="BL3413" s="9"/>
      <c r="BM3413" s="9"/>
      <c r="BN3413" s="9"/>
      <c r="BO3413" s="9"/>
      <c r="BP3413" s="9"/>
      <c r="BQ3413" s="9"/>
      <c r="BT3413" s="9"/>
      <c r="BU3413" s="9"/>
      <c r="BX3413" s="9"/>
      <c r="BY3413" s="9"/>
      <c r="CB3413" s="9"/>
      <c r="CC3413" s="9"/>
      <c r="CF3413" s="9"/>
      <c r="CG3413" s="9"/>
      <c r="CJ3413" s="9"/>
      <c r="CK3413" s="9"/>
      <c r="CN3413" s="9"/>
      <c r="CO3413" s="9"/>
      <c r="CP3413" s="9"/>
      <c r="CQ3413" s="9"/>
      <c r="CR3413" s="9"/>
      <c r="CS3413" s="9"/>
      <c r="CT3413" s="9"/>
      <c r="CU3413" s="9"/>
      <c r="CV3413" s="9"/>
      <c r="CW3413" s="9"/>
      <c r="CX3413" s="9"/>
      <c r="CY3413" s="9"/>
      <c r="CZ3413" s="9"/>
      <c r="DA3413" s="9"/>
      <c r="DB3413" s="9"/>
      <c r="DC3413" s="9"/>
      <c r="DD3413" s="9"/>
      <c r="DE3413" s="9"/>
      <c r="DF3413" s="9"/>
      <c r="DG3413" s="9"/>
      <c r="DH3413" s="9"/>
      <c r="DI3413" s="9"/>
      <c r="DJ3413" s="9"/>
      <c r="DK3413" s="9"/>
      <c r="DL3413" s="9"/>
      <c r="DM3413" s="9"/>
      <c r="DN3413" s="9"/>
      <c r="DO3413" s="9"/>
      <c r="DP3413" s="9"/>
      <c r="DQ3413" s="9"/>
      <c r="DR3413" s="9"/>
      <c r="DS3413" s="9"/>
      <c r="DT3413" s="9"/>
      <c r="DU3413" s="9"/>
      <c r="DV3413" s="9"/>
      <c r="DW3413" s="9"/>
      <c r="DX3413" s="9"/>
      <c r="DY3413" s="9"/>
      <c r="DZ3413" s="56"/>
      <c r="EA3413" s="57"/>
    </row>
    <row r="3414" spans="1:131" s="18" customFormat="1" ht="19.5" customHeight="1" x14ac:dyDescent="0.25">
      <c r="A3414" s="18">
        <v>2357</v>
      </c>
      <c r="B3414" s="18" t="s">
        <v>6743</v>
      </c>
      <c r="C3414" s="18" t="s">
        <v>6744</v>
      </c>
      <c r="D3414" s="19">
        <v>43746</v>
      </c>
      <c r="J3414" s="130"/>
      <c r="K3414" s="130"/>
      <c r="L3414" s="130">
        <v>43707</v>
      </c>
      <c r="S3414" s="20"/>
      <c r="T3414" s="20"/>
      <c r="U3414" s="20"/>
      <c r="AF3414" s="57"/>
      <c r="AG3414" s="46"/>
      <c r="DZ3414" s="56"/>
      <c r="EA3414" s="57"/>
    </row>
    <row r="3415" spans="1:131" ht="19.5" customHeight="1" x14ac:dyDescent="0.25">
      <c r="A3415" s="9">
        <v>2358</v>
      </c>
      <c r="B3415" s="9" t="s">
        <v>6745</v>
      </c>
      <c r="C3415" s="9" t="s">
        <v>6746</v>
      </c>
      <c r="D3415" s="9"/>
      <c r="E3415" s="9" t="s">
        <v>6747</v>
      </c>
      <c r="F3415" s="9" t="s">
        <v>6748</v>
      </c>
      <c r="G3415" s="9"/>
      <c r="H3415" s="9" t="s">
        <v>202</v>
      </c>
      <c r="I3415" s="9" t="s">
        <v>25</v>
      </c>
      <c r="J3415" s="129">
        <v>43346</v>
      </c>
      <c r="K3415" s="129">
        <v>43304</v>
      </c>
      <c r="L3415" s="129">
        <v>43706</v>
      </c>
      <c r="O3415" s="9">
        <v>26</v>
      </c>
      <c r="Q3415" s="9" t="s">
        <v>54</v>
      </c>
      <c r="R3415" s="9"/>
      <c r="S3415" s="13">
        <v>10000000</v>
      </c>
      <c r="T3415" s="13">
        <v>10000000</v>
      </c>
      <c r="U3415" s="13">
        <v>2500000</v>
      </c>
      <c r="V3415" s="9"/>
      <c r="W3415" s="9"/>
      <c r="X3415" s="9"/>
      <c r="Y3415" s="9"/>
      <c r="Z3415" s="9"/>
      <c r="AA3415" s="9"/>
      <c r="AB3415" s="9"/>
      <c r="AC3415" s="9"/>
      <c r="AD3415" s="9"/>
      <c r="AE3415" s="9"/>
      <c r="AF3415" s="55"/>
      <c r="AG3415" s="45">
        <v>7500000</v>
      </c>
      <c r="AH3415" s="11">
        <v>43304</v>
      </c>
      <c r="AI3415" s="11">
        <v>43738</v>
      </c>
      <c r="AJ3415" s="27">
        <v>7654166</v>
      </c>
      <c r="AK3415" s="27">
        <v>1913542</v>
      </c>
      <c r="AL3415" s="9"/>
      <c r="AM3415" s="9"/>
      <c r="AN3415" s="9"/>
      <c r="AO3415" s="9"/>
      <c r="AP3415" s="9"/>
      <c r="AQ3415" s="9"/>
      <c r="AR3415" s="9"/>
      <c r="AS3415" s="9"/>
      <c r="AT3415" s="9"/>
      <c r="AU3415" s="9"/>
      <c r="AV3415" s="9"/>
      <c r="AW3415" s="9"/>
      <c r="AX3415" s="9"/>
      <c r="AY3415" s="9"/>
      <c r="AZ3415" s="9"/>
      <c r="BA3415" s="9"/>
      <c r="BB3415" s="9"/>
      <c r="BC3415" s="9"/>
      <c r="BD3415" s="9"/>
      <c r="BE3415" s="9"/>
      <c r="BF3415" s="9"/>
      <c r="BG3415" s="9"/>
      <c r="BH3415" s="9"/>
      <c r="BI3415" s="9"/>
      <c r="BJ3415" s="9"/>
      <c r="BK3415" s="9"/>
      <c r="BL3415" s="9"/>
      <c r="BM3415" s="9"/>
      <c r="BN3415" s="9"/>
      <c r="BO3415" s="9"/>
      <c r="BP3415" s="9"/>
      <c r="BQ3415" s="9"/>
      <c r="BT3415" s="9"/>
      <c r="BU3415" s="9"/>
      <c r="BX3415" s="9"/>
      <c r="BY3415" s="9"/>
      <c r="CB3415" s="9"/>
      <c r="CC3415" s="9"/>
      <c r="CF3415" s="9"/>
      <c r="CG3415" s="9"/>
      <c r="CJ3415" s="9"/>
      <c r="CK3415" s="9"/>
      <c r="CN3415" s="9"/>
      <c r="CO3415" s="9"/>
      <c r="CP3415" s="9"/>
      <c r="CQ3415" s="9"/>
      <c r="CR3415" s="9"/>
      <c r="CS3415" s="9"/>
      <c r="CT3415" s="9"/>
      <c r="CU3415" s="9"/>
      <c r="CV3415" s="9"/>
      <c r="CW3415" s="9"/>
      <c r="CX3415" s="9"/>
      <c r="CY3415" s="9"/>
      <c r="CZ3415" s="9"/>
      <c r="DA3415" s="9"/>
      <c r="DB3415" s="9"/>
      <c r="DC3415" s="9"/>
      <c r="DD3415" s="9"/>
      <c r="DE3415" s="9"/>
      <c r="DF3415" s="9"/>
      <c r="DG3415" s="9"/>
      <c r="DH3415" s="9"/>
      <c r="DI3415" s="9"/>
      <c r="DJ3415" s="9"/>
      <c r="DK3415" s="9"/>
      <c r="DL3415" s="9"/>
      <c r="DM3415" s="9"/>
      <c r="DN3415" s="9"/>
      <c r="DO3415" s="9"/>
      <c r="DP3415" s="9"/>
      <c r="DQ3415" s="9"/>
      <c r="DR3415" s="9"/>
      <c r="DS3415" s="9"/>
      <c r="DT3415" s="9"/>
      <c r="DU3415" s="9"/>
      <c r="DV3415" s="9"/>
      <c r="DW3415" s="9"/>
      <c r="DX3415" s="9"/>
      <c r="DY3415" s="9"/>
    </row>
    <row r="3416" spans="1:131" s="18" customFormat="1" ht="19.5" customHeight="1" x14ac:dyDescent="0.25">
      <c r="A3416" s="18">
        <v>2358</v>
      </c>
      <c r="B3416" s="18" t="s">
        <v>6745</v>
      </c>
      <c r="C3416" s="18" t="s">
        <v>6746</v>
      </c>
      <c r="D3416" s="19">
        <v>43740</v>
      </c>
      <c r="J3416" s="130"/>
      <c r="K3416" s="130"/>
      <c r="L3416" s="130">
        <v>43738</v>
      </c>
      <c r="S3416" s="20"/>
      <c r="T3416" s="20"/>
      <c r="U3416" s="20"/>
      <c r="AF3416" s="107"/>
      <c r="AG3416" s="46"/>
      <c r="DZ3416" s="56"/>
      <c r="EA3416" s="57"/>
    </row>
    <row r="3417" spans="1:131" ht="39" customHeight="1" x14ac:dyDescent="0.25">
      <c r="A3417" s="9">
        <v>2359</v>
      </c>
      <c r="B3417" s="9" t="s">
        <v>6749</v>
      </c>
      <c r="C3417" s="9" t="s">
        <v>6750</v>
      </c>
      <c r="D3417" s="9"/>
      <c r="E3417" s="9" t="s">
        <v>6751</v>
      </c>
      <c r="F3417" s="9" t="s">
        <v>6752</v>
      </c>
      <c r="G3417" s="9"/>
      <c r="H3417" s="9" t="s">
        <v>202</v>
      </c>
      <c r="I3417" s="9" t="s">
        <v>25</v>
      </c>
      <c r="J3417" s="129">
        <v>43419</v>
      </c>
      <c r="K3417" s="129">
        <v>43221</v>
      </c>
      <c r="L3417" s="129">
        <v>44150</v>
      </c>
      <c r="M3417" s="9" t="s">
        <v>20</v>
      </c>
      <c r="O3417" s="9">
        <v>27</v>
      </c>
      <c r="Q3417" s="9" t="s">
        <v>54</v>
      </c>
      <c r="R3417" s="13">
        <v>125010390</v>
      </c>
      <c r="S3417" s="13">
        <v>68787214</v>
      </c>
      <c r="T3417" s="13">
        <v>68787214</v>
      </c>
      <c r="U3417" s="13">
        <v>18221164</v>
      </c>
      <c r="V3417" s="13">
        <v>42516050</v>
      </c>
      <c r="W3417" s="9"/>
      <c r="X3417" s="9"/>
      <c r="Y3417" s="9"/>
      <c r="Z3417" s="9"/>
      <c r="AA3417" s="9"/>
      <c r="AB3417" s="9"/>
      <c r="AC3417" s="9"/>
      <c r="AD3417" s="9"/>
      <c r="AE3417" s="9"/>
      <c r="AF3417" s="114">
        <v>42516050</v>
      </c>
      <c r="AG3417" s="109"/>
      <c r="AH3417" s="11">
        <v>43374</v>
      </c>
      <c r="AI3417" s="11">
        <v>43555</v>
      </c>
      <c r="AJ3417" s="27">
        <v>8896738</v>
      </c>
      <c r="AK3417" s="27">
        <v>2669021</v>
      </c>
      <c r="AL3417" s="11">
        <v>43556</v>
      </c>
      <c r="AM3417" s="11">
        <v>43830</v>
      </c>
      <c r="AN3417" s="13">
        <v>15779115</v>
      </c>
      <c r="AO3417" s="13">
        <v>4733734</v>
      </c>
      <c r="AP3417" s="11">
        <v>43831</v>
      </c>
      <c r="AQ3417" s="11">
        <v>44012</v>
      </c>
      <c r="AR3417" s="13">
        <v>3893790</v>
      </c>
      <c r="AS3417" s="13">
        <v>1168137</v>
      </c>
      <c r="AT3417" s="11">
        <v>44013</v>
      </c>
      <c r="AU3417" s="11">
        <v>44286</v>
      </c>
      <c r="AV3417" s="27">
        <v>7842724</v>
      </c>
      <c r="AW3417" s="27">
        <v>2352817</v>
      </c>
      <c r="AX3417" s="9"/>
      <c r="AY3417" s="9"/>
      <c r="AZ3417" s="9"/>
      <c r="BA3417" s="9"/>
      <c r="BB3417" s="9"/>
      <c r="BC3417" s="9"/>
      <c r="BD3417" s="9"/>
      <c r="BE3417" s="9"/>
      <c r="BF3417" s="9"/>
      <c r="BG3417" s="9"/>
      <c r="BH3417" s="9"/>
      <c r="BI3417" s="9"/>
      <c r="BJ3417" s="9"/>
      <c r="BK3417" s="9"/>
      <c r="BL3417" s="9"/>
      <c r="BM3417" s="9"/>
      <c r="BN3417" s="9"/>
      <c r="BO3417" s="9"/>
      <c r="BP3417" s="9"/>
      <c r="BQ3417" s="9"/>
      <c r="BT3417" s="9"/>
      <c r="BU3417" s="9"/>
      <c r="BX3417" s="9"/>
      <c r="BY3417" s="9"/>
      <c r="CB3417" s="9"/>
      <c r="CC3417" s="9"/>
      <c r="CF3417" s="9"/>
      <c r="CG3417" s="9"/>
      <c r="CJ3417" s="9"/>
      <c r="CK3417" s="9"/>
      <c r="CN3417" s="9"/>
      <c r="CO3417" s="9"/>
      <c r="CP3417" s="9"/>
      <c r="CQ3417" s="9"/>
      <c r="CR3417" s="9"/>
      <c r="CS3417" s="9"/>
      <c r="CT3417" s="9"/>
      <c r="CU3417" s="9"/>
      <c r="CV3417" s="9"/>
      <c r="CW3417" s="9"/>
      <c r="CX3417" s="9"/>
      <c r="CY3417" s="9"/>
      <c r="CZ3417" s="9"/>
      <c r="DA3417" s="9"/>
      <c r="DB3417" s="9"/>
      <c r="DC3417" s="9"/>
      <c r="DD3417" s="9"/>
      <c r="DE3417" s="9"/>
      <c r="DF3417" s="9"/>
      <c r="DG3417" s="9"/>
      <c r="DH3417" s="9"/>
      <c r="DI3417" s="9"/>
      <c r="DJ3417" s="9"/>
      <c r="DK3417" s="9"/>
      <c r="DL3417" s="9"/>
      <c r="DM3417" s="9"/>
      <c r="DN3417" s="9"/>
      <c r="DO3417" s="9"/>
      <c r="DP3417" s="9"/>
      <c r="DQ3417" s="9"/>
      <c r="DR3417" s="9"/>
      <c r="DS3417" s="9"/>
      <c r="DT3417" s="9"/>
      <c r="DU3417" s="9"/>
      <c r="DV3417" s="9"/>
      <c r="DW3417" s="9"/>
      <c r="DX3417" s="9"/>
      <c r="DY3417" s="9"/>
      <c r="DZ3417" s="56"/>
      <c r="EA3417" s="57"/>
    </row>
    <row r="3418" spans="1:131" s="18" customFormat="1" ht="39" customHeight="1" x14ac:dyDescent="0.25">
      <c r="A3418" s="18">
        <v>2359</v>
      </c>
      <c r="B3418" s="18" t="s">
        <v>6749</v>
      </c>
      <c r="C3418" s="18" t="s">
        <v>6750</v>
      </c>
      <c r="D3418" s="19">
        <v>44215</v>
      </c>
      <c r="J3418" s="130"/>
      <c r="K3418" s="130"/>
      <c r="L3418" s="130">
        <v>44347</v>
      </c>
      <c r="R3418" s="20"/>
      <c r="S3418" s="20"/>
      <c r="T3418" s="20"/>
      <c r="U3418" s="20"/>
      <c r="V3418" s="20"/>
      <c r="AF3418" s="43"/>
      <c r="AG3418" s="112"/>
      <c r="AH3418" s="19"/>
      <c r="AI3418" s="19"/>
      <c r="AJ3418" s="83"/>
      <c r="AK3418" s="83"/>
      <c r="AL3418" s="19"/>
      <c r="AM3418" s="19"/>
      <c r="AN3418" s="20"/>
      <c r="AO3418" s="20"/>
      <c r="DZ3418" s="56"/>
      <c r="EA3418" s="57"/>
    </row>
    <row r="3419" spans="1:131" s="18" customFormat="1" ht="39" customHeight="1" x14ac:dyDescent="0.25">
      <c r="A3419" s="18">
        <v>2359</v>
      </c>
      <c r="B3419" s="18" t="s">
        <v>6749</v>
      </c>
      <c r="C3419" s="18" t="s">
        <v>6750</v>
      </c>
      <c r="D3419" s="19">
        <v>44418</v>
      </c>
      <c r="J3419" s="130"/>
      <c r="K3419" s="130"/>
      <c r="L3419" s="130">
        <v>44423</v>
      </c>
      <c r="R3419" s="20"/>
      <c r="S3419" s="20"/>
      <c r="T3419" s="20"/>
      <c r="U3419" s="20"/>
      <c r="V3419" s="20"/>
      <c r="AF3419" s="43"/>
      <c r="AG3419" s="112"/>
      <c r="AH3419" s="19"/>
      <c r="AI3419" s="19"/>
      <c r="AJ3419" s="83"/>
      <c r="AK3419" s="83"/>
      <c r="AL3419" s="19"/>
      <c r="AM3419" s="19"/>
      <c r="AN3419" s="20"/>
      <c r="AO3419" s="20"/>
      <c r="DZ3419" s="56"/>
      <c r="EA3419" s="57"/>
    </row>
    <row r="3420" spans="1:131" ht="19.5" customHeight="1" x14ac:dyDescent="0.25">
      <c r="A3420" s="9">
        <v>2360</v>
      </c>
      <c r="B3420" s="9" t="s">
        <v>6753</v>
      </c>
      <c r="C3420" s="9" t="s">
        <v>6754</v>
      </c>
      <c r="D3420" s="9"/>
      <c r="E3420" s="9" t="s">
        <v>6755</v>
      </c>
      <c r="F3420" s="9" t="s">
        <v>6756</v>
      </c>
      <c r="G3420" s="9"/>
      <c r="H3420" s="9" t="s">
        <v>202</v>
      </c>
      <c r="I3420" s="9" t="s">
        <v>35</v>
      </c>
      <c r="J3420" s="129">
        <v>43325</v>
      </c>
      <c r="K3420" s="129">
        <v>43279</v>
      </c>
      <c r="L3420" s="129">
        <v>43554</v>
      </c>
      <c r="O3420" s="9">
        <v>28</v>
      </c>
      <c r="Q3420" s="9" t="s">
        <v>54</v>
      </c>
      <c r="R3420" s="9"/>
      <c r="S3420" s="13">
        <v>47999995</v>
      </c>
      <c r="T3420" s="13">
        <v>47999995</v>
      </c>
      <c r="U3420" s="13">
        <v>14399999</v>
      </c>
      <c r="V3420" s="9"/>
      <c r="W3420" s="9"/>
      <c r="X3420" s="9"/>
      <c r="Y3420" s="9"/>
      <c r="Z3420" s="9"/>
      <c r="AA3420" s="9"/>
      <c r="AB3420" s="9"/>
      <c r="AC3420" s="9"/>
      <c r="AD3420" s="9"/>
      <c r="AE3420" s="9"/>
      <c r="AF3420" s="55"/>
      <c r="AG3420" s="109"/>
      <c r="AH3420" s="11">
        <v>43282</v>
      </c>
      <c r="AI3420" s="11">
        <v>43373</v>
      </c>
      <c r="AJ3420" s="27">
        <v>33268207</v>
      </c>
      <c r="AK3420" s="27">
        <v>9980462</v>
      </c>
      <c r="AL3420" s="11">
        <v>43374</v>
      </c>
      <c r="AM3420" s="11">
        <v>43554</v>
      </c>
      <c r="AN3420" s="27">
        <v>16212826</v>
      </c>
      <c r="AO3420" s="27">
        <v>4419537</v>
      </c>
      <c r="AP3420" s="9"/>
      <c r="AQ3420" s="9"/>
      <c r="AR3420" s="9"/>
      <c r="AS3420" s="9"/>
      <c r="AT3420" s="9"/>
      <c r="AU3420" s="9"/>
      <c r="AV3420" s="9"/>
      <c r="AW3420" s="9"/>
      <c r="AX3420" s="9"/>
      <c r="AY3420" s="9"/>
      <c r="AZ3420" s="9"/>
      <c r="BA3420" s="9"/>
      <c r="BB3420" s="9"/>
      <c r="BC3420" s="9"/>
      <c r="BD3420" s="9"/>
      <c r="BE3420" s="9"/>
      <c r="BF3420" s="9"/>
      <c r="BG3420" s="9"/>
      <c r="BH3420" s="9"/>
      <c r="BI3420" s="9"/>
      <c r="BJ3420" s="9"/>
      <c r="BK3420" s="9"/>
      <c r="BL3420" s="9"/>
      <c r="BM3420" s="9"/>
      <c r="BN3420" s="9"/>
      <c r="BO3420" s="9"/>
      <c r="BP3420" s="9"/>
      <c r="BQ3420" s="9"/>
      <c r="BT3420" s="9"/>
      <c r="BU3420" s="9"/>
      <c r="BX3420" s="9"/>
      <c r="BY3420" s="9"/>
      <c r="CB3420" s="9"/>
      <c r="CC3420" s="9"/>
      <c r="CF3420" s="9"/>
      <c r="CG3420" s="9"/>
      <c r="CJ3420" s="9"/>
      <c r="CK3420" s="9"/>
      <c r="CN3420" s="9"/>
      <c r="CO3420" s="9"/>
      <c r="CP3420" s="9"/>
      <c r="CQ3420" s="9"/>
      <c r="CR3420" s="9"/>
      <c r="CS3420" s="9"/>
      <c r="CT3420" s="9"/>
      <c r="CU3420" s="9"/>
      <c r="CV3420" s="9"/>
      <c r="CW3420" s="9"/>
      <c r="CX3420" s="9"/>
      <c r="CY3420" s="9"/>
      <c r="CZ3420" s="9"/>
      <c r="DA3420" s="9"/>
      <c r="DB3420" s="9"/>
      <c r="DC3420" s="9"/>
      <c r="DD3420" s="9"/>
      <c r="DE3420" s="9"/>
      <c r="DF3420" s="9"/>
      <c r="DG3420" s="9"/>
      <c r="DH3420" s="9"/>
      <c r="DI3420" s="9"/>
      <c r="DJ3420" s="9"/>
      <c r="DK3420" s="9"/>
      <c r="DL3420" s="9"/>
      <c r="DM3420" s="9"/>
      <c r="DN3420" s="9"/>
      <c r="DO3420" s="9"/>
      <c r="DP3420" s="9"/>
      <c r="DQ3420" s="9"/>
      <c r="DR3420" s="9"/>
      <c r="DS3420" s="9"/>
      <c r="DT3420" s="9"/>
      <c r="DU3420" s="9"/>
      <c r="DV3420" s="9"/>
      <c r="DW3420" s="9"/>
      <c r="DX3420" s="9"/>
      <c r="DY3420" s="9"/>
    </row>
    <row r="3421" spans="1:131" ht="19.5" customHeight="1" x14ac:dyDescent="0.25">
      <c r="A3421" s="9">
        <v>2361</v>
      </c>
      <c r="B3421" s="9" t="s">
        <v>6757</v>
      </c>
      <c r="C3421" s="9" t="s">
        <v>6758</v>
      </c>
      <c r="D3421" s="9"/>
      <c r="E3421" s="9" t="s">
        <v>5841</v>
      </c>
      <c r="F3421" s="9" t="s">
        <v>6759</v>
      </c>
      <c r="G3421" s="9"/>
      <c r="H3421" s="9" t="s">
        <v>202</v>
      </c>
      <c r="I3421" s="9" t="s">
        <v>25</v>
      </c>
      <c r="J3421" s="129">
        <v>43313</v>
      </c>
      <c r="K3421" s="129">
        <v>43282</v>
      </c>
      <c r="L3421" s="129">
        <v>43705</v>
      </c>
      <c r="O3421" s="9">
        <v>29</v>
      </c>
      <c r="Q3421" s="9" t="s">
        <v>54</v>
      </c>
      <c r="R3421" s="9"/>
      <c r="S3421" s="13">
        <v>10600000</v>
      </c>
      <c r="T3421" s="13">
        <v>10600000</v>
      </c>
      <c r="U3421" s="13">
        <v>2650000</v>
      </c>
      <c r="V3421" s="9"/>
      <c r="W3421" s="9"/>
      <c r="X3421" s="9"/>
      <c r="Y3421" s="9"/>
      <c r="Z3421" s="9"/>
      <c r="AA3421" s="9"/>
      <c r="AB3421" s="9"/>
      <c r="AC3421" s="9"/>
      <c r="AD3421" s="9"/>
      <c r="AE3421" s="9"/>
      <c r="AF3421" s="55"/>
      <c r="AG3421" s="45">
        <v>7950000</v>
      </c>
      <c r="AH3421" s="11">
        <v>43313</v>
      </c>
      <c r="AI3421" s="11">
        <v>43705</v>
      </c>
      <c r="AJ3421" s="27">
        <v>10600000</v>
      </c>
      <c r="AK3421" s="27">
        <v>2650000</v>
      </c>
      <c r="AL3421" s="9"/>
      <c r="AM3421" s="9"/>
      <c r="AN3421" s="9"/>
      <c r="AO3421" s="9"/>
      <c r="AP3421" s="9"/>
      <c r="AQ3421" s="9"/>
      <c r="AR3421" s="9"/>
      <c r="AS3421" s="9"/>
      <c r="AT3421" s="9"/>
      <c r="AU3421" s="9"/>
      <c r="AV3421" s="9"/>
      <c r="AW3421" s="9"/>
      <c r="AX3421" s="9"/>
      <c r="AY3421" s="9"/>
      <c r="AZ3421" s="9"/>
      <c r="BA3421" s="9"/>
      <c r="BB3421" s="9"/>
      <c r="BC3421" s="9"/>
      <c r="BD3421" s="9"/>
      <c r="BE3421" s="9"/>
      <c r="BF3421" s="9"/>
      <c r="BG3421" s="9"/>
      <c r="BH3421" s="9"/>
      <c r="BI3421" s="9"/>
      <c r="BJ3421" s="9"/>
      <c r="BK3421" s="9"/>
      <c r="BL3421" s="9"/>
      <c r="BM3421" s="9"/>
      <c r="BN3421" s="9"/>
      <c r="BO3421" s="9"/>
      <c r="BP3421" s="9"/>
      <c r="BQ3421" s="9"/>
      <c r="BT3421" s="9"/>
      <c r="BU3421" s="9"/>
      <c r="BX3421" s="9"/>
      <c r="BY3421" s="9"/>
      <c r="CB3421" s="9"/>
      <c r="CC3421" s="9"/>
      <c r="CF3421" s="9"/>
      <c r="CG3421" s="9"/>
      <c r="CJ3421" s="9"/>
      <c r="CK3421" s="9"/>
      <c r="CN3421" s="9"/>
      <c r="CO3421" s="9"/>
      <c r="CP3421" s="9"/>
      <c r="CQ3421" s="9"/>
      <c r="CR3421" s="9"/>
      <c r="CS3421" s="9"/>
      <c r="CT3421" s="9"/>
      <c r="CU3421" s="9"/>
      <c r="CV3421" s="9"/>
      <c r="CW3421" s="9"/>
      <c r="CX3421" s="9"/>
      <c r="CY3421" s="9"/>
      <c r="CZ3421" s="9"/>
      <c r="DA3421" s="9"/>
      <c r="DB3421" s="9"/>
      <c r="DC3421" s="9"/>
      <c r="DD3421" s="9"/>
      <c r="DE3421" s="9"/>
      <c r="DF3421" s="9"/>
      <c r="DG3421" s="9"/>
      <c r="DH3421" s="9"/>
      <c r="DI3421" s="9"/>
      <c r="DJ3421" s="9"/>
      <c r="DK3421" s="9"/>
      <c r="DL3421" s="9"/>
      <c r="DM3421" s="9"/>
      <c r="DN3421" s="9"/>
      <c r="DO3421" s="9"/>
      <c r="DP3421" s="9"/>
      <c r="DQ3421" s="9"/>
      <c r="DR3421" s="9"/>
      <c r="DS3421" s="9"/>
      <c r="DT3421" s="9"/>
      <c r="DU3421" s="9"/>
      <c r="DV3421" s="9"/>
      <c r="DW3421" s="9"/>
      <c r="DX3421" s="9"/>
      <c r="DY3421" s="9"/>
      <c r="DZ3421" s="56"/>
      <c r="EA3421" s="57"/>
    </row>
    <row r="3422" spans="1:131" ht="19.5" customHeight="1" x14ac:dyDescent="0.25">
      <c r="A3422" s="9">
        <v>2362</v>
      </c>
      <c r="B3422" s="9" t="s">
        <v>6760</v>
      </c>
      <c r="C3422" s="9" t="s">
        <v>6761</v>
      </c>
      <c r="D3422" s="9"/>
      <c r="E3422" s="9" t="s">
        <v>6762</v>
      </c>
      <c r="F3422" s="9" t="s">
        <v>6763</v>
      </c>
      <c r="G3422" s="9"/>
      <c r="H3422" s="9" t="s">
        <v>202</v>
      </c>
      <c r="I3422" s="9" t="s">
        <v>25</v>
      </c>
      <c r="J3422" s="129">
        <v>43318</v>
      </c>
      <c r="K3422" s="129">
        <v>43179</v>
      </c>
      <c r="L3422" s="129">
        <v>43705</v>
      </c>
      <c r="O3422" s="9">
        <v>30</v>
      </c>
      <c r="Q3422" s="9" t="s">
        <v>54</v>
      </c>
      <c r="R3422" s="9"/>
      <c r="S3422" s="13">
        <v>10660000</v>
      </c>
      <c r="T3422" s="13">
        <v>10660000</v>
      </c>
      <c r="U3422" s="13">
        <v>2665000</v>
      </c>
      <c r="V3422" s="9"/>
      <c r="W3422" s="9"/>
      <c r="X3422" s="9"/>
      <c r="Y3422" s="9"/>
      <c r="Z3422" s="9"/>
      <c r="AA3422" s="9"/>
      <c r="AB3422" s="9"/>
      <c r="AC3422" s="9"/>
      <c r="AD3422" s="9"/>
      <c r="AE3422" s="9"/>
      <c r="AF3422" s="55"/>
      <c r="AG3422" s="45">
        <v>7995000</v>
      </c>
      <c r="AH3422" s="11">
        <v>43313</v>
      </c>
      <c r="AI3422" s="11">
        <v>43768</v>
      </c>
      <c r="AJ3422" s="27">
        <v>10660000</v>
      </c>
      <c r="AK3422" s="27">
        <v>2665000</v>
      </c>
      <c r="AL3422" s="9"/>
      <c r="AM3422" s="9"/>
      <c r="AN3422" s="9"/>
      <c r="AO3422" s="9"/>
      <c r="AP3422" s="9"/>
      <c r="AQ3422" s="9"/>
      <c r="AR3422" s="9"/>
      <c r="AS3422" s="9"/>
      <c r="AT3422" s="9"/>
      <c r="AU3422" s="9"/>
      <c r="AV3422" s="9"/>
      <c r="AW3422" s="9"/>
      <c r="AX3422" s="9"/>
      <c r="AY3422" s="9"/>
      <c r="AZ3422" s="9"/>
      <c r="BA3422" s="9"/>
      <c r="BB3422" s="9"/>
      <c r="BC3422" s="9"/>
      <c r="BD3422" s="9"/>
      <c r="BE3422" s="9"/>
      <c r="BF3422" s="9"/>
      <c r="BG3422" s="9"/>
      <c r="BH3422" s="9"/>
      <c r="BI3422" s="9"/>
      <c r="BJ3422" s="9"/>
      <c r="BK3422" s="9"/>
      <c r="BL3422" s="9"/>
      <c r="BM3422" s="9"/>
      <c r="BN3422" s="9"/>
      <c r="BO3422" s="9"/>
      <c r="BP3422" s="9"/>
      <c r="BQ3422" s="9"/>
      <c r="BT3422" s="9"/>
      <c r="BU3422" s="9"/>
      <c r="BX3422" s="9"/>
      <c r="BY3422" s="9"/>
      <c r="CB3422" s="9"/>
      <c r="CC3422" s="9"/>
      <c r="CF3422" s="9"/>
      <c r="CG3422" s="9"/>
      <c r="CJ3422" s="9"/>
      <c r="CK3422" s="9"/>
      <c r="CN3422" s="9"/>
      <c r="CO3422" s="9"/>
      <c r="CP3422" s="9"/>
      <c r="CQ3422" s="9"/>
      <c r="CR3422" s="9"/>
      <c r="CS3422" s="9"/>
      <c r="CT3422" s="9"/>
      <c r="CU3422" s="9"/>
      <c r="CV3422" s="9"/>
      <c r="CW3422" s="9"/>
      <c r="CX3422" s="9"/>
      <c r="CY3422" s="9"/>
      <c r="CZ3422" s="9"/>
      <c r="DA3422" s="9"/>
      <c r="DB3422" s="9"/>
      <c r="DC3422" s="9"/>
      <c r="DD3422" s="9"/>
      <c r="DE3422" s="9"/>
      <c r="DF3422" s="9"/>
      <c r="DG3422" s="9"/>
      <c r="DH3422" s="9"/>
      <c r="DI3422" s="9"/>
      <c r="DJ3422" s="9"/>
      <c r="DK3422" s="9"/>
      <c r="DL3422" s="9"/>
      <c r="DM3422" s="9"/>
      <c r="DN3422" s="9"/>
      <c r="DO3422" s="9"/>
      <c r="DP3422" s="9"/>
      <c r="DQ3422" s="9"/>
      <c r="DR3422" s="9"/>
      <c r="DS3422" s="9"/>
      <c r="DT3422" s="9"/>
      <c r="DU3422" s="9"/>
      <c r="DV3422" s="9"/>
      <c r="DW3422" s="9"/>
      <c r="DX3422" s="9"/>
      <c r="DY3422" s="9"/>
    </row>
    <row r="3423" spans="1:131" s="18" customFormat="1" ht="19.5" customHeight="1" x14ac:dyDescent="0.25">
      <c r="A3423" s="18">
        <v>2362</v>
      </c>
      <c r="B3423" s="18" t="s">
        <v>6760</v>
      </c>
      <c r="C3423" s="18" t="s">
        <v>6761</v>
      </c>
      <c r="D3423" s="19">
        <v>43692</v>
      </c>
      <c r="J3423" s="130"/>
      <c r="K3423" s="130"/>
      <c r="L3423" s="130">
        <v>43768</v>
      </c>
      <c r="S3423" s="20"/>
      <c r="T3423" s="20"/>
      <c r="U3423" s="20"/>
      <c r="AF3423" s="107"/>
      <c r="AG3423" s="46"/>
      <c r="DZ3423" s="56"/>
      <c r="EA3423" s="57"/>
    </row>
    <row r="3424" spans="1:131" ht="38.25" customHeight="1" x14ac:dyDescent="0.25">
      <c r="A3424" s="9">
        <v>2363</v>
      </c>
      <c r="B3424" s="9" t="s">
        <v>6765</v>
      </c>
      <c r="C3424" s="9" t="s">
        <v>6766</v>
      </c>
      <c r="D3424" s="9"/>
      <c r="E3424" s="9" t="s">
        <v>104</v>
      </c>
      <c r="F3424" s="9" t="s">
        <v>105</v>
      </c>
      <c r="G3424" s="9"/>
      <c r="H3424" s="9" t="s">
        <v>202</v>
      </c>
      <c r="I3424" s="9" t="s">
        <v>35</v>
      </c>
      <c r="J3424" s="129">
        <v>43398</v>
      </c>
      <c r="K3424" s="129">
        <v>43269</v>
      </c>
      <c r="L3424" s="129">
        <v>43580</v>
      </c>
      <c r="M3424" s="9" t="s">
        <v>335</v>
      </c>
      <c r="O3424" s="9">
        <v>22</v>
      </c>
      <c r="Q3424" s="9" t="s">
        <v>54</v>
      </c>
      <c r="R3424" s="13">
        <v>680856366</v>
      </c>
      <c r="S3424" s="13">
        <v>92571336</v>
      </c>
      <c r="T3424" s="13">
        <v>92571336</v>
      </c>
      <c r="U3424" s="13">
        <v>27771336</v>
      </c>
      <c r="V3424" s="13">
        <v>64800000</v>
      </c>
      <c r="W3424" s="9"/>
      <c r="X3424" s="9"/>
      <c r="Y3424" s="9"/>
      <c r="Z3424" s="9"/>
      <c r="AA3424" s="9"/>
      <c r="AB3424" s="9"/>
      <c r="AC3424" s="9"/>
      <c r="AD3424" s="9"/>
      <c r="AE3424" s="9"/>
      <c r="AF3424" s="114">
        <v>64800000</v>
      </c>
      <c r="AG3424" s="109"/>
      <c r="AH3424" s="11">
        <v>43269</v>
      </c>
      <c r="AI3424" s="11">
        <v>43465</v>
      </c>
      <c r="AJ3424" s="27">
        <v>78894734</v>
      </c>
      <c r="AK3424" s="27">
        <v>23668420</v>
      </c>
      <c r="AL3424" s="11">
        <v>43466</v>
      </c>
      <c r="AM3424" s="11">
        <v>43555</v>
      </c>
      <c r="AN3424" s="27">
        <v>1495075</v>
      </c>
      <c r="AO3424" s="27">
        <v>448523</v>
      </c>
      <c r="AP3424" s="11">
        <v>43556</v>
      </c>
      <c r="AQ3424" s="11">
        <v>43646</v>
      </c>
      <c r="AR3424" s="27">
        <v>10078542</v>
      </c>
      <c r="AS3424" s="27">
        <v>3023563</v>
      </c>
      <c r="AT3424" s="11">
        <v>43269</v>
      </c>
      <c r="AU3424" s="11">
        <v>43646</v>
      </c>
      <c r="AV3424" s="27">
        <v>92676869</v>
      </c>
      <c r="AW3424" s="27">
        <v>630830</v>
      </c>
      <c r="AX3424" s="9"/>
      <c r="AY3424" s="9"/>
      <c r="AZ3424" s="9"/>
      <c r="BA3424" s="9"/>
      <c r="BB3424" s="9"/>
      <c r="BC3424" s="9"/>
      <c r="BD3424" s="9"/>
      <c r="BE3424" s="9"/>
      <c r="BF3424" s="9"/>
      <c r="BG3424" s="9"/>
      <c r="BH3424" s="9"/>
      <c r="BI3424" s="9"/>
      <c r="BJ3424" s="9"/>
      <c r="BK3424" s="9"/>
      <c r="BL3424" s="9"/>
      <c r="BM3424" s="9"/>
      <c r="BN3424" s="9"/>
      <c r="BO3424" s="9"/>
      <c r="BP3424" s="9"/>
      <c r="BQ3424" s="9"/>
      <c r="BT3424" s="9"/>
      <c r="BU3424" s="9"/>
      <c r="BX3424" s="9"/>
      <c r="BY3424" s="9"/>
      <c r="CB3424" s="9"/>
      <c r="CC3424" s="9"/>
      <c r="CF3424" s="9"/>
      <c r="CG3424" s="9"/>
      <c r="CJ3424" s="9"/>
      <c r="CK3424" s="9"/>
      <c r="CN3424" s="9"/>
      <c r="CO3424" s="9"/>
      <c r="CP3424" s="9"/>
      <c r="CQ3424" s="9"/>
      <c r="CR3424" s="9"/>
      <c r="CS3424" s="9"/>
      <c r="CT3424" s="9"/>
      <c r="CU3424" s="9"/>
      <c r="CV3424" s="9"/>
      <c r="CW3424" s="9"/>
      <c r="CX3424" s="9"/>
      <c r="CY3424" s="9"/>
      <c r="CZ3424" s="9"/>
      <c r="DA3424" s="9"/>
      <c r="DB3424" s="9"/>
      <c r="DC3424" s="9"/>
      <c r="DD3424" s="9"/>
      <c r="DE3424" s="9"/>
      <c r="DF3424" s="9"/>
      <c r="DG3424" s="9"/>
      <c r="DH3424" s="9"/>
      <c r="DI3424" s="9"/>
      <c r="DJ3424" s="9"/>
      <c r="DK3424" s="9"/>
      <c r="DL3424" s="9"/>
      <c r="DM3424" s="9"/>
      <c r="DN3424" s="9"/>
      <c r="DO3424" s="9"/>
      <c r="DP3424" s="9"/>
      <c r="DQ3424" s="9"/>
      <c r="DR3424" s="9"/>
      <c r="DS3424" s="9"/>
      <c r="DT3424" s="9"/>
      <c r="DU3424" s="9"/>
      <c r="DV3424" s="9"/>
      <c r="DW3424" s="9"/>
      <c r="DX3424" s="9"/>
      <c r="DY3424" s="9"/>
      <c r="DZ3424" s="58">
        <v>92676869</v>
      </c>
      <c r="EA3424" s="59">
        <v>27771336</v>
      </c>
    </row>
    <row r="3425" spans="1:131" ht="38.25" customHeight="1" x14ac:dyDescent="0.25">
      <c r="A3425" s="9">
        <v>2364</v>
      </c>
      <c r="B3425" s="9" t="s">
        <v>6767</v>
      </c>
      <c r="C3425" s="9" t="s">
        <v>6768</v>
      </c>
      <c r="D3425" s="9"/>
      <c r="E3425" s="9" t="s">
        <v>1362</v>
      </c>
      <c r="F3425" s="9" t="s">
        <v>6506</v>
      </c>
      <c r="G3425" s="9"/>
      <c r="H3425" s="9" t="s">
        <v>202</v>
      </c>
      <c r="I3425" s="9" t="s">
        <v>28</v>
      </c>
      <c r="J3425" s="129">
        <v>43322</v>
      </c>
      <c r="K3425" s="129">
        <v>43145</v>
      </c>
      <c r="L3425" s="129">
        <v>43413</v>
      </c>
      <c r="O3425" s="9">
        <v>28</v>
      </c>
      <c r="Q3425" s="9" t="s">
        <v>54</v>
      </c>
      <c r="R3425" s="9"/>
      <c r="S3425" s="13">
        <v>8000000</v>
      </c>
      <c r="T3425" s="13">
        <v>8000000</v>
      </c>
      <c r="U3425" s="13">
        <v>2000000</v>
      </c>
      <c r="V3425" s="9"/>
      <c r="W3425" s="9"/>
      <c r="X3425" s="9"/>
      <c r="Y3425" s="9"/>
      <c r="Z3425" s="9"/>
      <c r="AA3425" s="9"/>
      <c r="AB3425" s="9"/>
      <c r="AC3425" s="9"/>
      <c r="AD3425" s="9"/>
      <c r="AE3425" s="9"/>
      <c r="AF3425" s="55"/>
      <c r="AG3425" s="45">
        <v>5000000</v>
      </c>
      <c r="AH3425" s="11">
        <v>43161</v>
      </c>
      <c r="AI3425" s="11">
        <v>43413</v>
      </c>
      <c r="AJ3425" s="27">
        <v>7960991</v>
      </c>
      <c r="AK3425" s="27">
        <v>1990248</v>
      </c>
      <c r="AL3425" s="9"/>
      <c r="AM3425" s="9"/>
      <c r="AN3425" s="9"/>
      <c r="AO3425" s="9"/>
      <c r="AP3425" s="9"/>
      <c r="AQ3425" s="9"/>
      <c r="AR3425" s="9"/>
      <c r="AS3425" s="9"/>
      <c r="AT3425" s="9"/>
      <c r="AU3425" s="9"/>
      <c r="AV3425" s="9"/>
      <c r="AW3425" s="9"/>
      <c r="AX3425" s="9"/>
      <c r="AY3425" s="9"/>
      <c r="AZ3425" s="9"/>
      <c r="BA3425" s="9"/>
      <c r="BB3425" s="9"/>
      <c r="BC3425" s="9"/>
      <c r="BD3425" s="9"/>
      <c r="BE3425" s="9"/>
      <c r="BF3425" s="9"/>
      <c r="BG3425" s="9"/>
      <c r="BH3425" s="9"/>
      <c r="BI3425" s="9"/>
      <c r="BJ3425" s="9"/>
      <c r="BK3425" s="9"/>
      <c r="BL3425" s="9"/>
      <c r="BM3425" s="9"/>
      <c r="BN3425" s="9"/>
      <c r="BO3425" s="9"/>
      <c r="BP3425" s="9"/>
      <c r="BQ3425" s="9"/>
      <c r="BT3425" s="9"/>
      <c r="BU3425" s="9"/>
      <c r="BX3425" s="9"/>
      <c r="BY3425" s="9"/>
      <c r="CB3425" s="9"/>
      <c r="CC3425" s="9"/>
      <c r="CF3425" s="9"/>
      <c r="CG3425" s="9"/>
      <c r="CJ3425" s="9"/>
      <c r="CK3425" s="9"/>
      <c r="CN3425" s="9"/>
      <c r="CO3425" s="9"/>
      <c r="CP3425" s="9"/>
      <c r="CQ3425" s="9"/>
      <c r="CR3425" s="9"/>
      <c r="CS3425" s="9"/>
      <c r="CT3425" s="9"/>
      <c r="CU3425" s="9"/>
      <c r="CV3425" s="9"/>
      <c r="CW3425" s="9"/>
      <c r="CX3425" s="9"/>
      <c r="CY3425" s="9"/>
      <c r="CZ3425" s="9"/>
      <c r="DA3425" s="9"/>
      <c r="DB3425" s="9"/>
      <c r="DC3425" s="9"/>
      <c r="DD3425" s="9"/>
      <c r="DE3425" s="9"/>
      <c r="DF3425" s="9"/>
      <c r="DG3425" s="9"/>
      <c r="DH3425" s="9"/>
      <c r="DI3425" s="9"/>
      <c r="DJ3425" s="9"/>
      <c r="DK3425" s="9"/>
      <c r="DL3425" s="9"/>
      <c r="DM3425" s="9"/>
      <c r="DN3425" s="9"/>
      <c r="DO3425" s="9"/>
      <c r="DP3425" s="9"/>
      <c r="DQ3425" s="9"/>
      <c r="DR3425" s="9"/>
      <c r="DS3425" s="9"/>
      <c r="DT3425" s="9"/>
      <c r="DU3425" s="9"/>
      <c r="DV3425" s="9"/>
      <c r="DW3425" s="9"/>
      <c r="DX3425" s="9"/>
      <c r="DY3425" s="9"/>
    </row>
    <row r="3426" spans="1:131" ht="39" customHeight="1" x14ac:dyDescent="0.25">
      <c r="A3426" s="9">
        <v>2365</v>
      </c>
      <c r="B3426" s="9" t="s">
        <v>6769</v>
      </c>
      <c r="C3426" s="9" t="s">
        <v>6770</v>
      </c>
      <c r="D3426" s="9"/>
      <c r="E3426" s="9" t="s">
        <v>6771</v>
      </c>
      <c r="F3426" s="9" t="s">
        <v>4641</v>
      </c>
      <c r="G3426" s="9"/>
      <c r="H3426" s="9" t="s">
        <v>906</v>
      </c>
      <c r="I3426" s="9" t="s">
        <v>35</v>
      </c>
      <c r="M3426" s="9" t="s">
        <v>335</v>
      </c>
      <c r="O3426" s="9">
        <v>28</v>
      </c>
      <c r="R3426" s="9"/>
      <c r="S3426" s="9"/>
      <c r="T3426" s="9"/>
      <c r="U3426" s="9"/>
      <c r="V3426" s="9"/>
      <c r="W3426" s="9"/>
      <c r="X3426" s="9"/>
      <c r="Y3426" s="9"/>
      <c r="Z3426" s="9"/>
      <c r="AA3426" s="9"/>
      <c r="AB3426" s="9"/>
      <c r="AC3426" s="9"/>
      <c r="AD3426" s="9"/>
      <c r="AE3426" s="9"/>
      <c r="AF3426" s="55"/>
      <c r="AG3426" s="109"/>
      <c r="AH3426" s="9"/>
      <c r="AI3426" s="9"/>
      <c r="AJ3426" s="9"/>
      <c r="AK3426" s="9"/>
      <c r="AL3426" s="9"/>
      <c r="AM3426" s="9"/>
      <c r="AN3426" s="9"/>
      <c r="AO3426" s="9"/>
      <c r="AP3426" s="9"/>
      <c r="AQ3426" s="9"/>
      <c r="AR3426" s="9"/>
      <c r="AS3426" s="9"/>
      <c r="AT3426" s="9"/>
      <c r="AU3426" s="9"/>
      <c r="AV3426" s="9"/>
      <c r="AW3426" s="9"/>
      <c r="AX3426" s="9"/>
      <c r="AY3426" s="9"/>
      <c r="AZ3426" s="9"/>
      <c r="BA3426" s="9"/>
      <c r="BB3426" s="9"/>
      <c r="BC3426" s="9"/>
      <c r="BD3426" s="9"/>
      <c r="BE3426" s="9"/>
      <c r="BF3426" s="9"/>
      <c r="BG3426" s="9"/>
      <c r="BH3426" s="9"/>
      <c r="BI3426" s="9"/>
      <c r="BJ3426" s="9"/>
      <c r="BK3426" s="9"/>
      <c r="BL3426" s="9"/>
      <c r="BM3426" s="9"/>
      <c r="BN3426" s="9"/>
      <c r="BO3426" s="9"/>
      <c r="BP3426" s="9"/>
      <c r="BQ3426" s="9"/>
      <c r="BT3426" s="9"/>
      <c r="BU3426" s="9"/>
      <c r="BX3426" s="9"/>
      <c r="BY3426" s="9"/>
      <c r="CB3426" s="9"/>
      <c r="CC3426" s="9"/>
      <c r="CF3426" s="9"/>
      <c r="CG3426" s="9"/>
      <c r="CJ3426" s="9"/>
      <c r="CK3426" s="9"/>
      <c r="CN3426" s="9"/>
      <c r="CO3426" s="9"/>
      <c r="CP3426" s="9"/>
      <c r="CQ3426" s="9"/>
      <c r="CR3426" s="9"/>
      <c r="CS3426" s="9"/>
      <c r="CT3426" s="9"/>
      <c r="CU3426" s="9"/>
      <c r="CV3426" s="9"/>
      <c r="CW3426" s="9"/>
      <c r="CX3426" s="9"/>
      <c r="CY3426" s="9"/>
      <c r="CZ3426" s="9"/>
      <c r="DA3426" s="9"/>
      <c r="DB3426" s="9"/>
      <c r="DC3426" s="9"/>
      <c r="DD3426" s="9"/>
      <c r="DE3426" s="9"/>
      <c r="DF3426" s="9"/>
      <c r="DG3426" s="9"/>
      <c r="DH3426" s="9"/>
      <c r="DI3426" s="9"/>
      <c r="DJ3426" s="9"/>
      <c r="DK3426" s="9"/>
      <c r="DL3426" s="9"/>
      <c r="DM3426" s="9"/>
      <c r="DN3426" s="9"/>
      <c r="DO3426" s="9"/>
      <c r="DP3426" s="9"/>
      <c r="DQ3426" s="9"/>
      <c r="DR3426" s="9"/>
      <c r="DS3426" s="9"/>
      <c r="DT3426" s="9"/>
      <c r="DU3426" s="9"/>
      <c r="DV3426" s="9"/>
      <c r="DW3426" s="9"/>
      <c r="DX3426" s="9"/>
      <c r="DY3426" s="9"/>
      <c r="DZ3426" s="56"/>
      <c r="EA3426" s="57"/>
    </row>
    <row r="3427" spans="1:131" ht="19.5" customHeight="1" x14ac:dyDescent="0.25">
      <c r="A3427" s="9">
        <v>2366</v>
      </c>
      <c r="B3427" s="9" t="s">
        <v>6774</v>
      </c>
      <c r="C3427" s="9" t="s">
        <v>6775</v>
      </c>
      <c r="D3427" s="9"/>
      <c r="E3427" s="9" t="s">
        <v>2928</v>
      </c>
      <c r="F3427" s="9" t="s">
        <v>4610</v>
      </c>
      <c r="G3427" s="9"/>
      <c r="H3427" s="9" t="s">
        <v>202</v>
      </c>
      <c r="I3427" s="9" t="s">
        <v>25</v>
      </c>
      <c r="J3427" s="129">
        <v>43313</v>
      </c>
      <c r="K3427" s="129">
        <v>43276</v>
      </c>
      <c r="L3427" s="129">
        <v>43705</v>
      </c>
      <c r="O3427" s="9">
        <v>31</v>
      </c>
      <c r="Q3427" s="9" t="s">
        <v>54</v>
      </c>
      <c r="R3427" s="9"/>
      <c r="S3427" s="13">
        <v>9300000</v>
      </c>
      <c r="T3427" s="13">
        <v>9300000</v>
      </c>
      <c r="U3427" s="13">
        <v>2325000</v>
      </c>
      <c r="V3427" s="9"/>
      <c r="W3427" s="9"/>
      <c r="X3427" s="9"/>
      <c r="Y3427" s="9"/>
      <c r="Z3427" s="9"/>
      <c r="AA3427" s="9"/>
      <c r="AB3427" s="9"/>
      <c r="AC3427" s="9"/>
      <c r="AD3427" s="9"/>
      <c r="AE3427" s="9"/>
      <c r="AF3427" s="55"/>
      <c r="AG3427" s="45">
        <v>6975000</v>
      </c>
      <c r="AH3427" s="11">
        <v>43313</v>
      </c>
      <c r="AI3427" s="11">
        <v>43705</v>
      </c>
      <c r="AJ3427" s="27">
        <v>9299904</v>
      </c>
      <c r="AK3427" s="27">
        <v>2324976</v>
      </c>
      <c r="AL3427" s="9"/>
      <c r="AM3427" s="9"/>
      <c r="AN3427" s="9"/>
      <c r="AO3427" s="9"/>
      <c r="AP3427" s="9"/>
      <c r="AQ3427" s="9"/>
      <c r="AR3427" s="9"/>
      <c r="AS3427" s="9"/>
      <c r="AT3427" s="9"/>
      <c r="AU3427" s="9"/>
      <c r="AV3427" s="9"/>
      <c r="AW3427" s="9"/>
      <c r="AX3427" s="9"/>
      <c r="AY3427" s="9"/>
      <c r="AZ3427" s="9"/>
      <c r="BA3427" s="9"/>
      <c r="BB3427" s="9"/>
      <c r="BC3427" s="9"/>
      <c r="BD3427" s="9"/>
      <c r="BE3427" s="9"/>
      <c r="BF3427" s="9"/>
      <c r="BG3427" s="9"/>
      <c r="BH3427" s="9"/>
      <c r="BI3427" s="9"/>
      <c r="BJ3427" s="9"/>
      <c r="BK3427" s="9"/>
      <c r="BL3427" s="9"/>
      <c r="BM3427" s="9"/>
      <c r="BN3427" s="9"/>
      <c r="BO3427" s="9"/>
      <c r="BP3427" s="9"/>
      <c r="BQ3427" s="9"/>
      <c r="BT3427" s="9"/>
      <c r="BU3427" s="9"/>
      <c r="BX3427" s="9"/>
      <c r="BY3427" s="9"/>
      <c r="CB3427" s="9"/>
      <c r="CC3427" s="9"/>
      <c r="CF3427" s="9"/>
      <c r="CG3427" s="9"/>
      <c r="CJ3427" s="9"/>
      <c r="CK3427" s="9"/>
      <c r="CN3427" s="9"/>
      <c r="CO3427" s="9"/>
      <c r="CP3427" s="9"/>
      <c r="CQ3427" s="9"/>
      <c r="CR3427" s="9"/>
      <c r="CS3427" s="9"/>
      <c r="CT3427" s="9"/>
      <c r="CU3427" s="9"/>
      <c r="CV3427" s="9"/>
      <c r="CW3427" s="9"/>
      <c r="CX3427" s="9"/>
      <c r="CY3427" s="9"/>
      <c r="CZ3427" s="9"/>
      <c r="DA3427" s="9"/>
      <c r="DB3427" s="9"/>
      <c r="DC3427" s="9"/>
      <c r="DD3427" s="9"/>
      <c r="DE3427" s="9"/>
      <c r="DF3427" s="9"/>
      <c r="DG3427" s="9"/>
      <c r="DH3427" s="9"/>
      <c r="DI3427" s="9"/>
      <c r="DJ3427" s="9"/>
      <c r="DK3427" s="9"/>
      <c r="DL3427" s="9"/>
      <c r="DM3427" s="9"/>
      <c r="DN3427" s="9"/>
      <c r="DO3427" s="9"/>
      <c r="DP3427" s="9"/>
      <c r="DQ3427" s="9"/>
      <c r="DR3427" s="9"/>
      <c r="DS3427" s="9"/>
      <c r="DT3427" s="9"/>
      <c r="DU3427" s="9"/>
      <c r="DV3427" s="9"/>
      <c r="DW3427" s="9"/>
      <c r="DX3427" s="9"/>
      <c r="DY3427" s="9"/>
    </row>
    <row r="3428" spans="1:131" ht="19.5" customHeight="1" x14ac:dyDescent="0.25">
      <c r="A3428" s="9">
        <v>2367</v>
      </c>
      <c r="B3428" s="9" t="s">
        <v>6776</v>
      </c>
      <c r="C3428" s="9" t="s">
        <v>6777</v>
      </c>
      <c r="D3428" s="9"/>
      <c r="E3428" s="9" t="s">
        <v>3331</v>
      </c>
      <c r="F3428" s="9" t="s">
        <v>6310</v>
      </c>
      <c r="G3428" s="9"/>
      <c r="H3428" s="9" t="s">
        <v>202</v>
      </c>
      <c r="I3428" s="9" t="s">
        <v>78</v>
      </c>
      <c r="J3428" s="129">
        <v>43317</v>
      </c>
      <c r="K3428" s="129">
        <v>43283</v>
      </c>
      <c r="L3428" s="129">
        <v>43630</v>
      </c>
      <c r="O3428" s="9">
        <v>26</v>
      </c>
      <c r="Q3428" s="9" t="s">
        <v>54</v>
      </c>
      <c r="R3428" s="9"/>
      <c r="S3428" s="13">
        <v>9600000</v>
      </c>
      <c r="T3428" s="13">
        <v>9600000</v>
      </c>
      <c r="U3428" s="13">
        <v>2400000</v>
      </c>
      <c r="V3428" s="9"/>
      <c r="W3428" s="9"/>
      <c r="X3428" s="9"/>
      <c r="Y3428" s="9"/>
      <c r="Z3428" s="9"/>
      <c r="AA3428" s="9"/>
      <c r="AB3428" s="9"/>
      <c r="AC3428" s="9"/>
      <c r="AD3428" s="9"/>
      <c r="AE3428" s="9"/>
      <c r="AF3428" s="55"/>
      <c r="AG3428" s="45">
        <v>7200000</v>
      </c>
      <c r="AH3428" s="11">
        <v>43283</v>
      </c>
      <c r="AI3428" s="11">
        <v>43630</v>
      </c>
      <c r="AJ3428" s="27">
        <v>9158021</v>
      </c>
      <c r="AK3428" s="27">
        <v>2289505</v>
      </c>
      <c r="AL3428" s="9"/>
      <c r="AM3428" s="9"/>
      <c r="AN3428" s="9"/>
      <c r="AO3428" s="9"/>
      <c r="AP3428" s="9"/>
      <c r="AQ3428" s="9"/>
      <c r="AR3428" s="9"/>
      <c r="AS3428" s="9"/>
      <c r="AT3428" s="9"/>
      <c r="AU3428" s="9"/>
      <c r="AV3428" s="9"/>
      <c r="AW3428" s="9"/>
      <c r="AX3428" s="9"/>
      <c r="AY3428" s="9"/>
      <c r="AZ3428" s="9"/>
      <c r="BA3428" s="9"/>
      <c r="BB3428" s="9"/>
      <c r="BC3428" s="9"/>
      <c r="BD3428" s="9"/>
      <c r="BE3428" s="9"/>
      <c r="BF3428" s="9"/>
      <c r="BG3428" s="9"/>
      <c r="BH3428" s="9"/>
      <c r="BI3428" s="9"/>
      <c r="BJ3428" s="9"/>
      <c r="BK3428" s="9"/>
      <c r="BL3428" s="9"/>
      <c r="BM3428" s="9"/>
      <c r="BN3428" s="9"/>
      <c r="BO3428" s="9"/>
      <c r="BP3428" s="9"/>
      <c r="BQ3428" s="9"/>
      <c r="BT3428" s="9"/>
      <c r="BU3428" s="9"/>
      <c r="BX3428" s="9"/>
      <c r="BY3428" s="9"/>
      <c r="CB3428" s="9"/>
      <c r="CC3428" s="9"/>
      <c r="CF3428" s="9"/>
      <c r="CG3428" s="9"/>
      <c r="CJ3428" s="9"/>
      <c r="CK3428" s="9"/>
      <c r="CN3428" s="9"/>
      <c r="CO3428" s="9"/>
      <c r="CP3428" s="9"/>
      <c r="CQ3428" s="9"/>
      <c r="CR3428" s="9"/>
      <c r="CS3428" s="9"/>
      <c r="CT3428" s="9"/>
      <c r="CU3428" s="9"/>
      <c r="CV3428" s="9"/>
      <c r="CW3428" s="9"/>
      <c r="CX3428" s="9"/>
      <c r="CY3428" s="9"/>
      <c r="CZ3428" s="9"/>
      <c r="DA3428" s="9"/>
      <c r="DB3428" s="9"/>
      <c r="DC3428" s="9"/>
      <c r="DD3428" s="9"/>
      <c r="DE3428" s="9"/>
      <c r="DF3428" s="9"/>
      <c r="DG3428" s="9"/>
      <c r="DH3428" s="9"/>
      <c r="DI3428" s="9"/>
      <c r="DJ3428" s="9"/>
      <c r="DK3428" s="9"/>
      <c r="DL3428" s="9"/>
      <c r="DM3428" s="9"/>
      <c r="DN3428" s="9"/>
      <c r="DO3428" s="9"/>
      <c r="DP3428" s="9"/>
      <c r="DQ3428" s="9"/>
      <c r="DR3428" s="9"/>
      <c r="DS3428" s="9"/>
      <c r="DT3428" s="9"/>
      <c r="DU3428" s="9"/>
      <c r="DV3428" s="9"/>
      <c r="DW3428" s="9"/>
      <c r="DX3428" s="9"/>
      <c r="DY3428" s="9"/>
      <c r="DZ3428" s="56"/>
      <c r="EA3428" s="57"/>
    </row>
    <row r="3429" spans="1:131" ht="19.5" customHeight="1" x14ac:dyDescent="0.25">
      <c r="A3429" s="9">
        <v>2368</v>
      </c>
      <c r="B3429" s="9" t="s">
        <v>6778</v>
      </c>
      <c r="C3429" s="9" t="s">
        <v>6779</v>
      </c>
      <c r="D3429" s="9"/>
      <c r="E3429" s="9" t="s">
        <v>6780</v>
      </c>
      <c r="F3429" s="9" t="s">
        <v>5666</v>
      </c>
      <c r="G3429" s="9"/>
      <c r="H3429" s="9" t="s">
        <v>202</v>
      </c>
      <c r="I3429" s="9" t="s">
        <v>3432</v>
      </c>
      <c r="J3429" s="129">
        <v>43299</v>
      </c>
      <c r="K3429" s="129">
        <v>43132</v>
      </c>
      <c r="L3429" s="129">
        <v>43535</v>
      </c>
      <c r="O3429" s="9">
        <v>27</v>
      </c>
      <c r="Q3429" s="9" t="s">
        <v>61</v>
      </c>
      <c r="R3429" s="9"/>
      <c r="S3429" s="13">
        <v>548336461</v>
      </c>
      <c r="T3429" s="13">
        <v>548336461</v>
      </c>
      <c r="U3429" s="13">
        <v>164500938</v>
      </c>
      <c r="V3429" s="9"/>
      <c r="W3429" s="9"/>
      <c r="X3429" s="9"/>
      <c r="Y3429" s="9"/>
      <c r="Z3429" s="9"/>
      <c r="AA3429" s="9"/>
      <c r="AB3429" s="9"/>
      <c r="AC3429" s="9"/>
      <c r="AD3429" s="9"/>
      <c r="AE3429" s="9"/>
      <c r="AF3429" s="55"/>
      <c r="AG3429" s="109"/>
      <c r="AH3429" s="11">
        <v>43132</v>
      </c>
      <c r="AI3429" s="11">
        <v>43535</v>
      </c>
      <c r="AJ3429" s="27">
        <v>550776603</v>
      </c>
      <c r="AK3429" s="27">
        <v>164500938</v>
      </c>
      <c r="AL3429" s="9"/>
      <c r="AM3429" s="9"/>
      <c r="AN3429" s="9"/>
      <c r="AO3429" s="9"/>
      <c r="AP3429" s="9"/>
      <c r="AQ3429" s="9"/>
      <c r="AR3429" s="9"/>
      <c r="AS3429" s="9"/>
      <c r="AT3429" s="9"/>
      <c r="AU3429" s="9"/>
      <c r="AV3429" s="9"/>
      <c r="AW3429" s="9"/>
      <c r="AX3429" s="9"/>
      <c r="AY3429" s="9"/>
      <c r="AZ3429" s="9"/>
      <c r="BA3429" s="9"/>
      <c r="BB3429" s="9"/>
      <c r="BC3429" s="9"/>
      <c r="BD3429" s="9"/>
      <c r="BE3429" s="9"/>
      <c r="BF3429" s="9"/>
      <c r="BG3429" s="9"/>
      <c r="BH3429" s="9"/>
      <c r="BI3429" s="9"/>
      <c r="BJ3429" s="9"/>
      <c r="BK3429" s="9"/>
      <c r="BL3429" s="9"/>
      <c r="BM3429" s="9"/>
      <c r="BN3429" s="9"/>
      <c r="BO3429" s="9"/>
      <c r="BP3429" s="9"/>
      <c r="BQ3429" s="9"/>
      <c r="BT3429" s="9"/>
      <c r="BU3429" s="9"/>
      <c r="BX3429" s="9"/>
      <c r="BY3429" s="9"/>
      <c r="CB3429" s="9"/>
      <c r="CC3429" s="9"/>
      <c r="CF3429" s="9"/>
      <c r="CG3429" s="9"/>
      <c r="CJ3429" s="9"/>
      <c r="CK3429" s="9"/>
      <c r="CN3429" s="9"/>
      <c r="CO3429" s="9"/>
      <c r="CP3429" s="9"/>
      <c r="CQ3429" s="9"/>
      <c r="CR3429" s="9"/>
      <c r="CS3429" s="9"/>
      <c r="CT3429" s="9"/>
      <c r="CU3429" s="9"/>
      <c r="CV3429" s="9"/>
      <c r="CW3429" s="9"/>
      <c r="CX3429" s="9"/>
      <c r="CY3429" s="9"/>
      <c r="CZ3429" s="9"/>
      <c r="DA3429" s="9"/>
      <c r="DB3429" s="9"/>
      <c r="DC3429" s="9"/>
      <c r="DD3429" s="9"/>
      <c r="DE3429" s="9"/>
      <c r="DF3429" s="9"/>
      <c r="DG3429" s="9"/>
      <c r="DH3429" s="9"/>
      <c r="DI3429" s="9"/>
      <c r="DJ3429" s="9"/>
      <c r="DK3429" s="9"/>
      <c r="DL3429" s="9"/>
      <c r="DM3429" s="9"/>
      <c r="DN3429" s="9"/>
      <c r="DO3429" s="9"/>
      <c r="DP3429" s="9"/>
      <c r="DQ3429" s="9"/>
      <c r="DR3429" s="9"/>
      <c r="DS3429" s="9"/>
      <c r="DT3429" s="9"/>
      <c r="DU3429" s="9"/>
      <c r="DV3429" s="9"/>
      <c r="DW3429" s="9"/>
      <c r="DX3429" s="9"/>
      <c r="DY3429" s="9"/>
    </row>
    <row r="3430" spans="1:131" ht="39" customHeight="1" x14ac:dyDescent="0.25">
      <c r="A3430" s="9">
        <v>2369</v>
      </c>
      <c r="B3430" s="9" t="s">
        <v>6781</v>
      </c>
      <c r="C3430" s="9" t="s">
        <v>6782</v>
      </c>
      <c r="D3430" s="9"/>
      <c r="E3430" s="9" t="s">
        <v>4843</v>
      </c>
      <c r="F3430" s="9" t="s">
        <v>6783</v>
      </c>
      <c r="G3430" s="9"/>
      <c r="H3430" s="9" t="s">
        <v>202</v>
      </c>
      <c r="I3430" s="9" t="s">
        <v>6704</v>
      </c>
      <c r="J3430" s="129">
        <v>43325</v>
      </c>
      <c r="K3430" s="129">
        <v>43234</v>
      </c>
      <c r="L3430" s="129">
        <v>43646</v>
      </c>
      <c r="O3430" s="9">
        <v>31</v>
      </c>
      <c r="Q3430" s="9" t="s">
        <v>54</v>
      </c>
      <c r="R3430" s="9"/>
      <c r="S3430" s="13">
        <v>160000000</v>
      </c>
      <c r="T3430" s="13">
        <v>160000000</v>
      </c>
      <c r="U3430" s="13">
        <v>40000000</v>
      </c>
      <c r="V3430" s="9"/>
      <c r="W3430" s="9"/>
      <c r="X3430" s="9"/>
      <c r="Y3430" s="9"/>
      <c r="Z3430" s="9"/>
      <c r="AA3430" s="9"/>
      <c r="AB3430" s="9"/>
      <c r="AC3430" s="9"/>
      <c r="AD3430" s="9"/>
      <c r="AE3430" s="9"/>
      <c r="AF3430" s="55"/>
      <c r="AG3430" s="45">
        <v>120000000</v>
      </c>
      <c r="AH3430" s="11">
        <v>43234</v>
      </c>
      <c r="AI3430" s="11">
        <v>43830</v>
      </c>
      <c r="AJ3430" s="27">
        <v>159572500</v>
      </c>
      <c r="AK3430" s="27">
        <v>39893125</v>
      </c>
      <c r="AL3430" s="9"/>
      <c r="AM3430" s="9"/>
      <c r="AN3430" s="9"/>
      <c r="AO3430" s="9"/>
      <c r="AP3430" s="9"/>
      <c r="AQ3430" s="9"/>
      <c r="AR3430" s="9"/>
      <c r="AS3430" s="9"/>
      <c r="AT3430" s="9"/>
      <c r="AU3430" s="9"/>
      <c r="AV3430" s="9"/>
      <c r="AW3430" s="9"/>
      <c r="AX3430" s="9"/>
      <c r="AY3430" s="9"/>
      <c r="AZ3430" s="9"/>
      <c r="BA3430" s="9"/>
      <c r="BB3430" s="9"/>
      <c r="BC3430" s="9"/>
      <c r="BD3430" s="9"/>
      <c r="BE3430" s="9"/>
      <c r="BF3430" s="9"/>
      <c r="BG3430" s="9"/>
      <c r="BH3430" s="9"/>
      <c r="BI3430" s="9"/>
      <c r="BJ3430" s="9"/>
      <c r="BK3430" s="9"/>
      <c r="BL3430" s="9"/>
      <c r="BM3430" s="9"/>
      <c r="BN3430" s="9"/>
      <c r="BO3430" s="9"/>
      <c r="BP3430" s="9"/>
      <c r="BQ3430" s="9"/>
      <c r="BT3430" s="9"/>
      <c r="BU3430" s="9"/>
      <c r="BX3430" s="9"/>
      <c r="BY3430" s="9"/>
      <c r="CB3430" s="9"/>
      <c r="CC3430" s="9"/>
      <c r="CF3430" s="9"/>
      <c r="CG3430" s="9"/>
      <c r="CJ3430" s="9"/>
      <c r="CK3430" s="9"/>
      <c r="CN3430" s="9"/>
      <c r="CO3430" s="9"/>
      <c r="CP3430" s="9"/>
      <c r="CQ3430" s="9"/>
      <c r="CR3430" s="9"/>
      <c r="CS3430" s="9"/>
      <c r="CT3430" s="9"/>
      <c r="CU3430" s="9"/>
      <c r="CV3430" s="9"/>
      <c r="CW3430" s="9"/>
      <c r="CX3430" s="9"/>
      <c r="CY3430" s="9"/>
      <c r="CZ3430" s="9"/>
      <c r="DA3430" s="9"/>
      <c r="DB3430" s="9"/>
      <c r="DC3430" s="9"/>
      <c r="DD3430" s="9"/>
      <c r="DE3430" s="9"/>
      <c r="DF3430" s="9"/>
      <c r="DG3430" s="9"/>
      <c r="DH3430" s="9"/>
      <c r="DI3430" s="9"/>
      <c r="DJ3430" s="9"/>
      <c r="DK3430" s="9"/>
      <c r="DL3430" s="9"/>
      <c r="DM3430" s="9"/>
      <c r="DN3430" s="9"/>
      <c r="DO3430" s="9"/>
      <c r="DP3430" s="9"/>
      <c r="DQ3430" s="9"/>
      <c r="DR3430" s="9"/>
      <c r="DS3430" s="9"/>
      <c r="DT3430" s="9"/>
      <c r="DU3430" s="9"/>
      <c r="DV3430" s="9"/>
      <c r="DW3430" s="9"/>
      <c r="DX3430" s="9"/>
      <c r="DY3430" s="9"/>
      <c r="DZ3430" s="56"/>
      <c r="EA3430" s="57"/>
    </row>
    <row r="3431" spans="1:131" s="18" customFormat="1" ht="39" customHeight="1" x14ac:dyDescent="0.25">
      <c r="A3431" s="18">
        <v>2369</v>
      </c>
      <c r="B3431" s="18" t="s">
        <v>6781</v>
      </c>
      <c r="C3431" s="18" t="s">
        <v>6782</v>
      </c>
      <c r="D3431" s="19">
        <v>43683</v>
      </c>
      <c r="J3431" s="130"/>
      <c r="K3431" s="130"/>
      <c r="L3431" s="130">
        <v>43769</v>
      </c>
      <c r="S3431" s="20"/>
      <c r="T3431" s="20"/>
      <c r="U3431" s="20"/>
      <c r="AF3431" s="57"/>
      <c r="AG3431" s="46"/>
      <c r="DZ3431" s="56"/>
      <c r="EA3431" s="57"/>
    </row>
    <row r="3432" spans="1:131" ht="39" customHeight="1" x14ac:dyDescent="0.25">
      <c r="A3432" s="9">
        <v>2270</v>
      </c>
      <c r="B3432" s="9" t="s">
        <v>6784</v>
      </c>
      <c r="C3432" s="9" t="s">
        <v>6785</v>
      </c>
      <c r="D3432" s="9"/>
      <c r="E3432" s="9" t="s">
        <v>6786</v>
      </c>
      <c r="F3432" s="9" t="s">
        <v>6787</v>
      </c>
      <c r="G3432" s="9"/>
      <c r="H3432" s="9" t="s">
        <v>202</v>
      </c>
      <c r="I3432" s="9" t="s">
        <v>3432</v>
      </c>
      <c r="J3432" s="129">
        <v>43297</v>
      </c>
      <c r="K3432" s="129">
        <v>43278</v>
      </c>
      <c r="L3432" s="129">
        <v>43465</v>
      </c>
      <c r="O3432" s="9">
        <v>27</v>
      </c>
      <c r="Q3432" s="9" t="s">
        <v>61</v>
      </c>
      <c r="R3432" s="9"/>
      <c r="S3432" s="13">
        <v>238886909</v>
      </c>
      <c r="T3432" s="13">
        <v>238886909</v>
      </c>
      <c r="U3432" s="13">
        <v>71666073</v>
      </c>
      <c r="V3432" s="9"/>
      <c r="W3432" s="9"/>
      <c r="X3432" s="9"/>
      <c r="Y3432" s="9"/>
      <c r="Z3432" s="9"/>
      <c r="AA3432" s="9"/>
      <c r="AB3432" s="9"/>
      <c r="AC3432" s="9"/>
      <c r="AD3432" s="9"/>
      <c r="AE3432" s="9"/>
      <c r="AF3432" s="55"/>
      <c r="AG3432" s="109"/>
      <c r="AH3432" s="11">
        <v>43278</v>
      </c>
      <c r="AI3432" s="11">
        <v>43465</v>
      </c>
      <c r="AJ3432" s="27">
        <v>194698228</v>
      </c>
      <c r="AK3432" s="27">
        <v>58409468</v>
      </c>
      <c r="AL3432" s="9"/>
      <c r="AM3432" s="9"/>
      <c r="AN3432" s="9"/>
      <c r="AO3432" s="9"/>
      <c r="AP3432" s="9"/>
      <c r="AQ3432" s="9"/>
      <c r="AR3432" s="9"/>
      <c r="AS3432" s="9"/>
      <c r="AT3432" s="9"/>
      <c r="AU3432" s="9"/>
      <c r="AV3432" s="9"/>
      <c r="AW3432" s="9"/>
      <c r="AX3432" s="9"/>
      <c r="AY3432" s="9"/>
      <c r="AZ3432" s="9"/>
      <c r="BA3432" s="9"/>
      <c r="BB3432" s="9"/>
      <c r="BC3432" s="9"/>
      <c r="BD3432" s="9"/>
      <c r="BE3432" s="9"/>
      <c r="BF3432" s="9"/>
      <c r="BG3432" s="9"/>
      <c r="BH3432" s="9"/>
      <c r="BI3432" s="9"/>
      <c r="BJ3432" s="9"/>
      <c r="BK3432" s="9"/>
      <c r="BL3432" s="9"/>
      <c r="BM3432" s="9"/>
      <c r="BN3432" s="9"/>
      <c r="BO3432" s="9"/>
      <c r="BP3432" s="9"/>
      <c r="BQ3432" s="9"/>
      <c r="BT3432" s="9"/>
      <c r="BU3432" s="9"/>
      <c r="BX3432" s="9"/>
      <c r="BY3432" s="9"/>
      <c r="CB3432" s="9"/>
      <c r="CC3432" s="9"/>
      <c r="CF3432" s="9"/>
      <c r="CG3432" s="9"/>
      <c r="CJ3432" s="9"/>
      <c r="CK3432" s="9"/>
      <c r="CN3432" s="9"/>
      <c r="CO3432" s="9"/>
      <c r="CP3432" s="9"/>
      <c r="CQ3432" s="9"/>
      <c r="CR3432" s="9"/>
      <c r="CS3432" s="9"/>
      <c r="CT3432" s="9"/>
      <c r="CU3432" s="9"/>
      <c r="CV3432" s="9"/>
      <c r="CW3432" s="9"/>
      <c r="CX3432" s="9"/>
      <c r="CY3432" s="9"/>
      <c r="CZ3432" s="9"/>
      <c r="DA3432" s="9"/>
      <c r="DB3432" s="9"/>
      <c r="DC3432" s="9"/>
      <c r="DD3432" s="9"/>
      <c r="DE3432" s="9"/>
      <c r="DF3432" s="9"/>
      <c r="DG3432" s="9"/>
      <c r="DH3432" s="9"/>
      <c r="DI3432" s="9"/>
      <c r="DJ3432" s="9"/>
      <c r="DK3432" s="9"/>
      <c r="DL3432" s="9"/>
      <c r="DM3432" s="9"/>
      <c r="DN3432" s="9"/>
      <c r="DO3432" s="9"/>
      <c r="DP3432" s="9"/>
      <c r="DQ3432" s="9"/>
      <c r="DR3432" s="9"/>
      <c r="DS3432" s="9"/>
      <c r="DT3432" s="9"/>
      <c r="DU3432" s="9"/>
      <c r="DV3432" s="9"/>
      <c r="DW3432" s="9"/>
      <c r="DX3432" s="9"/>
      <c r="DY3432" s="9"/>
    </row>
    <row r="3433" spans="1:131" ht="19.5" customHeight="1" x14ac:dyDescent="0.25">
      <c r="A3433" s="9">
        <v>2271</v>
      </c>
      <c r="B3433" s="10" t="s">
        <v>6789</v>
      </c>
      <c r="C3433" s="9" t="s">
        <v>6790</v>
      </c>
      <c r="D3433" s="9"/>
      <c r="E3433" s="9" t="s">
        <v>2535</v>
      </c>
      <c r="F3433" s="9" t="s">
        <v>52</v>
      </c>
      <c r="G3433" s="9"/>
      <c r="H3433" s="9" t="s">
        <v>202</v>
      </c>
      <c r="I3433" s="9" t="s">
        <v>35</v>
      </c>
      <c r="J3433" s="129">
        <v>43304</v>
      </c>
      <c r="K3433" s="129">
        <v>43132</v>
      </c>
      <c r="L3433" s="129">
        <v>43830</v>
      </c>
      <c r="O3433" s="9">
        <v>27</v>
      </c>
      <c r="Q3433" s="9" t="s">
        <v>61</v>
      </c>
      <c r="R3433" s="9"/>
      <c r="S3433" s="13">
        <v>53142857</v>
      </c>
      <c r="T3433" s="13">
        <v>53142857</v>
      </c>
      <c r="U3433" s="13">
        <v>15942857</v>
      </c>
      <c r="V3433" s="9"/>
      <c r="W3433" s="9"/>
      <c r="X3433" s="9"/>
      <c r="Y3433" s="9"/>
      <c r="Z3433" s="9"/>
      <c r="AA3433" s="9"/>
      <c r="AB3433" s="9"/>
      <c r="AC3433" s="9"/>
      <c r="AD3433" s="9"/>
      <c r="AE3433" s="9"/>
      <c r="AF3433" s="55"/>
      <c r="AG3433" s="109"/>
      <c r="AH3433" s="11">
        <v>43252</v>
      </c>
      <c r="AI3433" s="11">
        <v>43465</v>
      </c>
      <c r="AJ3433" s="27">
        <v>38295605</v>
      </c>
      <c r="AK3433" s="27">
        <v>11488682</v>
      </c>
      <c r="AL3433" s="11">
        <v>43466</v>
      </c>
      <c r="AM3433" s="11">
        <v>44012</v>
      </c>
      <c r="AN3433" s="27">
        <v>28890273</v>
      </c>
      <c r="AO3433" s="27">
        <v>8667082</v>
      </c>
      <c r="AP3433" s="9"/>
      <c r="AQ3433" s="9"/>
      <c r="AR3433" s="9"/>
      <c r="AS3433" s="9"/>
      <c r="AT3433" s="9"/>
      <c r="AU3433" s="9"/>
      <c r="AV3433" s="9"/>
      <c r="AW3433" s="9"/>
      <c r="AX3433" s="9"/>
      <c r="AY3433" s="9"/>
      <c r="AZ3433" s="9"/>
      <c r="BA3433" s="9"/>
      <c r="BB3433" s="9"/>
      <c r="BC3433" s="9"/>
      <c r="BD3433" s="9"/>
      <c r="BE3433" s="9"/>
      <c r="BF3433" s="9"/>
      <c r="BG3433" s="9"/>
      <c r="BH3433" s="9"/>
      <c r="BI3433" s="9"/>
      <c r="BJ3433" s="9"/>
      <c r="BK3433" s="9"/>
      <c r="BL3433" s="9"/>
      <c r="BM3433" s="9"/>
      <c r="BN3433" s="9"/>
      <c r="BO3433" s="9"/>
      <c r="BP3433" s="9"/>
      <c r="BQ3433" s="9"/>
      <c r="BT3433" s="9"/>
      <c r="BU3433" s="9"/>
      <c r="BX3433" s="9"/>
      <c r="BY3433" s="9"/>
      <c r="CB3433" s="9"/>
      <c r="CC3433" s="9"/>
      <c r="CF3433" s="9"/>
      <c r="CG3433" s="9"/>
      <c r="CJ3433" s="9"/>
      <c r="CK3433" s="9"/>
      <c r="CN3433" s="9"/>
      <c r="CO3433" s="9"/>
      <c r="CP3433" s="9"/>
      <c r="CQ3433" s="9"/>
      <c r="CR3433" s="9"/>
      <c r="CS3433" s="9"/>
      <c r="CT3433" s="9"/>
      <c r="CU3433" s="9"/>
      <c r="CV3433" s="9"/>
      <c r="CW3433" s="9"/>
      <c r="CX3433" s="9"/>
      <c r="CY3433" s="9"/>
      <c r="CZ3433" s="9"/>
      <c r="DA3433" s="9"/>
      <c r="DB3433" s="9"/>
      <c r="DC3433" s="9"/>
      <c r="DD3433" s="9"/>
      <c r="DE3433" s="9"/>
      <c r="DF3433" s="9"/>
      <c r="DG3433" s="9"/>
      <c r="DH3433" s="9"/>
      <c r="DI3433" s="9"/>
      <c r="DJ3433" s="9"/>
      <c r="DK3433" s="9"/>
      <c r="DL3433" s="9"/>
      <c r="DM3433" s="9"/>
      <c r="DN3433" s="9"/>
      <c r="DO3433" s="9"/>
      <c r="DP3433" s="9"/>
      <c r="DQ3433" s="9"/>
      <c r="DR3433" s="9"/>
      <c r="DS3433" s="9"/>
      <c r="DT3433" s="9"/>
      <c r="DU3433" s="9"/>
      <c r="DV3433" s="9"/>
      <c r="DW3433" s="9"/>
      <c r="DX3433" s="9"/>
      <c r="DY3433" s="9"/>
      <c r="DZ3433" s="56"/>
      <c r="EA3433" s="57"/>
    </row>
    <row r="3434" spans="1:131" s="18" customFormat="1" ht="19.5" customHeight="1" x14ac:dyDescent="0.25">
      <c r="A3434" s="18">
        <v>2271</v>
      </c>
      <c r="B3434" s="17" t="s">
        <v>6789</v>
      </c>
      <c r="C3434" s="18" t="s">
        <v>6790</v>
      </c>
      <c r="D3434" s="19">
        <v>43866</v>
      </c>
      <c r="J3434" s="130"/>
      <c r="K3434" s="130"/>
      <c r="L3434" s="130"/>
      <c r="S3434" s="20">
        <v>67222457</v>
      </c>
      <c r="T3434" s="20">
        <v>67222457</v>
      </c>
      <c r="U3434" s="20">
        <v>20166737</v>
      </c>
      <c r="AF3434" s="57"/>
      <c r="AG3434" s="112"/>
      <c r="AH3434" s="19"/>
      <c r="AI3434" s="19"/>
      <c r="AJ3434" s="83"/>
      <c r="AK3434" s="83"/>
      <c r="DZ3434" s="56"/>
      <c r="EA3434" s="57"/>
    </row>
    <row r="3435" spans="1:131" s="18" customFormat="1" ht="19.5" customHeight="1" x14ac:dyDescent="0.25">
      <c r="A3435" s="18">
        <v>2271</v>
      </c>
      <c r="B3435" s="17" t="s">
        <v>6789</v>
      </c>
      <c r="C3435" s="18" t="s">
        <v>6790</v>
      </c>
      <c r="D3435" s="19">
        <v>43987</v>
      </c>
      <c r="J3435" s="130"/>
      <c r="K3435" s="130"/>
      <c r="L3435" s="130">
        <v>43951</v>
      </c>
      <c r="S3435" s="20"/>
      <c r="T3435" s="20"/>
      <c r="U3435" s="20"/>
      <c r="AF3435" s="57"/>
      <c r="AG3435" s="112"/>
      <c r="AH3435" s="19"/>
      <c r="AI3435" s="19"/>
      <c r="AJ3435" s="83"/>
      <c r="AK3435" s="83"/>
      <c r="DZ3435" s="56"/>
      <c r="EA3435" s="57"/>
    </row>
    <row r="3436" spans="1:131" ht="19.5" customHeight="1" x14ac:dyDescent="0.25">
      <c r="A3436" s="9">
        <v>2272</v>
      </c>
      <c r="B3436" s="9" t="s">
        <v>6791</v>
      </c>
      <c r="C3436" s="9" t="s">
        <v>6792</v>
      </c>
      <c r="D3436" s="9"/>
      <c r="E3436" s="9" t="s">
        <v>903</v>
      </c>
      <c r="F3436" s="9" t="s">
        <v>4071</v>
      </c>
      <c r="G3436" s="9"/>
      <c r="H3436" s="9" t="s">
        <v>202</v>
      </c>
      <c r="I3436" s="9" t="s">
        <v>78</v>
      </c>
      <c r="J3436" s="129">
        <v>43313</v>
      </c>
      <c r="K3436" s="129">
        <v>43248</v>
      </c>
      <c r="L3436" s="129">
        <v>43392</v>
      </c>
      <c r="O3436" s="9">
        <v>25</v>
      </c>
      <c r="Q3436" s="9" t="s">
        <v>61</v>
      </c>
      <c r="R3436" s="9"/>
      <c r="S3436" s="13">
        <v>75516148</v>
      </c>
      <c r="T3436" s="13">
        <v>75516148</v>
      </c>
      <c r="U3436" s="13">
        <v>22654844</v>
      </c>
      <c r="V3436" s="9"/>
      <c r="W3436" s="9"/>
      <c r="X3436" s="9"/>
      <c r="Y3436" s="9"/>
      <c r="Z3436" s="9"/>
      <c r="AA3436" s="9"/>
      <c r="AB3436" s="9"/>
      <c r="AC3436" s="9"/>
      <c r="AD3436" s="9"/>
      <c r="AE3436" s="9"/>
      <c r="AF3436" s="55"/>
      <c r="AG3436" s="109"/>
      <c r="AH3436" s="11">
        <v>43248</v>
      </c>
      <c r="AI3436" s="11">
        <v>43392</v>
      </c>
      <c r="AJ3436" s="27">
        <v>75516148</v>
      </c>
      <c r="AK3436" s="27">
        <v>22654844</v>
      </c>
      <c r="AL3436" s="9"/>
      <c r="AM3436" s="9"/>
      <c r="AN3436" s="9"/>
      <c r="AO3436" s="9"/>
      <c r="AP3436" s="9"/>
      <c r="AQ3436" s="9"/>
      <c r="AR3436" s="9"/>
      <c r="AS3436" s="9"/>
      <c r="AT3436" s="9"/>
      <c r="AU3436" s="9"/>
      <c r="AV3436" s="9"/>
      <c r="AW3436" s="9"/>
      <c r="AX3436" s="9"/>
      <c r="AY3436" s="9"/>
      <c r="AZ3436" s="9"/>
      <c r="BA3436" s="9"/>
      <c r="BB3436" s="9"/>
      <c r="BC3436" s="9"/>
      <c r="BD3436" s="9"/>
      <c r="BE3436" s="9"/>
      <c r="BF3436" s="9"/>
      <c r="BG3436" s="9"/>
      <c r="BH3436" s="9"/>
      <c r="BI3436" s="9"/>
      <c r="BJ3436" s="9"/>
      <c r="BK3436" s="9"/>
      <c r="BL3436" s="9"/>
      <c r="BM3436" s="9"/>
      <c r="BN3436" s="9"/>
      <c r="BO3436" s="9"/>
      <c r="BP3436" s="9"/>
      <c r="BQ3436" s="9"/>
      <c r="BT3436" s="9"/>
      <c r="BU3436" s="9"/>
      <c r="BX3436" s="9"/>
      <c r="BY3436" s="9"/>
      <c r="CB3436" s="9"/>
      <c r="CC3436" s="9"/>
      <c r="CF3436" s="9"/>
      <c r="CG3436" s="9"/>
      <c r="CJ3436" s="9"/>
      <c r="CK3436" s="9"/>
      <c r="CN3436" s="9"/>
      <c r="CO3436" s="9"/>
      <c r="CP3436" s="9"/>
      <c r="CQ3436" s="9"/>
      <c r="CR3436" s="9"/>
      <c r="CS3436" s="9"/>
      <c r="CT3436" s="9"/>
      <c r="CU3436" s="9"/>
      <c r="CV3436" s="9"/>
      <c r="CW3436" s="9"/>
      <c r="CX3436" s="9"/>
      <c r="CY3436" s="9"/>
      <c r="CZ3436" s="9"/>
      <c r="DA3436" s="9"/>
      <c r="DB3436" s="9"/>
      <c r="DC3436" s="9"/>
      <c r="DD3436" s="9"/>
      <c r="DE3436" s="9"/>
      <c r="DF3436" s="9"/>
      <c r="DG3436" s="9"/>
      <c r="DH3436" s="9"/>
      <c r="DI3436" s="9"/>
      <c r="DJ3436" s="9"/>
      <c r="DK3436" s="9"/>
      <c r="DL3436" s="9"/>
      <c r="DM3436" s="9"/>
      <c r="DN3436" s="9"/>
      <c r="DO3436" s="9"/>
      <c r="DP3436" s="9"/>
      <c r="DQ3436" s="9"/>
      <c r="DR3436" s="9"/>
      <c r="DS3436" s="9"/>
      <c r="DT3436" s="9"/>
      <c r="DU3436" s="9"/>
      <c r="DV3436" s="9"/>
      <c r="DW3436" s="9"/>
      <c r="DX3436" s="9"/>
      <c r="DY3436" s="9"/>
    </row>
    <row r="3437" spans="1:131" s="18" customFormat="1" ht="19.5" customHeight="1" x14ac:dyDescent="0.25">
      <c r="A3437" s="18">
        <v>2272</v>
      </c>
      <c r="B3437" s="18" t="s">
        <v>6791</v>
      </c>
      <c r="C3437" s="18" t="s">
        <v>6792</v>
      </c>
      <c r="D3437" s="19">
        <v>43409</v>
      </c>
      <c r="J3437" s="130"/>
      <c r="K3437" s="130"/>
      <c r="L3437" s="130">
        <v>43763</v>
      </c>
      <c r="S3437" s="20"/>
      <c r="T3437" s="20"/>
      <c r="U3437" s="20"/>
      <c r="AF3437" s="57"/>
      <c r="AG3437" s="120"/>
      <c r="DZ3437" s="56"/>
      <c r="EA3437" s="57"/>
    </row>
    <row r="3438" spans="1:131" ht="19.5" customHeight="1" x14ac:dyDescent="0.25">
      <c r="A3438" s="9">
        <v>2273</v>
      </c>
      <c r="B3438" s="9" t="s">
        <v>6793</v>
      </c>
      <c r="C3438" s="9" t="s">
        <v>6794</v>
      </c>
      <c r="D3438" s="9"/>
      <c r="E3438" s="9" t="s">
        <v>6797</v>
      </c>
      <c r="F3438" s="9" t="s">
        <v>4981</v>
      </c>
      <c r="G3438" s="9"/>
      <c r="H3438" s="9" t="s">
        <v>202</v>
      </c>
      <c r="I3438" s="9" t="s">
        <v>25</v>
      </c>
      <c r="J3438" s="129">
        <v>43330</v>
      </c>
      <c r="K3438" s="129">
        <v>43299</v>
      </c>
      <c r="L3438" s="129">
        <v>43706</v>
      </c>
      <c r="O3438" s="9">
        <v>25</v>
      </c>
      <c r="Q3438" s="9" t="s">
        <v>54</v>
      </c>
      <c r="R3438" s="9"/>
      <c r="S3438" s="13">
        <v>13150000</v>
      </c>
      <c r="T3438" s="13">
        <v>13150000</v>
      </c>
      <c r="U3438" s="13">
        <v>3287500</v>
      </c>
      <c r="V3438" s="9"/>
      <c r="W3438" s="9"/>
      <c r="X3438" s="9"/>
      <c r="Y3438" s="9"/>
      <c r="Z3438" s="9"/>
      <c r="AA3438" s="9"/>
      <c r="AB3438" s="9"/>
      <c r="AC3438" s="9"/>
      <c r="AD3438" s="9"/>
      <c r="AE3438" s="9"/>
      <c r="AF3438" s="55"/>
      <c r="AG3438" s="45">
        <v>9862500</v>
      </c>
      <c r="AH3438" s="11">
        <v>43299</v>
      </c>
      <c r="AI3438" s="11">
        <v>43434</v>
      </c>
      <c r="AJ3438" s="27">
        <v>13046000</v>
      </c>
      <c r="AK3438" s="27">
        <v>3261500</v>
      </c>
      <c r="AL3438" s="9"/>
      <c r="AM3438" s="9"/>
      <c r="AN3438" s="9"/>
      <c r="AO3438" s="9"/>
      <c r="AP3438" s="9"/>
      <c r="AQ3438" s="9"/>
      <c r="AR3438" s="9"/>
      <c r="AS3438" s="9"/>
      <c r="AT3438" s="9"/>
      <c r="AU3438" s="9"/>
      <c r="AV3438" s="9"/>
      <c r="AW3438" s="9"/>
      <c r="AX3438" s="9"/>
      <c r="AY3438" s="9"/>
      <c r="AZ3438" s="9"/>
      <c r="BA3438" s="9"/>
      <c r="BB3438" s="9"/>
      <c r="BC3438" s="9"/>
      <c r="BD3438" s="9"/>
      <c r="BE3438" s="9"/>
      <c r="BF3438" s="9"/>
      <c r="BG3438" s="9"/>
      <c r="BH3438" s="9"/>
      <c r="BI3438" s="9"/>
      <c r="BJ3438" s="9"/>
      <c r="BK3438" s="9"/>
      <c r="BL3438" s="9"/>
      <c r="BM3438" s="9"/>
      <c r="BN3438" s="9"/>
      <c r="BO3438" s="9"/>
      <c r="BP3438" s="9"/>
      <c r="BQ3438" s="9"/>
      <c r="BT3438" s="9"/>
      <c r="BU3438" s="9"/>
      <c r="BX3438" s="9"/>
      <c r="BY3438" s="9"/>
      <c r="CB3438" s="9"/>
      <c r="CC3438" s="9"/>
      <c r="CF3438" s="9"/>
      <c r="CG3438" s="9"/>
      <c r="CJ3438" s="9"/>
      <c r="CK3438" s="9"/>
      <c r="CN3438" s="9"/>
      <c r="CO3438" s="9"/>
      <c r="CP3438" s="9"/>
      <c r="CQ3438" s="9"/>
      <c r="CR3438" s="9"/>
      <c r="CS3438" s="9"/>
      <c r="CT3438" s="9"/>
      <c r="CU3438" s="9"/>
      <c r="CV3438" s="9"/>
      <c r="CW3438" s="9"/>
      <c r="CX3438" s="9"/>
      <c r="CY3438" s="9"/>
      <c r="CZ3438" s="9"/>
      <c r="DA3438" s="9"/>
      <c r="DB3438" s="9"/>
      <c r="DC3438" s="9"/>
      <c r="DD3438" s="9"/>
      <c r="DE3438" s="9"/>
      <c r="DF3438" s="9"/>
      <c r="DG3438" s="9"/>
      <c r="DH3438" s="9"/>
      <c r="DI3438" s="9"/>
      <c r="DJ3438" s="9"/>
      <c r="DK3438" s="9"/>
      <c r="DL3438" s="9"/>
      <c r="DM3438" s="9"/>
      <c r="DN3438" s="9"/>
      <c r="DO3438" s="9"/>
      <c r="DP3438" s="9"/>
      <c r="DQ3438" s="9"/>
      <c r="DR3438" s="9"/>
      <c r="DS3438" s="9"/>
      <c r="DT3438" s="9"/>
      <c r="DU3438" s="9"/>
      <c r="DV3438" s="9"/>
      <c r="DW3438" s="9"/>
      <c r="DX3438" s="9"/>
      <c r="DY3438" s="9"/>
    </row>
    <row r="3439" spans="1:131" ht="19.5" customHeight="1" x14ac:dyDescent="0.25">
      <c r="A3439" s="9">
        <v>2274</v>
      </c>
      <c r="B3439" s="9" t="s">
        <v>6795</v>
      </c>
      <c r="C3439" s="9" t="s">
        <v>6796</v>
      </c>
      <c r="D3439" s="9"/>
      <c r="E3439" s="9" t="s">
        <v>6797</v>
      </c>
      <c r="F3439" s="9" t="s">
        <v>4981</v>
      </c>
      <c r="G3439" s="9"/>
      <c r="H3439" s="9" t="s">
        <v>202</v>
      </c>
      <c r="I3439" s="9" t="s">
        <v>97</v>
      </c>
      <c r="J3439" s="129">
        <v>43330</v>
      </c>
      <c r="K3439" s="129">
        <v>43299</v>
      </c>
      <c r="L3439" s="129">
        <v>43730</v>
      </c>
      <c r="O3439" s="9">
        <v>26</v>
      </c>
      <c r="Q3439" s="9" t="s">
        <v>54</v>
      </c>
      <c r="R3439" s="9"/>
      <c r="S3439" s="13">
        <v>13280000</v>
      </c>
      <c r="T3439" s="13">
        <v>13280000</v>
      </c>
      <c r="U3439" s="13">
        <v>3320000</v>
      </c>
      <c r="V3439" s="9"/>
      <c r="W3439" s="9"/>
      <c r="X3439" s="9"/>
      <c r="Y3439" s="9"/>
      <c r="Z3439" s="9"/>
      <c r="AA3439" s="9"/>
      <c r="AB3439" s="9"/>
      <c r="AC3439" s="9"/>
      <c r="AD3439" s="9"/>
      <c r="AE3439" s="9"/>
      <c r="AF3439" s="55"/>
      <c r="AG3439" s="45">
        <v>9960000</v>
      </c>
      <c r="AH3439" s="11">
        <v>43313</v>
      </c>
      <c r="AI3439" s="11">
        <v>43524</v>
      </c>
      <c r="AJ3439" s="27">
        <v>13286400</v>
      </c>
      <c r="AK3439" s="27">
        <v>3320000</v>
      </c>
      <c r="AL3439" s="9"/>
      <c r="AM3439" s="9"/>
      <c r="AN3439" s="9"/>
      <c r="AO3439" s="9"/>
      <c r="AP3439" s="9"/>
      <c r="AQ3439" s="9"/>
      <c r="AR3439" s="9"/>
      <c r="AS3439" s="9"/>
      <c r="AT3439" s="9"/>
      <c r="AU3439" s="9"/>
      <c r="AV3439" s="9"/>
      <c r="AW3439" s="9"/>
      <c r="AX3439" s="9"/>
      <c r="AY3439" s="9"/>
      <c r="AZ3439" s="9"/>
      <c r="BA3439" s="9"/>
      <c r="BB3439" s="9"/>
      <c r="BC3439" s="9"/>
      <c r="BD3439" s="9"/>
      <c r="BE3439" s="9"/>
      <c r="BF3439" s="9"/>
      <c r="BG3439" s="9"/>
      <c r="BH3439" s="9"/>
      <c r="BI3439" s="9"/>
      <c r="BJ3439" s="9"/>
      <c r="BK3439" s="9"/>
      <c r="BL3439" s="9"/>
      <c r="BM3439" s="9"/>
      <c r="BN3439" s="9"/>
      <c r="BO3439" s="9"/>
      <c r="BP3439" s="9"/>
      <c r="BQ3439" s="9"/>
      <c r="BT3439" s="9"/>
      <c r="BU3439" s="9"/>
      <c r="BX3439" s="9"/>
      <c r="BY3439" s="9"/>
      <c r="CB3439" s="9"/>
      <c r="CC3439" s="9"/>
      <c r="CF3439" s="9"/>
      <c r="CG3439" s="9"/>
      <c r="CJ3439" s="9"/>
      <c r="CK3439" s="9"/>
      <c r="CN3439" s="9"/>
      <c r="CO3439" s="9"/>
      <c r="CP3439" s="9"/>
      <c r="CQ3439" s="9"/>
      <c r="CR3439" s="9"/>
      <c r="CS3439" s="9"/>
      <c r="CT3439" s="9"/>
      <c r="CU3439" s="9"/>
      <c r="CV3439" s="9"/>
      <c r="CW3439" s="9"/>
      <c r="CX3439" s="9"/>
      <c r="CY3439" s="9"/>
      <c r="CZ3439" s="9"/>
      <c r="DA3439" s="9"/>
      <c r="DB3439" s="9"/>
      <c r="DC3439" s="9"/>
      <c r="DD3439" s="9"/>
      <c r="DE3439" s="9"/>
      <c r="DF3439" s="9"/>
      <c r="DG3439" s="9"/>
      <c r="DH3439" s="9"/>
      <c r="DI3439" s="9"/>
      <c r="DJ3439" s="9"/>
      <c r="DK3439" s="9"/>
      <c r="DL3439" s="9"/>
      <c r="DM3439" s="9"/>
      <c r="DN3439" s="9"/>
      <c r="DO3439" s="9"/>
      <c r="DP3439" s="9"/>
      <c r="DQ3439" s="9"/>
      <c r="DR3439" s="9"/>
      <c r="DS3439" s="9"/>
      <c r="DT3439" s="9"/>
      <c r="DU3439" s="9"/>
      <c r="DV3439" s="9"/>
      <c r="DW3439" s="9"/>
      <c r="DX3439" s="9"/>
      <c r="DY3439" s="9"/>
      <c r="DZ3439" s="56"/>
      <c r="EA3439" s="57"/>
    </row>
    <row r="3440" spans="1:131" ht="19.5" customHeight="1" x14ac:dyDescent="0.25">
      <c r="A3440" s="9">
        <v>2275</v>
      </c>
      <c r="B3440" s="9" t="s">
        <v>6798</v>
      </c>
      <c r="C3440" s="9" t="s">
        <v>6799</v>
      </c>
      <c r="D3440" s="9"/>
      <c r="E3440" s="9" t="s">
        <v>6800</v>
      </c>
      <c r="F3440" s="9" t="s">
        <v>493</v>
      </c>
      <c r="G3440" s="9"/>
      <c r="H3440" s="9" t="s">
        <v>202</v>
      </c>
      <c r="I3440" s="9" t="s">
        <v>35</v>
      </c>
      <c r="J3440" s="129">
        <v>43318</v>
      </c>
      <c r="K3440" s="129">
        <v>43206</v>
      </c>
      <c r="L3440" s="129">
        <v>43615</v>
      </c>
      <c r="O3440" s="9">
        <v>29</v>
      </c>
      <c r="Q3440" s="9" t="s">
        <v>61</v>
      </c>
      <c r="R3440" s="9"/>
      <c r="S3440" s="13">
        <v>2164279497</v>
      </c>
      <c r="T3440" s="13">
        <v>2164279497</v>
      </c>
      <c r="U3440" s="13">
        <v>649283849</v>
      </c>
      <c r="V3440" s="9"/>
      <c r="W3440" s="9"/>
      <c r="X3440" s="9"/>
      <c r="Y3440" s="9"/>
      <c r="Z3440" s="9"/>
      <c r="AA3440" s="9"/>
      <c r="AB3440" s="9"/>
      <c r="AC3440" s="9"/>
      <c r="AD3440" s="9"/>
      <c r="AE3440" s="9"/>
      <c r="AF3440" s="55"/>
      <c r="AG3440" s="109"/>
      <c r="AH3440" s="11">
        <v>43244</v>
      </c>
      <c r="AI3440" s="11">
        <v>43343</v>
      </c>
      <c r="AJ3440" s="27">
        <v>544969507</v>
      </c>
      <c r="AK3440" s="27">
        <v>163490852</v>
      </c>
      <c r="AL3440" s="11">
        <v>43344</v>
      </c>
      <c r="AM3440" s="11">
        <v>43373</v>
      </c>
      <c r="AN3440" s="27">
        <v>604457456</v>
      </c>
      <c r="AO3440" s="27">
        <v>181337237</v>
      </c>
      <c r="AP3440" s="11">
        <v>43374</v>
      </c>
      <c r="AQ3440" s="11">
        <v>43404</v>
      </c>
      <c r="AR3440" s="27">
        <v>827190403</v>
      </c>
      <c r="AS3440" s="27">
        <v>248157121</v>
      </c>
      <c r="AT3440" s="11">
        <v>43405</v>
      </c>
      <c r="AU3440" s="11">
        <v>43585</v>
      </c>
      <c r="AV3440" s="27">
        <v>242061108</v>
      </c>
      <c r="AW3440" s="27">
        <v>72618332</v>
      </c>
      <c r="AX3440" s="11">
        <v>43586</v>
      </c>
      <c r="AY3440" s="11">
        <v>43644</v>
      </c>
      <c r="AZ3440" s="27">
        <v>53543861</v>
      </c>
      <c r="BA3440" s="27">
        <v>16063158</v>
      </c>
      <c r="BB3440" s="11">
        <v>43244</v>
      </c>
      <c r="BC3440" s="11">
        <v>43644</v>
      </c>
      <c r="BD3440" s="13">
        <v>2380559519</v>
      </c>
      <c r="BE3440" s="27">
        <v>29948249</v>
      </c>
      <c r="BF3440" s="9"/>
      <c r="BG3440" s="9"/>
      <c r="BH3440" s="9"/>
      <c r="BI3440" s="9"/>
      <c r="BJ3440" s="9"/>
      <c r="BK3440" s="9"/>
      <c r="BL3440" s="9"/>
      <c r="BM3440" s="9"/>
      <c r="BN3440" s="9"/>
      <c r="BO3440" s="9"/>
      <c r="BP3440" s="9"/>
      <c r="BQ3440" s="9"/>
      <c r="BT3440" s="9"/>
      <c r="BU3440" s="9"/>
      <c r="BX3440" s="9"/>
      <c r="BY3440" s="9"/>
      <c r="CB3440" s="9"/>
      <c r="CC3440" s="9"/>
      <c r="CF3440" s="9"/>
      <c r="CG3440" s="9"/>
      <c r="CJ3440" s="9"/>
      <c r="CK3440" s="9"/>
      <c r="CN3440" s="9"/>
      <c r="CO3440" s="9"/>
      <c r="CP3440" s="9"/>
      <c r="CQ3440" s="9"/>
      <c r="CR3440" s="9"/>
      <c r="CS3440" s="9"/>
      <c r="CT3440" s="9"/>
      <c r="CU3440" s="9"/>
      <c r="CV3440" s="9"/>
      <c r="CW3440" s="9"/>
      <c r="CX3440" s="9"/>
      <c r="CY3440" s="9"/>
      <c r="CZ3440" s="9"/>
      <c r="DA3440" s="9"/>
      <c r="DB3440" s="9"/>
      <c r="DC3440" s="9"/>
      <c r="DD3440" s="9"/>
      <c r="DE3440" s="9"/>
      <c r="DF3440" s="9"/>
      <c r="DG3440" s="9"/>
      <c r="DH3440" s="9"/>
      <c r="DI3440" s="9"/>
      <c r="DJ3440" s="9"/>
      <c r="DK3440" s="9"/>
      <c r="DL3440" s="9"/>
      <c r="DM3440" s="9"/>
      <c r="DN3440" s="9"/>
      <c r="DO3440" s="9"/>
      <c r="DP3440" s="9"/>
      <c r="DQ3440" s="9"/>
      <c r="DR3440" s="9"/>
      <c r="DS3440" s="9"/>
      <c r="DT3440" s="9"/>
      <c r="DU3440" s="9"/>
      <c r="DV3440" s="9"/>
      <c r="DW3440" s="9"/>
      <c r="DX3440" s="9"/>
      <c r="DY3440" s="9"/>
      <c r="DZ3440" s="58">
        <v>2380559519</v>
      </c>
      <c r="EA3440" s="55">
        <v>711614949</v>
      </c>
    </row>
    <row r="3441" spans="1:131" s="18" customFormat="1" ht="19.5" customHeight="1" x14ac:dyDescent="0.25">
      <c r="A3441" s="18">
        <v>2275</v>
      </c>
      <c r="B3441" s="18" t="s">
        <v>6798</v>
      </c>
      <c r="C3441" s="18" t="s">
        <v>6799</v>
      </c>
      <c r="D3441" s="19">
        <v>43601</v>
      </c>
      <c r="J3441" s="130"/>
      <c r="K3441" s="130"/>
      <c r="L3441" s="130"/>
      <c r="S3441" s="20">
        <v>2372049831</v>
      </c>
      <c r="T3441" s="20">
        <v>2372049831</v>
      </c>
      <c r="U3441" s="20">
        <v>711614949</v>
      </c>
      <c r="AF3441" s="57"/>
      <c r="AG3441" s="120"/>
      <c r="AH3441" s="19"/>
      <c r="AI3441" s="19"/>
      <c r="AJ3441" s="83"/>
      <c r="AK3441" s="83"/>
      <c r="AL3441" s="19"/>
      <c r="AM3441" s="19"/>
      <c r="AN3441" s="83"/>
      <c r="AO3441" s="83"/>
      <c r="AP3441" s="19"/>
      <c r="AQ3441" s="19"/>
      <c r="AR3441" s="83"/>
      <c r="AS3441" s="83"/>
      <c r="DZ3441" s="56"/>
      <c r="EA3441" s="57"/>
    </row>
    <row r="3442" spans="1:131" ht="19.5" customHeight="1" x14ac:dyDescent="0.25">
      <c r="A3442" s="9">
        <v>2276</v>
      </c>
      <c r="B3442" s="9" t="s">
        <v>6801</v>
      </c>
      <c r="C3442" s="9" t="s">
        <v>6802</v>
      </c>
      <c r="D3442" s="9"/>
      <c r="E3442" s="9" t="s">
        <v>3220</v>
      </c>
      <c r="F3442" s="9" t="s">
        <v>5018</v>
      </c>
      <c r="G3442" s="9"/>
      <c r="H3442" s="9" t="s">
        <v>202</v>
      </c>
      <c r="I3442" s="9" t="s">
        <v>78</v>
      </c>
      <c r="J3442" s="129">
        <v>43374</v>
      </c>
      <c r="K3442" s="129">
        <v>43353</v>
      </c>
      <c r="L3442" s="129">
        <v>43555</v>
      </c>
      <c r="O3442" s="9">
        <v>28</v>
      </c>
      <c r="Q3442" s="9" t="s">
        <v>54</v>
      </c>
      <c r="R3442" s="9"/>
      <c r="S3442" s="13">
        <v>10000000</v>
      </c>
      <c r="T3442" s="13">
        <v>10000000</v>
      </c>
      <c r="U3442" s="13">
        <v>2500000</v>
      </c>
      <c r="V3442" s="9"/>
      <c r="W3442" s="9"/>
      <c r="X3442" s="9"/>
      <c r="Y3442" s="9"/>
      <c r="Z3442" s="9"/>
      <c r="AA3442" s="9"/>
      <c r="AB3442" s="9"/>
      <c r="AC3442" s="9"/>
      <c r="AD3442" s="9"/>
      <c r="AE3442" s="9"/>
      <c r="AF3442" s="55"/>
      <c r="AG3442" s="45">
        <v>7500000</v>
      </c>
      <c r="AH3442" s="11">
        <v>43353</v>
      </c>
      <c r="AI3442" s="9" t="s">
        <v>6919</v>
      </c>
      <c r="AJ3442" s="27">
        <v>10397830</v>
      </c>
      <c r="AK3442" s="27">
        <v>2500000</v>
      </c>
      <c r="AL3442" s="9"/>
      <c r="AM3442" s="9"/>
      <c r="AN3442" s="9"/>
      <c r="AO3442" s="9"/>
      <c r="AP3442" s="9"/>
      <c r="AQ3442" s="9"/>
      <c r="AR3442" s="9"/>
      <c r="AS3442" s="9"/>
      <c r="AT3442" s="9"/>
      <c r="AU3442" s="9"/>
      <c r="AV3442" s="9"/>
      <c r="AW3442" s="9"/>
      <c r="AX3442" s="9"/>
      <c r="AY3442" s="9"/>
      <c r="AZ3442" s="9"/>
      <c r="BA3442" s="9"/>
      <c r="BB3442" s="9"/>
      <c r="BC3442" s="9"/>
      <c r="BD3442" s="9"/>
      <c r="BE3442" s="9"/>
      <c r="BF3442" s="9"/>
      <c r="BG3442" s="9"/>
      <c r="BH3442" s="9"/>
      <c r="BI3442" s="9"/>
      <c r="BJ3442" s="9"/>
      <c r="BK3442" s="9"/>
      <c r="BL3442" s="9"/>
      <c r="BM3442" s="9"/>
      <c r="BN3442" s="9"/>
      <c r="BO3442" s="9"/>
      <c r="BP3442" s="9"/>
      <c r="BQ3442" s="9"/>
      <c r="BT3442" s="9"/>
      <c r="BU3442" s="9"/>
      <c r="BX3442" s="9"/>
      <c r="BY3442" s="9"/>
      <c r="CB3442" s="9"/>
      <c r="CC3442" s="9"/>
      <c r="CF3442" s="9"/>
      <c r="CG3442" s="9"/>
      <c r="CJ3442" s="9"/>
      <c r="CK3442" s="9"/>
      <c r="CN3442" s="9"/>
      <c r="CO3442" s="9"/>
      <c r="CP3442" s="9"/>
      <c r="CQ3442" s="9"/>
      <c r="CR3442" s="9"/>
      <c r="CS3442" s="9"/>
      <c r="CT3442" s="9"/>
      <c r="CU3442" s="9"/>
      <c r="CV3442" s="9"/>
      <c r="CW3442" s="9"/>
      <c r="CX3442" s="9"/>
      <c r="CY3442" s="9"/>
      <c r="CZ3442" s="9"/>
      <c r="DA3442" s="9"/>
      <c r="DB3442" s="9"/>
      <c r="DC3442" s="9"/>
      <c r="DD3442" s="9"/>
      <c r="DE3442" s="9"/>
      <c r="DF3442" s="9"/>
      <c r="DG3442" s="9"/>
      <c r="DH3442" s="9"/>
      <c r="DI3442" s="9"/>
      <c r="DJ3442" s="9"/>
      <c r="DK3442" s="9"/>
      <c r="DL3442" s="9"/>
      <c r="DM3442" s="9"/>
      <c r="DN3442" s="9"/>
      <c r="DO3442" s="9"/>
      <c r="DP3442" s="9"/>
      <c r="DQ3442" s="9"/>
      <c r="DR3442" s="9"/>
      <c r="DS3442" s="9"/>
      <c r="DT3442" s="9"/>
      <c r="DU3442" s="9"/>
      <c r="DV3442" s="9"/>
      <c r="DW3442" s="9"/>
      <c r="DX3442" s="9"/>
      <c r="DY3442" s="9"/>
      <c r="DZ3442" s="56"/>
      <c r="EA3442" s="57"/>
    </row>
    <row r="3443" spans="1:131" ht="19.5" customHeight="1" x14ac:dyDescent="0.25">
      <c r="A3443" s="9">
        <v>2277</v>
      </c>
      <c r="B3443" s="9" t="s">
        <v>6803</v>
      </c>
      <c r="C3443" s="9" t="s">
        <v>6804</v>
      </c>
      <c r="D3443" s="9"/>
      <c r="E3443" s="9" t="s">
        <v>6805</v>
      </c>
      <c r="F3443" s="9" t="s">
        <v>1073</v>
      </c>
      <c r="G3443" s="9"/>
      <c r="H3443" s="9" t="s">
        <v>202</v>
      </c>
      <c r="I3443" s="9" t="s">
        <v>28</v>
      </c>
      <c r="J3443" s="129">
        <v>43332</v>
      </c>
      <c r="K3443" s="129">
        <v>43301</v>
      </c>
      <c r="L3443" s="129">
        <v>43465</v>
      </c>
      <c r="O3443" s="9">
        <v>27</v>
      </c>
      <c r="Q3443" s="9" t="s">
        <v>54</v>
      </c>
      <c r="R3443" s="9"/>
      <c r="S3443" s="13">
        <v>9460000</v>
      </c>
      <c r="T3443" s="13">
        <v>9460000</v>
      </c>
      <c r="U3443" s="13">
        <v>2838000</v>
      </c>
      <c r="V3443" s="9"/>
      <c r="W3443" s="9"/>
      <c r="X3443" s="9"/>
      <c r="Y3443" s="9"/>
      <c r="Z3443" s="9"/>
      <c r="AA3443" s="9"/>
      <c r="AB3443" s="9"/>
      <c r="AC3443" s="9"/>
      <c r="AD3443" s="9"/>
      <c r="AE3443" s="9"/>
      <c r="AF3443" s="55"/>
      <c r="AG3443" s="109"/>
      <c r="AH3443" s="11">
        <v>43313</v>
      </c>
      <c r="AI3443" s="11">
        <v>43453</v>
      </c>
      <c r="AJ3443" s="27">
        <v>9383951</v>
      </c>
      <c r="AK3443" s="27">
        <v>2815185</v>
      </c>
      <c r="AL3443" s="9"/>
      <c r="AM3443" s="9"/>
      <c r="AN3443" s="9"/>
      <c r="AO3443" s="9"/>
      <c r="AP3443" s="9"/>
      <c r="AQ3443" s="9"/>
      <c r="AR3443" s="9"/>
      <c r="AS3443" s="9"/>
      <c r="AT3443" s="9"/>
      <c r="AU3443" s="9"/>
      <c r="AV3443" s="9"/>
      <c r="AW3443" s="9"/>
      <c r="AX3443" s="9"/>
      <c r="AY3443" s="9"/>
      <c r="AZ3443" s="9"/>
      <c r="BA3443" s="9"/>
      <c r="BB3443" s="9"/>
      <c r="BC3443" s="9"/>
      <c r="BD3443" s="9"/>
      <c r="BE3443" s="9"/>
      <c r="BF3443" s="9"/>
      <c r="BG3443" s="9"/>
      <c r="BH3443" s="9"/>
      <c r="BI3443" s="9"/>
      <c r="BJ3443" s="9"/>
      <c r="BK3443" s="9"/>
      <c r="BL3443" s="9"/>
      <c r="BM3443" s="9"/>
      <c r="BN3443" s="9"/>
      <c r="BO3443" s="9"/>
      <c r="BP3443" s="9"/>
      <c r="BQ3443" s="9"/>
      <c r="BT3443" s="9"/>
      <c r="BU3443" s="9"/>
      <c r="BX3443" s="9"/>
      <c r="BY3443" s="9"/>
      <c r="CB3443" s="9"/>
      <c r="CC3443" s="9"/>
      <c r="CF3443" s="9"/>
      <c r="CG3443" s="9"/>
      <c r="CJ3443" s="9"/>
      <c r="CK3443" s="9"/>
      <c r="CN3443" s="9"/>
      <c r="CO3443" s="9"/>
      <c r="CP3443" s="9"/>
      <c r="CQ3443" s="9"/>
      <c r="CR3443" s="9"/>
      <c r="CS3443" s="9"/>
      <c r="CT3443" s="9"/>
      <c r="CU3443" s="9"/>
      <c r="CV3443" s="9"/>
      <c r="CW3443" s="9"/>
      <c r="CX3443" s="9"/>
      <c r="CY3443" s="9"/>
      <c r="CZ3443" s="9"/>
      <c r="DA3443" s="9"/>
      <c r="DB3443" s="9"/>
      <c r="DC3443" s="9"/>
      <c r="DD3443" s="9"/>
      <c r="DE3443" s="9"/>
      <c r="DF3443" s="9"/>
      <c r="DG3443" s="9"/>
      <c r="DH3443" s="9"/>
      <c r="DI3443" s="9"/>
      <c r="DJ3443" s="9"/>
      <c r="DK3443" s="9"/>
      <c r="DL3443" s="9"/>
      <c r="DM3443" s="9"/>
      <c r="DN3443" s="9"/>
      <c r="DO3443" s="9"/>
      <c r="DP3443" s="9"/>
      <c r="DQ3443" s="9"/>
      <c r="DR3443" s="9"/>
      <c r="DS3443" s="9"/>
      <c r="DT3443" s="9"/>
      <c r="DU3443" s="9"/>
      <c r="DV3443" s="9"/>
      <c r="DW3443" s="9"/>
      <c r="DX3443" s="9"/>
      <c r="DY3443" s="9"/>
    </row>
    <row r="3444" spans="1:131" ht="19.5" customHeight="1" x14ac:dyDescent="0.25">
      <c r="A3444" s="9">
        <v>2278</v>
      </c>
      <c r="B3444" s="9" t="s">
        <v>6806</v>
      </c>
      <c r="C3444" s="9" t="s">
        <v>6807</v>
      </c>
      <c r="D3444" s="9"/>
      <c r="E3444" s="9" t="s">
        <v>473</v>
      </c>
      <c r="F3444" s="9" t="s">
        <v>2495</v>
      </c>
      <c r="G3444" s="9"/>
      <c r="H3444" s="9" t="s">
        <v>202</v>
      </c>
      <c r="I3444" s="9" t="s">
        <v>78</v>
      </c>
      <c r="J3444" s="129">
        <v>43360</v>
      </c>
      <c r="K3444" s="129">
        <v>43314</v>
      </c>
      <c r="L3444" s="129">
        <v>43631</v>
      </c>
      <c r="O3444" s="9">
        <v>26</v>
      </c>
      <c r="Q3444" s="9" t="s">
        <v>54</v>
      </c>
      <c r="R3444" s="9"/>
      <c r="S3444" s="13">
        <v>10000000</v>
      </c>
      <c r="T3444" s="13">
        <v>10000000</v>
      </c>
      <c r="U3444" s="13">
        <v>2500000</v>
      </c>
      <c r="V3444" s="9"/>
      <c r="W3444" s="9"/>
      <c r="X3444" s="9"/>
      <c r="Y3444" s="9"/>
      <c r="Z3444" s="9"/>
      <c r="AA3444" s="9"/>
      <c r="AB3444" s="9"/>
      <c r="AC3444" s="9"/>
      <c r="AD3444" s="9"/>
      <c r="AE3444" s="9"/>
      <c r="AF3444" s="55"/>
      <c r="AG3444" s="45">
        <v>7000000</v>
      </c>
      <c r="AH3444" s="11">
        <v>43341</v>
      </c>
      <c r="AI3444" s="11">
        <v>43631</v>
      </c>
      <c r="AJ3444" s="27">
        <v>10000000</v>
      </c>
      <c r="AK3444" s="27">
        <v>2500000</v>
      </c>
      <c r="AL3444" s="9"/>
      <c r="AM3444" s="9"/>
      <c r="AN3444" s="9"/>
      <c r="AO3444" s="9"/>
      <c r="AP3444" s="9"/>
      <c r="AQ3444" s="9"/>
      <c r="AR3444" s="9"/>
      <c r="AS3444" s="9"/>
      <c r="AT3444" s="9"/>
      <c r="AU3444" s="9"/>
      <c r="AV3444" s="9"/>
      <c r="AW3444" s="9"/>
      <c r="AX3444" s="9"/>
      <c r="AY3444" s="9"/>
      <c r="AZ3444" s="9"/>
      <c r="BA3444" s="9"/>
      <c r="BB3444" s="9"/>
      <c r="BC3444" s="9"/>
      <c r="BD3444" s="9"/>
      <c r="BE3444" s="9"/>
      <c r="BF3444" s="9"/>
      <c r="BG3444" s="9"/>
      <c r="BH3444" s="9"/>
      <c r="BI3444" s="9"/>
      <c r="BJ3444" s="9"/>
      <c r="BK3444" s="9"/>
      <c r="BL3444" s="9"/>
      <c r="BM3444" s="9"/>
      <c r="BN3444" s="9"/>
      <c r="BO3444" s="9"/>
      <c r="BP3444" s="9"/>
      <c r="BQ3444" s="9"/>
      <c r="BT3444" s="9"/>
      <c r="BU3444" s="9"/>
      <c r="BX3444" s="9"/>
      <c r="BY3444" s="9"/>
      <c r="CB3444" s="9"/>
      <c r="CC3444" s="9"/>
      <c r="CF3444" s="9"/>
      <c r="CG3444" s="9"/>
      <c r="CJ3444" s="9"/>
      <c r="CK3444" s="9"/>
      <c r="CN3444" s="9"/>
      <c r="CO3444" s="9"/>
      <c r="CP3444" s="9"/>
      <c r="CQ3444" s="9"/>
      <c r="CR3444" s="9"/>
      <c r="CS3444" s="9"/>
      <c r="CT3444" s="9"/>
      <c r="CU3444" s="9"/>
      <c r="CV3444" s="9"/>
      <c r="CW3444" s="9"/>
      <c r="CX3444" s="9"/>
      <c r="CY3444" s="9"/>
      <c r="CZ3444" s="9"/>
      <c r="DA3444" s="9"/>
      <c r="DB3444" s="9"/>
      <c r="DC3444" s="9"/>
      <c r="DD3444" s="9"/>
      <c r="DE3444" s="9"/>
      <c r="DF3444" s="9"/>
      <c r="DG3444" s="9"/>
      <c r="DH3444" s="9"/>
      <c r="DI3444" s="9"/>
      <c r="DJ3444" s="9"/>
      <c r="DK3444" s="9"/>
      <c r="DL3444" s="9"/>
      <c r="DM3444" s="9"/>
      <c r="DN3444" s="9"/>
      <c r="DO3444" s="9"/>
      <c r="DP3444" s="9"/>
      <c r="DQ3444" s="9"/>
      <c r="DR3444" s="9"/>
      <c r="DS3444" s="9"/>
      <c r="DT3444" s="9"/>
      <c r="DU3444" s="9"/>
      <c r="DV3444" s="9"/>
      <c r="DW3444" s="9"/>
      <c r="DX3444" s="9"/>
      <c r="DY3444" s="9"/>
      <c r="DZ3444" s="56"/>
      <c r="EA3444" s="57"/>
    </row>
    <row r="3445" spans="1:131" ht="19.5" customHeight="1" x14ac:dyDescent="0.25">
      <c r="A3445" s="9">
        <v>2279</v>
      </c>
      <c r="B3445" s="9" t="s">
        <v>6808</v>
      </c>
      <c r="C3445" s="9" t="s">
        <v>6809</v>
      </c>
      <c r="D3445" s="9"/>
      <c r="E3445" s="9" t="s">
        <v>6810</v>
      </c>
      <c r="F3445" s="9" t="s">
        <v>6811</v>
      </c>
      <c r="G3445" s="9"/>
      <c r="H3445" s="9" t="s">
        <v>202</v>
      </c>
      <c r="I3445" s="9" t="s">
        <v>35</v>
      </c>
      <c r="J3445" s="129">
        <v>43309</v>
      </c>
      <c r="K3445" s="129">
        <v>43266</v>
      </c>
      <c r="L3445" s="129">
        <v>43434</v>
      </c>
      <c r="O3445" s="9">
        <v>28</v>
      </c>
      <c r="Q3445" s="9" t="s">
        <v>54</v>
      </c>
      <c r="R3445" s="9"/>
      <c r="S3445" s="13">
        <v>6000000</v>
      </c>
      <c r="T3445" s="13">
        <v>6000000</v>
      </c>
      <c r="U3445" s="13">
        <v>1800000</v>
      </c>
      <c r="V3445" s="9"/>
      <c r="W3445" s="9"/>
      <c r="X3445" s="9"/>
      <c r="Y3445" s="9"/>
      <c r="Z3445" s="9"/>
      <c r="AA3445" s="9"/>
      <c r="AB3445" s="9"/>
      <c r="AC3445" s="9"/>
      <c r="AD3445" s="9"/>
      <c r="AE3445" s="9"/>
      <c r="AF3445" s="55"/>
      <c r="AG3445" s="109"/>
      <c r="AH3445" s="9"/>
      <c r="AI3445" s="9"/>
      <c r="AJ3445" s="9"/>
      <c r="AK3445" s="9"/>
      <c r="AL3445" s="9"/>
      <c r="AM3445" s="9"/>
      <c r="AN3445" s="9"/>
      <c r="AO3445" s="9"/>
      <c r="AP3445" s="9"/>
      <c r="AQ3445" s="9"/>
      <c r="AR3445" s="9"/>
      <c r="AS3445" s="9"/>
      <c r="AT3445" s="9"/>
      <c r="AU3445" s="9"/>
      <c r="AV3445" s="9"/>
      <c r="AW3445" s="9"/>
      <c r="AX3445" s="9"/>
      <c r="AY3445" s="9"/>
      <c r="AZ3445" s="9"/>
      <c r="BA3445" s="9"/>
      <c r="BB3445" s="9"/>
      <c r="BC3445" s="9"/>
      <c r="BD3445" s="9"/>
      <c r="BE3445" s="9"/>
      <c r="BF3445" s="9"/>
      <c r="BG3445" s="9"/>
      <c r="BH3445" s="9"/>
      <c r="BI3445" s="9"/>
      <c r="BJ3445" s="9"/>
      <c r="BK3445" s="9"/>
      <c r="BL3445" s="9"/>
      <c r="BM3445" s="9"/>
      <c r="BN3445" s="9"/>
      <c r="BO3445" s="9"/>
      <c r="BP3445" s="9"/>
      <c r="BQ3445" s="9"/>
      <c r="BT3445" s="9"/>
      <c r="BU3445" s="9"/>
      <c r="BX3445" s="9"/>
      <c r="BY3445" s="9"/>
      <c r="CB3445" s="9"/>
      <c r="CC3445" s="9"/>
      <c r="CF3445" s="9"/>
      <c r="CG3445" s="9"/>
      <c r="CJ3445" s="9"/>
      <c r="CK3445" s="9"/>
      <c r="CN3445" s="9"/>
      <c r="CO3445" s="9"/>
      <c r="CP3445" s="9"/>
      <c r="CQ3445" s="9"/>
      <c r="CR3445" s="9"/>
      <c r="CS3445" s="9"/>
      <c r="CT3445" s="9"/>
      <c r="CU3445" s="9"/>
      <c r="CV3445" s="9"/>
      <c r="CW3445" s="9"/>
      <c r="CX3445" s="9"/>
      <c r="CY3445" s="9"/>
      <c r="CZ3445" s="9"/>
      <c r="DA3445" s="9"/>
      <c r="DB3445" s="9"/>
      <c r="DC3445" s="9"/>
      <c r="DD3445" s="9"/>
      <c r="DE3445" s="9"/>
      <c r="DF3445" s="9"/>
      <c r="DG3445" s="9"/>
      <c r="DH3445" s="9"/>
      <c r="DI3445" s="9"/>
      <c r="DJ3445" s="9"/>
      <c r="DK3445" s="9"/>
      <c r="DL3445" s="9"/>
      <c r="DM3445" s="9"/>
      <c r="DN3445" s="9"/>
      <c r="DO3445" s="9"/>
      <c r="DP3445" s="9"/>
      <c r="DQ3445" s="9"/>
      <c r="DR3445" s="9"/>
      <c r="DS3445" s="9"/>
      <c r="DT3445" s="9"/>
      <c r="DU3445" s="9"/>
      <c r="DV3445" s="9"/>
      <c r="DW3445" s="9"/>
      <c r="DX3445" s="9"/>
      <c r="DY3445" s="9"/>
    </row>
    <row r="3446" spans="1:131" ht="39" customHeight="1" x14ac:dyDescent="0.25">
      <c r="A3446" s="9">
        <v>2280</v>
      </c>
      <c r="B3446" s="9" t="s">
        <v>6812</v>
      </c>
      <c r="C3446" s="9" t="s">
        <v>6813</v>
      </c>
      <c r="D3446" s="9"/>
      <c r="E3446" s="9" t="s">
        <v>4820</v>
      </c>
      <c r="F3446" s="9" t="s">
        <v>6262</v>
      </c>
      <c r="G3446" s="9"/>
      <c r="H3446" s="9" t="s">
        <v>202</v>
      </c>
      <c r="I3446" s="9" t="s">
        <v>78</v>
      </c>
      <c r="J3446" s="129">
        <v>43329</v>
      </c>
      <c r="K3446" s="129">
        <v>41225</v>
      </c>
      <c r="L3446" s="129">
        <v>43465</v>
      </c>
      <c r="M3446" s="9" t="s">
        <v>20</v>
      </c>
      <c r="O3446" s="9">
        <v>32</v>
      </c>
      <c r="Q3446" s="9" t="s">
        <v>54</v>
      </c>
      <c r="R3446" s="9"/>
      <c r="S3446" s="13">
        <v>18150000</v>
      </c>
      <c r="T3446" s="13">
        <v>18150000</v>
      </c>
      <c r="U3446" s="13">
        <v>5445000</v>
      </c>
      <c r="W3446" s="9"/>
      <c r="X3446" s="9"/>
      <c r="Y3446" s="9"/>
      <c r="Z3446" s="9"/>
      <c r="AA3446" s="9"/>
      <c r="AB3446" s="13">
        <v>6000000</v>
      </c>
      <c r="AC3446" s="9"/>
      <c r="AD3446" s="9"/>
      <c r="AE3446" s="9"/>
      <c r="AF3446" s="114">
        <v>6000000</v>
      </c>
      <c r="AG3446" s="109"/>
      <c r="AH3446" s="11">
        <v>41225</v>
      </c>
      <c r="AI3446" s="11">
        <v>43465</v>
      </c>
      <c r="AJ3446" s="27">
        <v>17562253</v>
      </c>
      <c r="AK3446" s="27">
        <v>5268676</v>
      </c>
      <c r="AL3446" s="9"/>
      <c r="AM3446" s="9"/>
      <c r="AN3446" s="9"/>
      <c r="AO3446" s="9"/>
      <c r="AP3446" s="9"/>
      <c r="AQ3446" s="9"/>
      <c r="AR3446" s="9"/>
      <c r="AS3446" s="9"/>
      <c r="AT3446" s="9"/>
      <c r="AU3446" s="9"/>
      <c r="AV3446" s="9"/>
      <c r="AW3446" s="9"/>
      <c r="AX3446" s="9"/>
      <c r="AY3446" s="9"/>
      <c r="AZ3446" s="9"/>
      <c r="BA3446" s="9"/>
      <c r="BB3446" s="9"/>
      <c r="BC3446" s="9"/>
      <c r="BD3446" s="9"/>
      <c r="BE3446" s="9"/>
      <c r="BF3446" s="9"/>
      <c r="BG3446" s="9"/>
      <c r="BH3446" s="9"/>
      <c r="BI3446" s="9"/>
      <c r="BJ3446" s="9"/>
      <c r="BK3446" s="9"/>
      <c r="BL3446" s="9"/>
      <c r="BM3446" s="9"/>
      <c r="BN3446" s="9"/>
      <c r="BO3446" s="9"/>
      <c r="BP3446" s="9"/>
      <c r="BQ3446" s="9"/>
      <c r="BT3446" s="9"/>
      <c r="BU3446" s="9"/>
      <c r="BX3446" s="9"/>
      <c r="BY3446" s="9"/>
      <c r="CB3446" s="9"/>
      <c r="CC3446" s="9"/>
      <c r="CF3446" s="9"/>
      <c r="CG3446" s="9"/>
      <c r="CJ3446" s="9"/>
      <c r="CK3446" s="9"/>
      <c r="CN3446" s="9"/>
      <c r="CO3446" s="9"/>
      <c r="CP3446" s="9"/>
      <c r="CQ3446" s="9"/>
      <c r="CR3446" s="9"/>
      <c r="CS3446" s="9"/>
      <c r="CT3446" s="9"/>
      <c r="CU3446" s="9"/>
      <c r="CV3446" s="9"/>
      <c r="CW3446" s="9"/>
      <c r="CX3446" s="9"/>
      <c r="CY3446" s="9"/>
      <c r="CZ3446" s="9"/>
      <c r="DA3446" s="9"/>
      <c r="DB3446" s="9"/>
      <c r="DC3446" s="9"/>
      <c r="DD3446" s="9"/>
      <c r="DE3446" s="9"/>
      <c r="DF3446" s="9"/>
      <c r="DG3446" s="9"/>
      <c r="DH3446" s="9"/>
      <c r="DI3446" s="9"/>
      <c r="DJ3446" s="9"/>
      <c r="DK3446" s="9"/>
      <c r="DL3446" s="9"/>
      <c r="DM3446" s="9"/>
      <c r="DN3446" s="9"/>
      <c r="DO3446" s="9"/>
      <c r="DP3446" s="9"/>
      <c r="DQ3446" s="9"/>
      <c r="DR3446" s="9"/>
      <c r="DS3446" s="9"/>
      <c r="DT3446" s="9"/>
      <c r="DU3446" s="9"/>
      <c r="DV3446" s="9"/>
      <c r="DW3446" s="9"/>
      <c r="DX3446" s="9"/>
      <c r="DY3446" s="9"/>
      <c r="DZ3446" s="56"/>
      <c r="EA3446" s="57"/>
    </row>
    <row r="3447" spans="1:131" ht="58.5" customHeight="1" x14ac:dyDescent="0.25">
      <c r="A3447" s="9">
        <v>2281</v>
      </c>
      <c r="B3447" s="9" t="s">
        <v>6814</v>
      </c>
      <c r="C3447" s="9" t="s">
        <v>6815</v>
      </c>
      <c r="D3447" s="9"/>
      <c r="E3447" s="9" t="s">
        <v>4820</v>
      </c>
      <c r="F3447" s="9" t="s">
        <v>6262</v>
      </c>
      <c r="G3447" s="9"/>
      <c r="H3447" s="9" t="s">
        <v>202</v>
      </c>
      <c r="I3447" s="9" t="s">
        <v>78</v>
      </c>
      <c r="J3447" s="129">
        <v>43374</v>
      </c>
      <c r="K3447" s="129">
        <v>41225</v>
      </c>
      <c r="L3447" s="129">
        <v>44104</v>
      </c>
      <c r="M3447" s="9" t="s">
        <v>20</v>
      </c>
      <c r="O3447" s="9">
        <v>32</v>
      </c>
      <c r="Q3447" s="9" t="s">
        <v>54</v>
      </c>
      <c r="R3447" s="9"/>
      <c r="S3447" s="13">
        <v>59997150</v>
      </c>
      <c r="T3447" s="13">
        <v>59997150</v>
      </c>
      <c r="U3447" s="13">
        <v>17999145</v>
      </c>
      <c r="V3447" s="9"/>
      <c r="W3447" s="13">
        <v>30000000</v>
      </c>
      <c r="X3447" s="9"/>
      <c r="Y3447" s="9"/>
      <c r="Z3447" s="9"/>
      <c r="AA3447" s="9"/>
      <c r="AB3447" s="9"/>
      <c r="AC3447" s="9"/>
      <c r="AD3447" s="9"/>
      <c r="AE3447" s="9"/>
      <c r="AF3447" s="114">
        <v>30000000</v>
      </c>
      <c r="AG3447" s="109"/>
      <c r="AH3447" s="11">
        <v>41225</v>
      </c>
      <c r="AI3447" s="11">
        <v>44104</v>
      </c>
      <c r="AJ3447" s="27">
        <v>56262247</v>
      </c>
      <c r="AK3447" s="27">
        <v>16878674</v>
      </c>
      <c r="AL3447" s="9"/>
      <c r="AM3447" s="9"/>
      <c r="AN3447" s="9"/>
      <c r="AO3447" s="9"/>
      <c r="AP3447" s="9"/>
      <c r="AQ3447" s="9"/>
      <c r="AR3447" s="9"/>
      <c r="AS3447" s="9"/>
      <c r="AT3447" s="9"/>
      <c r="AU3447" s="9"/>
      <c r="AV3447" s="9"/>
      <c r="AW3447" s="9"/>
      <c r="AX3447" s="9"/>
      <c r="AY3447" s="9"/>
      <c r="AZ3447" s="9"/>
      <c r="BA3447" s="9"/>
      <c r="BB3447" s="9"/>
      <c r="BC3447" s="9"/>
      <c r="BD3447" s="9"/>
      <c r="BE3447" s="9"/>
      <c r="BF3447" s="9"/>
      <c r="BG3447" s="9"/>
      <c r="BH3447" s="9"/>
      <c r="BI3447" s="9"/>
      <c r="BJ3447" s="9"/>
      <c r="BK3447" s="9"/>
      <c r="BL3447" s="9"/>
      <c r="BM3447" s="9"/>
      <c r="BN3447" s="9"/>
      <c r="BO3447" s="9"/>
      <c r="BP3447" s="9"/>
      <c r="BQ3447" s="9"/>
      <c r="BT3447" s="9"/>
      <c r="BU3447" s="9"/>
      <c r="BX3447" s="9"/>
      <c r="BY3447" s="9"/>
      <c r="CB3447" s="9"/>
      <c r="CC3447" s="9"/>
      <c r="CF3447" s="9"/>
      <c r="CG3447" s="9"/>
      <c r="CJ3447" s="9"/>
      <c r="CK3447" s="9"/>
      <c r="CN3447" s="9"/>
      <c r="CO3447" s="9"/>
      <c r="CP3447" s="9"/>
      <c r="CQ3447" s="9"/>
      <c r="CR3447" s="9"/>
      <c r="CS3447" s="9"/>
      <c r="CT3447" s="9"/>
      <c r="CU3447" s="9"/>
      <c r="CV3447" s="9"/>
      <c r="CW3447" s="9"/>
      <c r="CX3447" s="9"/>
      <c r="CY3447" s="9"/>
      <c r="CZ3447" s="9"/>
      <c r="DA3447" s="9"/>
      <c r="DB3447" s="9"/>
      <c r="DC3447" s="9"/>
      <c r="DD3447" s="9"/>
      <c r="DE3447" s="9"/>
      <c r="DF3447" s="9"/>
      <c r="DG3447" s="9"/>
      <c r="DH3447" s="9"/>
      <c r="DI3447" s="9"/>
      <c r="DJ3447" s="9"/>
      <c r="DK3447" s="9"/>
      <c r="DL3447" s="9"/>
      <c r="DM3447" s="9"/>
      <c r="DN3447" s="9"/>
      <c r="DO3447" s="9"/>
      <c r="DP3447" s="9"/>
      <c r="DQ3447" s="9"/>
      <c r="DR3447" s="9"/>
      <c r="DS3447" s="9"/>
      <c r="DT3447" s="9"/>
      <c r="DU3447" s="9"/>
      <c r="DV3447" s="9"/>
      <c r="DW3447" s="9"/>
      <c r="DX3447" s="9"/>
      <c r="DY3447" s="9"/>
    </row>
    <row r="3448" spans="1:131" ht="19.5" customHeight="1" x14ac:dyDescent="0.25">
      <c r="A3448" s="9">
        <v>2282</v>
      </c>
      <c r="B3448" s="9" t="s">
        <v>6816</v>
      </c>
      <c r="C3448" s="9" t="s">
        <v>6817</v>
      </c>
      <c r="D3448" s="9"/>
      <c r="E3448" s="9" t="s">
        <v>4428</v>
      </c>
      <c r="F3448" s="9" t="s">
        <v>6818</v>
      </c>
      <c r="G3448" s="9"/>
      <c r="H3448" s="9" t="s">
        <v>202</v>
      </c>
      <c r="I3448" s="9" t="s">
        <v>78</v>
      </c>
      <c r="J3448" s="129">
        <v>43404</v>
      </c>
      <c r="K3448" s="129">
        <v>43322</v>
      </c>
      <c r="L3448" s="129">
        <v>43631</v>
      </c>
      <c r="O3448" s="9">
        <v>30</v>
      </c>
      <c r="Q3448" s="9" t="s">
        <v>54</v>
      </c>
      <c r="R3448" s="9"/>
      <c r="S3448" s="13">
        <v>2934000</v>
      </c>
      <c r="T3448" s="13">
        <v>2934000</v>
      </c>
      <c r="U3448" s="13">
        <v>733500</v>
      </c>
      <c r="V3448" s="9"/>
      <c r="W3448" s="9"/>
      <c r="X3448" s="9"/>
      <c r="Y3448" s="9"/>
      <c r="Z3448" s="9"/>
      <c r="AA3448" s="9"/>
      <c r="AB3448" s="9"/>
      <c r="AC3448" s="9"/>
      <c r="AD3448" s="9"/>
      <c r="AE3448" s="9"/>
      <c r="AF3448" s="55"/>
      <c r="AG3448" s="45">
        <v>2200000</v>
      </c>
      <c r="AH3448" s="11">
        <v>43322</v>
      </c>
      <c r="AI3448" s="11">
        <v>43631</v>
      </c>
      <c r="AJ3448" s="27">
        <v>2934000</v>
      </c>
      <c r="AK3448" s="27">
        <v>733500</v>
      </c>
      <c r="AL3448" s="9"/>
      <c r="AM3448" s="9"/>
      <c r="AN3448" s="9"/>
      <c r="AO3448" s="9"/>
      <c r="AP3448" s="9"/>
      <c r="AQ3448" s="9"/>
      <c r="AR3448" s="9"/>
      <c r="AS3448" s="9"/>
      <c r="AT3448" s="9"/>
      <c r="AU3448" s="9"/>
      <c r="AV3448" s="9"/>
      <c r="AW3448" s="9"/>
      <c r="AX3448" s="9"/>
      <c r="AY3448" s="9"/>
      <c r="AZ3448" s="9"/>
      <c r="BA3448" s="9"/>
      <c r="BB3448" s="9"/>
      <c r="BC3448" s="9"/>
      <c r="BD3448" s="9"/>
      <c r="BE3448" s="9"/>
      <c r="BF3448" s="9"/>
      <c r="BG3448" s="9"/>
      <c r="BH3448" s="9"/>
      <c r="BI3448" s="9"/>
      <c r="BJ3448" s="9"/>
      <c r="BK3448" s="9"/>
      <c r="BL3448" s="9"/>
      <c r="BM3448" s="9"/>
      <c r="BN3448" s="9"/>
      <c r="BO3448" s="9"/>
      <c r="BP3448" s="9"/>
      <c r="BQ3448" s="9"/>
      <c r="BT3448" s="9"/>
      <c r="BU3448" s="9"/>
      <c r="BX3448" s="9"/>
      <c r="BY3448" s="9"/>
      <c r="CB3448" s="9"/>
      <c r="CC3448" s="9"/>
      <c r="CF3448" s="9"/>
      <c r="CG3448" s="9"/>
      <c r="CJ3448" s="9"/>
      <c r="CK3448" s="9"/>
      <c r="CN3448" s="9"/>
      <c r="CO3448" s="9"/>
      <c r="CP3448" s="9"/>
      <c r="CQ3448" s="9"/>
      <c r="CR3448" s="9"/>
      <c r="CS3448" s="9"/>
      <c r="CT3448" s="9"/>
      <c r="CU3448" s="9"/>
      <c r="CV3448" s="9"/>
      <c r="CW3448" s="9"/>
      <c r="CX3448" s="9"/>
      <c r="CY3448" s="9"/>
      <c r="CZ3448" s="9"/>
      <c r="DA3448" s="9"/>
      <c r="DB3448" s="9"/>
      <c r="DC3448" s="9"/>
      <c r="DD3448" s="9"/>
      <c r="DE3448" s="9"/>
      <c r="DF3448" s="9"/>
      <c r="DG3448" s="9"/>
      <c r="DH3448" s="9"/>
      <c r="DI3448" s="9"/>
      <c r="DJ3448" s="9"/>
      <c r="DK3448" s="9"/>
      <c r="DL3448" s="9"/>
      <c r="DM3448" s="9"/>
      <c r="DN3448" s="9"/>
      <c r="DO3448" s="9"/>
      <c r="DP3448" s="9"/>
      <c r="DQ3448" s="9"/>
      <c r="DR3448" s="9"/>
      <c r="DS3448" s="9"/>
      <c r="DT3448" s="9"/>
      <c r="DU3448" s="9"/>
      <c r="DV3448" s="9"/>
      <c r="DW3448" s="9"/>
      <c r="DX3448" s="9"/>
      <c r="DY3448" s="9"/>
      <c r="DZ3448" s="56"/>
      <c r="EA3448" s="57"/>
    </row>
    <row r="3449" spans="1:131" ht="19.5" customHeight="1" x14ac:dyDescent="0.25">
      <c r="A3449" s="9">
        <v>2283</v>
      </c>
      <c r="B3449" s="9" t="s">
        <v>6821</v>
      </c>
      <c r="C3449" s="9" t="s">
        <v>6822</v>
      </c>
      <c r="D3449" s="9"/>
      <c r="E3449" s="9" t="s">
        <v>6823</v>
      </c>
      <c r="F3449" s="9" t="s">
        <v>2305</v>
      </c>
      <c r="G3449" s="9"/>
      <c r="H3449" s="9" t="s">
        <v>202</v>
      </c>
      <c r="I3449" s="9" t="s">
        <v>35</v>
      </c>
      <c r="J3449" s="129">
        <v>43299</v>
      </c>
      <c r="K3449" s="129">
        <v>43132</v>
      </c>
      <c r="L3449" s="129">
        <v>43830</v>
      </c>
      <c r="O3449" s="9">
        <v>22</v>
      </c>
      <c r="Q3449" s="9" t="s">
        <v>61</v>
      </c>
      <c r="R3449" s="9"/>
      <c r="S3449" s="13">
        <v>16912604960</v>
      </c>
      <c r="T3449" s="13">
        <v>16912604960</v>
      </c>
      <c r="U3449" s="13">
        <v>5073781488</v>
      </c>
      <c r="V3449" s="9"/>
      <c r="W3449" s="9"/>
      <c r="X3449" s="9"/>
      <c r="Y3449" s="9"/>
      <c r="Z3449" s="9"/>
      <c r="AA3449" s="9"/>
      <c r="AB3449" s="9"/>
      <c r="AC3449" s="9"/>
      <c r="AD3449" s="9"/>
      <c r="AE3449" s="9"/>
      <c r="AF3449" s="55"/>
      <c r="AG3449" s="109"/>
      <c r="AH3449" s="11">
        <v>43132</v>
      </c>
      <c r="AI3449" s="11">
        <v>43281</v>
      </c>
      <c r="AJ3449" s="27">
        <v>1387816336</v>
      </c>
      <c r="AK3449" s="27">
        <v>416344901</v>
      </c>
      <c r="AL3449" s="23">
        <v>43282</v>
      </c>
      <c r="AM3449" s="11">
        <v>43373</v>
      </c>
      <c r="AN3449" s="27">
        <v>8177340641</v>
      </c>
      <c r="AO3449" s="27">
        <v>2453202192</v>
      </c>
      <c r="AP3449" s="11">
        <v>43374</v>
      </c>
      <c r="AQ3449" s="11">
        <v>43555</v>
      </c>
      <c r="AR3449" s="27">
        <v>10159950768</v>
      </c>
      <c r="AS3449" s="27">
        <v>3047985230</v>
      </c>
      <c r="AT3449" s="11">
        <v>43556</v>
      </c>
      <c r="AU3449" s="11">
        <v>43646</v>
      </c>
      <c r="AV3449" s="27">
        <v>109921278</v>
      </c>
      <c r="AW3449" s="27">
        <v>32976383</v>
      </c>
      <c r="AX3449" s="11">
        <v>43647</v>
      </c>
      <c r="AY3449" s="11">
        <v>43767</v>
      </c>
      <c r="AZ3449" s="27">
        <v>1216335950</v>
      </c>
      <c r="BA3449" s="27">
        <v>364900785</v>
      </c>
      <c r="BB3449" s="11">
        <v>43132</v>
      </c>
      <c r="BC3449" s="11">
        <v>43767</v>
      </c>
      <c r="BD3449" s="27">
        <v>21672791455</v>
      </c>
      <c r="BE3449" s="27">
        <v>186427946</v>
      </c>
      <c r="BF3449" s="9"/>
      <c r="BG3449" s="9"/>
      <c r="BH3449" s="9"/>
      <c r="BI3449" s="9"/>
      <c r="BJ3449" s="9"/>
      <c r="BK3449" s="9"/>
      <c r="BL3449" s="9"/>
      <c r="BM3449" s="9"/>
      <c r="BN3449" s="9"/>
      <c r="BO3449" s="9"/>
      <c r="BP3449" s="9"/>
      <c r="BQ3449" s="9"/>
      <c r="BT3449" s="9"/>
      <c r="BU3449" s="9"/>
      <c r="BX3449" s="9"/>
      <c r="BY3449" s="9"/>
      <c r="CB3449" s="9"/>
      <c r="CC3449" s="9"/>
      <c r="CF3449" s="9"/>
      <c r="CG3449" s="9"/>
      <c r="CJ3449" s="9"/>
      <c r="CK3449" s="9"/>
      <c r="CN3449" s="9"/>
      <c r="CO3449" s="9"/>
      <c r="CP3449" s="9"/>
      <c r="CQ3449" s="9"/>
      <c r="CR3449" s="9"/>
      <c r="CS3449" s="9"/>
      <c r="CT3449" s="9"/>
      <c r="CU3449" s="9"/>
      <c r="CV3449" s="9"/>
      <c r="CW3449" s="9"/>
      <c r="CX3449" s="9"/>
      <c r="CY3449" s="9"/>
      <c r="CZ3449" s="9"/>
      <c r="DA3449" s="9"/>
      <c r="DB3449" s="9"/>
      <c r="DC3449" s="9"/>
      <c r="DD3449" s="9"/>
      <c r="DE3449" s="9"/>
      <c r="DF3449" s="9"/>
      <c r="DG3449" s="9"/>
      <c r="DH3449" s="9"/>
      <c r="DI3449" s="9"/>
      <c r="DJ3449" s="9"/>
      <c r="DK3449" s="9"/>
      <c r="DL3449" s="9"/>
      <c r="DM3449" s="9"/>
      <c r="DN3449" s="9"/>
      <c r="DO3449" s="9"/>
      <c r="DP3449" s="9"/>
      <c r="DQ3449" s="9"/>
      <c r="DR3449" s="9"/>
      <c r="DS3449" s="9"/>
      <c r="DT3449" s="9"/>
      <c r="DU3449" s="9"/>
      <c r="DV3449" s="9"/>
      <c r="DW3449" s="9"/>
      <c r="DX3449" s="9"/>
      <c r="DY3449" s="9"/>
      <c r="DZ3449" s="58">
        <v>21672791455</v>
      </c>
      <c r="EA3449" s="55">
        <v>6501837437</v>
      </c>
    </row>
    <row r="3450" spans="1:131" s="18" customFormat="1" ht="19.5" customHeight="1" x14ac:dyDescent="0.25">
      <c r="A3450" s="18">
        <v>2283</v>
      </c>
      <c r="B3450" s="18" t="s">
        <v>6821</v>
      </c>
      <c r="C3450" s="18" t="s">
        <v>6822</v>
      </c>
      <c r="J3450" s="130"/>
      <c r="K3450" s="130"/>
      <c r="L3450" s="130"/>
      <c r="S3450" s="20">
        <v>20602604960</v>
      </c>
      <c r="T3450" s="20">
        <v>20602604960</v>
      </c>
      <c r="U3450" s="20">
        <v>6180781488</v>
      </c>
      <c r="AF3450" s="57"/>
      <c r="AG3450" s="112"/>
      <c r="AH3450" s="19"/>
      <c r="AI3450" s="19"/>
      <c r="AJ3450" s="83"/>
      <c r="AK3450" s="83"/>
      <c r="AL3450" s="127"/>
      <c r="AM3450" s="19"/>
      <c r="AN3450" s="83"/>
      <c r="AO3450" s="83"/>
      <c r="DZ3450" s="56"/>
      <c r="EA3450" s="57"/>
    </row>
    <row r="3451" spans="1:131" s="18" customFormat="1" ht="19.5" customHeight="1" x14ac:dyDescent="0.25">
      <c r="A3451" s="18">
        <v>2283</v>
      </c>
      <c r="B3451" s="18" t="s">
        <v>6821</v>
      </c>
      <c r="C3451" s="18" t="s">
        <v>6822</v>
      </c>
      <c r="D3451" s="19">
        <v>43845</v>
      </c>
      <c r="J3451" s="130"/>
      <c r="K3451" s="130"/>
      <c r="L3451" s="130"/>
      <c r="S3451" s="20">
        <v>21897604960</v>
      </c>
      <c r="T3451" s="20">
        <v>21897604960</v>
      </c>
      <c r="U3451" s="20">
        <v>6569281488</v>
      </c>
      <c r="AF3451" s="57"/>
      <c r="AG3451" s="112"/>
      <c r="AH3451" s="19"/>
      <c r="AI3451" s="19"/>
      <c r="AJ3451" s="83"/>
      <c r="AK3451" s="83"/>
      <c r="AL3451" s="127"/>
      <c r="AM3451" s="19"/>
      <c r="AN3451" s="83"/>
      <c r="AO3451" s="83"/>
      <c r="DZ3451" s="56"/>
      <c r="EA3451" s="57"/>
    </row>
    <row r="3452" spans="1:131" ht="19.5" customHeight="1" x14ac:dyDescent="0.25">
      <c r="A3452" s="9">
        <v>2284</v>
      </c>
      <c r="B3452" s="9" t="s">
        <v>6825</v>
      </c>
      <c r="C3452" s="9" t="s">
        <v>6826</v>
      </c>
      <c r="D3452" s="9"/>
      <c r="E3452" s="9" t="s">
        <v>6435</v>
      </c>
      <c r="F3452" s="9" t="s">
        <v>4385</v>
      </c>
      <c r="G3452" s="9"/>
      <c r="H3452" s="9" t="s">
        <v>906</v>
      </c>
      <c r="I3452" s="9" t="s">
        <v>35</v>
      </c>
      <c r="M3452" s="9" t="s">
        <v>20</v>
      </c>
      <c r="O3452" s="9">
        <v>30</v>
      </c>
      <c r="R3452" s="9"/>
      <c r="S3452" s="9"/>
      <c r="T3452" s="9"/>
      <c r="U3452" s="9"/>
      <c r="V3452" s="9"/>
      <c r="W3452" s="9"/>
      <c r="X3452" s="9"/>
      <c r="Y3452" s="9"/>
      <c r="Z3452" s="9"/>
      <c r="AA3452" s="9"/>
      <c r="AB3452" s="9"/>
      <c r="AC3452" s="9"/>
      <c r="AD3452" s="9"/>
      <c r="AE3452" s="9"/>
      <c r="AF3452" s="55"/>
      <c r="AG3452" s="109"/>
      <c r="AH3452" s="9"/>
      <c r="AI3452" s="9"/>
      <c r="AJ3452" s="9"/>
      <c r="AK3452" s="9"/>
      <c r="AL3452" s="9"/>
      <c r="AM3452" s="9"/>
      <c r="AN3452" s="9"/>
      <c r="AO3452" s="9"/>
      <c r="AP3452" s="9"/>
      <c r="AQ3452" s="9"/>
      <c r="AR3452" s="9"/>
      <c r="AS3452" s="9"/>
      <c r="AT3452" s="9"/>
      <c r="AU3452" s="9"/>
      <c r="AV3452" s="9"/>
      <c r="AW3452" s="9"/>
      <c r="AX3452" s="9"/>
      <c r="AY3452" s="9"/>
      <c r="AZ3452" s="9"/>
      <c r="BA3452" s="9"/>
      <c r="BB3452" s="9"/>
      <c r="BC3452" s="9"/>
      <c r="BD3452" s="9"/>
      <c r="BE3452" s="9"/>
      <c r="BF3452" s="9"/>
      <c r="BG3452" s="9"/>
      <c r="BH3452" s="9"/>
      <c r="BI3452" s="9"/>
      <c r="BJ3452" s="9"/>
      <c r="BK3452" s="9"/>
      <c r="BL3452" s="9"/>
      <c r="BM3452" s="9"/>
      <c r="BN3452" s="9"/>
      <c r="BO3452" s="9"/>
      <c r="BP3452" s="9"/>
      <c r="BQ3452" s="9"/>
      <c r="BT3452" s="9"/>
      <c r="BU3452" s="9"/>
      <c r="BX3452" s="9"/>
      <c r="BY3452" s="9"/>
      <c r="CB3452" s="9"/>
      <c r="CC3452" s="9"/>
      <c r="CF3452" s="9"/>
      <c r="CG3452" s="9"/>
      <c r="CJ3452" s="9"/>
      <c r="CK3452" s="9"/>
      <c r="CN3452" s="9"/>
      <c r="CO3452" s="9"/>
      <c r="CP3452" s="9"/>
      <c r="CQ3452" s="9"/>
      <c r="CR3452" s="9"/>
      <c r="CS3452" s="9"/>
      <c r="CT3452" s="9"/>
      <c r="CU3452" s="9"/>
      <c r="CV3452" s="9"/>
      <c r="CW3452" s="9"/>
      <c r="CX3452" s="9"/>
      <c r="CY3452" s="9"/>
      <c r="CZ3452" s="9"/>
      <c r="DA3452" s="9"/>
      <c r="DB3452" s="9"/>
      <c r="DC3452" s="9"/>
      <c r="DD3452" s="9"/>
      <c r="DE3452" s="9"/>
      <c r="DF3452" s="9"/>
      <c r="DG3452" s="9"/>
      <c r="DH3452" s="9"/>
      <c r="DI3452" s="9"/>
      <c r="DJ3452" s="9"/>
      <c r="DK3452" s="9"/>
      <c r="DL3452" s="9"/>
      <c r="DM3452" s="9"/>
      <c r="DN3452" s="9"/>
      <c r="DO3452" s="9"/>
      <c r="DP3452" s="9"/>
      <c r="DQ3452" s="9"/>
      <c r="DR3452" s="9"/>
      <c r="DS3452" s="9"/>
      <c r="DT3452" s="9"/>
      <c r="DU3452" s="9"/>
      <c r="DV3452" s="9"/>
      <c r="DW3452" s="9"/>
      <c r="DX3452" s="9"/>
      <c r="DY3452" s="9"/>
      <c r="DZ3452" s="56"/>
      <c r="EA3452" s="57"/>
    </row>
    <row r="3453" spans="1:131" ht="19.5" customHeight="1" x14ac:dyDescent="0.25">
      <c r="A3453" s="9">
        <v>2285</v>
      </c>
      <c r="B3453" s="10" t="s">
        <v>6827</v>
      </c>
      <c r="C3453" s="9" t="s">
        <v>6828</v>
      </c>
      <c r="D3453" s="9"/>
      <c r="E3453" s="9" t="s">
        <v>6435</v>
      </c>
      <c r="F3453" s="9" t="s">
        <v>4385</v>
      </c>
      <c r="G3453" s="9"/>
      <c r="H3453" s="9" t="s">
        <v>906</v>
      </c>
      <c r="I3453" s="9" t="s">
        <v>35</v>
      </c>
      <c r="M3453" s="9" t="s">
        <v>20</v>
      </c>
      <c r="O3453" s="9">
        <v>31</v>
      </c>
      <c r="R3453" s="9"/>
      <c r="S3453" s="9"/>
      <c r="T3453" s="9"/>
      <c r="U3453" s="9"/>
      <c r="V3453" s="9"/>
      <c r="W3453" s="9"/>
      <c r="X3453" s="9"/>
      <c r="Y3453" s="9"/>
      <c r="Z3453" s="9"/>
      <c r="AA3453" s="9"/>
      <c r="AB3453" s="9"/>
      <c r="AC3453" s="9"/>
      <c r="AD3453" s="9"/>
      <c r="AE3453" s="9"/>
      <c r="AF3453" s="55"/>
      <c r="AG3453" s="109"/>
      <c r="AH3453" s="9"/>
      <c r="AI3453" s="9"/>
      <c r="AJ3453" s="9"/>
      <c r="AK3453" s="9"/>
      <c r="AL3453" s="9"/>
      <c r="AM3453" s="9"/>
      <c r="AN3453" s="9"/>
      <c r="AO3453" s="9"/>
      <c r="AP3453" s="9"/>
      <c r="AQ3453" s="9"/>
      <c r="AR3453" s="9"/>
      <c r="AS3453" s="9"/>
      <c r="AT3453" s="9"/>
      <c r="AU3453" s="9"/>
      <c r="AV3453" s="9"/>
      <c r="AW3453" s="9"/>
      <c r="AX3453" s="9"/>
      <c r="AY3453" s="9"/>
      <c r="AZ3453" s="9"/>
      <c r="BA3453" s="9"/>
      <c r="BB3453" s="9"/>
      <c r="BC3453" s="9"/>
      <c r="BD3453" s="9"/>
      <c r="BE3453" s="9"/>
      <c r="BF3453" s="9"/>
      <c r="BG3453" s="9"/>
      <c r="BH3453" s="9"/>
      <c r="BI3453" s="9"/>
      <c r="BJ3453" s="9"/>
      <c r="BK3453" s="9"/>
      <c r="BL3453" s="9"/>
      <c r="BM3453" s="9"/>
      <c r="BN3453" s="9"/>
      <c r="BO3453" s="9"/>
      <c r="BP3453" s="9"/>
      <c r="BQ3453" s="9"/>
      <c r="BT3453" s="9"/>
      <c r="BU3453" s="9"/>
      <c r="BX3453" s="9"/>
      <c r="BY3453" s="9"/>
      <c r="CB3453" s="9"/>
      <c r="CC3453" s="9"/>
      <c r="CF3453" s="9"/>
      <c r="CG3453" s="9"/>
      <c r="CJ3453" s="9"/>
      <c r="CK3453" s="9"/>
      <c r="CN3453" s="9"/>
      <c r="CO3453" s="9"/>
      <c r="CP3453" s="9"/>
      <c r="CQ3453" s="9"/>
      <c r="CR3453" s="9"/>
      <c r="CS3453" s="9"/>
      <c r="CT3453" s="9"/>
      <c r="CU3453" s="9"/>
      <c r="CV3453" s="9"/>
      <c r="CW3453" s="9"/>
      <c r="CX3453" s="9"/>
      <c r="CY3453" s="9"/>
      <c r="CZ3453" s="9"/>
      <c r="DA3453" s="9"/>
      <c r="DB3453" s="9"/>
      <c r="DC3453" s="9"/>
      <c r="DD3453" s="9"/>
      <c r="DE3453" s="9"/>
      <c r="DF3453" s="9"/>
      <c r="DG3453" s="9"/>
      <c r="DH3453" s="9"/>
      <c r="DI3453" s="9"/>
      <c r="DJ3453" s="9"/>
      <c r="DK3453" s="9"/>
      <c r="DL3453" s="9"/>
      <c r="DM3453" s="9"/>
      <c r="DN3453" s="9"/>
      <c r="DO3453" s="9"/>
      <c r="DP3453" s="9"/>
      <c r="DQ3453" s="9"/>
      <c r="DR3453" s="9"/>
      <c r="DS3453" s="9"/>
      <c r="DT3453" s="9"/>
      <c r="DU3453" s="9"/>
      <c r="DV3453" s="9"/>
      <c r="DW3453" s="9"/>
      <c r="DX3453" s="9"/>
      <c r="DY3453" s="9"/>
    </row>
    <row r="3454" spans="1:131" ht="19.5" customHeight="1" x14ac:dyDescent="0.25">
      <c r="A3454" s="9">
        <v>2286</v>
      </c>
      <c r="B3454" s="9" t="s">
        <v>6829</v>
      </c>
      <c r="C3454" s="9" t="s">
        <v>6831</v>
      </c>
      <c r="D3454" s="9"/>
      <c r="E3454" s="9" t="s">
        <v>6832</v>
      </c>
      <c r="F3454" s="9" t="s">
        <v>6833</v>
      </c>
      <c r="G3454" s="9"/>
      <c r="H3454" s="9" t="s">
        <v>906</v>
      </c>
      <c r="I3454" s="9" t="s">
        <v>25</v>
      </c>
      <c r="M3454" s="9" t="s">
        <v>20</v>
      </c>
      <c r="O3454" s="9">
        <v>27</v>
      </c>
      <c r="R3454" s="9"/>
      <c r="S3454" s="9"/>
      <c r="T3454" s="9"/>
      <c r="U3454" s="9"/>
      <c r="V3454" s="9"/>
      <c r="W3454" s="9"/>
      <c r="X3454" s="9"/>
      <c r="Y3454" s="9"/>
      <c r="Z3454" s="9"/>
      <c r="AA3454" s="9"/>
      <c r="AB3454" s="9"/>
      <c r="AC3454" s="9"/>
      <c r="AD3454" s="9"/>
      <c r="AE3454" s="9"/>
      <c r="AF3454" s="55"/>
      <c r="AG3454" s="109"/>
      <c r="AH3454" s="9"/>
      <c r="AI3454" s="9"/>
      <c r="AJ3454" s="9"/>
      <c r="AK3454" s="9"/>
      <c r="AL3454" s="9"/>
      <c r="AM3454" s="9"/>
      <c r="AN3454" s="9"/>
      <c r="AO3454" s="9"/>
      <c r="AP3454" s="9"/>
      <c r="AQ3454" s="9"/>
      <c r="AR3454" s="9"/>
      <c r="AS3454" s="9"/>
      <c r="AT3454" s="9"/>
      <c r="AU3454" s="9"/>
      <c r="AV3454" s="9"/>
      <c r="AW3454" s="9"/>
      <c r="AX3454" s="9"/>
      <c r="AY3454" s="9"/>
      <c r="AZ3454" s="9"/>
      <c r="BA3454" s="9"/>
      <c r="BB3454" s="9"/>
      <c r="BC3454" s="9"/>
      <c r="BD3454" s="9"/>
      <c r="BE3454" s="9"/>
      <c r="BF3454" s="9"/>
      <c r="BG3454" s="9"/>
      <c r="BH3454" s="9"/>
      <c r="BI3454" s="9"/>
      <c r="BJ3454" s="9"/>
      <c r="BK3454" s="9"/>
      <c r="BL3454" s="9"/>
      <c r="BM3454" s="9"/>
      <c r="BN3454" s="9"/>
      <c r="BO3454" s="9"/>
      <c r="BP3454" s="9"/>
      <c r="BQ3454" s="9"/>
      <c r="BT3454" s="9"/>
      <c r="BU3454" s="9"/>
      <c r="BX3454" s="9"/>
      <c r="BY3454" s="9"/>
      <c r="CB3454" s="9"/>
      <c r="CC3454" s="9"/>
      <c r="CF3454" s="9"/>
      <c r="CG3454" s="9"/>
      <c r="CJ3454" s="9"/>
      <c r="CK3454" s="9"/>
      <c r="CN3454" s="9"/>
      <c r="CO3454" s="9"/>
      <c r="CP3454" s="9"/>
      <c r="CQ3454" s="9"/>
      <c r="CR3454" s="9"/>
      <c r="CS3454" s="9"/>
      <c r="CT3454" s="9"/>
      <c r="CU3454" s="9"/>
      <c r="CV3454" s="9"/>
      <c r="CW3454" s="9"/>
      <c r="CX3454" s="9"/>
      <c r="CY3454" s="9"/>
      <c r="CZ3454" s="9"/>
      <c r="DA3454" s="9"/>
      <c r="DB3454" s="9"/>
      <c r="DC3454" s="9"/>
      <c r="DD3454" s="9"/>
      <c r="DE3454" s="9"/>
      <c r="DF3454" s="9"/>
      <c r="DG3454" s="9"/>
      <c r="DH3454" s="9"/>
      <c r="DI3454" s="9"/>
      <c r="DJ3454" s="9"/>
      <c r="DK3454" s="9"/>
      <c r="DL3454" s="9"/>
      <c r="DM3454" s="9"/>
      <c r="DN3454" s="9"/>
      <c r="DO3454" s="9"/>
      <c r="DP3454" s="9"/>
      <c r="DQ3454" s="9"/>
      <c r="DR3454" s="9"/>
      <c r="DS3454" s="9"/>
      <c r="DT3454" s="9"/>
      <c r="DU3454" s="9"/>
      <c r="DV3454" s="9"/>
      <c r="DW3454" s="9"/>
      <c r="DX3454" s="9"/>
      <c r="DY3454" s="9"/>
      <c r="DZ3454" s="56"/>
      <c r="EA3454" s="57"/>
    </row>
    <row r="3455" spans="1:131" ht="19.5" customHeight="1" x14ac:dyDescent="0.25">
      <c r="A3455" s="9">
        <v>2287</v>
      </c>
      <c r="B3455" s="9" t="s">
        <v>6830</v>
      </c>
      <c r="C3455" s="119" t="s">
        <v>7009</v>
      </c>
      <c r="D3455" s="9"/>
      <c r="E3455" s="9" t="s">
        <v>7010</v>
      </c>
      <c r="F3455" s="9" t="s">
        <v>2305</v>
      </c>
      <c r="G3455" s="9"/>
      <c r="H3455" s="9" t="s">
        <v>202</v>
      </c>
      <c r="I3455" s="9" t="s">
        <v>35</v>
      </c>
      <c r="J3455" s="129">
        <v>43383</v>
      </c>
      <c r="K3455" s="129">
        <v>43353</v>
      </c>
      <c r="L3455" s="129">
        <v>43830</v>
      </c>
      <c r="O3455" s="9">
        <v>25</v>
      </c>
      <c r="Q3455" s="9" t="s">
        <v>61</v>
      </c>
      <c r="R3455" s="9"/>
      <c r="S3455" s="13">
        <v>1388955248</v>
      </c>
      <c r="T3455" s="13">
        <v>1388955248</v>
      </c>
      <c r="U3455" s="13">
        <v>416686574</v>
      </c>
      <c r="V3455" s="9"/>
      <c r="W3455" s="9"/>
      <c r="X3455" s="9"/>
      <c r="Y3455" s="9"/>
      <c r="Z3455" s="9"/>
      <c r="AA3455" s="9"/>
      <c r="AB3455" s="9"/>
      <c r="AC3455" s="9"/>
      <c r="AD3455" s="9"/>
      <c r="AE3455" s="9"/>
      <c r="AF3455" s="55"/>
      <c r="AG3455" s="109"/>
      <c r="AH3455" s="11">
        <v>43358</v>
      </c>
      <c r="AI3455" s="11">
        <v>43465</v>
      </c>
      <c r="AJ3455" s="27">
        <v>195343905</v>
      </c>
      <c r="AK3455" s="27">
        <v>58603172</v>
      </c>
      <c r="AL3455" s="11">
        <v>43466</v>
      </c>
      <c r="AM3455" s="11">
        <v>43555</v>
      </c>
      <c r="AN3455" s="27">
        <v>255698832</v>
      </c>
      <c r="AO3455" s="27">
        <v>76709650</v>
      </c>
      <c r="AP3455" s="11">
        <v>43556</v>
      </c>
      <c r="AQ3455" s="11">
        <v>43646</v>
      </c>
      <c r="AR3455" s="27">
        <v>164481287</v>
      </c>
      <c r="AS3455" s="27">
        <v>49344386</v>
      </c>
      <c r="AT3455" s="11">
        <v>43647</v>
      </c>
      <c r="AU3455" s="11">
        <v>43738</v>
      </c>
      <c r="AV3455" s="27">
        <v>71764871</v>
      </c>
      <c r="AW3455" s="27">
        <v>21529461</v>
      </c>
      <c r="AX3455" s="11">
        <v>43739</v>
      </c>
      <c r="AY3455" s="11">
        <v>43921</v>
      </c>
      <c r="AZ3455" s="27">
        <v>84669705</v>
      </c>
      <c r="BA3455" s="27">
        <v>25400912</v>
      </c>
      <c r="BB3455" s="11">
        <v>43922</v>
      </c>
      <c r="BC3455" s="11">
        <v>44012</v>
      </c>
      <c r="BD3455" s="27">
        <v>87489863</v>
      </c>
      <c r="BE3455" s="27">
        <v>26246959</v>
      </c>
      <c r="BF3455" s="11">
        <v>43358</v>
      </c>
      <c r="BG3455" s="11">
        <v>44012</v>
      </c>
      <c r="BH3455" s="27">
        <v>897674444</v>
      </c>
      <c r="BI3455" s="27">
        <v>11467793</v>
      </c>
      <c r="BJ3455" s="9"/>
      <c r="BK3455" s="9"/>
      <c r="BL3455" s="9"/>
      <c r="BM3455" s="9"/>
      <c r="BN3455" s="9"/>
      <c r="BO3455" s="9"/>
      <c r="BP3455" s="9"/>
      <c r="BQ3455" s="9"/>
      <c r="BT3455" s="9"/>
      <c r="BU3455" s="9"/>
      <c r="BX3455" s="9"/>
      <c r="BY3455" s="9"/>
      <c r="CB3455" s="9"/>
      <c r="CC3455" s="9"/>
      <c r="CF3455" s="9"/>
      <c r="CG3455" s="9"/>
      <c r="CJ3455" s="9"/>
      <c r="CK3455" s="9"/>
      <c r="CN3455" s="9"/>
      <c r="CO3455" s="9"/>
      <c r="CP3455" s="9"/>
      <c r="CQ3455" s="9"/>
      <c r="CR3455" s="9"/>
      <c r="CS3455" s="9"/>
      <c r="CT3455" s="9"/>
      <c r="CU3455" s="9"/>
      <c r="CV3455" s="9"/>
      <c r="CW3455" s="9"/>
      <c r="CX3455" s="9"/>
      <c r="CY3455" s="9"/>
      <c r="CZ3455" s="9"/>
      <c r="DA3455" s="9"/>
      <c r="DB3455" s="9"/>
      <c r="DC3455" s="9"/>
      <c r="DD3455" s="9"/>
      <c r="DE3455" s="9"/>
      <c r="DF3455" s="9"/>
      <c r="DG3455" s="9"/>
      <c r="DH3455" s="9"/>
      <c r="DI3455" s="9"/>
      <c r="DJ3455" s="9"/>
      <c r="DK3455" s="9"/>
      <c r="DL3455" s="9"/>
      <c r="DM3455" s="9"/>
      <c r="DN3455" s="9"/>
      <c r="DO3455" s="9"/>
      <c r="DP3455" s="9"/>
      <c r="DQ3455" s="9"/>
      <c r="DR3455" s="9"/>
      <c r="DS3455" s="9"/>
      <c r="DT3455" s="9"/>
      <c r="DU3455" s="9"/>
      <c r="DV3455" s="9"/>
      <c r="DW3455" s="9"/>
      <c r="DX3455" s="9"/>
      <c r="DY3455" s="9"/>
      <c r="DZ3455" s="58">
        <v>897674444</v>
      </c>
      <c r="EA3455" s="55">
        <v>269302333</v>
      </c>
    </row>
    <row r="3456" spans="1:131" s="18" customFormat="1" ht="19.5" customHeight="1" x14ac:dyDescent="0.25">
      <c r="A3456" s="18">
        <v>2287</v>
      </c>
      <c r="B3456" s="18" t="s">
        <v>6830</v>
      </c>
      <c r="C3456" s="149" t="s">
        <v>7009</v>
      </c>
      <c r="D3456" s="19">
        <v>43812</v>
      </c>
      <c r="J3456" s="130"/>
      <c r="K3456" s="130"/>
      <c r="L3456" s="130">
        <v>44035</v>
      </c>
      <c r="S3456" s="20"/>
      <c r="T3456" s="20"/>
      <c r="U3456" s="20"/>
      <c r="AF3456" s="57"/>
      <c r="AG3456" s="112"/>
      <c r="AH3456" s="19"/>
      <c r="AI3456" s="19"/>
      <c r="AJ3456" s="83"/>
      <c r="AK3456" s="83"/>
      <c r="AL3456" s="19"/>
      <c r="AM3456" s="19"/>
      <c r="AN3456" s="83"/>
      <c r="AO3456" s="83"/>
      <c r="AP3456" s="19"/>
      <c r="AQ3456" s="19"/>
      <c r="AR3456" s="83"/>
      <c r="AS3456" s="83"/>
      <c r="DZ3456" s="56"/>
      <c r="EA3456" s="57"/>
    </row>
    <row r="3457" spans="1:131" ht="19.5" customHeight="1" x14ac:dyDescent="0.25">
      <c r="A3457" s="9">
        <v>2288</v>
      </c>
      <c r="B3457" s="10" t="s">
        <v>6834</v>
      </c>
      <c r="C3457" s="9" t="s">
        <v>6835</v>
      </c>
      <c r="D3457" s="9"/>
      <c r="E3457" s="9" t="s">
        <v>401</v>
      </c>
      <c r="F3457" s="9" t="s">
        <v>6506</v>
      </c>
      <c r="G3457" s="9"/>
      <c r="H3457" s="9" t="s">
        <v>906</v>
      </c>
      <c r="I3457" s="9" t="s">
        <v>25</v>
      </c>
      <c r="M3457" s="9" t="s">
        <v>20</v>
      </c>
      <c r="O3457" s="9">
        <v>29</v>
      </c>
      <c r="R3457" s="9"/>
      <c r="S3457" s="9"/>
      <c r="T3457" s="9"/>
      <c r="U3457" s="9"/>
      <c r="V3457" s="9"/>
      <c r="W3457" s="9"/>
      <c r="X3457" s="9"/>
      <c r="Y3457" s="9"/>
      <c r="Z3457" s="9"/>
      <c r="AA3457" s="9"/>
      <c r="AB3457" s="9"/>
      <c r="AC3457" s="9"/>
      <c r="AD3457" s="9"/>
      <c r="AE3457" s="9"/>
      <c r="AF3457" s="55"/>
      <c r="AG3457" s="109"/>
      <c r="AH3457" s="9"/>
      <c r="AI3457" s="9"/>
      <c r="AJ3457" s="9"/>
      <c r="AK3457" s="9"/>
      <c r="AL3457" s="9"/>
      <c r="AM3457" s="9"/>
      <c r="AN3457" s="9"/>
      <c r="AO3457" s="9"/>
      <c r="AP3457" s="9"/>
      <c r="AQ3457" s="9"/>
      <c r="AR3457" s="9"/>
      <c r="AS3457" s="9"/>
      <c r="AT3457" s="9"/>
      <c r="AU3457" s="9"/>
      <c r="AV3457" s="27"/>
      <c r="AW3457" s="9"/>
      <c r="AX3457" s="9"/>
      <c r="AY3457" s="9"/>
      <c r="AZ3457" s="9"/>
      <c r="BA3457" s="9"/>
      <c r="BB3457" s="9"/>
      <c r="BC3457" s="9"/>
      <c r="BD3457" s="9"/>
      <c r="BE3457" s="9"/>
      <c r="BF3457" s="9"/>
      <c r="BG3457" s="9"/>
      <c r="BH3457" s="9"/>
      <c r="BI3457" s="9"/>
      <c r="BJ3457" s="9"/>
      <c r="BK3457" s="9"/>
      <c r="BL3457" s="9"/>
      <c r="BM3457" s="9"/>
      <c r="BN3457" s="9"/>
      <c r="BO3457" s="9"/>
      <c r="BP3457" s="9"/>
      <c r="BQ3457" s="9"/>
      <c r="BT3457" s="9"/>
      <c r="BU3457" s="9"/>
      <c r="BX3457" s="9"/>
      <c r="BY3457" s="9"/>
      <c r="CB3457" s="9"/>
      <c r="CC3457" s="9"/>
      <c r="CF3457" s="9"/>
      <c r="CG3457" s="9"/>
      <c r="CJ3457" s="9"/>
      <c r="CK3457" s="9"/>
      <c r="CN3457" s="9"/>
      <c r="CO3457" s="9"/>
      <c r="CP3457" s="9"/>
      <c r="CQ3457" s="9"/>
      <c r="CR3457" s="9"/>
      <c r="CS3457" s="9"/>
      <c r="CT3457" s="9"/>
      <c r="CU3457" s="9"/>
      <c r="CV3457" s="9"/>
      <c r="CW3457" s="9"/>
      <c r="CX3457" s="9"/>
      <c r="CY3457" s="9"/>
      <c r="CZ3457" s="9"/>
      <c r="DA3457" s="9"/>
      <c r="DB3457" s="9"/>
      <c r="DC3457" s="9"/>
      <c r="DD3457" s="9"/>
      <c r="DE3457" s="9"/>
      <c r="DF3457" s="9"/>
      <c r="DG3457" s="9"/>
      <c r="DH3457" s="9"/>
      <c r="DI3457" s="9"/>
      <c r="DJ3457" s="9"/>
      <c r="DK3457" s="9"/>
      <c r="DL3457" s="9"/>
      <c r="DM3457" s="9"/>
      <c r="DN3457" s="9"/>
      <c r="DO3457" s="9"/>
      <c r="DP3457" s="9"/>
      <c r="DQ3457" s="9"/>
      <c r="DR3457" s="9"/>
      <c r="DS3457" s="9"/>
      <c r="DT3457" s="9"/>
      <c r="DU3457" s="9"/>
      <c r="DV3457" s="9"/>
      <c r="DW3457" s="9"/>
      <c r="DX3457" s="9"/>
      <c r="DY3457" s="9"/>
      <c r="DZ3457" s="56"/>
      <c r="EA3457" s="57"/>
    </row>
    <row r="3458" spans="1:131" ht="19.5" customHeight="1" x14ac:dyDescent="0.25">
      <c r="A3458" s="9">
        <v>2289</v>
      </c>
      <c r="B3458" s="9" t="s">
        <v>6836</v>
      </c>
      <c r="C3458" s="9" t="s">
        <v>6838</v>
      </c>
      <c r="D3458" s="9"/>
      <c r="E3458" s="9" t="s">
        <v>6837</v>
      </c>
      <c r="F3458" s="9" t="s">
        <v>471</v>
      </c>
      <c r="G3458" s="9"/>
      <c r="H3458" s="9" t="s">
        <v>202</v>
      </c>
      <c r="I3458" s="9" t="s">
        <v>35</v>
      </c>
      <c r="J3458" s="129">
        <v>43723</v>
      </c>
      <c r="K3458" s="129">
        <v>43024</v>
      </c>
      <c r="L3458" s="129">
        <v>44135</v>
      </c>
      <c r="M3458" s="9" t="s">
        <v>20</v>
      </c>
      <c r="O3458" s="9">
        <v>31</v>
      </c>
      <c r="Q3458" s="9" t="s">
        <v>54</v>
      </c>
      <c r="R3458" s="13">
        <v>118550571</v>
      </c>
      <c r="S3458" s="13">
        <v>101878571</v>
      </c>
      <c r="T3458" s="13">
        <v>101878571</v>
      </c>
      <c r="U3458" s="13">
        <v>29588571</v>
      </c>
      <c r="V3458" s="13">
        <v>62000000</v>
      </c>
      <c r="W3458" s="9"/>
      <c r="X3458" s="9"/>
      <c r="Y3458" s="9"/>
      <c r="Z3458" s="9"/>
      <c r="AA3458" s="9"/>
      <c r="AB3458" s="9"/>
      <c r="AC3458" s="9"/>
      <c r="AD3458" s="9"/>
      <c r="AE3458" s="9"/>
      <c r="AF3458" s="114">
        <v>62000000</v>
      </c>
      <c r="AG3458" s="109"/>
      <c r="AH3458" s="11">
        <v>43556</v>
      </c>
      <c r="AI3458" s="11">
        <v>43738</v>
      </c>
      <c r="AJ3458" s="27">
        <v>7370646</v>
      </c>
      <c r="AK3458" s="27">
        <v>2211194</v>
      </c>
      <c r="AL3458" s="11">
        <v>43024</v>
      </c>
      <c r="AM3458" s="11">
        <v>43373</v>
      </c>
      <c r="AN3458" s="27">
        <v>2456608</v>
      </c>
      <c r="AO3458" s="27">
        <v>736983</v>
      </c>
      <c r="AP3458" s="11">
        <v>43739</v>
      </c>
      <c r="AQ3458" s="11">
        <v>43830</v>
      </c>
      <c r="AR3458" s="27">
        <v>64780697</v>
      </c>
      <c r="AS3458" s="27">
        <v>19434209</v>
      </c>
      <c r="AT3458" s="11">
        <v>43831</v>
      </c>
      <c r="AU3458" s="11">
        <v>43921</v>
      </c>
      <c r="AV3458" s="27">
        <v>11130924</v>
      </c>
      <c r="AW3458" s="27">
        <v>3339277</v>
      </c>
      <c r="AX3458" s="11">
        <v>43922</v>
      </c>
      <c r="AY3458" s="11">
        <v>44012</v>
      </c>
      <c r="AZ3458" s="27">
        <v>5072849</v>
      </c>
      <c r="BA3458" s="27">
        <v>1521855</v>
      </c>
      <c r="BB3458" s="11">
        <v>44013</v>
      </c>
      <c r="BC3458" s="11">
        <v>44102</v>
      </c>
      <c r="BD3458" s="27">
        <v>8499346</v>
      </c>
      <c r="BE3458" s="27">
        <v>2549804</v>
      </c>
      <c r="BF3458" s="9"/>
      <c r="BG3458" s="9"/>
      <c r="BH3458" s="9"/>
      <c r="BI3458" s="9"/>
      <c r="BJ3458" s="9"/>
      <c r="BK3458" s="9"/>
      <c r="BL3458" s="9"/>
      <c r="BM3458" s="9"/>
      <c r="BN3458" s="9"/>
      <c r="BO3458" s="9"/>
      <c r="BP3458" s="9"/>
      <c r="BQ3458" s="9"/>
      <c r="BT3458" s="9"/>
      <c r="BU3458" s="9"/>
      <c r="BX3458" s="9"/>
      <c r="BY3458" s="9"/>
      <c r="CB3458" s="9"/>
      <c r="CC3458" s="9"/>
      <c r="CF3458" s="9"/>
      <c r="CG3458" s="9"/>
      <c r="CJ3458" s="9"/>
      <c r="CK3458" s="9"/>
      <c r="CN3458" s="9"/>
      <c r="CO3458" s="9"/>
      <c r="CP3458" s="9"/>
      <c r="CQ3458" s="9"/>
      <c r="CR3458" s="9"/>
      <c r="CS3458" s="9"/>
      <c r="CT3458" s="9"/>
      <c r="CU3458" s="9"/>
      <c r="CV3458" s="9"/>
      <c r="CW3458" s="9"/>
      <c r="CX3458" s="9"/>
      <c r="CY3458" s="9"/>
      <c r="CZ3458" s="9"/>
      <c r="DA3458" s="9"/>
      <c r="DB3458" s="9"/>
      <c r="DC3458" s="9"/>
      <c r="DD3458" s="9"/>
      <c r="DE3458" s="9"/>
      <c r="DF3458" s="9"/>
      <c r="DG3458" s="9"/>
      <c r="DH3458" s="9"/>
      <c r="DI3458" s="9"/>
      <c r="DJ3458" s="9"/>
      <c r="DK3458" s="9"/>
      <c r="DL3458" s="9"/>
      <c r="DM3458" s="9"/>
      <c r="DN3458" s="9"/>
      <c r="DO3458" s="9"/>
      <c r="DP3458" s="9"/>
      <c r="DQ3458" s="9"/>
      <c r="DR3458" s="9"/>
      <c r="DS3458" s="9"/>
      <c r="DT3458" s="9"/>
      <c r="DU3458" s="9"/>
      <c r="DV3458" s="9"/>
      <c r="DW3458" s="9"/>
      <c r="DX3458" s="9"/>
      <c r="DY3458" s="9"/>
    </row>
    <row r="3459" spans="1:131" ht="19.5" customHeight="1" x14ac:dyDescent="0.25">
      <c r="A3459" s="9">
        <v>2290</v>
      </c>
      <c r="B3459" s="9" t="s">
        <v>6839</v>
      </c>
      <c r="C3459" s="9" t="s">
        <v>6840</v>
      </c>
      <c r="D3459" s="9"/>
      <c r="E3459" s="9" t="s">
        <v>196</v>
      </c>
      <c r="F3459" s="9" t="s">
        <v>5018</v>
      </c>
      <c r="G3459" s="9"/>
      <c r="H3459" s="9" t="s">
        <v>906</v>
      </c>
      <c r="I3459" s="9" t="s">
        <v>78</v>
      </c>
      <c r="O3459" s="9">
        <v>28</v>
      </c>
      <c r="R3459" s="9"/>
      <c r="S3459" s="9"/>
      <c r="T3459" s="9"/>
      <c r="U3459" s="9"/>
      <c r="V3459" s="9"/>
      <c r="W3459" s="9"/>
      <c r="X3459" s="9"/>
      <c r="Y3459" s="9"/>
      <c r="Z3459" s="9"/>
      <c r="AA3459" s="9"/>
      <c r="AB3459" s="9"/>
      <c r="AC3459" s="9"/>
      <c r="AD3459" s="9"/>
      <c r="AE3459" s="9"/>
      <c r="AF3459" s="55"/>
      <c r="AG3459" s="109"/>
      <c r="AH3459" s="9"/>
      <c r="AI3459" s="9"/>
      <c r="AJ3459" s="9"/>
      <c r="AK3459" s="9"/>
      <c r="AL3459" s="9"/>
      <c r="AM3459" s="9"/>
      <c r="AN3459" s="9"/>
      <c r="AO3459" s="9"/>
      <c r="AP3459" s="9"/>
      <c r="AQ3459" s="9"/>
      <c r="AR3459" s="9"/>
      <c r="AS3459" s="9"/>
      <c r="AT3459" s="9"/>
      <c r="AU3459" s="9"/>
      <c r="AV3459" s="9"/>
      <c r="AW3459" s="9"/>
      <c r="AX3459" s="9"/>
      <c r="AY3459" s="9"/>
      <c r="AZ3459" s="9"/>
      <c r="BA3459" s="9"/>
      <c r="BB3459" s="9"/>
      <c r="BC3459" s="9"/>
      <c r="BD3459" s="9"/>
      <c r="BE3459" s="9"/>
      <c r="BF3459" s="9"/>
      <c r="BG3459" s="9"/>
      <c r="BH3459" s="9"/>
      <c r="BI3459" s="9"/>
      <c r="BJ3459" s="9"/>
      <c r="BK3459" s="9"/>
      <c r="BL3459" s="9"/>
      <c r="BM3459" s="9"/>
      <c r="BN3459" s="9"/>
      <c r="BO3459" s="9"/>
      <c r="BP3459" s="9"/>
      <c r="BQ3459" s="9"/>
      <c r="BT3459" s="9"/>
      <c r="BU3459" s="9"/>
      <c r="BX3459" s="9"/>
      <c r="BY3459" s="9"/>
      <c r="CB3459" s="9"/>
      <c r="CC3459" s="9"/>
      <c r="CF3459" s="9"/>
      <c r="CG3459" s="9"/>
      <c r="CJ3459" s="9"/>
      <c r="CK3459" s="9"/>
      <c r="CN3459" s="9"/>
      <c r="CO3459" s="9"/>
      <c r="CP3459" s="9"/>
      <c r="CQ3459" s="9"/>
      <c r="CR3459" s="9"/>
      <c r="CS3459" s="9"/>
      <c r="CT3459" s="9"/>
      <c r="CU3459" s="9"/>
      <c r="CV3459" s="9"/>
      <c r="CW3459" s="9"/>
      <c r="CX3459" s="9"/>
      <c r="CY3459" s="9"/>
      <c r="CZ3459" s="9"/>
      <c r="DA3459" s="9"/>
      <c r="DB3459" s="9"/>
      <c r="DC3459" s="9"/>
      <c r="DD3459" s="9"/>
      <c r="DE3459" s="9"/>
      <c r="DF3459" s="9"/>
      <c r="DG3459" s="9"/>
      <c r="DH3459" s="9"/>
      <c r="DI3459" s="9"/>
      <c r="DJ3459" s="9"/>
      <c r="DK3459" s="9"/>
      <c r="DL3459" s="9"/>
      <c r="DM3459" s="9"/>
      <c r="DN3459" s="9"/>
      <c r="DO3459" s="9"/>
      <c r="DP3459" s="9"/>
      <c r="DQ3459" s="9"/>
      <c r="DR3459" s="9"/>
      <c r="DS3459" s="9"/>
      <c r="DT3459" s="9"/>
      <c r="DU3459" s="9"/>
      <c r="DV3459" s="9"/>
      <c r="DW3459" s="9"/>
      <c r="DX3459" s="9"/>
      <c r="DY3459" s="9"/>
      <c r="DZ3459" s="56"/>
      <c r="EA3459" s="57"/>
    </row>
    <row r="3460" spans="1:131" ht="38.25" customHeight="1" x14ac:dyDescent="0.25">
      <c r="A3460" s="9">
        <v>2291</v>
      </c>
      <c r="B3460" s="9" t="s">
        <v>6841</v>
      </c>
      <c r="C3460" s="9" t="s">
        <v>6842</v>
      </c>
      <c r="D3460" s="9"/>
      <c r="E3460" s="9" t="s">
        <v>6843</v>
      </c>
      <c r="F3460" s="9" t="s">
        <v>3497</v>
      </c>
      <c r="G3460" s="9"/>
      <c r="H3460" s="9" t="s">
        <v>202</v>
      </c>
      <c r="I3460" s="9" t="s">
        <v>78</v>
      </c>
      <c r="J3460" s="129">
        <v>43297</v>
      </c>
      <c r="K3460" s="129">
        <v>43270</v>
      </c>
      <c r="L3460" s="129">
        <v>43738</v>
      </c>
      <c r="O3460" s="9">
        <v>30</v>
      </c>
      <c r="Q3460" s="9" t="s">
        <v>54</v>
      </c>
      <c r="R3460" s="9"/>
      <c r="S3460" s="13">
        <v>72532000</v>
      </c>
      <c r="T3460" s="13">
        <v>72532000</v>
      </c>
      <c r="U3460" s="13">
        <v>18133000</v>
      </c>
      <c r="V3460" s="9"/>
      <c r="W3460" s="9"/>
      <c r="X3460" s="9"/>
      <c r="Y3460" s="9"/>
      <c r="Z3460" s="9"/>
      <c r="AA3460" s="9"/>
      <c r="AB3460" s="9"/>
      <c r="AC3460" s="9"/>
      <c r="AD3460" s="9"/>
      <c r="AE3460" s="9"/>
      <c r="AF3460" s="55"/>
      <c r="AG3460" s="45">
        <v>54399000</v>
      </c>
      <c r="AH3460" s="11">
        <v>43282</v>
      </c>
      <c r="AI3460" s="11">
        <v>43465</v>
      </c>
      <c r="AJ3460" s="27">
        <v>24987329</v>
      </c>
      <c r="AK3460" s="27">
        <v>6246832</v>
      </c>
      <c r="AL3460" s="11">
        <v>43466</v>
      </c>
      <c r="AM3460" s="11">
        <v>43555</v>
      </c>
      <c r="AN3460" s="27">
        <v>12726765</v>
      </c>
      <c r="AO3460" s="27">
        <v>3181691</v>
      </c>
      <c r="AP3460" s="11">
        <v>43556</v>
      </c>
      <c r="AQ3460" s="11">
        <v>43646</v>
      </c>
      <c r="AR3460" s="27">
        <v>16892191</v>
      </c>
      <c r="AS3460" s="27">
        <v>4223048</v>
      </c>
      <c r="AT3460" s="11">
        <v>43647</v>
      </c>
      <c r="AU3460" s="11">
        <v>43738</v>
      </c>
      <c r="AV3460" s="27">
        <v>17949439</v>
      </c>
      <c r="AW3460" s="27">
        <v>4481429</v>
      </c>
      <c r="AX3460" s="9"/>
      <c r="AY3460" s="9"/>
      <c r="AZ3460" s="9"/>
      <c r="BA3460" s="9"/>
      <c r="BB3460" s="9"/>
      <c r="BC3460" s="9"/>
      <c r="BD3460" s="9"/>
      <c r="BE3460" s="9"/>
      <c r="BF3460" s="9"/>
      <c r="BG3460" s="9"/>
      <c r="BH3460" s="9"/>
      <c r="BI3460" s="9"/>
      <c r="BJ3460" s="9"/>
      <c r="BK3460" s="9"/>
      <c r="BL3460" s="9"/>
      <c r="BM3460" s="9"/>
      <c r="BN3460" s="9"/>
      <c r="BO3460" s="9"/>
      <c r="BP3460" s="9"/>
      <c r="BQ3460" s="9"/>
      <c r="BT3460" s="9"/>
      <c r="BU3460" s="9"/>
      <c r="BX3460" s="9"/>
      <c r="BY3460" s="9"/>
      <c r="CB3460" s="9"/>
      <c r="CC3460" s="9"/>
      <c r="CF3460" s="9"/>
      <c r="CG3460" s="9"/>
      <c r="CJ3460" s="9"/>
      <c r="CK3460" s="9"/>
      <c r="CN3460" s="9"/>
      <c r="CO3460" s="9"/>
      <c r="CP3460" s="9"/>
      <c r="CQ3460" s="9"/>
      <c r="CR3460" s="9"/>
      <c r="CS3460" s="9"/>
      <c r="CT3460" s="9"/>
      <c r="CU3460" s="9"/>
      <c r="CV3460" s="9"/>
      <c r="CW3460" s="9"/>
      <c r="CX3460" s="9"/>
      <c r="CY3460" s="9"/>
      <c r="CZ3460" s="9"/>
      <c r="DA3460" s="9"/>
      <c r="DB3460" s="9"/>
      <c r="DC3460" s="9"/>
      <c r="DD3460" s="9"/>
      <c r="DE3460" s="9"/>
      <c r="DF3460" s="9"/>
      <c r="DG3460" s="9"/>
      <c r="DH3460" s="9"/>
      <c r="DI3460" s="9"/>
      <c r="DJ3460" s="9"/>
      <c r="DK3460" s="9"/>
      <c r="DL3460" s="9"/>
      <c r="DM3460" s="9"/>
      <c r="DN3460" s="9"/>
      <c r="DO3460" s="9"/>
      <c r="DP3460" s="9"/>
      <c r="DQ3460" s="9"/>
      <c r="DR3460" s="9"/>
      <c r="DS3460" s="9"/>
      <c r="DT3460" s="9"/>
      <c r="DU3460" s="9"/>
      <c r="DV3460" s="9"/>
      <c r="DW3460" s="9"/>
      <c r="DX3460" s="9"/>
      <c r="DY3460" s="9"/>
    </row>
    <row r="3461" spans="1:131" s="18" customFormat="1" ht="19.5" customHeight="1" x14ac:dyDescent="0.25">
      <c r="A3461" s="18">
        <v>2291</v>
      </c>
      <c r="B3461" s="18" t="s">
        <v>6841</v>
      </c>
      <c r="C3461" s="18" t="s">
        <v>6842</v>
      </c>
      <c r="D3461" s="19">
        <v>43340</v>
      </c>
      <c r="J3461" s="130"/>
      <c r="K3461" s="130">
        <v>43282</v>
      </c>
      <c r="L3461" s="130"/>
      <c r="AF3461" s="57"/>
      <c r="AG3461" s="112"/>
      <c r="DZ3461" s="56"/>
      <c r="EA3461" s="57"/>
    </row>
    <row r="3462" spans="1:131" ht="39" customHeight="1" x14ac:dyDescent="0.25">
      <c r="A3462" s="9">
        <v>2292</v>
      </c>
      <c r="B3462" s="9" t="s">
        <v>6844</v>
      </c>
      <c r="C3462" s="9" t="s">
        <v>6845</v>
      </c>
      <c r="D3462" s="9"/>
      <c r="E3462" s="9" t="s">
        <v>4820</v>
      </c>
      <c r="F3462" s="9" t="s">
        <v>6262</v>
      </c>
      <c r="G3462" s="9"/>
      <c r="H3462" s="9" t="s">
        <v>202</v>
      </c>
      <c r="I3462" s="9" t="s">
        <v>78</v>
      </c>
      <c r="J3462" s="129">
        <v>43335</v>
      </c>
      <c r="K3462" s="129">
        <v>41225</v>
      </c>
      <c r="L3462" s="129">
        <v>43631</v>
      </c>
      <c r="M3462" s="9" t="s">
        <v>20</v>
      </c>
      <c r="O3462" s="9">
        <v>32</v>
      </c>
      <c r="Q3462" s="9" t="s">
        <v>54</v>
      </c>
      <c r="R3462" s="9"/>
      <c r="S3462" s="13">
        <v>18900000</v>
      </c>
      <c r="T3462" s="13">
        <v>18900000</v>
      </c>
      <c r="U3462" s="13">
        <v>4725000</v>
      </c>
      <c r="V3462" s="9"/>
      <c r="W3462" s="9"/>
      <c r="X3462" s="9"/>
      <c r="Y3462" s="9"/>
      <c r="Z3462" s="9"/>
      <c r="AA3462" s="9"/>
      <c r="AB3462" s="9"/>
      <c r="AC3462" s="9"/>
      <c r="AD3462" s="9"/>
      <c r="AE3462" s="9"/>
      <c r="AF3462" s="55"/>
      <c r="AG3462" s="45">
        <v>9800000</v>
      </c>
      <c r="AH3462" s="11">
        <v>41225</v>
      </c>
      <c r="AI3462" s="11">
        <v>43631</v>
      </c>
      <c r="AJ3462" s="27">
        <v>17591645</v>
      </c>
      <c r="AK3462" s="27">
        <v>4397911</v>
      </c>
      <c r="AL3462" s="9"/>
      <c r="AM3462" s="9"/>
      <c r="AN3462" s="9"/>
      <c r="AO3462" s="9"/>
      <c r="AP3462" s="9"/>
      <c r="AQ3462" s="9"/>
      <c r="AR3462" s="9"/>
      <c r="AS3462" s="9"/>
      <c r="AT3462" s="9"/>
      <c r="AU3462" s="9"/>
      <c r="AV3462" s="9"/>
      <c r="AW3462" s="9"/>
      <c r="AX3462" s="9"/>
      <c r="AY3462" s="9"/>
      <c r="AZ3462" s="9"/>
      <c r="BA3462" s="9"/>
      <c r="BB3462" s="9"/>
      <c r="BC3462" s="9"/>
      <c r="BD3462" s="9"/>
      <c r="BE3462" s="9"/>
      <c r="BF3462" s="9"/>
      <c r="BG3462" s="9"/>
      <c r="BH3462" s="9"/>
      <c r="BI3462" s="9"/>
      <c r="BJ3462" s="9"/>
      <c r="BK3462" s="9"/>
      <c r="BL3462" s="9"/>
      <c r="BM3462" s="9"/>
      <c r="BN3462" s="9"/>
      <c r="BO3462" s="9"/>
      <c r="BP3462" s="9"/>
      <c r="BQ3462" s="9"/>
      <c r="BT3462" s="9"/>
      <c r="BU3462" s="9"/>
      <c r="BX3462" s="9"/>
      <c r="BY3462" s="9"/>
      <c r="CB3462" s="9"/>
      <c r="CC3462" s="9"/>
      <c r="CF3462" s="9"/>
      <c r="CG3462" s="9"/>
      <c r="CJ3462" s="9"/>
      <c r="CK3462" s="9"/>
      <c r="CN3462" s="9"/>
      <c r="CO3462" s="9"/>
      <c r="CP3462" s="9"/>
      <c r="CQ3462" s="9"/>
      <c r="CR3462" s="9"/>
      <c r="CS3462" s="9"/>
      <c r="CT3462" s="9"/>
      <c r="CU3462" s="9"/>
      <c r="CV3462" s="9"/>
      <c r="CW3462" s="9"/>
      <c r="CX3462" s="9"/>
      <c r="CY3462" s="9"/>
      <c r="CZ3462" s="9"/>
      <c r="DA3462" s="9"/>
      <c r="DB3462" s="9"/>
      <c r="DC3462" s="9"/>
      <c r="DD3462" s="9"/>
      <c r="DE3462" s="9"/>
      <c r="DF3462" s="9"/>
      <c r="DG3462" s="9"/>
      <c r="DH3462" s="9"/>
      <c r="DI3462" s="9"/>
      <c r="DJ3462" s="9"/>
      <c r="DK3462" s="9"/>
      <c r="DL3462" s="9"/>
      <c r="DM3462" s="9"/>
      <c r="DN3462" s="9"/>
      <c r="DO3462" s="9"/>
      <c r="DP3462" s="9"/>
      <c r="DQ3462" s="9"/>
      <c r="DR3462" s="9"/>
      <c r="DS3462" s="9"/>
      <c r="DT3462" s="9"/>
      <c r="DU3462" s="9"/>
      <c r="DV3462" s="9"/>
      <c r="DW3462" s="9"/>
      <c r="DX3462" s="9"/>
      <c r="DY3462" s="9"/>
    </row>
    <row r="3463" spans="1:131" ht="19.5" customHeight="1" x14ac:dyDescent="0.25">
      <c r="A3463" s="9">
        <v>2293</v>
      </c>
      <c r="B3463" s="9" t="s">
        <v>6846</v>
      </c>
      <c r="C3463" s="9" t="s">
        <v>6847</v>
      </c>
      <c r="D3463" s="9"/>
      <c r="E3463" s="9" t="s">
        <v>3919</v>
      </c>
      <c r="F3463" s="9" t="s">
        <v>3920</v>
      </c>
      <c r="G3463" s="9"/>
      <c r="H3463" s="9" t="s">
        <v>202</v>
      </c>
      <c r="I3463" s="9" t="s">
        <v>97</v>
      </c>
      <c r="J3463" s="129">
        <v>43356</v>
      </c>
      <c r="K3463" s="129">
        <v>43283</v>
      </c>
      <c r="L3463" s="129">
        <v>43730</v>
      </c>
      <c r="O3463" s="9">
        <v>26</v>
      </c>
      <c r="Q3463" s="9" t="s">
        <v>54</v>
      </c>
      <c r="R3463" s="9"/>
      <c r="S3463" s="13">
        <v>13000000</v>
      </c>
      <c r="T3463" s="13">
        <v>13000000</v>
      </c>
      <c r="U3463" s="13">
        <v>3250000</v>
      </c>
      <c r="V3463" s="9"/>
      <c r="W3463" s="9"/>
      <c r="X3463" s="9"/>
      <c r="Y3463" s="9"/>
      <c r="Z3463" s="9"/>
      <c r="AA3463" s="9"/>
      <c r="AB3463" s="9"/>
      <c r="AC3463" s="9"/>
      <c r="AD3463" s="9"/>
      <c r="AE3463" s="9"/>
      <c r="AF3463" s="55"/>
      <c r="AG3463" s="45">
        <v>9750000</v>
      </c>
      <c r="AH3463" s="11">
        <v>43356</v>
      </c>
      <c r="AI3463" s="11">
        <v>43912</v>
      </c>
      <c r="AJ3463" s="27">
        <v>13105222</v>
      </c>
      <c r="AK3463" s="27">
        <v>3250000</v>
      </c>
      <c r="AL3463" s="9"/>
      <c r="AM3463" s="9"/>
      <c r="AN3463" s="9"/>
      <c r="AO3463" s="9"/>
      <c r="AP3463" s="9"/>
      <c r="AQ3463" s="9"/>
      <c r="AR3463" s="9"/>
      <c r="AS3463" s="9"/>
      <c r="AT3463" s="9"/>
      <c r="AU3463" s="9"/>
      <c r="AV3463" s="9"/>
      <c r="AW3463" s="9"/>
      <c r="AX3463" s="9"/>
      <c r="AY3463" s="9"/>
      <c r="AZ3463" s="9"/>
      <c r="BA3463" s="9"/>
      <c r="BB3463" s="9"/>
      <c r="BC3463" s="9"/>
      <c r="BD3463" s="9"/>
      <c r="BE3463" s="9"/>
      <c r="BF3463" s="9"/>
      <c r="BG3463" s="9"/>
      <c r="BH3463" s="9"/>
      <c r="BI3463" s="9"/>
      <c r="BJ3463" s="9"/>
      <c r="BK3463" s="9"/>
      <c r="BL3463" s="9"/>
      <c r="BM3463" s="9"/>
      <c r="BN3463" s="9"/>
      <c r="BO3463" s="9"/>
      <c r="BP3463" s="9"/>
      <c r="BQ3463" s="9"/>
      <c r="BT3463" s="9"/>
      <c r="BU3463" s="9"/>
      <c r="BX3463" s="9"/>
      <c r="BY3463" s="9"/>
      <c r="CB3463" s="9"/>
      <c r="CC3463" s="9"/>
      <c r="CF3463" s="9"/>
      <c r="CG3463" s="9"/>
      <c r="CJ3463" s="9"/>
      <c r="CK3463" s="9"/>
      <c r="CN3463" s="9"/>
      <c r="CO3463" s="9"/>
      <c r="CP3463" s="9"/>
      <c r="CQ3463" s="9"/>
      <c r="CR3463" s="9"/>
      <c r="CS3463" s="9"/>
      <c r="CT3463" s="9"/>
      <c r="CU3463" s="9"/>
      <c r="CV3463" s="9"/>
      <c r="CW3463" s="9"/>
      <c r="CX3463" s="9"/>
      <c r="CY3463" s="9"/>
      <c r="CZ3463" s="9"/>
      <c r="DA3463" s="9"/>
      <c r="DB3463" s="9"/>
      <c r="DC3463" s="9"/>
      <c r="DD3463" s="9"/>
      <c r="DE3463" s="9"/>
      <c r="DF3463" s="9"/>
      <c r="DG3463" s="9"/>
      <c r="DH3463" s="9"/>
      <c r="DI3463" s="9"/>
      <c r="DJ3463" s="9"/>
      <c r="DK3463" s="9"/>
      <c r="DL3463" s="9"/>
      <c r="DM3463" s="9"/>
      <c r="DN3463" s="9"/>
      <c r="DO3463" s="9"/>
      <c r="DP3463" s="9"/>
      <c r="DQ3463" s="9"/>
      <c r="DR3463" s="9"/>
      <c r="DS3463" s="9"/>
      <c r="DT3463" s="9"/>
      <c r="DU3463" s="9"/>
      <c r="DV3463" s="9"/>
      <c r="DW3463" s="9"/>
      <c r="DX3463" s="9"/>
      <c r="DY3463" s="9"/>
      <c r="DZ3463" s="56"/>
      <c r="EA3463" s="57"/>
    </row>
    <row r="3464" spans="1:131" s="18" customFormat="1" ht="19.5" customHeight="1" x14ac:dyDescent="0.25">
      <c r="A3464" s="18">
        <v>2293</v>
      </c>
      <c r="B3464" s="18" t="s">
        <v>6846</v>
      </c>
      <c r="C3464" s="18" t="s">
        <v>6847</v>
      </c>
      <c r="D3464" s="19">
        <v>43706</v>
      </c>
      <c r="J3464" s="130"/>
      <c r="K3464" s="130"/>
      <c r="L3464" s="130">
        <v>43912</v>
      </c>
      <c r="S3464" s="20"/>
      <c r="T3464" s="20"/>
      <c r="U3464" s="20"/>
      <c r="AF3464" s="57"/>
      <c r="AG3464" s="46"/>
      <c r="DZ3464" s="56"/>
      <c r="EA3464" s="57"/>
    </row>
    <row r="3465" spans="1:131" ht="39" customHeight="1" x14ac:dyDescent="0.25">
      <c r="A3465" s="9">
        <v>2294</v>
      </c>
      <c r="B3465" s="9" t="s">
        <v>6848</v>
      </c>
      <c r="C3465" s="9" t="s">
        <v>6849</v>
      </c>
      <c r="D3465" s="9"/>
      <c r="E3465" s="9" t="s">
        <v>6850</v>
      </c>
      <c r="F3465" s="9" t="s">
        <v>5560</v>
      </c>
      <c r="G3465" s="9"/>
      <c r="H3465" s="9" t="s">
        <v>906</v>
      </c>
      <c r="I3465" s="9" t="s">
        <v>35</v>
      </c>
      <c r="M3465" s="9" t="s">
        <v>335</v>
      </c>
      <c r="O3465" s="9">
        <v>25</v>
      </c>
      <c r="R3465" s="9"/>
      <c r="S3465" s="9"/>
      <c r="T3465" s="9"/>
      <c r="U3465" s="9"/>
      <c r="V3465" s="9"/>
      <c r="W3465" s="9"/>
      <c r="X3465" s="9"/>
      <c r="Y3465" s="9"/>
      <c r="Z3465" s="9"/>
      <c r="AA3465" s="9"/>
      <c r="AB3465" s="9"/>
      <c r="AC3465" s="9"/>
      <c r="AD3465" s="9"/>
      <c r="AE3465" s="9"/>
      <c r="AF3465" s="55"/>
      <c r="AG3465" s="109"/>
      <c r="AH3465" s="9"/>
      <c r="AI3465" s="9"/>
      <c r="AJ3465" s="9"/>
      <c r="AK3465" s="9"/>
      <c r="AL3465" s="9"/>
      <c r="AM3465" s="9"/>
      <c r="AN3465" s="9"/>
      <c r="AO3465" s="9"/>
      <c r="AP3465" s="9"/>
      <c r="AQ3465" s="9"/>
      <c r="AR3465" s="9"/>
      <c r="AS3465" s="9"/>
      <c r="AT3465" s="9"/>
      <c r="AU3465" s="9"/>
      <c r="AV3465" s="9"/>
      <c r="AW3465" s="9"/>
      <c r="AX3465" s="9"/>
      <c r="AY3465" s="9"/>
      <c r="AZ3465" s="9"/>
      <c r="BA3465" s="9"/>
      <c r="BB3465" s="9"/>
      <c r="BC3465" s="9"/>
      <c r="BD3465" s="9"/>
      <c r="BE3465" s="9"/>
      <c r="BF3465" s="9"/>
      <c r="BG3465" s="9"/>
      <c r="BH3465" s="9"/>
      <c r="BI3465" s="9"/>
      <c r="BJ3465" s="9"/>
      <c r="BK3465" s="9"/>
      <c r="BL3465" s="9"/>
      <c r="BM3465" s="9"/>
      <c r="BN3465" s="9"/>
      <c r="BO3465" s="9"/>
      <c r="BP3465" s="9"/>
      <c r="BQ3465" s="9"/>
      <c r="BT3465" s="9"/>
      <c r="BU3465" s="9"/>
      <c r="BX3465" s="9"/>
      <c r="BY3465" s="9"/>
      <c r="CB3465" s="9"/>
      <c r="CC3465" s="9"/>
      <c r="CF3465" s="9"/>
      <c r="CG3465" s="9"/>
      <c r="CJ3465" s="9"/>
      <c r="CK3465" s="9"/>
      <c r="CN3465" s="9"/>
      <c r="CO3465" s="9"/>
      <c r="CP3465" s="9"/>
      <c r="CQ3465" s="9"/>
      <c r="CR3465" s="9"/>
      <c r="CS3465" s="9"/>
      <c r="CT3465" s="9"/>
      <c r="CU3465" s="9"/>
      <c r="CV3465" s="9"/>
      <c r="CW3465" s="9"/>
      <c r="CX3465" s="9"/>
      <c r="CY3465" s="9"/>
      <c r="CZ3465" s="9"/>
      <c r="DA3465" s="9"/>
      <c r="DB3465" s="9"/>
      <c r="DC3465" s="9"/>
      <c r="DD3465" s="9"/>
      <c r="DE3465" s="9"/>
      <c r="DF3465" s="9"/>
      <c r="DG3465" s="9"/>
      <c r="DH3465" s="9"/>
      <c r="DI3465" s="9"/>
      <c r="DJ3465" s="9"/>
      <c r="DK3465" s="9"/>
      <c r="DL3465" s="9"/>
      <c r="DM3465" s="9"/>
      <c r="DN3465" s="9"/>
      <c r="DO3465" s="9"/>
      <c r="DP3465" s="9"/>
      <c r="DQ3465" s="9"/>
      <c r="DR3465" s="9"/>
      <c r="DS3465" s="9"/>
      <c r="DT3465" s="9"/>
      <c r="DU3465" s="9"/>
      <c r="DV3465" s="9"/>
      <c r="DW3465" s="9"/>
      <c r="DX3465" s="9"/>
      <c r="DY3465" s="9"/>
    </row>
    <row r="3466" spans="1:131" ht="19.5" customHeight="1" x14ac:dyDescent="0.25">
      <c r="A3466" s="9">
        <v>2295</v>
      </c>
      <c r="B3466" s="9" t="s">
        <v>6851</v>
      </c>
      <c r="C3466" s="9" t="s">
        <v>6852</v>
      </c>
      <c r="D3466" s="9"/>
      <c r="E3466" s="9" t="s">
        <v>6854</v>
      </c>
      <c r="F3466" s="9" t="s">
        <v>6853</v>
      </c>
      <c r="G3466" s="9"/>
      <c r="H3466" s="9" t="s">
        <v>202</v>
      </c>
      <c r="I3466" s="9" t="s">
        <v>949</v>
      </c>
      <c r="J3466" s="129">
        <v>43397</v>
      </c>
      <c r="K3466" s="129">
        <v>43238</v>
      </c>
      <c r="L3466" s="129">
        <v>43646</v>
      </c>
      <c r="M3466" s="9" t="s">
        <v>20</v>
      </c>
      <c r="O3466" s="9">
        <v>32</v>
      </c>
      <c r="Q3466" s="9" t="s">
        <v>54</v>
      </c>
      <c r="R3466" s="9"/>
      <c r="S3466" s="13">
        <v>160000000</v>
      </c>
      <c r="T3466" s="13">
        <v>160000000</v>
      </c>
      <c r="U3466" s="13">
        <v>40000000</v>
      </c>
      <c r="V3466" s="9"/>
      <c r="W3466" s="9"/>
      <c r="X3466" s="9"/>
      <c r="Y3466" s="9"/>
      <c r="Z3466" s="9"/>
      <c r="AA3466" s="9"/>
      <c r="AB3466" s="9"/>
      <c r="AC3466" s="9"/>
      <c r="AD3466" s="9"/>
      <c r="AE3466" s="9"/>
      <c r="AF3466" s="55"/>
      <c r="AG3466" s="45">
        <v>120000000</v>
      </c>
      <c r="AH3466" s="11">
        <v>43238</v>
      </c>
      <c r="AI3466" s="11">
        <v>43465</v>
      </c>
      <c r="AJ3466" s="27">
        <v>103248410</v>
      </c>
      <c r="AK3466" s="27">
        <v>25812103</v>
      </c>
      <c r="AL3466" s="11">
        <v>43466</v>
      </c>
      <c r="AM3466" s="11">
        <v>43646</v>
      </c>
      <c r="AN3466" s="27">
        <v>55026988</v>
      </c>
      <c r="AO3466" s="27">
        <v>13756747</v>
      </c>
      <c r="AP3466" s="9"/>
      <c r="AQ3466" s="9"/>
      <c r="AR3466" s="9"/>
      <c r="AS3466" s="9"/>
      <c r="AT3466" s="9"/>
      <c r="AU3466" s="9"/>
      <c r="AV3466" s="9"/>
      <c r="AW3466" s="9"/>
      <c r="AX3466" s="9"/>
      <c r="AY3466" s="9"/>
      <c r="AZ3466" s="9"/>
      <c r="BA3466" s="9"/>
      <c r="BB3466" s="9"/>
      <c r="BC3466" s="9"/>
      <c r="BD3466" s="9"/>
      <c r="BE3466" s="9"/>
      <c r="BF3466" s="9"/>
      <c r="BG3466" s="9"/>
      <c r="BH3466" s="9"/>
      <c r="BI3466" s="9"/>
      <c r="BJ3466" s="9"/>
      <c r="BK3466" s="9"/>
      <c r="BL3466" s="9"/>
      <c r="BM3466" s="9"/>
      <c r="BN3466" s="9"/>
      <c r="BO3466" s="9"/>
      <c r="BP3466" s="9"/>
      <c r="BQ3466" s="9"/>
      <c r="BT3466" s="9"/>
      <c r="BU3466" s="9"/>
      <c r="BX3466" s="9"/>
      <c r="BY3466" s="9"/>
      <c r="CB3466" s="9"/>
      <c r="CC3466" s="9"/>
      <c r="CF3466" s="9"/>
      <c r="CG3466" s="9"/>
      <c r="CJ3466" s="9"/>
      <c r="CK3466" s="9"/>
      <c r="CN3466" s="9"/>
      <c r="CO3466" s="9"/>
      <c r="CP3466" s="9"/>
      <c r="CQ3466" s="9"/>
      <c r="CR3466" s="9"/>
      <c r="CS3466" s="9"/>
      <c r="CT3466" s="9"/>
      <c r="CU3466" s="9"/>
      <c r="CV3466" s="9"/>
      <c r="CW3466" s="9"/>
      <c r="CX3466" s="9"/>
      <c r="CY3466" s="9"/>
      <c r="CZ3466" s="9"/>
      <c r="DA3466" s="9"/>
      <c r="DB3466" s="9"/>
      <c r="DC3466" s="9"/>
      <c r="DD3466" s="9"/>
      <c r="DE3466" s="9"/>
      <c r="DF3466" s="9"/>
      <c r="DG3466" s="9"/>
      <c r="DH3466" s="9"/>
      <c r="DI3466" s="9"/>
      <c r="DJ3466" s="9"/>
      <c r="DK3466" s="9"/>
      <c r="DL3466" s="9"/>
      <c r="DM3466" s="9"/>
      <c r="DN3466" s="9"/>
      <c r="DO3466" s="9"/>
      <c r="DP3466" s="9"/>
      <c r="DQ3466" s="9"/>
      <c r="DR3466" s="9"/>
      <c r="DS3466" s="9"/>
      <c r="DT3466" s="9"/>
      <c r="DU3466" s="9"/>
      <c r="DV3466" s="9"/>
      <c r="DW3466" s="9"/>
      <c r="DX3466" s="9"/>
      <c r="DY3466" s="9"/>
      <c r="DZ3466" s="56"/>
      <c r="EA3466" s="57"/>
    </row>
    <row r="3467" spans="1:131" ht="19.5" customHeight="1" x14ac:dyDescent="0.25">
      <c r="A3467" s="9">
        <v>2296</v>
      </c>
      <c r="B3467" s="9" t="s">
        <v>6855</v>
      </c>
      <c r="C3467" s="9" t="s">
        <v>6856</v>
      </c>
      <c r="D3467" s="9"/>
      <c r="E3467" s="9" t="s">
        <v>83</v>
      </c>
      <c r="F3467" s="9" t="s">
        <v>84</v>
      </c>
      <c r="G3467" s="9"/>
      <c r="H3467" s="9" t="s">
        <v>202</v>
      </c>
      <c r="I3467" s="9" t="s">
        <v>25</v>
      </c>
      <c r="J3467" s="129">
        <v>43360</v>
      </c>
      <c r="K3467" s="129">
        <v>43322</v>
      </c>
      <c r="L3467" s="129">
        <v>43706</v>
      </c>
      <c r="O3467" s="9">
        <v>25</v>
      </c>
      <c r="Q3467" s="9" t="s">
        <v>54</v>
      </c>
      <c r="R3467" s="9"/>
      <c r="S3467" s="13">
        <v>11000000</v>
      </c>
      <c r="T3467" s="13">
        <v>11000000</v>
      </c>
      <c r="U3467" s="13">
        <v>2750000</v>
      </c>
      <c r="V3467" s="9"/>
      <c r="W3467" s="9"/>
      <c r="X3467" s="9"/>
      <c r="Y3467" s="9"/>
      <c r="Z3467" s="9"/>
      <c r="AA3467" s="9"/>
      <c r="AB3467" s="9"/>
      <c r="AC3467" s="9"/>
      <c r="AD3467" s="9"/>
      <c r="AE3467" s="9"/>
      <c r="AF3467" s="55"/>
      <c r="AG3467" s="45">
        <v>8250000</v>
      </c>
      <c r="AH3467" s="11">
        <v>43322</v>
      </c>
      <c r="AI3467" s="11">
        <v>43706</v>
      </c>
      <c r="AJ3467" s="27">
        <v>11128427</v>
      </c>
      <c r="AK3467" s="27">
        <v>2750000</v>
      </c>
      <c r="AL3467" s="9"/>
      <c r="AM3467" s="9"/>
      <c r="AN3467" s="9"/>
      <c r="AO3467" s="9"/>
      <c r="AP3467" s="9"/>
      <c r="AQ3467" s="9"/>
      <c r="AR3467" s="9"/>
      <c r="AS3467" s="9"/>
      <c r="AT3467" s="9"/>
      <c r="AU3467" s="9"/>
      <c r="AV3467" s="9"/>
      <c r="AW3467" s="9"/>
      <c r="AX3467" s="9"/>
      <c r="AY3467" s="9"/>
      <c r="AZ3467" s="9"/>
      <c r="BA3467" s="9"/>
      <c r="BB3467" s="9"/>
      <c r="BC3467" s="9"/>
      <c r="BD3467" s="9"/>
      <c r="BE3467" s="9"/>
      <c r="BF3467" s="9"/>
      <c r="BG3467" s="9"/>
      <c r="BH3467" s="9"/>
      <c r="BI3467" s="9"/>
      <c r="BJ3467" s="9"/>
      <c r="BK3467" s="9"/>
      <c r="BL3467" s="9"/>
      <c r="BM3467" s="9"/>
      <c r="BN3467" s="9"/>
      <c r="BO3467" s="9"/>
      <c r="BP3467" s="9"/>
      <c r="BQ3467" s="9"/>
      <c r="BT3467" s="9"/>
      <c r="BU3467" s="9"/>
      <c r="BX3467" s="9"/>
      <c r="BY3467" s="9"/>
      <c r="CB3467" s="9"/>
      <c r="CC3467" s="9"/>
      <c r="CF3467" s="9"/>
      <c r="CG3467" s="9"/>
      <c r="CJ3467" s="9"/>
      <c r="CK3467" s="9"/>
      <c r="CN3467" s="9"/>
      <c r="CO3467" s="9"/>
      <c r="CP3467" s="9"/>
      <c r="CQ3467" s="9"/>
      <c r="CR3467" s="9"/>
      <c r="CS3467" s="9"/>
      <c r="CT3467" s="9"/>
      <c r="CU3467" s="9"/>
      <c r="CV3467" s="9"/>
      <c r="CW3467" s="9"/>
      <c r="CX3467" s="9"/>
      <c r="CY3467" s="9"/>
      <c r="CZ3467" s="9"/>
      <c r="DA3467" s="9"/>
      <c r="DB3467" s="9"/>
      <c r="DC3467" s="9"/>
      <c r="DD3467" s="9"/>
      <c r="DE3467" s="9"/>
      <c r="DF3467" s="9"/>
      <c r="DG3467" s="9"/>
      <c r="DH3467" s="9"/>
      <c r="DI3467" s="9"/>
      <c r="DJ3467" s="9"/>
      <c r="DK3467" s="9"/>
      <c r="DL3467" s="9"/>
      <c r="DM3467" s="9"/>
      <c r="DN3467" s="9"/>
      <c r="DO3467" s="9"/>
      <c r="DP3467" s="9"/>
      <c r="DQ3467" s="9"/>
      <c r="DR3467" s="9"/>
      <c r="DS3467" s="9"/>
      <c r="DT3467" s="9"/>
      <c r="DU3467" s="9"/>
      <c r="DV3467" s="9"/>
      <c r="DW3467" s="9"/>
      <c r="DX3467" s="9"/>
      <c r="DY3467" s="9"/>
    </row>
    <row r="3468" spans="1:131" ht="19.5" customHeight="1" x14ac:dyDescent="0.25">
      <c r="A3468" s="9">
        <v>2297</v>
      </c>
      <c r="B3468" s="9" t="s">
        <v>6857</v>
      </c>
      <c r="C3468" s="9" t="s">
        <v>6858</v>
      </c>
      <c r="D3468" s="9"/>
      <c r="E3468" s="9" t="s">
        <v>3490</v>
      </c>
      <c r="F3468" s="9" t="s">
        <v>6859</v>
      </c>
      <c r="G3468" s="9"/>
      <c r="H3468" s="9" t="s">
        <v>202</v>
      </c>
      <c r="I3468" s="9" t="s">
        <v>28</v>
      </c>
      <c r="J3468" s="129">
        <v>43322</v>
      </c>
      <c r="K3468" s="129">
        <v>43291</v>
      </c>
      <c r="L3468" s="129">
        <v>43337</v>
      </c>
      <c r="O3468" s="9">
        <v>29</v>
      </c>
      <c r="Q3468" s="9" t="s">
        <v>54</v>
      </c>
      <c r="R3468" s="9"/>
      <c r="S3468" s="13">
        <v>9527000</v>
      </c>
      <c r="T3468" s="13">
        <v>9527000</v>
      </c>
      <c r="U3468" s="13">
        <v>2858100</v>
      </c>
      <c r="V3468" s="9"/>
      <c r="W3468" s="9"/>
      <c r="X3468" s="9"/>
      <c r="Y3468" s="9"/>
      <c r="Z3468" s="9"/>
      <c r="AA3468" s="9"/>
      <c r="AB3468" s="9"/>
      <c r="AC3468" s="9"/>
      <c r="AD3468" s="9"/>
      <c r="AE3468" s="9"/>
      <c r="AF3468" s="55"/>
      <c r="AG3468" s="109"/>
      <c r="AH3468" s="9"/>
      <c r="AI3468" s="9"/>
      <c r="AJ3468" s="9"/>
      <c r="AK3468" s="9"/>
      <c r="AL3468" s="9"/>
      <c r="AM3468" s="9"/>
      <c r="AN3468" s="9"/>
      <c r="AO3468" s="9"/>
      <c r="AP3468" s="9"/>
      <c r="AQ3468" s="9"/>
      <c r="AR3468" s="9"/>
      <c r="AS3468" s="9"/>
      <c r="AT3468" s="9"/>
      <c r="AU3468" s="9"/>
      <c r="AV3468" s="9"/>
      <c r="AW3468" s="9"/>
      <c r="AX3468" s="9"/>
      <c r="AY3468" s="9"/>
      <c r="AZ3468" s="9"/>
      <c r="BA3468" s="9"/>
      <c r="BB3468" s="9"/>
      <c r="BC3468" s="9"/>
      <c r="BD3468" s="9"/>
      <c r="BE3468" s="9"/>
      <c r="BF3468" s="9"/>
      <c r="BG3468" s="9"/>
      <c r="BH3468" s="9"/>
      <c r="BI3468" s="9"/>
      <c r="BJ3468" s="9"/>
      <c r="BK3468" s="9"/>
      <c r="BL3468" s="9"/>
      <c r="BM3468" s="9"/>
      <c r="BN3468" s="9"/>
      <c r="BO3468" s="9"/>
      <c r="BP3468" s="9"/>
      <c r="BQ3468" s="9"/>
      <c r="BT3468" s="9"/>
      <c r="BU3468" s="9"/>
      <c r="BX3468" s="9"/>
      <c r="BY3468" s="9"/>
      <c r="CB3468" s="9"/>
      <c r="CC3468" s="9"/>
      <c r="CF3468" s="9"/>
      <c r="CG3468" s="9"/>
      <c r="CJ3468" s="9"/>
      <c r="CK3468" s="9"/>
      <c r="CN3468" s="9"/>
      <c r="CO3468" s="9"/>
      <c r="CP3468" s="9"/>
      <c r="CQ3468" s="9"/>
      <c r="CR3468" s="9"/>
      <c r="CS3468" s="9"/>
      <c r="CT3468" s="9"/>
      <c r="CU3468" s="9"/>
      <c r="CV3468" s="9"/>
      <c r="CW3468" s="9"/>
      <c r="CX3468" s="9"/>
      <c r="CY3468" s="9"/>
      <c r="CZ3468" s="9"/>
      <c r="DA3468" s="9"/>
      <c r="DB3468" s="9"/>
      <c r="DC3468" s="9"/>
      <c r="DD3468" s="9"/>
      <c r="DE3468" s="9"/>
      <c r="DF3468" s="9"/>
      <c r="DG3468" s="9"/>
      <c r="DH3468" s="9"/>
      <c r="DI3468" s="9"/>
      <c r="DJ3468" s="9"/>
      <c r="DK3468" s="9"/>
      <c r="DL3468" s="9"/>
      <c r="DM3468" s="9"/>
      <c r="DN3468" s="9"/>
      <c r="DO3468" s="9"/>
      <c r="DP3468" s="9"/>
      <c r="DQ3468" s="9"/>
      <c r="DR3468" s="9"/>
      <c r="DS3468" s="9"/>
      <c r="DT3468" s="9"/>
      <c r="DU3468" s="9"/>
      <c r="DV3468" s="9"/>
      <c r="DW3468" s="9"/>
      <c r="DX3468" s="9"/>
      <c r="DY3468" s="9"/>
      <c r="DZ3468" s="56"/>
      <c r="EA3468" s="57"/>
    </row>
    <row r="3469" spans="1:131" ht="19.5" customHeight="1" x14ac:dyDescent="0.25">
      <c r="A3469" s="9">
        <v>2298</v>
      </c>
      <c r="B3469" s="9" t="s">
        <v>6860</v>
      </c>
      <c r="C3469" s="9" t="s">
        <v>6861</v>
      </c>
      <c r="D3469" s="9"/>
      <c r="E3469" s="9" t="s">
        <v>6862</v>
      </c>
      <c r="F3469" s="9" t="s">
        <v>5231</v>
      </c>
      <c r="G3469" s="9"/>
      <c r="H3469" s="9" t="s">
        <v>202</v>
      </c>
      <c r="I3469" s="9" t="s">
        <v>35</v>
      </c>
      <c r="J3469" s="129">
        <v>43355</v>
      </c>
      <c r="K3469" s="129">
        <v>43318</v>
      </c>
      <c r="L3469" s="129">
        <v>43434</v>
      </c>
      <c r="O3469" s="9">
        <v>25</v>
      </c>
      <c r="Q3469" s="9" t="s">
        <v>61</v>
      </c>
      <c r="R3469" s="9"/>
      <c r="S3469" s="13">
        <v>400451721</v>
      </c>
      <c r="T3469" s="13">
        <v>400451721</v>
      </c>
      <c r="U3469" s="13">
        <v>120135516</v>
      </c>
      <c r="V3469" s="9"/>
      <c r="W3469" s="9"/>
      <c r="X3469" s="9"/>
      <c r="Y3469" s="9"/>
      <c r="Z3469" s="9"/>
      <c r="AA3469" s="9"/>
      <c r="AB3469" s="9"/>
      <c r="AC3469" s="9"/>
      <c r="AD3469" s="9"/>
      <c r="AE3469" s="9"/>
      <c r="AF3469" s="55"/>
      <c r="AG3469" s="109"/>
      <c r="AH3469" s="11">
        <v>43318</v>
      </c>
      <c r="AI3469" s="11">
        <v>43434</v>
      </c>
      <c r="AJ3469" s="27">
        <v>565451781</v>
      </c>
      <c r="AK3469" s="27">
        <v>169635534</v>
      </c>
      <c r="AL3469" s="9"/>
      <c r="AM3469" s="9"/>
      <c r="AN3469" s="9"/>
      <c r="AO3469" s="9"/>
      <c r="AP3469" s="9"/>
      <c r="AQ3469" s="9"/>
      <c r="AR3469" s="9"/>
      <c r="AS3469" s="9"/>
      <c r="AT3469" s="9"/>
      <c r="AU3469" s="9"/>
      <c r="AV3469" s="9"/>
      <c r="AW3469" s="9"/>
      <c r="AX3469" s="9"/>
      <c r="AY3469" s="9"/>
      <c r="AZ3469" s="9"/>
      <c r="BA3469" s="9"/>
      <c r="BB3469" s="9"/>
      <c r="BC3469" s="9"/>
      <c r="BD3469" s="9"/>
      <c r="BE3469" s="9"/>
      <c r="BF3469" s="9"/>
      <c r="BG3469" s="9"/>
      <c r="BH3469" s="9"/>
      <c r="BI3469" s="9"/>
      <c r="BJ3469" s="9"/>
      <c r="BK3469" s="9"/>
      <c r="BL3469" s="9"/>
      <c r="BM3469" s="9"/>
      <c r="BN3469" s="9"/>
      <c r="BO3469" s="9"/>
      <c r="BP3469" s="9"/>
      <c r="BQ3469" s="9"/>
      <c r="BT3469" s="9"/>
      <c r="BU3469" s="9"/>
      <c r="BX3469" s="9"/>
      <c r="BY3469" s="9"/>
      <c r="CB3469" s="9"/>
      <c r="CC3469" s="9"/>
      <c r="CF3469" s="9"/>
      <c r="CG3469" s="9"/>
      <c r="CJ3469" s="9"/>
      <c r="CK3469" s="9"/>
      <c r="CN3469" s="9"/>
      <c r="CO3469" s="9"/>
      <c r="CP3469" s="9"/>
      <c r="CQ3469" s="9"/>
      <c r="CR3469" s="9"/>
      <c r="CS3469" s="9"/>
      <c r="CT3469" s="9"/>
      <c r="CU3469" s="9"/>
      <c r="CV3469" s="9"/>
      <c r="CW3469" s="9"/>
      <c r="CX3469" s="9"/>
      <c r="CY3469" s="9"/>
      <c r="CZ3469" s="9"/>
      <c r="DA3469" s="9"/>
      <c r="DB3469" s="9"/>
      <c r="DC3469" s="9"/>
      <c r="DD3469" s="9"/>
      <c r="DE3469" s="9"/>
      <c r="DF3469" s="9"/>
      <c r="DG3469" s="9"/>
      <c r="DH3469" s="9"/>
      <c r="DI3469" s="9"/>
      <c r="DJ3469" s="9"/>
      <c r="DK3469" s="9"/>
      <c r="DL3469" s="9"/>
      <c r="DM3469" s="9"/>
      <c r="DN3469" s="9"/>
      <c r="DO3469" s="9"/>
      <c r="DP3469" s="9"/>
      <c r="DQ3469" s="9"/>
      <c r="DR3469" s="9"/>
      <c r="DS3469" s="9"/>
      <c r="DT3469" s="9"/>
      <c r="DU3469" s="9"/>
      <c r="DV3469" s="9"/>
      <c r="DW3469" s="9"/>
      <c r="DX3469" s="9"/>
      <c r="DY3469" s="9"/>
    </row>
    <row r="3470" spans="1:131" s="18" customFormat="1" ht="19.5" customHeight="1" x14ac:dyDescent="0.25">
      <c r="A3470" s="18">
        <v>2298</v>
      </c>
      <c r="B3470" s="18" t="s">
        <v>6860</v>
      </c>
      <c r="C3470" s="18" t="s">
        <v>6861</v>
      </c>
      <c r="D3470" s="19">
        <v>43432</v>
      </c>
      <c r="J3470" s="130"/>
      <c r="K3470" s="130"/>
      <c r="L3470" s="130"/>
      <c r="S3470" s="20">
        <v>586473200</v>
      </c>
      <c r="T3470" s="20">
        <v>586473200</v>
      </c>
      <c r="U3470" s="20">
        <v>175941960</v>
      </c>
      <c r="AF3470" s="57"/>
      <c r="AG3470" s="112"/>
      <c r="DZ3470" s="56"/>
      <c r="EA3470" s="57"/>
    </row>
    <row r="3471" spans="1:131" ht="19.5" customHeight="1" x14ac:dyDescent="0.25">
      <c r="A3471" s="9">
        <v>2299</v>
      </c>
      <c r="B3471" s="9" t="s">
        <v>6863</v>
      </c>
      <c r="C3471" s="9" t="s">
        <v>6864</v>
      </c>
      <c r="D3471" s="9"/>
      <c r="E3471" s="9" t="s">
        <v>6780</v>
      </c>
      <c r="F3471" s="9" t="s">
        <v>5666</v>
      </c>
      <c r="G3471" s="9"/>
      <c r="H3471" s="9" t="s">
        <v>202</v>
      </c>
      <c r="I3471" s="9" t="s">
        <v>3432</v>
      </c>
      <c r="J3471" s="129">
        <v>43318</v>
      </c>
      <c r="K3471" s="129">
        <v>43075</v>
      </c>
      <c r="L3471" s="129">
        <v>43615</v>
      </c>
      <c r="O3471" s="9">
        <v>27</v>
      </c>
      <c r="Q3471" s="9" t="s">
        <v>61</v>
      </c>
      <c r="R3471" s="9"/>
      <c r="S3471" s="13">
        <v>568468627</v>
      </c>
      <c r="T3471" s="13">
        <v>568468627</v>
      </c>
      <c r="U3471" s="13">
        <v>170540588</v>
      </c>
      <c r="V3471" s="9"/>
      <c r="W3471" s="9"/>
      <c r="X3471" s="9"/>
      <c r="Y3471" s="9"/>
      <c r="Z3471" s="9"/>
      <c r="AA3471" s="9"/>
      <c r="AB3471" s="9"/>
      <c r="AC3471" s="9"/>
      <c r="AD3471" s="9"/>
      <c r="AE3471" s="9"/>
      <c r="AF3471" s="55"/>
      <c r="AG3471" s="109"/>
      <c r="AH3471" s="11">
        <v>43075</v>
      </c>
      <c r="AI3471" s="11">
        <v>43615</v>
      </c>
      <c r="AJ3471" s="27">
        <v>647518515</v>
      </c>
      <c r="AK3471" s="27">
        <v>194255555</v>
      </c>
      <c r="AL3471" s="9"/>
      <c r="AM3471" s="9"/>
      <c r="AN3471" s="9"/>
      <c r="AO3471" s="9"/>
      <c r="AP3471" s="9"/>
      <c r="AQ3471" s="9"/>
      <c r="AR3471" s="9"/>
      <c r="AS3471" s="9"/>
      <c r="AT3471" s="9"/>
      <c r="AU3471" s="9"/>
      <c r="AV3471" s="9"/>
      <c r="AW3471" s="9"/>
      <c r="AX3471" s="9"/>
      <c r="AY3471" s="9"/>
      <c r="AZ3471" s="9"/>
      <c r="BA3471" s="9"/>
      <c r="BB3471" s="9"/>
      <c r="BC3471" s="9"/>
      <c r="BD3471" s="9"/>
      <c r="BE3471" s="9"/>
      <c r="BF3471" s="9"/>
      <c r="BG3471" s="9"/>
      <c r="BH3471" s="9"/>
      <c r="BI3471" s="9"/>
      <c r="BJ3471" s="9"/>
      <c r="BK3471" s="9"/>
      <c r="BL3471" s="9"/>
      <c r="BM3471" s="9"/>
      <c r="BN3471" s="9"/>
      <c r="BO3471" s="9"/>
      <c r="BP3471" s="9"/>
      <c r="BQ3471" s="9"/>
      <c r="BT3471" s="9"/>
      <c r="BU3471" s="9"/>
      <c r="BX3471" s="9"/>
      <c r="BY3471" s="9"/>
      <c r="CB3471" s="9"/>
      <c r="CC3471" s="9"/>
      <c r="CF3471" s="9"/>
      <c r="CG3471" s="9"/>
      <c r="CJ3471" s="9"/>
      <c r="CK3471" s="9"/>
      <c r="CN3471" s="9"/>
      <c r="CO3471" s="9"/>
      <c r="CP3471" s="9"/>
      <c r="CQ3471" s="9"/>
      <c r="CR3471" s="9"/>
      <c r="CS3471" s="9"/>
      <c r="CT3471" s="9"/>
      <c r="CU3471" s="9"/>
      <c r="CV3471" s="9"/>
      <c r="CW3471" s="9"/>
      <c r="CX3471" s="9"/>
      <c r="CY3471" s="9"/>
      <c r="CZ3471" s="9"/>
      <c r="DA3471" s="9"/>
      <c r="DB3471" s="9"/>
      <c r="DC3471" s="9"/>
      <c r="DD3471" s="9"/>
      <c r="DE3471" s="9"/>
      <c r="DF3471" s="9"/>
      <c r="DG3471" s="9"/>
      <c r="DH3471" s="9"/>
      <c r="DI3471" s="9"/>
      <c r="DJ3471" s="9"/>
      <c r="DK3471" s="9"/>
      <c r="DL3471" s="9"/>
      <c r="DM3471" s="9"/>
      <c r="DN3471" s="9"/>
      <c r="DO3471" s="9"/>
      <c r="DP3471" s="9"/>
      <c r="DQ3471" s="9"/>
      <c r="DR3471" s="9"/>
      <c r="DS3471" s="9"/>
      <c r="DT3471" s="9"/>
      <c r="DU3471" s="9"/>
      <c r="DV3471" s="9"/>
      <c r="DW3471" s="9"/>
      <c r="DX3471" s="9"/>
      <c r="DY3471" s="9"/>
    </row>
    <row r="3472" spans="1:131" s="18" customFormat="1" ht="19.5" customHeight="1" x14ac:dyDescent="0.25">
      <c r="A3472" s="18">
        <v>2299</v>
      </c>
      <c r="B3472" s="18" t="s">
        <v>6863</v>
      </c>
      <c r="C3472" s="18" t="s">
        <v>7335</v>
      </c>
      <c r="D3472" s="19">
        <v>43544</v>
      </c>
      <c r="J3472" s="130"/>
      <c r="K3472" s="130"/>
      <c r="L3472" s="130"/>
      <c r="S3472" s="20"/>
      <c r="T3472" s="20"/>
      <c r="U3472" s="20"/>
      <c r="AF3472" s="57"/>
      <c r="AG3472" s="112"/>
      <c r="DZ3472" s="56"/>
      <c r="EA3472" s="57"/>
    </row>
    <row r="3473" spans="1:132" s="18" customFormat="1" ht="19.5" customHeight="1" x14ac:dyDescent="0.25">
      <c r="A3473" s="18">
        <v>2300</v>
      </c>
      <c r="B3473" s="18" t="s">
        <v>7336</v>
      </c>
      <c r="C3473" s="18" t="s">
        <v>7335</v>
      </c>
      <c r="D3473" s="19">
        <v>43559</v>
      </c>
      <c r="J3473" s="130"/>
      <c r="K3473" s="130"/>
      <c r="L3473" s="130"/>
      <c r="S3473" s="20">
        <v>647518515</v>
      </c>
      <c r="T3473" s="20">
        <v>647518515</v>
      </c>
      <c r="U3473" s="20">
        <v>194255555</v>
      </c>
      <c r="AF3473" s="57"/>
      <c r="AG3473" s="112"/>
      <c r="DZ3473" s="56"/>
      <c r="EA3473" s="57"/>
    </row>
    <row r="3474" spans="1:132" ht="19.5" customHeight="1" x14ac:dyDescent="0.25">
      <c r="A3474" s="9">
        <v>2300</v>
      </c>
      <c r="B3474" s="9" t="s">
        <v>6865</v>
      </c>
      <c r="C3474" s="9" t="s">
        <v>6866</v>
      </c>
      <c r="D3474" s="9"/>
      <c r="E3474" s="9" t="s">
        <v>1287</v>
      </c>
      <c r="F3474" s="9" t="s">
        <v>493</v>
      </c>
      <c r="G3474" s="9"/>
      <c r="H3474" s="9" t="s">
        <v>202</v>
      </c>
      <c r="I3474" s="9" t="s">
        <v>35</v>
      </c>
      <c r="J3474" s="129">
        <v>43339</v>
      </c>
      <c r="K3474" s="129">
        <v>43166</v>
      </c>
      <c r="L3474" s="129">
        <v>43492</v>
      </c>
      <c r="O3474" s="9">
        <v>32</v>
      </c>
      <c r="Q3474" s="9" t="s">
        <v>61</v>
      </c>
      <c r="R3474" s="9"/>
      <c r="S3474" s="13">
        <v>287500000</v>
      </c>
      <c r="T3474" s="13">
        <v>287500000</v>
      </c>
      <c r="U3474" s="13">
        <v>86250000</v>
      </c>
      <c r="V3474" s="9"/>
      <c r="W3474" s="9"/>
      <c r="X3474" s="9"/>
      <c r="Y3474" s="9"/>
      <c r="Z3474" s="9"/>
      <c r="AA3474" s="9"/>
      <c r="AB3474" s="9"/>
      <c r="AC3474" s="9"/>
      <c r="AD3474" s="9"/>
      <c r="AE3474" s="9"/>
      <c r="AF3474" s="55"/>
      <c r="AG3474" s="109"/>
      <c r="AH3474" s="11">
        <v>43191</v>
      </c>
      <c r="AI3474" s="11">
        <v>43373</v>
      </c>
      <c r="AJ3474" s="27">
        <v>107998986</v>
      </c>
      <c r="AK3474" s="27">
        <v>32399696</v>
      </c>
      <c r="AL3474" s="11">
        <v>43374</v>
      </c>
      <c r="AM3474" s="11">
        <v>43492</v>
      </c>
      <c r="AN3474" s="27">
        <v>131464245</v>
      </c>
      <c r="AO3474" s="27">
        <v>39439274</v>
      </c>
      <c r="AP3474" s="11">
        <v>43191</v>
      </c>
      <c r="AQ3474" s="11">
        <v>43492</v>
      </c>
      <c r="AR3474" s="27">
        <v>248300084</v>
      </c>
      <c r="AS3474" s="27">
        <v>2651055</v>
      </c>
      <c r="AT3474" s="9"/>
      <c r="AU3474" s="9"/>
      <c r="AV3474" s="9"/>
      <c r="AW3474" s="9"/>
      <c r="AX3474" s="9"/>
      <c r="AY3474" s="9"/>
      <c r="AZ3474" s="9"/>
      <c r="BA3474" s="9"/>
      <c r="BB3474" s="9"/>
      <c r="BC3474" s="9"/>
      <c r="BD3474" s="9"/>
      <c r="BE3474" s="9"/>
      <c r="BF3474" s="9"/>
      <c r="BG3474" s="9"/>
      <c r="BH3474" s="9"/>
      <c r="BI3474" s="9"/>
      <c r="BJ3474" s="9"/>
      <c r="BK3474" s="9"/>
      <c r="BL3474" s="9"/>
      <c r="BM3474" s="9"/>
      <c r="BN3474" s="9"/>
      <c r="BO3474" s="9"/>
      <c r="BP3474" s="9"/>
      <c r="BQ3474" s="9"/>
      <c r="BT3474" s="9"/>
      <c r="BU3474" s="9"/>
      <c r="BX3474" s="9"/>
      <c r="BY3474" s="9"/>
      <c r="CB3474" s="9"/>
      <c r="CC3474" s="9"/>
      <c r="CF3474" s="9"/>
      <c r="CG3474" s="9"/>
      <c r="CJ3474" s="9"/>
      <c r="CK3474" s="9"/>
      <c r="CN3474" s="9"/>
      <c r="CO3474" s="9"/>
      <c r="CP3474" s="9"/>
      <c r="CQ3474" s="9"/>
      <c r="CR3474" s="9"/>
      <c r="CS3474" s="9"/>
      <c r="CT3474" s="9"/>
      <c r="CU3474" s="9"/>
      <c r="CV3474" s="9"/>
      <c r="CW3474" s="9"/>
      <c r="CX3474" s="9"/>
      <c r="CY3474" s="9"/>
      <c r="CZ3474" s="9"/>
      <c r="DA3474" s="9"/>
      <c r="DB3474" s="9"/>
      <c r="DC3474" s="9"/>
      <c r="DD3474" s="9"/>
      <c r="DE3474" s="9"/>
      <c r="DF3474" s="9"/>
      <c r="DG3474" s="9"/>
      <c r="DH3474" s="9"/>
      <c r="DI3474" s="9"/>
      <c r="DJ3474" s="9"/>
      <c r="DK3474" s="9"/>
      <c r="DL3474" s="9"/>
      <c r="DM3474" s="9"/>
      <c r="DN3474" s="9"/>
      <c r="DO3474" s="9"/>
      <c r="DP3474" s="9"/>
      <c r="DQ3474" s="9"/>
      <c r="DR3474" s="9"/>
      <c r="DS3474" s="9"/>
      <c r="DT3474" s="9"/>
      <c r="DU3474" s="9"/>
      <c r="DV3474" s="9"/>
      <c r="DW3474" s="9"/>
      <c r="DX3474" s="9"/>
      <c r="DY3474" s="9"/>
      <c r="DZ3474" s="58">
        <v>248300084</v>
      </c>
      <c r="EA3474" s="59">
        <v>74490025</v>
      </c>
    </row>
    <row r="3475" spans="1:132" ht="19.5" customHeight="1" x14ac:dyDescent="0.25">
      <c r="A3475" s="9">
        <v>2301</v>
      </c>
      <c r="B3475" s="9" t="s">
        <v>6867</v>
      </c>
      <c r="C3475" s="9" t="s">
        <v>6868</v>
      </c>
      <c r="D3475" s="9"/>
      <c r="E3475" s="9" t="s">
        <v>6869</v>
      </c>
      <c r="F3475" s="9" t="s">
        <v>6870</v>
      </c>
      <c r="G3475" s="9"/>
      <c r="H3475" s="9" t="s">
        <v>202</v>
      </c>
      <c r="I3475" s="9" t="s">
        <v>25</v>
      </c>
      <c r="J3475" s="129">
        <v>43360</v>
      </c>
      <c r="K3475" s="129">
        <v>43353</v>
      </c>
      <c r="L3475" s="129">
        <v>43496</v>
      </c>
      <c r="O3475" s="9">
        <v>28</v>
      </c>
      <c r="Q3475" s="9" t="s">
        <v>61</v>
      </c>
      <c r="R3475" s="9"/>
      <c r="S3475" s="13">
        <v>4285715</v>
      </c>
      <c r="T3475" s="13">
        <v>4285715</v>
      </c>
      <c r="U3475" s="13">
        <v>1285715</v>
      </c>
      <c r="V3475" s="9"/>
      <c r="W3475" s="9"/>
      <c r="X3475" s="9"/>
      <c r="Y3475" s="9"/>
      <c r="Z3475" s="9"/>
      <c r="AA3475" s="9"/>
      <c r="AB3475" s="9"/>
      <c r="AC3475" s="9"/>
      <c r="AD3475" s="9"/>
      <c r="AE3475" s="9"/>
      <c r="AF3475" s="55"/>
      <c r="AG3475" s="109"/>
      <c r="AH3475" s="11">
        <v>43353</v>
      </c>
      <c r="AI3475" s="11">
        <v>43496</v>
      </c>
      <c r="AJ3475" s="27">
        <v>4285714</v>
      </c>
      <c r="AK3475" s="27">
        <v>1285714</v>
      </c>
      <c r="AL3475" s="9"/>
      <c r="AM3475" s="9"/>
      <c r="AN3475" s="9"/>
      <c r="AO3475" s="9"/>
      <c r="AP3475" s="9"/>
      <c r="AQ3475" s="9"/>
      <c r="AR3475" s="9"/>
      <c r="AS3475" s="9"/>
      <c r="AT3475" s="9"/>
      <c r="AU3475" s="9"/>
      <c r="AV3475" s="9"/>
      <c r="AW3475" s="9"/>
      <c r="AX3475" s="9"/>
      <c r="AY3475" s="9"/>
      <c r="AZ3475" s="9"/>
      <c r="BA3475" s="9"/>
      <c r="BB3475" s="9"/>
      <c r="BC3475" s="9"/>
      <c r="BD3475" s="9"/>
      <c r="BE3475" s="9"/>
      <c r="BF3475" s="9"/>
      <c r="BG3475" s="9"/>
      <c r="BH3475" s="9"/>
      <c r="BI3475" s="9"/>
      <c r="BJ3475" s="9"/>
      <c r="BK3475" s="9"/>
      <c r="BL3475" s="9"/>
      <c r="BM3475" s="9"/>
      <c r="BN3475" s="9"/>
      <c r="BO3475" s="9"/>
      <c r="BP3475" s="9"/>
      <c r="BQ3475" s="9"/>
      <c r="BT3475" s="9"/>
      <c r="BU3475" s="9"/>
      <c r="BX3475" s="9"/>
      <c r="BY3475" s="9"/>
      <c r="CB3475" s="9"/>
      <c r="CC3475" s="9"/>
      <c r="CF3475" s="9"/>
      <c r="CG3475" s="9"/>
      <c r="CJ3475" s="9"/>
      <c r="CK3475" s="9"/>
      <c r="CN3475" s="9"/>
      <c r="CO3475" s="9"/>
      <c r="CP3475" s="9"/>
      <c r="CQ3475" s="9"/>
      <c r="CR3475" s="9"/>
      <c r="CS3475" s="9"/>
      <c r="CT3475" s="9"/>
      <c r="CU3475" s="9"/>
      <c r="CV3475" s="9"/>
      <c r="CW3475" s="9"/>
      <c r="CX3475" s="9"/>
      <c r="CY3475" s="9"/>
      <c r="CZ3475" s="9"/>
      <c r="DA3475" s="9"/>
      <c r="DB3475" s="9"/>
      <c r="DC3475" s="9"/>
      <c r="DD3475" s="9"/>
      <c r="DE3475" s="9"/>
      <c r="DF3475" s="9"/>
      <c r="DG3475" s="9"/>
      <c r="DH3475" s="9"/>
      <c r="DI3475" s="9"/>
      <c r="DJ3475" s="9"/>
      <c r="DK3475" s="9"/>
      <c r="DL3475" s="9"/>
      <c r="DM3475" s="9"/>
      <c r="DN3475" s="9"/>
      <c r="DO3475" s="9"/>
      <c r="DP3475" s="9"/>
      <c r="DQ3475" s="9"/>
      <c r="DR3475" s="9"/>
      <c r="DS3475" s="9"/>
      <c r="DT3475" s="9"/>
      <c r="DU3475" s="9"/>
      <c r="DV3475" s="9"/>
      <c r="DW3475" s="9"/>
      <c r="DX3475" s="9"/>
      <c r="DY3475" s="9"/>
    </row>
    <row r="3476" spans="1:132" ht="19.5" customHeight="1" x14ac:dyDescent="0.25">
      <c r="A3476" s="9">
        <v>2302</v>
      </c>
      <c r="B3476" s="10" t="s">
        <v>6871</v>
      </c>
      <c r="C3476" s="9" t="s">
        <v>6872</v>
      </c>
      <c r="D3476" s="9"/>
      <c r="E3476" s="9" t="s">
        <v>6873</v>
      </c>
      <c r="F3476" s="9" t="s">
        <v>6874</v>
      </c>
      <c r="G3476" s="9"/>
      <c r="H3476" s="9" t="s">
        <v>202</v>
      </c>
      <c r="I3476" s="9" t="s">
        <v>78</v>
      </c>
      <c r="J3476" s="129">
        <v>43010</v>
      </c>
      <c r="K3476" s="129">
        <v>43010</v>
      </c>
      <c r="L3476" s="129">
        <v>43281</v>
      </c>
      <c r="O3476" s="9">
        <v>26</v>
      </c>
      <c r="Q3476" s="9" t="s">
        <v>54</v>
      </c>
      <c r="R3476" s="9"/>
      <c r="S3476" s="13">
        <v>11667000</v>
      </c>
      <c r="T3476" s="13">
        <v>11667000</v>
      </c>
      <c r="U3476" s="13">
        <v>2916750</v>
      </c>
      <c r="V3476" s="9"/>
      <c r="W3476" s="9"/>
      <c r="X3476" s="9"/>
      <c r="Y3476" s="9"/>
      <c r="Z3476" s="9"/>
      <c r="AA3476" s="9"/>
      <c r="AB3476" s="9"/>
      <c r="AC3476" s="9"/>
      <c r="AD3476" s="9"/>
      <c r="AE3476" s="9"/>
      <c r="AF3476" s="55"/>
      <c r="AG3476" s="45">
        <v>8750000</v>
      </c>
      <c r="AH3476" s="11">
        <v>43010</v>
      </c>
      <c r="AI3476" s="11">
        <v>43281</v>
      </c>
      <c r="AJ3476" s="27">
        <v>11277000</v>
      </c>
      <c r="AK3476" s="27">
        <v>2819250</v>
      </c>
      <c r="AL3476" s="9"/>
      <c r="AM3476" s="9"/>
      <c r="AN3476" s="9"/>
      <c r="AO3476" s="9"/>
      <c r="AP3476" s="9"/>
      <c r="AQ3476" s="9"/>
      <c r="AR3476" s="9"/>
      <c r="AS3476" s="9"/>
      <c r="AT3476" s="9"/>
      <c r="AU3476" s="9"/>
      <c r="AV3476" s="9"/>
      <c r="AW3476" s="9"/>
      <c r="AX3476" s="9"/>
      <c r="AY3476" s="9"/>
      <c r="AZ3476" s="9"/>
      <c r="BA3476" s="9"/>
      <c r="BB3476" s="9"/>
      <c r="BC3476" s="9"/>
      <c r="BD3476" s="9"/>
      <c r="BE3476" s="9"/>
      <c r="BF3476" s="9"/>
      <c r="BG3476" s="9"/>
      <c r="BH3476" s="9"/>
      <c r="BI3476" s="9"/>
      <c r="BJ3476" s="9"/>
      <c r="BK3476" s="9"/>
      <c r="BL3476" s="9"/>
      <c r="BM3476" s="9"/>
      <c r="BN3476" s="9"/>
      <c r="BO3476" s="9"/>
      <c r="BP3476" s="9"/>
      <c r="BQ3476" s="9"/>
      <c r="BT3476" s="9"/>
      <c r="BU3476" s="9"/>
      <c r="BX3476" s="9"/>
      <c r="BY3476" s="9"/>
      <c r="CB3476" s="9"/>
      <c r="CC3476" s="9"/>
      <c r="CF3476" s="9"/>
      <c r="CG3476" s="9"/>
      <c r="CJ3476" s="9"/>
      <c r="CK3476" s="9"/>
      <c r="CN3476" s="9"/>
      <c r="CO3476" s="9"/>
      <c r="CP3476" s="9"/>
      <c r="CQ3476" s="9"/>
      <c r="CR3476" s="9"/>
      <c r="CS3476" s="9"/>
      <c r="CT3476" s="9"/>
      <c r="CU3476" s="9"/>
      <c r="CV3476" s="9"/>
      <c r="CW3476" s="9"/>
      <c r="CX3476" s="9"/>
      <c r="CY3476" s="9"/>
      <c r="CZ3476" s="9"/>
      <c r="DA3476" s="9"/>
      <c r="DB3476" s="9"/>
      <c r="DC3476" s="9"/>
      <c r="DD3476" s="9"/>
      <c r="DE3476" s="9"/>
      <c r="DF3476" s="9"/>
      <c r="DG3476" s="9"/>
      <c r="DH3476" s="9"/>
      <c r="DI3476" s="9"/>
      <c r="DJ3476" s="9"/>
      <c r="DK3476" s="9"/>
      <c r="DL3476" s="9"/>
      <c r="DM3476" s="9"/>
      <c r="DN3476" s="9"/>
      <c r="DO3476" s="9"/>
      <c r="DP3476" s="9"/>
      <c r="DQ3476" s="9"/>
      <c r="DR3476" s="9"/>
      <c r="DS3476" s="9"/>
      <c r="DT3476" s="9"/>
      <c r="DU3476" s="9"/>
      <c r="DV3476" s="9"/>
      <c r="DW3476" s="9"/>
      <c r="DX3476" s="9"/>
      <c r="DY3476" s="9"/>
      <c r="DZ3476" s="56"/>
      <c r="EA3476" s="57"/>
    </row>
    <row r="3477" spans="1:132" ht="19.5" customHeight="1" x14ac:dyDescent="0.25">
      <c r="A3477" s="9">
        <v>2303</v>
      </c>
      <c r="B3477" s="9" t="s">
        <v>6875</v>
      </c>
      <c r="C3477" s="9" t="s">
        <v>6876</v>
      </c>
      <c r="D3477" s="9"/>
      <c r="E3477" s="9" t="s">
        <v>6877</v>
      </c>
      <c r="F3477" s="9" t="s">
        <v>6878</v>
      </c>
      <c r="G3477" s="9"/>
      <c r="H3477" s="9" t="s">
        <v>202</v>
      </c>
      <c r="I3477" s="9" t="s">
        <v>35</v>
      </c>
      <c r="J3477" s="129">
        <v>43373</v>
      </c>
      <c r="K3477" s="129">
        <v>43279</v>
      </c>
      <c r="L3477" s="129">
        <v>43646</v>
      </c>
      <c r="O3477" s="9">
        <v>29</v>
      </c>
      <c r="Q3477" s="9" t="s">
        <v>61</v>
      </c>
      <c r="R3477" s="9"/>
      <c r="S3477" s="13">
        <v>164575920</v>
      </c>
      <c r="T3477" s="13">
        <v>164575920</v>
      </c>
      <c r="U3477" s="13">
        <v>49372775</v>
      </c>
      <c r="V3477" s="9"/>
      <c r="W3477" s="9"/>
      <c r="X3477" s="9"/>
      <c r="Y3477" s="9"/>
      <c r="Z3477" s="9"/>
      <c r="AA3477" s="9"/>
      <c r="AB3477" s="9"/>
      <c r="AC3477" s="9"/>
      <c r="AD3477" s="9"/>
      <c r="AE3477" s="9"/>
      <c r="AF3477" s="55"/>
      <c r="AG3477" s="109"/>
      <c r="AH3477" s="11">
        <v>43282</v>
      </c>
      <c r="AI3477" s="11">
        <v>43373</v>
      </c>
      <c r="AJ3477" s="27">
        <v>64504626</v>
      </c>
      <c r="AK3477" s="27">
        <v>19351388</v>
      </c>
      <c r="AL3477" s="11">
        <v>43466</v>
      </c>
      <c r="AM3477" s="11">
        <v>43555</v>
      </c>
      <c r="AN3477" s="27">
        <v>62132994</v>
      </c>
      <c r="AO3477" s="27">
        <v>18639898</v>
      </c>
      <c r="AP3477" s="11">
        <v>43556</v>
      </c>
      <c r="AQ3477" s="11">
        <v>43646</v>
      </c>
      <c r="AR3477" s="27">
        <v>31903691</v>
      </c>
      <c r="AS3477" s="27">
        <v>9571107</v>
      </c>
      <c r="AT3477" s="9"/>
      <c r="AU3477" s="9"/>
      <c r="AV3477" s="9"/>
      <c r="AW3477" s="9"/>
      <c r="AX3477" s="9"/>
      <c r="AY3477" s="9"/>
      <c r="AZ3477" s="9"/>
      <c r="BA3477" s="9"/>
      <c r="BB3477" s="9"/>
      <c r="BC3477" s="9"/>
      <c r="BD3477" s="9"/>
      <c r="BE3477" s="9"/>
      <c r="BF3477" s="9"/>
      <c r="BG3477" s="9"/>
      <c r="BH3477" s="9"/>
      <c r="BI3477" s="9"/>
      <c r="BJ3477" s="9"/>
      <c r="BK3477" s="9"/>
      <c r="BL3477" s="9"/>
      <c r="BM3477" s="9"/>
      <c r="BN3477" s="9"/>
      <c r="BO3477" s="9"/>
      <c r="BP3477" s="9"/>
      <c r="BQ3477" s="9"/>
      <c r="BT3477" s="9"/>
      <c r="BU3477" s="9"/>
      <c r="BX3477" s="9"/>
      <c r="BY3477" s="9"/>
      <c r="CB3477" s="9"/>
      <c r="CC3477" s="9"/>
      <c r="CF3477" s="9"/>
      <c r="CG3477" s="9"/>
      <c r="CJ3477" s="9"/>
      <c r="CK3477" s="9"/>
      <c r="CN3477" s="9"/>
      <c r="CO3477" s="9"/>
      <c r="CP3477" s="9"/>
      <c r="CQ3477" s="9"/>
      <c r="CR3477" s="9"/>
      <c r="CS3477" s="9"/>
      <c r="CT3477" s="9"/>
      <c r="CU3477" s="9"/>
      <c r="CV3477" s="9"/>
      <c r="CW3477" s="9"/>
      <c r="CX3477" s="9"/>
      <c r="CY3477" s="9"/>
      <c r="CZ3477" s="9"/>
      <c r="DA3477" s="9"/>
      <c r="DB3477" s="9"/>
      <c r="DC3477" s="9"/>
      <c r="DD3477" s="9"/>
      <c r="DE3477" s="9"/>
      <c r="DF3477" s="9"/>
      <c r="DG3477" s="9"/>
      <c r="DH3477" s="9"/>
      <c r="DI3477" s="9"/>
      <c r="DJ3477" s="9"/>
      <c r="DK3477" s="9"/>
      <c r="DL3477" s="9"/>
      <c r="DM3477" s="9"/>
      <c r="DN3477" s="9"/>
      <c r="DO3477" s="9"/>
      <c r="DP3477" s="9"/>
      <c r="DQ3477" s="9"/>
      <c r="DR3477" s="9"/>
      <c r="DS3477" s="9"/>
      <c r="DT3477" s="9"/>
      <c r="DU3477" s="9"/>
      <c r="DV3477" s="9"/>
      <c r="DW3477" s="9"/>
      <c r="DX3477" s="9"/>
      <c r="DY3477" s="9"/>
    </row>
    <row r="3478" spans="1:132" ht="19.5" customHeight="1" x14ac:dyDescent="0.25">
      <c r="A3478" s="9">
        <v>2304</v>
      </c>
      <c r="B3478" s="9" t="s">
        <v>6886</v>
      </c>
      <c r="C3478" s="9" t="s">
        <v>6885</v>
      </c>
      <c r="D3478" s="9"/>
      <c r="E3478" s="9" t="s">
        <v>6887</v>
      </c>
      <c r="F3478" s="9" t="s">
        <v>6888</v>
      </c>
      <c r="G3478" s="9"/>
      <c r="H3478" s="9" t="s">
        <v>202</v>
      </c>
      <c r="I3478" s="9" t="s">
        <v>97</v>
      </c>
      <c r="J3478" s="129">
        <v>43330</v>
      </c>
      <c r="K3478" s="129">
        <v>43299</v>
      </c>
      <c r="L3478" s="129">
        <v>43730</v>
      </c>
      <c r="O3478" s="9">
        <v>27</v>
      </c>
      <c r="Q3478" s="9" t="s">
        <v>54</v>
      </c>
      <c r="R3478" s="9"/>
      <c r="S3478" s="13">
        <v>13216000</v>
      </c>
      <c r="T3478" s="13">
        <v>13216000</v>
      </c>
      <c r="U3478" s="13">
        <v>3304000</v>
      </c>
      <c r="V3478" s="9"/>
      <c r="W3478" s="9"/>
      <c r="X3478" s="9"/>
      <c r="Y3478" s="9"/>
      <c r="Z3478" s="9"/>
      <c r="AA3478" s="9"/>
      <c r="AB3478" s="9"/>
      <c r="AC3478" s="9"/>
      <c r="AD3478" s="9"/>
      <c r="AE3478" s="9"/>
      <c r="AF3478" s="55"/>
      <c r="AG3478" s="45">
        <v>9912000</v>
      </c>
      <c r="AH3478" s="11">
        <v>43332</v>
      </c>
      <c r="AI3478" s="11">
        <v>43708</v>
      </c>
      <c r="AJ3478" s="27">
        <v>13084640</v>
      </c>
      <c r="AK3478" s="27">
        <v>3271160</v>
      </c>
      <c r="AL3478" s="9"/>
      <c r="AM3478" s="9"/>
      <c r="AN3478" s="9"/>
      <c r="AO3478" s="9"/>
      <c r="AP3478" s="9"/>
      <c r="AQ3478" s="9"/>
      <c r="AR3478" s="9"/>
      <c r="AS3478" s="9"/>
      <c r="AT3478" s="9"/>
      <c r="AU3478" s="9"/>
      <c r="AV3478" s="9"/>
      <c r="AW3478" s="9"/>
      <c r="AX3478" s="9"/>
      <c r="AY3478" s="9"/>
      <c r="AZ3478" s="9"/>
      <c r="BA3478" s="9"/>
      <c r="BB3478" s="9"/>
      <c r="BC3478" s="9"/>
      <c r="BD3478" s="9"/>
      <c r="BE3478" s="9"/>
      <c r="BF3478" s="9"/>
      <c r="BG3478" s="9"/>
      <c r="BH3478" s="9"/>
      <c r="BI3478" s="9"/>
      <c r="BJ3478" s="9"/>
      <c r="BK3478" s="9"/>
      <c r="BL3478" s="9"/>
      <c r="BM3478" s="9"/>
      <c r="BN3478" s="9"/>
      <c r="BO3478" s="9"/>
      <c r="BP3478" s="9"/>
      <c r="BQ3478" s="9"/>
      <c r="BT3478" s="9"/>
      <c r="BU3478" s="9"/>
      <c r="BX3478" s="9"/>
      <c r="BY3478" s="9"/>
      <c r="CB3478" s="9"/>
      <c r="CC3478" s="9"/>
      <c r="CF3478" s="9"/>
      <c r="CG3478" s="9"/>
      <c r="CJ3478" s="9"/>
      <c r="CK3478" s="9"/>
      <c r="CN3478" s="9"/>
      <c r="CO3478" s="9"/>
      <c r="CP3478" s="9"/>
      <c r="CQ3478" s="9"/>
      <c r="CR3478" s="9"/>
      <c r="CS3478" s="9"/>
      <c r="CT3478" s="9"/>
      <c r="CU3478" s="9"/>
      <c r="CV3478" s="9"/>
      <c r="CW3478" s="9"/>
      <c r="CX3478" s="9"/>
      <c r="CY3478" s="9"/>
      <c r="CZ3478" s="9"/>
      <c r="DA3478" s="9"/>
      <c r="DB3478" s="9"/>
      <c r="DC3478" s="9"/>
      <c r="DD3478" s="9"/>
      <c r="DE3478" s="9"/>
      <c r="DF3478" s="9"/>
      <c r="DG3478" s="9"/>
      <c r="DH3478" s="9"/>
      <c r="DI3478" s="9"/>
      <c r="DJ3478" s="9"/>
      <c r="DK3478" s="9"/>
      <c r="DL3478" s="9"/>
      <c r="DM3478" s="9"/>
      <c r="DN3478" s="9"/>
      <c r="DO3478" s="9"/>
      <c r="DP3478" s="9"/>
      <c r="DQ3478" s="9"/>
      <c r="DR3478" s="9"/>
      <c r="DS3478" s="9"/>
      <c r="DT3478" s="9"/>
      <c r="DU3478" s="9"/>
      <c r="DV3478" s="9"/>
      <c r="DW3478" s="9"/>
      <c r="DX3478" s="9"/>
      <c r="DY3478" s="9"/>
      <c r="DZ3478" s="56"/>
      <c r="EA3478" s="57"/>
    </row>
    <row r="3479" spans="1:132" ht="19.5" customHeight="1" x14ac:dyDescent="0.25">
      <c r="A3479" s="9">
        <v>2305</v>
      </c>
      <c r="B3479" s="9" t="s">
        <v>6889</v>
      </c>
      <c r="C3479" s="9" t="s">
        <v>6890</v>
      </c>
      <c r="D3479" s="9"/>
      <c r="E3479" s="9" t="s">
        <v>1361</v>
      </c>
      <c r="F3479" s="9" t="s">
        <v>6891</v>
      </c>
      <c r="G3479" s="9"/>
      <c r="H3479" s="9" t="s">
        <v>202</v>
      </c>
      <c r="I3479" s="9" t="s">
        <v>78</v>
      </c>
      <c r="J3479" s="129">
        <v>43374</v>
      </c>
      <c r="K3479" s="129">
        <v>43251</v>
      </c>
      <c r="L3479" s="129">
        <v>43570</v>
      </c>
      <c r="O3479" s="9">
        <v>32</v>
      </c>
      <c r="Q3479" s="9" t="s">
        <v>54</v>
      </c>
      <c r="R3479" s="9"/>
      <c r="S3479" s="13">
        <v>19000000</v>
      </c>
      <c r="T3479" s="13">
        <v>19000000</v>
      </c>
      <c r="U3479" s="13">
        <v>4750000</v>
      </c>
      <c r="V3479" s="9"/>
      <c r="W3479" s="9"/>
      <c r="X3479" s="9"/>
      <c r="Y3479" s="9"/>
      <c r="Z3479" s="9"/>
      <c r="AA3479" s="9"/>
      <c r="AB3479" s="9"/>
      <c r="AC3479" s="9"/>
      <c r="AD3479" s="9"/>
      <c r="AE3479" s="9"/>
      <c r="AF3479" s="55"/>
      <c r="AG3479" s="45">
        <v>14000000</v>
      </c>
      <c r="AH3479" s="9"/>
      <c r="AI3479" s="9"/>
      <c r="AJ3479" s="9"/>
      <c r="AK3479" s="9"/>
      <c r="AL3479" s="9"/>
      <c r="AM3479" s="9"/>
      <c r="AN3479" s="9"/>
      <c r="AO3479" s="9"/>
      <c r="AP3479" s="9"/>
      <c r="AQ3479" s="9"/>
      <c r="AR3479" s="9"/>
      <c r="AS3479" s="9"/>
      <c r="AT3479" s="9"/>
      <c r="AU3479" s="9"/>
      <c r="AV3479" s="9"/>
      <c r="AW3479" s="9"/>
      <c r="AX3479" s="9"/>
      <c r="AY3479" s="9"/>
      <c r="AZ3479" s="9"/>
      <c r="BA3479" s="9"/>
      <c r="BB3479" s="9"/>
      <c r="BC3479" s="9"/>
      <c r="BD3479" s="9"/>
      <c r="BE3479" s="9"/>
      <c r="BF3479" s="9"/>
      <c r="BG3479" s="9"/>
      <c r="BH3479" s="9"/>
      <c r="BI3479" s="9"/>
      <c r="BJ3479" s="9"/>
      <c r="BK3479" s="9"/>
      <c r="BL3479" s="9"/>
      <c r="BM3479" s="9"/>
      <c r="BN3479" s="9"/>
      <c r="BO3479" s="9"/>
      <c r="BP3479" s="9"/>
      <c r="BQ3479" s="9"/>
      <c r="BT3479" s="9"/>
      <c r="BU3479" s="9"/>
      <c r="BX3479" s="9"/>
      <c r="BY3479" s="9"/>
      <c r="CB3479" s="9"/>
      <c r="CC3479" s="9"/>
      <c r="CF3479" s="9"/>
      <c r="CG3479" s="9"/>
      <c r="CJ3479" s="9"/>
      <c r="CK3479" s="9"/>
      <c r="CN3479" s="9"/>
      <c r="CO3479" s="9"/>
      <c r="CP3479" s="9"/>
      <c r="CQ3479" s="9"/>
      <c r="CR3479" s="9"/>
      <c r="CS3479" s="9"/>
      <c r="CT3479" s="9"/>
      <c r="CU3479" s="9"/>
      <c r="CV3479" s="9"/>
      <c r="CW3479" s="9"/>
      <c r="CX3479" s="9"/>
      <c r="CY3479" s="9"/>
      <c r="CZ3479" s="9"/>
      <c r="DA3479" s="9"/>
      <c r="DB3479" s="9"/>
      <c r="DC3479" s="9"/>
      <c r="DD3479" s="9"/>
      <c r="DE3479" s="9"/>
      <c r="DF3479" s="9"/>
      <c r="DG3479" s="9"/>
      <c r="DH3479" s="9"/>
      <c r="DI3479" s="9"/>
      <c r="DJ3479" s="9"/>
      <c r="DK3479" s="9"/>
      <c r="DL3479" s="9"/>
      <c r="DM3479" s="9"/>
      <c r="DN3479" s="9"/>
      <c r="DO3479" s="9"/>
      <c r="DP3479" s="9"/>
      <c r="DQ3479" s="9"/>
      <c r="DR3479" s="9"/>
      <c r="DS3479" s="9"/>
      <c r="DT3479" s="9"/>
      <c r="DU3479" s="9"/>
      <c r="DV3479" s="9"/>
      <c r="DW3479" s="9"/>
      <c r="DX3479" s="9"/>
      <c r="DY3479" s="9"/>
    </row>
    <row r="3480" spans="1:132" ht="19.5" customHeight="1" x14ac:dyDescent="0.25">
      <c r="A3480" s="9">
        <v>2306</v>
      </c>
      <c r="B3480" s="9" t="s">
        <v>6893</v>
      </c>
      <c r="C3480" s="9" t="s">
        <v>7696</v>
      </c>
      <c r="D3480" s="9"/>
      <c r="E3480" s="9" t="s">
        <v>539</v>
      </c>
      <c r="F3480" s="9" t="s">
        <v>6280</v>
      </c>
      <c r="G3480" s="9"/>
      <c r="H3480" s="9" t="s">
        <v>202</v>
      </c>
      <c r="I3480" s="9" t="s">
        <v>35</v>
      </c>
      <c r="J3480" s="129">
        <v>43557</v>
      </c>
      <c r="K3480" s="129">
        <v>43467</v>
      </c>
      <c r="L3480" s="129">
        <v>43889</v>
      </c>
      <c r="M3480" s="9" t="s">
        <v>20</v>
      </c>
      <c r="O3480" s="9">
        <v>31</v>
      </c>
      <c r="Q3480" s="9" t="s">
        <v>54</v>
      </c>
      <c r="R3480" s="13">
        <v>93428571</v>
      </c>
      <c r="S3480" s="13">
        <v>91428571</v>
      </c>
      <c r="T3480" s="13">
        <v>91428571</v>
      </c>
      <c r="U3480" s="13">
        <v>27428571</v>
      </c>
      <c r="V3480" s="13">
        <v>64000000</v>
      </c>
      <c r="W3480" s="9"/>
      <c r="X3480" s="9"/>
      <c r="Y3480" s="9"/>
      <c r="Z3480" s="9"/>
      <c r="AA3480" s="9"/>
      <c r="AB3480" s="9"/>
      <c r="AC3480" s="9"/>
      <c r="AD3480" s="9"/>
      <c r="AE3480" s="9"/>
      <c r="AF3480" s="114">
        <v>64000000</v>
      </c>
      <c r="AG3480" s="109"/>
      <c r="AH3480" s="11">
        <v>43467</v>
      </c>
      <c r="AI3480" s="11">
        <v>43555</v>
      </c>
      <c r="AJ3480" s="27">
        <v>5007490</v>
      </c>
      <c r="AK3480" s="27">
        <v>1502247</v>
      </c>
      <c r="AL3480" s="11">
        <v>43556</v>
      </c>
      <c r="AM3480" s="11">
        <v>43646</v>
      </c>
      <c r="AN3480" s="13">
        <v>61943579</v>
      </c>
      <c r="AO3480" s="27">
        <v>18583074</v>
      </c>
      <c r="AP3480" s="11">
        <v>43647</v>
      </c>
      <c r="AQ3480" s="11">
        <v>43830</v>
      </c>
      <c r="AR3480" s="27">
        <v>12996359</v>
      </c>
      <c r="AS3480" s="27">
        <v>3898908</v>
      </c>
      <c r="AT3480" s="11">
        <v>43831</v>
      </c>
      <c r="AU3480" s="11">
        <v>43889</v>
      </c>
      <c r="AV3480" s="27">
        <v>11627495</v>
      </c>
      <c r="AW3480" s="27">
        <v>3444342</v>
      </c>
      <c r="AX3480" s="9"/>
      <c r="AY3480" s="9"/>
      <c r="AZ3480" s="9"/>
      <c r="BA3480" s="9"/>
      <c r="BB3480" s="9"/>
      <c r="BC3480" s="9"/>
      <c r="BD3480" s="9"/>
      <c r="BE3480" s="9"/>
      <c r="BF3480" s="9"/>
      <c r="BG3480" s="9"/>
      <c r="BH3480" s="9"/>
      <c r="BI3480" s="9"/>
      <c r="BJ3480" s="9"/>
      <c r="BK3480" s="9"/>
      <c r="BL3480" s="9"/>
      <c r="BM3480" s="9"/>
      <c r="BN3480" s="9"/>
      <c r="BO3480" s="9"/>
      <c r="BP3480" s="9"/>
      <c r="BQ3480" s="9"/>
      <c r="BT3480" s="9"/>
      <c r="BU3480" s="9"/>
      <c r="BX3480" s="9"/>
      <c r="BY3480" s="9"/>
      <c r="CB3480" s="9"/>
      <c r="CC3480" s="9"/>
      <c r="CF3480" s="9"/>
      <c r="CG3480" s="9"/>
      <c r="CJ3480" s="9"/>
      <c r="CK3480" s="9"/>
      <c r="CN3480" s="9"/>
      <c r="CO3480" s="9"/>
      <c r="CP3480" s="9"/>
      <c r="CQ3480" s="9"/>
      <c r="CR3480" s="9"/>
      <c r="CS3480" s="9"/>
      <c r="CT3480" s="9"/>
      <c r="CU3480" s="9"/>
      <c r="CV3480" s="9"/>
      <c r="CW3480" s="9"/>
      <c r="CX3480" s="9"/>
      <c r="CY3480" s="9"/>
      <c r="CZ3480" s="9"/>
      <c r="DA3480" s="9"/>
      <c r="DB3480" s="9"/>
      <c r="DC3480" s="9"/>
      <c r="DD3480" s="9"/>
      <c r="DE3480" s="9"/>
      <c r="DF3480" s="9"/>
      <c r="DG3480" s="9"/>
      <c r="DH3480" s="9"/>
      <c r="DI3480" s="9"/>
      <c r="DJ3480" s="9"/>
      <c r="DK3480" s="9"/>
      <c r="DL3480" s="9"/>
      <c r="DM3480" s="9"/>
      <c r="DN3480" s="9"/>
      <c r="DO3480" s="9"/>
      <c r="DP3480" s="9"/>
      <c r="DQ3480" s="9"/>
      <c r="DR3480" s="9"/>
      <c r="DS3480" s="9"/>
      <c r="DT3480" s="9"/>
      <c r="DU3480" s="9"/>
      <c r="DV3480" s="9"/>
      <c r="DW3480" s="9"/>
      <c r="DX3480" s="9"/>
      <c r="DY3480" s="9"/>
      <c r="DZ3480" s="56"/>
      <c r="EA3480" s="57"/>
    </row>
    <row r="3481" spans="1:132" ht="19.5" customHeight="1" x14ac:dyDescent="0.25">
      <c r="A3481" s="9">
        <v>2307</v>
      </c>
      <c r="B3481" s="9" t="s">
        <v>6894</v>
      </c>
      <c r="C3481" s="9" t="s">
        <v>6895</v>
      </c>
      <c r="D3481" s="9"/>
      <c r="E3481" s="9" t="s">
        <v>6896</v>
      </c>
      <c r="F3481" s="9" t="s">
        <v>6897</v>
      </c>
      <c r="G3481" s="9"/>
      <c r="H3481" s="9" t="s">
        <v>202</v>
      </c>
      <c r="I3481" s="9" t="s">
        <v>35</v>
      </c>
      <c r="J3481" s="129">
        <v>43346</v>
      </c>
      <c r="K3481" s="129">
        <v>43101</v>
      </c>
      <c r="L3481" s="129">
        <v>43709</v>
      </c>
      <c r="M3481" s="9" t="s">
        <v>20</v>
      </c>
      <c r="O3481" s="9">
        <v>27</v>
      </c>
      <c r="Q3481" s="9" t="s">
        <v>54</v>
      </c>
      <c r="R3481" s="9"/>
      <c r="S3481" s="13">
        <v>9030000</v>
      </c>
      <c r="T3481" s="13">
        <v>9030000</v>
      </c>
      <c r="U3481" s="13">
        <v>1000000</v>
      </c>
      <c r="V3481" s="9"/>
      <c r="W3481" s="9"/>
      <c r="X3481" s="9"/>
      <c r="Y3481" s="9"/>
      <c r="Z3481" s="9"/>
      <c r="AA3481" s="9"/>
      <c r="AB3481" s="9"/>
      <c r="AC3481" s="9"/>
      <c r="AD3481" s="45">
        <v>800000</v>
      </c>
      <c r="AE3481" s="9"/>
      <c r="AF3481" s="55">
        <v>800000</v>
      </c>
      <c r="AG3481" s="109"/>
      <c r="AH3481" s="11">
        <v>43101</v>
      </c>
      <c r="AI3481" s="11">
        <v>43709</v>
      </c>
      <c r="AJ3481" s="27">
        <v>3333334</v>
      </c>
      <c r="AK3481" s="27">
        <v>1000000</v>
      </c>
      <c r="AL3481" s="9"/>
      <c r="AM3481" s="9"/>
      <c r="AN3481" s="9"/>
      <c r="AO3481" s="9"/>
      <c r="AP3481" s="9"/>
      <c r="AQ3481" s="9"/>
      <c r="AR3481" s="9"/>
      <c r="AS3481" s="9"/>
      <c r="AT3481" s="9"/>
      <c r="AU3481" s="9"/>
      <c r="AV3481" s="9"/>
      <c r="AW3481" s="9"/>
      <c r="AX3481" s="9"/>
      <c r="AY3481" s="9"/>
      <c r="AZ3481" s="9"/>
      <c r="BA3481" s="9"/>
      <c r="BB3481" s="9"/>
      <c r="BC3481" s="9"/>
      <c r="BD3481" s="9"/>
      <c r="BE3481" s="9"/>
      <c r="BF3481" s="9"/>
      <c r="BG3481" s="9"/>
      <c r="BH3481" s="9"/>
      <c r="BI3481" s="9"/>
      <c r="BJ3481" s="9"/>
      <c r="BK3481" s="9"/>
      <c r="BL3481" s="9"/>
      <c r="BM3481" s="9"/>
      <c r="BN3481" s="9"/>
      <c r="BO3481" s="9"/>
      <c r="BP3481" s="9"/>
      <c r="BQ3481" s="9"/>
      <c r="BT3481" s="9"/>
      <c r="BU3481" s="9"/>
      <c r="BX3481" s="9"/>
      <c r="BY3481" s="9"/>
      <c r="CB3481" s="9"/>
      <c r="CC3481" s="9"/>
      <c r="CF3481" s="9"/>
      <c r="CG3481" s="9"/>
      <c r="CJ3481" s="9"/>
      <c r="CK3481" s="9"/>
      <c r="CN3481" s="9"/>
      <c r="CO3481" s="9"/>
      <c r="CP3481" s="9"/>
      <c r="CQ3481" s="9"/>
      <c r="CR3481" s="9"/>
      <c r="CS3481" s="9"/>
      <c r="CT3481" s="9"/>
      <c r="CU3481" s="9"/>
      <c r="CV3481" s="9"/>
      <c r="CW3481" s="9"/>
      <c r="CX3481" s="9"/>
      <c r="CY3481" s="9"/>
      <c r="CZ3481" s="9"/>
      <c r="DA3481" s="9"/>
      <c r="DB3481" s="9"/>
      <c r="DC3481" s="9"/>
      <c r="DD3481" s="9"/>
      <c r="DE3481" s="9"/>
      <c r="DF3481" s="9"/>
      <c r="DG3481" s="9"/>
      <c r="DH3481" s="9"/>
      <c r="DI3481" s="9"/>
      <c r="DJ3481" s="9"/>
      <c r="DK3481" s="9"/>
      <c r="DL3481" s="9"/>
      <c r="DM3481" s="9"/>
      <c r="DN3481" s="9"/>
      <c r="DO3481" s="9"/>
      <c r="DP3481" s="9"/>
      <c r="DQ3481" s="9"/>
      <c r="DR3481" s="9"/>
      <c r="DS3481" s="9"/>
      <c r="DT3481" s="9"/>
      <c r="DU3481" s="9"/>
      <c r="DV3481" s="9"/>
      <c r="DW3481" s="9"/>
      <c r="DX3481" s="9"/>
      <c r="DY3481" s="9"/>
    </row>
    <row r="3482" spans="1:132" ht="19.5" customHeight="1" x14ac:dyDescent="0.25">
      <c r="A3482" s="9">
        <v>2308</v>
      </c>
      <c r="B3482" s="9" t="s">
        <v>6898</v>
      </c>
      <c r="C3482" s="9" t="s">
        <v>6899</v>
      </c>
      <c r="D3482" s="9"/>
      <c r="E3482" s="9" t="s">
        <v>721</v>
      </c>
      <c r="F3482" s="9" t="s">
        <v>2305</v>
      </c>
      <c r="G3482" s="9"/>
      <c r="H3482" s="9" t="s">
        <v>202</v>
      </c>
      <c r="I3482" s="9" t="s">
        <v>35</v>
      </c>
      <c r="J3482" s="129">
        <v>43337</v>
      </c>
      <c r="K3482" s="129">
        <v>43228</v>
      </c>
      <c r="L3482" s="129">
        <v>43554</v>
      </c>
      <c r="O3482" s="9">
        <v>23</v>
      </c>
      <c r="Q3482" s="9" t="s">
        <v>61</v>
      </c>
      <c r="R3482" s="9"/>
      <c r="S3482" s="13">
        <v>54947005</v>
      </c>
      <c r="T3482" s="13">
        <v>54947005</v>
      </c>
      <c r="U3482" s="13">
        <v>16484102</v>
      </c>
      <c r="V3482" s="9"/>
      <c r="W3482" s="9"/>
      <c r="X3482" s="9"/>
      <c r="Y3482" s="9"/>
      <c r="Z3482" s="9"/>
      <c r="AA3482" s="9"/>
      <c r="AB3482" s="9"/>
      <c r="AC3482" s="9"/>
      <c r="AD3482" s="9"/>
      <c r="AE3482" s="9"/>
      <c r="AF3482" s="55"/>
      <c r="AG3482" s="109"/>
      <c r="AH3482" s="11">
        <v>43228</v>
      </c>
      <c r="AI3482" s="11">
        <v>43373</v>
      </c>
      <c r="AJ3482" s="27">
        <v>31261490</v>
      </c>
      <c r="AK3482" s="27">
        <v>9378447</v>
      </c>
      <c r="AL3482" s="11">
        <v>43374</v>
      </c>
      <c r="AM3482" s="11">
        <v>43465</v>
      </c>
      <c r="AN3482" s="27">
        <v>2035177</v>
      </c>
      <c r="AO3482" s="27">
        <v>610553</v>
      </c>
      <c r="AP3482" s="11">
        <v>43228</v>
      </c>
      <c r="AQ3482" s="11">
        <v>43465</v>
      </c>
      <c r="AR3482" s="27">
        <v>37961369</v>
      </c>
      <c r="AS3482" s="27">
        <v>1399411</v>
      </c>
      <c r="AT3482" s="9"/>
      <c r="AU3482" s="9"/>
      <c r="AV3482" s="9"/>
      <c r="AW3482" s="9"/>
      <c r="AX3482" s="9"/>
      <c r="AY3482" s="9"/>
      <c r="AZ3482" s="9"/>
      <c r="BA3482" s="9"/>
      <c r="BB3482" s="9"/>
      <c r="BC3482" s="9"/>
      <c r="BD3482" s="9"/>
      <c r="BE3482" s="9"/>
      <c r="BF3482" s="9"/>
      <c r="BG3482" s="9"/>
      <c r="BH3482" s="9"/>
      <c r="BI3482" s="9"/>
      <c r="BJ3482" s="9"/>
      <c r="BK3482" s="9"/>
      <c r="BL3482" s="9"/>
      <c r="BM3482" s="9"/>
      <c r="BN3482" s="9"/>
      <c r="BO3482" s="9"/>
      <c r="BP3482" s="9"/>
      <c r="BQ3482" s="9"/>
      <c r="BT3482" s="9"/>
      <c r="BU3482" s="9"/>
      <c r="BX3482" s="9"/>
      <c r="BY3482" s="9"/>
      <c r="CB3482" s="9"/>
      <c r="CC3482" s="9"/>
      <c r="CF3482" s="9"/>
      <c r="CG3482" s="9"/>
      <c r="CJ3482" s="9"/>
      <c r="CK3482" s="9"/>
      <c r="CN3482" s="9"/>
      <c r="CO3482" s="9"/>
      <c r="CP3482" s="9"/>
      <c r="CQ3482" s="9"/>
      <c r="CR3482" s="9"/>
      <c r="CS3482" s="9"/>
      <c r="CT3482" s="9"/>
      <c r="CU3482" s="9"/>
      <c r="CV3482" s="9"/>
      <c r="CW3482" s="9"/>
      <c r="CX3482" s="9"/>
      <c r="CY3482" s="9"/>
      <c r="CZ3482" s="9"/>
      <c r="DA3482" s="9"/>
      <c r="DB3482" s="9"/>
      <c r="DC3482" s="9"/>
      <c r="DD3482" s="9"/>
      <c r="DE3482" s="9"/>
      <c r="DF3482" s="9"/>
      <c r="DG3482" s="9"/>
      <c r="DH3482" s="9"/>
      <c r="DI3482" s="9"/>
      <c r="DJ3482" s="9"/>
      <c r="DK3482" s="9"/>
      <c r="DL3482" s="9"/>
      <c r="DM3482" s="9"/>
      <c r="DN3482" s="9"/>
      <c r="DO3482" s="9"/>
      <c r="DP3482" s="9"/>
      <c r="DQ3482" s="9"/>
      <c r="DR3482" s="9"/>
      <c r="DS3482" s="9"/>
      <c r="DT3482" s="9"/>
      <c r="DU3482" s="9"/>
      <c r="DV3482" s="9"/>
      <c r="DW3482" s="9"/>
      <c r="DX3482" s="9"/>
      <c r="DY3482" s="9"/>
      <c r="DZ3482" s="54">
        <v>37961369</v>
      </c>
      <c r="EA3482" s="106">
        <v>11388411</v>
      </c>
      <c r="EB3482" s="128"/>
    </row>
    <row r="3483" spans="1:132" ht="19.5" customHeight="1" x14ac:dyDescent="0.25">
      <c r="A3483" s="9">
        <v>2309</v>
      </c>
      <c r="B3483" s="9" t="s">
        <v>6900</v>
      </c>
      <c r="C3483" s="9" t="s">
        <v>6901</v>
      </c>
      <c r="D3483" s="9"/>
      <c r="E3483" s="9" t="s">
        <v>6902</v>
      </c>
      <c r="F3483" s="9" t="s">
        <v>4074</v>
      </c>
      <c r="G3483" s="9"/>
      <c r="H3483" s="9" t="s">
        <v>202</v>
      </c>
      <c r="I3483" s="9" t="s">
        <v>35</v>
      </c>
      <c r="J3483" s="129">
        <v>43370</v>
      </c>
      <c r="K3483" s="129">
        <v>43105</v>
      </c>
      <c r="L3483" s="129">
        <v>43661</v>
      </c>
      <c r="O3483" s="9">
        <v>26</v>
      </c>
      <c r="Q3483" s="9" t="s">
        <v>54</v>
      </c>
      <c r="R3483" s="13">
        <v>4583225625</v>
      </c>
      <c r="S3483" s="13">
        <v>1600705208</v>
      </c>
      <c r="T3483" s="13">
        <v>1396738281</v>
      </c>
      <c r="U3483" s="13">
        <v>419021484</v>
      </c>
      <c r="V3483" s="9"/>
      <c r="W3483" s="9"/>
      <c r="X3483" s="9"/>
      <c r="Y3483" s="9"/>
      <c r="Z3483" s="9"/>
      <c r="AA3483" s="9"/>
      <c r="AB3483" s="9"/>
      <c r="AC3483" s="9"/>
      <c r="AD3483" s="9"/>
      <c r="AE3483" s="9"/>
      <c r="AF3483" s="55"/>
      <c r="AG3483" s="109"/>
      <c r="AH3483" s="11">
        <v>43329</v>
      </c>
      <c r="AI3483" s="11">
        <v>43404</v>
      </c>
      <c r="AJ3483" s="27">
        <v>419116547</v>
      </c>
      <c r="AK3483" s="27">
        <v>125734964</v>
      </c>
      <c r="AL3483" s="11">
        <v>43405</v>
      </c>
      <c r="AM3483" s="11">
        <v>43434</v>
      </c>
      <c r="AN3483" s="27">
        <v>615339992</v>
      </c>
      <c r="AO3483" s="27">
        <v>184601998</v>
      </c>
      <c r="AP3483" s="11">
        <v>43435</v>
      </c>
      <c r="AQ3483" s="11">
        <v>43585</v>
      </c>
      <c r="AR3483" s="27">
        <v>309195182</v>
      </c>
      <c r="AS3483" s="27">
        <v>92758555</v>
      </c>
      <c r="AT3483" s="11">
        <v>43586</v>
      </c>
      <c r="AU3483" s="11">
        <v>43661</v>
      </c>
      <c r="AV3483" s="27">
        <v>23452646</v>
      </c>
      <c r="AW3483" s="27">
        <v>7035794</v>
      </c>
      <c r="AX3483" s="11">
        <v>43329</v>
      </c>
      <c r="AY3483" s="11">
        <v>43661</v>
      </c>
      <c r="AZ3483" s="27">
        <v>1629819153</v>
      </c>
      <c r="BA3483" s="27">
        <v>78814435</v>
      </c>
      <c r="BB3483" s="9"/>
      <c r="BC3483" s="9"/>
      <c r="BD3483" s="9"/>
      <c r="BE3483" s="9"/>
      <c r="BF3483" s="9"/>
      <c r="BG3483" s="9"/>
      <c r="BH3483" s="9"/>
      <c r="BI3483" s="9"/>
      <c r="BJ3483" s="9"/>
      <c r="BK3483" s="9"/>
      <c r="BL3483" s="9"/>
      <c r="BM3483" s="9"/>
      <c r="BN3483" s="9"/>
      <c r="BO3483" s="9"/>
      <c r="BP3483" s="9"/>
      <c r="BQ3483" s="9"/>
      <c r="BT3483" s="9"/>
      <c r="BU3483" s="9"/>
      <c r="BX3483" s="9"/>
      <c r="BY3483" s="9"/>
      <c r="CB3483" s="9"/>
      <c r="CC3483" s="9"/>
      <c r="CF3483" s="9"/>
      <c r="CG3483" s="9"/>
      <c r="CJ3483" s="9"/>
      <c r="CK3483" s="9"/>
      <c r="CN3483" s="9"/>
      <c r="CO3483" s="9"/>
      <c r="CP3483" s="9"/>
      <c r="CQ3483" s="9"/>
      <c r="CR3483" s="9"/>
      <c r="CS3483" s="9"/>
      <c r="CT3483" s="9"/>
      <c r="CU3483" s="9"/>
      <c r="CV3483" s="9"/>
      <c r="CW3483" s="9"/>
      <c r="CX3483" s="9"/>
      <c r="CY3483" s="9"/>
      <c r="CZ3483" s="9"/>
      <c r="DA3483" s="9"/>
      <c r="DB3483" s="9"/>
      <c r="DC3483" s="9"/>
      <c r="DD3483" s="9"/>
      <c r="DE3483" s="9"/>
      <c r="DF3483" s="9"/>
      <c r="DG3483" s="9"/>
      <c r="DH3483" s="9"/>
      <c r="DI3483" s="9"/>
      <c r="DJ3483" s="9"/>
      <c r="DK3483" s="9"/>
      <c r="DL3483" s="9"/>
      <c r="DM3483" s="9"/>
      <c r="DN3483" s="9"/>
      <c r="DO3483" s="9"/>
      <c r="DP3483" s="9"/>
      <c r="DQ3483" s="9"/>
      <c r="DR3483" s="9"/>
      <c r="DS3483" s="9"/>
      <c r="DT3483" s="9"/>
      <c r="DU3483" s="9"/>
      <c r="DV3483" s="9"/>
      <c r="DW3483" s="9"/>
      <c r="DX3483" s="9"/>
      <c r="DY3483" s="9"/>
      <c r="DZ3483" s="54">
        <v>1629819153</v>
      </c>
      <c r="EA3483" s="55">
        <v>488945746</v>
      </c>
    </row>
    <row r="3484" spans="1:132" s="18" customFormat="1" ht="19.5" customHeight="1" x14ac:dyDescent="0.25">
      <c r="A3484" s="18">
        <v>2309</v>
      </c>
      <c r="B3484" s="18" t="s">
        <v>6900</v>
      </c>
      <c r="C3484" s="18" t="s">
        <v>6901</v>
      </c>
      <c r="D3484" s="19">
        <v>43622</v>
      </c>
      <c r="J3484" s="130"/>
      <c r="K3484" s="130"/>
      <c r="L3484" s="130"/>
      <c r="R3484" s="20"/>
      <c r="S3484" s="20">
        <v>1636508832</v>
      </c>
      <c r="T3484" s="20"/>
      <c r="U3484" s="20">
        <v>490952649</v>
      </c>
      <c r="AF3484" s="57"/>
      <c r="AG3484" s="120"/>
      <c r="AH3484" s="19"/>
      <c r="AI3484" s="19"/>
      <c r="AJ3484" s="83"/>
      <c r="AK3484" s="83"/>
      <c r="AL3484" s="19"/>
      <c r="AM3484" s="19"/>
      <c r="AN3484" s="83"/>
      <c r="AO3484" s="83"/>
      <c r="DZ3484" s="56"/>
      <c r="EA3484" s="57"/>
    </row>
    <row r="3485" spans="1:132" ht="19.5" customHeight="1" x14ac:dyDescent="0.25">
      <c r="A3485" s="9">
        <v>2310</v>
      </c>
      <c r="B3485" s="9" t="s">
        <v>6903</v>
      </c>
      <c r="C3485" s="9" t="s">
        <v>6904</v>
      </c>
      <c r="D3485" s="9"/>
      <c r="E3485" s="9" t="s">
        <v>3482</v>
      </c>
      <c r="F3485" s="9" t="s">
        <v>992</v>
      </c>
      <c r="G3485" s="9"/>
      <c r="H3485" s="9" t="s">
        <v>202</v>
      </c>
      <c r="I3485" s="9" t="s">
        <v>25</v>
      </c>
      <c r="J3485" s="129">
        <v>43374</v>
      </c>
      <c r="K3485" s="129">
        <v>43353</v>
      </c>
      <c r="L3485" s="129">
        <v>43595</v>
      </c>
      <c r="O3485" s="9">
        <v>28</v>
      </c>
      <c r="Q3485" s="9" t="s">
        <v>54</v>
      </c>
      <c r="R3485" s="9"/>
      <c r="S3485" s="13">
        <v>6800000</v>
      </c>
      <c r="T3485" s="13">
        <v>6800000</v>
      </c>
      <c r="U3485" s="13">
        <v>1700000</v>
      </c>
      <c r="V3485" s="9"/>
      <c r="W3485" s="9"/>
      <c r="X3485" s="9"/>
      <c r="Y3485" s="9"/>
      <c r="Z3485" s="9"/>
      <c r="AA3485" s="9"/>
      <c r="AB3485" s="9"/>
      <c r="AC3485" s="9"/>
      <c r="AD3485" s="9"/>
      <c r="AE3485" s="9"/>
      <c r="AF3485" s="55"/>
      <c r="AG3485" s="45">
        <v>5000000</v>
      </c>
      <c r="AH3485" s="11">
        <v>43353</v>
      </c>
      <c r="AI3485" s="11">
        <v>43706</v>
      </c>
      <c r="AJ3485" s="27">
        <v>6932667</v>
      </c>
      <c r="AK3485" s="27">
        <v>1700000</v>
      </c>
      <c r="AL3485" s="9"/>
      <c r="AM3485" s="9"/>
      <c r="AN3485" s="9"/>
      <c r="AO3485" s="9"/>
      <c r="AP3485" s="9"/>
      <c r="AQ3485" s="9"/>
      <c r="AR3485" s="9"/>
      <c r="AS3485" s="9"/>
      <c r="AT3485" s="9"/>
      <c r="AU3485" s="9"/>
      <c r="AV3485" s="9"/>
      <c r="AW3485" s="9"/>
      <c r="AX3485" s="9"/>
      <c r="AY3485" s="9"/>
      <c r="AZ3485" s="9"/>
      <c r="BA3485" s="9"/>
      <c r="BB3485" s="9"/>
      <c r="BC3485" s="9"/>
      <c r="BD3485" s="9"/>
      <c r="BE3485" s="9"/>
      <c r="BF3485" s="9"/>
      <c r="BG3485" s="9"/>
      <c r="BH3485" s="9"/>
      <c r="BI3485" s="9"/>
      <c r="BJ3485" s="9"/>
      <c r="BK3485" s="9"/>
      <c r="BL3485" s="9"/>
      <c r="BM3485" s="9"/>
      <c r="BN3485" s="9"/>
      <c r="BO3485" s="9"/>
      <c r="BP3485" s="9"/>
      <c r="BQ3485" s="9"/>
      <c r="BT3485" s="9"/>
      <c r="BU3485" s="9"/>
      <c r="BX3485" s="9"/>
      <c r="BY3485" s="9"/>
      <c r="CB3485" s="9"/>
      <c r="CC3485" s="9"/>
      <c r="CF3485" s="9"/>
      <c r="CG3485" s="9"/>
      <c r="CJ3485" s="9"/>
      <c r="CK3485" s="9"/>
      <c r="CN3485" s="9"/>
      <c r="CO3485" s="9"/>
      <c r="CP3485" s="9"/>
      <c r="CQ3485" s="9"/>
      <c r="CR3485" s="9"/>
      <c r="CS3485" s="9"/>
      <c r="CT3485" s="9"/>
      <c r="CU3485" s="9"/>
      <c r="CV3485" s="9"/>
      <c r="CW3485" s="9"/>
      <c r="CX3485" s="9"/>
      <c r="CY3485" s="9"/>
      <c r="CZ3485" s="9"/>
      <c r="DA3485" s="9"/>
      <c r="DB3485" s="9"/>
      <c r="DC3485" s="9"/>
      <c r="DD3485" s="9"/>
      <c r="DE3485" s="9"/>
      <c r="DF3485" s="9"/>
      <c r="DG3485" s="9"/>
      <c r="DH3485" s="9"/>
      <c r="DI3485" s="9"/>
      <c r="DJ3485" s="9"/>
      <c r="DK3485" s="9"/>
      <c r="DL3485" s="9"/>
      <c r="DM3485" s="9"/>
      <c r="DN3485" s="9"/>
      <c r="DO3485" s="9"/>
      <c r="DP3485" s="9"/>
      <c r="DQ3485" s="9"/>
      <c r="DR3485" s="9"/>
      <c r="DS3485" s="9"/>
      <c r="DT3485" s="9"/>
      <c r="DU3485" s="9"/>
      <c r="DV3485" s="9"/>
      <c r="DW3485" s="9"/>
      <c r="DX3485" s="9"/>
      <c r="DY3485" s="9"/>
      <c r="DZ3485" s="56"/>
      <c r="EA3485" s="57"/>
    </row>
    <row r="3486" spans="1:132" s="18" customFormat="1" ht="19.5" customHeight="1" x14ac:dyDescent="0.25">
      <c r="A3486" s="18">
        <v>2310</v>
      </c>
      <c r="B3486" s="18" t="s">
        <v>6903</v>
      </c>
      <c r="C3486" s="18" t="s">
        <v>6904</v>
      </c>
      <c r="D3486" s="19">
        <v>43543</v>
      </c>
      <c r="J3486" s="130"/>
      <c r="K3486" s="130"/>
      <c r="L3486" s="130">
        <v>43706</v>
      </c>
      <c r="S3486" s="20"/>
      <c r="T3486" s="20"/>
      <c r="U3486" s="20"/>
      <c r="AF3486" s="57"/>
      <c r="AG3486" s="46"/>
      <c r="DZ3486" s="56"/>
      <c r="EA3486" s="57"/>
    </row>
    <row r="3487" spans="1:132" ht="19.5" customHeight="1" x14ac:dyDescent="0.25">
      <c r="A3487" s="9">
        <v>2311</v>
      </c>
      <c r="B3487" s="9" t="s">
        <v>6905</v>
      </c>
      <c r="C3487" s="9" t="s">
        <v>6907</v>
      </c>
      <c r="D3487" s="9"/>
      <c r="E3487" s="9" t="s">
        <v>6906</v>
      </c>
      <c r="F3487" s="9" t="s">
        <v>6082</v>
      </c>
      <c r="G3487" s="9"/>
      <c r="H3487" s="9" t="s">
        <v>202</v>
      </c>
      <c r="I3487" s="9" t="s">
        <v>6704</v>
      </c>
      <c r="J3487" s="129">
        <v>43376</v>
      </c>
      <c r="K3487" s="129">
        <v>43278</v>
      </c>
      <c r="L3487" s="129">
        <v>43676</v>
      </c>
      <c r="O3487" s="9">
        <v>27</v>
      </c>
      <c r="Q3487" s="9" t="s">
        <v>54</v>
      </c>
      <c r="R3487" s="13">
        <v>6612704558</v>
      </c>
      <c r="S3487" s="13">
        <v>3465048969</v>
      </c>
      <c r="T3487" s="13">
        <v>3465048969</v>
      </c>
      <c r="U3487" s="13">
        <v>1039607357</v>
      </c>
      <c r="V3487" s="9"/>
      <c r="W3487" s="9"/>
      <c r="X3487" s="9"/>
      <c r="Y3487" s="9"/>
      <c r="Z3487" s="9"/>
      <c r="AA3487" s="9"/>
      <c r="AB3487" s="9"/>
      <c r="AC3487" s="9"/>
      <c r="AD3487" s="9"/>
      <c r="AE3487" s="9"/>
      <c r="AF3487" s="55"/>
      <c r="AG3487" s="109"/>
      <c r="AH3487" s="11">
        <v>43278</v>
      </c>
      <c r="AI3487" s="11">
        <v>43404</v>
      </c>
      <c r="AJ3487" s="27">
        <v>439993505</v>
      </c>
      <c r="AK3487" s="27">
        <v>131998051</v>
      </c>
      <c r="AL3487" s="11">
        <v>43405</v>
      </c>
      <c r="AM3487" s="11">
        <v>43496</v>
      </c>
      <c r="AN3487" s="27">
        <v>1683928234</v>
      </c>
      <c r="AO3487" s="27">
        <v>505178470</v>
      </c>
      <c r="AP3487" s="11">
        <v>43497</v>
      </c>
      <c r="AQ3487" s="11">
        <v>43555</v>
      </c>
      <c r="AR3487" s="27">
        <v>1157336298</v>
      </c>
      <c r="AS3487" s="27">
        <v>347200889</v>
      </c>
      <c r="AT3487" s="11">
        <v>43556</v>
      </c>
      <c r="AU3487" s="11">
        <v>43609</v>
      </c>
      <c r="AV3487" s="27">
        <v>146484155</v>
      </c>
      <c r="AW3487" s="27">
        <v>43945247</v>
      </c>
      <c r="AX3487" s="11">
        <v>43278</v>
      </c>
      <c r="AY3487" s="11">
        <v>43609</v>
      </c>
      <c r="AZ3487" s="27">
        <v>3484629558</v>
      </c>
      <c r="BA3487" s="27">
        <v>11284700</v>
      </c>
      <c r="BB3487" s="9"/>
      <c r="BC3487" s="9"/>
      <c r="BD3487" s="9"/>
      <c r="BE3487" s="9"/>
      <c r="BF3487" s="9"/>
      <c r="BG3487" s="9"/>
      <c r="BH3487" s="9"/>
      <c r="BI3487" s="9"/>
      <c r="BJ3487" s="9"/>
      <c r="BK3487" s="9"/>
      <c r="BL3487" s="9"/>
      <c r="BM3487" s="9"/>
      <c r="BN3487" s="9"/>
      <c r="BO3487" s="9"/>
      <c r="BP3487" s="9"/>
      <c r="BQ3487" s="9"/>
      <c r="BT3487" s="9"/>
      <c r="BU3487" s="9"/>
      <c r="BX3487" s="9"/>
      <c r="BY3487" s="9"/>
      <c r="CB3487" s="9"/>
      <c r="CC3487" s="9"/>
      <c r="CF3487" s="9"/>
      <c r="CG3487" s="9"/>
      <c r="CJ3487" s="9"/>
      <c r="CK3487" s="9"/>
      <c r="CN3487" s="9"/>
      <c r="CO3487" s="9"/>
      <c r="CP3487" s="9"/>
      <c r="CQ3487" s="9"/>
      <c r="CR3487" s="9"/>
      <c r="CS3487" s="9"/>
      <c r="CT3487" s="9"/>
      <c r="CU3487" s="9"/>
      <c r="CV3487" s="9"/>
      <c r="CW3487" s="9"/>
      <c r="CX3487" s="9"/>
      <c r="CY3487" s="9"/>
      <c r="CZ3487" s="9"/>
      <c r="DA3487" s="9"/>
      <c r="DB3487" s="9"/>
      <c r="DC3487" s="9"/>
      <c r="DD3487" s="9"/>
      <c r="DE3487" s="9"/>
      <c r="DF3487" s="9"/>
      <c r="DG3487" s="9"/>
      <c r="DH3487" s="9"/>
      <c r="DI3487" s="9"/>
      <c r="DJ3487" s="9"/>
      <c r="DK3487" s="9"/>
      <c r="DL3487" s="9"/>
      <c r="DM3487" s="9"/>
      <c r="DN3487" s="9"/>
      <c r="DO3487" s="9"/>
      <c r="DP3487" s="9"/>
      <c r="DQ3487" s="9"/>
      <c r="DR3487" s="9"/>
      <c r="DS3487" s="9"/>
      <c r="DT3487" s="9"/>
      <c r="DU3487" s="9"/>
      <c r="DV3487" s="9"/>
      <c r="DW3487" s="9"/>
      <c r="DX3487" s="9"/>
      <c r="DY3487" s="9"/>
      <c r="DZ3487" s="54">
        <v>3484629558</v>
      </c>
      <c r="EA3487" s="55">
        <v>1039607357</v>
      </c>
    </row>
    <row r="3488" spans="1:132" s="18" customFormat="1" ht="19.5" customHeight="1" x14ac:dyDescent="0.25">
      <c r="A3488" s="18">
        <v>2311</v>
      </c>
      <c r="B3488" s="18" t="s">
        <v>6905</v>
      </c>
      <c r="C3488" s="18" t="s">
        <v>6907</v>
      </c>
      <c r="D3488" s="19">
        <v>43476</v>
      </c>
      <c r="E3488" s="18" t="s">
        <v>7155</v>
      </c>
      <c r="J3488" s="130"/>
      <c r="K3488" s="130"/>
      <c r="L3488" s="130"/>
      <c r="R3488" s="20"/>
      <c r="S3488" s="20"/>
      <c r="T3488" s="20"/>
      <c r="U3488" s="20"/>
      <c r="AF3488" s="57"/>
      <c r="AG3488" s="112"/>
      <c r="DZ3488" s="56"/>
      <c r="EA3488" s="57"/>
    </row>
    <row r="3489" spans="1:131" ht="19.5" customHeight="1" x14ac:dyDescent="0.25">
      <c r="A3489" s="9">
        <v>2312</v>
      </c>
      <c r="B3489" s="9" t="s">
        <v>6908</v>
      </c>
      <c r="C3489" s="9" t="s">
        <v>6909</v>
      </c>
      <c r="D3489" s="9"/>
      <c r="E3489" s="9" t="s">
        <v>6780</v>
      </c>
      <c r="F3489" s="9" t="s">
        <v>5666</v>
      </c>
      <c r="G3489" s="9"/>
      <c r="H3489" s="9" t="s">
        <v>202</v>
      </c>
      <c r="I3489" s="9" t="s">
        <v>3432</v>
      </c>
      <c r="J3489" s="129">
        <v>42877</v>
      </c>
      <c r="K3489" s="129">
        <v>42614</v>
      </c>
      <c r="L3489" s="129">
        <v>43465</v>
      </c>
      <c r="O3489" s="9">
        <v>28</v>
      </c>
      <c r="Q3489" s="9" t="s">
        <v>61</v>
      </c>
      <c r="R3489" s="9"/>
      <c r="S3489" s="13">
        <v>837220452</v>
      </c>
      <c r="T3489" s="13">
        <v>837220452</v>
      </c>
      <c r="U3489" s="13">
        <v>209305113</v>
      </c>
      <c r="V3489" s="9"/>
      <c r="W3489" s="9"/>
      <c r="X3489" s="9"/>
      <c r="Y3489" s="9"/>
      <c r="Z3489" s="9"/>
      <c r="AA3489" s="9"/>
      <c r="AB3489" s="9"/>
      <c r="AC3489" s="9"/>
      <c r="AD3489" s="9"/>
      <c r="AE3489" s="9"/>
      <c r="AF3489" s="55"/>
      <c r="AG3489" s="109"/>
      <c r="AH3489" s="11">
        <v>42736</v>
      </c>
      <c r="AI3489" s="11">
        <v>43182</v>
      </c>
      <c r="AJ3489" s="27">
        <v>747189989</v>
      </c>
      <c r="AK3489" s="27">
        <v>186797497</v>
      </c>
      <c r="AL3489" s="9"/>
      <c r="AM3489" s="9"/>
      <c r="AN3489" s="9"/>
      <c r="AO3489" s="9"/>
      <c r="AP3489" s="9"/>
      <c r="AQ3489" s="9"/>
      <c r="AR3489" s="9"/>
      <c r="AS3489" s="9"/>
      <c r="AT3489" s="9"/>
      <c r="AU3489" s="9"/>
      <c r="AV3489" s="9"/>
      <c r="AW3489" s="9"/>
      <c r="AX3489" s="9"/>
      <c r="AY3489" s="9"/>
      <c r="AZ3489" s="9"/>
      <c r="BA3489" s="9"/>
      <c r="BB3489" s="9"/>
      <c r="BC3489" s="9"/>
      <c r="BD3489" s="9"/>
      <c r="BE3489" s="9"/>
      <c r="BF3489" s="9"/>
      <c r="BG3489" s="9"/>
      <c r="BH3489" s="9"/>
      <c r="BI3489" s="9"/>
      <c r="BJ3489" s="9"/>
      <c r="BK3489" s="9"/>
      <c r="BL3489" s="9"/>
      <c r="BM3489" s="9"/>
      <c r="BN3489" s="9"/>
      <c r="BO3489" s="9"/>
      <c r="BP3489" s="9"/>
      <c r="BQ3489" s="9"/>
      <c r="BT3489" s="9"/>
      <c r="BU3489" s="9"/>
      <c r="BX3489" s="9"/>
      <c r="BY3489" s="9"/>
      <c r="CB3489" s="9"/>
      <c r="CC3489" s="9"/>
      <c r="CF3489" s="9"/>
      <c r="CG3489" s="9"/>
      <c r="CJ3489" s="9"/>
      <c r="CK3489" s="9"/>
      <c r="CN3489" s="9"/>
      <c r="CO3489" s="9"/>
      <c r="CP3489" s="9"/>
      <c r="CQ3489" s="9"/>
      <c r="CR3489" s="9"/>
      <c r="CS3489" s="9"/>
      <c r="CT3489" s="9"/>
      <c r="CU3489" s="9"/>
      <c r="CV3489" s="9"/>
      <c r="CW3489" s="9"/>
      <c r="CX3489" s="9"/>
      <c r="CY3489" s="9"/>
      <c r="CZ3489" s="9"/>
      <c r="DA3489" s="9"/>
      <c r="DB3489" s="9"/>
      <c r="DC3489" s="9"/>
      <c r="DD3489" s="9"/>
      <c r="DE3489" s="9"/>
      <c r="DF3489" s="9"/>
      <c r="DG3489" s="9"/>
      <c r="DH3489" s="9"/>
      <c r="DI3489" s="9"/>
      <c r="DJ3489" s="9"/>
      <c r="DK3489" s="9"/>
      <c r="DL3489" s="9"/>
      <c r="DM3489" s="9"/>
      <c r="DN3489" s="9"/>
      <c r="DO3489" s="9"/>
      <c r="DP3489" s="9"/>
      <c r="DQ3489" s="9"/>
      <c r="DR3489" s="9"/>
      <c r="DS3489" s="9"/>
      <c r="DT3489" s="9"/>
      <c r="DU3489" s="9"/>
      <c r="DV3489" s="9"/>
      <c r="DW3489" s="9"/>
      <c r="DX3489" s="9"/>
      <c r="DY3489" s="9"/>
    </row>
    <row r="3490" spans="1:131" ht="19.5" customHeight="1" x14ac:dyDescent="0.25">
      <c r="A3490" s="9">
        <v>2313</v>
      </c>
      <c r="B3490" s="9" t="s">
        <v>6920</v>
      </c>
      <c r="C3490" s="9" t="s">
        <v>6921</v>
      </c>
      <c r="D3490" s="9"/>
      <c r="E3490" s="9" t="s">
        <v>6887</v>
      </c>
      <c r="F3490" s="9" t="s">
        <v>6888</v>
      </c>
      <c r="G3490" s="9"/>
      <c r="H3490" s="9" t="s">
        <v>202</v>
      </c>
      <c r="I3490" s="9" t="s">
        <v>25</v>
      </c>
      <c r="J3490" s="129">
        <v>43330</v>
      </c>
      <c r="K3490" s="129">
        <v>43299</v>
      </c>
      <c r="L3490" s="129">
        <v>43706</v>
      </c>
      <c r="O3490" s="9">
        <v>26</v>
      </c>
      <c r="Q3490" s="9" t="s">
        <v>54</v>
      </c>
      <c r="R3490" s="9"/>
      <c r="S3490" s="13">
        <v>12650000</v>
      </c>
      <c r="T3490" s="13">
        <v>12650000</v>
      </c>
      <c r="U3490" s="13">
        <v>3162500</v>
      </c>
      <c r="V3490" s="9"/>
      <c r="W3490" s="9"/>
      <c r="X3490" s="9"/>
      <c r="Y3490" s="9"/>
      <c r="Z3490" s="9"/>
      <c r="AA3490" s="9"/>
      <c r="AB3490" s="9"/>
      <c r="AC3490" s="9"/>
      <c r="AD3490" s="9"/>
      <c r="AE3490" s="9"/>
      <c r="AF3490" s="55"/>
      <c r="AG3490" s="45">
        <v>9487500</v>
      </c>
      <c r="AH3490" s="11">
        <v>43313</v>
      </c>
      <c r="AI3490" s="11">
        <v>43616</v>
      </c>
      <c r="AJ3490" s="27">
        <v>12526000</v>
      </c>
      <c r="AK3490" s="27">
        <v>3131500</v>
      </c>
      <c r="AL3490" s="9"/>
      <c r="AM3490" s="9"/>
      <c r="AN3490" s="9"/>
      <c r="AO3490" s="9"/>
      <c r="AP3490" s="9"/>
      <c r="AQ3490" s="9"/>
      <c r="AR3490" s="9"/>
      <c r="AS3490" s="9"/>
      <c r="AT3490" s="9"/>
      <c r="AU3490" s="9"/>
      <c r="AV3490" s="9"/>
      <c r="AW3490" s="9"/>
      <c r="AX3490" s="9"/>
      <c r="AY3490" s="9"/>
      <c r="AZ3490" s="9"/>
      <c r="BA3490" s="9"/>
      <c r="BB3490" s="9"/>
      <c r="BC3490" s="9"/>
      <c r="BD3490" s="9"/>
      <c r="BE3490" s="9"/>
      <c r="BF3490" s="9"/>
      <c r="BG3490" s="9"/>
      <c r="BH3490" s="9"/>
      <c r="BI3490" s="9"/>
      <c r="BJ3490" s="9"/>
      <c r="BK3490" s="9"/>
      <c r="BL3490" s="9"/>
      <c r="BM3490" s="9"/>
      <c r="BN3490" s="9"/>
      <c r="BO3490" s="9"/>
      <c r="BP3490" s="9"/>
      <c r="BQ3490" s="9"/>
      <c r="BT3490" s="9"/>
      <c r="BU3490" s="9"/>
      <c r="BX3490" s="9"/>
      <c r="BY3490" s="9"/>
      <c r="CB3490" s="9"/>
      <c r="CC3490" s="9"/>
      <c r="CF3490" s="9"/>
      <c r="CG3490" s="9"/>
      <c r="CJ3490" s="9"/>
      <c r="CK3490" s="9"/>
      <c r="CN3490" s="9"/>
      <c r="CO3490" s="9"/>
      <c r="CP3490" s="9"/>
      <c r="CQ3490" s="9"/>
      <c r="CR3490" s="9"/>
      <c r="CS3490" s="9"/>
      <c r="CT3490" s="9"/>
      <c r="CU3490" s="9"/>
      <c r="CV3490" s="9"/>
      <c r="CW3490" s="9"/>
      <c r="CX3490" s="9"/>
      <c r="CY3490" s="9"/>
      <c r="CZ3490" s="9"/>
      <c r="DA3490" s="9"/>
      <c r="DB3490" s="9"/>
      <c r="DC3490" s="9"/>
      <c r="DD3490" s="9"/>
      <c r="DE3490" s="9"/>
      <c r="DF3490" s="9"/>
      <c r="DG3490" s="9"/>
      <c r="DH3490" s="9"/>
      <c r="DI3490" s="9"/>
      <c r="DJ3490" s="9"/>
      <c r="DK3490" s="9"/>
      <c r="DL3490" s="9"/>
      <c r="DM3490" s="9"/>
      <c r="DN3490" s="9"/>
      <c r="DO3490" s="9"/>
      <c r="DP3490" s="9"/>
      <c r="DQ3490" s="9"/>
      <c r="DR3490" s="9"/>
      <c r="DS3490" s="9"/>
      <c r="DT3490" s="9"/>
      <c r="DU3490" s="9"/>
      <c r="DV3490" s="9"/>
      <c r="DW3490" s="9"/>
      <c r="DX3490" s="9"/>
      <c r="DY3490" s="9"/>
      <c r="DZ3490" s="56"/>
      <c r="EA3490" s="57"/>
    </row>
    <row r="3491" spans="1:131" ht="39" customHeight="1" x14ac:dyDescent="0.25">
      <c r="A3491" s="9">
        <v>2314</v>
      </c>
      <c r="B3491" s="9" t="s">
        <v>6922</v>
      </c>
      <c r="C3491" s="9" t="s">
        <v>5828</v>
      </c>
      <c r="D3491" s="9"/>
      <c r="E3491" s="9" t="s">
        <v>4603</v>
      </c>
      <c r="F3491" s="9" t="s">
        <v>3442</v>
      </c>
      <c r="G3491" s="9"/>
      <c r="H3491" s="9" t="s">
        <v>202</v>
      </c>
      <c r="I3491" s="9" t="s">
        <v>25</v>
      </c>
      <c r="J3491" s="129">
        <v>43405</v>
      </c>
      <c r="K3491" s="129">
        <v>43320</v>
      </c>
      <c r="L3491" s="129">
        <v>43706</v>
      </c>
      <c r="O3491" s="9">
        <v>28</v>
      </c>
      <c r="Q3491" s="9" t="s">
        <v>54</v>
      </c>
      <c r="R3491" s="9"/>
      <c r="S3491" s="13">
        <v>12864000</v>
      </c>
      <c r="T3491" s="13">
        <v>12864000</v>
      </c>
      <c r="U3491" s="13">
        <v>3216000</v>
      </c>
      <c r="V3491" s="9"/>
      <c r="W3491" s="9"/>
      <c r="X3491" s="9"/>
      <c r="Y3491" s="9"/>
      <c r="Z3491" s="9"/>
      <c r="AA3491" s="9"/>
      <c r="AB3491" s="9"/>
      <c r="AC3491" s="9"/>
      <c r="AD3491" s="9"/>
      <c r="AE3491" s="9"/>
      <c r="AF3491" s="55"/>
      <c r="AG3491" s="45">
        <v>9648000</v>
      </c>
      <c r="AH3491" s="11">
        <v>43374</v>
      </c>
      <c r="AI3491" s="11">
        <v>43636</v>
      </c>
      <c r="AJ3491" s="27">
        <v>12887392</v>
      </c>
      <c r="AK3491" s="27">
        <v>3216000</v>
      </c>
      <c r="AL3491" s="9"/>
      <c r="AM3491" s="9"/>
      <c r="AN3491" s="9"/>
      <c r="AO3491" s="9"/>
      <c r="AP3491" s="9"/>
      <c r="AQ3491" s="9"/>
      <c r="AR3491" s="9"/>
      <c r="AS3491" s="9"/>
      <c r="AT3491" s="9"/>
      <c r="AU3491" s="9"/>
      <c r="AV3491" s="9"/>
      <c r="AW3491" s="9"/>
      <c r="AX3491" s="9"/>
      <c r="AY3491" s="9"/>
      <c r="AZ3491" s="9"/>
      <c r="BA3491" s="9"/>
      <c r="BB3491" s="9"/>
      <c r="BC3491" s="9"/>
      <c r="BD3491" s="9"/>
      <c r="BE3491" s="9"/>
      <c r="BF3491" s="9"/>
      <c r="BG3491" s="9"/>
      <c r="BH3491" s="9"/>
      <c r="BI3491" s="9"/>
      <c r="BJ3491" s="9"/>
      <c r="BK3491" s="9"/>
      <c r="BL3491" s="9"/>
      <c r="BM3491" s="9"/>
      <c r="BN3491" s="9"/>
      <c r="BO3491" s="9"/>
      <c r="BP3491" s="9"/>
      <c r="BQ3491" s="9"/>
      <c r="BT3491" s="9"/>
      <c r="BU3491" s="9"/>
      <c r="BX3491" s="9"/>
      <c r="BY3491" s="9"/>
      <c r="CB3491" s="9"/>
      <c r="CC3491" s="9"/>
      <c r="CF3491" s="9"/>
      <c r="CG3491" s="9"/>
      <c r="CJ3491" s="9"/>
      <c r="CK3491" s="9"/>
      <c r="CN3491" s="9"/>
      <c r="CO3491" s="9"/>
      <c r="CP3491" s="9"/>
      <c r="CQ3491" s="9"/>
      <c r="CR3491" s="9"/>
      <c r="CS3491" s="9"/>
      <c r="CT3491" s="9"/>
      <c r="CU3491" s="9"/>
      <c r="CV3491" s="9"/>
      <c r="CW3491" s="9"/>
      <c r="CX3491" s="9"/>
      <c r="CY3491" s="9"/>
      <c r="CZ3491" s="9"/>
      <c r="DA3491" s="9"/>
      <c r="DB3491" s="9"/>
      <c r="DC3491" s="9"/>
      <c r="DD3491" s="9"/>
      <c r="DE3491" s="9"/>
      <c r="DF3491" s="9"/>
      <c r="DG3491" s="9"/>
      <c r="DH3491" s="9"/>
      <c r="DI3491" s="9"/>
      <c r="DJ3491" s="9"/>
      <c r="DK3491" s="9"/>
      <c r="DL3491" s="9"/>
      <c r="DM3491" s="9"/>
      <c r="DN3491" s="9"/>
      <c r="DO3491" s="9"/>
      <c r="DP3491" s="9"/>
      <c r="DQ3491" s="9"/>
      <c r="DR3491" s="9"/>
      <c r="DS3491" s="9"/>
      <c r="DT3491" s="9"/>
      <c r="DU3491" s="9"/>
      <c r="DV3491" s="9"/>
      <c r="DW3491" s="9"/>
      <c r="DX3491" s="9"/>
      <c r="DY3491" s="9"/>
    </row>
    <row r="3492" spans="1:131" ht="19.5" customHeight="1" x14ac:dyDescent="0.25">
      <c r="A3492" s="9">
        <v>2315</v>
      </c>
      <c r="B3492" s="9" t="s">
        <v>6923</v>
      </c>
      <c r="C3492" s="9" t="s">
        <v>6924</v>
      </c>
      <c r="D3492" s="9"/>
      <c r="E3492" s="9" t="s">
        <v>915</v>
      </c>
      <c r="F3492" s="9" t="s">
        <v>4523</v>
      </c>
      <c r="G3492" s="9"/>
      <c r="H3492" s="9" t="s">
        <v>202</v>
      </c>
      <c r="I3492" s="9" t="s">
        <v>949</v>
      </c>
      <c r="J3492" s="129">
        <v>43333</v>
      </c>
      <c r="K3492" s="129">
        <v>43108</v>
      </c>
      <c r="L3492" s="129">
        <v>43558</v>
      </c>
      <c r="O3492" s="9">
        <v>31</v>
      </c>
      <c r="Q3492" s="9" t="s">
        <v>54</v>
      </c>
      <c r="R3492" s="9"/>
      <c r="S3492" s="13">
        <v>169535000</v>
      </c>
      <c r="T3492" s="13">
        <v>169535000</v>
      </c>
      <c r="U3492" s="13">
        <v>42383750</v>
      </c>
      <c r="V3492" s="9"/>
      <c r="W3492" s="9"/>
      <c r="X3492" s="9"/>
      <c r="Y3492" s="9"/>
      <c r="Z3492" s="9"/>
      <c r="AA3492" s="9"/>
      <c r="AB3492" s="9"/>
      <c r="AC3492" s="9"/>
      <c r="AD3492" s="9"/>
      <c r="AE3492" s="9"/>
      <c r="AF3492" s="55"/>
      <c r="AG3492" s="45">
        <v>120000000</v>
      </c>
      <c r="AH3492" s="11">
        <v>43108</v>
      </c>
      <c r="AI3492" s="11">
        <v>43558</v>
      </c>
      <c r="AJ3492" s="27">
        <v>198786161</v>
      </c>
      <c r="AK3492" s="27">
        <v>49696540</v>
      </c>
      <c r="AL3492" s="9"/>
      <c r="AM3492" s="9"/>
      <c r="AN3492" s="9"/>
      <c r="AO3492" s="9"/>
      <c r="AP3492" s="9"/>
      <c r="AQ3492" s="9"/>
      <c r="AR3492" s="9"/>
      <c r="AS3492" s="9"/>
      <c r="AT3492" s="9"/>
      <c r="AU3492" s="9"/>
      <c r="AV3492" s="9"/>
      <c r="AW3492" s="9"/>
      <c r="AX3492" s="9"/>
      <c r="AY3492" s="9"/>
      <c r="AZ3492" s="9"/>
      <c r="BA3492" s="9"/>
      <c r="BB3492" s="9"/>
      <c r="BC3492" s="9"/>
      <c r="BD3492" s="9"/>
      <c r="BE3492" s="9"/>
      <c r="BF3492" s="9"/>
      <c r="BG3492" s="9"/>
      <c r="BH3492" s="9"/>
      <c r="BI3492" s="9"/>
      <c r="BJ3492" s="9"/>
      <c r="BK3492" s="9"/>
      <c r="BL3492" s="9"/>
      <c r="BM3492" s="9"/>
      <c r="BN3492" s="9"/>
      <c r="BO3492" s="9"/>
      <c r="BP3492" s="9"/>
      <c r="BQ3492" s="9"/>
      <c r="BT3492" s="9"/>
      <c r="BU3492" s="9"/>
      <c r="BX3492" s="9"/>
      <c r="BY3492" s="9"/>
      <c r="CB3492" s="9"/>
      <c r="CC3492" s="9"/>
      <c r="CF3492" s="9"/>
      <c r="CG3492" s="9"/>
      <c r="CJ3492" s="9"/>
      <c r="CK3492" s="9"/>
      <c r="CN3492" s="9"/>
      <c r="CO3492" s="9"/>
      <c r="CP3492" s="9"/>
      <c r="CQ3492" s="9"/>
      <c r="CR3492" s="9"/>
      <c r="CS3492" s="9"/>
      <c r="CT3492" s="9"/>
      <c r="CU3492" s="9"/>
      <c r="CV3492" s="9"/>
      <c r="CW3492" s="9"/>
      <c r="CX3492" s="9"/>
      <c r="CY3492" s="9"/>
      <c r="CZ3492" s="9"/>
      <c r="DA3492" s="9"/>
      <c r="DB3492" s="9"/>
      <c r="DC3492" s="9"/>
      <c r="DD3492" s="9"/>
      <c r="DE3492" s="9"/>
      <c r="DF3492" s="9"/>
      <c r="DG3492" s="9"/>
      <c r="DH3492" s="9"/>
      <c r="DI3492" s="9"/>
      <c r="DJ3492" s="9"/>
      <c r="DK3492" s="9"/>
      <c r="DL3492" s="9"/>
      <c r="DM3492" s="9"/>
      <c r="DN3492" s="9"/>
      <c r="DO3492" s="9"/>
      <c r="DP3492" s="9"/>
      <c r="DQ3492" s="9"/>
      <c r="DR3492" s="9"/>
      <c r="DS3492" s="9"/>
      <c r="DT3492" s="9"/>
      <c r="DU3492" s="9"/>
      <c r="DV3492" s="9"/>
      <c r="DW3492" s="9"/>
      <c r="DX3492" s="9"/>
      <c r="DY3492" s="9"/>
      <c r="DZ3492" s="56"/>
      <c r="EA3492" s="57"/>
    </row>
    <row r="3493" spans="1:131" s="18" customFormat="1" ht="19.5" customHeight="1" x14ac:dyDescent="0.25">
      <c r="A3493" s="18">
        <v>2315</v>
      </c>
      <c r="B3493" s="18" t="s">
        <v>6923</v>
      </c>
      <c r="C3493" s="18" t="s">
        <v>6924</v>
      </c>
      <c r="D3493" s="19">
        <v>43635</v>
      </c>
      <c r="J3493" s="130"/>
      <c r="K3493" s="130"/>
      <c r="L3493" s="130"/>
      <c r="S3493" s="20">
        <v>199535000</v>
      </c>
      <c r="T3493" s="20">
        <v>199535000</v>
      </c>
      <c r="U3493" s="20">
        <v>49883750</v>
      </c>
      <c r="AF3493" s="57"/>
      <c r="AG3493" s="46"/>
      <c r="DZ3493" s="56"/>
      <c r="EA3493" s="57"/>
    </row>
    <row r="3494" spans="1:131" ht="39" customHeight="1" x14ac:dyDescent="0.25">
      <c r="A3494" s="9">
        <v>2316</v>
      </c>
      <c r="B3494" s="9" t="s">
        <v>6925</v>
      </c>
      <c r="C3494" s="9" t="s">
        <v>6926</v>
      </c>
      <c r="D3494" s="9"/>
      <c r="E3494" s="9" t="s">
        <v>6927</v>
      </c>
      <c r="F3494" s="9" t="s">
        <v>6928</v>
      </c>
      <c r="G3494" s="9"/>
      <c r="H3494" s="9" t="s">
        <v>202</v>
      </c>
      <c r="I3494" s="9" t="s">
        <v>6929</v>
      </c>
      <c r="J3494" s="129">
        <v>43360</v>
      </c>
      <c r="K3494" s="129">
        <v>43325</v>
      </c>
      <c r="L3494" s="129">
        <v>43434</v>
      </c>
      <c r="O3494" s="9">
        <v>28</v>
      </c>
      <c r="Q3494" s="9" t="s">
        <v>61</v>
      </c>
      <c r="R3494" s="9"/>
      <c r="S3494" s="13">
        <v>101452160</v>
      </c>
      <c r="T3494" s="13">
        <v>101452160</v>
      </c>
      <c r="U3494" s="13">
        <v>30435648</v>
      </c>
      <c r="V3494" s="9"/>
      <c r="W3494" s="9"/>
      <c r="X3494" s="9"/>
      <c r="Y3494" s="9"/>
      <c r="Z3494" s="9"/>
      <c r="AA3494" s="9"/>
      <c r="AB3494" s="9"/>
      <c r="AC3494" s="9"/>
      <c r="AD3494" s="9"/>
      <c r="AE3494" s="9"/>
      <c r="AF3494" s="55"/>
      <c r="AG3494" s="109"/>
      <c r="AH3494" s="11">
        <v>43325</v>
      </c>
      <c r="AI3494" s="11">
        <v>43434</v>
      </c>
      <c r="AJ3494" s="27">
        <v>49574623</v>
      </c>
      <c r="AK3494" s="27">
        <v>14872387</v>
      </c>
      <c r="AL3494" s="9"/>
      <c r="AM3494" s="9"/>
      <c r="AN3494" s="9"/>
      <c r="AO3494" s="9"/>
      <c r="AP3494" s="9"/>
      <c r="AQ3494" s="9"/>
      <c r="AR3494" s="9"/>
      <c r="AS3494" s="9"/>
      <c r="AT3494" s="9"/>
      <c r="AU3494" s="9"/>
      <c r="AV3494" s="9"/>
      <c r="AW3494" s="9"/>
      <c r="AX3494" s="9"/>
      <c r="AY3494" s="9"/>
      <c r="AZ3494" s="9"/>
      <c r="BA3494" s="9"/>
      <c r="BB3494" s="9"/>
      <c r="BC3494" s="9"/>
      <c r="BD3494" s="9"/>
      <c r="BE3494" s="9"/>
      <c r="BF3494" s="9"/>
      <c r="BG3494" s="9"/>
      <c r="BH3494" s="9"/>
      <c r="BI3494" s="9"/>
      <c r="BJ3494" s="9"/>
      <c r="BK3494" s="9"/>
      <c r="BL3494" s="9"/>
      <c r="BM3494" s="9"/>
      <c r="BN3494" s="9"/>
      <c r="BO3494" s="9"/>
      <c r="BP3494" s="9"/>
      <c r="BQ3494" s="9"/>
      <c r="BT3494" s="9"/>
      <c r="BU3494" s="9"/>
      <c r="BX3494" s="9"/>
      <c r="BY3494" s="9"/>
      <c r="CB3494" s="9"/>
      <c r="CC3494" s="9"/>
      <c r="CF3494" s="9"/>
      <c r="CG3494" s="9"/>
      <c r="CJ3494" s="9"/>
      <c r="CK3494" s="9"/>
      <c r="CN3494" s="9"/>
      <c r="CO3494" s="9"/>
      <c r="CP3494" s="9"/>
      <c r="CQ3494" s="9"/>
      <c r="CR3494" s="9"/>
      <c r="CS3494" s="9"/>
      <c r="CT3494" s="9"/>
      <c r="CU3494" s="9"/>
      <c r="CV3494" s="9"/>
      <c r="CW3494" s="9"/>
      <c r="CX3494" s="9"/>
      <c r="CY3494" s="9"/>
      <c r="CZ3494" s="9"/>
      <c r="DA3494" s="9"/>
      <c r="DB3494" s="9"/>
      <c r="DC3494" s="9"/>
      <c r="DD3494" s="9"/>
      <c r="DE3494" s="9"/>
      <c r="DF3494" s="9"/>
      <c r="DG3494" s="9"/>
      <c r="DH3494" s="9"/>
      <c r="DI3494" s="9"/>
      <c r="DJ3494" s="9"/>
      <c r="DK3494" s="9"/>
      <c r="DL3494" s="9"/>
      <c r="DM3494" s="9"/>
      <c r="DN3494" s="9"/>
      <c r="DO3494" s="9"/>
      <c r="DP3494" s="9"/>
      <c r="DQ3494" s="9"/>
      <c r="DR3494" s="9"/>
      <c r="DS3494" s="9"/>
      <c r="DT3494" s="9"/>
      <c r="DU3494" s="9"/>
      <c r="DV3494" s="9"/>
      <c r="DW3494" s="9"/>
      <c r="DX3494" s="9"/>
      <c r="DY3494" s="9"/>
    </row>
    <row r="3495" spans="1:131" ht="19.5" customHeight="1" x14ac:dyDescent="0.25">
      <c r="A3495" s="9">
        <v>2317</v>
      </c>
      <c r="B3495" s="9" t="s">
        <v>6930</v>
      </c>
      <c r="C3495" s="9" t="s">
        <v>6931</v>
      </c>
      <c r="D3495" s="9"/>
      <c r="E3495" s="9" t="s">
        <v>903</v>
      </c>
      <c r="F3495" s="9" t="s">
        <v>4071</v>
      </c>
      <c r="G3495" s="9"/>
      <c r="H3495" s="9" t="s">
        <v>202</v>
      </c>
      <c r="I3495" s="9" t="s">
        <v>78</v>
      </c>
      <c r="J3495" s="129">
        <v>43360</v>
      </c>
      <c r="K3495" s="129">
        <v>43313</v>
      </c>
      <c r="L3495" s="129">
        <v>43383</v>
      </c>
      <c r="O3495" s="9">
        <v>23</v>
      </c>
      <c r="Q3495" s="9" t="s">
        <v>61</v>
      </c>
      <c r="R3495" s="9"/>
      <c r="S3495" s="13">
        <v>20878650</v>
      </c>
      <c r="T3495" s="13">
        <v>20878650</v>
      </c>
      <c r="U3495" s="13">
        <v>6263595</v>
      </c>
      <c r="V3495" s="9"/>
      <c r="W3495" s="9"/>
      <c r="X3495" s="9"/>
      <c r="Y3495" s="9"/>
      <c r="Z3495" s="9"/>
      <c r="AA3495" s="9"/>
      <c r="AB3495" s="9"/>
      <c r="AC3495" s="9"/>
      <c r="AD3495" s="9"/>
      <c r="AE3495" s="9"/>
      <c r="AF3495" s="55"/>
      <c r="AG3495" s="109"/>
      <c r="AH3495" s="11">
        <v>43313</v>
      </c>
      <c r="AI3495" s="11">
        <v>43383</v>
      </c>
      <c r="AJ3495" s="27">
        <v>20878650</v>
      </c>
      <c r="AK3495" s="27">
        <v>6263595</v>
      </c>
      <c r="AL3495" s="9"/>
      <c r="AM3495" s="9"/>
      <c r="AN3495" s="9"/>
      <c r="AO3495" s="9"/>
      <c r="AP3495" s="9"/>
      <c r="AQ3495" s="9"/>
      <c r="AR3495" s="9"/>
      <c r="AS3495" s="9"/>
      <c r="AT3495" s="9"/>
      <c r="AU3495" s="9"/>
      <c r="AV3495" s="9"/>
      <c r="AW3495" s="9"/>
      <c r="AX3495" s="9"/>
      <c r="AY3495" s="9"/>
      <c r="AZ3495" s="9"/>
      <c r="BA3495" s="9"/>
      <c r="BB3495" s="9"/>
      <c r="BC3495" s="9"/>
      <c r="BD3495" s="9"/>
      <c r="BE3495" s="9"/>
      <c r="BF3495" s="9"/>
      <c r="BG3495" s="9"/>
      <c r="BH3495" s="9"/>
      <c r="BI3495" s="9"/>
      <c r="BJ3495" s="9"/>
      <c r="BK3495" s="9"/>
      <c r="BL3495" s="9"/>
      <c r="BM3495" s="9"/>
      <c r="BN3495" s="9"/>
      <c r="BO3495" s="9"/>
      <c r="BP3495" s="9"/>
      <c r="BQ3495" s="9"/>
      <c r="BT3495" s="9"/>
      <c r="BU3495" s="9"/>
      <c r="BX3495" s="9"/>
      <c r="BY3495" s="9"/>
      <c r="CB3495" s="9"/>
      <c r="CC3495" s="9"/>
      <c r="CF3495" s="9"/>
      <c r="CG3495" s="9"/>
      <c r="CJ3495" s="9"/>
      <c r="CK3495" s="9"/>
      <c r="CN3495" s="9"/>
      <c r="CO3495" s="9"/>
      <c r="CP3495" s="9"/>
      <c r="CQ3495" s="9"/>
      <c r="CR3495" s="9"/>
      <c r="CS3495" s="9"/>
      <c r="CT3495" s="9"/>
      <c r="CU3495" s="9"/>
      <c r="CV3495" s="9"/>
      <c r="CW3495" s="9"/>
      <c r="CX3495" s="9"/>
      <c r="CY3495" s="9"/>
      <c r="CZ3495" s="9"/>
      <c r="DA3495" s="9"/>
      <c r="DB3495" s="9"/>
      <c r="DC3495" s="9"/>
      <c r="DD3495" s="9"/>
      <c r="DE3495" s="9"/>
      <c r="DF3495" s="9"/>
      <c r="DG3495" s="9"/>
      <c r="DH3495" s="9"/>
      <c r="DI3495" s="9"/>
      <c r="DJ3495" s="9"/>
      <c r="DK3495" s="9"/>
      <c r="DL3495" s="9"/>
      <c r="DM3495" s="9"/>
      <c r="DN3495" s="9"/>
      <c r="DO3495" s="9"/>
      <c r="DP3495" s="9"/>
      <c r="DQ3495" s="9"/>
      <c r="DR3495" s="9"/>
      <c r="DS3495" s="9"/>
      <c r="DT3495" s="9"/>
      <c r="DU3495" s="9"/>
      <c r="DV3495" s="9"/>
      <c r="DW3495" s="9"/>
      <c r="DX3495" s="9"/>
      <c r="DY3495" s="9"/>
      <c r="DZ3495" s="56"/>
      <c r="EA3495" s="57"/>
    </row>
    <row r="3496" spans="1:131" s="18" customFormat="1" ht="19.5" customHeight="1" x14ac:dyDescent="0.25">
      <c r="A3496" s="18">
        <v>2317</v>
      </c>
      <c r="B3496" s="18" t="s">
        <v>6930</v>
      </c>
      <c r="C3496" s="18" t="s">
        <v>6931</v>
      </c>
      <c r="D3496" s="19">
        <v>43398</v>
      </c>
      <c r="J3496" s="130"/>
      <c r="K3496" s="130"/>
      <c r="L3496" s="130">
        <v>43757</v>
      </c>
      <c r="S3496" s="20"/>
      <c r="T3496" s="20"/>
      <c r="U3496" s="20"/>
      <c r="AF3496" s="57"/>
      <c r="AG3496" s="112"/>
      <c r="DZ3496" s="54"/>
      <c r="EA3496" s="55"/>
    </row>
    <row r="3497" spans="1:131" ht="39" customHeight="1" x14ac:dyDescent="0.25">
      <c r="A3497" s="9">
        <v>2318</v>
      </c>
      <c r="B3497" s="9" t="s">
        <v>6932</v>
      </c>
      <c r="C3497" s="9" t="s">
        <v>6933</v>
      </c>
      <c r="D3497" s="9"/>
      <c r="E3497" s="9" t="s">
        <v>144</v>
      </c>
      <c r="F3497" s="9" t="s">
        <v>6934</v>
      </c>
      <c r="G3497" s="9"/>
      <c r="H3497" s="9" t="s">
        <v>906</v>
      </c>
      <c r="I3497" s="9" t="s">
        <v>35</v>
      </c>
      <c r="M3497" s="9" t="s">
        <v>335</v>
      </c>
      <c r="O3497" s="9">
        <v>26</v>
      </c>
      <c r="R3497" s="9"/>
      <c r="S3497" s="9"/>
      <c r="T3497" s="9"/>
      <c r="U3497" s="9"/>
      <c r="V3497" s="9"/>
      <c r="W3497" s="9"/>
      <c r="X3497" s="9"/>
      <c r="Y3497" s="9"/>
      <c r="Z3497" s="9"/>
      <c r="AA3497" s="9"/>
      <c r="AB3497" s="9"/>
      <c r="AC3497" s="9"/>
      <c r="AD3497" s="9"/>
      <c r="AE3497" s="9"/>
      <c r="AF3497" s="55"/>
      <c r="AG3497" s="109"/>
      <c r="AH3497" s="9"/>
      <c r="AI3497" s="9"/>
      <c r="AJ3497" s="9"/>
      <c r="AK3497" s="9"/>
      <c r="AL3497" s="9"/>
      <c r="AM3497" s="9"/>
      <c r="AN3497" s="9"/>
      <c r="AO3497" s="9"/>
      <c r="AP3497" s="9"/>
      <c r="AQ3497" s="9"/>
      <c r="AR3497" s="9"/>
      <c r="AS3497" s="9"/>
      <c r="AT3497" s="9"/>
      <c r="AU3497" s="9"/>
      <c r="AV3497" s="9"/>
      <c r="AW3497" s="9"/>
      <c r="AX3497" s="9"/>
      <c r="AY3497" s="9"/>
      <c r="AZ3497" s="9"/>
      <c r="BA3497" s="9"/>
      <c r="BB3497" s="9"/>
      <c r="BC3497" s="9"/>
      <c r="BD3497" s="9"/>
      <c r="BE3497" s="9"/>
      <c r="BF3497" s="9"/>
      <c r="BG3497" s="9"/>
      <c r="BH3497" s="9"/>
      <c r="BI3497" s="9"/>
      <c r="BJ3497" s="9"/>
      <c r="BK3497" s="9"/>
      <c r="BL3497" s="9"/>
      <c r="BM3497" s="9"/>
      <c r="BN3497" s="9"/>
      <c r="BO3497" s="9"/>
      <c r="BP3497" s="9"/>
      <c r="BQ3497" s="9"/>
      <c r="BT3497" s="9"/>
      <c r="BU3497" s="9"/>
      <c r="BX3497" s="9"/>
      <c r="BY3497" s="9"/>
      <c r="CB3497" s="9"/>
      <c r="CC3497" s="9"/>
      <c r="CF3497" s="9"/>
      <c r="CG3497" s="9"/>
      <c r="CJ3497" s="9"/>
      <c r="CK3497" s="9"/>
      <c r="CN3497" s="9"/>
      <c r="CO3497" s="9"/>
      <c r="CP3497" s="9"/>
      <c r="CQ3497" s="9"/>
      <c r="CR3497" s="9"/>
      <c r="CS3497" s="9"/>
      <c r="CT3497" s="9"/>
      <c r="CU3497" s="9"/>
      <c r="CV3497" s="9"/>
      <c r="CW3497" s="9"/>
      <c r="CX3497" s="9"/>
      <c r="CY3497" s="9"/>
      <c r="CZ3497" s="9"/>
      <c r="DA3497" s="9"/>
      <c r="DB3497" s="9"/>
      <c r="DC3497" s="9"/>
      <c r="DD3497" s="9"/>
      <c r="DE3497" s="9"/>
      <c r="DF3497" s="9"/>
      <c r="DG3497" s="9"/>
      <c r="DH3497" s="9"/>
      <c r="DI3497" s="9"/>
      <c r="DJ3497" s="9"/>
      <c r="DK3497" s="9"/>
      <c r="DL3497" s="9"/>
      <c r="DM3497" s="9"/>
      <c r="DN3497" s="9"/>
      <c r="DO3497" s="9"/>
      <c r="DP3497" s="9"/>
      <c r="DQ3497" s="9"/>
      <c r="DR3497" s="9"/>
      <c r="DS3497" s="9"/>
      <c r="DT3497" s="9"/>
      <c r="DU3497" s="9"/>
      <c r="DV3497" s="9"/>
      <c r="DW3497" s="9"/>
      <c r="DX3497" s="9"/>
      <c r="DY3497" s="9"/>
      <c r="DZ3497" s="56"/>
      <c r="EA3497" s="57"/>
    </row>
    <row r="3498" spans="1:131" ht="19.5" customHeight="1" x14ac:dyDescent="0.25">
      <c r="A3498" s="9">
        <v>2319</v>
      </c>
      <c r="B3498" s="9" t="s">
        <v>6935</v>
      </c>
      <c r="C3498" s="9" t="s">
        <v>6936</v>
      </c>
      <c r="D3498" s="9"/>
      <c r="E3498" s="9" t="s">
        <v>6937</v>
      </c>
      <c r="F3498" s="9" t="s">
        <v>6938</v>
      </c>
      <c r="G3498" s="9"/>
      <c r="H3498" s="9" t="s">
        <v>202</v>
      </c>
      <c r="I3498" s="9" t="s">
        <v>78</v>
      </c>
      <c r="J3498" s="129">
        <v>43525</v>
      </c>
      <c r="K3498" s="129">
        <v>43101</v>
      </c>
      <c r="L3498" s="129">
        <v>44348</v>
      </c>
      <c r="M3498" s="9" t="s">
        <v>20</v>
      </c>
      <c r="O3498" s="9">
        <v>30</v>
      </c>
      <c r="Q3498" s="9" t="s">
        <v>54</v>
      </c>
      <c r="R3498" s="9"/>
      <c r="S3498" s="13">
        <v>120000000</v>
      </c>
      <c r="T3498" s="13">
        <v>120000000</v>
      </c>
      <c r="U3498" s="13">
        <v>36000000</v>
      </c>
      <c r="V3498" s="13">
        <v>84000000</v>
      </c>
      <c r="W3498" s="9"/>
      <c r="X3498" s="9"/>
      <c r="Y3498" s="9"/>
      <c r="Z3498" s="9"/>
      <c r="AA3498" s="9"/>
      <c r="AB3498" s="9"/>
      <c r="AC3498" s="9"/>
      <c r="AD3498" s="9"/>
      <c r="AE3498" s="9"/>
      <c r="AF3498" s="114">
        <v>84000000</v>
      </c>
      <c r="AG3498" s="109"/>
      <c r="AH3498" s="11">
        <v>43343</v>
      </c>
      <c r="AI3498" s="11">
        <v>43555</v>
      </c>
      <c r="AJ3498" s="27">
        <v>3076791</v>
      </c>
      <c r="AK3498" s="27">
        <v>923037</v>
      </c>
      <c r="AL3498" s="11">
        <v>43101</v>
      </c>
      <c r="AM3498" s="11">
        <v>43220</v>
      </c>
      <c r="AN3498" s="27">
        <v>2000000</v>
      </c>
      <c r="AO3498" s="27">
        <v>600000</v>
      </c>
      <c r="AP3498" s="11">
        <v>43556</v>
      </c>
      <c r="AQ3498" s="11">
        <v>43646</v>
      </c>
      <c r="AR3498" s="27">
        <v>8433485</v>
      </c>
      <c r="AS3498" s="27">
        <v>2530046</v>
      </c>
      <c r="AT3498" s="11">
        <v>43647</v>
      </c>
      <c r="AU3498" s="11">
        <v>43738</v>
      </c>
      <c r="AV3498" s="27">
        <v>5739457</v>
      </c>
      <c r="AW3498" s="27">
        <v>1721837</v>
      </c>
      <c r="AX3498" s="11">
        <v>43739</v>
      </c>
      <c r="AY3498" s="11">
        <v>43830</v>
      </c>
      <c r="AZ3498" s="27">
        <v>7678458</v>
      </c>
      <c r="BA3498" s="27">
        <v>2303537</v>
      </c>
      <c r="BB3498" s="11">
        <v>43831</v>
      </c>
      <c r="BC3498" s="11">
        <v>43921</v>
      </c>
      <c r="BD3498" s="27">
        <v>1952490</v>
      </c>
      <c r="BE3498" s="27">
        <v>585747</v>
      </c>
      <c r="BF3498" s="11">
        <v>43922</v>
      </c>
      <c r="BG3498" s="11">
        <v>44012</v>
      </c>
      <c r="BH3498" s="27">
        <v>3964352</v>
      </c>
      <c r="BI3498" s="27">
        <v>1189306</v>
      </c>
      <c r="BJ3498" s="11">
        <v>44013</v>
      </c>
      <c r="BK3498" s="11">
        <v>44104</v>
      </c>
      <c r="BL3498" s="27">
        <v>3970258</v>
      </c>
      <c r="BM3498" s="27">
        <v>1191077</v>
      </c>
      <c r="BN3498" s="11">
        <v>44105</v>
      </c>
      <c r="BO3498" s="11">
        <v>44196</v>
      </c>
      <c r="BP3498" s="27">
        <v>7703419</v>
      </c>
      <c r="BQ3498" s="27">
        <v>2311026</v>
      </c>
      <c r="BR3498" s="11">
        <v>44197</v>
      </c>
      <c r="BS3498" s="11">
        <v>44286</v>
      </c>
      <c r="BT3498" s="27">
        <v>8480365</v>
      </c>
      <c r="BU3498" s="27">
        <v>2544110</v>
      </c>
      <c r="BV3498" s="11">
        <v>44287</v>
      </c>
      <c r="BW3498" s="11">
        <v>44377</v>
      </c>
      <c r="BX3498" s="27">
        <v>19005096</v>
      </c>
      <c r="BY3498" s="27">
        <v>5701529</v>
      </c>
      <c r="CB3498" s="9"/>
      <c r="CC3498" s="9"/>
      <c r="CF3498" s="9"/>
      <c r="CG3498" s="9"/>
      <c r="CJ3498" s="9"/>
      <c r="CK3498" s="9"/>
      <c r="CN3498" s="9"/>
      <c r="CO3498" s="9"/>
      <c r="CP3498" s="9"/>
      <c r="CQ3498" s="9"/>
      <c r="CR3498" s="9"/>
      <c r="CS3498" s="9"/>
      <c r="CT3498" s="9"/>
      <c r="CU3498" s="9"/>
      <c r="CV3498" s="9"/>
      <c r="CW3498" s="9"/>
      <c r="CX3498" s="9"/>
      <c r="CY3498" s="9"/>
      <c r="CZ3498" s="9"/>
      <c r="DA3498" s="9"/>
      <c r="DB3498" s="9"/>
      <c r="DC3498" s="9"/>
      <c r="DD3498" s="9"/>
      <c r="DE3498" s="9"/>
      <c r="DF3498" s="9"/>
      <c r="DG3498" s="9"/>
      <c r="DH3498" s="9"/>
      <c r="DI3498" s="9"/>
      <c r="DJ3498" s="9"/>
      <c r="DK3498" s="9"/>
      <c r="DL3498" s="9"/>
      <c r="DM3498" s="9"/>
      <c r="DN3498" s="9"/>
      <c r="DO3498" s="9"/>
      <c r="DP3498" s="9"/>
      <c r="DQ3498" s="9"/>
      <c r="DR3498" s="9"/>
      <c r="DS3498" s="9"/>
      <c r="DT3498" s="9"/>
      <c r="DU3498" s="9"/>
      <c r="DV3498" s="9"/>
      <c r="DW3498" s="9"/>
      <c r="DX3498" s="9"/>
      <c r="DY3498" s="9"/>
    </row>
    <row r="3499" spans="1:131" s="18" customFormat="1" ht="19.5" customHeight="1" x14ac:dyDescent="0.25">
      <c r="A3499" s="18">
        <v>2319</v>
      </c>
      <c r="B3499" s="18" t="s">
        <v>6935</v>
      </c>
      <c r="C3499" s="18" t="s">
        <v>6936</v>
      </c>
      <c r="D3499" s="19">
        <v>44350</v>
      </c>
      <c r="J3499" s="130"/>
      <c r="K3499" s="130"/>
      <c r="L3499" s="130">
        <v>44925</v>
      </c>
      <c r="S3499" s="20"/>
      <c r="T3499" s="20"/>
      <c r="U3499" s="20"/>
      <c r="V3499" s="20"/>
      <c r="AF3499" s="43"/>
      <c r="AG3499" s="112"/>
      <c r="AH3499" s="19"/>
      <c r="AI3499" s="19"/>
      <c r="AJ3499" s="83"/>
      <c r="AK3499" s="83"/>
      <c r="AL3499" s="19"/>
      <c r="AM3499" s="19"/>
      <c r="AN3499" s="83"/>
      <c r="AO3499" s="83"/>
      <c r="AP3499" s="19"/>
      <c r="AQ3499" s="19"/>
      <c r="AR3499" s="83"/>
      <c r="AS3499" s="83"/>
      <c r="AT3499" s="19"/>
      <c r="AU3499" s="19"/>
      <c r="AV3499" s="83"/>
      <c r="AW3499" s="83"/>
      <c r="AX3499" s="19"/>
      <c r="AY3499" s="19"/>
      <c r="AZ3499" s="83"/>
      <c r="BA3499" s="83"/>
      <c r="BB3499" s="19"/>
      <c r="BC3499" s="19"/>
      <c r="BD3499" s="83"/>
      <c r="BE3499" s="83"/>
      <c r="BF3499" s="19"/>
      <c r="BG3499" s="19"/>
      <c r="BH3499" s="83"/>
      <c r="BI3499" s="83"/>
      <c r="BJ3499" s="19"/>
      <c r="BK3499" s="19"/>
      <c r="BL3499" s="83"/>
      <c r="BM3499" s="83"/>
      <c r="BN3499" s="19"/>
      <c r="BO3499" s="19"/>
      <c r="BP3499" s="83"/>
      <c r="BQ3499" s="83"/>
      <c r="DZ3499" s="56"/>
      <c r="EA3499" s="57"/>
    </row>
    <row r="3500" spans="1:131" ht="48" customHeight="1" x14ac:dyDescent="0.25">
      <c r="A3500" s="9">
        <v>2320</v>
      </c>
      <c r="B3500" s="9" t="s">
        <v>6939</v>
      </c>
      <c r="C3500" s="9" t="s">
        <v>6940</v>
      </c>
      <c r="D3500" s="9"/>
      <c r="E3500" s="9" t="s">
        <v>7747</v>
      </c>
      <c r="F3500" s="9" t="s">
        <v>7748</v>
      </c>
      <c r="G3500" s="9"/>
      <c r="H3500" s="9" t="s">
        <v>202</v>
      </c>
      <c r="I3500" s="9" t="s">
        <v>35</v>
      </c>
      <c r="J3500" s="129">
        <v>43666</v>
      </c>
      <c r="K3500" s="129">
        <v>43466</v>
      </c>
      <c r="L3500" s="129">
        <v>44057</v>
      </c>
      <c r="M3500" s="9" t="s">
        <v>20</v>
      </c>
      <c r="O3500" s="9">
        <v>31</v>
      </c>
      <c r="Q3500" s="9" t="s">
        <v>54</v>
      </c>
      <c r="R3500" s="13">
        <v>113836284</v>
      </c>
      <c r="S3500" s="13">
        <v>105714284</v>
      </c>
      <c r="T3500" s="13">
        <v>105714284</v>
      </c>
      <c r="U3500" s="13">
        <v>31714284</v>
      </c>
      <c r="V3500" s="13">
        <v>64000000</v>
      </c>
      <c r="W3500" s="9"/>
      <c r="X3500" s="9"/>
      <c r="Y3500" s="9"/>
      <c r="Z3500" s="9"/>
      <c r="AA3500" s="9"/>
      <c r="AB3500" s="9"/>
      <c r="AC3500" s="9"/>
      <c r="AD3500" s="9"/>
      <c r="AE3500" s="9"/>
      <c r="AF3500" s="55">
        <v>64000000</v>
      </c>
      <c r="AG3500" s="109"/>
      <c r="AH3500" s="11">
        <v>43466</v>
      </c>
      <c r="AI3500" s="11">
        <v>43738</v>
      </c>
      <c r="AJ3500" s="27">
        <v>54638492</v>
      </c>
      <c r="AK3500" s="27">
        <v>16391548</v>
      </c>
      <c r="AL3500" s="11">
        <v>43739</v>
      </c>
      <c r="AM3500" s="11">
        <v>43830</v>
      </c>
      <c r="AN3500" s="27">
        <v>31820236</v>
      </c>
      <c r="AO3500" s="27">
        <v>9546071</v>
      </c>
      <c r="AP3500" s="11">
        <v>43831</v>
      </c>
      <c r="AQ3500" s="11">
        <v>43921</v>
      </c>
      <c r="AR3500" s="27">
        <v>6902263</v>
      </c>
      <c r="AS3500" s="27">
        <v>2070679</v>
      </c>
      <c r="AT3500" s="11">
        <v>43922</v>
      </c>
      <c r="AU3500" s="11">
        <v>44012</v>
      </c>
      <c r="AV3500" s="27">
        <v>5508477</v>
      </c>
      <c r="AW3500" s="27">
        <v>1652543</v>
      </c>
      <c r="AX3500" s="11">
        <v>44013</v>
      </c>
      <c r="AY3500" s="11">
        <v>44057</v>
      </c>
      <c r="AZ3500" s="27">
        <v>5744079</v>
      </c>
      <c r="BA3500" s="27">
        <v>1723224</v>
      </c>
      <c r="BB3500" s="11">
        <v>43466</v>
      </c>
      <c r="BC3500" s="11">
        <v>44057</v>
      </c>
      <c r="BD3500" s="27">
        <v>105942815</v>
      </c>
      <c r="BE3500" s="27">
        <v>330219</v>
      </c>
      <c r="BF3500" s="9"/>
      <c r="BG3500" s="9"/>
      <c r="BH3500" s="9"/>
      <c r="BI3500" s="9"/>
      <c r="BJ3500" s="9"/>
      <c r="BK3500" s="9"/>
      <c r="BL3500" s="9"/>
      <c r="BM3500" s="9"/>
      <c r="BN3500" s="9"/>
      <c r="BO3500" s="9"/>
      <c r="BP3500" s="9"/>
      <c r="BQ3500" s="9"/>
      <c r="BT3500" s="9"/>
      <c r="BU3500" s="9"/>
      <c r="BX3500" s="9"/>
      <c r="BY3500" s="9"/>
      <c r="CB3500" s="9"/>
      <c r="CC3500" s="9"/>
      <c r="CF3500" s="9"/>
      <c r="CG3500" s="9"/>
      <c r="CJ3500" s="9"/>
      <c r="CK3500" s="9"/>
      <c r="CN3500" s="9"/>
      <c r="CO3500" s="9"/>
      <c r="CP3500" s="9"/>
      <c r="CQ3500" s="9"/>
      <c r="CR3500" s="9"/>
      <c r="CS3500" s="9"/>
      <c r="CT3500" s="9"/>
      <c r="CU3500" s="9"/>
      <c r="CV3500" s="9"/>
      <c r="CW3500" s="9"/>
      <c r="CX3500" s="9"/>
      <c r="CY3500" s="9"/>
      <c r="CZ3500" s="9"/>
      <c r="DA3500" s="9"/>
      <c r="DB3500" s="9"/>
      <c r="DC3500" s="9"/>
      <c r="DD3500" s="9"/>
      <c r="DE3500" s="9"/>
      <c r="DF3500" s="9"/>
      <c r="DG3500" s="9"/>
      <c r="DH3500" s="9"/>
      <c r="DI3500" s="9"/>
      <c r="DJ3500" s="9"/>
      <c r="DK3500" s="9"/>
      <c r="DL3500" s="9"/>
      <c r="DM3500" s="9"/>
      <c r="DN3500" s="9"/>
      <c r="DO3500" s="9"/>
      <c r="DP3500" s="9"/>
      <c r="DQ3500" s="9"/>
      <c r="DR3500" s="9"/>
      <c r="DS3500" s="9"/>
      <c r="DT3500" s="9"/>
      <c r="DU3500" s="9"/>
      <c r="DV3500" s="9"/>
      <c r="DW3500" s="9"/>
      <c r="DX3500" s="9"/>
      <c r="DY3500" s="18"/>
      <c r="DZ3500" s="58">
        <v>105942815</v>
      </c>
      <c r="EA3500" s="59">
        <v>31714284</v>
      </c>
    </row>
    <row r="3501" spans="1:131" s="18" customFormat="1" ht="48" customHeight="1" x14ac:dyDescent="0.25">
      <c r="A3501" s="18">
        <v>2320</v>
      </c>
      <c r="B3501" s="18" t="s">
        <v>6939</v>
      </c>
      <c r="C3501" s="18" t="s">
        <v>9191</v>
      </c>
      <c r="D3501" s="19">
        <v>44154</v>
      </c>
      <c r="J3501" s="130"/>
      <c r="K3501" s="130"/>
      <c r="L3501" s="130"/>
      <c r="R3501" s="20"/>
      <c r="S3501" s="20"/>
      <c r="T3501" s="20"/>
      <c r="U3501" s="20"/>
      <c r="V3501" s="20"/>
      <c r="AF3501" s="57"/>
      <c r="AG3501" s="120"/>
      <c r="AH3501" s="19"/>
      <c r="AI3501" s="19"/>
      <c r="AJ3501" s="83"/>
      <c r="AK3501" s="83"/>
      <c r="AL3501" s="19"/>
      <c r="AM3501" s="19"/>
      <c r="AN3501" s="83"/>
      <c r="AO3501" s="83"/>
      <c r="AP3501" s="19"/>
      <c r="AQ3501" s="19"/>
      <c r="AR3501" s="83"/>
      <c r="AS3501" s="83"/>
      <c r="DZ3501" s="56"/>
      <c r="EA3501" s="57"/>
    </row>
    <row r="3502" spans="1:131" ht="19.5" customHeight="1" x14ac:dyDescent="0.25">
      <c r="A3502" s="9">
        <v>2321</v>
      </c>
      <c r="B3502" s="9" t="s">
        <v>6941</v>
      </c>
      <c r="C3502" s="9" t="s">
        <v>6942</v>
      </c>
      <c r="D3502" s="9"/>
      <c r="E3502" s="9" t="s">
        <v>3053</v>
      </c>
      <c r="F3502" s="9" t="s">
        <v>3054</v>
      </c>
      <c r="G3502" s="9"/>
      <c r="H3502" s="9" t="s">
        <v>202</v>
      </c>
      <c r="I3502" s="9" t="s">
        <v>25</v>
      </c>
      <c r="J3502" s="129">
        <v>43525</v>
      </c>
      <c r="K3502" s="129">
        <v>43466</v>
      </c>
      <c r="L3502" s="129">
        <v>43867</v>
      </c>
      <c r="M3502" s="9" t="s">
        <v>20</v>
      </c>
      <c r="O3502" s="9">
        <v>27</v>
      </c>
      <c r="Q3502" s="9" t="s">
        <v>54</v>
      </c>
      <c r="R3502" s="9"/>
      <c r="S3502" s="13">
        <v>12857143</v>
      </c>
      <c r="T3502" s="13">
        <v>12857143</v>
      </c>
      <c r="U3502" s="13">
        <v>3857143</v>
      </c>
      <c r="V3502" s="9"/>
      <c r="W3502" s="9"/>
      <c r="X3502" s="9"/>
      <c r="Y3502" s="9"/>
      <c r="Z3502" s="9"/>
      <c r="AA3502" s="9"/>
      <c r="AB3502" s="9"/>
      <c r="AC3502" s="9"/>
      <c r="AD3502" s="9"/>
      <c r="AE3502" s="9"/>
      <c r="AF3502" s="55"/>
      <c r="AG3502" s="45">
        <v>9000000</v>
      </c>
      <c r="AH3502" s="11">
        <v>43466</v>
      </c>
      <c r="AI3502" s="11">
        <v>43866</v>
      </c>
      <c r="AJ3502" s="27">
        <v>12857143</v>
      </c>
      <c r="AK3502" s="27">
        <v>3857143</v>
      </c>
      <c r="AL3502" s="9"/>
      <c r="AM3502" s="9"/>
      <c r="AN3502" s="9"/>
      <c r="AO3502" s="9"/>
      <c r="AP3502" s="9"/>
      <c r="AQ3502" s="9"/>
      <c r="AR3502" s="9"/>
      <c r="AS3502" s="9"/>
      <c r="AT3502" s="9"/>
      <c r="AU3502" s="9"/>
      <c r="AV3502" s="9"/>
      <c r="AW3502" s="9"/>
      <c r="AX3502" s="9"/>
      <c r="AY3502" s="9"/>
      <c r="AZ3502" s="9"/>
      <c r="BA3502" s="9"/>
      <c r="BB3502" s="9"/>
      <c r="BC3502" s="9"/>
      <c r="BD3502" s="9"/>
      <c r="BE3502" s="9"/>
      <c r="BF3502" s="9"/>
      <c r="BG3502" s="9"/>
      <c r="BH3502" s="9"/>
      <c r="BI3502" s="9"/>
      <c r="BJ3502" s="9"/>
      <c r="BK3502" s="9"/>
      <c r="BL3502" s="9"/>
      <c r="BM3502" s="9"/>
      <c r="BN3502" s="9"/>
      <c r="BO3502" s="9"/>
      <c r="BP3502" s="9"/>
      <c r="BQ3502" s="9"/>
      <c r="BT3502" s="9"/>
      <c r="BU3502" s="9"/>
      <c r="BX3502" s="9"/>
      <c r="BY3502" s="9"/>
      <c r="CB3502" s="9"/>
      <c r="CC3502" s="9"/>
      <c r="CF3502" s="9"/>
      <c r="CG3502" s="9"/>
      <c r="CJ3502" s="9"/>
      <c r="CK3502" s="9"/>
      <c r="CN3502" s="9"/>
      <c r="CO3502" s="9"/>
      <c r="CP3502" s="9"/>
      <c r="CQ3502" s="9"/>
      <c r="CR3502" s="9"/>
      <c r="CS3502" s="9"/>
      <c r="CT3502" s="9"/>
      <c r="CU3502" s="9"/>
      <c r="CV3502" s="9"/>
      <c r="CW3502" s="9"/>
      <c r="CX3502" s="9"/>
      <c r="CY3502" s="9"/>
      <c r="CZ3502" s="9"/>
      <c r="DA3502" s="9"/>
      <c r="DB3502" s="9"/>
      <c r="DC3502" s="9"/>
      <c r="DD3502" s="9"/>
      <c r="DE3502" s="9"/>
      <c r="DF3502" s="9"/>
      <c r="DG3502" s="9"/>
      <c r="DH3502" s="9"/>
      <c r="DI3502" s="9"/>
      <c r="DJ3502" s="9"/>
      <c r="DK3502" s="9"/>
      <c r="DL3502" s="9"/>
      <c r="DM3502" s="9"/>
      <c r="DN3502" s="9"/>
      <c r="DO3502" s="9"/>
      <c r="DP3502" s="9"/>
      <c r="DQ3502" s="9"/>
      <c r="DR3502" s="9"/>
      <c r="DS3502" s="9"/>
      <c r="DT3502" s="9"/>
      <c r="DU3502" s="9"/>
      <c r="DV3502" s="9"/>
      <c r="DW3502" s="9"/>
      <c r="DX3502" s="9"/>
      <c r="DY3502" s="9"/>
    </row>
    <row r="3503" spans="1:131" ht="19.5" customHeight="1" x14ac:dyDescent="0.25">
      <c r="A3503" s="9">
        <v>2322</v>
      </c>
      <c r="B3503" s="10" t="s">
        <v>6943</v>
      </c>
      <c r="C3503" s="9" t="s">
        <v>7504</v>
      </c>
      <c r="D3503" s="9"/>
      <c r="E3503" s="9" t="s">
        <v>3053</v>
      </c>
      <c r="F3503" s="9" t="s">
        <v>3054</v>
      </c>
      <c r="G3503" s="9"/>
      <c r="H3503" s="9" t="s">
        <v>202</v>
      </c>
      <c r="I3503" s="9" t="s">
        <v>25</v>
      </c>
      <c r="J3503" s="129">
        <v>43508</v>
      </c>
      <c r="K3503" s="129">
        <v>43476</v>
      </c>
      <c r="L3503" s="129">
        <v>43525</v>
      </c>
      <c r="M3503" s="9" t="s">
        <v>20</v>
      </c>
      <c r="O3503" s="9">
        <v>28</v>
      </c>
      <c r="Q3503" s="9" t="s">
        <v>54</v>
      </c>
      <c r="R3503" s="9"/>
      <c r="S3503" s="13">
        <v>2142857</v>
      </c>
      <c r="T3503" s="13">
        <v>2142857</v>
      </c>
      <c r="U3503" s="13">
        <v>642857</v>
      </c>
      <c r="V3503" s="9"/>
      <c r="W3503" s="13">
        <v>1500000</v>
      </c>
      <c r="X3503" s="9"/>
      <c r="Y3503" s="9"/>
      <c r="Z3503" s="9"/>
      <c r="AA3503" s="9"/>
      <c r="AB3503" s="9"/>
      <c r="AC3503" s="9"/>
      <c r="AD3503" s="9"/>
      <c r="AE3503" s="9"/>
      <c r="AF3503" s="114">
        <v>1500000</v>
      </c>
      <c r="AG3503" s="109"/>
      <c r="AH3503" s="11">
        <v>43509</v>
      </c>
      <c r="AI3503" s="11">
        <v>43525</v>
      </c>
      <c r="AJ3503" s="27">
        <v>2142857</v>
      </c>
      <c r="AK3503" s="27">
        <v>642857</v>
      </c>
      <c r="AL3503" s="9"/>
      <c r="AM3503" s="9"/>
      <c r="AN3503" s="9"/>
      <c r="AO3503" s="9"/>
      <c r="AP3503" s="9"/>
      <c r="AQ3503" s="9"/>
      <c r="AR3503" s="9"/>
      <c r="AS3503" s="9"/>
      <c r="AT3503" s="9"/>
      <c r="AU3503" s="9"/>
      <c r="AV3503" s="9"/>
      <c r="AW3503" s="9"/>
      <c r="AX3503" s="9"/>
      <c r="AY3503" s="9"/>
      <c r="AZ3503" s="9"/>
      <c r="BA3503" s="9"/>
      <c r="BB3503" s="9"/>
      <c r="BC3503" s="9"/>
      <c r="BD3503" s="9"/>
      <c r="BE3503" s="9"/>
      <c r="BF3503" s="9"/>
      <c r="BG3503" s="9"/>
      <c r="BH3503" s="9"/>
      <c r="BI3503" s="9"/>
      <c r="BJ3503" s="9"/>
      <c r="BK3503" s="9"/>
      <c r="BL3503" s="9"/>
      <c r="BM3503" s="9"/>
      <c r="BN3503" s="9"/>
      <c r="BO3503" s="9"/>
      <c r="BP3503" s="9"/>
      <c r="BQ3503" s="9"/>
      <c r="BT3503" s="9"/>
      <c r="BU3503" s="9"/>
      <c r="BX3503" s="9"/>
      <c r="BY3503" s="9"/>
      <c r="CB3503" s="9"/>
      <c r="CC3503" s="9"/>
      <c r="CF3503" s="9"/>
      <c r="CG3503" s="9"/>
      <c r="CJ3503" s="9"/>
      <c r="CK3503" s="9"/>
      <c r="CN3503" s="9"/>
      <c r="CO3503" s="9"/>
      <c r="CP3503" s="9"/>
      <c r="CQ3503" s="9"/>
      <c r="CR3503" s="9"/>
      <c r="CS3503" s="9"/>
      <c r="CT3503" s="9"/>
      <c r="CU3503" s="9"/>
      <c r="CV3503" s="9"/>
      <c r="CW3503" s="9"/>
      <c r="CX3503" s="9"/>
      <c r="CY3503" s="9"/>
      <c r="CZ3503" s="9"/>
      <c r="DA3503" s="9"/>
      <c r="DB3503" s="9"/>
      <c r="DC3503" s="9"/>
      <c r="DD3503" s="9"/>
      <c r="DE3503" s="9"/>
      <c r="DF3503" s="9"/>
      <c r="DG3503" s="9"/>
      <c r="DH3503" s="9"/>
      <c r="DI3503" s="9"/>
      <c r="DJ3503" s="9"/>
      <c r="DK3503" s="9"/>
      <c r="DL3503" s="9"/>
      <c r="DM3503" s="9"/>
      <c r="DN3503" s="9"/>
      <c r="DO3503" s="9"/>
      <c r="DP3503" s="9"/>
      <c r="DQ3503" s="9"/>
      <c r="DR3503" s="9"/>
      <c r="DS3503" s="9"/>
      <c r="DT3503" s="9"/>
      <c r="DU3503" s="9"/>
      <c r="DV3503" s="9"/>
      <c r="DW3503" s="9"/>
      <c r="DX3503" s="9"/>
      <c r="DY3503" s="9"/>
      <c r="DZ3503" s="56"/>
      <c r="EA3503" s="57"/>
    </row>
    <row r="3504" spans="1:131" ht="38.25" customHeight="1" x14ac:dyDescent="0.25">
      <c r="A3504" s="9">
        <v>2323</v>
      </c>
      <c r="B3504" s="9" t="s">
        <v>6944</v>
      </c>
      <c r="C3504" s="9" t="s">
        <v>6945</v>
      </c>
      <c r="D3504" s="9"/>
      <c r="E3504" s="9" t="s">
        <v>6946</v>
      </c>
      <c r="F3504" s="9" t="s">
        <v>6947</v>
      </c>
      <c r="G3504" s="9"/>
      <c r="H3504" s="9" t="s">
        <v>906</v>
      </c>
      <c r="I3504" s="9" t="s">
        <v>25</v>
      </c>
      <c r="M3504" s="9" t="s">
        <v>20</v>
      </c>
      <c r="O3504" s="9">
        <v>29</v>
      </c>
      <c r="R3504" s="9"/>
      <c r="S3504" s="9"/>
      <c r="T3504" s="9"/>
      <c r="U3504" s="9"/>
      <c r="V3504" s="9"/>
      <c r="W3504" s="9"/>
      <c r="X3504" s="9"/>
      <c r="Y3504" s="9"/>
      <c r="Z3504" s="9"/>
      <c r="AA3504" s="9"/>
      <c r="AB3504" s="9"/>
      <c r="AC3504" s="9"/>
      <c r="AD3504" s="9"/>
      <c r="AE3504" s="9"/>
      <c r="AF3504" s="55"/>
      <c r="AG3504" s="109"/>
      <c r="AH3504" s="9"/>
      <c r="AI3504" s="9"/>
      <c r="AJ3504" s="9"/>
      <c r="AK3504" s="9"/>
      <c r="AL3504" s="9"/>
      <c r="AM3504" s="9"/>
      <c r="AN3504" s="9"/>
      <c r="AO3504" s="9"/>
      <c r="AP3504" s="9"/>
      <c r="AQ3504" s="9"/>
      <c r="AR3504" s="9"/>
      <c r="AS3504" s="9"/>
      <c r="AT3504" s="9"/>
      <c r="AU3504" s="9"/>
      <c r="AV3504" s="9"/>
      <c r="AW3504" s="9"/>
      <c r="AX3504" s="9"/>
      <c r="AY3504" s="9"/>
      <c r="AZ3504" s="9"/>
      <c r="BA3504" s="9"/>
      <c r="BB3504" s="9"/>
      <c r="BC3504" s="9"/>
      <c r="BD3504" s="9"/>
      <c r="BE3504" s="9"/>
      <c r="BF3504" s="9"/>
      <c r="BG3504" s="9"/>
      <c r="BH3504" s="9"/>
      <c r="BI3504" s="9"/>
      <c r="BJ3504" s="9"/>
      <c r="BK3504" s="9"/>
      <c r="BL3504" s="9"/>
      <c r="BM3504" s="9"/>
      <c r="BN3504" s="9"/>
      <c r="BO3504" s="9"/>
      <c r="BP3504" s="9"/>
      <c r="BQ3504" s="9"/>
      <c r="BT3504" s="9"/>
      <c r="BU3504" s="9"/>
      <c r="BX3504" s="9"/>
      <c r="BY3504" s="9"/>
      <c r="CB3504" s="9"/>
      <c r="CC3504" s="9"/>
      <c r="CF3504" s="9"/>
      <c r="CG3504" s="9"/>
      <c r="CJ3504" s="9"/>
      <c r="CK3504" s="9"/>
      <c r="CN3504" s="9"/>
      <c r="CO3504" s="9"/>
      <c r="CP3504" s="9"/>
      <c r="CQ3504" s="9"/>
      <c r="CR3504" s="9"/>
      <c r="CS3504" s="9"/>
      <c r="CT3504" s="9"/>
      <c r="CU3504" s="9"/>
      <c r="CV3504" s="9"/>
      <c r="CW3504" s="9"/>
      <c r="CX3504" s="9"/>
      <c r="CY3504" s="9"/>
      <c r="CZ3504" s="9"/>
      <c r="DA3504" s="9"/>
      <c r="DB3504" s="9"/>
      <c r="DC3504" s="9"/>
      <c r="DD3504" s="9"/>
      <c r="DE3504" s="9"/>
      <c r="DF3504" s="9"/>
      <c r="DG3504" s="9"/>
      <c r="DH3504" s="9"/>
      <c r="DI3504" s="9"/>
      <c r="DJ3504" s="9"/>
      <c r="DK3504" s="9"/>
      <c r="DL3504" s="9"/>
      <c r="DM3504" s="9"/>
      <c r="DN3504" s="9"/>
      <c r="DO3504" s="9"/>
      <c r="DP3504" s="9"/>
      <c r="DQ3504" s="9"/>
      <c r="DR3504" s="9"/>
      <c r="DS3504" s="9"/>
      <c r="DT3504" s="9"/>
      <c r="DU3504" s="9"/>
      <c r="DV3504" s="9"/>
      <c r="DW3504" s="9"/>
      <c r="DX3504" s="9"/>
      <c r="DY3504" s="9"/>
    </row>
    <row r="3505" spans="1:131" ht="19.5" customHeight="1" x14ac:dyDescent="0.25">
      <c r="A3505" s="9">
        <v>2324</v>
      </c>
      <c r="B3505" s="9" t="s">
        <v>6948</v>
      </c>
      <c r="C3505" s="9" t="s">
        <v>6949</v>
      </c>
      <c r="D3505" s="9"/>
      <c r="E3505" s="9" t="s">
        <v>6950</v>
      </c>
      <c r="F3505" s="9" t="s">
        <v>5846</v>
      </c>
      <c r="G3505" s="9"/>
      <c r="H3505" s="9" t="s">
        <v>202</v>
      </c>
      <c r="I3505" s="9" t="s">
        <v>28</v>
      </c>
      <c r="J3505" s="129">
        <v>43388</v>
      </c>
      <c r="K3505" s="129">
        <v>43333</v>
      </c>
      <c r="L3505" s="129">
        <v>43516</v>
      </c>
      <c r="O3505" s="9">
        <v>31</v>
      </c>
      <c r="Q3505" s="9" t="s">
        <v>54</v>
      </c>
      <c r="R3505" s="9"/>
      <c r="S3505" s="13">
        <v>9940000</v>
      </c>
      <c r="T3505" s="13">
        <v>9940000</v>
      </c>
      <c r="U3505" s="13">
        <v>2485000</v>
      </c>
      <c r="V3505" s="9"/>
      <c r="W3505" s="9"/>
      <c r="X3505" s="9"/>
      <c r="Y3505" s="9"/>
      <c r="Z3505" s="9"/>
      <c r="AA3505" s="9"/>
      <c r="AB3505" s="9"/>
      <c r="AC3505" s="9"/>
      <c r="AD3505" s="9"/>
      <c r="AE3505" s="9"/>
      <c r="AF3505" s="55"/>
      <c r="AG3505" s="45">
        <v>7455000</v>
      </c>
      <c r="AH3505" s="11">
        <v>43333</v>
      </c>
      <c r="AI3505" s="11">
        <v>43889</v>
      </c>
      <c r="AJ3505" s="27">
        <v>14592000</v>
      </c>
      <c r="AK3505" s="27">
        <v>3648000</v>
      </c>
      <c r="AL3505" s="9"/>
      <c r="AM3505" s="9"/>
      <c r="AN3505" s="9"/>
      <c r="AO3505" s="9"/>
      <c r="AP3505" s="9"/>
      <c r="AQ3505" s="9"/>
      <c r="AR3505" s="9"/>
      <c r="AS3505" s="9"/>
      <c r="AT3505" s="9"/>
      <c r="AU3505" s="9"/>
      <c r="AV3505" s="9"/>
      <c r="AW3505" s="9"/>
      <c r="AX3505" s="9"/>
      <c r="AY3505" s="9"/>
      <c r="AZ3505" s="9"/>
      <c r="BA3505" s="9"/>
      <c r="BB3505" s="9"/>
      <c r="BC3505" s="9"/>
      <c r="BD3505" s="9"/>
      <c r="BE3505" s="9"/>
      <c r="BF3505" s="9"/>
      <c r="BG3505" s="9"/>
      <c r="BH3505" s="9"/>
      <c r="BI3505" s="9"/>
      <c r="BJ3505" s="9"/>
      <c r="BK3505" s="9"/>
      <c r="BL3505" s="9"/>
      <c r="BM3505" s="9"/>
      <c r="BN3505" s="9"/>
      <c r="BO3505" s="9"/>
      <c r="BP3505" s="9"/>
      <c r="BQ3505" s="9"/>
      <c r="BT3505" s="9"/>
      <c r="BU3505" s="9"/>
      <c r="BX3505" s="9"/>
      <c r="BY3505" s="9"/>
      <c r="CB3505" s="9"/>
      <c r="CC3505" s="9"/>
      <c r="CF3505" s="9"/>
      <c r="CG3505" s="9"/>
      <c r="CJ3505" s="9"/>
      <c r="CK3505" s="9"/>
      <c r="CN3505" s="9"/>
      <c r="CO3505" s="9"/>
      <c r="CP3505" s="9"/>
      <c r="CQ3505" s="9"/>
      <c r="CR3505" s="9"/>
      <c r="CS3505" s="9"/>
      <c r="CT3505" s="9"/>
      <c r="CU3505" s="9"/>
      <c r="CV3505" s="9"/>
      <c r="CW3505" s="9"/>
      <c r="CX3505" s="9"/>
      <c r="CY3505" s="9"/>
      <c r="CZ3505" s="9"/>
      <c r="DA3505" s="9"/>
      <c r="DB3505" s="9"/>
      <c r="DC3505" s="9"/>
      <c r="DD3505" s="9"/>
      <c r="DE3505" s="9"/>
      <c r="DF3505" s="9"/>
      <c r="DG3505" s="9"/>
      <c r="DH3505" s="9"/>
      <c r="DI3505" s="9"/>
      <c r="DJ3505" s="9"/>
      <c r="DK3505" s="9"/>
      <c r="DL3505" s="9"/>
      <c r="DM3505" s="9"/>
      <c r="DN3505" s="9"/>
      <c r="DO3505" s="9"/>
      <c r="DP3505" s="9"/>
      <c r="DQ3505" s="9"/>
      <c r="DR3505" s="9"/>
      <c r="DS3505" s="9"/>
      <c r="DT3505" s="9"/>
      <c r="DU3505" s="9"/>
      <c r="DV3505" s="9"/>
      <c r="DW3505" s="9"/>
      <c r="DX3505" s="9"/>
      <c r="DY3505" s="9"/>
      <c r="DZ3505" s="56"/>
      <c r="EA3505" s="57"/>
    </row>
    <row r="3506" spans="1:131" s="18" customFormat="1" ht="19.5" customHeight="1" x14ac:dyDescent="0.25">
      <c r="A3506" s="18">
        <v>2324</v>
      </c>
      <c r="B3506" s="18" t="s">
        <v>6948</v>
      </c>
      <c r="C3506" s="18" t="s">
        <v>6949</v>
      </c>
      <c r="D3506" s="19">
        <v>43850</v>
      </c>
      <c r="J3506" s="130"/>
      <c r="K3506" s="130"/>
      <c r="L3506" s="130">
        <v>43889</v>
      </c>
      <c r="S3506" s="20">
        <v>14925000</v>
      </c>
      <c r="T3506" s="20">
        <v>14925000</v>
      </c>
      <c r="U3506" s="20">
        <v>3731250</v>
      </c>
      <c r="AF3506" s="57"/>
      <c r="AG3506" s="46"/>
      <c r="DZ3506" s="56"/>
      <c r="EA3506" s="57"/>
    </row>
    <row r="3507" spans="1:131" ht="39" customHeight="1" x14ac:dyDescent="0.25">
      <c r="A3507" s="9">
        <v>2325</v>
      </c>
      <c r="B3507" s="9" t="s">
        <v>6951</v>
      </c>
      <c r="C3507" s="9" t="s">
        <v>6952</v>
      </c>
      <c r="D3507" s="9"/>
      <c r="E3507" s="9" t="s">
        <v>3449</v>
      </c>
      <c r="F3507" s="9" t="s">
        <v>4385</v>
      </c>
      <c r="G3507" s="9"/>
      <c r="H3507" s="9" t="s">
        <v>906</v>
      </c>
      <c r="I3507" s="9" t="s">
        <v>35</v>
      </c>
      <c r="M3507" s="9" t="s">
        <v>335</v>
      </c>
      <c r="O3507" s="9">
        <v>19</v>
      </c>
      <c r="R3507" s="9"/>
      <c r="S3507" s="9"/>
      <c r="T3507" s="9"/>
      <c r="U3507" s="9"/>
      <c r="V3507" s="9"/>
      <c r="W3507" s="9"/>
      <c r="X3507" s="9"/>
      <c r="Y3507" s="9"/>
      <c r="Z3507" s="9"/>
      <c r="AA3507" s="9"/>
      <c r="AB3507" s="9"/>
      <c r="AC3507" s="9"/>
      <c r="AD3507" s="9"/>
      <c r="AE3507" s="9"/>
      <c r="AF3507" s="55"/>
      <c r="AG3507" s="109"/>
      <c r="AH3507" s="9"/>
      <c r="AI3507" s="9"/>
      <c r="AJ3507" s="9"/>
      <c r="AK3507" s="9"/>
      <c r="AL3507" s="9"/>
      <c r="AM3507" s="9"/>
      <c r="AN3507" s="9"/>
      <c r="AO3507" s="9"/>
      <c r="AP3507" s="9"/>
      <c r="AQ3507" s="9"/>
      <c r="AR3507" s="9"/>
      <c r="AS3507" s="9"/>
      <c r="AT3507" s="9"/>
      <c r="AU3507" s="9"/>
      <c r="AV3507" s="9"/>
      <c r="AW3507" s="9"/>
      <c r="AX3507" s="9"/>
      <c r="AY3507" s="9"/>
      <c r="AZ3507" s="9"/>
      <c r="BA3507" s="9"/>
      <c r="BB3507" s="9"/>
      <c r="BC3507" s="9"/>
      <c r="BD3507" s="9"/>
      <c r="BE3507" s="9"/>
      <c r="BF3507" s="9"/>
      <c r="BG3507" s="9"/>
      <c r="BH3507" s="9"/>
      <c r="BI3507" s="9"/>
      <c r="BJ3507" s="9"/>
      <c r="BK3507" s="9"/>
      <c r="BL3507" s="9"/>
      <c r="BM3507" s="9"/>
      <c r="BN3507" s="9"/>
      <c r="BO3507" s="9"/>
      <c r="BP3507" s="9"/>
      <c r="BQ3507" s="9"/>
      <c r="BT3507" s="9"/>
      <c r="BU3507" s="9"/>
      <c r="BX3507" s="9"/>
      <c r="BY3507" s="9"/>
      <c r="CB3507" s="9"/>
      <c r="CC3507" s="9"/>
      <c r="CF3507" s="9"/>
      <c r="CG3507" s="9"/>
      <c r="CJ3507" s="9"/>
      <c r="CK3507" s="9"/>
      <c r="CN3507" s="9"/>
      <c r="CO3507" s="9"/>
      <c r="CP3507" s="9"/>
      <c r="CQ3507" s="9"/>
      <c r="CR3507" s="9"/>
      <c r="CS3507" s="9"/>
      <c r="CT3507" s="9"/>
      <c r="CU3507" s="9"/>
      <c r="CV3507" s="9"/>
      <c r="CW3507" s="9"/>
      <c r="CX3507" s="9"/>
      <c r="CY3507" s="9"/>
      <c r="CZ3507" s="9"/>
      <c r="DA3507" s="9"/>
      <c r="DB3507" s="9"/>
      <c r="DC3507" s="9"/>
      <c r="DD3507" s="9"/>
      <c r="DE3507" s="9"/>
      <c r="DF3507" s="9"/>
      <c r="DG3507" s="9"/>
      <c r="DH3507" s="9"/>
      <c r="DI3507" s="9"/>
      <c r="DJ3507" s="9"/>
      <c r="DK3507" s="9"/>
      <c r="DL3507" s="9"/>
      <c r="DM3507" s="9"/>
      <c r="DN3507" s="9"/>
      <c r="DO3507" s="9"/>
      <c r="DP3507" s="9"/>
      <c r="DQ3507" s="9"/>
      <c r="DR3507" s="9"/>
      <c r="DS3507" s="9"/>
      <c r="DT3507" s="9"/>
      <c r="DU3507" s="9"/>
      <c r="DV3507" s="9"/>
      <c r="DW3507" s="9"/>
      <c r="DX3507" s="9"/>
      <c r="DY3507" s="9"/>
    </row>
    <row r="3508" spans="1:131" ht="39" customHeight="1" x14ac:dyDescent="0.25">
      <c r="A3508" s="9">
        <v>2326</v>
      </c>
      <c r="B3508" s="9" t="s">
        <v>6957</v>
      </c>
      <c r="C3508" s="9" t="s">
        <v>6958</v>
      </c>
      <c r="D3508" s="9"/>
      <c r="E3508" s="9" t="s">
        <v>332</v>
      </c>
      <c r="F3508" s="9" t="s">
        <v>493</v>
      </c>
      <c r="G3508" s="9"/>
      <c r="H3508" s="9" t="s">
        <v>906</v>
      </c>
      <c r="I3508" s="9" t="s">
        <v>78</v>
      </c>
      <c r="M3508" s="9" t="s">
        <v>335</v>
      </c>
      <c r="O3508" s="9">
        <v>22</v>
      </c>
      <c r="R3508" s="9"/>
      <c r="S3508" s="9"/>
      <c r="T3508" s="9"/>
      <c r="U3508" s="9"/>
      <c r="V3508" s="9"/>
      <c r="W3508" s="9"/>
      <c r="X3508" s="9"/>
      <c r="Y3508" s="9"/>
      <c r="Z3508" s="9"/>
      <c r="AA3508" s="9"/>
      <c r="AB3508" s="9"/>
      <c r="AC3508" s="9"/>
      <c r="AD3508" s="9"/>
      <c r="AE3508" s="9"/>
      <c r="AF3508" s="55"/>
      <c r="AG3508" s="109"/>
      <c r="AH3508" s="9"/>
      <c r="AI3508" s="9"/>
      <c r="AJ3508" s="9"/>
      <c r="AK3508" s="9"/>
      <c r="AL3508" s="9"/>
      <c r="AM3508" s="9"/>
      <c r="AN3508" s="9"/>
      <c r="AO3508" s="9"/>
      <c r="AP3508" s="9"/>
      <c r="AQ3508" s="9"/>
      <c r="AR3508" s="9"/>
      <c r="AS3508" s="9"/>
      <c r="AT3508" s="9"/>
      <c r="AU3508" s="9"/>
      <c r="AV3508" s="9"/>
      <c r="AW3508" s="9"/>
      <c r="AX3508" s="9"/>
      <c r="AY3508" s="9"/>
      <c r="AZ3508" s="9"/>
      <c r="BA3508" s="9"/>
      <c r="BB3508" s="9"/>
      <c r="BC3508" s="9"/>
      <c r="BD3508" s="9"/>
      <c r="BE3508" s="9"/>
      <c r="BF3508" s="9"/>
      <c r="BG3508" s="9"/>
      <c r="BH3508" s="9"/>
      <c r="BI3508" s="9"/>
      <c r="BJ3508" s="9"/>
      <c r="BK3508" s="9"/>
      <c r="BL3508" s="9"/>
      <c r="BM3508" s="9"/>
      <c r="BN3508" s="9"/>
      <c r="BO3508" s="9"/>
      <c r="BP3508" s="9"/>
      <c r="BQ3508" s="9"/>
      <c r="BT3508" s="9"/>
      <c r="BU3508" s="9"/>
      <c r="BX3508" s="9"/>
      <c r="BY3508" s="9"/>
      <c r="CB3508" s="9"/>
      <c r="CC3508" s="9"/>
      <c r="CF3508" s="9"/>
      <c r="CG3508" s="9"/>
      <c r="CJ3508" s="9"/>
      <c r="CK3508" s="9"/>
      <c r="CN3508" s="9"/>
      <c r="CO3508" s="9"/>
      <c r="CP3508" s="9"/>
      <c r="CQ3508" s="9"/>
      <c r="CR3508" s="9"/>
      <c r="CS3508" s="9"/>
      <c r="CT3508" s="9"/>
      <c r="CU3508" s="9"/>
      <c r="CV3508" s="9"/>
      <c r="CW3508" s="9"/>
      <c r="CX3508" s="9"/>
      <c r="CY3508" s="9"/>
      <c r="CZ3508" s="9"/>
      <c r="DA3508" s="9"/>
      <c r="DB3508" s="9"/>
      <c r="DC3508" s="9"/>
      <c r="DD3508" s="9"/>
      <c r="DE3508" s="9"/>
      <c r="DF3508" s="9"/>
      <c r="DG3508" s="9"/>
      <c r="DH3508" s="9"/>
      <c r="DI3508" s="9"/>
      <c r="DJ3508" s="9"/>
      <c r="DK3508" s="9"/>
      <c r="DL3508" s="9"/>
      <c r="DM3508" s="9"/>
      <c r="DN3508" s="9"/>
      <c r="DO3508" s="9"/>
      <c r="DP3508" s="9"/>
      <c r="DQ3508" s="9"/>
      <c r="DR3508" s="9"/>
      <c r="DS3508" s="9"/>
      <c r="DT3508" s="9"/>
      <c r="DU3508" s="9"/>
      <c r="DV3508" s="9"/>
      <c r="DW3508" s="9"/>
      <c r="DX3508" s="9"/>
      <c r="DY3508" s="9"/>
      <c r="DZ3508" s="56"/>
      <c r="EA3508" s="57"/>
    </row>
    <row r="3509" spans="1:131" ht="19.5" customHeight="1" x14ac:dyDescent="0.25">
      <c r="A3509" s="9">
        <v>2327</v>
      </c>
      <c r="B3509" s="10" t="s">
        <v>6959</v>
      </c>
      <c r="C3509" s="9" t="s">
        <v>6960</v>
      </c>
      <c r="D3509" s="9"/>
      <c r="E3509" s="9" t="s">
        <v>460</v>
      </c>
      <c r="F3509" s="9" t="s">
        <v>6961</v>
      </c>
      <c r="G3509" s="9"/>
      <c r="H3509" s="9" t="s">
        <v>906</v>
      </c>
      <c r="I3509" s="9" t="s">
        <v>6962</v>
      </c>
      <c r="O3509" s="9">
        <v>23</v>
      </c>
      <c r="R3509" s="9"/>
      <c r="S3509" s="9"/>
      <c r="T3509" s="9"/>
      <c r="U3509" s="9"/>
      <c r="V3509" s="9"/>
      <c r="W3509" s="9"/>
      <c r="X3509" s="9"/>
      <c r="Y3509" s="9"/>
      <c r="Z3509" s="9"/>
      <c r="AA3509" s="9"/>
      <c r="AB3509" s="9"/>
      <c r="AC3509" s="9"/>
      <c r="AD3509" s="9"/>
      <c r="AE3509" s="9"/>
      <c r="AF3509" s="55"/>
      <c r="AG3509" s="109"/>
      <c r="AH3509" s="9"/>
      <c r="AI3509" s="9"/>
      <c r="AJ3509" s="9"/>
      <c r="AK3509" s="9"/>
      <c r="AL3509" s="9"/>
      <c r="AM3509" s="9"/>
      <c r="AN3509" s="9"/>
      <c r="AO3509" s="9"/>
      <c r="AP3509" s="9"/>
      <c r="AQ3509" s="9"/>
      <c r="AR3509" s="9"/>
      <c r="AS3509" s="9"/>
      <c r="AT3509" s="9"/>
      <c r="AU3509" s="9"/>
      <c r="AV3509" s="9"/>
      <c r="AW3509" s="9"/>
      <c r="AX3509" s="9"/>
      <c r="AY3509" s="9"/>
      <c r="AZ3509" s="9"/>
      <c r="BA3509" s="9"/>
      <c r="BB3509" s="9"/>
      <c r="BC3509" s="9"/>
      <c r="BD3509" s="9"/>
      <c r="BE3509" s="9"/>
      <c r="BF3509" s="9"/>
      <c r="BG3509" s="9"/>
      <c r="BH3509" s="9"/>
      <c r="BI3509" s="9"/>
      <c r="BJ3509" s="9"/>
      <c r="BK3509" s="9"/>
      <c r="BL3509" s="9"/>
      <c r="BM3509" s="9"/>
      <c r="BN3509" s="9"/>
      <c r="BO3509" s="9"/>
      <c r="BP3509" s="9"/>
      <c r="BQ3509" s="9"/>
      <c r="BT3509" s="9"/>
      <c r="BU3509" s="9"/>
      <c r="BX3509" s="9"/>
      <c r="BY3509" s="9"/>
      <c r="CB3509" s="9"/>
      <c r="CC3509" s="9"/>
      <c r="CF3509" s="9"/>
      <c r="CG3509" s="9"/>
      <c r="CJ3509" s="9"/>
      <c r="CK3509" s="9"/>
      <c r="CN3509" s="9"/>
      <c r="CO3509" s="9"/>
      <c r="CP3509" s="9"/>
      <c r="CQ3509" s="9"/>
      <c r="CR3509" s="9"/>
      <c r="CS3509" s="9"/>
      <c r="CT3509" s="9"/>
      <c r="CU3509" s="9"/>
      <c r="CV3509" s="9"/>
      <c r="CW3509" s="9"/>
      <c r="CX3509" s="9"/>
      <c r="CY3509" s="9"/>
      <c r="CZ3509" s="9"/>
      <c r="DA3509" s="9"/>
      <c r="DB3509" s="9"/>
      <c r="DC3509" s="9"/>
      <c r="DD3509" s="9"/>
      <c r="DE3509" s="9"/>
      <c r="DF3509" s="9"/>
      <c r="DG3509" s="9"/>
      <c r="DH3509" s="9"/>
      <c r="DI3509" s="9"/>
      <c r="DJ3509" s="9"/>
      <c r="DK3509" s="9"/>
      <c r="DL3509" s="9"/>
      <c r="DM3509" s="9"/>
      <c r="DN3509" s="9"/>
      <c r="DO3509" s="9"/>
      <c r="DP3509" s="9"/>
      <c r="DQ3509" s="9"/>
      <c r="DR3509" s="9"/>
      <c r="DS3509" s="9"/>
      <c r="DT3509" s="9"/>
      <c r="DU3509" s="9"/>
      <c r="DV3509" s="9"/>
      <c r="DW3509" s="9"/>
      <c r="DX3509" s="9"/>
      <c r="DY3509" s="9"/>
    </row>
    <row r="3510" spans="1:131" ht="19.5" customHeight="1" x14ac:dyDescent="0.25">
      <c r="A3510" s="9">
        <v>2328</v>
      </c>
      <c r="B3510" s="9" t="s">
        <v>6964</v>
      </c>
      <c r="C3510" s="9" t="s">
        <v>6963</v>
      </c>
      <c r="D3510" s="9"/>
      <c r="E3510" s="9" t="s">
        <v>6965</v>
      </c>
      <c r="F3510" s="9" t="s">
        <v>6966</v>
      </c>
      <c r="G3510" s="9"/>
      <c r="H3510" s="9" t="s">
        <v>202</v>
      </c>
      <c r="I3510" s="9" t="s">
        <v>28</v>
      </c>
      <c r="J3510" s="129">
        <v>43351</v>
      </c>
      <c r="K3510" s="129">
        <v>43318</v>
      </c>
      <c r="L3510" s="129">
        <v>43444</v>
      </c>
      <c r="O3510" s="9">
        <v>30</v>
      </c>
      <c r="Q3510" s="9" t="s">
        <v>61</v>
      </c>
      <c r="R3510" s="9"/>
      <c r="S3510" s="13">
        <v>8596000</v>
      </c>
      <c r="T3510" s="13">
        <v>8596000</v>
      </c>
      <c r="U3510" s="13">
        <v>2578800</v>
      </c>
      <c r="V3510" s="9"/>
      <c r="W3510" s="9"/>
      <c r="X3510" s="9"/>
      <c r="Y3510" s="9"/>
      <c r="Z3510" s="9"/>
      <c r="AA3510" s="9"/>
      <c r="AB3510" s="9"/>
      <c r="AC3510" s="9"/>
      <c r="AD3510" s="9"/>
      <c r="AE3510" s="9"/>
      <c r="AF3510" s="55"/>
      <c r="AG3510" s="109"/>
      <c r="AH3510" s="11">
        <v>43318</v>
      </c>
      <c r="AI3510" s="11">
        <v>43444</v>
      </c>
      <c r="AJ3510" s="27">
        <v>8309506</v>
      </c>
      <c r="AK3510" s="27">
        <v>2492852</v>
      </c>
      <c r="AL3510" s="9"/>
      <c r="AM3510" s="9"/>
      <c r="AN3510" s="9"/>
      <c r="AO3510" s="9"/>
      <c r="AP3510" s="9"/>
      <c r="AQ3510" s="9"/>
      <c r="AR3510" s="9"/>
      <c r="AS3510" s="9"/>
      <c r="AT3510" s="9"/>
      <c r="AU3510" s="9"/>
      <c r="AV3510" s="9"/>
      <c r="AW3510" s="9"/>
      <c r="AX3510" s="9"/>
      <c r="AY3510" s="9"/>
      <c r="AZ3510" s="9"/>
      <c r="BA3510" s="9"/>
      <c r="BB3510" s="9"/>
      <c r="BC3510" s="9"/>
      <c r="BD3510" s="9"/>
      <c r="BE3510" s="9"/>
      <c r="BF3510" s="9"/>
      <c r="BG3510" s="9"/>
      <c r="BH3510" s="9"/>
      <c r="BI3510" s="9"/>
      <c r="BJ3510" s="9"/>
      <c r="BK3510" s="9"/>
      <c r="BL3510" s="9"/>
      <c r="BM3510" s="9"/>
      <c r="BN3510" s="9"/>
      <c r="BO3510" s="9"/>
      <c r="BP3510" s="9"/>
      <c r="BQ3510" s="9"/>
      <c r="BT3510" s="9"/>
      <c r="BU3510" s="9"/>
      <c r="BX3510" s="9"/>
      <c r="BY3510" s="9"/>
      <c r="CB3510" s="9"/>
      <c r="CC3510" s="9"/>
      <c r="CF3510" s="9"/>
      <c r="CG3510" s="9"/>
      <c r="CJ3510" s="9"/>
      <c r="CK3510" s="9"/>
      <c r="CN3510" s="9"/>
      <c r="CO3510" s="9"/>
      <c r="CP3510" s="9"/>
      <c r="CQ3510" s="9"/>
      <c r="CR3510" s="9"/>
      <c r="CS3510" s="9"/>
      <c r="CT3510" s="9"/>
      <c r="CU3510" s="9"/>
      <c r="CV3510" s="9"/>
      <c r="CW3510" s="9"/>
      <c r="CX3510" s="9"/>
      <c r="CY3510" s="9"/>
      <c r="CZ3510" s="9"/>
      <c r="DA3510" s="9"/>
      <c r="DB3510" s="9"/>
      <c r="DC3510" s="9"/>
      <c r="DD3510" s="9"/>
      <c r="DE3510" s="9"/>
      <c r="DF3510" s="9"/>
      <c r="DG3510" s="9"/>
      <c r="DH3510" s="9"/>
      <c r="DI3510" s="9"/>
      <c r="DJ3510" s="9"/>
      <c r="DK3510" s="9"/>
      <c r="DL3510" s="9"/>
      <c r="DM3510" s="9"/>
      <c r="DN3510" s="9"/>
      <c r="DO3510" s="9"/>
      <c r="DP3510" s="9"/>
      <c r="DQ3510" s="9"/>
      <c r="DR3510" s="9"/>
      <c r="DS3510" s="9"/>
      <c r="DT3510" s="9"/>
      <c r="DU3510" s="9"/>
      <c r="DV3510" s="9"/>
      <c r="DW3510" s="9"/>
      <c r="DX3510" s="9"/>
      <c r="DY3510" s="9"/>
      <c r="DZ3510" s="56"/>
      <c r="EA3510" s="57"/>
    </row>
    <row r="3511" spans="1:131" ht="19.5" customHeight="1" x14ac:dyDescent="0.25">
      <c r="A3511" s="9">
        <v>2329</v>
      </c>
      <c r="B3511" s="9" t="s">
        <v>6967</v>
      </c>
      <c r="C3511" s="9" t="s">
        <v>6968</v>
      </c>
      <c r="D3511" s="9"/>
      <c r="E3511" s="9" t="s">
        <v>2283</v>
      </c>
      <c r="F3511" s="9" t="s">
        <v>111</v>
      </c>
      <c r="G3511" s="9"/>
      <c r="H3511" s="9" t="s">
        <v>202</v>
      </c>
      <c r="I3511" s="9" t="s">
        <v>949</v>
      </c>
      <c r="J3511" s="129">
        <v>43379</v>
      </c>
      <c r="K3511" s="129">
        <v>43193</v>
      </c>
      <c r="L3511" s="129">
        <v>43707</v>
      </c>
      <c r="O3511" s="9">
        <v>29</v>
      </c>
      <c r="Q3511" s="9" t="s">
        <v>54</v>
      </c>
      <c r="R3511" s="9"/>
      <c r="S3511" s="13">
        <v>214000000</v>
      </c>
      <c r="T3511" s="13">
        <v>214000000</v>
      </c>
      <c r="U3511" s="13">
        <v>64200000</v>
      </c>
      <c r="V3511" s="9"/>
      <c r="W3511" s="9"/>
      <c r="X3511" s="9"/>
      <c r="Y3511" s="9"/>
      <c r="Z3511" s="9"/>
      <c r="AA3511" s="9"/>
      <c r="AB3511" s="9"/>
      <c r="AC3511" s="9"/>
      <c r="AD3511" s="9"/>
      <c r="AE3511" s="9"/>
      <c r="AF3511" s="55"/>
      <c r="AG3511" s="109"/>
      <c r="AH3511" s="11">
        <v>43193</v>
      </c>
      <c r="AI3511" s="11">
        <v>43404</v>
      </c>
      <c r="AJ3511" s="27">
        <v>90930239</v>
      </c>
      <c r="AK3511" s="27">
        <v>27279072</v>
      </c>
      <c r="AL3511" s="11">
        <v>43405</v>
      </c>
      <c r="AM3511" s="11">
        <v>43434</v>
      </c>
      <c r="AN3511" s="27">
        <v>53137731</v>
      </c>
      <c r="AO3511" s="27">
        <v>15941319</v>
      </c>
      <c r="AP3511" s="11">
        <v>43435</v>
      </c>
      <c r="AQ3511" s="11">
        <v>43555</v>
      </c>
      <c r="AR3511" s="27">
        <v>8452536</v>
      </c>
      <c r="AS3511" s="27">
        <v>2535761</v>
      </c>
      <c r="AT3511" s="11">
        <v>43556</v>
      </c>
      <c r="AU3511" s="11">
        <v>43677</v>
      </c>
      <c r="AV3511" s="27">
        <v>29445302</v>
      </c>
      <c r="AW3511" s="27">
        <v>8833591</v>
      </c>
      <c r="AX3511" s="11">
        <v>43193</v>
      </c>
      <c r="AY3511" s="11">
        <v>43677</v>
      </c>
      <c r="AZ3511" s="27">
        <v>187429976</v>
      </c>
      <c r="BA3511" s="27">
        <v>1639250</v>
      </c>
      <c r="BB3511" s="9"/>
      <c r="BC3511" s="9"/>
      <c r="BD3511" s="9"/>
      <c r="BE3511" s="9"/>
      <c r="BF3511" s="9"/>
      <c r="BG3511" s="9"/>
      <c r="BH3511" s="9"/>
      <c r="BI3511" s="9"/>
      <c r="BJ3511" s="9"/>
      <c r="BK3511" s="9"/>
      <c r="BL3511" s="9"/>
      <c r="BM3511" s="9"/>
      <c r="BN3511" s="9"/>
      <c r="BO3511" s="9"/>
      <c r="BP3511" s="9"/>
      <c r="BQ3511" s="9"/>
      <c r="BT3511" s="9"/>
      <c r="BU3511" s="9"/>
      <c r="BX3511" s="9"/>
      <c r="BY3511" s="9"/>
      <c r="CB3511" s="9"/>
      <c r="CC3511" s="9"/>
      <c r="CF3511" s="9"/>
      <c r="CG3511" s="9"/>
      <c r="CJ3511" s="9"/>
      <c r="CK3511" s="9"/>
      <c r="CN3511" s="9"/>
      <c r="CO3511" s="9"/>
      <c r="CP3511" s="9"/>
      <c r="CQ3511" s="9"/>
      <c r="CR3511" s="9"/>
      <c r="CS3511" s="9"/>
      <c r="CT3511" s="9"/>
      <c r="CU3511" s="9"/>
      <c r="CV3511" s="9"/>
      <c r="CW3511" s="9"/>
      <c r="CX3511" s="9"/>
      <c r="CY3511" s="9"/>
      <c r="CZ3511" s="9"/>
      <c r="DA3511" s="9"/>
      <c r="DB3511" s="9"/>
      <c r="DC3511" s="9"/>
      <c r="DD3511" s="9"/>
      <c r="DE3511" s="9"/>
      <c r="DF3511" s="9"/>
      <c r="DG3511" s="9"/>
      <c r="DH3511" s="9"/>
      <c r="DI3511" s="9"/>
      <c r="DJ3511" s="9"/>
      <c r="DK3511" s="9"/>
      <c r="DL3511" s="9"/>
      <c r="DM3511" s="9"/>
      <c r="DN3511" s="9"/>
      <c r="DO3511" s="9"/>
      <c r="DP3511" s="9"/>
      <c r="DQ3511" s="9"/>
      <c r="DR3511" s="9"/>
      <c r="DS3511" s="9"/>
      <c r="DT3511" s="9"/>
      <c r="DU3511" s="9"/>
      <c r="DV3511" s="9"/>
      <c r="DW3511" s="9"/>
      <c r="DX3511" s="9"/>
      <c r="DY3511" s="9"/>
      <c r="DZ3511" s="54">
        <v>187429976</v>
      </c>
      <c r="EA3511" s="55">
        <v>56228993</v>
      </c>
    </row>
    <row r="3512" spans="1:131" ht="19.5" customHeight="1" x14ac:dyDescent="0.25">
      <c r="A3512" s="9">
        <v>2330</v>
      </c>
      <c r="B3512" s="10" t="s">
        <v>6970</v>
      </c>
      <c r="C3512" s="9" t="s">
        <v>6971</v>
      </c>
      <c r="D3512" s="9"/>
      <c r="E3512" s="9" t="s">
        <v>3542</v>
      </c>
      <c r="F3512" s="9" t="s">
        <v>1119</v>
      </c>
      <c r="G3512" s="9"/>
      <c r="H3512" s="9" t="s">
        <v>202</v>
      </c>
      <c r="I3512" s="9" t="s">
        <v>78</v>
      </c>
      <c r="J3512" s="129">
        <v>43381</v>
      </c>
      <c r="K3512" s="129">
        <v>43320</v>
      </c>
      <c r="L3512" s="129">
        <v>43631</v>
      </c>
      <c r="O3512" s="9">
        <v>28</v>
      </c>
      <c r="Q3512" s="9" t="s">
        <v>54</v>
      </c>
      <c r="R3512" s="9"/>
      <c r="S3512" s="13">
        <v>8400000</v>
      </c>
      <c r="T3512" s="13">
        <v>8400000</v>
      </c>
      <c r="U3512" s="13">
        <v>2100000</v>
      </c>
      <c r="V3512" s="9"/>
      <c r="W3512" s="9"/>
      <c r="X3512" s="9"/>
      <c r="Y3512" s="9"/>
      <c r="Z3512" s="9"/>
      <c r="AA3512" s="9"/>
      <c r="AB3512" s="9"/>
      <c r="AC3512" s="9"/>
      <c r="AD3512" s="9"/>
      <c r="AE3512" s="9"/>
      <c r="AF3512" s="55"/>
      <c r="AG3512" s="45">
        <v>6300000</v>
      </c>
      <c r="AH3512" s="11">
        <v>43320</v>
      </c>
      <c r="AI3512" s="11">
        <v>43784</v>
      </c>
      <c r="AJ3512" s="27">
        <v>8400000</v>
      </c>
      <c r="AK3512" s="27">
        <v>2100000</v>
      </c>
      <c r="AL3512" s="9"/>
      <c r="AM3512" s="9"/>
      <c r="AN3512" s="9"/>
      <c r="AO3512" s="9"/>
      <c r="AP3512" s="9"/>
      <c r="AQ3512" s="9"/>
      <c r="AR3512" s="9"/>
      <c r="AS3512" s="9"/>
      <c r="AT3512" s="9"/>
      <c r="AU3512" s="9"/>
      <c r="AV3512" s="9"/>
      <c r="AW3512" s="9"/>
      <c r="AX3512" s="9"/>
      <c r="AY3512" s="9"/>
      <c r="AZ3512" s="9"/>
      <c r="BA3512" s="9"/>
      <c r="BB3512" s="9"/>
      <c r="BC3512" s="9"/>
      <c r="BD3512" s="9"/>
      <c r="BE3512" s="9"/>
      <c r="BF3512" s="9"/>
      <c r="BG3512" s="9"/>
      <c r="BH3512" s="9"/>
      <c r="BI3512" s="9"/>
      <c r="BJ3512" s="9"/>
      <c r="BK3512" s="9"/>
      <c r="BL3512" s="9"/>
      <c r="BM3512" s="9"/>
      <c r="BN3512" s="9"/>
      <c r="BO3512" s="9"/>
      <c r="BP3512" s="9"/>
      <c r="BQ3512" s="9"/>
      <c r="BT3512" s="9"/>
      <c r="BU3512" s="9"/>
      <c r="BX3512" s="9"/>
      <c r="BY3512" s="9"/>
      <c r="CB3512" s="9"/>
      <c r="CC3512" s="9"/>
      <c r="CF3512" s="9"/>
      <c r="CG3512" s="9"/>
      <c r="CJ3512" s="9"/>
      <c r="CK3512" s="9"/>
      <c r="CN3512" s="9"/>
      <c r="CO3512" s="9"/>
      <c r="CP3512" s="9"/>
      <c r="CQ3512" s="9"/>
      <c r="CR3512" s="9"/>
      <c r="CS3512" s="9"/>
      <c r="CT3512" s="9"/>
      <c r="CU3512" s="9"/>
      <c r="CV3512" s="9"/>
      <c r="CW3512" s="9"/>
      <c r="CX3512" s="9"/>
      <c r="CY3512" s="9"/>
      <c r="CZ3512" s="9"/>
      <c r="DA3512" s="9"/>
      <c r="DB3512" s="9"/>
      <c r="DC3512" s="9"/>
      <c r="DD3512" s="9"/>
      <c r="DE3512" s="9"/>
      <c r="DF3512" s="9"/>
      <c r="DG3512" s="9"/>
      <c r="DH3512" s="9"/>
      <c r="DI3512" s="9"/>
      <c r="DJ3512" s="9"/>
      <c r="DK3512" s="9"/>
      <c r="DL3512" s="9"/>
      <c r="DM3512" s="9"/>
      <c r="DN3512" s="9"/>
      <c r="DO3512" s="9"/>
      <c r="DP3512" s="9"/>
      <c r="DQ3512" s="9"/>
      <c r="DR3512" s="9"/>
      <c r="DS3512" s="9"/>
      <c r="DT3512" s="9"/>
      <c r="DU3512" s="9"/>
      <c r="DV3512" s="9"/>
      <c r="DW3512" s="9"/>
      <c r="DX3512" s="9"/>
      <c r="DY3512" s="9"/>
      <c r="DZ3512" s="56"/>
      <c r="EA3512" s="57"/>
    </row>
    <row r="3513" spans="1:131" s="18" customFormat="1" ht="19.5" customHeight="1" x14ac:dyDescent="0.25">
      <c r="A3513" s="18">
        <v>2330</v>
      </c>
      <c r="B3513" s="17" t="s">
        <v>6970</v>
      </c>
      <c r="C3513" s="18" t="s">
        <v>6971</v>
      </c>
      <c r="D3513" s="19">
        <v>43641</v>
      </c>
      <c r="J3513" s="130"/>
      <c r="K3513" s="130"/>
      <c r="L3513" s="130">
        <v>43784</v>
      </c>
      <c r="S3513" s="20"/>
      <c r="T3513" s="20"/>
      <c r="U3513" s="20"/>
      <c r="AF3513" s="57"/>
      <c r="AG3513" s="46"/>
      <c r="DZ3513" s="56"/>
      <c r="EA3513" s="57"/>
    </row>
    <row r="3514" spans="1:131" ht="19.5" customHeight="1" x14ac:dyDescent="0.25">
      <c r="A3514" s="9">
        <v>2331</v>
      </c>
      <c r="B3514" s="9" t="s">
        <v>7170</v>
      </c>
      <c r="C3514" s="9" t="s">
        <v>6969</v>
      </c>
      <c r="D3514" s="9"/>
      <c r="E3514" s="9" t="s">
        <v>6972</v>
      </c>
      <c r="F3514" s="9" t="s">
        <v>105</v>
      </c>
      <c r="G3514" s="9"/>
      <c r="H3514" s="9" t="s">
        <v>202</v>
      </c>
      <c r="I3514" s="9" t="s">
        <v>35</v>
      </c>
      <c r="J3514" s="129">
        <v>43365</v>
      </c>
      <c r="K3514" s="129">
        <v>43284</v>
      </c>
      <c r="L3514" s="129">
        <v>43465</v>
      </c>
      <c r="O3514" s="9">
        <v>23</v>
      </c>
      <c r="Q3514" s="9" t="s">
        <v>61</v>
      </c>
      <c r="R3514" s="9"/>
      <c r="S3514" s="13">
        <v>340098412</v>
      </c>
      <c r="T3514" s="13">
        <v>340098412</v>
      </c>
      <c r="U3514" s="13">
        <v>102029524</v>
      </c>
      <c r="V3514" s="9"/>
      <c r="W3514" s="9"/>
      <c r="X3514" s="9"/>
      <c r="Y3514" s="9"/>
      <c r="Z3514" s="9"/>
      <c r="AA3514" s="9"/>
      <c r="AB3514" s="9"/>
      <c r="AC3514" s="9"/>
      <c r="AD3514" s="9"/>
      <c r="AE3514" s="9"/>
      <c r="AF3514" s="55"/>
      <c r="AG3514" s="109"/>
      <c r="AH3514" s="11">
        <v>43284</v>
      </c>
      <c r="AI3514" s="11">
        <v>43465</v>
      </c>
      <c r="AJ3514" s="27">
        <v>268038841</v>
      </c>
      <c r="AK3514" s="27">
        <v>80411652</v>
      </c>
      <c r="AL3514" s="9"/>
      <c r="AM3514" s="9"/>
      <c r="AN3514" s="9"/>
      <c r="AO3514" s="9"/>
      <c r="AP3514" s="9"/>
      <c r="AQ3514" s="9"/>
      <c r="AR3514" s="9"/>
      <c r="AS3514" s="9"/>
      <c r="AT3514" s="9"/>
      <c r="AU3514" s="9"/>
      <c r="AV3514" s="9"/>
      <c r="AW3514" s="9"/>
      <c r="AX3514" s="9"/>
      <c r="AY3514" s="9"/>
      <c r="AZ3514" s="9"/>
      <c r="BA3514" s="9"/>
      <c r="BB3514" s="9"/>
      <c r="BC3514" s="9"/>
      <c r="BD3514" s="9"/>
      <c r="BE3514" s="9"/>
      <c r="BF3514" s="9"/>
      <c r="BG3514" s="9"/>
      <c r="BH3514" s="9"/>
      <c r="BI3514" s="9"/>
      <c r="BJ3514" s="9"/>
      <c r="BK3514" s="9"/>
      <c r="BL3514" s="9"/>
      <c r="BM3514" s="9"/>
      <c r="BN3514" s="9"/>
      <c r="BO3514" s="9"/>
      <c r="BP3514" s="9"/>
      <c r="BQ3514" s="9"/>
      <c r="BT3514" s="9"/>
      <c r="BU3514" s="9"/>
      <c r="BX3514" s="9"/>
      <c r="BY3514" s="9"/>
      <c r="CB3514" s="9"/>
      <c r="CC3514" s="9"/>
      <c r="CF3514" s="9"/>
      <c r="CG3514" s="9"/>
      <c r="CJ3514" s="9"/>
      <c r="CK3514" s="9"/>
      <c r="CN3514" s="9"/>
      <c r="CO3514" s="9"/>
      <c r="CP3514" s="9"/>
      <c r="CQ3514" s="9"/>
      <c r="CR3514" s="9"/>
      <c r="CS3514" s="9"/>
      <c r="CT3514" s="9"/>
      <c r="CU3514" s="9"/>
      <c r="CV3514" s="9"/>
      <c r="CW3514" s="9"/>
      <c r="CX3514" s="9"/>
      <c r="CY3514" s="9"/>
      <c r="CZ3514" s="9"/>
      <c r="DA3514" s="9"/>
      <c r="DB3514" s="9"/>
      <c r="DC3514" s="9"/>
      <c r="DD3514" s="9"/>
      <c r="DE3514" s="9"/>
      <c r="DF3514" s="9"/>
      <c r="DG3514" s="9"/>
      <c r="DH3514" s="9"/>
      <c r="DI3514" s="9"/>
      <c r="DJ3514" s="9"/>
      <c r="DK3514" s="9"/>
      <c r="DL3514" s="9"/>
      <c r="DM3514" s="9"/>
      <c r="DN3514" s="9"/>
      <c r="DO3514" s="9"/>
      <c r="DP3514" s="9"/>
      <c r="DQ3514" s="9"/>
      <c r="DR3514" s="9"/>
      <c r="DS3514" s="9"/>
      <c r="DT3514" s="9"/>
      <c r="DU3514" s="9"/>
      <c r="DV3514" s="9"/>
      <c r="DW3514" s="9"/>
      <c r="DX3514" s="9"/>
      <c r="DY3514" s="9"/>
    </row>
    <row r="3515" spans="1:131" ht="19.5" customHeight="1" x14ac:dyDescent="0.25">
      <c r="A3515" s="9">
        <v>2332</v>
      </c>
      <c r="B3515" s="10" t="s">
        <v>6973</v>
      </c>
      <c r="C3515" s="9" t="s">
        <v>6974</v>
      </c>
      <c r="D3515" s="9"/>
      <c r="E3515" s="9" t="s">
        <v>6975</v>
      </c>
      <c r="F3515" s="9" t="s">
        <v>6976</v>
      </c>
      <c r="G3515" s="9"/>
      <c r="H3515" s="9" t="s">
        <v>202</v>
      </c>
      <c r="I3515" s="9" t="s">
        <v>871</v>
      </c>
      <c r="J3515" s="129">
        <v>43367</v>
      </c>
      <c r="K3515" s="129">
        <v>43305</v>
      </c>
      <c r="L3515" s="129">
        <v>43826</v>
      </c>
      <c r="O3515" s="9">
        <v>29</v>
      </c>
      <c r="Q3515" s="9" t="s">
        <v>54</v>
      </c>
      <c r="R3515" s="9"/>
      <c r="S3515" s="13">
        <v>60000000</v>
      </c>
      <c r="T3515" s="13">
        <v>60000000</v>
      </c>
      <c r="U3515" s="13">
        <v>18000000</v>
      </c>
      <c r="V3515" s="9"/>
      <c r="W3515" s="9"/>
      <c r="X3515" s="9"/>
      <c r="Y3515" s="9"/>
      <c r="Z3515" s="9"/>
      <c r="AA3515" s="9"/>
      <c r="AB3515" s="9"/>
      <c r="AC3515" s="9"/>
      <c r="AD3515" s="9"/>
      <c r="AE3515" s="9"/>
      <c r="AF3515" s="55"/>
      <c r="AG3515" s="109"/>
      <c r="AH3515" s="11">
        <v>43305</v>
      </c>
      <c r="AI3515" s="11">
        <v>43465</v>
      </c>
      <c r="AJ3515" s="27">
        <v>56658054</v>
      </c>
      <c r="AK3515" s="27">
        <v>16997416</v>
      </c>
      <c r="AL3515" s="11">
        <v>43466</v>
      </c>
      <c r="AM3515" s="11">
        <v>43646</v>
      </c>
      <c r="AN3515" s="27">
        <v>3471368</v>
      </c>
      <c r="AO3515" s="27">
        <v>1002584</v>
      </c>
      <c r="AP3515" s="9"/>
      <c r="AQ3515" s="9"/>
      <c r="AR3515" s="9"/>
      <c r="AS3515" s="9"/>
      <c r="AT3515" s="9"/>
      <c r="AU3515" s="9"/>
      <c r="AV3515" s="9"/>
      <c r="AW3515" s="9"/>
      <c r="AX3515" s="9"/>
      <c r="AY3515" s="9"/>
      <c r="AZ3515" s="9"/>
      <c r="BA3515" s="9"/>
      <c r="BB3515" s="9"/>
      <c r="BC3515" s="9"/>
      <c r="BD3515" s="9"/>
      <c r="BE3515" s="9"/>
      <c r="BF3515" s="9"/>
      <c r="BG3515" s="9"/>
      <c r="BH3515" s="9"/>
      <c r="BI3515" s="9"/>
      <c r="BJ3515" s="9"/>
      <c r="BK3515" s="9"/>
      <c r="BL3515" s="9"/>
      <c r="BM3515" s="9"/>
      <c r="BN3515" s="9"/>
      <c r="BO3515" s="9"/>
      <c r="BP3515" s="9"/>
      <c r="BQ3515" s="9"/>
      <c r="BT3515" s="9"/>
      <c r="BU3515" s="9"/>
      <c r="BX3515" s="9"/>
      <c r="BY3515" s="9"/>
      <c r="CB3515" s="9"/>
      <c r="CC3515" s="9"/>
      <c r="CF3515" s="9"/>
      <c r="CG3515" s="9"/>
      <c r="CJ3515" s="9"/>
      <c r="CK3515" s="9"/>
      <c r="CN3515" s="9"/>
      <c r="CO3515" s="9"/>
      <c r="CP3515" s="9"/>
      <c r="CQ3515" s="9"/>
      <c r="CR3515" s="9"/>
      <c r="CS3515" s="9"/>
      <c r="CT3515" s="9"/>
      <c r="CU3515" s="9"/>
      <c r="CV3515" s="9"/>
      <c r="CW3515" s="9"/>
      <c r="CX3515" s="9"/>
      <c r="CY3515" s="9"/>
      <c r="CZ3515" s="9"/>
      <c r="DA3515" s="9"/>
      <c r="DB3515" s="9"/>
      <c r="DC3515" s="9"/>
      <c r="DD3515" s="9"/>
      <c r="DE3515" s="9"/>
      <c r="DF3515" s="9"/>
      <c r="DG3515" s="9"/>
      <c r="DH3515" s="9"/>
      <c r="DI3515" s="9"/>
      <c r="DJ3515" s="9"/>
      <c r="DK3515" s="9"/>
      <c r="DL3515" s="9"/>
      <c r="DM3515" s="9"/>
      <c r="DN3515" s="9"/>
      <c r="DO3515" s="9"/>
      <c r="DP3515" s="9"/>
      <c r="DQ3515" s="9"/>
      <c r="DR3515" s="9"/>
      <c r="DS3515" s="9"/>
      <c r="DT3515" s="9"/>
      <c r="DU3515" s="9"/>
      <c r="DV3515" s="9"/>
      <c r="DW3515" s="9"/>
      <c r="DX3515" s="9"/>
      <c r="DY3515" s="9"/>
      <c r="DZ3515" s="56"/>
      <c r="EA3515" s="57"/>
    </row>
    <row r="3516" spans="1:131" ht="19.5" customHeight="1" x14ac:dyDescent="0.25">
      <c r="A3516" s="9">
        <v>2333</v>
      </c>
      <c r="B3516" s="9" t="s">
        <v>6977</v>
      </c>
      <c r="C3516" s="9" t="s">
        <v>6978</v>
      </c>
      <c r="D3516" s="9"/>
      <c r="E3516" s="9" t="s">
        <v>6979</v>
      </c>
      <c r="F3516" s="9" t="s">
        <v>1198</v>
      </c>
      <c r="G3516" s="9"/>
      <c r="H3516" s="9" t="s">
        <v>202</v>
      </c>
      <c r="I3516" s="9" t="s">
        <v>25</v>
      </c>
      <c r="J3516" s="129">
        <v>43388</v>
      </c>
      <c r="K3516" s="129">
        <v>41061</v>
      </c>
      <c r="L3516" s="129">
        <v>43616</v>
      </c>
      <c r="Q3516" s="9" t="s">
        <v>54</v>
      </c>
      <c r="R3516" s="9"/>
      <c r="S3516" s="13">
        <v>23191509</v>
      </c>
      <c r="T3516" s="13">
        <v>23191509</v>
      </c>
      <c r="U3516" s="13">
        <v>6858053</v>
      </c>
      <c r="V3516" s="9"/>
      <c r="W3516" s="9"/>
      <c r="X3516" s="9"/>
      <c r="Y3516" s="9"/>
      <c r="Z3516" s="9"/>
      <c r="AA3516" s="9"/>
      <c r="AB3516" s="9"/>
      <c r="AC3516" s="9"/>
      <c r="AD3516" s="9"/>
      <c r="AE3516" s="9"/>
      <c r="AF3516" s="55"/>
      <c r="AG3516" s="109"/>
      <c r="AH3516" s="11">
        <v>41061</v>
      </c>
      <c r="AI3516" s="11">
        <v>43605</v>
      </c>
      <c r="AJ3516" s="27">
        <v>22860177</v>
      </c>
      <c r="AK3516" s="27">
        <v>6858053</v>
      </c>
      <c r="AL3516" s="9"/>
      <c r="AM3516" s="9"/>
      <c r="AN3516" s="9"/>
      <c r="AO3516" s="9"/>
      <c r="AP3516" s="9"/>
      <c r="AQ3516" s="9"/>
      <c r="AR3516" s="9"/>
      <c r="AS3516" s="9"/>
      <c r="AT3516" s="9"/>
      <c r="AU3516" s="9"/>
      <c r="AV3516" s="9"/>
      <c r="AW3516" s="9"/>
      <c r="AX3516" s="9"/>
      <c r="AY3516" s="9"/>
      <c r="AZ3516" s="9"/>
      <c r="BA3516" s="9"/>
      <c r="BB3516" s="9"/>
      <c r="BC3516" s="9"/>
      <c r="BD3516" s="9"/>
      <c r="BE3516" s="9"/>
      <c r="BF3516" s="9"/>
      <c r="BG3516" s="9"/>
      <c r="BH3516" s="9"/>
      <c r="BI3516" s="9"/>
      <c r="BJ3516" s="9"/>
      <c r="BK3516" s="9"/>
      <c r="BL3516" s="9"/>
      <c r="BM3516" s="9"/>
      <c r="BN3516" s="9"/>
      <c r="BO3516" s="9"/>
      <c r="BP3516" s="9"/>
      <c r="BQ3516" s="9"/>
      <c r="BT3516" s="9"/>
      <c r="BU3516" s="9"/>
      <c r="BX3516" s="9"/>
      <c r="BY3516" s="9"/>
      <c r="CB3516" s="9"/>
      <c r="CC3516" s="9"/>
      <c r="CF3516" s="9"/>
      <c r="CG3516" s="9"/>
      <c r="CJ3516" s="9"/>
      <c r="CK3516" s="9"/>
      <c r="CN3516" s="9"/>
      <c r="CO3516" s="9"/>
      <c r="CP3516" s="9"/>
      <c r="CQ3516" s="9"/>
      <c r="CR3516" s="9"/>
      <c r="CS3516" s="9"/>
      <c r="CT3516" s="9"/>
      <c r="CU3516" s="9"/>
      <c r="CV3516" s="9"/>
      <c r="CW3516" s="9"/>
      <c r="CX3516" s="9"/>
      <c r="CY3516" s="9"/>
      <c r="CZ3516" s="9"/>
      <c r="DA3516" s="9"/>
      <c r="DB3516" s="9"/>
      <c r="DC3516" s="9"/>
      <c r="DD3516" s="9"/>
      <c r="DE3516" s="9"/>
      <c r="DF3516" s="9"/>
      <c r="DG3516" s="9"/>
      <c r="DH3516" s="9"/>
      <c r="DI3516" s="9"/>
      <c r="DJ3516" s="9"/>
      <c r="DK3516" s="9"/>
      <c r="DL3516" s="9"/>
      <c r="DM3516" s="9"/>
      <c r="DN3516" s="9"/>
      <c r="DO3516" s="9"/>
      <c r="DP3516" s="9"/>
      <c r="DQ3516" s="9"/>
      <c r="DR3516" s="9"/>
      <c r="DS3516" s="9"/>
      <c r="DT3516" s="9"/>
      <c r="DU3516" s="9"/>
      <c r="DV3516" s="9"/>
      <c r="DW3516" s="9"/>
      <c r="DX3516" s="9"/>
      <c r="DY3516" s="9"/>
    </row>
    <row r="3517" spans="1:131" ht="19.5" customHeight="1" x14ac:dyDescent="0.25">
      <c r="A3517" s="9">
        <v>2334</v>
      </c>
      <c r="B3517" s="9" t="s">
        <v>6980</v>
      </c>
      <c r="C3517" s="9" t="s">
        <v>6981</v>
      </c>
      <c r="D3517" s="9"/>
      <c r="E3517" s="9" t="s">
        <v>447</v>
      </c>
      <c r="F3517" s="9" t="s">
        <v>448</v>
      </c>
      <c r="G3517" s="9"/>
      <c r="H3517" s="9" t="s">
        <v>202</v>
      </c>
      <c r="I3517" s="9" t="s">
        <v>25</v>
      </c>
      <c r="J3517" s="129">
        <v>43395</v>
      </c>
      <c r="K3517" s="129">
        <v>43364</v>
      </c>
      <c r="L3517" s="129">
        <v>43465</v>
      </c>
      <c r="O3517" s="9">
        <v>24</v>
      </c>
      <c r="Q3517" s="9" t="s">
        <v>54</v>
      </c>
      <c r="R3517" s="9"/>
      <c r="S3517" s="13">
        <v>17524000</v>
      </c>
      <c r="T3517" s="13">
        <v>17524000</v>
      </c>
      <c r="U3517" s="13">
        <v>5257200</v>
      </c>
      <c r="V3517" s="9"/>
      <c r="W3517" s="9"/>
      <c r="X3517" s="9"/>
      <c r="Y3517" s="9"/>
      <c r="Z3517" s="9"/>
      <c r="AA3517" s="9"/>
      <c r="AB3517" s="9"/>
      <c r="AC3517" s="9"/>
      <c r="AD3517" s="9"/>
      <c r="AE3517" s="9"/>
      <c r="AF3517" s="55"/>
      <c r="AG3517" s="109"/>
      <c r="AH3517" s="11">
        <v>43364</v>
      </c>
      <c r="AI3517" s="11">
        <v>43465</v>
      </c>
      <c r="AJ3517" s="27">
        <v>17300000</v>
      </c>
      <c r="AK3517" s="27">
        <v>5190000</v>
      </c>
      <c r="AL3517" s="9"/>
      <c r="AM3517" s="9"/>
      <c r="AN3517" s="9"/>
      <c r="AO3517" s="9"/>
      <c r="AP3517" s="9"/>
      <c r="AQ3517" s="9"/>
      <c r="AR3517" s="9"/>
      <c r="AS3517" s="9"/>
      <c r="AT3517" s="9"/>
      <c r="AU3517" s="9"/>
      <c r="AV3517" s="9"/>
      <c r="AW3517" s="9"/>
      <c r="AX3517" s="9"/>
      <c r="AY3517" s="9"/>
      <c r="AZ3517" s="9"/>
      <c r="BA3517" s="9"/>
      <c r="BB3517" s="9"/>
      <c r="BC3517" s="9"/>
      <c r="BD3517" s="9"/>
      <c r="BE3517" s="9"/>
      <c r="BF3517" s="9"/>
      <c r="BG3517" s="9"/>
      <c r="BH3517" s="9"/>
      <c r="BI3517" s="9"/>
      <c r="BJ3517" s="9"/>
      <c r="BK3517" s="9"/>
      <c r="BL3517" s="9"/>
      <c r="BM3517" s="9"/>
      <c r="BN3517" s="9"/>
      <c r="BO3517" s="9"/>
      <c r="BP3517" s="9"/>
      <c r="BQ3517" s="9"/>
      <c r="BT3517" s="9"/>
      <c r="BU3517" s="9"/>
      <c r="BX3517" s="9"/>
      <c r="BY3517" s="9"/>
      <c r="CB3517" s="9"/>
      <c r="CC3517" s="9"/>
      <c r="CF3517" s="9"/>
      <c r="CG3517" s="9"/>
      <c r="CJ3517" s="9"/>
      <c r="CK3517" s="9"/>
      <c r="CN3517" s="9"/>
      <c r="CO3517" s="9"/>
      <c r="CP3517" s="9"/>
      <c r="CQ3517" s="9"/>
      <c r="CR3517" s="9"/>
      <c r="CS3517" s="9"/>
      <c r="CT3517" s="9"/>
      <c r="CU3517" s="9"/>
      <c r="CV3517" s="9"/>
      <c r="CW3517" s="9"/>
      <c r="CX3517" s="9"/>
      <c r="CY3517" s="9"/>
      <c r="CZ3517" s="9"/>
      <c r="DA3517" s="9"/>
      <c r="DB3517" s="9"/>
      <c r="DC3517" s="9"/>
      <c r="DD3517" s="9"/>
      <c r="DE3517" s="9"/>
      <c r="DF3517" s="9"/>
      <c r="DG3517" s="9"/>
      <c r="DH3517" s="9"/>
      <c r="DI3517" s="9"/>
      <c r="DJ3517" s="9"/>
      <c r="DK3517" s="9"/>
      <c r="DL3517" s="9"/>
      <c r="DM3517" s="9"/>
      <c r="DN3517" s="9"/>
      <c r="DO3517" s="9"/>
      <c r="DP3517" s="9"/>
      <c r="DQ3517" s="9"/>
      <c r="DR3517" s="9"/>
      <c r="DS3517" s="9"/>
      <c r="DT3517" s="9"/>
      <c r="DU3517" s="9"/>
      <c r="DV3517" s="9"/>
      <c r="DW3517" s="9"/>
      <c r="DX3517" s="9"/>
      <c r="DY3517" s="9"/>
      <c r="DZ3517" s="56"/>
      <c r="EA3517" s="57"/>
    </row>
    <row r="3518" spans="1:131" ht="19.5" customHeight="1" x14ac:dyDescent="0.25">
      <c r="A3518" s="9">
        <v>2335</v>
      </c>
      <c r="B3518" s="9" t="s">
        <v>6982</v>
      </c>
      <c r="C3518" s="9" t="s">
        <v>6983</v>
      </c>
      <c r="D3518" s="9"/>
      <c r="E3518" s="9" t="s">
        <v>6984</v>
      </c>
      <c r="F3518" s="9" t="s">
        <v>6985</v>
      </c>
      <c r="G3518" s="9"/>
      <c r="H3518" s="9" t="s">
        <v>202</v>
      </c>
      <c r="I3518" s="9" t="s">
        <v>25</v>
      </c>
      <c r="J3518" s="129">
        <v>43380</v>
      </c>
      <c r="K3518" s="129">
        <v>43350</v>
      </c>
      <c r="L3518" s="129">
        <v>43706</v>
      </c>
      <c r="O3518" s="9">
        <v>28</v>
      </c>
      <c r="Q3518" s="9" t="s">
        <v>54</v>
      </c>
      <c r="R3518" s="9"/>
      <c r="S3518" s="13">
        <v>14250000</v>
      </c>
      <c r="T3518" s="13">
        <v>14250000</v>
      </c>
      <c r="U3518" s="13">
        <v>4275000</v>
      </c>
      <c r="V3518" s="9"/>
      <c r="W3518" s="9"/>
      <c r="X3518" s="9"/>
      <c r="Y3518" s="9"/>
      <c r="Z3518" s="9"/>
      <c r="AA3518" s="9"/>
      <c r="AB3518" s="9"/>
      <c r="AC3518" s="9"/>
      <c r="AD3518" s="9"/>
      <c r="AE3518" s="9"/>
      <c r="AF3518" s="55"/>
      <c r="AG3518" s="109"/>
      <c r="AH3518" s="11">
        <v>43405</v>
      </c>
      <c r="AI3518" s="11">
        <v>43799</v>
      </c>
      <c r="AJ3518" s="27">
        <v>14190000</v>
      </c>
      <c r="AK3518" s="27">
        <v>4257000</v>
      </c>
      <c r="AL3518" s="9"/>
      <c r="AM3518" s="9"/>
      <c r="AN3518" s="9"/>
      <c r="AO3518" s="9"/>
      <c r="AP3518" s="9"/>
      <c r="AQ3518" s="9"/>
      <c r="AR3518" s="9"/>
      <c r="AS3518" s="9"/>
      <c r="AT3518" s="9"/>
      <c r="AU3518" s="9"/>
      <c r="AV3518" s="9"/>
      <c r="AW3518" s="9"/>
      <c r="AX3518" s="9"/>
      <c r="AY3518" s="9"/>
      <c r="AZ3518" s="9"/>
      <c r="BA3518" s="9"/>
      <c r="BB3518" s="9"/>
      <c r="BC3518" s="9"/>
      <c r="BD3518" s="9"/>
      <c r="BE3518" s="9"/>
      <c r="BF3518" s="9"/>
      <c r="BG3518" s="9"/>
      <c r="BH3518" s="9"/>
      <c r="BI3518" s="9"/>
      <c r="BJ3518" s="9"/>
      <c r="BK3518" s="9"/>
      <c r="BL3518" s="9"/>
      <c r="BM3518" s="9"/>
      <c r="BN3518" s="9"/>
      <c r="BO3518" s="9"/>
      <c r="BP3518" s="9"/>
      <c r="BQ3518" s="9"/>
      <c r="BT3518" s="9"/>
      <c r="BU3518" s="9"/>
      <c r="BX3518" s="9"/>
      <c r="BY3518" s="9"/>
      <c r="CB3518" s="9"/>
      <c r="CC3518" s="9"/>
      <c r="CF3518" s="9"/>
      <c r="CG3518" s="9"/>
      <c r="CJ3518" s="9"/>
      <c r="CK3518" s="9"/>
      <c r="CN3518" s="9"/>
      <c r="CO3518" s="9"/>
      <c r="CP3518" s="9"/>
      <c r="CQ3518" s="9"/>
      <c r="CR3518" s="9"/>
      <c r="CS3518" s="9"/>
      <c r="CT3518" s="9"/>
      <c r="CU3518" s="9"/>
      <c r="CV3518" s="9"/>
      <c r="CW3518" s="9"/>
      <c r="CX3518" s="9"/>
      <c r="CY3518" s="9"/>
      <c r="CZ3518" s="9"/>
      <c r="DA3518" s="9"/>
      <c r="DB3518" s="9"/>
      <c r="DC3518" s="9"/>
      <c r="DD3518" s="9"/>
      <c r="DE3518" s="9"/>
      <c r="DF3518" s="9"/>
      <c r="DG3518" s="9"/>
      <c r="DH3518" s="9"/>
      <c r="DI3518" s="9"/>
      <c r="DJ3518" s="9"/>
      <c r="DK3518" s="9"/>
      <c r="DL3518" s="9"/>
      <c r="DM3518" s="9"/>
      <c r="DN3518" s="9"/>
      <c r="DO3518" s="9"/>
      <c r="DP3518" s="9"/>
      <c r="DQ3518" s="9"/>
      <c r="DR3518" s="9"/>
      <c r="DS3518" s="9"/>
      <c r="DT3518" s="9"/>
      <c r="DU3518" s="9"/>
      <c r="DV3518" s="9"/>
      <c r="DW3518" s="9"/>
      <c r="DX3518" s="9"/>
      <c r="DY3518" s="9"/>
    </row>
    <row r="3519" spans="1:131" s="18" customFormat="1" ht="19.5" customHeight="1" x14ac:dyDescent="0.25">
      <c r="A3519" s="18">
        <v>2335</v>
      </c>
      <c r="B3519" s="18" t="s">
        <v>6982</v>
      </c>
      <c r="C3519" s="18" t="s">
        <v>6983</v>
      </c>
      <c r="D3519" s="19">
        <v>43482</v>
      </c>
      <c r="J3519" s="130"/>
      <c r="K3519" s="130"/>
      <c r="L3519" s="130">
        <v>43874</v>
      </c>
      <c r="S3519" s="20"/>
      <c r="T3519" s="20"/>
      <c r="U3519" s="20"/>
      <c r="AF3519" s="57"/>
      <c r="AG3519" s="46">
        <v>9975000</v>
      </c>
      <c r="DZ3519" s="56"/>
      <c r="EA3519" s="57"/>
    </row>
    <row r="3520" spans="1:131" ht="19.5" customHeight="1" x14ac:dyDescent="0.25">
      <c r="A3520" s="9">
        <v>2336</v>
      </c>
      <c r="B3520" s="9" t="s">
        <v>6986</v>
      </c>
      <c r="C3520" s="9" t="s">
        <v>6989</v>
      </c>
      <c r="D3520" s="9"/>
      <c r="E3520" s="9" t="s">
        <v>6990</v>
      </c>
      <c r="F3520" s="9" t="s">
        <v>111</v>
      </c>
      <c r="G3520" s="9"/>
      <c r="H3520" s="9" t="s">
        <v>202</v>
      </c>
      <c r="I3520" s="9" t="s">
        <v>949</v>
      </c>
      <c r="J3520" s="129">
        <v>43409</v>
      </c>
      <c r="K3520" s="129">
        <v>43236</v>
      </c>
      <c r="L3520" s="129">
        <v>43646</v>
      </c>
      <c r="O3520" s="9">
        <v>31</v>
      </c>
      <c r="Q3520" s="9" t="s">
        <v>54</v>
      </c>
      <c r="R3520" s="9"/>
      <c r="S3520" s="13">
        <v>160000000</v>
      </c>
      <c r="T3520" s="13">
        <v>160000000</v>
      </c>
      <c r="U3520" s="13">
        <v>40000000</v>
      </c>
      <c r="V3520" s="9"/>
      <c r="W3520" s="9"/>
      <c r="X3520" s="9"/>
      <c r="Y3520" s="9"/>
      <c r="Z3520" s="9"/>
      <c r="AA3520" s="9"/>
      <c r="AB3520" s="9"/>
      <c r="AC3520" s="9"/>
      <c r="AD3520" s="9"/>
      <c r="AE3520" s="9"/>
      <c r="AF3520" s="55"/>
      <c r="AG3520" s="45">
        <v>120000000</v>
      </c>
      <c r="AH3520" s="11">
        <v>43236</v>
      </c>
      <c r="AI3520" s="11">
        <v>43524</v>
      </c>
      <c r="AJ3520" s="27">
        <v>66779657</v>
      </c>
      <c r="AK3520" s="27">
        <v>16694914</v>
      </c>
      <c r="AL3520" s="11">
        <v>43525</v>
      </c>
      <c r="AM3520" s="11">
        <v>43555</v>
      </c>
      <c r="AN3520" s="27">
        <v>61146968</v>
      </c>
      <c r="AO3520" s="27">
        <v>15286742</v>
      </c>
      <c r="AP3520" s="11">
        <v>43556</v>
      </c>
      <c r="AQ3520" s="11">
        <v>43616</v>
      </c>
      <c r="AR3520" s="27">
        <v>29313009</v>
      </c>
      <c r="AS3520" s="27">
        <v>7328252</v>
      </c>
      <c r="AT3520" s="11">
        <v>43236</v>
      </c>
      <c r="AU3520" s="11">
        <v>43616</v>
      </c>
      <c r="AV3520" s="13">
        <v>160176289</v>
      </c>
      <c r="AW3520" s="27">
        <v>690092</v>
      </c>
      <c r="AX3520" s="9"/>
      <c r="AY3520" s="9"/>
      <c r="AZ3520" s="9"/>
      <c r="BA3520" s="9"/>
      <c r="BB3520" s="9"/>
      <c r="BC3520" s="9"/>
      <c r="BD3520" s="9"/>
      <c r="BE3520" s="9"/>
      <c r="BF3520" s="9"/>
      <c r="BG3520" s="9"/>
      <c r="BH3520" s="9"/>
      <c r="BI3520" s="9"/>
      <c r="BJ3520" s="9"/>
      <c r="BK3520" s="9"/>
      <c r="BL3520" s="9"/>
      <c r="BM3520" s="9"/>
      <c r="BN3520" s="9"/>
      <c r="BO3520" s="9"/>
      <c r="BP3520" s="9"/>
      <c r="BQ3520" s="9"/>
      <c r="BT3520" s="9"/>
      <c r="BU3520" s="9"/>
      <c r="BX3520" s="9"/>
      <c r="BY3520" s="9"/>
      <c r="CB3520" s="9"/>
      <c r="CC3520" s="9"/>
      <c r="CF3520" s="9"/>
      <c r="CG3520" s="9"/>
      <c r="CJ3520" s="9"/>
      <c r="CK3520" s="9"/>
      <c r="CN3520" s="9"/>
      <c r="CO3520" s="9"/>
      <c r="CP3520" s="9"/>
      <c r="CQ3520" s="9"/>
      <c r="CR3520" s="9"/>
      <c r="CS3520" s="9"/>
      <c r="CT3520" s="9"/>
      <c r="CU3520" s="9"/>
      <c r="CV3520" s="9"/>
      <c r="CW3520" s="9"/>
      <c r="CX3520" s="9"/>
      <c r="CY3520" s="9"/>
      <c r="CZ3520" s="9"/>
      <c r="DA3520" s="9"/>
      <c r="DB3520" s="9"/>
      <c r="DC3520" s="9"/>
      <c r="DD3520" s="9"/>
      <c r="DE3520" s="9"/>
      <c r="DF3520" s="9"/>
      <c r="DG3520" s="9"/>
      <c r="DH3520" s="9"/>
      <c r="DI3520" s="9"/>
      <c r="DJ3520" s="9"/>
      <c r="DK3520" s="9"/>
      <c r="DL3520" s="9"/>
      <c r="DM3520" s="9"/>
      <c r="DN3520" s="9"/>
      <c r="DO3520" s="9"/>
      <c r="DP3520" s="9"/>
      <c r="DQ3520" s="9"/>
      <c r="DR3520" s="9"/>
      <c r="DS3520" s="9"/>
      <c r="DT3520" s="9"/>
      <c r="DU3520" s="9"/>
      <c r="DV3520" s="9"/>
      <c r="DW3520" s="9"/>
      <c r="DX3520" s="9"/>
      <c r="DY3520" s="9"/>
      <c r="DZ3520" s="54">
        <v>160176289</v>
      </c>
      <c r="EA3520" s="55">
        <v>40000000</v>
      </c>
    </row>
    <row r="3521" spans="1:131" s="18" customFormat="1" ht="19.5" customHeight="1" x14ac:dyDescent="0.25">
      <c r="A3521" s="18">
        <v>2336</v>
      </c>
      <c r="B3521" s="18" t="s">
        <v>6986</v>
      </c>
      <c r="C3521" s="18" t="s">
        <v>6989</v>
      </c>
      <c r="D3521" s="19">
        <v>43417</v>
      </c>
      <c r="J3521" s="130">
        <v>43480</v>
      </c>
      <c r="K3521" s="130"/>
      <c r="L3521" s="130"/>
      <c r="S3521" s="20"/>
      <c r="T3521" s="20"/>
      <c r="U3521" s="20"/>
      <c r="AF3521" s="57"/>
      <c r="AG3521" s="46"/>
      <c r="DZ3521" s="56"/>
      <c r="EA3521" s="57"/>
    </row>
    <row r="3522" spans="1:131" s="18" customFormat="1" ht="19.5" customHeight="1" x14ac:dyDescent="0.25">
      <c r="A3522" s="18">
        <v>2336</v>
      </c>
      <c r="B3522" s="18" t="s">
        <v>6986</v>
      </c>
      <c r="C3522" s="18" t="s">
        <v>6989</v>
      </c>
      <c r="D3522" s="19">
        <v>43493</v>
      </c>
      <c r="J3522" s="130">
        <v>43521</v>
      </c>
      <c r="K3522" s="130"/>
      <c r="L3522" s="130"/>
      <c r="S3522" s="20"/>
      <c r="T3522" s="20"/>
      <c r="U3522" s="20"/>
      <c r="AF3522" s="57"/>
      <c r="AG3522" s="46"/>
      <c r="DZ3522" s="54"/>
      <c r="EA3522" s="55"/>
    </row>
    <row r="3523" spans="1:131" ht="19.5" customHeight="1" x14ac:dyDescent="0.25">
      <c r="A3523" s="9">
        <v>2337</v>
      </c>
      <c r="B3523" s="10" t="s">
        <v>6991</v>
      </c>
      <c r="C3523" s="9" t="s">
        <v>6992</v>
      </c>
      <c r="D3523" s="9"/>
      <c r="E3523" s="9" t="s">
        <v>6993</v>
      </c>
      <c r="F3523" s="9" t="s">
        <v>6994</v>
      </c>
      <c r="G3523" s="9"/>
      <c r="H3523" s="9" t="s">
        <v>202</v>
      </c>
      <c r="I3523" s="9" t="s">
        <v>78</v>
      </c>
      <c r="J3523" s="129">
        <v>43381</v>
      </c>
      <c r="K3523" s="129">
        <v>43353</v>
      </c>
      <c r="L3523" s="129">
        <v>43615</v>
      </c>
      <c r="O3523" s="9">
        <v>26</v>
      </c>
      <c r="Q3523" s="9" t="s">
        <v>54</v>
      </c>
      <c r="R3523" s="9"/>
      <c r="S3523" s="13">
        <v>10000000</v>
      </c>
      <c r="T3523" s="13">
        <v>10000000</v>
      </c>
      <c r="U3523" s="13">
        <v>2500000</v>
      </c>
      <c r="V3523" s="9"/>
      <c r="W3523" s="9"/>
      <c r="X3523" s="9"/>
      <c r="Y3523" s="9"/>
      <c r="Z3523" s="9"/>
      <c r="AA3523" s="9"/>
      <c r="AB3523" s="9"/>
      <c r="AC3523" s="9"/>
      <c r="AD3523" s="9"/>
      <c r="AE3523" s="9"/>
      <c r="AF3523" s="55"/>
      <c r="AG3523" s="45">
        <v>7500000</v>
      </c>
      <c r="AH3523" s="11">
        <v>43353</v>
      </c>
      <c r="AI3523" s="11">
        <v>43789</v>
      </c>
      <c r="AJ3523" s="27">
        <v>10868200</v>
      </c>
      <c r="AK3523" s="27">
        <v>2500000</v>
      </c>
      <c r="AL3523" s="9"/>
      <c r="AM3523" s="9"/>
      <c r="AN3523" s="9"/>
      <c r="AO3523" s="9"/>
      <c r="AP3523" s="9"/>
      <c r="AQ3523" s="9"/>
      <c r="AR3523" s="9"/>
      <c r="AS3523" s="9"/>
      <c r="AT3523" s="9"/>
      <c r="AU3523" s="9"/>
      <c r="AV3523" s="9"/>
      <c r="AW3523" s="9"/>
      <c r="AX3523" s="9"/>
      <c r="AY3523" s="9"/>
      <c r="AZ3523" s="9"/>
      <c r="BA3523" s="9"/>
      <c r="BB3523" s="9"/>
      <c r="BC3523" s="9"/>
      <c r="BD3523" s="9"/>
      <c r="BE3523" s="9"/>
      <c r="BF3523" s="9"/>
      <c r="BG3523" s="9"/>
      <c r="BH3523" s="9"/>
      <c r="BI3523" s="9"/>
      <c r="BJ3523" s="9"/>
      <c r="BK3523" s="9"/>
      <c r="BL3523" s="9"/>
      <c r="BM3523" s="9"/>
      <c r="BN3523" s="9"/>
      <c r="BO3523" s="9"/>
      <c r="BP3523" s="9"/>
      <c r="BQ3523" s="9"/>
      <c r="BT3523" s="9"/>
      <c r="BU3523" s="9"/>
      <c r="BX3523" s="9"/>
      <c r="BY3523" s="9"/>
      <c r="CB3523" s="9"/>
      <c r="CC3523" s="9"/>
      <c r="CF3523" s="9"/>
      <c r="CG3523" s="9"/>
      <c r="CJ3523" s="9"/>
      <c r="CK3523" s="9"/>
      <c r="CN3523" s="9"/>
      <c r="CO3523" s="9"/>
      <c r="CP3523" s="9"/>
      <c r="CQ3523" s="9"/>
      <c r="CR3523" s="9"/>
      <c r="CS3523" s="9"/>
      <c r="CT3523" s="9"/>
      <c r="CU3523" s="9"/>
      <c r="CV3523" s="9"/>
      <c r="CW3523" s="9"/>
      <c r="CX3523" s="9"/>
      <c r="CY3523" s="9"/>
      <c r="CZ3523" s="9"/>
      <c r="DA3523" s="9"/>
      <c r="DB3523" s="9"/>
      <c r="DC3523" s="9"/>
      <c r="DD3523" s="9"/>
      <c r="DE3523" s="9"/>
      <c r="DF3523" s="9"/>
      <c r="DG3523" s="9"/>
      <c r="DH3523" s="9"/>
      <c r="DI3523" s="9"/>
      <c r="DJ3523" s="9"/>
      <c r="DK3523" s="9"/>
      <c r="DL3523" s="9"/>
      <c r="DM3523" s="9"/>
      <c r="DN3523" s="9"/>
      <c r="DO3523" s="9"/>
      <c r="DP3523" s="9"/>
      <c r="DQ3523" s="9"/>
      <c r="DR3523" s="9"/>
      <c r="DS3523" s="9"/>
      <c r="DT3523" s="9"/>
      <c r="DU3523" s="9"/>
      <c r="DV3523" s="9"/>
      <c r="DW3523" s="9"/>
      <c r="DX3523" s="9"/>
      <c r="DY3523" s="9"/>
      <c r="DZ3523" s="56"/>
      <c r="EA3523" s="57"/>
    </row>
    <row r="3524" spans="1:131" s="18" customFormat="1" ht="19.5" customHeight="1" x14ac:dyDescent="0.25">
      <c r="A3524" s="18">
        <v>2337</v>
      </c>
      <c r="B3524" s="17" t="s">
        <v>6991</v>
      </c>
      <c r="C3524" s="18" t="s">
        <v>6992</v>
      </c>
      <c r="D3524" s="19">
        <v>43601</v>
      </c>
      <c r="J3524" s="130"/>
      <c r="K3524" s="130"/>
      <c r="L3524" s="130">
        <v>43789</v>
      </c>
      <c r="S3524" s="20"/>
      <c r="T3524" s="20"/>
      <c r="U3524" s="20"/>
      <c r="AF3524" s="57"/>
      <c r="AG3524" s="46"/>
      <c r="DZ3524" s="56"/>
      <c r="EA3524" s="57"/>
    </row>
    <row r="3525" spans="1:131" ht="19.5" customHeight="1" x14ac:dyDescent="0.25">
      <c r="A3525" s="9">
        <v>2338</v>
      </c>
      <c r="B3525" s="9" t="s">
        <v>6997</v>
      </c>
      <c r="C3525" s="9" t="s">
        <v>6998</v>
      </c>
      <c r="D3525" s="9"/>
      <c r="E3525" s="9" t="s">
        <v>369</v>
      </c>
      <c r="F3525" s="9" t="s">
        <v>6999</v>
      </c>
      <c r="G3525" s="9"/>
      <c r="H3525" s="9" t="s">
        <v>202</v>
      </c>
      <c r="I3525" s="9" t="s">
        <v>28</v>
      </c>
      <c r="J3525" s="129">
        <v>43617</v>
      </c>
      <c r="K3525" s="129">
        <v>43378</v>
      </c>
      <c r="L3525" s="129">
        <v>43709</v>
      </c>
      <c r="M3525" s="9" t="s">
        <v>20</v>
      </c>
      <c r="O3525" s="9">
        <v>28</v>
      </c>
      <c r="Q3525" s="9" t="s">
        <v>54</v>
      </c>
      <c r="R3525" s="9"/>
      <c r="S3525" s="13">
        <v>7397000</v>
      </c>
      <c r="T3525" s="13">
        <v>7397000</v>
      </c>
      <c r="U3525" s="13">
        <v>2219000</v>
      </c>
      <c r="V3525" s="9"/>
      <c r="W3525" s="9"/>
      <c r="X3525" s="9"/>
      <c r="Y3525" s="9"/>
      <c r="Z3525" s="9"/>
      <c r="AA3525" s="9"/>
      <c r="AB3525" s="9"/>
      <c r="AC3525" s="9"/>
      <c r="AD3525" s="9"/>
      <c r="AE3525" s="9"/>
      <c r="AF3525" s="55"/>
      <c r="AG3525" s="45">
        <v>5178000</v>
      </c>
      <c r="AH3525" s="11">
        <v>43466</v>
      </c>
      <c r="AI3525" s="11">
        <v>43723</v>
      </c>
      <c r="AJ3525" s="27">
        <v>7393107</v>
      </c>
      <c r="AK3525" s="27">
        <v>2217932</v>
      </c>
      <c r="AL3525" s="9"/>
      <c r="AM3525" s="9"/>
      <c r="AN3525" s="9"/>
      <c r="AO3525" s="9"/>
      <c r="AP3525" s="9"/>
      <c r="AQ3525" s="9"/>
      <c r="AR3525" s="9"/>
      <c r="AS3525" s="9"/>
      <c r="AT3525" s="9"/>
      <c r="AU3525" s="9"/>
      <c r="AV3525" s="9"/>
      <c r="AW3525" s="9"/>
      <c r="AX3525" s="9"/>
      <c r="AY3525" s="9"/>
      <c r="AZ3525" s="9"/>
      <c r="BA3525" s="9"/>
      <c r="BB3525" s="9"/>
      <c r="BC3525" s="9"/>
      <c r="BD3525" s="9"/>
      <c r="BE3525" s="9"/>
      <c r="BF3525" s="9"/>
      <c r="BG3525" s="9"/>
      <c r="BH3525" s="9"/>
      <c r="BI3525" s="9"/>
      <c r="BJ3525" s="9"/>
      <c r="BK3525" s="9"/>
      <c r="BL3525" s="9"/>
      <c r="BM3525" s="9"/>
      <c r="BN3525" s="9"/>
      <c r="BO3525" s="9"/>
      <c r="BP3525" s="9"/>
      <c r="BQ3525" s="9"/>
      <c r="BT3525" s="9"/>
      <c r="BU3525" s="9"/>
      <c r="BX3525" s="9"/>
      <c r="BY3525" s="9"/>
      <c r="CB3525" s="9"/>
      <c r="CC3525" s="9"/>
      <c r="CF3525" s="9"/>
      <c r="CG3525" s="9"/>
      <c r="CJ3525" s="9"/>
      <c r="CK3525" s="9"/>
      <c r="CN3525" s="9"/>
      <c r="CO3525" s="9"/>
      <c r="CP3525" s="9"/>
      <c r="CQ3525" s="9"/>
      <c r="CR3525" s="9"/>
      <c r="CS3525" s="9"/>
      <c r="CT3525" s="9"/>
      <c r="CU3525" s="9"/>
      <c r="CV3525" s="9"/>
      <c r="CW3525" s="9"/>
      <c r="CX3525" s="9"/>
      <c r="CY3525" s="9"/>
      <c r="CZ3525" s="9"/>
      <c r="DA3525" s="9"/>
      <c r="DB3525" s="9"/>
      <c r="DC3525" s="9"/>
      <c r="DD3525" s="9"/>
      <c r="DE3525" s="9"/>
      <c r="DF3525" s="9"/>
      <c r="DG3525" s="9"/>
      <c r="DH3525" s="9"/>
      <c r="DI3525" s="9"/>
      <c r="DJ3525" s="9"/>
      <c r="DK3525" s="9"/>
      <c r="DL3525" s="9"/>
      <c r="DM3525" s="9"/>
      <c r="DN3525" s="9"/>
      <c r="DO3525" s="9"/>
      <c r="DP3525" s="9"/>
      <c r="DQ3525" s="9"/>
      <c r="DR3525" s="9"/>
      <c r="DS3525" s="9"/>
      <c r="DT3525" s="9"/>
      <c r="DU3525" s="9"/>
      <c r="DV3525" s="9"/>
      <c r="DW3525" s="9"/>
      <c r="DX3525" s="9"/>
      <c r="DY3525" s="9"/>
    </row>
    <row r="3526" spans="1:131" s="18" customFormat="1" ht="19.5" customHeight="1" x14ac:dyDescent="0.25">
      <c r="A3526" s="18">
        <v>2338</v>
      </c>
      <c r="B3526" s="18" t="s">
        <v>6997</v>
      </c>
      <c r="C3526" s="18" t="s">
        <v>6998</v>
      </c>
      <c r="D3526" s="19">
        <v>43479</v>
      </c>
      <c r="J3526" s="130"/>
      <c r="K3526" s="130"/>
      <c r="L3526" s="130">
        <v>43723</v>
      </c>
      <c r="AF3526" s="57"/>
      <c r="AG3526" s="120"/>
      <c r="DZ3526" s="56"/>
      <c r="EA3526" s="57"/>
    </row>
    <row r="3527" spans="1:131" ht="39.75" customHeight="1" x14ac:dyDescent="0.25">
      <c r="A3527" s="9">
        <v>2339</v>
      </c>
      <c r="B3527" s="9" t="s">
        <v>7000</v>
      </c>
      <c r="C3527" s="119" t="s">
        <v>7001</v>
      </c>
      <c r="D3527" s="9"/>
      <c r="E3527" s="9" t="s">
        <v>171</v>
      </c>
      <c r="F3527" s="9" t="s">
        <v>172</v>
      </c>
      <c r="G3527" s="9"/>
      <c r="H3527" s="9" t="s">
        <v>202</v>
      </c>
      <c r="I3527" s="9" t="s">
        <v>25</v>
      </c>
      <c r="J3527" s="129">
        <v>43473</v>
      </c>
      <c r="K3527" s="129">
        <v>43424</v>
      </c>
      <c r="L3527" s="129">
        <v>43509</v>
      </c>
      <c r="M3527" s="9" t="s">
        <v>335</v>
      </c>
      <c r="O3527" s="9">
        <v>29</v>
      </c>
      <c r="Q3527" s="9" t="s">
        <v>54</v>
      </c>
      <c r="R3527" s="13">
        <v>12100000</v>
      </c>
      <c r="S3527" s="13">
        <v>12050000</v>
      </c>
      <c r="T3527" s="13">
        <v>12050000</v>
      </c>
      <c r="U3527" s="13">
        <v>3615000</v>
      </c>
      <c r="V3527" s="9"/>
      <c r="W3527" s="9"/>
      <c r="X3527" s="9"/>
      <c r="Y3527" s="9"/>
      <c r="Z3527" s="9"/>
      <c r="AA3527" s="9"/>
      <c r="AB3527" s="9"/>
      <c r="AC3527" s="9"/>
      <c r="AD3527" s="9"/>
      <c r="AE3527" s="9"/>
      <c r="AF3527" s="55"/>
      <c r="AG3527" s="45">
        <v>7500000</v>
      </c>
      <c r="AH3527" s="11">
        <v>43424</v>
      </c>
      <c r="AI3527" s="11">
        <v>43874</v>
      </c>
      <c r="AJ3527" s="27">
        <v>12875277</v>
      </c>
      <c r="AK3527" s="27">
        <v>3615000</v>
      </c>
      <c r="AL3527" s="9"/>
      <c r="AM3527" s="9"/>
      <c r="AN3527" s="9"/>
      <c r="AO3527" s="9"/>
      <c r="AP3527" s="9"/>
      <c r="AQ3527" s="9"/>
      <c r="AR3527" s="9"/>
      <c r="AS3527" s="9"/>
      <c r="AT3527" s="9"/>
      <c r="AU3527" s="9"/>
      <c r="AV3527" s="9"/>
      <c r="AW3527" s="9"/>
      <c r="AX3527" s="9"/>
      <c r="AY3527" s="9"/>
      <c r="AZ3527" s="9"/>
      <c r="BA3527" s="9"/>
      <c r="BB3527" s="9"/>
      <c r="BC3527" s="9"/>
      <c r="BD3527" s="9"/>
      <c r="BE3527" s="9"/>
      <c r="BF3527" s="9"/>
      <c r="BG3527" s="9"/>
      <c r="BH3527" s="9"/>
      <c r="BI3527" s="9"/>
      <c r="BJ3527" s="9"/>
      <c r="BK3527" s="9"/>
      <c r="BL3527" s="9"/>
      <c r="BM3527" s="9"/>
      <c r="BN3527" s="9"/>
      <c r="BO3527" s="9"/>
      <c r="BP3527" s="9"/>
      <c r="BQ3527" s="9"/>
      <c r="BT3527" s="9"/>
      <c r="BU3527" s="9"/>
      <c r="BX3527" s="9"/>
      <c r="BY3527" s="9"/>
      <c r="CB3527" s="9"/>
      <c r="CC3527" s="9"/>
      <c r="CF3527" s="9"/>
      <c r="CG3527" s="9"/>
      <c r="CJ3527" s="9"/>
      <c r="CK3527" s="9"/>
      <c r="CN3527" s="9"/>
      <c r="CO3527" s="9"/>
      <c r="CP3527" s="9"/>
      <c r="CQ3527" s="9"/>
      <c r="CR3527" s="9"/>
      <c r="CS3527" s="9"/>
      <c r="CT3527" s="9"/>
      <c r="CU3527" s="9"/>
      <c r="CV3527" s="9"/>
      <c r="CW3527" s="9"/>
      <c r="CX3527" s="9"/>
      <c r="CY3527" s="9"/>
      <c r="CZ3527" s="9"/>
      <c r="DA3527" s="9"/>
      <c r="DB3527" s="9"/>
      <c r="DC3527" s="9"/>
      <c r="DD3527" s="9"/>
      <c r="DE3527" s="9"/>
      <c r="DF3527" s="9"/>
      <c r="DG3527" s="9"/>
      <c r="DH3527" s="9"/>
      <c r="DI3527" s="9"/>
      <c r="DJ3527" s="9"/>
      <c r="DK3527" s="9"/>
      <c r="DL3527" s="9"/>
      <c r="DM3527" s="9"/>
      <c r="DN3527" s="9"/>
      <c r="DO3527" s="9"/>
      <c r="DP3527" s="9"/>
      <c r="DQ3527" s="9"/>
      <c r="DR3527" s="9"/>
      <c r="DS3527" s="9"/>
      <c r="DT3527" s="9"/>
      <c r="DU3527" s="9"/>
      <c r="DV3527" s="9"/>
      <c r="DW3527" s="9"/>
      <c r="DX3527" s="9"/>
      <c r="DY3527" s="9"/>
      <c r="DZ3527" s="56"/>
      <c r="EA3527" s="57"/>
    </row>
    <row r="3528" spans="1:131" ht="19.5" customHeight="1" x14ac:dyDescent="0.25">
      <c r="A3528" s="9">
        <v>2340</v>
      </c>
      <c r="B3528" s="9" t="s">
        <v>7002</v>
      </c>
      <c r="C3528" s="9" t="s">
        <v>7003</v>
      </c>
      <c r="D3528" s="9"/>
      <c r="E3528" s="9" t="s">
        <v>2470</v>
      </c>
      <c r="F3528" s="9" t="s">
        <v>4748</v>
      </c>
      <c r="G3528" s="9"/>
      <c r="H3528" s="9" t="s">
        <v>202</v>
      </c>
      <c r="I3528" s="9" t="s">
        <v>28</v>
      </c>
      <c r="J3528" s="129">
        <v>43377</v>
      </c>
      <c r="K3528" s="129">
        <v>43200</v>
      </c>
      <c r="L3528" s="129">
        <v>43357</v>
      </c>
      <c r="O3528" s="9">
        <v>30</v>
      </c>
      <c r="Q3528" s="9" t="s">
        <v>54</v>
      </c>
      <c r="R3528" s="9"/>
      <c r="S3528" s="13">
        <v>8100000</v>
      </c>
      <c r="T3528" s="13">
        <v>8100000</v>
      </c>
      <c r="U3528" s="13">
        <v>2025000</v>
      </c>
      <c r="V3528" s="9"/>
      <c r="W3528" s="9"/>
      <c r="X3528" s="9"/>
      <c r="Y3528" s="9"/>
      <c r="Z3528" s="9"/>
      <c r="AA3528" s="9"/>
      <c r="AB3528" s="9"/>
      <c r="AC3528" s="9"/>
      <c r="AD3528" s="9"/>
      <c r="AE3528" s="9"/>
      <c r="AF3528" s="55"/>
      <c r="AG3528" s="45">
        <v>6075000</v>
      </c>
      <c r="AH3528" s="11">
        <v>43200</v>
      </c>
      <c r="AI3528" s="11">
        <v>43538</v>
      </c>
      <c r="AJ3528" s="27">
        <v>8002136</v>
      </c>
      <c r="AK3528" s="27">
        <v>2000534</v>
      </c>
      <c r="AL3528" s="9"/>
      <c r="AM3528" s="9"/>
      <c r="AN3528" s="9"/>
      <c r="AO3528" s="9"/>
      <c r="AP3528" s="9"/>
      <c r="AQ3528" s="9"/>
      <c r="AR3528" s="9"/>
      <c r="AS3528" s="9"/>
      <c r="AT3528" s="9"/>
      <c r="AU3528" s="9"/>
      <c r="AV3528" s="9"/>
      <c r="AW3528" s="9"/>
      <c r="AX3528" s="9"/>
      <c r="AY3528" s="9"/>
      <c r="AZ3528" s="9"/>
      <c r="BA3528" s="9"/>
      <c r="BB3528" s="9"/>
      <c r="BC3528" s="9"/>
      <c r="BD3528" s="9"/>
      <c r="BE3528" s="9"/>
      <c r="BF3528" s="9"/>
      <c r="BG3528" s="9"/>
      <c r="BH3528" s="9"/>
      <c r="BI3528" s="9"/>
      <c r="BJ3528" s="9"/>
      <c r="BK3528" s="9"/>
      <c r="BL3528" s="9"/>
      <c r="BM3528" s="9"/>
      <c r="BN3528" s="9"/>
      <c r="BO3528" s="9"/>
      <c r="BP3528" s="9"/>
      <c r="BQ3528" s="9"/>
      <c r="BT3528" s="9"/>
      <c r="BU3528" s="9"/>
      <c r="BX3528" s="9"/>
      <c r="BY3528" s="9"/>
      <c r="CB3528" s="9"/>
      <c r="CC3528" s="9"/>
      <c r="CF3528" s="9"/>
      <c r="CG3528" s="9"/>
      <c r="CJ3528" s="9"/>
      <c r="CK3528" s="9"/>
      <c r="CN3528" s="9"/>
      <c r="CO3528" s="9"/>
      <c r="CP3528" s="9"/>
      <c r="CQ3528" s="9"/>
      <c r="CR3528" s="9"/>
      <c r="CS3528" s="9"/>
      <c r="CT3528" s="9"/>
      <c r="CU3528" s="9"/>
      <c r="CV3528" s="9"/>
      <c r="CW3528" s="9"/>
      <c r="CX3528" s="9"/>
      <c r="CY3528" s="9"/>
      <c r="CZ3528" s="9"/>
      <c r="DA3528" s="9"/>
      <c r="DB3528" s="9"/>
      <c r="DC3528" s="9"/>
      <c r="DD3528" s="9"/>
      <c r="DE3528" s="9"/>
      <c r="DF3528" s="9"/>
      <c r="DG3528" s="9"/>
      <c r="DH3528" s="9"/>
      <c r="DI3528" s="9"/>
      <c r="DJ3528" s="9"/>
      <c r="DK3528" s="9"/>
      <c r="DL3528" s="9"/>
      <c r="DM3528" s="9"/>
      <c r="DN3528" s="9"/>
      <c r="DO3528" s="9"/>
      <c r="DP3528" s="9"/>
      <c r="DQ3528" s="9"/>
      <c r="DR3528" s="9"/>
      <c r="DS3528" s="9"/>
      <c r="DT3528" s="9"/>
      <c r="DU3528" s="9"/>
      <c r="DV3528" s="9"/>
      <c r="DW3528" s="9"/>
      <c r="DX3528" s="9"/>
      <c r="DY3528" s="9"/>
    </row>
    <row r="3529" spans="1:131" s="18" customFormat="1" ht="19.5" customHeight="1" x14ac:dyDescent="0.25">
      <c r="A3529" s="18">
        <v>2340</v>
      </c>
      <c r="B3529" s="18" t="s">
        <v>7002</v>
      </c>
      <c r="C3529" s="18" t="s">
        <v>7003</v>
      </c>
      <c r="D3529" s="19">
        <v>43423</v>
      </c>
      <c r="J3529" s="130"/>
      <c r="K3529" s="130"/>
      <c r="L3529" s="130">
        <v>43538</v>
      </c>
      <c r="AF3529" s="57"/>
      <c r="AG3529" s="112"/>
      <c r="DZ3529" s="56"/>
      <c r="EA3529" s="57"/>
    </row>
    <row r="3530" spans="1:131" ht="19.5" customHeight="1" x14ac:dyDescent="0.25">
      <c r="A3530" s="9">
        <v>2341</v>
      </c>
      <c r="B3530" s="9" t="s">
        <v>7005</v>
      </c>
      <c r="C3530" s="9" t="s">
        <v>7006</v>
      </c>
      <c r="D3530" s="9"/>
      <c r="E3530" s="9" t="s">
        <v>7007</v>
      </c>
      <c r="F3530" s="9" t="s">
        <v>105</v>
      </c>
      <c r="G3530" s="9"/>
      <c r="H3530" s="9" t="s">
        <v>202</v>
      </c>
      <c r="I3530" s="9" t="s">
        <v>3432</v>
      </c>
      <c r="J3530" s="129">
        <v>43403</v>
      </c>
      <c r="K3530" s="129">
        <v>43284</v>
      </c>
      <c r="L3530" s="129">
        <v>43777</v>
      </c>
      <c r="O3530" s="9">
        <v>26</v>
      </c>
      <c r="Q3530" s="9" t="s">
        <v>61</v>
      </c>
      <c r="R3530" s="9"/>
      <c r="S3530" s="13">
        <v>11700260800</v>
      </c>
      <c r="T3530" s="13">
        <v>11700260800</v>
      </c>
      <c r="U3530" s="13">
        <v>3510078240</v>
      </c>
      <c r="V3530" s="9"/>
      <c r="W3530" s="9"/>
      <c r="X3530" s="9"/>
      <c r="Y3530" s="9"/>
      <c r="Z3530" s="9"/>
      <c r="AA3530" s="9"/>
      <c r="AB3530" s="9"/>
      <c r="AC3530" s="9"/>
      <c r="AD3530" s="9"/>
      <c r="AE3530" s="9"/>
      <c r="AF3530" s="55"/>
      <c r="AG3530" s="109"/>
      <c r="AH3530" s="11">
        <v>43284</v>
      </c>
      <c r="AI3530" s="11">
        <v>43404</v>
      </c>
      <c r="AJ3530" s="27">
        <v>796579448</v>
      </c>
      <c r="AK3530" s="27">
        <v>238973834</v>
      </c>
      <c r="AL3530" s="11">
        <v>43405</v>
      </c>
      <c r="AM3530" s="11">
        <v>43434</v>
      </c>
      <c r="AN3530" s="27">
        <v>962546524</v>
      </c>
      <c r="AO3530" s="27">
        <v>288763957</v>
      </c>
      <c r="AP3530" s="11">
        <v>43435</v>
      </c>
      <c r="AQ3530" s="11">
        <v>43465</v>
      </c>
      <c r="AR3530" s="27">
        <v>1079911041</v>
      </c>
      <c r="AS3530" s="27">
        <v>323973312</v>
      </c>
      <c r="AT3530" s="11">
        <v>43466</v>
      </c>
      <c r="AU3530" s="11">
        <v>43496</v>
      </c>
      <c r="AV3530" s="27">
        <v>1075707130</v>
      </c>
      <c r="AW3530" s="27">
        <v>322712139</v>
      </c>
      <c r="AX3530" s="11">
        <v>43497</v>
      </c>
      <c r="AY3530" s="11">
        <v>43524</v>
      </c>
      <c r="AZ3530" s="27">
        <v>2306284988</v>
      </c>
      <c r="BA3530" s="27">
        <v>691885496</v>
      </c>
      <c r="BB3530" s="11">
        <v>43525</v>
      </c>
      <c r="BC3530" s="11">
        <v>43555</v>
      </c>
      <c r="BD3530" s="27">
        <v>1880584771</v>
      </c>
      <c r="BE3530" s="27">
        <v>564175432</v>
      </c>
      <c r="BF3530" s="11">
        <v>43556</v>
      </c>
      <c r="BG3530" s="11">
        <v>43708</v>
      </c>
      <c r="BH3530" s="27">
        <v>6210191316</v>
      </c>
      <c r="BI3530" s="27">
        <v>1863057395</v>
      </c>
      <c r="BJ3530" s="11">
        <v>43709</v>
      </c>
      <c r="BK3530" s="11">
        <v>43769</v>
      </c>
      <c r="BL3530" s="27">
        <v>23172378</v>
      </c>
      <c r="BM3530" s="27">
        <v>6951713</v>
      </c>
      <c r="BN3530" s="11">
        <v>43770</v>
      </c>
      <c r="BO3530" s="11">
        <v>43784</v>
      </c>
      <c r="BP3530" s="13">
        <v>303410467</v>
      </c>
      <c r="BQ3530" s="13">
        <v>91023140</v>
      </c>
      <c r="BR3530" s="11">
        <v>43284</v>
      </c>
      <c r="BS3530" s="11">
        <v>43784</v>
      </c>
      <c r="BT3530" s="13">
        <v>15826547655</v>
      </c>
      <c r="BU3530" s="13">
        <v>356447879</v>
      </c>
      <c r="BX3530" s="9"/>
      <c r="BY3530" s="9"/>
      <c r="CB3530" s="9"/>
      <c r="CC3530" s="9"/>
      <c r="CF3530" s="9"/>
      <c r="CG3530" s="9"/>
      <c r="CJ3530" s="9"/>
      <c r="CK3530" s="9"/>
      <c r="CN3530" s="9"/>
      <c r="CO3530" s="9"/>
      <c r="CP3530" s="9"/>
      <c r="CQ3530" s="9"/>
      <c r="CR3530" s="9"/>
      <c r="CS3530" s="9"/>
      <c r="CT3530" s="9"/>
      <c r="CU3530" s="9"/>
      <c r="CV3530" s="9"/>
      <c r="CW3530" s="9"/>
      <c r="CX3530" s="9"/>
      <c r="CY3530" s="9"/>
      <c r="CZ3530" s="9"/>
      <c r="DA3530" s="9"/>
      <c r="DB3530" s="9"/>
      <c r="DC3530" s="9"/>
      <c r="DD3530" s="9"/>
      <c r="DE3530" s="9"/>
      <c r="DF3530" s="9"/>
      <c r="DG3530" s="9"/>
      <c r="DH3530" s="9"/>
      <c r="DI3530" s="9"/>
      <c r="DJ3530" s="9"/>
      <c r="DK3530" s="9"/>
      <c r="DL3530" s="9"/>
      <c r="DM3530" s="9"/>
      <c r="DN3530" s="9"/>
      <c r="DO3530" s="9"/>
      <c r="DP3530" s="9"/>
      <c r="DQ3530" s="9"/>
      <c r="DR3530" s="9"/>
      <c r="DS3530" s="9"/>
      <c r="DT3530" s="9"/>
      <c r="DU3530" s="9"/>
      <c r="DV3530" s="9"/>
      <c r="DW3530" s="9"/>
      <c r="DX3530" s="9"/>
      <c r="DY3530" s="9"/>
      <c r="DZ3530" s="54">
        <v>15826547655</v>
      </c>
      <c r="EA3530" s="55">
        <v>4747964297</v>
      </c>
    </row>
    <row r="3531" spans="1:131" s="18" customFormat="1" ht="19.5" customHeight="1" x14ac:dyDescent="0.25">
      <c r="A3531" s="18">
        <v>2341</v>
      </c>
      <c r="B3531" s="18" t="s">
        <v>7005</v>
      </c>
      <c r="C3531" s="18" t="s">
        <v>7006</v>
      </c>
      <c r="D3531" s="19">
        <v>43740</v>
      </c>
      <c r="J3531" s="130"/>
      <c r="K3531" s="130"/>
      <c r="L3531" s="130">
        <v>43784</v>
      </c>
      <c r="S3531" s="20">
        <v>16168122976</v>
      </c>
      <c r="T3531" s="20">
        <v>16168122976</v>
      </c>
      <c r="U3531" s="20">
        <v>4850436893</v>
      </c>
      <c r="AF3531" s="57"/>
      <c r="AG3531" s="112"/>
      <c r="AH3531" s="19"/>
      <c r="AI3531" s="19"/>
      <c r="AJ3531" s="83"/>
      <c r="AK3531" s="83"/>
      <c r="AL3531" s="19"/>
      <c r="AM3531" s="19"/>
      <c r="AN3531" s="83"/>
      <c r="AO3531" s="83"/>
      <c r="AP3531" s="19"/>
      <c r="AQ3531" s="19"/>
      <c r="AR3531" s="83"/>
      <c r="AS3531" s="83"/>
      <c r="AT3531" s="19"/>
      <c r="AU3531" s="19"/>
      <c r="AV3531" s="83"/>
      <c r="AW3531" s="83"/>
      <c r="AX3531" s="19"/>
      <c r="AY3531" s="19"/>
      <c r="AZ3531" s="83"/>
      <c r="BA3531" s="83"/>
      <c r="BB3531" s="19"/>
      <c r="BC3531" s="19"/>
      <c r="BD3531" s="83"/>
      <c r="BE3531" s="83"/>
      <c r="BH3531" s="27"/>
      <c r="DZ3531" s="56"/>
      <c r="EA3531" s="57"/>
    </row>
    <row r="3532" spans="1:131" ht="19.5" customHeight="1" x14ac:dyDescent="0.25">
      <c r="A3532" s="9">
        <v>2342</v>
      </c>
      <c r="B3532" s="10" t="s">
        <v>7011</v>
      </c>
      <c r="C3532" s="9" t="s">
        <v>7012</v>
      </c>
      <c r="D3532" s="9"/>
      <c r="E3532" s="9" t="s">
        <v>4344</v>
      </c>
      <c r="F3532" s="9" t="s">
        <v>2305</v>
      </c>
      <c r="G3532" s="9"/>
      <c r="H3532" s="9" t="s">
        <v>202</v>
      </c>
      <c r="I3532" s="9" t="s">
        <v>7013</v>
      </c>
      <c r="J3532" s="129">
        <v>43383</v>
      </c>
      <c r="K3532" s="129">
        <v>43353</v>
      </c>
      <c r="L3532" s="129">
        <v>43738</v>
      </c>
      <c r="O3532" s="9">
        <v>20</v>
      </c>
      <c r="Q3532" s="9" t="s">
        <v>61</v>
      </c>
      <c r="R3532" s="9"/>
      <c r="S3532" s="13">
        <v>640861798</v>
      </c>
      <c r="T3532" s="13">
        <v>640861798</v>
      </c>
      <c r="U3532" s="13">
        <v>192258539</v>
      </c>
      <c r="V3532" s="9"/>
      <c r="W3532" s="9"/>
      <c r="X3532" s="9"/>
      <c r="Y3532" s="9"/>
      <c r="Z3532" s="9"/>
      <c r="AA3532" s="9"/>
      <c r="AB3532" s="9"/>
      <c r="AC3532" s="9"/>
      <c r="AD3532" s="9"/>
      <c r="AE3532" s="9"/>
      <c r="AF3532" s="55"/>
      <c r="AG3532" s="109"/>
      <c r="AH3532" s="11">
        <v>43358</v>
      </c>
      <c r="AI3532" s="11">
        <v>43465</v>
      </c>
      <c r="AJ3532" s="27">
        <v>134951824</v>
      </c>
      <c r="AK3532" s="27">
        <v>40485547</v>
      </c>
      <c r="AL3532" s="11">
        <v>43466</v>
      </c>
      <c r="AM3532" s="11">
        <v>43555</v>
      </c>
      <c r="AN3532" s="27">
        <v>232418083</v>
      </c>
      <c r="AO3532" s="27">
        <v>69725425</v>
      </c>
      <c r="AP3532" s="11">
        <v>43556</v>
      </c>
      <c r="AQ3532" s="11">
        <v>43646</v>
      </c>
      <c r="AR3532" s="27">
        <v>211657194</v>
      </c>
      <c r="AS3532" s="27">
        <v>63497158</v>
      </c>
      <c r="AT3532" s="11">
        <v>43647</v>
      </c>
      <c r="AU3532" s="11">
        <v>43738</v>
      </c>
      <c r="AV3532" s="27">
        <v>14916480</v>
      </c>
      <c r="AW3532" s="27">
        <v>4474944</v>
      </c>
      <c r="AX3532" s="11">
        <v>43358</v>
      </c>
      <c r="AY3532" s="11">
        <v>43738</v>
      </c>
      <c r="AZ3532" s="27">
        <v>622582316</v>
      </c>
      <c r="BA3532" s="27">
        <v>8591621</v>
      </c>
      <c r="BB3532" s="9"/>
      <c r="BC3532" s="9"/>
      <c r="BD3532" s="9"/>
      <c r="BE3532" s="9"/>
      <c r="BF3532" s="9"/>
      <c r="BG3532" s="9"/>
      <c r="BH3532" s="9"/>
      <c r="BI3532" s="9"/>
      <c r="BJ3532" s="9"/>
      <c r="BK3532" s="9"/>
      <c r="BL3532" s="9"/>
      <c r="BM3532" s="9"/>
      <c r="BN3532" s="9"/>
      <c r="BO3532" s="9"/>
      <c r="BP3532" s="9"/>
      <c r="BQ3532" s="9"/>
      <c r="BT3532" s="9"/>
      <c r="BU3532" s="9"/>
      <c r="BX3532" s="9"/>
      <c r="BY3532" s="9"/>
      <c r="CB3532" s="9"/>
      <c r="CC3532" s="9"/>
      <c r="CF3532" s="9"/>
      <c r="CG3532" s="9"/>
      <c r="CJ3532" s="9"/>
      <c r="CK3532" s="9"/>
      <c r="CN3532" s="9"/>
      <c r="CO3532" s="9"/>
      <c r="CP3532" s="9"/>
      <c r="CQ3532" s="9"/>
      <c r="CR3532" s="9"/>
      <c r="CS3532" s="9"/>
      <c r="CT3532" s="9"/>
      <c r="CU3532" s="9"/>
      <c r="CV3532" s="9"/>
      <c r="CW3532" s="9"/>
      <c r="CX3532" s="9"/>
      <c r="CY3532" s="9"/>
      <c r="CZ3532" s="9"/>
      <c r="DA3532" s="9"/>
      <c r="DB3532" s="9"/>
      <c r="DC3532" s="9"/>
      <c r="DD3532" s="9"/>
      <c r="DE3532" s="9"/>
      <c r="DF3532" s="9"/>
      <c r="DG3532" s="9"/>
      <c r="DH3532" s="9"/>
      <c r="DI3532" s="9"/>
      <c r="DJ3532" s="9"/>
      <c r="DK3532" s="9"/>
      <c r="DL3532" s="9"/>
      <c r="DM3532" s="9"/>
      <c r="DN3532" s="9"/>
      <c r="DO3532" s="9"/>
      <c r="DP3532" s="9"/>
      <c r="DQ3532" s="9"/>
      <c r="DR3532" s="9"/>
      <c r="DS3532" s="9"/>
      <c r="DT3532" s="9"/>
      <c r="DU3532" s="9"/>
      <c r="DV3532" s="9"/>
      <c r="DW3532" s="9"/>
      <c r="DX3532" s="9"/>
      <c r="DY3532" s="9"/>
      <c r="DZ3532" s="58">
        <v>622582316</v>
      </c>
      <c r="EA3532" s="59">
        <v>186774695</v>
      </c>
    </row>
    <row r="3533" spans="1:131" ht="19.5" customHeight="1" x14ac:dyDescent="0.25">
      <c r="A3533" s="9">
        <v>2343</v>
      </c>
      <c r="B3533" s="9" t="s">
        <v>7014</v>
      </c>
      <c r="C3533" s="9" t="s">
        <v>7015</v>
      </c>
      <c r="D3533" s="9"/>
      <c r="E3533" s="9" t="s">
        <v>7016</v>
      </c>
      <c r="F3533" s="9" t="s">
        <v>7017</v>
      </c>
      <c r="G3533" s="9"/>
      <c r="H3533" s="9" t="s">
        <v>202</v>
      </c>
      <c r="I3533" s="9" t="s">
        <v>28</v>
      </c>
      <c r="J3533" s="129">
        <v>43419</v>
      </c>
      <c r="K3533" s="129">
        <v>43346</v>
      </c>
      <c r="L3533" s="129">
        <v>43574</v>
      </c>
      <c r="O3533" s="9">
        <v>24</v>
      </c>
      <c r="Q3533" s="9" t="s">
        <v>54</v>
      </c>
      <c r="R3533" s="9"/>
      <c r="S3533" s="13">
        <v>1600000</v>
      </c>
      <c r="T3533" s="13">
        <v>1600000</v>
      </c>
      <c r="U3533" s="13">
        <v>400000</v>
      </c>
      <c r="V3533" s="9"/>
      <c r="W3533" s="9"/>
      <c r="X3533" s="9"/>
      <c r="Y3533" s="9"/>
      <c r="Z3533" s="9"/>
      <c r="AA3533" s="9"/>
      <c r="AB3533" s="9"/>
      <c r="AC3533" s="9"/>
      <c r="AD3533" s="9"/>
      <c r="AE3533" s="9"/>
      <c r="AF3533" s="55"/>
      <c r="AG3533" s="45">
        <v>1200000</v>
      </c>
      <c r="AH3533" s="9"/>
      <c r="AI3533" s="9"/>
      <c r="AJ3533" s="9"/>
      <c r="AK3533" s="9"/>
      <c r="AL3533" s="9"/>
      <c r="AM3533" s="9"/>
      <c r="AN3533" s="9"/>
      <c r="AO3533" s="9"/>
      <c r="AP3533" s="9"/>
      <c r="AQ3533" s="9"/>
      <c r="AR3533" s="9"/>
      <c r="AS3533" s="9"/>
      <c r="AT3533" s="9"/>
      <c r="AU3533" s="9"/>
      <c r="AV3533" s="9"/>
      <c r="AW3533" s="9"/>
      <c r="AX3533" s="9"/>
      <c r="AY3533" s="9"/>
      <c r="AZ3533" s="9"/>
      <c r="BA3533" s="9"/>
      <c r="BB3533" s="9"/>
      <c r="BC3533" s="9"/>
      <c r="BD3533" s="9"/>
      <c r="BE3533" s="9"/>
      <c r="BF3533" s="9"/>
      <c r="BG3533" s="9"/>
      <c r="BH3533" s="9"/>
      <c r="BI3533" s="9"/>
      <c r="BJ3533" s="9"/>
      <c r="BK3533" s="9"/>
      <c r="BL3533" s="9"/>
      <c r="BM3533" s="9"/>
      <c r="BN3533" s="9"/>
      <c r="BO3533" s="9"/>
      <c r="BP3533" s="9"/>
      <c r="BQ3533" s="9"/>
      <c r="BT3533" s="9"/>
      <c r="BU3533" s="9"/>
      <c r="BX3533" s="9"/>
      <c r="BY3533" s="9"/>
      <c r="CB3533" s="9"/>
      <c r="CC3533" s="9"/>
      <c r="CF3533" s="9"/>
      <c r="CG3533" s="9"/>
      <c r="CJ3533" s="9"/>
      <c r="CK3533" s="9"/>
      <c r="CN3533" s="9"/>
      <c r="CO3533" s="9"/>
      <c r="CP3533" s="9"/>
      <c r="CQ3533" s="9"/>
      <c r="CR3533" s="9"/>
      <c r="CS3533" s="9"/>
      <c r="CT3533" s="9"/>
      <c r="CU3533" s="9"/>
      <c r="CV3533" s="9"/>
      <c r="CW3533" s="9"/>
      <c r="CX3533" s="9"/>
      <c r="CY3533" s="9"/>
      <c r="CZ3533" s="9"/>
      <c r="DA3533" s="9"/>
      <c r="DB3533" s="9"/>
      <c r="DC3533" s="9"/>
      <c r="DD3533" s="9"/>
      <c r="DE3533" s="9"/>
      <c r="DF3533" s="9"/>
      <c r="DG3533" s="9"/>
      <c r="DH3533" s="9"/>
      <c r="DI3533" s="9"/>
      <c r="DJ3533" s="9"/>
      <c r="DK3533" s="9"/>
      <c r="DL3533" s="9"/>
      <c r="DM3533" s="9"/>
      <c r="DN3533" s="9"/>
      <c r="DO3533" s="9"/>
      <c r="DP3533" s="9"/>
      <c r="DQ3533" s="9"/>
      <c r="DR3533" s="9"/>
      <c r="DS3533" s="9"/>
      <c r="DT3533" s="9"/>
      <c r="DU3533" s="9"/>
      <c r="DV3533" s="9"/>
      <c r="DW3533" s="9"/>
      <c r="DX3533" s="9"/>
      <c r="DY3533" s="9"/>
    </row>
    <row r="3534" spans="1:131" ht="19.5" customHeight="1" x14ac:dyDescent="0.25">
      <c r="A3534" s="9">
        <v>2344</v>
      </c>
      <c r="B3534" s="9" t="s">
        <v>7018</v>
      </c>
      <c r="C3534" s="9" t="s">
        <v>7020</v>
      </c>
      <c r="D3534" s="9"/>
      <c r="E3534" s="9" t="s">
        <v>7021</v>
      </c>
      <c r="F3534" s="9" t="s">
        <v>7022</v>
      </c>
      <c r="G3534" s="9"/>
      <c r="H3534" s="9" t="s">
        <v>202</v>
      </c>
      <c r="I3534" s="9" t="s">
        <v>1007</v>
      </c>
      <c r="J3534" s="129">
        <v>43384</v>
      </c>
      <c r="K3534" s="129">
        <v>43335</v>
      </c>
      <c r="L3534" s="129">
        <v>43424</v>
      </c>
      <c r="O3534" s="9">
        <v>18</v>
      </c>
      <c r="Q3534" s="9" t="s">
        <v>61</v>
      </c>
      <c r="R3534" s="9"/>
      <c r="S3534" s="13">
        <v>167369785</v>
      </c>
      <c r="T3534" s="13">
        <v>167369785</v>
      </c>
      <c r="U3534" s="13">
        <v>50210936</v>
      </c>
      <c r="V3534" s="9"/>
      <c r="W3534" s="9"/>
      <c r="X3534" s="9"/>
      <c r="Y3534" s="9"/>
      <c r="Z3534" s="9"/>
      <c r="AA3534" s="9"/>
      <c r="AB3534" s="9"/>
      <c r="AC3534" s="9"/>
      <c r="AD3534" s="9"/>
      <c r="AE3534" s="9"/>
      <c r="AF3534" s="55"/>
      <c r="AG3534" s="109"/>
      <c r="AH3534" s="11">
        <v>43335</v>
      </c>
      <c r="AI3534" s="11">
        <v>43424</v>
      </c>
      <c r="AJ3534" s="27">
        <v>151480675</v>
      </c>
      <c r="AK3534" s="27">
        <v>45444202</v>
      </c>
      <c r="AL3534" s="9"/>
      <c r="AM3534" s="9"/>
      <c r="AN3534" s="9"/>
      <c r="AO3534" s="9"/>
      <c r="AP3534" s="9"/>
      <c r="AQ3534" s="9"/>
      <c r="AR3534" s="9"/>
      <c r="AS3534" s="9"/>
      <c r="AT3534" s="9"/>
      <c r="AU3534" s="9"/>
      <c r="AV3534" s="9"/>
      <c r="AW3534" s="9"/>
      <c r="AX3534" s="9"/>
      <c r="AY3534" s="9"/>
      <c r="AZ3534" s="9"/>
      <c r="BA3534" s="9"/>
      <c r="BB3534" s="9"/>
      <c r="BC3534" s="9"/>
      <c r="BD3534" s="9"/>
      <c r="BE3534" s="9"/>
      <c r="BF3534" s="9"/>
      <c r="BG3534" s="9"/>
      <c r="BH3534" s="9"/>
      <c r="BI3534" s="9"/>
      <c r="BJ3534" s="9"/>
      <c r="BK3534" s="9"/>
      <c r="BL3534" s="9"/>
      <c r="BM3534" s="9"/>
      <c r="BN3534" s="9"/>
      <c r="BO3534" s="9"/>
      <c r="BP3534" s="9"/>
      <c r="BQ3534" s="9"/>
      <c r="BT3534" s="9"/>
      <c r="BU3534" s="9"/>
      <c r="BX3534" s="9"/>
      <c r="BY3534" s="9"/>
      <c r="CB3534" s="9"/>
      <c r="CC3534" s="9"/>
      <c r="CF3534" s="9"/>
      <c r="CG3534" s="9"/>
      <c r="CJ3534" s="9"/>
      <c r="CK3534" s="9"/>
      <c r="CN3534" s="9"/>
      <c r="CO3534" s="9"/>
      <c r="CP3534" s="9"/>
      <c r="CQ3534" s="9"/>
      <c r="CR3534" s="9"/>
      <c r="CS3534" s="9"/>
      <c r="CT3534" s="9"/>
      <c r="CU3534" s="9"/>
      <c r="CV3534" s="9"/>
      <c r="CW3534" s="9"/>
      <c r="CX3534" s="9"/>
      <c r="CY3534" s="9"/>
      <c r="CZ3534" s="9"/>
      <c r="DA3534" s="9"/>
      <c r="DB3534" s="9"/>
      <c r="DC3534" s="9"/>
      <c r="DD3534" s="9"/>
      <c r="DE3534" s="9"/>
      <c r="DF3534" s="9"/>
      <c r="DG3534" s="9"/>
      <c r="DH3534" s="9"/>
      <c r="DI3534" s="9"/>
      <c r="DJ3534" s="9"/>
      <c r="DK3534" s="9"/>
      <c r="DL3534" s="9"/>
      <c r="DM3534" s="9"/>
      <c r="DN3534" s="9"/>
      <c r="DO3534" s="9"/>
      <c r="DP3534" s="9"/>
      <c r="DQ3534" s="9"/>
      <c r="DR3534" s="9"/>
      <c r="DS3534" s="9"/>
      <c r="DT3534" s="9"/>
      <c r="DU3534" s="9"/>
      <c r="DV3534" s="9"/>
      <c r="DW3534" s="9"/>
      <c r="DX3534" s="9"/>
      <c r="DY3534" s="9"/>
      <c r="DZ3534" s="56"/>
      <c r="EA3534" s="57"/>
    </row>
    <row r="3535" spans="1:131" ht="19.5" customHeight="1" x14ac:dyDescent="0.25">
      <c r="A3535" s="9">
        <v>2345</v>
      </c>
      <c r="B3535" s="9" t="s">
        <v>7023</v>
      </c>
      <c r="C3535" s="9" t="s">
        <v>7024</v>
      </c>
      <c r="D3535" s="9"/>
      <c r="E3535" s="9" t="s">
        <v>662</v>
      </c>
      <c r="F3535" s="9" t="s">
        <v>4039</v>
      </c>
      <c r="G3535" s="9"/>
      <c r="H3535" s="9" t="s">
        <v>202</v>
      </c>
      <c r="I3535" s="9" t="s">
        <v>78</v>
      </c>
      <c r="J3535" s="129">
        <v>43392</v>
      </c>
      <c r="K3535" s="129">
        <v>43290</v>
      </c>
      <c r="L3535" s="129">
        <v>43483</v>
      </c>
      <c r="O3535" s="9">
        <v>24</v>
      </c>
      <c r="Q3535" s="9" t="s">
        <v>61</v>
      </c>
      <c r="R3535" s="9"/>
      <c r="S3535" s="13">
        <v>493470000</v>
      </c>
      <c r="T3535" s="13">
        <v>493470000</v>
      </c>
      <c r="U3535" s="13">
        <v>148041000</v>
      </c>
      <c r="V3535" s="9"/>
      <c r="W3535" s="9"/>
      <c r="X3535" s="9"/>
      <c r="Y3535" s="9"/>
      <c r="Z3535" s="9"/>
      <c r="AA3535" s="9"/>
      <c r="AB3535" s="9"/>
      <c r="AC3535" s="9"/>
      <c r="AD3535" s="9"/>
      <c r="AE3535" s="9"/>
      <c r="AF3535" s="55"/>
      <c r="AG3535" s="109"/>
      <c r="AH3535" s="11">
        <v>43290</v>
      </c>
      <c r="AI3535" s="11">
        <v>43483</v>
      </c>
      <c r="AJ3535" s="27">
        <v>532770081</v>
      </c>
      <c r="AK3535" s="27">
        <v>148041000</v>
      </c>
      <c r="AL3535" s="9"/>
      <c r="AM3535" s="9"/>
      <c r="AN3535" s="9"/>
      <c r="AO3535" s="9"/>
      <c r="AP3535" s="9"/>
      <c r="AQ3535" s="9"/>
      <c r="AR3535" s="9"/>
      <c r="AS3535" s="9"/>
      <c r="AT3535" s="9"/>
      <c r="AU3535" s="9"/>
      <c r="AV3535" s="9"/>
      <c r="AW3535" s="9"/>
      <c r="AX3535" s="9"/>
      <c r="AY3535" s="9"/>
      <c r="AZ3535" s="9"/>
      <c r="BA3535" s="9"/>
      <c r="BB3535" s="9"/>
      <c r="BC3535" s="9"/>
      <c r="BD3535" s="9"/>
      <c r="BE3535" s="9"/>
      <c r="BF3535" s="9"/>
      <c r="BG3535" s="9"/>
      <c r="BH3535" s="9"/>
      <c r="BI3535" s="9"/>
      <c r="BJ3535" s="9"/>
      <c r="BK3535" s="9"/>
      <c r="BL3535" s="9"/>
      <c r="BM3535" s="9"/>
      <c r="BN3535" s="9"/>
      <c r="BO3535" s="9"/>
      <c r="BP3535" s="9"/>
      <c r="BQ3535" s="9"/>
      <c r="BT3535" s="9"/>
      <c r="BU3535" s="9"/>
      <c r="BX3535" s="9"/>
      <c r="BY3535" s="9"/>
      <c r="CB3535" s="9"/>
      <c r="CC3535" s="9"/>
      <c r="CF3535" s="9"/>
      <c r="CG3535" s="9"/>
      <c r="CJ3535" s="9"/>
      <c r="CK3535" s="9"/>
      <c r="CN3535" s="9"/>
      <c r="CO3535" s="9"/>
      <c r="CP3535" s="9"/>
      <c r="CQ3535" s="9"/>
      <c r="CR3535" s="9"/>
      <c r="CS3535" s="9"/>
      <c r="CT3535" s="9"/>
      <c r="CU3535" s="9"/>
      <c r="CV3535" s="9"/>
      <c r="CW3535" s="9"/>
      <c r="CX3535" s="9"/>
      <c r="CY3535" s="9"/>
      <c r="CZ3535" s="9"/>
      <c r="DA3535" s="9"/>
      <c r="DB3535" s="9"/>
      <c r="DC3535" s="9"/>
      <c r="DD3535" s="9"/>
      <c r="DE3535" s="9"/>
      <c r="DF3535" s="9"/>
      <c r="DG3535" s="9"/>
      <c r="DH3535" s="9"/>
      <c r="DI3535" s="9"/>
      <c r="DJ3535" s="9"/>
      <c r="DK3535" s="9"/>
      <c r="DL3535" s="9"/>
      <c r="DM3535" s="9"/>
      <c r="DN3535" s="9"/>
      <c r="DO3535" s="9"/>
      <c r="DP3535" s="9"/>
      <c r="DQ3535" s="9"/>
      <c r="DR3535" s="9"/>
      <c r="DS3535" s="9"/>
      <c r="DT3535" s="9"/>
      <c r="DU3535" s="9"/>
      <c r="DV3535" s="9"/>
      <c r="DW3535" s="9"/>
      <c r="DX3535" s="9"/>
      <c r="DY3535" s="9"/>
    </row>
    <row r="3536" spans="1:131" ht="19.5" customHeight="1" x14ac:dyDescent="0.25">
      <c r="A3536" s="9">
        <v>2346</v>
      </c>
      <c r="B3536" s="9" t="s">
        <v>7025</v>
      </c>
      <c r="C3536" s="9" t="s">
        <v>7026</v>
      </c>
      <c r="D3536" s="9"/>
      <c r="E3536" s="9" t="s">
        <v>3676</v>
      </c>
      <c r="F3536" s="9" t="s">
        <v>7027</v>
      </c>
      <c r="G3536" s="9"/>
      <c r="H3536" s="9" t="s">
        <v>202</v>
      </c>
      <c r="I3536" s="9" t="s">
        <v>25</v>
      </c>
      <c r="J3536" s="129">
        <v>43353</v>
      </c>
      <c r="K3536" s="129">
        <v>43320</v>
      </c>
      <c r="L3536" s="129">
        <v>43554</v>
      </c>
      <c r="O3536" s="9">
        <v>26</v>
      </c>
      <c r="Q3536" s="9" t="s">
        <v>54</v>
      </c>
      <c r="R3536" s="9"/>
      <c r="S3536" s="13">
        <v>16000000</v>
      </c>
      <c r="T3536" s="13">
        <v>16000000</v>
      </c>
      <c r="U3536" s="13">
        <v>4000000</v>
      </c>
      <c r="V3536" s="9"/>
      <c r="W3536" s="9"/>
      <c r="X3536" s="9"/>
      <c r="Y3536" s="9"/>
      <c r="Z3536" s="9"/>
      <c r="AA3536" s="9"/>
      <c r="AB3536" s="9"/>
      <c r="AC3536" s="9"/>
      <c r="AD3536" s="9"/>
      <c r="AE3536" s="9"/>
      <c r="AF3536" s="55"/>
      <c r="AG3536" s="45">
        <v>9500000</v>
      </c>
      <c r="AH3536" s="11">
        <v>43320</v>
      </c>
      <c r="AI3536" s="11">
        <v>43920</v>
      </c>
      <c r="AJ3536" s="27">
        <v>34925000</v>
      </c>
      <c r="AK3536" s="27">
        <v>10477500</v>
      </c>
      <c r="AL3536" s="9"/>
      <c r="AM3536" s="9"/>
      <c r="AN3536" s="9"/>
      <c r="AO3536" s="9"/>
      <c r="AP3536" s="9"/>
      <c r="AQ3536" s="9"/>
      <c r="AR3536" s="9"/>
      <c r="AS3536" s="9"/>
      <c r="AT3536" s="9"/>
      <c r="AU3536" s="9"/>
      <c r="AV3536" s="9"/>
      <c r="AW3536" s="9"/>
      <c r="AX3536" s="9"/>
      <c r="AY3536" s="9"/>
      <c r="AZ3536" s="9"/>
      <c r="BA3536" s="9"/>
      <c r="BB3536" s="9"/>
      <c r="BC3536" s="9"/>
      <c r="BD3536" s="9"/>
      <c r="BE3536" s="9"/>
      <c r="BF3536" s="9"/>
      <c r="BG3536" s="9"/>
      <c r="BH3536" s="9"/>
      <c r="BI3536" s="9"/>
      <c r="BJ3536" s="9"/>
      <c r="BK3536" s="9"/>
      <c r="BL3536" s="9"/>
      <c r="BM3536" s="9"/>
      <c r="BN3536" s="9"/>
      <c r="BO3536" s="9"/>
      <c r="BP3536" s="9"/>
      <c r="BQ3536" s="9"/>
      <c r="BT3536" s="9"/>
      <c r="BU3536" s="9"/>
      <c r="BX3536" s="9"/>
      <c r="BY3536" s="9"/>
      <c r="CB3536" s="9"/>
      <c r="CC3536" s="9"/>
      <c r="CF3536" s="9"/>
      <c r="CG3536" s="9"/>
      <c r="CJ3536" s="9"/>
      <c r="CK3536" s="9"/>
      <c r="CN3536" s="9"/>
      <c r="CO3536" s="9"/>
      <c r="CP3536" s="9"/>
      <c r="CQ3536" s="9"/>
      <c r="CR3536" s="9"/>
      <c r="CS3536" s="9"/>
      <c r="CT3536" s="9"/>
      <c r="CU3536" s="9"/>
      <c r="CV3536" s="9"/>
      <c r="CW3536" s="9"/>
      <c r="CX3536" s="9"/>
      <c r="CY3536" s="9"/>
      <c r="CZ3536" s="9"/>
      <c r="DA3536" s="9"/>
      <c r="DB3536" s="9"/>
      <c r="DC3536" s="9"/>
      <c r="DD3536" s="9"/>
      <c r="DE3536" s="9"/>
      <c r="DF3536" s="9"/>
      <c r="DG3536" s="9"/>
      <c r="DH3536" s="9"/>
      <c r="DI3536" s="9"/>
      <c r="DJ3536" s="9"/>
      <c r="DK3536" s="9"/>
      <c r="DL3536" s="9"/>
      <c r="DM3536" s="9"/>
      <c r="DN3536" s="9"/>
      <c r="DO3536" s="9"/>
      <c r="DP3536" s="9"/>
      <c r="DQ3536" s="9"/>
      <c r="DR3536" s="9"/>
      <c r="DS3536" s="9"/>
      <c r="DT3536" s="9"/>
      <c r="DU3536" s="9"/>
      <c r="DV3536" s="9"/>
      <c r="DW3536" s="9"/>
      <c r="DX3536" s="9"/>
      <c r="DY3536" s="9"/>
      <c r="DZ3536" s="56"/>
      <c r="EA3536" s="57"/>
    </row>
    <row r="3537" spans="1:131" s="18" customFormat="1" ht="19.5" customHeight="1" x14ac:dyDescent="0.25">
      <c r="A3537" s="18">
        <v>2346</v>
      </c>
      <c r="B3537" s="18" t="s">
        <v>7025</v>
      </c>
      <c r="C3537" s="18" t="s">
        <v>7026</v>
      </c>
      <c r="D3537" s="19">
        <v>43567</v>
      </c>
      <c r="J3537" s="130"/>
      <c r="K3537" s="130"/>
      <c r="L3537" s="130">
        <v>43920</v>
      </c>
      <c r="S3537" s="20"/>
      <c r="T3537" s="20"/>
      <c r="U3537" s="20"/>
      <c r="AF3537" s="57"/>
      <c r="AG3537" s="46"/>
      <c r="DZ3537" s="56"/>
      <c r="EA3537" s="57"/>
    </row>
    <row r="3538" spans="1:131" s="18" customFormat="1" ht="19.5" customHeight="1" x14ac:dyDescent="0.25">
      <c r="A3538" s="18">
        <v>2346</v>
      </c>
      <c r="B3538" s="18" t="s">
        <v>7025</v>
      </c>
      <c r="C3538" s="18" t="s">
        <v>7026</v>
      </c>
      <c r="D3538" s="19">
        <v>43942</v>
      </c>
      <c r="J3538" s="130"/>
      <c r="K3538" s="130"/>
      <c r="L3538" s="130"/>
      <c r="S3538" s="20">
        <v>34925000</v>
      </c>
      <c r="T3538" s="20">
        <v>34925000</v>
      </c>
      <c r="U3538" s="20">
        <v>10477500</v>
      </c>
      <c r="AF3538" s="57"/>
      <c r="AG3538" s="46"/>
      <c r="DZ3538" s="56"/>
      <c r="EA3538" s="57"/>
    </row>
    <row r="3539" spans="1:131" ht="19.5" customHeight="1" x14ac:dyDescent="0.25">
      <c r="A3539" s="9">
        <v>2347</v>
      </c>
      <c r="B3539" s="9" t="s">
        <v>7028</v>
      </c>
      <c r="C3539" s="9" t="s">
        <v>7029</v>
      </c>
      <c r="D3539" s="9"/>
      <c r="E3539" s="9" t="s">
        <v>903</v>
      </c>
      <c r="F3539" s="9" t="s">
        <v>4071</v>
      </c>
      <c r="G3539" s="9"/>
      <c r="H3539" s="9" t="s">
        <v>202</v>
      </c>
      <c r="I3539" s="9" t="s">
        <v>78</v>
      </c>
      <c r="J3539" s="129">
        <v>43404</v>
      </c>
      <c r="K3539" s="129">
        <v>43368</v>
      </c>
      <c r="L3539" s="129">
        <v>43419</v>
      </c>
      <c r="O3539" s="9">
        <v>24</v>
      </c>
      <c r="Q3539" s="9" t="s">
        <v>61</v>
      </c>
      <c r="R3539" s="9"/>
      <c r="S3539" s="13">
        <v>13696503</v>
      </c>
      <c r="T3539" s="13">
        <v>13696503</v>
      </c>
      <c r="U3539" s="13">
        <v>4108951</v>
      </c>
      <c r="V3539" s="9"/>
      <c r="W3539" s="9"/>
      <c r="X3539" s="9"/>
      <c r="Y3539" s="9"/>
      <c r="Z3539" s="9"/>
      <c r="AA3539" s="9"/>
      <c r="AB3539" s="9"/>
      <c r="AC3539" s="9"/>
      <c r="AD3539" s="9"/>
      <c r="AE3539" s="9"/>
      <c r="AF3539" s="55"/>
      <c r="AG3539" s="109"/>
      <c r="AH3539" s="11">
        <v>43368</v>
      </c>
      <c r="AI3539" s="11">
        <v>43419</v>
      </c>
      <c r="AJ3539" s="27">
        <v>13696503</v>
      </c>
      <c r="AK3539" s="27">
        <v>4108951</v>
      </c>
      <c r="AL3539" s="9"/>
      <c r="AM3539" s="9"/>
      <c r="AN3539" s="9"/>
      <c r="AO3539" s="9"/>
      <c r="AP3539" s="9"/>
      <c r="AQ3539" s="9"/>
      <c r="AR3539" s="9"/>
      <c r="AS3539" s="9"/>
      <c r="AT3539" s="9"/>
      <c r="AU3539" s="9"/>
      <c r="AV3539" s="9"/>
      <c r="AW3539" s="9"/>
      <c r="AX3539" s="9"/>
      <c r="AY3539" s="9"/>
      <c r="AZ3539" s="9"/>
      <c r="BA3539" s="9"/>
      <c r="BB3539" s="9"/>
      <c r="BC3539" s="9"/>
      <c r="BD3539" s="9"/>
      <c r="BE3539" s="9"/>
      <c r="BF3539" s="9"/>
      <c r="BG3539" s="9"/>
      <c r="BH3539" s="9"/>
      <c r="BI3539" s="9"/>
      <c r="BJ3539" s="9"/>
      <c r="BK3539" s="9"/>
      <c r="BL3539" s="9"/>
      <c r="BM3539" s="9"/>
      <c r="BN3539" s="9"/>
      <c r="BO3539" s="9"/>
      <c r="BP3539" s="9"/>
      <c r="BQ3539" s="9"/>
      <c r="BT3539" s="9"/>
      <c r="BU3539" s="9"/>
      <c r="BX3539" s="9"/>
      <c r="BY3539" s="9"/>
      <c r="CB3539" s="9"/>
      <c r="CC3539" s="9"/>
      <c r="CF3539" s="9"/>
      <c r="CG3539" s="9"/>
      <c r="CJ3539" s="9"/>
      <c r="CK3539" s="9"/>
      <c r="CN3539" s="9"/>
      <c r="CO3539" s="9"/>
      <c r="CP3539" s="9"/>
      <c r="CQ3539" s="9"/>
      <c r="CR3539" s="9"/>
      <c r="CS3539" s="9"/>
      <c r="CT3539" s="9"/>
      <c r="CU3539" s="9"/>
      <c r="CV3539" s="9"/>
      <c r="CW3539" s="9"/>
      <c r="CX3539" s="9"/>
      <c r="CY3539" s="9"/>
      <c r="CZ3539" s="9"/>
      <c r="DA3539" s="9"/>
      <c r="DB3539" s="9"/>
      <c r="DC3539" s="9"/>
      <c r="DD3539" s="9"/>
      <c r="DE3539" s="9"/>
      <c r="DF3539" s="9"/>
      <c r="DG3539" s="9"/>
      <c r="DH3539" s="9"/>
      <c r="DI3539" s="9"/>
      <c r="DJ3539" s="9"/>
      <c r="DK3539" s="9"/>
      <c r="DL3539" s="9"/>
      <c r="DM3539" s="9"/>
      <c r="DN3539" s="9"/>
      <c r="DO3539" s="9"/>
      <c r="DP3539" s="9"/>
      <c r="DQ3539" s="9"/>
      <c r="DR3539" s="9"/>
      <c r="DS3539" s="9"/>
      <c r="DT3539" s="9"/>
      <c r="DU3539" s="9"/>
      <c r="DV3539" s="9"/>
      <c r="DW3539" s="9"/>
      <c r="DX3539" s="9"/>
      <c r="DY3539" s="9"/>
    </row>
    <row r="3540" spans="1:131" ht="19.5" customHeight="1" x14ac:dyDescent="0.25">
      <c r="A3540" s="9">
        <v>2348</v>
      </c>
      <c r="B3540" s="9" t="s">
        <v>7030</v>
      </c>
      <c r="C3540" s="9" t="s">
        <v>7031</v>
      </c>
      <c r="D3540" s="9"/>
      <c r="E3540" s="9" t="s">
        <v>5697</v>
      </c>
      <c r="F3540" s="9" t="s">
        <v>7032</v>
      </c>
      <c r="G3540" s="9"/>
      <c r="H3540" s="9" t="s">
        <v>202</v>
      </c>
      <c r="I3540" s="9" t="s">
        <v>25</v>
      </c>
      <c r="J3540" s="129">
        <v>43397</v>
      </c>
      <c r="K3540" s="129">
        <v>43333</v>
      </c>
      <c r="L3540" s="129">
        <v>43549</v>
      </c>
      <c r="O3540" s="9">
        <v>31</v>
      </c>
      <c r="Q3540" s="9" t="s">
        <v>54</v>
      </c>
      <c r="R3540" s="9"/>
      <c r="S3540" s="13">
        <v>9940000</v>
      </c>
      <c r="T3540" s="13">
        <v>9940000</v>
      </c>
      <c r="U3540" s="13">
        <v>2485000</v>
      </c>
      <c r="V3540" s="9"/>
      <c r="W3540" s="9"/>
      <c r="X3540" s="9"/>
      <c r="Y3540" s="9"/>
      <c r="Z3540" s="9"/>
      <c r="AA3540" s="9"/>
      <c r="AB3540" s="9"/>
      <c r="AC3540" s="9"/>
      <c r="AD3540" s="9"/>
      <c r="AE3540" s="9"/>
      <c r="AF3540" s="55"/>
      <c r="AG3540" s="45">
        <v>7455000</v>
      </c>
      <c r="AH3540" s="11">
        <v>43333</v>
      </c>
      <c r="AI3540" s="11">
        <v>43738</v>
      </c>
      <c r="AJ3540" s="27">
        <v>19298470</v>
      </c>
      <c r="AK3540" s="27">
        <v>4824618</v>
      </c>
      <c r="AL3540" s="9"/>
      <c r="AM3540" s="9"/>
      <c r="AN3540" s="9"/>
      <c r="AO3540" s="9"/>
      <c r="AP3540" s="9"/>
      <c r="AQ3540" s="9"/>
      <c r="AR3540" s="9"/>
      <c r="AS3540" s="9"/>
      <c r="AT3540" s="9"/>
      <c r="AU3540" s="9"/>
      <c r="AV3540" s="9"/>
      <c r="AW3540" s="9"/>
      <c r="AX3540" s="9"/>
      <c r="AY3540" s="9"/>
      <c r="AZ3540" s="9"/>
      <c r="BA3540" s="9"/>
      <c r="BB3540" s="9"/>
      <c r="BC3540" s="9"/>
      <c r="BD3540" s="9"/>
      <c r="BE3540" s="9"/>
      <c r="BF3540" s="9"/>
      <c r="BG3540" s="9"/>
      <c r="BH3540" s="9"/>
      <c r="BI3540" s="9"/>
      <c r="BJ3540" s="9"/>
      <c r="BK3540" s="9"/>
      <c r="BL3540" s="9"/>
      <c r="BM3540" s="9"/>
      <c r="BN3540" s="9"/>
      <c r="BO3540" s="9"/>
      <c r="BP3540" s="9"/>
      <c r="BQ3540" s="9"/>
      <c r="BT3540" s="9"/>
      <c r="BU3540" s="9"/>
      <c r="BX3540" s="9"/>
      <c r="BY3540" s="9"/>
      <c r="CB3540" s="9"/>
      <c r="CC3540" s="9"/>
      <c r="CF3540" s="9"/>
      <c r="CG3540" s="9"/>
      <c r="CJ3540" s="9"/>
      <c r="CK3540" s="9"/>
      <c r="CN3540" s="9"/>
      <c r="CO3540" s="9"/>
      <c r="CP3540" s="9"/>
      <c r="CQ3540" s="9"/>
      <c r="CR3540" s="9"/>
      <c r="CS3540" s="9"/>
      <c r="CT3540" s="9"/>
      <c r="CU3540" s="9"/>
      <c r="CV3540" s="9"/>
      <c r="CW3540" s="9"/>
      <c r="CX3540" s="9"/>
      <c r="CY3540" s="9"/>
      <c r="CZ3540" s="9"/>
      <c r="DA3540" s="9"/>
      <c r="DB3540" s="9"/>
      <c r="DC3540" s="9"/>
      <c r="DD3540" s="9"/>
      <c r="DE3540" s="9"/>
      <c r="DF3540" s="9"/>
      <c r="DG3540" s="9"/>
      <c r="DH3540" s="9"/>
      <c r="DI3540" s="9"/>
      <c r="DJ3540" s="9"/>
      <c r="DK3540" s="9"/>
      <c r="DL3540" s="9"/>
      <c r="DM3540" s="9"/>
      <c r="DN3540" s="9"/>
      <c r="DO3540" s="9"/>
      <c r="DP3540" s="9"/>
      <c r="DQ3540" s="9"/>
      <c r="DR3540" s="9"/>
      <c r="DS3540" s="9"/>
      <c r="DT3540" s="9"/>
      <c r="DU3540" s="9"/>
      <c r="DV3540" s="9"/>
      <c r="DW3540" s="9"/>
      <c r="DX3540" s="9"/>
      <c r="DY3540" s="9"/>
      <c r="DZ3540" s="56"/>
      <c r="EA3540" s="57"/>
    </row>
    <row r="3541" spans="1:131" s="18" customFormat="1" ht="19.5" customHeight="1" x14ac:dyDescent="0.25">
      <c r="A3541" s="18">
        <v>2348</v>
      </c>
      <c r="B3541" s="18" t="s">
        <v>7030</v>
      </c>
      <c r="C3541" s="18" t="s">
        <v>7031</v>
      </c>
      <c r="D3541" s="19">
        <v>43795</v>
      </c>
      <c r="J3541" s="130"/>
      <c r="K3541" s="130"/>
      <c r="L3541" s="130"/>
      <c r="S3541" s="20">
        <v>19925000</v>
      </c>
      <c r="T3541" s="20">
        <v>19925000</v>
      </c>
      <c r="U3541" s="20">
        <v>4981204</v>
      </c>
      <c r="AF3541" s="57"/>
      <c r="AG3541" s="46"/>
      <c r="DZ3541" s="56"/>
      <c r="EA3541" s="57"/>
    </row>
    <row r="3542" spans="1:131" ht="19.5" customHeight="1" x14ac:dyDescent="0.25">
      <c r="A3542" s="9">
        <v>2349</v>
      </c>
      <c r="B3542" s="9" t="s">
        <v>7033</v>
      </c>
      <c r="C3542" s="9" t="s">
        <v>7034</v>
      </c>
      <c r="D3542" s="9"/>
      <c r="E3542" s="9" t="s">
        <v>7035</v>
      </c>
      <c r="F3542" s="9" t="s">
        <v>5153</v>
      </c>
      <c r="G3542" s="9"/>
      <c r="H3542" s="9" t="s">
        <v>202</v>
      </c>
      <c r="I3542" s="9" t="s">
        <v>78</v>
      </c>
      <c r="J3542" s="129">
        <v>43407</v>
      </c>
      <c r="K3542" s="129">
        <v>43379</v>
      </c>
      <c r="L3542" s="129">
        <v>43430</v>
      </c>
      <c r="O3542" s="9">
        <v>24</v>
      </c>
      <c r="Q3542" s="9" t="s">
        <v>61</v>
      </c>
      <c r="R3542" s="9"/>
      <c r="S3542" s="13">
        <v>6825000</v>
      </c>
      <c r="T3542" s="13">
        <v>6825000</v>
      </c>
      <c r="U3542" s="13">
        <v>2047500</v>
      </c>
      <c r="V3542" s="9"/>
      <c r="W3542" s="9"/>
      <c r="X3542" s="9"/>
      <c r="Y3542" s="9"/>
      <c r="Z3542" s="9"/>
      <c r="AA3542" s="9"/>
      <c r="AB3542" s="9"/>
      <c r="AC3542" s="9"/>
      <c r="AD3542" s="9"/>
      <c r="AE3542" s="9"/>
      <c r="AF3542" s="55"/>
      <c r="AG3542" s="109"/>
      <c r="AH3542" s="11">
        <v>43379</v>
      </c>
      <c r="AI3542" s="11">
        <v>43430</v>
      </c>
      <c r="AJ3542" s="27">
        <v>6825000</v>
      </c>
      <c r="AK3542" s="27">
        <v>2047500</v>
      </c>
      <c r="AL3542" s="9"/>
      <c r="AM3542" s="9"/>
      <c r="AN3542" s="9"/>
      <c r="AO3542" s="9"/>
      <c r="AP3542" s="9"/>
      <c r="AQ3542" s="9"/>
      <c r="AR3542" s="9"/>
      <c r="AS3542" s="9"/>
      <c r="AT3542" s="9"/>
      <c r="AU3542" s="9"/>
      <c r="AV3542" s="9"/>
      <c r="AW3542" s="9"/>
      <c r="AX3542" s="9"/>
      <c r="AY3542" s="9"/>
      <c r="AZ3542" s="9"/>
      <c r="BA3542" s="9"/>
      <c r="BB3542" s="9"/>
      <c r="BC3542" s="9"/>
      <c r="BD3542" s="9"/>
      <c r="BE3542" s="9"/>
      <c r="BF3542" s="9"/>
      <c r="BG3542" s="9"/>
      <c r="BH3542" s="9"/>
      <c r="BI3542" s="9"/>
      <c r="BJ3542" s="9"/>
      <c r="BK3542" s="9"/>
      <c r="BL3542" s="9"/>
      <c r="BM3542" s="9"/>
      <c r="BN3542" s="9"/>
      <c r="BO3542" s="9"/>
      <c r="BP3542" s="9"/>
      <c r="BQ3542" s="9"/>
      <c r="BT3542" s="9"/>
      <c r="BU3542" s="9"/>
      <c r="BX3542" s="9"/>
      <c r="BY3542" s="9"/>
      <c r="CB3542" s="9"/>
      <c r="CC3542" s="9"/>
      <c r="CF3542" s="9"/>
      <c r="CG3542" s="9"/>
      <c r="CJ3542" s="9"/>
      <c r="CK3542" s="9"/>
      <c r="CN3542" s="9"/>
      <c r="CO3542" s="9"/>
      <c r="CP3542" s="9"/>
      <c r="CQ3542" s="9"/>
      <c r="CR3542" s="9"/>
      <c r="CS3542" s="9"/>
      <c r="CT3542" s="9"/>
      <c r="CU3542" s="9"/>
      <c r="CV3542" s="9"/>
      <c r="CW3542" s="9"/>
      <c r="CX3542" s="9"/>
      <c r="CY3542" s="9"/>
      <c r="CZ3542" s="9"/>
      <c r="DA3542" s="9"/>
      <c r="DB3542" s="9"/>
      <c r="DC3542" s="9"/>
      <c r="DD3542" s="9"/>
      <c r="DE3542" s="9"/>
      <c r="DF3542" s="9"/>
      <c r="DG3542" s="9"/>
      <c r="DH3542" s="9"/>
      <c r="DI3542" s="9"/>
      <c r="DJ3542" s="9"/>
      <c r="DK3542" s="9"/>
      <c r="DL3542" s="9"/>
      <c r="DM3542" s="9"/>
      <c r="DN3542" s="9"/>
      <c r="DO3542" s="9"/>
      <c r="DP3542" s="9"/>
      <c r="DQ3542" s="9"/>
      <c r="DR3542" s="9"/>
      <c r="DS3542" s="9"/>
      <c r="DT3542" s="9"/>
      <c r="DU3542" s="9"/>
      <c r="DV3542" s="9"/>
      <c r="DW3542" s="9"/>
      <c r="DX3542" s="9"/>
      <c r="DY3542" s="9"/>
    </row>
    <row r="3543" spans="1:131" ht="19.5" customHeight="1" x14ac:dyDescent="0.25">
      <c r="A3543" s="9">
        <v>2350</v>
      </c>
      <c r="B3543" s="9" t="s">
        <v>7036</v>
      </c>
      <c r="C3543" s="9" t="s">
        <v>7037</v>
      </c>
      <c r="D3543" s="9"/>
      <c r="E3543" s="9" t="s">
        <v>3316</v>
      </c>
      <c r="F3543" s="9" t="s">
        <v>4325</v>
      </c>
      <c r="G3543" s="9"/>
      <c r="H3543" s="9" t="s">
        <v>202</v>
      </c>
      <c r="I3543" s="9" t="s">
        <v>28</v>
      </c>
      <c r="J3543" s="129">
        <v>43434</v>
      </c>
      <c r="K3543" s="129">
        <v>43374</v>
      </c>
      <c r="L3543" s="129">
        <v>43524</v>
      </c>
      <c r="M3543" s="9" t="s">
        <v>20</v>
      </c>
      <c r="O3543" s="9">
        <v>31</v>
      </c>
      <c r="Q3543" s="9" t="s">
        <v>54</v>
      </c>
      <c r="R3543" s="9"/>
      <c r="S3543" s="13">
        <v>10000000</v>
      </c>
      <c r="T3543" s="13">
        <v>10000000</v>
      </c>
      <c r="U3543" s="13">
        <v>2500000</v>
      </c>
      <c r="V3543" s="9"/>
      <c r="W3543" s="9"/>
      <c r="X3543" s="9"/>
      <c r="Y3543" s="9"/>
      <c r="Z3543" s="9"/>
      <c r="AA3543" s="9"/>
      <c r="AB3543" s="9"/>
      <c r="AC3543" s="9"/>
      <c r="AD3543" s="9"/>
      <c r="AE3543" s="9"/>
      <c r="AF3543" s="55"/>
      <c r="AG3543" s="45">
        <v>7500000</v>
      </c>
      <c r="AH3543" s="11">
        <v>43374</v>
      </c>
      <c r="AI3543" s="11">
        <v>43524</v>
      </c>
      <c r="AJ3543" s="27">
        <v>10278332</v>
      </c>
      <c r="AK3543" s="27">
        <v>2500000</v>
      </c>
      <c r="AL3543" s="9"/>
      <c r="AM3543" s="9"/>
      <c r="AN3543" s="9"/>
      <c r="AO3543" s="9"/>
      <c r="AP3543" s="9"/>
      <c r="AQ3543" s="9"/>
      <c r="AR3543" s="9"/>
      <c r="AS3543" s="9"/>
      <c r="AT3543" s="9"/>
      <c r="AU3543" s="9"/>
      <c r="AV3543" s="9"/>
      <c r="AW3543" s="9"/>
      <c r="AX3543" s="9"/>
      <c r="AY3543" s="9"/>
      <c r="AZ3543" s="9"/>
      <c r="BA3543" s="9"/>
      <c r="BB3543" s="9"/>
      <c r="BC3543" s="9"/>
      <c r="BD3543" s="9"/>
      <c r="BE3543" s="9"/>
      <c r="BF3543" s="9"/>
      <c r="BG3543" s="9"/>
      <c r="BH3543" s="9"/>
      <c r="BI3543" s="9"/>
      <c r="BJ3543" s="9"/>
      <c r="BK3543" s="9"/>
      <c r="BL3543" s="9"/>
      <c r="BM3543" s="9"/>
      <c r="BN3543" s="9"/>
      <c r="BO3543" s="9"/>
      <c r="BP3543" s="9"/>
      <c r="BQ3543" s="9"/>
      <c r="BT3543" s="9"/>
      <c r="BU3543" s="9"/>
      <c r="BX3543" s="9"/>
      <c r="BY3543" s="9"/>
      <c r="CB3543" s="9"/>
      <c r="CC3543" s="9"/>
      <c r="CF3543" s="9"/>
      <c r="CG3543" s="9"/>
      <c r="CJ3543" s="9"/>
      <c r="CK3543" s="9"/>
      <c r="CN3543" s="9"/>
      <c r="CO3543" s="9"/>
      <c r="CP3543" s="9"/>
      <c r="CQ3543" s="9"/>
      <c r="CR3543" s="9"/>
      <c r="CS3543" s="9"/>
      <c r="CT3543" s="9"/>
      <c r="CU3543" s="9"/>
      <c r="CV3543" s="9"/>
      <c r="CW3543" s="9"/>
      <c r="CX3543" s="9"/>
      <c r="CY3543" s="9"/>
      <c r="CZ3543" s="9"/>
      <c r="DA3543" s="9"/>
      <c r="DB3543" s="9"/>
      <c r="DC3543" s="9"/>
      <c r="DD3543" s="9"/>
      <c r="DE3543" s="9"/>
      <c r="DF3543" s="9"/>
      <c r="DG3543" s="9"/>
      <c r="DH3543" s="9"/>
      <c r="DI3543" s="9"/>
      <c r="DJ3543" s="9"/>
      <c r="DK3543" s="9"/>
      <c r="DL3543" s="9"/>
      <c r="DM3543" s="9"/>
      <c r="DN3543" s="9"/>
      <c r="DO3543" s="9"/>
      <c r="DP3543" s="9"/>
      <c r="DQ3543" s="9"/>
      <c r="DR3543" s="9"/>
      <c r="DS3543" s="9"/>
      <c r="DT3543" s="9"/>
      <c r="DU3543" s="9"/>
      <c r="DV3543" s="9"/>
      <c r="DW3543" s="9"/>
      <c r="DX3543" s="9"/>
      <c r="DY3543" s="9"/>
      <c r="DZ3543" s="56"/>
      <c r="EA3543" s="57"/>
    </row>
    <row r="3544" spans="1:131" ht="19.5" customHeight="1" x14ac:dyDescent="0.25">
      <c r="A3544" s="9">
        <v>2351</v>
      </c>
      <c r="B3544" s="9" t="s">
        <v>7038</v>
      </c>
      <c r="C3544" s="9" t="s">
        <v>7039</v>
      </c>
      <c r="D3544" s="9"/>
      <c r="E3544" s="9" t="s">
        <v>3417</v>
      </c>
      <c r="F3544" s="9" t="s">
        <v>3831</v>
      </c>
      <c r="G3544" s="9"/>
      <c r="H3544" s="9" t="s">
        <v>202</v>
      </c>
      <c r="I3544" s="9" t="s">
        <v>35</v>
      </c>
      <c r="J3544" s="129">
        <v>43402</v>
      </c>
      <c r="K3544" s="129">
        <v>43402</v>
      </c>
      <c r="L3544" s="129">
        <v>43654</v>
      </c>
      <c r="O3544" s="9">
        <v>24</v>
      </c>
      <c r="Q3544" s="9" t="s">
        <v>61</v>
      </c>
      <c r="R3544" s="9"/>
      <c r="S3544" s="13">
        <v>42687586</v>
      </c>
      <c r="T3544" s="13">
        <v>34809014</v>
      </c>
      <c r="U3544" s="13">
        <v>12806276</v>
      </c>
      <c r="V3544" s="9"/>
      <c r="W3544" s="9"/>
      <c r="X3544" s="9"/>
      <c r="Y3544" s="9"/>
      <c r="Z3544" s="9"/>
      <c r="AA3544" s="9"/>
      <c r="AB3544" s="9"/>
      <c r="AC3544" s="9"/>
      <c r="AD3544" s="9"/>
      <c r="AE3544" s="9"/>
      <c r="AF3544" s="55"/>
      <c r="AG3544" s="109"/>
      <c r="AH3544" s="11">
        <v>43402</v>
      </c>
      <c r="AI3544" s="11">
        <v>43646</v>
      </c>
      <c r="AJ3544" s="27">
        <v>35036520</v>
      </c>
      <c r="AK3544" s="27">
        <v>10510956</v>
      </c>
      <c r="AL3544" s="9"/>
      <c r="AM3544" s="9"/>
      <c r="AN3544" s="9"/>
      <c r="AO3544" s="9"/>
      <c r="AP3544" s="9"/>
      <c r="AQ3544" s="9"/>
      <c r="AR3544" s="9"/>
      <c r="AS3544" s="9"/>
      <c r="AT3544" s="9"/>
      <c r="AU3544" s="9"/>
      <c r="AV3544" s="9"/>
      <c r="AW3544" s="9"/>
      <c r="AX3544" s="9"/>
      <c r="AY3544" s="9"/>
      <c r="AZ3544" s="9"/>
      <c r="BA3544" s="9"/>
      <c r="BB3544" s="9"/>
      <c r="BC3544" s="9"/>
      <c r="BD3544" s="9"/>
      <c r="BE3544" s="9"/>
      <c r="BF3544" s="9"/>
      <c r="BG3544" s="9"/>
      <c r="BH3544" s="9"/>
      <c r="BI3544" s="9"/>
      <c r="BJ3544" s="9"/>
      <c r="BK3544" s="9"/>
      <c r="BL3544" s="9"/>
      <c r="BM3544" s="9"/>
      <c r="BN3544" s="9"/>
      <c r="BO3544" s="9"/>
      <c r="BP3544" s="9"/>
      <c r="BQ3544" s="9"/>
      <c r="BT3544" s="9"/>
      <c r="BU3544" s="9"/>
      <c r="BX3544" s="9"/>
      <c r="BY3544" s="9"/>
      <c r="CB3544" s="9"/>
      <c r="CC3544" s="9"/>
      <c r="CF3544" s="9"/>
      <c r="CG3544" s="9"/>
      <c r="CJ3544" s="9"/>
      <c r="CK3544" s="9"/>
      <c r="CN3544" s="9"/>
      <c r="CO3544" s="9"/>
      <c r="CP3544" s="9"/>
      <c r="CQ3544" s="9"/>
      <c r="CR3544" s="9"/>
      <c r="CS3544" s="9"/>
      <c r="CT3544" s="9"/>
      <c r="CU3544" s="9"/>
      <c r="CV3544" s="9"/>
      <c r="CW3544" s="9"/>
      <c r="CX3544" s="9"/>
      <c r="CY3544" s="9"/>
      <c r="CZ3544" s="9"/>
      <c r="DA3544" s="9"/>
      <c r="DB3544" s="9"/>
      <c r="DC3544" s="9"/>
      <c r="DD3544" s="9"/>
      <c r="DE3544" s="9"/>
      <c r="DF3544" s="9"/>
      <c r="DG3544" s="9"/>
      <c r="DH3544" s="9"/>
      <c r="DI3544" s="9"/>
      <c r="DJ3544" s="9"/>
      <c r="DK3544" s="9"/>
      <c r="DL3544" s="9"/>
      <c r="DM3544" s="9"/>
      <c r="DN3544" s="9"/>
      <c r="DO3544" s="9"/>
      <c r="DP3544" s="9"/>
      <c r="DQ3544" s="9"/>
      <c r="DR3544" s="9"/>
      <c r="DS3544" s="9"/>
      <c r="DT3544" s="9"/>
      <c r="DU3544" s="9"/>
      <c r="DV3544" s="9"/>
      <c r="DW3544" s="9"/>
      <c r="DX3544" s="9"/>
      <c r="DY3544" s="9"/>
    </row>
    <row r="3545" spans="1:131" ht="39" customHeight="1" x14ac:dyDescent="0.25">
      <c r="A3545" s="9">
        <v>2352</v>
      </c>
      <c r="B3545" s="9" t="s">
        <v>7040</v>
      </c>
      <c r="C3545" s="9" t="s">
        <v>7041</v>
      </c>
      <c r="D3545" s="9"/>
      <c r="E3545" s="9" t="s">
        <v>9976</v>
      </c>
      <c r="F3545" s="9" t="s">
        <v>9977</v>
      </c>
      <c r="G3545" s="9"/>
      <c r="H3545" s="9" t="s">
        <v>202</v>
      </c>
      <c r="I3545" s="9" t="s">
        <v>35</v>
      </c>
      <c r="J3545" s="129">
        <v>44166</v>
      </c>
      <c r="K3545" s="129">
        <v>43048</v>
      </c>
      <c r="L3545" s="129">
        <v>44526</v>
      </c>
      <c r="M3545" s="9" t="s">
        <v>20</v>
      </c>
      <c r="O3545" s="9">
        <v>31</v>
      </c>
      <c r="Q3545" s="9" t="s">
        <v>54</v>
      </c>
      <c r="R3545" s="13">
        <v>821173602</v>
      </c>
      <c r="S3545" s="13">
        <v>821173602</v>
      </c>
      <c r="T3545" s="13">
        <v>821173602</v>
      </c>
      <c r="U3545" s="13">
        <v>246352081</v>
      </c>
      <c r="V3545" s="13">
        <v>574069500</v>
      </c>
      <c r="W3545" s="9"/>
      <c r="X3545" s="9"/>
      <c r="Y3545" s="9"/>
      <c r="Z3545" s="9"/>
      <c r="AA3545" s="9"/>
      <c r="AB3545" s="9"/>
      <c r="AC3545" s="9"/>
      <c r="AD3545" s="9"/>
      <c r="AE3545" s="9"/>
      <c r="AF3545" s="114">
        <v>574069500</v>
      </c>
      <c r="AG3545" s="109"/>
      <c r="AH3545" s="11">
        <v>43376</v>
      </c>
      <c r="AI3545" s="11">
        <v>43889</v>
      </c>
      <c r="AJ3545" s="27">
        <v>8844782</v>
      </c>
      <c r="AK3545" s="27">
        <v>2653435</v>
      </c>
      <c r="AL3545" s="11">
        <v>43048</v>
      </c>
      <c r="AM3545" s="11">
        <v>43465</v>
      </c>
      <c r="AN3545" s="27">
        <v>3900000</v>
      </c>
      <c r="AO3545" s="27">
        <v>1170000</v>
      </c>
      <c r="AP3545" s="11">
        <v>44105</v>
      </c>
      <c r="AQ3545" s="11">
        <v>44227</v>
      </c>
      <c r="AR3545" s="27">
        <v>221055399</v>
      </c>
      <c r="AS3545" s="27">
        <v>66316620</v>
      </c>
      <c r="AT3545" s="11">
        <v>44228</v>
      </c>
      <c r="AU3545" s="11">
        <v>44255</v>
      </c>
      <c r="AV3545" s="27">
        <v>151356396</v>
      </c>
      <c r="AW3545" s="27">
        <v>45406919</v>
      </c>
      <c r="AX3545" s="11">
        <v>44256</v>
      </c>
      <c r="AY3545" s="11">
        <v>44286</v>
      </c>
      <c r="AZ3545" s="27">
        <v>180689782</v>
      </c>
      <c r="BA3545" s="27">
        <v>54206935</v>
      </c>
      <c r="BB3545" s="9"/>
      <c r="BC3545" s="9"/>
      <c r="BD3545" s="9"/>
      <c r="BE3545" s="9"/>
      <c r="BF3545" s="9"/>
      <c r="BG3545" s="9"/>
      <c r="BH3545" s="9"/>
      <c r="BI3545" s="9"/>
      <c r="BJ3545" s="9"/>
      <c r="BK3545" s="9"/>
      <c r="BL3545" s="9"/>
      <c r="BM3545" s="9"/>
      <c r="BN3545" s="9"/>
      <c r="BO3545" s="9"/>
      <c r="BP3545" s="9"/>
      <c r="BQ3545" s="9"/>
      <c r="BT3545" s="9"/>
      <c r="BU3545" s="9"/>
      <c r="BX3545" s="9"/>
      <c r="BY3545" s="9"/>
      <c r="CB3545" s="9"/>
      <c r="CC3545" s="9"/>
      <c r="CF3545" s="9"/>
      <c r="CG3545" s="9"/>
      <c r="CJ3545" s="9"/>
      <c r="CK3545" s="9"/>
      <c r="CN3545" s="9"/>
      <c r="CO3545" s="9"/>
      <c r="CP3545" s="9"/>
      <c r="CQ3545" s="9"/>
      <c r="CR3545" s="9"/>
      <c r="CS3545" s="9"/>
      <c r="CT3545" s="9"/>
      <c r="CU3545" s="9"/>
      <c r="CV3545" s="9"/>
      <c r="CW3545" s="9"/>
      <c r="CX3545" s="9"/>
      <c r="CY3545" s="9"/>
      <c r="CZ3545" s="9"/>
      <c r="DA3545" s="9"/>
      <c r="DB3545" s="9"/>
      <c r="DC3545" s="9"/>
      <c r="DD3545" s="9"/>
      <c r="DE3545" s="9"/>
      <c r="DF3545" s="9"/>
      <c r="DG3545" s="9"/>
      <c r="DH3545" s="9"/>
      <c r="DI3545" s="9"/>
      <c r="DJ3545" s="9"/>
      <c r="DK3545" s="9"/>
      <c r="DL3545" s="9"/>
      <c r="DM3545" s="9"/>
      <c r="DN3545" s="9"/>
      <c r="DO3545" s="9"/>
      <c r="DP3545" s="9"/>
      <c r="DQ3545" s="9"/>
      <c r="DR3545" s="9"/>
      <c r="DS3545" s="9"/>
      <c r="DT3545" s="9"/>
      <c r="DU3545" s="9"/>
      <c r="DV3545" s="9"/>
      <c r="DW3545" s="9"/>
      <c r="DX3545" s="9"/>
      <c r="DY3545" s="9"/>
      <c r="DZ3545" s="56"/>
      <c r="EA3545" s="57"/>
    </row>
    <row r="3546" spans="1:131" s="18" customFormat="1" ht="19.5" customHeight="1" x14ac:dyDescent="0.25">
      <c r="A3546" s="18">
        <v>2352</v>
      </c>
      <c r="B3546" s="18" t="s">
        <v>7040</v>
      </c>
      <c r="C3546" s="18" t="s">
        <v>7041</v>
      </c>
      <c r="D3546" s="19">
        <v>44242</v>
      </c>
      <c r="J3546" s="130"/>
      <c r="K3546" s="130"/>
      <c r="L3546" s="130"/>
      <c r="S3546" s="20">
        <v>879652174</v>
      </c>
      <c r="T3546" s="20">
        <v>879652174</v>
      </c>
      <c r="U3546" s="20">
        <v>263895653</v>
      </c>
      <c r="V3546" s="20">
        <v>615004500</v>
      </c>
      <c r="AF3546" s="43">
        <v>615004500</v>
      </c>
      <c r="AG3546" s="112"/>
      <c r="DZ3546" s="56"/>
      <c r="EA3546" s="57"/>
    </row>
    <row r="3547" spans="1:131" s="18" customFormat="1" ht="19.5" customHeight="1" x14ac:dyDescent="0.25">
      <c r="A3547" s="18">
        <v>2352</v>
      </c>
      <c r="B3547" s="18" t="s">
        <v>7040</v>
      </c>
      <c r="C3547" s="18" t="s">
        <v>7041</v>
      </c>
      <c r="D3547" s="19">
        <v>44454</v>
      </c>
      <c r="J3547" s="130"/>
      <c r="K3547" s="130"/>
      <c r="L3547" s="130"/>
      <c r="R3547" s="20">
        <v>913937889</v>
      </c>
      <c r="S3547" s="20">
        <v>893937889</v>
      </c>
      <c r="T3547" s="20">
        <v>893937889</v>
      </c>
      <c r="U3547" s="20">
        <v>268181368</v>
      </c>
      <c r="V3547" s="20"/>
      <c r="AF3547" s="43"/>
      <c r="AG3547" s="112"/>
      <c r="DZ3547" s="56"/>
      <c r="EA3547" s="57"/>
    </row>
    <row r="3548" spans="1:131" ht="19.5" customHeight="1" x14ac:dyDescent="0.25">
      <c r="A3548" s="9">
        <v>2353</v>
      </c>
      <c r="B3548" s="9" t="s">
        <v>7050</v>
      </c>
      <c r="C3548" s="9" t="s">
        <v>7043</v>
      </c>
      <c r="D3548" s="9"/>
      <c r="E3548" s="9" t="s">
        <v>3646</v>
      </c>
      <c r="F3548" s="9" t="s">
        <v>5505</v>
      </c>
      <c r="G3548" s="9"/>
      <c r="H3548" s="9" t="s">
        <v>202</v>
      </c>
      <c r="I3548" s="9" t="s">
        <v>3432</v>
      </c>
      <c r="J3548" s="129">
        <v>43406</v>
      </c>
      <c r="K3548" s="129">
        <v>43297</v>
      </c>
      <c r="L3548" s="129">
        <v>43556</v>
      </c>
      <c r="O3548" s="9">
        <v>27</v>
      </c>
      <c r="Q3548" s="9" t="s">
        <v>61</v>
      </c>
      <c r="R3548" s="9"/>
      <c r="S3548" s="13">
        <v>892911845</v>
      </c>
      <c r="T3548" s="13">
        <v>892911845</v>
      </c>
      <c r="U3548" s="13">
        <v>267873554</v>
      </c>
      <c r="V3548" s="9"/>
      <c r="W3548" s="9"/>
      <c r="X3548" s="9"/>
      <c r="Y3548" s="9"/>
      <c r="Z3548" s="9"/>
      <c r="AA3548" s="9"/>
      <c r="AB3548" s="9"/>
      <c r="AC3548" s="9"/>
      <c r="AD3548" s="9"/>
      <c r="AE3548" s="9"/>
      <c r="AF3548" s="55"/>
      <c r="AG3548" s="109"/>
      <c r="AH3548" s="11">
        <v>43297</v>
      </c>
      <c r="AI3548" s="11">
        <v>43556</v>
      </c>
      <c r="AJ3548" s="27">
        <v>922168483</v>
      </c>
      <c r="AK3548" s="27">
        <v>276650545</v>
      </c>
      <c r="AL3548" s="9"/>
      <c r="AM3548" s="9"/>
      <c r="AN3548" s="9"/>
      <c r="AO3548" s="9"/>
      <c r="AP3548" s="9"/>
      <c r="AQ3548" s="9"/>
      <c r="AR3548" s="9"/>
      <c r="AS3548" s="9"/>
      <c r="AT3548" s="9"/>
      <c r="AU3548" s="9"/>
      <c r="AV3548" s="9"/>
      <c r="AW3548" s="9"/>
      <c r="AX3548" s="9"/>
      <c r="AY3548" s="9"/>
      <c r="AZ3548" s="9"/>
      <c r="BA3548" s="9"/>
      <c r="BB3548" s="9"/>
      <c r="BC3548" s="9"/>
      <c r="BD3548" s="9"/>
      <c r="BE3548" s="9"/>
      <c r="BF3548" s="9"/>
      <c r="BG3548" s="9"/>
      <c r="BH3548" s="9"/>
      <c r="BI3548" s="9"/>
      <c r="BJ3548" s="9"/>
      <c r="BK3548" s="9"/>
      <c r="BL3548" s="9"/>
      <c r="BM3548" s="9"/>
      <c r="BN3548" s="9"/>
      <c r="BO3548" s="9"/>
      <c r="BP3548" s="9"/>
      <c r="BQ3548" s="9"/>
      <c r="BT3548" s="9"/>
      <c r="BU3548" s="9"/>
      <c r="BX3548" s="9"/>
      <c r="BY3548" s="9"/>
      <c r="CB3548" s="9"/>
      <c r="CC3548" s="9"/>
      <c r="CF3548" s="9"/>
      <c r="CG3548" s="9"/>
      <c r="CJ3548" s="9"/>
      <c r="CK3548" s="9"/>
      <c r="CN3548" s="9"/>
      <c r="CO3548" s="9"/>
      <c r="CP3548" s="9"/>
      <c r="CQ3548" s="9"/>
      <c r="CR3548" s="9"/>
      <c r="CS3548" s="9"/>
      <c r="CT3548" s="9"/>
      <c r="CU3548" s="9"/>
      <c r="CV3548" s="9"/>
      <c r="CW3548" s="9"/>
      <c r="CX3548" s="9"/>
      <c r="CY3548" s="9"/>
      <c r="CZ3548" s="9"/>
      <c r="DA3548" s="9"/>
      <c r="DB3548" s="9"/>
      <c r="DC3548" s="9"/>
      <c r="DD3548" s="9"/>
      <c r="DE3548" s="9"/>
      <c r="DF3548" s="9"/>
      <c r="DG3548" s="9"/>
      <c r="DH3548" s="9"/>
      <c r="DI3548" s="9"/>
      <c r="DJ3548" s="9"/>
      <c r="DK3548" s="9"/>
      <c r="DL3548" s="9"/>
      <c r="DM3548" s="9"/>
      <c r="DN3548" s="9"/>
      <c r="DO3548" s="9"/>
      <c r="DP3548" s="9"/>
      <c r="DQ3548" s="9"/>
      <c r="DR3548" s="9"/>
      <c r="DS3548" s="9"/>
      <c r="DT3548" s="9"/>
      <c r="DU3548" s="9"/>
      <c r="DV3548" s="9"/>
      <c r="DW3548" s="9"/>
      <c r="DX3548" s="9"/>
      <c r="DY3548" s="9"/>
    </row>
    <row r="3549" spans="1:131" s="18" customFormat="1" ht="19.5" customHeight="1" x14ac:dyDescent="0.25">
      <c r="A3549" s="18">
        <v>2353</v>
      </c>
      <c r="B3549" s="18" t="s">
        <v>7050</v>
      </c>
      <c r="C3549" s="18" t="s">
        <v>7043</v>
      </c>
      <c r="D3549" s="19">
        <v>43668</v>
      </c>
      <c r="J3549" s="130"/>
      <c r="K3549" s="130"/>
      <c r="L3549" s="130"/>
      <c r="S3549" s="20">
        <v>927167500</v>
      </c>
      <c r="T3549" s="20">
        <v>927167500</v>
      </c>
      <c r="U3549" s="20">
        <v>278150250</v>
      </c>
      <c r="AF3549" s="57"/>
      <c r="AG3549" s="112"/>
      <c r="DZ3549" s="56"/>
      <c r="EA3549" s="57"/>
    </row>
    <row r="3550" spans="1:131" ht="18.75" customHeight="1" x14ac:dyDescent="0.25">
      <c r="A3550" s="9">
        <v>2354</v>
      </c>
      <c r="B3550" s="9" t="s">
        <v>7051</v>
      </c>
      <c r="C3550" s="9" t="s">
        <v>7059</v>
      </c>
      <c r="D3550" s="9"/>
      <c r="E3550" s="9" t="s">
        <v>7044</v>
      </c>
      <c r="F3550" s="9" t="s">
        <v>7045</v>
      </c>
      <c r="G3550" s="9"/>
      <c r="H3550" s="9" t="s">
        <v>202</v>
      </c>
      <c r="I3550" s="9" t="s">
        <v>97</v>
      </c>
      <c r="J3550" s="129">
        <v>43409</v>
      </c>
      <c r="K3550" s="129">
        <v>43376</v>
      </c>
      <c r="L3550" s="129">
        <v>43905</v>
      </c>
      <c r="O3550" s="9">
        <v>28</v>
      </c>
      <c r="Q3550" s="9" t="s">
        <v>61</v>
      </c>
      <c r="R3550" s="9"/>
      <c r="S3550" s="13">
        <v>8110000</v>
      </c>
      <c r="T3550" s="13">
        <v>8110000</v>
      </c>
      <c r="U3550" s="13">
        <v>2027500</v>
      </c>
      <c r="V3550" s="9"/>
      <c r="W3550" s="9"/>
      <c r="X3550" s="9"/>
      <c r="Y3550" s="9"/>
      <c r="Z3550" s="9"/>
      <c r="AA3550" s="9"/>
      <c r="AB3550" s="9"/>
      <c r="AC3550" s="9"/>
      <c r="AD3550" s="9"/>
      <c r="AE3550" s="9"/>
      <c r="AF3550" s="55"/>
      <c r="AG3550" s="109"/>
      <c r="AH3550" s="9"/>
      <c r="AI3550" s="9"/>
      <c r="AJ3550" s="9"/>
      <c r="AK3550" s="9"/>
      <c r="AL3550" s="9"/>
      <c r="AM3550" s="9"/>
      <c r="AN3550" s="9"/>
      <c r="AO3550" s="9"/>
      <c r="AP3550" s="9"/>
      <c r="AQ3550" s="9"/>
      <c r="AR3550" s="9"/>
      <c r="AS3550" s="9"/>
      <c r="AT3550" s="9"/>
      <c r="AU3550" s="9"/>
      <c r="AV3550" s="9"/>
      <c r="AW3550" s="9"/>
      <c r="AX3550" s="9"/>
      <c r="AY3550" s="9"/>
      <c r="AZ3550" s="9"/>
      <c r="BA3550" s="9"/>
      <c r="BB3550" s="9"/>
      <c r="BC3550" s="9"/>
      <c r="BD3550" s="9"/>
      <c r="BE3550" s="9"/>
      <c r="BF3550" s="9"/>
      <c r="BG3550" s="9"/>
      <c r="BH3550" s="9"/>
      <c r="BI3550" s="9"/>
      <c r="BJ3550" s="9"/>
      <c r="BK3550" s="9"/>
      <c r="BL3550" s="9"/>
      <c r="BM3550" s="9"/>
      <c r="BN3550" s="9"/>
      <c r="BO3550" s="9"/>
      <c r="BP3550" s="9"/>
      <c r="BQ3550" s="9"/>
      <c r="BT3550" s="9"/>
      <c r="BU3550" s="9"/>
      <c r="BX3550" s="9"/>
      <c r="BY3550" s="9"/>
      <c r="CB3550" s="9"/>
      <c r="CC3550" s="9"/>
      <c r="CF3550" s="9"/>
      <c r="CG3550" s="9"/>
      <c r="CJ3550" s="9"/>
      <c r="CK3550" s="9"/>
      <c r="CN3550" s="9"/>
      <c r="CO3550" s="9"/>
      <c r="CP3550" s="9"/>
      <c r="CQ3550" s="9"/>
      <c r="CR3550" s="9"/>
      <c r="CS3550" s="9"/>
      <c r="CT3550" s="9"/>
      <c r="CU3550" s="9"/>
      <c r="CV3550" s="9"/>
      <c r="CW3550" s="9"/>
      <c r="CX3550" s="9"/>
      <c r="CY3550" s="9"/>
      <c r="CZ3550" s="9"/>
      <c r="DA3550" s="9"/>
      <c r="DB3550" s="9"/>
      <c r="DC3550" s="9"/>
      <c r="DD3550" s="9"/>
      <c r="DE3550" s="9"/>
      <c r="DF3550" s="9"/>
      <c r="DG3550" s="9"/>
      <c r="DH3550" s="9"/>
      <c r="DI3550" s="9"/>
      <c r="DJ3550" s="9"/>
      <c r="DK3550" s="9"/>
      <c r="DL3550" s="9"/>
      <c r="DM3550" s="9"/>
      <c r="DN3550" s="9"/>
      <c r="DO3550" s="9"/>
      <c r="DP3550" s="9"/>
      <c r="DQ3550" s="9"/>
      <c r="DR3550" s="9"/>
      <c r="DS3550" s="9"/>
      <c r="DT3550" s="9"/>
      <c r="DU3550" s="9"/>
      <c r="DV3550" s="9"/>
      <c r="DW3550" s="9"/>
      <c r="DX3550" s="9"/>
      <c r="DY3550" s="9"/>
      <c r="DZ3550" s="56"/>
      <c r="EA3550" s="57"/>
    </row>
    <row r="3551" spans="1:131" ht="19.5" customHeight="1" x14ac:dyDescent="0.25">
      <c r="A3551" s="9">
        <v>2355</v>
      </c>
      <c r="B3551" s="9" t="s">
        <v>7052</v>
      </c>
      <c r="C3551" s="9" t="s">
        <v>7046</v>
      </c>
      <c r="D3551" s="9"/>
      <c r="E3551" s="9" t="s">
        <v>7047</v>
      </c>
      <c r="F3551" s="9" t="s">
        <v>7048</v>
      </c>
      <c r="G3551" s="9"/>
      <c r="H3551" s="9" t="s">
        <v>202</v>
      </c>
      <c r="I3551" s="9" t="s">
        <v>35</v>
      </c>
      <c r="J3551" s="129">
        <v>43410</v>
      </c>
      <c r="K3551" s="129">
        <v>43341</v>
      </c>
      <c r="L3551" s="129">
        <v>43830</v>
      </c>
      <c r="O3551" s="9">
        <v>27</v>
      </c>
      <c r="Q3551" s="9" t="s">
        <v>61</v>
      </c>
      <c r="R3551" s="9"/>
      <c r="S3551" s="13">
        <v>4316138330</v>
      </c>
      <c r="T3551" s="13">
        <v>4316138330</v>
      </c>
      <c r="U3551" s="13">
        <v>1294841499</v>
      </c>
      <c r="V3551" s="9"/>
      <c r="W3551" s="9"/>
      <c r="X3551" s="9"/>
      <c r="Y3551" s="9"/>
      <c r="Z3551" s="9"/>
      <c r="AA3551" s="9"/>
      <c r="AB3551" s="9"/>
      <c r="AC3551" s="9"/>
      <c r="AD3551" s="9"/>
      <c r="AE3551" s="9"/>
      <c r="AF3551" s="55"/>
      <c r="AG3551" s="109"/>
      <c r="AH3551" s="11">
        <v>43341</v>
      </c>
      <c r="AI3551" s="11">
        <v>43616</v>
      </c>
      <c r="AJ3551" s="27">
        <v>2317175671</v>
      </c>
      <c r="AK3551" s="27">
        <v>695152701</v>
      </c>
      <c r="AL3551" s="11">
        <v>43617</v>
      </c>
      <c r="AM3551" s="11">
        <v>43861</v>
      </c>
      <c r="AN3551" s="27">
        <v>411623583</v>
      </c>
      <c r="AO3551" s="27">
        <v>123487075</v>
      </c>
      <c r="AP3551" s="11">
        <v>43862</v>
      </c>
      <c r="AQ3551" s="11">
        <v>43982</v>
      </c>
      <c r="AR3551" s="27">
        <v>35801531</v>
      </c>
      <c r="AS3551" s="27">
        <v>10740459</v>
      </c>
      <c r="AT3551" s="11">
        <v>43983</v>
      </c>
      <c r="AU3551" s="11">
        <v>44165</v>
      </c>
      <c r="AV3551" s="27">
        <v>24338728</v>
      </c>
      <c r="AW3551" s="27">
        <v>7301618</v>
      </c>
      <c r="AX3551" s="9"/>
      <c r="AY3551" s="9"/>
      <c r="AZ3551" s="9"/>
      <c r="BA3551" s="9"/>
      <c r="BB3551" s="9"/>
      <c r="BC3551" s="9"/>
      <c r="BD3551" s="9"/>
      <c r="BE3551" s="9"/>
      <c r="BF3551" s="9"/>
      <c r="BG3551" s="9"/>
      <c r="BH3551" s="9"/>
      <c r="BI3551" s="9"/>
      <c r="BJ3551" s="9"/>
      <c r="BK3551" s="9"/>
      <c r="BL3551" s="9"/>
      <c r="BM3551" s="9"/>
      <c r="BN3551" s="9"/>
      <c r="BO3551" s="9"/>
      <c r="BP3551" s="9"/>
      <c r="BQ3551" s="9"/>
      <c r="BT3551" s="9"/>
      <c r="BU3551" s="9"/>
      <c r="BX3551" s="9"/>
      <c r="BY3551" s="9"/>
      <c r="CB3551" s="9"/>
      <c r="CC3551" s="9"/>
      <c r="CF3551" s="9"/>
      <c r="CG3551" s="9"/>
      <c r="CJ3551" s="9"/>
      <c r="CK3551" s="9"/>
      <c r="CN3551" s="9"/>
      <c r="CO3551" s="9"/>
      <c r="CP3551" s="9"/>
      <c r="CQ3551" s="9"/>
      <c r="CR3551" s="9"/>
      <c r="CS3551" s="9"/>
      <c r="CT3551" s="9"/>
      <c r="CU3551" s="9"/>
      <c r="CV3551" s="9"/>
      <c r="CW3551" s="9"/>
      <c r="CX3551" s="9"/>
      <c r="CY3551" s="9"/>
      <c r="CZ3551" s="9"/>
      <c r="DA3551" s="9"/>
      <c r="DB3551" s="9"/>
      <c r="DC3551" s="9"/>
      <c r="DD3551" s="9"/>
      <c r="DE3551" s="9"/>
      <c r="DF3551" s="9"/>
      <c r="DG3551" s="9"/>
      <c r="DH3551" s="9"/>
      <c r="DI3551" s="9"/>
      <c r="DJ3551" s="9"/>
      <c r="DK3551" s="9"/>
      <c r="DL3551" s="9"/>
      <c r="DM3551" s="9"/>
      <c r="DN3551" s="9"/>
      <c r="DO3551" s="9"/>
      <c r="DP3551" s="9"/>
      <c r="DQ3551" s="9"/>
      <c r="DR3551" s="9"/>
      <c r="DS3551" s="9"/>
      <c r="DT3551" s="9"/>
      <c r="DU3551" s="9"/>
      <c r="DV3551" s="9"/>
      <c r="DW3551" s="9"/>
      <c r="DX3551" s="9"/>
      <c r="DY3551" s="9"/>
    </row>
    <row r="3552" spans="1:131" s="18" customFormat="1" ht="19.5" customHeight="1" x14ac:dyDescent="0.25">
      <c r="A3552" s="18">
        <v>2355</v>
      </c>
      <c r="B3552" s="18" t="s">
        <v>7052</v>
      </c>
      <c r="C3552" s="18" t="s">
        <v>7046</v>
      </c>
      <c r="D3552" s="19">
        <v>43873</v>
      </c>
      <c r="J3552" s="130"/>
      <c r="K3552" s="130"/>
      <c r="L3552" s="130">
        <v>44012</v>
      </c>
      <c r="S3552" s="20"/>
      <c r="T3552" s="20"/>
      <c r="U3552" s="20"/>
      <c r="AF3552" s="57"/>
      <c r="AG3552" s="112"/>
      <c r="DZ3552" s="56"/>
      <c r="EA3552" s="57"/>
    </row>
    <row r="3553" spans="1:131" s="18" customFormat="1" ht="19.5" customHeight="1" x14ac:dyDescent="0.25">
      <c r="A3553" s="18">
        <v>2355</v>
      </c>
      <c r="B3553" s="18" t="s">
        <v>7052</v>
      </c>
      <c r="C3553" s="18" t="s">
        <v>7046</v>
      </c>
      <c r="D3553" s="19">
        <v>44102</v>
      </c>
      <c r="J3553" s="130"/>
      <c r="K3553" s="130"/>
      <c r="L3553" s="130">
        <v>44196</v>
      </c>
      <c r="S3553" s="20"/>
      <c r="T3553" s="20"/>
      <c r="U3553" s="20"/>
      <c r="AF3553" s="57"/>
      <c r="AG3553" s="112"/>
      <c r="DZ3553" s="56"/>
      <c r="EA3553" s="57"/>
    </row>
    <row r="3554" spans="1:131" ht="19.5" customHeight="1" x14ac:dyDescent="0.25">
      <c r="A3554" s="9">
        <v>2356</v>
      </c>
      <c r="B3554" s="9" t="s">
        <v>7053</v>
      </c>
      <c r="C3554" s="9" t="s">
        <v>7049</v>
      </c>
      <c r="D3554" s="9"/>
      <c r="E3554" s="9" t="s">
        <v>662</v>
      </c>
      <c r="F3554" s="9" t="s">
        <v>4039</v>
      </c>
      <c r="G3554" s="9"/>
      <c r="H3554" s="9" t="s">
        <v>202</v>
      </c>
      <c r="I3554" s="9" t="s">
        <v>78</v>
      </c>
      <c r="J3554" s="129">
        <v>43375</v>
      </c>
      <c r="K3554" s="129">
        <v>43255</v>
      </c>
      <c r="L3554" s="129">
        <v>43433</v>
      </c>
      <c r="O3554" s="9">
        <v>24</v>
      </c>
      <c r="Q3554" s="9" t="s">
        <v>61</v>
      </c>
      <c r="R3554" s="9"/>
      <c r="S3554" s="13">
        <v>335755351</v>
      </c>
      <c r="T3554" s="13">
        <v>335755351</v>
      </c>
      <c r="U3554" s="13">
        <v>100726605</v>
      </c>
      <c r="V3554" s="9"/>
      <c r="W3554" s="9"/>
      <c r="X3554" s="9"/>
      <c r="Y3554" s="9"/>
      <c r="Z3554" s="9"/>
      <c r="AA3554" s="9"/>
      <c r="AB3554" s="9"/>
      <c r="AC3554" s="9"/>
      <c r="AD3554" s="9"/>
      <c r="AE3554" s="9"/>
      <c r="AF3554" s="55"/>
      <c r="AG3554" s="109"/>
      <c r="AH3554" s="11">
        <v>43255</v>
      </c>
      <c r="AI3554" s="11">
        <v>43433</v>
      </c>
      <c r="AJ3554" s="27">
        <v>381321851</v>
      </c>
      <c r="AK3554" s="27">
        <v>100726605</v>
      </c>
      <c r="AL3554" s="9"/>
      <c r="AM3554" s="9"/>
      <c r="AN3554" s="9"/>
      <c r="AO3554" s="9"/>
      <c r="AP3554" s="9"/>
      <c r="AQ3554" s="9"/>
      <c r="AR3554" s="9"/>
      <c r="AS3554" s="9"/>
      <c r="AT3554" s="9"/>
      <c r="AU3554" s="9"/>
      <c r="AV3554" s="9"/>
      <c r="AW3554" s="9"/>
      <c r="AX3554" s="9"/>
      <c r="AY3554" s="9"/>
      <c r="AZ3554" s="9"/>
      <c r="BA3554" s="9"/>
      <c r="BB3554" s="9"/>
      <c r="BC3554" s="9"/>
      <c r="BD3554" s="9"/>
      <c r="BE3554" s="9"/>
      <c r="BF3554" s="9"/>
      <c r="BG3554" s="9"/>
      <c r="BH3554" s="9"/>
      <c r="BI3554" s="9"/>
      <c r="BJ3554" s="9"/>
      <c r="BK3554" s="9"/>
      <c r="BL3554" s="9"/>
      <c r="BM3554" s="9"/>
      <c r="BN3554" s="9"/>
      <c r="BO3554" s="9"/>
      <c r="BP3554" s="9"/>
      <c r="BQ3554" s="9"/>
      <c r="BT3554" s="9"/>
      <c r="BU3554" s="9"/>
      <c r="BX3554" s="9"/>
      <c r="BY3554" s="9"/>
      <c r="CB3554" s="9"/>
      <c r="CC3554" s="9"/>
      <c r="CF3554" s="9"/>
      <c r="CG3554" s="9"/>
      <c r="CJ3554" s="9"/>
      <c r="CK3554" s="9"/>
      <c r="CN3554" s="9"/>
      <c r="CO3554" s="9"/>
      <c r="CP3554" s="9"/>
      <c r="CQ3554" s="9"/>
      <c r="CR3554" s="9"/>
      <c r="CS3554" s="9"/>
      <c r="CT3554" s="9"/>
      <c r="CU3554" s="9"/>
      <c r="CV3554" s="9"/>
      <c r="CW3554" s="9"/>
      <c r="CX3554" s="9"/>
      <c r="CY3554" s="9"/>
      <c r="CZ3554" s="9"/>
      <c r="DA3554" s="9"/>
      <c r="DB3554" s="9"/>
      <c r="DC3554" s="9"/>
      <c r="DD3554" s="9"/>
      <c r="DE3554" s="9"/>
      <c r="DF3554" s="9"/>
      <c r="DG3554" s="9"/>
      <c r="DH3554" s="9"/>
      <c r="DI3554" s="9"/>
      <c r="DJ3554" s="9"/>
      <c r="DK3554" s="9"/>
      <c r="DL3554" s="9"/>
      <c r="DM3554" s="9"/>
      <c r="DN3554" s="9"/>
      <c r="DO3554" s="9"/>
      <c r="DP3554" s="9"/>
      <c r="DQ3554" s="9"/>
      <c r="DR3554" s="9"/>
      <c r="DS3554" s="9"/>
      <c r="DT3554" s="9"/>
      <c r="DU3554" s="9"/>
      <c r="DV3554" s="9"/>
      <c r="DW3554" s="9"/>
      <c r="DX3554" s="9"/>
      <c r="DY3554" s="9"/>
      <c r="DZ3554" s="56"/>
      <c r="EA3554" s="57"/>
    </row>
    <row r="3555" spans="1:131" ht="19.5" customHeight="1" x14ac:dyDescent="0.25">
      <c r="A3555" s="9">
        <v>2357</v>
      </c>
      <c r="B3555" s="9" t="s">
        <v>7054</v>
      </c>
      <c r="C3555" s="9" t="s">
        <v>7055</v>
      </c>
      <c r="D3555" s="9"/>
      <c r="E3555" s="9" t="s">
        <v>662</v>
      </c>
      <c r="F3555" s="9" t="s">
        <v>4039</v>
      </c>
      <c r="G3555" s="9"/>
      <c r="H3555" s="9" t="s">
        <v>202</v>
      </c>
      <c r="I3555" s="9" t="s">
        <v>78</v>
      </c>
      <c r="J3555" s="129">
        <v>43430</v>
      </c>
      <c r="K3555" s="129">
        <v>43346</v>
      </c>
      <c r="L3555" s="129">
        <v>43504</v>
      </c>
      <c r="O3555" s="9">
        <v>24</v>
      </c>
      <c r="Q3555" s="9" t="s">
        <v>61</v>
      </c>
      <c r="R3555" s="9"/>
      <c r="S3555" s="13">
        <v>329208200</v>
      </c>
      <c r="T3555" s="13">
        <v>329208200</v>
      </c>
      <c r="U3555" s="13">
        <v>98762460</v>
      </c>
      <c r="V3555" s="9"/>
      <c r="W3555" s="9"/>
      <c r="X3555" s="9"/>
      <c r="Y3555" s="9"/>
      <c r="Z3555" s="9"/>
      <c r="AA3555" s="9"/>
      <c r="AB3555" s="9"/>
      <c r="AC3555" s="9"/>
      <c r="AD3555" s="9"/>
      <c r="AE3555" s="9"/>
      <c r="AF3555" s="55"/>
      <c r="AG3555" s="109"/>
      <c r="AH3555" s="11">
        <v>43346</v>
      </c>
      <c r="AI3555" s="11">
        <v>43504</v>
      </c>
      <c r="AJ3555" s="27">
        <v>363818201</v>
      </c>
      <c r="AK3555" s="27">
        <v>98762460</v>
      </c>
      <c r="AL3555" s="9"/>
      <c r="AM3555" s="9"/>
      <c r="AN3555" s="9"/>
      <c r="AO3555" s="9"/>
      <c r="AP3555" s="9"/>
      <c r="AQ3555" s="9"/>
      <c r="AR3555" s="9"/>
      <c r="AS3555" s="9"/>
      <c r="AT3555" s="9"/>
      <c r="AU3555" s="9"/>
      <c r="AV3555" s="9"/>
      <c r="AW3555" s="9"/>
      <c r="AX3555" s="9"/>
      <c r="AY3555" s="9"/>
      <c r="AZ3555" s="9"/>
      <c r="BA3555" s="9"/>
      <c r="BB3555" s="9"/>
      <c r="BC3555" s="9"/>
      <c r="BD3555" s="9"/>
      <c r="BE3555" s="9"/>
      <c r="BF3555" s="9"/>
      <c r="BG3555" s="9"/>
      <c r="BH3555" s="9"/>
      <c r="BI3555" s="9"/>
      <c r="BJ3555" s="9"/>
      <c r="BK3555" s="9"/>
      <c r="BL3555" s="9"/>
      <c r="BM3555" s="9"/>
      <c r="BN3555" s="9"/>
      <c r="BO3555" s="9"/>
      <c r="BP3555" s="9"/>
      <c r="BQ3555" s="9"/>
      <c r="BT3555" s="9"/>
      <c r="BU3555" s="9"/>
      <c r="BX3555" s="9"/>
      <c r="BY3555" s="9"/>
      <c r="CB3555" s="9"/>
      <c r="CC3555" s="9"/>
      <c r="CF3555" s="9"/>
      <c r="CG3555" s="9"/>
      <c r="CJ3555" s="9"/>
      <c r="CK3555" s="9"/>
      <c r="CN3555" s="9"/>
      <c r="CO3555" s="9"/>
      <c r="CP3555" s="9"/>
      <c r="CQ3555" s="9"/>
      <c r="CR3555" s="9"/>
      <c r="CS3555" s="9"/>
      <c r="CT3555" s="9"/>
      <c r="CU3555" s="9"/>
      <c r="CV3555" s="9"/>
      <c r="CW3555" s="9"/>
      <c r="CX3555" s="9"/>
      <c r="CY3555" s="9"/>
      <c r="CZ3555" s="9"/>
      <c r="DA3555" s="9"/>
      <c r="DB3555" s="9"/>
      <c r="DC3555" s="9"/>
      <c r="DD3555" s="9"/>
      <c r="DE3555" s="9"/>
      <c r="DF3555" s="9"/>
      <c r="DG3555" s="9"/>
      <c r="DH3555" s="9"/>
      <c r="DI3555" s="9"/>
      <c r="DJ3555" s="9"/>
      <c r="DK3555" s="9"/>
      <c r="DL3555" s="9"/>
      <c r="DM3555" s="9"/>
      <c r="DN3555" s="9"/>
      <c r="DO3555" s="9"/>
      <c r="DP3555" s="9"/>
      <c r="DQ3555" s="9"/>
      <c r="DR3555" s="9"/>
      <c r="DS3555" s="9"/>
      <c r="DT3555" s="9"/>
      <c r="DU3555" s="9"/>
      <c r="DV3555" s="9"/>
      <c r="DW3555" s="9"/>
      <c r="DX3555" s="9"/>
      <c r="DY3555" s="9"/>
    </row>
    <row r="3556" spans="1:131" ht="19.5" customHeight="1" x14ac:dyDescent="0.25">
      <c r="A3556" s="9">
        <v>2358</v>
      </c>
      <c r="B3556" s="10" t="s">
        <v>7056</v>
      </c>
      <c r="C3556" s="9" t="s">
        <v>7057</v>
      </c>
      <c r="D3556" s="9"/>
      <c r="E3556" s="9" t="s">
        <v>2511</v>
      </c>
      <c r="F3556" s="9" t="s">
        <v>7058</v>
      </c>
      <c r="G3556" s="9"/>
      <c r="H3556" s="9" t="s">
        <v>202</v>
      </c>
      <c r="I3556" s="9" t="s">
        <v>78</v>
      </c>
      <c r="J3556" s="129">
        <v>43192</v>
      </c>
      <c r="K3556" s="129">
        <v>43119</v>
      </c>
      <c r="L3556" s="129">
        <v>43553</v>
      </c>
      <c r="O3556" s="9">
        <v>26</v>
      </c>
      <c r="Q3556" s="9" t="s">
        <v>54</v>
      </c>
      <c r="R3556" s="9"/>
      <c r="S3556" s="13">
        <v>20000000</v>
      </c>
      <c r="T3556" s="13">
        <v>20000000</v>
      </c>
      <c r="U3556" s="13">
        <v>6000000</v>
      </c>
      <c r="V3556" s="9"/>
      <c r="W3556" s="9"/>
      <c r="X3556" s="9"/>
      <c r="Y3556" s="9"/>
      <c r="Z3556" s="9"/>
      <c r="AA3556" s="9"/>
      <c r="AB3556" s="9"/>
      <c r="AC3556" s="9"/>
      <c r="AD3556" s="9"/>
      <c r="AE3556" s="9"/>
      <c r="AF3556" s="55"/>
      <c r="AG3556" s="109"/>
      <c r="AH3556" s="11">
        <v>43192</v>
      </c>
      <c r="AI3556" s="11">
        <v>43553</v>
      </c>
      <c r="AJ3556" s="27">
        <v>23670190</v>
      </c>
      <c r="AK3556" s="27">
        <v>6000000</v>
      </c>
      <c r="AL3556" s="9"/>
      <c r="AM3556" s="9"/>
      <c r="AN3556" s="9"/>
      <c r="AO3556" s="9"/>
      <c r="AP3556" s="9"/>
      <c r="AQ3556" s="9"/>
      <c r="AR3556" s="9"/>
      <c r="AS3556" s="9"/>
      <c r="AT3556" s="9"/>
      <c r="AU3556" s="9"/>
      <c r="AV3556" s="9"/>
      <c r="AW3556" s="9"/>
      <c r="AX3556" s="9"/>
      <c r="AY3556" s="9"/>
      <c r="AZ3556" s="9"/>
      <c r="BA3556" s="9"/>
      <c r="BB3556" s="9"/>
      <c r="BC3556" s="9"/>
      <c r="BD3556" s="9"/>
      <c r="BE3556" s="9"/>
      <c r="BF3556" s="9"/>
      <c r="BG3556" s="9"/>
      <c r="BH3556" s="9"/>
      <c r="BI3556" s="9"/>
      <c r="BJ3556" s="9"/>
      <c r="BK3556" s="9"/>
      <c r="BL3556" s="9"/>
      <c r="BM3556" s="9"/>
      <c r="BN3556" s="9"/>
      <c r="BO3556" s="9"/>
      <c r="BP3556" s="9"/>
      <c r="BQ3556" s="9"/>
      <c r="BT3556" s="9"/>
      <c r="BU3556" s="9"/>
      <c r="BX3556" s="9"/>
      <c r="BY3556" s="9"/>
      <c r="CB3556" s="9"/>
      <c r="CC3556" s="9"/>
      <c r="CF3556" s="9"/>
      <c r="CG3556" s="9"/>
      <c r="CJ3556" s="9"/>
      <c r="CK3556" s="9"/>
      <c r="CN3556" s="9"/>
      <c r="CO3556" s="9"/>
      <c r="CP3556" s="9"/>
      <c r="CQ3556" s="9"/>
      <c r="CR3556" s="9"/>
      <c r="CS3556" s="9"/>
      <c r="CT3556" s="9"/>
      <c r="CU3556" s="9"/>
      <c r="CV3556" s="9"/>
      <c r="CW3556" s="9"/>
      <c r="CX3556" s="9"/>
      <c r="CY3556" s="9"/>
      <c r="CZ3556" s="9"/>
      <c r="DA3556" s="9"/>
      <c r="DB3556" s="9"/>
      <c r="DC3556" s="9"/>
      <c r="DD3556" s="9"/>
      <c r="DE3556" s="9"/>
      <c r="DF3556" s="9"/>
      <c r="DG3556" s="9"/>
      <c r="DH3556" s="9"/>
      <c r="DI3556" s="9"/>
      <c r="DJ3556" s="9"/>
      <c r="DK3556" s="9"/>
      <c r="DL3556" s="9"/>
      <c r="DM3556" s="9"/>
      <c r="DN3556" s="9"/>
      <c r="DO3556" s="9"/>
      <c r="DP3556" s="9"/>
      <c r="DQ3556" s="9"/>
      <c r="DR3556" s="9"/>
      <c r="DS3556" s="9"/>
      <c r="DT3556" s="9"/>
      <c r="DU3556" s="9"/>
      <c r="DV3556" s="9"/>
      <c r="DW3556" s="9"/>
      <c r="DX3556" s="9"/>
      <c r="DY3556" s="9"/>
      <c r="DZ3556" s="56"/>
      <c r="EA3556" s="57"/>
    </row>
    <row r="3557" spans="1:131" ht="19.5" customHeight="1" x14ac:dyDescent="0.25">
      <c r="A3557" s="9">
        <v>2359</v>
      </c>
      <c r="B3557" s="9" t="s">
        <v>7062</v>
      </c>
      <c r="C3557" s="9" t="s">
        <v>7063</v>
      </c>
      <c r="D3557" s="9"/>
      <c r="E3557" s="9" t="s">
        <v>7064</v>
      </c>
      <c r="F3557" s="9" t="s">
        <v>6870</v>
      </c>
      <c r="G3557" s="9"/>
      <c r="H3557" s="9" t="s">
        <v>202</v>
      </c>
      <c r="I3557" s="9" t="s">
        <v>25</v>
      </c>
      <c r="J3557" s="129">
        <v>43421</v>
      </c>
      <c r="K3557" s="129">
        <v>43414</v>
      </c>
      <c r="L3557" s="129">
        <v>43496</v>
      </c>
      <c r="O3557" s="9">
        <v>29</v>
      </c>
      <c r="Q3557" s="9" t="s">
        <v>61</v>
      </c>
      <c r="R3557" s="9"/>
      <c r="S3557" s="13">
        <v>4285715</v>
      </c>
      <c r="T3557" s="13">
        <v>4285715</v>
      </c>
      <c r="U3557" s="13">
        <v>1285715</v>
      </c>
      <c r="V3557" s="9"/>
      <c r="W3557" s="9"/>
      <c r="X3557" s="9"/>
      <c r="Y3557" s="9"/>
      <c r="Z3557" s="9"/>
      <c r="AA3557" s="9"/>
      <c r="AB3557" s="9"/>
      <c r="AC3557" s="9"/>
      <c r="AD3557" s="9"/>
      <c r="AE3557" s="9"/>
      <c r="AF3557" s="55"/>
      <c r="AG3557" s="109"/>
      <c r="AH3557" s="11">
        <v>43434</v>
      </c>
      <c r="AI3557" s="11">
        <v>43496</v>
      </c>
      <c r="AJ3557" s="27">
        <v>4285714</v>
      </c>
      <c r="AK3557" s="27">
        <v>1285714</v>
      </c>
      <c r="AL3557" s="9"/>
      <c r="AM3557" s="9"/>
      <c r="AN3557" s="9"/>
      <c r="AO3557" s="9"/>
      <c r="AP3557" s="9"/>
      <c r="AQ3557" s="9"/>
      <c r="AR3557" s="9"/>
      <c r="AS3557" s="9"/>
      <c r="AT3557" s="9"/>
      <c r="AU3557" s="9"/>
      <c r="AV3557" s="9"/>
      <c r="AW3557" s="9"/>
      <c r="AX3557" s="9"/>
      <c r="AY3557" s="9"/>
      <c r="AZ3557" s="9"/>
      <c r="BA3557" s="9"/>
      <c r="BB3557" s="9"/>
      <c r="BC3557" s="9"/>
      <c r="BD3557" s="9"/>
      <c r="BE3557" s="9"/>
      <c r="BF3557" s="9"/>
      <c r="BG3557" s="9"/>
      <c r="BH3557" s="9"/>
      <c r="BI3557" s="9"/>
      <c r="BJ3557" s="9"/>
      <c r="BK3557" s="9"/>
      <c r="BL3557" s="9"/>
      <c r="BM3557" s="9"/>
      <c r="BN3557" s="9"/>
      <c r="BO3557" s="9"/>
      <c r="BP3557" s="9"/>
      <c r="BQ3557" s="9"/>
      <c r="BT3557" s="9"/>
      <c r="BU3557" s="9"/>
      <c r="BX3557" s="9"/>
      <c r="BY3557" s="9"/>
      <c r="CB3557" s="9"/>
      <c r="CC3557" s="9"/>
      <c r="CF3557" s="9"/>
      <c r="CG3557" s="9"/>
      <c r="CJ3557" s="9"/>
      <c r="CK3557" s="9"/>
      <c r="CN3557" s="9"/>
      <c r="CO3557" s="9"/>
      <c r="CP3557" s="9"/>
      <c r="CQ3557" s="9"/>
      <c r="CR3557" s="9"/>
      <c r="CS3557" s="9"/>
      <c r="CT3557" s="9"/>
      <c r="CU3557" s="9"/>
      <c r="CV3557" s="9"/>
      <c r="CW3557" s="9"/>
      <c r="CX3557" s="9"/>
      <c r="CY3557" s="9"/>
      <c r="CZ3557" s="9"/>
      <c r="DA3557" s="9"/>
      <c r="DB3557" s="9"/>
      <c r="DC3557" s="9"/>
      <c r="DD3557" s="9"/>
      <c r="DE3557" s="9"/>
      <c r="DF3557" s="9"/>
      <c r="DG3557" s="9"/>
      <c r="DH3557" s="9"/>
      <c r="DI3557" s="9"/>
      <c r="DJ3557" s="9"/>
      <c r="DK3557" s="9"/>
      <c r="DL3557" s="9"/>
      <c r="DM3557" s="9"/>
      <c r="DN3557" s="9"/>
      <c r="DO3557" s="9"/>
      <c r="DP3557" s="9"/>
      <c r="DQ3557" s="9"/>
      <c r="DR3557" s="9"/>
      <c r="DS3557" s="9"/>
      <c r="DT3557" s="9"/>
      <c r="DU3557" s="9"/>
      <c r="DV3557" s="9"/>
      <c r="DW3557" s="9"/>
      <c r="DX3557" s="9"/>
      <c r="DY3557" s="9"/>
    </row>
    <row r="3558" spans="1:131" ht="19.5" customHeight="1" x14ac:dyDescent="0.25">
      <c r="A3558" s="9">
        <v>2360</v>
      </c>
      <c r="B3558" s="9" t="s">
        <v>7065</v>
      </c>
      <c r="C3558" s="9" t="s">
        <v>7066</v>
      </c>
      <c r="D3558" s="9"/>
      <c r="E3558" s="9" t="s">
        <v>721</v>
      </c>
      <c r="F3558" s="9" t="s">
        <v>2305</v>
      </c>
      <c r="G3558" s="9"/>
      <c r="H3558" s="9" t="s">
        <v>202</v>
      </c>
      <c r="I3558" s="9" t="s">
        <v>7013</v>
      </c>
      <c r="J3558" s="129">
        <v>43416</v>
      </c>
      <c r="K3558" s="129">
        <v>43311</v>
      </c>
      <c r="L3558" s="129">
        <v>43646</v>
      </c>
      <c r="O3558" s="9">
        <v>24</v>
      </c>
      <c r="Q3558" s="9" t="s">
        <v>61</v>
      </c>
      <c r="R3558" s="9"/>
      <c r="S3558" s="13">
        <v>381772350</v>
      </c>
      <c r="T3558" s="13">
        <v>381772350</v>
      </c>
      <c r="U3558" s="13">
        <v>114531705</v>
      </c>
      <c r="V3558" s="9"/>
      <c r="W3558" s="9"/>
      <c r="X3558" s="9"/>
      <c r="Y3558" s="9"/>
      <c r="Z3558" s="9"/>
      <c r="AA3558" s="9"/>
      <c r="AB3558" s="9"/>
      <c r="AC3558" s="9"/>
      <c r="AD3558" s="9"/>
      <c r="AE3558" s="9"/>
      <c r="AF3558" s="55"/>
      <c r="AG3558" s="109"/>
      <c r="AH3558" s="11">
        <v>43311</v>
      </c>
      <c r="AI3558" s="11">
        <v>43465</v>
      </c>
      <c r="AJ3558" s="27">
        <v>292172302</v>
      </c>
      <c r="AK3558" s="27">
        <v>87651691</v>
      </c>
      <c r="AL3558" s="11">
        <v>43466</v>
      </c>
      <c r="AM3558" s="11">
        <v>43555</v>
      </c>
      <c r="AN3558" s="27">
        <v>13739332</v>
      </c>
      <c r="AO3558" s="27">
        <v>4121800</v>
      </c>
      <c r="AP3558" s="11">
        <v>43556</v>
      </c>
      <c r="AQ3558" s="11">
        <v>43646</v>
      </c>
      <c r="AR3558" s="27">
        <v>2430337</v>
      </c>
      <c r="AS3558" s="27">
        <v>729101</v>
      </c>
      <c r="AT3558" s="11">
        <v>43311</v>
      </c>
      <c r="AU3558" s="11">
        <v>43646</v>
      </c>
      <c r="AV3558" s="27">
        <v>324934013</v>
      </c>
      <c r="AW3558" s="27">
        <v>4977612</v>
      </c>
      <c r="AX3558" s="9"/>
      <c r="AY3558" s="9"/>
      <c r="AZ3558" s="9"/>
      <c r="BA3558" s="9"/>
      <c r="BB3558" s="9"/>
      <c r="BC3558" s="9"/>
      <c r="BD3558" s="9"/>
      <c r="BE3558" s="9"/>
      <c r="BF3558" s="9"/>
      <c r="BG3558" s="9"/>
      <c r="BH3558" s="9"/>
      <c r="BI3558" s="9"/>
      <c r="BJ3558" s="9"/>
      <c r="BK3558" s="9"/>
      <c r="BL3558" s="9"/>
      <c r="BM3558" s="9"/>
      <c r="BN3558" s="9"/>
      <c r="BO3558" s="9"/>
      <c r="BP3558" s="9"/>
      <c r="BQ3558" s="9"/>
      <c r="BT3558" s="9"/>
      <c r="BU3558" s="9"/>
      <c r="BX3558" s="9"/>
      <c r="BY3558" s="9"/>
      <c r="CB3558" s="9"/>
      <c r="CC3558" s="9"/>
      <c r="CF3558" s="9"/>
      <c r="CG3558" s="9"/>
      <c r="CJ3558" s="9"/>
      <c r="CK3558" s="9"/>
      <c r="CN3558" s="9"/>
      <c r="CO3558" s="9"/>
      <c r="CP3558" s="9"/>
      <c r="CQ3558" s="9"/>
      <c r="CR3558" s="9"/>
      <c r="CS3558" s="9"/>
      <c r="CT3558" s="9"/>
      <c r="CU3558" s="9"/>
      <c r="CV3558" s="9"/>
      <c r="CW3558" s="9"/>
      <c r="CX3558" s="9"/>
      <c r="CY3558" s="9"/>
      <c r="CZ3558" s="9"/>
      <c r="DA3558" s="9"/>
      <c r="DB3558" s="9"/>
      <c r="DC3558" s="9"/>
      <c r="DD3558" s="9"/>
      <c r="DE3558" s="9"/>
      <c r="DF3558" s="9"/>
      <c r="DG3558" s="9"/>
      <c r="DH3558" s="9"/>
      <c r="DI3558" s="9"/>
      <c r="DJ3558" s="9"/>
      <c r="DK3558" s="9"/>
      <c r="DL3558" s="9"/>
      <c r="DM3558" s="9"/>
      <c r="DN3558" s="9"/>
      <c r="DO3558" s="9"/>
      <c r="DP3558" s="9"/>
      <c r="DQ3558" s="9"/>
      <c r="DR3558" s="9"/>
      <c r="DS3558" s="9"/>
      <c r="DT3558" s="9"/>
      <c r="DU3558" s="9"/>
      <c r="DV3558" s="9"/>
      <c r="DW3558" s="9"/>
      <c r="DX3558" s="9"/>
      <c r="DY3558" s="9"/>
      <c r="DZ3558" s="58">
        <v>324934013</v>
      </c>
      <c r="EA3558" s="59">
        <v>97480204</v>
      </c>
    </row>
    <row r="3559" spans="1:131" ht="19.5" customHeight="1" x14ac:dyDescent="0.25">
      <c r="A3559" s="9">
        <v>2361</v>
      </c>
      <c r="B3559" s="9" t="s">
        <v>7067</v>
      </c>
      <c r="C3559" s="9" t="s">
        <v>7069</v>
      </c>
      <c r="D3559" s="9"/>
      <c r="E3559" s="9" t="s">
        <v>7068</v>
      </c>
      <c r="F3559" s="9" t="s">
        <v>7070</v>
      </c>
      <c r="G3559" s="9"/>
      <c r="H3559" s="9" t="s">
        <v>202</v>
      </c>
      <c r="I3559" s="9" t="s">
        <v>35</v>
      </c>
      <c r="J3559" s="129">
        <v>43402</v>
      </c>
      <c r="K3559" s="129">
        <v>43349</v>
      </c>
      <c r="L3559" s="129">
        <v>43555</v>
      </c>
      <c r="O3559" s="9">
        <v>22</v>
      </c>
      <c r="Q3559" s="9" t="s">
        <v>61</v>
      </c>
      <c r="R3559" s="9"/>
      <c r="S3559" s="13">
        <v>1005093905</v>
      </c>
      <c r="T3559" s="13">
        <v>1005093905</v>
      </c>
      <c r="U3559" s="13">
        <v>301528171</v>
      </c>
      <c r="V3559" s="9"/>
      <c r="W3559" s="9"/>
      <c r="X3559" s="9"/>
      <c r="Y3559" s="9"/>
      <c r="Z3559" s="9"/>
      <c r="AA3559" s="9"/>
      <c r="AB3559" s="9"/>
      <c r="AC3559" s="9"/>
      <c r="AD3559" s="9"/>
      <c r="AE3559" s="9"/>
      <c r="AF3559" s="55"/>
      <c r="AG3559" s="109"/>
      <c r="AH3559" s="11">
        <v>43349</v>
      </c>
      <c r="AI3559" s="11">
        <v>43555</v>
      </c>
      <c r="AJ3559" s="27">
        <v>1031869770</v>
      </c>
      <c r="AK3559" s="27">
        <v>309560931</v>
      </c>
      <c r="AL3559" s="9"/>
      <c r="AM3559" s="9"/>
      <c r="AN3559" s="9"/>
      <c r="AO3559" s="9"/>
      <c r="AP3559" s="9"/>
      <c r="AQ3559" s="9"/>
      <c r="AR3559" s="9"/>
      <c r="AS3559" s="9"/>
      <c r="AT3559" s="9"/>
      <c r="AU3559" s="9"/>
      <c r="AV3559" s="9"/>
      <c r="AW3559" s="9"/>
      <c r="AX3559" s="9"/>
      <c r="AY3559" s="9"/>
      <c r="AZ3559" s="9"/>
      <c r="BA3559" s="9"/>
      <c r="BB3559" s="9"/>
      <c r="BC3559" s="9"/>
      <c r="BD3559" s="9"/>
      <c r="BE3559" s="9"/>
      <c r="BF3559" s="9"/>
      <c r="BG3559" s="9"/>
      <c r="BH3559" s="9"/>
      <c r="BI3559" s="9"/>
      <c r="BJ3559" s="9"/>
      <c r="BK3559" s="9"/>
      <c r="BL3559" s="9"/>
      <c r="BM3559" s="9"/>
      <c r="BN3559" s="9"/>
      <c r="BO3559" s="9"/>
      <c r="BP3559" s="9"/>
      <c r="BQ3559" s="9"/>
      <c r="BT3559" s="9"/>
      <c r="BU3559" s="9"/>
      <c r="BX3559" s="9"/>
      <c r="BY3559" s="9"/>
      <c r="CB3559" s="9"/>
      <c r="CC3559" s="9"/>
      <c r="CF3559" s="9"/>
      <c r="CG3559" s="9"/>
      <c r="CJ3559" s="9"/>
      <c r="CK3559" s="9"/>
      <c r="CN3559" s="9"/>
      <c r="CO3559" s="9"/>
      <c r="CP3559" s="9"/>
      <c r="CQ3559" s="9"/>
      <c r="CR3559" s="9"/>
      <c r="CS3559" s="9"/>
      <c r="CT3559" s="9"/>
      <c r="CU3559" s="9"/>
      <c r="CV3559" s="9"/>
      <c r="CW3559" s="9"/>
      <c r="CX3559" s="9"/>
      <c r="CY3559" s="9"/>
      <c r="CZ3559" s="9"/>
      <c r="DA3559" s="9"/>
      <c r="DB3559" s="9"/>
      <c r="DC3559" s="9"/>
      <c r="DD3559" s="9"/>
      <c r="DE3559" s="9"/>
      <c r="DF3559" s="9"/>
      <c r="DG3559" s="9"/>
      <c r="DH3559" s="9"/>
      <c r="DI3559" s="9"/>
      <c r="DJ3559" s="9"/>
      <c r="DK3559" s="9"/>
      <c r="DL3559" s="9"/>
      <c r="DM3559" s="9"/>
      <c r="DN3559" s="9"/>
      <c r="DO3559" s="9"/>
      <c r="DP3559" s="9"/>
      <c r="DQ3559" s="9"/>
      <c r="DR3559" s="9"/>
      <c r="DS3559" s="9"/>
      <c r="DT3559" s="9"/>
      <c r="DU3559" s="9"/>
      <c r="DV3559" s="9"/>
      <c r="DW3559" s="9"/>
      <c r="DX3559" s="9"/>
      <c r="DY3559" s="9"/>
    </row>
    <row r="3560" spans="1:131" s="18" customFormat="1" ht="19.5" customHeight="1" x14ac:dyDescent="0.25">
      <c r="A3560" s="18">
        <v>2361</v>
      </c>
      <c r="B3560" s="18" t="s">
        <v>7067</v>
      </c>
      <c r="C3560" s="18" t="s">
        <v>7069</v>
      </c>
      <c r="D3560" s="19">
        <v>43641</v>
      </c>
      <c r="J3560" s="130"/>
      <c r="K3560" s="130"/>
      <c r="L3560" s="130"/>
      <c r="S3560" s="20">
        <v>1046349356</v>
      </c>
      <c r="T3560" s="20">
        <v>1046349356</v>
      </c>
      <c r="U3560" s="20">
        <v>313904807</v>
      </c>
      <c r="AF3560" s="57"/>
      <c r="AG3560" s="112"/>
      <c r="DZ3560" s="56"/>
      <c r="EA3560" s="57"/>
    </row>
    <row r="3561" spans="1:131" ht="19.5" customHeight="1" x14ac:dyDescent="0.25">
      <c r="A3561" s="9">
        <v>2362</v>
      </c>
      <c r="B3561" s="9" t="s">
        <v>7073</v>
      </c>
      <c r="C3561" s="9" t="s">
        <v>7074</v>
      </c>
      <c r="D3561" s="9"/>
      <c r="E3561" s="9" t="s">
        <v>1077</v>
      </c>
      <c r="F3561" s="9" t="s">
        <v>6074</v>
      </c>
      <c r="G3561" s="9"/>
      <c r="H3561" s="9" t="s">
        <v>906</v>
      </c>
      <c r="I3561" s="9" t="s">
        <v>6149</v>
      </c>
      <c r="M3561" s="9" t="s">
        <v>20</v>
      </c>
      <c r="O3561" s="9">
        <v>30</v>
      </c>
      <c r="R3561" s="9"/>
      <c r="S3561" s="9"/>
      <c r="T3561" s="9"/>
      <c r="U3561" s="9"/>
      <c r="V3561" s="9"/>
      <c r="W3561" s="9"/>
      <c r="X3561" s="9"/>
      <c r="Y3561" s="9"/>
      <c r="Z3561" s="9"/>
      <c r="AA3561" s="9"/>
      <c r="AB3561" s="9"/>
      <c r="AC3561" s="9"/>
      <c r="AD3561" s="9"/>
      <c r="AE3561" s="9"/>
      <c r="AF3561" s="55"/>
      <c r="AG3561" s="109"/>
      <c r="AH3561" s="9"/>
      <c r="AI3561" s="9"/>
      <c r="AJ3561" s="9"/>
      <c r="AK3561" s="9"/>
      <c r="AL3561" s="9"/>
      <c r="AM3561" s="9"/>
      <c r="AN3561" s="9"/>
      <c r="AO3561" s="9"/>
      <c r="AP3561" s="9"/>
      <c r="AQ3561" s="9"/>
      <c r="AR3561" s="9"/>
      <c r="AS3561" s="9"/>
      <c r="AT3561" s="9"/>
      <c r="AU3561" s="9"/>
      <c r="AV3561" s="9"/>
      <c r="AW3561" s="9"/>
      <c r="AX3561" s="9"/>
      <c r="AY3561" s="9"/>
      <c r="AZ3561" s="9"/>
      <c r="BA3561" s="9"/>
      <c r="BB3561" s="9"/>
      <c r="BC3561" s="9"/>
      <c r="BD3561" s="9"/>
      <c r="BE3561" s="9"/>
      <c r="BF3561" s="9"/>
      <c r="BG3561" s="9"/>
      <c r="BH3561" s="9"/>
      <c r="BI3561" s="9"/>
      <c r="BJ3561" s="9"/>
      <c r="BK3561" s="9"/>
      <c r="BL3561" s="9"/>
      <c r="BM3561" s="9"/>
      <c r="BN3561" s="9"/>
      <c r="BO3561" s="9"/>
      <c r="BP3561" s="9"/>
      <c r="BQ3561" s="9"/>
      <c r="BT3561" s="9"/>
      <c r="BU3561" s="9"/>
      <c r="BX3561" s="9"/>
      <c r="BY3561" s="9"/>
      <c r="CB3561" s="9"/>
      <c r="CC3561" s="9"/>
      <c r="CF3561" s="9"/>
      <c r="CG3561" s="9"/>
      <c r="CJ3561" s="9"/>
      <c r="CK3561" s="9"/>
      <c r="CN3561" s="9"/>
      <c r="CO3561" s="9"/>
      <c r="CP3561" s="9"/>
      <c r="CQ3561" s="9"/>
      <c r="CR3561" s="9"/>
      <c r="CS3561" s="9"/>
      <c r="CT3561" s="9"/>
      <c r="CU3561" s="9"/>
      <c r="CV3561" s="9"/>
      <c r="CW3561" s="9"/>
      <c r="CX3561" s="9"/>
      <c r="CY3561" s="9"/>
      <c r="CZ3561" s="9"/>
      <c r="DA3561" s="9"/>
      <c r="DB3561" s="9"/>
      <c r="DC3561" s="9"/>
      <c r="DD3561" s="9"/>
      <c r="DE3561" s="9"/>
      <c r="DF3561" s="9"/>
      <c r="DG3561" s="9"/>
      <c r="DH3561" s="9"/>
      <c r="DI3561" s="9"/>
      <c r="DJ3561" s="9"/>
      <c r="DK3561" s="9"/>
      <c r="DL3561" s="9"/>
      <c r="DM3561" s="9"/>
      <c r="DN3561" s="9"/>
      <c r="DO3561" s="9"/>
      <c r="DP3561" s="9"/>
      <c r="DQ3561" s="9"/>
      <c r="DR3561" s="9"/>
      <c r="DS3561" s="9"/>
      <c r="DT3561" s="9"/>
      <c r="DU3561" s="9"/>
      <c r="DV3561" s="9"/>
      <c r="DW3561" s="9"/>
      <c r="DX3561" s="9"/>
      <c r="DY3561" s="9"/>
      <c r="DZ3561" s="56"/>
      <c r="EA3561" s="57"/>
    </row>
    <row r="3562" spans="1:131" ht="19.5" customHeight="1" x14ac:dyDescent="0.25">
      <c r="A3562" s="9">
        <v>2363</v>
      </c>
      <c r="B3562" s="9" t="s">
        <v>7075</v>
      </c>
      <c r="C3562" s="9" t="s">
        <v>7076</v>
      </c>
      <c r="D3562" s="9"/>
      <c r="E3562" s="9" t="s">
        <v>2990</v>
      </c>
      <c r="F3562" s="9" t="s">
        <v>7077</v>
      </c>
      <c r="G3562" s="9"/>
      <c r="H3562" s="9" t="s">
        <v>202</v>
      </c>
      <c r="I3562" s="9" t="s">
        <v>28</v>
      </c>
      <c r="J3562" s="129">
        <v>43475</v>
      </c>
      <c r="K3562" s="129">
        <v>43419</v>
      </c>
      <c r="L3562" s="129">
        <v>43555</v>
      </c>
      <c r="O3562" s="9">
        <v>30</v>
      </c>
      <c r="Q3562" s="9" t="s">
        <v>61</v>
      </c>
      <c r="R3562" s="9"/>
      <c r="S3562" s="13">
        <v>16536000</v>
      </c>
      <c r="T3562" s="13">
        <v>16536000</v>
      </c>
      <c r="U3562" s="13">
        <v>4960800</v>
      </c>
      <c r="V3562" s="9"/>
      <c r="W3562" s="9"/>
      <c r="X3562" s="9"/>
      <c r="Y3562" s="9"/>
      <c r="Z3562" s="9"/>
      <c r="AA3562" s="9"/>
      <c r="AB3562" s="9"/>
      <c r="AC3562" s="9"/>
      <c r="AD3562" s="9"/>
      <c r="AE3562" s="9"/>
      <c r="AF3562" s="55"/>
      <c r="AG3562" s="109"/>
      <c r="AH3562" s="11">
        <v>43420</v>
      </c>
      <c r="AI3562" s="11">
        <v>43555</v>
      </c>
      <c r="AJ3562" s="27">
        <v>16537977</v>
      </c>
      <c r="AK3562" s="27">
        <v>4960800</v>
      </c>
      <c r="AL3562" s="9"/>
      <c r="AM3562" s="9"/>
      <c r="AN3562" s="9"/>
      <c r="AO3562" s="9"/>
      <c r="AP3562" s="9"/>
      <c r="AQ3562" s="9"/>
      <c r="AR3562" s="9"/>
      <c r="AS3562" s="9"/>
      <c r="AT3562" s="9"/>
      <c r="AU3562" s="9"/>
      <c r="AV3562" s="9"/>
      <c r="AW3562" s="9"/>
      <c r="AX3562" s="9"/>
      <c r="AY3562" s="9"/>
      <c r="AZ3562" s="9"/>
      <c r="BA3562" s="9"/>
      <c r="BB3562" s="9"/>
      <c r="BC3562" s="9"/>
      <c r="BD3562" s="9"/>
      <c r="BE3562" s="9"/>
      <c r="BF3562" s="9"/>
      <c r="BG3562" s="9"/>
      <c r="BH3562" s="9"/>
      <c r="BI3562" s="9"/>
      <c r="BJ3562" s="9"/>
      <c r="BK3562" s="9"/>
      <c r="BL3562" s="9"/>
      <c r="BM3562" s="9"/>
      <c r="BN3562" s="9"/>
      <c r="BO3562" s="9"/>
      <c r="BP3562" s="9"/>
      <c r="BQ3562" s="9"/>
      <c r="BT3562" s="9"/>
      <c r="BU3562" s="9"/>
      <c r="BX3562" s="9"/>
      <c r="BY3562" s="9"/>
      <c r="CB3562" s="9"/>
      <c r="CC3562" s="9"/>
      <c r="CF3562" s="9"/>
      <c r="CG3562" s="9"/>
      <c r="CJ3562" s="9"/>
      <c r="CK3562" s="9"/>
      <c r="CN3562" s="9"/>
      <c r="CO3562" s="9"/>
      <c r="CP3562" s="9"/>
      <c r="CQ3562" s="9"/>
      <c r="CR3562" s="9"/>
      <c r="CS3562" s="9"/>
      <c r="CT3562" s="9"/>
      <c r="CU3562" s="9"/>
      <c r="CV3562" s="9"/>
      <c r="CW3562" s="9"/>
      <c r="CX3562" s="9"/>
      <c r="CY3562" s="9"/>
      <c r="CZ3562" s="9"/>
      <c r="DA3562" s="9"/>
      <c r="DB3562" s="9"/>
      <c r="DC3562" s="9"/>
      <c r="DD3562" s="9"/>
      <c r="DE3562" s="9"/>
      <c r="DF3562" s="9"/>
      <c r="DG3562" s="9"/>
      <c r="DH3562" s="9"/>
      <c r="DI3562" s="9"/>
      <c r="DJ3562" s="9"/>
      <c r="DK3562" s="9"/>
      <c r="DL3562" s="9"/>
      <c r="DM3562" s="9"/>
      <c r="DN3562" s="9"/>
      <c r="DO3562" s="9"/>
      <c r="DP3562" s="9"/>
      <c r="DQ3562" s="9"/>
      <c r="DR3562" s="9"/>
      <c r="DS3562" s="9"/>
      <c r="DT3562" s="9"/>
      <c r="DU3562" s="9"/>
      <c r="DV3562" s="9"/>
      <c r="DW3562" s="9"/>
      <c r="DX3562" s="9"/>
      <c r="DY3562" s="9"/>
    </row>
    <row r="3563" spans="1:131" ht="19.5" customHeight="1" x14ac:dyDescent="0.25">
      <c r="A3563" s="9">
        <v>2364</v>
      </c>
      <c r="B3563" s="10" t="s">
        <v>7078</v>
      </c>
      <c r="C3563" s="9" t="s">
        <v>7079</v>
      </c>
      <c r="D3563" s="9"/>
      <c r="E3563" s="9" t="s">
        <v>2903</v>
      </c>
      <c r="F3563" s="9" t="s">
        <v>4489</v>
      </c>
      <c r="G3563" s="9"/>
      <c r="H3563" s="9" t="s">
        <v>906</v>
      </c>
      <c r="I3563" s="9" t="s">
        <v>97</v>
      </c>
      <c r="M3563" s="9" t="s">
        <v>20</v>
      </c>
      <c r="O3563" s="9">
        <v>29</v>
      </c>
      <c r="R3563" s="9"/>
      <c r="S3563" s="9"/>
      <c r="T3563" s="9"/>
      <c r="U3563" s="9"/>
      <c r="V3563" s="9"/>
      <c r="W3563" s="9"/>
      <c r="X3563" s="9"/>
      <c r="Y3563" s="9"/>
      <c r="Z3563" s="9"/>
      <c r="AA3563" s="9"/>
      <c r="AB3563" s="9"/>
      <c r="AC3563" s="9"/>
      <c r="AD3563" s="9"/>
      <c r="AE3563" s="9"/>
      <c r="AF3563" s="55"/>
      <c r="AG3563" s="109"/>
      <c r="AH3563" s="9"/>
      <c r="AI3563" s="9"/>
      <c r="AJ3563" s="9"/>
      <c r="AK3563" s="9"/>
      <c r="AL3563" s="9"/>
      <c r="AM3563" s="9"/>
      <c r="AN3563" s="9"/>
      <c r="AO3563" s="9"/>
      <c r="AP3563" s="9"/>
      <c r="AQ3563" s="9"/>
      <c r="AR3563" s="9"/>
      <c r="AS3563" s="9"/>
      <c r="AT3563" s="9"/>
      <c r="AU3563" s="9"/>
      <c r="AV3563" s="9"/>
      <c r="AW3563" s="9"/>
      <c r="AX3563" s="9"/>
      <c r="AY3563" s="9"/>
      <c r="AZ3563" s="9"/>
      <c r="BA3563" s="9"/>
      <c r="BB3563" s="9"/>
      <c r="BC3563" s="9"/>
      <c r="BD3563" s="9"/>
      <c r="BE3563" s="9"/>
      <c r="BF3563" s="9"/>
      <c r="BG3563" s="9"/>
      <c r="BH3563" s="9"/>
      <c r="BI3563" s="9"/>
      <c r="BJ3563" s="9"/>
      <c r="BK3563" s="9"/>
      <c r="BL3563" s="9"/>
      <c r="BM3563" s="9"/>
      <c r="BN3563" s="9"/>
      <c r="BO3563" s="9"/>
      <c r="BP3563" s="9"/>
      <c r="BQ3563" s="9"/>
      <c r="BT3563" s="9"/>
      <c r="BU3563" s="9"/>
      <c r="BX3563" s="9"/>
      <c r="BY3563" s="9"/>
      <c r="CB3563" s="9"/>
      <c r="CC3563" s="9"/>
      <c r="CF3563" s="9"/>
      <c r="CG3563" s="9"/>
      <c r="CJ3563" s="9"/>
      <c r="CK3563" s="9"/>
      <c r="CN3563" s="9"/>
      <c r="CO3563" s="9"/>
      <c r="CP3563" s="9"/>
      <c r="CQ3563" s="9"/>
      <c r="CR3563" s="9"/>
      <c r="CS3563" s="9"/>
      <c r="CT3563" s="9"/>
      <c r="CU3563" s="9"/>
      <c r="CV3563" s="9"/>
      <c r="CW3563" s="9"/>
      <c r="CX3563" s="9"/>
      <c r="CY3563" s="9"/>
      <c r="CZ3563" s="9"/>
      <c r="DA3563" s="9"/>
      <c r="DB3563" s="9"/>
      <c r="DC3563" s="9"/>
      <c r="DD3563" s="9"/>
      <c r="DE3563" s="9"/>
      <c r="DF3563" s="9"/>
      <c r="DG3563" s="9"/>
      <c r="DH3563" s="9"/>
      <c r="DI3563" s="9"/>
      <c r="DJ3563" s="9"/>
      <c r="DK3563" s="9"/>
      <c r="DL3563" s="9"/>
      <c r="DM3563" s="9"/>
      <c r="DN3563" s="9"/>
      <c r="DO3563" s="9"/>
      <c r="DP3563" s="9"/>
      <c r="DQ3563" s="9"/>
      <c r="DR3563" s="9"/>
      <c r="DS3563" s="9"/>
      <c r="DT3563" s="9"/>
      <c r="DU3563" s="9"/>
      <c r="DV3563" s="9"/>
      <c r="DW3563" s="9"/>
      <c r="DX3563" s="9"/>
      <c r="DY3563" s="9"/>
      <c r="DZ3563" s="56"/>
      <c r="EA3563" s="57"/>
    </row>
    <row r="3564" spans="1:131" ht="19.5" customHeight="1" x14ac:dyDescent="0.25">
      <c r="A3564" s="9">
        <v>2365</v>
      </c>
      <c r="B3564" s="9" t="s">
        <v>7080</v>
      </c>
      <c r="C3564" s="9" t="s">
        <v>7081</v>
      </c>
      <c r="D3564" s="9"/>
      <c r="E3564" s="9" t="s">
        <v>2213</v>
      </c>
      <c r="F3564" s="9" t="s">
        <v>6069</v>
      </c>
      <c r="G3564" s="9"/>
      <c r="H3564" s="9" t="s">
        <v>906</v>
      </c>
      <c r="I3564" s="9" t="s">
        <v>25</v>
      </c>
      <c r="M3564" s="9" t="s">
        <v>20</v>
      </c>
      <c r="O3564" s="9">
        <v>30</v>
      </c>
      <c r="R3564" s="9"/>
      <c r="S3564" s="9"/>
      <c r="T3564" s="9"/>
      <c r="U3564" s="9"/>
      <c r="V3564" s="9"/>
      <c r="W3564" s="9"/>
      <c r="X3564" s="9"/>
      <c r="Y3564" s="9"/>
      <c r="Z3564" s="9"/>
      <c r="AA3564" s="9"/>
      <c r="AB3564" s="9"/>
      <c r="AC3564" s="9"/>
      <c r="AD3564" s="9"/>
      <c r="AE3564" s="9"/>
      <c r="AF3564" s="55"/>
      <c r="AG3564" s="109"/>
      <c r="AH3564" s="9"/>
      <c r="AI3564" s="9"/>
      <c r="AJ3564" s="9"/>
      <c r="AK3564" s="9"/>
      <c r="AL3564" s="9"/>
      <c r="AM3564" s="9"/>
      <c r="AN3564" s="9"/>
      <c r="AO3564" s="9"/>
      <c r="AP3564" s="9"/>
      <c r="AQ3564" s="9"/>
      <c r="AR3564" s="9"/>
      <c r="AS3564" s="9"/>
      <c r="AT3564" s="9"/>
      <c r="AU3564" s="9"/>
      <c r="AV3564" s="9"/>
      <c r="AW3564" s="9"/>
      <c r="AX3564" s="9"/>
      <c r="AY3564" s="9"/>
      <c r="AZ3564" s="9"/>
      <c r="BA3564" s="9"/>
      <c r="BB3564" s="9"/>
      <c r="BC3564" s="9"/>
      <c r="BD3564" s="9"/>
      <c r="BE3564" s="9"/>
      <c r="BF3564" s="9"/>
      <c r="BG3564" s="9"/>
      <c r="BH3564" s="9"/>
      <c r="BI3564" s="9"/>
      <c r="BJ3564" s="9"/>
      <c r="BK3564" s="9"/>
      <c r="BL3564" s="9"/>
      <c r="BM3564" s="9"/>
      <c r="BN3564" s="9"/>
      <c r="BO3564" s="9"/>
      <c r="BP3564" s="9"/>
      <c r="BQ3564" s="9"/>
      <c r="BT3564" s="9"/>
      <c r="BU3564" s="9"/>
      <c r="BX3564" s="9"/>
      <c r="BY3564" s="9"/>
      <c r="CB3564" s="9"/>
      <c r="CC3564" s="9"/>
      <c r="CF3564" s="9"/>
      <c r="CG3564" s="9"/>
      <c r="CJ3564" s="9"/>
      <c r="CK3564" s="9"/>
      <c r="CN3564" s="9"/>
      <c r="CO3564" s="9"/>
      <c r="CP3564" s="9"/>
      <c r="CQ3564" s="9"/>
      <c r="CR3564" s="9"/>
      <c r="CS3564" s="9"/>
      <c r="CT3564" s="9"/>
      <c r="CU3564" s="9"/>
      <c r="CV3564" s="9"/>
      <c r="CW3564" s="9"/>
      <c r="CX3564" s="9"/>
      <c r="CY3564" s="9"/>
      <c r="CZ3564" s="9"/>
      <c r="DA3564" s="9"/>
      <c r="DB3564" s="9"/>
      <c r="DC3564" s="9"/>
      <c r="DD3564" s="9"/>
      <c r="DE3564" s="9"/>
      <c r="DF3564" s="9"/>
      <c r="DG3564" s="9"/>
      <c r="DH3564" s="9"/>
      <c r="DI3564" s="9"/>
      <c r="DJ3564" s="9"/>
      <c r="DK3564" s="9"/>
      <c r="DL3564" s="9"/>
      <c r="DM3564" s="9"/>
      <c r="DN3564" s="9"/>
      <c r="DO3564" s="9"/>
      <c r="DP3564" s="9"/>
      <c r="DQ3564" s="9"/>
      <c r="DR3564" s="9"/>
      <c r="DS3564" s="9"/>
      <c r="DT3564" s="9"/>
      <c r="DU3564" s="9"/>
      <c r="DV3564" s="9"/>
      <c r="DW3564" s="9"/>
      <c r="DX3564" s="9"/>
      <c r="DY3564" s="9"/>
    </row>
    <row r="3565" spans="1:131" ht="19.5" customHeight="1" x14ac:dyDescent="0.25">
      <c r="A3565" s="9">
        <v>2366</v>
      </c>
      <c r="B3565" s="9" t="s">
        <v>7082</v>
      </c>
      <c r="C3565" s="9" t="s">
        <v>7083</v>
      </c>
      <c r="D3565" s="9"/>
      <c r="E3565" s="9" t="s">
        <v>7084</v>
      </c>
      <c r="F3565" s="9" t="s">
        <v>87</v>
      </c>
      <c r="G3565" s="9"/>
      <c r="H3565" s="9" t="s">
        <v>202</v>
      </c>
      <c r="I3565" s="9" t="s">
        <v>668</v>
      </c>
      <c r="J3565" s="129">
        <v>43402</v>
      </c>
      <c r="K3565" s="129">
        <v>43341</v>
      </c>
      <c r="L3565" s="129">
        <v>43530</v>
      </c>
      <c r="O3565" s="9">
        <v>25</v>
      </c>
      <c r="Q3565" s="9" t="s">
        <v>61</v>
      </c>
      <c r="R3565" s="9"/>
      <c r="S3565" s="13">
        <v>339078648</v>
      </c>
      <c r="T3565" s="13">
        <v>339078648</v>
      </c>
      <c r="U3565" s="13">
        <v>101723594</v>
      </c>
      <c r="V3565" s="9"/>
      <c r="W3565" s="9"/>
      <c r="X3565" s="9"/>
      <c r="Y3565" s="9"/>
      <c r="Z3565" s="9"/>
      <c r="AA3565" s="9"/>
      <c r="AB3565" s="9"/>
      <c r="AC3565" s="9"/>
      <c r="AD3565" s="9"/>
      <c r="AE3565" s="9"/>
      <c r="AF3565" s="55"/>
      <c r="AG3565" s="109"/>
      <c r="AH3565" s="11">
        <v>43344</v>
      </c>
      <c r="AI3565" s="11">
        <v>43564</v>
      </c>
      <c r="AJ3565" s="27">
        <v>342737761</v>
      </c>
      <c r="AK3565" s="27">
        <v>101723594</v>
      </c>
      <c r="AL3565" s="9"/>
      <c r="AM3565" s="9"/>
      <c r="AN3565" s="9"/>
      <c r="AO3565" s="9"/>
      <c r="AP3565" s="9"/>
      <c r="AQ3565" s="9"/>
      <c r="AR3565" s="9"/>
      <c r="AS3565" s="9"/>
      <c r="AT3565" s="9"/>
      <c r="AU3565" s="9"/>
      <c r="AV3565" s="9"/>
      <c r="AW3565" s="9"/>
      <c r="AX3565" s="9"/>
      <c r="AY3565" s="9"/>
      <c r="AZ3565" s="9"/>
      <c r="BA3565" s="9"/>
      <c r="BB3565" s="9"/>
      <c r="BC3565" s="9"/>
      <c r="BD3565" s="9"/>
      <c r="BE3565" s="9"/>
      <c r="BF3565" s="9"/>
      <c r="BG3565" s="9"/>
      <c r="BH3565" s="9"/>
      <c r="BI3565" s="9"/>
      <c r="BJ3565" s="9"/>
      <c r="BK3565" s="9"/>
      <c r="BL3565" s="9"/>
      <c r="BM3565" s="9"/>
      <c r="BN3565" s="9"/>
      <c r="BO3565" s="9"/>
      <c r="BP3565" s="9"/>
      <c r="BQ3565" s="9"/>
      <c r="BT3565" s="9"/>
      <c r="BU3565" s="9"/>
      <c r="BX3565" s="9"/>
      <c r="BY3565" s="9"/>
      <c r="CB3565" s="9"/>
      <c r="CC3565" s="9"/>
      <c r="CF3565" s="9"/>
      <c r="CG3565" s="9"/>
      <c r="CJ3565" s="9"/>
      <c r="CK3565" s="9"/>
      <c r="CN3565" s="9"/>
      <c r="CO3565" s="9"/>
      <c r="CP3565" s="9"/>
      <c r="CQ3565" s="9"/>
      <c r="CR3565" s="9"/>
      <c r="CS3565" s="9"/>
      <c r="CT3565" s="9"/>
      <c r="CU3565" s="9"/>
      <c r="CV3565" s="9"/>
      <c r="CW3565" s="9"/>
      <c r="CX3565" s="9"/>
      <c r="CY3565" s="9"/>
      <c r="CZ3565" s="9"/>
      <c r="DA3565" s="9"/>
      <c r="DB3565" s="9"/>
      <c r="DC3565" s="9"/>
      <c r="DD3565" s="9"/>
      <c r="DE3565" s="9"/>
      <c r="DF3565" s="9"/>
      <c r="DG3565" s="9"/>
      <c r="DH3565" s="9"/>
      <c r="DI3565" s="9"/>
      <c r="DJ3565" s="9"/>
      <c r="DK3565" s="9"/>
      <c r="DL3565" s="9"/>
      <c r="DM3565" s="9"/>
      <c r="DN3565" s="9"/>
      <c r="DO3565" s="9"/>
      <c r="DP3565" s="9"/>
      <c r="DQ3565" s="9"/>
      <c r="DR3565" s="9"/>
      <c r="DS3565" s="9"/>
      <c r="DT3565" s="9"/>
      <c r="DU3565" s="9"/>
      <c r="DV3565" s="9"/>
      <c r="DW3565" s="9"/>
      <c r="DX3565" s="9"/>
      <c r="DY3565" s="9"/>
      <c r="DZ3565" s="56"/>
      <c r="EA3565" s="57"/>
    </row>
    <row r="3566" spans="1:131" s="18" customFormat="1" ht="19.5" customHeight="1" x14ac:dyDescent="0.25">
      <c r="A3566" s="18">
        <v>2366</v>
      </c>
      <c r="B3566" s="18" t="s">
        <v>7082</v>
      </c>
      <c r="C3566" s="18" t="s">
        <v>7346</v>
      </c>
      <c r="D3566" s="19">
        <v>43579</v>
      </c>
      <c r="J3566" s="130"/>
      <c r="K3566" s="130"/>
      <c r="L3566" s="130">
        <v>43564</v>
      </c>
      <c r="S3566" s="20"/>
      <c r="T3566" s="20"/>
      <c r="U3566" s="20"/>
      <c r="AF3566" s="57"/>
      <c r="AG3566" s="112"/>
      <c r="DZ3566" s="56"/>
      <c r="EA3566" s="57"/>
    </row>
    <row r="3567" spans="1:131" ht="19.5" customHeight="1" x14ac:dyDescent="0.25">
      <c r="A3567" s="9">
        <v>2367</v>
      </c>
      <c r="B3567" s="9" t="s">
        <v>7085</v>
      </c>
      <c r="C3567" s="9" t="s">
        <v>7086</v>
      </c>
      <c r="D3567" s="9"/>
      <c r="E3567" s="9" t="s">
        <v>7087</v>
      </c>
      <c r="F3567" s="9" t="s">
        <v>7088</v>
      </c>
      <c r="G3567" s="9"/>
      <c r="H3567" s="9" t="s">
        <v>202</v>
      </c>
      <c r="I3567" s="9" t="s">
        <v>35</v>
      </c>
      <c r="J3567" s="129">
        <v>43421</v>
      </c>
      <c r="K3567" s="129">
        <v>43362</v>
      </c>
      <c r="L3567" s="129">
        <v>43646</v>
      </c>
      <c r="O3567" s="9">
        <v>29</v>
      </c>
      <c r="Q3567" s="9" t="s">
        <v>61</v>
      </c>
      <c r="R3567" s="9"/>
      <c r="S3567" s="13">
        <v>641074857</v>
      </c>
      <c r="T3567" s="13">
        <v>641074857</v>
      </c>
      <c r="U3567" s="13">
        <v>192322457</v>
      </c>
      <c r="V3567" s="9"/>
      <c r="W3567" s="9"/>
      <c r="X3567" s="9"/>
      <c r="Y3567" s="9"/>
      <c r="Z3567" s="9"/>
      <c r="AA3567" s="9"/>
      <c r="AB3567" s="9"/>
      <c r="AC3567" s="9"/>
      <c r="AD3567" s="9"/>
      <c r="AE3567" s="9"/>
      <c r="AF3567" s="55"/>
      <c r="AG3567" s="109"/>
      <c r="AH3567" s="11">
        <v>43364</v>
      </c>
      <c r="AI3567" s="11">
        <v>43524</v>
      </c>
      <c r="AJ3567" s="27">
        <v>452502833</v>
      </c>
      <c r="AK3567" s="27">
        <v>135750850</v>
      </c>
      <c r="AL3567" s="11">
        <v>43525</v>
      </c>
      <c r="AM3567" s="11">
        <v>43616</v>
      </c>
      <c r="AN3567" s="27">
        <v>22243706</v>
      </c>
      <c r="AO3567" s="27">
        <v>6673112</v>
      </c>
      <c r="AP3567" s="11">
        <v>43617</v>
      </c>
      <c r="AQ3567" s="11">
        <v>43646</v>
      </c>
      <c r="AR3567" s="27">
        <v>13016560</v>
      </c>
      <c r="AS3567" s="27">
        <v>3904968</v>
      </c>
      <c r="AT3567" s="9"/>
      <c r="AU3567" s="9"/>
      <c r="AV3567" s="9"/>
      <c r="AW3567" s="9"/>
      <c r="AX3567" s="9"/>
      <c r="AY3567" s="9"/>
      <c r="AZ3567" s="9"/>
      <c r="BA3567" s="9"/>
      <c r="BB3567" s="9"/>
      <c r="BC3567" s="9"/>
      <c r="BD3567" s="9"/>
      <c r="BE3567" s="9"/>
      <c r="BF3567" s="9"/>
      <c r="BG3567" s="9"/>
      <c r="BH3567" s="9"/>
      <c r="BI3567" s="9"/>
      <c r="BJ3567" s="9"/>
      <c r="BK3567" s="9"/>
      <c r="BL3567" s="9"/>
      <c r="BM3567" s="9"/>
      <c r="BN3567" s="9"/>
      <c r="BO3567" s="9"/>
      <c r="BP3567" s="9"/>
      <c r="BQ3567" s="9"/>
      <c r="BT3567" s="9"/>
      <c r="BU3567" s="9"/>
      <c r="BX3567" s="9"/>
      <c r="BY3567" s="9"/>
      <c r="CB3567" s="9"/>
      <c r="CC3567" s="9"/>
      <c r="CF3567" s="9"/>
      <c r="CG3567" s="9"/>
      <c r="CJ3567" s="9"/>
      <c r="CK3567" s="9"/>
      <c r="CN3567" s="9"/>
      <c r="CO3567" s="9"/>
      <c r="CP3567" s="9"/>
      <c r="CQ3567" s="9"/>
      <c r="CR3567" s="9"/>
      <c r="CS3567" s="9"/>
      <c r="CT3567" s="9"/>
      <c r="CU3567" s="9"/>
      <c r="CV3567" s="9"/>
      <c r="CW3567" s="9"/>
      <c r="CX3567" s="9"/>
      <c r="CY3567" s="9"/>
      <c r="CZ3567" s="9"/>
      <c r="DA3567" s="9"/>
      <c r="DB3567" s="9"/>
      <c r="DC3567" s="9"/>
      <c r="DD3567" s="9"/>
      <c r="DE3567" s="9"/>
      <c r="DF3567" s="9"/>
      <c r="DG3567" s="9"/>
      <c r="DH3567" s="9"/>
      <c r="DI3567" s="9"/>
      <c r="DJ3567" s="9"/>
      <c r="DK3567" s="9"/>
      <c r="DL3567" s="9"/>
      <c r="DM3567" s="9"/>
      <c r="DN3567" s="9"/>
      <c r="DO3567" s="9"/>
      <c r="DP3567" s="9"/>
      <c r="DQ3567" s="9"/>
      <c r="DR3567" s="9"/>
      <c r="DS3567" s="9"/>
      <c r="DT3567" s="9"/>
      <c r="DU3567" s="9"/>
      <c r="DV3567" s="9"/>
      <c r="DW3567" s="9"/>
      <c r="DX3567" s="9"/>
      <c r="DY3567" s="9"/>
    </row>
    <row r="3568" spans="1:131" ht="19.5" customHeight="1" x14ac:dyDescent="0.25">
      <c r="A3568" s="9">
        <v>2368</v>
      </c>
      <c r="B3568" s="9" t="s">
        <v>7112</v>
      </c>
      <c r="C3568" s="9" t="s">
        <v>7094</v>
      </c>
      <c r="D3568" s="9"/>
      <c r="E3568" s="9" t="s">
        <v>527</v>
      </c>
      <c r="F3568" s="9" t="s">
        <v>52</v>
      </c>
      <c r="G3568" s="9"/>
      <c r="H3568" s="9" t="s">
        <v>906</v>
      </c>
      <c r="I3568" s="9" t="s">
        <v>35</v>
      </c>
      <c r="M3568" s="9" t="s">
        <v>20</v>
      </c>
      <c r="O3568" s="9">
        <v>30</v>
      </c>
      <c r="R3568" s="9"/>
      <c r="S3568" s="9"/>
      <c r="T3568" s="9"/>
      <c r="U3568" s="9"/>
      <c r="V3568" s="9"/>
      <c r="W3568" s="9"/>
      <c r="X3568" s="9"/>
      <c r="Y3568" s="9"/>
      <c r="Z3568" s="9"/>
      <c r="AA3568" s="9"/>
      <c r="AB3568" s="9"/>
      <c r="AC3568" s="9"/>
      <c r="AD3568" s="9"/>
      <c r="AE3568" s="9"/>
      <c r="AF3568" s="55"/>
      <c r="AG3568" s="109"/>
      <c r="AH3568" s="9"/>
      <c r="AI3568" s="9"/>
      <c r="AJ3568" s="9"/>
      <c r="AK3568" s="9"/>
      <c r="AL3568" s="9"/>
      <c r="AM3568" s="9"/>
      <c r="AN3568" s="9"/>
      <c r="AO3568" s="9"/>
      <c r="AP3568" s="9"/>
      <c r="AQ3568" s="9"/>
      <c r="AR3568" s="9"/>
      <c r="AS3568" s="9"/>
      <c r="AT3568" s="9"/>
      <c r="AU3568" s="9"/>
      <c r="AV3568" s="9"/>
      <c r="AW3568" s="9"/>
      <c r="AX3568" s="9"/>
      <c r="AY3568" s="9"/>
      <c r="AZ3568" s="9"/>
      <c r="BA3568" s="9"/>
      <c r="BB3568" s="9"/>
      <c r="BC3568" s="9"/>
      <c r="BD3568" s="9"/>
      <c r="BE3568" s="9"/>
      <c r="BF3568" s="9"/>
      <c r="BG3568" s="9"/>
      <c r="BH3568" s="9"/>
      <c r="BI3568" s="9"/>
      <c r="BJ3568" s="9"/>
      <c r="BK3568" s="9"/>
      <c r="BL3568" s="9"/>
      <c r="BM3568" s="9"/>
      <c r="BN3568" s="9"/>
      <c r="BO3568" s="9"/>
      <c r="BP3568" s="9"/>
      <c r="BQ3568" s="9"/>
      <c r="BT3568" s="9"/>
      <c r="BU3568" s="9"/>
      <c r="BX3568" s="9"/>
      <c r="BY3568" s="9"/>
      <c r="CB3568" s="9"/>
      <c r="CC3568" s="9"/>
      <c r="CF3568" s="9"/>
      <c r="CG3568" s="9"/>
      <c r="CJ3568" s="9"/>
      <c r="CK3568" s="9"/>
      <c r="CN3568" s="9"/>
      <c r="CO3568" s="9"/>
      <c r="CP3568" s="9"/>
      <c r="CQ3568" s="9"/>
      <c r="CR3568" s="9"/>
      <c r="CS3568" s="9"/>
      <c r="CT3568" s="9"/>
      <c r="CU3568" s="9"/>
      <c r="CV3568" s="9"/>
      <c r="CW3568" s="9"/>
      <c r="CX3568" s="9"/>
      <c r="CY3568" s="9"/>
      <c r="CZ3568" s="9"/>
      <c r="DA3568" s="9"/>
      <c r="DB3568" s="9"/>
      <c r="DC3568" s="9"/>
      <c r="DD3568" s="9"/>
      <c r="DE3568" s="9"/>
      <c r="DF3568" s="9"/>
      <c r="DG3568" s="9"/>
      <c r="DH3568" s="9"/>
      <c r="DI3568" s="9"/>
      <c r="DJ3568" s="9"/>
      <c r="DK3568" s="9"/>
      <c r="DL3568" s="9"/>
      <c r="DM3568" s="9"/>
      <c r="DN3568" s="9"/>
      <c r="DO3568" s="9"/>
      <c r="DP3568" s="9"/>
      <c r="DQ3568" s="9"/>
      <c r="DR3568" s="9"/>
      <c r="DS3568" s="9"/>
      <c r="DT3568" s="9"/>
      <c r="DU3568" s="9"/>
      <c r="DV3568" s="9"/>
      <c r="DW3568" s="9"/>
      <c r="DX3568" s="9"/>
      <c r="DY3568" s="9"/>
      <c r="DZ3568" s="56"/>
      <c r="EA3568" s="57"/>
    </row>
    <row r="3569" spans="1:131" ht="19.5" customHeight="1" x14ac:dyDescent="0.25">
      <c r="A3569" s="9">
        <v>2369</v>
      </c>
      <c r="B3569" s="9" t="s">
        <v>7111</v>
      </c>
      <c r="C3569" s="9" t="s">
        <v>7095</v>
      </c>
      <c r="D3569" s="9"/>
      <c r="E3569" s="9" t="s">
        <v>4950</v>
      </c>
      <c r="F3569" s="9" t="s">
        <v>6629</v>
      </c>
      <c r="G3569" s="9"/>
      <c r="H3569" s="9" t="s">
        <v>906</v>
      </c>
      <c r="I3569" s="9" t="s">
        <v>7096</v>
      </c>
      <c r="O3569" s="9">
        <v>30</v>
      </c>
      <c r="R3569" s="9"/>
      <c r="S3569" s="9"/>
      <c r="T3569" s="9"/>
      <c r="U3569" s="9"/>
      <c r="V3569" s="9"/>
      <c r="W3569" s="9"/>
      <c r="X3569" s="9"/>
      <c r="Y3569" s="9"/>
      <c r="Z3569" s="9"/>
      <c r="AA3569" s="9"/>
      <c r="AB3569" s="9"/>
      <c r="AC3569" s="9"/>
      <c r="AD3569" s="9"/>
      <c r="AE3569" s="9"/>
      <c r="AF3569" s="55"/>
      <c r="AG3569" s="109"/>
      <c r="AH3569" s="9"/>
      <c r="AI3569" s="9"/>
      <c r="AJ3569" s="9"/>
      <c r="AK3569" s="9"/>
      <c r="AL3569" s="9"/>
      <c r="AM3569" s="9"/>
      <c r="AN3569" s="9"/>
      <c r="AO3569" s="9"/>
      <c r="AP3569" s="9"/>
      <c r="AQ3569" s="9"/>
      <c r="AR3569" s="9"/>
      <c r="AS3569" s="9"/>
      <c r="AT3569" s="9"/>
      <c r="AU3569" s="9"/>
      <c r="AV3569" s="9"/>
      <c r="AW3569" s="9"/>
      <c r="AX3569" s="9"/>
      <c r="AY3569" s="9"/>
      <c r="AZ3569" s="9"/>
      <c r="BA3569" s="9"/>
      <c r="BB3569" s="9"/>
      <c r="BC3569" s="9"/>
      <c r="BD3569" s="9"/>
      <c r="BE3569" s="9"/>
      <c r="BF3569" s="9"/>
      <c r="BG3569" s="9"/>
      <c r="BH3569" s="9"/>
      <c r="BI3569" s="9"/>
      <c r="BJ3569" s="9"/>
      <c r="BK3569" s="9"/>
      <c r="BL3569" s="9"/>
      <c r="BM3569" s="9"/>
      <c r="BN3569" s="9"/>
      <c r="BO3569" s="9"/>
      <c r="BP3569" s="9"/>
      <c r="BQ3569" s="9"/>
      <c r="BT3569" s="9"/>
      <c r="BU3569" s="9"/>
      <c r="BX3569" s="9"/>
      <c r="BY3569" s="9"/>
      <c r="CB3569" s="9"/>
      <c r="CC3569" s="9"/>
      <c r="CF3569" s="9"/>
      <c r="CG3569" s="9"/>
      <c r="CJ3569" s="9"/>
      <c r="CK3569" s="9"/>
      <c r="CN3569" s="9"/>
      <c r="CO3569" s="9"/>
      <c r="CP3569" s="9"/>
      <c r="CQ3569" s="9"/>
      <c r="CR3569" s="9"/>
      <c r="CS3569" s="9"/>
      <c r="CT3569" s="9"/>
      <c r="CU3569" s="9"/>
      <c r="CV3569" s="9"/>
      <c r="CW3569" s="9"/>
      <c r="CX3569" s="9"/>
      <c r="CY3569" s="9"/>
      <c r="CZ3569" s="9"/>
      <c r="DA3569" s="9"/>
      <c r="DB3569" s="9"/>
      <c r="DC3569" s="9"/>
      <c r="DD3569" s="9"/>
      <c r="DE3569" s="9"/>
      <c r="DF3569" s="9"/>
      <c r="DG3569" s="9"/>
      <c r="DH3569" s="9"/>
      <c r="DI3569" s="9"/>
      <c r="DJ3569" s="9"/>
      <c r="DK3569" s="9"/>
      <c r="DL3569" s="9"/>
      <c r="DM3569" s="9"/>
      <c r="DN3569" s="9"/>
      <c r="DO3569" s="9"/>
      <c r="DP3569" s="9"/>
      <c r="DQ3569" s="9"/>
      <c r="DR3569" s="9"/>
      <c r="DS3569" s="9"/>
      <c r="DT3569" s="9"/>
      <c r="DU3569" s="9"/>
      <c r="DV3569" s="9"/>
      <c r="DW3569" s="9"/>
      <c r="DX3569" s="9"/>
      <c r="DY3569" s="9"/>
    </row>
    <row r="3570" spans="1:131" ht="19.5" customHeight="1" x14ac:dyDescent="0.25">
      <c r="A3570" s="9">
        <v>2370</v>
      </c>
      <c r="B3570" s="9" t="s">
        <v>7110</v>
      </c>
      <c r="C3570" s="9" t="s">
        <v>7098</v>
      </c>
      <c r="D3570" s="9"/>
      <c r="E3570" s="9" t="s">
        <v>4950</v>
      </c>
      <c r="F3570" s="9" t="s">
        <v>6629</v>
      </c>
      <c r="G3570" s="9"/>
      <c r="H3570" s="9" t="s">
        <v>906</v>
      </c>
      <c r="I3570" s="9" t="s">
        <v>7096</v>
      </c>
      <c r="O3570" s="9">
        <v>30</v>
      </c>
      <c r="R3570" s="9"/>
      <c r="S3570" s="9"/>
      <c r="T3570" s="9"/>
      <c r="U3570" s="9"/>
      <c r="V3570" s="9"/>
      <c r="W3570" s="9"/>
      <c r="X3570" s="9"/>
      <c r="Y3570" s="9"/>
      <c r="Z3570" s="9"/>
      <c r="AA3570" s="9"/>
      <c r="AB3570" s="9"/>
      <c r="AC3570" s="9"/>
      <c r="AD3570" s="9"/>
      <c r="AE3570" s="9"/>
      <c r="AF3570" s="55"/>
      <c r="AG3570" s="109"/>
      <c r="AH3570" s="9"/>
      <c r="AI3570" s="9"/>
      <c r="AJ3570" s="9"/>
      <c r="AK3570" s="9"/>
      <c r="AL3570" s="9"/>
      <c r="AM3570" s="9"/>
      <c r="AN3570" s="9"/>
      <c r="AO3570" s="9"/>
      <c r="AP3570" s="9"/>
      <c r="AQ3570" s="9"/>
      <c r="AR3570" s="9"/>
      <c r="AS3570" s="9"/>
      <c r="AT3570" s="9"/>
      <c r="AU3570" s="9"/>
      <c r="AV3570" s="9"/>
      <c r="AW3570" s="9"/>
      <c r="AX3570" s="9"/>
      <c r="AY3570" s="9"/>
      <c r="AZ3570" s="9"/>
      <c r="BA3570" s="9"/>
      <c r="BB3570" s="9"/>
      <c r="BC3570" s="9"/>
      <c r="BD3570" s="9"/>
      <c r="BE3570" s="9"/>
      <c r="BF3570" s="9"/>
      <c r="BG3570" s="9"/>
      <c r="BH3570" s="9"/>
      <c r="BI3570" s="9"/>
      <c r="BJ3570" s="9"/>
      <c r="BK3570" s="9"/>
      <c r="BL3570" s="9"/>
      <c r="BM3570" s="9"/>
      <c r="BN3570" s="9"/>
      <c r="BO3570" s="9"/>
      <c r="BP3570" s="9"/>
      <c r="BQ3570" s="9"/>
      <c r="BT3570" s="9"/>
      <c r="BU3570" s="9"/>
      <c r="BX3570" s="9"/>
      <c r="BY3570" s="9"/>
      <c r="CB3570" s="9"/>
      <c r="CC3570" s="9"/>
      <c r="CF3570" s="9"/>
      <c r="CG3570" s="9"/>
      <c r="CJ3570" s="9"/>
      <c r="CK3570" s="9"/>
      <c r="CN3570" s="9"/>
      <c r="CO3570" s="9"/>
      <c r="CP3570" s="9"/>
      <c r="CQ3570" s="9"/>
      <c r="CR3570" s="9"/>
      <c r="CS3570" s="9"/>
      <c r="CT3570" s="9"/>
      <c r="CU3570" s="9"/>
      <c r="CV3570" s="9"/>
      <c r="CW3570" s="9"/>
      <c r="CX3570" s="9"/>
      <c r="CY3570" s="9"/>
      <c r="CZ3570" s="9"/>
      <c r="DA3570" s="9"/>
      <c r="DB3570" s="9"/>
      <c r="DC3570" s="9"/>
      <c r="DD3570" s="9"/>
      <c r="DE3570" s="9"/>
      <c r="DF3570" s="9"/>
      <c r="DG3570" s="9"/>
      <c r="DH3570" s="9"/>
      <c r="DI3570" s="9"/>
      <c r="DJ3570" s="9"/>
      <c r="DK3570" s="9"/>
      <c r="DL3570" s="9"/>
      <c r="DM3570" s="9"/>
      <c r="DN3570" s="9"/>
      <c r="DO3570" s="9"/>
      <c r="DP3570" s="9"/>
      <c r="DQ3570" s="9"/>
      <c r="DR3570" s="9"/>
      <c r="DS3570" s="9"/>
      <c r="DT3570" s="9"/>
      <c r="DU3570" s="9"/>
      <c r="DV3570" s="9"/>
      <c r="DW3570" s="9"/>
      <c r="DX3570" s="9"/>
      <c r="DY3570" s="9"/>
      <c r="DZ3570" s="56"/>
      <c r="EA3570" s="57"/>
    </row>
    <row r="3571" spans="1:131" ht="39" customHeight="1" x14ac:dyDescent="0.25">
      <c r="A3571" s="9">
        <v>2371</v>
      </c>
      <c r="B3571" s="9" t="s">
        <v>7109</v>
      </c>
      <c r="C3571" s="9" t="s">
        <v>7097</v>
      </c>
      <c r="D3571" s="9"/>
      <c r="E3571" s="9" t="s">
        <v>3053</v>
      </c>
      <c r="F3571" s="9" t="s">
        <v>3054</v>
      </c>
      <c r="G3571" s="9"/>
      <c r="H3571" s="9" t="s">
        <v>202</v>
      </c>
      <c r="I3571" s="9" t="s">
        <v>6962</v>
      </c>
      <c r="J3571" s="129">
        <v>43569</v>
      </c>
      <c r="K3571" s="129">
        <v>43525</v>
      </c>
      <c r="L3571" s="129">
        <v>43646</v>
      </c>
      <c r="M3571" s="9" t="s">
        <v>20</v>
      </c>
      <c r="O3571" s="9">
        <v>28</v>
      </c>
      <c r="Q3571" s="9" t="s">
        <v>54</v>
      </c>
      <c r="R3571" s="9"/>
      <c r="S3571" s="13">
        <v>8571428</v>
      </c>
      <c r="T3571" s="13">
        <v>8571428</v>
      </c>
      <c r="U3571" s="13">
        <v>6000000</v>
      </c>
      <c r="V3571" s="9"/>
      <c r="W3571" s="9"/>
      <c r="X3571" s="9"/>
      <c r="Y3571" s="9"/>
      <c r="Z3571" s="9"/>
      <c r="AA3571" s="9"/>
      <c r="AB3571" s="9"/>
      <c r="AC3571" s="9"/>
      <c r="AD3571" s="9"/>
      <c r="AE3571" s="9"/>
      <c r="AF3571" s="55"/>
      <c r="AG3571" s="109"/>
      <c r="AH3571" s="11">
        <v>43525</v>
      </c>
      <c r="AI3571" s="11">
        <v>43646</v>
      </c>
      <c r="AJ3571" s="27">
        <v>8571428</v>
      </c>
      <c r="AK3571" s="27">
        <v>2571428</v>
      </c>
      <c r="AL3571" s="9"/>
      <c r="AM3571" s="9"/>
      <c r="AN3571" s="9"/>
      <c r="AO3571" s="9"/>
      <c r="AP3571" s="9"/>
      <c r="AQ3571" s="9"/>
      <c r="AR3571" s="9"/>
      <c r="AS3571" s="9"/>
      <c r="AT3571" s="9"/>
      <c r="AU3571" s="9"/>
      <c r="AV3571" s="9"/>
      <c r="AW3571" s="9"/>
      <c r="AX3571" s="9"/>
      <c r="AY3571" s="9"/>
      <c r="AZ3571" s="9"/>
      <c r="BA3571" s="9"/>
      <c r="BB3571" s="9"/>
      <c r="BC3571" s="9"/>
      <c r="BD3571" s="9"/>
      <c r="BE3571" s="9"/>
      <c r="BF3571" s="9"/>
      <c r="BG3571" s="9"/>
      <c r="BH3571" s="9"/>
      <c r="BI3571" s="9"/>
      <c r="BJ3571" s="9"/>
      <c r="BK3571" s="9"/>
      <c r="BL3571" s="9"/>
      <c r="BM3571" s="9"/>
      <c r="BN3571" s="9"/>
      <c r="BO3571" s="9"/>
      <c r="BP3571" s="9"/>
      <c r="BQ3571" s="9"/>
      <c r="BT3571" s="9"/>
      <c r="BU3571" s="9"/>
      <c r="BX3571" s="9"/>
      <c r="BY3571" s="9"/>
      <c r="CB3571" s="9"/>
      <c r="CC3571" s="9"/>
      <c r="CF3571" s="9"/>
      <c r="CG3571" s="9"/>
      <c r="CJ3571" s="9"/>
      <c r="CK3571" s="9"/>
      <c r="CN3571" s="9"/>
      <c r="CO3571" s="9"/>
      <c r="CP3571" s="9"/>
      <c r="CQ3571" s="9"/>
      <c r="CR3571" s="9"/>
      <c r="CS3571" s="9"/>
      <c r="CT3571" s="9"/>
      <c r="CU3571" s="9"/>
      <c r="CV3571" s="9"/>
      <c r="CW3571" s="9"/>
      <c r="CX3571" s="9"/>
      <c r="CY3571" s="9"/>
      <c r="CZ3571" s="9"/>
      <c r="DA3571" s="9"/>
      <c r="DB3571" s="9"/>
      <c r="DC3571" s="9"/>
      <c r="DD3571" s="9"/>
      <c r="DE3571" s="9"/>
      <c r="DF3571" s="9"/>
      <c r="DG3571" s="9"/>
      <c r="DH3571" s="9"/>
      <c r="DI3571" s="9"/>
      <c r="DJ3571" s="9"/>
      <c r="DK3571" s="9"/>
      <c r="DL3571" s="9"/>
      <c r="DM3571" s="9"/>
      <c r="DN3571" s="9"/>
      <c r="DO3571" s="9"/>
      <c r="DP3571" s="9"/>
      <c r="DQ3571" s="9"/>
      <c r="DR3571" s="9"/>
      <c r="DS3571" s="9"/>
      <c r="DT3571" s="9"/>
      <c r="DU3571" s="9"/>
      <c r="DV3571" s="9"/>
      <c r="DW3571" s="9"/>
      <c r="DX3571" s="9"/>
      <c r="DY3571" s="9"/>
    </row>
    <row r="3572" spans="1:131" ht="19.5" customHeight="1" x14ac:dyDescent="0.25">
      <c r="A3572" s="9">
        <v>2372</v>
      </c>
      <c r="B3572" s="9" t="s">
        <v>7108</v>
      </c>
      <c r="C3572" s="9" t="s">
        <v>7099</v>
      </c>
      <c r="D3572" s="9"/>
      <c r="E3572" s="9" t="s">
        <v>7100</v>
      </c>
      <c r="F3572" s="9" t="s">
        <v>3556</v>
      </c>
      <c r="G3572" s="9"/>
      <c r="H3572" s="9" t="s">
        <v>202</v>
      </c>
      <c r="I3572" s="9" t="s">
        <v>25</v>
      </c>
      <c r="J3572" s="129">
        <v>43721</v>
      </c>
      <c r="K3572" s="129">
        <v>43691</v>
      </c>
      <c r="L3572" s="129">
        <v>43861</v>
      </c>
      <c r="M3572" s="9" t="s">
        <v>20</v>
      </c>
      <c r="O3572" s="9">
        <v>30</v>
      </c>
      <c r="Q3572" s="9" t="s">
        <v>54</v>
      </c>
      <c r="R3572" s="9"/>
      <c r="S3572" s="13">
        <v>14285715</v>
      </c>
      <c r="T3572" s="13">
        <v>14285715</v>
      </c>
      <c r="U3572" s="13">
        <v>4285715</v>
      </c>
      <c r="V3572" s="9"/>
      <c r="W3572" s="9"/>
      <c r="X3572" s="9"/>
      <c r="Y3572" s="9"/>
      <c r="Z3572" s="9"/>
      <c r="AA3572" s="9"/>
      <c r="AB3572" s="9"/>
      <c r="AC3572" s="9"/>
      <c r="AD3572" s="9"/>
      <c r="AE3572" s="9"/>
      <c r="AF3572" s="55"/>
      <c r="AG3572" s="45">
        <v>10000000</v>
      </c>
      <c r="AH3572" s="11">
        <v>43691</v>
      </c>
      <c r="AI3572" s="11">
        <v>43864</v>
      </c>
      <c r="AJ3572" s="27">
        <v>40153060</v>
      </c>
      <c r="AK3572" s="27">
        <v>11995160</v>
      </c>
      <c r="AL3572" s="9"/>
      <c r="AM3572" s="9"/>
      <c r="AN3572" s="9"/>
      <c r="AO3572" s="9"/>
      <c r="AP3572" s="9"/>
      <c r="AQ3572" s="9"/>
      <c r="AR3572" s="9"/>
      <c r="AS3572" s="9"/>
      <c r="AT3572" s="9"/>
      <c r="AU3572" s="9"/>
      <c r="AV3572" s="9"/>
      <c r="AW3572" s="9"/>
      <c r="AX3572" s="9"/>
      <c r="AY3572" s="9"/>
      <c r="AZ3572" s="9"/>
      <c r="BA3572" s="9"/>
      <c r="BB3572" s="9"/>
      <c r="BC3572" s="9"/>
      <c r="BD3572" s="9"/>
      <c r="BE3572" s="9"/>
      <c r="BF3572" s="9"/>
      <c r="BG3572" s="9"/>
      <c r="BH3572" s="9"/>
      <c r="BI3572" s="9"/>
      <c r="BJ3572" s="9"/>
      <c r="BK3572" s="9"/>
      <c r="BL3572" s="9"/>
      <c r="BM3572" s="9"/>
      <c r="BN3572" s="9"/>
      <c r="BO3572" s="9"/>
      <c r="BP3572" s="9"/>
      <c r="BQ3572" s="9"/>
      <c r="BT3572" s="9"/>
      <c r="BU3572" s="9"/>
      <c r="BX3572" s="9"/>
      <c r="BY3572" s="9"/>
      <c r="CB3572" s="9"/>
      <c r="CC3572" s="9"/>
      <c r="CF3572" s="9"/>
      <c r="CG3572" s="9"/>
      <c r="CJ3572" s="9"/>
      <c r="CK3572" s="9"/>
      <c r="CN3572" s="9"/>
      <c r="CO3572" s="9"/>
      <c r="CP3572" s="9"/>
      <c r="CQ3572" s="9"/>
      <c r="CR3572" s="9"/>
      <c r="CS3572" s="9"/>
      <c r="CT3572" s="9"/>
      <c r="CU3572" s="9"/>
      <c r="CV3572" s="9"/>
      <c r="CW3572" s="9"/>
      <c r="CX3572" s="9"/>
      <c r="CY3572" s="9"/>
      <c r="CZ3572" s="9"/>
      <c r="DA3572" s="9"/>
      <c r="DB3572" s="9"/>
      <c r="DC3572" s="9"/>
      <c r="DD3572" s="9"/>
      <c r="DE3572" s="9"/>
      <c r="DF3572" s="9"/>
      <c r="DG3572" s="9"/>
      <c r="DH3572" s="9"/>
      <c r="DI3572" s="9"/>
      <c r="DJ3572" s="9"/>
      <c r="DK3572" s="9"/>
      <c r="DL3572" s="9"/>
      <c r="DM3572" s="9"/>
      <c r="DN3572" s="9"/>
      <c r="DO3572" s="9"/>
      <c r="DP3572" s="9"/>
      <c r="DQ3572" s="9"/>
      <c r="DR3572" s="9"/>
      <c r="DS3572" s="9"/>
      <c r="DT3572" s="9"/>
      <c r="DU3572" s="9"/>
      <c r="DV3572" s="9"/>
      <c r="DW3572" s="9"/>
      <c r="DX3572" s="9"/>
      <c r="DY3572" s="9"/>
      <c r="DZ3572" s="56"/>
      <c r="EA3572" s="57"/>
    </row>
    <row r="3573" spans="1:131" s="18" customFormat="1" ht="30" customHeight="1" x14ac:dyDescent="0.25">
      <c r="A3573" s="18">
        <v>2372</v>
      </c>
      <c r="B3573" s="18" t="s">
        <v>7108</v>
      </c>
      <c r="C3573" s="18" t="s">
        <v>8394</v>
      </c>
      <c r="D3573" s="19">
        <v>43922</v>
      </c>
      <c r="J3573" s="130">
        <v>43721</v>
      </c>
      <c r="K3573" s="130"/>
      <c r="L3573" s="130">
        <v>43922</v>
      </c>
      <c r="S3573" s="20">
        <v>39983865</v>
      </c>
      <c r="T3573" s="20">
        <v>39983865</v>
      </c>
      <c r="U3573" s="20">
        <v>11995159</v>
      </c>
      <c r="AF3573" s="57"/>
      <c r="AG3573" s="46"/>
      <c r="DZ3573" s="56"/>
      <c r="EA3573" s="57"/>
    </row>
    <row r="3574" spans="1:131" ht="39" customHeight="1" x14ac:dyDescent="0.25">
      <c r="A3574" s="9">
        <v>2373</v>
      </c>
      <c r="B3574" s="9" t="s">
        <v>7107</v>
      </c>
      <c r="C3574" s="9" t="s">
        <v>7101</v>
      </c>
      <c r="D3574" s="9"/>
      <c r="E3574" s="9" t="s">
        <v>2232</v>
      </c>
      <c r="F3574" s="9" t="s">
        <v>4715</v>
      </c>
      <c r="G3574" s="9"/>
      <c r="H3574" s="9" t="s">
        <v>906</v>
      </c>
      <c r="I3574" s="9" t="s">
        <v>25</v>
      </c>
      <c r="M3574" s="9" t="s">
        <v>20</v>
      </c>
      <c r="O3574" s="9">
        <v>27</v>
      </c>
      <c r="R3574" s="9"/>
      <c r="S3574" s="9"/>
      <c r="T3574" s="9"/>
      <c r="U3574" s="9"/>
      <c r="V3574" s="9"/>
      <c r="W3574" s="9"/>
      <c r="X3574" s="9"/>
      <c r="Y3574" s="9"/>
      <c r="Z3574" s="9"/>
      <c r="AA3574" s="9"/>
      <c r="AB3574" s="9"/>
      <c r="AC3574" s="9"/>
      <c r="AD3574" s="9"/>
      <c r="AE3574" s="9"/>
      <c r="AF3574" s="55"/>
      <c r="AG3574" s="109"/>
      <c r="AH3574" s="9"/>
      <c r="AI3574" s="9"/>
      <c r="AJ3574" s="9"/>
      <c r="AK3574" s="9"/>
      <c r="AL3574" s="9"/>
      <c r="AM3574" s="9"/>
      <c r="AN3574" s="9"/>
      <c r="AO3574" s="9"/>
      <c r="AP3574" s="9"/>
      <c r="AQ3574" s="9"/>
      <c r="AR3574" s="9"/>
      <c r="AS3574" s="9"/>
      <c r="AT3574" s="9"/>
      <c r="AU3574" s="9"/>
      <c r="AV3574" s="9"/>
      <c r="AW3574" s="9"/>
      <c r="AX3574" s="9"/>
      <c r="AY3574" s="9"/>
      <c r="AZ3574" s="9"/>
      <c r="BA3574" s="9"/>
      <c r="BB3574" s="9"/>
      <c r="BC3574" s="9"/>
      <c r="BD3574" s="9"/>
      <c r="BE3574" s="9"/>
      <c r="BF3574" s="9"/>
      <c r="BG3574" s="9"/>
      <c r="BH3574" s="9"/>
      <c r="BI3574" s="9"/>
      <c r="BJ3574" s="9"/>
      <c r="BK3574" s="9"/>
      <c r="BL3574" s="9"/>
      <c r="BM3574" s="9"/>
      <c r="BN3574" s="9"/>
      <c r="BO3574" s="9"/>
      <c r="BP3574" s="9"/>
      <c r="BQ3574" s="9"/>
      <c r="BT3574" s="9"/>
      <c r="BU3574" s="9"/>
      <c r="BX3574" s="9"/>
      <c r="BY3574" s="9"/>
      <c r="CB3574" s="9"/>
      <c r="CC3574" s="9"/>
      <c r="CF3574" s="9"/>
      <c r="CG3574" s="9"/>
      <c r="CJ3574" s="9"/>
      <c r="CK3574" s="9"/>
      <c r="CN3574" s="9"/>
      <c r="CO3574" s="9"/>
      <c r="CP3574" s="9"/>
      <c r="CQ3574" s="9"/>
      <c r="CR3574" s="9"/>
      <c r="CS3574" s="9"/>
      <c r="CT3574" s="9"/>
      <c r="CU3574" s="9"/>
      <c r="CV3574" s="9"/>
      <c r="CW3574" s="9"/>
      <c r="CX3574" s="9"/>
      <c r="CY3574" s="9"/>
      <c r="CZ3574" s="9"/>
      <c r="DA3574" s="9"/>
      <c r="DB3574" s="9"/>
      <c r="DC3574" s="9"/>
      <c r="DD3574" s="9"/>
      <c r="DE3574" s="9"/>
      <c r="DF3574" s="9"/>
      <c r="DG3574" s="9"/>
      <c r="DH3574" s="9"/>
      <c r="DI3574" s="9"/>
      <c r="DJ3574" s="9"/>
      <c r="DK3574" s="9"/>
      <c r="DL3574" s="9"/>
      <c r="DM3574" s="9"/>
      <c r="DN3574" s="9"/>
      <c r="DO3574" s="9"/>
      <c r="DP3574" s="9"/>
      <c r="DQ3574" s="9"/>
      <c r="DR3574" s="9"/>
      <c r="DS3574" s="9"/>
      <c r="DT3574" s="9"/>
      <c r="DU3574" s="9"/>
      <c r="DV3574" s="9"/>
      <c r="DW3574" s="9"/>
      <c r="DX3574" s="9"/>
      <c r="DY3574" s="9"/>
    </row>
    <row r="3575" spans="1:131" ht="39.75" customHeight="1" x14ac:dyDescent="0.25">
      <c r="A3575" s="9">
        <v>2374</v>
      </c>
      <c r="B3575" s="9" t="s">
        <v>7106</v>
      </c>
      <c r="C3575" s="9" t="s">
        <v>7102</v>
      </c>
      <c r="D3575" s="9"/>
      <c r="E3575" s="9" t="s">
        <v>2232</v>
      </c>
      <c r="F3575" s="9" t="s">
        <v>4715</v>
      </c>
      <c r="G3575" s="9"/>
      <c r="H3575" s="9" t="s">
        <v>906</v>
      </c>
      <c r="I3575" s="9" t="s">
        <v>25</v>
      </c>
      <c r="M3575" s="9" t="s">
        <v>20</v>
      </c>
      <c r="O3575" s="9">
        <v>27</v>
      </c>
      <c r="R3575" s="9"/>
      <c r="S3575" s="9"/>
      <c r="T3575" s="9"/>
      <c r="U3575" s="9"/>
      <c r="V3575" s="9"/>
      <c r="W3575" s="9"/>
      <c r="X3575" s="9"/>
      <c r="Y3575" s="9"/>
      <c r="Z3575" s="9"/>
      <c r="AA3575" s="9"/>
      <c r="AB3575" s="9"/>
      <c r="AC3575" s="9"/>
      <c r="AD3575" s="9"/>
      <c r="AE3575" s="9"/>
      <c r="AF3575" s="55"/>
      <c r="AG3575" s="109"/>
      <c r="AH3575" s="9"/>
      <c r="AI3575" s="9"/>
      <c r="AJ3575" s="9"/>
      <c r="AK3575" s="9"/>
      <c r="AL3575" s="9"/>
      <c r="AM3575" s="9"/>
      <c r="AN3575" s="9"/>
      <c r="AO3575" s="9"/>
      <c r="AP3575" s="9"/>
      <c r="AQ3575" s="9"/>
      <c r="AR3575" s="9"/>
      <c r="AS3575" s="9"/>
      <c r="AT3575" s="9"/>
      <c r="AU3575" s="9"/>
      <c r="AV3575" s="9"/>
      <c r="AW3575" s="9"/>
      <c r="AX3575" s="9"/>
      <c r="AY3575" s="9"/>
      <c r="AZ3575" s="9"/>
      <c r="BA3575" s="9"/>
      <c r="BB3575" s="9"/>
      <c r="BC3575" s="9"/>
      <c r="BD3575" s="9"/>
      <c r="BE3575" s="9"/>
      <c r="BF3575" s="9"/>
      <c r="BG3575" s="9"/>
      <c r="BH3575" s="9"/>
      <c r="BI3575" s="9"/>
      <c r="BJ3575" s="9"/>
      <c r="BK3575" s="9"/>
      <c r="BL3575" s="9"/>
      <c r="BM3575" s="9"/>
      <c r="BN3575" s="9"/>
      <c r="BO3575" s="9"/>
      <c r="BP3575" s="9"/>
      <c r="BQ3575" s="9"/>
      <c r="BT3575" s="9"/>
      <c r="BU3575" s="9"/>
      <c r="BX3575" s="9"/>
      <c r="BY3575" s="9"/>
      <c r="CB3575" s="9"/>
      <c r="CC3575" s="9"/>
      <c r="CF3575" s="9"/>
      <c r="CG3575" s="9"/>
      <c r="CJ3575" s="9"/>
      <c r="CK3575" s="9"/>
      <c r="CN3575" s="9"/>
      <c r="CO3575" s="9"/>
      <c r="CP3575" s="9"/>
      <c r="CQ3575" s="9"/>
      <c r="CR3575" s="9"/>
      <c r="CS3575" s="9"/>
      <c r="CT3575" s="9"/>
      <c r="CU3575" s="9"/>
      <c r="CV3575" s="9"/>
      <c r="CW3575" s="9"/>
      <c r="CX3575" s="9"/>
      <c r="CY3575" s="9"/>
      <c r="CZ3575" s="9"/>
      <c r="DA3575" s="9"/>
      <c r="DB3575" s="9"/>
      <c r="DC3575" s="9"/>
      <c r="DD3575" s="9"/>
      <c r="DE3575" s="9"/>
      <c r="DF3575" s="9"/>
      <c r="DG3575" s="9"/>
      <c r="DH3575" s="9"/>
      <c r="DI3575" s="9"/>
      <c r="DJ3575" s="9"/>
      <c r="DK3575" s="9"/>
      <c r="DL3575" s="9"/>
      <c r="DM3575" s="9"/>
      <c r="DN3575" s="9"/>
      <c r="DO3575" s="9"/>
      <c r="DP3575" s="9"/>
      <c r="DQ3575" s="9"/>
      <c r="DR3575" s="9"/>
      <c r="DS3575" s="9"/>
      <c r="DT3575" s="9"/>
      <c r="DU3575" s="9"/>
      <c r="DV3575" s="9"/>
      <c r="DW3575" s="9"/>
      <c r="DX3575" s="9"/>
      <c r="DY3575" s="9"/>
      <c r="DZ3575" s="56"/>
      <c r="EA3575" s="57"/>
    </row>
    <row r="3576" spans="1:131" ht="19.5" customHeight="1" x14ac:dyDescent="0.25">
      <c r="A3576" s="9">
        <v>2375</v>
      </c>
      <c r="B3576" s="10" t="s">
        <v>7105</v>
      </c>
      <c r="C3576" s="9" t="s">
        <v>7103</v>
      </c>
      <c r="D3576" s="9"/>
      <c r="E3576" s="9" t="s">
        <v>5592</v>
      </c>
      <c r="F3576" s="9" t="s">
        <v>5593</v>
      </c>
      <c r="G3576" s="9"/>
      <c r="H3576" s="9" t="s">
        <v>906</v>
      </c>
      <c r="I3576" s="9" t="s">
        <v>7096</v>
      </c>
      <c r="M3576" s="9" t="s">
        <v>20</v>
      </c>
      <c r="O3576" s="9">
        <v>25</v>
      </c>
      <c r="R3576" s="9"/>
      <c r="S3576" s="9"/>
      <c r="T3576" s="9"/>
      <c r="U3576" s="9"/>
      <c r="V3576" s="9"/>
      <c r="W3576" s="9"/>
      <c r="X3576" s="9"/>
      <c r="Y3576" s="9"/>
      <c r="Z3576" s="9"/>
      <c r="AA3576" s="9"/>
      <c r="AB3576" s="9"/>
      <c r="AC3576" s="9"/>
      <c r="AD3576" s="9"/>
      <c r="AE3576" s="9"/>
      <c r="AF3576" s="55"/>
      <c r="AG3576" s="109"/>
      <c r="AH3576" s="9"/>
      <c r="AI3576" s="9"/>
      <c r="AJ3576" s="9"/>
      <c r="AK3576" s="9"/>
      <c r="AL3576" s="9"/>
      <c r="AM3576" s="9"/>
      <c r="AN3576" s="9"/>
      <c r="AO3576" s="9"/>
      <c r="AP3576" s="9"/>
      <c r="AQ3576" s="9"/>
      <c r="AR3576" s="9"/>
      <c r="AS3576" s="9"/>
      <c r="AT3576" s="9"/>
      <c r="AU3576" s="9"/>
      <c r="AV3576" s="9"/>
      <c r="AW3576" s="9"/>
      <c r="AX3576" s="9"/>
      <c r="AY3576" s="9"/>
      <c r="AZ3576" s="9"/>
      <c r="BA3576" s="9"/>
      <c r="BB3576" s="9"/>
      <c r="BC3576" s="9"/>
      <c r="BD3576" s="9"/>
      <c r="BE3576" s="9"/>
      <c r="BF3576" s="9"/>
      <c r="BG3576" s="9"/>
      <c r="BH3576" s="9"/>
      <c r="BI3576" s="9"/>
      <c r="BJ3576" s="9"/>
      <c r="BK3576" s="9"/>
      <c r="BL3576" s="9"/>
      <c r="BM3576" s="9"/>
      <c r="BN3576" s="9"/>
      <c r="BO3576" s="9"/>
      <c r="BP3576" s="9"/>
      <c r="BQ3576" s="9"/>
      <c r="BT3576" s="9"/>
      <c r="BU3576" s="9"/>
      <c r="BX3576" s="9"/>
      <c r="BY3576" s="9"/>
      <c r="CB3576" s="9"/>
      <c r="CC3576" s="9"/>
      <c r="CF3576" s="9"/>
      <c r="CG3576" s="9"/>
      <c r="CJ3576" s="9"/>
      <c r="CK3576" s="9"/>
      <c r="CN3576" s="9"/>
      <c r="CO3576" s="9"/>
      <c r="CP3576" s="9"/>
      <c r="CQ3576" s="9"/>
      <c r="CR3576" s="9"/>
      <c r="CS3576" s="9"/>
      <c r="CT3576" s="9"/>
      <c r="CU3576" s="9"/>
      <c r="CV3576" s="9"/>
      <c r="CW3576" s="9"/>
      <c r="CX3576" s="9"/>
      <c r="CY3576" s="9"/>
      <c r="CZ3576" s="9"/>
      <c r="DA3576" s="9"/>
      <c r="DB3576" s="9"/>
      <c r="DC3576" s="9"/>
      <c r="DD3576" s="9"/>
      <c r="DE3576" s="9"/>
      <c r="DF3576" s="9"/>
      <c r="DG3576" s="9"/>
      <c r="DH3576" s="9"/>
      <c r="DI3576" s="9"/>
      <c r="DJ3576" s="9"/>
      <c r="DK3576" s="9"/>
      <c r="DL3576" s="9"/>
      <c r="DM3576" s="9"/>
      <c r="DN3576" s="9"/>
      <c r="DO3576" s="9"/>
      <c r="DP3576" s="9"/>
      <c r="DQ3576" s="9"/>
      <c r="DR3576" s="9"/>
      <c r="DS3576" s="9"/>
      <c r="DT3576" s="9"/>
      <c r="DU3576" s="9"/>
      <c r="DV3576" s="9"/>
      <c r="DW3576" s="9"/>
      <c r="DX3576" s="9"/>
      <c r="DY3576" s="9"/>
    </row>
    <row r="3577" spans="1:131" ht="39" customHeight="1" x14ac:dyDescent="0.25">
      <c r="A3577" s="9">
        <v>2376</v>
      </c>
      <c r="B3577" s="9" t="s">
        <v>7104</v>
      </c>
      <c r="C3577" s="9" t="s">
        <v>7113</v>
      </c>
      <c r="D3577" s="9"/>
      <c r="E3577" s="9" t="s">
        <v>7114</v>
      </c>
      <c r="F3577" s="9" t="s">
        <v>5557</v>
      </c>
      <c r="G3577" s="9"/>
      <c r="H3577" s="9" t="s">
        <v>202</v>
      </c>
      <c r="I3577" s="9" t="s">
        <v>25</v>
      </c>
      <c r="J3577" s="129">
        <v>43434</v>
      </c>
      <c r="K3577" s="129">
        <v>43049</v>
      </c>
      <c r="L3577" s="129">
        <v>43554</v>
      </c>
      <c r="O3577" s="9">
        <v>29</v>
      </c>
      <c r="Q3577" s="9" t="s">
        <v>54</v>
      </c>
      <c r="R3577" s="9"/>
      <c r="S3577" s="13">
        <v>6400000</v>
      </c>
      <c r="T3577" s="13">
        <v>6400000</v>
      </c>
      <c r="U3577" s="13">
        <v>1600000</v>
      </c>
      <c r="W3577" s="9"/>
      <c r="X3577" s="9"/>
      <c r="Y3577" s="9"/>
      <c r="Z3577" s="9"/>
      <c r="AA3577" s="9"/>
      <c r="AB3577" s="9"/>
      <c r="AC3577" s="9"/>
      <c r="AD3577" s="9"/>
      <c r="AE3577" s="9"/>
      <c r="AF3577" s="55"/>
      <c r="AG3577" s="45">
        <v>4800000</v>
      </c>
      <c r="AH3577" s="11">
        <v>43049</v>
      </c>
      <c r="AI3577" s="11">
        <v>43554</v>
      </c>
      <c r="AJ3577" s="27">
        <v>6384640</v>
      </c>
      <c r="AK3577" s="27">
        <v>1596160</v>
      </c>
      <c r="AL3577" s="9"/>
      <c r="AM3577" s="9"/>
      <c r="AN3577" s="9"/>
      <c r="AO3577" s="9"/>
      <c r="AP3577" s="9"/>
      <c r="AQ3577" s="9"/>
      <c r="AR3577" s="9"/>
      <c r="AS3577" s="9"/>
      <c r="AT3577" s="9"/>
      <c r="AU3577" s="9"/>
      <c r="AV3577" s="9"/>
      <c r="AW3577" s="9"/>
      <c r="AX3577" s="9"/>
      <c r="AY3577" s="9"/>
      <c r="AZ3577" s="9"/>
      <c r="BA3577" s="9"/>
      <c r="BB3577" s="9"/>
      <c r="BC3577" s="9"/>
      <c r="BD3577" s="9"/>
      <c r="BE3577" s="9"/>
      <c r="BF3577" s="9"/>
      <c r="BG3577" s="9"/>
      <c r="BH3577" s="9"/>
      <c r="BI3577" s="9"/>
      <c r="BJ3577" s="9"/>
      <c r="BK3577" s="9"/>
      <c r="BL3577" s="9"/>
      <c r="BM3577" s="9"/>
      <c r="BN3577" s="9"/>
      <c r="BO3577" s="9"/>
      <c r="BP3577" s="9"/>
      <c r="BQ3577" s="9"/>
      <c r="BT3577" s="9"/>
      <c r="BU3577" s="9"/>
      <c r="BX3577" s="9"/>
      <c r="BY3577" s="9"/>
      <c r="CB3577" s="9"/>
      <c r="CC3577" s="9"/>
      <c r="CF3577" s="9"/>
      <c r="CG3577" s="9"/>
      <c r="CJ3577" s="9"/>
      <c r="CK3577" s="9"/>
      <c r="CN3577" s="9"/>
      <c r="CO3577" s="9"/>
      <c r="CP3577" s="9"/>
      <c r="CQ3577" s="9"/>
      <c r="CR3577" s="9"/>
      <c r="CS3577" s="9"/>
      <c r="CT3577" s="9"/>
      <c r="CU3577" s="9"/>
      <c r="CV3577" s="9"/>
      <c r="CW3577" s="9"/>
      <c r="CX3577" s="9"/>
      <c r="CY3577" s="9"/>
      <c r="CZ3577" s="9"/>
      <c r="DA3577" s="9"/>
      <c r="DB3577" s="9"/>
      <c r="DC3577" s="9"/>
      <c r="DD3577" s="9"/>
      <c r="DE3577" s="9"/>
      <c r="DF3577" s="9"/>
      <c r="DG3577" s="9"/>
      <c r="DH3577" s="9"/>
      <c r="DI3577" s="9"/>
      <c r="DJ3577" s="9"/>
      <c r="DK3577" s="9"/>
      <c r="DL3577" s="9"/>
      <c r="DM3577" s="9"/>
      <c r="DN3577" s="9"/>
      <c r="DO3577" s="9"/>
      <c r="DP3577" s="9"/>
      <c r="DQ3577" s="9"/>
      <c r="DR3577" s="9"/>
      <c r="DS3577" s="9"/>
      <c r="DT3577" s="9"/>
      <c r="DU3577" s="9"/>
      <c r="DV3577" s="9"/>
      <c r="DW3577" s="9"/>
      <c r="DX3577" s="9"/>
      <c r="DY3577" s="9"/>
      <c r="DZ3577" s="56"/>
      <c r="EA3577" s="57"/>
    </row>
    <row r="3578" spans="1:131" ht="19.5" customHeight="1" x14ac:dyDescent="0.25">
      <c r="A3578" s="9">
        <v>2377</v>
      </c>
      <c r="B3578" s="9" t="s">
        <v>7119</v>
      </c>
      <c r="C3578" s="9" t="s">
        <v>7120</v>
      </c>
      <c r="D3578" s="9"/>
      <c r="E3578" s="9" t="s">
        <v>7121</v>
      </c>
      <c r="F3578" s="9" t="s">
        <v>7122</v>
      </c>
      <c r="G3578" s="9"/>
      <c r="H3578" s="9" t="s">
        <v>202</v>
      </c>
      <c r="I3578" s="9" t="s">
        <v>25</v>
      </c>
      <c r="J3578" s="129">
        <v>43625</v>
      </c>
      <c r="K3578" s="129">
        <v>43584</v>
      </c>
      <c r="L3578" s="129">
        <v>43769</v>
      </c>
      <c r="O3578" s="9">
        <v>29</v>
      </c>
      <c r="Q3578" s="9" t="s">
        <v>54</v>
      </c>
      <c r="R3578" s="9"/>
      <c r="S3578" s="13">
        <v>60267795</v>
      </c>
      <c r="T3578" s="13">
        <v>60267795</v>
      </c>
      <c r="U3578" s="13">
        <v>18080338</v>
      </c>
      <c r="V3578" s="9"/>
      <c r="W3578" s="9"/>
      <c r="X3578" s="9"/>
      <c r="Y3578" s="9"/>
      <c r="Z3578" s="9"/>
      <c r="AA3578" s="9"/>
      <c r="AB3578" s="9"/>
      <c r="AC3578" s="9"/>
      <c r="AD3578" s="9"/>
      <c r="AE3578" s="9"/>
      <c r="AF3578" s="55"/>
      <c r="AG3578" s="109"/>
      <c r="AH3578" s="11">
        <v>43586</v>
      </c>
      <c r="AI3578" s="11">
        <v>43769</v>
      </c>
      <c r="AJ3578" s="27">
        <v>59774958</v>
      </c>
      <c r="AK3578" s="27">
        <v>17932487</v>
      </c>
      <c r="AL3578" s="9"/>
      <c r="AM3578" s="9"/>
      <c r="AN3578" s="9"/>
      <c r="AO3578" s="9"/>
      <c r="AP3578" s="9"/>
      <c r="AQ3578" s="9"/>
      <c r="AR3578" s="9"/>
      <c r="AS3578" s="9"/>
      <c r="AT3578" s="9"/>
      <c r="AU3578" s="9"/>
      <c r="AV3578" s="9"/>
      <c r="AW3578" s="9"/>
      <c r="AX3578" s="9"/>
      <c r="AY3578" s="9"/>
      <c r="AZ3578" s="9"/>
      <c r="BA3578" s="9"/>
      <c r="BB3578" s="9"/>
      <c r="BC3578" s="9"/>
      <c r="BD3578" s="9"/>
      <c r="BE3578" s="9"/>
      <c r="BF3578" s="9"/>
      <c r="BG3578" s="9"/>
      <c r="BH3578" s="9"/>
      <c r="BI3578" s="9"/>
      <c r="BJ3578" s="9"/>
      <c r="BK3578" s="9"/>
      <c r="BL3578" s="9"/>
      <c r="BM3578" s="9"/>
      <c r="BN3578" s="9"/>
      <c r="BO3578" s="9"/>
      <c r="BP3578" s="9"/>
      <c r="BQ3578" s="9"/>
      <c r="BT3578" s="9"/>
      <c r="BU3578" s="9"/>
      <c r="BX3578" s="9"/>
      <c r="BY3578" s="9"/>
      <c r="CB3578" s="9"/>
      <c r="CC3578" s="9"/>
      <c r="CF3578" s="9"/>
      <c r="CG3578" s="9"/>
      <c r="CJ3578" s="9"/>
      <c r="CK3578" s="9"/>
      <c r="CN3578" s="9"/>
      <c r="CO3578" s="9"/>
      <c r="CP3578" s="9"/>
      <c r="CQ3578" s="9"/>
      <c r="CR3578" s="9"/>
      <c r="CS3578" s="9"/>
      <c r="CT3578" s="9"/>
      <c r="CU3578" s="9"/>
      <c r="CV3578" s="9"/>
      <c r="CW3578" s="9"/>
      <c r="CX3578" s="9"/>
      <c r="CY3578" s="9"/>
      <c r="CZ3578" s="9"/>
      <c r="DA3578" s="9"/>
      <c r="DB3578" s="9"/>
      <c r="DC3578" s="9"/>
      <c r="DD3578" s="9"/>
      <c r="DE3578" s="9"/>
      <c r="DF3578" s="9"/>
      <c r="DG3578" s="9"/>
      <c r="DH3578" s="9"/>
      <c r="DI3578" s="9"/>
      <c r="DJ3578" s="9"/>
      <c r="DK3578" s="9"/>
      <c r="DL3578" s="9"/>
      <c r="DM3578" s="9"/>
      <c r="DN3578" s="9"/>
      <c r="DO3578" s="9"/>
      <c r="DP3578" s="9"/>
      <c r="DQ3578" s="9"/>
      <c r="DR3578" s="9"/>
      <c r="DS3578" s="9"/>
      <c r="DT3578" s="9"/>
      <c r="DU3578" s="9"/>
      <c r="DV3578" s="9"/>
      <c r="DW3578" s="9"/>
      <c r="DX3578" s="9"/>
      <c r="DY3578" s="9"/>
    </row>
    <row r="3579" spans="1:131" ht="19.5" customHeight="1" x14ac:dyDescent="0.25">
      <c r="A3579" s="9">
        <v>2378</v>
      </c>
      <c r="B3579" s="9" t="s">
        <v>7123</v>
      </c>
      <c r="C3579" s="9" t="s">
        <v>7126</v>
      </c>
      <c r="D3579" s="9"/>
      <c r="E3579" s="9" t="s">
        <v>7124</v>
      </c>
      <c r="F3579" s="9" t="s">
        <v>7125</v>
      </c>
      <c r="G3579" s="9"/>
      <c r="H3579" s="9" t="s">
        <v>202</v>
      </c>
      <c r="I3579" s="9" t="s">
        <v>28</v>
      </c>
      <c r="J3579" s="129">
        <v>43412</v>
      </c>
      <c r="K3579" s="129">
        <v>43367</v>
      </c>
      <c r="L3579" s="129">
        <v>43723</v>
      </c>
      <c r="O3579" s="9">
        <v>31</v>
      </c>
      <c r="Q3579" s="9" t="s">
        <v>54</v>
      </c>
      <c r="R3579" s="9"/>
      <c r="S3579" s="13">
        <v>4000000</v>
      </c>
      <c r="T3579" s="13">
        <v>4000000</v>
      </c>
      <c r="U3579" s="13">
        <v>1400000</v>
      </c>
      <c r="W3579" s="9"/>
      <c r="X3579" s="9"/>
      <c r="Y3579" s="9"/>
      <c r="Z3579" s="9"/>
      <c r="AA3579" s="9"/>
      <c r="AB3579" s="9"/>
      <c r="AC3579" s="9"/>
      <c r="AD3579" s="9"/>
      <c r="AE3579" s="9"/>
      <c r="AF3579" s="55"/>
      <c r="AG3579" s="45">
        <v>2600000</v>
      </c>
      <c r="AH3579" s="9"/>
      <c r="AI3579" s="9"/>
      <c r="AJ3579" s="9"/>
      <c r="AK3579" s="9"/>
      <c r="AL3579" s="9"/>
      <c r="AM3579" s="9"/>
      <c r="AN3579" s="9"/>
      <c r="AO3579" s="9"/>
      <c r="AP3579" s="9"/>
      <c r="AQ3579" s="9"/>
      <c r="AR3579" s="9"/>
      <c r="AS3579" s="9"/>
      <c r="AT3579" s="9"/>
      <c r="AU3579" s="9"/>
      <c r="AV3579" s="9"/>
      <c r="AW3579" s="9"/>
      <c r="AX3579" s="9"/>
      <c r="AY3579" s="9"/>
      <c r="AZ3579" s="9"/>
      <c r="BA3579" s="9"/>
      <c r="BB3579" s="9"/>
      <c r="BC3579" s="9"/>
      <c r="BD3579" s="9"/>
      <c r="BE3579" s="9"/>
      <c r="BF3579" s="9"/>
      <c r="BG3579" s="9"/>
      <c r="BH3579" s="9"/>
      <c r="BI3579" s="9"/>
      <c r="BJ3579" s="9"/>
      <c r="BK3579" s="9"/>
      <c r="BL3579" s="9"/>
      <c r="BM3579" s="9"/>
      <c r="BN3579" s="9"/>
      <c r="BO3579" s="9"/>
      <c r="BP3579" s="9"/>
      <c r="BQ3579" s="9"/>
      <c r="BT3579" s="9"/>
      <c r="BU3579" s="9"/>
      <c r="BX3579" s="9"/>
      <c r="BY3579" s="9"/>
      <c r="CB3579" s="9"/>
      <c r="CC3579" s="9"/>
      <c r="CF3579" s="9"/>
      <c r="CG3579" s="9"/>
      <c r="CJ3579" s="9"/>
      <c r="CK3579" s="9"/>
      <c r="CN3579" s="9"/>
      <c r="CO3579" s="9"/>
      <c r="CP3579" s="9"/>
      <c r="CQ3579" s="9"/>
      <c r="CR3579" s="9"/>
      <c r="CS3579" s="9"/>
      <c r="CT3579" s="9"/>
      <c r="CU3579" s="9"/>
      <c r="CV3579" s="9"/>
      <c r="CW3579" s="9"/>
      <c r="CX3579" s="9"/>
      <c r="CY3579" s="9"/>
      <c r="CZ3579" s="9"/>
      <c r="DA3579" s="9"/>
      <c r="DB3579" s="9"/>
      <c r="DC3579" s="9"/>
      <c r="DD3579" s="9"/>
      <c r="DE3579" s="9"/>
      <c r="DF3579" s="9"/>
      <c r="DG3579" s="9"/>
      <c r="DH3579" s="9"/>
      <c r="DI3579" s="9"/>
      <c r="DJ3579" s="9"/>
      <c r="DK3579" s="9"/>
      <c r="DL3579" s="9"/>
      <c r="DM3579" s="9"/>
      <c r="DN3579" s="9"/>
      <c r="DO3579" s="9"/>
      <c r="DP3579" s="9"/>
      <c r="DQ3579" s="9"/>
      <c r="DR3579" s="9"/>
      <c r="DS3579" s="9"/>
      <c r="DT3579" s="9"/>
      <c r="DU3579" s="9"/>
      <c r="DV3579" s="9"/>
      <c r="DW3579" s="9"/>
      <c r="DX3579" s="9"/>
      <c r="DY3579" s="9"/>
      <c r="DZ3579" s="56"/>
      <c r="EA3579" s="57"/>
    </row>
    <row r="3580" spans="1:131" s="18" customFormat="1" ht="19.5" customHeight="1" x14ac:dyDescent="0.25">
      <c r="A3580" s="18">
        <v>2378</v>
      </c>
      <c r="B3580" s="18" t="s">
        <v>7123</v>
      </c>
      <c r="C3580" s="18" t="s">
        <v>7126</v>
      </c>
      <c r="J3580" s="130"/>
      <c r="K3580" s="130"/>
      <c r="L3580" s="130"/>
      <c r="U3580" s="20">
        <v>1200000</v>
      </c>
      <c r="AF3580" s="57"/>
      <c r="AG3580" s="112"/>
      <c r="DZ3580" s="54"/>
      <c r="EA3580" s="55"/>
    </row>
    <row r="3581" spans="1:131" ht="38.25" customHeight="1" x14ac:dyDescent="0.25">
      <c r="A3581" s="9">
        <v>2379</v>
      </c>
      <c r="B3581" s="9" t="s">
        <v>7127</v>
      </c>
      <c r="C3581" s="9" t="s">
        <v>7128</v>
      </c>
      <c r="D3581" s="9"/>
      <c r="E3581" s="9" t="s">
        <v>6714</v>
      </c>
      <c r="F3581" s="9" t="s">
        <v>2305</v>
      </c>
      <c r="G3581" s="9"/>
      <c r="H3581" s="9" t="s">
        <v>202</v>
      </c>
      <c r="I3581" s="9" t="s">
        <v>4464</v>
      </c>
      <c r="J3581" s="129">
        <v>43292</v>
      </c>
      <c r="K3581" s="129">
        <v>43191</v>
      </c>
      <c r="L3581" s="129">
        <v>43646</v>
      </c>
      <c r="Q3581" s="9" t="s">
        <v>61</v>
      </c>
      <c r="R3581" s="9"/>
      <c r="S3581" s="13">
        <v>6972464898</v>
      </c>
      <c r="T3581" s="13">
        <v>6972464898</v>
      </c>
      <c r="U3581" s="13">
        <v>2091739469</v>
      </c>
      <c r="V3581" s="9"/>
      <c r="W3581" s="9"/>
      <c r="X3581" s="9"/>
      <c r="Y3581" s="9"/>
      <c r="Z3581" s="9"/>
      <c r="AA3581" s="9"/>
      <c r="AB3581" s="9"/>
      <c r="AC3581" s="9"/>
      <c r="AD3581" s="9"/>
      <c r="AE3581" s="9"/>
      <c r="AF3581" s="55"/>
      <c r="AG3581" s="109"/>
      <c r="AH3581" s="11">
        <v>43282</v>
      </c>
      <c r="AI3581" s="11">
        <v>43373</v>
      </c>
      <c r="AJ3581" s="27">
        <v>2340222236</v>
      </c>
      <c r="AK3581" s="27">
        <v>702066671</v>
      </c>
      <c r="AL3581" s="11">
        <v>43374</v>
      </c>
      <c r="AM3581" s="11">
        <v>43465</v>
      </c>
      <c r="AN3581" s="27">
        <v>3758196999</v>
      </c>
      <c r="AO3581" s="27">
        <v>1127459100</v>
      </c>
      <c r="AP3581" s="11">
        <v>43466</v>
      </c>
      <c r="AQ3581" s="11">
        <v>43601</v>
      </c>
      <c r="AR3581" s="27">
        <v>498410593</v>
      </c>
      <c r="AS3581" s="27">
        <v>149523178</v>
      </c>
      <c r="AT3581" s="11">
        <v>43282</v>
      </c>
      <c r="AU3581" s="11">
        <v>43601</v>
      </c>
      <c r="AV3581" s="27">
        <v>6858565571</v>
      </c>
      <c r="AW3581" s="27">
        <v>78520722</v>
      </c>
      <c r="AX3581" s="9"/>
      <c r="AY3581" s="9"/>
      <c r="AZ3581" s="9"/>
      <c r="BA3581" s="9"/>
      <c r="BB3581" s="9"/>
      <c r="BC3581" s="9"/>
      <c r="BD3581" s="9"/>
      <c r="BE3581" s="9"/>
      <c r="BF3581" s="9"/>
      <c r="BG3581" s="9"/>
      <c r="BH3581" s="9"/>
      <c r="BI3581" s="9"/>
      <c r="BJ3581" s="9"/>
      <c r="BK3581" s="9"/>
      <c r="BL3581" s="9"/>
      <c r="BM3581" s="9"/>
      <c r="BN3581" s="9"/>
      <c r="BO3581" s="9"/>
      <c r="BP3581" s="9"/>
      <c r="BQ3581" s="9"/>
      <c r="BT3581" s="9"/>
      <c r="BU3581" s="9"/>
      <c r="BX3581" s="9"/>
      <c r="BY3581" s="9"/>
      <c r="CB3581" s="9"/>
      <c r="CC3581" s="9"/>
      <c r="CF3581" s="9"/>
      <c r="CG3581" s="9"/>
      <c r="CJ3581" s="9"/>
      <c r="CK3581" s="9"/>
      <c r="CN3581" s="9"/>
      <c r="CO3581" s="9"/>
      <c r="CP3581" s="9"/>
      <c r="CQ3581" s="9"/>
      <c r="CR3581" s="9"/>
      <c r="CS3581" s="9"/>
      <c r="CT3581" s="9"/>
      <c r="CU3581" s="9"/>
      <c r="CV3581" s="9"/>
      <c r="CW3581" s="9"/>
      <c r="CX3581" s="9"/>
      <c r="CY3581" s="9"/>
      <c r="CZ3581" s="9"/>
      <c r="DA3581" s="9"/>
      <c r="DB3581" s="9"/>
      <c r="DC3581" s="9"/>
      <c r="DD3581" s="9"/>
      <c r="DE3581" s="9"/>
      <c r="DF3581" s="9"/>
      <c r="DG3581" s="9"/>
      <c r="DH3581" s="9"/>
      <c r="DI3581" s="9"/>
      <c r="DJ3581" s="9"/>
      <c r="DK3581" s="9"/>
      <c r="DL3581" s="9"/>
      <c r="DM3581" s="9"/>
      <c r="DN3581" s="9"/>
      <c r="DO3581" s="9"/>
      <c r="DP3581" s="9"/>
      <c r="DQ3581" s="9"/>
      <c r="DR3581" s="9"/>
      <c r="DS3581" s="9"/>
      <c r="DT3581" s="9"/>
      <c r="DU3581" s="9"/>
      <c r="DV3581" s="9"/>
      <c r="DW3581" s="9"/>
      <c r="DX3581" s="9"/>
      <c r="DY3581" s="9"/>
      <c r="DZ3581" s="58">
        <v>6858565571</v>
      </c>
      <c r="EA3581" s="59">
        <v>2057569671</v>
      </c>
    </row>
    <row r="3582" spans="1:131" s="18" customFormat="1" ht="38.25" customHeight="1" x14ac:dyDescent="0.25">
      <c r="A3582" s="18">
        <v>2379</v>
      </c>
      <c r="B3582" s="18" t="s">
        <v>7127</v>
      </c>
      <c r="C3582" s="18" t="s">
        <v>7128</v>
      </c>
      <c r="J3582" s="130"/>
      <c r="K3582" s="130"/>
      <c r="L3582" s="130"/>
      <c r="S3582" s="20">
        <v>7351987143</v>
      </c>
      <c r="T3582" s="20">
        <v>7351987143</v>
      </c>
      <c r="U3582" s="20">
        <v>2205596143</v>
      </c>
      <c r="AF3582" s="57"/>
      <c r="AG3582" s="120"/>
      <c r="AH3582" s="19"/>
      <c r="AI3582" s="19"/>
      <c r="AJ3582" s="83"/>
      <c r="AK3582" s="83"/>
      <c r="AL3582" s="19"/>
      <c r="AM3582" s="19"/>
      <c r="AN3582" s="83"/>
      <c r="AO3582" s="83"/>
      <c r="DZ3582" s="56"/>
      <c r="EA3582" s="57"/>
    </row>
    <row r="3583" spans="1:131" ht="19.5" customHeight="1" x14ac:dyDescent="0.25">
      <c r="A3583" s="9">
        <v>2380</v>
      </c>
      <c r="B3583" s="9" t="s">
        <v>7129</v>
      </c>
      <c r="C3583" s="9" t="s">
        <v>7130</v>
      </c>
      <c r="D3583" s="9"/>
      <c r="E3583" s="9" t="s">
        <v>7131</v>
      </c>
      <c r="F3583" s="9" t="s">
        <v>145</v>
      </c>
      <c r="G3583" s="9"/>
      <c r="H3583" s="9" t="s">
        <v>202</v>
      </c>
      <c r="I3583" s="9" t="s">
        <v>28</v>
      </c>
      <c r="J3583" s="129">
        <v>43428</v>
      </c>
      <c r="K3583" s="129">
        <v>43341</v>
      </c>
      <c r="L3583" s="129">
        <v>43682</v>
      </c>
      <c r="O3583" s="9">
        <v>26</v>
      </c>
      <c r="Q3583" s="9" t="s">
        <v>54</v>
      </c>
      <c r="R3583" s="9"/>
      <c r="S3583" s="13">
        <v>2142860</v>
      </c>
      <c r="T3583" s="13">
        <v>2142860</v>
      </c>
      <c r="U3583" s="13">
        <v>642858</v>
      </c>
      <c r="V3583" s="9"/>
      <c r="W3583" s="9"/>
      <c r="X3583" s="9"/>
      <c r="Y3583" s="9"/>
      <c r="Z3583" s="9"/>
      <c r="AA3583" s="9"/>
      <c r="AB3583" s="9"/>
      <c r="AC3583" s="9"/>
      <c r="AD3583" s="9"/>
      <c r="AE3583" s="9"/>
      <c r="AF3583" s="55"/>
      <c r="AG3583" s="45">
        <v>1500000</v>
      </c>
      <c r="AH3583" s="9"/>
      <c r="AI3583" s="9"/>
      <c r="AJ3583" s="9"/>
      <c r="AK3583" s="9"/>
      <c r="AL3583" s="9"/>
      <c r="AM3583" s="9"/>
      <c r="AN3583" s="9"/>
      <c r="AO3583" s="9"/>
      <c r="AP3583" s="9"/>
      <c r="AQ3583" s="9"/>
      <c r="AR3583" s="9"/>
      <c r="AS3583" s="9"/>
      <c r="AT3583" s="9"/>
      <c r="AU3583" s="9"/>
      <c r="AV3583" s="9"/>
      <c r="AW3583" s="9"/>
      <c r="AX3583" s="9"/>
      <c r="AY3583" s="9"/>
      <c r="AZ3583" s="9"/>
      <c r="BA3583" s="9"/>
      <c r="BB3583" s="9"/>
      <c r="BC3583" s="9"/>
      <c r="BD3583" s="9"/>
      <c r="BE3583" s="9"/>
      <c r="BF3583" s="9"/>
      <c r="BG3583" s="9"/>
      <c r="BH3583" s="9"/>
      <c r="BI3583" s="9"/>
      <c r="BJ3583" s="9"/>
      <c r="BK3583" s="9"/>
      <c r="BL3583" s="9"/>
      <c r="BM3583" s="9"/>
      <c r="BN3583" s="9"/>
      <c r="BO3583" s="9"/>
      <c r="BP3583" s="9"/>
      <c r="BQ3583" s="9"/>
      <c r="BT3583" s="9"/>
      <c r="BU3583" s="9"/>
      <c r="BX3583" s="9"/>
      <c r="BY3583" s="9"/>
      <c r="CB3583" s="9"/>
      <c r="CC3583" s="9"/>
      <c r="CF3583" s="9"/>
      <c r="CG3583" s="9"/>
      <c r="CJ3583" s="9"/>
      <c r="CK3583" s="9"/>
      <c r="CN3583" s="9"/>
      <c r="CO3583" s="9"/>
      <c r="CP3583" s="9"/>
      <c r="CQ3583" s="9"/>
      <c r="CR3583" s="9"/>
      <c r="CS3583" s="9"/>
      <c r="CT3583" s="9"/>
      <c r="CU3583" s="9"/>
      <c r="CV3583" s="9"/>
      <c r="CW3583" s="9"/>
      <c r="CX3583" s="9"/>
      <c r="CY3583" s="9"/>
      <c r="CZ3583" s="9"/>
      <c r="DA3583" s="9"/>
      <c r="DB3583" s="9"/>
      <c r="DC3583" s="9"/>
      <c r="DD3583" s="9"/>
      <c r="DE3583" s="9"/>
      <c r="DF3583" s="9"/>
      <c r="DG3583" s="9"/>
      <c r="DH3583" s="9"/>
      <c r="DI3583" s="9"/>
      <c r="DJ3583" s="9"/>
      <c r="DK3583" s="9"/>
      <c r="DL3583" s="9"/>
      <c r="DM3583" s="9"/>
      <c r="DN3583" s="9"/>
      <c r="DO3583" s="9"/>
      <c r="DP3583" s="9"/>
      <c r="DQ3583" s="9"/>
      <c r="DR3583" s="9"/>
      <c r="DS3583" s="9"/>
      <c r="DT3583" s="9"/>
      <c r="DU3583" s="9"/>
      <c r="DV3583" s="9"/>
      <c r="DW3583" s="9"/>
      <c r="DX3583" s="9"/>
      <c r="DY3583" s="9"/>
    </row>
    <row r="3584" spans="1:131" s="18" customFormat="1" ht="19.5" customHeight="1" x14ac:dyDescent="0.25">
      <c r="A3584" s="18">
        <v>2380</v>
      </c>
      <c r="B3584" s="18" t="s">
        <v>7129</v>
      </c>
      <c r="C3584" s="18" t="s">
        <v>7130</v>
      </c>
      <c r="D3584" s="19">
        <v>44036</v>
      </c>
      <c r="J3584" s="130"/>
      <c r="K3584" s="130"/>
      <c r="L3584" s="130">
        <v>43723</v>
      </c>
      <c r="S3584" s="20">
        <v>4574222</v>
      </c>
      <c r="T3584" s="20">
        <v>4574222</v>
      </c>
      <c r="U3584" s="20">
        <v>1372267</v>
      </c>
      <c r="AF3584" s="57"/>
      <c r="AG3584" s="46"/>
      <c r="DZ3584" s="56"/>
      <c r="EA3584" s="57"/>
    </row>
    <row r="3585" spans="1:131" ht="19.5" customHeight="1" x14ac:dyDescent="0.25">
      <c r="A3585" s="9">
        <v>2381</v>
      </c>
      <c r="B3585" s="9" t="s">
        <v>7132</v>
      </c>
      <c r="C3585" s="9" t="s">
        <v>7133</v>
      </c>
      <c r="D3585" s="9"/>
      <c r="E3585" s="9" t="s">
        <v>7134</v>
      </c>
      <c r="F3585" s="9" t="s">
        <v>4761</v>
      </c>
      <c r="G3585" s="9"/>
      <c r="H3585" s="9" t="s">
        <v>202</v>
      </c>
      <c r="I3585" s="9" t="s">
        <v>25</v>
      </c>
      <c r="J3585" s="129">
        <v>43452</v>
      </c>
      <c r="K3585" s="129">
        <v>43420</v>
      </c>
      <c r="L3585" s="129">
        <v>43496</v>
      </c>
      <c r="O3585" s="9">
        <v>24</v>
      </c>
      <c r="Q3585" s="9" t="s">
        <v>54</v>
      </c>
      <c r="R3585" s="9"/>
      <c r="S3585" s="13">
        <v>6184500</v>
      </c>
      <c r="T3585" s="13">
        <v>6184500</v>
      </c>
      <c r="U3585" s="13">
        <v>1855350</v>
      </c>
      <c r="V3585" s="9"/>
      <c r="W3585" s="9"/>
      <c r="X3585" s="9"/>
      <c r="Y3585" s="9"/>
      <c r="Z3585" s="9"/>
      <c r="AA3585" s="9"/>
      <c r="AB3585" s="9"/>
      <c r="AC3585" s="9"/>
      <c r="AD3585" s="9"/>
      <c r="AE3585" s="9"/>
      <c r="AF3585" s="55"/>
      <c r="AG3585" s="109"/>
      <c r="AH3585" s="9"/>
      <c r="AI3585" s="9"/>
      <c r="AJ3585" s="9"/>
      <c r="AK3585" s="9"/>
      <c r="AL3585" s="9"/>
      <c r="AM3585" s="9"/>
      <c r="AN3585" s="9"/>
      <c r="AO3585" s="9"/>
      <c r="AP3585" s="9"/>
      <c r="AQ3585" s="9"/>
      <c r="AR3585" s="9"/>
      <c r="AS3585" s="9"/>
      <c r="AT3585" s="9"/>
      <c r="AU3585" s="9"/>
      <c r="AV3585" s="9"/>
      <c r="AW3585" s="9"/>
      <c r="AX3585" s="9"/>
      <c r="AY3585" s="9"/>
      <c r="AZ3585" s="9"/>
      <c r="BA3585" s="9"/>
      <c r="BB3585" s="9"/>
      <c r="BC3585" s="9"/>
      <c r="BD3585" s="9"/>
      <c r="BE3585" s="9"/>
      <c r="BF3585" s="9"/>
      <c r="BG3585" s="9"/>
      <c r="BH3585" s="9"/>
      <c r="BI3585" s="9"/>
      <c r="BJ3585" s="9"/>
      <c r="BK3585" s="9"/>
      <c r="BL3585" s="9"/>
      <c r="BM3585" s="9"/>
      <c r="BN3585" s="9"/>
      <c r="BO3585" s="9"/>
      <c r="BP3585" s="9"/>
      <c r="BQ3585" s="9"/>
      <c r="BT3585" s="9"/>
      <c r="BU3585" s="9"/>
      <c r="BX3585" s="9"/>
      <c r="BY3585" s="9"/>
      <c r="CB3585" s="9"/>
      <c r="CC3585" s="9"/>
      <c r="CF3585" s="9"/>
      <c r="CG3585" s="9"/>
      <c r="CJ3585" s="9"/>
      <c r="CK3585" s="9"/>
      <c r="CN3585" s="9"/>
      <c r="CO3585" s="9"/>
      <c r="CP3585" s="9"/>
      <c r="CQ3585" s="9"/>
      <c r="CR3585" s="9"/>
      <c r="CS3585" s="9"/>
      <c r="CT3585" s="9"/>
      <c r="CU3585" s="9"/>
      <c r="CV3585" s="9"/>
      <c r="CW3585" s="9"/>
      <c r="CX3585" s="9"/>
      <c r="CY3585" s="9"/>
      <c r="CZ3585" s="9"/>
      <c r="DA3585" s="9"/>
      <c r="DB3585" s="9"/>
      <c r="DC3585" s="9"/>
      <c r="DD3585" s="9"/>
      <c r="DE3585" s="9"/>
      <c r="DF3585" s="9"/>
      <c r="DG3585" s="9"/>
      <c r="DH3585" s="9"/>
      <c r="DI3585" s="9"/>
      <c r="DJ3585" s="9"/>
      <c r="DK3585" s="9"/>
      <c r="DL3585" s="9"/>
      <c r="DM3585" s="9"/>
      <c r="DN3585" s="9"/>
      <c r="DO3585" s="9"/>
      <c r="DP3585" s="9"/>
      <c r="DQ3585" s="9"/>
      <c r="DR3585" s="9"/>
      <c r="DS3585" s="9"/>
      <c r="DT3585" s="9"/>
      <c r="DU3585" s="9"/>
      <c r="DV3585" s="9"/>
      <c r="DW3585" s="9"/>
      <c r="DX3585" s="9"/>
      <c r="DY3585" s="9"/>
      <c r="DZ3585" s="56"/>
      <c r="EA3585" s="57"/>
    </row>
    <row r="3586" spans="1:131" ht="19.5" customHeight="1" x14ac:dyDescent="0.25">
      <c r="A3586" s="9">
        <v>2382</v>
      </c>
      <c r="B3586" s="9" t="s">
        <v>7135</v>
      </c>
      <c r="C3586" s="9" t="s">
        <v>7136</v>
      </c>
      <c r="D3586" s="9"/>
      <c r="E3586" s="9" t="s">
        <v>7134</v>
      </c>
      <c r="F3586" s="9" t="s">
        <v>4761</v>
      </c>
      <c r="G3586" s="9"/>
      <c r="H3586" s="9" t="s">
        <v>202</v>
      </c>
      <c r="I3586" s="9" t="s">
        <v>25</v>
      </c>
      <c r="J3586" s="129">
        <v>43450</v>
      </c>
      <c r="K3586" s="129" t="s">
        <v>7137</v>
      </c>
      <c r="L3586" s="129">
        <v>43512</v>
      </c>
      <c r="O3586" s="9">
        <v>24</v>
      </c>
      <c r="Q3586" s="9" t="s">
        <v>54</v>
      </c>
      <c r="S3586" s="13">
        <v>16492000</v>
      </c>
      <c r="T3586" s="13">
        <v>16492000</v>
      </c>
      <c r="U3586" s="13">
        <v>4947600</v>
      </c>
      <c r="V3586" s="9"/>
      <c r="W3586" s="9"/>
      <c r="X3586" s="9"/>
      <c r="Y3586" s="9"/>
      <c r="Z3586" s="9"/>
      <c r="AA3586" s="9"/>
      <c r="AB3586" s="9"/>
      <c r="AC3586" s="9"/>
      <c r="AD3586" s="9"/>
      <c r="AE3586" s="9"/>
      <c r="AF3586" s="55"/>
      <c r="AG3586" s="109"/>
      <c r="AH3586" s="9"/>
      <c r="AI3586" s="9"/>
      <c r="AJ3586" s="9"/>
      <c r="AK3586" s="9"/>
      <c r="AL3586" s="9"/>
      <c r="AM3586" s="9"/>
      <c r="AN3586" s="9"/>
      <c r="AO3586" s="9"/>
      <c r="AP3586" s="9"/>
      <c r="AQ3586" s="9"/>
      <c r="AR3586" s="9"/>
      <c r="AS3586" s="9"/>
      <c r="AT3586" s="9"/>
      <c r="AU3586" s="9"/>
      <c r="AV3586" s="9"/>
      <c r="AW3586" s="9"/>
      <c r="AX3586" s="9"/>
      <c r="AY3586" s="9"/>
      <c r="AZ3586" s="9"/>
      <c r="BA3586" s="9"/>
      <c r="BB3586" s="9"/>
      <c r="BC3586" s="9"/>
      <c r="BD3586" s="9"/>
      <c r="BE3586" s="9"/>
      <c r="BF3586" s="9"/>
      <c r="BG3586" s="9"/>
      <c r="BH3586" s="9"/>
      <c r="BI3586" s="9"/>
      <c r="BJ3586" s="9"/>
      <c r="BK3586" s="9"/>
      <c r="BL3586" s="9"/>
      <c r="BM3586" s="9"/>
      <c r="BN3586" s="9"/>
      <c r="BO3586" s="9"/>
      <c r="BP3586" s="9"/>
      <c r="BQ3586" s="9"/>
      <c r="BT3586" s="9"/>
      <c r="BU3586" s="9"/>
      <c r="BX3586" s="9"/>
      <c r="BY3586" s="9"/>
      <c r="CB3586" s="9"/>
      <c r="CC3586" s="9"/>
      <c r="CF3586" s="9"/>
      <c r="CG3586" s="9"/>
      <c r="CJ3586" s="9"/>
      <c r="CK3586" s="9"/>
      <c r="CN3586" s="9"/>
      <c r="CO3586" s="9"/>
      <c r="CP3586" s="9"/>
      <c r="CQ3586" s="9"/>
      <c r="CR3586" s="9"/>
      <c r="CS3586" s="9"/>
      <c r="CT3586" s="9"/>
      <c r="CU3586" s="9"/>
      <c r="CV3586" s="9"/>
      <c r="CW3586" s="9"/>
      <c r="CX3586" s="9"/>
      <c r="CY3586" s="9"/>
      <c r="CZ3586" s="9"/>
      <c r="DA3586" s="9"/>
      <c r="DB3586" s="9"/>
      <c r="DC3586" s="9"/>
      <c r="DD3586" s="9"/>
      <c r="DE3586" s="9"/>
      <c r="DF3586" s="9"/>
      <c r="DG3586" s="9"/>
      <c r="DH3586" s="9"/>
      <c r="DI3586" s="9"/>
      <c r="DJ3586" s="9"/>
      <c r="DK3586" s="9"/>
      <c r="DL3586" s="9"/>
      <c r="DM3586" s="9"/>
      <c r="DN3586" s="9"/>
      <c r="DO3586" s="9"/>
      <c r="DP3586" s="9"/>
      <c r="DQ3586" s="9"/>
      <c r="DR3586" s="9"/>
      <c r="DS3586" s="9"/>
      <c r="DT3586" s="9"/>
      <c r="DU3586" s="9"/>
      <c r="DV3586" s="9"/>
      <c r="DW3586" s="9"/>
      <c r="DX3586" s="9"/>
      <c r="DY3586" s="9"/>
    </row>
    <row r="3587" spans="1:131" ht="19.5" customHeight="1" x14ac:dyDescent="0.25">
      <c r="A3587" s="9">
        <v>2383</v>
      </c>
      <c r="B3587" s="9" t="s">
        <v>7138</v>
      </c>
      <c r="C3587" s="9" t="s">
        <v>7139</v>
      </c>
      <c r="D3587" s="9"/>
      <c r="E3587" s="9" t="s">
        <v>3503</v>
      </c>
      <c r="F3587" s="9" t="s">
        <v>2395</v>
      </c>
      <c r="G3587" s="9"/>
      <c r="H3587" s="9" t="s">
        <v>202</v>
      </c>
      <c r="I3587" s="9" t="s">
        <v>78</v>
      </c>
      <c r="J3587" s="129">
        <v>43454</v>
      </c>
      <c r="K3587" s="129">
        <v>43191</v>
      </c>
      <c r="L3587" s="129">
        <v>43502</v>
      </c>
      <c r="O3587" s="9">
        <v>29</v>
      </c>
      <c r="Q3587" s="9" t="s">
        <v>54</v>
      </c>
      <c r="R3587" s="9"/>
      <c r="S3587" s="13">
        <v>9500000</v>
      </c>
      <c r="T3587" s="13">
        <v>9500000</v>
      </c>
      <c r="U3587" s="13">
        <v>2375000</v>
      </c>
      <c r="V3587" s="9"/>
      <c r="W3587" s="9"/>
      <c r="X3587" s="9"/>
      <c r="Y3587" s="9"/>
      <c r="Z3587" s="9"/>
      <c r="AA3587" s="9"/>
      <c r="AB3587" s="9"/>
      <c r="AC3587" s="9"/>
      <c r="AD3587" s="9"/>
      <c r="AE3587" s="9"/>
      <c r="AF3587" s="55"/>
      <c r="AG3587" s="45">
        <v>6000000</v>
      </c>
      <c r="AH3587" s="9"/>
      <c r="AI3587" s="9"/>
      <c r="AJ3587" s="9"/>
      <c r="AK3587" s="9"/>
      <c r="AL3587" s="9"/>
      <c r="AM3587" s="9"/>
      <c r="AN3587" s="9"/>
      <c r="AO3587" s="9"/>
      <c r="AP3587" s="9"/>
      <c r="AQ3587" s="9"/>
      <c r="AR3587" s="9"/>
      <c r="AS3587" s="9"/>
      <c r="AT3587" s="9"/>
      <c r="AU3587" s="9"/>
      <c r="AV3587" s="9"/>
      <c r="AW3587" s="9"/>
      <c r="AX3587" s="9"/>
      <c r="AY3587" s="9"/>
      <c r="AZ3587" s="9"/>
      <c r="BA3587" s="9"/>
      <c r="BB3587" s="9"/>
      <c r="BC3587" s="9"/>
      <c r="BD3587" s="9"/>
      <c r="BE3587" s="9"/>
      <c r="BF3587" s="9"/>
      <c r="BG3587" s="9"/>
      <c r="BH3587" s="9"/>
      <c r="BI3587" s="9"/>
      <c r="BJ3587" s="9"/>
      <c r="BK3587" s="9"/>
      <c r="BL3587" s="9"/>
      <c r="BM3587" s="9"/>
      <c r="BN3587" s="9"/>
      <c r="BO3587" s="9"/>
      <c r="BP3587" s="9"/>
      <c r="BQ3587" s="9"/>
      <c r="BT3587" s="9"/>
      <c r="BU3587" s="9"/>
      <c r="BX3587" s="9"/>
      <c r="BY3587" s="9"/>
      <c r="CB3587" s="9"/>
      <c r="CC3587" s="9"/>
      <c r="CF3587" s="9"/>
      <c r="CG3587" s="9"/>
      <c r="CJ3587" s="9"/>
      <c r="CK3587" s="9"/>
      <c r="CN3587" s="9"/>
      <c r="CO3587" s="9"/>
      <c r="CP3587" s="9"/>
      <c r="CQ3587" s="9"/>
      <c r="CR3587" s="9"/>
      <c r="CS3587" s="9"/>
      <c r="CT3587" s="9"/>
      <c r="CU3587" s="9"/>
      <c r="CV3587" s="9"/>
      <c r="CW3587" s="9"/>
      <c r="CX3587" s="9"/>
      <c r="CY3587" s="9"/>
      <c r="CZ3587" s="9"/>
      <c r="DA3587" s="9"/>
      <c r="DB3587" s="9"/>
      <c r="DC3587" s="9"/>
      <c r="DD3587" s="9"/>
      <c r="DE3587" s="9"/>
      <c r="DF3587" s="9"/>
      <c r="DG3587" s="9"/>
      <c r="DH3587" s="9"/>
      <c r="DI3587" s="9"/>
      <c r="DJ3587" s="9"/>
      <c r="DK3587" s="9"/>
      <c r="DL3587" s="9"/>
      <c r="DM3587" s="9"/>
      <c r="DN3587" s="9"/>
      <c r="DO3587" s="9"/>
      <c r="DP3587" s="9"/>
      <c r="DQ3587" s="9"/>
      <c r="DR3587" s="9"/>
      <c r="DS3587" s="9"/>
      <c r="DT3587" s="9"/>
      <c r="DU3587" s="9"/>
      <c r="DV3587" s="9"/>
      <c r="DW3587" s="9"/>
      <c r="DX3587" s="9"/>
      <c r="DY3587" s="9"/>
      <c r="DZ3587" s="56"/>
      <c r="EA3587" s="57"/>
    </row>
    <row r="3588" spans="1:131" s="18" customFormat="1" ht="19.5" customHeight="1" x14ac:dyDescent="0.25">
      <c r="A3588" s="18">
        <v>2383</v>
      </c>
      <c r="B3588" s="18" t="s">
        <v>7138</v>
      </c>
      <c r="C3588" s="18" t="s">
        <v>7139</v>
      </c>
      <c r="D3588" s="19">
        <v>43522</v>
      </c>
      <c r="J3588" s="130"/>
      <c r="K3588" s="130"/>
      <c r="L3588" s="130">
        <v>43683</v>
      </c>
      <c r="S3588" s="20"/>
      <c r="T3588" s="20"/>
      <c r="U3588" s="20"/>
      <c r="AF3588" s="57"/>
      <c r="AG3588" s="46"/>
      <c r="DZ3588" s="54"/>
      <c r="EA3588" s="55"/>
    </row>
    <row r="3589" spans="1:131" ht="19.5" customHeight="1" x14ac:dyDescent="0.25">
      <c r="A3589" s="9">
        <v>2384</v>
      </c>
      <c r="B3589" s="9" t="s">
        <v>7140</v>
      </c>
      <c r="C3589" s="9" t="s">
        <v>7141</v>
      </c>
      <c r="D3589" s="9"/>
      <c r="E3589" s="9" t="s">
        <v>7142</v>
      </c>
      <c r="F3589" s="9" t="s">
        <v>7143</v>
      </c>
      <c r="G3589" s="9"/>
      <c r="H3589" s="9" t="s">
        <v>202</v>
      </c>
      <c r="I3589" s="9" t="s">
        <v>7144</v>
      </c>
      <c r="J3589" s="129">
        <v>43479</v>
      </c>
      <c r="K3589" s="129">
        <v>43304</v>
      </c>
      <c r="L3589" s="129">
        <v>43678</v>
      </c>
      <c r="O3589" s="9">
        <v>28</v>
      </c>
      <c r="Q3589" s="9" t="s">
        <v>61</v>
      </c>
      <c r="R3589" s="9"/>
      <c r="S3589" s="13">
        <v>10718023288</v>
      </c>
      <c r="T3589" s="13">
        <v>10718023288</v>
      </c>
      <c r="U3589" s="13">
        <v>3215406986</v>
      </c>
      <c r="V3589" s="9"/>
      <c r="W3589" s="9"/>
      <c r="X3589" s="9"/>
      <c r="Y3589" s="9"/>
      <c r="Z3589" s="9"/>
      <c r="AA3589" s="9"/>
      <c r="AB3589" s="9"/>
      <c r="AC3589" s="9"/>
      <c r="AD3589" s="9"/>
      <c r="AE3589" s="9"/>
      <c r="AF3589" s="55"/>
      <c r="AG3589" s="109"/>
      <c r="AH3589" s="11">
        <v>43304</v>
      </c>
      <c r="AI3589" s="11">
        <v>43465</v>
      </c>
      <c r="AJ3589" s="27">
        <v>376545325</v>
      </c>
      <c r="AK3589" s="27">
        <v>112963598</v>
      </c>
      <c r="AL3589" s="11">
        <v>43466</v>
      </c>
      <c r="AM3589" s="11">
        <v>43496</v>
      </c>
      <c r="AN3589" s="27">
        <v>435767528</v>
      </c>
      <c r="AO3589" s="27">
        <v>130730258</v>
      </c>
      <c r="AP3589" s="11">
        <v>43497</v>
      </c>
      <c r="AQ3589" s="11">
        <v>43524</v>
      </c>
      <c r="AR3589" s="27">
        <v>412108189</v>
      </c>
      <c r="AS3589" s="27">
        <v>123632457</v>
      </c>
      <c r="AT3589" s="11">
        <v>43525</v>
      </c>
      <c r="AU3589" s="11">
        <v>43555</v>
      </c>
      <c r="AV3589" s="27">
        <v>557670273</v>
      </c>
      <c r="AW3589" s="27">
        <v>167301082</v>
      </c>
      <c r="AX3589" s="11">
        <v>43556</v>
      </c>
      <c r="AY3589" s="11">
        <v>43585</v>
      </c>
      <c r="AZ3589" s="27">
        <v>314082043</v>
      </c>
      <c r="BA3589" s="27">
        <v>94224613</v>
      </c>
      <c r="BB3589" s="11">
        <v>43586</v>
      </c>
      <c r="BC3589" s="11">
        <v>43616</v>
      </c>
      <c r="BD3589" s="27">
        <v>393614803</v>
      </c>
      <c r="BE3589" s="27">
        <v>118084441</v>
      </c>
      <c r="BF3589" s="11">
        <v>43617</v>
      </c>
      <c r="BG3589" s="11">
        <v>43646</v>
      </c>
      <c r="BH3589" s="27">
        <v>734430671</v>
      </c>
      <c r="BI3589" s="27">
        <v>220329201</v>
      </c>
      <c r="BJ3589" s="11">
        <v>43647</v>
      </c>
      <c r="BK3589" s="11">
        <v>43677</v>
      </c>
      <c r="BL3589" s="27">
        <v>1176424972</v>
      </c>
      <c r="BM3589" s="27">
        <v>352927492</v>
      </c>
      <c r="BN3589" s="11">
        <v>43678</v>
      </c>
      <c r="BO3589" s="11">
        <v>43708</v>
      </c>
      <c r="BP3589" s="27">
        <v>1379713455</v>
      </c>
      <c r="BQ3589" s="27">
        <v>413914036</v>
      </c>
      <c r="BR3589" s="11">
        <v>43709</v>
      </c>
      <c r="BS3589" s="11">
        <v>43738</v>
      </c>
      <c r="BT3589" s="27">
        <v>2103056145</v>
      </c>
      <c r="BU3589" s="27">
        <v>630916843</v>
      </c>
      <c r="BV3589" s="11">
        <v>43739</v>
      </c>
      <c r="BW3589" s="11">
        <v>43769</v>
      </c>
      <c r="BX3589" s="27">
        <v>1018712870</v>
      </c>
      <c r="BY3589" s="27">
        <v>305613861</v>
      </c>
      <c r="BZ3589" s="11">
        <v>43770</v>
      </c>
      <c r="CA3589" s="11">
        <v>43790</v>
      </c>
      <c r="CB3589" s="27">
        <v>1642270275</v>
      </c>
      <c r="CC3589" s="27">
        <v>492681083</v>
      </c>
      <c r="CD3589" s="11">
        <v>43304</v>
      </c>
      <c r="CE3589" s="11">
        <v>43790</v>
      </c>
      <c r="CF3589" s="27">
        <v>11831526633</v>
      </c>
      <c r="CG3589" s="27">
        <v>386139025</v>
      </c>
      <c r="CJ3589" s="9"/>
      <c r="CK3589" s="9"/>
      <c r="CN3589" s="9"/>
      <c r="CO3589" s="9"/>
      <c r="CP3589" s="9"/>
      <c r="CQ3589" s="9"/>
      <c r="CR3589" s="9"/>
      <c r="CS3589" s="9"/>
      <c r="CT3589" s="9"/>
      <c r="CU3589" s="9"/>
      <c r="CV3589" s="9"/>
      <c r="CW3589" s="9"/>
      <c r="CX3589" s="9"/>
      <c r="CY3589" s="9"/>
      <c r="CZ3589" s="9"/>
      <c r="DA3589" s="9"/>
      <c r="DB3589" s="9"/>
      <c r="DC3589" s="9"/>
      <c r="DD3589" s="9"/>
      <c r="DE3589" s="9"/>
      <c r="DF3589" s="9"/>
      <c r="DG3589" s="9"/>
      <c r="DH3589" s="9"/>
      <c r="DI3589" s="9"/>
      <c r="DJ3589" s="9"/>
      <c r="DK3589" s="9"/>
      <c r="DL3589" s="9"/>
      <c r="DM3589" s="9"/>
      <c r="DN3589" s="9"/>
      <c r="DO3589" s="9"/>
      <c r="DP3589" s="9"/>
      <c r="DQ3589" s="9"/>
      <c r="DR3589" s="9"/>
      <c r="DS3589" s="9"/>
      <c r="DT3589" s="9"/>
      <c r="DU3589" s="9"/>
      <c r="DV3589" s="9"/>
      <c r="DW3589" s="9"/>
      <c r="DX3589" s="9"/>
      <c r="DY3589" s="18"/>
      <c r="DZ3589" s="54">
        <v>11831526633</v>
      </c>
      <c r="EA3589" s="55">
        <v>3549457990</v>
      </c>
    </row>
    <row r="3590" spans="1:131" s="18" customFormat="1" ht="19.5" customHeight="1" x14ac:dyDescent="0.25">
      <c r="A3590" s="18">
        <v>2384</v>
      </c>
      <c r="B3590" s="18" t="s">
        <v>7140</v>
      </c>
      <c r="C3590" s="18" t="s">
        <v>7141</v>
      </c>
      <c r="D3590" s="19">
        <v>43677</v>
      </c>
      <c r="J3590" s="130"/>
      <c r="K3590" s="130"/>
      <c r="L3590" s="130">
        <v>43790</v>
      </c>
      <c r="S3590" s="20"/>
      <c r="T3590" s="20"/>
      <c r="U3590" s="20"/>
      <c r="AF3590" s="57"/>
      <c r="AG3590" s="112"/>
      <c r="AH3590" s="19"/>
      <c r="AI3590" s="19"/>
      <c r="AJ3590" s="83"/>
      <c r="AK3590" s="83"/>
      <c r="AL3590" s="19"/>
      <c r="AM3590" s="19"/>
      <c r="AN3590" s="83"/>
      <c r="AO3590" s="83"/>
      <c r="AP3590" s="19"/>
      <c r="AQ3590" s="19"/>
      <c r="AR3590" s="83"/>
      <c r="AS3590" s="83"/>
      <c r="AT3590" s="19"/>
      <c r="AU3590" s="19"/>
      <c r="AV3590" s="83"/>
      <c r="AW3590" s="83"/>
      <c r="BH3590" s="27"/>
      <c r="DZ3590" s="56"/>
      <c r="EA3590" s="57"/>
    </row>
    <row r="3591" spans="1:131" s="18" customFormat="1" ht="19.5" customHeight="1" x14ac:dyDescent="0.25">
      <c r="A3591" s="18">
        <v>2384</v>
      </c>
      <c r="B3591" s="18" t="s">
        <v>7140</v>
      </c>
      <c r="C3591" s="18" t="s">
        <v>7141</v>
      </c>
      <c r="D3591" s="19">
        <v>44032</v>
      </c>
      <c r="J3591" s="130"/>
      <c r="K3591" s="130"/>
      <c r="L3591" s="130"/>
      <c r="S3591" s="20">
        <v>11930714486</v>
      </c>
      <c r="T3591" s="20">
        <v>11930714486</v>
      </c>
      <c r="U3591" s="20">
        <v>3579214346</v>
      </c>
      <c r="AF3591" s="57"/>
      <c r="AG3591" s="112"/>
      <c r="AH3591" s="19"/>
      <c r="AI3591" s="19"/>
      <c r="AJ3591" s="83"/>
      <c r="AK3591" s="83"/>
      <c r="AL3591" s="19"/>
      <c r="AM3591" s="19"/>
      <c r="AN3591" s="83"/>
      <c r="AO3591" s="83"/>
      <c r="AP3591" s="19"/>
      <c r="AQ3591" s="19"/>
      <c r="AR3591" s="83"/>
      <c r="AS3591" s="83"/>
      <c r="AT3591" s="19"/>
      <c r="AU3591" s="19"/>
      <c r="AV3591" s="83"/>
      <c r="AW3591" s="83"/>
      <c r="BH3591" s="27"/>
      <c r="DZ3591" s="56"/>
      <c r="EA3591" s="57"/>
    </row>
    <row r="3592" spans="1:131" ht="19.5" customHeight="1" x14ac:dyDescent="0.25">
      <c r="A3592" s="9">
        <v>2385</v>
      </c>
      <c r="B3592" s="9" t="s">
        <v>7145</v>
      </c>
      <c r="C3592" s="9" t="s">
        <v>7146</v>
      </c>
      <c r="D3592" s="9"/>
      <c r="E3592" s="9" t="s">
        <v>5795</v>
      </c>
      <c r="F3592" s="9" t="s">
        <v>5796</v>
      </c>
      <c r="G3592" s="9"/>
      <c r="H3592" s="9" t="s">
        <v>202</v>
      </c>
      <c r="I3592" s="9" t="s">
        <v>7147</v>
      </c>
      <c r="J3592" s="129">
        <v>43476</v>
      </c>
      <c r="K3592" s="129">
        <v>43388</v>
      </c>
      <c r="L3592" s="129">
        <v>43493</v>
      </c>
      <c r="O3592" s="9">
        <v>27</v>
      </c>
      <c r="Q3592" s="9" t="s">
        <v>61</v>
      </c>
      <c r="R3592" s="9"/>
      <c r="S3592" s="13">
        <v>49029228</v>
      </c>
      <c r="T3592" s="13">
        <v>49029228</v>
      </c>
      <c r="U3592" s="13">
        <v>13237892</v>
      </c>
      <c r="V3592" s="9"/>
      <c r="W3592" s="9"/>
      <c r="X3592" s="9"/>
      <c r="Y3592" s="9"/>
      <c r="Z3592" s="9"/>
      <c r="AA3592" s="9"/>
      <c r="AB3592" s="9"/>
      <c r="AC3592" s="9"/>
      <c r="AD3592" s="9"/>
      <c r="AE3592" s="9"/>
      <c r="AF3592" s="55"/>
      <c r="AG3592" s="109"/>
      <c r="AH3592" s="11">
        <v>43388</v>
      </c>
      <c r="AI3592" s="11">
        <v>43493</v>
      </c>
      <c r="AJ3592" s="27">
        <v>39407709</v>
      </c>
      <c r="AK3592" s="27">
        <v>11822313</v>
      </c>
      <c r="AL3592" s="9"/>
      <c r="AM3592" s="9"/>
      <c r="AN3592" s="9"/>
      <c r="AO3592" s="9"/>
      <c r="AP3592" s="9"/>
      <c r="AQ3592" s="9"/>
      <c r="AR3592" s="9"/>
      <c r="AS3592" s="9"/>
      <c r="AT3592" s="9"/>
      <c r="AU3592" s="9"/>
      <c r="AV3592" s="9"/>
      <c r="AW3592" s="9"/>
      <c r="AX3592" s="9"/>
      <c r="AY3592" s="9"/>
      <c r="AZ3592" s="9"/>
      <c r="BA3592" s="9"/>
      <c r="BB3592" s="9"/>
      <c r="BC3592" s="9"/>
      <c r="BD3592" s="9"/>
      <c r="BE3592" s="9"/>
      <c r="BF3592" s="9"/>
      <c r="BG3592" s="9"/>
      <c r="BH3592" s="9"/>
      <c r="BI3592" s="9"/>
      <c r="BJ3592" s="9"/>
      <c r="BK3592" s="9"/>
      <c r="BL3592" s="9"/>
      <c r="BM3592" s="9"/>
      <c r="BN3592" s="9"/>
      <c r="BO3592" s="9"/>
      <c r="BP3592" s="9"/>
      <c r="BQ3592" s="9"/>
      <c r="BT3592" s="9"/>
      <c r="BU3592" s="9"/>
      <c r="BX3592" s="9"/>
      <c r="BY3592" s="9"/>
      <c r="CB3592" s="9"/>
      <c r="CC3592" s="9"/>
      <c r="CF3592" s="9"/>
      <c r="CG3592" s="9"/>
      <c r="CJ3592" s="9"/>
      <c r="CK3592" s="9"/>
      <c r="CN3592" s="9"/>
      <c r="CO3592" s="9"/>
      <c r="CP3592" s="9"/>
      <c r="CQ3592" s="9"/>
      <c r="CR3592" s="9"/>
      <c r="CS3592" s="9"/>
      <c r="CT3592" s="9"/>
      <c r="CU3592" s="9"/>
      <c r="CV3592" s="9"/>
      <c r="CW3592" s="9"/>
      <c r="CX3592" s="9"/>
      <c r="CY3592" s="9"/>
      <c r="CZ3592" s="9"/>
      <c r="DA3592" s="9"/>
      <c r="DB3592" s="9"/>
      <c r="DC3592" s="9"/>
      <c r="DD3592" s="9"/>
      <c r="DE3592" s="9"/>
      <c r="DF3592" s="9"/>
      <c r="DG3592" s="9"/>
      <c r="DH3592" s="9"/>
      <c r="DI3592" s="9"/>
      <c r="DJ3592" s="9"/>
      <c r="DK3592" s="9"/>
      <c r="DL3592" s="9"/>
      <c r="DM3592" s="9"/>
      <c r="DN3592" s="9"/>
      <c r="DO3592" s="9"/>
      <c r="DP3592" s="9"/>
      <c r="DQ3592" s="9"/>
      <c r="DR3592" s="9"/>
      <c r="DS3592" s="9"/>
      <c r="DT3592" s="9"/>
      <c r="DU3592" s="9"/>
      <c r="DV3592" s="9"/>
      <c r="DW3592" s="9"/>
      <c r="DX3592" s="9"/>
      <c r="DY3592" s="9"/>
    </row>
    <row r="3593" spans="1:131" ht="19.5" customHeight="1" x14ac:dyDescent="0.25">
      <c r="A3593" s="9">
        <v>2386</v>
      </c>
      <c r="B3593" s="9" t="s">
        <v>7148</v>
      </c>
      <c r="C3593" s="9" t="s">
        <v>7149</v>
      </c>
      <c r="D3593" s="9"/>
      <c r="E3593" s="9" t="s">
        <v>7150</v>
      </c>
      <c r="F3593" s="9" t="s">
        <v>682</v>
      </c>
      <c r="G3593" s="9"/>
      <c r="H3593" s="9" t="s">
        <v>202</v>
      </c>
      <c r="I3593" s="9" t="s">
        <v>25</v>
      </c>
      <c r="J3593" s="129">
        <v>43466</v>
      </c>
      <c r="K3593" s="129">
        <v>43423</v>
      </c>
      <c r="L3593" s="129">
        <v>43873</v>
      </c>
      <c r="O3593" s="9">
        <v>29</v>
      </c>
      <c r="Q3593" s="9" t="s">
        <v>54</v>
      </c>
      <c r="R3593" s="9"/>
      <c r="S3593" s="13">
        <v>12855000</v>
      </c>
      <c r="T3593" s="13">
        <v>12855000</v>
      </c>
      <c r="U3593" s="13">
        <v>3856500</v>
      </c>
      <c r="V3593" s="9"/>
      <c r="W3593" s="9"/>
      <c r="X3593" s="9"/>
      <c r="Y3593" s="9"/>
      <c r="Z3593" s="9"/>
      <c r="AA3593" s="9"/>
      <c r="AB3593" s="9"/>
      <c r="AC3593" s="9"/>
      <c r="AD3593" s="9"/>
      <c r="AE3593" s="9"/>
      <c r="AF3593" s="55"/>
      <c r="AG3593" s="45">
        <v>8998500</v>
      </c>
      <c r="AH3593" s="11">
        <v>43466</v>
      </c>
      <c r="AI3593" s="11">
        <v>44165</v>
      </c>
      <c r="AJ3593" s="27">
        <v>12858455</v>
      </c>
      <c r="AK3593" s="27">
        <v>3856500</v>
      </c>
      <c r="AL3593" s="9"/>
      <c r="AM3593" s="9"/>
      <c r="AN3593" s="9"/>
      <c r="AO3593" s="9"/>
      <c r="AP3593" s="9"/>
      <c r="AQ3593" s="9"/>
      <c r="AR3593" s="9"/>
      <c r="AS3593" s="9"/>
      <c r="AT3593" s="9"/>
      <c r="AU3593" s="9"/>
      <c r="AV3593" s="9"/>
      <c r="AW3593" s="9"/>
      <c r="AX3593" s="9"/>
      <c r="AY3593" s="9"/>
      <c r="AZ3593" s="9"/>
      <c r="BA3593" s="9"/>
      <c r="BB3593" s="9"/>
      <c r="BC3593" s="9"/>
      <c r="BD3593" s="9"/>
      <c r="BE3593" s="9"/>
      <c r="BF3593" s="9"/>
      <c r="BG3593" s="9"/>
      <c r="BH3593" s="9"/>
      <c r="BI3593" s="9"/>
      <c r="BJ3593" s="9"/>
      <c r="BK3593" s="9"/>
      <c r="BL3593" s="9"/>
      <c r="BM3593" s="9"/>
      <c r="BN3593" s="9"/>
      <c r="BO3593" s="9"/>
      <c r="BP3593" s="9"/>
      <c r="BQ3593" s="9"/>
      <c r="BT3593" s="9"/>
      <c r="BU3593" s="9"/>
      <c r="BX3593" s="9"/>
      <c r="BY3593" s="9"/>
      <c r="CB3593" s="9"/>
      <c r="CC3593" s="9"/>
      <c r="CF3593" s="9"/>
      <c r="CG3593" s="9"/>
      <c r="CJ3593" s="9"/>
      <c r="CK3593" s="9"/>
      <c r="CN3593" s="9"/>
      <c r="CO3593" s="9"/>
      <c r="CP3593" s="9"/>
      <c r="CQ3593" s="9"/>
      <c r="CR3593" s="9"/>
      <c r="CS3593" s="9"/>
      <c r="CT3593" s="9"/>
      <c r="CU3593" s="9"/>
      <c r="CV3593" s="9"/>
      <c r="CW3593" s="9"/>
      <c r="CX3593" s="9"/>
      <c r="CY3593" s="9"/>
      <c r="CZ3593" s="9"/>
      <c r="DA3593" s="9"/>
      <c r="DB3593" s="9"/>
      <c r="DC3593" s="9"/>
      <c r="DD3593" s="9"/>
      <c r="DE3593" s="9"/>
      <c r="DF3593" s="9"/>
      <c r="DG3593" s="9"/>
      <c r="DH3593" s="9"/>
      <c r="DI3593" s="9"/>
      <c r="DJ3593" s="9"/>
      <c r="DK3593" s="9"/>
      <c r="DL3593" s="9"/>
      <c r="DM3593" s="9"/>
      <c r="DN3593" s="9"/>
      <c r="DO3593" s="9"/>
      <c r="DP3593" s="9"/>
      <c r="DQ3593" s="9"/>
      <c r="DR3593" s="9"/>
      <c r="DS3593" s="9"/>
      <c r="DT3593" s="9"/>
      <c r="DU3593" s="9"/>
      <c r="DV3593" s="9"/>
      <c r="DW3593" s="9"/>
      <c r="DX3593" s="9"/>
      <c r="DY3593" s="9"/>
      <c r="DZ3593" s="56"/>
      <c r="EA3593" s="57"/>
    </row>
    <row r="3594" spans="1:131" s="18" customFormat="1" ht="19.5" customHeight="1" x14ac:dyDescent="0.25">
      <c r="A3594" s="18">
        <v>2386</v>
      </c>
      <c r="B3594" s="18" t="s">
        <v>7148</v>
      </c>
      <c r="C3594" s="18" t="s">
        <v>7149</v>
      </c>
      <c r="D3594" s="19">
        <v>43886</v>
      </c>
      <c r="J3594" s="130"/>
      <c r="K3594" s="130"/>
      <c r="L3594" s="130">
        <v>43981</v>
      </c>
      <c r="S3594" s="20"/>
      <c r="T3594" s="20"/>
      <c r="U3594" s="20"/>
      <c r="AF3594" s="57"/>
      <c r="AG3594" s="46"/>
      <c r="AK3594" s="27"/>
      <c r="DZ3594" s="56"/>
      <c r="EA3594" s="57"/>
    </row>
    <row r="3595" spans="1:131" s="18" customFormat="1" ht="19.5" customHeight="1" x14ac:dyDescent="0.25">
      <c r="A3595" s="18">
        <v>2386</v>
      </c>
      <c r="B3595" s="18" t="s">
        <v>7148</v>
      </c>
      <c r="C3595" s="18" t="s">
        <v>7149</v>
      </c>
      <c r="D3595" s="19">
        <v>44013</v>
      </c>
      <c r="J3595" s="130"/>
      <c r="K3595" s="130"/>
      <c r="L3595" s="130">
        <v>44165</v>
      </c>
      <c r="S3595" s="20"/>
      <c r="T3595" s="20"/>
      <c r="U3595" s="20"/>
      <c r="AF3595" s="57"/>
      <c r="AG3595" s="46"/>
      <c r="AK3595" s="27"/>
      <c r="DZ3595" s="56"/>
      <c r="EA3595" s="57"/>
    </row>
    <row r="3596" spans="1:131" ht="19.5" customHeight="1" x14ac:dyDescent="0.25">
      <c r="A3596" s="9">
        <v>2387</v>
      </c>
      <c r="B3596" s="9" t="s">
        <v>7151</v>
      </c>
      <c r="C3596" s="9" t="s">
        <v>7152</v>
      </c>
      <c r="D3596" s="9"/>
      <c r="E3596" s="9" t="s">
        <v>4143</v>
      </c>
      <c r="F3596" s="9" t="s">
        <v>34</v>
      </c>
      <c r="G3596" s="9"/>
      <c r="H3596" s="9" t="s">
        <v>202</v>
      </c>
      <c r="I3596" s="9" t="s">
        <v>28</v>
      </c>
      <c r="J3596" s="129">
        <v>43541</v>
      </c>
      <c r="K3596" s="129">
        <v>43201</v>
      </c>
      <c r="L3596" s="129">
        <v>43723</v>
      </c>
      <c r="O3596" s="9">
        <v>29</v>
      </c>
      <c r="Q3596" s="9" t="s">
        <v>54</v>
      </c>
      <c r="R3596" s="9"/>
      <c r="S3596" s="13">
        <v>10714285</v>
      </c>
      <c r="T3596" s="13">
        <v>10714285</v>
      </c>
      <c r="U3596" s="13">
        <v>3214285</v>
      </c>
      <c r="V3596" s="9"/>
      <c r="W3596" s="9"/>
      <c r="X3596" s="9"/>
      <c r="Y3596" s="9"/>
      <c r="Z3596" s="9"/>
      <c r="AA3596" s="9"/>
      <c r="AB3596" s="9"/>
      <c r="AC3596" s="9"/>
      <c r="AD3596" s="9"/>
      <c r="AE3596" s="9"/>
      <c r="AF3596" s="55"/>
      <c r="AG3596" s="45">
        <v>7500000</v>
      </c>
      <c r="AH3596" s="11">
        <v>43566</v>
      </c>
      <c r="AI3596" s="11">
        <v>43723</v>
      </c>
      <c r="AJ3596" s="27">
        <v>10744865</v>
      </c>
      <c r="AK3596" s="27">
        <v>3214285</v>
      </c>
      <c r="AL3596" s="9"/>
      <c r="AM3596" s="9"/>
      <c r="AN3596" s="9"/>
      <c r="AO3596" s="9"/>
      <c r="AP3596" s="9"/>
      <c r="AQ3596" s="9"/>
      <c r="AR3596" s="9"/>
      <c r="AS3596" s="9"/>
      <c r="AT3596" s="9"/>
      <c r="AU3596" s="9"/>
      <c r="AV3596" s="9"/>
      <c r="AW3596" s="9"/>
      <c r="AX3596" s="9"/>
      <c r="AY3596" s="9"/>
      <c r="AZ3596" s="9"/>
      <c r="BA3596" s="9"/>
      <c r="BB3596" s="9"/>
      <c r="BC3596" s="9"/>
      <c r="BD3596" s="9"/>
      <c r="BE3596" s="9"/>
      <c r="BF3596" s="9"/>
      <c r="BG3596" s="9"/>
      <c r="BH3596" s="9"/>
      <c r="BI3596" s="9"/>
      <c r="BJ3596" s="9"/>
      <c r="BK3596" s="9"/>
      <c r="BL3596" s="9"/>
      <c r="BM3596" s="9"/>
      <c r="BN3596" s="9"/>
      <c r="BO3596" s="9"/>
      <c r="BP3596" s="9"/>
      <c r="BQ3596" s="9"/>
      <c r="BT3596" s="9"/>
      <c r="BU3596" s="9"/>
      <c r="BX3596" s="9"/>
      <c r="BY3596" s="9"/>
      <c r="CB3596" s="9"/>
      <c r="CC3596" s="9"/>
      <c r="CF3596" s="9"/>
      <c r="CG3596" s="9"/>
      <c r="CJ3596" s="9"/>
      <c r="CK3596" s="9"/>
      <c r="CN3596" s="9"/>
      <c r="CO3596" s="9"/>
      <c r="CP3596" s="9"/>
      <c r="CQ3596" s="9"/>
      <c r="CR3596" s="9"/>
      <c r="CS3596" s="9"/>
      <c r="CT3596" s="9"/>
      <c r="CU3596" s="9"/>
      <c r="CV3596" s="9"/>
      <c r="CW3596" s="9"/>
      <c r="CX3596" s="9"/>
      <c r="CY3596" s="9"/>
      <c r="CZ3596" s="9"/>
      <c r="DA3596" s="9"/>
      <c r="DB3596" s="9"/>
      <c r="DC3596" s="9"/>
      <c r="DD3596" s="9"/>
      <c r="DE3596" s="9"/>
      <c r="DF3596" s="9"/>
      <c r="DG3596" s="9"/>
      <c r="DH3596" s="9"/>
      <c r="DI3596" s="9"/>
      <c r="DJ3596" s="9"/>
      <c r="DK3596" s="9"/>
      <c r="DL3596" s="9"/>
      <c r="DM3596" s="9"/>
      <c r="DN3596" s="9"/>
      <c r="DO3596" s="9"/>
      <c r="DP3596" s="9"/>
      <c r="DQ3596" s="9"/>
      <c r="DR3596" s="9"/>
      <c r="DS3596" s="9"/>
      <c r="DT3596" s="9"/>
      <c r="DU3596" s="9"/>
      <c r="DV3596" s="9"/>
      <c r="DW3596" s="9"/>
      <c r="DX3596" s="9"/>
      <c r="DY3596" s="9"/>
    </row>
    <row r="3597" spans="1:131" ht="19.5" customHeight="1" x14ac:dyDescent="0.25">
      <c r="A3597" s="9">
        <v>2388</v>
      </c>
      <c r="B3597" s="9" t="s">
        <v>7153</v>
      </c>
      <c r="C3597" s="9" t="s">
        <v>7154</v>
      </c>
      <c r="D3597" s="9"/>
      <c r="E3597" s="9" t="s">
        <v>4171</v>
      </c>
      <c r="F3597" s="9" t="s">
        <v>4607</v>
      </c>
      <c r="G3597" s="9"/>
      <c r="H3597" s="9" t="s">
        <v>202</v>
      </c>
      <c r="I3597" s="9" t="s">
        <v>97</v>
      </c>
      <c r="J3597" s="129">
        <v>43605</v>
      </c>
      <c r="K3597" s="129">
        <v>43419</v>
      </c>
      <c r="L3597" s="129">
        <v>43861</v>
      </c>
      <c r="O3597" s="9">
        <v>31</v>
      </c>
      <c r="Q3597" s="9" t="s">
        <v>54</v>
      </c>
      <c r="R3597" s="9"/>
      <c r="S3597" s="13">
        <v>13300000</v>
      </c>
      <c r="T3597" s="13">
        <v>13300000</v>
      </c>
      <c r="U3597" s="13">
        <v>3990000</v>
      </c>
      <c r="V3597" s="9"/>
      <c r="W3597" s="9"/>
      <c r="X3597" s="9"/>
      <c r="Y3597" s="9"/>
      <c r="Z3597" s="9"/>
      <c r="AA3597" s="9"/>
      <c r="AB3597" s="9"/>
      <c r="AC3597" s="9"/>
      <c r="AD3597" s="9"/>
      <c r="AE3597" s="9"/>
      <c r="AF3597" s="55"/>
      <c r="AG3597" s="45">
        <v>9310000</v>
      </c>
      <c r="AH3597" s="11">
        <v>43505</v>
      </c>
      <c r="AI3597" s="11">
        <v>44080</v>
      </c>
      <c r="AJ3597" s="27">
        <v>13305800</v>
      </c>
      <c r="AK3597" s="27">
        <v>3990000</v>
      </c>
      <c r="AL3597" s="9"/>
      <c r="AM3597" s="9"/>
      <c r="AN3597" s="9"/>
      <c r="AO3597" s="9"/>
      <c r="AP3597" s="9"/>
      <c r="AQ3597" s="9"/>
      <c r="AR3597" s="9"/>
      <c r="AS3597" s="9"/>
      <c r="AT3597" s="9"/>
      <c r="AU3597" s="9"/>
      <c r="AV3597" s="9"/>
      <c r="AW3597" s="9"/>
      <c r="AX3597" s="9"/>
      <c r="AY3597" s="9"/>
      <c r="AZ3597" s="9"/>
      <c r="BA3597" s="9"/>
      <c r="BB3597" s="9"/>
      <c r="BC3597" s="9"/>
      <c r="BD3597" s="9"/>
      <c r="BE3597" s="9"/>
      <c r="BF3597" s="9"/>
      <c r="BG3597" s="9"/>
      <c r="BH3597" s="9"/>
      <c r="BI3597" s="9"/>
      <c r="BJ3597" s="9"/>
      <c r="BK3597" s="9"/>
      <c r="BL3597" s="9"/>
      <c r="BM3597" s="9"/>
      <c r="BN3597" s="9"/>
      <c r="BO3597" s="9"/>
      <c r="BP3597" s="9"/>
      <c r="BQ3597" s="9"/>
      <c r="BT3597" s="9"/>
      <c r="BU3597" s="9"/>
      <c r="BX3597" s="9"/>
      <c r="BY3597" s="9"/>
      <c r="CB3597" s="9"/>
      <c r="CC3597" s="9"/>
      <c r="CF3597" s="9"/>
      <c r="CG3597" s="9"/>
      <c r="CJ3597" s="9"/>
      <c r="CK3597" s="9"/>
      <c r="CN3597" s="9"/>
      <c r="CO3597" s="9"/>
      <c r="CP3597" s="9"/>
      <c r="CQ3597" s="9"/>
      <c r="CR3597" s="9"/>
      <c r="CS3597" s="9"/>
      <c r="CT3597" s="9"/>
      <c r="CU3597" s="9"/>
      <c r="CV3597" s="9"/>
      <c r="CW3597" s="9"/>
      <c r="CX3597" s="9"/>
      <c r="CY3597" s="9"/>
      <c r="CZ3597" s="9"/>
      <c r="DA3597" s="9"/>
      <c r="DB3597" s="9"/>
      <c r="DC3597" s="9"/>
      <c r="DD3597" s="9"/>
      <c r="DE3597" s="9"/>
      <c r="DF3597" s="9"/>
      <c r="DG3597" s="9"/>
      <c r="DH3597" s="9"/>
      <c r="DI3597" s="9"/>
      <c r="DJ3597" s="9"/>
      <c r="DK3597" s="9"/>
      <c r="DL3597" s="9"/>
      <c r="DM3597" s="9"/>
      <c r="DN3597" s="9"/>
      <c r="DO3597" s="9"/>
      <c r="DP3597" s="9"/>
      <c r="DQ3597" s="9"/>
      <c r="DR3597" s="9"/>
      <c r="DS3597" s="9"/>
      <c r="DT3597" s="9"/>
      <c r="DU3597" s="9"/>
      <c r="DV3597" s="9"/>
      <c r="DW3597" s="9"/>
      <c r="DX3597" s="9"/>
      <c r="DY3597" s="9"/>
      <c r="DZ3597" s="56"/>
      <c r="EA3597" s="57"/>
    </row>
    <row r="3598" spans="1:131" s="18" customFormat="1" ht="19.5" customHeight="1" x14ac:dyDescent="0.25">
      <c r="A3598" s="18">
        <v>2388</v>
      </c>
      <c r="B3598" s="18" t="s">
        <v>7153</v>
      </c>
      <c r="C3598" s="18" t="s">
        <v>7154</v>
      </c>
      <c r="D3598" s="19">
        <v>44096</v>
      </c>
      <c r="J3598" s="130"/>
      <c r="K3598" s="130"/>
      <c r="L3598" s="130">
        <v>44080</v>
      </c>
      <c r="S3598" s="20"/>
      <c r="T3598" s="20"/>
      <c r="U3598" s="20"/>
      <c r="AF3598" s="107"/>
      <c r="AG3598" s="46"/>
      <c r="DZ3598" s="56"/>
      <c r="EA3598" s="57"/>
    </row>
    <row r="3599" spans="1:131" ht="19.5" customHeight="1" x14ac:dyDescent="0.25">
      <c r="A3599" s="9">
        <v>2389</v>
      </c>
      <c r="B3599" s="9" t="s">
        <v>7157</v>
      </c>
      <c r="C3599" s="9" t="s">
        <v>7158</v>
      </c>
      <c r="D3599" s="9"/>
      <c r="E3599" s="9" t="s">
        <v>7159</v>
      </c>
      <c r="F3599" s="9" t="s">
        <v>3543</v>
      </c>
      <c r="G3599" s="9"/>
      <c r="H3599" s="9" t="s">
        <v>202</v>
      </c>
      <c r="I3599" s="9" t="s">
        <v>97</v>
      </c>
      <c r="J3599" s="129">
        <v>43512</v>
      </c>
      <c r="K3599" s="129">
        <v>43449</v>
      </c>
      <c r="L3599" s="129">
        <v>43646</v>
      </c>
      <c r="M3599" s="9" t="s">
        <v>20</v>
      </c>
      <c r="O3599" s="9">
        <v>31</v>
      </c>
      <c r="Q3599" s="9" t="s">
        <v>54</v>
      </c>
      <c r="R3599" s="9"/>
      <c r="S3599" s="13">
        <v>13571428</v>
      </c>
      <c r="T3599" s="13">
        <v>13571428</v>
      </c>
      <c r="U3599" s="13">
        <v>4071428</v>
      </c>
      <c r="V3599" s="9"/>
      <c r="W3599" s="9"/>
      <c r="X3599" s="9"/>
      <c r="Y3599" s="9"/>
      <c r="Z3599" s="9"/>
      <c r="AA3599" s="9"/>
      <c r="AB3599" s="9"/>
      <c r="AC3599" s="9"/>
      <c r="AD3599" s="27">
        <v>9500000</v>
      </c>
      <c r="AE3599" s="9"/>
      <c r="AF3599" s="106">
        <v>9500000</v>
      </c>
      <c r="AG3599" s="109"/>
      <c r="AH3599" s="11">
        <v>43449</v>
      </c>
      <c r="AI3599" s="11">
        <v>43646</v>
      </c>
      <c r="AJ3599" s="27">
        <v>13572268</v>
      </c>
      <c r="AK3599" s="27">
        <v>4071428</v>
      </c>
      <c r="AL3599" s="9"/>
      <c r="AM3599" s="9"/>
      <c r="AN3599" s="9"/>
      <c r="AO3599" s="9"/>
      <c r="AP3599" s="9"/>
      <c r="AQ3599" s="9"/>
      <c r="AR3599" s="9"/>
      <c r="AS3599" s="9"/>
      <c r="AT3599" s="9"/>
      <c r="AU3599" s="9"/>
      <c r="AV3599" s="9"/>
      <c r="AW3599" s="9"/>
      <c r="AX3599" s="9"/>
      <c r="AY3599" s="9"/>
      <c r="AZ3599" s="9"/>
      <c r="BA3599" s="9"/>
      <c r="BB3599" s="9"/>
      <c r="BC3599" s="9"/>
      <c r="BD3599" s="9"/>
      <c r="BE3599" s="9"/>
      <c r="BF3599" s="9"/>
      <c r="BG3599" s="9"/>
      <c r="BH3599" s="9"/>
      <c r="BI3599" s="9"/>
      <c r="BJ3599" s="9"/>
      <c r="BK3599" s="9"/>
      <c r="BL3599" s="9"/>
      <c r="BM3599" s="9"/>
      <c r="BN3599" s="9"/>
      <c r="BO3599" s="9"/>
      <c r="BP3599" s="9"/>
      <c r="BQ3599" s="9"/>
      <c r="BT3599" s="9"/>
      <c r="BU3599" s="9"/>
      <c r="BX3599" s="9"/>
      <c r="BY3599" s="9"/>
      <c r="CB3599" s="9"/>
      <c r="CC3599" s="9"/>
      <c r="CF3599" s="9"/>
      <c r="CG3599" s="9"/>
      <c r="CJ3599" s="9"/>
      <c r="CK3599" s="9"/>
      <c r="CN3599" s="9"/>
      <c r="CO3599" s="9"/>
      <c r="CP3599" s="9"/>
      <c r="CQ3599" s="9"/>
      <c r="CR3599" s="9"/>
      <c r="CS3599" s="9"/>
      <c r="CT3599" s="9"/>
      <c r="CU3599" s="9"/>
      <c r="CV3599" s="9"/>
      <c r="CW3599" s="9"/>
      <c r="CX3599" s="9"/>
      <c r="CY3599" s="9"/>
      <c r="CZ3599" s="9"/>
      <c r="DA3599" s="9"/>
      <c r="DB3599" s="9"/>
      <c r="DC3599" s="9"/>
      <c r="DD3599" s="9"/>
      <c r="DE3599" s="9"/>
      <c r="DF3599" s="9"/>
      <c r="DG3599" s="9"/>
      <c r="DH3599" s="9"/>
      <c r="DI3599" s="9"/>
      <c r="DJ3599" s="9"/>
      <c r="DK3599" s="9"/>
      <c r="DL3599" s="9"/>
      <c r="DM3599" s="9"/>
      <c r="DN3599" s="9"/>
      <c r="DO3599" s="9"/>
      <c r="DP3599" s="9"/>
      <c r="DQ3599" s="9"/>
      <c r="DR3599" s="9"/>
      <c r="DS3599" s="9"/>
      <c r="DT3599" s="9"/>
      <c r="DU3599" s="9"/>
      <c r="DV3599" s="9"/>
      <c r="DW3599" s="9"/>
      <c r="DX3599" s="9"/>
      <c r="DY3599" s="9"/>
    </row>
    <row r="3600" spans="1:131" ht="19.5" customHeight="1" x14ac:dyDescent="0.25">
      <c r="A3600" s="9">
        <v>2390</v>
      </c>
      <c r="B3600" s="9" t="s">
        <v>7160</v>
      </c>
      <c r="C3600" s="9" t="s">
        <v>7161</v>
      </c>
      <c r="D3600" s="9"/>
      <c r="E3600" s="9" t="s">
        <v>7162</v>
      </c>
      <c r="F3600" s="9" t="s">
        <v>7163</v>
      </c>
      <c r="G3600" s="9"/>
      <c r="H3600" s="9" t="s">
        <v>202</v>
      </c>
      <c r="I3600" s="9" t="s">
        <v>28</v>
      </c>
      <c r="J3600" s="129">
        <v>43430</v>
      </c>
      <c r="K3600" s="129">
        <v>43398</v>
      </c>
      <c r="L3600" s="129">
        <v>43723</v>
      </c>
      <c r="O3600" s="9">
        <v>30</v>
      </c>
      <c r="Q3600" s="9" t="s">
        <v>54</v>
      </c>
      <c r="R3600" s="9"/>
      <c r="S3600" s="13">
        <v>9000000</v>
      </c>
      <c r="T3600" s="13">
        <v>9000000</v>
      </c>
      <c r="U3600" s="13">
        <v>2476500</v>
      </c>
      <c r="V3600" s="9"/>
      <c r="W3600" s="9"/>
      <c r="X3600" s="9"/>
      <c r="Y3600" s="9"/>
      <c r="Z3600" s="9"/>
      <c r="AA3600" s="9"/>
      <c r="AB3600" s="9"/>
      <c r="AC3600" s="9"/>
      <c r="AD3600" s="9"/>
      <c r="AE3600" s="9"/>
      <c r="AF3600" s="55"/>
      <c r="AG3600" s="45">
        <v>6500000</v>
      </c>
      <c r="AH3600" s="11">
        <v>43398</v>
      </c>
      <c r="AI3600" s="11">
        <v>43723</v>
      </c>
      <c r="AJ3600" s="27">
        <v>8975900</v>
      </c>
      <c r="AK3600" s="27">
        <v>2476500</v>
      </c>
      <c r="AL3600" s="9"/>
      <c r="AM3600" s="9"/>
      <c r="AN3600" s="9"/>
      <c r="AO3600" s="9"/>
      <c r="AP3600" s="9"/>
      <c r="AQ3600" s="9"/>
      <c r="AR3600" s="9"/>
      <c r="AS3600" s="9"/>
      <c r="AT3600" s="9"/>
      <c r="AU3600" s="9"/>
      <c r="AV3600" s="9"/>
      <c r="AW3600" s="9"/>
      <c r="AX3600" s="9"/>
      <c r="AY3600" s="9"/>
      <c r="AZ3600" s="9"/>
      <c r="BA3600" s="9"/>
      <c r="BB3600" s="9"/>
      <c r="BC3600" s="9"/>
      <c r="BD3600" s="9"/>
      <c r="BE3600" s="9"/>
      <c r="BF3600" s="9"/>
      <c r="BG3600" s="9"/>
      <c r="BH3600" s="9"/>
      <c r="BI3600" s="9"/>
      <c r="BJ3600" s="9"/>
      <c r="BK3600" s="9"/>
      <c r="BL3600" s="9"/>
      <c r="BM3600" s="9"/>
      <c r="BN3600" s="9"/>
      <c r="BO3600" s="9"/>
      <c r="BP3600" s="9"/>
      <c r="BQ3600" s="9"/>
      <c r="BT3600" s="9"/>
      <c r="BU3600" s="9"/>
      <c r="BX3600" s="9"/>
      <c r="BY3600" s="9"/>
      <c r="CB3600" s="9"/>
      <c r="CC3600" s="9"/>
      <c r="CF3600" s="9"/>
      <c r="CG3600" s="9"/>
      <c r="CJ3600" s="9"/>
      <c r="CK3600" s="9"/>
      <c r="CN3600" s="9"/>
      <c r="CO3600" s="9"/>
      <c r="CP3600" s="9"/>
      <c r="CQ3600" s="9"/>
      <c r="CR3600" s="9"/>
      <c r="CS3600" s="9"/>
      <c r="CT3600" s="9"/>
      <c r="CU3600" s="9"/>
      <c r="CV3600" s="9"/>
      <c r="CW3600" s="9"/>
      <c r="CX3600" s="9"/>
      <c r="CY3600" s="9"/>
      <c r="CZ3600" s="9"/>
      <c r="DA3600" s="9"/>
      <c r="DB3600" s="9"/>
      <c r="DC3600" s="9"/>
      <c r="DD3600" s="9"/>
      <c r="DE3600" s="9"/>
      <c r="DF3600" s="9"/>
      <c r="DG3600" s="9"/>
      <c r="DH3600" s="9"/>
      <c r="DI3600" s="9"/>
      <c r="DJ3600" s="9"/>
      <c r="DK3600" s="9"/>
      <c r="DL3600" s="9"/>
      <c r="DM3600" s="9"/>
      <c r="DN3600" s="9"/>
      <c r="DO3600" s="9"/>
      <c r="DP3600" s="9"/>
      <c r="DQ3600" s="9"/>
      <c r="DR3600" s="9"/>
      <c r="DS3600" s="9"/>
      <c r="DT3600" s="9"/>
      <c r="DU3600" s="9"/>
      <c r="DV3600" s="9"/>
      <c r="DW3600" s="9"/>
      <c r="DX3600" s="9"/>
      <c r="DY3600" s="9"/>
      <c r="DZ3600" s="56"/>
      <c r="EA3600" s="57"/>
    </row>
    <row r="3601" spans="1:131" ht="19.5" customHeight="1" x14ac:dyDescent="0.25">
      <c r="A3601" s="9">
        <v>2391</v>
      </c>
      <c r="B3601" s="9" t="s">
        <v>7165</v>
      </c>
      <c r="C3601" s="9" t="s">
        <v>7164</v>
      </c>
      <c r="D3601" s="9"/>
      <c r="E3601" s="9" t="s">
        <v>7166</v>
      </c>
      <c r="F3601" s="9" t="s">
        <v>7167</v>
      </c>
      <c r="G3601" s="9"/>
      <c r="H3601" s="9" t="s">
        <v>202</v>
      </c>
      <c r="I3601" s="9" t="s">
        <v>25</v>
      </c>
      <c r="J3601" s="129">
        <v>43495</v>
      </c>
      <c r="K3601" s="129">
        <v>43439</v>
      </c>
      <c r="L3601" s="129">
        <v>44114</v>
      </c>
      <c r="O3601" s="9">
        <v>26</v>
      </c>
      <c r="Q3601" s="9" t="s">
        <v>54</v>
      </c>
      <c r="R3601" s="9"/>
      <c r="S3601" s="13">
        <v>6420000</v>
      </c>
      <c r="T3601" s="13">
        <v>6420000</v>
      </c>
      <c r="U3601" s="13">
        <v>1926000</v>
      </c>
      <c r="V3601" s="9"/>
      <c r="W3601" s="9"/>
      <c r="X3601" s="9"/>
      <c r="Y3601" s="9"/>
      <c r="Z3601" s="9"/>
      <c r="AA3601" s="9"/>
      <c r="AB3601" s="9"/>
      <c r="AC3601" s="9"/>
      <c r="AD3601" s="9"/>
      <c r="AE3601" s="9"/>
      <c r="AF3601" s="55"/>
      <c r="AG3601" s="109"/>
      <c r="AH3601" s="9"/>
      <c r="AI3601" s="9"/>
      <c r="AJ3601" s="9"/>
      <c r="AK3601" s="9"/>
      <c r="AL3601" s="9"/>
      <c r="AM3601" s="9"/>
      <c r="AN3601" s="9"/>
      <c r="AO3601" s="9"/>
      <c r="AP3601" s="9"/>
      <c r="AQ3601" s="9"/>
      <c r="AR3601" s="9"/>
      <c r="AS3601" s="9"/>
      <c r="AT3601" s="9"/>
      <c r="AU3601" s="9"/>
      <c r="AV3601" s="9"/>
      <c r="AW3601" s="9"/>
      <c r="AX3601" s="9"/>
      <c r="AY3601" s="9"/>
      <c r="AZ3601" s="9"/>
      <c r="BA3601" s="9"/>
      <c r="BB3601" s="9"/>
      <c r="BC3601" s="9"/>
      <c r="BD3601" s="9"/>
      <c r="BE3601" s="9"/>
      <c r="BF3601" s="9"/>
      <c r="BG3601" s="9"/>
      <c r="BH3601" s="9"/>
      <c r="BI3601" s="9"/>
      <c r="BJ3601" s="9"/>
      <c r="BK3601" s="9"/>
      <c r="BL3601" s="9"/>
      <c r="BM3601" s="9"/>
      <c r="BN3601" s="9"/>
      <c r="BO3601" s="9"/>
      <c r="BP3601" s="9"/>
      <c r="BQ3601" s="9"/>
      <c r="BT3601" s="9"/>
      <c r="BU3601" s="9"/>
      <c r="BX3601" s="9"/>
      <c r="BY3601" s="9"/>
      <c r="CB3601" s="9"/>
      <c r="CC3601" s="9"/>
      <c r="CF3601" s="9"/>
      <c r="CG3601" s="9"/>
      <c r="CJ3601" s="9"/>
      <c r="CK3601" s="9"/>
      <c r="CN3601" s="9"/>
      <c r="CO3601" s="9"/>
      <c r="CP3601" s="9"/>
      <c r="CQ3601" s="9"/>
      <c r="CR3601" s="9"/>
      <c r="CS3601" s="9"/>
      <c r="CT3601" s="9"/>
      <c r="CU3601" s="9"/>
      <c r="CV3601" s="9"/>
      <c r="CW3601" s="9"/>
      <c r="CX3601" s="9"/>
      <c r="CY3601" s="9"/>
      <c r="CZ3601" s="9"/>
      <c r="DA3601" s="9"/>
      <c r="DB3601" s="9"/>
      <c r="DC3601" s="9"/>
      <c r="DD3601" s="9"/>
      <c r="DE3601" s="9"/>
      <c r="DF3601" s="9"/>
      <c r="DG3601" s="9"/>
      <c r="DH3601" s="9"/>
      <c r="DI3601" s="9"/>
      <c r="DJ3601" s="9"/>
      <c r="DK3601" s="9"/>
      <c r="DL3601" s="9"/>
      <c r="DM3601" s="9"/>
      <c r="DN3601" s="9"/>
      <c r="DO3601" s="9"/>
      <c r="DP3601" s="9"/>
      <c r="DQ3601" s="9"/>
      <c r="DR3601" s="9"/>
      <c r="DS3601" s="9"/>
      <c r="DT3601" s="9"/>
      <c r="DU3601" s="9"/>
      <c r="DV3601" s="9"/>
      <c r="DW3601" s="9"/>
      <c r="DX3601" s="9"/>
      <c r="DY3601" s="9"/>
    </row>
    <row r="3602" spans="1:131" s="18" customFormat="1" ht="19.5" customHeight="1" x14ac:dyDescent="0.25">
      <c r="A3602" s="18">
        <v>2391</v>
      </c>
      <c r="B3602" s="18" t="s">
        <v>7165</v>
      </c>
      <c r="C3602" s="18" t="s">
        <v>9192</v>
      </c>
      <c r="D3602" s="19">
        <v>44161</v>
      </c>
      <c r="J3602" s="130"/>
      <c r="K3602" s="130"/>
      <c r="L3602" s="130">
        <v>44742</v>
      </c>
      <c r="S3602" s="20"/>
      <c r="T3602" s="20"/>
      <c r="U3602" s="20"/>
      <c r="AF3602" s="57"/>
      <c r="AG3602" s="112"/>
      <c r="DZ3602" s="56"/>
      <c r="EA3602" s="57"/>
    </row>
    <row r="3603" spans="1:131" s="18" customFormat="1" ht="19.5" customHeight="1" x14ac:dyDescent="0.25">
      <c r="A3603" s="18">
        <v>2391</v>
      </c>
      <c r="B3603" s="18" t="s">
        <v>7165</v>
      </c>
      <c r="C3603" s="18" t="s">
        <v>9192</v>
      </c>
      <c r="D3603" s="19">
        <v>44469</v>
      </c>
      <c r="J3603" s="130"/>
      <c r="K3603" s="130"/>
      <c r="L3603" s="130">
        <v>45107</v>
      </c>
      <c r="S3603" s="20"/>
      <c r="T3603" s="20"/>
      <c r="U3603" s="20"/>
      <c r="AF3603" s="57"/>
      <c r="AG3603" s="112"/>
      <c r="DZ3603" s="56"/>
      <c r="EA3603" s="57"/>
    </row>
    <row r="3604" spans="1:131" ht="19.5" customHeight="1" x14ac:dyDescent="0.25">
      <c r="A3604" s="9">
        <v>2392</v>
      </c>
      <c r="B3604" s="9" t="s">
        <v>7168</v>
      </c>
      <c r="C3604" s="9" t="s">
        <v>7169</v>
      </c>
      <c r="D3604" s="9"/>
      <c r="E3604" s="9" t="s">
        <v>7134</v>
      </c>
      <c r="F3604" s="9" t="s">
        <v>4761</v>
      </c>
      <c r="G3604" s="9"/>
      <c r="H3604" s="9" t="s">
        <v>202</v>
      </c>
      <c r="I3604" s="9" t="s">
        <v>25</v>
      </c>
      <c r="J3604" s="129">
        <v>43478</v>
      </c>
      <c r="K3604" s="129">
        <v>43447</v>
      </c>
      <c r="L3604" s="129">
        <v>43524</v>
      </c>
      <c r="O3604" s="9">
        <v>24</v>
      </c>
      <c r="Q3604" s="9" t="s">
        <v>54</v>
      </c>
      <c r="R3604" s="9"/>
      <c r="S3604" s="13">
        <v>12924000</v>
      </c>
      <c r="T3604" s="13">
        <v>12924000</v>
      </c>
      <c r="U3604" s="13">
        <v>3877200</v>
      </c>
      <c r="V3604" s="9"/>
      <c r="W3604" s="9"/>
      <c r="X3604" s="9"/>
      <c r="Y3604" s="9"/>
      <c r="Z3604" s="9"/>
      <c r="AA3604" s="9"/>
      <c r="AB3604" s="9"/>
      <c r="AC3604" s="9"/>
      <c r="AD3604" s="9"/>
      <c r="AE3604" s="9"/>
      <c r="AF3604" s="55"/>
      <c r="AG3604" s="109"/>
      <c r="AH3604" s="11">
        <v>43447</v>
      </c>
      <c r="AI3604" s="11">
        <v>43524</v>
      </c>
      <c r="AJ3604" s="27">
        <v>7867339</v>
      </c>
      <c r="AK3604" s="27">
        <v>2360202</v>
      </c>
      <c r="AL3604" s="9"/>
      <c r="AM3604" s="9"/>
      <c r="AN3604" s="9"/>
      <c r="AO3604" s="9"/>
      <c r="AP3604" s="9"/>
      <c r="AQ3604" s="9"/>
      <c r="AR3604" s="9"/>
      <c r="AS3604" s="9"/>
      <c r="AT3604" s="9"/>
      <c r="AU3604" s="9"/>
      <c r="AV3604" s="9"/>
      <c r="AW3604" s="9"/>
      <c r="AX3604" s="9"/>
      <c r="AY3604" s="9"/>
      <c r="AZ3604" s="9"/>
      <c r="BA3604" s="9"/>
      <c r="BB3604" s="9"/>
      <c r="BC3604" s="9"/>
      <c r="BD3604" s="9"/>
      <c r="BE3604" s="9"/>
      <c r="BF3604" s="9"/>
      <c r="BG3604" s="9"/>
      <c r="BH3604" s="9"/>
      <c r="BI3604" s="9"/>
      <c r="BJ3604" s="9"/>
      <c r="BK3604" s="9"/>
      <c r="BL3604" s="9"/>
      <c r="BM3604" s="9"/>
      <c r="BN3604" s="9"/>
      <c r="BO3604" s="9"/>
      <c r="BP3604" s="9"/>
      <c r="BQ3604" s="9"/>
      <c r="BT3604" s="9"/>
      <c r="BU3604" s="9"/>
      <c r="BX3604" s="9"/>
      <c r="BY3604" s="9"/>
      <c r="CB3604" s="9"/>
      <c r="CC3604" s="9"/>
      <c r="CF3604" s="9"/>
      <c r="CG3604" s="9"/>
      <c r="CJ3604" s="9"/>
      <c r="CK3604" s="9"/>
      <c r="CN3604" s="9"/>
      <c r="CO3604" s="9"/>
      <c r="CP3604" s="9"/>
      <c r="CQ3604" s="9"/>
      <c r="CR3604" s="9"/>
      <c r="CS3604" s="9"/>
      <c r="CT3604" s="9"/>
      <c r="CU3604" s="9"/>
      <c r="CV3604" s="9"/>
      <c r="CW3604" s="9"/>
      <c r="CX3604" s="9"/>
      <c r="CY3604" s="9"/>
      <c r="CZ3604" s="9"/>
      <c r="DA3604" s="9"/>
      <c r="DB3604" s="9"/>
      <c r="DC3604" s="9"/>
      <c r="DD3604" s="9"/>
      <c r="DE3604" s="9"/>
      <c r="DF3604" s="9"/>
      <c r="DG3604" s="9"/>
      <c r="DH3604" s="9"/>
      <c r="DI3604" s="9"/>
      <c r="DJ3604" s="9"/>
      <c r="DK3604" s="9"/>
      <c r="DL3604" s="9"/>
      <c r="DM3604" s="9"/>
      <c r="DN3604" s="9"/>
      <c r="DO3604" s="9"/>
      <c r="DP3604" s="9"/>
      <c r="DQ3604" s="9"/>
      <c r="DR3604" s="9"/>
      <c r="DS3604" s="9"/>
      <c r="DT3604" s="9"/>
      <c r="DU3604" s="9"/>
      <c r="DV3604" s="9"/>
      <c r="DW3604" s="9"/>
      <c r="DX3604" s="9"/>
      <c r="DY3604" s="9"/>
      <c r="DZ3604" s="56"/>
      <c r="EA3604" s="57"/>
    </row>
    <row r="3605" spans="1:131" ht="19.5" customHeight="1" x14ac:dyDescent="0.25">
      <c r="A3605" s="9">
        <v>2393</v>
      </c>
      <c r="B3605" s="9" t="s">
        <v>7171</v>
      </c>
      <c r="C3605" s="9" t="s">
        <v>7178</v>
      </c>
      <c r="D3605" s="9"/>
      <c r="E3605" s="9" t="s">
        <v>7134</v>
      </c>
      <c r="F3605" s="9" t="s">
        <v>4761</v>
      </c>
      <c r="G3605" s="9"/>
      <c r="H3605" s="9" t="s">
        <v>202</v>
      </c>
      <c r="I3605" s="9" t="s">
        <v>25</v>
      </c>
      <c r="J3605" s="129">
        <v>43499</v>
      </c>
      <c r="K3605" s="129">
        <v>43469</v>
      </c>
      <c r="L3605" s="129">
        <v>43555</v>
      </c>
      <c r="O3605" s="9">
        <v>24</v>
      </c>
      <c r="Q3605" s="9" t="s">
        <v>54</v>
      </c>
      <c r="R3605" s="9"/>
      <c r="S3605" s="13">
        <v>13147000</v>
      </c>
      <c r="T3605" s="13">
        <v>13147000</v>
      </c>
      <c r="U3605" s="13">
        <v>3944100</v>
      </c>
      <c r="V3605" s="9"/>
      <c r="W3605" s="9"/>
      <c r="X3605" s="9"/>
      <c r="Y3605" s="9"/>
      <c r="Z3605" s="9"/>
      <c r="AA3605" s="9"/>
      <c r="AB3605" s="9"/>
      <c r="AC3605" s="9"/>
      <c r="AD3605" s="9"/>
      <c r="AE3605" s="9"/>
      <c r="AF3605" s="55"/>
      <c r="AG3605" s="123"/>
      <c r="AH3605" s="11">
        <v>43469</v>
      </c>
      <c r="AI3605" s="11">
        <v>43555</v>
      </c>
      <c r="AJ3605" s="27">
        <v>12830700</v>
      </c>
      <c r="AK3605" s="27">
        <v>3849210</v>
      </c>
      <c r="AL3605" s="9"/>
      <c r="AM3605" s="9"/>
      <c r="AN3605" s="9"/>
      <c r="AO3605" s="9"/>
      <c r="AP3605" s="9"/>
      <c r="AQ3605" s="9"/>
      <c r="AR3605" s="9"/>
      <c r="AS3605" s="9"/>
      <c r="AT3605" s="9"/>
      <c r="AU3605" s="9"/>
      <c r="AV3605" s="9"/>
      <c r="AW3605" s="9"/>
      <c r="AX3605" s="9"/>
      <c r="AY3605" s="9"/>
      <c r="AZ3605" s="9"/>
      <c r="BA3605" s="9"/>
      <c r="BB3605" s="9"/>
      <c r="BC3605" s="9"/>
      <c r="BD3605" s="9"/>
      <c r="BE3605" s="9"/>
      <c r="BF3605" s="9"/>
      <c r="BG3605" s="9"/>
      <c r="BH3605" s="9"/>
      <c r="BI3605" s="9"/>
      <c r="BJ3605" s="9"/>
      <c r="BK3605" s="9"/>
      <c r="BL3605" s="9"/>
      <c r="BM3605" s="9"/>
      <c r="BN3605" s="9"/>
      <c r="BO3605" s="9"/>
      <c r="BP3605" s="9"/>
      <c r="BQ3605" s="9"/>
      <c r="BT3605" s="9"/>
      <c r="BU3605" s="9"/>
      <c r="BX3605" s="9"/>
      <c r="BY3605" s="9"/>
      <c r="CB3605" s="9"/>
      <c r="CC3605" s="9"/>
      <c r="CF3605" s="9"/>
      <c r="CG3605" s="9"/>
      <c r="CJ3605" s="9"/>
      <c r="CK3605" s="9"/>
      <c r="CN3605" s="9"/>
      <c r="CO3605" s="9"/>
      <c r="CP3605" s="9"/>
      <c r="CQ3605" s="9"/>
      <c r="CR3605" s="9"/>
      <c r="CS3605" s="9"/>
      <c r="CT3605" s="9"/>
      <c r="CU3605" s="9"/>
      <c r="CV3605" s="9"/>
      <c r="CW3605" s="9"/>
      <c r="CX3605" s="9"/>
      <c r="CY3605" s="9"/>
      <c r="CZ3605" s="9"/>
      <c r="DA3605" s="9"/>
      <c r="DB3605" s="9"/>
      <c r="DC3605" s="9"/>
      <c r="DD3605" s="9"/>
      <c r="DE3605" s="9"/>
      <c r="DF3605" s="9"/>
      <c r="DG3605" s="9"/>
      <c r="DH3605" s="9"/>
      <c r="DI3605" s="9"/>
      <c r="DJ3605" s="9"/>
      <c r="DK3605" s="9"/>
      <c r="DL3605" s="9"/>
      <c r="DM3605" s="9"/>
      <c r="DN3605" s="9"/>
      <c r="DO3605" s="9"/>
      <c r="DP3605" s="9"/>
      <c r="DQ3605" s="9"/>
      <c r="DR3605" s="9"/>
      <c r="DS3605" s="9"/>
      <c r="DT3605" s="9"/>
      <c r="DU3605" s="9"/>
      <c r="DV3605" s="9"/>
      <c r="DW3605" s="9"/>
      <c r="DX3605" s="9"/>
      <c r="DY3605" s="9"/>
    </row>
    <row r="3606" spans="1:131" ht="39.75" customHeight="1" x14ac:dyDescent="0.25">
      <c r="A3606" s="9">
        <v>2394</v>
      </c>
      <c r="B3606" s="10" t="s">
        <v>7177</v>
      </c>
      <c r="C3606" s="9" t="s">
        <v>7174</v>
      </c>
      <c r="D3606" s="9"/>
      <c r="E3606" s="9" t="s">
        <v>7175</v>
      </c>
      <c r="F3606" s="9" t="s">
        <v>7176</v>
      </c>
      <c r="G3606" s="9"/>
      <c r="H3606" s="9" t="s">
        <v>202</v>
      </c>
      <c r="I3606" s="9" t="s">
        <v>25</v>
      </c>
      <c r="J3606" s="129">
        <v>43486</v>
      </c>
      <c r="K3606" s="129">
        <v>43455</v>
      </c>
      <c r="L3606" s="129">
        <v>43509</v>
      </c>
      <c r="Q3606" s="9" t="s">
        <v>54</v>
      </c>
      <c r="R3606" s="9"/>
      <c r="S3606" s="13">
        <v>10703572</v>
      </c>
      <c r="T3606" s="13">
        <v>10703572</v>
      </c>
      <c r="U3606" s="13">
        <v>3211072</v>
      </c>
      <c r="V3606" s="9"/>
      <c r="W3606" s="9"/>
      <c r="X3606" s="9"/>
      <c r="Y3606" s="9"/>
      <c r="Z3606" s="9"/>
      <c r="AA3606" s="9"/>
      <c r="AB3606" s="9"/>
      <c r="AC3606" s="9"/>
      <c r="AD3606" s="9"/>
      <c r="AE3606" s="9"/>
      <c r="AF3606" s="55"/>
      <c r="AG3606" s="45">
        <v>7492500</v>
      </c>
      <c r="AH3606" s="9"/>
      <c r="AI3606" s="9"/>
      <c r="AJ3606" s="9"/>
      <c r="AK3606" s="9"/>
      <c r="AL3606" s="9"/>
      <c r="AM3606" s="9"/>
      <c r="AN3606" s="9"/>
      <c r="AO3606" s="9"/>
      <c r="AP3606" s="9"/>
      <c r="AQ3606" s="9"/>
      <c r="AR3606" s="9"/>
      <c r="AS3606" s="9"/>
      <c r="AT3606" s="9"/>
      <c r="AU3606" s="9"/>
      <c r="AV3606" s="9"/>
      <c r="AW3606" s="9"/>
      <c r="AX3606" s="9"/>
      <c r="AY3606" s="9"/>
      <c r="AZ3606" s="9"/>
      <c r="BA3606" s="9"/>
      <c r="BB3606" s="9"/>
      <c r="BC3606" s="9"/>
      <c r="BD3606" s="9"/>
      <c r="BE3606" s="9"/>
      <c r="BF3606" s="9"/>
      <c r="BG3606" s="9"/>
      <c r="BH3606" s="9"/>
      <c r="BI3606" s="9"/>
      <c r="BJ3606" s="9"/>
      <c r="BK3606" s="9"/>
      <c r="BL3606" s="9"/>
      <c r="BM3606" s="9"/>
      <c r="BN3606" s="9"/>
      <c r="BO3606" s="9"/>
      <c r="BP3606" s="9"/>
      <c r="BQ3606" s="9"/>
      <c r="BT3606" s="9"/>
      <c r="BU3606" s="9"/>
      <c r="BX3606" s="9"/>
      <c r="BY3606" s="9"/>
      <c r="CB3606" s="9"/>
      <c r="CC3606" s="9"/>
      <c r="CF3606" s="9"/>
      <c r="CG3606" s="9"/>
      <c r="CJ3606" s="9"/>
      <c r="CK3606" s="9"/>
      <c r="CN3606" s="9"/>
      <c r="CO3606" s="9"/>
      <c r="CP3606" s="9"/>
      <c r="CQ3606" s="9"/>
      <c r="CR3606" s="9"/>
      <c r="CS3606" s="9"/>
      <c r="CT3606" s="9"/>
      <c r="CU3606" s="9"/>
      <c r="CV3606" s="9"/>
      <c r="CW3606" s="9"/>
      <c r="CX3606" s="9"/>
      <c r="CY3606" s="9"/>
      <c r="CZ3606" s="9"/>
      <c r="DA3606" s="9"/>
      <c r="DB3606" s="9"/>
      <c r="DC3606" s="9"/>
      <c r="DD3606" s="9"/>
      <c r="DE3606" s="9"/>
      <c r="DF3606" s="9"/>
      <c r="DG3606" s="9"/>
      <c r="DH3606" s="9"/>
      <c r="DI3606" s="9"/>
      <c r="DJ3606" s="9"/>
      <c r="DK3606" s="9"/>
      <c r="DL3606" s="9"/>
      <c r="DM3606" s="9"/>
      <c r="DN3606" s="9"/>
      <c r="DO3606" s="9"/>
      <c r="DP3606" s="9"/>
      <c r="DQ3606" s="9"/>
      <c r="DR3606" s="9"/>
      <c r="DS3606" s="9"/>
      <c r="DT3606" s="9"/>
      <c r="DU3606" s="9"/>
      <c r="DV3606" s="9"/>
      <c r="DW3606" s="9"/>
      <c r="DX3606" s="9"/>
      <c r="DY3606" s="9"/>
      <c r="DZ3606" s="56"/>
      <c r="EA3606" s="57"/>
    </row>
    <row r="3607" spans="1:131" ht="19.5" customHeight="1" x14ac:dyDescent="0.25">
      <c r="A3607" s="9">
        <v>2395</v>
      </c>
      <c r="B3607" s="9" t="s">
        <v>7180</v>
      </c>
      <c r="C3607" s="9" t="s">
        <v>7181</v>
      </c>
      <c r="D3607" s="9"/>
      <c r="E3607" s="9" t="s">
        <v>3668</v>
      </c>
      <c r="F3607" s="9" t="s">
        <v>2583</v>
      </c>
      <c r="G3607" s="9"/>
      <c r="H3607" s="9" t="s">
        <v>202</v>
      </c>
      <c r="I3607" s="9" t="s">
        <v>78</v>
      </c>
      <c r="J3607" s="129">
        <v>43558</v>
      </c>
      <c r="K3607" s="129">
        <v>43424</v>
      </c>
      <c r="L3607" s="129">
        <v>43789</v>
      </c>
      <c r="O3607" s="9">
        <v>30</v>
      </c>
      <c r="Q3607" s="9" t="s">
        <v>54</v>
      </c>
      <c r="R3607" s="9"/>
      <c r="S3607" s="13">
        <v>7071429</v>
      </c>
      <c r="T3607" s="13">
        <v>7071429</v>
      </c>
      <c r="U3607" s="13">
        <v>2121429</v>
      </c>
      <c r="V3607" s="9"/>
      <c r="W3607" s="9"/>
      <c r="X3607" s="9"/>
      <c r="Y3607" s="9"/>
      <c r="Z3607" s="9"/>
      <c r="AA3607" s="9"/>
      <c r="AB3607" s="9"/>
      <c r="AC3607" s="9"/>
      <c r="AD3607" s="9"/>
      <c r="AE3607" s="9"/>
      <c r="AF3607" s="55"/>
      <c r="AG3607" s="45">
        <v>4950000</v>
      </c>
      <c r="AH3607" s="11">
        <v>43424</v>
      </c>
      <c r="AI3607" s="11">
        <v>44002</v>
      </c>
      <c r="AJ3607" s="27">
        <v>7071429</v>
      </c>
      <c r="AK3607" s="27">
        <v>2121429</v>
      </c>
      <c r="AL3607" s="9"/>
      <c r="AM3607" s="9"/>
      <c r="AN3607" s="9"/>
      <c r="AO3607" s="9"/>
      <c r="AP3607" s="9"/>
      <c r="AQ3607" s="9"/>
      <c r="AR3607" s="9"/>
      <c r="AS3607" s="9"/>
      <c r="AT3607" s="9"/>
      <c r="AU3607" s="9"/>
      <c r="AV3607" s="9"/>
      <c r="AW3607" s="9"/>
      <c r="AX3607" s="9"/>
      <c r="AY3607" s="9"/>
      <c r="AZ3607" s="9"/>
      <c r="BA3607" s="9"/>
      <c r="BB3607" s="9"/>
      <c r="BC3607" s="9"/>
      <c r="BD3607" s="9"/>
      <c r="BE3607" s="9"/>
      <c r="BF3607" s="9"/>
      <c r="BG3607" s="9"/>
      <c r="BH3607" s="9"/>
      <c r="BI3607" s="9"/>
      <c r="BJ3607" s="9"/>
      <c r="BK3607" s="9"/>
      <c r="BL3607" s="9"/>
      <c r="BM3607" s="9"/>
      <c r="BN3607" s="9"/>
      <c r="BO3607" s="9"/>
      <c r="BP3607" s="9"/>
      <c r="BQ3607" s="9"/>
      <c r="BT3607" s="9"/>
      <c r="BU3607" s="9"/>
      <c r="BX3607" s="9"/>
      <c r="BY3607" s="9"/>
      <c r="CB3607" s="9"/>
      <c r="CC3607" s="9"/>
      <c r="CF3607" s="9"/>
      <c r="CG3607" s="9"/>
      <c r="CJ3607" s="9"/>
      <c r="CK3607" s="9"/>
      <c r="CN3607" s="9"/>
      <c r="CO3607" s="9"/>
      <c r="CP3607" s="9"/>
      <c r="CQ3607" s="9"/>
      <c r="CR3607" s="9"/>
      <c r="CS3607" s="9"/>
      <c r="CT3607" s="9"/>
      <c r="CU3607" s="9"/>
      <c r="CV3607" s="9"/>
      <c r="CW3607" s="9"/>
      <c r="CX3607" s="9"/>
      <c r="CY3607" s="9"/>
      <c r="CZ3607" s="9"/>
      <c r="DA3607" s="9"/>
      <c r="DB3607" s="9"/>
      <c r="DC3607" s="9"/>
      <c r="DD3607" s="9"/>
      <c r="DE3607" s="9"/>
      <c r="DF3607" s="9"/>
      <c r="DG3607" s="9"/>
      <c r="DH3607" s="9"/>
      <c r="DI3607" s="9"/>
      <c r="DJ3607" s="9"/>
      <c r="DK3607" s="9"/>
      <c r="DL3607" s="9"/>
      <c r="DM3607" s="9"/>
      <c r="DN3607" s="9"/>
      <c r="DO3607" s="9"/>
      <c r="DP3607" s="9"/>
      <c r="DQ3607" s="9"/>
      <c r="DR3607" s="9"/>
      <c r="DS3607" s="9"/>
      <c r="DT3607" s="9"/>
      <c r="DU3607" s="9"/>
      <c r="DV3607" s="9"/>
      <c r="DW3607" s="9"/>
      <c r="DX3607" s="9"/>
      <c r="DY3607" s="9"/>
    </row>
    <row r="3608" spans="1:131" s="18" customFormat="1" ht="19.5" customHeight="1" x14ac:dyDescent="0.25">
      <c r="A3608" s="18">
        <v>2395</v>
      </c>
      <c r="B3608" s="18" t="s">
        <v>7180</v>
      </c>
      <c r="C3608" s="18" t="s">
        <v>7181</v>
      </c>
      <c r="D3608" s="19">
        <v>43866</v>
      </c>
      <c r="J3608" s="130"/>
      <c r="K3608" s="130"/>
      <c r="L3608" s="130">
        <v>44002</v>
      </c>
      <c r="S3608" s="20"/>
      <c r="T3608" s="20"/>
      <c r="U3608" s="20"/>
      <c r="AF3608" s="57"/>
      <c r="AG3608" s="46"/>
      <c r="DZ3608" s="56"/>
      <c r="EA3608" s="57"/>
    </row>
    <row r="3609" spans="1:131" ht="19.5" customHeight="1" x14ac:dyDescent="0.25">
      <c r="A3609" s="9">
        <v>2396</v>
      </c>
      <c r="B3609" s="9" t="s">
        <v>7182</v>
      </c>
      <c r="C3609" s="9" t="s">
        <v>7183</v>
      </c>
      <c r="D3609" s="9"/>
      <c r="E3609" s="9" t="s">
        <v>2394</v>
      </c>
      <c r="F3609" s="9" t="s">
        <v>7184</v>
      </c>
      <c r="G3609" s="9"/>
      <c r="H3609" s="9" t="s">
        <v>202</v>
      </c>
      <c r="I3609" s="9" t="s">
        <v>78</v>
      </c>
      <c r="J3609" s="129">
        <v>43454</v>
      </c>
      <c r="K3609" s="129">
        <v>43191</v>
      </c>
      <c r="L3609" s="129">
        <v>43677</v>
      </c>
      <c r="O3609" s="9">
        <v>31</v>
      </c>
      <c r="Q3609" s="9" t="s">
        <v>54</v>
      </c>
      <c r="R3609" s="9"/>
      <c r="S3609" s="13">
        <v>9500000</v>
      </c>
      <c r="T3609" s="13">
        <v>9500000</v>
      </c>
      <c r="U3609" s="13">
        <v>2375000</v>
      </c>
      <c r="V3609" s="9"/>
      <c r="W3609" s="9"/>
      <c r="X3609" s="9"/>
      <c r="Y3609" s="9"/>
      <c r="Z3609" s="9"/>
      <c r="AA3609" s="9"/>
      <c r="AB3609" s="9"/>
      <c r="AC3609" s="9"/>
      <c r="AD3609" s="9"/>
      <c r="AE3609" s="9"/>
      <c r="AF3609" s="55"/>
      <c r="AG3609" s="45">
        <v>6000000</v>
      </c>
      <c r="AH3609" s="9"/>
      <c r="AI3609" s="9"/>
      <c r="AJ3609" s="9"/>
      <c r="AK3609" s="9"/>
      <c r="AL3609" s="9"/>
      <c r="AM3609" s="9"/>
      <c r="AN3609" s="9"/>
      <c r="AO3609" s="9"/>
      <c r="AP3609" s="9"/>
      <c r="AQ3609" s="9"/>
      <c r="AR3609" s="9"/>
      <c r="AS3609" s="9"/>
      <c r="AT3609" s="9"/>
      <c r="AU3609" s="9"/>
      <c r="AV3609" s="9"/>
      <c r="AW3609" s="9"/>
      <c r="AX3609" s="9"/>
      <c r="AY3609" s="9"/>
      <c r="AZ3609" s="9"/>
      <c r="BA3609" s="9"/>
      <c r="BB3609" s="9"/>
      <c r="BC3609" s="9"/>
      <c r="BD3609" s="9"/>
      <c r="BE3609" s="9"/>
      <c r="BF3609" s="9"/>
      <c r="BG3609" s="9"/>
      <c r="BH3609" s="9"/>
      <c r="BI3609" s="9"/>
      <c r="BJ3609" s="9"/>
      <c r="BK3609" s="9"/>
      <c r="BL3609" s="9"/>
      <c r="BM3609" s="9"/>
      <c r="BN3609" s="9"/>
      <c r="BO3609" s="9"/>
      <c r="BP3609" s="9"/>
      <c r="BQ3609" s="9"/>
      <c r="BT3609" s="9"/>
      <c r="BU3609" s="9"/>
      <c r="BX3609" s="9"/>
      <c r="BY3609" s="9"/>
      <c r="CB3609" s="9"/>
      <c r="CC3609" s="9"/>
      <c r="CF3609" s="9"/>
      <c r="CG3609" s="9"/>
      <c r="CJ3609" s="9"/>
      <c r="CK3609" s="9"/>
      <c r="CN3609" s="9"/>
      <c r="CO3609" s="9"/>
      <c r="CP3609" s="9"/>
      <c r="CQ3609" s="9"/>
      <c r="CR3609" s="9"/>
      <c r="CS3609" s="9"/>
      <c r="CT3609" s="9"/>
      <c r="CU3609" s="9"/>
      <c r="CV3609" s="9"/>
      <c r="CW3609" s="9"/>
      <c r="CX3609" s="9"/>
      <c r="CY3609" s="9"/>
      <c r="CZ3609" s="9"/>
      <c r="DA3609" s="9"/>
      <c r="DB3609" s="9"/>
      <c r="DC3609" s="9"/>
      <c r="DD3609" s="9"/>
      <c r="DE3609" s="9"/>
      <c r="DF3609" s="9"/>
      <c r="DG3609" s="9"/>
      <c r="DH3609" s="9"/>
      <c r="DI3609" s="9"/>
      <c r="DJ3609" s="9"/>
      <c r="DK3609" s="9"/>
      <c r="DL3609" s="9"/>
      <c r="DM3609" s="9"/>
      <c r="DN3609" s="9"/>
      <c r="DO3609" s="9"/>
      <c r="DP3609" s="9"/>
      <c r="DQ3609" s="9"/>
      <c r="DR3609" s="9"/>
      <c r="DS3609" s="9"/>
      <c r="DT3609" s="9"/>
      <c r="DU3609" s="9"/>
      <c r="DV3609" s="9"/>
      <c r="DW3609" s="9"/>
      <c r="DX3609" s="9"/>
      <c r="DY3609" s="9"/>
      <c r="DZ3609" s="56"/>
      <c r="EA3609" s="57"/>
    </row>
    <row r="3610" spans="1:131" s="18" customFormat="1" ht="19.5" customHeight="1" x14ac:dyDescent="0.25">
      <c r="A3610" s="18">
        <v>2396</v>
      </c>
      <c r="B3610" s="18" t="s">
        <v>7182</v>
      </c>
      <c r="C3610" s="18" t="s">
        <v>7183</v>
      </c>
      <c r="D3610" s="19">
        <v>43549</v>
      </c>
      <c r="J3610" s="130"/>
      <c r="K3610" s="130"/>
      <c r="L3610" s="130">
        <v>43683</v>
      </c>
      <c r="S3610" s="20"/>
      <c r="T3610" s="20"/>
      <c r="U3610" s="20"/>
      <c r="AF3610" s="57"/>
      <c r="AG3610" s="46"/>
      <c r="DZ3610" s="56"/>
      <c r="EA3610" s="57"/>
    </row>
    <row r="3611" spans="1:131" ht="19.5" customHeight="1" x14ac:dyDescent="0.25">
      <c r="A3611" s="9">
        <v>2397</v>
      </c>
      <c r="B3611" s="9" t="s">
        <v>7185</v>
      </c>
      <c r="C3611" s="9" t="s">
        <v>7186</v>
      </c>
      <c r="D3611" s="9"/>
      <c r="E3611" s="9" t="s">
        <v>369</v>
      </c>
      <c r="F3611" s="9" t="s">
        <v>6999</v>
      </c>
      <c r="G3611" s="9"/>
      <c r="H3611" s="9" t="s">
        <v>202</v>
      </c>
      <c r="I3611" s="9" t="s">
        <v>97</v>
      </c>
      <c r="J3611" s="129">
        <v>43482</v>
      </c>
      <c r="K3611" s="129">
        <v>43451</v>
      </c>
      <c r="L3611" s="129">
        <v>43845</v>
      </c>
      <c r="M3611" s="9" t="s">
        <v>20</v>
      </c>
      <c r="O3611" s="9">
        <v>27</v>
      </c>
      <c r="Q3611" s="9" t="s">
        <v>54</v>
      </c>
      <c r="R3611" s="9"/>
      <c r="S3611" s="13">
        <v>14250000</v>
      </c>
      <c r="T3611" s="13">
        <v>14250000</v>
      </c>
      <c r="U3611" s="13">
        <v>4275000</v>
      </c>
      <c r="V3611" s="9"/>
      <c r="W3611" s="9"/>
      <c r="X3611" s="9"/>
      <c r="Y3611" s="9"/>
      <c r="Z3611" s="9"/>
      <c r="AA3611" s="9"/>
      <c r="AB3611" s="9"/>
      <c r="AC3611" s="9"/>
      <c r="AD3611" s="9"/>
      <c r="AE3611" s="9"/>
      <c r="AF3611" s="55"/>
      <c r="AG3611" s="45">
        <v>9975000</v>
      </c>
      <c r="AH3611" s="11">
        <v>43451</v>
      </c>
      <c r="AI3611" s="11">
        <v>43867</v>
      </c>
      <c r="AJ3611" s="27">
        <v>17016989</v>
      </c>
      <c r="AK3611" s="27">
        <v>5105097</v>
      </c>
      <c r="AL3611" s="9"/>
      <c r="AM3611" s="9"/>
      <c r="AN3611" s="9"/>
      <c r="AO3611" s="9"/>
      <c r="AP3611" s="9"/>
      <c r="AQ3611" s="9"/>
      <c r="AR3611" s="9"/>
      <c r="AS3611" s="9"/>
      <c r="AT3611" s="9"/>
      <c r="AU3611" s="9"/>
      <c r="AV3611" s="9"/>
      <c r="AW3611" s="9"/>
      <c r="AX3611" s="9"/>
      <c r="AY3611" s="9"/>
      <c r="AZ3611" s="9"/>
      <c r="BA3611" s="9"/>
      <c r="BB3611" s="9"/>
      <c r="BC3611" s="9"/>
      <c r="BD3611" s="9"/>
      <c r="BE3611" s="9"/>
      <c r="BF3611" s="9"/>
      <c r="BG3611" s="9"/>
      <c r="BH3611" s="9"/>
      <c r="BI3611" s="9"/>
      <c r="BJ3611" s="9"/>
      <c r="BK3611" s="9"/>
      <c r="BL3611" s="9"/>
      <c r="BM3611" s="9"/>
      <c r="BN3611" s="9"/>
      <c r="BO3611" s="9"/>
      <c r="BP3611" s="9"/>
      <c r="BQ3611" s="9"/>
      <c r="BT3611" s="9"/>
      <c r="BU3611" s="9"/>
      <c r="BX3611" s="9"/>
      <c r="BY3611" s="9"/>
      <c r="CB3611" s="9"/>
      <c r="CC3611" s="9"/>
      <c r="CF3611" s="9"/>
      <c r="CG3611" s="9"/>
      <c r="CJ3611" s="9"/>
      <c r="CK3611" s="9"/>
      <c r="CN3611" s="9"/>
      <c r="CO3611" s="9"/>
      <c r="CP3611" s="9"/>
      <c r="CQ3611" s="9"/>
      <c r="CR3611" s="9"/>
      <c r="CS3611" s="9"/>
      <c r="CT3611" s="9"/>
      <c r="CU3611" s="9"/>
      <c r="CV3611" s="9"/>
      <c r="CW3611" s="9"/>
      <c r="CX3611" s="9"/>
      <c r="CY3611" s="9"/>
      <c r="CZ3611" s="9"/>
      <c r="DA3611" s="9"/>
      <c r="DB3611" s="9"/>
      <c r="DC3611" s="9"/>
      <c r="DD3611" s="9"/>
      <c r="DE3611" s="9"/>
      <c r="DF3611" s="9"/>
      <c r="DG3611" s="9"/>
      <c r="DH3611" s="9"/>
      <c r="DI3611" s="9"/>
      <c r="DJ3611" s="9"/>
      <c r="DK3611" s="9"/>
      <c r="DL3611" s="9"/>
      <c r="DM3611" s="9"/>
      <c r="DN3611" s="9"/>
      <c r="DO3611" s="9"/>
      <c r="DP3611" s="9"/>
      <c r="DQ3611" s="9"/>
      <c r="DR3611" s="9"/>
      <c r="DS3611" s="9"/>
      <c r="DT3611" s="9"/>
      <c r="DU3611" s="9"/>
      <c r="DV3611" s="9"/>
      <c r="DW3611" s="9"/>
      <c r="DX3611" s="9"/>
      <c r="DY3611" s="9"/>
    </row>
    <row r="3612" spans="1:131" s="18" customFormat="1" ht="19.5" customHeight="1" x14ac:dyDescent="0.25">
      <c r="A3612" s="18">
        <v>2397</v>
      </c>
      <c r="B3612" s="18" t="s">
        <v>7185</v>
      </c>
      <c r="C3612" s="18" t="s">
        <v>7186</v>
      </c>
      <c r="D3612" s="19">
        <v>43745</v>
      </c>
      <c r="J3612" s="130"/>
      <c r="K3612" s="130"/>
      <c r="L3612" s="130"/>
      <c r="S3612" s="20">
        <v>17105000</v>
      </c>
      <c r="T3612" s="20">
        <v>17105000</v>
      </c>
      <c r="U3612" s="20">
        <v>5131500</v>
      </c>
      <c r="AF3612" s="57"/>
      <c r="AG3612" s="46"/>
      <c r="DZ3612" s="56"/>
      <c r="EA3612" s="57"/>
    </row>
    <row r="3613" spans="1:131" s="18" customFormat="1" ht="19.5" customHeight="1" x14ac:dyDescent="0.25">
      <c r="A3613" s="18">
        <v>2397</v>
      </c>
      <c r="B3613" s="18" t="s">
        <v>7185</v>
      </c>
      <c r="C3613" s="18" t="s">
        <v>7186</v>
      </c>
      <c r="D3613" s="19">
        <v>43783</v>
      </c>
      <c r="J3613" s="130"/>
      <c r="K3613" s="130"/>
      <c r="L3613" s="130">
        <v>43867</v>
      </c>
      <c r="S3613" s="20"/>
      <c r="T3613" s="20"/>
      <c r="U3613" s="20"/>
      <c r="AF3613" s="57"/>
      <c r="AG3613" s="46"/>
      <c r="DZ3613" s="56"/>
      <c r="EA3613" s="57"/>
    </row>
    <row r="3614" spans="1:131" ht="19.5" customHeight="1" x14ac:dyDescent="0.25">
      <c r="A3614" s="9">
        <v>2398</v>
      </c>
      <c r="B3614" s="9" t="s">
        <v>7187</v>
      </c>
      <c r="C3614" s="9" t="s">
        <v>7188</v>
      </c>
      <c r="D3614" s="9"/>
      <c r="E3614" s="9" t="s">
        <v>7189</v>
      </c>
      <c r="F3614" s="9" t="s">
        <v>7190</v>
      </c>
      <c r="G3614" s="9"/>
      <c r="H3614" s="9" t="s">
        <v>906</v>
      </c>
      <c r="I3614" s="9" t="s">
        <v>97</v>
      </c>
      <c r="M3614" s="9" t="s">
        <v>20</v>
      </c>
      <c r="O3614" s="9">
        <v>30</v>
      </c>
      <c r="R3614" s="9"/>
      <c r="S3614" s="9"/>
      <c r="T3614" s="9"/>
      <c r="U3614" s="9"/>
      <c r="V3614" s="9"/>
      <c r="W3614" s="9"/>
      <c r="X3614" s="9"/>
      <c r="Y3614" s="9"/>
      <c r="Z3614" s="9"/>
      <c r="AA3614" s="9"/>
      <c r="AB3614" s="9"/>
      <c r="AC3614" s="9"/>
      <c r="AD3614" s="9"/>
      <c r="AE3614" s="9"/>
      <c r="AF3614" s="55"/>
      <c r="AG3614" s="109"/>
      <c r="AH3614" s="9"/>
      <c r="AI3614" s="9"/>
      <c r="AJ3614" s="9"/>
      <c r="AK3614" s="9"/>
      <c r="AL3614" s="9"/>
      <c r="AM3614" s="9"/>
      <c r="AN3614" s="9"/>
      <c r="AO3614" s="9"/>
      <c r="AP3614" s="9"/>
      <c r="AQ3614" s="9"/>
      <c r="AR3614" s="9"/>
      <c r="AS3614" s="9"/>
      <c r="AT3614" s="9"/>
      <c r="AU3614" s="9"/>
      <c r="AV3614" s="9"/>
      <c r="AW3614" s="9"/>
      <c r="AX3614" s="9"/>
      <c r="AY3614" s="9"/>
      <c r="AZ3614" s="9"/>
      <c r="BA3614" s="9"/>
      <c r="BB3614" s="9"/>
      <c r="BC3614" s="9"/>
      <c r="BD3614" s="9"/>
      <c r="BE3614" s="9"/>
      <c r="BF3614" s="9"/>
      <c r="BG3614" s="9"/>
      <c r="BH3614" s="9"/>
      <c r="BI3614" s="9"/>
      <c r="BJ3614" s="9"/>
      <c r="BK3614" s="9"/>
      <c r="BL3614" s="9"/>
      <c r="BM3614" s="9"/>
      <c r="BN3614" s="9"/>
      <c r="BO3614" s="9"/>
      <c r="BP3614" s="9"/>
      <c r="BQ3614" s="9"/>
      <c r="BT3614" s="9"/>
      <c r="BU3614" s="9"/>
      <c r="BX3614" s="9"/>
      <c r="BY3614" s="9"/>
      <c r="CB3614" s="9"/>
      <c r="CC3614" s="9"/>
      <c r="CF3614" s="9"/>
      <c r="CG3614" s="9"/>
      <c r="CJ3614" s="9"/>
      <c r="CK3614" s="9"/>
      <c r="CN3614" s="9"/>
      <c r="CO3614" s="9"/>
      <c r="CP3614" s="9"/>
      <c r="CQ3614" s="9"/>
      <c r="CR3614" s="9"/>
      <c r="CS3614" s="9"/>
      <c r="CT3614" s="9"/>
      <c r="CU3614" s="9"/>
      <c r="CV3614" s="9"/>
      <c r="CW3614" s="9"/>
      <c r="CX3614" s="9"/>
      <c r="CY3614" s="9"/>
      <c r="CZ3614" s="9"/>
      <c r="DA3614" s="9"/>
      <c r="DB3614" s="9"/>
      <c r="DC3614" s="9"/>
      <c r="DD3614" s="9"/>
      <c r="DE3614" s="9"/>
      <c r="DF3614" s="9"/>
      <c r="DG3614" s="9"/>
      <c r="DH3614" s="9"/>
      <c r="DI3614" s="9"/>
      <c r="DJ3614" s="9"/>
      <c r="DK3614" s="9"/>
      <c r="DL3614" s="9"/>
      <c r="DM3614" s="9"/>
      <c r="DN3614" s="9"/>
      <c r="DO3614" s="9"/>
      <c r="DP3614" s="9"/>
      <c r="DQ3614" s="9"/>
      <c r="DR3614" s="9"/>
      <c r="DS3614" s="9"/>
      <c r="DT3614" s="9"/>
      <c r="DU3614" s="9"/>
      <c r="DV3614" s="9"/>
      <c r="DW3614" s="9"/>
      <c r="DX3614" s="9"/>
      <c r="DY3614" s="9"/>
      <c r="DZ3614" s="56"/>
      <c r="EA3614" s="57"/>
    </row>
    <row r="3615" spans="1:131" ht="19.5" customHeight="1" x14ac:dyDescent="0.25">
      <c r="A3615" s="9">
        <v>2399</v>
      </c>
      <c r="B3615" s="9" t="s">
        <v>7191</v>
      </c>
      <c r="C3615" s="9" t="s">
        <v>7192</v>
      </c>
      <c r="D3615" s="9"/>
      <c r="E3615" s="9" t="s">
        <v>7193</v>
      </c>
      <c r="F3615" s="9" t="s">
        <v>7194</v>
      </c>
      <c r="G3615" s="9"/>
      <c r="H3615" s="9" t="s">
        <v>202</v>
      </c>
      <c r="I3615" s="9" t="s">
        <v>97</v>
      </c>
      <c r="J3615" s="129">
        <v>43456</v>
      </c>
      <c r="K3615" s="129">
        <v>43370</v>
      </c>
      <c r="L3615" s="129">
        <v>43867</v>
      </c>
      <c r="O3615" s="9">
        <v>27</v>
      </c>
      <c r="Q3615" s="9" t="s">
        <v>54</v>
      </c>
      <c r="R3615" s="9"/>
      <c r="S3615" s="13">
        <v>14228000</v>
      </c>
      <c r="T3615" s="13">
        <v>14228000</v>
      </c>
      <c r="U3615" s="13">
        <v>4268400</v>
      </c>
      <c r="V3615" s="9"/>
      <c r="W3615" s="9"/>
      <c r="X3615" s="9"/>
      <c r="Y3615" s="9"/>
      <c r="Z3615" s="9"/>
      <c r="AA3615" s="9"/>
      <c r="AB3615" s="9"/>
      <c r="AC3615" s="9"/>
      <c r="AD3615" s="9"/>
      <c r="AE3615" s="9"/>
      <c r="AF3615" s="55"/>
      <c r="AG3615" s="45">
        <v>9959000</v>
      </c>
      <c r="AH3615" s="11">
        <v>43435</v>
      </c>
      <c r="AI3615" s="11">
        <v>43636</v>
      </c>
      <c r="AJ3615" s="27">
        <v>14228000</v>
      </c>
      <c r="AK3615" s="27">
        <v>4268400</v>
      </c>
      <c r="AL3615" s="9"/>
      <c r="AM3615" s="9"/>
      <c r="AN3615" s="9"/>
      <c r="AO3615" s="9"/>
      <c r="AP3615" s="9"/>
      <c r="AQ3615" s="9"/>
      <c r="AR3615" s="9"/>
      <c r="AS3615" s="9"/>
      <c r="AT3615" s="9"/>
      <c r="AU3615" s="9"/>
      <c r="AV3615" s="9"/>
      <c r="AW3615" s="9"/>
      <c r="AX3615" s="9"/>
      <c r="AY3615" s="9"/>
      <c r="AZ3615" s="9"/>
      <c r="BA3615" s="9"/>
      <c r="BB3615" s="9"/>
      <c r="BC3615" s="9"/>
      <c r="BD3615" s="9"/>
      <c r="BE3615" s="9"/>
      <c r="BF3615" s="9"/>
      <c r="BG3615" s="9"/>
      <c r="BH3615" s="9"/>
      <c r="BI3615" s="9"/>
      <c r="BJ3615" s="9"/>
      <c r="BK3615" s="9"/>
      <c r="BL3615" s="9"/>
      <c r="BM3615" s="9"/>
      <c r="BN3615" s="9"/>
      <c r="BO3615" s="9"/>
      <c r="BP3615" s="9"/>
      <c r="BQ3615" s="9"/>
      <c r="BT3615" s="9"/>
      <c r="BU3615" s="9"/>
      <c r="BX3615" s="9"/>
      <c r="BY3615" s="9"/>
      <c r="CB3615" s="9"/>
      <c r="CC3615" s="9"/>
      <c r="CF3615" s="9"/>
      <c r="CG3615" s="9"/>
      <c r="CJ3615" s="9"/>
      <c r="CK3615" s="9"/>
      <c r="CN3615" s="9"/>
      <c r="CO3615" s="9"/>
      <c r="CP3615" s="9"/>
      <c r="CQ3615" s="9"/>
      <c r="CR3615" s="9"/>
      <c r="CS3615" s="9"/>
      <c r="CT3615" s="9"/>
      <c r="CU3615" s="9"/>
      <c r="CV3615" s="9"/>
      <c r="CW3615" s="9"/>
      <c r="CX3615" s="9"/>
      <c r="CY3615" s="9"/>
      <c r="CZ3615" s="9"/>
      <c r="DA3615" s="9"/>
      <c r="DB3615" s="9"/>
      <c r="DC3615" s="9"/>
      <c r="DD3615" s="9"/>
      <c r="DE3615" s="9"/>
      <c r="DF3615" s="9"/>
      <c r="DG3615" s="9"/>
      <c r="DH3615" s="9"/>
      <c r="DI3615" s="9"/>
      <c r="DJ3615" s="9"/>
      <c r="DK3615" s="9"/>
      <c r="DL3615" s="9"/>
      <c r="DM3615" s="9"/>
      <c r="DN3615" s="9"/>
      <c r="DO3615" s="9"/>
      <c r="DP3615" s="9"/>
      <c r="DQ3615" s="9"/>
      <c r="DR3615" s="9"/>
      <c r="DS3615" s="9"/>
      <c r="DT3615" s="9"/>
      <c r="DU3615" s="9"/>
      <c r="DV3615" s="9"/>
      <c r="DW3615" s="9"/>
      <c r="DX3615" s="9"/>
      <c r="DY3615" s="9"/>
    </row>
    <row r="3616" spans="1:131" ht="19.5" customHeight="1" x14ac:dyDescent="0.25">
      <c r="A3616" s="9">
        <v>2400</v>
      </c>
      <c r="B3616" s="9" t="s">
        <v>7195</v>
      </c>
      <c r="C3616" s="9" t="s">
        <v>7202</v>
      </c>
      <c r="D3616" s="9"/>
      <c r="E3616" s="9" t="s">
        <v>3053</v>
      </c>
      <c r="F3616" s="9" t="s">
        <v>3054</v>
      </c>
      <c r="G3616" s="9"/>
      <c r="H3616" s="9" t="s">
        <v>202</v>
      </c>
      <c r="I3616" s="9" t="s">
        <v>25</v>
      </c>
      <c r="J3616" s="129">
        <v>43586</v>
      </c>
      <c r="K3616" s="129">
        <v>43525</v>
      </c>
      <c r="L3616" s="129">
        <v>43950</v>
      </c>
      <c r="M3616" s="9" t="s">
        <v>20</v>
      </c>
      <c r="O3616" s="9">
        <v>27</v>
      </c>
      <c r="Q3616" s="9" t="s">
        <v>54</v>
      </c>
      <c r="R3616" s="9"/>
      <c r="S3616" s="13">
        <v>12857143</v>
      </c>
      <c r="T3616" s="13">
        <v>12857143</v>
      </c>
      <c r="U3616" s="13">
        <v>3857143</v>
      </c>
      <c r="V3616" s="9"/>
      <c r="W3616" s="9"/>
      <c r="X3616" s="9"/>
      <c r="Y3616" s="9"/>
      <c r="Z3616" s="9"/>
      <c r="AA3616" s="9"/>
      <c r="AB3616" s="9"/>
      <c r="AC3616" s="9"/>
      <c r="AD3616" s="9"/>
      <c r="AE3616" s="9"/>
      <c r="AF3616" s="55"/>
      <c r="AG3616" s="45">
        <v>9000000</v>
      </c>
      <c r="AH3616" s="11">
        <v>43891</v>
      </c>
      <c r="AI3616" s="11">
        <v>44316</v>
      </c>
      <c r="AJ3616" s="27">
        <v>12857143</v>
      </c>
      <c r="AK3616" s="27">
        <v>3857143</v>
      </c>
      <c r="AL3616" s="9"/>
      <c r="AM3616" s="9"/>
      <c r="AN3616" s="9"/>
      <c r="AO3616" s="9"/>
      <c r="AP3616" s="9"/>
      <c r="AQ3616" s="9"/>
      <c r="AR3616" s="9"/>
      <c r="AS3616" s="9"/>
      <c r="AT3616" s="9"/>
      <c r="AU3616" s="9"/>
      <c r="AV3616" s="9"/>
      <c r="AW3616" s="9"/>
      <c r="AX3616" s="9"/>
      <c r="AY3616" s="9"/>
      <c r="AZ3616" s="9"/>
      <c r="BA3616" s="9"/>
      <c r="BB3616" s="9"/>
      <c r="BC3616" s="9"/>
      <c r="BD3616" s="9"/>
      <c r="BE3616" s="9"/>
      <c r="BF3616" s="9"/>
      <c r="BG3616" s="9"/>
      <c r="BH3616" s="9"/>
      <c r="BI3616" s="9"/>
      <c r="BJ3616" s="9"/>
      <c r="BK3616" s="9"/>
      <c r="BL3616" s="9"/>
      <c r="BM3616" s="9"/>
      <c r="BN3616" s="9"/>
      <c r="BO3616" s="9"/>
      <c r="BP3616" s="9"/>
      <c r="BQ3616" s="9"/>
      <c r="BT3616" s="9"/>
      <c r="BU3616" s="9"/>
      <c r="BX3616" s="9"/>
      <c r="BY3616" s="9"/>
      <c r="CB3616" s="9"/>
      <c r="CC3616" s="9"/>
      <c r="CF3616" s="9"/>
      <c r="CG3616" s="9"/>
      <c r="CJ3616" s="9"/>
      <c r="CK3616" s="9"/>
      <c r="CN3616" s="9"/>
      <c r="CO3616" s="9"/>
      <c r="CP3616" s="9"/>
      <c r="CQ3616" s="9"/>
      <c r="CR3616" s="9"/>
      <c r="CS3616" s="9"/>
      <c r="CT3616" s="9"/>
      <c r="CU3616" s="9"/>
      <c r="CV3616" s="9"/>
      <c r="CW3616" s="9"/>
      <c r="CX3616" s="9"/>
      <c r="CY3616" s="9"/>
      <c r="CZ3616" s="9"/>
      <c r="DA3616" s="9"/>
      <c r="DB3616" s="9"/>
      <c r="DC3616" s="9"/>
      <c r="DD3616" s="9"/>
      <c r="DE3616" s="9"/>
      <c r="DF3616" s="9"/>
      <c r="DG3616" s="9"/>
      <c r="DH3616" s="9"/>
      <c r="DI3616" s="9"/>
      <c r="DJ3616" s="9"/>
      <c r="DK3616" s="9"/>
      <c r="DL3616" s="9"/>
      <c r="DM3616" s="9"/>
      <c r="DN3616" s="9"/>
      <c r="DO3616" s="9"/>
      <c r="DP3616" s="9"/>
      <c r="DQ3616" s="9"/>
      <c r="DR3616" s="9"/>
      <c r="DS3616" s="9"/>
      <c r="DT3616" s="9"/>
      <c r="DU3616" s="9"/>
      <c r="DV3616" s="9"/>
      <c r="DW3616" s="9"/>
      <c r="DX3616" s="9"/>
      <c r="DY3616" s="9"/>
      <c r="DZ3616" s="56"/>
      <c r="EA3616" s="57"/>
    </row>
    <row r="3617" spans="1:132" s="18" customFormat="1" ht="19.5" customHeight="1" x14ac:dyDescent="0.25">
      <c r="A3617" s="18">
        <v>2400</v>
      </c>
      <c r="B3617" s="18" t="s">
        <v>7195</v>
      </c>
      <c r="C3617" s="18" t="s">
        <v>7202</v>
      </c>
      <c r="D3617" s="19">
        <v>43976</v>
      </c>
      <c r="J3617" s="130"/>
      <c r="K3617" s="130"/>
      <c r="L3617" s="130">
        <v>44315</v>
      </c>
      <c r="S3617" s="20"/>
      <c r="T3617" s="20"/>
      <c r="U3617" s="20"/>
      <c r="AF3617" s="57"/>
      <c r="AG3617" s="46"/>
      <c r="DZ3617" s="56"/>
      <c r="EA3617" s="57"/>
    </row>
    <row r="3618" spans="1:132" ht="19.5" customHeight="1" x14ac:dyDescent="0.25">
      <c r="A3618" s="9">
        <v>2401</v>
      </c>
      <c r="B3618" s="10" t="s">
        <v>7196</v>
      </c>
      <c r="C3618" s="9" t="s">
        <v>7197</v>
      </c>
      <c r="D3618" s="9"/>
      <c r="E3618" s="9" t="s">
        <v>6063</v>
      </c>
      <c r="F3618" s="9" t="s">
        <v>4676</v>
      </c>
      <c r="G3618" s="9"/>
      <c r="H3618" s="9" t="s">
        <v>202</v>
      </c>
      <c r="I3618" s="9" t="s">
        <v>28</v>
      </c>
      <c r="J3618" s="129">
        <v>43480</v>
      </c>
      <c r="K3618" s="129">
        <v>43477</v>
      </c>
      <c r="L3618" s="129">
        <v>43647</v>
      </c>
      <c r="O3618" s="9">
        <v>31</v>
      </c>
      <c r="Q3618" s="9" t="s">
        <v>54</v>
      </c>
      <c r="R3618" s="9"/>
      <c r="S3618" s="13">
        <v>22800000</v>
      </c>
      <c r="T3618" s="13">
        <v>22800000</v>
      </c>
      <c r="U3618" s="13">
        <v>5700000</v>
      </c>
      <c r="V3618" s="9"/>
      <c r="W3618" s="9"/>
      <c r="X3618" s="9"/>
      <c r="Y3618" s="9"/>
      <c r="Z3618" s="9"/>
      <c r="AA3618" s="9"/>
      <c r="AB3618" s="9"/>
      <c r="AC3618" s="9"/>
      <c r="AD3618" s="9"/>
      <c r="AE3618" s="9"/>
      <c r="AF3618" s="55"/>
      <c r="AG3618" s="45">
        <v>6000000</v>
      </c>
      <c r="AH3618" s="11">
        <v>43477</v>
      </c>
      <c r="AI3618" s="11">
        <v>43814</v>
      </c>
      <c r="AJ3618" s="27">
        <v>21000000</v>
      </c>
      <c r="AK3618" s="27">
        <v>5250000</v>
      </c>
      <c r="AL3618" s="9"/>
      <c r="AM3618" s="9"/>
      <c r="AN3618" s="9"/>
      <c r="AO3618" s="9"/>
      <c r="AP3618" s="9"/>
      <c r="AQ3618" s="9"/>
      <c r="AR3618" s="9"/>
      <c r="AS3618" s="9"/>
      <c r="AT3618" s="9"/>
      <c r="AU3618" s="9"/>
      <c r="AV3618" s="9"/>
      <c r="AW3618" s="9"/>
      <c r="AX3618" s="9"/>
      <c r="AY3618" s="9"/>
      <c r="AZ3618" s="9"/>
      <c r="BA3618" s="9"/>
      <c r="BB3618" s="9"/>
      <c r="BC3618" s="9"/>
      <c r="BD3618" s="9"/>
      <c r="BE3618" s="9"/>
      <c r="BF3618" s="9"/>
      <c r="BG3618" s="9"/>
      <c r="BH3618" s="9"/>
      <c r="BI3618" s="9"/>
      <c r="BJ3618" s="9"/>
      <c r="BK3618" s="9"/>
      <c r="BL3618" s="9"/>
      <c r="BM3618" s="9"/>
      <c r="BN3618" s="9"/>
      <c r="BO3618" s="9"/>
      <c r="BP3618" s="9"/>
      <c r="BQ3618" s="9"/>
      <c r="BT3618" s="9"/>
      <c r="BU3618" s="9"/>
      <c r="BX3618" s="9"/>
      <c r="BY3618" s="9"/>
      <c r="CB3618" s="9"/>
      <c r="CC3618" s="9"/>
      <c r="CF3618" s="9"/>
      <c r="CG3618" s="9"/>
      <c r="CJ3618" s="9"/>
      <c r="CK3618" s="9"/>
      <c r="CN3618" s="9"/>
      <c r="CO3618" s="9"/>
      <c r="CP3618" s="9"/>
      <c r="CQ3618" s="9"/>
      <c r="CR3618" s="9"/>
      <c r="CS3618" s="9"/>
      <c r="CT3618" s="9"/>
      <c r="CU3618" s="9"/>
      <c r="CV3618" s="9"/>
      <c r="CW3618" s="9"/>
      <c r="CX3618" s="9"/>
      <c r="CY3618" s="9"/>
      <c r="CZ3618" s="9"/>
      <c r="DA3618" s="9"/>
      <c r="DB3618" s="9"/>
      <c r="DC3618" s="9"/>
      <c r="DD3618" s="9"/>
      <c r="DE3618" s="9"/>
      <c r="DF3618" s="9"/>
      <c r="DG3618" s="9"/>
      <c r="DH3618" s="9"/>
      <c r="DI3618" s="9"/>
      <c r="DJ3618" s="9"/>
      <c r="DK3618" s="9"/>
      <c r="DL3618" s="9"/>
      <c r="DM3618" s="9"/>
      <c r="DN3618" s="9"/>
      <c r="DO3618" s="9"/>
      <c r="DP3618" s="9"/>
      <c r="DQ3618" s="9"/>
      <c r="DR3618" s="9"/>
      <c r="DS3618" s="9"/>
      <c r="DT3618" s="9"/>
      <c r="DU3618" s="9"/>
      <c r="DV3618" s="9"/>
      <c r="DW3618" s="9"/>
      <c r="DX3618" s="9"/>
      <c r="DY3618" s="9"/>
    </row>
    <row r="3619" spans="1:132" s="18" customFormat="1" ht="19.5" customHeight="1" x14ac:dyDescent="0.25">
      <c r="A3619" s="18">
        <v>2401</v>
      </c>
      <c r="B3619" s="17" t="s">
        <v>7196</v>
      </c>
      <c r="C3619" s="18" t="s">
        <v>7197</v>
      </c>
      <c r="D3619" s="19">
        <v>43641</v>
      </c>
      <c r="J3619" s="130"/>
      <c r="K3619" s="130"/>
      <c r="L3619" s="130">
        <v>43814</v>
      </c>
      <c r="S3619" s="20"/>
      <c r="T3619" s="20"/>
      <c r="U3619" s="20"/>
      <c r="AF3619" s="57"/>
      <c r="AG3619" s="46"/>
      <c r="DZ3619" s="56"/>
      <c r="EA3619" s="57"/>
    </row>
    <row r="3620" spans="1:132" ht="19.5" customHeight="1" x14ac:dyDescent="0.25">
      <c r="A3620" s="9">
        <v>2402</v>
      </c>
      <c r="B3620" s="9" t="s">
        <v>7198</v>
      </c>
      <c r="C3620" s="9" t="s">
        <v>7199</v>
      </c>
      <c r="D3620" s="9"/>
      <c r="E3620" s="9" t="s">
        <v>7201</v>
      </c>
      <c r="F3620" s="9" t="s">
        <v>7200</v>
      </c>
      <c r="G3620" s="9"/>
      <c r="H3620" s="9" t="s">
        <v>906</v>
      </c>
      <c r="I3620" s="9" t="s">
        <v>25</v>
      </c>
      <c r="M3620" s="9" t="s">
        <v>20</v>
      </c>
      <c r="O3620" s="9">
        <v>28</v>
      </c>
      <c r="R3620" s="9"/>
      <c r="S3620" s="9"/>
      <c r="T3620" s="9"/>
      <c r="U3620" s="9"/>
      <c r="V3620" s="9"/>
      <c r="W3620" s="9"/>
      <c r="X3620" s="9"/>
      <c r="Y3620" s="9"/>
      <c r="Z3620" s="9"/>
      <c r="AA3620" s="9"/>
      <c r="AB3620" s="9"/>
      <c r="AC3620" s="9"/>
      <c r="AD3620" s="9"/>
      <c r="AE3620" s="9"/>
      <c r="AF3620" s="55"/>
      <c r="AG3620" s="109"/>
      <c r="AH3620" s="9"/>
      <c r="AI3620" s="9"/>
      <c r="AJ3620" s="9"/>
      <c r="AK3620" s="9"/>
      <c r="AL3620" s="9"/>
      <c r="AM3620" s="9"/>
      <c r="AN3620" s="9"/>
      <c r="AO3620" s="9"/>
      <c r="AP3620" s="9"/>
      <c r="AQ3620" s="9"/>
      <c r="AR3620" s="9"/>
      <c r="AS3620" s="9"/>
      <c r="AT3620" s="9"/>
      <c r="AU3620" s="9"/>
      <c r="AV3620" s="9"/>
      <c r="AW3620" s="9"/>
      <c r="AX3620" s="9"/>
      <c r="AY3620" s="9"/>
      <c r="AZ3620" s="9"/>
      <c r="BA3620" s="9"/>
      <c r="BB3620" s="9"/>
      <c r="BC3620" s="9"/>
      <c r="BD3620" s="9"/>
      <c r="BE3620" s="9"/>
      <c r="BF3620" s="9"/>
      <c r="BG3620" s="9"/>
      <c r="BH3620" s="9"/>
      <c r="BI3620" s="9"/>
      <c r="BJ3620" s="9"/>
      <c r="BK3620" s="9"/>
      <c r="BL3620" s="9"/>
      <c r="BM3620" s="9"/>
      <c r="BN3620" s="9"/>
      <c r="BO3620" s="9"/>
      <c r="BP3620" s="9"/>
      <c r="BQ3620" s="9"/>
      <c r="BT3620" s="9"/>
      <c r="BU3620" s="9"/>
      <c r="BX3620" s="9"/>
      <c r="BY3620" s="9"/>
      <c r="CB3620" s="9"/>
      <c r="CC3620" s="9"/>
      <c r="CF3620" s="9"/>
      <c r="CG3620" s="9"/>
      <c r="CJ3620" s="9"/>
      <c r="CK3620" s="9"/>
      <c r="CN3620" s="9"/>
      <c r="CO3620" s="9"/>
      <c r="CP3620" s="9"/>
      <c r="CQ3620" s="9"/>
      <c r="CR3620" s="9"/>
      <c r="CS3620" s="9"/>
      <c r="CT3620" s="9"/>
      <c r="CU3620" s="9"/>
      <c r="CV3620" s="9"/>
      <c r="CW3620" s="9"/>
      <c r="CX3620" s="9"/>
      <c r="CY3620" s="9"/>
      <c r="CZ3620" s="9"/>
      <c r="DA3620" s="9"/>
      <c r="DB3620" s="9"/>
      <c r="DC3620" s="9"/>
      <c r="DD3620" s="9"/>
      <c r="DE3620" s="9"/>
      <c r="DF3620" s="9"/>
      <c r="DG3620" s="9"/>
      <c r="DH3620" s="9"/>
      <c r="DI3620" s="9"/>
      <c r="DJ3620" s="9"/>
      <c r="DK3620" s="9"/>
      <c r="DL3620" s="9"/>
      <c r="DM3620" s="9"/>
      <c r="DN3620" s="9"/>
      <c r="DO3620" s="9"/>
      <c r="DP3620" s="9"/>
      <c r="DQ3620" s="9"/>
      <c r="DR3620" s="9"/>
      <c r="DS3620" s="9"/>
      <c r="DT3620" s="9"/>
      <c r="DU3620" s="9"/>
      <c r="DV3620" s="9"/>
      <c r="DW3620" s="9"/>
      <c r="DX3620" s="9"/>
      <c r="DY3620" s="9"/>
      <c r="DZ3620" s="56"/>
      <c r="EA3620" s="57"/>
    </row>
    <row r="3621" spans="1:132" ht="19.5" customHeight="1" x14ac:dyDescent="0.25">
      <c r="A3621" s="9">
        <v>2403</v>
      </c>
      <c r="B3621" s="9" t="s">
        <v>7206</v>
      </c>
      <c r="C3621" s="9" t="s">
        <v>7207</v>
      </c>
      <c r="D3621" s="9"/>
      <c r="E3621" s="9" t="s">
        <v>1401</v>
      </c>
      <c r="F3621" s="9" t="s">
        <v>525</v>
      </c>
      <c r="G3621" s="9"/>
      <c r="H3621" s="9" t="s">
        <v>202</v>
      </c>
      <c r="I3621" s="9" t="s">
        <v>78</v>
      </c>
      <c r="J3621" s="129">
        <v>43485</v>
      </c>
      <c r="K3621" s="129">
        <v>43432</v>
      </c>
      <c r="L3621" s="129">
        <v>43769</v>
      </c>
      <c r="O3621" s="9">
        <v>30</v>
      </c>
      <c r="Q3621" s="9" t="s">
        <v>54</v>
      </c>
      <c r="R3621" s="9"/>
      <c r="S3621" s="13">
        <v>7185000</v>
      </c>
      <c r="T3621" s="13">
        <v>7185000</v>
      </c>
      <c r="U3621" s="13">
        <v>2155500</v>
      </c>
      <c r="V3621" s="9"/>
      <c r="W3621" s="9"/>
      <c r="X3621" s="9"/>
      <c r="Y3621" s="9"/>
      <c r="Z3621" s="9"/>
      <c r="AA3621" s="9"/>
      <c r="AB3621" s="9"/>
      <c r="AC3621" s="9"/>
      <c r="AD3621" s="9"/>
      <c r="AE3621" s="9"/>
      <c r="AF3621" s="55"/>
      <c r="AG3621" s="45">
        <v>5020000</v>
      </c>
      <c r="AH3621" s="11">
        <v>43432</v>
      </c>
      <c r="AI3621" s="11">
        <v>43769</v>
      </c>
      <c r="AJ3621" s="27">
        <v>7314897</v>
      </c>
      <c r="AK3621" s="27">
        <v>2155500</v>
      </c>
      <c r="AL3621" s="9"/>
      <c r="AM3621" s="9"/>
      <c r="AN3621" s="9"/>
      <c r="AO3621" s="9"/>
      <c r="AP3621" s="9"/>
      <c r="AQ3621" s="9"/>
      <c r="AR3621" s="9"/>
      <c r="AS3621" s="9"/>
      <c r="AT3621" s="9"/>
      <c r="AU3621" s="9"/>
      <c r="AV3621" s="9"/>
      <c r="AW3621" s="9"/>
      <c r="AX3621" s="9"/>
      <c r="AY3621" s="9"/>
      <c r="AZ3621" s="9"/>
      <c r="BA3621" s="9"/>
      <c r="BB3621" s="9"/>
      <c r="BC3621" s="9"/>
      <c r="BD3621" s="9"/>
      <c r="BE3621" s="9"/>
      <c r="BF3621" s="9"/>
      <c r="BG3621" s="9"/>
      <c r="BH3621" s="9"/>
      <c r="BI3621" s="9"/>
      <c r="BJ3621" s="9"/>
      <c r="BK3621" s="9"/>
      <c r="BL3621" s="9"/>
      <c r="BM3621" s="9"/>
      <c r="BN3621" s="9"/>
      <c r="BO3621" s="9"/>
      <c r="BP3621" s="9"/>
      <c r="BQ3621" s="9"/>
      <c r="BT3621" s="9"/>
      <c r="BU3621" s="9"/>
      <c r="BX3621" s="9"/>
      <c r="BY3621" s="9"/>
      <c r="CB3621" s="9"/>
      <c r="CC3621" s="9"/>
      <c r="CF3621" s="9"/>
      <c r="CG3621" s="9"/>
      <c r="CJ3621" s="9"/>
      <c r="CK3621" s="9"/>
      <c r="CN3621" s="9"/>
      <c r="CO3621" s="9"/>
      <c r="CP3621" s="9"/>
      <c r="CQ3621" s="9"/>
      <c r="CR3621" s="9"/>
      <c r="CS3621" s="9"/>
      <c r="CT3621" s="9"/>
      <c r="CU3621" s="9"/>
      <c r="CV3621" s="9"/>
      <c r="CW3621" s="9"/>
      <c r="CX3621" s="9"/>
      <c r="CY3621" s="9"/>
      <c r="CZ3621" s="9"/>
      <c r="DA3621" s="9"/>
      <c r="DB3621" s="9"/>
      <c r="DC3621" s="9"/>
      <c r="DD3621" s="9"/>
      <c r="DE3621" s="9"/>
      <c r="DF3621" s="9"/>
      <c r="DG3621" s="9"/>
      <c r="DH3621" s="9"/>
      <c r="DI3621" s="9"/>
      <c r="DJ3621" s="9"/>
      <c r="DK3621" s="9"/>
      <c r="DL3621" s="9"/>
      <c r="DM3621" s="9"/>
      <c r="DN3621" s="9"/>
      <c r="DO3621" s="9"/>
      <c r="DP3621" s="9"/>
      <c r="DQ3621" s="9"/>
      <c r="DR3621" s="9"/>
      <c r="DS3621" s="9"/>
      <c r="DT3621" s="9"/>
      <c r="DU3621" s="9"/>
      <c r="DV3621" s="9"/>
      <c r="DW3621" s="9"/>
      <c r="DX3621" s="9"/>
      <c r="DY3621" s="9"/>
    </row>
    <row r="3622" spans="1:132" ht="19.5" customHeight="1" x14ac:dyDescent="0.25">
      <c r="A3622" s="9">
        <v>2404</v>
      </c>
      <c r="B3622" s="9" t="s">
        <v>7208</v>
      </c>
      <c r="C3622" s="9" t="s">
        <v>7217</v>
      </c>
      <c r="D3622" s="9"/>
      <c r="E3622" s="9" t="s">
        <v>903</v>
      </c>
      <c r="F3622" s="9" t="s">
        <v>4071</v>
      </c>
      <c r="G3622" s="9"/>
      <c r="H3622" s="9" t="s">
        <v>202</v>
      </c>
      <c r="I3622" s="9" t="s">
        <v>78</v>
      </c>
      <c r="J3622" s="129">
        <v>43483</v>
      </c>
      <c r="K3622" s="129">
        <v>43452</v>
      </c>
      <c r="L3622" s="129">
        <v>43502</v>
      </c>
      <c r="O3622" s="9">
        <v>24</v>
      </c>
      <c r="Q3622" s="9" t="s">
        <v>61</v>
      </c>
      <c r="R3622" s="9"/>
      <c r="S3622" s="13">
        <v>12560205</v>
      </c>
      <c r="T3622" s="13">
        <v>12560205</v>
      </c>
      <c r="U3622" s="13">
        <v>3768062</v>
      </c>
      <c r="V3622" s="9"/>
      <c r="W3622" s="9"/>
      <c r="X3622" s="9"/>
      <c r="Y3622" s="9"/>
      <c r="Z3622" s="9"/>
      <c r="AA3622" s="9"/>
      <c r="AB3622" s="9"/>
      <c r="AC3622" s="9"/>
      <c r="AD3622" s="9"/>
      <c r="AE3622" s="9"/>
      <c r="AF3622" s="55"/>
      <c r="AG3622" s="109"/>
      <c r="AH3622" s="11">
        <v>43452</v>
      </c>
      <c r="AI3622" s="11">
        <v>43502</v>
      </c>
      <c r="AJ3622" s="27">
        <v>12450205</v>
      </c>
      <c r="AK3622" s="27">
        <v>3735062</v>
      </c>
      <c r="AL3622" s="9"/>
      <c r="AM3622" s="9"/>
      <c r="AN3622" s="9"/>
      <c r="AO3622" s="9"/>
      <c r="AP3622" s="9"/>
      <c r="AQ3622" s="9"/>
      <c r="AR3622" s="9"/>
      <c r="AS3622" s="9"/>
      <c r="AT3622" s="9"/>
      <c r="AU3622" s="9"/>
      <c r="AV3622" s="9"/>
      <c r="AW3622" s="9"/>
      <c r="AX3622" s="9"/>
      <c r="AY3622" s="9"/>
      <c r="AZ3622" s="9"/>
      <c r="BA3622" s="9"/>
      <c r="BB3622" s="9"/>
      <c r="BC3622" s="9"/>
      <c r="BD3622" s="9"/>
      <c r="BE3622" s="9"/>
      <c r="BF3622" s="9"/>
      <c r="BG3622" s="9"/>
      <c r="BH3622" s="9"/>
      <c r="BI3622" s="9"/>
      <c r="BJ3622" s="9"/>
      <c r="BK3622" s="9"/>
      <c r="BL3622" s="9"/>
      <c r="BM3622" s="9"/>
      <c r="BN3622" s="9"/>
      <c r="BO3622" s="9"/>
      <c r="BP3622" s="9"/>
      <c r="BQ3622" s="9"/>
      <c r="BT3622" s="9"/>
      <c r="BU3622" s="9"/>
      <c r="BX3622" s="9"/>
      <c r="BY3622" s="9"/>
      <c r="CB3622" s="9"/>
      <c r="CC3622" s="9"/>
      <c r="CF3622" s="9"/>
      <c r="CG3622" s="9"/>
      <c r="CJ3622" s="9"/>
      <c r="CK3622" s="9"/>
      <c r="CN3622" s="9"/>
      <c r="CO3622" s="9"/>
      <c r="CP3622" s="9"/>
      <c r="CQ3622" s="9"/>
      <c r="CR3622" s="9"/>
      <c r="CS3622" s="9"/>
      <c r="CT3622" s="9"/>
      <c r="CU3622" s="9"/>
      <c r="CV3622" s="9"/>
      <c r="CW3622" s="9"/>
      <c r="CX3622" s="9"/>
      <c r="CY3622" s="9"/>
      <c r="CZ3622" s="9"/>
      <c r="DA3622" s="9"/>
      <c r="DB3622" s="9"/>
      <c r="DC3622" s="9"/>
      <c r="DD3622" s="9"/>
      <c r="DE3622" s="9"/>
      <c r="DF3622" s="9"/>
      <c r="DG3622" s="9"/>
      <c r="DH3622" s="9"/>
      <c r="DI3622" s="9"/>
      <c r="DJ3622" s="9"/>
      <c r="DK3622" s="9"/>
      <c r="DL3622" s="9"/>
      <c r="DM3622" s="9"/>
      <c r="DN3622" s="9"/>
      <c r="DO3622" s="9"/>
      <c r="DP3622" s="9"/>
      <c r="DQ3622" s="9"/>
      <c r="DR3622" s="9"/>
      <c r="DS3622" s="9"/>
      <c r="DT3622" s="9"/>
      <c r="DU3622" s="9"/>
      <c r="DV3622" s="9"/>
      <c r="DW3622" s="9"/>
      <c r="DX3622" s="9"/>
      <c r="DY3622" s="9"/>
      <c r="DZ3622" s="56"/>
      <c r="EA3622" s="57"/>
    </row>
    <row r="3623" spans="1:132" ht="19.5" customHeight="1" x14ac:dyDescent="0.25">
      <c r="A3623" s="9">
        <v>2405</v>
      </c>
      <c r="B3623" s="9" t="s">
        <v>7209</v>
      </c>
      <c r="C3623" s="9" t="s">
        <v>7210</v>
      </c>
      <c r="D3623" s="9"/>
      <c r="E3623" s="9" t="s">
        <v>6435</v>
      </c>
      <c r="F3623" s="9" t="s">
        <v>4385</v>
      </c>
      <c r="G3623" s="9"/>
      <c r="H3623" s="9" t="s">
        <v>202</v>
      </c>
      <c r="I3623" s="9" t="s">
        <v>35</v>
      </c>
      <c r="J3623" s="129">
        <v>43881</v>
      </c>
      <c r="K3623" s="129">
        <v>42088</v>
      </c>
      <c r="L3623" s="129">
        <v>44260</v>
      </c>
      <c r="M3623" s="9" t="s">
        <v>20</v>
      </c>
      <c r="O3623" s="9">
        <v>31</v>
      </c>
      <c r="Q3623" s="9" t="s">
        <v>54</v>
      </c>
      <c r="R3623" s="9"/>
      <c r="S3623" s="13">
        <v>704887143</v>
      </c>
      <c r="T3623" s="13">
        <v>704887143</v>
      </c>
      <c r="U3623" s="13" t="s">
        <v>9310</v>
      </c>
      <c r="V3623" s="13">
        <v>492300000</v>
      </c>
      <c r="W3623" s="9"/>
      <c r="X3623" s="9"/>
      <c r="Y3623" s="9"/>
      <c r="Z3623" s="9"/>
      <c r="AA3623" s="9"/>
      <c r="AB3623" s="9"/>
      <c r="AC3623" s="9"/>
      <c r="AD3623" s="9"/>
      <c r="AE3623" s="9"/>
      <c r="AF3623" s="114">
        <v>492300000</v>
      </c>
      <c r="AG3623" s="109"/>
      <c r="AH3623" s="11">
        <v>43641</v>
      </c>
      <c r="AI3623" s="11">
        <v>43890</v>
      </c>
      <c r="AJ3623" s="27">
        <v>87548229</v>
      </c>
      <c r="AK3623" s="27">
        <v>26264469</v>
      </c>
      <c r="AL3623" s="11">
        <v>43891</v>
      </c>
      <c r="AM3623" s="11">
        <v>43921</v>
      </c>
      <c r="AN3623" s="27">
        <v>222276881</v>
      </c>
      <c r="AO3623" s="27">
        <v>66683064</v>
      </c>
      <c r="AP3623" s="11">
        <v>43922</v>
      </c>
      <c r="AQ3623" s="11">
        <v>43951</v>
      </c>
      <c r="AR3623" s="27">
        <v>66781676</v>
      </c>
      <c r="AS3623" s="27">
        <v>20034503</v>
      </c>
      <c r="AT3623" s="11">
        <v>43952</v>
      </c>
      <c r="AU3623" s="11">
        <v>44104</v>
      </c>
      <c r="AV3623" s="27">
        <v>244460154</v>
      </c>
      <c r="AW3623" s="27">
        <v>73338046</v>
      </c>
      <c r="AX3623" s="11">
        <v>44105</v>
      </c>
      <c r="AY3623" s="11">
        <v>44196</v>
      </c>
      <c r="AZ3623" s="27">
        <v>14188469</v>
      </c>
      <c r="BA3623" s="27">
        <v>4256541</v>
      </c>
      <c r="BB3623" s="11">
        <v>44197</v>
      </c>
      <c r="BC3623" s="11">
        <v>44227</v>
      </c>
      <c r="BD3623" s="27">
        <v>38567663</v>
      </c>
      <c r="BE3623" s="27">
        <v>11570299</v>
      </c>
      <c r="BF3623" s="11">
        <v>44228</v>
      </c>
      <c r="BG3623" s="11">
        <v>44286</v>
      </c>
      <c r="BH3623" s="27">
        <v>3547045</v>
      </c>
      <c r="BI3623" s="27">
        <v>1064114</v>
      </c>
      <c r="BJ3623" s="9"/>
      <c r="BK3623" s="9"/>
      <c r="BL3623" s="9"/>
      <c r="BM3623" s="9"/>
      <c r="BN3623" s="9"/>
      <c r="BO3623" s="9"/>
      <c r="BP3623" s="9"/>
      <c r="BQ3623" s="9"/>
      <c r="BT3623" s="9"/>
      <c r="BU3623" s="9"/>
      <c r="BX3623" s="9"/>
      <c r="BY3623" s="9"/>
      <c r="CB3623" s="9"/>
      <c r="CC3623" s="9"/>
      <c r="CF3623" s="9"/>
      <c r="CG3623" s="9"/>
      <c r="CJ3623" s="9"/>
      <c r="CK3623" s="9"/>
      <c r="CN3623" s="9"/>
      <c r="CO3623" s="9"/>
      <c r="CP3623" s="9"/>
      <c r="CQ3623" s="9"/>
      <c r="CR3623" s="9"/>
      <c r="CS3623" s="9"/>
      <c r="CT3623" s="9"/>
      <c r="CU3623" s="9"/>
      <c r="CV3623" s="9"/>
      <c r="CW3623" s="9"/>
      <c r="CX3623" s="9"/>
      <c r="CY3623" s="9"/>
      <c r="CZ3623" s="9"/>
      <c r="DA3623" s="9"/>
      <c r="DB3623" s="9"/>
      <c r="DC3623" s="9"/>
      <c r="DD3623" s="9"/>
      <c r="DE3623" s="9"/>
      <c r="DF3623" s="9"/>
      <c r="DG3623" s="9"/>
      <c r="DH3623" s="9"/>
      <c r="DI3623" s="9"/>
      <c r="DJ3623" s="9"/>
      <c r="DK3623" s="9"/>
      <c r="DL3623" s="9"/>
      <c r="DM3623" s="9"/>
      <c r="DN3623" s="9"/>
      <c r="DO3623" s="9"/>
      <c r="DP3623" s="9"/>
      <c r="DQ3623" s="9"/>
      <c r="DR3623" s="9"/>
      <c r="DS3623" s="9"/>
      <c r="DT3623" s="9"/>
      <c r="DU3623" s="9"/>
      <c r="DV3623" s="9"/>
      <c r="DW3623" s="9"/>
      <c r="DX3623" s="9"/>
      <c r="DY3623" s="9"/>
    </row>
    <row r="3624" spans="1:132" s="18" customFormat="1" ht="19.5" customHeight="1" x14ac:dyDescent="0.25">
      <c r="A3624" s="18">
        <v>2405</v>
      </c>
      <c r="B3624" s="18" t="s">
        <v>7209</v>
      </c>
      <c r="C3624" s="18" t="s">
        <v>7210</v>
      </c>
      <c r="D3624" s="19">
        <v>44132</v>
      </c>
      <c r="J3624" s="130"/>
      <c r="K3624" s="130"/>
      <c r="L3624" s="130">
        <v>44301</v>
      </c>
      <c r="S3624" s="20">
        <v>778279107</v>
      </c>
      <c r="T3624" s="20">
        <v>778279107</v>
      </c>
      <c r="U3624" s="20">
        <v>233483732</v>
      </c>
      <c r="V3624" s="20">
        <v>543674375</v>
      </c>
      <c r="AF3624" s="43">
        <v>543674375</v>
      </c>
      <c r="AG3624" s="112"/>
      <c r="AH3624" s="19"/>
      <c r="AI3624" s="19"/>
      <c r="AJ3624" s="83"/>
      <c r="AK3624" s="83"/>
      <c r="AL3624" s="19"/>
      <c r="AM3624" s="19"/>
      <c r="AN3624" s="83"/>
      <c r="AO3624" s="83"/>
      <c r="AP3624" s="19"/>
      <c r="AQ3624" s="19"/>
      <c r="AR3624" s="83"/>
      <c r="AS3624" s="83"/>
      <c r="DZ3624" s="56"/>
      <c r="EA3624" s="57"/>
    </row>
    <row r="3625" spans="1:132" ht="19.5" customHeight="1" x14ac:dyDescent="0.25">
      <c r="A3625" s="9">
        <v>2406</v>
      </c>
      <c r="B3625" s="9" t="s">
        <v>7211</v>
      </c>
      <c r="C3625" s="9" t="s">
        <v>7214</v>
      </c>
      <c r="D3625" s="9"/>
      <c r="E3625" s="9" t="s">
        <v>8548</v>
      </c>
      <c r="F3625" s="9" t="s">
        <v>4385</v>
      </c>
      <c r="G3625" s="9"/>
      <c r="H3625" s="9" t="s">
        <v>202</v>
      </c>
      <c r="I3625" s="9" t="s">
        <v>35</v>
      </c>
      <c r="J3625" s="129">
        <v>44004</v>
      </c>
      <c r="K3625" s="129">
        <v>42865</v>
      </c>
      <c r="L3625" s="129">
        <v>44188</v>
      </c>
      <c r="M3625" s="9" t="s">
        <v>20</v>
      </c>
      <c r="O3625" s="9">
        <v>31</v>
      </c>
      <c r="Q3625" s="9" t="s">
        <v>54</v>
      </c>
      <c r="R3625" s="9"/>
      <c r="S3625" s="13">
        <v>250302000</v>
      </c>
      <c r="T3625" s="13">
        <v>250302000</v>
      </c>
      <c r="U3625" s="13">
        <v>75090600</v>
      </c>
      <c r="V3625" s="13">
        <v>175211400</v>
      </c>
      <c r="W3625" s="9"/>
      <c r="X3625" s="9"/>
      <c r="Y3625" s="9"/>
      <c r="Z3625" s="9"/>
      <c r="AA3625" s="9"/>
      <c r="AB3625" s="9"/>
      <c r="AC3625" s="9"/>
      <c r="AD3625" s="9"/>
      <c r="AE3625" s="9"/>
      <c r="AF3625" s="114">
        <v>175211400</v>
      </c>
      <c r="AG3625" s="109"/>
      <c r="AH3625" s="11">
        <v>43641</v>
      </c>
      <c r="AI3625" s="11">
        <v>44104</v>
      </c>
      <c r="AJ3625" s="27">
        <v>142125021</v>
      </c>
      <c r="AK3625" s="27">
        <v>42637506</v>
      </c>
      <c r="AL3625" s="11">
        <v>44105</v>
      </c>
      <c r="AM3625" s="11">
        <v>44165</v>
      </c>
      <c r="AN3625" s="27">
        <v>66831828</v>
      </c>
      <c r="AO3625" s="27">
        <v>20049548</v>
      </c>
      <c r="AP3625" s="11">
        <v>44166</v>
      </c>
      <c r="AQ3625" s="11">
        <v>44196</v>
      </c>
      <c r="AR3625" s="27">
        <v>4354325</v>
      </c>
      <c r="AS3625" s="27">
        <v>1306298</v>
      </c>
      <c r="AT3625" s="11">
        <v>44197</v>
      </c>
      <c r="AU3625" s="11">
        <v>44286</v>
      </c>
      <c r="AV3625" s="27">
        <v>6920376</v>
      </c>
      <c r="AW3625" s="27">
        <v>2076113</v>
      </c>
      <c r="AX3625" s="9"/>
      <c r="AY3625" s="9"/>
      <c r="AZ3625" s="9"/>
      <c r="BA3625" s="9"/>
      <c r="BB3625" s="9"/>
      <c r="BC3625" s="9"/>
      <c r="BD3625" s="9"/>
      <c r="BE3625" s="9"/>
      <c r="BF3625" s="9"/>
      <c r="BG3625" s="9"/>
      <c r="BH3625" s="9"/>
      <c r="BI3625" s="9"/>
      <c r="BJ3625" s="9"/>
      <c r="BK3625" s="9"/>
      <c r="BL3625" s="9"/>
      <c r="BM3625" s="9"/>
      <c r="BN3625" s="9"/>
      <c r="BO3625" s="9"/>
      <c r="BP3625" s="9"/>
      <c r="BQ3625" s="9"/>
      <c r="BT3625" s="9"/>
      <c r="BU3625" s="9"/>
      <c r="BX3625" s="9"/>
      <c r="BY3625" s="9"/>
      <c r="CB3625" s="9"/>
      <c r="CC3625" s="9"/>
      <c r="CF3625" s="9"/>
      <c r="CG3625" s="9"/>
      <c r="CJ3625" s="9"/>
      <c r="CK3625" s="9"/>
      <c r="CN3625" s="9"/>
      <c r="CO3625" s="9"/>
      <c r="CP3625" s="9"/>
      <c r="CQ3625" s="9"/>
      <c r="CR3625" s="9"/>
      <c r="CS3625" s="9"/>
      <c r="CT3625" s="9"/>
      <c r="CU3625" s="9"/>
      <c r="CV3625" s="9"/>
      <c r="CW3625" s="9"/>
      <c r="CX3625" s="9"/>
      <c r="CY3625" s="9"/>
      <c r="CZ3625" s="9"/>
      <c r="DA3625" s="9"/>
      <c r="DB3625" s="9"/>
      <c r="DC3625" s="9"/>
      <c r="DD3625" s="9"/>
      <c r="DE3625" s="9"/>
      <c r="DF3625" s="9"/>
      <c r="DG3625" s="9"/>
      <c r="DH3625" s="9"/>
      <c r="DI3625" s="9"/>
      <c r="DJ3625" s="9"/>
      <c r="DK3625" s="9"/>
      <c r="DL3625" s="9"/>
      <c r="DM3625" s="9"/>
      <c r="DN3625" s="9"/>
      <c r="DO3625" s="9"/>
      <c r="DP3625" s="9"/>
      <c r="DQ3625" s="9"/>
      <c r="DR3625" s="9"/>
      <c r="DS3625" s="9"/>
      <c r="DT3625" s="9"/>
      <c r="DU3625" s="9"/>
      <c r="DV3625" s="9"/>
      <c r="DW3625" s="9"/>
      <c r="DX3625" s="9"/>
      <c r="DY3625" s="9"/>
      <c r="DZ3625" s="56"/>
      <c r="EA3625" s="57"/>
    </row>
    <row r="3626" spans="1:132" s="18" customFormat="1" ht="19.5" customHeight="1" x14ac:dyDescent="0.25">
      <c r="A3626" s="18">
        <v>2406</v>
      </c>
      <c r="B3626" s="18" t="s">
        <v>7211</v>
      </c>
      <c r="C3626" s="18" t="s">
        <v>7214</v>
      </c>
      <c r="D3626" s="19">
        <v>44165</v>
      </c>
      <c r="J3626" s="130"/>
      <c r="K3626" s="130"/>
      <c r="L3626" s="130">
        <v>44267</v>
      </c>
      <c r="S3626" s="20">
        <v>262102000</v>
      </c>
      <c r="T3626" s="20">
        <v>262102000</v>
      </c>
      <c r="U3626" s="20">
        <v>78630600</v>
      </c>
      <c r="V3626" s="20">
        <v>183471400</v>
      </c>
      <c r="AF3626" s="43">
        <v>183471400</v>
      </c>
      <c r="AG3626" s="112"/>
      <c r="DZ3626" s="56"/>
      <c r="EA3626" s="57"/>
    </row>
    <row r="3627" spans="1:132" s="18" customFormat="1" ht="19.5" customHeight="1" x14ac:dyDescent="0.25">
      <c r="A3627" s="18">
        <v>2406</v>
      </c>
      <c r="B3627" s="18" t="s">
        <v>7211</v>
      </c>
      <c r="C3627" s="18" t="s">
        <v>7214</v>
      </c>
      <c r="D3627" s="19">
        <v>44285</v>
      </c>
      <c r="J3627" s="130"/>
      <c r="K3627" s="130"/>
      <c r="L3627" s="130">
        <v>44430</v>
      </c>
      <c r="S3627" s="20"/>
      <c r="T3627" s="20"/>
      <c r="U3627" s="20"/>
      <c r="V3627" s="20"/>
      <c r="AF3627" s="43"/>
      <c r="AG3627" s="112"/>
      <c r="DZ3627" s="56"/>
      <c r="EA3627" s="57"/>
    </row>
    <row r="3628" spans="1:132" ht="19.5" customHeight="1" x14ac:dyDescent="0.25">
      <c r="A3628" s="9">
        <v>2407</v>
      </c>
      <c r="B3628" s="9" t="s">
        <v>7213</v>
      </c>
      <c r="C3628" s="9" t="s">
        <v>7423</v>
      </c>
      <c r="D3628" s="9"/>
      <c r="E3628" s="9" t="s">
        <v>7212</v>
      </c>
      <c r="F3628" s="9" t="s">
        <v>2305</v>
      </c>
      <c r="G3628" s="9"/>
      <c r="H3628" s="9" t="s">
        <v>202</v>
      </c>
      <c r="I3628" s="9" t="s">
        <v>35</v>
      </c>
      <c r="J3628" s="129">
        <v>43542</v>
      </c>
      <c r="K3628" s="129">
        <v>43276</v>
      </c>
      <c r="L3628" s="129">
        <v>44196</v>
      </c>
      <c r="O3628" s="9">
        <v>24</v>
      </c>
      <c r="Q3628" s="9" t="s">
        <v>61</v>
      </c>
      <c r="R3628" s="9"/>
      <c r="S3628" s="13">
        <v>25008594108</v>
      </c>
      <c r="T3628" s="13">
        <v>25008594108</v>
      </c>
      <c r="U3628" s="13">
        <v>7502578232</v>
      </c>
      <c r="V3628" s="9"/>
      <c r="W3628" s="9"/>
      <c r="X3628" s="9"/>
      <c r="Y3628" s="9"/>
      <c r="Z3628" s="9"/>
      <c r="AA3628" s="9"/>
      <c r="AB3628" s="9"/>
      <c r="AC3628" s="9"/>
      <c r="AD3628" s="9"/>
      <c r="AE3628" s="9"/>
      <c r="AF3628" s="55"/>
      <c r="AG3628" s="109"/>
      <c r="AH3628" s="11">
        <v>43276</v>
      </c>
      <c r="AI3628" s="11">
        <v>43465</v>
      </c>
      <c r="AJ3628" s="27">
        <v>1015758839</v>
      </c>
      <c r="AK3628" s="27">
        <v>304727652</v>
      </c>
      <c r="AL3628" s="11">
        <v>43466</v>
      </c>
      <c r="AM3628" s="11">
        <v>43555</v>
      </c>
      <c r="AN3628" s="27">
        <v>2797602363</v>
      </c>
      <c r="AO3628" s="27">
        <v>839280709</v>
      </c>
      <c r="AP3628" s="11">
        <v>43556</v>
      </c>
      <c r="AQ3628" s="11">
        <v>43646</v>
      </c>
      <c r="AR3628" s="27">
        <v>8565868605</v>
      </c>
      <c r="AS3628" s="27">
        <v>2569760582</v>
      </c>
      <c r="AT3628" s="11">
        <v>43647</v>
      </c>
      <c r="AU3628" s="11">
        <v>43738</v>
      </c>
      <c r="AV3628" s="27">
        <v>8654209313</v>
      </c>
      <c r="AW3628" s="27">
        <v>2596262794</v>
      </c>
      <c r="AX3628" s="11">
        <v>43739</v>
      </c>
      <c r="AY3628" s="11">
        <v>43830</v>
      </c>
      <c r="AZ3628" s="27">
        <v>728482475</v>
      </c>
      <c r="BA3628" s="27">
        <v>218544743</v>
      </c>
      <c r="BB3628" s="11">
        <v>43831</v>
      </c>
      <c r="BC3628" s="11">
        <v>43921</v>
      </c>
      <c r="BD3628" s="27">
        <v>284333138</v>
      </c>
      <c r="BE3628" s="27">
        <v>85299941</v>
      </c>
      <c r="BF3628" s="11">
        <v>43922</v>
      </c>
      <c r="BG3628" s="11">
        <v>44012</v>
      </c>
      <c r="BH3628" s="27">
        <v>492277005</v>
      </c>
      <c r="BI3628" s="27">
        <v>147683102</v>
      </c>
      <c r="BJ3628" s="11">
        <v>44013</v>
      </c>
      <c r="BK3628" s="11">
        <v>44196</v>
      </c>
      <c r="BL3628" s="27">
        <v>65803911</v>
      </c>
      <c r="BM3628" s="27">
        <v>19741173</v>
      </c>
      <c r="BN3628" s="11">
        <v>44197</v>
      </c>
      <c r="BO3628" s="11">
        <v>44286</v>
      </c>
      <c r="BP3628" s="27">
        <v>52398150</v>
      </c>
      <c r="BQ3628" s="27">
        <v>15719445</v>
      </c>
      <c r="BR3628" s="11">
        <v>43276</v>
      </c>
      <c r="BS3628" s="11">
        <v>44286</v>
      </c>
      <c r="BT3628" s="27">
        <v>25762667573</v>
      </c>
      <c r="BU3628" s="27">
        <v>931780131</v>
      </c>
      <c r="BX3628" s="9"/>
      <c r="BY3628" s="9"/>
      <c r="CB3628" s="9"/>
      <c r="CC3628" s="9"/>
      <c r="CF3628" s="9"/>
      <c r="CG3628" s="9"/>
      <c r="CJ3628" s="9"/>
      <c r="CK3628" s="9"/>
      <c r="CN3628" s="9"/>
      <c r="CO3628" s="9"/>
      <c r="CP3628" s="9"/>
      <c r="CQ3628" s="9"/>
      <c r="CR3628" s="9"/>
      <c r="CS3628" s="9"/>
      <c r="CT3628" s="9"/>
      <c r="CU3628" s="9"/>
      <c r="CV3628" s="9"/>
      <c r="CW3628" s="9"/>
      <c r="CX3628" s="9"/>
      <c r="CY3628" s="9"/>
      <c r="CZ3628" s="9"/>
      <c r="DA3628" s="9"/>
      <c r="DB3628" s="9"/>
      <c r="DC3628" s="9"/>
      <c r="DD3628" s="9"/>
      <c r="DE3628" s="9"/>
      <c r="DF3628" s="9"/>
      <c r="DG3628" s="9"/>
      <c r="DH3628" s="9"/>
      <c r="DI3628" s="9"/>
      <c r="DJ3628" s="9"/>
      <c r="DK3628" s="9"/>
      <c r="DL3628" s="9"/>
      <c r="DM3628" s="9"/>
      <c r="DN3628" s="9"/>
      <c r="DO3628" s="9"/>
      <c r="DP3628" s="9"/>
      <c r="DQ3628" s="9"/>
      <c r="DR3628" s="9"/>
      <c r="DS3628" s="9"/>
      <c r="DT3628" s="9"/>
      <c r="DU3628" s="9"/>
      <c r="DV3628" s="9"/>
      <c r="DW3628" s="9"/>
      <c r="DX3628" s="9"/>
      <c r="DY3628" s="18"/>
      <c r="DZ3628" s="58">
        <v>25762667573</v>
      </c>
      <c r="EA3628" s="59">
        <v>7728800272</v>
      </c>
      <c r="EB3628" s="18"/>
    </row>
    <row r="3629" spans="1:132" s="18" customFormat="1" ht="19.5" customHeight="1" x14ac:dyDescent="0.25">
      <c r="A3629" s="18">
        <v>2407</v>
      </c>
      <c r="B3629" s="18" t="s">
        <v>7213</v>
      </c>
      <c r="C3629" s="18" t="s">
        <v>7423</v>
      </c>
      <c r="J3629" s="130"/>
      <c r="K3629" s="130"/>
      <c r="L3629" s="130"/>
      <c r="S3629" s="20">
        <v>26411594108</v>
      </c>
      <c r="T3629" s="20">
        <v>26411594108</v>
      </c>
      <c r="U3629" s="20">
        <v>7923478232</v>
      </c>
      <c r="AF3629" s="57"/>
      <c r="AG3629" s="120"/>
      <c r="AH3629" s="19"/>
      <c r="AI3629" s="19"/>
      <c r="AJ3629" s="83"/>
      <c r="AK3629" s="83"/>
      <c r="AL3629" s="19"/>
      <c r="AM3629" s="19"/>
      <c r="AN3629" s="83"/>
      <c r="AO3629" s="83"/>
      <c r="AP3629" s="19"/>
      <c r="AQ3629" s="19"/>
      <c r="AR3629" s="83"/>
      <c r="AS3629" s="83"/>
      <c r="AT3629" s="19"/>
      <c r="AU3629" s="19"/>
      <c r="AV3629" s="83"/>
      <c r="AW3629" s="83"/>
      <c r="AX3629" s="19"/>
      <c r="AY3629" s="19"/>
      <c r="AZ3629" s="83"/>
      <c r="BA3629" s="83"/>
      <c r="BB3629" s="19"/>
      <c r="BC3629" s="19"/>
      <c r="BD3629" s="83"/>
      <c r="BE3629" s="83"/>
      <c r="BP3629" s="27"/>
      <c r="BQ3629" s="27"/>
      <c r="DZ3629" s="56"/>
      <c r="EA3629" s="57"/>
    </row>
    <row r="3630" spans="1:132" s="18" customFormat="1" ht="19.5" customHeight="1" x14ac:dyDescent="0.25">
      <c r="A3630" s="18">
        <v>2407</v>
      </c>
      <c r="B3630" s="18" t="s">
        <v>7213</v>
      </c>
      <c r="C3630" s="18" t="s">
        <v>7423</v>
      </c>
      <c r="D3630" s="19">
        <v>44162</v>
      </c>
      <c r="J3630" s="130"/>
      <c r="K3630" s="130"/>
      <c r="L3630" s="130">
        <v>44377</v>
      </c>
      <c r="S3630" s="20"/>
      <c r="T3630" s="20"/>
      <c r="U3630" s="20"/>
      <c r="AF3630" s="57"/>
      <c r="AG3630" s="120"/>
      <c r="AH3630" s="19"/>
      <c r="AI3630" s="19"/>
      <c r="AJ3630" s="83"/>
      <c r="AK3630" s="83"/>
      <c r="AL3630" s="19"/>
      <c r="AM3630" s="19"/>
      <c r="AN3630" s="83"/>
      <c r="AO3630" s="83"/>
      <c r="AP3630" s="19"/>
      <c r="AQ3630" s="19"/>
      <c r="AR3630" s="83"/>
      <c r="AS3630" s="83"/>
      <c r="AT3630" s="19"/>
      <c r="AU3630" s="19"/>
      <c r="AV3630" s="83"/>
      <c r="AW3630" s="83"/>
      <c r="AX3630" s="19"/>
      <c r="AY3630" s="19"/>
      <c r="AZ3630" s="83"/>
      <c r="BA3630" s="83"/>
      <c r="BB3630" s="19"/>
      <c r="BC3630" s="19"/>
      <c r="BD3630" s="83"/>
      <c r="BE3630" s="83"/>
      <c r="DZ3630" s="56"/>
      <c r="EA3630" s="57"/>
    </row>
    <row r="3631" spans="1:132" s="18" customFormat="1" ht="19.5" customHeight="1" x14ac:dyDescent="0.25">
      <c r="A3631" s="18">
        <v>2407</v>
      </c>
      <c r="B3631" s="18" t="s">
        <v>7213</v>
      </c>
      <c r="C3631" s="18" t="s">
        <v>7423</v>
      </c>
      <c r="D3631" s="19">
        <v>44257</v>
      </c>
      <c r="J3631" s="130"/>
      <c r="K3631" s="130"/>
      <c r="L3631" s="130">
        <v>44561</v>
      </c>
      <c r="S3631" s="20"/>
      <c r="T3631" s="20"/>
      <c r="U3631" s="20"/>
      <c r="AF3631" s="57"/>
      <c r="AG3631" s="120"/>
      <c r="AH3631" s="19"/>
      <c r="AI3631" s="19"/>
      <c r="AJ3631" s="83"/>
      <c r="AK3631" s="83"/>
      <c r="AL3631" s="19"/>
      <c r="AM3631" s="19"/>
      <c r="AN3631" s="83"/>
      <c r="AO3631" s="83"/>
      <c r="AP3631" s="19"/>
      <c r="AQ3631" s="19"/>
      <c r="AR3631" s="83"/>
      <c r="AS3631" s="83"/>
      <c r="AT3631" s="19"/>
      <c r="AU3631" s="19"/>
      <c r="AV3631" s="83"/>
      <c r="AW3631" s="83"/>
      <c r="AX3631" s="19"/>
      <c r="AY3631" s="19"/>
      <c r="AZ3631" s="83"/>
      <c r="BA3631" s="83"/>
      <c r="BB3631" s="19"/>
      <c r="BC3631" s="19"/>
      <c r="BD3631" s="83"/>
      <c r="BE3631" s="83"/>
      <c r="DZ3631" s="56"/>
      <c r="EA3631" s="57"/>
    </row>
    <row r="3632" spans="1:132" ht="19.5" customHeight="1" x14ac:dyDescent="0.25">
      <c r="A3632" s="9">
        <v>2408</v>
      </c>
      <c r="B3632" s="9" t="s">
        <v>7215</v>
      </c>
      <c r="C3632" s="9" t="s">
        <v>7216</v>
      </c>
      <c r="D3632" s="9"/>
      <c r="E3632" s="119" t="s">
        <v>7937</v>
      </c>
      <c r="F3632" s="9" t="s">
        <v>4891</v>
      </c>
      <c r="G3632" s="9"/>
      <c r="H3632" s="9" t="s">
        <v>202</v>
      </c>
      <c r="I3632" s="9" t="s">
        <v>35</v>
      </c>
      <c r="J3632" s="129">
        <v>43682</v>
      </c>
      <c r="K3632" s="129">
        <v>43231</v>
      </c>
      <c r="L3632" s="129">
        <v>44104</v>
      </c>
      <c r="M3632" s="9" t="s">
        <v>20</v>
      </c>
      <c r="O3632" s="9">
        <v>31</v>
      </c>
      <c r="Q3632" s="9" t="s">
        <v>54</v>
      </c>
      <c r="R3632" s="9"/>
      <c r="S3632" s="13">
        <v>521600000</v>
      </c>
      <c r="T3632" s="13">
        <v>521600000</v>
      </c>
      <c r="U3632" s="13">
        <v>156480000</v>
      </c>
      <c r="V3632" s="13">
        <v>364945000</v>
      </c>
      <c r="W3632" s="9"/>
      <c r="X3632" s="9"/>
      <c r="Y3632" s="9"/>
      <c r="Z3632" s="9"/>
      <c r="AA3632" s="9"/>
      <c r="AB3632" s="9"/>
      <c r="AC3632" s="9"/>
      <c r="AD3632" s="9"/>
      <c r="AE3632" s="9"/>
      <c r="AF3632" s="55">
        <v>364945000</v>
      </c>
      <c r="AH3632" s="11">
        <v>43580</v>
      </c>
      <c r="AI3632" s="11">
        <v>43738</v>
      </c>
      <c r="AJ3632" s="27">
        <v>248839404</v>
      </c>
      <c r="AK3632" s="27">
        <v>74651821</v>
      </c>
      <c r="AL3632" s="11">
        <v>43739</v>
      </c>
      <c r="AM3632" s="11">
        <v>43830</v>
      </c>
      <c r="AN3632" s="27">
        <v>133139552</v>
      </c>
      <c r="AO3632" s="27">
        <v>39941866</v>
      </c>
      <c r="AP3632" s="11">
        <v>43831</v>
      </c>
      <c r="AQ3632" s="11">
        <v>43921</v>
      </c>
      <c r="AR3632" s="27">
        <v>22316829</v>
      </c>
      <c r="AS3632" s="27">
        <v>6695049</v>
      </c>
      <c r="AT3632" s="11">
        <v>43922</v>
      </c>
      <c r="AU3632" s="11">
        <v>44012</v>
      </c>
      <c r="AV3632" s="27">
        <v>38763235</v>
      </c>
      <c r="AW3632" s="27">
        <v>11628970</v>
      </c>
      <c r="AX3632" s="11">
        <v>44013</v>
      </c>
      <c r="AY3632" s="11">
        <v>44104</v>
      </c>
      <c r="AZ3632" s="27">
        <v>53656627</v>
      </c>
      <c r="BA3632" s="27">
        <v>16096988</v>
      </c>
      <c r="BB3632" s="11">
        <v>43580</v>
      </c>
      <c r="BC3632" s="11">
        <v>44104</v>
      </c>
      <c r="BD3632" s="27">
        <v>503557515</v>
      </c>
      <c r="BE3632" s="27">
        <v>2052561</v>
      </c>
      <c r="BF3632" s="9"/>
      <c r="BG3632" s="9"/>
      <c r="BH3632" s="9"/>
      <c r="BI3632" s="9"/>
      <c r="BJ3632" s="9"/>
      <c r="BK3632" s="9"/>
      <c r="BL3632" s="9"/>
      <c r="BM3632" s="9"/>
      <c r="BN3632" s="9"/>
      <c r="BO3632" s="9"/>
      <c r="BP3632" s="9"/>
      <c r="BQ3632" s="9"/>
      <c r="BT3632" s="9"/>
      <c r="BU3632" s="9"/>
      <c r="BX3632" s="9"/>
      <c r="BY3632" s="9"/>
      <c r="CB3632" s="9"/>
      <c r="CC3632" s="9"/>
      <c r="CF3632" s="9"/>
      <c r="CG3632" s="9"/>
      <c r="CJ3632" s="9"/>
      <c r="CK3632" s="9"/>
      <c r="CN3632" s="9"/>
      <c r="CO3632" s="9"/>
      <c r="CP3632" s="9"/>
      <c r="CQ3632" s="9"/>
      <c r="CR3632" s="9"/>
      <c r="CS3632" s="9"/>
      <c r="CT3632" s="9"/>
      <c r="CU3632" s="9"/>
      <c r="CV3632" s="9"/>
      <c r="CW3632" s="9"/>
      <c r="CX3632" s="9"/>
      <c r="CY3632" s="9"/>
      <c r="CZ3632" s="9"/>
      <c r="DA3632" s="9"/>
      <c r="DB3632" s="9"/>
      <c r="DC3632" s="9"/>
      <c r="DD3632" s="9"/>
      <c r="DE3632" s="9"/>
      <c r="DF3632" s="9"/>
      <c r="DG3632" s="9"/>
      <c r="DH3632" s="9"/>
      <c r="DI3632" s="9"/>
      <c r="DJ3632" s="9"/>
      <c r="DK3632" s="9"/>
      <c r="DL3632" s="9"/>
      <c r="DM3632" s="9"/>
      <c r="DN3632" s="9"/>
      <c r="DO3632" s="9"/>
      <c r="DP3632" s="9"/>
      <c r="DQ3632" s="9"/>
      <c r="DR3632" s="9"/>
      <c r="DS3632" s="9"/>
      <c r="DT3632" s="9"/>
      <c r="DU3632" s="9"/>
      <c r="DV3632" s="9"/>
      <c r="DW3632" s="9"/>
      <c r="DX3632" s="9"/>
      <c r="DY3632" s="18"/>
      <c r="DZ3632" s="58">
        <v>503557515</v>
      </c>
      <c r="EA3632" s="59">
        <v>151067255</v>
      </c>
      <c r="EB3632" s="18"/>
    </row>
    <row r="3633" spans="1:131" s="18" customFormat="1" ht="19.5" customHeight="1" x14ac:dyDescent="0.25">
      <c r="A3633" s="18">
        <v>2408</v>
      </c>
      <c r="B3633" s="18" t="s">
        <v>7215</v>
      </c>
      <c r="C3633" s="18" t="s">
        <v>9105</v>
      </c>
      <c r="D3633" s="19">
        <v>44123</v>
      </c>
      <c r="E3633" s="149"/>
      <c r="J3633" s="130"/>
      <c r="K3633" s="130"/>
      <c r="L3633" s="130"/>
      <c r="S3633" s="20"/>
      <c r="T3633" s="20"/>
      <c r="U3633" s="20"/>
      <c r="V3633" s="20"/>
      <c r="AF3633" s="57"/>
      <c r="AG3633" s="46"/>
      <c r="AH3633" s="19"/>
      <c r="AI3633" s="19"/>
      <c r="AJ3633" s="83"/>
      <c r="AK3633" s="83"/>
      <c r="AL3633" s="19"/>
      <c r="AM3633" s="19"/>
      <c r="AN3633" s="83"/>
      <c r="AO3633" s="83"/>
      <c r="AP3633" s="19"/>
      <c r="AQ3633" s="19"/>
      <c r="AR3633" s="83"/>
      <c r="AS3633" s="83"/>
      <c r="AZ3633" s="27"/>
      <c r="BA3633" s="27"/>
      <c r="DZ3633" s="56"/>
      <c r="EA3633" s="57"/>
    </row>
    <row r="3634" spans="1:131" ht="19.5" customHeight="1" x14ac:dyDescent="0.25">
      <c r="A3634" s="9">
        <v>2409</v>
      </c>
      <c r="B3634" s="10" t="s">
        <v>7219</v>
      </c>
      <c r="C3634" s="9" t="s">
        <v>7220</v>
      </c>
      <c r="D3634" s="9"/>
      <c r="E3634" s="9" t="s">
        <v>7221</v>
      </c>
      <c r="F3634" s="9" t="s">
        <v>7222</v>
      </c>
      <c r="G3634" s="9"/>
      <c r="H3634" s="9" t="s">
        <v>906</v>
      </c>
      <c r="I3634" s="9" t="s">
        <v>28</v>
      </c>
      <c r="M3634" s="9" t="s">
        <v>20</v>
      </c>
      <c r="O3634" s="9">
        <v>26</v>
      </c>
      <c r="R3634" s="9"/>
      <c r="S3634" s="9"/>
      <c r="T3634" s="9"/>
      <c r="U3634" s="9"/>
      <c r="V3634" s="9"/>
      <c r="W3634" s="9"/>
      <c r="X3634" s="9"/>
      <c r="Y3634" s="9"/>
      <c r="Z3634" s="9"/>
      <c r="AA3634" s="9"/>
      <c r="AB3634" s="9"/>
      <c r="AC3634" s="9"/>
      <c r="AD3634" s="9"/>
      <c r="AE3634" s="9"/>
      <c r="AF3634" s="55"/>
      <c r="AG3634" s="109"/>
      <c r="AH3634" s="9"/>
      <c r="AI3634" s="9"/>
      <c r="AJ3634" s="9"/>
      <c r="AK3634" s="9"/>
      <c r="AL3634" s="9"/>
      <c r="AM3634" s="9"/>
      <c r="AN3634" s="9"/>
      <c r="AO3634" s="9"/>
      <c r="AP3634" s="9"/>
      <c r="AQ3634" s="9"/>
      <c r="AR3634" s="9"/>
      <c r="AS3634" s="9"/>
      <c r="AT3634" s="9"/>
      <c r="AU3634" s="9"/>
      <c r="AV3634" s="9"/>
      <c r="AW3634" s="9"/>
      <c r="AX3634" s="9"/>
      <c r="AY3634" s="9"/>
      <c r="AZ3634" s="9"/>
      <c r="BA3634" s="9"/>
      <c r="BB3634" s="9"/>
      <c r="BC3634" s="9"/>
      <c r="BD3634" s="9"/>
      <c r="BE3634" s="9"/>
      <c r="BF3634" s="9"/>
      <c r="BG3634" s="9"/>
      <c r="BH3634" s="9"/>
      <c r="BI3634" s="9"/>
      <c r="BJ3634" s="9"/>
      <c r="BK3634" s="9"/>
      <c r="BL3634" s="9"/>
      <c r="BM3634" s="9"/>
      <c r="BN3634" s="9"/>
      <c r="BO3634" s="9"/>
      <c r="BP3634" s="9"/>
      <c r="BQ3634" s="9"/>
      <c r="BT3634" s="9"/>
      <c r="BU3634" s="9"/>
      <c r="BX3634" s="9"/>
      <c r="BY3634" s="9"/>
      <c r="CB3634" s="9"/>
      <c r="CC3634" s="9"/>
      <c r="CF3634" s="9"/>
      <c r="CG3634" s="9"/>
      <c r="CJ3634" s="9"/>
      <c r="CK3634" s="9"/>
      <c r="CN3634" s="9"/>
      <c r="CO3634" s="9"/>
      <c r="CP3634" s="9"/>
      <c r="CQ3634" s="9"/>
      <c r="CR3634" s="9"/>
      <c r="CS3634" s="9"/>
      <c r="CT3634" s="9"/>
      <c r="CU3634" s="9"/>
      <c r="CV3634" s="9"/>
      <c r="CW3634" s="9"/>
      <c r="CX3634" s="9"/>
      <c r="CY3634" s="9"/>
      <c r="CZ3634" s="9"/>
      <c r="DA3634" s="9"/>
      <c r="DB3634" s="9"/>
      <c r="DC3634" s="9"/>
      <c r="DD3634" s="9"/>
      <c r="DE3634" s="9"/>
      <c r="DF3634" s="9"/>
      <c r="DG3634" s="9"/>
      <c r="DH3634" s="9"/>
      <c r="DI3634" s="9"/>
      <c r="DJ3634" s="9"/>
      <c r="DK3634" s="9"/>
      <c r="DL3634" s="9"/>
      <c r="DM3634" s="9"/>
      <c r="DN3634" s="9"/>
      <c r="DO3634" s="9"/>
      <c r="DP3634" s="9"/>
      <c r="DQ3634" s="9"/>
      <c r="DR3634" s="9"/>
      <c r="DS3634" s="9"/>
      <c r="DT3634" s="9"/>
      <c r="DU3634" s="9"/>
      <c r="DV3634" s="9"/>
      <c r="DW3634" s="9"/>
      <c r="DX3634" s="9"/>
      <c r="DY3634" s="9"/>
    </row>
    <row r="3635" spans="1:131" ht="19.5" customHeight="1" x14ac:dyDescent="0.25">
      <c r="A3635" s="9">
        <v>2410</v>
      </c>
      <c r="B3635" s="9" t="s">
        <v>7226</v>
      </c>
      <c r="C3635" s="9" t="s">
        <v>7227</v>
      </c>
      <c r="D3635" s="9"/>
      <c r="E3635" s="9" t="s">
        <v>7228</v>
      </c>
      <c r="F3635" s="9" t="s">
        <v>7229</v>
      </c>
      <c r="G3635" s="9"/>
      <c r="H3635" s="9" t="s">
        <v>906</v>
      </c>
      <c r="I3635" s="9" t="s">
        <v>25</v>
      </c>
      <c r="M3635" s="9" t="s">
        <v>20</v>
      </c>
      <c r="O3635" s="9">
        <v>26</v>
      </c>
      <c r="R3635" s="9"/>
      <c r="S3635" s="9"/>
      <c r="T3635" s="9"/>
      <c r="U3635" s="9"/>
      <c r="V3635" s="9"/>
      <c r="W3635" s="9"/>
      <c r="X3635" s="9"/>
      <c r="Y3635" s="9"/>
      <c r="Z3635" s="9"/>
      <c r="AA3635" s="9"/>
      <c r="AB3635" s="9"/>
      <c r="AC3635" s="9"/>
      <c r="AD3635" s="9"/>
      <c r="AE3635" s="9"/>
      <c r="AF3635" s="55"/>
      <c r="AG3635" s="109"/>
      <c r="AH3635" s="9"/>
      <c r="AI3635" s="9"/>
      <c r="AJ3635" s="9"/>
      <c r="AK3635" s="9"/>
      <c r="AL3635" s="9"/>
      <c r="AM3635" s="9"/>
      <c r="AN3635" s="9"/>
      <c r="AO3635" s="9"/>
      <c r="AP3635" s="9"/>
      <c r="AQ3635" s="9"/>
      <c r="AR3635" s="9"/>
      <c r="AS3635" s="9"/>
      <c r="AT3635" s="9"/>
      <c r="AU3635" s="9"/>
      <c r="AV3635" s="9"/>
      <c r="AW3635" s="9"/>
      <c r="AX3635" s="9"/>
      <c r="AY3635" s="9"/>
      <c r="AZ3635" s="9"/>
      <c r="BA3635" s="9"/>
      <c r="BB3635" s="9"/>
      <c r="BC3635" s="9"/>
      <c r="BD3635" s="9"/>
      <c r="BE3635" s="9"/>
      <c r="BF3635" s="9"/>
      <c r="BG3635" s="9"/>
      <c r="BH3635" s="9"/>
      <c r="BI3635" s="9"/>
      <c r="BJ3635" s="9"/>
      <c r="BK3635" s="9"/>
      <c r="BL3635" s="9"/>
      <c r="BM3635" s="9"/>
      <c r="BN3635" s="9"/>
      <c r="BO3635" s="9"/>
      <c r="BP3635" s="9"/>
      <c r="BQ3635" s="9"/>
      <c r="BT3635" s="9"/>
      <c r="BU3635" s="9"/>
      <c r="BX3635" s="9"/>
      <c r="BY3635" s="9"/>
      <c r="CB3635" s="9"/>
      <c r="CC3635" s="9"/>
      <c r="CF3635" s="9"/>
      <c r="CG3635" s="9"/>
      <c r="CJ3635" s="9"/>
      <c r="CK3635" s="9"/>
      <c r="CN3635" s="9"/>
      <c r="CO3635" s="9"/>
      <c r="CP3635" s="9"/>
      <c r="CQ3635" s="9"/>
      <c r="CR3635" s="9"/>
      <c r="CS3635" s="9"/>
      <c r="CT3635" s="9"/>
      <c r="CU3635" s="9"/>
      <c r="CV3635" s="9"/>
      <c r="CW3635" s="9"/>
      <c r="CX3635" s="9"/>
      <c r="CY3635" s="9"/>
      <c r="CZ3635" s="9"/>
      <c r="DA3635" s="9"/>
      <c r="DB3635" s="9"/>
      <c r="DC3635" s="9"/>
      <c r="DD3635" s="9"/>
      <c r="DE3635" s="9"/>
      <c r="DF3635" s="9"/>
      <c r="DG3635" s="9"/>
      <c r="DH3635" s="9"/>
      <c r="DI3635" s="9"/>
      <c r="DJ3635" s="9"/>
      <c r="DK3635" s="9"/>
      <c r="DL3635" s="9"/>
      <c r="DM3635" s="9"/>
      <c r="DN3635" s="9"/>
      <c r="DO3635" s="9"/>
      <c r="DP3635" s="9"/>
      <c r="DQ3635" s="9"/>
      <c r="DR3635" s="9"/>
      <c r="DS3635" s="9"/>
      <c r="DT3635" s="9"/>
      <c r="DU3635" s="9"/>
      <c r="DV3635" s="9"/>
      <c r="DW3635" s="9"/>
      <c r="DX3635" s="9"/>
      <c r="DY3635" s="9"/>
      <c r="DZ3635" s="56"/>
      <c r="EA3635" s="57"/>
    </row>
    <row r="3636" spans="1:131" ht="19.5" customHeight="1" x14ac:dyDescent="0.25">
      <c r="A3636" s="9">
        <v>2411</v>
      </c>
      <c r="B3636" s="9" t="s">
        <v>7230</v>
      </c>
      <c r="C3636" s="9" t="s">
        <v>7231</v>
      </c>
      <c r="D3636" s="9"/>
      <c r="E3636" s="9" t="s">
        <v>7228</v>
      </c>
      <c r="F3636" s="9" t="s">
        <v>7229</v>
      </c>
      <c r="G3636" s="9"/>
      <c r="H3636" s="9" t="s">
        <v>202</v>
      </c>
      <c r="I3636" s="9" t="s">
        <v>25</v>
      </c>
      <c r="J3636" s="129">
        <v>43520</v>
      </c>
      <c r="K3636" s="129">
        <v>43327</v>
      </c>
      <c r="L3636" s="129">
        <v>43905</v>
      </c>
      <c r="M3636" s="9" t="s">
        <v>20</v>
      </c>
      <c r="O3636" s="9">
        <v>27</v>
      </c>
      <c r="Q3636" s="9" t="s">
        <v>54</v>
      </c>
      <c r="R3636" s="13">
        <v>49219000</v>
      </c>
      <c r="S3636" s="13">
        <v>41219000</v>
      </c>
      <c r="T3636" s="13">
        <v>41219000</v>
      </c>
      <c r="U3636" s="13">
        <v>12365700</v>
      </c>
      <c r="V3636" s="9"/>
      <c r="W3636" s="9"/>
      <c r="X3636" s="9"/>
      <c r="Y3636" s="9"/>
      <c r="Z3636" s="9"/>
      <c r="AA3636" s="9"/>
      <c r="AB3636" s="9"/>
      <c r="AC3636" s="9"/>
      <c r="AD3636" s="9"/>
      <c r="AE3636" s="9"/>
      <c r="AF3636" s="55"/>
      <c r="AG3636" s="109"/>
      <c r="AH3636" s="9"/>
      <c r="AI3636" s="9"/>
      <c r="AJ3636" s="9"/>
      <c r="AK3636" s="9"/>
      <c r="AL3636" s="9"/>
      <c r="AM3636" s="9"/>
      <c r="AN3636" s="9"/>
      <c r="AO3636" s="9"/>
      <c r="AP3636" s="9"/>
      <c r="AQ3636" s="9"/>
      <c r="AR3636" s="9"/>
      <c r="AS3636" s="9"/>
      <c r="AT3636" s="9"/>
      <c r="AU3636" s="9"/>
      <c r="AV3636" s="9"/>
      <c r="AW3636" s="9"/>
      <c r="AX3636" s="9"/>
      <c r="AY3636" s="9"/>
      <c r="AZ3636" s="9"/>
      <c r="BA3636" s="9"/>
      <c r="BB3636" s="9"/>
      <c r="BC3636" s="9"/>
      <c r="BD3636" s="9"/>
      <c r="BE3636" s="9"/>
      <c r="BF3636" s="9"/>
      <c r="BG3636" s="9"/>
      <c r="BH3636" s="9"/>
      <c r="BI3636" s="9"/>
      <c r="BJ3636" s="9"/>
      <c r="BK3636" s="9"/>
      <c r="BL3636" s="9"/>
      <c r="BM3636" s="9"/>
      <c r="BN3636" s="9"/>
      <c r="BO3636" s="9"/>
      <c r="BP3636" s="9"/>
      <c r="BQ3636" s="9"/>
      <c r="BT3636" s="9"/>
      <c r="BU3636" s="9"/>
      <c r="BX3636" s="9"/>
      <c r="BY3636" s="9"/>
      <c r="CB3636" s="9"/>
      <c r="CC3636" s="9"/>
      <c r="CF3636" s="9"/>
      <c r="CG3636" s="9"/>
      <c r="CJ3636" s="9"/>
      <c r="CK3636" s="9"/>
      <c r="CN3636" s="9"/>
      <c r="CO3636" s="9"/>
      <c r="CP3636" s="9"/>
      <c r="CQ3636" s="9"/>
      <c r="CR3636" s="9"/>
      <c r="CS3636" s="9"/>
      <c r="CT3636" s="9"/>
      <c r="CU3636" s="9"/>
      <c r="CV3636" s="9"/>
      <c r="CW3636" s="9"/>
      <c r="CX3636" s="9"/>
      <c r="CY3636" s="9"/>
      <c r="CZ3636" s="9"/>
      <c r="DA3636" s="9"/>
      <c r="DB3636" s="9"/>
      <c r="DC3636" s="9"/>
      <c r="DD3636" s="9"/>
      <c r="DE3636" s="9"/>
      <c r="DF3636" s="9"/>
      <c r="DG3636" s="9"/>
      <c r="DH3636" s="9"/>
      <c r="DI3636" s="9"/>
      <c r="DJ3636" s="9"/>
      <c r="DK3636" s="9"/>
      <c r="DL3636" s="9"/>
      <c r="DM3636" s="9"/>
      <c r="DN3636" s="9"/>
      <c r="DO3636" s="9"/>
      <c r="DP3636" s="9"/>
      <c r="DQ3636" s="9"/>
      <c r="DR3636" s="9"/>
      <c r="DS3636" s="9"/>
      <c r="DT3636" s="9"/>
      <c r="DU3636" s="9"/>
      <c r="DV3636" s="9"/>
      <c r="DW3636" s="9"/>
      <c r="DX3636" s="9"/>
      <c r="DY3636" s="9"/>
    </row>
    <row r="3637" spans="1:131" ht="19.5" customHeight="1" x14ac:dyDescent="0.25">
      <c r="A3637" s="9">
        <v>2412</v>
      </c>
      <c r="B3637" s="9" t="s">
        <v>7232</v>
      </c>
      <c r="C3637" s="9" t="s">
        <v>7233</v>
      </c>
      <c r="D3637" s="9"/>
      <c r="E3637" s="9" t="s">
        <v>539</v>
      </c>
      <c r="F3637" s="9" t="s">
        <v>6280</v>
      </c>
      <c r="G3637" s="9"/>
      <c r="H3637" s="9" t="s">
        <v>906</v>
      </c>
      <c r="I3637" s="9" t="s">
        <v>35</v>
      </c>
      <c r="M3637" s="9" t="s">
        <v>20</v>
      </c>
      <c r="O3637" s="9">
        <v>31</v>
      </c>
      <c r="R3637" s="9"/>
      <c r="S3637" s="9"/>
      <c r="T3637" s="9"/>
      <c r="U3637" s="9"/>
      <c r="V3637" s="9"/>
      <c r="W3637" s="9"/>
      <c r="X3637" s="9"/>
      <c r="Y3637" s="9"/>
      <c r="Z3637" s="9"/>
      <c r="AA3637" s="9"/>
      <c r="AB3637" s="9"/>
      <c r="AC3637" s="9"/>
      <c r="AD3637" s="9"/>
      <c r="AE3637" s="9"/>
      <c r="AF3637" s="55"/>
      <c r="AG3637" s="109"/>
      <c r="AH3637" s="9"/>
      <c r="AI3637" s="9"/>
      <c r="AJ3637" s="9"/>
      <c r="AK3637" s="9"/>
      <c r="AL3637" s="9"/>
      <c r="AM3637" s="9"/>
      <c r="AN3637" s="9"/>
      <c r="AO3637" s="9"/>
      <c r="AP3637" s="9"/>
      <c r="AQ3637" s="9"/>
      <c r="AR3637" s="9"/>
      <c r="AS3637" s="9"/>
      <c r="AT3637" s="9"/>
      <c r="AU3637" s="9"/>
      <c r="AV3637" s="9"/>
      <c r="AW3637" s="9"/>
      <c r="AX3637" s="9"/>
      <c r="AY3637" s="9"/>
      <c r="AZ3637" s="9"/>
      <c r="BA3637" s="9"/>
      <c r="BB3637" s="9"/>
      <c r="BC3637" s="9"/>
      <c r="BD3637" s="9"/>
      <c r="BE3637" s="9"/>
      <c r="BF3637" s="9"/>
      <c r="BG3637" s="9"/>
      <c r="BH3637" s="9"/>
      <c r="BI3637" s="9"/>
      <c r="BJ3637" s="9"/>
      <c r="BK3637" s="9"/>
      <c r="BL3637" s="9"/>
      <c r="BM3637" s="9"/>
      <c r="BN3637" s="9"/>
      <c r="BO3637" s="9"/>
      <c r="BP3637" s="9"/>
      <c r="BQ3637" s="9"/>
      <c r="BT3637" s="9"/>
      <c r="BU3637" s="9"/>
      <c r="BX3637" s="9"/>
      <c r="BY3637" s="9"/>
      <c r="CB3637" s="9"/>
      <c r="CC3637" s="9"/>
      <c r="CF3637" s="9"/>
      <c r="CG3637" s="9"/>
      <c r="CJ3637" s="9"/>
      <c r="CK3637" s="9"/>
      <c r="CN3637" s="9"/>
      <c r="CO3637" s="9"/>
      <c r="CP3637" s="9"/>
      <c r="CQ3637" s="9"/>
      <c r="CR3637" s="9"/>
      <c r="CS3637" s="9"/>
      <c r="CT3637" s="9"/>
      <c r="CU3637" s="9"/>
      <c r="CV3637" s="9"/>
      <c r="CW3637" s="9"/>
      <c r="CX3637" s="9"/>
      <c r="CY3637" s="9"/>
      <c r="CZ3637" s="9"/>
      <c r="DA3637" s="9"/>
      <c r="DB3637" s="9"/>
      <c r="DC3637" s="9"/>
      <c r="DD3637" s="9"/>
      <c r="DE3637" s="9"/>
      <c r="DF3637" s="9"/>
      <c r="DG3637" s="9"/>
      <c r="DH3637" s="9"/>
      <c r="DI3637" s="9"/>
      <c r="DJ3637" s="9"/>
      <c r="DK3637" s="9"/>
      <c r="DL3637" s="9"/>
      <c r="DM3637" s="9"/>
      <c r="DN3637" s="9"/>
      <c r="DO3637" s="9"/>
      <c r="DP3637" s="9"/>
      <c r="DQ3637" s="9"/>
      <c r="DR3637" s="9"/>
      <c r="DS3637" s="9"/>
      <c r="DT3637" s="9"/>
      <c r="DU3637" s="9"/>
      <c r="DV3637" s="9"/>
      <c r="DW3637" s="9"/>
      <c r="DX3637" s="9"/>
      <c r="DY3637" s="9"/>
      <c r="DZ3637" s="56"/>
      <c r="EA3637" s="57"/>
    </row>
    <row r="3638" spans="1:131" ht="32.25" customHeight="1" x14ac:dyDescent="0.25">
      <c r="A3638" s="9">
        <v>2413</v>
      </c>
      <c r="B3638" s="9" t="s">
        <v>7234</v>
      </c>
      <c r="C3638" s="9" t="s">
        <v>7235</v>
      </c>
      <c r="D3638" s="9"/>
      <c r="E3638" s="108" t="s">
        <v>7723</v>
      </c>
      <c r="F3638" s="9" t="s">
        <v>7236</v>
      </c>
      <c r="G3638" s="9"/>
      <c r="H3638" s="9" t="s">
        <v>202</v>
      </c>
      <c r="I3638" s="9" t="s">
        <v>35</v>
      </c>
      <c r="J3638" s="129">
        <v>43647</v>
      </c>
      <c r="K3638" s="129">
        <v>42985</v>
      </c>
      <c r="L3638" s="129">
        <v>43921</v>
      </c>
      <c r="M3638" s="9" t="s">
        <v>20</v>
      </c>
      <c r="O3638" s="9">
        <v>32</v>
      </c>
      <c r="Q3638" s="9" t="s">
        <v>54</v>
      </c>
      <c r="R3638" s="9"/>
      <c r="S3638" s="13">
        <v>545674028</v>
      </c>
      <c r="T3638" s="13">
        <v>545674028</v>
      </c>
      <c r="U3638" s="13">
        <v>163702208</v>
      </c>
      <c r="V3638" s="13">
        <v>381955000</v>
      </c>
      <c r="W3638" s="9"/>
      <c r="X3638" s="9"/>
      <c r="Y3638" s="9"/>
      <c r="Z3638" s="9"/>
      <c r="AA3638" s="9"/>
      <c r="AB3638" s="9"/>
      <c r="AC3638" s="9"/>
      <c r="AD3638" s="9"/>
      <c r="AE3638" s="9"/>
      <c r="AF3638" s="114">
        <v>381955000</v>
      </c>
      <c r="AG3638" s="109"/>
      <c r="AH3638" s="11">
        <v>43008</v>
      </c>
      <c r="AI3638" s="11">
        <v>43497</v>
      </c>
      <c r="AJ3638" s="27">
        <v>4865493</v>
      </c>
      <c r="AK3638" s="27">
        <v>1459648</v>
      </c>
      <c r="AL3638" s="11">
        <v>43544</v>
      </c>
      <c r="AM3638" s="11">
        <v>43677</v>
      </c>
      <c r="AN3638" s="27">
        <v>180091177</v>
      </c>
      <c r="AO3638" s="27">
        <v>54027353</v>
      </c>
      <c r="AP3638" s="11">
        <v>43678</v>
      </c>
      <c r="AQ3638" s="11">
        <v>43769</v>
      </c>
      <c r="AR3638" s="27">
        <v>253619097</v>
      </c>
      <c r="AS3638" s="27">
        <v>76085729</v>
      </c>
      <c r="AT3638" s="11">
        <v>43770</v>
      </c>
      <c r="AU3638" s="11">
        <v>43890</v>
      </c>
      <c r="AV3638" s="27">
        <v>30790725</v>
      </c>
      <c r="AW3638" s="27">
        <v>9237218</v>
      </c>
      <c r="AX3638" s="11">
        <v>43891</v>
      </c>
      <c r="AY3638" s="11">
        <v>44015</v>
      </c>
      <c r="AZ3638" s="27">
        <v>71006611</v>
      </c>
      <c r="BA3638" s="27">
        <v>21301983</v>
      </c>
      <c r="BB3638" s="9"/>
      <c r="BC3638" s="9"/>
      <c r="BD3638" s="9"/>
      <c r="BE3638" s="9"/>
      <c r="BF3638" s="9"/>
      <c r="BG3638" s="9"/>
      <c r="BH3638" s="9"/>
      <c r="BI3638" s="9"/>
      <c r="BJ3638" s="9"/>
      <c r="BK3638" s="9"/>
      <c r="BL3638" s="9"/>
      <c r="BM3638" s="9"/>
      <c r="BN3638" s="9"/>
      <c r="BO3638" s="9"/>
      <c r="BP3638" s="9"/>
      <c r="BQ3638" s="9"/>
      <c r="BT3638" s="9"/>
      <c r="BU3638" s="9"/>
      <c r="BX3638" s="9"/>
      <c r="BY3638" s="9"/>
      <c r="CB3638" s="9"/>
      <c r="CC3638" s="9"/>
      <c r="CF3638" s="9"/>
      <c r="CG3638" s="9"/>
      <c r="CJ3638" s="9"/>
      <c r="CK3638" s="9"/>
      <c r="CN3638" s="9"/>
      <c r="CO3638" s="9"/>
      <c r="CP3638" s="9"/>
      <c r="CQ3638" s="9"/>
      <c r="CR3638" s="9"/>
      <c r="CS3638" s="9"/>
      <c r="CT3638" s="9"/>
      <c r="CU3638" s="9"/>
      <c r="CV3638" s="9"/>
      <c r="CW3638" s="9"/>
      <c r="CX3638" s="9"/>
      <c r="CY3638" s="9"/>
      <c r="CZ3638" s="9"/>
      <c r="DA3638" s="9"/>
      <c r="DB3638" s="9"/>
      <c r="DC3638" s="9"/>
      <c r="DD3638" s="9"/>
      <c r="DE3638" s="9"/>
      <c r="DF3638" s="9"/>
      <c r="DG3638" s="9"/>
      <c r="DH3638" s="9"/>
      <c r="DI3638" s="9"/>
      <c r="DJ3638" s="9"/>
      <c r="DK3638" s="9"/>
      <c r="DL3638" s="9"/>
      <c r="DM3638" s="9"/>
      <c r="DN3638" s="9"/>
      <c r="DO3638" s="9"/>
      <c r="DP3638" s="9"/>
      <c r="DQ3638" s="9"/>
      <c r="DR3638" s="9"/>
      <c r="DS3638" s="9"/>
      <c r="DT3638" s="9"/>
      <c r="DU3638" s="9"/>
      <c r="DV3638" s="9"/>
      <c r="DW3638" s="9"/>
      <c r="DX3638" s="9"/>
      <c r="DY3638" s="9"/>
    </row>
    <row r="3639" spans="1:131" s="18" customFormat="1" ht="32.25" customHeight="1" x14ac:dyDescent="0.25">
      <c r="A3639" s="18">
        <v>2413</v>
      </c>
      <c r="B3639" s="18" t="s">
        <v>7234</v>
      </c>
      <c r="C3639" s="18" t="s">
        <v>7235</v>
      </c>
      <c r="D3639" s="19">
        <v>43970</v>
      </c>
      <c r="E3639" s="170"/>
      <c r="J3639" s="130"/>
      <c r="K3639" s="130"/>
      <c r="L3639" s="130">
        <v>43955</v>
      </c>
      <c r="S3639" s="20"/>
      <c r="T3639" s="20"/>
      <c r="U3639" s="20"/>
      <c r="V3639" s="20"/>
      <c r="AF3639" s="43"/>
      <c r="AG3639" s="112"/>
      <c r="AH3639" s="19"/>
      <c r="AI3639" s="19"/>
      <c r="AJ3639" s="83"/>
      <c r="AK3639" s="83"/>
      <c r="AL3639" s="19"/>
      <c r="AM3639" s="19"/>
      <c r="AN3639" s="83"/>
      <c r="AO3639" s="83"/>
      <c r="AP3639" s="19"/>
      <c r="AQ3639" s="19"/>
      <c r="AR3639" s="83"/>
      <c r="AS3639" s="83"/>
      <c r="DZ3639" s="56"/>
      <c r="EA3639" s="57"/>
    </row>
    <row r="3640" spans="1:131" s="18" customFormat="1" ht="32.25" customHeight="1" x14ac:dyDescent="0.25">
      <c r="A3640" s="18">
        <v>2413</v>
      </c>
      <c r="B3640" s="18" t="s">
        <v>7234</v>
      </c>
      <c r="C3640" s="18" t="s">
        <v>7235</v>
      </c>
      <c r="D3640" s="19">
        <v>44032</v>
      </c>
      <c r="E3640" s="170"/>
      <c r="J3640" s="130"/>
      <c r="K3640" s="130"/>
      <c r="L3640" s="130">
        <v>44012</v>
      </c>
      <c r="S3640" s="20"/>
      <c r="T3640" s="20"/>
      <c r="U3640" s="20"/>
      <c r="V3640" s="20"/>
      <c r="AF3640" s="43"/>
      <c r="AG3640" s="112"/>
      <c r="AH3640" s="19"/>
      <c r="AI3640" s="19"/>
      <c r="AJ3640" s="83"/>
      <c r="AK3640" s="83"/>
      <c r="AL3640" s="19"/>
      <c r="AM3640" s="19"/>
      <c r="AN3640" s="83"/>
      <c r="AO3640" s="83"/>
      <c r="AP3640" s="19"/>
      <c r="AQ3640" s="19"/>
      <c r="AR3640" s="83"/>
      <c r="AS3640" s="83"/>
      <c r="DZ3640" s="56"/>
      <c r="EA3640" s="57"/>
    </row>
    <row r="3641" spans="1:131" ht="19.5" customHeight="1" x14ac:dyDescent="0.25">
      <c r="A3641" s="9">
        <v>2414</v>
      </c>
      <c r="B3641" s="10" t="s">
        <v>7237</v>
      </c>
      <c r="C3641" s="9" t="s">
        <v>7238</v>
      </c>
      <c r="D3641" s="9"/>
      <c r="E3641" s="9" t="s">
        <v>7239</v>
      </c>
      <c r="F3641" s="9" t="s">
        <v>7240</v>
      </c>
      <c r="G3641" s="9"/>
      <c r="H3641" s="9" t="s">
        <v>202</v>
      </c>
      <c r="I3641" s="9" t="s">
        <v>78</v>
      </c>
      <c r="J3641" s="129">
        <v>43479</v>
      </c>
      <c r="K3641" s="129">
        <v>43368</v>
      </c>
      <c r="L3641" s="129">
        <v>43646</v>
      </c>
      <c r="O3641" s="9">
        <v>29</v>
      </c>
      <c r="Q3641" s="9" t="s">
        <v>54</v>
      </c>
      <c r="R3641" s="9"/>
      <c r="S3641" s="13">
        <v>24000000</v>
      </c>
      <c r="T3641" s="13">
        <v>24000000</v>
      </c>
      <c r="U3641" s="13">
        <v>7200000</v>
      </c>
      <c r="V3641" s="9"/>
      <c r="W3641" s="9"/>
      <c r="X3641" s="9"/>
      <c r="Y3641" s="9"/>
      <c r="Z3641" s="9"/>
      <c r="AA3641" s="9"/>
      <c r="AB3641" s="9"/>
      <c r="AC3641" s="9"/>
      <c r="AD3641" s="9"/>
      <c r="AE3641" s="9"/>
      <c r="AF3641" s="55"/>
      <c r="AG3641" s="109"/>
      <c r="AH3641" s="9"/>
      <c r="AI3641" s="9"/>
      <c r="AJ3641" s="9"/>
      <c r="AK3641" s="9"/>
      <c r="AL3641" s="9"/>
      <c r="AM3641" s="9"/>
      <c r="AN3641" s="9"/>
      <c r="AO3641" s="9"/>
      <c r="AP3641" s="9"/>
      <c r="AQ3641" s="9"/>
      <c r="AR3641" s="9"/>
      <c r="AS3641" s="9"/>
      <c r="AT3641" s="9"/>
      <c r="AU3641" s="9"/>
      <c r="AV3641" s="9"/>
      <c r="AW3641" s="9"/>
      <c r="AX3641" s="9"/>
      <c r="AY3641" s="9"/>
      <c r="AZ3641" s="9"/>
      <c r="BA3641" s="9"/>
      <c r="BB3641" s="9"/>
      <c r="BC3641" s="9"/>
      <c r="BD3641" s="9"/>
      <c r="BE3641" s="9"/>
      <c r="BF3641" s="9"/>
      <c r="BG3641" s="9"/>
      <c r="BH3641" s="9"/>
      <c r="BI3641" s="9"/>
      <c r="BJ3641" s="9"/>
      <c r="BK3641" s="9"/>
      <c r="BL3641" s="9"/>
      <c r="BM3641" s="9"/>
      <c r="BN3641" s="9"/>
      <c r="BO3641" s="9"/>
      <c r="BP3641" s="9"/>
      <c r="BQ3641" s="9"/>
      <c r="BT3641" s="9"/>
      <c r="BU3641" s="9"/>
      <c r="BX3641" s="9"/>
      <c r="BY3641" s="9"/>
      <c r="CB3641" s="9"/>
      <c r="CC3641" s="9"/>
      <c r="CF3641" s="9"/>
      <c r="CG3641" s="9"/>
      <c r="CJ3641" s="9"/>
      <c r="CK3641" s="9"/>
      <c r="CN3641" s="9"/>
      <c r="CO3641" s="9"/>
      <c r="CP3641" s="9"/>
      <c r="CQ3641" s="9"/>
      <c r="CR3641" s="9"/>
      <c r="CS3641" s="9"/>
      <c r="CT3641" s="9"/>
      <c r="CU3641" s="9"/>
      <c r="CV3641" s="9"/>
      <c r="CW3641" s="9"/>
      <c r="CX3641" s="9"/>
      <c r="CY3641" s="9"/>
      <c r="CZ3641" s="9"/>
      <c r="DA3641" s="9"/>
      <c r="DB3641" s="9"/>
      <c r="DC3641" s="9"/>
      <c r="DD3641" s="9"/>
      <c r="DE3641" s="9"/>
      <c r="DF3641" s="9"/>
      <c r="DG3641" s="9"/>
      <c r="DH3641" s="9"/>
      <c r="DI3641" s="9"/>
      <c r="DJ3641" s="9"/>
      <c r="DK3641" s="9"/>
      <c r="DL3641" s="9"/>
      <c r="DM3641" s="9"/>
      <c r="DN3641" s="9"/>
      <c r="DO3641" s="9"/>
      <c r="DP3641" s="9"/>
      <c r="DQ3641" s="9"/>
      <c r="DR3641" s="9"/>
      <c r="DS3641" s="9"/>
      <c r="DT3641" s="9"/>
      <c r="DU3641" s="9"/>
      <c r="DV3641" s="9"/>
      <c r="DW3641" s="9"/>
      <c r="DX3641" s="9"/>
      <c r="DY3641" s="9"/>
      <c r="DZ3641" s="56"/>
      <c r="EA3641" s="57"/>
    </row>
    <row r="3642" spans="1:131" s="18" customFormat="1" ht="19.5" customHeight="1" x14ac:dyDescent="0.25">
      <c r="A3642" s="18">
        <v>2414</v>
      </c>
      <c r="B3642" s="17" t="s">
        <v>7237</v>
      </c>
      <c r="C3642" s="18" t="s">
        <v>7238</v>
      </c>
      <c r="D3642" s="19">
        <v>44211</v>
      </c>
      <c r="J3642" s="130"/>
      <c r="K3642" s="130"/>
      <c r="L3642" s="130">
        <v>44196</v>
      </c>
      <c r="S3642" s="20"/>
      <c r="T3642" s="20"/>
      <c r="U3642" s="20"/>
      <c r="AF3642" s="57"/>
      <c r="AG3642" s="112"/>
      <c r="DZ3642" s="56"/>
      <c r="EA3642" s="57"/>
    </row>
    <row r="3643" spans="1:131" ht="19.5" customHeight="1" x14ac:dyDescent="0.25">
      <c r="A3643" s="9">
        <v>2415</v>
      </c>
      <c r="B3643" s="9" t="s">
        <v>7241</v>
      </c>
      <c r="C3643" s="9" t="s">
        <v>7242</v>
      </c>
      <c r="D3643" s="9"/>
      <c r="E3643" s="9" t="s">
        <v>1259</v>
      </c>
      <c r="F3643" s="9" t="s">
        <v>1351</v>
      </c>
      <c r="G3643" s="9"/>
      <c r="H3643" s="9" t="s">
        <v>202</v>
      </c>
      <c r="I3643" s="9" t="s">
        <v>78</v>
      </c>
      <c r="J3643" s="129">
        <v>43480</v>
      </c>
      <c r="K3643" s="129">
        <v>43205</v>
      </c>
      <c r="L3643" s="129">
        <v>43830</v>
      </c>
      <c r="O3643" s="9">
        <v>31</v>
      </c>
      <c r="Q3643" s="9" t="s">
        <v>61</v>
      </c>
      <c r="R3643" s="9"/>
      <c r="S3643" s="13">
        <v>129361338</v>
      </c>
      <c r="T3643" s="13">
        <v>129361338</v>
      </c>
      <c r="U3643" s="13">
        <v>38808401</v>
      </c>
      <c r="V3643" s="9"/>
      <c r="W3643" s="9"/>
      <c r="X3643" s="9"/>
      <c r="Y3643" s="9"/>
      <c r="Z3643" s="9"/>
      <c r="AA3643" s="9"/>
      <c r="AB3643" s="9"/>
      <c r="AC3643" s="9"/>
      <c r="AD3643" s="9"/>
      <c r="AE3643" s="9"/>
      <c r="AF3643" s="55"/>
      <c r="AG3643" s="109"/>
      <c r="AH3643" s="11">
        <v>43205</v>
      </c>
      <c r="AI3643" s="11">
        <v>43555</v>
      </c>
      <c r="AJ3643" s="27">
        <v>46578494</v>
      </c>
      <c r="AK3643" s="27">
        <v>13973548</v>
      </c>
      <c r="AL3643" s="11">
        <v>43556</v>
      </c>
      <c r="AM3643" s="11">
        <v>43646</v>
      </c>
      <c r="AN3643" s="27">
        <v>26598056</v>
      </c>
      <c r="AO3643" s="27">
        <v>7979417</v>
      </c>
      <c r="AP3643" s="11">
        <v>43647</v>
      </c>
      <c r="AQ3643" s="11">
        <v>43830</v>
      </c>
      <c r="AR3643" s="27">
        <v>41553761</v>
      </c>
      <c r="AS3643" s="27">
        <v>12466128</v>
      </c>
      <c r="AT3643" s="9"/>
      <c r="AU3643" s="9"/>
      <c r="AV3643" s="9"/>
      <c r="AW3643" s="9"/>
      <c r="AX3643" s="9"/>
      <c r="AY3643" s="9"/>
      <c r="AZ3643" s="9"/>
      <c r="BA3643" s="9"/>
      <c r="BB3643" s="9"/>
      <c r="BC3643" s="9"/>
      <c r="BD3643" s="9"/>
      <c r="BE3643" s="9"/>
      <c r="BF3643" s="9"/>
      <c r="BG3643" s="9"/>
      <c r="BH3643" s="9"/>
      <c r="BI3643" s="9"/>
      <c r="BJ3643" s="9"/>
      <c r="BK3643" s="9"/>
      <c r="BL3643" s="9"/>
      <c r="BM3643" s="9"/>
      <c r="BN3643" s="9"/>
      <c r="BO3643" s="9"/>
      <c r="BP3643" s="9"/>
      <c r="BQ3643" s="9"/>
      <c r="BT3643" s="9"/>
      <c r="BU3643" s="9"/>
      <c r="BX3643" s="9"/>
      <c r="BY3643" s="9"/>
      <c r="CB3643" s="9"/>
      <c r="CC3643" s="9"/>
      <c r="CF3643" s="9"/>
      <c r="CG3643" s="9"/>
      <c r="CJ3643" s="9"/>
      <c r="CK3643" s="9"/>
      <c r="CN3643" s="9"/>
      <c r="CO3643" s="9"/>
      <c r="CP3643" s="9"/>
      <c r="CQ3643" s="9"/>
      <c r="CR3643" s="9"/>
      <c r="CS3643" s="9"/>
      <c r="CT3643" s="9"/>
      <c r="CU3643" s="9"/>
      <c r="CV3643" s="9"/>
      <c r="CW3643" s="9"/>
      <c r="CX3643" s="9"/>
      <c r="CY3643" s="9"/>
      <c r="CZ3643" s="9"/>
      <c r="DA3643" s="9"/>
      <c r="DB3643" s="9"/>
      <c r="DC3643" s="9"/>
      <c r="DD3643" s="9"/>
      <c r="DE3643" s="9"/>
      <c r="DF3643" s="9"/>
      <c r="DG3643" s="9"/>
      <c r="DH3643" s="9"/>
      <c r="DI3643" s="9"/>
      <c r="DJ3643" s="9"/>
      <c r="DK3643" s="9"/>
      <c r="DL3643" s="9"/>
      <c r="DM3643" s="9"/>
      <c r="DN3643" s="9"/>
      <c r="DO3643" s="9"/>
      <c r="DP3643" s="9"/>
      <c r="DQ3643" s="9"/>
      <c r="DR3643" s="9"/>
      <c r="DS3643" s="9"/>
      <c r="DT3643" s="9"/>
      <c r="DU3643" s="9"/>
      <c r="DV3643" s="9"/>
      <c r="DW3643" s="9"/>
      <c r="DX3643" s="9"/>
      <c r="DY3643" s="9"/>
    </row>
    <row r="3644" spans="1:131" ht="19.5" customHeight="1" x14ac:dyDescent="0.25">
      <c r="A3644" s="9">
        <v>2416</v>
      </c>
      <c r="B3644" s="9" t="s">
        <v>7243</v>
      </c>
      <c r="C3644" s="9" t="s">
        <v>7244</v>
      </c>
      <c r="D3644" s="9"/>
      <c r="E3644" s="9" t="s">
        <v>7246</v>
      </c>
      <c r="F3644" s="9" t="s">
        <v>7245</v>
      </c>
      <c r="G3644" s="9"/>
      <c r="H3644" s="9" t="s">
        <v>202</v>
      </c>
      <c r="I3644" s="9" t="s">
        <v>97</v>
      </c>
      <c r="J3644" s="129">
        <v>43480</v>
      </c>
      <c r="K3644" s="129">
        <v>43467</v>
      </c>
      <c r="L3644" s="129">
        <v>43866</v>
      </c>
      <c r="O3644" s="9">
        <v>30</v>
      </c>
      <c r="Q3644" s="9" t="s">
        <v>54</v>
      </c>
      <c r="R3644" s="9"/>
      <c r="S3644" s="13">
        <v>23250000</v>
      </c>
      <c r="T3644" s="13">
        <v>23250000</v>
      </c>
      <c r="U3644" s="13">
        <v>6975000</v>
      </c>
      <c r="V3644" s="9"/>
      <c r="W3644" s="9"/>
      <c r="X3644" s="9"/>
      <c r="Y3644" s="9"/>
      <c r="Z3644" s="9"/>
      <c r="AA3644" s="9"/>
      <c r="AB3644" s="9"/>
      <c r="AC3644" s="9"/>
      <c r="AD3644" s="9"/>
      <c r="AE3644" s="9"/>
      <c r="AF3644" s="55"/>
      <c r="AG3644" s="45">
        <v>9975000</v>
      </c>
      <c r="AH3644" s="11">
        <v>43467</v>
      </c>
      <c r="AI3644" s="11">
        <v>43866</v>
      </c>
      <c r="AJ3644" s="27">
        <v>18180936</v>
      </c>
      <c r="AK3644" s="27">
        <v>5454281</v>
      </c>
      <c r="AL3644" s="9"/>
      <c r="AM3644" s="9"/>
      <c r="AN3644" s="9"/>
      <c r="AO3644" s="9"/>
      <c r="AP3644" s="9"/>
      <c r="AQ3644" s="9"/>
      <c r="AR3644" s="9"/>
      <c r="AS3644" s="9"/>
      <c r="AT3644" s="9"/>
      <c r="AU3644" s="9"/>
      <c r="AV3644" s="9"/>
      <c r="AW3644" s="9"/>
      <c r="AX3644" s="9"/>
      <c r="AY3644" s="9"/>
      <c r="AZ3644" s="9"/>
      <c r="BA3644" s="9"/>
      <c r="BB3644" s="9"/>
      <c r="BC3644" s="9"/>
      <c r="BD3644" s="9"/>
      <c r="BE3644" s="9"/>
      <c r="BF3644" s="9"/>
      <c r="BG3644" s="9"/>
      <c r="BH3644" s="9"/>
      <c r="BI3644" s="9"/>
      <c r="BJ3644" s="9"/>
      <c r="BK3644" s="9"/>
      <c r="BL3644" s="9"/>
      <c r="BM3644" s="9"/>
      <c r="BN3644" s="9"/>
      <c r="BO3644" s="9"/>
      <c r="BP3644" s="9"/>
      <c r="BQ3644" s="9"/>
      <c r="BT3644" s="9"/>
      <c r="BU3644" s="9"/>
      <c r="BX3644" s="9"/>
      <c r="BY3644" s="9"/>
      <c r="CB3644" s="9"/>
      <c r="CC3644" s="9"/>
      <c r="CF3644" s="9"/>
      <c r="CG3644" s="9"/>
      <c r="CJ3644" s="9"/>
      <c r="CK3644" s="9"/>
      <c r="CN3644" s="9"/>
      <c r="CO3644" s="9"/>
      <c r="CP3644" s="9"/>
      <c r="CQ3644" s="9"/>
      <c r="CR3644" s="9"/>
      <c r="CS3644" s="9"/>
      <c r="CT3644" s="9"/>
      <c r="CU3644" s="9"/>
      <c r="CV3644" s="9"/>
      <c r="CW3644" s="9"/>
      <c r="CX3644" s="9"/>
      <c r="CY3644" s="9"/>
      <c r="CZ3644" s="9"/>
      <c r="DA3644" s="9"/>
      <c r="DB3644" s="9"/>
      <c r="DC3644" s="9"/>
      <c r="DD3644" s="9"/>
      <c r="DE3644" s="9"/>
      <c r="DF3644" s="9"/>
      <c r="DG3644" s="9"/>
      <c r="DH3644" s="9"/>
      <c r="DI3644" s="9"/>
      <c r="DJ3644" s="9"/>
      <c r="DK3644" s="9"/>
      <c r="DL3644" s="9"/>
      <c r="DM3644" s="9"/>
      <c r="DN3644" s="9"/>
      <c r="DO3644" s="9"/>
      <c r="DP3644" s="9"/>
      <c r="DQ3644" s="9"/>
      <c r="DR3644" s="9"/>
      <c r="DS3644" s="9"/>
      <c r="DT3644" s="9"/>
      <c r="DU3644" s="9"/>
      <c r="DV3644" s="9"/>
      <c r="DW3644" s="9"/>
      <c r="DX3644" s="9"/>
      <c r="DY3644" s="9"/>
      <c r="DZ3644" s="56"/>
      <c r="EA3644" s="57"/>
    </row>
    <row r="3645" spans="1:131" ht="19.5" customHeight="1" x14ac:dyDescent="0.25">
      <c r="A3645" s="9">
        <v>2417</v>
      </c>
      <c r="B3645" s="9" t="s">
        <v>7247</v>
      </c>
      <c r="C3645" s="9" t="s">
        <v>7248</v>
      </c>
      <c r="D3645" s="9"/>
      <c r="E3645" s="9" t="s">
        <v>1287</v>
      </c>
      <c r="F3645" s="9" t="s">
        <v>6293</v>
      </c>
      <c r="G3645" s="9"/>
      <c r="H3645" s="9" t="s">
        <v>202</v>
      </c>
      <c r="I3645" s="9" t="s">
        <v>35</v>
      </c>
      <c r="J3645" s="129">
        <v>43556</v>
      </c>
      <c r="K3645" s="129">
        <v>43288</v>
      </c>
      <c r="L3645" s="129">
        <v>44195</v>
      </c>
      <c r="O3645" s="9">
        <v>28</v>
      </c>
      <c r="Q3645" s="9" t="s">
        <v>61</v>
      </c>
      <c r="R3645" s="9"/>
      <c r="S3645" s="13">
        <v>684682920</v>
      </c>
      <c r="T3645" s="13">
        <v>684682920</v>
      </c>
      <c r="U3645" s="13">
        <v>205404876</v>
      </c>
      <c r="V3645" s="9"/>
      <c r="W3645" s="9"/>
      <c r="X3645" s="9"/>
      <c r="Y3645" s="9"/>
      <c r="Z3645" s="9"/>
      <c r="AA3645" s="9"/>
      <c r="AB3645" s="9"/>
      <c r="AC3645" s="9"/>
      <c r="AD3645" s="9"/>
      <c r="AE3645" s="9"/>
      <c r="AF3645" s="55"/>
      <c r="AG3645" s="109"/>
      <c r="AH3645" s="11">
        <v>43435</v>
      </c>
      <c r="AI3645" s="11">
        <v>43708</v>
      </c>
      <c r="AJ3645" s="27">
        <v>631261375</v>
      </c>
      <c r="AK3645" s="27">
        <v>189378413</v>
      </c>
      <c r="AL3645" s="11">
        <v>43709</v>
      </c>
      <c r="AM3645" s="11">
        <v>43889</v>
      </c>
      <c r="AN3645" s="27">
        <v>23798490</v>
      </c>
      <c r="AO3645" s="27">
        <v>7139547</v>
      </c>
      <c r="AP3645" s="11">
        <v>43435</v>
      </c>
      <c r="AQ3645" s="11">
        <v>43889</v>
      </c>
      <c r="AR3645" s="27">
        <v>655773027</v>
      </c>
      <c r="AS3645" s="27">
        <v>213948</v>
      </c>
      <c r="AT3645" s="9"/>
      <c r="AU3645" s="9"/>
      <c r="AV3645" s="9"/>
      <c r="AW3645" s="9"/>
      <c r="AX3645" s="9"/>
      <c r="AY3645" s="9"/>
      <c r="AZ3645" s="9"/>
      <c r="BA3645" s="9"/>
      <c r="BB3645" s="9"/>
      <c r="BC3645" s="9"/>
      <c r="BD3645" s="9"/>
      <c r="BE3645" s="9"/>
      <c r="BF3645" s="9"/>
      <c r="BG3645" s="9"/>
      <c r="BH3645" s="9"/>
      <c r="BI3645" s="9"/>
      <c r="BJ3645" s="9"/>
      <c r="BK3645" s="9"/>
      <c r="BL3645" s="9"/>
      <c r="BM3645" s="9"/>
      <c r="BN3645" s="9"/>
      <c r="BO3645" s="9"/>
      <c r="BP3645" s="9"/>
      <c r="BQ3645" s="9"/>
      <c r="BT3645" s="9"/>
      <c r="BU3645" s="9"/>
      <c r="BX3645" s="9"/>
      <c r="BY3645" s="9"/>
      <c r="CB3645" s="9"/>
      <c r="CC3645" s="9"/>
      <c r="CF3645" s="9"/>
      <c r="CG3645" s="9"/>
      <c r="CJ3645" s="9"/>
      <c r="CK3645" s="9"/>
      <c r="CN3645" s="9"/>
      <c r="CO3645" s="9"/>
      <c r="CP3645" s="9"/>
      <c r="CQ3645" s="9"/>
      <c r="CR3645" s="9"/>
      <c r="CS3645" s="9"/>
      <c r="CT3645" s="9"/>
      <c r="CU3645" s="9"/>
      <c r="CV3645" s="9"/>
      <c r="CW3645" s="9"/>
      <c r="CX3645" s="9"/>
      <c r="CY3645" s="9"/>
      <c r="CZ3645" s="9"/>
      <c r="DA3645" s="9"/>
      <c r="DB3645" s="9"/>
      <c r="DC3645" s="9"/>
      <c r="DD3645" s="9"/>
      <c r="DE3645" s="9"/>
      <c r="DF3645" s="9"/>
      <c r="DG3645" s="9"/>
      <c r="DH3645" s="9"/>
      <c r="DI3645" s="9"/>
      <c r="DJ3645" s="9"/>
      <c r="DK3645" s="9"/>
      <c r="DL3645" s="9"/>
      <c r="DM3645" s="9"/>
      <c r="DN3645" s="9"/>
      <c r="DO3645" s="9"/>
      <c r="DP3645" s="9"/>
      <c r="DQ3645" s="9"/>
      <c r="DR3645" s="9"/>
      <c r="DS3645" s="9"/>
      <c r="DT3645" s="9"/>
      <c r="DU3645" s="9"/>
      <c r="DV3645" s="9"/>
      <c r="DW3645" s="9"/>
      <c r="DX3645" s="9"/>
      <c r="DY3645" s="9"/>
      <c r="DZ3645" s="58">
        <v>655773027</v>
      </c>
      <c r="EA3645" s="55">
        <v>196731908</v>
      </c>
    </row>
    <row r="3646" spans="1:131" s="18" customFormat="1" ht="19.5" customHeight="1" x14ac:dyDescent="0.25">
      <c r="A3646" s="18">
        <v>2417</v>
      </c>
      <c r="B3646" s="18" t="s">
        <v>7247</v>
      </c>
      <c r="C3646" s="18" t="s">
        <v>7248</v>
      </c>
      <c r="D3646" s="19">
        <v>43613</v>
      </c>
      <c r="J3646" s="130"/>
      <c r="K3646" s="130"/>
      <c r="L3646" s="130"/>
      <c r="S3646" s="20">
        <v>795218716</v>
      </c>
      <c r="T3646" s="20">
        <v>795218716</v>
      </c>
      <c r="U3646" s="20">
        <v>238565615</v>
      </c>
      <c r="AF3646" s="57"/>
      <c r="AG3646" s="112"/>
      <c r="DZ3646" s="56"/>
      <c r="EA3646" s="57"/>
    </row>
    <row r="3647" spans="1:131" ht="19.5" customHeight="1" x14ac:dyDescent="0.25">
      <c r="A3647" s="9">
        <v>2418</v>
      </c>
      <c r="B3647" s="10" t="s">
        <v>7249</v>
      </c>
      <c r="C3647" s="9" t="s">
        <v>7250</v>
      </c>
      <c r="D3647" s="9"/>
      <c r="E3647" s="9" t="s">
        <v>7251</v>
      </c>
      <c r="F3647" s="9" t="s">
        <v>4480</v>
      </c>
      <c r="G3647" s="9"/>
      <c r="H3647" s="9" t="s">
        <v>202</v>
      </c>
      <c r="I3647" s="9" t="s">
        <v>25</v>
      </c>
      <c r="J3647" s="129">
        <v>43500</v>
      </c>
      <c r="K3647" s="129">
        <v>43444</v>
      </c>
      <c r="L3647" s="129">
        <v>43874</v>
      </c>
      <c r="O3647" s="9">
        <v>30</v>
      </c>
      <c r="Q3647" s="9" t="s">
        <v>54</v>
      </c>
      <c r="R3647" s="9"/>
      <c r="S3647" s="13">
        <v>13500000</v>
      </c>
      <c r="T3647" s="13">
        <v>13500000</v>
      </c>
      <c r="U3647" s="13">
        <v>4050000</v>
      </c>
      <c r="V3647" s="9"/>
      <c r="W3647" s="9"/>
      <c r="X3647" s="9"/>
      <c r="Y3647" s="9"/>
      <c r="Z3647" s="9"/>
      <c r="AA3647" s="9"/>
      <c r="AB3647" s="9"/>
      <c r="AC3647" s="9"/>
      <c r="AD3647" s="9"/>
      <c r="AE3647" s="9"/>
      <c r="AF3647" s="55"/>
      <c r="AG3647" s="109"/>
      <c r="AH3647" s="11">
        <v>43466</v>
      </c>
      <c r="AI3647" s="11">
        <v>43874</v>
      </c>
      <c r="AJ3647" s="27">
        <v>13516811</v>
      </c>
      <c r="AK3647" s="27">
        <v>4050000</v>
      </c>
      <c r="AL3647" s="9"/>
      <c r="AM3647" s="9"/>
      <c r="AN3647" s="9"/>
      <c r="AO3647" s="9"/>
      <c r="AP3647" s="9"/>
      <c r="AQ3647" s="9"/>
      <c r="AR3647" s="9"/>
      <c r="AS3647" s="9"/>
      <c r="AT3647" s="9"/>
      <c r="AU3647" s="9"/>
      <c r="AV3647" s="9"/>
      <c r="AW3647" s="9"/>
      <c r="AX3647" s="9"/>
      <c r="AY3647" s="9"/>
      <c r="AZ3647" s="9"/>
      <c r="BA3647" s="9"/>
      <c r="BB3647" s="9"/>
      <c r="BC3647" s="9"/>
      <c r="BD3647" s="9"/>
      <c r="BE3647" s="9"/>
      <c r="BF3647" s="9"/>
      <c r="BG3647" s="9"/>
      <c r="BH3647" s="9"/>
      <c r="BI3647" s="9"/>
      <c r="BJ3647" s="9"/>
      <c r="BK3647" s="9"/>
      <c r="BL3647" s="9"/>
      <c r="BM3647" s="9"/>
      <c r="BN3647" s="9"/>
      <c r="BO3647" s="9"/>
      <c r="BP3647" s="9"/>
      <c r="BQ3647" s="9"/>
      <c r="BT3647" s="9"/>
      <c r="BU3647" s="9"/>
      <c r="BX3647" s="9"/>
      <c r="BY3647" s="9"/>
      <c r="CB3647" s="9"/>
      <c r="CC3647" s="9"/>
      <c r="CF3647" s="9"/>
      <c r="CG3647" s="9"/>
      <c r="CJ3647" s="9"/>
      <c r="CK3647" s="9"/>
      <c r="CN3647" s="9"/>
      <c r="CO3647" s="9"/>
      <c r="CP3647" s="9"/>
      <c r="CQ3647" s="9"/>
      <c r="CR3647" s="9"/>
      <c r="CS3647" s="9"/>
      <c r="CT3647" s="9"/>
      <c r="CU3647" s="9"/>
      <c r="CV3647" s="9"/>
      <c r="CW3647" s="9"/>
      <c r="CX3647" s="9"/>
      <c r="CY3647" s="9"/>
      <c r="CZ3647" s="9"/>
      <c r="DA3647" s="9"/>
      <c r="DB3647" s="9"/>
      <c r="DC3647" s="9"/>
      <c r="DD3647" s="9"/>
      <c r="DE3647" s="9"/>
      <c r="DF3647" s="9"/>
      <c r="DG3647" s="9"/>
      <c r="DH3647" s="9"/>
      <c r="DI3647" s="9"/>
      <c r="DJ3647" s="9"/>
      <c r="DK3647" s="9"/>
      <c r="DL3647" s="9"/>
      <c r="DM3647" s="9"/>
      <c r="DN3647" s="9"/>
      <c r="DO3647" s="9"/>
      <c r="DP3647" s="9"/>
      <c r="DQ3647" s="9"/>
      <c r="DR3647" s="9"/>
      <c r="DS3647" s="9"/>
      <c r="DT3647" s="9"/>
      <c r="DU3647" s="9"/>
      <c r="DV3647" s="9"/>
      <c r="DW3647" s="9"/>
      <c r="DX3647" s="9"/>
      <c r="DY3647" s="9"/>
      <c r="DZ3647" s="56"/>
      <c r="EA3647" s="57"/>
    </row>
    <row r="3648" spans="1:131" ht="19.5" customHeight="1" x14ac:dyDescent="0.25">
      <c r="A3648" s="9">
        <v>2419</v>
      </c>
      <c r="B3648" s="9" t="s">
        <v>7252</v>
      </c>
      <c r="C3648" s="9" t="s">
        <v>7253</v>
      </c>
      <c r="D3648" s="9"/>
      <c r="E3648" s="9" t="s">
        <v>658</v>
      </c>
      <c r="F3648" s="9" t="s">
        <v>4891</v>
      </c>
      <c r="G3648" s="9"/>
      <c r="H3648" s="9" t="s">
        <v>202</v>
      </c>
      <c r="I3648" s="9" t="s">
        <v>7254</v>
      </c>
      <c r="J3648" s="129">
        <v>43497</v>
      </c>
      <c r="K3648" s="129">
        <v>43455</v>
      </c>
      <c r="L3648" s="129">
        <v>43618</v>
      </c>
      <c r="O3648" s="9">
        <v>30</v>
      </c>
      <c r="Q3648" s="9" t="s">
        <v>61</v>
      </c>
      <c r="R3648" s="9"/>
      <c r="S3648" s="13">
        <v>71200000</v>
      </c>
      <c r="T3648" s="13">
        <v>71200000</v>
      </c>
      <c r="U3648" s="13">
        <v>21360000</v>
      </c>
      <c r="V3648" s="9"/>
      <c r="W3648" s="9"/>
      <c r="X3648" s="9"/>
      <c r="Y3648" s="9"/>
      <c r="Z3648" s="9"/>
      <c r="AA3648" s="9"/>
      <c r="AB3648" s="9"/>
      <c r="AC3648" s="9"/>
      <c r="AD3648" s="9"/>
      <c r="AE3648" s="9"/>
      <c r="AF3648" s="55"/>
      <c r="AG3648" s="109"/>
      <c r="AH3648" s="11">
        <v>43466</v>
      </c>
      <c r="AI3648" s="11">
        <v>43555</v>
      </c>
      <c r="AJ3648" s="27">
        <v>31400327</v>
      </c>
      <c r="AK3648" s="27">
        <v>9420098</v>
      </c>
      <c r="AL3648" s="11">
        <v>43556</v>
      </c>
      <c r="AM3648" s="11">
        <v>43639</v>
      </c>
      <c r="AN3648" s="27">
        <v>39813076</v>
      </c>
      <c r="AO3648" s="27">
        <v>11939902</v>
      </c>
      <c r="AP3648" s="9"/>
      <c r="AQ3648" s="9"/>
      <c r="AR3648" s="9"/>
      <c r="AS3648" s="9"/>
      <c r="AT3648" s="9"/>
      <c r="AU3648" s="9"/>
      <c r="AV3648" s="9"/>
      <c r="AW3648" s="9"/>
      <c r="AX3648" s="9"/>
      <c r="AY3648" s="9"/>
      <c r="AZ3648" s="9"/>
      <c r="BA3648" s="9"/>
      <c r="BB3648" s="9"/>
      <c r="BC3648" s="9"/>
      <c r="BD3648" s="9"/>
      <c r="BE3648" s="9"/>
      <c r="BF3648" s="9"/>
      <c r="BG3648" s="9"/>
      <c r="BH3648" s="9"/>
      <c r="BI3648" s="9"/>
      <c r="BJ3648" s="9"/>
      <c r="BK3648" s="9"/>
      <c r="BL3648" s="9"/>
      <c r="BM3648" s="9"/>
      <c r="BN3648" s="9"/>
      <c r="BO3648" s="9"/>
      <c r="BP3648" s="9"/>
      <c r="BQ3648" s="9"/>
      <c r="BT3648" s="9"/>
      <c r="BU3648" s="9"/>
      <c r="BX3648" s="9"/>
      <c r="BY3648" s="9"/>
      <c r="CB3648" s="9"/>
      <c r="CC3648" s="9"/>
      <c r="CF3648" s="9"/>
      <c r="CG3648" s="9"/>
      <c r="CJ3648" s="9"/>
      <c r="CK3648" s="9"/>
      <c r="CN3648" s="9"/>
      <c r="CO3648" s="9"/>
      <c r="CP3648" s="9"/>
      <c r="CQ3648" s="9"/>
      <c r="CR3648" s="9"/>
      <c r="CS3648" s="9"/>
      <c r="CT3648" s="9"/>
      <c r="CU3648" s="9"/>
      <c r="CV3648" s="9"/>
      <c r="CW3648" s="9"/>
      <c r="CX3648" s="9"/>
      <c r="CY3648" s="9"/>
      <c r="CZ3648" s="9"/>
      <c r="DA3648" s="9"/>
      <c r="DB3648" s="9"/>
      <c r="DC3648" s="9"/>
      <c r="DD3648" s="9"/>
      <c r="DE3648" s="9"/>
      <c r="DF3648" s="9"/>
      <c r="DG3648" s="9"/>
      <c r="DH3648" s="9"/>
      <c r="DI3648" s="9"/>
      <c r="DJ3648" s="9"/>
      <c r="DK3648" s="9"/>
      <c r="DL3648" s="9"/>
      <c r="DM3648" s="9"/>
      <c r="DN3648" s="9"/>
      <c r="DO3648" s="9"/>
      <c r="DP3648" s="9"/>
      <c r="DQ3648" s="9"/>
      <c r="DR3648" s="9"/>
      <c r="DS3648" s="9"/>
      <c r="DT3648" s="9"/>
      <c r="DU3648" s="9"/>
      <c r="DV3648" s="9"/>
      <c r="DW3648" s="9"/>
      <c r="DX3648" s="9"/>
      <c r="DY3648" s="9"/>
    </row>
    <row r="3649" spans="1:131" s="18" customFormat="1" ht="19.5" customHeight="1" x14ac:dyDescent="0.25">
      <c r="A3649" s="18">
        <v>2419</v>
      </c>
      <c r="B3649" s="18" t="s">
        <v>7252</v>
      </c>
      <c r="C3649" s="18" t="s">
        <v>7253</v>
      </c>
      <c r="D3649" s="19">
        <v>43634</v>
      </c>
      <c r="J3649" s="130"/>
      <c r="K3649" s="130"/>
      <c r="L3649" s="130">
        <v>43639</v>
      </c>
      <c r="S3649" s="20"/>
      <c r="T3649" s="20"/>
      <c r="U3649" s="20"/>
      <c r="AF3649" s="57"/>
      <c r="AG3649" s="112"/>
      <c r="DZ3649" s="56"/>
      <c r="EA3649" s="57"/>
    </row>
    <row r="3650" spans="1:131" ht="19.5" customHeight="1" x14ac:dyDescent="0.25">
      <c r="A3650" s="9">
        <v>2420</v>
      </c>
      <c r="B3650" s="9" t="s">
        <v>7255</v>
      </c>
      <c r="C3650" s="9" t="s">
        <v>7256</v>
      </c>
      <c r="D3650" s="9"/>
      <c r="E3650" s="9" t="s">
        <v>6554</v>
      </c>
      <c r="F3650" s="9" t="s">
        <v>7257</v>
      </c>
      <c r="G3650" s="9"/>
      <c r="H3650" s="9" t="s">
        <v>202</v>
      </c>
      <c r="I3650" s="9" t="s">
        <v>4248</v>
      </c>
      <c r="J3650" s="129">
        <v>43402</v>
      </c>
      <c r="K3650" s="129">
        <v>43159</v>
      </c>
      <c r="L3650" s="129">
        <v>43616</v>
      </c>
      <c r="O3650" s="9">
        <v>27</v>
      </c>
      <c r="Q3650" s="9" t="s">
        <v>61</v>
      </c>
      <c r="R3650" s="9"/>
      <c r="S3650" s="13">
        <v>487173750</v>
      </c>
      <c r="T3650" s="13">
        <v>487173750</v>
      </c>
      <c r="U3650" s="13">
        <v>146152125</v>
      </c>
      <c r="V3650" s="9"/>
      <c r="W3650" s="9"/>
      <c r="X3650" s="9"/>
      <c r="Y3650" s="9"/>
      <c r="Z3650" s="9"/>
      <c r="AA3650" s="9"/>
      <c r="AB3650" s="9"/>
      <c r="AC3650" s="9"/>
      <c r="AD3650" s="9"/>
      <c r="AE3650" s="9"/>
      <c r="AF3650" s="55"/>
      <c r="AG3650" s="109"/>
      <c r="AH3650" s="11">
        <v>43159</v>
      </c>
      <c r="AI3650" s="11">
        <v>43769</v>
      </c>
      <c r="AJ3650" s="27">
        <v>563801855</v>
      </c>
      <c r="AK3650" s="27">
        <v>168871500</v>
      </c>
      <c r="AL3650" s="9"/>
      <c r="AM3650" s="9"/>
      <c r="AN3650" s="9"/>
      <c r="AO3650" s="9"/>
      <c r="AP3650" s="9"/>
      <c r="AQ3650" s="9"/>
      <c r="AR3650" s="9"/>
      <c r="AS3650" s="9"/>
      <c r="AT3650" s="9"/>
      <c r="AU3650" s="9"/>
      <c r="AV3650" s="9"/>
      <c r="AW3650" s="9"/>
      <c r="AX3650" s="9"/>
      <c r="AY3650" s="9"/>
      <c r="AZ3650" s="9"/>
      <c r="BA3650" s="9"/>
      <c r="BB3650" s="9"/>
      <c r="BC3650" s="9"/>
      <c r="BD3650" s="9"/>
      <c r="BE3650" s="9"/>
      <c r="BF3650" s="9"/>
      <c r="BG3650" s="9"/>
      <c r="BH3650" s="9"/>
      <c r="BI3650" s="9"/>
      <c r="BJ3650" s="9"/>
      <c r="BK3650" s="9"/>
      <c r="BL3650" s="9"/>
      <c r="BM3650" s="9"/>
      <c r="BN3650" s="9"/>
      <c r="BO3650" s="9"/>
      <c r="BP3650" s="9"/>
      <c r="BQ3650" s="9"/>
      <c r="BT3650" s="9"/>
      <c r="BU3650" s="9"/>
      <c r="BX3650" s="9"/>
      <c r="BY3650" s="9"/>
      <c r="CB3650" s="9"/>
      <c r="CC3650" s="9"/>
      <c r="CF3650" s="9"/>
      <c r="CG3650" s="9"/>
      <c r="CJ3650" s="9"/>
      <c r="CK3650" s="9"/>
      <c r="CN3650" s="9"/>
      <c r="CO3650" s="9"/>
      <c r="CP3650" s="9"/>
      <c r="CQ3650" s="9"/>
      <c r="CR3650" s="9"/>
      <c r="CS3650" s="9"/>
      <c r="CT3650" s="9"/>
      <c r="CU3650" s="9"/>
      <c r="CV3650" s="9"/>
      <c r="CW3650" s="9"/>
      <c r="CX3650" s="9"/>
      <c r="CY3650" s="9"/>
      <c r="CZ3650" s="9"/>
      <c r="DA3650" s="9"/>
      <c r="DB3650" s="9"/>
      <c r="DC3650" s="9"/>
      <c r="DD3650" s="9"/>
      <c r="DE3650" s="9"/>
      <c r="DF3650" s="9"/>
      <c r="DG3650" s="9"/>
      <c r="DH3650" s="9"/>
      <c r="DI3650" s="9"/>
      <c r="DJ3650" s="9"/>
      <c r="DK3650" s="9"/>
      <c r="DL3650" s="9"/>
      <c r="DM3650" s="9"/>
      <c r="DN3650" s="9"/>
      <c r="DO3650" s="9"/>
      <c r="DP3650" s="9"/>
      <c r="DQ3650" s="9"/>
      <c r="DR3650" s="9"/>
      <c r="DS3650" s="9"/>
      <c r="DT3650" s="9"/>
      <c r="DU3650" s="9"/>
      <c r="DV3650" s="9"/>
      <c r="DW3650" s="9"/>
      <c r="DX3650" s="9"/>
      <c r="DY3650" s="9"/>
      <c r="DZ3650" s="56"/>
      <c r="EA3650" s="57"/>
    </row>
    <row r="3651" spans="1:131" s="18" customFormat="1" ht="19.5" customHeight="1" x14ac:dyDescent="0.25">
      <c r="A3651" s="18">
        <v>2420</v>
      </c>
      <c r="B3651" s="18" t="s">
        <v>7255</v>
      </c>
      <c r="C3651" s="18" t="s">
        <v>7256</v>
      </c>
      <c r="D3651" s="19">
        <v>43612</v>
      </c>
      <c r="J3651" s="130"/>
      <c r="K3651" s="130"/>
      <c r="L3651" s="130">
        <v>43769</v>
      </c>
      <c r="S3651" s="20"/>
      <c r="T3651" s="20"/>
      <c r="U3651" s="20"/>
      <c r="AF3651" s="57"/>
      <c r="AG3651" s="120"/>
      <c r="DZ3651" s="56"/>
      <c r="EA3651" s="57"/>
    </row>
    <row r="3652" spans="1:131" s="18" customFormat="1" ht="19.5" customHeight="1" x14ac:dyDescent="0.25">
      <c r="A3652" s="18">
        <v>2420</v>
      </c>
      <c r="B3652" s="18" t="s">
        <v>7255</v>
      </c>
      <c r="C3652" s="18" t="s">
        <v>7256</v>
      </c>
      <c r="D3652" s="19">
        <v>43657</v>
      </c>
      <c r="J3652" s="130"/>
      <c r="K3652" s="130"/>
      <c r="L3652" s="130"/>
      <c r="S3652" s="20">
        <v>562905000</v>
      </c>
      <c r="T3652" s="20">
        <v>562905000</v>
      </c>
      <c r="U3652" s="20">
        <v>168871500</v>
      </c>
      <c r="AF3652" s="57"/>
      <c r="AG3652" s="120"/>
      <c r="DZ3652" s="56"/>
      <c r="EA3652" s="57"/>
    </row>
    <row r="3653" spans="1:131" ht="39.75" customHeight="1" x14ac:dyDescent="0.25">
      <c r="A3653" s="9">
        <v>2421</v>
      </c>
      <c r="B3653" s="9" t="s">
        <v>7264</v>
      </c>
      <c r="C3653" s="9" t="s">
        <v>7263</v>
      </c>
      <c r="D3653" s="9"/>
      <c r="E3653" s="9" t="s">
        <v>7265</v>
      </c>
      <c r="F3653" s="9" t="s">
        <v>5618</v>
      </c>
      <c r="G3653" s="9"/>
      <c r="H3653" s="9" t="s">
        <v>202</v>
      </c>
      <c r="I3653" s="9" t="s">
        <v>25</v>
      </c>
      <c r="J3653" s="129">
        <v>43542</v>
      </c>
      <c r="K3653" s="129">
        <v>43472</v>
      </c>
      <c r="L3653" s="129">
        <v>43874</v>
      </c>
      <c r="O3653" s="9">
        <v>30</v>
      </c>
      <c r="Q3653" s="9" t="s">
        <v>54</v>
      </c>
      <c r="R3653" s="9"/>
      <c r="S3653" s="13">
        <v>13200000</v>
      </c>
      <c r="T3653" s="13">
        <v>13200000</v>
      </c>
      <c r="U3653" s="13">
        <v>3960000</v>
      </c>
      <c r="V3653" s="9"/>
      <c r="W3653" s="9"/>
      <c r="X3653" s="9"/>
      <c r="Y3653" s="9"/>
      <c r="Z3653" s="9"/>
      <c r="AA3653" s="9"/>
      <c r="AB3653" s="9"/>
      <c r="AC3653" s="9"/>
      <c r="AD3653" s="9"/>
      <c r="AE3653" s="9"/>
      <c r="AF3653" s="55"/>
      <c r="AG3653" s="45">
        <v>9240000</v>
      </c>
      <c r="AH3653" s="9"/>
      <c r="AI3653" s="9"/>
      <c r="AJ3653" s="9"/>
      <c r="AK3653" s="9"/>
      <c r="AL3653" s="9"/>
      <c r="AM3653" s="9"/>
      <c r="AN3653" s="9"/>
      <c r="AO3653" s="9"/>
      <c r="AP3653" s="9"/>
      <c r="AQ3653" s="9"/>
      <c r="AR3653" s="9"/>
      <c r="AS3653" s="9"/>
      <c r="AT3653" s="9"/>
      <c r="AU3653" s="9"/>
      <c r="AV3653" s="9"/>
      <c r="AW3653" s="9"/>
      <c r="AX3653" s="9"/>
      <c r="AY3653" s="9"/>
      <c r="AZ3653" s="9"/>
      <c r="BA3653" s="9"/>
      <c r="BB3653" s="9"/>
      <c r="BC3653" s="9"/>
      <c r="BD3653" s="9"/>
      <c r="BE3653" s="9"/>
      <c r="BF3653" s="9"/>
      <c r="BG3653" s="9"/>
      <c r="BH3653" s="9"/>
      <c r="BI3653" s="9"/>
      <c r="BJ3653" s="9"/>
      <c r="BK3653" s="9"/>
      <c r="BL3653" s="9"/>
      <c r="BM3653" s="9"/>
      <c r="BN3653" s="9"/>
      <c r="BO3653" s="9"/>
      <c r="BP3653" s="9"/>
      <c r="BQ3653" s="9"/>
      <c r="BT3653" s="9"/>
      <c r="BU3653" s="9"/>
      <c r="BX3653" s="9"/>
      <c r="BY3653" s="9"/>
      <c r="CB3653" s="9"/>
      <c r="CC3653" s="9"/>
      <c r="CF3653" s="9"/>
      <c r="CG3653" s="9"/>
      <c r="CJ3653" s="9"/>
      <c r="CK3653" s="9"/>
      <c r="CN3653" s="9"/>
      <c r="CO3653" s="9"/>
      <c r="CP3653" s="9"/>
      <c r="CQ3653" s="9"/>
      <c r="CR3653" s="9"/>
      <c r="CS3653" s="9"/>
      <c r="CT3653" s="9"/>
      <c r="CU3653" s="9"/>
      <c r="CV3653" s="9"/>
      <c r="CW3653" s="9"/>
      <c r="CX3653" s="9"/>
      <c r="CY3653" s="9"/>
      <c r="CZ3653" s="9"/>
      <c r="DA3653" s="9"/>
      <c r="DB3653" s="9"/>
      <c r="DC3653" s="9"/>
      <c r="DD3653" s="9"/>
      <c r="DE3653" s="9"/>
      <c r="DF3653" s="9"/>
      <c r="DG3653" s="9"/>
      <c r="DH3653" s="9"/>
      <c r="DI3653" s="9"/>
      <c r="DJ3653" s="9"/>
      <c r="DK3653" s="9"/>
      <c r="DL3653" s="9"/>
      <c r="DM3653" s="9"/>
      <c r="DN3653" s="9"/>
      <c r="DO3653" s="9"/>
      <c r="DP3653" s="9"/>
      <c r="DQ3653" s="9"/>
      <c r="DR3653" s="9"/>
      <c r="DS3653" s="9"/>
      <c r="DT3653" s="9"/>
      <c r="DU3653" s="9"/>
      <c r="DV3653" s="9"/>
      <c r="DW3653" s="9"/>
      <c r="DX3653" s="9"/>
      <c r="DY3653" s="9"/>
    </row>
    <row r="3654" spans="1:131" s="18" customFormat="1" ht="39.75" customHeight="1" x14ac:dyDescent="0.25">
      <c r="A3654" s="18">
        <v>2421</v>
      </c>
      <c r="B3654" s="18" t="s">
        <v>7264</v>
      </c>
      <c r="C3654" s="18" t="s">
        <v>7263</v>
      </c>
      <c r="D3654" s="19">
        <v>43808</v>
      </c>
      <c r="J3654" s="130"/>
      <c r="K3654" s="130"/>
      <c r="L3654" s="130">
        <v>44240</v>
      </c>
      <c r="S3654" s="20"/>
      <c r="T3654" s="20"/>
      <c r="U3654" s="20"/>
      <c r="AF3654" s="57"/>
      <c r="AG3654" s="46"/>
      <c r="DZ3654" s="56"/>
      <c r="EA3654" s="57"/>
    </row>
    <row r="3655" spans="1:131" s="18" customFormat="1" ht="39.75" customHeight="1" x14ac:dyDescent="0.25">
      <c r="A3655" s="18">
        <v>2421</v>
      </c>
      <c r="B3655" s="18" t="s">
        <v>7264</v>
      </c>
      <c r="C3655" s="18" t="s">
        <v>7263</v>
      </c>
      <c r="D3655" s="19">
        <v>44005</v>
      </c>
      <c r="J3655" s="130"/>
      <c r="K3655" s="130"/>
      <c r="L3655" s="130">
        <v>44605</v>
      </c>
      <c r="S3655" s="20"/>
      <c r="T3655" s="20"/>
      <c r="U3655" s="20"/>
      <c r="AF3655" s="57"/>
      <c r="AG3655" s="46"/>
      <c r="DZ3655" s="56"/>
      <c r="EA3655" s="57"/>
    </row>
    <row r="3656" spans="1:131" ht="39.75" customHeight="1" x14ac:dyDescent="0.25">
      <c r="A3656" s="9">
        <v>2422</v>
      </c>
      <c r="B3656" s="9" t="s">
        <v>7266</v>
      </c>
      <c r="C3656" s="9" t="s">
        <v>7267</v>
      </c>
      <c r="D3656" s="9"/>
      <c r="E3656" s="9" t="s">
        <v>6541</v>
      </c>
      <c r="F3656" s="9" t="s">
        <v>7268</v>
      </c>
      <c r="G3656" s="9"/>
      <c r="H3656" s="9" t="s">
        <v>202</v>
      </c>
      <c r="I3656" s="9" t="s">
        <v>28</v>
      </c>
      <c r="J3656" s="129">
        <v>43525</v>
      </c>
      <c r="K3656" s="129">
        <v>43252</v>
      </c>
      <c r="L3656" s="129">
        <v>43723</v>
      </c>
      <c r="O3656" s="9">
        <v>31</v>
      </c>
      <c r="Q3656" s="9" t="s">
        <v>54</v>
      </c>
      <c r="R3656" s="9"/>
      <c r="S3656" s="13">
        <v>6857142</v>
      </c>
      <c r="T3656" s="13">
        <v>6857142</v>
      </c>
      <c r="U3656" s="13">
        <v>2057143</v>
      </c>
      <c r="V3656" s="9"/>
      <c r="W3656" s="9"/>
      <c r="X3656" s="9"/>
      <c r="Y3656" s="9"/>
      <c r="Z3656" s="9"/>
      <c r="AA3656" s="9"/>
      <c r="AB3656" s="9"/>
      <c r="AC3656" s="9"/>
      <c r="AD3656" s="9"/>
      <c r="AE3656" s="9"/>
      <c r="AF3656" s="55"/>
      <c r="AG3656" s="45">
        <v>4800000</v>
      </c>
      <c r="AH3656" s="11">
        <v>43252</v>
      </c>
      <c r="AI3656" s="11">
        <v>43723</v>
      </c>
      <c r="AJ3656" s="27">
        <v>6862108</v>
      </c>
      <c r="AK3656" s="27">
        <v>2057143</v>
      </c>
      <c r="AL3656" s="9"/>
      <c r="AM3656" s="9"/>
      <c r="AN3656" s="9"/>
      <c r="AO3656" s="9"/>
      <c r="AP3656" s="9"/>
      <c r="AQ3656" s="9"/>
      <c r="AR3656" s="9"/>
      <c r="AS3656" s="9"/>
      <c r="AT3656" s="9"/>
      <c r="AU3656" s="9"/>
      <c r="AV3656" s="9"/>
      <c r="AW3656" s="9"/>
      <c r="AX3656" s="9"/>
      <c r="AY3656" s="9"/>
      <c r="AZ3656" s="9"/>
      <c r="BA3656" s="9"/>
      <c r="BB3656" s="9"/>
      <c r="BC3656" s="9"/>
      <c r="BD3656" s="9"/>
      <c r="BE3656" s="9"/>
      <c r="BF3656" s="9"/>
      <c r="BG3656" s="9"/>
      <c r="BH3656" s="9"/>
      <c r="BI3656" s="9"/>
      <c r="BJ3656" s="9"/>
      <c r="BK3656" s="9"/>
      <c r="BL3656" s="9"/>
      <c r="BM3656" s="9"/>
      <c r="BN3656" s="9"/>
      <c r="BO3656" s="9"/>
      <c r="BP3656" s="9"/>
      <c r="BQ3656" s="9"/>
      <c r="BT3656" s="9"/>
      <c r="BU3656" s="9"/>
      <c r="BX3656" s="9"/>
      <c r="BY3656" s="9"/>
      <c r="CB3656" s="9"/>
      <c r="CC3656" s="9"/>
      <c r="CF3656" s="9"/>
      <c r="CG3656" s="9"/>
      <c r="CJ3656" s="9"/>
      <c r="CK3656" s="9"/>
      <c r="CN3656" s="9"/>
      <c r="CO3656" s="9"/>
      <c r="CP3656" s="9"/>
      <c r="CQ3656" s="9"/>
      <c r="CR3656" s="9"/>
      <c r="CS3656" s="9"/>
      <c r="CT3656" s="9"/>
      <c r="CU3656" s="9"/>
      <c r="CV3656" s="9"/>
      <c r="CW3656" s="9"/>
      <c r="CX3656" s="9"/>
      <c r="CY3656" s="9"/>
      <c r="CZ3656" s="9"/>
      <c r="DA3656" s="9"/>
      <c r="DB3656" s="9"/>
      <c r="DC3656" s="9"/>
      <c r="DD3656" s="9"/>
      <c r="DE3656" s="9"/>
      <c r="DF3656" s="9"/>
      <c r="DG3656" s="9"/>
      <c r="DH3656" s="9"/>
      <c r="DI3656" s="9"/>
      <c r="DJ3656" s="9"/>
      <c r="DK3656" s="9"/>
      <c r="DL3656" s="9"/>
      <c r="DM3656" s="9"/>
      <c r="DN3656" s="9"/>
      <c r="DO3656" s="9"/>
      <c r="DP3656" s="9"/>
      <c r="DQ3656" s="9"/>
      <c r="DR3656" s="9"/>
      <c r="DS3656" s="9"/>
      <c r="DT3656" s="9"/>
      <c r="DU3656" s="9"/>
      <c r="DV3656" s="9"/>
      <c r="DW3656" s="9"/>
      <c r="DX3656" s="9"/>
      <c r="DY3656" s="9"/>
      <c r="DZ3656" s="56"/>
      <c r="EA3656" s="57"/>
    </row>
    <row r="3657" spans="1:131" ht="19.5" customHeight="1" x14ac:dyDescent="0.25">
      <c r="A3657" s="9">
        <v>2423</v>
      </c>
      <c r="B3657" s="9" t="s">
        <v>7269</v>
      </c>
      <c r="C3657" s="9" t="s">
        <v>7270</v>
      </c>
      <c r="D3657" s="9"/>
      <c r="E3657" s="9" t="s">
        <v>7271</v>
      </c>
      <c r="F3657" s="9" t="s">
        <v>7272</v>
      </c>
      <c r="G3657" s="9"/>
      <c r="H3657" s="9" t="s">
        <v>202</v>
      </c>
      <c r="I3657" s="9" t="s">
        <v>78</v>
      </c>
      <c r="J3657" s="129">
        <v>43563</v>
      </c>
      <c r="K3657" s="129">
        <v>43156</v>
      </c>
      <c r="L3657" s="129">
        <v>43945</v>
      </c>
      <c r="O3657" s="9">
        <v>31</v>
      </c>
      <c r="Q3657" s="9" t="s">
        <v>61</v>
      </c>
      <c r="R3657" s="9"/>
      <c r="S3657" s="13">
        <v>30271766</v>
      </c>
      <c r="T3657" s="13">
        <v>30271766</v>
      </c>
      <c r="U3657" s="13">
        <v>9227114</v>
      </c>
      <c r="V3657" s="9"/>
      <c r="W3657" s="9"/>
      <c r="X3657" s="9"/>
      <c r="Y3657" s="9"/>
      <c r="Z3657" s="9"/>
      <c r="AA3657" s="9"/>
      <c r="AB3657" s="9"/>
      <c r="AC3657" s="9"/>
      <c r="AD3657" s="9"/>
      <c r="AE3657" s="9"/>
      <c r="AF3657" s="55"/>
      <c r="AG3657" s="109"/>
      <c r="AH3657" s="11">
        <v>43521</v>
      </c>
      <c r="AI3657" s="11">
        <v>43945</v>
      </c>
      <c r="AJ3657" s="27">
        <v>30335075</v>
      </c>
      <c r="AK3657" s="27">
        <v>9081530</v>
      </c>
      <c r="AL3657" s="9"/>
      <c r="AM3657" s="9"/>
      <c r="AN3657" s="9"/>
      <c r="AO3657" s="9"/>
      <c r="AP3657" s="9"/>
      <c r="AQ3657" s="9"/>
      <c r="AR3657" s="9"/>
      <c r="AS3657" s="9"/>
      <c r="AT3657" s="9"/>
      <c r="AU3657" s="9"/>
      <c r="AV3657" s="9"/>
      <c r="AW3657" s="9"/>
      <c r="AX3657" s="9"/>
      <c r="AY3657" s="9"/>
      <c r="AZ3657" s="9"/>
      <c r="BA3657" s="9"/>
      <c r="BB3657" s="9"/>
      <c r="BC3657" s="9"/>
      <c r="BD3657" s="9"/>
      <c r="BE3657" s="9"/>
      <c r="BF3657" s="9"/>
      <c r="BG3657" s="9"/>
      <c r="BH3657" s="9"/>
      <c r="BI3657" s="9"/>
      <c r="BJ3657" s="9"/>
      <c r="BK3657" s="9"/>
      <c r="BL3657" s="9"/>
      <c r="BM3657" s="9"/>
      <c r="BN3657" s="9"/>
      <c r="BO3657" s="9"/>
      <c r="BP3657" s="9"/>
      <c r="BQ3657" s="9"/>
      <c r="BT3657" s="9"/>
      <c r="BU3657" s="9"/>
      <c r="BX3657" s="9"/>
      <c r="BY3657" s="9"/>
      <c r="CB3657" s="9"/>
      <c r="CC3657" s="9"/>
      <c r="CF3657" s="9"/>
      <c r="CG3657" s="9"/>
      <c r="CJ3657" s="9"/>
      <c r="CK3657" s="9"/>
      <c r="CN3657" s="9"/>
      <c r="CO3657" s="9"/>
      <c r="CP3657" s="9"/>
      <c r="CQ3657" s="9"/>
      <c r="CR3657" s="9"/>
      <c r="CS3657" s="9"/>
      <c r="CT3657" s="9"/>
      <c r="CU3657" s="9"/>
      <c r="CV3657" s="9"/>
      <c r="CW3657" s="9"/>
      <c r="CX3657" s="9"/>
      <c r="CY3657" s="9"/>
      <c r="CZ3657" s="9"/>
      <c r="DA3657" s="9"/>
      <c r="DB3657" s="9"/>
      <c r="DC3657" s="9"/>
      <c r="DD3657" s="9"/>
      <c r="DE3657" s="9"/>
      <c r="DF3657" s="9"/>
      <c r="DG3657" s="9"/>
      <c r="DH3657" s="9"/>
      <c r="DI3657" s="9"/>
      <c r="DJ3657" s="9"/>
      <c r="DK3657" s="9"/>
      <c r="DL3657" s="9"/>
      <c r="DM3657" s="9"/>
      <c r="DN3657" s="9"/>
      <c r="DO3657" s="9"/>
      <c r="DP3657" s="9"/>
      <c r="DQ3657" s="9"/>
      <c r="DR3657" s="9"/>
      <c r="DS3657" s="9"/>
      <c r="DT3657" s="9"/>
      <c r="DU3657" s="9"/>
      <c r="DV3657" s="9"/>
      <c r="DW3657" s="9"/>
      <c r="DX3657" s="9"/>
      <c r="DY3657" s="9"/>
    </row>
    <row r="3658" spans="1:131" s="18" customFormat="1" ht="19.5" customHeight="1" x14ac:dyDescent="0.25">
      <c r="A3658" s="18">
        <v>2423</v>
      </c>
      <c r="B3658" s="18" t="s">
        <v>7269</v>
      </c>
      <c r="C3658" s="18" t="s">
        <v>7270</v>
      </c>
      <c r="D3658" s="19">
        <v>43557</v>
      </c>
      <c r="J3658" s="130"/>
      <c r="K3658" s="130"/>
      <c r="L3658" s="130"/>
      <c r="S3658" s="20"/>
      <c r="T3658" s="20"/>
      <c r="U3658" s="20">
        <v>9081530</v>
      </c>
      <c r="AF3658" s="57"/>
      <c r="AG3658" s="120"/>
      <c r="DZ3658" s="56"/>
      <c r="EA3658" s="57"/>
    </row>
    <row r="3659" spans="1:131" ht="39" customHeight="1" x14ac:dyDescent="0.25">
      <c r="A3659" s="9">
        <v>2424</v>
      </c>
      <c r="B3659" s="9" t="s">
        <v>7273</v>
      </c>
      <c r="C3659" s="9" t="s">
        <v>7274</v>
      </c>
      <c r="D3659" s="9"/>
      <c r="E3659" s="9" t="s">
        <v>7275</v>
      </c>
      <c r="F3659" s="9" t="s">
        <v>7276</v>
      </c>
      <c r="G3659" s="9"/>
      <c r="H3659" s="9" t="s">
        <v>202</v>
      </c>
      <c r="I3659" s="9" t="s">
        <v>25</v>
      </c>
      <c r="J3659" s="129">
        <v>43524</v>
      </c>
      <c r="K3659" s="129">
        <v>43444</v>
      </c>
      <c r="L3659" s="129">
        <v>43892</v>
      </c>
      <c r="O3659" s="9">
        <v>29</v>
      </c>
      <c r="Q3659" s="9" t="s">
        <v>54</v>
      </c>
      <c r="R3659" s="9"/>
      <c r="S3659" s="13">
        <v>8700000</v>
      </c>
      <c r="T3659" s="13">
        <v>8700000</v>
      </c>
      <c r="U3659" s="13">
        <v>2610000</v>
      </c>
      <c r="V3659" s="9"/>
      <c r="W3659" s="9"/>
      <c r="X3659" s="9"/>
      <c r="Y3659" s="9"/>
      <c r="Z3659" s="9"/>
      <c r="AA3659" s="9"/>
      <c r="AB3659" s="9"/>
      <c r="AC3659" s="9"/>
      <c r="AD3659" s="9"/>
      <c r="AE3659" s="9"/>
      <c r="AF3659" s="55"/>
      <c r="AG3659" s="45">
        <v>6000000</v>
      </c>
      <c r="AH3659" s="11">
        <v>43466</v>
      </c>
      <c r="AI3659" s="11">
        <v>43830</v>
      </c>
      <c r="AJ3659" s="27">
        <v>8910945</v>
      </c>
      <c r="AK3659" s="27">
        <v>2610000</v>
      </c>
      <c r="AL3659" s="9"/>
      <c r="AM3659" s="9"/>
      <c r="AN3659" s="9"/>
      <c r="AO3659" s="9"/>
      <c r="AP3659" s="9"/>
      <c r="AQ3659" s="9"/>
      <c r="AR3659" s="9"/>
      <c r="AS3659" s="9"/>
      <c r="AT3659" s="9"/>
      <c r="AU3659" s="9"/>
      <c r="AV3659" s="9"/>
      <c r="AW3659" s="9"/>
      <c r="AX3659" s="9"/>
      <c r="AY3659" s="9"/>
      <c r="AZ3659" s="9"/>
      <c r="BA3659" s="9"/>
      <c r="BB3659" s="9"/>
      <c r="BC3659" s="9"/>
      <c r="BD3659" s="9"/>
      <c r="BE3659" s="9"/>
      <c r="BF3659" s="9"/>
      <c r="BG3659" s="9"/>
      <c r="BH3659" s="9"/>
      <c r="BI3659" s="9"/>
      <c r="BJ3659" s="9"/>
      <c r="BK3659" s="9"/>
      <c r="BL3659" s="9"/>
      <c r="BM3659" s="9"/>
      <c r="BN3659" s="9"/>
      <c r="BO3659" s="9"/>
      <c r="BP3659" s="9"/>
      <c r="BQ3659" s="9"/>
      <c r="BT3659" s="9"/>
      <c r="BU3659" s="9"/>
      <c r="BX3659" s="9"/>
      <c r="BY3659" s="9"/>
      <c r="CB3659" s="9"/>
      <c r="CC3659" s="9"/>
      <c r="CF3659" s="9"/>
      <c r="CG3659" s="9"/>
      <c r="CJ3659" s="9"/>
      <c r="CK3659" s="9"/>
      <c r="CN3659" s="9"/>
      <c r="CO3659" s="9"/>
      <c r="CP3659" s="9"/>
      <c r="CQ3659" s="9"/>
      <c r="CR3659" s="9"/>
      <c r="CS3659" s="9"/>
      <c r="CT3659" s="9"/>
      <c r="CU3659" s="9"/>
      <c r="CV3659" s="9"/>
      <c r="CW3659" s="9"/>
      <c r="CX3659" s="9"/>
      <c r="CY3659" s="9"/>
      <c r="CZ3659" s="9"/>
      <c r="DA3659" s="9"/>
      <c r="DB3659" s="9"/>
      <c r="DC3659" s="9"/>
      <c r="DD3659" s="9"/>
      <c r="DE3659" s="9"/>
      <c r="DF3659" s="9"/>
      <c r="DG3659" s="9"/>
      <c r="DH3659" s="9"/>
      <c r="DI3659" s="9"/>
      <c r="DJ3659" s="9"/>
      <c r="DK3659" s="9"/>
      <c r="DL3659" s="9"/>
      <c r="DM3659" s="9"/>
      <c r="DN3659" s="9"/>
      <c r="DO3659" s="9"/>
      <c r="DP3659" s="9"/>
      <c r="DQ3659" s="9"/>
      <c r="DR3659" s="9"/>
      <c r="DS3659" s="9"/>
      <c r="DT3659" s="9"/>
      <c r="DU3659" s="9"/>
      <c r="DV3659" s="9"/>
      <c r="DW3659" s="9"/>
      <c r="DX3659" s="9"/>
      <c r="DY3659" s="9"/>
      <c r="DZ3659" s="56"/>
      <c r="EA3659" s="57"/>
    </row>
    <row r="3660" spans="1:131" s="18" customFormat="1" ht="39" customHeight="1" x14ac:dyDescent="0.25">
      <c r="A3660" s="18">
        <v>2424</v>
      </c>
      <c r="B3660" s="18" t="s">
        <v>7273</v>
      </c>
      <c r="C3660" s="18" t="s">
        <v>8426</v>
      </c>
      <c r="D3660" s="19">
        <v>43941</v>
      </c>
      <c r="J3660" s="130"/>
      <c r="K3660" s="130"/>
      <c r="L3660" s="130"/>
      <c r="S3660" s="20"/>
      <c r="T3660" s="20"/>
      <c r="U3660" s="20"/>
      <c r="AF3660" s="57"/>
      <c r="AG3660" s="46"/>
      <c r="DZ3660" s="56"/>
      <c r="EA3660" s="57"/>
    </row>
    <row r="3661" spans="1:131" ht="19.5" customHeight="1" x14ac:dyDescent="0.25">
      <c r="A3661" s="9">
        <v>2425</v>
      </c>
      <c r="B3661" s="9" t="s">
        <v>7277</v>
      </c>
      <c r="C3661" s="9" t="s">
        <v>7279</v>
      </c>
      <c r="D3661" s="9"/>
      <c r="E3661" s="9" t="s">
        <v>7278</v>
      </c>
      <c r="F3661" s="9" t="s">
        <v>7283</v>
      </c>
      <c r="G3661" s="9"/>
      <c r="H3661" s="9" t="s">
        <v>202</v>
      </c>
      <c r="I3661" s="9" t="s">
        <v>25</v>
      </c>
      <c r="J3661" s="129">
        <v>43348</v>
      </c>
      <c r="K3661" s="129">
        <v>43335</v>
      </c>
      <c r="L3661" s="129">
        <v>43367</v>
      </c>
      <c r="O3661" s="9">
        <v>26</v>
      </c>
      <c r="Q3661" s="9" t="s">
        <v>61</v>
      </c>
      <c r="R3661" s="9"/>
      <c r="S3661" s="13">
        <v>22999232</v>
      </c>
      <c r="T3661" s="13">
        <v>22999232</v>
      </c>
      <c r="U3661" s="13">
        <v>6899770</v>
      </c>
      <c r="V3661" s="9"/>
      <c r="W3661" s="9"/>
      <c r="X3661" s="9"/>
      <c r="Y3661" s="9"/>
      <c r="Z3661" s="9"/>
      <c r="AA3661" s="9"/>
      <c r="AB3661" s="9"/>
      <c r="AC3661" s="9"/>
      <c r="AD3661" s="9"/>
      <c r="AE3661" s="9"/>
      <c r="AF3661" s="55"/>
      <c r="AG3661" s="109"/>
      <c r="AH3661" s="11">
        <v>43335</v>
      </c>
      <c r="AI3661" s="11">
        <v>43428</v>
      </c>
      <c r="AJ3661" s="27">
        <v>22940090</v>
      </c>
      <c r="AK3661" s="27">
        <v>6882027</v>
      </c>
      <c r="AL3661" s="9"/>
      <c r="AM3661" s="9"/>
      <c r="AN3661" s="9"/>
      <c r="AO3661" s="9"/>
      <c r="AP3661" s="9"/>
      <c r="AQ3661" s="9"/>
      <c r="AR3661" s="9"/>
      <c r="AS3661" s="9"/>
      <c r="AT3661" s="9"/>
      <c r="AU3661" s="9"/>
      <c r="AV3661" s="9"/>
      <c r="AW3661" s="9"/>
      <c r="AX3661" s="9"/>
      <c r="AY3661" s="9"/>
      <c r="AZ3661" s="9"/>
      <c r="BA3661" s="9"/>
      <c r="BB3661" s="9"/>
      <c r="BC3661" s="9"/>
      <c r="BD3661" s="9"/>
      <c r="BE3661" s="9"/>
      <c r="BF3661" s="9"/>
      <c r="BG3661" s="9"/>
      <c r="BH3661" s="9"/>
      <c r="BI3661" s="9"/>
      <c r="BJ3661" s="9"/>
      <c r="BK3661" s="9"/>
      <c r="BL3661" s="9"/>
      <c r="BM3661" s="9"/>
      <c r="BN3661" s="9"/>
      <c r="BO3661" s="9"/>
      <c r="BP3661" s="9"/>
      <c r="BQ3661" s="9"/>
      <c r="BT3661" s="9"/>
      <c r="BU3661" s="9"/>
      <c r="BX3661" s="9"/>
      <c r="BY3661" s="9"/>
      <c r="CB3661" s="9"/>
      <c r="CC3661" s="9"/>
      <c r="CF3661" s="9"/>
      <c r="CG3661" s="9"/>
      <c r="CJ3661" s="9"/>
      <c r="CK3661" s="9"/>
      <c r="CN3661" s="9"/>
      <c r="CO3661" s="9"/>
      <c r="CP3661" s="9"/>
      <c r="CQ3661" s="9"/>
      <c r="CR3661" s="9"/>
      <c r="CS3661" s="9"/>
      <c r="CT3661" s="9"/>
      <c r="CU3661" s="9"/>
      <c r="CV3661" s="9"/>
      <c r="CW3661" s="9"/>
      <c r="CX3661" s="9"/>
      <c r="CY3661" s="9"/>
      <c r="CZ3661" s="9"/>
      <c r="DA3661" s="9"/>
      <c r="DB3661" s="9"/>
      <c r="DC3661" s="9"/>
      <c r="DD3661" s="9"/>
      <c r="DE3661" s="9"/>
      <c r="DF3661" s="9"/>
      <c r="DG3661" s="9"/>
      <c r="DH3661" s="9"/>
      <c r="DI3661" s="9"/>
      <c r="DJ3661" s="9"/>
      <c r="DK3661" s="9"/>
      <c r="DL3661" s="9"/>
      <c r="DM3661" s="9"/>
      <c r="DN3661" s="9"/>
      <c r="DO3661" s="9"/>
      <c r="DP3661" s="9"/>
      <c r="DQ3661" s="9"/>
      <c r="DR3661" s="9"/>
      <c r="DS3661" s="9"/>
      <c r="DT3661" s="9"/>
      <c r="DU3661" s="9"/>
      <c r="DV3661" s="9"/>
      <c r="DW3661" s="9"/>
      <c r="DX3661" s="9"/>
      <c r="DY3661" s="9"/>
    </row>
    <row r="3662" spans="1:131" ht="39" customHeight="1" x14ac:dyDescent="0.25">
      <c r="A3662" s="9">
        <v>2426</v>
      </c>
      <c r="B3662" s="9" t="s">
        <v>7280</v>
      </c>
      <c r="C3662" s="9" t="s">
        <v>7281</v>
      </c>
      <c r="D3662" s="9"/>
      <c r="E3662" s="9" t="s">
        <v>7278</v>
      </c>
      <c r="F3662" s="9" t="s">
        <v>7282</v>
      </c>
      <c r="G3662" s="9"/>
      <c r="H3662" s="9" t="s">
        <v>202</v>
      </c>
      <c r="I3662" s="9" t="s">
        <v>25</v>
      </c>
      <c r="J3662" s="129">
        <v>43771</v>
      </c>
      <c r="K3662" s="129">
        <v>43287</v>
      </c>
      <c r="L3662" s="129">
        <v>43982</v>
      </c>
      <c r="M3662" s="9" t="s">
        <v>335</v>
      </c>
      <c r="O3662" s="9">
        <v>24</v>
      </c>
      <c r="Q3662" s="9" t="s">
        <v>54</v>
      </c>
      <c r="R3662" s="9"/>
      <c r="S3662" s="13">
        <v>20000000</v>
      </c>
      <c r="T3662" s="13">
        <v>20000000</v>
      </c>
      <c r="U3662" s="13">
        <v>6000000</v>
      </c>
      <c r="V3662" s="9"/>
      <c r="W3662" s="9"/>
      <c r="X3662" s="9"/>
      <c r="Y3662" s="9"/>
      <c r="Z3662" s="9"/>
      <c r="AA3662" s="9"/>
      <c r="AB3662" s="9"/>
      <c r="AC3662" s="9"/>
      <c r="AD3662" s="9"/>
      <c r="AE3662" s="9"/>
      <c r="AF3662" s="55"/>
      <c r="AG3662" s="109"/>
      <c r="AH3662" s="11">
        <v>43287</v>
      </c>
      <c r="AI3662" s="11">
        <v>44196</v>
      </c>
      <c r="AJ3662" s="27">
        <v>15334554</v>
      </c>
      <c r="AK3662" s="27">
        <v>4600366</v>
      </c>
      <c r="AL3662" s="9"/>
      <c r="AM3662" s="9"/>
      <c r="AN3662" s="9"/>
      <c r="AO3662" s="9"/>
      <c r="AP3662" s="9"/>
      <c r="AQ3662" s="9"/>
      <c r="AR3662" s="9"/>
      <c r="AS3662" s="9"/>
      <c r="AT3662" s="9"/>
      <c r="AU3662" s="9"/>
      <c r="AV3662" s="9"/>
      <c r="AW3662" s="9"/>
      <c r="AX3662" s="9"/>
      <c r="AY3662" s="9"/>
      <c r="AZ3662" s="9"/>
      <c r="BA3662" s="9"/>
      <c r="BB3662" s="9"/>
      <c r="BC3662" s="9"/>
      <c r="BD3662" s="9"/>
      <c r="BE3662" s="9"/>
      <c r="BF3662" s="9"/>
      <c r="BG3662" s="9"/>
      <c r="BH3662" s="9"/>
      <c r="BI3662" s="9"/>
      <c r="BJ3662" s="9"/>
      <c r="BK3662" s="9"/>
      <c r="BL3662" s="9"/>
      <c r="BM3662" s="9"/>
      <c r="BN3662" s="9"/>
      <c r="BO3662" s="9"/>
      <c r="BP3662" s="9"/>
      <c r="BQ3662" s="9"/>
      <c r="BT3662" s="9"/>
      <c r="BU3662" s="9"/>
      <c r="BX3662" s="9"/>
      <c r="BY3662" s="9"/>
      <c r="CB3662" s="9"/>
      <c r="CC3662" s="9"/>
      <c r="CF3662" s="9"/>
      <c r="CG3662" s="9"/>
      <c r="CJ3662" s="9"/>
      <c r="CK3662" s="9"/>
      <c r="CN3662" s="9"/>
      <c r="CO3662" s="9"/>
      <c r="CP3662" s="9"/>
      <c r="CQ3662" s="9"/>
      <c r="CR3662" s="9"/>
      <c r="CS3662" s="9"/>
      <c r="CT3662" s="9"/>
      <c r="CU3662" s="9"/>
      <c r="CV3662" s="9"/>
      <c r="CW3662" s="9"/>
      <c r="CX3662" s="9"/>
      <c r="CY3662" s="9"/>
      <c r="CZ3662" s="9"/>
      <c r="DA3662" s="9"/>
      <c r="DB3662" s="9"/>
      <c r="DC3662" s="9"/>
      <c r="DD3662" s="9"/>
      <c r="DE3662" s="9"/>
      <c r="DF3662" s="9"/>
      <c r="DG3662" s="9"/>
      <c r="DH3662" s="9"/>
      <c r="DI3662" s="9"/>
      <c r="DJ3662" s="9"/>
      <c r="DK3662" s="9"/>
      <c r="DL3662" s="9"/>
      <c r="DM3662" s="9"/>
      <c r="DN3662" s="9"/>
      <c r="DO3662" s="9"/>
      <c r="DP3662" s="9"/>
      <c r="DQ3662" s="9"/>
      <c r="DR3662" s="9"/>
      <c r="DS3662" s="9"/>
      <c r="DT3662" s="9"/>
      <c r="DU3662" s="9"/>
      <c r="DV3662" s="9"/>
      <c r="DW3662" s="9"/>
      <c r="DX3662" s="9"/>
      <c r="DY3662" s="9"/>
      <c r="DZ3662" s="56"/>
      <c r="EA3662" s="57"/>
    </row>
    <row r="3663" spans="1:131" s="18" customFormat="1" ht="39" customHeight="1" x14ac:dyDescent="0.25">
      <c r="A3663" s="18">
        <v>2426</v>
      </c>
      <c r="B3663" s="18" t="s">
        <v>7280</v>
      </c>
      <c r="C3663" s="18" t="s">
        <v>7281</v>
      </c>
      <c r="D3663" s="19">
        <v>43990</v>
      </c>
      <c r="J3663" s="130"/>
      <c r="K3663" s="130"/>
      <c r="L3663" s="130">
        <v>44561</v>
      </c>
      <c r="S3663" s="20"/>
      <c r="T3663" s="20"/>
      <c r="U3663" s="20"/>
      <c r="AF3663" s="57"/>
      <c r="AG3663" s="112"/>
      <c r="DZ3663" s="56"/>
      <c r="EA3663" s="57"/>
    </row>
    <row r="3664" spans="1:131" ht="19.5" customHeight="1" x14ac:dyDescent="0.25">
      <c r="A3664" s="9">
        <v>2427</v>
      </c>
      <c r="B3664" s="9" t="s">
        <v>7284</v>
      </c>
      <c r="C3664" s="9" t="s">
        <v>7285</v>
      </c>
      <c r="D3664" s="9"/>
      <c r="E3664" s="9" t="s">
        <v>903</v>
      </c>
      <c r="F3664" s="9" t="s">
        <v>4071</v>
      </c>
      <c r="G3664" s="9"/>
      <c r="H3664" s="9" t="s">
        <v>202</v>
      </c>
      <c r="I3664" s="9" t="s">
        <v>78</v>
      </c>
      <c r="J3664" s="129">
        <v>43502</v>
      </c>
      <c r="K3664" s="129">
        <v>43468</v>
      </c>
      <c r="L3664" s="129">
        <v>43528</v>
      </c>
      <c r="O3664" s="9">
        <v>28</v>
      </c>
      <c r="Q3664" s="9" t="s">
        <v>61</v>
      </c>
      <c r="R3664" s="9"/>
      <c r="S3664" s="13">
        <v>25804000</v>
      </c>
      <c r="T3664" s="13">
        <v>25804000</v>
      </c>
      <c r="U3664" s="13">
        <v>7741200</v>
      </c>
      <c r="V3664" s="9"/>
      <c r="W3664" s="9"/>
      <c r="X3664" s="9"/>
      <c r="Y3664" s="9"/>
      <c r="Z3664" s="9"/>
      <c r="AA3664" s="9"/>
      <c r="AB3664" s="9"/>
      <c r="AC3664" s="9"/>
      <c r="AD3664" s="9"/>
      <c r="AE3664" s="9"/>
      <c r="AF3664" s="55"/>
      <c r="AG3664" s="109"/>
      <c r="AH3664" s="11">
        <v>43468</v>
      </c>
      <c r="AI3664" s="11">
        <v>43528</v>
      </c>
      <c r="AJ3664" s="27">
        <v>25624980</v>
      </c>
      <c r="AK3664" s="27">
        <v>7687494</v>
      </c>
      <c r="AL3664" s="9"/>
      <c r="AM3664" s="9"/>
      <c r="AN3664" s="9"/>
      <c r="AO3664" s="9"/>
      <c r="AP3664" s="9"/>
      <c r="AQ3664" s="9"/>
      <c r="AR3664" s="9"/>
      <c r="AS3664" s="9"/>
      <c r="AT3664" s="9"/>
      <c r="AU3664" s="9"/>
      <c r="AV3664" s="9"/>
      <c r="AW3664" s="9"/>
      <c r="AX3664" s="9"/>
      <c r="AY3664" s="9"/>
      <c r="AZ3664" s="9"/>
      <c r="BA3664" s="9"/>
      <c r="BB3664" s="9"/>
      <c r="BC3664" s="9"/>
      <c r="BD3664" s="9"/>
      <c r="BE3664" s="9"/>
      <c r="BF3664" s="9"/>
      <c r="BG3664" s="9"/>
      <c r="BH3664" s="9"/>
      <c r="BI3664" s="9"/>
      <c r="BJ3664" s="9"/>
      <c r="BK3664" s="9"/>
      <c r="BL3664" s="9"/>
      <c r="BM3664" s="9"/>
      <c r="BN3664" s="9"/>
      <c r="BO3664" s="9"/>
      <c r="BP3664" s="9"/>
      <c r="BQ3664" s="9"/>
      <c r="BT3664" s="9"/>
      <c r="BU3664" s="9"/>
      <c r="BX3664" s="9"/>
      <c r="BY3664" s="9"/>
      <c r="CB3664" s="9"/>
      <c r="CC3664" s="9"/>
      <c r="CF3664" s="9"/>
      <c r="CG3664" s="9"/>
      <c r="CJ3664" s="9"/>
      <c r="CK3664" s="9"/>
      <c r="CN3664" s="9"/>
      <c r="CO3664" s="9"/>
      <c r="CP3664" s="9"/>
      <c r="CQ3664" s="9"/>
      <c r="CR3664" s="9"/>
      <c r="CS3664" s="9"/>
      <c r="CT3664" s="9"/>
      <c r="CU3664" s="9"/>
      <c r="CV3664" s="9"/>
      <c r="CW3664" s="9"/>
      <c r="CX3664" s="9"/>
      <c r="CY3664" s="9"/>
      <c r="CZ3664" s="9"/>
      <c r="DA3664" s="9"/>
      <c r="DB3664" s="9"/>
      <c r="DC3664" s="9"/>
      <c r="DD3664" s="9"/>
      <c r="DE3664" s="9"/>
      <c r="DF3664" s="9"/>
      <c r="DG3664" s="9"/>
      <c r="DH3664" s="9"/>
      <c r="DI3664" s="9"/>
      <c r="DJ3664" s="9"/>
      <c r="DK3664" s="9"/>
      <c r="DL3664" s="9"/>
      <c r="DM3664" s="9"/>
      <c r="DN3664" s="9"/>
      <c r="DO3664" s="9"/>
      <c r="DP3664" s="9"/>
      <c r="DQ3664" s="9"/>
      <c r="DR3664" s="9"/>
      <c r="DS3664" s="9"/>
      <c r="DT3664" s="9"/>
      <c r="DU3664" s="9"/>
      <c r="DV3664" s="9"/>
      <c r="DW3664" s="9"/>
      <c r="DX3664" s="9"/>
      <c r="DY3664" s="9"/>
    </row>
    <row r="3665" spans="1:131" ht="19.5" customHeight="1" x14ac:dyDescent="0.25">
      <c r="A3665" s="9">
        <v>2428</v>
      </c>
      <c r="B3665" s="9" t="s">
        <v>7286</v>
      </c>
      <c r="C3665" s="9" t="s">
        <v>7287</v>
      </c>
      <c r="D3665" s="9"/>
      <c r="E3665" s="9" t="s">
        <v>6892</v>
      </c>
      <c r="F3665" s="9" t="s">
        <v>7288</v>
      </c>
      <c r="G3665" s="9"/>
      <c r="H3665" s="9" t="s">
        <v>202</v>
      </c>
      <c r="I3665" s="9" t="s">
        <v>4464</v>
      </c>
      <c r="J3665" s="129">
        <v>43500</v>
      </c>
      <c r="K3665" s="129">
        <v>43405</v>
      </c>
      <c r="L3665" s="129">
        <v>43982</v>
      </c>
      <c r="O3665" s="9">
        <v>25</v>
      </c>
      <c r="Q3665" s="9" t="s">
        <v>61</v>
      </c>
      <c r="R3665" s="9"/>
      <c r="S3665" s="13">
        <v>701878129</v>
      </c>
      <c r="T3665" s="13">
        <v>701878129</v>
      </c>
      <c r="U3665" s="13">
        <v>210563439</v>
      </c>
      <c r="V3665" s="9"/>
      <c r="W3665" s="9"/>
      <c r="X3665" s="9"/>
      <c r="Y3665" s="9"/>
      <c r="Z3665" s="9"/>
      <c r="AA3665" s="9"/>
      <c r="AB3665" s="9"/>
      <c r="AC3665" s="9"/>
      <c r="AD3665" s="9"/>
      <c r="AE3665" s="9"/>
      <c r="AF3665" s="55"/>
      <c r="AG3665" s="109"/>
      <c r="AH3665" s="11">
        <v>43405</v>
      </c>
      <c r="AI3665" s="11">
        <v>43646</v>
      </c>
      <c r="AJ3665" s="27">
        <v>704458832</v>
      </c>
      <c r="AK3665" s="27">
        <v>211337650</v>
      </c>
      <c r="AL3665" s="9"/>
      <c r="AM3665" s="9"/>
      <c r="AN3665" s="9"/>
      <c r="AO3665" s="9"/>
      <c r="AP3665" s="9"/>
      <c r="AQ3665" s="9"/>
      <c r="AR3665" s="9"/>
      <c r="AS3665" s="9"/>
      <c r="AT3665" s="9"/>
      <c r="AU3665" s="9"/>
      <c r="AV3665" s="9"/>
      <c r="AW3665" s="9"/>
      <c r="AX3665" s="9"/>
      <c r="AY3665" s="9"/>
      <c r="AZ3665" s="9"/>
      <c r="BA3665" s="9"/>
      <c r="BB3665" s="9"/>
      <c r="BC3665" s="9"/>
      <c r="BD3665" s="9"/>
      <c r="BE3665" s="9"/>
      <c r="BF3665" s="9"/>
      <c r="BG3665" s="9"/>
      <c r="BH3665" s="9"/>
      <c r="BI3665" s="9"/>
      <c r="BJ3665" s="9"/>
      <c r="BK3665" s="9"/>
      <c r="BL3665" s="9"/>
      <c r="BM3665" s="9"/>
      <c r="BN3665" s="9"/>
      <c r="BO3665" s="9"/>
      <c r="BP3665" s="9"/>
      <c r="BQ3665" s="9"/>
      <c r="BT3665" s="9"/>
      <c r="BU3665" s="9"/>
      <c r="BX3665" s="9"/>
      <c r="BY3665" s="9"/>
      <c r="CB3665" s="9"/>
      <c r="CC3665" s="9"/>
      <c r="CF3665" s="9"/>
      <c r="CG3665" s="9"/>
      <c r="CJ3665" s="9"/>
      <c r="CK3665" s="9"/>
      <c r="CN3665" s="9"/>
      <c r="CO3665" s="9"/>
      <c r="CP3665" s="9"/>
      <c r="CQ3665" s="9"/>
      <c r="CR3665" s="9"/>
      <c r="CS3665" s="9"/>
      <c r="CT3665" s="9"/>
      <c r="CU3665" s="9"/>
      <c r="CV3665" s="9"/>
      <c r="CW3665" s="9"/>
      <c r="CX3665" s="9"/>
      <c r="CY3665" s="9"/>
      <c r="CZ3665" s="9"/>
      <c r="DA3665" s="9"/>
      <c r="DB3665" s="9"/>
      <c r="DC3665" s="9"/>
      <c r="DD3665" s="9"/>
      <c r="DE3665" s="9"/>
      <c r="DF3665" s="9"/>
      <c r="DG3665" s="9"/>
      <c r="DH3665" s="9"/>
      <c r="DI3665" s="9"/>
      <c r="DJ3665" s="9"/>
      <c r="DK3665" s="9"/>
      <c r="DL3665" s="9"/>
      <c r="DM3665" s="9"/>
      <c r="DN3665" s="9"/>
      <c r="DO3665" s="9"/>
      <c r="DP3665" s="9"/>
      <c r="DQ3665" s="9"/>
      <c r="DR3665" s="9"/>
      <c r="DS3665" s="9"/>
      <c r="DT3665" s="9"/>
      <c r="DU3665" s="9"/>
      <c r="DV3665" s="9"/>
      <c r="DW3665" s="9"/>
      <c r="DX3665" s="9"/>
      <c r="DY3665" s="9"/>
      <c r="DZ3665" s="56"/>
      <c r="EA3665" s="57"/>
    </row>
    <row r="3666" spans="1:131" s="18" customFormat="1" ht="19.5" customHeight="1" x14ac:dyDescent="0.25">
      <c r="A3666" s="18">
        <v>2428</v>
      </c>
      <c r="B3666" s="18" t="s">
        <v>7286</v>
      </c>
      <c r="C3666" s="18" t="s">
        <v>7287</v>
      </c>
      <c r="D3666" s="19">
        <v>43686</v>
      </c>
      <c r="J3666" s="130"/>
      <c r="K3666" s="130"/>
      <c r="L3666" s="130"/>
      <c r="S3666" s="20">
        <v>782129707</v>
      </c>
      <c r="T3666" s="20">
        <v>782129707</v>
      </c>
      <c r="U3666" s="20">
        <v>234638912</v>
      </c>
      <c r="AF3666" s="57"/>
      <c r="AG3666" s="112"/>
      <c r="DZ3666" s="56"/>
      <c r="EA3666" s="57"/>
    </row>
    <row r="3667" spans="1:131" s="18" customFormat="1" ht="19.5" customHeight="1" x14ac:dyDescent="0.25">
      <c r="A3667" s="18">
        <v>2428</v>
      </c>
      <c r="B3667" s="18" t="s">
        <v>7286</v>
      </c>
      <c r="C3667" s="18" t="s">
        <v>7287</v>
      </c>
      <c r="D3667" s="19">
        <v>44041</v>
      </c>
      <c r="J3667" s="130"/>
      <c r="K3667" s="130"/>
      <c r="L3667" s="130"/>
      <c r="S3667" s="20">
        <v>853136903</v>
      </c>
      <c r="T3667" s="20">
        <v>853136903</v>
      </c>
      <c r="U3667" s="20">
        <v>255941071</v>
      </c>
      <c r="AF3667" s="57"/>
      <c r="AG3667" s="112"/>
      <c r="DZ3667" s="56"/>
      <c r="EA3667" s="57"/>
    </row>
    <row r="3668" spans="1:131" ht="19.5" customHeight="1" x14ac:dyDescent="0.25">
      <c r="A3668" s="9">
        <v>2429</v>
      </c>
      <c r="B3668" s="9" t="s">
        <v>7289</v>
      </c>
      <c r="C3668" s="9" t="s">
        <v>7290</v>
      </c>
      <c r="D3668" s="9"/>
      <c r="E3668" s="9" t="s">
        <v>2535</v>
      </c>
      <c r="F3668" s="9" t="s">
        <v>52</v>
      </c>
      <c r="G3668" s="9"/>
      <c r="H3668" s="9" t="s">
        <v>202</v>
      </c>
      <c r="I3668" s="9" t="s">
        <v>28</v>
      </c>
      <c r="J3668" s="129">
        <v>43507</v>
      </c>
      <c r="K3668" s="129">
        <v>43466</v>
      </c>
      <c r="L3668" s="129">
        <v>43709</v>
      </c>
      <c r="O3668" s="9">
        <v>28</v>
      </c>
      <c r="Q3668" s="9" t="s">
        <v>54</v>
      </c>
      <c r="R3668" s="9"/>
      <c r="S3668" s="13">
        <v>3020000</v>
      </c>
      <c r="T3668" s="13">
        <v>3020000</v>
      </c>
      <c r="U3668" s="13">
        <v>906000</v>
      </c>
      <c r="V3668" s="9"/>
      <c r="W3668" s="9"/>
      <c r="X3668" s="9"/>
      <c r="Y3668" s="9"/>
      <c r="Z3668" s="9"/>
      <c r="AA3668" s="9"/>
      <c r="AB3668" s="9"/>
      <c r="AC3668" s="9"/>
      <c r="AD3668" s="9"/>
      <c r="AE3668" s="9"/>
      <c r="AF3668" s="55"/>
      <c r="AG3668" s="109"/>
      <c r="AH3668" s="11">
        <v>43466</v>
      </c>
      <c r="AI3668" s="11">
        <v>43709</v>
      </c>
      <c r="AJ3668" s="27">
        <v>3026380</v>
      </c>
      <c r="AK3668" s="27">
        <v>906000</v>
      </c>
      <c r="AL3668" s="9"/>
      <c r="AM3668" s="9"/>
      <c r="AN3668" s="9"/>
      <c r="AO3668" s="9"/>
      <c r="AP3668" s="9"/>
      <c r="AQ3668" s="9"/>
      <c r="AR3668" s="9"/>
      <c r="AS3668" s="9"/>
      <c r="AT3668" s="9"/>
      <c r="AU3668" s="9"/>
      <c r="AV3668" s="9"/>
      <c r="AW3668" s="9"/>
      <c r="AX3668" s="9"/>
      <c r="AY3668" s="9"/>
      <c r="AZ3668" s="9"/>
      <c r="BA3668" s="9"/>
      <c r="BB3668" s="9"/>
      <c r="BC3668" s="9"/>
      <c r="BD3668" s="9"/>
      <c r="BE3668" s="9"/>
      <c r="BF3668" s="9"/>
      <c r="BG3668" s="9"/>
      <c r="BH3668" s="9"/>
      <c r="BI3668" s="9"/>
      <c r="BJ3668" s="9"/>
      <c r="BK3668" s="9"/>
      <c r="BL3668" s="9"/>
      <c r="BM3668" s="9"/>
      <c r="BN3668" s="9"/>
      <c r="BO3668" s="9"/>
      <c r="BP3668" s="9"/>
      <c r="BQ3668" s="9"/>
      <c r="BT3668" s="9"/>
      <c r="BU3668" s="9"/>
      <c r="BX3668" s="9"/>
      <c r="BY3668" s="9"/>
      <c r="CB3668" s="9"/>
      <c r="CC3668" s="9"/>
      <c r="CF3668" s="9"/>
      <c r="CG3668" s="9"/>
      <c r="CJ3668" s="9"/>
      <c r="CK3668" s="9"/>
      <c r="CN3668" s="9"/>
      <c r="CO3668" s="9"/>
      <c r="CP3668" s="9"/>
      <c r="CQ3668" s="9"/>
      <c r="CR3668" s="9"/>
      <c r="CS3668" s="9"/>
      <c r="CT3668" s="9"/>
      <c r="CU3668" s="9"/>
      <c r="CV3668" s="9"/>
      <c r="CW3668" s="9"/>
      <c r="CX3668" s="9"/>
      <c r="CY3668" s="9"/>
      <c r="CZ3668" s="9"/>
      <c r="DA3668" s="9"/>
      <c r="DB3668" s="9"/>
      <c r="DC3668" s="9"/>
      <c r="DD3668" s="9"/>
      <c r="DE3668" s="9"/>
      <c r="DF3668" s="9"/>
      <c r="DG3668" s="9"/>
      <c r="DH3668" s="9"/>
      <c r="DI3668" s="9"/>
      <c r="DJ3668" s="9"/>
      <c r="DK3668" s="9"/>
      <c r="DL3668" s="9"/>
      <c r="DM3668" s="9"/>
      <c r="DN3668" s="9"/>
      <c r="DO3668" s="9"/>
      <c r="DP3668" s="9"/>
      <c r="DQ3668" s="9"/>
      <c r="DR3668" s="9"/>
      <c r="DS3668" s="9"/>
      <c r="DT3668" s="9"/>
      <c r="DU3668" s="9"/>
      <c r="DV3668" s="9"/>
      <c r="DW3668" s="9"/>
      <c r="DX3668" s="9"/>
      <c r="DY3668" s="9"/>
    </row>
    <row r="3669" spans="1:131" ht="19.5" customHeight="1" x14ac:dyDescent="0.25">
      <c r="A3669" s="9">
        <v>2430</v>
      </c>
      <c r="B3669" s="9" t="s">
        <v>7291</v>
      </c>
      <c r="C3669" s="9" t="s">
        <v>7292</v>
      </c>
      <c r="D3669" s="9"/>
      <c r="E3669" s="9" t="s">
        <v>6850</v>
      </c>
      <c r="F3669" s="9" t="s">
        <v>7293</v>
      </c>
      <c r="G3669" s="9"/>
      <c r="H3669" s="9" t="s">
        <v>906</v>
      </c>
      <c r="I3669" s="9" t="s">
        <v>78</v>
      </c>
      <c r="M3669" s="9" t="s">
        <v>20</v>
      </c>
      <c r="O3669" s="9">
        <v>31</v>
      </c>
      <c r="R3669" s="9"/>
      <c r="S3669" s="9"/>
      <c r="T3669" s="9"/>
      <c r="U3669" s="9"/>
      <c r="V3669" s="9"/>
      <c r="W3669" s="9"/>
      <c r="X3669" s="9"/>
      <c r="Y3669" s="9"/>
      <c r="Z3669" s="9"/>
      <c r="AA3669" s="9"/>
      <c r="AB3669" s="9"/>
      <c r="AC3669" s="9"/>
      <c r="AD3669" s="9"/>
      <c r="AE3669" s="9"/>
      <c r="AF3669" s="55"/>
      <c r="AG3669" s="109"/>
      <c r="AH3669" s="9"/>
      <c r="AI3669" s="9"/>
      <c r="AJ3669" s="9"/>
      <c r="AK3669" s="9"/>
      <c r="AL3669" s="9"/>
      <c r="AM3669" s="9"/>
      <c r="AN3669" s="9"/>
      <c r="AO3669" s="9"/>
      <c r="AP3669" s="9"/>
      <c r="AQ3669" s="9"/>
      <c r="AR3669" s="9"/>
      <c r="AS3669" s="9"/>
      <c r="AT3669" s="9"/>
      <c r="AU3669" s="9"/>
      <c r="AV3669" s="9"/>
      <c r="AW3669" s="9"/>
      <c r="AX3669" s="9"/>
      <c r="AY3669" s="9"/>
      <c r="AZ3669" s="9"/>
      <c r="BA3669" s="9"/>
      <c r="BB3669" s="9"/>
      <c r="BC3669" s="9"/>
      <c r="BD3669" s="9"/>
      <c r="BE3669" s="9"/>
      <c r="BF3669" s="9"/>
      <c r="BG3669" s="9"/>
      <c r="BH3669" s="9"/>
      <c r="BI3669" s="9"/>
      <c r="BJ3669" s="9"/>
      <c r="BK3669" s="9"/>
      <c r="BL3669" s="9"/>
      <c r="BM3669" s="9"/>
      <c r="BN3669" s="9"/>
      <c r="BO3669" s="9"/>
      <c r="BP3669" s="9"/>
      <c r="BQ3669" s="9"/>
      <c r="BT3669" s="9"/>
      <c r="BU3669" s="9"/>
      <c r="BX3669" s="9"/>
      <c r="BY3669" s="9"/>
      <c r="CB3669" s="9"/>
      <c r="CC3669" s="9"/>
      <c r="CF3669" s="9"/>
      <c r="CG3669" s="9"/>
      <c r="CJ3669" s="9"/>
      <c r="CK3669" s="9"/>
      <c r="CN3669" s="9"/>
      <c r="CO3669" s="9"/>
      <c r="CP3669" s="9"/>
      <c r="CQ3669" s="9"/>
      <c r="CR3669" s="9"/>
      <c r="CS3669" s="9"/>
      <c r="CT3669" s="9"/>
      <c r="CU3669" s="9"/>
      <c r="CV3669" s="9"/>
      <c r="CW3669" s="9"/>
      <c r="CX3669" s="9"/>
      <c r="CY3669" s="9"/>
      <c r="CZ3669" s="9"/>
      <c r="DA3669" s="9"/>
      <c r="DB3669" s="9"/>
      <c r="DC3669" s="9"/>
      <c r="DD3669" s="9"/>
      <c r="DE3669" s="9"/>
      <c r="DF3669" s="9"/>
      <c r="DG3669" s="9"/>
      <c r="DH3669" s="9"/>
      <c r="DI3669" s="9"/>
      <c r="DJ3669" s="9"/>
      <c r="DK3669" s="9"/>
      <c r="DL3669" s="9"/>
      <c r="DM3669" s="9"/>
      <c r="DN3669" s="9"/>
      <c r="DO3669" s="9"/>
      <c r="DP3669" s="9"/>
      <c r="DQ3669" s="9"/>
      <c r="DR3669" s="9"/>
      <c r="DS3669" s="9"/>
      <c r="DT3669" s="9"/>
      <c r="DU3669" s="9"/>
      <c r="DV3669" s="9"/>
      <c r="DW3669" s="9"/>
      <c r="DX3669" s="9"/>
      <c r="DY3669" s="9"/>
      <c r="DZ3669" s="56"/>
      <c r="EA3669" s="57"/>
    </row>
    <row r="3670" spans="1:131" s="18" customFormat="1" ht="39" customHeight="1" x14ac:dyDescent="0.25">
      <c r="A3670" s="18">
        <v>2430</v>
      </c>
      <c r="B3670" s="18" t="s">
        <v>7291</v>
      </c>
      <c r="C3670" s="18" t="s">
        <v>7292</v>
      </c>
      <c r="D3670" s="19">
        <v>44153</v>
      </c>
      <c r="E3670" s="18" t="s">
        <v>9190</v>
      </c>
      <c r="F3670" s="18" t="s">
        <v>9189</v>
      </c>
      <c r="J3670" s="130"/>
      <c r="K3670" s="130"/>
      <c r="L3670" s="130"/>
      <c r="AF3670" s="57"/>
      <c r="AG3670" s="120"/>
      <c r="DZ3670" s="56"/>
      <c r="EA3670" s="57"/>
    </row>
    <row r="3671" spans="1:131" ht="19.5" customHeight="1" x14ac:dyDescent="0.25">
      <c r="A3671" s="9">
        <v>2431</v>
      </c>
      <c r="B3671" s="9" t="s">
        <v>7294</v>
      </c>
      <c r="C3671" s="9" t="s">
        <v>7295</v>
      </c>
      <c r="D3671" s="9"/>
      <c r="E3671" s="9" t="s">
        <v>7296</v>
      </c>
      <c r="F3671" s="9" t="s">
        <v>7297</v>
      </c>
      <c r="G3671" s="9"/>
      <c r="H3671" s="9" t="s">
        <v>202</v>
      </c>
      <c r="I3671" s="9" t="s">
        <v>78</v>
      </c>
      <c r="J3671" s="129">
        <v>43577</v>
      </c>
      <c r="K3671" s="129">
        <v>43500</v>
      </c>
      <c r="L3671" s="129">
        <v>43789</v>
      </c>
      <c r="O3671" s="9">
        <v>30</v>
      </c>
      <c r="Q3671" s="9" t="s">
        <v>54</v>
      </c>
      <c r="R3671" s="9"/>
      <c r="S3671" s="13">
        <v>10000000</v>
      </c>
      <c r="T3671" s="13">
        <v>10000000</v>
      </c>
      <c r="U3671" s="13">
        <v>3000000</v>
      </c>
      <c r="V3671" s="9"/>
      <c r="W3671" s="9"/>
      <c r="X3671" s="9"/>
      <c r="Y3671" s="9"/>
      <c r="Z3671" s="9"/>
      <c r="AA3671" s="9"/>
      <c r="AB3671" s="9"/>
      <c r="AC3671" s="9"/>
      <c r="AD3671" s="9"/>
      <c r="AE3671" s="9"/>
      <c r="AF3671" s="55"/>
      <c r="AG3671" s="45">
        <v>7000000</v>
      </c>
      <c r="AH3671" s="11">
        <v>43500</v>
      </c>
      <c r="AI3671" s="11">
        <v>44027</v>
      </c>
      <c r="AJ3671" s="27">
        <v>9900000</v>
      </c>
      <c r="AK3671" s="27">
        <v>2970000</v>
      </c>
      <c r="AL3671" s="9"/>
      <c r="AM3671" s="9"/>
      <c r="AN3671" s="9"/>
      <c r="AO3671" s="9"/>
      <c r="AP3671" s="9"/>
      <c r="AQ3671" s="9"/>
      <c r="AR3671" s="9"/>
      <c r="AS3671" s="9"/>
      <c r="AT3671" s="9"/>
      <c r="AU3671" s="9"/>
      <c r="AV3671" s="9"/>
      <c r="AW3671" s="9"/>
      <c r="AX3671" s="9"/>
      <c r="AY3671" s="9"/>
      <c r="AZ3671" s="9"/>
      <c r="BA3671" s="9"/>
      <c r="BB3671" s="9"/>
      <c r="BC3671" s="9"/>
      <c r="BD3671" s="9"/>
      <c r="BE3671" s="9"/>
      <c r="BF3671" s="9"/>
      <c r="BG3671" s="9"/>
      <c r="BH3671" s="9"/>
      <c r="BI3671" s="9"/>
      <c r="BJ3671" s="9"/>
      <c r="BK3671" s="9"/>
      <c r="BL3671" s="9"/>
      <c r="BM3671" s="9"/>
      <c r="BP3671" s="27"/>
      <c r="BQ3671" s="27"/>
      <c r="BT3671" s="9"/>
      <c r="BU3671" s="9"/>
      <c r="BX3671" s="9"/>
      <c r="BY3671" s="9"/>
      <c r="CB3671" s="9"/>
      <c r="CC3671" s="9"/>
      <c r="CF3671" s="9"/>
      <c r="CG3671" s="9"/>
      <c r="CJ3671" s="9"/>
      <c r="CK3671" s="9"/>
      <c r="CN3671" s="9"/>
      <c r="CO3671" s="9"/>
      <c r="CP3671" s="9"/>
      <c r="CQ3671" s="9"/>
      <c r="CR3671" s="9"/>
      <c r="CS3671" s="9"/>
      <c r="CT3671" s="9"/>
      <c r="CU3671" s="9"/>
      <c r="CV3671" s="9"/>
      <c r="CW3671" s="9"/>
      <c r="CX3671" s="9"/>
      <c r="CY3671" s="9"/>
      <c r="CZ3671" s="9"/>
      <c r="DA3671" s="9"/>
      <c r="DB3671" s="9"/>
      <c r="DC3671" s="9"/>
      <c r="DD3671" s="9"/>
      <c r="DE3671" s="9"/>
      <c r="DF3671" s="9"/>
      <c r="DG3671" s="9"/>
      <c r="DH3671" s="9"/>
      <c r="DI3671" s="9"/>
      <c r="DJ3671" s="9"/>
      <c r="DK3671" s="9"/>
      <c r="DL3671" s="9"/>
      <c r="DM3671" s="9"/>
      <c r="DN3671" s="9"/>
      <c r="DO3671" s="9"/>
      <c r="DP3671" s="9"/>
      <c r="DQ3671" s="9"/>
      <c r="DR3671" s="9"/>
      <c r="DS3671" s="9"/>
      <c r="DT3671" s="9"/>
      <c r="DU3671" s="9"/>
      <c r="DV3671" s="9"/>
      <c r="DW3671" s="9"/>
      <c r="DX3671" s="9"/>
      <c r="DY3671" s="9"/>
    </row>
    <row r="3672" spans="1:131" ht="19.5" customHeight="1" x14ac:dyDescent="0.25">
      <c r="A3672" s="9">
        <v>2432</v>
      </c>
      <c r="B3672" s="9" t="s">
        <v>7298</v>
      </c>
      <c r="C3672" s="9" t="s">
        <v>5220</v>
      </c>
      <c r="D3672" s="9"/>
      <c r="E3672" s="9" t="s">
        <v>7299</v>
      </c>
      <c r="F3672" s="9" t="s">
        <v>7300</v>
      </c>
      <c r="G3672" s="9"/>
      <c r="H3672" s="9" t="s">
        <v>202</v>
      </c>
      <c r="I3672" s="9" t="s">
        <v>35</v>
      </c>
      <c r="J3672" s="129">
        <v>43544</v>
      </c>
      <c r="K3672" s="129">
        <v>42311</v>
      </c>
      <c r="L3672" s="129">
        <v>43982</v>
      </c>
      <c r="M3672" s="9" t="s">
        <v>20</v>
      </c>
      <c r="O3672" s="9">
        <v>28</v>
      </c>
      <c r="Q3672" s="9" t="s">
        <v>54</v>
      </c>
      <c r="R3672" s="9"/>
      <c r="S3672" s="13">
        <v>429252959</v>
      </c>
      <c r="T3672" s="13">
        <v>429252959</v>
      </c>
      <c r="U3672" s="13">
        <v>127640793</v>
      </c>
      <c r="V3672" s="13">
        <v>301000000</v>
      </c>
      <c r="W3672" s="9"/>
      <c r="X3672" s="9"/>
      <c r="Y3672" s="9"/>
      <c r="Z3672" s="9"/>
      <c r="AA3672" s="9"/>
      <c r="AB3672" s="9"/>
      <c r="AC3672" s="9"/>
      <c r="AD3672" s="9"/>
      <c r="AE3672" s="9"/>
      <c r="AF3672" s="114">
        <v>301000000</v>
      </c>
      <c r="AG3672" s="109"/>
      <c r="AH3672" s="11">
        <v>43202</v>
      </c>
      <c r="AI3672" s="11">
        <v>43555</v>
      </c>
      <c r="AJ3672" s="27">
        <v>47286308</v>
      </c>
      <c r="AK3672" s="27">
        <v>14185892</v>
      </c>
      <c r="AL3672" s="11">
        <v>42311</v>
      </c>
      <c r="AM3672" s="11">
        <v>43447</v>
      </c>
      <c r="AN3672" s="27">
        <v>12245852</v>
      </c>
      <c r="AO3672" s="27">
        <v>3673756</v>
      </c>
      <c r="AP3672" s="11">
        <v>43556</v>
      </c>
      <c r="AQ3672" s="11">
        <v>43585</v>
      </c>
      <c r="AR3672" s="27">
        <v>9800271</v>
      </c>
      <c r="AS3672" s="27">
        <v>2940081</v>
      </c>
      <c r="AT3672" s="11">
        <v>43586</v>
      </c>
      <c r="AU3672" s="11">
        <v>43616</v>
      </c>
      <c r="AV3672" s="27">
        <v>83216433</v>
      </c>
      <c r="AW3672" s="27">
        <v>24964930</v>
      </c>
      <c r="AX3672" s="11">
        <v>43617</v>
      </c>
      <c r="AY3672" s="11">
        <v>43646</v>
      </c>
      <c r="AZ3672" s="27">
        <v>78992040</v>
      </c>
      <c r="BA3672" s="27">
        <v>23697612</v>
      </c>
      <c r="BB3672" s="11">
        <v>43647</v>
      </c>
      <c r="BC3672" s="11">
        <v>43677</v>
      </c>
      <c r="BD3672" s="27">
        <v>58514770</v>
      </c>
      <c r="BE3672" s="27">
        <v>17554431</v>
      </c>
      <c r="BF3672" s="11">
        <v>43678</v>
      </c>
      <c r="BG3672" s="11">
        <v>43708</v>
      </c>
      <c r="BH3672" s="27">
        <v>38219496</v>
      </c>
      <c r="BI3672" s="27">
        <v>11465849</v>
      </c>
      <c r="BJ3672" s="11">
        <v>43709</v>
      </c>
      <c r="BK3672" s="11">
        <v>43738</v>
      </c>
      <c r="BL3672" s="27">
        <v>15012671</v>
      </c>
      <c r="BM3672" s="27">
        <v>4503801</v>
      </c>
      <c r="BN3672" s="11">
        <v>43739</v>
      </c>
      <c r="BO3672" s="11">
        <v>43769</v>
      </c>
      <c r="BP3672" s="27">
        <v>3313401</v>
      </c>
      <c r="BQ3672" s="27">
        <v>994020</v>
      </c>
      <c r="BR3672" s="11">
        <v>43770</v>
      </c>
      <c r="BS3672" s="11">
        <v>43799</v>
      </c>
      <c r="BT3672" s="27">
        <v>7364722</v>
      </c>
      <c r="BU3672" s="27">
        <v>2209417</v>
      </c>
      <c r="BV3672" s="11">
        <v>43800</v>
      </c>
      <c r="BW3672" s="11">
        <v>43830</v>
      </c>
      <c r="BX3672" s="27">
        <v>6962102</v>
      </c>
      <c r="BY3672" s="27">
        <v>2088631</v>
      </c>
      <c r="BZ3672" s="11">
        <v>42311</v>
      </c>
      <c r="CA3672" s="11">
        <v>43830</v>
      </c>
      <c r="CB3672" s="27">
        <v>387942051</v>
      </c>
      <c r="CC3672" s="27">
        <v>8009541</v>
      </c>
      <c r="CD3672" s="11">
        <v>43831</v>
      </c>
      <c r="CE3672" s="11">
        <v>43921</v>
      </c>
      <c r="CF3672" s="27">
        <v>19048412</v>
      </c>
      <c r="CG3672" s="27">
        <v>5714524</v>
      </c>
      <c r="CH3672" s="11">
        <v>43922</v>
      </c>
      <c r="CI3672" s="11">
        <v>43951</v>
      </c>
      <c r="CJ3672" s="27">
        <v>8815785</v>
      </c>
      <c r="CK3672" s="27">
        <v>2644735</v>
      </c>
      <c r="CL3672" s="11">
        <v>43952</v>
      </c>
      <c r="CM3672" s="11">
        <v>43966</v>
      </c>
      <c r="CN3672" s="27">
        <v>5532556</v>
      </c>
      <c r="CO3672" s="27">
        <v>1659767</v>
      </c>
      <c r="CP3672" s="9"/>
      <c r="CQ3672" s="9"/>
      <c r="CR3672" s="9"/>
      <c r="CS3672" s="9"/>
      <c r="CT3672" s="9"/>
      <c r="CU3672" s="9"/>
      <c r="CV3672" s="9"/>
      <c r="CW3672" s="9"/>
      <c r="CX3672" s="9"/>
      <c r="CY3672" s="9"/>
      <c r="CZ3672" s="9"/>
      <c r="DA3672" s="9"/>
      <c r="DB3672" s="9"/>
      <c r="DC3672" s="9"/>
      <c r="DD3672" s="9"/>
      <c r="DE3672" s="9"/>
      <c r="DF3672" s="9"/>
      <c r="DG3672" s="9"/>
      <c r="DH3672" s="9"/>
      <c r="DI3672" s="9"/>
      <c r="DJ3672" s="9"/>
      <c r="DK3672" s="9"/>
      <c r="DL3672" s="9"/>
      <c r="DM3672" s="9"/>
      <c r="DN3672" s="9"/>
      <c r="DO3672" s="9"/>
      <c r="DP3672" s="9"/>
      <c r="DQ3672" s="9"/>
      <c r="DR3672" s="9"/>
      <c r="DS3672" s="9"/>
      <c r="DT3672" s="9"/>
      <c r="DU3672" s="9"/>
      <c r="DV3672" s="9"/>
      <c r="DW3672" s="9"/>
      <c r="DX3672" s="9"/>
      <c r="DY3672" s="9"/>
      <c r="DZ3672" s="56"/>
      <c r="EA3672" s="57"/>
    </row>
    <row r="3673" spans="1:131" s="18" customFormat="1" ht="19.5" customHeight="1" x14ac:dyDescent="0.25">
      <c r="A3673" s="18">
        <v>2432</v>
      </c>
      <c r="B3673" s="18" t="s">
        <v>7298</v>
      </c>
      <c r="C3673" s="18" t="s">
        <v>5220</v>
      </c>
      <c r="D3673" s="19">
        <v>43542</v>
      </c>
      <c r="J3673" s="130">
        <v>43587</v>
      </c>
      <c r="K3673" s="130"/>
      <c r="L3673" s="130"/>
      <c r="AF3673" s="57"/>
      <c r="AG3673" s="112"/>
      <c r="BH3673" s="27"/>
      <c r="DZ3673" s="56"/>
      <c r="EA3673" s="57"/>
    </row>
    <row r="3674" spans="1:131" s="18" customFormat="1" ht="19.5" customHeight="1" x14ac:dyDescent="0.25">
      <c r="A3674" s="18">
        <v>2432</v>
      </c>
      <c r="B3674" s="18" t="s">
        <v>7298</v>
      </c>
      <c r="C3674" s="18" t="s">
        <v>5220</v>
      </c>
      <c r="D3674" s="19">
        <v>43766</v>
      </c>
      <c r="J3674" s="130"/>
      <c r="K3674" s="130"/>
      <c r="L3674" s="130">
        <v>44012</v>
      </c>
      <c r="AF3674" s="57"/>
      <c r="AG3674" s="112"/>
      <c r="DZ3674" s="56"/>
      <c r="EA3674" s="57"/>
    </row>
    <row r="3675" spans="1:131" s="18" customFormat="1" ht="19.5" customHeight="1" x14ac:dyDescent="0.25">
      <c r="A3675" s="18">
        <v>2432</v>
      </c>
      <c r="B3675" s="18" t="s">
        <v>7298</v>
      </c>
      <c r="C3675" s="18" t="s">
        <v>8342</v>
      </c>
      <c r="D3675" s="19">
        <v>43923</v>
      </c>
      <c r="J3675" s="130"/>
      <c r="K3675" s="130"/>
      <c r="L3675" s="130"/>
      <c r="AF3675" s="57"/>
      <c r="AG3675" s="112"/>
      <c r="DZ3675" s="56"/>
      <c r="EA3675" s="57"/>
    </row>
    <row r="3676" spans="1:131" ht="38.25" customHeight="1" x14ac:dyDescent="0.25">
      <c r="A3676" s="9">
        <v>2433</v>
      </c>
      <c r="B3676" s="9" t="s">
        <v>7301</v>
      </c>
      <c r="C3676" s="9" t="s">
        <v>7302</v>
      </c>
      <c r="E3676" s="9" t="s">
        <v>3179</v>
      </c>
      <c r="F3676" s="9" t="s">
        <v>7303</v>
      </c>
      <c r="G3676" s="9"/>
      <c r="H3676" s="9" t="s">
        <v>906</v>
      </c>
      <c r="I3676" s="9" t="s">
        <v>35</v>
      </c>
      <c r="M3676" s="9" t="s">
        <v>335</v>
      </c>
      <c r="O3676" s="9">
        <v>26</v>
      </c>
      <c r="R3676" s="9"/>
      <c r="S3676" s="9"/>
      <c r="T3676" s="9"/>
      <c r="U3676" s="9"/>
      <c r="V3676" s="9"/>
      <c r="W3676" s="9"/>
      <c r="X3676" s="9"/>
      <c r="Y3676" s="9"/>
      <c r="Z3676" s="9"/>
      <c r="AA3676" s="9"/>
      <c r="AB3676" s="9"/>
      <c r="AC3676" s="9"/>
      <c r="AD3676" s="9"/>
      <c r="AE3676" s="9"/>
      <c r="AF3676" s="55"/>
      <c r="AG3676" s="109"/>
      <c r="AH3676" s="9"/>
      <c r="AI3676" s="9"/>
      <c r="AJ3676" s="9"/>
      <c r="AK3676" s="9"/>
      <c r="AL3676" s="9"/>
      <c r="AM3676" s="9"/>
      <c r="AN3676" s="9"/>
      <c r="AO3676" s="9"/>
      <c r="AP3676" s="9"/>
      <c r="AQ3676" s="9"/>
      <c r="AR3676" s="9"/>
      <c r="AS3676" s="9"/>
      <c r="AT3676" s="9"/>
      <c r="AU3676" s="9"/>
      <c r="AV3676" s="9"/>
      <c r="AW3676" s="9"/>
      <c r="AX3676" s="9"/>
      <c r="AY3676" s="9"/>
      <c r="AZ3676" s="9"/>
      <c r="BA3676" s="9"/>
      <c r="BB3676" s="9"/>
      <c r="BC3676" s="9"/>
      <c r="BD3676" s="9"/>
      <c r="BE3676" s="9"/>
      <c r="BF3676" s="9"/>
      <c r="BG3676" s="9"/>
      <c r="BH3676" s="9"/>
      <c r="BI3676" s="9"/>
      <c r="BJ3676" s="9"/>
      <c r="BK3676" s="9"/>
      <c r="BL3676" s="9"/>
      <c r="BM3676" s="9"/>
      <c r="BN3676" s="9"/>
      <c r="BO3676" s="9"/>
      <c r="BP3676" s="9"/>
      <c r="BQ3676" s="9"/>
      <c r="BT3676" s="9"/>
      <c r="BU3676" s="9"/>
      <c r="BX3676" s="9"/>
      <c r="BY3676" s="9"/>
      <c r="CB3676" s="9"/>
      <c r="CC3676" s="9"/>
      <c r="CF3676" s="9"/>
      <c r="CG3676" s="9"/>
      <c r="CJ3676" s="9"/>
      <c r="CK3676" s="9"/>
      <c r="CN3676" s="9"/>
      <c r="CO3676" s="9"/>
      <c r="CP3676" s="9"/>
      <c r="CQ3676" s="9"/>
      <c r="CR3676" s="9"/>
      <c r="CS3676" s="9"/>
      <c r="CT3676" s="9"/>
      <c r="CU3676" s="9"/>
      <c r="CV3676" s="9"/>
      <c r="CW3676" s="9"/>
      <c r="CX3676" s="9"/>
      <c r="CY3676" s="9"/>
      <c r="CZ3676" s="9"/>
      <c r="DA3676" s="9"/>
      <c r="DB3676" s="9"/>
      <c r="DC3676" s="9"/>
      <c r="DD3676" s="9"/>
      <c r="DE3676" s="9"/>
      <c r="DF3676" s="9"/>
      <c r="DG3676" s="9"/>
      <c r="DH3676" s="9"/>
      <c r="DI3676" s="9"/>
      <c r="DJ3676" s="9"/>
      <c r="DK3676" s="9"/>
      <c r="DL3676" s="9"/>
      <c r="DM3676" s="9"/>
      <c r="DN3676" s="9"/>
      <c r="DO3676" s="9"/>
      <c r="DP3676" s="9"/>
      <c r="DQ3676" s="9"/>
      <c r="DR3676" s="9"/>
      <c r="DS3676" s="9"/>
      <c r="DT3676" s="9"/>
      <c r="DU3676" s="9"/>
      <c r="DV3676" s="9"/>
      <c r="DW3676" s="9"/>
      <c r="DX3676" s="9"/>
      <c r="DY3676" s="9"/>
      <c r="DZ3676" s="56"/>
      <c r="EA3676" s="57"/>
    </row>
    <row r="3677" spans="1:131" ht="19.5" customHeight="1" x14ac:dyDescent="0.25">
      <c r="A3677" s="9">
        <v>2434</v>
      </c>
      <c r="B3677" s="9" t="s">
        <v>7304</v>
      </c>
      <c r="C3677" s="9" t="s">
        <v>7305</v>
      </c>
      <c r="D3677" s="9"/>
      <c r="E3677" s="9" t="s">
        <v>903</v>
      </c>
      <c r="F3677" s="9" t="s">
        <v>4071</v>
      </c>
      <c r="G3677" s="9"/>
      <c r="H3677" s="9" t="s">
        <v>202</v>
      </c>
      <c r="I3677" s="9" t="s">
        <v>78</v>
      </c>
      <c r="J3677" s="129">
        <v>43511</v>
      </c>
      <c r="K3677" s="129">
        <v>43473</v>
      </c>
      <c r="L3677" s="129">
        <v>43539</v>
      </c>
      <c r="O3677" s="9">
        <v>28</v>
      </c>
      <c r="Q3677" s="9" t="s">
        <v>61</v>
      </c>
      <c r="R3677" s="9"/>
      <c r="S3677" s="13">
        <v>69049875</v>
      </c>
      <c r="T3677" s="13">
        <v>69049875</v>
      </c>
      <c r="U3677" s="13">
        <v>20714963</v>
      </c>
      <c r="V3677" s="9"/>
      <c r="W3677" s="9"/>
      <c r="X3677" s="9"/>
      <c r="Y3677" s="9"/>
      <c r="Z3677" s="9"/>
      <c r="AA3677" s="9"/>
      <c r="AB3677" s="9"/>
      <c r="AC3677" s="9"/>
      <c r="AD3677" s="9"/>
      <c r="AE3677" s="9"/>
      <c r="AF3677" s="55"/>
      <c r="AG3677" s="109"/>
      <c r="AH3677" s="11">
        <v>43473</v>
      </c>
      <c r="AI3677" s="11">
        <v>43556</v>
      </c>
      <c r="AJ3677" s="27">
        <v>72400077</v>
      </c>
      <c r="AK3677" s="27">
        <v>21720023</v>
      </c>
      <c r="AL3677" s="9"/>
      <c r="AM3677" s="9"/>
      <c r="AN3677" s="9"/>
      <c r="AO3677" s="9"/>
      <c r="AP3677" s="9"/>
      <c r="AQ3677" s="9"/>
      <c r="AR3677" s="9"/>
      <c r="AS3677" s="9"/>
      <c r="AT3677" s="9"/>
      <c r="AU3677" s="9"/>
      <c r="AV3677" s="9"/>
      <c r="AW3677" s="9"/>
      <c r="AX3677" s="9"/>
      <c r="AY3677" s="9"/>
      <c r="AZ3677" s="9"/>
      <c r="BA3677" s="9"/>
      <c r="BB3677" s="9"/>
      <c r="BC3677" s="9"/>
      <c r="BD3677" s="9"/>
      <c r="BE3677" s="9"/>
      <c r="BF3677" s="9"/>
      <c r="BG3677" s="9"/>
      <c r="BH3677" s="9"/>
      <c r="BI3677" s="9"/>
      <c r="BJ3677" s="9"/>
      <c r="BK3677" s="9"/>
      <c r="BL3677" s="9"/>
      <c r="BM3677" s="9"/>
      <c r="BN3677" s="9"/>
      <c r="BO3677" s="9"/>
      <c r="BP3677" s="9"/>
      <c r="BQ3677" s="9"/>
      <c r="BT3677" s="9"/>
      <c r="BU3677" s="9"/>
      <c r="BX3677" s="9"/>
      <c r="BY3677" s="9"/>
      <c r="CB3677" s="9"/>
      <c r="CC3677" s="9"/>
      <c r="CF3677" s="9"/>
      <c r="CG3677" s="9"/>
      <c r="CJ3677" s="9"/>
      <c r="CK3677" s="9"/>
      <c r="CN3677" s="9"/>
      <c r="CO3677" s="9"/>
      <c r="CP3677" s="9"/>
      <c r="CQ3677" s="9"/>
      <c r="CR3677" s="9"/>
      <c r="CS3677" s="9"/>
      <c r="CT3677" s="9"/>
      <c r="CU3677" s="9"/>
      <c r="CV3677" s="9"/>
      <c r="CW3677" s="9"/>
      <c r="CX3677" s="9"/>
      <c r="CY3677" s="9"/>
      <c r="CZ3677" s="9"/>
      <c r="DA3677" s="9"/>
      <c r="DB3677" s="9"/>
      <c r="DC3677" s="9"/>
      <c r="DD3677" s="9"/>
      <c r="DE3677" s="9"/>
      <c r="DF3677" s="9"/>
      <c r="DG3677" s="9"/>
      <c r="DH3677" s="9"/>
      <c r="DI3677" s="9"/>
      <c r="DJ3677" s="9"/>
      <c r="DK3677" s="9"/>
      <c r="DL3677" s="9"/>
      <c r="DM3677" s="9"/>
      <c r="DN3677" s="9"/>
      <c r="DO3677" s="9"/>
      <c r="DP3677" s="9"/>
      <c r="DQ3677" s="9"/>
      <c r="DR3677" s="9"/>
      <c r="DS3677" s="9"/>
      <c r="DT3677" s="9"/>
      <c r="DU3677" s="9"/>
      <c r="DV3677" s="9"/>
      <c r="DW3677" s="9"/>
      <c r="DX3677" s="9"/>
      <c r="DY3677" s="9"/>
    </row>
    <row r="3678" spans="1:131" s="18" customFormat="1" ht="19.5" customHeight="1" x14ac:dyDescent="0.25">
      <c r="A3678" s="18">
        <v>2434</v>
      </c>
      <c r="B3678" s="18" t="s">
        <v>7304</v>
      </c>
      <c r="C3678" s="18" t="s">
        <v>7305</v>
      </c>
      <c r="D3678" s="19">
        <v>43605</v>
      </c>
      <c r="J3678" s="130"/>
      <c r="K3678" s="130"/>
      <c r="L3678" s="130">
        <v>43556</v>
      </c>
      <c r="S3678" s="20">
        <v>72864399</v>
      </c>
      <c r="T3678" s="20">
        <v>72864399</v>
      </c>
      <c r="U3678" s="20">
        <v>21859320</v>
      </c>
      <c r="AF3678" s="57"/>
      <c r="AG3678" s="120"/>
      <c r="DZ3678" s="56"/>
      <c r="EA3678" s="57"/>
    </row>
    <row r="3679" spans="1:131" ht="19.5" customHeight="1" x14ac:dyDescent="0.25">
      <c r="A3679" s="9">
        <v>2435</v>
      </c>
      <c r="B3679" s="9" t="s">
        <v>7306</v>
      </c>
      <c r="C3679" s="9" t="s">
        <v>7307</v>
      </c>
      <c r="D3679" s="9"/>
      <c r="E3679" s="9" t="s">
        <v>7308</v>
      </c>
      <c r="F3679" s="9" t="s">
        <v>7309</v>
      </c>
      <c r="G3679" s="9"/>
      <c r="H3679" s="9" t="s">
        <v>202</v>
      </c>
      <c r="I3679" s="9" t="s">
        <v>28</v>
      </c>
      <c r="J3679" s="129">
        <v>43522</v>
      </c>
      <c r="K3679" s="129">
        <v>43480</v>
      </c>
      <c r="L3679" s="129">
        <v>43723</v>
      </c>
      <c r="O3679" s="9">
        <v>29</v>
      </c>
      <c r="Q3679" s="9" t="s">
        <v>54</v>
      </c>
      <c r="R3679" s="9"/>
      <c r="S3679" s="13">
        <v>8314285</v>
      </c>
      <c r="T3679" s="13">
        <v>8314285</v>
      </c>
      <c r="U3679" s="13">
        <v>2494285</v>
      </c>
      <c r="V3679" s="9"/>
      <c r="W3679" s="9"/>
      <c r="X3679" s="9"/>
      <c r="Y3679" s="9"/>
      <c r="Z3679" s="9"/>
      <c r="AA3679" s="9"/>
      <c r="AB3679" s="9"/>
      <c r="AC3679" s="9"/>
      <c r="AD3679" s="9"/>
      <c r="AE3679" s="9"/>
      <c r="AF3679" s="55"/>
      <c r="AG3679" s="45">
        <v>5820000</v>
      </c>
      <c r="AH3679" s="11">
        <v>43480</v>
      </c>
      <c r="AI3679" s="11">
        <v>43723</v>
      </c>
      <c r="AJ3679" s="27">
        <v>8237372</v>
      </c>
      <c r="AK3679" s="27">
        <v>2471211</v>
      </c>
      <c r="AL3679" s="9"/>
      <c r="AM3679" s="9"/>
      <c r="AN3679" s="9"/>
      <c r="AO3679" s="9"/>
      <c r="AP3679" s="9"/>
      <c r="AQ3679" s="9"/>
      <c r="AR3679" s="9"/>
      <c r="AS3679" s="9"/>
      <c r="AT3679" s="9"/>
      <c r="AU3679" s="9"/>
      <c r="AV3679" s="9"/>
      <c r="AW3679" s="9"/>
      <c r="AX3679" s="9"/>
      <c r="AY3679" s="9"/>
      <c r="AZ3679" s="9"/>
      <c r="BA3679" s="9"/>
      <c r="BB3679" s="9"/>
      <c r="BC3679" s="9"/>
      <c r="BD3679" s="9"/>
      <c r="BE3679" s="9"/>
      <c r="BF3679" s="9"/>
      <c r="BG3679" s="9"/>
      <c r="BH3679" s="9"/>
      <c r="BI3679" s="9"/>
      <c r="BJ3679" s="9"/>
      <c r="BK3679" s="9"/>
      <c r="BL3679" s="9"/>
      <c r="BM3679" s="9"/>
      <c r="BN3679" s="9"/>
      <c r="BO3679" s="9"/>
      <c r="BP3679" s="9"/>
      <c r="BQ3679" s="9"/>
      <c r="BT3679" s="9"/>
      <c r="BU3679" s="9"/>
      <c r="BX3679" s="9"/>
      <c r="BY3679" s="9"/>
      <c r="CB3679" s="9"/>
      <c r="CC3679" s="9"/>
      <c r="CF3679" s="9"/>
      <c r="CG3679" s="9"/>
      <c r="CJ3679" s="9"/>
      <c r="CK3679" s="9"/>
      <c r="CN3679" s="9"/>
      <c r="CO3679" s="9"/>
      <c r="CP3679" s="9"/>
      <c r="CQ3679" s="9"/>
      <c r="CR3679" s="9"/>
      <c r="CS3679" s="9"/>
      <c r="CT3679" s="9"/>
      <c r="CU3679" s="9"/>
      <c r="CV3679" s="9"/>
      <c r="CW3679" s="9"/>
      <c r="CX3679" s="9"/>
      <c r="CY3679" s="9"/>
      <c r="CZ3679" s="9"/>
      <c r="DA3679" s="9"/>
      <c r="DB3679" s="9"/>
      <c r="DC3679" s="9"/>
      <c r="DD3679" s="9"/>
      <c r="DE3679" s="9"/>
      <c r="DF3679" s="9"/>
      <c r="DG3679" s="9"/>
      <c r="DH3679" s="9"/>
      <c r="DI3679" s="9"/>
      <c r="DJ3679" s="9"/>
      <c r="DK3679" s="9"/>
      <c r="DL3679" s="9"/>
      <c r="DM3679" s="9"/>
      <c r="DN3679" s="9"/>
      <c r="DO3679" s="9"/>
      <c r="DP3679" s="9"/>
      <c r="DQ3679" s="9"/>
      <c r="DR3679" s="9"/>
      <c r="DS3679" s="9"/>
      <c r="DT3679" s="9"/>
      <c r="DU3679" s="9"/>
      <c r="DV3679" s="9"/>
      <c r="DW3679" s="9"/>
      <c r="DX3679" s="9"/>
      <c r="DY3679" s="9"/>
      <c r="DZ3679" s="56"/>
      <c r="EA3679" s="57"/>
    </row>
    <row r="3680" spans="1:131" s="18" customFormat="1" ht="19.5" customHeight="1" x14ac:dyDescent="0.25">
      <c r="A3680" s="18">
        <v>2435</v>
      </c>
      <c r="B3680" s="18" t="s">
        <v>7306</v>
      </c>
      <c r="C3680" s="18" t="s">
        <v>7307</v>
      </c>
      <c r="D3680" s="19">
        <v>43563</v>
      </c>
      <c r="J3680" s="130">
        <v>43545</v>
      </c>
      <c r="K3680" s="130"/>
      <c r="L3680" s="130"/>
      <c r="AF3680" s="57"/>
      <c r="AG3680" s="112"/>
      <c r="DZ3680" s="56"/>
      <c r="EA3680" s="57"/>
    </row>
    <row r="3681" spans="1:131" ht="19.5" customHeight="1" x14ac:dyDescent="0.25">
      <c r="A3681" s="9">
        <v>2436</v>
      </c>
      <c r="B3681" s="9" t="s">
        <v>7310</v>
      </c>
      <c r="C3681" s="9" t="s">
        <v>7311</v>
      </c>
      <c r="D3681" s="9"/>
      <c r="E3681" s="9" t="s">
        <v>7312</v>
      </c>
      <c r="F3681" s="9" t="s">
        <v>105</v>
      </c>
      <c r="G3681" s="9"/>
      <c r="H3681" s="9" t="s">
        <v>202</v>
      </c>
      <c r="I3681" s="9" t="s">
        <v>35</v>
      </c>
      <c r="J3681" s="129">
        <v>43521</v>
      </c>
      <c r="K3681" s="129">
        <v>43399</v>
      </c>
      <c r="L3681" s="129">
        <v>43973</v>
      </c>
      <c r="O3681" s="9">
        <v>28</v>
      </c>
      <c r="Q3681" s="9" t="s">
        <v>61</v>
      </c>
      <c r="R3681" s="9"/>
      <c r="S3681" s="13">
        <v>4718402641</v>
      </c>
      <c r="T3681" s="13">
        <v>4718402641</v>
      </c>
      <c r="U3681" s="13">
        <v>1415520792</v>
      </c>
      <c r="V3681" s="9"/>
      <c r="W3681" s="9"/>
      <c r="X3681" s="9"/>
      <c r="Y3681" s="9"/>
      <c r="Z3681" s="9"/>
      <c r="AA3681" s="9"/>
      <c r="AB3681" s="9"/>
      <c r="AC3681" s="9"/>
      <c r="AD3681" s="9"/>
      <c r="AE3681" s="9"/>
      <c r="AF3681" s="55"/>
      <c r="AG3681" s="109"/>
      <c r="AH3681" s="11">
        <v>43399</v>
      </c>
      <c r="AI3681" s="11">
        <v>43496</v>
      </c>
      <c r="AJ3681" s="27">
        <v>167715908</v>
      </c>
      <c r="AK3681" s="27">
        <v>50314772</v>
      </c>
      <c r="AL3681" s="11">
        <v>43497</v>
      </c>
      <c r="AM3681" s="11">
        <v>43524</v>
      </c>
      <c r="AN3681" s="27">
        <v>264033717</v>
      </c>
      <c r="AO3681" s="27">
        <v>79210115</v>
      </c>
      <c r="AP3681" s="11">
        <v>43525</v>
      </c>
      <c r="AQ3681" s="11">
        <v>43555</v>
      </c>
      <c r="AR3681" s="27">
        <v>606565463</v>
      </c>
      <c r="AS3681" s="27">
        <v>181969639</v>
      </c>
      <c r="AT3681" s="11">
        <v>43556</v>
      </c>
      <c r="AU3681" s="11">
        <v>43585</v>
      </c>
      <c r="AV3681" s="27">
        <v>543584625</v>
      </c>
      <c r="AW3681" s="27">
        <v>163075388</v>
      </c>
      <c r="AX3681" s="11">
        <v>43586</v>
      </c>
      <c r="AY3681" s="11">
        <v>43616</v>
      </c>
      <c r="AZ3681" s="27">
        <v>615728474</v>
      </c>
      <c r="BA3681" s="27">
        <v>184718542</v>
      </c>
      <c r="BB3681" s="11">
        <v>43617</v>
      </c>
      <c r="BC3681" s="11">
        <v>43646</v>
      </c>
      <c r="BD3681" s="27">
        <v>451284154</v>
      </c>
      <c r="BE3681" s="27">
        <v>135385246</v>
      </c>
      <c r="BF3681" s="11">
        <v>43647</v>
      </c>
      <c r="BG3681" s="11">
        <v>43677</v>
      </c>
      <c r="BH3681" s="27">
        <v>388811859</v>
      </c>
      <c r="BI3681" s="27">
        <v>116643558</v>
      </c>
      <c r="BJ3681" s="11">
        <v>43678</v>
      </c>
      <c r="BK3681" s="11">
        <v>43708</v>
      </c>
      <c r="BL3681" s="27">
        <v>52682394</v>
      </c>
      <c r="BM3681" s="27">
        <v>15804718</v>
      </c>
      <c r="BN3681" s="11">
        <v>43709</v>
      </c>
      <c r="BO3681" s="11">
        <v>43738</v>
      </c>
      <c r="BP3681" s="27">
        <v>45627165</v>
      </c>
      <c r="BQ3681" s="27">
        <v>13688150</v>
      </c>
      <c r="BR3681" s="11">
        <v>43739</v>
      </c>
      <c r="BS3681" s="11">
        <v>43830</v>
      </c>
      <c r="BT3681" s="27">
        <v>79181364</v>
      </c>
      <c r="BU3681" s="27">
        <v>23754409</v>
      </c>
      <c r="BV3681" s="11">
        <v>43399</v>
      </c>
      <c r="BW3681" s="11">
        <v>43830</v>
      </c>
      <c r="BX3681" s="27">
        <v>3817907818</v>
      </c>
      <c r="BY3681" s="27">
        <v>180807808</v>
      </c>
      <c r="CB3681" s="9"/>
      <c r="CC3681" s="9"/>
      <c r="CF3681" s="9"/>
      <c r="CG3681" s="9"/>
      <c r="CJ3681" s="9"/>
      <c r="CK3681" s="9"/>
      <c r="CN3681" s="9"/>
      <c r="CO3681" s="9"/>
      <c r="CP3681" s="9"/>
      <c r="CQ3681" s="9"/>
      <c r="CR3681" s="9"/>
      <c r="CS3681" s="9"/>
      <c r="CT3681" s="9"/>
      <c r="CU3681" s="9"/>
      <c r="CV3681" s="9"/>
      <c r="CW3681" s="9"/>
      <c r="CX3681" s="9"/>
      <c r="CY3681" s="9"/>
      <c r="CZ3681" s="9"/>
      <c r="DA3681" s="9"/>
      <c r="DB3681" s="9"/>
      <c r="DC3681" s="9"/>
      <c r="DD3681" s="9"/>
      <c r="DE3681" s="9"/>
      <c r="DF3681" s="9"/>
      <c r="DG3681" s="9"/>
      <c r="DH3681" s="9"/>
      <c r="DI3681" s="9"/>
      <c r="DJ3681" s="9"/>
      <c r="DK3681" s="9"/>
      <c r="DL3681" s="9"/>
      <c r="DM3681" s="9"/>
      <c r="DN3681" s="9"/>
      <c r="DO3681" s="9"/>
      <c r="DP3681" s="9"/>
      <c r="DQ3681" s="9"/>
      <c r="DR3681" s="9"/>
      <c r="DS3681" s="9"/>
      <c r="DT3681" s="9"/>
      <c r="DU3681" s="9"/>
      <c r="DV3681" s="9"/>
      <c r="DW3681" s="9"/>
      <c r="DX3681" s="9"/>
      <c r="DY3681" s="9"/>
      <c r="DZ3681" s="58">
        <v>3817907818</v>
      </c>
      <c r="EA3681" s="59">
        <v>1145372345</v>
      </c>
    </row>
    <row r="3682" spans="1:131" ht="19.5" customHeight="1" x14ac:dyDescent="0.25">
      <c r="A3682" s="9">
        <v>2437</v>
      </c>
      <c r="B3682" s="9" t="s">
        <v>7313</v>
      </c>
      <c r="C3682" s="9" t="s">
        <v>7314</v>
      </c>
      <c r="D3682" s="9"/>
      <c r="E3682" s="9" t="s">
        <v>3919</v>
      </c>
      <c r="F3682" s="9" t="s">
        <v>7315</v>
      </c>
      <c r="G3682" s="9"/>
      <c r="H3682" s="9" t="s">
        <v>202</v>
      </c>
      <c r="I3682" s="9" t="s">
        <v>25</v>
      </c>
      <c r="J3682" s="129">
        <v>43528</v>
      </c>
      <c r="K3682" s="129">
        <v>43411</v>
      </c>
      <c r="L3682" s="129">
        <v>43867</v>
      </c>
      <c r="O3682" s="9">
        <v>28</v>
      </c>
      <c r="Q3682" s="9" t="s">
        <v>54</v>
      </c>
      <c r="R3682" s="9"/>
      <c r="S3682" s="13">
        <v>12500000</v>
      </c>
      <c r="T3682" s="13">
        <v>12500000</v>
      </c>
      <c r="U3682" s="13">
        <v>3750000</v>
      </c>
      <c r="V3682" s="9"/>
      <c r="W3682" s="9"/>
      <c r="X3682" s="9"/>
      <c r="Y3682" s="9"/>
      <c r="Z3682" s="9"/>
      <c r="AA3682" s="9"/>
      <c r="AB3682" s="9"/>
      <c r="AC3682" s="9"/>
      <c r="AD3682" s="9"/>
      <c r="AE3682" s="9"/>
      <c r="AF3682" s="55"/>
      <c r="AG3682" s="45">
        <v>8750000</v>
      </c>
      <c r="AH3682" s="11">
        <v>43411</v>
      </c>
      <c r="AI3682" s="11">
        <v>44049</v>
      </c>
      <c r="AJ3682" s="27">
        <v>13374853</v>
      </c>
      <c r="AK3682" s="27">
        <v>3750000</v>
      </c>
      <c r="AL3682" s="9"/>
      <c r="AM3682" s="9"/>
      <c r="AN3682" s="9"/>
      <c r="AO3682" s="9"/>
      <c r="AP3682" s="9"/>
      <c r="AQ3682" s="9"/>
      <c r="AR3682" s="9"/>
      <c r="AS3682" s="9"/>
      <c r="AT3682" s="9"/>
      <c r="AU3682" s="9"/>
      <c r="AV3682" s="9"/>
      <c r="AW3682" s="9"/>
      <c r="AX3682" s="9"/>
      <c r="AY3682" s="9"/>
      <c r="AZ3682" s="9"/>
      <c r="BA3682" s="9"/>
      <c r="BB3682" s="9"/>
      <c r="BC3682" s="9"/>
      <c r="BD3682" s="9"/>
      <c r="BE3682" s="9"/>
      <c r="BF3682" s="9"/>
      <c r="BG3682" s="9"/>
      <c r="BH3682" s="9"/>
      <c r="BI3682" s="9"/>
      <c r="BJ3682" s="9"/>
      <c r="BK3682" s="9"/>
      <c r="BL3682" s="9"/>
      <c r="BM3682" s="9"/>
      <c r="BN3682" s="9"/>
      <c r="BO3682" s="9"/>
      <c r="BP3682" s="9"/>
      <c r="BQ3682" s="9"/>
      <c r="BT3682" s="9"/>
      <c r="BU3682" s="9"/>
      <c r="BX3682" s="9"/>
      <c r="BY3682" s="9"/>
      <c r="CB3682" s="9"/>
      <c r="CC3682" s="9"/>
      <c r="CF3682" s="9"/>
      <c r="CG3682" s="9"/>
      <c r="CJ3682" s="9"/>
      <c r="CK3682" s="9"/>
      <c r="CN3682" s="9"/>
      <c r="CO3682" s="9"/>
      <c r="CP3682" s="9"/>
      <c r="CQ3682" s="9"/>
      <c r="CR3682" s="9"/>
      <c r="CS3682" s="9"/>
      <c r="CT3682" s="9"/>
      <c r="CU3682" s="9"/>
      <c r="CV3682" s="9"/>
      <c r="CW3682" s="9"/>
      <c r="CX3682" s="9"/>
      <c r="CY3682" s="9"/>
      <c r="CZ3682" s="9"/>
      <c r="DA3682" s="9"/>
      <c r="DB3682" s="9"/>
      <c r="DC3682" s="9"/>
      <c r="DD3682" s="9"/>
      <c r="DE3682" s="9"/>
      <c r="DF3682" s="9"/>
      <c r="DG3682" s="9"/>
      <c r="DH3682" s="9"/>
      <c r="DI3682" s="9"/>
      <c r="DJ3682" s="9"/>
      <c r="DK3682" s="9"/>
      <c r="DL3682" s="9"/>
      <c r="DM3682" s="9"/>
      <c r="DN3682" s="9"/>
      <c r="DO3682" s="9"/>
      <c r="DP3682" s="9"/>
      <c r="DQ3682" s="9"/>
      <c r="DR3682" s="9"/>
      <c r="DS3682" s="9"/>
      <c r="DT3682" s="9"/>
      <c r="DU3682" s="9"/>
      <c r="DV3682" s="9"/>
      <c r="DW3682" s="9"/>
      <c r="DX3682" s="9"/>
      <c r="DY3682" s="9"/>
    </row>
    <row r="3683" spans="1:131" s="18" customFormat="1" ht="19.5" customHeight="1" x14ac:dyDescent="0.25">
      <c r="A3683" s="18">
        <v>2437</v>
      </c>
      <c r="B3683" s="18" t="s">
        <v>7313</v>
      </c>
      <c r="C3683" s="18" t="s">
        <v>7314</v>
      </c>
      <c r="D3683" s="19">
        <v>43873</v>
      </c>
      <c r="J3683" s="130"/>
      <c r="K3683" s="130"/>
      <c r="L3683" s="130">
        <v>44049</v>
      </c>
      <c r="S3683" s="20"/>
      <c r="T3683" s="20"/>
      <c r="U3683" s="20"/>
      <c r="AF3683" s="57"/>
      <c r="AG3683" s="46"/>
      <c r="DZ3683" s="56"/>
      <c r="EA3683" s="57"/>
    </row>
    <row r="3684" spans="1:131" ht="19.5" customHeight="1" x14ac:dyDescent="0.25">
      <c r="A3684" s="9">
        <v>2438</v>
      </c>
      <c r="B3684" s="9" t="s">
        <v>7316</v>
      </c>
      <c r="C3684" s="9" t="s">
        <v>7317</v>
      </c>
      <c r="D3684" s="9"/>
      <c r="E3684" s="9" t="s">
        <v>915</v>
      </c>
      <c r="F3684" s="9" t="s">
        <v>916</v>
      </c>
      <c r="G3684" s="9"/>
      <c r="H3684" s="9" t="s">
        <v>202</v>
      </c>
      <c r="I3684" s="9" t="s">
        <v>25</v>
      </c>
      <c r="J3684" s="129">
        <v>43528</v>
      </c>
      <c r="K3684" s="129">
        <v>43206</v>
      </c>
      <c r="L3684" s="129">
        <v>43608</v>
      </c>
      <c r="O3684" s="9">
        <v>29</v>
      </c>
      <c r="Q3684" s="9" t="s">
        <v>54</v>
      </c>
      <c r="R3684" s="9"/>
      <c r="S3684" s="13">
        <v>10000000</v>
      </c>
      <c r="T3684" s="13">
        <v>10000000</v>
      </c>
      <c r="U3684" s="13">
        <v>2500000</v>
      </c>
      <c r="V3684" s="9"/>
      <c r="W3684" s="9"/>
      <c r="X3684" s="9"/>
      <c r="Y3684" s="9"/>
      <c r="Z3684" s="9"/>
      <c r="AA3684" s="9"/>
      <c r="AB3684" s="9"/>
      <c r="AC3684" s="9"/>
      <c r="AD3684" s="9"/>
      <c r="AE3684" s="9"/>
      <c r="AF3684" s="55"/>
      <c r="AG3684" s="45">
        <v>4500000</v>
      </c>
      <c r="AH3684" s="11">
        <v>43206</v>
      </c>
      <c r="AI3684" s="11">
        <v>43608</v>
      </c>
      <c r="AJ3684" s="27">
        <v>10152000</v>
      </c>
      <c r="AK3684" s="27">
        <v>2500000</v>
      </c>
      <c r="AL3684" s="9"/>
      <c r="AM3684" s="9"/>
      <c r="AN3684" s="9"/>
      <c r="AO3684" s="9"/>
      <c r="AP3684" s="9"/>
      <c r="AQ3684" s="9"/>
      <c r="AR3684" s="9"/>
      <c r="AS3684" s="9"/>
      <c r="AT3684" s="9"/>
      <c r="AU3684" s="9"/>
      <c r="AV3684" s="9"/>
      <c r="AW3684" s="9"/>
      <c r="AX3684" s="9"/>
      <c r="AY3684" s="9"/>
      <c r="AZ3684" s="9"/>
      <c r="BA3684" s="9"/>
      <c r="BB3684" s="9"/>
      <c r="BC3684" s="9"/>
      <c r="BD3684" s="9"/>
      <c r="BE3684" s="9"/>
      <c r="BF3684" s="9"/>
      <c r="BG3684" s="9"/>
      <c r="BH3684" s="9"/>
      <c r="BI3684" s="9"/>
      <c r="BJ3684" s="9"/>
      <c r="BK3684" s="9"/>
      <c r="BL3684" s="9"/>
      <c r="BM3684" s="9"/>
      <c r="BN3684" s="9"/>
      <c r="BO3684" s="9"/>
      <c r="BP3684" s="9"/>
      <c r="BQ3684" s="9"/>
      <c r="BT3684" s="9"/>
      <c r="BU3684" s="9"/>
      <c r="BX3684" s="9"/>
      <c r="BY3684" s="9"/>
      <c r="CB3684" s="9"/>
      <c r="CC3684" s="9"/>
      <c r="CF3684" s="9"/>
      <c r="CG3684" s="9"/>
      <c r="CJ3684" s="9"/>
      <c r="CK3684" s="9"/>
      <c r="CN3684" s="9"/>
      <c r="CO3684" s="9"/>
      <c r="CP3684" s="9"/>
      <c r="CQ3684" s="9"/>
      <c r="CR3684" s="9"/>
      <c r="CS3684" s="9"/>
      <c r="CT3684" s="9"/>
      <c r="CU3684" s="9"/>
      <c r="CV3684" s="9"/>
      <c r="CW3684" s="9"/>
      <c r="CX3684" s="9"/>
      <c r="CY3684" s="9"/>
      <c r="CZ3684" s="9"/>
      <c r="DA3684" s="9"/>
      <c r="DB3684" s="9"/>
      <c r="DC3684" s="9"/>
      <c r="DD3684" s="9"/>
      <c r="DE3684" s="9"/>
      <c r="DF3684" s="9"/>
      <c r="DG3684" s="9"/>
      <c r="DH3684" s="9"/>
      <c r="DI3684" s="9"/>
      <c r="DJ3684" s="9"/>
      <c r="DK3684" s="9"/>
      <c r="DL3684" s="9"/>
      <c r="DM3684" s="9"/>
      <c r="DN3684" s="9"/>
      <c r="DO3684" s="9"/>
      <c r="DP3684" s="9"/>
      <c r="DQ3684" s="9"/>
      <c r="DR3684" s="9"/>
      <c r="DS3684" s="9"/>
      <c r="DT3684" s="9"/>
      <c r="DU3684" s="9"/>
      <c r="DV3684" s="9"/>
      <c r="DW3684" s="9"/>
      <c r="DX3684" s="9"/>
      <c r="DY3684" s="9"/>
      <c r="DZ3684" s="56"/>
      <c r="EA3684" s="57"/>
    </row>
    <row r="3685" spans="1:131" ht="19.5" customHeight="1" x14ac:dyDescent="0.25">
      <c r="A3685" s="9">
        <v>2439</v>
      </c>
      <c r="B3685" s="9" t="s">
        <v>7318</v>
      </c>
      <c r="C3685" s="9" t="s">
        <v>7319</v>
      </c>
      <c r="D3685" s="9"/>
      <c r="E3685" s="9" t="s">
        <v>7321</v>
      </c>
      <c r="F3685" s="9" t="s">
        <v>7320</v>
      </c>
      <c r="G3685" s="9"/>
      <c r="H3685" s="9" t="s">
        <v>202</v>
      </c>
      <c r="I3685" s="9" t="s">
        <v>25</v>
      </c>
      <c r="J3685" s="129">
        <v>43539</v>
      </c>
      <c r="K3685" s="129">
        <v>43419</v>
      </c>
      <c r="L3685" s="129">
        <v>43874</v>
      </c>
      <c r="O3685" s="9">
        <v>27</v>
      </c>
      <c r="Q3685" s="9" t="s">
        <v>54</v>
      </c>
      <c r="R3685" s="9"/>
      <c r="S3685" s="13">
        <v>10000000</v>
      </c>
      <c r="T3685" s="13">
        <v>10000000</v>
      </c>
      <c r="U3685" s="13">
        <v>3000000</v>
      </c>
      <c r="V3685" s="9"/>
      <c r="W3685" s="9"/>
      <c r="X3685" s="9"/>
      <c r="Y3685" s="9"/>
      <c r="Z3685" s="9"/>
      <c r="AA3685" s="9"/>
      <c r="AB3685" s="9"/>
      <c r="AC3685" s="9"/>
      <c r="AD3685" s="9"/>
      <c r="AE3685" s="9"/>
      <c r="AF3685" s="55"/>
      <c r="AG3685" s="45">
        <v>7000000</v>
      </c>
      <c r="AH3685" s="11">
        <v>43419</v>
      </c>
      <c r="AI3685" s="11">
        <v>43874</v>
      </c>
      <c r="AJ3685" s="27">
        <v>10000000</v>
      </c>
      <c r="AK3685" s="27">
        <v>3000000</v>
      </c>
      <c r="AL3685" s="9"/>
      <c r="AM3685" s="9"/>
      <c r="AN3685" s="9"/>
      <c r="AO3685" s="9"/>
      <c r="AP3685" s="9"/>
      <c r="AQ3685" s="9"/>
      <c r="AR3685" s="9"/>
      <c r="AS3685" s="9"/>
      <c r="AT3685" s="9"/>
      <c r="AU3685" s="9"/>
      <c r="AV3685" s="9"/>
      <c r="AW3685" s="9"/>
      <c r="AX3685" s="9"/>
      <c r="AY3685" s="9"/>
      <c r="AZ3685" s="9"/>
      <c r="BA3685" s="9"/>
      <c r="BB3685" s="9"/>
      <c r="BC3685" s="9"/>
      <c r="BD3685" s="9"/>
      <c r="BE3685" s="9"/>
      <c r="BF3685" s="9"/>
      <c r="BG3685" s="9"/>
      <c r="BH3685" s="9"/>
      <c r="BI3685" s="9"/>
      <c r="BJ3685" s="9"/>
      <c r="BK3685" s="9"/>
      <c r="BL3685" s="9"/>
      <c r="BM3685" s="9"/>
      <c r="BN3685" s="9"/>
      <c r="BO3685" s="9"/>
      <c r="BP3685" s="9"/>
      <c r="BQ3685" s="9"/>
      <c r="BT3685" s="9"/>
      <c r="BU3685" s="9"/>
      <c r="BX3685" s="9"/>
      <c r="BY3685" s="9"/>
      <c r="CB3685" s="9"/>
      <c r="CC3685" s="9"/>
      <c r="CF3685" s="9"/>
      <c r="CG3685" s="9"/>
      <c r="CJ3685" s="9"/>
      <c r="CK3685" s="9"/>
      <c r="CN3685" s="9"/>
      <c r="CO3685" s="9"/>
      <c r="CP3685" s="9"/>
      <c r="CQ3685" s="9"/>
      <c r="CR3685" s="9"/>
      <c r="CS3685" s="9"/>
      <c r="CT3685" s="9"/>
      <c r="CU3685" s="9"/>
      <c r="CV3685" s="9"/>
      <c r="CW3685" s="9"/>
      <c r="CX3685" s="9"/>
      <c r="CY3685" s="9"/>
      <c r="CZ3685" s="9"/>
      <c r="DA3685" s="9"/>
      <c r="DB3685" s="9"/>
      <c r="DC3685" s="9"/>
      <c r="DD3685" s="9"/>
      <c r="DE3685" s="9"/>
      <c r="DF3685" s="9"/>
      <c r="DG3685" s="9"/>
      <c r="DH3685" s="9"/>
      <c r="DI3685" s="9"/>
      <c r="DJ3685" s="9"/>
      <c r="DK3685" s="9"/>
      <c r="DL3685" s="9"/>
      <c r="DM3685" s="9"/>
      <c r="DN3685" s="9"/>
      <c r="DO3685" s="9"/>
      <c r="DP3685" s="9"/>
      <c r="DQ3685" s="9"/>
      <c r="DR3685" s="9"/>
      <c r="DS3685" s="9"/>
      <c r="DT3685" s="9"/>
      <c r="DU3685" s="9"/>
      <c r="DV3685" s="9"/>
      <c r="DW3685" s="9"/>
      <c r="DX3685" s="9"/>
      <c r="DY3685" s="9"/>
    </row>
    <row r="3686" spans="1:131" ht="19.5" customHeight="1" x14ac:dyDescent="0.25">
      <c r="A3686" s="9">
        <v>2440</v>
      </c>
      <c r="B3686" s="9" t="s">
        <v>7322</v>
      </c>
      <c r="C3686" s="9" t="s">
        <v>7323</v>
      </c>
      <c r="D3686" s="9"/>
      <c r="E3686" s="9" t="s">
        <v>7324</v>
      </c>
      <c r="F3686" s="9" t="s">
        <v>7325</v>
      </c>
      <c r="G3686" s="9"/>
      <c r="H3686" s="9" t="s">
        <v>202</v>
      </c>
      <c r="I3686" s="9" t="s">
        <v>25</v>
      </c>
      <c r="J3686" s="129">
        <v>43575</v>
      </c>
      <c r="K3686" s="129">
        <v>43565</v>
      </c>
      <c r="L3686" s="129">
        <v>43941</v>
      </c>
      <c r="O3686" s="9">
        <v>29</v>
      </c>
      <c r="Q3686" s="9" t="s">
        <v>54</v>
      </c>
      <c r="R3686" s="9"/>
      <c r="S3686" s="13">
        <v>8500000</v>
      </c>
      <c r="T3686" s="13">
        <v>8500000</v>
      </c>
      <c r="U3686" s="13">
        <v>2550000</v>
      </c>
      <c r="V3686" s="9"/>
      <c r="W3686" s="9"/>
      <c r="X3686" s="9"/>
      <c r="Y3686" s="9"/>
      <c r="Z3686" s="9"/>
      <c r="AA3686" s="9"/>
      <c r="AB3686" s="9"/>
      <c r="AC3686" s="9"/>
      <c r="AD3686" s="9"/>
      <c r="AE3686" s="9"/>
      <c r="AF3686" s="55"/>
      <c r="AG3686" s="45">
        <v>5950000</v>
      </c>
      <c r="AH3686" s="9"/>
      <c r="AI3686" s="9"/>
      <c r="AJ3686" s="9"/>
      <c r="AK3686" s="9"/>
      <c r="AL3686" s="9"/>
      <c r="AM3686" s="9"/>
      <c r="AN3686" s="9"/>
      <c r="AO3686" s="9"/>
      <c r="AP3686" s="9"/>
      <c r="AQ3686" s="9"/>
      <c r="AR3686" s="9"/>
      <c r="AS3686" s="9"/>
      <c r="AT3686" s="9"/>
      <c r="AU3686" s="9"/>
      <c r="AV3686" s="9"/>
      <c r="AW3686" s="9"/>
      <c r="AX3686" s="9"/>
      <c r="AY3686" s="9"/>
      <c r="AZ3686" s="9"/>
      <c r="BA3686" s="9"/>
      <c r="BB3686" s="9"/>
      <c r="BC3686" s="9"/>
      <c r="BD3686" s="9"/>
      <c r="BE3686" s="9"/>
      <c r="BF3686" s="9"/>
      <c r="BG3686" s="9"/>
      <c r="BH3686" s="9"/>
      <c r="BI3686" s="9"/>
      <c r="BJ3686" s="9"/>
      <c r="BK3686" s="9"/>
      <c r="BL3686" s="9"/>
      <c r="BM3686" s="9"/>
      <c r="BN3686" s="9"/>
      <c r="BO3686" s="9"/>
      <c r="BP3686" s="9"/>
      <c r="BQ3686" s="9"/>
      <c r="BT3686" s="9"/>
      <c r="BU3686" s="9"/>
      <c r="BX3686" s="9"/>
      <c r="BY3686" s="9"/>
      <c r="CB3686" s="9"/>
      <c r="CC3686" s="9"/>
      <c r="CF3686" s="9"/>
      <c r="CG3686" s="9"/>
      <c r="CJ3686" s="9"/>
      <c r="CK3686" s="9"/>
      <c r="CN3686" s="9"/>
      <c r="CO3686" s="9"/>
      <c r="CP3686" s="9"/>
      <c r="CQ3686" s="9"/>
      <c r="CR3686" s="9"/>
      <c r="CS3686" s="9"/>
      <c r="CT3686" s="9"/>
      <c r="CU3686" s="9"/>
      <c r="CV3686" s="9"/>
      <c r="CW3686" s="9"/>
      <c r="CX3686" s="9"/>
      <c r="CY3686" s="9"/>
      <c r="CZ3686" s="9"/>
      <c r="DA3686" s="9"/>
      <c r="DB3686" s="9"/>
      <c r="DC3686" s="9"/>
      <c r="DD3686" s="9"/>
      <c r="DE3686" s="9"/>
      <c r="DF3686" s="9"/>
      <c r="DG3686" s="9"/>
      <c r="DH3686" s="9"/>
      <c r="DI3686" s="9"/>
      <c r="DJ3686" s="9"/>
      <c r="DK3686" s="9"/>
      <c r="DL3686" s="9"/>
      <c r="DM3686" s="9"/>
      <c r="DN3686" s="9"/>
      <c r="DO3686" s="9"/>
      <c r="DP3686" s="9"/>
      <c r="DQ3686" s="9"/>
      <c r="DR3686" s="9"/>
      <c r="DS3686" s="9"/>
      <c r="DT3686" s="9"/>
      <c r="DU3686" s="9"/>
      <c r="DV3686" s="9"/>
      <c r="DW3686" s="9"/>
      <c r="DX3686" s="9"/>
      <c r="DY3686" s="9"/>
      <c r="DZ3686" s="56"/>
      <c r="EA3686" s="57"/>
    </row>
    <row r="3687" spans="1:131" ht="19.5" customHeight="1" x14ac:dyDescent="0.25">
      <c r="A3687" s="9">
        <v>2441</v>
      </c>
      <c r="B3687" s="9" t="s">
        <v>7326</v>
      </c>
      <c r="C3687" s="9" t="s">
        <v>7327</v>
      </c>
      <c r="D3687" s="9"/>
      <c r="E3687" s="9" t="s">
        <v>7328</v>
      </c>
      <c r="F3687" s="9" t="s">
        <v>7329</v>
      </c>
      <c r="G3687" s="9"/>
      <c r="H3687" s="9" t="s">
        <v>202</v>
      </c>
      <c r="I3687" s="9" t="s">
        <v>25</v>
      </c>
      <c r="J3687" s="129">
        <v>43532</v>
      </c>
      <c r="K3687" s="129">
        <v>43500</v>
      </c>
      <c r="L3687" s="129">
        <v>43941</v>
      </c>
      <c r="O3687" s="9">
        <v>28</v>
      </c>
      <c r="Q3687" s="9" t="s">
        <v>54</v>
      </c>
      <c r="R3687" s="13">
        <v>11800000</v>
      </c>
      <c r="S3687" s="13">
        <v>11400000</v>
      </c>
      <c r="T3687" s="13">
        <v>11400000</v>
      </c>
      <c r="U3687" s="13">
        <v>3200000</v>
      </c>
      <c r="V3687" s="9"/>
      <c r="W3687" s="9"/>
      <c r="X3687" s="9"/>
      <c r="Y3687" s="9"/>
      <c r="Z3687" s="9"/>
      <c r="AA3687" s="9"/>
      <c r="AB3687" s="9"/>
      <c r="AC3687" s="9"/>
      <c r="AD3687" s="9"/>
      <c r="AE3687" s="9"/>
      <c r="AF3687" s="55"/>
      <c r="AG3687" s="45">
        <v>8200000</v>
      </c>
      <c r="AH3687" s="11">
        <v>43500</v>
      </c>
      <c r="AI3687" s="11">
        <v>44068</v>
      </c>
      <c r="AJ3687" s="27">
        <v>11400000</v>
      </c>
      <c r="AK3687" s="27">
        <v>3200000</v>
      </c>
      <c r="AL3687" s="9"/>
      <c r="AM3687" s="9"/>
      <c r="AN3687" s="9"/>
      <c r="AO3687" s="9"/>
      <c r="AP3687" s="9"/>
      <c r="AQ3687" s="9"/>
      <c r="AR3687" s="9"/>
      <c r="AS3687" s="9"/>
      <c r="AT3687" s="9"/>
      <c r="AU3687" s="9"/>
      <c r="AV3687" s="9"/>
      <c r="AW3687" s="9"/>
      <c r="AX3687" s="9"/>
      <c r="AY3687" s="9"/>
      <c r="AZ3687" s="9"/>
      <c r="BA3687" s="9"/>
      <c r="BB3687" s="9"/>
      <c r="BC3687" s="9"/>
      <c r="BD3687" s="9"/>
      <c r="BE3687" s="9"/>
      <c r="BF3687" s="9"/>
      <c r="BG3687" s="9"/>
      <c r="BH3687" s="9"/>
      <c r="BI3687" s="9"/>
      <c r="BJ3687" s="9"/>
      <c r="BK3687" s="9"/>
      <c r="BL3687" s="9"/>
      <c r="BM3687" s="9"/>
      <c r="BN3687" s="9"/>
      <c r="BO3687" s="9"/>
      <c r="BP3687" s="9"/>
      <c r="BQ3687" s="9"/>
      <c r="BT3687" s="9"/>
      <c r="BU3687" s="9"/>
      <c r="BX3687" s="9"/>
      <c r="BY3687" s="9"/>
      <c r="CB3687" s="9"/>
      <c r="CC3687" s="9"/>
      <c r="CF3687" s="9"/>
      <c r="CG3687" s="9"/>
      <c r="CJ3687" s="9"/>
      <c r="CK3687" s="9"/>
      <c r="CN3687" s="9"/>
      <c r="CO3687" s="9"/>
      <c r="CP3687" s="9"/>
      <c r="CQ3687" s="9"/>
      <c r="CR3687" s="9"/>
      <c r="CS3687" s="9"/>
      <c r="CT3687" s="9"/>
      <c r="CU3687" s="9"/>
      <c r="CV3687" s="9"/>
      <c r="CW3687" s="9"/>
      <c r="CX3687" s="9"/>
      <c r="CY3687" s="9"/>
      <c r="CZ3687" s="9"/>
      <c r="DA3687" s="9"/>
      <c r="DB3687" s="9"/>
      <c r="DC3687" s="9"/>
      <c r="DD3687" s="9"/>
      <c r="DE3687" s="9"/>
      <c r="DF3687" s="9"/>
      <c r="DG3687" s="9"/>
      <c r="DH3687" s="9"/>
      <c r="DI3687" s="9"/>
      <c r="DJ3687" s="9"/>
      <c r="DK3687" s="9"/>
      <c r="DL3687" s="9"/>
      <c r="DM3687" s="9"/>
      <c r="DN3687" s="9"/>
      <c r="DO3687" s="9"/>
      <c r="DP3687" s="9"/>
      <c r="DQ3687" s="9"/>
      <c r="DR3687" s="9"/>
      <c r="DS3687" s="9"/>
      <c r="DT3687" s="9"/>
      <c r="DU3687" s="9"/>
      <c r="DV3687" s="9"/>
      <c r="DW3687" s="9"/>
      <c r="DX3687" s="9"/>
      <c r="DY3687" s="9"/>
    </row>
    <row r="3688" spans="1:131" s="18" customFormat="1" ht="19.5" customHeight="1" x14ac:dyDescent="0.25">
      <c r="A3688" s="18">
        <v>2441</v>
      </c>
      <c r="B3688" s="18" t="s">
        <v>7326</v>
      </c>
      <c r="C3688" s="18" t="s">
        <v>7327</v>
      </c>
      <c r="D3688" s="19">
        <v>43969</v>
      </c>
      <c r="J3688" s="130"/>
      <c r="K3688" s="130"/>
      <c r="L3688" s="130">
        <v>44103</v>
      </c>
      <c r="R3688" s="20"/>
      <c r="S3688" s="20"/>
      <c r="T3688" s="20"/>
      <c r="U3688" s="20"/>
      <c r="AF3688" s="57"/>
      <c r="AG3688" s="46"/>
      <c r="DZ3688" s="56"/>
      <c r="EA3688" s="57"/>
    </row>
    <row r="3689" spans="1:131" ht="19.5" customHeight="1" x14ac:dyDescent="0.25">
      <c r="A3689" s="9" t="s">
        <v>8619</v>
      </c>
      <c r="B3689" s="9" t="s">
        <v>7330</v>
      </c>
      <c r="C3689" s="9" t="s">
        <v>7331</v>
      </c>
      <c r="D3689" s="9"/>
      <c r="E3689" s="9" t="s">
        <v>6356</v>
      </c>
      <c r="F3689" s="9" t="s">
        <v>5153</v>
      </c>
      <c r="G3689" s="9"/>
      <c r="H3689" s="9" t="s">
        <v>202</v>
      </c>
      <c r="I3689" s="9" t="s">
        <v>78</v>
      </c>
      <c r="J3689" s="129">
        <v>43544</v>
      </c>
      <c r="K3689" s="129">
        <v>43435</v>
      </c>
      <c r="L3689" s="129">
        <v>43866</v>
      </c>
      <c r="O3689" s="9">
        <v>28</v>
      </c>
      <c r="Q3689" s="9" t="s">
        <v>54</v>
      </c>
      <c r="R3689" s="13">
        <v>12000000</v>
      </c>
      <c r="S3689" s="13">
        <v>10800000</v>
      </c>
      <c r="T3689" s="13">
        <v>10800000</v>
      </c>
      <c r="U3689" s="13">
        <v>2400000</v>
      </c>
      <c r="V3689" s="9"/>
      <c r="W3689" s="9"/>
      <c r="X3689" s="9"/>
      <c r="Y3689" s="9"/>
      <c r="Z3689" s="9"/>
      <c r="AA3689" s="9"/>
      <c r="AB3689" s="9"/>
      <c r="AC3689" s="9"/>
      <c r="AD3689" s="9"/>
      <c r="AE3689" s="9"/>
      <c r="AF3689" s="55"/>
      <c r="AG3689" s="45">
        <v>8400000</v>
      </c>
      <c r="AH3689" s="11">
        <v>43544</v>
      </c>
      <c r="AI3689" s="11">
        <v>43830</v>
      </c>
      <c r="AJ3689" s="27">
        <v>10800000</v>
      </c>
      <c r="AK3689" s="27">
        <v>2400000</v>
      </c>
      <c r="AL3689" s="9"/>
      <c r="AM3689" s="9"/>
      <c r="AN3689" s="9"/>
      <c r="AO3689" s="9"/>
      <c r="AP3689" s="9"/>
      <c r="AQ3689" s="9"/>
      <c r="AR3689" s="9"/>
      <c r="AS3689" s="9"/>
      <c r="AT3689" s="9"/>
      <c r="AU3689" s="9"/>
      <c r="AV3689" s="9"/>
      <c r="AW3689" s="9"/>
      <c r="AX3689" s="9"/>
      <c r="AY3689" s="9"/>
      <c r="AZ3689" s="9"/>
      <c r="BA3689" s="9"/>
      <c r="BB3689" s="9"/>
      <c r="BC3689" s="9"/>
      <c r="BD3689" s="9"/>
      <c r="BE3689" s="9"/>
      <c r="BF3689" s="9"/>
      <c r="BG3689" s="9"/>
      <c r="BH3689" s="9"/>
      <c r="BI3689" s="9"/>
      <c r="BJ3689" s="9"/>
      <c r="BK3689" s="9"/>
      <c r="BL3689" s="9"/>
      <c r="BM3689" s="9"/>
      <c r="BN3689" s="9"/>
      <c r="BO3689" s="9"/>
      <c r="BP3689" s="9"/>
      <c r="BQ3689" s="9"/>
      <c r="BT3689" s="9"/>
      <c r="BU3689" s="9"/>
      <c r="BX3689" s="9"/>
      <c r="BY3689" s="9"/>
      <c r="CB3689" s="9"/>
      <c r="CC3689" s="9"/>
      <c r="CF3689" s="9"/>
      <c r="CG3689" s="9"/>
      <c r="CJ3689" s="9"/>
      <c r="CK3689" s="9"/>
      <c r="CN3689" s="9"/>
      <c r="CO3689" s="9"/>
      <c r="CP3689" s="9"/>
      <c r="CQ3689" s="9"/>
      <c r="CR3689" s="9"/>
      <c r="CS3689" s="9"/>
      <c r="CT3689" s="9"/>
      <c r="CU3689" s="9"/>
      <c r="CV3689" s="9"/>
      <c r="CW3689" s="9"/>
      <c r="CX3689" s="9"/>
      <c r="CY3689" s="9"/>
      <c r="CZ3689" s="9"/>
      <c r="DA3689" s="9"/>
      <c r="DB3689" s="9"/>
      <c r="DC3689" s="9"/>
      <c r="DD3689" s="9"/>
      <c r="DE3689" s="9"/>
      <c r="DF3689" s="9"/>
      <c r="DG3689" s="9"/>
      <c r="DH3689" s="9"/>
      <c r="DI3689" s="9"/>
      <c r="DJ3689" s="9"/>
      <c r="DK3689" s="9"/>
      <c r="DL3689" s="9"/>
      <c r="DM3689" s="9"/>
      <c r="DN3689" s="9"/>
      <c r="DO3689" s="9"/>
      <c r="DP3689" s="9"/>
      <c r="DQ3689" s="9"/>
      <c r="DR3689" s="9"/>
      <c r="DS3689" s="9"/>
      <c r="DT3689" s="9"/>
      <c r="DU3689" s="9"/>
      <c r="DV3689" s="9"/>
      <c r="DW3689" s="9"/>
      <c r="DX3689" s="9"/>
      <c r="DY3689" s="9"/>
      <c r="DZ3689" s="56"/>
      <c r="EA3689" s="57"/>
    </row>
    <row r="3690" spans="1:131" ht="19.5" customHeight="1" x14ac:dyDescent="0.25">
      <c r="A3690" s="9">
        <v>2443</v>
      </c>
      <c r="B3690" s="9" t="s">
        <v>7332</v>
      </c>
      <c r="C3690" s="9" t="s">
        <v>7333</v>
      </c>
      <c r="D3690" s="9"/>
      <c r="E3690" s="9" t="s">
        <v>2572</v>
      </c>
      <c r="F3690" s="9" t="s">
        <v>7334</v>
      </c>
      <c r="G3690" s="9"/>
      <c r="H3690" s="9" t="s">
        <v>202</v>
      </c>
      <c r="I3690" s="9" t="s">
        <v>25</v>
      </c>
      <c r="J3690" s="129">
        <v>43528</v>
      </c>
      <c r="K3690" s="129">
        <v>43206</v>
      </c>
      <c r="L3690" s="129">
        <v>43554</v>
      </c>
      <c r="O3690" s="9">
        <v>30</v>
      </c>
      <c r="Q3690" s="9" t="s">
        <v>54</v>
      </c>
      <c r="R3690" s="9"/>
      <c r="S3690" s="13">
        <v>16000000</v>
      </c>
      <c r="T3690" s="13">
        <v>16000000</v>
      </c>
      <c r="U3690" s="13">
        <v>4000000</v>
      </c>
      <c r="V3690" s="9"/>
      <c r="W3690" s="9"/>
      <c r="X3690" s="9"/>
      <c r="Y3690" s="9"/>
      <c r="Z3690" s="9"/>
      <c r="AA3690" s="9"/>
      <c r="AB3690" s="9"/>
      <c r="AC3690" s="9"/>
      <c r="AD3690" s="9"/>
      <c r="AE3690" s="9"/>
      <c r="AF3690" s="55"/>
      <c r="AG3690" s="45">
        <v>8000000</v>
      </c>
      <c r="AH3690" s="11">
        <v>43206</v>
      </c>
      <c r="AI3690" s="11">
        <v>43554</v>
      </c>
      <c r="AJ3690" s="27">
        <v>16078840</v>
      </c>
      <c r="AK3690" s="27">
        <v>4000000</v>
      </c>
      <c r="AL3690" s="9"/>
      <c r="AM3690" s="9"/>
      <c r="AN3690" s="9"/>
      <c r="AO3690" s="9"/>
      <c r="AP3690" s="9"/>
      <c r="AQ3690" s="9"/>
      <c r="AR3690" s="9"/>
      <c r="AS3690" s="9"/>
      <c r="AT3690" s="9"/>
      <c r="AU3690" s="9"/>
      <c r="AV3690" s="9"/>
      <c r="AW3690" s="9"/>
      <c r="AX3690" s="9"/>
      <c r="AY3690" s="9"/>
      <c r="AZ3690" s="9"/>
      <c r="BA3690" s="9"/>
      <c r="BB3690" s="9"/>
      <c r="BC3690" s="9"/>
      <c r="BD3690" s="9"/>
      <c r="BE3690" s="9"/>
      <c r="BF3690" s="9"/>
      <c r="BG3690" s="9"/>
      <c r="BH3690" s="9"/>
      <c r="BI3690" s="9"/>
      <c r="BJ3690" s="9"/>
      <c r="BK3690" s="9"/>
      <c r="BL3690" s="9"/>
      <c r="BM3690" s="9"/>
      <c r="BN3690" s="9"/>
      <c r="BO3690" s="9"/>
      <c r="BP3690" s="9"/>
      <c r="BQ3690" s="9"/>
      <c r="BT3690" s="9"/>
      <c r="BU3690" s="9"/>
      <c r="BX3690" s="9"/>
      <c r="BY3690" s="9"/>
      <c r="CB3690" s="9"/>
      <c r="CC3690" s="9"/>
      <c r="CF3690" s="9"/>
      <c r="CG3690" s="9"/>
      <c r="CJ3690" s="9"/>
      <c r="CK3690" s="9"/>
      <c r="CN3690" s="9"/>
      <c r="CO3690" s="9"/>
      <c r="CP3690" s="9"/>
      <c r="CQ3690" s="9"/>
      <c r="CR3690" s="9"/>
      <c r="CS3690" s="9"/>
      <c r="CT3690" s="9"/>
      <c r="CU3690" s="9"/>
      <c r="CV3690" s="9"/>
      <c r="CW3690" s="9"/>
      <c r="CX3690" s="9"/>
      <c r="CY3690" s="9"/>
      <c r="CZ3690" s="9"/>
      <c r="DA3690" s="9"/>
      <c r="DB3690" s="9"/>
      <c r="DC3690" s="9"/>
      <c r="DD3690" s="9"/>
      <c r="DE3690" s="9"/>
      <c r="DF3690" s="9"/>
      <c r="DG3690" s="9"/>
      <c r="DH3690" s="9"/>
      <c r="DI3690" s="9"/>
      <c r="DJ3690" s="9"/>
      <c r="DK3690" s="9"/>
      <c r="DL3690" s="9"/>
      <c r="DM3690" s="9"/>
      <c r="DN3690" s="9"/>
      <c r="DO3690" s="9"/>
      <c r="DP3690" s="9"/>
      <c r="DQ3690" s="9"/>
      <c r="DR3690" s="9"/>
      <c r="DS3690" s="9"/>
      <c r="DT3690" s="9"/>
      <c r="DU3690" s="9"/>
      <c r="DV3690" s="9"/>
      <c r="DW3690" s="9"/>
      <c r="DX3690" s="9"/>
      <c r="DY3690" s="9"/>
    </row>
    <row r="3691" spans="1:131" ht="19.5" customHeight="1" x14ac:dyDescent="0.25">
      <c r="A3691" s="9">
        <v>2444</v>
      </c>
      <c r="B3691" s="9" t="s">
        <v>7337</v>
      </c>
      <c r="C3691" s="9" t="s">
        <v>7339</v>
      </c>
      <c r="D3691" s="9"/>
      <c r="E3691" s="9" t="s">
        <v>4679</v>
      </c>
      <c r="F3691" s="9" t="s">
        <v>7338</v>
      </c>
      <c r="G3691" s="9"/>
      <c r="H3691" s="9" t="s">
        <v>202</v>
      </c>
      <c r="I3691" s="9" t="s">
        <v>25</v>
      </c>
      <c r="J3691" s="129">
        <v>43460</v>
      </c>
      <c r="K3691" s="129">
        <v>43430</v>
      </c>
      <c r="L3691" s="129">
        <v>43616</v>
      </c>
      <c r="O3691" s="9">
        <v>30</v>
      </c>
      <c r="Q3691" s="9" t="s">
        <v>54</v>
      </c>
      <c r="R3691" s="9"/>
      <c r="S3691" s="13">
        <v>7200000</v>
      </c>
      <c r="T3691" s="13">
        <v>7200000</v>
      </c>
      <c r="U3691" s="13">
        <v>2160000</v>
      </c>
      <c r="V3691" s="9"/>
      <c r="W3691" s="9"/>
      <c r="X3691" s="9"/>
      <c r="Y3691" s="9"/>
      <c r="Z3691" s="9"/>
      <c r="AA3691" s="9"/>
      <c r="AB3691" s="9"/>
      <c r="AC3691" s="9"/>
      <c r="AD3691" s="9"/>
      <c r="AE3691" s="9"/>
      <c r="AF3691" s="55"/>
      <c r="AG3691" s="109"/>
      <c r="AH3691" s="11">
        <v>43460</v>
      </c>
      <c r="AI3691" s="11">
        <v>43616</v>
      </c>
      <c r="AJ3691" s="27">
        <v>7200000</v>
      </c>
      <c r="AK3691" s="27">
        <v>2160000</v>
      </c>
      <c r="AL3691" s="9"/>
      <c r="AM3691" s="9"/>
      <c r="AN3691" s="9"/>
      <c r="AO3691" s="9"/>
      <c r="AP3691" s="9"/>
      <c r="AQ3691" s="9"/>
      <c r="AR3691" s="9"/>
      <c r="AS3691" s="9"/>
      <c r="AT3691" s="9"/>
      <c r="AU3691" s="9"/>
      <c r="AV3691" s="9"/>
      <c r="AW3691" s="9"/>
      <c r="AX3691" s="9"/>
      <c r="AY3691" s="9"/>
      <c r="AZ3691" s="9"/>
      <c r="BA3691" s="9"/>
      <c r="BB3691" s="9"/>
      <c r="BC3691" s="9"/>
      <c r="BD3691" s="9"/>
      <c r="BE3691" s="9"/>
      <c r="BF3691" s="9"/>
      <c r="BG3691" s="9"/>
      <c r="BH3691" s="9"/>
      <c r="BI3691" s="9"/>
      <c r="BJ3691" s="9"/>
      <c r="BK3691" s="9"/>
      <c r="BL3691" s="9"/>
      <c r="BM3691" s="9"/>
      <c r="BN3691" s="9"/>
      <c r="BO3691" s="9"/>
      <c r="BP3691" s="9"/>
      <c r="BQ3691" s="9"/>
      <c r="BT3691" s="9"/>
      <c r="BU3691" s="9"/>
      <c r="BX3691" s="9"/>
      <c r="BY3691" s="9"/>
      <c r="CB3691" s="9"/>
      <c r="CC3691" s="9"/>
      <c r="CF3691" s="9"/>
      <c r="CG3691" s="9"/>
      <c r="CJ3691" s="9"/>
      <c r="CK3691" s="9"/>
      <c r="CN3691" s="9"/>
      <c r="CO3691" s="9"/>
      <c r="CP3691" s="9"/>
      <c r="CQ3691" s="9"/>
      <c r="CR3691" s="9"/>
      <c r="CS3691" s="9"/>
      <c r="CT3691" s="9"/>
      <c r="CU3691" s="9"/>
      <c r="CV3691" s="9"/>
      <c r="CW3691" s="9"/>
      <c r="CX3691" s="9"/>
      <c r="CY3691" s="9"/>
      <c r="CZ3691" s="9"/>
      <c r="DA3691" s="9"/>
      <c r="DB3691" s="9"/>
      <c r="DC3691" s="9"/>
      <c r="DD3691" s="9"/>
      <c r="DE3691" s="9"/>
      <c r="DF3691" s="9"/>
      <c r="DG3691" s="9"/>
      <c r="DH3691" s="9"/>
      <c r="DI3691" s="9"/>
      <c r="DJ3691" s="9"/>
      <c r="DK3691" s="9"/>
      <c r="DL3691" s="9"/>
      <c r="DM3691" s="9"/>
      <c r="DN3691" s="9"/>
      <c r="DO3691" s="9"/>
      <c r="DP3691" s="9"/>
      <c r="DQ3691" s="9"/>
      <c r="DR3691" s="9"/>
      <c r="DS3691" s="9"/>
      <c r="DT3691" s="9"/>
      <c r="DU3691" s="9"/>
      <c r="DV3691" s="9"/>
      <c r="DW3691" s="9"/>
      <c r="DX3691" s="9"/>
      <c r="DY3691" s="9"/>
      <c r="DZ3691" s="56"/>
      <c r="EA3691" s="57"/>
    </row>
    <row r="3692" spans="1:131" s="18" customFormat="1" ht="19.5" customHeight="1" x14ac:dyDescent="0.25">
      <c r="A3692" s="18">
        <v>2444</v>
      </c>
      <c r="B3692" s="18" t="s">
        <v>7337</v>
      </c>
      <c r="C3692" s="18" t="s">
        <v>9747</v>
      </c>
      <c r="D3692" s="19">
        <v>44176</v>
      </c>
      <c r="J3692" s="130"/>
      <c r="K3692" s="130"/>
      <c r="L3692" s="130"/>
      <c r="S3692" s="20"/>
      <c r="T3692" s="20"/>
      <c r="U3692" s="20"/>
      <c r="AF3692" s="57"/>
      <c r="AG3692" s="120"/>
      <c r="AH3692" s="19"/>
      <c r="AI3692" s="19"/>
      <c r="AJ3692" s="83"/>
      <c r="AK3692" s="83"/>
      <c r="DZ3692" s="56"/>
      <c r="EA3692" s="57"/>
    </row>
    <row r="3693" spans="1:131" ht="19.5" customHeight="1" x14ac:dyDescent="0.25">
      <c r="A3693" s="9">
        <v>2445</v>
      </c>
      <c r="B3693" s="9" t="s">
        <v>7340</v>
      </c>
      <c r="C3693" s="9" t="s">
        <v>7341</v>
      </c>
      <c r="D3693" s="9"/>
      <c r="E3693" s="9" t="s">
        <v>2418</v>
      </c>
      <c r="F3693" s="9" t="s">
        <v>4385</v>
      </c>
      <c r="G3693" s="9"/>
      <c r="H3693" s="9" t="s">
        <v>202</v>
      </c>
      <c r="I3693" s="9" t="s">
        <v>28</v>
      </c>
      <c r="J3693" s="129">
        <v>43577</v>
      </c>
      <c r="K3693" s="129">
        <v>43209</v>
      </c>
      <c r="L3693" s="129">
        <v>43723</v>
      </c>
      <c r="O3693" s="9">
        <v>32</v>
      </c>
      <c r="Q3693" s="9" t="s">
        <v>54</v>
      </c>
      <c r="R3693" s="9"/>
      <c r="S3693" s="13">
        <v>10714285</v>
      </c>
      <c r="T3693" s="13">
        <v>10714285</v>
      </c>
      <c r="U3693" s="13">
        <v>3214285</v>
      </c>
      <c r="V3693" s="9"/>
      <c r="W3693" s="9"/>
      <c r="X3693" s="9"/>
      <c r="Y3693" s="9"/>
      <c r="Z3693" s="9"/>
      <c r="AA3693" s="9"/>
      <c r="AB3693" s="9"/>
      <c r="AC3693" s="9"/>
      <c r="AD3693" s="9"/>
      <c r="AE3693" s="9"/>
      <c r="AF3693" s="55"/>
      <c r="AG3693" s="45">
        <v>7500000</v>
      </c>
      <c r="AH3693" s="9"/>
      <c r="AI3693" s="9"/>
      <c r="AJ3693" s="9"/>
      <c r="AK3693" s="9"/>
      <c r="AL3693" s="9"/>
      <c r="AM3693" s="9"/>
      <c r="AN3693" s="9"/>
      <c r="AO3693" s="9"/>
      <c r="AP3693" s="9"/>
      <c r="AQ3693" s="9"/>
      <c r="AR3693" s="9"/>
      <c r="AS3693" s="9"/>
      <c r="AT3693" s="9"/>
      <c r="AU3693" s="9"/>
      <c r="AV3693" s="9"/>
      <c r="AW3693" s="9"/>
      <c r="AX3693" s="9"/>
      <c r="AY3693" s="9"/>
      <c r="AZ3693" s="9"/>
      <c r="BA3693" s="9"/>
      <c r="BB3693" s="9"/>
      <c r="BC3693" s="9"/>
      <c r="BD3693" s="9"/>
      <c r="BE3693" s="9"/>
      <c r="BF3693" s="9"/>
      <c r="BG3693" s="9"/>
      <c r="BH3693" s="9"/>
      <c r="BI3693" s="9"/>
      <c r="BJ3693" s="9"/>
      <c r="BK3693" s="9"/>
      <c r="BL3693" s="9"/>
      <c r="BM3693" s="9"/>
      <c r="BN3693" s="9"/>
      <c r="BO3693" s="9"/>
      <c r="BP3693" s="9"/>
      <c r="BQ3693" s="9"/>
      <c r="BT3693" s="9"/>
      <c r="BU3693" s="9"/>
      <c r="BX3693" s="9"/>
      <c r="BY3693" s="9"/>
      <c r="CB3693" s="9"/>
      <c r="CC3693" s="9"/>
      <c r="CF3693" s="9"/>
      <c r="CG3693" s="9"/>
      <c r="CJ3693" s="9"/>
      <c r="CK3693" s="9"/>
      <c r="CN3693" s="9"/>
      <c r="CO3693" s="9"/>
      <c r="CP3693" s="9"/>
      <c r="CQ3693" s="9"/>
      <c r="CR3693" s="9"/>
      <c r="CS3693" s="9"/>
      <c r="CT3693" s="9"/>
      <c r="CU3693" s="9"/>
      <c r="CV3693" s="9"/>
      <c r="CW3693" s="9"/>
      <c r="CX3693" s="9"/>
      <c r="CY3693" s="9"/>
      <c r="CZ3693" s="9"/>
      <c r="DA3693" s="9"/>
      <c r="DB3693" s="9"/>
      <c r="DC3693" s="9"/>
      <c r="DD3693" s="9"/>
      <c r="DE3693" s="9"/>
      <c r="DF3693" s="9"/>
      <c r="DG3693" s="9"/>
      <c r="DH3693" s="9"/>
      <c r="DI3693" s="9"/>
      <c r="DJ3693" s="9"/>
      <c r="DK3693" s="9"/>
      <c r="DL3693" s="9"/>
      <c r="DM3693" s="9"/>
      <c r="DN3693" s="9"/>
      <c r="DO3693" s="9"/>
      <c r="DP3693" s="9"/>
      <c r="DQ3693" s="9"/>
      <c r="DR3693" s="9"/>
      <c r="DS3693" s="9"/>
      <c r="DT3693" s="9"/>
      <c r="DU3693" s="9"/>
      <c r="DV3693" s="9"/>
      <c r="DW3693" s="9"/>
      <c r="DX3693" s="9"/>
      <c r="DY3693" s="9"/>
    </row>
    <row r="3694" spans="1:131" ht="38.25" customHeight="1" x14ac:dyDescent="0.25">
      <c r="A3694" s="9">
        <v>2446</v>
      </c>
      <c r="B3694" s="9" t="s">
        <v>7342</v>
      </c>
      <c r="C3694" s="9" t="s">
        <v>7343</v>
      </c>
      <c r="D3694" s="9"/>
      <c r="E3694" s="9" t="s">
        <v>7344</v>
      </c>
      <c r="F3694" s="9" t="s">
        <v>7345</v>
      </c>
      <c r="G3694" s="9"/>
      <c r="H3694" s="9" t="s">
        <v>202</v>
      </c>
      <c r="I3694" s="9" t="s">
        <v>25</v>
      </c>
      <c r="J3694" s="129">
        <v>43475</v>
      </c>
      <c r="K3694" s="129">
        <v>43419</v>
      </c>
      <c r="L3694" s="129">
        <v>43874</v>
      </c>
      <c r="O3694" s="9">
        <v>28</v>
      </c>
      <c r="Q3694" s="9" t="s">
        <v>54</v>
      </c>
      <c r="R3694" s="9"/>
      <c r="S3694" s="13">
        <v>14178572</v>
      </c>
      <c r="T3694" s="13">
        <v>14178572</v>
      </c>
      <c r="U3694" s="13">
        <v>4253572</v>
      </c>
      <c r="V3694" s="9"/>
      <c r="W3694" s="9"/>
      <c r="X3694" s="9"/>
      <c r="Y3694" s="9"/>
      <c r="Z3694" s="9"/>
      <c r="AA3694" s="9"/>
      <c r="AB3694" s="9"/>
      <c r="AC3694" s="9"/>
      <c r="AD3694" s="9"/>
      <c r="AE3694" s="9"/>
      <c r="AF3694" s="55"/>
      <c r="AG3694" s="45">
        <v>9925000</v>
      </c>
      <c r="AH3694" s="11">
        <v>43419</v>
      </c>
      <c r="AI3694" s="11">
        <v>43934</v>
      </c>
      <c r="AJ3694" s="27">
        <v>14079691</v>
      </c>
      <c r="AK3694" s="27">
        <v>4223907</v>
      </c>
      <c r="AL3694" s="9"/>
      <c r="AM3694" s="9"/>
      <c r="AN3694" s="9"/>
      <c r="AO3694" s="9"/>
      <c r="AP3694" s="9"/>
      <c r="AQ3694" s="9"/>
      <c r="AR3694" s="9"/>
      <c r="AS3694" s="9"/>
      <c r="AT3694" s="9"/>
      <c r="AU3694" s="9"/>
      <c r="AV3694" s="9"/>
      <c r="AW3694" s="9"/>
      <c r="AX3694" s="9"/>
      <c r="AY3694" s="9"/>
      <c r="AZ3694" s="9"/>
      <c r="BA3694" s="9"/>
      <c r="BB3694" s="9"/>
      <c r="BC3694" s="9"/>
      <c r="BD3694" s="9"/>
      <c r="BE3694" s="9"/>
      <c r="BF3694" s="9"/>
      <c r="BG3694" s="9"/>
      <c r="BH3694" s="9"/>
      <c r="BI3694" s="9"/>
      <c r="BJ3694" s="9"/>
      <c r="BK3694" s="9"/>
      <c r="BL3694" s="9"/>
      <c r="BM3694" s="9"/>
      <c r="BN3694" s="9"/>
      <c r="BO3694" s="9"/>
      <c r="BP3694" s="9"/>
      <c r="BQ3694" s="9"/>
      <c r="BT3694" s="9"/>
      <c r="BU3694" s="9"/>
      <c r="BX3694" s="9"/>
      <c r="BY3694" s="9"/>
      <c r="CB3694" s="9"/>
      <c r="CC3694" s="9"/>
      <c r="CF3694" s="9"/>
      <c r="CG3694" s="9"/>
      <c r="CJ3694" s="9"/>
      <c r="CK3694" s="9"/>
      <c r="CN3694" s="9"/>
      <c r="CO3694" s="9"/>
      <c r="CP3694" s="9"/>
      <c r="CQ3694" s="9"/>
      <c r="CR3694" s="9"/>
      <c r="CS3694" s="9"/>
      <c r="CT3694" s="9"/>
      <c r="CU3694" s="9"/>
      <c r="CV3694" s="9"/>
      <c r="CW3694" s="9"/>
      <c r="CX3694" s="9"/>
      <c r="CY3694" s="9"/>
      <c r="CZ3694" s="9"/>
      <c r="DA3694" s="9"/>
      <c r="DB3694" s="9"/>
      <c r="DC3694" s="9"/>
      <c r="DD3694" s="9"/>
      <c r="DE3694" s="9"/>
      <c r="DF3694" s="9"/>
      <c r="DG3694" s="9"/>
      <c r="DH3694" s="9"/>
      <c r="DI3694" s="9"/>
      <c r="DJ3694" s="9"/>
      <c r="DK3694" s="9"/>
      <c r="DL3694" s="9"/>
      <c r="DM3694" s="9"/>
      <c r="DN3694" s="9"/>
      <c r="DO3694" s="9"/>
      <c r="DP3694" s="9"/>
      <c r="DQ3694" s="9"/>
      <c r="DR3694" s="9"/>
      <c r="DS3694" s="9"/>
      <c r="DT3694" s="9"/>
      <c r="DU3694" s="9"/>
      <c r="DV3694" s="9"/>
      <c r="DW3694" s="9"/>
      <c r="DX3694" s="9"/>
      <c r="DY3694" s="9"/>
      <c r="DZ3694" s="56"/>
      <c r="EA3694" s="57"/>
    </row>
    <row r="3695" spans="1:131" s="18" customFormat="1" ht="38.25" customHeight="1" x14ac:dyDescent="0.25">
      <c r="A3695" s="18">
        <v>2446</v>
      </c>
      <c r="B3695" s="18" t="s">
        <v>7342</v>
      </c>
      <c r="C3695" s="18" t="s">
        <v>7343</v>
      </c>
      <c r="D3695" s="19">
        <v>43871</v>
      </c>
      <c r="J3695" s="130"/>
      <c r="K3695" s="130"/>
      <c r="L3695" s="130">
        <v>43934</v>
      </c>
      <c r="S3695" s="20"/>
      <c r="T3695" s="20"/>
      <c r="U3695" s="20"/>
      <c r="AF3695" s="57"/>
      <c r="AG3695" s="46"/>
      <c r="DZ3695" s="56"/>
      <c r="EA3695" s="57"/>
    </row>
    <row r="3696" spans="1:131" ht="19.5" customHeight="1" x14ac:dyDescent="0.25">
      <c r="A3696" s="9">
        <v>2447</v>
      </c>
      <c r="B3696" s="9" t="s">
        <v>7347</v>
      </c>
      <c r="C3696" s="9" t="s">
        <v>7348</v>
      </c>
      <c r="D3696" s="9"/>
      <c r="E3696" s="9" t="s">
        <v>903</v>
      </c>
      <c r="F3696" s="9" t="s">
        <v>4071</v>
      </c>
      <c r="G3696" s="9"/>
      <c r="H3696" s="9" t="s">
        <v>202</v>
      </c>
      <c r="I3696" s="9" t="s">
        <v>78</v>
      </c>
      <c r="J3696" s="129">
        <v>43518</v>
      </c>
      <c r="K3696" s="129">
        <v>43486</v>
      </c>
      <c r="L3696" s="129">
        <v>43553</v>
      </c>
      <c r="O3696" s="9">
        <v>24</v>
      </c>
      <c r="Q3696" s="9" t="s">
        <v>61</v>
      </c>
      <c r="R3696" s="9"/>
      <c r="S3696" s="13">
        <v>11781355</v>
      </c>
      <c r="T3696" s="13">
        <v>11781355</v>
      </c>
      <c r="U3696" s="13">
        <v>3534407</v>
      </c>
      <c r="V3696" s="9"/>
      <c r="W3696" s="9"/>
      <c r="X3696" s="9"/>
      <c r="Y3696" s="9"/>
      <c r="Z3696" s="9"/>
      <c r="AA3696" s="9"/>
      <c r="AB3696" s="9"/>
      <c r="AC3696" s="9"/>
      <c r="AD3696" s="9"/>
      <c r="AE3696" s="9"/>
      <c r="AF3696" s="55"/>
      <c r="AG3696" s="109"/>
      <c r="AH3696" s="11">
        <v>43486</v>
      </c>
      <c r="AI3696" s="11">
        <v>43553</v>
      </c>
      <c r="AJ3696" s="27">
        <v>11781355</v>
      </c>
      <c r="AK3696" s="27">
        <v>3534407</v>
      </c>
      <c r="AL3696" s="9"/>
      <c r="AM3696" s="9"/>
      <c r="AN3696" s="9"/>
      <c r="AO3696" s="9"/>
      <c r="AP3696" s="9"/>
      <c r="AQ3696" s="9"/>
      <c r="AR3696" s="9"/>
      <c r="AS3696" s="9"/>
      <c r="AT3696" s="9"/>
      <c r="AU3696" s="9"/>
      <c r="AV3696" s="9"/>
      <c r="AW3696" s="9"/>
      <c r="AX3696" s="9"/>
      <c r="AY3696" s="9"/>
      <c r="AZ3696" s="9"/>
      <c r="BA3696" s="9"/>
      <c r="BB3696" s="9"/>
      <c r="BC3696" s="9"/>
      <c r="BD3696" s="9"/>
      <c r="BE3696" s="9"/>
      <c r="BF3696" s="9"/>
      <c r="BG3696" s="9"/>
      <c r="BH3696" s="9"/>
      <c r="BI3696" s="9"/>
      <c r="BJ3696" s="9"/>
      <c r="BK3696" s="9"/>
      <c r="BL3696" s="9"/>
      <c r="BM3696" s="9"/>
      <c r="BN3696" s="9"/>
      <c r="BO3696" s="9"/>
      <c r="BP3696" s="9"/>
      <c r="BQ3696" s="9"/>
      <c r="BT3696" s="9"/>
      <c r="BU3696" s="9"/>
      <c r="BX3696" s="9"/>
      <c r="BY3696" s="9"/>
      <c r="CB3696" s="9"/>
      <c r="CC3696" s="9"/>
      <c r="CF3696" s="9"/>
      <c r="CG3696" s="9"/>
      <c r="CJ3696" s="9"/>
      <c r="CK3696" s="9"/>
      <c r="CN3696" s="9"/>
      <c r="CO3696" s="9"/>
      <c r="CP3696" s="9"/>
      <c r="CQ3696" s="9"/>
      <c r="CR3696" s="9"/>
      <c r="CS3696" s="9"/>
      <c r="CT3696" s="9"/>
      <c r="CU3696" s="9"/>
      <c r="CV3696" s="9"/>
      <c r="CW3696" s="9"/>
      <c r="CX3696" s="9"/>
      <c r="CY3696" s="9"/>
      <c r="CZ3696" s="9"/>
      <c r="DA3696" s="9"/>
      <c r="DB3696" s="9"/>
      <c r="DC3696" s="9"/>
      <c r="DD3696" s="9"/>
      <c r="DE3696" s="9"/>
      <c r="DF3696" s="9"/>
      <c r="DG3696" s="9"/>
      <c r="DH3696" s="9"/>
      <c r="DI3696" s="9"/>
      <c r="DJ3696" s="9"/>
      <c r="DK3696" s="9"/>
      <c r="DL3696" s="9"/>
      <c r="DM3696" s="9"/>
      <c r="DN3696" s="9"/>
      <c r="DO3696" s="9"/>
      <c r="DP3696" s="9"/>
      <c r="DQ3696" s="9"/>
      <c r="DR3696" s="9"/>
      <c r="DS3696" s="9"/>
      <c r="DT3696" s="9"/>
      <c r="DU3696" s="9"/>
      <c r="DV3696" s="9"/>
      <c r="DW3696" s="9"/>
      <c r="DX3696" s="9"/>
      <c r="DY3696" s="9"/>
    </row>
    <row r="3697" spans="1:131" ht="19.5" customHeight="1" x14ac:dyDescent="0.25">
      <c r="A3697" s="9">
        <v>2448</v>
      </c>
      <c r="B3697" s="10" t="s">
        <v>7349</v>
      </c>
      <c r="C3697" s="9" t="s">
        <v>7350</v>
      </c>
      <c r="D3697" s="9"/>
      <c r="E3697" s="9" t="s">
        <v>7351</v>
      </c>
      <c r="F3697" s="9" t="s">
        <v>7352</v>
      </c>
      <c r="G3697" s="9"/>
      <c r="H3697" s="9" t="s">
        <v>202</v>
      </c>
      <c r="I3697" s="9" t="s">
        <v>25</v>
      </c>
      <c r="J3697" s="129">
        <v>43460</v>
      </c>
      <c r="K3697" s="129">
        <v>43430</v>
      </c>
      <c r="L3697" s="129">
        <v>43646</v>
      </c>
      <c r="O3697" s="9">
        <v>28</v>
      </c>
      <c r="Q3697" s="9" t="s">
        <v>54</v>
      </c>
      <c r="R3697" s="9"/>
      <c r="S3697" s="13">
        <v>8200000</v>
      </c>
      <c r="T3697" s="13">
        <v>8200000</v>
      </c>
      <c r="U3697" s="13">
        <v>2460000</v>
      </c>
      <c r="V3697" s="9"/>
      <c r="W3697" s="9"/>
      <c r="X3697" s="9"/>
      <c r="Y3697" s="9"/>
      <c r="Z3697" s="9"/>
      <c r="AA3697" s="9"/>
      <c r="AB3697" s="9"/>
      <c r="AC3697" s="9"/>
      <c r="AD3697" s="9"/>
      <c r="AE3697" s="9"/>
      <c r="AF3697" s="55"/>
      <c r="AG3697" s="109"/>
      <c r="AH3697" s="11">
        <v>43430</v>
      </c>
      <c r="AI3697" s="11">
        <v>43830</v>
      </c>
      <c r="AJ3697" s="27">
        <v>8170000</v>
      </c>
      <c r="AK3697" s="27">
        <v>2451000</v>
      </c>
      <c r="AL3697" s="9"/>
      <c r="AM3697" s="9"/>
      <c r="AN3697" s="9"/>
      <c r="AO3697" s="9"/>
      <c r="AP3697" s="9"/>
      <c r="AQ3697" s="9"/>
      <c r="AR3697" s="9"/>
      <c r="AS3697" s="9"/>
      <c r="AT3697" s="9"/>
      <c r="AU3697" s="9"/>
      <c r="AV3697" s="9"/>
      <c r="AW3697" s="9"/>
      <c r="AX3697" s="9"/>
      <c r="AY3697" s="9"/>
      <c r="AZ3697" s="9"/>
      <c r="BA3697" s="9"/>
      <c r="BB3697" s="9"/>
      <c r="BC3697" s="9"/>
      <c r="BD3697" s="9"/>
      <c r="BE3697" s="9"/>
      <c r="BF3697" s="9"/>
      <c r="BG3697" s="9"/>
      <c r="BH3697" s="9"/>
      <c r="BI3697" s="9"/>
      <c r="BJ3697" s="9"/>
      <c r="BK3697" s="9"/>
      <c r="BL3697" s="9"/>
      <c r="BM3697" s="9"/>
      <c r="BN3697" s="9"/>
      <c r="BO3697" s="9"/>
      <c r="BP3697" s="9"/>
      <c r="BQ3697" s="9"/>
      <c r="BT3697" s="9"/>
      <c r="BU3697" s="9"/>
      <c r="BX3697" s="9"/>
      <c r="BY3697" s="9"/>
      <c r="CB3697" s="9"/>
      <c r="CC3697" s="9"/>
      <c r="CF3697" s="9"/>
      <c r="CG3697" s="9"/>
      <c r="CJ3697" s="9"/>
      <c r="CK3697" s="9"/>
      <c r="CN3697" s="9"/>
      <c r="CO3697" s="9"/>
      <c r="CP3697" s="9"/>
      <c r="CQ3697" s="9"/>
      <c r="CR3697" s="9"/>
      <c r="CS3697" s="9"/>
      <c r="CT3697" s="9"/>
      <c r="CU3697" s="9"/>
      <c r="CV3697" s="9"/>
      <c r="CW3697" s="9"/>
      <c r="CX3697" s="9"/>
      <c r="CY3697" s="9"/>
      <c r="CZ3697" s="9"/>
      <c r="DA3697" s="9"/>
      <c r="DB3697" s="9"/>
      <c r="DC3697" s="9"/>
      <c r="DD3697" s="9"/>
      <c r="DE3697" s="9"/>
      <c r="DF3697" s="9"/>
      <c r="DG3697" s="9"/>
      <c r="DH3697" s="9"/>
      <c r="DI3697" s="9"/>
      <c r="DJ3697" s="9"/>
      <c r="DK3697" s="9"/>
      <c r="DL3697" s="9"/>
      <c r="DM3697" s="9"/>
      <c r="DN3697" s="9"/>
      <c r="DO3697" s="9"/>
      <c r="DP3697" s="9"/>
      <c r="DQ3697" s="9"/>
      <c r="DR3697" s="9"/>
      <c r="DS3697" s="9"/>
      <c r="DT3697" s="9"/>
      <c r="DU3697" s="9"/>
      <c r="DV3697" s="9"/>
      <c r="DW3697" s="9"/>
      <c r="DX3697" s="9"/>
      <c r="DY3697" s="9"/>
      <c r="DZ3697" s="56"/>
      <c r="EA3697" s="57"/>
    </row>
    <row r="3698" spans="1:131" s="18" customFormat="1" ht="19.5" customHeight="1" x14ac:dyDescent="0.25">
      <c r="A3698" s="18">
        <v>2448</v>
      </c>
      <c r="B3698" s="17" t="s">
        <v>7349</v>
      </c>
      <c r="C3698" s="18" t="s">
        <v>7350</v>
      </c>
      <c r="D3698" s="19">
        <v>43581</v>
      </c>
      <c r="J3698" s="130"/>
      <c r="K3698" s="130"/>
      <c r="L3698" s="130">
        <v>43830</v>
      </c>
      <c r="S3698" s="20"/>
      <c r="T3698" s="20"/>
      <c r="U3698" s="20"/>
      <c r="AF3698" s="57"/>
      <c r="AG3698" s="112"/>
      <c r="DZ3698" s="56"/>
      <c r="EA3698" s="57"/>
    </row>
    <row r="3699" spans="1:131" ht="19.5" customHeight="1" x14ac:dyDescent="0.25">
      <c r="A3699" s="9">
        <v>2449</v>
      </c>
      <c r="B3699" s="9" t="s">
        <v>7353</v>
      </c>
      <c r="C3699" s="9" t="s">
        <v>7354</v>
      </c>
      <c r="D3699" s="9"/>
      <c r="E3699" s="9" t="s">
        <v>7355</v>
      </c>
      <c r="F3699" s="9" t="s">
        <v>7356</v>
      </c>
      <c r="G3699" s="9"/>
      <c r="H3699" s="9" t="s">
        <v>202</v>
      </c>
      <c r="I3699" s="9" t="s">
        <v>25</v>
      </c>
      <c r="J3699" s="129">
        <v>43466</v>
      </c>
      <c r="K3699" s="129">
        <v>43430</v>
      </c>
      <c r="L3699" s="129">
        <v>43616</v>
      </c>
      <c r="O3699" s="9">
        <v>28</v>
      </c>
      <c r="Q3699" s="9" t="s">
        <v>54</v>
      </c>
      <c r="R3699" s="9"/>
      <c r="S3699" s="13">
        <v>9800000</v>
      </c>
      <c r="T3699" s="13">
        <v>9800000</v>
      </c>
      <c r="U3699" s="13">
        <v>2940000</v>
      </c>
      <c r="V3699" s="9"/>
      <c r="W3699" s="9"/>
      <c r="X3699" s="9"/>
      <c r="Y3699" s="9"/>
      <c r="Z3699" s="9"/>
      <c r="AA3699" s="9"/>
      <c r="AB3699" s="9"/>
      <c r="AC3699" s="9"/>
      <c r="AD3699" s="9"/>
      <c r="AE3699" s="9"/>
      <c r="AF3699" s="55"/>
      <c r="AG3699" s="109"/>
      <c r="AH3699" s="9"/>
      <c r="AI3699" s="9"/>
      <c r="AJ3699" s="9"/>
      <c r="AK3699" s="9"/>
      <c r="AL3699" s="9"/>
      <c r="AM3699" s="9"/>
      <c r="AN3699" s="9"/>
      <c r="AO3699" s="9"/>
      <c r="AP3699" s="9"/>
      <c r="AQ3699" s="9"/>
      <c r="AR3699" s="9"/>
      <c r="AS3699" s="9"/>
      <c r="AT3699" s="9"/>
      <c r="AU3699" s="9"/>
      <c r="AV3699" s="9"/>
      <c r="AW3699" s="9"/>
      <c r="AX3699" s="9"/>
      <c r="AY3699" s="9"/>
      <c r="AZ3699" s="9"/>
      <c r="BA3699" s="9"/>
      <c r="BB3699" s="9"/>
      <c r="BC3699" s="9"/>
      <c r="BD3699" s="9"/>
      <c r="BE3699" s="9"/>
      <c r="BF3699" s="9"/>
      <c r="BG3699" s="9"/>
      <c r="BH3699" s="9"/>
      <c r="BI3699" s="9"/>
      <c r="BJ3699" s="9"/>
      <c r="BK3699" s="9"/>
      <c r="BL3699" s="9"/>
      <c r="BM3699" s="9"/>
      <c r="BN3699" s="9"/>
      <c r="BO3699" s="9"/>
      <c r="BP3699" s="9"/>
      <c r="BQ3699" s="9"/>
      <c r="BT3699" s="9"/>
      <c r="BU3699" s="9"/>
      <c r="BX3699" s="9"/>
      <c r="BY3699" s="9"/>
      <c r="CB3699" s="9"/>
      <c r="CC3699" s="9"/>
      <c r="CF3699" s="9"/>
      <c r="CG3699" s="9"/>
      <c r="CJ3699" s="9"/>
      <c r="CK3699" s="9"/>
      <c r="CN3699" s="9"/>
      <c r="CO3699" s="9"/>
      <c r="CP3699" s="9"/>
      <c r="CQ3699" s="9"/>
      <c r="CR3699" s="9"/>
      <c r="CS3699" s="9"/>
      <c r="CT3699" s="9"/>
      <c r="CU3699" s="9"/>
      <c r="CV3699" s="9"/>
      <c r="CW3699" s="9"/>
      <c r="CX3699" s="9"/>
      <c r="CY3699" s="9"/>
      <c r="CZ3699" s="9"/>
      <c r="DA3699" s="9"/>
      <c r="DB3699" s="9"/>
      <c r="DC3699" s="9"/>
      <c r="DD3699" s="9"/>
      <c r="DE3699" s="9"/>
      <c r="DF3699" s="9"/>
      <c r="DG3699" s="9"/>
      <c r="DH3699" s="9"/>
      <c r="DI3699" s="9"/>
      <c r="DJ3699" s="9"/>
      <c r="DK3699" s="9"/>
      <c r="DL3699" s="9"/>
      <c r="DM3699" s="9"/>
      <c r="DN3699" s="9"/>
      <c r="DO3699" s="9"/>
      <c r="DP3699" s="9"/>
      <c r="DQ3699" s="9"/>
      <c r="DR3699" s="9"/>
      <c r="DS3699" s="9"/>
      <c r="DT3699" s="9"/>
      <c r="DU3699" s="9"/>
      <c r="DV3699" s="9"/>
      <c r="DW3699" s="9"/>
      <c r="DX3699" s="9"/>
      <c r="DY3699" s="9"/>
    </row>
    <row r="3700" spans="1:131" s="18" customFormat="1" ht="19.5" customHeight="1" x14ac:dyDescent="0.25">
      <c r="A3700" s="18">
        <v>2449</v>
      </c>
      <c r="B3700" s="18" t="s">
        <v>7353</v>
      </c>
      <c r="C3700" s="18" t="s">
        <v>7354</v>
      </c>
      <c r="D3700" s="19">
        <v>43581</v>
      </c>
      <c r="J3700" s="130"/>
      <c r="K3700" s="130"/>
      <c r="L3700" s="130">
        <v>43830</v>
      </c>
      <c r="S3700" s="20"/>
      <c r="T3700" s="20"/>
      <c r="U3700" s="20"/>
      <c r="AF3700" s="57"/>
      <c r="AG3700" s="120"/>
      <c r="DZ3700" s="56"/>
      <c r="EA3700" s="57"/>
    </row>
    <row r="3701" spans="1:131" ht="19.5" customHeight="1" x14ac:dyDescent="0.25">
      <c r="A3701" s="9">
        <v>2450</v>
      </c>
      <c r="B3701" s="9" t="s">
        <v>7357</v>
      </c>
      <c r="C3701" s="9" t="s">
        <v>7358</v>
      </c>
      <c r="D3701" s="9"/>
      <c r="E3701" s="9" t="s">
        <v>7359</v>
      </c>
      <c r="F3701" s="9" t="s">
        <v>7360</v>
      </c>
      <c r="G3701" s="9"/>
      <c r="H3701" s="9" t="s">
        <v>202</v>
      </c>
      <c r="I3701" s="9" t="s">
        <v>7361</v>
      </c>
      <c r="J3701" s="129">
        <v>43528</v>
      </c>
      <c r="K3701" s="129">
        <v>43398</v>
      </c>
      <c r="L3701" s="129">
        <v>43646</v>
      </c>
      <c r="O3701" s="9">
        <v>31</v>
      </c>
      <c r="Q3701" s="9" t="s">
        <v>54</v>
      </c>
      <c r="R3701" s="9"/>
      <c r="S3701" s="13">
        <v>160000000</v>
      </c>
      <c r="T3701" s="13">
        <v>160000000</v>
      </c>
      <c r="U3701" s="13">
        <v>40000000</v>
      </c>
      <c r="V3701" s="9"/>
      <c r="W3701" s="9"/>
      <c r="X3701" s="9"/>
      <c r="Y3701" s="9"/>
      <c r="Z3701" s="9"/>
      <c r="AA3701" s="9"/>
      <c r="AB3701" s="9"/>
      <c r="AC3701" s="9"/>
      <c r="AD3701" s="9"/>
      <c r="AE3701" s="9"/>
      <c r="AF3701" s="55"/>
      <c r="AG3701" s="45">
        <v>120000000</v>
      </c>
      <c r="AH3701" s="11">
        <v>43398</v>
      </c>
      <c r="AI3701" s="11">
        <v>43646</v>
      </c>
      <c r="AJ3701" s="27">
        <v>160000000</v>
      </c>
      <c r="AK3701" s="27">
        <v>40000000</v>
      </c>
      <c r="AL3701" s="9"/>
      <c r="AM3701" s="9"/>
      <c r="AN3701" s="9"/>
      <c r="AO3701" s="9"/>
      <c r="AP3701" s="9"/>
      <c r="AQ3701" s="9"/>
      <c r="AR3701" s="9"/>
      <c r="AS3701" s="9"/>
      <c r="AT3701" s="9"/>
      <c r="AU3701" s="9"/>
      <c r="AV3701" s="9"/>
      <c r="AW3701" s="9"/>
      <c r="AX3701" s="9"/>
      <c r="AY3701" s="9"/>
      <c r="AZ3701" s="9"/>
      <c r="BA3701" s="9"/>
      <c r="BB3701" s="9"/>
      <c r="BC3701" s="9"/>
      <c r="BD3701" s="9"/>
      <c r="BE3701" s="9"/>
      <c r="BF3701" s="9"/>
      <c r="BG3701" s="9"/>
      <c r="BH3701" s="9"/>
      <c r="BI3701" s="9"/>
      <c r="BJ3701" s="9"/>
      <c r="BK3701" s="9"/>
      <c r="BL3701" s="9"/>
      <c r="BM3701" s="9"/>
      <c r="BN3701" s="9"/>
      <c r="BO3701" s="9"/>
      <c r="BP3701" s="9"/>
      <c r="BQ3701" s="9"/>
      <c r="BT3701" s="9"/>
      <c r="BU3701" s="9"/>
      <c r="BX3701" s="9"/>
      <c r="BY3701" s="9"/>
      <c r="CB3701" s="9"/>
      <c r="CC3701" s="9"/>
      <c r="CF3701" s="9"/>
      <c r="CG3701" s="9"/>
      <c r="CJ3701" s="9"/>
      <c r="CK3701" s="9"/>
      <c r="CN3701" s="9"/>
      <c r="CO3701" s="9"/>
      <c r="CP3701" s="9"/>
      <c r="CQ3701" s="9"/>
      <c r="CR3701" s="9"/>
      <c r="CS3701" s="9"/>
      <c r="CT3701" s="9"/>
      <c r="CU3701" s="9"/>
      <c r="CV3701" s="9"/>
      <c r="CW3701" s="9"/>
      <c r="CX3701" s="9"/>
      <c r="CY3701" s="9"/>
      <c r="CZ3701" s="9"/>
      <c r="DA3701" s="9"/>
      <c r="DB3701" s="9"/>
      <c r="DC3701" s="9"/>
      <c r="DD3701" s="9"/>
      <c r="DE3701" s="9"/>
      <c r="DF3701" s="9"/>
      <c r="DG3701" s="9"/>
      <c r="DH3701" s="9"/>
      <c r="DI3701" s="9"/>
      <c r="DJ3701" s="9"/>
      <c r="DK3701" s="9"/>
      <c r="DL3701" s="9"/>
      <c r="DM3701" s="9"/>
      <c r="DN3701" s="9"/>
      <c r="DO3701" s="9"/>
      <c r="DP3701" s="9"/>
      <c r="DQ3701" s="9"/>
      <c r="DR3701" s="9"/>
      <c r="DS3701" s="9"/>
      <c r="DT3701" s="9"/>
      <c r="DU3701" s="9"/>
      <c r="DV3701" s="9"/>
      <c r="DW3701" s="9"/>
      <c r="DX3701" s="9"/>
      <c r="DY3701" s="9"/>
      <c r="DZ3701" s="56"/>
      <c r="EA3701" s="57"/>
    </row>
    <row r="3702" spans="1:131" ht="19.5" customHeight="1" x14ac:dyDescent="0.25">
      <c r="A3702" s="9">
        <v>2451</v>
      </c>
      <c r="B3702" s="9" t="s">
        <v>7362</v>
      </c>
      <c r="C3702" s="9" t="s">
        <v>7363</v>
      </c>
      <c r="D3702" s="9"/>
      <c r="E3702" s="9" t="s">
        <v>447</v>
      </c>
      <c r="F3702" s="9" t="s">
        <v>4761</v>
      </c>
      <c r="G3702" s="9"/>
      <c r="H3702" s="9" t="s">
        <v>202</v>
      </c>
      <c r="I3702" s="9" t="s">
        <v>25</v>
      </c>
      <c r="J3702" s="129">
        <v>43530</v>
      </c>
      <c r="K3702" s="129">
        <v>43500</v>
      </c>
      <c r="L3702" s="129">
        <v>43585</v>
      </c>
      <c r="O3702" s="9">
        <v>24</v>
      </c>
      <c r="Q3702" s="9" t="s">
        <v>54</v>
      </c>
      <c r="R3702" s="9"/>
      <c r="S3702" s="13">
        <v>18665000</v>
      </c>
      <c r="T3702" s="13">
        <v>18665000</v>
      </c>
      <c r="U3702" s="13">
        <v>5599500</v>
      </c>
      <c r="V3702" s="9"/>
      <c r="W3702" s="9"/>
      <c r="X3702" s="9"/>
      <c r="Y3702" s="9"/>
      <c r="Z3702" s="9"/>
      <c r="AA3702" s="9"/>
      <c r="AB3702" s="9"/>
      <c r="AC3702" s="9"/>
      <c r="AD3702" s="9"/>
      <c r="AE3702" s="9"/>
      <c r="AF3702" s="55"/>
      <c r="AG3702" s="109"/>
      <c r="AH3702" s="11">
        <v>43500</v>
      </c>
      <c r="AI3702" s="11">
        <v>43585</v>
      </c>
      <c r="AJ3702" s="27">
        <v>17824000</v>
      </c>
      <c r="AK3702" s="27">
        <v>5347200</v>
      </c>
      <c r="AL3702" s="122"/>
      <c r="AM3702" s="9"/>
      <c r="AN3702" s="9"/>
      <c r="AO3702" s="9"/>
      <c r="AP3702" s="9"/>
      <c r="AQ3702" s="9"/>
      <c r="AR3702" s="9"/>
      <c r="AS3702" s="9"/>
      <c r="AT3702" s="9"/>
      <c r="AU3702" s="9"/>
      <c r="AV3702" s="9"/>
      <c r="AW3702" s="9"/>
      <c r="AX3702" s="9"/>
      <c r="AY3702" s="9"/>
      <c r="AZ3702" s="9"/>
      <c r="BA3702" s="9"/>
      <c r="BB3702" s="9"/>
      <c r="BC3702" s="9"/>
      <c r="BD3702" s="9"/>
      <c r="BE3702" s="9"/>
      <c r="BF3702" s="9"/>
      <c r="BG3702" s="9"/>
      <c r="BH3702" s="9"/>
      <c r="BI3702" s="9"/>
      <c r="BJ3702" s="9"/>
      <c r="BK3702" s="9"/>
      <c r="BL3702" s="9"/>
      <c r="BM3702" s="9"/>
      <c r="BN3702" s="9"/>
      <c r="BO3702" s="9"/>
      <c r="BP3702" s="9"/>
      <c r="BQ3702" s="9"/>
      <c r="BT3702" s="9"/>
      <c r="BU3702" s="9"/>
      <c r="BX3702" s="9"/>
      <c r="BY3702" s="9"/>
      <c r="CB3702" s="9"/>
      <c r="CC3702" s="9"/>
      <c r="CF3702" s="9"/>
      <c r="CG3702" s="9"/>
      <c r="CJ3702" s="9"/>
      <c r="CK3702" s="9"/>
      <c r="CN3702" s="9"/>
      <c r="CO3702" s="9"/>
      <c r="CP3702" s="9"/>
      <c r="CQ3702" s="9"/>
      <c r="CR3702" s="9"/>
      <c r="CS3702" s="9"/>
      <c r="CT3702" s="9"/>
      <c r="CU3702" s="9"/>
      <c r="CV3702" s="9"/>
      <c r="CW3702" s="9"/>
      <c r="CX3702" s="9"/>
      <c r="CY3702" s="9"/>
      <c r="CZ3702" s="9"/>
      <c r="DA3702" s="9"/>
      <c r="DB3702" s="9"/>
      <c r="DC3702" s="9"/>
      <c r="DD3702" s="9"/>
      <c r="DE3702" s="9"/>
      <c r="DF3702" s="9"/>
      <c r="DG3702" s="9"/>
      <c r="DH3702" s="9"/>
      <c r="DI3702" s="9"/>
      <c r="DJ3702" s="9"/>
      <c r="DK3702" s="9"/>
      <c r="DL3702" s="9"/>
      <c r="DM3702" s="9"/>
      <c r="DN3702" s="9"/>
      <c r="DO3702" s="9"/>
      <c r="DP3702" s="9"/>
      <c r="DQ3702" s="9"/>
      <c r="DR3702" s="9"/>
      <c r="DS3702" s="9"/>
      <c r="DT3702" s="9"/>
      <c r="DU3702" s="9"/>
      <c r="DV3702" s="9"/>
      <c r="DW3702" s="9"/>
      <c r="DX3702" s="9"/>
      <c r="DY3702" s="9"/>
    </row>
    <row r="3703" spans="1:131" ht="19.5" customHeight="1" x14ac:dyDescent="0.25">
      <c r="A3703" s="9">
        <v>2452</v>
      </c>
      <c r="B3703" s="9" t="s">
        <v>7364</v>
      </c>
      <c r="C3703" s="9" t="s">
        <v>7365</v>
      </c>
      <c r="D3703" s="9"/>
      <c r="E3703" s="9" t="s">
        <v>903</v>
      </c>
      <c r="F3703" s="9" t="s">
        <v>4071</v>
      </c>
      <c r="G3703" s="9"/>
      <c r="H3703" s="9" t="s">
        <v>202</v>
      </c>
      <c r="I3703" s="9" t="s">
        <v>78</v>
      </c>
      <c r="J3703" s="129">
        <v>43535</v>
      </c>
      <c r="K3703" s="129">
        <v>43500</v>
      </c>
      <c r="L3703" s="129">
        <v>43647</v>
      </c>
      <c r="O3703" s="9">
        <v>24</v>
      </c>
      <c r="Q3703" s="9" t="s">
        <v>61</v>
      </c>
      <c r="R3703" s="9"/>
      <c r="S3703" s="13">
        <v>26373250</v>
      </c>
      <c r="T3703" s="13">
        <v>26373250</v>
      </c>
      <c r="U3703" s="13">
        <v>7911975</v>
      </c>
      <c r="V3703" s="9"/>
      <c r="W3703" s="9"/>
      <c r="X3703" s="9"/>
      <c r="Y3703" s="9"/>
      <c r="Z3703" s="9"/>
      <c r="AA3703" s="9"/>
      <c r="AB3703" s="9"/>
      <c r="AC3703" s="9"/>
      <c r="AD3703" s="9"/>
      <c r="AE3703" s="9"/>
      <c r="AF3703" s="55"/>
      <c r="AG3703" s="109"/>
      <c r="AH3703" s="11">
        <v>43500</v>
      </c>
      <c r="AI3703" s="11">
        <v>43740</v>
      </c>
      <c r="AJ3703" s="27">
        <v>26191384</v>
      </c>
      <c r="AK3703" s="27">
        <v>7857415</v>
      </c>
      <c r="AL3703" s="9"/>
      <c r="AM3703" s="9"/>
      <c r="AN3703" s="9"/>
      <c r="AO3703" s="9"/>
      <c r="AP3703" s="9"/>
      <c r="AQ3703" s="9"/>
      <c r="AR3703" s="9"/>
      <c r="AS3703" s="9"/>
      <c r="AT3703" s="9"/>
      <c r="AU3703" s="9"/>
      <c r="AV3703" s="9"/>
      <c r="AW3703" s="9"/>
      <c r="AX3703" s="9"/>
      <c r="AY3703" s="9"/>
      <c r="AZ3703" s="9"/>
      <c r="BA3703" s="9"/>
      <c r="BB3703" s="9"/>
      <c r="BC3703" s="9"/>
      <c r="BD3703" s="9"/>
      <c r="BE3703" s="9"/>
      <c r="BF3703" s="9"/>
      <c r="BG3703" s="9"/>
      <c r="BH3703" s="9"/>
      <c r="BI3703" s="9"/>
      <c r="BJ3703" s="9"/>
      <c r="BK3703" s="9"/>
      <c r="BL3703" s="9"/>
      <c r="BM3703" s="9"/>
      <c r="BN3703" s="9"/>
      <c r="BO3703" s="9"/>
      <c r="BP3703" s="9"/>
      <c r="BQ3703" s="9"/>
      <c r="BT3703" s="9"/>
      <c r="BU3703" s="9"/>
      <c r="BX3703" s="9"/>
      <c r="BY3703" s="9"/>
      <c r="CB3703" s="9"/>
      <c r="CC3703" s="9"/>
      <c r="CF3703" s="9"/>
      <c r="CG3703" s="9"/>
      <c r="CJ3703" s="9"/>
      <c r="CK3703" s="9"/>
      <c r="CN3703" s="9"/>
      <c r="CO3703" s="9"/>
      <c r="CP3703" s="9"/>
      <c r="CQ3703" s="9"/>
      <c r="CR3703" s="9"/>
      <c r="CS3703" s="9"/>
      <c r="CT3703" s="9"/>
      <c r="CU3703" s="9"/>
      <c r="CV3703" s="9"/>
      <c r="CW3703" s="9"/>
      <c r="CX3703" s="9"/>
      <c r="CY3703" s="9"/>
      <c r="CZ3703" s="9"/>
      <c r="DA3703" s="9"/>
      <c r="DB3703" s="9"/>
      <c r="DC3703" s="9"/>
      <c r="DD3703" s="9"/>
      <c r="DE3703" s="9"/>
      <c r="DF3703" s="9"/>
      <c r="DG3703" s="9"/>
      <c r="DH3703" s="9"/>
      <c r="DI3703" s="9"/>
      <c r="DJ3703" s="9"/>
      <c r="DK3703" s="9"/>
      <c r="DL3703" s="9"/>
      <c r="DM3703" s="9"/>
      <c r="DN3703" s="9"/>
      <c r="DO3703" s="9"/>
      <c r="DP3703" s="9"/>
      <c r="DQ3703" s="9"/>
      <c r="DR3703" s="9"/>
      <c r="DS3703" s="9"/>
      <c r="DT3703" s="9"/>
      <c r="DU3703" s="9"/>
      <c r="DV3703" s="9"/>
      <c r="DW3703" s="9"/>
      <c r="DX3703" s="9"/>
      <c r="DY3703" s="9"/>
      <c r="DZ3703" s="56"/>
      <c r="EA3703" s="57"/>
    </row>
    <row r="3704" spans="1:131" s="18" customFormat="1" ht="19.5" customHeight="1" x14ac:dyDescent="0.25">
      <c r="A3704" s="18">
        <v>2452</v>
      </c>
      <c r="B3704" s="18" t="s">
        <v>7364</v>
      </c>
      <c r="C3704" s="18" t="s">
        <v>7365</v>
      </c>
      <c r="D3704" s="19">
        <v>43753</v>
      </c>
      <c r="J3704" s="130"/>
      <c r="K3704" s="130"/>
      <c r="L3704" s="130">
        <v>43740</v>
      </c>
      <c r="S3704" s="20"/>
      <c r="T3704" s="20"/>
      <c r="U3704" s="20"/>
      <c r="AF3704" s="57"/>
      <c r="AG3704" s="112"/>
      <c r="DZ3704" s="56"/>
      <c r="EA3704" s="57"/>
    </row>
    <row r="3705" spans="1:131" ht="19.5" customHeight="1" x14ac:dyDescent="0.25">
      <c r="A3705" s="9">
        <v>2453</v>
      </c>
      <c r="B3705" s="9" t="s">
        <v>7366</v>
      </c>
      <c r="C3705" s="9" t="s">
        <v>7367</v>
      </c>
      <c r="D3705" s="9"/>
      <c r="E3705" s="9" t="s">
        <v>903</v>
      </c>
      <c r="F3705" s="9" t="s">
        <v>4071</v>
      </c>
      <c r="G3705" s="9"/>
      <c r="H3705" s="9" t="s">
        <v>202</v>
      </c>
      <c r="I3705" s="9" t="s">
        <v>78</v>
      </c>
      <c r="J3705" s="129">
        <v>43535</v>
      </c>
      <c r="K3705" s="129">
        <v>43500</v>
      </c>
      <c r="L3705" s="129">
        <v>43550</v>
      </c>
      <c r="O3705" s="9">
        <v>24</v>
      </c>
      <c r="Q3705" s="9" t="s">
        <v>61</v>
      </c>
      <c r="R3705" s="9"/>
      <c r="S3705" s="13">
        <v>39917344</v>
      </c>
      <c r="T3705" s="13">
        <v>39917344</v>
      </c>
      <c r="U3705" s="13">
        <v>11975203</v>
      </c>
      <c r="V3705" s="9"/>
      <c r="W3705" s="9"/>
      <c r="X3705" s="9"/>
      <c r="Y3705" s="9"/>
      <c r="Z3705" s="9"/>
      <c r="AA3705" s="9"/>
      <c r="AB3705" s="9"/>
      <c r="AC3705" s="9"/>
      <c r="AD3705" s="9"/>
      <c r="AE3705" s="9"/>
      <c r="AF3705" s="55"/>
      <c r="AG3705" s="109"/>
      <c r="AH3705" s="11">
        <v>43500</v>
      </c>
      <c r="AI3705" s="11">
        <v>43550</v>
      </c>
      <c r="AJ3705" s="27">
        <v>39667757</v>
      </c>
      <c r="AK3705" s="27">
        <v>11900327</v>
      </c>
      <c r="AL3705" s="9"/>
      <c r="AM3705" s="9"/>
      <c r="AN3705" s="9"/>
      <c r="AO3705" s="9"/>
      <c r="AP3705" s="9"/>
      <c r="AQ3705" s="9"/>
      <c r="AR3705" s="9"/>
      <c r="AS3705" s="9"/>
      <c r="AT3705" s="9"/>
      <c r="AU3705" s="9"/>
      <c r="AV3705" s="9"/>
      <c r="AW3705" s="9"/>
      <c r="AX3705" s="9"/>
      <c r="AY3705" s="9"/>
      <c r="AZ3705" s="9"/>
      <c r="BA3705" s="9"/>
      <c r="BB3705" s="9"/>
      <c r="BC3705" s="9"/>
      <c r="BD3705" s="9"/>
      <c r="BE3705" s="9"/>
      <c r="BF3705" s="9"/>
      <c r="BG3705" s="9"/>
      <c r="BH3705" s="9"/>
      <c r="BI3705" s="9"/>
      <c r="BJ3705" s="9"/>
      <c r="BK3705" s="9"/>
      <c r="BL3705" s="9"/>
      <c r="BM3705" s="9"/>
      <c r="BN3705" s="9"/>
      <c r="BO3705" s="9"/>
      <c r="BP3705" s="9"/>
      <c r="BQ3705" s="9"/>
      <c r="BT3705" s="9"/>
      <c r="BU3705" s="9"/>
      <c r="BX3705" s="9"/>
      <c r="BY3705" s="9"/>
      <c r="CB3705" s="9"/>
      <c r="CC3705" s="9"/>
      <c r="CF3705" s="9"/>
      <c r="CG3705" s="9"/>
      <c r="CJ3705" s="9"/>
      <c r="CK3705" s="9"/>
      <c r="CN3705" s="9"/>
      <c r="CO3705" s="9"/>
      <c r="CP3705" s="9"/>
      <c r="CQ3705" s="9"/>
      <c r="CR3705" s="9"/>
      <c r="CS3705" s="9"/>
      <c r="CT3705" s="9"/>
      <c r="CU3705" s="9"/>
      <c r="CV3705" s="9"/>
      <c r="CW3705" s="9"/>
      <c r="CX3705" s="9"/>
      <c r="CY3705" s="9"/>
      <c r="CZ3705" s="9"/>
      <c r="DA3705" s="9"/>
      <c r="DB3705" s="9"/>
      <c r="DC3705" s="9"/>
      <c r="DD3705" s="9"/>
      <c r="DE3705" s="9"/>
      <c r="DF3705" s="9"/>
      <c r="DG3705" s="9"/>
      <c r="DH3705" s="9"/>
      <c r="DI3705" s="9"/>
      <c r="DJ3705" s="9"/>
      <c r="DK3705" s="9"/>
      <c r="DL3705" s="9"/>
      <c r="DM3705" s="9"/>
      <c r="DN3705" s="9"/>
      <c r="DO3705" s="9"/>
      <c r="DP3705" s="9"/>
      <c r="DQ3705" s="9"/>
      <c r="DR3705" s="9"/>
      <c r="DS3705" s="9"/>
      <c r="DT3705" s="9"/>
      <c r="DU3705" s="9"/>
      <c r="DV3705" s="9"/>
      <c r="DW3705" s="9"/>
      <c r="DX3705" s="9"/>
      <c r="DY3705" s="9"/>
    </row>
    <row r="3706" spans="1:131" ht="19.5" customHeight="1" x14ac:dyDescent="0.25">
      <c r="A3706" s="9">
        <v>2454</v>
      </c>
      <c r="B3706" s="10" t="s">
        <v>7368</v>
      </c>
      <c r="C3706" s="9" t="s">
        <v>7369</v>
      </c>
      <c r="D3706" s="9"/>
      <c r="E3706" s="9" t="s">
        <v>4032</v>
      </c>
      <c r="F3706" s="9" t="s">
        <v>215</v>
      </c>
      <c r="G3706" s="9"/>
      <c r="H3706" s="9" t="s">
        <v>202</v>
      </c>
      <c r="I3706" s="9" t="s">
        <v>78</v>
      </c>
      <c r="J3706" s="129">
        <v>43676</v>
      </c>
      <c r="K3706" s="129">
        <v>43539</v>
      </c>
      <c r="L3706" s="129">
        <v>43865</v>
      </c>
      <c r="O3706" s="9">
        <v>30</v>
      </c>
      <c r="Q3706" s="9" t="s">
        <v>54</v>
      </c>
      <c r="R3706" s="9"/>
      <c r="S3706" s="13">
        <v>12805000</v>
      </c>
      <c r="T3706" s="13">
        <v>12805000</v>
      </c>
      <c r="U3706" s="13">
        <v>3841500</v>
      </c>
      <c r="V3706" s="9"/>
      <c r="W3706" s="9"/>
      <c r="X3706" s="9"/>
      <c r="Y3706" s="9"/>
      <c r="Z3706" s="9"/>
      <c r="AA3706" s="9"/>
      <c r="AB3706" s="9"/>
      <c r="AC3706" s="9"/>
      <c r="AD3706" s="9"/>
      <c r="AE3706" s="9"/>
      <c r="AF3706" s="55"/>
      <c r="AG3706" s="45">
        <v>8963500</v>
      </c>
      <c r="AH3706" s="11">
        <v>43539</v>
      </c>
      <c r="AI3706" s="11">
        <v>43949</v>
      </c>
      <c r="AJ3706" s="27">
        <v>12805000</v>
      </c>
      <c r="AK3706" s="27">
        <v>3841500</v>
      </c>
      <c r="AL3706" s="9"/>
      <c r="AM3706" s="9"/>
      <c r="AN3706" s="9"/>
      <c r="AO3706" s="9"/>
      <c r="AP3706" s="9"/>
      <c r="AQ3706" s="9"/>
      <c r="AR3706" s="9"/>
      <c r="AS3706" s="9"/>
      <c r="AT3706" s="9"/>
      <c r="AU3706" s="9"/>
      <c r="AV3706" s="9"/>
      <c r="AW3706" s="9"/>
      <c r="AX3706" s="9"/>
      <c r="AY3706" s="9"/>
      <c r="AZ3706" s="9"/>
      <c r="BA3706" s="9"/>
      <c r="BB3706" s="9"/>
      <c r="BC3706" s="9"/>
      <c r="BD3706" s="9"/>
      <c r="BE3706" s="9"/>
      <c r="BF3706" s="9"/>
      <c r="BG3706" s="9"/>
      <c r="BH3706" s="9"/>
      <c r="BI3706" s="9"/>
      <c r="BJ3706" s="9"/>
      <c r="BK3706" s="9"/>
      <c r="BL3706" s="9"/>
      <c r="BM3706" s="9"/>
      <c r="BN3706" s="9"/>
      <c r="BO3706" s="9"/>
      <c r="BP3706" s="9"/>
      <c r="BQ3706" s="9"/>
      <c r="BT3706" s="9"/>
      <c r="BU3706" s="9"/>
      <c r="BX3706" s="9"/>
      <c r="BY3706" s="9"/>
      <c r="CB3706" s="9"/>
      <c r="CC3706" s="9"/>
      <c r="CF3706" s="9"/>
      <c r="CG3706" s="9"/>
      <c r="CJ3706" s="9"/>
      <c r="CK3706" s="9"/>
      <c r="CN3706" s="9"/>
      <c r="CO3706" s="9"/>
      <c r="CP3706" s="9"/>
      <c r="CQ3706" s="9"/>
      <c r="CR3706" s="9"/>
      <c r="CS3706" s="9"/>
      <c r="CT3706" s="9"/>
      <c r="CU3706" s="9"/>
      <c r="CV3706" s="9"/>
      <c r="CW3706" s="9"/>
      <c r="CX3706" s="9"/>
      <c r="CY3706" s="9"/>
      <c r="CZ3706" s="9"/>
      <c r="DA3706" s="9"/>
      <c r="DB3706" s="9"/>
      <c r="DC3706" s="9"/>
      <c r="DD3706" s="9"/>
      <c r="DE3706" s="9"/>
      <c r="DF3706" s="9"/>
      <c r="DG3706" s="9"/>
      <c r="DH3706" s="9"/>
      <c r="DI3706" s="9"/>
      <c r="DJ3706" s="9"/>
      <c r="DK3706" s="9"/>
      <c r="DL3706" s="9"/>
      <c r="DM3706" s="9"/>
      <c r="DN3706" s="9"/>
      <c r="DO3706" s="9"/>
      <c r="DP3706" s="9"/>
      <c r="DQ3706" s="9"/>
      <c r="DR3706" s="9"/>
      <c r="DS3706" s="9"/>
      <c r="DT3706" s="9"/>
      <c r="DU3706" s="9"/>
      <c r="DV3706" s="9"/>
      <c r="DW3706" s="9"/>
      <c r="DX3706" s="9"/>
      <c r="DY3706" s="9"/>
      <c r="DZ3706" s="56"/>
      <c r="EA3706" s="57"/>
    </row>
    <row r="3707" spans="1:131" s="18" customFormat="1" ht="19.5" customHeight="1" x14ac:dyDescent="0.25">
      <c r="A3707" s="18">
        <v>2454</v>
      </c>
      <c r="B3707" s="17" t="s">
        <v>7368</v>
      </c>
      <c r="C3707" s="18" t="s">
        <v>7369</v>
      </c>
      <c r="D3707" s="19">
        <v>43886</v>
      </c>
      <c r="J3707" s="130"/>
      <c r="K3707" s="130"/>
      <c r="L3707" s="130">
        <v>43949</v>
      </c>
      <c r="S3707" s="20"/>
      <c r="T3707" s="20"/>
      <c r="U3707" s="20"/>
      <c r="AF3707" s="57"/>
      <c r="AG3707" s="46"/>
      <c r="DZ3707" s="56"/>
      <c r="EA3707" s="57"/>
    </row>
    <row r="3708" spans="1:131" ht="19.5" customHeight="1" x14ac:dyDescent="0.25">
      <c r="A3708" s="9">
        <v>2455</v>
      </c>
      <c r="B3708" s="9" t="s">
        <v>7370</v>
      </c>
      <c r="C3708" s="9" t="s">
        <v>7371</v>
      </c>
      <c r="D3708" s="9"/>
      <c r="E3708" s="9" t="s">
        <v>7372</v>
      </c>
      <c r="F3708" s="9" t="s">
        <v>7373</v>
      </c>
      <c r="G3708" s="9"/>
      <c r="H3708" s="9" t="s">
        <v>202</v>
      </c>
      <c r="I3708" s="9" t="s">
        <v>25</v>
      </c>
      <c r="J3708" s="129">
        <v>43600</v>
      </c>
      <c r="K3708" s="129">
        <v>43539</v>
      </c>
      <c r="L3708" s="129">
        <v>43973</v>
      </c>
      <c r="O3708" s="9">
        <v>25</v>
      </c>
      <c r="Q3708" s="9" t="s">
        <v>54</v>
      </c>
      <c r="R3708" s="9"/>
      <c r="S3708" s="13">
        <v>14000000</v>
      </c>
      <c r="T3708" s="13">
        <v>14000000</v>
      </c>
      <c r="U3708" s="13">
        <v>4200000</v>
      </c>
      <c r="V3708" s="9"/>
      <c r="W3708" s="9"/>
      <c r="X3708" s="9"/>
      <c r="Y3708" s="9"/>
      <c r="Z3708" s="9"/>
      <c r="AA3708" s="9"/>
      <c r="AB3708" s="9"/>
      <c r="AC3708" s="9"/>
      <c r="AD3708" s="9"/>
      <c r="AE3708" s="9"/>
      <c r="AF3708" s="55"/>
      <c r="AG3708" s="45">
        <v>9800000</v>
      </c>
      <c r="AH3708" s="11">
        <v>43539</v>
      </c>
      <c r="AI3708" s="11">
        <v>44020</v>
      </c>
      <c r="AJ3708" s="27">
        <v>13639464</v>
      </c>
      <c r="AK3708" s="27">
        <v>4091839</v>
      </c>
      <c r="AL3708" s="9"/>
      <c r="AM3708" s="9"/>
      <c r="AN3708" s="9"/>
      <c r="AO3708" s="9"/>
      <c r="AP3708" s="9"/>
      <c r="AQ3708" s="9"/>
      <c r="AR3708" s="9"/>
      <c r="AS3708" s="9"/>
      <c r="AT3708" s="9"/>
      <c r="AU3708" s="9"/>
      <c r="AV3708" s="9"/>
      <c r="AW3708" s="9"/>
      <c r="AX3708" s="9"/>
      <c r="AY3708" s="9"/>
      <c r="AZ3708" s="9"/>
      <c r="BA3708" s="9"/>
      <c r="BB3708" s="9"/>
      <c r="BC3708" s="9"/>
      <c r="BD3708" s="9"/>
      <c r="BE3708" s="9"/>
      <c r="BF3708" s="9"/>
      <c r="BG3708" s="9"/>
      <c r="BH3708" s="9"/>
      <c r="BI3708" s="9"/>
      <c r="BJ3708" s="9"/>
      <c r="BK3708" s="9"/>
      <c r="BL3708" s="9"/>
      <c r="BM3708" s="9"/>
      <c r="BN3708" s="9"/>
      <c r="BO3708" s="9"/>
      <c r="BP3708" s="9"/>
      <c r="BQ3708" s="9"/>
      <c r="BT3708" s="9"/>
      <c r="BU3708" s="9"/>
      <c r="BX3708" s="9"/>
      <c r="BY3708" s="9"/>
      <c r="CB3708" s="9"/>
      <c r="CC3708" s="9"/>
      <c r="CF3708" s="9"/>
      <c r="CG3708" s="9"/>
      <c r="CJ3708" s="9"/>
      <c r="CK3708" s="9"/>
      <c r="CN3708" s="9"/>
      <c r="CO3708" s="9"/>
      <c r="CP3708" s="9"/>
      <c r="CQ3708" s="9"/>
      <c r="CR3708" s="9"/>
      <c r="CS3708" s="9"/>
      <c r="CT3708" s="9"/>
      <c r="CU3708" s="9"/>
      <c r="CV3708" s="9"/>
      <c r="CW3708" s="9"/>
      <c r="CX3708" s="9"/>
      <c r="CY3708" s="9"/>
      <c r="CZ3708" s="9"/>
      <c r="DA3708" s="9"/>
      <c r="DB3708" s="9"/>
      <c r="DC3708" s="9"/>
      <c r="DD3708" s="9"/>
      <c r="DE3708" s="9"/>
      <c r="DF3708" s="9"/>
      <c r="DG3708" s="9"/>
      <c r="DH3708" s="9"/>
      <c r="DI3708" s="9"/>
      <c r="DJ3708" s="9"/>
      <c r="DK3708" s="9"/>
      <c r="DL3708" s="9"/>
      <c r="DM3708" s="9"/>
      <c r="DN3708" s="9"/>
      <c r="DO3708" s="9"/>
      <c r="DP3708" s="9"/>
      <c r="DQ3708" s="9"/>
      <c r="DR3708" s="9"/>
      <c r="DS3708" s="9"/>
      <c r="DT3708" s="9"/>
      <c r="DU3708" s="9"/>
      <c r="DV3708" s="9"/>
      <c r="DW3708" s="9"/>
      <c r="DX3708" s="9"/>
      <c r="DY3708" s="9"/>
    </row>
    <row r="3709" spans="1:131" s="18" customFormat="1" ht="19.5" customHeight="1" x14ac:dyDescent="0.25">
      <c r="A3709" s="18">
        <v>2455</v>
      </c>
      <c r="B3709" s="18" t="s">
        <v>7370</v>
      </c>
      <c r="C3709" s="18" t="s">
        <v>7371</v>
      </c>
      <c r="D3709" s="19">
        <v>43969</v>
      </c>
      <c r="J3709" s="130"/>
      <c r="K3709" s="130"/>
      <c r="L3709" s="130">
        <v>44034</v>
      </c>
      <c r="S3709" s="20"/>
      <c r="T3709" s="20"/>
      <c r="U3709" s="20"/>
      <c r="AF3709" s="57"/>
      <c r="AG3709" s="46"/>
      <c r="DZ3709" s="56"/>
      <c r="EA3709" s="57"/>
    </row>
    <row r="3710" spans="1:131" s="22" customFormat="1" ht="19.5" customHeight="1" x14ac:dyDescent="0.25">
      <c r="A3710" s="22">
        <v>2456</v>
      </c>
      <c r="B3710" s="22" t="s">
        <v>7375</v>
      </c>
      <c r="C3710" s="22" t="s">
        <v>7376</v>
      </c>
      <c r="E3710" s="22" t="s">
        <v>6892</v>
      </c>
      <c r="F3710" s="22" t="s">
        <v>7377</v>
      </c>
      <c r="H3710" s="22" t="s">
        <v>202</v>
      </c>
      <c r="I3710" s="22" t="s">
        <v>35</v>
      </c>
      <c r="J3710" s="131">
        <v>43549</v>
      </c>
      <c r="K3710" s="131">
        <v>43466</v>
      </c>
      <c r="L3710" s="131">
        <v>43921</v>
      </c>
      <c r="O3710" s="22">
        <v>26</v>
      </c>
      <c r="Q3710" s="22" t="s">
        <v>61</v>
      </c>
      <c r="S3710" s="15">
        <v>59582619</v>
      </c>
      <c r="T3710" s="15">
        <v>59582619</v>
      </c>
      <c r="U3710" s="15">
        <v>17874786</v>
      </c>
      <c r="AF3710" s="59"/>
      <c r="AG3710" s="169"/>
      <c r="AH3710" s="14">
        <v>43466</v>
      </c>
      <c r="AI3710" s="14">
        <v>43921</v>
      </c>
      <c r="AJ3710" s="27">
        <v>70895938</v>
      </c>
      <c r="AK3710" s="27">
        <v>21268781</v>
      </c>
      <c r="DZ3710" s="58"/>
      <c r="EA3710" s="59"/>
    </row>
    <row r="3711" spans="1:131" s="18" customFormat="1" ht="19.5" customHeight="1" x14ac:dyDescent="0.25">
      <c r="A3711" s="18">
        <v>2456</v>
      </c>
      <c r="B3711" s="18" t="s">
        <v>7375</v>
      </c>
      <c r="C3711" s="18" t="s">
        <v>7376</v>
      </c>
      <c r="D3711" s="19">
        <v>43795</v>
      </c>
      <c r="J3711" s="130"/>
      <c r="K3711" s="130"/>
      <c r="L3711" s="130"/>
      <c r="S3711" s="20">
        <v>73980575</v>
      </c>
      <c r="T3711" s="20">
        <v>73980575</v>
      </c>
      <c r="U3711" s="20">
        <v>22194173</v>
      </c>
      <c r="AF3711" s="107"/>
      <c r="AG3711" s="112"/>
      <c r="DZ3711" s="56"/>
      <c r="EA3711" s="57"/>
    </row>
    <row r="3712" spans="1:131" ht="19.5" customHeight="1" x14ac:dyDescent="0.25">
      <c r="A3712" s="9">
        <v>2457</v>
      </c>
      <c r="B3712" s="9" t="s">
        <v>7378</v>
      </c>
      <c r="C3712" s="9" t="s">
        <v>7379</v>
      </c>
      <c r="D3712" s="9"/>
      <c r="E3712" s="9" t="s">
        <v>168</v>
      </c>
      <c r="F3712" s="9" t="s">
        <v>3652</v>
      </c>
      <c r="G3712" s="9"/>
      <c r="H3712" s="9" t="s">
        <v>202</v>
      </c>
      <c r="I3712" s="9" t="s">
        <v>25</v>
      </c>
      <c r="J3712" s="129">
        <v>43600</v>
      </c>
      <c r="K3712" s="129">
        <v>43556</v>
      </c>
      <c r="L3712" s="129">
        <v>43830</v>
      </c>
      <c r="M3712" s="9" t="s">
        <v>20</v>
      </c>
      <c r="O3712" s="9">
        <v>28</v>
      </c>
      <c r="Q3712" s="9" t="s">
        <v>54</v>
      </c>
      <c r="R3712" s="9"/>
      <c r="S3712" s="13">
        <v>6550000</v>
      </c>
      <c r="T3712" s="13">
        <v>6550000</v>
      </c>
      <c r="U3712" s="13">
        <v>1950000</v>
      </c>
      <c r="V3712" s="9"/>
      <c r="W3712" s="13">
        <v>4600000</v>
      </c>
      <c r="X3712" s="9"/>
      <c r="Y3712" s="9"/>
      <c r="Z3712" s="9"/>
      <c r="AA3712" s="9"/>
      <c r="AB3712" s="9"/>
      <c r="AC3712" s="9"/>
      <c r="AD3712" s="9"/>
      <c r="AE3712" s="9"/>
      <c r="AF3712" s="114">
        <v>4600000</v>
      </c>
      <c r="AG3712" s="109"/>
      <c r="AH3712" s="11">
        <v>43556</v>
      </c>
      <c r="AI3712" s="11">
        <v>43830</v>
      </c>
      <c r="AJ3712" s="27">
        <v>6550000</v>
      </c>
      <c r="AK3712" s="27">
        <v>1950000</v>
      </c>
      <c r="AL3712" s="9"/>
      <c r="AM3712" s="9"/>
      <c r="AN3712" s="9"/>
      <c r="AO3712" s="9"/>
      <c r="AP3712" s="9"/>
      <c r="AQ3712" s="9"/>
      <c r="AR3712" s="9"/>
      <c r="AS3712" s="9"/>
      <c r="AT3712" s="9"/>
      <c r="AU3712" s="9"/>
      <c r="AV3712" s="9"/>
      <c r="AW3712" s="9"/>
      <c r="AX3712" s="9"/>
      <c r="AY3712" s="9"/>
      <c r="AZ3712" s="9"/>
      <c r="BA3712" s="9"/>
      <c r="BB3712" s="9"/>
      <c r="BC3712" s="9"/>
      <c r="BD3712" s="9"/>
      <c r="BE3712" s="9"/>
      <c r="BF3712" s="9"/>
      <c r="BG3712" s="9"/>
      <c r="BH3712" s="9"/>
      <c r="BI3712" s="9"/>
      <c r="BJ3712" s="9"/>
      <c r="BK3712" s="9"/>
      <c r="BL3712" s="9"/>
      <c r="BM3712" s="9"/>
      <c r="BN3712" s="9"/>
      <c r="BO3712" s="9"/>
      <c r="BP3712" s="9"/>
      <c r="BQ3712" s="9"/>
      <c r="BT3712" s="9"/>
      <c r="BU3712" s="9"/>
      <c r="BX3712" s="9"/>
      <c r="BY3712" s="9"/>
      <c r="CB3712" s="9"/>
      <c r="CC3712" s="9"/>
      <c r="CF3712" s="9"/>
      <c r="CG3712" s="9"/>
      <c r="CJ3712" s="9"/>
      <c r="CK3712" s="9"/>
      <c r="CN3712" s="9"/>
      <c r="CO3712" s="9"/>
      <c r="CP3712" s="9"/>
      <c r="CQ3712" s="9"/>
      <c r="CR3712" s="9"/>
      <c r="CS3712" s="9"/>
      <c r="CT3712" s="9"/>
      <c r="CU3712" s="9"/>
      <c r="CV3712" s="9"/>
      <c r="CW3712" s="9"/>
      <c r="CX3712" s="9"/>
      <c r="CY3712" s="9"/>
      <c r="CZ3712" s="9"/>
      <c r="DA3712" s="9"/>
      <c r="DB3712" s="9"/>
      <c r="DC3712" s="9"/>
      <c r="DD3712" s="9"/>
      <c r="DE3712" s="9"/>
      <c r="DF3712" s="9"/>
      <c r="DG3712" s="9"/>
      <c r="DH3712" s="9"/>
      <c r="DI3712" s="9"/>
      <c r="DJ3712" s="9"/>
      <c r="DK3712" s="9"/>
      <c r="DL3712" s="9"/>
      <c r="DM3712" s="9"/>
      <c r="DN3712" s="9"/>
      <c r="DO3712" s="9"/>
      <c r="DP3712" s="9"/>
      <c r="DQ3712" s="9"/>
      <c r="DR3712" s="9"/>
      <c r="DS3712" s="9"/>
      <c r="DT3712" s="9"/>
      <c r="DU3712" s="9"/>
      <c r="DV3712" s="9"/>
      <c r="DW3712" s="9"/>
      <c r="DX3712" s="9"/>
      <c r="DY3712" s="9"/>
    </row>
    <row r="3713" spans="1:131" ht="19.5" customHeight="1" x14ac:dyDescent="0.25">
      <c r="A3713" s="9">
        <v>2458</v>
      </c>
      <c r="B3713" s="9" t="s">
        <v>7380</v>
      </c>
      <c r="C3713" s="9" t="s">
        <v>7381</v>
      </c>
      <c r="D3713" s="9"/>
      <c r="E3713" s="9" t="s">
        <v>7382</v>
      </c>
      <c r="F3713" s="9" t="s">
        <v>7383</v>
      </c>
      <c r="G3713" s="9"/>
      <c r="H3713" s="9" t="s">
        <v>202</v>
      </c>
      <c r="I3713" s="9" t="s">
        <v>25</v>
      </c>
      <c r="J3713" s="129">
        <v>43556</v>
      </c>
      <c r="K3713" s="129">
        <v>43556</v>
      </c>
      <c r="L3713" s="129">
        <v>43738</v>
      </c>
      <c r="M3713" s="9" t="s">
        <v>20</v>
      </c>
      <c r="O3713" s="9">
        <v>29</v>
      </c>
      <c r="Q3713" s="9" t="s">
        <v>54</v>
      </c>
      <c r="R3713" s="13">
        <v>7650000</v>
      </c>
      <c r="S3713" s="13">
        <v>6950000</v>
      </c>
      <c r="T3713" s="13">
        <v>6950000</v>
      </c>
      <c r="U3713" s="13">
        <v>2085000</v>
      </c>
      <c r="V3713" s="9"/>
      <c r="W3713" s="9"/>
      <c r="X3713" s="9"/>
      <c r="Y3713" s="9"/>
      <c r="Z3713" s="9"/>
      <c r="AA3713" s="9"/>
      <c r="AB3713" s="9"/>
      <c r="AC3713" s="9"/>
      <c r="AD3713" s="9"/>
      <c r="AE3713" s="9"/>
      <c r="AF3713" s="55"/>
      <c r="AG3713" s="45">
        <v>4500000</v>
      </c>
      <c r="AH3713" s="9"/>
      <c r="AI3713" s="9"/>
      <c r="AJ3713" s="9"/>
      <c r="AK3713" s="9"/>
      <c r="AL3713" s="9"/>
      <c r="AM3713" s="9"/>
      <c r="AN3713" s="9"/>
      <c r="AO3713" s="9"/>
      <c r="AP3713" s="9"/>
      <c r="AQ3713" s="9"/>
      <c r="AR3713" s="9"/>
      <c r="AS3713" s="9"/>
      <c r="AT3713" s="9"/>
      <c r="AU3713" s="9"/>
      <c r="AV3713" s="9"/>
      <c r="AW3713" s="9"/>
      <c r="AX3713" s="9"/>
      <c r="AY3713" s="9"/>
      <c r="AZ3713" s="9"/>
      <c r="BA3713" s="9"/>
      <c r="BB3713" s="9"/>
      <c r="BC3713" s="9"/>
      <c r="BD3713" s="9"/>
      <c r="BE3713" s="9"/>
      <c r="BF3713" s="9"/>
      <c r="BG3713" s="9"/>
      <c r="BH3713" s="9"/>
      <c r="BI3713" s="9"/>
      <c r="BJ3713" s="9"/>
      <c r="BK3713" s="9"/>
      <c r="BL3713" s="9"/>
      <c r="BM3713" s="9"/>
      <c r="BN3713" s="9"/>
      <c r="BO3713" s="9"/>
      <c r="BP3713" s="9"/>
      <c r="BQ3713" s="9"/>
      <c r="BT3713" s="9"/>
      <c r="BU3713" s="9"/>
      <c r="BX3713" s="9"/>
      <c r="BY3713" s="9"/>
      <c r="CB3713" s="9"/>
      <c r="CC3713" s="9"/>
      <c r="CF3713" s="9"/>
      <c r="CG3713" s="9"/>
      <c r="CJ3713" s="9"/>
      <c r="CK3713" s="9"/>
      <c r="CN3713" s="9"/>
      <c r="CO3713" s="9"/>
      <c r="CP3713" s="9"/>
      <c r="CQ3713" s="9"/>
      <c r="CR3713" s="9"/>
      <c r="CS3713" s="9"/>
      <c r="CT3713" s="9"/>
      <c r="CU3713" s="9"/>
      <c r="CV3713" s="9"/>
      <c r="CW3713" s="9"/>
      <c r="CX3713" s="9"/>
      <c r="CY3713" s="9"/>
      <c r="CZ3713" s="9"/>
      <c r="DA3713" s="9"/>
      <c r="DB3713" s="9"/>
      <c r="DC3713" s="9"/>
      <c r="DD3713" s="9"/>
      <c r="DE3713" s="9"/>
      <c r="DF3713" s="9"/>
      <c r="DG3713" s="9"/>
      <c r="DH3713" s="9"/>
      <c r="DI3713" s="9"/>
      <c r="DJ3713" s="9"/>
      <c r="DK3713" s="9"/>
      <c r="DL3713" s="9"/>
      <c r="DM3713" s="9"/>
      <c r="DN3713" s="9"/>
      <c r="DO3713" s="9"/>
      <c r="DP3713" s="9"/>
      <c r="DQ3713" s="9"/>
      <c r="DR3713" s="9"/>
      <c r="DS3713" s="9"/>
      <c r="DT3713" s="9"/>
      <c r="DU3713" s="9"/>
      <c r="DV3713" s="9"/>
      <c r="DW3713" s="9"/>
      <c r="DX3713" s="9"/>
      <c r="DY3713" s="9"/>
      <c r="DZ3713" s="56"/>
      <c r="EA3713" s="57"/>
    </row>
    <row r="3714" spans="1:131" ht="39" customHeight="1" x14ac:dyDescent="0.25">
      <c r="A3714" s="9">
        <v>2459</v>
      </c>
      <c r="B3714" s="9" t="s">
        <v>7384</v>
      </c>
      <c r="C3714" s="9" t="s">
        <v>7385</v>
      </c>
      <c r="D3714" s="9"/>
      <c r="E3714" s="9" t="s">
        <v>7386</v>
      </c>
      <c r="F3714" s="9" t="s">
        <v>4891</v>
      </c>
      <c r="G3714" s="9"/>
      <c r="H3714" s="9" t="s">
        <v>906</v>
      </c>
      <c r="I3714" s="9" t="s">
        <v>35</v>
      </c>
      <c r="M3714" s="9" t="s">
        <v>20</v>
      </c>
      <c r="O3714" s="9">
        <v>31</v>
      </c>
      <c r="R3714" s="9"/>
      <c r="S3714" s="9"/>
      <c r="T3714" s="9"/>
      <c r="U3714" s="9"/>
      <c r="V3714" s="9"/>
      <c r="W3714" s="9"/>
      <c r="X3714" s="9"/>
      <c r="Y3714" s="9"/>
      <c r="Z3714" s="9"/>
      <c r="AA3714" s="9"/>
      <c r="AB3714" s="9"/>
      <c r="AC3714" s="9"/>
      <c r="AD3714" s="9"/>
      <c r="AE3714" s="9"/>
      <c r="AF3714" s="55"/>
      <c r="AG3714" s="109"/>
      <c r="AH3714" s="9"/>
      <c r="AI3714" s="9"/>
      <c r="AJ3714" s="9"/>
      <c r="AK3714" s="9"/>
      <c r="AL3714" s="9"/>
      <c r="AM3714" s="9"/>
      <c r="AN3714" s="9"/>
      <c r="AO3714" s="9"/>
      <c r="AP3714" s="9"/>
      <c r="AQ3714" s="9"/>
      <c r="AR3714" s="9"/>
      <c r="AS3714" s="9"/>
      <c r="AT3714" s="9"/>
      <c r="AU3714" s="9"/>
      <c r="AV3714" s="9"/>
      <c r="AW3714" s="9"/>
      <c r="AX3714" s="9"/>
      <c r="AY3714" s="9"/>
      <c r="AZ3714" s="9"/>
      <c r="BA3714" s="9"/>
      <c r="BB3714" s="9"/>
      <c r="BC3714" s="9"/>
      <c r="BD3714" s="9"/>
      <c r="BE3714" s="9"/>
      <c r="BF3714" s="9"/>
      <c r="BG3714" s="9"/>
      <c r="BH3714" s="9"/>
      <c r="BI3714" s="9"/>
      <c r="BJ3714" s="9"/>
      <c r="BK3714" s="9"/>
      <c r="BL3714" s="9"/>
      <c r="BM3714" s="9"/>
      <c r="BN3714" s="9"/>
      <c r="BO3714" s="9"/>
      <c r="BP3714" s="9"/>
      <c r="BQ3714" s="9"/>
      <c r="BT3714" s="9"/>
      <c r="BU3714" s="9"/>
      <c r="BX3714" s="9"/>
      <c r="BY3714" s="9"/>
      <c r="CB3714" s="9"/>
      <c r="CC3714" s="9"/>
      <c r="CF3714" s="9"/>
      <c r="CG3714" s="9"/>
      <c r="CJ3714" s="9"/>
      <c r="CK3714" s="9"/>
      <c r="CN3714" s="9"/>
      <c r="CO3714" s="9"/>
      <c r="CP3714" s="9"/>
      <c r="CQ3714" s="9"/>
      <c r="CR3714" s="9"/>
      <c r="CS3714" s="9"/>
      <c r="CT3714" s="9"/>
      <c r="CU3714" s="9"/>
      <c r="CV3714" s="9"/>
      <c r="CW3714" s="9"/>
      <c r="CX3714" s="9"/>
      <c r="CY3714" s="9"/>
      <c r="CZ3714" s="9"/>
      <c r="DA3714" s="9"/>
      <c r="DB3714" s="9"/>
      <c r="DC3714" s="9"/>
      <c r="DD3714" s="9"/>
      <c r="DE3714" s="9"/>
      <c r="DF3714" s="9"/>
      <c r="DG3714" s="9"/>
      <c r="DH3714" s="9"/>
      <c r="DI3714" s="9"/>
      <c r="DJ3714" s="9"/>
      <c r="DK3714" s="9"/>
      <c r="DL3714" s="9"/>
      <c r="DM3714" s="9"/>
      <c r="DN3714" s="9"/>
      <c r="DO3714" s="9"/>
      <c r="DP3714" s="9"/>
      <c r="DQ3714" s="9"/>
      <c r="DR3714" s="9"/>
      <c r="DS3714" s="9"/>
      <c r="DT3714" s="9"/>
      <c r="DU3714" s="9"/>
      <c r="DV3714" s="9"/>
      <c r="DW3714" s="9"/>
      <c r="DX3714" s="9"/>
      <c r="DY3714" s="9"/>
    </row>
    <row r="3715" spans="1:131" ht="19.5" customHeight="1" x14ac:dyDescent="0.25">
      <c r="A3715" s="9">
        <v>2460</v>
      </c>
      <c r="B3715" s="9" t="s">
        <v>7387</v>
      </c>
      <c r="C3715" s="9" t="s">
        <v>7388</v>
      </c>
      <c r="D3715" s="9"/>
      <c r="E3715" s="9" t="s">
        <v>3693</v>
      </c>
      <c r="F3715" s="9" t="s">
        <v>5916</v>
      </c>
      <c r="G3715" s="9"/>
      <c r="H3715" s="9" t="s">
        <v>202</v>
      </c>
      <c r="I3715" s="9" t="s">
        <v>28</v>
      </c>
      <c r="J3715" s="129">
        <v>43548</v>
      </c>
      <c r="K3715" s="129">
        <v>43391</v>
      </c>
      <c r="L3715" s="129">
        <v>43723</v>
      </c>
      <c r="M3715" s="9" t="s">
        <v>20</v>
      </c>
      <c r="O3715" s="9">
        <v>31</v>
      </c>
      <c r="Q3715" s="9" t="s">
        <v>54</v>
      </c>
      <c r="R3715" s="9"/>
      <c r="S3715" s="13">
        <v>20000000</v>
      </c>
      <c r="T3715" s="13">
        <v>20000000</v>
      </c>
      <c r="U3715" s="13">
        <v>6000000</v>
      </c>
      <c r="V3715" s="9"/>
      <c r="W3715" s="9"/>
      <c r="X3715" s="9"/>
      <c r="Y3715" s="9"/>
      <c r="Z3715" s="9"/>
      <c r="AA3715" s="9"/>
      <c r="AB3715" s="9"/>
      <c r="AC3715" s="9"/>
      <c r="AD3715" s="9"/>
      <c r="AE3715" s="9"/>
      <c r="AF3715" s="55"/>
      <c r="AG3715" s="45">
        <v>7000000</v>
      </c>
      <c r="AH3715" s="11">
        <v>43466</v>
      </c>
      <c r="AI3715" s="11">
        <v>43555</v>
      </c>
      <c r="AJ3715" s="27">
        <v>1411700</v>
      </c>
      <c r="AK3715" s="13">
        <v>423510</v>
      </c>
      <c r="AL3715" s="11">
        <v>43647</v>
      </c>
      <c r="AM3715" s="11">
        <v>43738</v>
      </c>
      <c r="AN3715" s="13">
        <v>4131312</v>
      </c>
      <c r="AO3715" s="13">
        <v>1239394</v>
      </c>
      <c r="AP3715" s="11">
        <v>43739</v>
      </c>
      <c r="AQ3715" s="11">
        <v>43830</v>
      </c>
      <c r="AR3715" s="13">
        <v>11619648</v>
      </c>
      <c r="AS3715" s="13">
        <v>3485864</v>
      </c>
      <c r="AT3715" s="11">
        <v>43831</v>
      </c>
      <c r="AU3715" s="11">
        <v>43921</v>
      </c>
      <c r="AV3715" s="13">
        <v>1685000</v>
      </c>
      <c r="AW3715" s="13">
        <v>505500</v>
      </c>
      <c r="AX3715" s="11">
        <v>43922</v>
      </c>
      <c r="AY3715" s="11">
        <v>44012</v>
      </c>
      <c r="AZ3715" s="13">
        <v>1192000</v>
      </c>
      <c r="BA3715" s="13">
        <v>345702</v>
      </c>
      <c r="BB3715" s="9"/>
      <c r="BC3715" s="9"/>
      <c r="BD3715" s="9"/>
      <c r="BE3715" s="9"/>
      <c r="BF3715" s="9"/>
      <c r="BG3715" s="9"/>
      <c r="BH3715" s="9"/>
      <c r="BI3715" s="9"/>
      <c r="BJ3715" s="9"/>
      <c r="BK3715" s="9"/>
      <c r="BL3715" s="9"/>
      <c r="BM3715" s="9"/>
      <c r="BN3715" s="9"/>
      <c r="BO3715" s="9"/>
      <c r="BP3715" s="9"/>
      <c r="BQ3715" s="9"/>
      <c r="BT3715" s="9"/>
      <c r="BU3715" s="9"/>
      <c r="BX3715" s="9"/>
      <c r="BY3715" s="9"/>
      <c r="CB3715" s="9"/>
      <c r="CC3715" s="9"/>
      <c r="CF3715" s="9"/>
      <c r="CG3715" s="9"/>
      <c r="CJ3715" s="9"/>
      <c r="CK3715" s="9"/>
      <c r="CN3715" s="9"/>
      <c r="CO3715" s="9"/>
      <c r="CP3715" s="9"/>
      <c r="CQ3715" s="9"/>
      <c r="CR3715" s="9"/>
      <c r="CS3715" s="9"/>
      <c r="CT3715" s="9"/>
      <c r="CU3715" s="9"/>
      <c r="CV3715" s="9"/>
      <c r="CW3715" s="9"/>
      <c r="CX3715" s="9"/>
      <c r="CY3715" s="9"/>
      <c r="CZ3715" s="9"/>
      <c r="DA3715" s="9"/>
      <c r="DB3715" s="9"/>
      <c r="DC3715" s="9"/>
      <c r="DD3715" s="9"/>
      <c r="DE3715" s="9"/>
      <c r="DF3715" s="9"/>
      <c r="DG3715" s="9"/>
      <c r="DH3715" s="9"/>
      <c r="DI3715" s="9"/>
      <c r="DJ3715" s="9"/>
      <c r="DK3715" s="9"/>
      <c r="DL3715" s="9"/>
      <c r="DM3715" s="9"/>
      <c r="DN3715" s="9"/>
      <c r="DO3715" s="9"/>
      <c r="DP3715" s="9"/>
      <c r="DQ3715" s="9"/>
      <c r="DR3715" s="9"/>
      <c r="DS3715" s="9"/>
      <c r="DT3715" s="9"/>
      <c r="DU3715" s="9"/>
      <c r="DV3715" s="9"/>
      <c r="DW3715" s="9"/>
      <c r="DX3715" s="9"/>
      <c r="DY3715" s="9"/>
      <c r="DZ3715" s="56"/>
      <c r="EA3715" s="57"/>
    </row>
    <row r="3716" spans="1:131" s="18" customFormat="1" ht="19.5" customHeight="1" x14ac:dyDescent="0.25">
      <c r="A3716" s="18">
        <v>2460</v>
      </c>
      <c r="B3716" s="18" t="s">
        <v>7387</v>
      </c>
      <c r="C3716" s="18" t="s">
        <v>7388</v>
      </c>
      <c r="D3716" s="19">
        <v>43752</v>
      </c>
      <c r="J3716" s="130"/>
      <c r="K3716" s="130"/>
      <c r="L3716" s="130">
        <v>44089</v>
      </c>
      <c r="S3716" s="20"/>
      <c r="T3716" s="20"/>
      <c r="U3716" s="20"/>
      <c r="AF3716" s="57"/>
      <c r="AG3716" s="46"/>
      <c r="AH3716" s="19"/>
      <c r="AI3716" s="19"/>
      <c r="AJ3716" s="83"/>
      <c r="AK3716" s="20"/>
      <c r="DZ3716" s="56"/>
      <c r="EA3716" s="57"/>
    </row>
    <row r="3717" spans="1:131" ht="19.5" customHeight="1" x14ac:dyDescent="0.25">
      <c r="A3717" s="9">
        <v>2461</v>
      </c>
      <c r="B3717" s="9" t="s">
        <v>7389</v>
      </c>
      <c r="C3717" s="9" t="s">
        <v>7390</v>
      </c>
      <c r="D3717" s="9"/>
      <c r="E3717" s="9" t="s">
        <v>7391</v>
      </c>
      <c r="F3717" s="9" t="s">
        <v>7392</v>
      </c>
      <c r="G3717" s="9"/>
      <c r="H3717" s="9" t="s">
        <v>202</v>
      </c>
      <c r="I3717" s="9" t="s">
        <v>97</v>
      </c>
      <c r="J3717" s="129">
        <v>43551</v>
      </c>
      <c r="K3717" s="129">
        <v>43531</v>
      </c>
      <c r="L3717" s="129">
        <v>44134</v>
      </c>
      <c r="M3717" s="9" t="s">
        <v>20</v>
      </c>
      <c r="O3717" s="9">
        <v>30</v>
      </c>
      <c r="Q3717" s="9" t="s">
        <v>54</v>
      </c>
      <c r="R3717" s="9"/>
      <c r="S3717" s="13">
        <v>33678000</v>
      </c>
      <c r="T3717" s="13">
        <v>33678000</v>
      </c>
      <c r="U3717" s="13">
        <v>10103400</v>
      </c>
      <c r="V3717" s="9"/>
      <c r="W3717" s="9"/>
      <c r="X3717" s="9"/>
      <c r="Y3717" s="9"/>
      <c r="Z3717" s="9"/>
      <c r="AA3717" s="9"/>
      <c r="AB3717" s="9"/>
      <c r="AC3717" s="9"/>
      <c r="AD3717" s="9"/>
      <c r="AE3717" s="9"/>
      <c r="AF3717" s="55"/>
      <c r="AG3717" s="109"/>
      <c r="AH3717" s="11">
        <v>43531</v>
      </c>
      <c r="AI3717" s="11">
        <v>43738</v>
      </c>
      <c r="AJ3717" s="27">
        <v>24177000</v>
      </c>
      <c r="AK3717" s="27">
        <v>7253100</v>
      </c>
      <c r="AL3717" s="9"/>
      <c r="AM3717" s="9"/>
      <c r="AN3717" s="9"/>
      <c r="AO3717" s="9"/>
      <c r="AP3717" s="9"/>
      <c r="AQ3717" s="9"/>
      <c r="AR3717" s="9"/>
      <c r="AS3717" s="9"/>
      <c r="AT3717" s="9"/>
      <c r="AU3717" s="9"/>
      <c r="AV3717" s="9"/>
      <c r="AW3717" s="9"/>
      <c r="AX3717" s="9"/>
      <c r="AY3717" s="9"/>
      <c r="AZ3717" s="9"/>
      <c r="BA3717" s="9"/>
      <c r="BB3717" s="9"/>
      <c r="BC3717" s="9"/>
      <c r="BD3717" s="9"/>
      <c r="BE3717" s="9"/>
      <c r="BF3717" s="9"/>
      <c r="BG3717" s="9"/>
      <c r="BH3717" s="9"/>
      <c r="BI3717" s="9"/>
      <c r="BJ3717" s="9"/>
      <c r="BK3717" s="9"/>
      <c r="BL3717" s="9"/>
      <c r="BM3717" s="9"/>
      <c r="BN3717" s="9"/>
      <c r="BO3717" s="9"/>
      <c r="BP3717" s="9"/>
      <c r="BQ3717" s="9"/>
      <c r="BT3717" s="9"/>
      <c r="BU3717" s="9"/>
      <c r="BX3717" s="9"/>
      <c r="BY3717" s="9"/>
      <c r="CB3717" s="9"/>
      <c r="CC3717" s="9"/>
      <c r="CF3717" s="9"/>
      <c r="CG3717" s="9"/>
      <c r="CJ3717" s="9"/>
      <c r="CK3717" s="9"/>
      <c r="CN3717" s="9"/>
      <c r="CO3717" s="9"/>
      <c r="CP3717" s="9"/>
      <c r="CQ3717" s="9"/>
      <c r="CR3717" s="9"/>
      <c r="CS3717" s="9"/>
      <c r="CT3717" s="9"/>
      <c r="CU3717" s="9"/>
      <c r="CV3717" s="9"/>
      <c r="CW3717" s="9"/>
      <c r="CX3717" s="9"/>
      <c r="CY3717" s="9"/>
      <c r="CZ3717" s="9"/>
      <c r="DA3717" s="9"/>
      <c r="DB3717" s="9"/>
      <c r="DC3717" s="9"/>
      <c r="DD3717" s="9"/>
      <c r="DE3717" s="9"/>
      <c r="DF3717" s="9"/>
      <c r="DG3717" s="9"/>
      <c r="DH3717" s="9"/>
      <c r="DI3717" s="9"/>
      <c r="DJ3717" s="9"/>
      <c r="DK3717" s="9"/>
      <c r="DL3717" s="9"/>
      <c r="DM3717" s="9"/>
      <c r="DN3717" s="9"/>
      <c r="DO3717" s="9"/>
      <c r="DP3717" s="9"/>
      <c r="DQ3717" s="9"/>
      <c r="DR3717" s="9"/>
      <c r="DS3717" s="9"/>
      <c r="DT3717" s="9"/>
      <c r="DU3717" s="9"/>
      <c r="DV3717" s="9"/>
      <c r="DW3717" s="9"/>
      <c r="DX3717" s="9"/>
      <c r="DY3717" s="9"/>
    </row>
    <row r="3718" spans="1:131" ht="19.5" customHeight="1" x14ac:dyDescent="0.25">
      <c r="A3718" s="9">
        <v>2462</v>
      </c>
      <c r="B3718" s="9" t="s">
        <v>7393</v>
      </c>
      <c r="C3718" s="9" t="s">
        <v>8384</v>
      </c>
      <c r="D3718" s="9"/>
      <c r="E3718" s="9" t="s">
        <v>332</v>
      </c>
      <c r="F3718" s="9" t="s">
        <v>493</v>
      </c>
      <c r="G3718" s="9"/>
      <c r="H3718" s="9" t="s">
        <v>202</v>
      </c>
      <c r="I3718" s="9" t="s">
        <v>28</v>
      </c>
      <c r="J3718" s="129">
        <v>43553</v>
      </c>
      <c r="K3718" s="129">
        <v>43524</v>
      </c>
      <c r="L3718" s="129">
        <v>43723</v>
      </c>
      <c r="M3718" s="9" t="s">
        <v>20</v>
      </c>
      <c r="O3718" s="9">
        <v>28</v>
      </c>
      <c r="Q3718" s="9" t="s">
        <v>54</v>
      </c>
      <c r="R3718" s="9"/>
      <c r="S3718" s="13">
        <v>2285714</v>
      </c>
      <c r="T3718" s="13">
        <v>2285714</v>
      </c>
      <c r="U3718" s="13">
        <v>685714</v>
      </c>
      <c r="V3718" s="9"/>
      <c r="W3718" s="9"/>
      <c r="X3718" s="9"/>
      <c r="Y3718" s="9"/>
      <c r="Z3718" s="9"/>
      <c r="AA3718" s="9"/>
      <c r="AB3718" s="9"/>
      <c r="AC3718" s="9"/>
      <c r="AD3718" s="9"/>
      <c r="AE3718" s="9"/>
      <c r="AF3718" s="55"/>
      <c r="AG3718" s="109"/>
      <c r="AH3718" s="11">
        <v>43524</v>
      </c>
      <c r="AI3718" s="11">
        <v>43890</v>
      </c>
      <c r="AJ3718" s="27">
        <v>3880283</v>
      </c>
      <c r="AK3718" s="27">
        <v>1161271</v>
      </c>
      <c r="AL3718" s="9"/>
      <c r="AM3718" s="9"/>
      <c r="AN3718" s="9"/>
      <c r="AO3718" s="9"/>
      <c r="AP3718" s="9"/>
      <c r="AQ3718" s="9"/>
      <c r="AR3718" s="9"/>
      <c r="AS3718" s="9"/>
      <c r="AT3718" s="9"/>
      <c r="AU3718" s="9"/>
      <c r="AV3718" s="9"/>
      <c r="AW3718" s="9"/>
      <c r="AX3718" s="9"/>
      <c r="AY3718" s="9"/>
      <c r="AZ3718" s="9"/>
      <c r="BA3718" s="9"/>
      <c r="BB3718" s="9"/>
      <c r="BC3718" s="9"/>
      <c r="BD3718" s="9"/>
      <c r="BE3718" s="9"/>
      <c r="BF3718" s="9"/>
      <c r="BG3718" s="9"/>
      <c r="BH3718" s="9"/>
      <c r="BI3718" s="9"/>
      <c r="BJ3718" s="9"/>
      <c r="BK3718" s="9"/>
      <c r="BL3718" s="9"/>
      <c r="BM3718" s="9"/>
      <c r="BN3718" s="9"/>
      <c r="BO3718" s="9"/>
      <c r="BP3718" s="9"/>
      <c r="BQ3718" s="9"/>
      <c r="BT3718" s="9"/>
      <c r="BU3718" s="9"/>
      <c r="BX3718" s="9"/>
      <c r="BY3718" s="9"/>
      <c r="CB3718" s="9"/>
      <c r="CC3718" s="9"/>
      <c r="CF3718" s="9"/>
      <c r="CG3718" s="9"/>
      <c r="CJ3718" s="9"/>
      <c r="CK3718" s="9"/>
      <c r="CN3718" s="9"/>
      <c r="CO3718" s="9"/>
      <c r="CP3718" s="9"/>
      <c r="CQ3718" s="9"/>
      <c r="CR3718" s="9"/>
      <c r="CS3718" s="9"/>
      <c r="CT3718" s="9"/>
      <c r="CU3718" s="9"/>
      <c r="CV3718" s="9"/>
      <c r="CW3718" s="9"/>
      <c r="CX3718" s="9"/>
      <c r="CY3718" s="9"/>
      <c r="CZ3718" s="9"/>
      <c r="DA3718" s="9"/>
      <c r="DB3718" s="9"/>
      <c r="DC3718" s="9"/>
      <c r="DD3718" s="9"/>
      <c r="DE3718" s="9"/>
      <c r="DF3718" s="9"/>
      <c r="DG3718" s="9"/>
      <c r="DH3718" s="9"/>
      <c r="DI3718" s="9"/>
      <c r="DJ3718" s="9"/>
      <c r="DK3718" s="9"/>
      <c r="DL3718" s="9"/>
      <c r="DM3718" s="9"/>
      <c r="DN3718" s="9"/>
      <c r="DO3718" s="9"/>
      <c r="DP3718" s="9"/>
      <c r="DQ3718" s="9"/>
      <c r="DR3718" s="9"/>
      <c r="DS3718" s="9"/>
      <c r="DT3718" s="9"/>
      <c r="DU3718" s="9"/>
      <c r="DV3718" s="9"/>
      <c r="DW3718" s="9"/>
      <c r="DX3718" s="9"/>
      <c r="DY3718" s="9"/>
      <c r="DZ3718" s="56"/>
      <c r="EA3718" s="57"/>
    </row>
    <row r="3719" spans="1:131" s="18" customFormat="1" ht="19.5" customHeight="1" x14ac:dyDescent="0.25">
      <c r="A3719" s="18">
        <v>2462</v>
      </c>
      <c r="B3719" s="18" t="s">
        <v>7393</v>
      </c>
      <c r="C3719" s="18" t="s">
        <v>8384</v>
      </c>
      <c r="D3719" s="19">
        <v>43752</v>
      </c>
      <c r="J3719" s="130"/>
      <c r="K3719" s="130"/>
      <c r="L3719" s="130">
        <v>43799</v>
      </c>
      <c r="S3719" s="20"/>
      <c r="T3719" s="20"/>
      <c r="U3719" s="20"/>
      <c r="AF3719" s="57"/>
      <c r="AG3719" s="112"/>
      <c r="DZ3719" s="56"/>
      <c r="EA3719" s="57"/>
    </row>
    <row r="3720" spans="1:131" s="18" customFormat="1" ht="19.5" customHeight="1" x14ac:dyDescent="0.25">
      <c r="A3720" s="18">
        <v>2462</v>
      </c>
      <c r="B3720" s="18" t="s">
        <v>7393</v>
      </c>
      <c r="C3720" s="18" t="s">
        <v>8384</v>
      </c>
      <c r="D3720" s="19">
        <v>43929</v>
      </c>
      <c r="J3720" s="130"/>
      <c r="K3720" s="130"/>
      <c r="L3720" s="130">
        <v>43890</v>
      </c>
      <c r="S3720" s="20">
        <v>3870903</v>
      </c>
      <c r="T3720" s="20">
        <v>3870903</v>
      </c>
      <c r="U3720" s="20">
        <v>1161271</v>
      </c>
      <c r="Z3720" s="20">
        <v>500000</v>
      </c>
      <c r="AF3720" s="43">
        <v>500000</v>
      </c>
      <c r="AG3720" s="112"/>
      <c r="DZ3720" s="56"/>
      <c r="EA3720" s="57"/>
    </row>
    <row r="3721" spans="1:131" ht="19.5" customHeight="1" x14ac:dyDescent="0.25">
      <c r="A3721" s="9">
        <v>2463</v>
      </c>
      <c r="B3721" s="9" t="s">
        <v>7395</v>
      </c>
      <c r="C3721" s="9" t="s">
        <v>7396</v>
      </c>
      <c r="D3721" s="9"/>
      <c r="E3721" s="9" t="s">
        <v>903</v>
      </c>
      <c r="F3721" s="9" t="s">
        <v>4071</v>
      </c>
      <c r="G3721" s="9"/>
      <c r="H3721" s="9" t="s">
        <v>202</v>
      </c>
      <c r="I3721" s="9" t="s">
        <v>78</v>
      </c>
      <c r="J3721" s="129">
        <v>43556</v>
      </c>
      <c r="K3721" s="129">
        <v>43515</v>
      </c>
      <c r="L3721" s="129">
        <v>43602</v>
      </c>
      <c r="O3721" s="9">
        <v>24</v>
      </c>
      <c r="Q3721" s="9" t="s">
        <v>61</v>
      </c>
      <c r="R3721" s="9"/>
      <c r="S3721" s="13">
        <v>45182980</v>
      </c>
      <c r="T3721" s="13">
        <v>45182980</v>
      </c>
      <c r="U3721" s="13">
        <v>13554894</v>
      </c>
      <c r="V3721" s="9"/>
      <c r="W3721" s="9"/>
      <c r="X3721" s="9"/>
      <c r="Y3721" s="9"/>
      <c r="Z3721" s="9"/>
      <c r="AA3721" s="9"/>
      <c r="AB3721" s="9"/>
      <c r="AC3721" s="9"/>
      <c r="AD3721" s="9"/>
      <c r="AE3721" s="9"/>
      <c r="AF3721" s="55"/>
      <c r="AG3721" s="109"/>
      <c r="AH3721" s="11">
        <v>43515</v>
      </c>
      <c r="AI3721" s="11">
        <v>43616</v>
      </c>
      <c r="AJ3721" s="27">
        <v>45467417</v>
      </c>
      <c r="AK3721" s="27">
        <v>13640225</v>
      </c>
      <c r="AL3721" s="9"/>
      <c r="AM3721" s="9"/>
      <c r="AN3721" s="9"/>
      <c r="AO3721" s="9"/>
      <c r="AP3721" s="9"/>
      <c r="AQ3721" s="9"/>
      <c r="AR3721" s="9"/>
      <c r="AS3721" s="9"/>
      <c r="AT3721" s="9"/>
      <c r="AU3721" s="9"/>
      <c r="AV3721" s="9"/>
      <c r="AW3721" s="9"/>
      <c r="AX3721" s="9"/>
      <c r="AY3721" s="9"/>
      <c r="AZ3721" s="9"/>
      <c r="BA3721" s="9"/>
      <c r="BB3721" s="9"/>
      <c r="BC3721" s="9"/>
      <c r="BD3721" s="9"/>
      <c r="BE3721" s="9"/>
      <c r="BF3721" s="9"/>
      <c r="BG3721" s="9"/>
      <c r="BH3721" s="9"/>
      <c r="BI3721" s="9"/>
      <c r="BJ3721" s="9"/>
      <c r="BK3721" s="9"/>
      <c r="BL3721" s="9"/>
      <c r="BM3721" s="9"/>
      <c r="BN3721" s="9"/>
      <c r="BO3721" s="9"/>
      <c r="BP3721" s="9"/>
      <c r="BQ3721" s="9"/>
      <c r="BT3721" s="9"/>
      <c r="BU3721" s="9"/>
      <c r="BX3721" s="9"/>
      <c r="BY3721" s="9"/>
      <c r="CB3721" s="9"/>
      <c r="CC3721" s="9"/>
      <c r="CF3721" s="9"/>
      <c r="CG3721" s="9"/>
      <c r="CJ3721" s="9"/>
      <c r="CK3721" s="9"/>
      <c r="CN3721" s="9"/>
      <c r="CO3721" s="9"/>
      <c r="CP3721" s="9"/>
      <c r="CQ3721" s="9"/>
      <c r="CR3721" s="9"/>
      <c r="CS3721" s="9"/>
      <c r="CT3721" s="9"/>
      <c r="CU3721" s="9"/>
      <c r="CV3721" s="9"/>
      <c r="CW3721" s="9"/>
      <c r="CX3721" s="9"/>
      <c r="CY3721" s="9"/>
      <c r="CZ3721" s="9"/>
      <c r="DA3721" s="9"/>
      <c r="DB3721" s="9"/>
      <c r="DC3721" s="9"/>
      <c r="DD3721" s="9"/>
      <c r="DE3721" s="9"/>
      <c r="DF3721" s="9"/>
      <c r="DG3721" s="9"/>
      <c r="DH3721" s="9"/>
      <c r="DI3721" s="9"/>
      <c r="DJ3721" s="9"/>
      <c r="DK3721" s="9"/>
      <c r="DL3721" s="9"/>
      <c r="DM3721" s="9"/>
      <c r="DN3721" s="9"/>
      <c r="DO3721" s="9"/>
      <c r="DP3721" s="9"/>
      <c r="DQ3721" s="9"/>
      <c r="DR3721" s="9"/>
      <c r="DS3721" s="9"/>
      <c r="DT3721" s="9"/>
      <c r="DU3721" s="9"/>
      <c r="DV3721" s="9"/>
      <c r="DW3721" s="9"/>
      <c r="DX3721" s="9"/>
      <c r="DY3721" s="9"/>
    </row>
    <row r="3722" spans="1:131" s="18" customFormat="1" ht="19.5" customHeight="1" x14ac:dyDescent="0.25">
      <c r="A3722" s="18">
        <v>2463</v>
      </c>
      <c r="B3722" s="18" t="s">
        <v>7395</v>
      </c>
      <c r="C3722" s="18" t="s">
        <v>7396</v>
      </c>
      <c r="D3722" s="19">
        <v>43598</v>
      </c>
      <c r="J3722" s="130"/>
      <c r="K3722" s="130"/>
      <c r="L3722" s="130"/>
      <c r="S3722" s="20">
        <v>45746148</v>
      </c>
      <c r="T3722" s="20">
        <v>45746148</v>
      </c>
      <c r="U3722" s="20">
        <v>13723844</v>
      </c>
      <c r="AF3722" s="57"/>
      <c r="AG3722" s="112"/>
      <c r="DZ3722" s="56"/>
      <c r="EA3722" s="57"/>
    </row>
    <row r="3723" spans="1:131" s="18" customFormat="1" ht="19.5" customHeight="1" x14ac:dyDescent="0.25">
      <c r="A3723" s="18">
        <v>2463</v>
      </c>
      <c r="B3723" s="18" t="s">
        <v>7395</v>
      </c>
      <c r="C3723" s="18" t="s">
        <v>7396</v>
      </c>
      <c r="D3723" s="19">
        <v>43621</v>
      </c>
      <c r="J3723" s="130"/>
      <c r="K3723" s="130"/>
      <c r="L3723" s="130">
        <v>43616</v>
      </c>
      <c r="S3723" s="20"/>
      <c r="T3723" s="20"/>
      <c r="U3723" s="20"/>
      <c r="AF3723" s="57"/>
      <c r="AG3723" s="112"/>
      <c r="DZ3723" s="56"/>
      <c r="EA3723" s="57"/>
    </row>
    <row r="3724" spans="1:131" ht="39" customHeight="1" x14ac:dyDescent="0.25">
      <c r="A3724" s="9">
        <v>2464</v>
      </c>
      <c r="B3724" s="9" t="s">
        <v>7401</v>
      </c>
      <c r="C3724" s="9" t="s">
        <v>7402</v>
      </c>
      <c r="D3724" s="9"/>
      <c r="E3724" s="9" t="s">
        <v>4820</v>
      </c>
      <c r="F3724" s="9" t="s">
        <v>6262</v>
      </c>
      <c r="G3724" s="9"/>
      <c r="H3724" s="9" t="s">
        <v>202</v>
      </c>
      <c r="I3724" s="9" t="s">
        <v>78</v>
      </c>
      <c r="J3724" s="129">
        <v>43563</v>
      </c>
      <c r="K3724" s="129">
        <v>43132</v>
      </c>
      <c r="L3724" s="129">
        <v>43646</v>
      </c>
      <c r="O3724" s="9">
        <v>32</v>
      </c>
      <c r="Q3724" s="9" t="s">
        <v>61</v>
      </c>
      <c r="R3724" s="9"/>
      <c r="S3724" s="13">
        <v>166666666</v>
      </c>
      <c r="T3724" s="13">
        <v>166666666</v>
      </c>
      <c r="U3724" s="13">
        <v>30333332</v>
      </c>
      <c r="V3724" s="9"/>
      <c r="W3724" s="9"/>
      <c r="X3724" s="9"/>
      <c r="Y3724" s="9"/>
      <c r="Z3724" s="9"/>
      <c r="AA3724" s="9"/>
      <c r="AB3724" s="9"/>
      <c r="AC3724" s="9"/>
      <c r="AD3724" s="9"/>
      <c r="AE3724" s="9"/>
      <c r="AF3724" s="55"/>
      <c r="AG3724" s="109"/>
      <c r="AH3724" s="11">
        <v>43132</v>
      </c>
      <c r="AI3724" s="11">
        <v>43921</v>
      </c>
      <c r="AJ3724" s="27">
        <v>122979675</v>
      </c>
      <c r="AK3724" s="27">
        <v>30333332</v>
      </c>
      <c r="AL3724" s="9"/>
      <c r="AM3724" s="9"/>
      <c r="AN3724" s="9"/>
      <c r="AO3724" s="9"/>
      <c r="AP3724" s="9"/>
      <c r="AQ3724" s="9"/>
      <c r="AR3724" s="9"/>
      <c r="AS3724" s="9"/>
      <c r="AT3724" s="9"/>
      <c r="AU3724" s="9"/>
      <c r="AV3724" s="9"/>
      <c r="AW3724" s="9"/>
      <c r="AX3724" s="9"/>
      <c r="AY3724" s="9"/>
      <c r="AZ3724" s="9"/>
      <c r="BA3724" s="9"/>
      <c r="BB3724" s="9"/>
      <c r="BC3724" s="9"/>
      <c r="BD3724" s="9"/>
      <c r="BE3724" s="9"/>
      <c r="BF3724" s="9"/>
      <c r="BG3724" s="9"/>
      <c r="BH3724" s="9"/>
      <c r="BI3724" s="9"/>
      <c r="BJ3724" s="9"/>
      <c r="BK3724" s="9"/>
      <c r="BL3724" s="9"/>
      <c r="BM3724" s="9"/>
      <c r="BN3724" s="9"/>
      <c r="BO3724" s="9"/>
      <c r="BP3724" s="9"/>
      <c r="BQ3724" s="9"/>
      <c r="BT3724" s="9"/>
      <c r="BU3724" s="9"/>
      <c r="BX3724" s="9"/>
      <c r="BY3724" s="9"/>
      <c r="CB3724" s="9"/>
      <c r="CC3724" s="9"/>
      <c r="CF3724" s="9"/>
      <c r="CG3724" s="9"/>
      <c r="CJ3724" s="9"/>
      <c r="CK3724" s="9"/>
      <c r="CN3724" s="9"/>
      <c r="CO3724" s="9"/>
      <c r="CP3724" s="9"/>
      <c r="CQ3724" s="9"/>
      <c r="CR3724" s="9"/>
      <c r="CS3724" s="9"/>
      <c r="CT3724" s="9"/>
      <c r="CU3724" s="9"/>
      <c r="CV3724" s="9"/>
      <c r="CW3724" s="9"/>
      <c r="CX3724" s="9"/>
      <c r="CY3724" s="9"/>
      <c r="CZ3724" s="9"/>
      <c r="DA3724" s="9"/>
      <c r="DB3724" s="9"/>
      <c r="DC3724" s="9"/>
      <c r="DD3724" s="9"/>
      <c r="DE3724" s="9"/>
      <c r="DF3724" s="9"/>
      <c r="DG3724" s="9"/>
      <c r="DH3724" s="9"/>
      <c r="DI3724" s="9"/>
      <c r="DJ3724" s="9"/>
      <c r="DK3724" s="9"/>
      <c r="DL3724" s="9"/>
      <c r="DM3724" s="9"/>
      <c r="DN3724" s="9"/>
      <c r="DO3724" s="9"/>
      <c r="DP3724" s="9"/>
      <c r="DQ3724" s="9"/>
      <c r="DR3724" s="9"/>
      <c r="DS3724" s="9"/>
      <c r="DT3724" s="9"/>
      <c r="DU3724" s="9"/>
      <c r="DV3724" s="9"/>
      <c r="DW3724" s="9"/>
      <c r="DX3724" s="9"/>
      <c r="DY3724" s="9"/>
      <c r="DZ3724" s="56"/>
      <c r="EA3724" s="57"/>
    </row>
    <row r="3725" spans="1:131" s="18" customFormat="1" ht="39" customHeight="1" x14ac:dyDescent="0.25">
      <c r="A3725" s="18">
        <v>2464</v>
      </c>
      <c r="B3725" s="18" t="s">
        <v>7401</v>
      </c>
      <c r="C3725" s="18" t="s">
        <v>7402</v>
      </c>
      <c r="D3725" s="19">
        <v>43714</v>
      </c>
      <c r="J3725" s="130"/>
      <c r="K3725" s="130"/>
      <c r="L3725" s="130">
        <v>44196</v>
      </c>
      <c r="S3725" s="20"/>
      <c r="T3725" s="20"/>
      <c r="U3725" s="20"/>
      <c r="AF3725" s="57"/>
      <c r="AG3725" s="112"/>
      <c r="DZ3725" s="56"/>
      <c r="EA3725" s="57"/>
    </row>
    <row r="3726" spans="1:131" ht="19.5" customHeight="1" x14ac:dyDescent="0.25">
      <c r="A3726" s="9">
        <v>2465</v>
      </c>
      <c r="B3726" s="9" t="s">
        <v>7403</v>
      </c>
      <c r="C3726" s="9" t="s">
        <v>7404</v>
      </c>
      <c r="D3726" s="9"/>
      <c r="E3726" s="9" t="s">
        <v>7405</v>
      </c>
      <c r="F3726" s="9" t="s">
        <v>7406</v>
      </c>
      <c r="G3726" s="9"/>
      <c r="H3726" s="9" t="s">
        <v>202</v>
      </c>
      <c r="I3726" s="9" t="s">
        <v>6285</v>
      </c>
      <c r="J3726" s="129">
        <v>43633</v>
      </c>
      <c r="K3726" s="129">
        <v>43549</v>
      </c>
      <c r="L3726" s="129">
        <v>43799</v>
      </c>
      <c r="M3726" s="9" t="s">
        <v>20</v>
      </c>
      <c r="O3726" s="9">
        <v>26</v>
      </c>
      <c r="Q3726" s="9" t="s">
        <v>54</v>
      </c>
      <c r="R3726" s="13">
        <v>68105000</v>
      </c>
      <c r="S3726" s="13">
        <v>24968930</v>
      </c>
      <c r="T3726" s="13">
        <v>24968930</v>
      </c>
      <c r="U3726" s="13">
        <v>7490679</v>
      </c>
      <c r="V3726" s="9"/>
      <c r="W3726" s="13">
        <v>16000000</v>
      </c>
      <c r="X3726" s="9"/>
      <c r="Y3726" s="9"/>
      <c r="Z3726" s="9"/>
      <c r="AA3726" s="9"/>
      <c r="AB3726" s="9"/>
      <c r="AC3726" s="9"/>
      <c r="AD3726" s="45">
        <v>7500000</v>
      </c>
      <c r="AE3726" s="9"/>
      <c r="AF3726" s="55">
        <v>23500000</v>
      </c>
      <c r="AG3726" s="109"/>
      <c r="AH3726" s="11">
        <v>43549</v>
      </c>
      <c r="AI3726" s="11">
        <v>43861</v>
      </c>
      <c r="AJ3726" s="27">
        <v>24968930</v>
      </c>
      <c r="AK3726" s="27">
        <v>7490679</v>
      </c>
      <c r="AL3726" s="9"/>
      <c r="AM3726" s="9"/>
      <c r="AN3726" s="9"/>
      <c r="AO3726" s="9"/>
      <c r="AP3726" s="9"/>
      <c r="AQ3726" s="9"/>
      <c r="AR3726" s="9"/>
      <c r="AS3726" s="9"/>
      <c r="AT3726" s="9"/>
      <c r="AU3726" s="9"/>
      <c r="AV3726" s="9"/>
      <c r="AW3726" s="9"/>
      <c r="AX3726" s="9"/>
      <c r="AY3726" s="9"/>
      <c r="AZ3726" s="9"/>
      <c r="BA3726" s="9"/>
      <c r="BB3726" s="9"/>
      <c r="BC3726" s="9"/>
      <c r="BD3726" s="9"/>
      <c r="BE3726" s="9"/>
      <c r="BF3726" s="9"/>
      <c r="BG3726" s="9"/>
      <c r="BH3726" s="9"/>
      <c r="BI3726" s="9"/>
      <c r="BJ3726" s="9"/>
      <c r="BK3726" s="9"/>
      <c r="BL3726" s="9"/>
      <c r="BM3726" s="9"/>
      <c r="BN3726" s="9"/>
      <c r="BO3726" s="9"/>
      <c r="BP3726" s="9"/>
      <c r="BQ3726" s="9"/>
      <c r="BT3726" s="9"/>
      <c r="BU3726" s="9"/>
      <c r="BX3726" s="9"/>
      <c r="BY3726" s="9"/>
      <c r="CB3726" s="9"/>
      <c r="CC3726" s="9"/>
      <c r="CF3726" s="9"/>
      <c r="CG3726" s="9"/>
      <c r="CJ3726" s="9"/>
      <c r="CK3726" s="9"/>
      <c r="CN3726" s="9"/>
      <c r="CO3726" s="9"/>
      <c r="CP3726" s="9"/>
      <c r="CQ3726" s="9"/>
      <c r="CR3726" s="9"/>
      <c r="CS3726" s="9"/>
      <c r="CT3726" s="9"/>
      <c r="CU3726" s="9"/>
      <c r="CV3726" s="9"/>
      <c r="CW3726" s="9"/>
      <c r="CX3726" s="9"/>
      <c r="CY3726" s="9"/>
      <c r="CZ3726" s="9"/>
      <c r="DA3726" s="9"/>
      <c r="DB3726" s="9"/>
      <c r="DC3726" s="9"/>
      <c r="DD3726" s="9"/>
      <c r="DE3726" s="9"/>
      <c r="DF3726" s="9"/>
      <c r="DG3726" s="9"/>
      <c r="DH3726" s="9"/>
      <c r="DI3726" s="9"/>
      <c r="DJ3726" s="9"/>
      <c r="DK3726" s="9"/>
      <c r="DL3726" s="9"/>
      <c r="DM3726" s="9"/>
      <c r="DN3726" s="9"/>
      <c r="DO3726" s="9"/>
      <c r="DP3726" s="9"/>
      <c r="DQ3726" s="9"/>
      <c r="DR3726" s="9"/>
      <c r="DS3726" s="9"/>
      <c r="DT3726" s="9"/>
      <c r="DU3726" s="9"/>
      <c r="DV3726" s="9"/>
      <c r="DW3726" s="9"/>
      <c r="DX3726" s="9"/>
      <c r="DY3726" s="9"/>
    </row>
    <row r="3727" spans="1:131" s="18" customFormat="1" ht="19.5" customHeight="1" x14ac:dyDescent="0.25">
      <c r="A3727" s="18">
        <v>2465</v>
      </c>
      <c r="B3727" s="18" t="s">
        <v>7403</v>
      </c>
      <c r="C3727" s="18" t="s">
        <v>7404</v>
      </c>
      <c r="D3727" s="19">
        <v>43790</v>
      </c>
      <c r="J3727" s="130"/>
      <c r="K3727" s="130"/>
      <c r="L3727" s="130">
        <v>43861</v>
      </c>
      <c r="R3727" s="20"/>
      <c r="S3727" s="20"/>
      <c r="T3727" s="20"/>
      <c r="U3727" s="20"/>
      <c r="W3727" s="20"/>
      <c r="AD3727" s="83"/>
      <c r="AF3727" s="57"/>
      <c r="AG3727" s="120"/>
      <c r="DZ3727" s="56"/>
      <c r="EA3727" s="57"/>
    </row>
    <row r="3728" spans="1:131" ht="19.5" customHeight="1" x14ac:dyDescent="0.25">
      <c r="A3728" s="9">
        <v>2466</v>
      </c>
      <c r="B3728" s="9" t="s">
        <v>7407</v>
      </c>
      <c r="C3728" s="9" t="s">
        <v>7408</v>
      </c>
      <c r="D3728" s="9"/>
      <c r="E3728" s="9" t="s">
        <v>7409</v>
      </c>
      <c r="F3728" s="9" t="s">
        <v>3539</v>
      </c>
      <c r="G3728" s="9"/>
      <c r="H3728" s="9" t="s">
        <v>202</v>
      </c>
      <c r="I3728" s="9" t="s">
        <v>25</v>
      </c>
      <c r="J3728" s="129">
        <v>43575</v>
      </c>
      <c r="K3728" s="129">
        <v>43497</v>
      </c>
      <c r="L3728" s="129">
        <v>43950</v>
      </c>
      <c r="O3728" s="9">
        <v>27</v>
      </c>
      <c r="Q3728" s="9" t="s">
        <v>54</v>
      </c>
      <c r="R3728" s="13">
        <v>12872000</v>
      </c>
      <c r="S3728" s="13">
        <v>11628400</v>
      </c>
      <c r="T3728" s="13">
        <v>11628400</v>
      </c>
      <c r="U3728" s="13">
        <v>3488520</v>
      </c>
      <c r="V3728" s="9"/>
      <c r="W3728" s="9"/>
      <c r="X3728" s="9"/>
      <c r="Y3728" s="9"/>
      <c r="Z3728" s="9"/>
      <c r="AA3728" s="9"/>
      <c r="AB3728" s="9"/>
      <c r="AC3728" s="9"/>
      <c r="AD3728" s="9"/>
      <c r="AE3728" s="9"/>
      <c r="AF3728" s="55"/>
      <c r="AG3728" s="45">
        <v>9010400</v>
      </c>
      <c r="AH3728" s="11">
        <v>43497</v>
      </c>
      <c r="AI3728" s="11">
        <v>43950</v>
      </c>
      <c r="AJ3728" s="27">
        <v>12079281</v>
      </c>
      <c r="AK3728" s="27">
        <v>3583630</v>
      </c>
      <c r="AL3728" s="9"/>
      <c r="AM3728" s="9"/>
      <c r="AN3728" s="9"/>
      <c r="AO3728" s="9"/>
      <c r="AP3728" s="9"/>
      <c r="AQ3728" s="9"/>
      <c r="AR3728" s="9"/>
      <c r="AS3728" s="9"/>
      <c r="AT3728" s="9"/>
      <c r="AU3728" s="9"/>
      <c r="AV3728" s="9"/>
      <c r="AW3728" s="9"/>
      <c r="AX3728" s="9"/>
      <c r="AY3728" s="9"/>
      <c r="AZ3728" s="9"/>
      <c r="BA3728" s="9"/>
      <c r="BB3728" s="9"/>
      <c r="BC3728" s="9"/>
      <c r="BD3728" s="9"/>
      <c r="BE3728" s="9"/>
      <c r="BF3728" s="9"/>
      <c r="BG3728" s="9"/>
      <c r="BH3728" s="9"/>
      <c r="BI3728" s="9"/>
      <c r="BJ3728" s="9"/>
      <c r="BK3728" s="9"/>
      <c r="BL3728" s="9"/>
      <c r="BM3728" s="9"/>
      <c r="BN3728" s="9"/>
      <c r="BO3728" s="9"/>
      <c r="BP3728" s="9"/>
      <c r="BQ3728" s="9"/>
      <c r="BT3728" s="9"/>
      <c r="BU3728" s="9"/>
      <c r="BX3728" s="9"/>
      <c r="BY3728" s="9"/>
      <c r="CB3728" s="9"/>
      <c r="CC3728" s="9"/>
      <c r="CF3728" s="9"/>
      <c r="CG3728" s="9"/>
      <c r="CJ3728" s="9"/>
      <c r="CK3728" s="9"/>
      <c r="CN3728" s="9"/>
      <c r="CO3728" s="9"/>
      <c r="CP3728" s="9"/>
      <c r="CQ3728" s="9"/>
      <c r="CR3728" s="9"/>
      <c r="CS3728" s="9"/>
      <c r="CT3728" s="9"/>
      <c r="CU3728" s="9"/>
      <c r="CV3728" s="9"/>
      <c r="CW3728" s="9"/>
      <c r="CX3728" s="9"/>
      <c r="CY3728" s="9"/>
      <c r="CZ3728" s="9"/>
      <c r="DA3728" s="9"/>
      <c r="DB3728" s="9"/>
      <c r="DC3728" s="9"/>
      <c r="DD3728" s="9"/>
      <c r="DE3728" s="9"/>
      <c r="DF3728" s="9"/>
      <c r="DG3728" s="9"/>
      <c r="DH3728" s="9"/>
      <c r="DI3728" s="9"/>
      <c r="DJ3728" s="9"/>
      <c r="DK3728" s="9"/>
      <c r="DL3728" s="9"/>
      <c r="DM3728" s="9"/>
      <c r="DN3728" s="9"/>
      <c r="DO3728" s="9"/>
      <c r="DP3728" s="9"/>
      <c r="DQ3728" s="9"/>
      <c r="DR3728" s="9"/>
      <c r="DS3728" s="9"/>
      <c r="DT3728" s="9"/>
      <c r="DU3728" s="9"/>
      <c r="DV3728" s="9"/>
      <c r="DW3728" s="9"/>
      <c r="DX3728" s="9"/>
      <c r="DY3728" s="9"/>
      <c r="DZ3728" s="56"/>
      <c r="EA3728" s="57"/>
    </row>
    <row r="3729" spans="1:131" s="18" customFormat="1" ht="19.5" customHeight="1" x14ac:dyDescent="0.25">
      <c r="A3729" s="18">
        <v>2466</v>
      </c>
      <c r="B3729" s="18" t="s">
        <v>7407</v>
      </c>
      <c r="C3729" s="18" t="s">
        <v>8935</v>
      </c>
      <c r="D3729" s="19">
        <v>44067</v>
      </c>
      <c r="J3729" s="130"/>
      <c r="K3729" s="130"/>
      <c r="L3729" s="130"/>
      <c r="R3729" s="20">
        <v>13189032</v>
      </c>
      <c r="S3729" s="20">
        <v>11945432</v>
      </c>
      <c r="T3729" s="20">
        <v>11945432</v>
      </c>
      <c r="U3729" s="20">
        <v>3583630</v>
      </c>
      <c r="AF3729" s="57"/>
      <c r="AG3729" s="46"/>
      <c r="DZ3729" s="56"/>
      <c r="EA3729" s="57"/>
    </row>
    <row r="3730" spans="1:131" ht="19.5" customHeight="1" x14ac:dyDescent="0.25">
      <c r="A3730" s="9">
        <v>2467</v>
      </c>
      <c r="B3730" s="9" t="s">
        <v>7410</v>
      </c>
      <c r="C3730" s="9" t="s">
        <v>7412</v>
      </c>
      <c r="D3730" s="9"/>
      <c r="E3730" s="9" t="s">
        <v>7411</v>
      </c>
      <c r="F3730" s="9" t="s">
        <v>4023</v>
      </c>
      <c r="G3730" s="9"/>
      <c r="H3730" s="9" t="s">
        <v>202</v>
      </c>
      <c r="I3730" s="9" t="s">
        <v>25</v>
      </c>
      <c r="J3730" s="129">
        <v>43590</v>
      </c>
      <c r="K3730" s="129">
        <v>43525</v>
      </c>
      <c r="L3730" s="129">
        <v>43950</v>
      </c>
      <c r="O3730" s="9">
        <v>29</v>
      </c>
      <c r="Q3730" s="9" t="s">
        <v>54</v>
      </c>
      <c r="R3730" s="9"/>
      <c r="S3730" s="13">
        <v>10000000</v>
      </c>
      <c r="T3730" s="13">
        <v>10000000</v>
      </c>
      <c r="U3730" s="13">
        <v>3000000</v>
      </c>
      <c r="V3730" s="9"/>
      <c r="W3730" s="9"/>
      <c r="X3730" s="9"/>
      <c r="Y3730" s="9"/>
      <c r="Z3730" s="9"/>
      <c r="AA3730" s="9"/>
      <c r="AB3730" s="9"/>
      <c r="AC3730" s="9"/>
      <c r="AD3730" s="9"/>
      <c r="AE3730" s="9"/>
      <c r="AF3730" s="55"/>
      <c r="AG3730" s="45">
        <v>7000000</v>
      </c>
      <c r="AH3730" s="11">
        <v>43525</v>
      </c>
      <c r="AI3730" s="11">
        <v>43950</v>
      </c>
      <c r="AJ3730" s="27">
        <v>9904520</v>
      </c>
      <c r="AK3730" s="27">
        <v>2971356</v>
      </c>
      <c r="AL3730" s="9"/>
      <c r="AM3730" s="9"/>
      <c r="AN3730" s="9"/>
      <c r="AO3730" s="9"/>
      <c r="AP3730" s="9"/>
      <c r="AQ3730" s="9"/>
      <c r="AR3730" s="9"/>
      <c r="AS3730" s="9"/>
      <c r="AT3730" s="9"/>
      <c r="AU3730" s="9"/>
      <c r="AV3730" s="9"/>
      <c r="AW3730" s="9"/>
      <c r="AX3730" s="9"/>
      <c r="AY3730" s="9"/>
      <c r="AZ3730" s="9"/>
      <c r="BA3730" s="9"/>
      <c r="BB3730" s="9"/>
      <c r="BC3730" s="9"/>
      <c r="BD3730" s="9"/>
      <c r="BE3730" s="9"/>
      <c r="BF3730" s="9"/>
      <c r="BG3730" s="9"/>
      <c r="BH3730" s="9"/>
      <c r="BI3730" s="9"/>
      <c r="BJ3730" s="9"/>
      <c r="BK3730" s="9"/>
      <c r="BL3730" s="9"/>
      <c r="BM3730" s="9"/>
      <c r="BN3730" s="9"/>
      <c r="BO3730" s="9"/>
      <c r="BP3730" s="9"/>
      <c r="BQ3730" s="9"/>
      <c r="BT3730" s="9"/>
      <c r="BU3730" s="9"/>
      <c r="BX3730" s="9"/>
      <c r="BY3730" s="9"/>
      <c r="CB3730" s="9"/>
      <c r="CC3730" s="9"/>
      <c r="CF3730" s="9"/>
      <c r="CG3730" s="9"/>
      <c r="CJ3730" s="9"/>
      <c r="CK3730" s="9"/>
      <c r="CN3730" s="9"/>
      <c r="CO3730" s="9"/>
      <c r="CP3730" s="9"/>
      <c r="CQ3730" s="9"/>
      <c r="CR3730" s="9"/>
      <c r="CS3730" s="9"/>
      <c r="CT3730" s="9"/>
      <c r="CU3730" s="9"/>
      <c r="CV3730" s="9"/>
      <c r="CW3730" s="9"/>
      <c r="CX3730" s="9"/>
      <c r="CY3730" s="9"/>
      <c r="CZ3730" s="9"/>
      <c r="DA3730" s="9"/>
      <c r="DB3730" s="9"/>
      <c r="DC3730" s="9"/>
      <c r="DD3730" s="9"/>
      <c r="DE3730" s="9"/>
      <c r="DF3730" s="9"/>
      <c r="DG3730" s="9"/>
      <c r="DH3730" s="9"/>
      <c r="DI3730" s="9"/>
      <c r="DJ3730" s="9"/>
      <c r="DK3730" s="9"/>
      <c r="DL3730" s="9"/>
      <c r="DM3730" s="9"/>
      <c r="DN3730" s="9"/>
      <c r="DO3730" s="9"/>
      <c r="DP3730" s="9"/>
      <c r="DQ3730" s="9"/>
      <c r="DR3730" s="9"/>
      <c r="DS3730" s="9"/>
      <c r="DT3730" s="9"/>
      <c r="DU3730" s="9"/>
      <c r="DV3730" s="9"/>
      <c r="DW3730" s="9"/>
      <c r="DX3730" s="9"/>
      <c r="DY3730" s="9"/>
    </row>
    <row r="3731" spans="1:131" ht="19.5" customHeight="1" x14ac:dyDescent="0.25">
      <c r="A3731" s="9">
        <v>2468</v>
      </c>
      <c r="B3731" s="9" t="s">
        <v>7413</v>
      </c>
      <c r="C3731" s="9" t="s">
        <v>7414</v>
      </c>
      <c r="D3731" s="9"/>
      <c r="E3731" s="9" t="s">
        <v>903</v>
      </c>
      <c r="F3731" s="9" t="s">
        <v>4071</v>
      </c>
      <c r="G3731" s="9"/>
      <c r="H3731" s="9" t="s">
        <v>202</v>
      </c>
      <c r="I3731" s="9" t="s">
        <v>78</v>
      </c>
      <c r="J3731" s="129">
        <v>43556</v>
      </c>
      <c r="K3731" s="129">
        <v>43424</v>
      </c>
      <c r="L3731" s="129">
        <v>43619</v>
      </c>
      <c r="O3731" s="9">
        <v>25</v>
      </c>
      <c r="Q3731" s="9" t="s">
        <v>61</v>
      </c>
      <c r="R3731" s="9"/>
      <c r="S3731" s="13">
        <v>185585035</v>
      </c>
      <c r="T3731" s="13">
        <v>185585035</v>
      </c>
      <c r="U3731" s="13">
        <v>55675511</v>
      </c>
      <c r="V3731" s="9"/>
      <c r="W3731" s="9"/>
      <c r="X3731" s="9"/>
      <c r="Y3731" s="9"/>
      <c r="Z3731" s="9"/>
      <c r="AA3731" s="9"/>
      <c r="AB3731" s="9"/>
      <c r="AC3731" s="9"/>
      <c r="AD3731" s="9"/>
      <c r="AE3731" s="9"/>
      <c r="AF3731" s="55"/>
      <c r="AH3731" s="11">
        <v>43424</v>
      </c>
      <c r="AI3731" s="11">
        <v>43889</v>
      </c>
      <c r="AJ3731" s="27">
        <v>189183416</v>
      </c>
      <c r="AK3731" s="27">
        <v>56755025</v>
      </c>
      <c r="AL3731" s="9"/>
      <c r="AM3731" s="9"/>
      <c r="AN3731" s="9"/>
      <c r="AO3731" s="9"/>
      <c r="AP3731" s="9"/>
      <c r="AQ3731" s="9"/>
      <c r="AR3731" s="9"/>
      <c r="AS3731" s="9"/>
      <c r="AT3731" s="9"/>
      <c r="AU3731" s="9"/>
      <c r="AV3731" s="9"/>
      <c r="AW3731" s="9"/>
      <c r="AX3731" s="9"/>
      <c r="AY3731" s="9"/>
      <c r="AZ3731" s="9"/>
      <c r="BA3731" s="9"/>
      <c r="BB3731" s="9"/>
      <c r="BC3731" s="9"/>
      <c r="BD3731" s="9"/>
      <c r="BE3731" s="9"/>
      <c r="BF3731" s="9"/>
      <c r="BG3731" s="9"/>
      <c r="BH3731" s="9"/>
      <c r="BI3731" s="9"/>
      <c r="BJ3731" s="9"/>
      <c r="BK3731" s="9"/>
      <c r="BL3731" s="9"/>
      <c r="BM3731" s="9"/>
      <c r="BN3731" s="9"/>
      <c r="BO3731" s="9"/>
      <c r="BP3731" s="9"/>
      <c r="BQ3731" s="9"/>
      <c r="BT3731" s="9"/>
      <c r="BU3731" s="9"/>
      <c r="BX3731" s="9"/>
      <c r="BY3731" s="9"/>
      <c r="CB3731" s="9"/>
      <c r="CC3731" s="9"/>
      <c r="CF3731" s="9"/>
      <c r="CG3731" s="9"/>
      <c r="CJ3731" s="9"/>
      <c r="CK3731" s="9"/>
      <c r="CN3731" s="9"/>
      <c r="CO3731" s="9"/>
      <c r="CP3731" s="9"/>
      <c r="CQ3731" s="9"/>
      <c r="CR3731" s="9"/>
      <c r="CS3731" s="9"/>
      <c r="CT3731" s="9"/>
      <c r="CU3731" s="9"/>
      <c r="CV3731" s="9"/>
      <c r="CW3731" s="9"/>
      <c r="CX3731" s="9"/>
      <c r="CY3731" s="9"/>
      <c r="CZ3731" s="9"/>
      <c r="DA3731" s="9"/>
      <c r="DB3731" s="9"/>
      <c r="DC3731" s="9"/>
      <c r="DD3731" s="9"/>
      <c r="DE3731" s="9"/>
      <c r="DF3731" s="9"/>
      <c r="DG3731" s="9"/>
      <c r="DH3731" s="9"/>
      <c r="DI3731" s="9"/>
      <c r="DJ3731" s="9"/>
      <c r="DK3731" s="9"/>
      <c r="DL3731" s="9"/>
      <c r="DM3731" s="9"/>
      <c r="DN3731" s="9"/>
      <c r="DO3731" s="9"/>
      <c r="DP3731" s="9"/>
      <c r="DQ3731" s="9"/>
      <c r="DR3731" s="9"/>
      <c r="DS3731" s="9"/>
      <c r="DT3731" s="9"/>
      <c r="DU3731" s="9"/>
      <c r="DV3731" s="9"/>
      <c r="DW3731" s="9"/>
      <c r="DX3731" s="9"/>
      <c r="DY3731" s="9"/>
      <c r="DZ3731" s="56"/>
      <c r="EA3731" s="57"/>
    </row>
    <row r="3732" spans="1:131" s="18" customFormat="1" ht="19.5" customHeight="1" x14ac:dyDescent="0.25">
      <c r="A3732" s="18">
        <v>2468</v>
      </c>
      <c r="B3732" s="18" t="s">
        <v>7413</v>
      </c>
      <c r="C3732" s="18" t="s">
        <v>7414</v>
      </c>
      <c r="D3732" s="19">
        <v>43712</v>
      </c>
      <c r="J3732" s="130"/>
      <c r="K3732" s="130"/>
      <c r="L3732" s="130">
        <v>43738</v>
      </c>
      <c r="S3732" s="20">
        <v>189183416</v>
      </c>
      <c r="T3732" s="20">
        <v>189183416</v>
      </c>
      <c r="U3732" s="20">
        <v>56755025</v>
      </c>
      <c r="AF3732" s="57"/>
      <c r="AG3732" s="46"/>
      <c r="DZ3732" s="56"/>
      <c r="EA3732" s="57"/>
    </row>
    <row r="3733" spans="1:131" s="18" customFormat="1" ht="19.5" customHeight="1" x14ac:dyDescent="0.25">
      <c r="A3733" s="18">
        <v>2468</v>
      </c>
      <c r="B3733" s="18" t="s">
        <v>7413</v>
      </c>
      <c r="C3733" s="18" t="s">
        <v>7414</v>
      </c>
      <c r="D3733" s="19">
        <v>43817</v>
      </c>
      <c r="J3733" s="130"/>
      <c r="K3733" s="130"/>
      <c r="L3733" s="130">
        <v>43889</v>
      </c>
      <c r="S3733" s="20"/>
      <c r="T3733" s="20"/>
      <c r="U3733" s="20"/>
      <c r="AF3733" s="57"/>
      <c r="AG3733" s="46"/>
      <c r="DZ3733" s="56"/>
      <c r="EA3733" s="57"/>
    </row>
    <row r="3734" spans="1:131" ht="19.5" customHeight="1" x14ac:dyDescent="0.25">
      <c r="A3734" s="9">
        <v>2469</v>
      </c>
      <c r="B3734" s="9" t="s">
        <v>7416</v>
      </c>
      <c r="C3734" s="9" t="s">
        <v>7415</v>
      </c>
      <c r="D3734" s="9"/>
      <c r="E3734" s="9" t="s">
        <v>7418</v>
      </c>
      <c r="F3734" s="9" t="s">
        <v>7417</v>
      </c>
      <c r="G3734" s="9"/>
      <c r="H3734" s="9" t="s">
        <v>202</v>
      </c>
      <c r="I3734" s="9" t="s">
        <v>78</v>
      </c>
      <c r="J3734" s="129">
        <v>43525</v>
      </c>
      <c r="K3734" s="129">
        <v>43479</v>
      </c>
      <c r="L3734" s="129">
        <v>43789</v>
      </c>
      <c r="O3734" s="9">
        <v>26</v>
      </c>
      <c r="Q3734" s="9" t="s">
        <v>54</v>
      </c>
      <c r="R3734" s="9"/>
      <c r="S3734" s="13">
        <v>11667000</v>
      </c>
      <c r="T3734" s="13">
        <v>11667000</v>
      </c>
      <c r="U3734" s="13">
        <v>3500100</v>
      </c>
      <c r="V3734" s="9"/>
      <c r="W3734" s="9"/>
      <c r="X3734" s="9"/>
      <c r="Y3734" s="9"/>
      <c r="Z3734" s="9"/>
      <c r="AA3734" s="9"/>
      <c r="AB3734" s="9"/>
      <c r="AC3734" s="9"/>
      <c r="AD3734" s="9"/>
      <c r="AE3734" s="9"/>
      <c r="AF3734" s="55"/>
      <c r="AG3734" s="45">
        <v>8166900</v>
      </c>
      <c r="AH3734" s="11">
        <v>43479</v>
      </c>
      <c r="AI3734" s="11">
        <v>43789</v>
      </c>
      <c r="AJ3734" s="27">
        <v>11466900</v>
      </c>
      <c r="AK3734" s="27">
        <v>3440070</v>
      </c>
      <c r="AL3734" s="9"/>
      <c r="AM3734" s="9"/>
      <c r="AN3734" s="9"/>
      <c r="AO3734" s="9"/>
      <c r="AP3734" s="9"/>
      <c r="AQ3734" s="9"/>
      <c r="AR3734" s="9"/>
      <c r="AS3734" s="9"/>
      <c r="AT3734" s="9"/>
      <c r="AU3734" s="9"/>
      <c r="AV3734" s="9"/>
      <c r="AW3734" s="9"/>
      <c r="AX3734" s="9"/>
      <c r="AY3734" s="9"/>
      <c r="AZ3734" s="9"/>
      <c r="BA3734" s="9"/>
      <c r="BB3734" s="9"/>
      <c r="BC3734" s="9"/>
      <c r="BD3734" s="9"/>
      <c r="BE3734" s="9"/>
      <c r="BF3734" s="9"/>
      <c r="BG3734" s="9"/>
      <c r="BH3734" s="9"/>
      <c r="BI3734" s="9"/>
      <c r="BJ3734" s="9"/>
      <c r="BK3734" s="9"/>
      <c r="BL3734" s="9"/>
      <c r="BM3734" s="9"/>
      <c r="BN3734" s="9"/>
      <c r="BO3734" s="9"/>
      <c r="BP3734" s="9"/>
      <c r="BQ3734" s="9"/>
      <c r="BT3734" s="9"/>
      <c r="BU3734" s="9"/>
      <c r="BX3734" s="9"/>
      <c r="BY3734" s="9"/>
      <c r="CB3734" s="9"/>
      <c r="CC3734" s="9"/>
      <c r="CF3734" s="9"/>
      <c r="CG3734" s="9"/>
      <c r="CJ3734" s="9"/>
      <c r="CK3734" s="9"/>
      <c r="CN3734" s="9"/>
      <c r="CO3734" s="9"/>
      <c r="CP3734" s="9"/>
      <c r="CQ3734" s="9"/>
      <c r="CR3734" s="9"/>
      <c r="CS3734" s="9"/>
      <c r="CT3734" s="9"/>
      <c r="CU3734" s="9"/>
      <c r="CV3734" s="9"/>
      <c r="CW3734" s="9"/>
      <c r="CX3734" s="9"/>
      <c r="CY3734" s="9"/>
      <c r="CZ3734" s="9"/>
      <c r="DA3734" s="9"/>
      <c r="DB3734" s="9"/>
      <c r="DC3734" s="9"/>
      <c r="DD3734" s="9"/>
      <c r="DE3734" s="9"/>
      <c r="DF3734" s="9"/>
      <c r="DG3734" s="9"/>
      <c r="DH3734" s="9"/>
      <c r="DI3734" s="9"/>
      <c r="DJ3734" s="9"/>
      <c r="DK3734" s="9"/>
      <c r="DL3734" s="9"/>
      <c r="DM3734" s="9"/>
      <c r="DN3734" s="9"/>
      <c r="DO3734" s="9"/>
      <c r="DP3734" s="9"/>
      <c r="DQ3734" s="9"/>
      <c r="DR3734" s="9"/>
      <c r="DS3734" s="9"/>
      <c r="DT3734" s="9"/>
      <c r="DU3734" s="9"/>
      <c r="DV3734" s="9"/>
      <c r="DW3734" s="9"/>
      <c r="DX3734" s="9"/>
      <c r="DY3734" s="9"/>
    </row>
    <row r="3735" spans="1:131" ht="19.5" customHeight="1" x14ac:dyDescent="0.25">
      <c r="A3735" s="9">
        <v>2470</v>
      </c>
      <c r="B3735" s="9" t="s">
        <v>7419</v>
      </c>
      <c r="C3735" s="9" t="s">
        <v>7420</v>
      </c>
      <c r="D3735" s="9"/>
      <c r="E3735" s="9" t="s">
        <v>7421</v>
      </c>
      <c r="F3735" s="9" t="s">
        <v>7422</v>
      </c>
      <c r="G3735" s="9"/>
      <c r="H3735" s="9" t="s">
        <v>202</v>
      </c>
      <c r="I3735" s="9" t="s">
        <v>28</v>
      </c>
      <c r="J3735" s="129">
        <v>43556</v>
      </c>
      <c r="K3735" s="129">
        <v>43525</v>
      </c>
      <c r="L3735" s="129">
        <v>43723</v>
      </c>
      <c r="O3735" s="9">
        <v>25</v>
      </c>
      <c r="Q3735" s="9" t="s">
        <v>54</v>
      </c>
      <c r="R3735" s="9"/>
      <c r="S3735" s="13">
        <v>8500000</v>
      </c>
      <c r="T3735" s="13">
        <v>8500000</v>
      </c>
      <c r="U3735" s="13">
        <v>2125000</v>
      </c>
      <c r="V3735" s="9"/>
      <c r="W3735" s="9"/>
      <c r="X3735" s="9"/>
      <c r="Y3735" s="9"/>
      <c r="Z3735" s="9"/>
      <c r="AA3735" s="9"/>
      <c r="AB3735" s="9"/>
      <c r="AC3735" s="9"/>
      <c r="AD3735" s="9"/>
      <c r="AE3735" s="9"/>
      <c r="AF3735" s="55"/>
      <c r="AG3735" s="45">
        <v>6375000</v>
      </c>
      <c r="AH3735" s="11">
        <v>43525</v>
      </c>
      <c r="AI3735" s="11">
        <v>43784</v>
      </c>
      <c r="AJ3735" s="27">
        <v>11234743</v>
      </c>
      <c r="AK3735" s="27">
        <v>2791667</v>
      </c>
      <c r="AL3735" s="9"/>
      <c r="AM3735" s="9"/>
      <c r="AN3735" s="9"/>
      <c r="AO3735" s="9"/>
      <c r="AP3735" s="9"/>
      <c r="AQ3735" s="9"/>
      <c r="AR3735" s="9"/>
      <c r="AS3735" s="9"/>
      <c r="AT3735" s="9"/>
      <c r="AU3735" s="9"/>
      <c r="AV3735" s="9"/>
      <c r="AW3735" s="9"/>
      <c r="AX3735" s="9"/>
      <c r="AY3735" s="9"/>
      <c r="AZ3735" s="9"/>
      <c r="BA3735" s="9"/>
      <c r="BB3735" s="9"/>
      <c r="BC3735" s="9"/>
      <c r="BD3735" s="9"/>
      <c r="BE3735" s="9"/>
      <c r="BF3735" s="9"/>
      <c r="BG3735" s="9"/>
      <c r="BH3735" s="9"/>
      <c r="BI3735" s="9"/>
      <c r="BJ3735" s="9"/>
      <c r="BK3735" s="9"/>
      <c r="BL3735" s="9"/>
      <c r="BM3735" s="9"/>
      <c r="BN3735" s="9"/>
      <c r="BO3735" s="9"/>
      <c r="BP3735" s="9"/>
      <c r="BQ3735" s="9"/>
      <c r="BT3735" s="9"/>
      <c r="BU3735" s="9"/>
      <c r="BX3735" s="9"/>
      <c r="BY3735" s="9"/>
      <c r="CB3735" s="9"/>
      <c r="CC3735" s="9"/>
      <c r="CF3735" s="9"/>
      <c r="CG3735" s="9"/>
      <c r="CJ3735" s="9"/>
      <c r="CK3735" s="9"/>
      <c r="CN3735" s="9"/>
      <c r="CO3735" s="9"/>
      <c r="CP3735" s="9"/>
      <c r="CQ3735" s="9"/>
      <c r="CR3735" s="9"/>
      <c r="CS3735" s="9"/>
      <c r="CT3735" s="9"/>
      <c r="CU3735" s="9"/>
      <c r="CV3735" s="9"/>
      <c r="CW3735" s="9"/>
      <c r="CX3735" s="9"/>
      <c r="CY3735" s="9"/>
      <c r="CZ3735" s="9"/>
      <c r="DA3735" s="9"/>
      <c r="DB3735" s="9"/>
      <c r="DC3735" s="9"/>
      <c r="DD3735" s="9"/>
      <c r="DE3735" s="9"/>
      <c r="DF3735" s="9"/>
      <c r="DG3735" s="9"/>
      <c r="DH3735" s="9"/>
      <c r="DI3735" s="9"/>
      <c r="DJ3735" s="9"/>
      <c r="DK3735" s="9"/>
      <c r="DL3735" s="9"/>
      <c r="DM3735" s="9"/>
      <c r="DN3735" s="9"/>
      <c r="DO3735" s="9"/>
      <c r="DP3735" s="9"/>
      <c r="DQ3735" s="9"/>
      <c r="DR3735" s="9"/>
      <c r="DS3735" s="9"/>
      <c r="DT3735" s="9"/>
      <c r="DU3735" s="9"/>
      <c r="DV3735" s="9"/>
      <c r="DW3735" s="9"/>
      <c r="DX3735" s="9"/>
      <c r="DY3735" s="9"/>
      <c r="DZ3735" s="56"/>
      <c r="EA3735" s="57"/>
    </row>
    <row r="3736" spans="1:131" s="18" customFormat="1" ht="19.5" customHeight="1" x14ac:dyDescent="0.25">
      <c r="A3736" s="18">
        <v>2470</v>
      </c>
      <c r="B3736" s="18" t="s">
        <v>7419</v>
      </c>
      <c r="C3736" s="18" t="s">
        <v>8216</v>
      </c>
      <c r="D3736" s="19">
        <v>43818</v>
      </c>
      <c r="J3736" s="130"/>
      <c r="K3736" s="130"/>
      <c r="L3736" s="130">
        <v>43784</v>
      </c>
      <c r="S3736" s="20">
        <v>11166667</v>
      </c>
      <c r="T3736" s="20">
        <v>11166667</v>
      </c>
      <c r="U3736" s="20">
        <v>2791667</v>
      </c>
      <c r="AF3736" s="57"/>
      <c r="AG3736" s="46"/>
      <c r="DZ3736" s="56"/>
      <c r="EA3736" s="57"/>
    </row>
    <row r="3737" spans="1:131" ht="19.5" customHeight="1" x14ac:dyDescent="0.25">
      <c r="A3737" s="9">
        <v>2471</v>
      </c>
      <c r="B3737" s="10" t="s">
        <v>7424</v>
      </c>
      <c r="C3737" s="9" t="s">
        <v>7425</v>
      </c>
      <c r="D3737" s="9"/>
      <c r="E3737" s="9" t="s">
        <v>7661</v>
      </c>
      <c r="F3737" s="9" t="s">
        <v>471</v>
      </c>
      <c r="G3737" s="9"/>
      <c r="H3737" s="9" t="s">
        <v>202</v>
      </c>
      <c r="I3737" s="9" t="s">
        <v>35</v>
      </c>
      <c r="J3737" s="129">
        <v>43541</v>
      </c>
      <c r="K3737" s="129">
        <v>43411</v>
      </c>
      <c r="L3737" s="129">
        <v>43739</v>
      </c>
      <c r="O3737" s="9">
        <v>31</v>
      </c>
      <c r="Q3737" s="9" t="s">
        <v>61</v>
      </c>
      <c r="R3737" s="9"/>
      <c r="S3737" s="13">
        <v>558493105</v>
      </c>
      <c r="T3737" s="13">
        <v>445585246</v>
      </c>
      <c r="U3737" s="13">
        <v>167094467</v>
      </c>
      <c r="V3737" s="9"/>
      <c r="W3737" s="9"/>
      <c r="X3737" s="9"/>
      <c r="Y3737" s="9"/>
      <c r="Z3737" s="9"/>
      <c r="AA3737" s="9"/>
      <c r="AB3737" s="9"/>
      <c r="AC3737" s="9"/>
      <c r="AD3737" s="9"/>
      <c r="AE3737" s="9"/>
      <c r="AF3737" s="55"/>
      <c r="AG3737" s="109"/>
      <c r="AH3737" s="11">
        <v>43488</v>
      </c>
      <c r="AI3737" s="11">
        <v>43555</v>
      </c>
      <c r="AJ3737" s="27">
        <v>25056202</v>
      </c>
      <c r="AK3737" s="27">
        <v>7516861</v>
      </c>
      <c r="AL3737" s="11">
        <v>43556</v>
      </c>
      <c r="AM3737" s="11">
        <v>43646</v>
      </c>
      <c r="AN3737" s="27">
        <v>496191010</v>
      </c>
      <c r="AO3737" s="27">
        <v>148857303</v>
      </c>
      <c r="AP3737" s="11">
        <v>43647</v>
      </c>
      <c r="AQ3737" s="11">
        <v>43739</v>
      </c>
      <c r="AR3737" s="27">
        <v>35031647</v>
      </c>
      <c r="AS3737" s="27">
        <v>10509494</v>
      </c>
      <c r="AT3737" s="11">
        <v>43488</v>
      </c>
      <c r="AU3737" s="11">
        <v>43739</v>
      </c>
      <c r="AV3737" s="27">
        <v>616708936</v>
      </c>
      <c r="AW3737" s="27">
        <v>18043727</v>
      </c>
      <c r="AX3737" s="9"/>
      <c r="AY3737" s="9"/>
      <c r="AZ3737" s="9"/>
      <c r="BA3737" s="9"/>
      <c r="BB3737" s="9"/>
      <c r="BC3737" s="9"/>
      <c r="BD3737" s="9"/>
      <c r="BE3737" s="9"/>
      <c r="BF3737" s="9"/>
      <c r="BG3737" s="9"/>
      <c r="BH3737" s="9"/>
      <c r="BI3737" s="9"/>
      <c r="BJ3737" s="9"/>
      <c r="BK3737" s="9"/>
      <c r="BL3737" s="9"/>
      <c r="BM3737" s="9"/>
      <c r="BN3737" s="9"/>
      <c r="BO3737" s="9"/>
      <c r="BP3737" s="9"/>
      <c r="BQ3737" s="9"/>
      <c r="BT3737" s="9"/>
      <c r="BU3737" s="9"/>
      <c r="BX3737" s="9"/>
      <c r="BY3737" s="9"/>
      <c r="CB3737" s="9"/>
      <c r="CC3737" s="9"/>
      <c r="CF3737" s="9"/>
      <c r="CG3737" s="9"/>
      <c r="CJ3737" s="9"/>
      <c r="CK3737" s="9"/>
      <c r="CN3737" s="9"/>
      <c r="CO3737" s="9"/>
      <c r="CP3737" s="9"/>
      <c r="CQ3737" s="9"/>
      <c r="CR3737" s="9"/>
      <c r="CS3737" s="9"/>
      <c r="CT3737" s="9"/>
      <c r="CU3737" s="9"/>
      <c r="CV3737" s="9"/>
      <c r="CW3737" s="9"/>
      <c r="CX3737" s="9"/>
      <c r="CY3737" s="9"/>
      <c r="CZ3737" s="9"/>
      <c r="DA3737" s="9"/>
      <c r="DB3737" s="9"/>
      <c r="DC3737" s="9"/>
      <c r="DD3737" s="9"/>
      <c r="DE3737" s="9"/>
      <c r="DF3737" s="9"/>
      <c r="DG3737" s="9"/>
      <c r="DH3737" s="9"/>
      <c r="DI3737" s="9"/>
      <c r="DJ3737" s="9"/>
      <c r="DK3737" s="9"/>
      <c r="DL3737" s="9"/>
      <c r="DM3737" s="9"/>
      <c r="DN3737" s="9"/>
      <c r="DO3737" s="9"/>
      <c r="DP3737" s="9"/>
      <c r="DQ3737" s="9"/>
      <c r="DR3737" s="9"/>
      <c r="DS3737" s="9"/>
      <c r="DT3737" s="9"/>
      <c r="DU3737" s="9"/>
      <c r="DV3737" s="9"/>
      <c r="DW3737" s="9"/>
      <c r="DX3737" s="9"/>
      <c r="DY3737" s="18"/>
      <c r="DZ3737" s="58">
        <v>616708936</v>
      </c>
      <c r="EA3737" s="55">
        <v>184927385</v>
      </c>
    </row>
    <row r="3738" spans="1:131" s="18" customFormat="1" ht="19.5" customHeight="1" x14ac:dyDescent="0.25">
      <c r="A3738" s="18">
        <v>2471</v>
      </c>
      <c r="B3738" s="17" t="s">
        <v>7424</v>
      </c>
      <c r="C3738" s="18" t="s">
        <v>8137</v>
      </c>
      <c r="D3738" s="19">
        <v>43829</v>
      </c>
      <c r="J3738" s="130"/>
      <c r="K3738" s="130"/>
      <c r="L3738" s="130"/>
      <c r="S3738" s="20">
        <v>625404970</v>
      </c>
      <c r="T3738" s="20">
        <v>493139694</v>
      </c>
      <c r="U3738" s="20">
        <v>184927385</v>
      </c>
      <c r="AF3738" s="57"/>
      <c r="AG3738" s="120"/>
      <c r="AH3738" s="19"/>
      <c r="AI3738" s="19"/>
      <c r="AJ3738" s="83"/>
      <c r="AK3738" s="83"/>
      <c r="AL3738" s="19"/>
      <c r="AM3738" s="19"/>
      <c r="AN3738" s="83"/>
      <c r="AO3738" s="83"/>
      <c r="DZ3738" s="56"/>
      <c r="EA3738" s="57"/>
    </row>
    <row r="3739" spans="1:131" ht="19.5" customHeight="1" x14ac:dyDescent="0.25">
      <c r="A3739" s="9">
        <v>2472</v>
      </c>
      <c r="B3739" s="9" t="s">
        <v>7426</v>
      </c>
      <c r="C3739" s="9" t="s">
        <v>7427</v>
      </c>
      <c r="D3739" s="9"/>
      <c r="E3739" s="9" t="s">
        <v>5592</v>
      </c>
      <c r="F3739" s="9" t="s">
        <v>7428</v>
      </c>
      <c r="G3739" s="9"/>
      <c r="H3739" s="9" t="s">
        <v>202</v>
      </c>
      <c r="I3739" s="9" t="s">
        <v>258</v>
      </c>
      <c r="J3739" s="129">
        <v>43565</v>
      </c>
      <c r="K3739" s="129">
        <v>43531</v>
      </c>
      <c r="L3739" s="129">
        <v>43973</v>
      </c>
      <c r="M3739" s="9" t="s">
        <v>20</v>
      </c>
      <c r="O3739" s="9">
        <v>26</v>
      </c>
      <c r="Q3739" s="9" t="s">
        <v>54</v>
      </c>
      <c r="R3739" s="9"/>
      <c r="S3739" s="13">
        <v>10600000</v>
      </c>
      <c r="T3739" s="13">
        <v>10600000</v>
      </c>
      <c r="U3739" s="13">
        <v>3180000</v>
      </c>
      <c r="V3739" s="9"/>
      <c r="W3739" s="9"/>
      <c r="X3739" s="9"/>
      <c r="Y3739" s="9"/>
      <c r="Z3739" s="9"/>
      <c r="AA3739" s="9"/>
      <c r="AB3739" s="9"/>
      <c r="AC3739" s="9"/>
      <c r="AD3739" s="9"/>
      <c r="AE3739" s="9"/>
      <c r="AF3739" s="55"/>
      <c r="AG3739" s="45">
        <v>7420000</v>
      </c>
      <c r="AH3739" s="9"/>
      <c r="AI3739" s="9"/>
      <c r="AJ3739" s="9"/>
      <c r="AK3739" s="9"/>
      <c r="AL3739" s="9"/>
      <c r="AM3739" s="9"/>
      <c r="AN3739" s="9"/>
      <c r="AO3739" s="9"/>
      <c r="AP3739" s="9"/>
      <c r="AQ3739" s="9"/>
      <c r="AR3739" s="9"/>
      <c r="AS3739" s="9"/>
      <c r="AT3739" s="9"/>
      <c r="AU3739" s="9"/>
      <c r="AV3739" s="9"/>
      <c r="AW3739" s="9"/>
      <c r="AX3739" s="9"/>
      <c r="AY3739" s="9"/>
      <c r="AZ3739" s="9"/>
      <c r="BA3739" s="9"/>
      <c r="BB3739" s="9"/>
      <c r="BC3739" s="9"/>
      <c r="BD3739" s="9"/>
      <c r="BE3739" s="9"/>
      <c r="BF3739" s="9"/>
      <c r="BG3739" s="9"/>
      <c r="BH3739" s="9"/>
      <c r="BI3739" s="9"/>
      <c r="BJ3739" s="9"/>
      <c r="BK3739" s="9"/>
      <c r="BL3739" s="9"/>
      <c r="BM3739" s="9"/>
      <c r="BN3739" s="9"/>
      <c r="BO3739" s="9"/>
      <c r="BP3739" s="9"/>
      <c r="BQ3739" s="9"/>
      <c r="BT3739" s="9"/>
      <c r="BU3739" s="9"/>
      <c r="BX3739" s="9"/>
      <c r="BY3739" s="9"/>
      <c r="CB3739" s="9"/>
      <c r="CC3739" s="9"/>
      <c r="CF3739" s="9"/>
      <c r="CG3739" s="9"/>
      <c r="CJ3739" s="9"/>
      <c r="CK3739" s="9"/>
      <c r="CN3739" s="9"/>
      <c r="CO3739" s="9"/>
      <c r="CP3739" s="9"/>
      <c r="CQ3739" s="9"/>
      <c r="CR3739" s="9"/>
      <c r="CS3739" s="9"/>
      <c r="CT3739" s="9"/>
      <c r="CU3739" s="9"/>
      <c r="CV3739" s="9"/>
      <c r="CW3739" s="9"/>
      <c r="CX3739" s="9"/>
      <c r="CY3739" s="9"/>
      <c r="CZ3739" s="9"/>
      <c r="DA3739" s="9"/>
      <c r="DB3739" s="9"/>
      <c r="DC3739" s="9"/>
      <c r="DD3739" s="9"/>
      <c r="DE3739" s="9"/>
      <c r="DF3739" s="9"/>
      <c r="DG3739" s="9"/>
      <c r="DH3739" s="9"/>
      <c r="DI3739" s="9"/>
      <c r="DJ3739" s="9"/>
      <c r="DK3739" s="9"/>
      <c r="DL3739" s="9"/>
      <c r="DM3739" s="9"/>
      <c r="DN3739" s="9"/>
      <c r="DO3739" s="9"/>
      <c r="DP3739" s="9"/>
      <c r="DQ3739" s="9"/>
      <c r="DR3739" s="9"/>
      <c r="DS3739" s="9"/>
      <c r="DT3739" s="9"/>
      <c r="DU3739" s="9"/>
      <c r="DV3739" s="9"/>
      <c r="DW3739" s="9"/>
      <c r="DX3739" s="9"/>
      <c r="DY3739" s="9"/>
      <c r="DZ3739" s="56"/>
      <c r="EA3739" s="57"/>
    </row>
    <row r="3740" spans="1:131" s="18" customFormat="1" ht="19.5" customHeight="1" x14ac:dyDescent="0.25">
      <c r="A3740" s="18">
        <v>2472</v>
      </c>
      <c r="B3740" s="18" t="s">
        <v>7426</v>
      </c>
      <c r="C3740" s="18" t="s">
        <v>7427</v>
      </c>
      <c r="D3740" s="19">
        <v>44362</v>
      </c>
      <c r="J3740" s="130"/>
      <c r="K3740" s="130"/>
      <c r="L3740" s="130">
        <v>44491</v>
      </c>
      <c r="S3740" s="20"/>
      <c r="T3740" s="20"/>
      <c r="U3740" s="20"/>
      <c r="AF3740" s="57"/>
      <c r="AG3740" s="46"/>
      <c r="DZ3740" s="56"/>
      <c r="EA3740" s="57"/>
    </row>
    <row r="3741" spans="1:131" ht="20.25" customHeight="1" x14ac:dyDescent="0.25">
      <c r="A3741" s="9">
        <v>2473</v>
      </c>
      <c r="B3741" s="9" t="s">
        <v>7429</v>
      </c>
      <c r="C3741" s="9" t="s">
        <v>7434</v>
      </c>
      <c r="D3741" s="9"/>
      <c r="E3741" s="9" t="s">
        <v>4290</v>
      </c>
      <c r="F3741" s="9" t="s">
        <v>19</v>
      </c>
      <c r="G3741" s="9"/>
      <c r="H3741" s="9" t="s">
        <v>202</v>
      </c>
      <c r="I3741" s="9" t="s">
        <v>97</v>
      </c>
      <c r="J3741" s="129">
        <v>43556</v>
      </c>
      <c r="K3741" s="129">
        <v>43282</v>
      </c>
      <c r="L3741" s="129">
        <v>43952</v>
      </c>
      <c r="O3741" s="9">
        <v>30</v>
      </c>
      <c r="Q3741" s="9" t="s">
        <v>54</v>
      </c>
      <c r="R3741" s="9"/>
      <c r="S3741" s="13">
        <v>13330000</v>
      </c>
      <c r="T3741" s="13">
        <v>13330000</v>
      </c>
      <c r="U3741" s="13">
        <v>3999000</v>
      </c>
      <c r="V3741" s="9"/>
      <c r="W3741" s="9"/>
      <c r="X3741" s="9"/>
      <c r="Y3741" s="9"/>
      <c r="Z3741" s="9"/>
      <c r="AA3741" s="9"/>
      <c r="AB3741" s="9"/>
      <c r="AC3741" s="9"/>
      <c r="AD3741" s="9"/>
      <c r="AE3741" s="9"/>
      <c r="AF3741" s="55"/>
      <c r="AG3741" s="45">
        <v>9331000</v>
      </c>
      <c r="AH3741" s="11">
        <v>43466</v>
      </c>
      <c r="AI3741" s="11">
        <v>43952</v>
      </c>
      <c r="AJ3741" s="27">
        <v>12982149</v>
      </c>
      <c r="AK3741" s="27">
        <v>3894645</v>
      </c>
      <c r="AL3741" s="9"/>
      <c r="AM3741" s="9"/>
      <c r="AN3741" s="9"/>
      <c r="AO3741" s="9"/>
      <c r="AP3741" s="9"/>
      <c r="AQ3741" s="9"/>
      <c r="AR3741" s="9"/>
      <c r="AS3741" s="9"/>
      <c r="AT3741" s="9"/>
      <c r="AU3741" s="9"/>
      <c r="AV3741" s="9"/>
      <c r="AW3741" s="9"/>
      <c r="AX3741" s="9"/>
      <c r="AY3741" s="9"/>
      <c r="AZ3741" s="9"/>
      <c r="BA3741" s="9"/>
      <c r="BB3741" s="9"/>
      <c r="BC3741" s="9"/>
      <c r="BD3741" s="9"/>
      <c r="BE3741" s="9"/>
      <c r="BF3741" s="9"/>
      <c r="BG3741" s="9"/>
      <c r="BH3741" s="9"/>
      <c r="BI3741" s="9"/>
      <c r="BJ3741" s="9"/>
      <c r="BK3741" s="9"/>
      <c r="BL3741" s="9"/>
      <c r="BM3741" s="9"/>
      <c r="BN3741" s="9"/>
      <c r="BO3741" s="9"/>
      <c r="BP3741" s="9"/>
      <c r="BQ3741" s="9"/>
      <c r="BT3741" s="9"/>
      <c r="BU3741" s="9"/>
      <c r="BX3741" s="9"/>
      <c r="BY3741" s="9"/>
      <c r="CB3741" s="9"/>
      <c r="CC3741" s="9"/>
      <c r="CF3741" s="9"/>
      <c r="CG3741" s="9"/>
      <c r="CJ3741" s="9"/>
      <c r="CK3741" s="9"/>
      <c r="CN3741" s="9"/>
      <c r="CO3741" s="9"/>
      <c r="CP3741" s="9"/>
      <c r="CQ3741" s="9"/>
      <c r="CR3741" s="9"/>
      <c r="CS3741" s="9"/>
      <c r="CT3741" s="9"/>
      <c r="CU3741" s="9"/>
      <c r="CV3741" s="9"/>
      <c r="CW3741" s="9"/>
      <c r="CX3741" s="9"/>
      <c r="CY3741" s="9"/>
      <c r="CZ3741" s="9"/>
      <c r="DA3741" s="9"/>
      <c r="DB3741" s="9"/>
      <c r="DC3741" s="9"/>
      <c r="DD3741" s="9"/>
      <c r="DE3741" s="9"/>
      <c r="DF3741" s="9"/>
      <c r="DG3741" s="9"/>
      <c r="DH3741" s="9"/>
      <c r="DI3741" s="9"/>
      <c r="DJ3741" s="9"/>
      <c r="DK3741" s="9"/>
      <c r="DL3741" s="9"/>
      <c r="DM3741" s="9"/>
      <c r="DN3741" s="9"/>
      <c r="DO3741" s="9"/>
      <c r="DP3741" s="9"/>
      <c r="DQ3741" s="9"/>
      <c r="DR3741" s="9"/>
      <c r="DS3741" s="9"/>
      <c r="DT3741" s="9"/>
      <c r="DU3741" s="9"/>
      <c r="DV3741" s="9"/>
      <c r="DW3741" s="9"/>
      <c r="DX3741" s="9"/>
      <c r="DY3741" s="9"/>
    </row>
    <row r="3742" spans="1:131" ht="19.5" customHeight="1" x14ac:dyDescent="0.25">
      <c r="A3742" s="9">
        <v>2474</v>
      </c>
      <c r="B3742" s="9" t="s">
        <v>7430</v>
      </c>
      <c r="C3742" s="9" t="s">
        <v>7431</v>
      </c>
      <c r="D3742" s="9"/>
      <c r="E3742" s="9" t="s">
        <v>7432</v>
      </c>
      <c r="F3742" s="9" t="s">
        <v>7433</v>
      </c>
      <c r="G3742" s="9"/>
      <c r="H3742" s="9" t="s">
        <v>906</v>
      </c>
      <c r="I3742" s="9" t="s">
        <v>97</v>
      </c>
      <c r="O3742" s="9">
        <v>26</v>
      </c>
      <c r="R3742" s="9"/>
      <c r="S3742" s="9"/>
      <c r="T3742" s="9"/>
      <c r="U3742" s="9"/>
      <c r="V3742" s="9"/>
      <c r="W3742" s="9"/>
      <c r="X3742" s="9"/>
      <c r="Y3742" s="9"/>
      <c r="Z3742" s="9"/>
      <c r="AA3742" s="9"/>
      <c r="AB3742" s="9"/>
      <c r="AC3742" s="9"/>
      <c r="AD3742" s="9"/>
      <c r="AE3742" s="9"/>
      <c r="AF3742" s="55"/>
      <c r="AG3742" s="109"/>
      <c r="AH3742" s="9"/>
      <c r="AI3742" s="9"/>
      <c r="AJ3742" s="9"/>
      <c r="AK3742" s="9"/>
      <c r="AL3742" s="9"/>
      <c r="AM3742" s="9"/>
      <c r="AN3742" s="9"/>
      <c r="AO3742" s="9"/>
      <c r="AP3742" s="9"/>
      <c r="AQ3742" s="9"/>
      <c r="AR3742" s="9"/>
      <c r="AS3742" s="9"/>
      <c r="AT3742" s="9"/>
      <c r="AU3742" s="9"/>
      <c r="AV3742" s="9"/>
      <c r="AW3742" s="9"/>
      <c r="AX3742" s="9"/>
      <c r="AY3742" s="9"/>
      <c r="AZ3742" s="9"/>
      <c r="BA3742" s="9"/>
      <c r="BB3742" s="9"/>
      <c r="BC3742" s="9"/>
      <c r="BD3742" s="9"/>
      <c r="BE3742" s="9"/>
      <c r="BF3742" s="9"/>
      <c r="BG3742" s="9"/>
      <c r="BH3742" s="9"/>
      <c r="BI3742" s="9"/>
      <c r="BJ3742" s="9"/>
      <c r="BK3742" s="9"/>
      <c r="BL3742" s="9"/>
      <c r="BM3742" s="9"/>
      <c r="BN3742" s="9"/>
      <c r="BO3742" s="9"/>
      <c r="BP3742" s="9"/>
      <c r="BQ3742" s="9"/>
      <c r="BT3742" s="9"/>
      <c r="BU3742" s="9"/>
      <c r="BX3742" s="9"/>
      <c r="BY3742" s="9"/>
      <c r="CB3742" s="9"/>
      <c r="CC3742" s="9"/>
      <c r="CF3742" s="9"/>
      <c r="CG3742" s="9"/>
      <c r="CJ3742" s="9"/>
      <c r="CK3742" s="9"/>
      <c r="CN3742" s="9"/>
      <c r="CO3742" s="9"/>
      <c r="CP3742" s="9"/>
      <c r="CQ3742" s="9"/>
      <c r="CR3742" s="9"/>
      <c r="CS3742" s="9"/>
      <c r="CT3742" s="9"/>
      <c r="CU3742" s="9"/>
      <c r="CV3742" s="9"/>
      <c r="CW3742" s="9"/>
      <c r="CX3742" s="9"/>
      <c r="CY3742" s="9"/>
      <c r="CZ3742" s="9"/>
      <c r="DA3742" s="9"/>
      <c r="DB3742" s="9"/>
      <c r="DC3742" s="9"/>
      <c r="DD3742" s="9"/>
      <c r="DE3742" s="9"/>
      <c r="DF3742" s="9"/>
      <c r="DG3742" s="9"/>
      <c r="DH3742" s="9"/>
      <c r="DI3742" s="9"/>
      <c r="DJ3742" s="9"/>
      <c r="DK3742" s="9"/>
      <c r="DL3742" s="9"/>
      <c r="DM3742" s="9"/>
      <c r="DN3742" s="9"/>
      <c r="DO3742" s="9"/>
      <c r="DP3742" s="9"/>
      <c r="DQ3742" s="9"/>
      <c r="DR3742" s="9"/>
      <c r="DS3742" s="9"/>
      <c r="DT3742" s="9"/>
      <c r="DU3742" s="9"/>
      <c r="DV3742" s="9"/>
      <c r="DW3742" s="9"/>
      <c r="DX3742" s="9"/>
      <c r="DY3742" s="9"/>
      <c r="DZ3742" s="56"/>
      <c r="EA3742" s="57"/>
    </row>
    <row r="3743" spans="1:131" ht="39" customHeight="1" x14ac:dyDescent="0.25">
      <c r="A3743" s="9">
        <v>2475</v>
      </c>
      <c r="B3743" s="9" t="s">
        <v>7435</v>
      </c>
      <c r="C3743" s="9" t="s">
        <v>7436</v>
      </c>
      <c r="D3743" s="9"/>
      <c r="E3743" s="9" t="s">
        <v>7437</v>
      </c>
      <c r="F3743" s="9" t="s">
        <v>7438</v>
      </c>
      <c r="G3743" s="9"/>
      <c r="H3743" s="9" t="s">
        <v>202</v>
      </c>
      <c r="I3743" s="9" t="s">
        <v>25</v>
      </c>
      <c r="J3743" s="129">
        <v>43587</v>
      </c>
      <c r="K3743" s="129">
        <v>43472</v>
      </c>
      <c r="L3743" s="129">
        <v>43874</v>
      </c>
      <c r="O3743" s="9">
        <v>28</v>
      </c>
      <c r="Q3743" s="9" t="s">
        <v>54</v>
      </c>
      <c r="R3743" s="9"/>
      <c r="S3743" s="13">
        <v>10000000</v>
      </c>
      <c r="T3743" s="13">
        <v>10000000</v>
      </c>
      <c r="U3743" s="13">
        <v>3000000</v>
      </c>
      <c r="V3743" s="9"/>
      <c r="W3743" s="9"/>
      <c r="X3743" s="9"/>
      <c r="Y3743" s="9"/>
      <c r="Z3743" s="9"/>
      <c r="AA3743" s="9"/>
      <c r="AB3743" s="9"/>
      <c r="AC3743" s="9"/>
      <c r="AD3743" s="9"/>
      <c r="AE3743" s="9"/>
      <c r="AF3743" s="55"/>
      <c r="AG3743" s="45">
        <v>7000000</v>
      </c>
      <c r="AH3743" s="9"/>
      <c r="AI3743" s="9"/>
      <c r="AJ3743" s="9"/>
      <c r="AK3743" s="9"/>
      <c r="AL3743" s="9"/>
      <c r="AM3743" s="9"/>
      <c r="AN3743" s="9"/>
      <c r="AO3743" s="9"/>
      <c r="AP3743" s="9"/>
      <c r="AQ3743" s="9"/>
      <c r="AR3743" s="9"/>
      <c r="AS3743" s="9"/>
      <c r="AT3743" s="9"/>
      <c r="AU3743" s="9"/>
      <c r="AV3743" s="9"/>
      <c r="AW3743" s="9"/>
      <c r="AX3743" s="9"/>
      <c r="AY3743" s="9"/>
      <c r="AZ3743" s="9"/>
      <c r="BA3743" s="9"/>
      <c r="BB3743" s="9"/>
      <c r="BC3743" s="9"/>
      <c r="BD3743" s="9"/>
      <c r="BE3743" s="9"/>
      <c r="BF3743" s="9"/>
      <c r="BG3743" s="9"/>
      <c r="BH3743" s="9"/>
      <c r="BI3743" s="9"/>
      <c r="BJ3743" s="9"/>
      <c r="BK3743" s="9"/>
      <c r="BL3743" s="9"/>
      <c r="BM3743" s="9"/>
      <c r="BN3743" s="9"/>
      <c r="BO3743" s="9"/>
      <c r="BP3743" s="9"/>
      <c r="BQ3743" s="9"/>
      <c r="BT3743" s="9"/>
      <c r="BU3743" s="9"/>
      <c r="BX3743" s="9"/>
      <c r="BY3743" s="9"/>
      <c r="CB3743" s="9"/>
      <c r="CC3743" s="9"/>
      <c r="CF3743" s="9"/>
      <c r="CG3743" s="9"/>
      <c r="CJ3743" s="9"/>
      <c r="CK3743" s="9"/>
      <c r="CN3743" s="9"/>
      <c r="CO3743" s="9"/>
      <c r="CP3743" s="9"/>
      <c r="CQ3743" s="9"/>
      <c r="CR3743" s="9"/>
      <c r="CS3743" s="9"/>
      <c r="CT3743" s="9"/>
      <c r="CU3743" s="9"/>
      <c r="CV3743" s="9"/>
      <c r="CW3743" s="9"/>
      <c r="CX3743" s="9"/>
      <c r="CY3743" s="9"/>
      <c r="CZ3743" s="9"/>
      <c r="DA3743" s="9"/>
      <c r="DB3743" s="9"/>
      <c r="DC3743" s="9"/>
      <c r="DD3743" s="9"/>
      <c r="DE3743" s="9"/>
      <c r="DF3743" s="9"/>
      <c r="DG3743" s="9"/>
      <c r="DH3743" s="9"/>
      <c r="DI3743" s="9"/>
      <c r="DJ3743" s="9"/>
      <c r="DK3743" s="9"/>
      <c r="DL3743" s="9"/>
      <c r="DM3743" s="9"/>
      <c r="DN3743" s="9"/>
      <c r="DO3743" s="9"/>
      <c r="DP3743" s="9"/>
      <c r="DQ3743" s="9"/>
      <c r="DR3743" s="9"/>
      <c r="DS3743" s="9"/>
      <c r="DT3743" s="9"/>
      <c r="DU3743" s="9"/>
      <c r="DV3743" s="9"/>
      <c r="DW3743" s="9"/>
      <c r="DX3743" s="9"/>
      <c r="DY3743" s="9"/>
    </row>
    <row r="3744" spans="1:131" ht="19.5" customHeight="1" x14ac:dyDescent="0.25">
      <c r="A3744" s="9">
        <v>2476</v>
      </c>
      <c r="B3744" s="9" t="s">
        <v>7439</v>
      </c>
      <c r="C3744" s="9" t="s">
        <v>7440</v>
      </c>
      <c r="D3744" s="9"/>
      <c r="E3744" s="9" t="s">
        <v>268</v>
      </c>
      <c r="F3744" s="9" t="s">
        <v>2583</v>
      </c>
      <c r="G3744" s="9"/>
      <c r="H3744" s="9" t="s">
        <v>202</v>
      </c>
      <c r="I3744" s="9" t="s">
        <v>78</v>
      </c>
      <c r="J3744" s="129">
        <v>43627</v>
      </c>
      <c r="K3744" s="129">
        <v>43502</v>
      </c>
      <c r="L3744" s="129">
        <v>43866</v>
      </c>
      <c r="O3744" s="9">
        <v>28</v>
      </c>
      <c r="Q3744" s="9" t="s">
        <v>54</v>
      </c>
      <c r="R3744" s="9"/>
      <c r="S3744" s="13">
        <v>10000000</v>
      </c>
      <c r="T3744" s="13">
        <v>10000000</v>
      </c>
      <c r="U3744" s="13">
        <v>3000000</v>
      </c>
      <c r="V3744" s="9"/>
      <c r="W3744" s="9"/>
      <c r="X3744" s="9"/>
      <c r="Y3744" s="9"/>
      <c r="Z3744" s="9"/>
      <c r="AA3744" s="9"/>
      <c r="AB3744" s="9"/>
      <c r="AC3744" s="9"/>
      <c r="AD3744" s="9"/>
      <c r="AE3744" s="9"/>
      <c r="AF3744" s="55"/>
      <c r="AG3744" s="45">
        <v>7000000</v>
      </c>
      <c r="AH3744" s="11">
        <v>43502</v>
      </c>
      <c r="AI3744" s="11">
        <v>43866</v>
      </c>
      <c r="AJ3744" s="27">
        <v>10000000</v>
      </c>
      <c r="AK3744" s="27">
        <v>3000000</v>
      </c>
      <c r="AL3744" s="9"/>
      <c r="AM3744" s="9"/>
      <c r="AN3744" s="9"/>
      <c r="AO3744" s="9"/>
      <c r="AP3744" s="9"/>
      <c r="AQ3744" s="9"/>
      <c r="AR3744" s="9"/>
      <c r="AS3744" s="9"/>
      <c r="AT3744" s="9"/>
      <c r="AU3744" s="9"/>
      <c r="AV3744" s="9"/>
      <c r="AW3744" s="9"/>
      <c r="AX3744" s="9"/>
      <c r="AY3744" s="9"/>
      <c r="AZ3744" s="9"/>
      <c r="BA3744" s="9"/>
      <c r="BB3744" s="9"/>
      <c r="BC3744" s="9"/>
      <c r="BD3744" s="9"/>
      <c r="BE3744" s="9"/>
      <c r="BF3744" s="9"/>
      <c r="BG3744" s="9"/>
      <c r="BH3744" s="9"/>
      <c r="BI3744" s="9"/>
      <c r="BJ3744" s="9"/>
      <c r="BK3744" s="9"/>
      <c r="BL3744" s="9"/>
      <c r="BM3744" s="9"/>
      <c r="BN3744" s="9"/>
      <c r="BO3744" s="9"/>
      <c r="BP3744" s="9"/>
      <c r="BQ3744" s="9"/>
      <c r="BT3744" s="9"/>
      <c r="BU3744" s="9"/>
      <c r="BX3744" s="9"/>
      <c r="BY3744" s="9"/>
      <c r="CB3744" s="9"/>
      <c r="CC3744" s="9"/>
      <c r="CF3744" s="9"/>
      <c r="CG3744" s="9"/>
      <c r="CJ3744" s="9"/>
      <c r="CK3744" s="9"/>
      <c r="CN3744" s="9"/>
      <c r="CO3744" s="9"/>
      <c r="CP3744" s="9"/>
      <c r="CQ3744" s="9"/>
      <c r="CR3744" s="9"/>
      <c r="CS3744" s="9"/>
      <c r="CT3744" s="9"/>
      <c r="CU3744" s="9"/>
      <c r="CV3744" s="9"/>
      <c r="CW3744" s="9"/>
      <c r="CX3744" s="9"/>
      <c r="CY3744" s="9"/>
      <c r="CZ3744" s="9"/>
      <c r="DA3744" s="9"/>
      <c r="DB3744" s="9"/>
      <c r="DC3744" s="9"/>
      <c r="DD3744" s="9"/>
      <c r="DE3744" s="9"/>
      <c r="DF3744" s="9"/>
      <c r="DG3744" s="9"/>
      <c r="DH3744" s="9"/>
      <c r="DI3744" s="9"/>
      <c r="DJ3744" s="9"/>
      <c r="DK3744" s="9"/>
      <c r="DL3744" s="9"/>
      <c r="DM3744" s="9"/>
      <c r="DN3744" s="9"/>
      <c r="DO3744" s="9"/>
      <c r="DP3744" s="9"/>
      <c r="DQ3744" s="9"/>
      <c r="DR3744" s="9"/>
      <c r="DS3744" s="9"/>
      <c r="DT3744" s="9"/>
      <c r="DU3744" s="9"/>
      <c r="DV3744" s="9"/>
      <c r="DW3744" s="9"/>
      <c r="DX3744" s="9"/>
      <c r="DY3744" s="9"/>
      <c r="DZ3744" s="56"/>
      <c r="EA3744" s="57"/>
    </row>
    <row r="3745" spans="1:131" ht="19.5" customHeight="1" x14ac:dyDescent="0.25">
      <c r="A3745" s="9">
        <v>2477</v>
      </c>
      <c r="B3745" s="9" t="s">
        <v>7441</v>
      </c>
      <c r="C3745" s="9" t="s">
        <v>7442</v>
      </c>
      <c r="D3745" s="9"/>
      <c r="E3745" s="9" t="s">
        <v>7443</v>
      </c>
      <c r="F3745" s="9" t="s">
        <v>7444</v>
      </c>
      <c r="G3745" s="9"/>
      <c r="H3745" s="9" t="s">
        <v>202</v>
      </c>
      <c r="I3745" s="9" t="s">
        <v>25</v>
      </c>
      <c r="J3745" s="129">
        <v>43552</v>
      </c>
      <c r="K3745" s="129">
        <v>43544</v>
      </c>
      <c r="L3745" s="129">
        <v>43950</v>
      </c>
      <c r="O3745" s="9">
        <v>28</v>
      </c>
      <c r="Q3745" s="9" t="s">
        <v>54</v>
      </c>
      <c r="R3745" s="9"/>
      <c r="S3745" s="13">
        <v>9000000</v>
      </c>
      <c r="T3745" s="13">
        <v>9000000</v>
      </c>
      <c r="U3745" s="13">
        <v>2700000</v>
      </c>
      <c r="V3745" s="9"/>
      <c r="W3745" s="9"/>
      <c r="X3745" s="9"/>
      <c r="Y3745" s="9"/>
      <c r="Z3745" s="9"/>
      <c r="AA3745" s="9"/>
      <c r="AB3745" s="9"/>
      <c r="AC3745" s="9"/>
      <c r="AD3745" s="9"/>
      <c r="AE3745" s="9"/>
      <c r="AF3745" s="55"/>
      <c r="AG3745" s="45">
        <v>6300000</v>
      </c>
      <c r="AH3745" s="11">
        <v>43552</v>
      </c>
      <c r="AI3745" s="11">
        <v>43950</v>
      </c>
      <c r="AJ3745" s="27">
        <v>9001037</v>
      </c>
      <c r="AK3745" s="27">
        <v>2700000</v>
      </c>
      <c r="AL3745" s="9"/>
      <c r="AM3745" s="9"/>
      <c r="AN3745" s="9"/>
      <c r="AO3745" s="9"/>
      <c r="AP3745" s="9"/>
      <c r="AQ3745" s="9"/>
      <c r="AR3745" s="9"/>
      <c r="AS3745" s="9"/>
      <c r="AT3745" s="9"/>
      <c r="AU3745" s="9"/>
      <c r="AV3745" s="9"/>
      <c r="AW3745" s="9"/>
      <c r="AX3745" s="9"/>
      <c r="AY3745" s="9"/>
      <c r="AZ3745" s="9"/>
      <c r="BA3745" s="9"/>
      <c r="BB3745" s="9"/>
      <c r="BC3745" s="9"/>
      <c r="BD3745" s="9"/>
      <c r="BE3745" s="9"/>
      <c r="BF3745" s="9"/>
      <c r="BG3745" s="9"/>
      <c r="BH3745" s="9"/>
      <c r="BI3745" s="9"/>
      <c r="BJ3745" s="9"/>
      <c r="BK3745" s="9"/>
      <c r="BL3745" s="9"/>
      <c r="BM3745" s="9"/>
      <c r="BN3745" s="9"/>
      <c r="BO3745" s="9"/>
      <c r="BP3745" s="9"/>
      <c r="BQ3745" s="9"/>
      <c r="BT3745" s="9"/>
      <c r="BU3745" s="9"/>
      <c r="BX3745" s="9"/>
      <c r="BY3745" s="9"/>
      <c r="CB3745" s="9"/>
      <c r="CC3745" s="9"/>
      <c r="CF3745" s="9"/>
      <c r="CG3745" s="9"/>
      <c r="CJ3745" s="9"/>
      <c r="CK3745" s="9"/>
      <c r="CN3745" s="9"/>
      <c r="CO3745" s="9"/>
      <c r="CP3745" s="9"/>
      <c r="CQ3745" s="9"/>
      <c r="CR3745" s="9"/>
      <c r="CS3745" s="9"/>
      <c r="CT3745" s="9"/>
      <c r="CU3745" s="9"/>
      <c r="CV3745" s="9"/>
      <c r="CW3745" s="9"/>
      <c r="CX3745" s="9"/>
      <c r="CY3745" s="9"/>
      <c r="CZ3745" s="9"/>
      <c r="DA3745" s="9"/>
      <c r="DB3745" s="9"/>
      <c r="DC3745" s="9"/>
      <c r="DD3745" s="9"/>
      <c r="DE3745" s="9"/>
      <c r="DF3745" s="9"/>
      <c r="DG3745" s="9"/>
      <c r="DH3745" s="9"/>
      <c r="DI3745" s="9"/>
      <c r="DJ3745" s="9"/>
      <c r="DK3745" s="9"/>
      <c r="DL3745" s="9"/>
      <c r="DM3745" s="9"/>
      <c r="DN3745" s="9"/>
      <c r="DO3745" s="9"/>
      <c r="DP3745" s="9"/>
      <c r="DQ3745" s="9"/>
      <c r="DR3745" s="9"/>
      <c r="DS3745" s="9"/>
      <c r="DT3745" s="9"/>
      <c r="DU3745" s="9"/>
      <c r="DV3745" s="9"/>
      <c r="DW3745" s="9"/>
      <c r="DX3745" s="9"/>
      <c r="DY3745" s="9"/>
    </row>
    <row r="3746" spans="1:131" ht="19.5" customHeight="1" x14ac:dyDescent="0.25">
      <c r="A3746" s="9">
        <v>2478</v>
      </c>
      <c r="B3746" s="9" t="s">
        <v>7445</v>
      </c>
      <c r="C3746" s="9" t="s">
        <v>7446</v>
      </c>
      <c r="D3746" s="9"/>
      <c r="E3746" s="9" t="s">
        <v>2828</v>
      </c>
      <c r="F3746" s="9" t="s">
        <v>2305</v>
      </c>
      <c r="G3746" s="9"/>
      <c r="H3746" s="9" t="s">
        <v>202</v>
      </c>
      <c r="I3746" s="9" t="s">
        <v>35</v>
      </c>
      <c r="J3746" s="129">
        <v>43556</v>
      </c>
      <c r="K3746" s="129">
        <v>43451</v>
      </c>
      <c r="L3746" s="129">
        <v>44012</v>
      </c>
      <c r="O3746" s="9">
        <v>28</v>
      </c>
      <c r="Q3746" s="9" t="s">
        <v>61</v>
      </c>
      <c r="R3746" s="9"/>
      <c r="S3746" s="13">
        <v>6637010762</v>
      </c>
      <c r="T3746" s="13">
        <v>6637010762</v>
      </c>
      <c r="U3746" s="13">
        <v>1991103229</v>
      </c>
      <c r="V3746" s="9"/>
      <c r="W3746" s="9"/>
      <c r="X3746" s="9"/>
      <c r="Y3746" s="9"/>
      <c r="Z3746" s="9"/>
      <c r="AA3746" s="9"/>
      <c r="AB3746" s="9"/>
      <c r="AC3746" s="9"/>
      <c r="AD3746" s="9"/>
      <c r="AE3746" s="9"/>
      <c r="AF3746" s="55"/>
      <c r="AG3746" s="109"/>
      <c r="AH3746" s="11">
        <v>43466</v>
      </c>
      <c r="AI3746" s="11">
        <v>43555</v>
      </c>
      <c r="AJ3746" s="27">
        <v>223969773</v>
      </c>
      <c r="AK3746" s="27">
        <v>67190932</v>
      </c>
      <c r="AL3746" s="11">
        <v>43556</v>
      </c>
      <c r="AM3746" s="11">
        <v>43646</v>
      </c>
      <c r="AN3746" s="27">
        <v>2025038182</v>
      </c>
      <c r="AO3746" s="27">
        <v>607511454</v>
      </c>
      <c r="AP3746" s="11">
        <v>43647</v>
      </c>
      <c r="AQ3746" s="11">
        <v>43738</v>
      </c>
      <c r="AR3746" s="27">
        <v>2391455926</v>
      </c>
      <c r="AS3746" s="27">
        <v>717436778</v>
      </c>
      <c r="AT3746" s="11">
        <v>43739</v>
      </c>
      <c r="AU3746" s="11">
        <v>43830</v>
      </c>
      <c r="AV3746" s="27">
        <v>1414197132</v>
      </c>
      <c r="AW3746" s="27">
        <v>424259140</v>
      </c>
      <c r="AX3746" s="11">
        <v>43831</v>
      </c>
      <c r="AY3746" s="11">
        <v>43921</v>
      </c>
      <c r="AZ3746" s="27">
        <v>38900038</v>
      </c>
      <c r="BA3746" s="27">
        <v>11670011</v>
      </c>
      <c r="BB3746" s="11">
        <v>43922</v>
      </c>
      <c r="BC3746" s="11">
        <v>43946</v>
      </c>
      <c r="BD3746" s="27">
        <v>36688943</v>
      </c>
      <c r="BE3746" s="27">
        <v>11006683</v>
      </c>
      <c r="BF3746" s="11">
        <v>43466</v>
      </c>
      <c r="BG3746" s="11">
        <v>43946</v>
      </c>
      <c r="BH3746" s="27">
        <v>6553335550</v>
      </c>
      <c r="BI3746" s="27">
        <v>126925667</v>
      </c>
      <c r="BJ3746" s="9"/>
      <c r="BK3746" s="9"/>
      <c r="BL3746" s="9"/>
      <c r="BM3746" s="9"/>
      <c r="BN3746" s="9"/>
      <c r="BO3746" s="9"/>
      <c r="BP3746" s="9"/>
      <c r="BQ3746" s="9"/>
      <c r="BT3746" s="9"/>
      <c r="BU3746" s="9"/>
      <c r="BX3746" s="9"/>
      <c r="BY3746" s="9"/>
      <c r="CB3746" s="9"/>
      <c r="CC3746" s="9"/>
      <c r="CF3746" s="9"/>
      <c r="CG3746" s="9"/>
      <c r="CJ3746" s="9"/>
      <c r="CK3746" s="9"/>
      <c r="CN3746" s="9"/>
      <c r="CO3746" s="9"/>
      <c r="CP3746" s="9"/>
      <c r="CQ3746" s="9"/>
      <c r="CR3746" s="9"/>
      <c r="CS3746" s="9"/>
      <c r="CT3746" s="9"/>
      <c r="CU3746" s="9"/>
      <c r="CV3746" s="9"/>
      <c r="CW3746" s="9"/>
      <c r="CX3746" s="9"/>
      <c r="CY3746" s="9"/>
      <c r="CZ3746" s="9"/>
      <c r="DA3746" s="9"/>
      <c r="DB3746" s="9"/>
      <c r="DC3746" s="9"/>
      <c r="DD3746" s="9"/>
      <c r="DE3746" s="9"/>
      <c r="DF3746" s="9"/>
      <c r="DG3746" s="9"/>
      <c r="DH3746" s="9"/>
      <c r="DI3746" s="9"/>
      <c r="DJ3746" s="9"/>
      <c r="DK3746" s="9"/>
      <c r="DL3746" s="9"/>
      <c r="DM3746" s="9"/>
      <c r="DN3746" s="9"/>
      <c r="DO3746" s="9"/>
      <c r="DP3746" s="9"/>
      <c r="DQ3746" s="9"/>
      <c r="DR3746" s="9"/>
      <c r="DS3746" s="9"/>
      <c r="DT3746" s="9"/>
      <c r="DU3746" s="9"/>
      <c r="DV3746" s="9"/>
      <c r="DW3746" s="9"/>
      <c r="DX3746" s="9"/>
      <c r="DY3746" s="18"/>
      <c r="DZ3746" s="58">
        <v>6553335550</v>
      </c>
      <c r="EA3746" s="55">
        <v>1966000665</v>
      </c>
    </row>
    <row r="3747" spans="1:131" ht="19.5" customHeight="1" x14ac:dyDescent="0.25">
      <c r="A3747" s="9">
        <v>2479</v>
      </c>
      <c r="B3747" s="9" t="s">
        <v>7447</v>
      </c>
      <c r="C3747" s="9" t="s">
        <v>7448</v>
      </c>
      <c r="D3747" s="9"/>
      <c r="E3747" s="9" t="s">
        <v>7449</v>
      </c>
      <c r="F3747" s="9" t="s">
        <v>7450</v>
      </c>
      <c r="G3747" s="9"/>
      <c r="H3747" s="9" t="s">
        <v>202</v>
      </c>
      <c r="I3747" s="9" t="s">
        <v>28</v>
      </c>
      <c r="J3747" s="129">
        <v>43617</v>
      </c>
      <c r="K3747" s="129">
        <v>43586</v>
      </c>
      <c r="L3747" s="129">
        <v>44012</v>
      </c>
      <c r="M3747" s="9" t="s">
        <v>20</v>
      </c>
      <c r="O3747" s="9">
        <v>30</v>
      </c>
      <c r="Q3747" s="9" t="s">
        <v>54</v>
      </c>
      <c r="R3747" s="9"/>
      <c r="S3747" s="13">
        <v>9838239</v>
      </c>
      <c r="T3747" s="13">
        <v>9838239</v>
      </c>
      <c r="U3747" s="13">
        <v>2951472</v>
      </c>
      <c r="V3747" s="13">
        <v>5682000</v>
      </c>
      <c r="W3747" s="9"/>
      <c r="X3747" s="9"/>
      <c r="Y3747" s="9"/>
      <c r="Z3747" s="9"/>
      <c r="AA3747" s="9"/>
      <c r="AB3747" s="9"/>
      <c r="AC3747" s="9"/>
      <c r="AD3747" s="9"/>
      <c r="AE3747" s="9"/>
      <c r="AF3747" s="114">
        <v>5682000</v>
      </c>
      <c r="AG3747" s="109"/>
      <c r="AH3747" s="11">
        <v>43556</v>
      </c>
      <c r="AI3747" s="11">
        <v>43738</v>
      </c>
      <c r="AJ3747" s="27">
        <v>6740327</v>
      </c>
      <c r="AK3747" s="27">
        <v>2022098</v>
      </c>
      <c r="AL3747" s="11">
        <v>43586</v>
      </c>
      <c r="AM3747" s="11">
        <v>43890</v>
      </c>
      <c r="AN3747" s="13">
        <v>1108851</v>
      </c>
      <c r="AO3747" s="13">
        <v>332655</v>
      </c>
      <c r="AP3747" s="11">
        <v>43739</v>
      </c>
      <c r="AQ3747" s="11">
        <v>43830</v>
      </c>
      <c r="AR3747" s="27">
        <v>1178005</v>
      </c>
      <c r="AS3747" s="27">
        <v>353402</v>
      </c>
      <c r="AT3747" s="11">
        <v>43831</v>
      </c>
      <c r="AU3747" s="11">
        <v>44012</v>
      </c>
      <c r="AV3747" s="27">
        <v>848203</v>
      </c>
      <c r="AW3747" s="27">
        <v>243317</v>
      </c>
      <c r="AX3747" s="9"/>
      <c r="AY3747" s="9"/>
      <c r="AZ3747" s="9"/>
      <c r="BA3747" s="9"/>
      <c r="BB3747" s="9"/>
      <c r="BC3747" s="9"/>
      <c r="BD3747" s="9"/>
      <c r="BE3747" s="9"/>
      <c r="BF3747" s="9"/>
      <c r="BG3747" s="9"/>
      <c r="BH3747" s="9"/>
      <c r="BI3747" s="9"/>
      <c r="BJ3747" s="9"/>
      <c r="BK3747" s="9"/>
      <c r="BL3747" s="9"/>
      <c r="BM3747" s="9"/>
      <c r="BN3747" s="9"/>
      <c r="BO3747" s="9"/>
      <c r="BP3747" s="9"/>
      <c r="BQ3747" s="9"/>
      <c r="BT3747" s="9"/>
      <c r="BU3747" s="9"/>
      <c r="BX3747" s="9"/>
      <c r="BY3747" s="9"/>
      <c r="CB3747" s="9"/>
      <c r="CC3747" s="9"/>
      <c r="CF3747" s="9"/>
      <c r="CG3747" s="9"/>
      <c r="CJ3747" s="9"/>
      <c r="CK3747" s="9"/>
      <c r="CN3747" s="9"/>
      <c r="CO3747" s="9"/>
      <c r="CP3747" s="9"/>
      <c r="CQ3747" s="9"/>
      <c r="CR3747" s="9"/>
      <c r="CS3747" s="9"/>
      <c r="CT3747" s="9"/>
      <c r="CU3747" s="9"/>
      <c r="CV3747" s="9"/>
      <c r="CW3747" s="9"/>
      <c r="CX3747" s="9"/>
      <c r="CY3747" s="9"/>
      <c r="CZ3747" s="9"/>
      <c r="DA3747" s="9"/>
      <c r="DB3747" s="9"/>
      <c r="DC3747" s="9"/>
      <c r="DD3747" s="9"/>
      <c r="DE3747" s="9"/>
      <c r="DF3747" s="9"/>
      <c r="DG3747" s="9"/>
      <c r="DH3747" s="9"/>
      <c r="DI3747" s="9"/>
      <c r="DJ3747" s="9"/>
      <c r="DK3747" s="9"/>
      <c r="DL3747" s="9"/>
      <c r="DM3747" s="9"/>
      <c r="DN3747" s="9"/>
      <c r="DO3747" s="9"/>
      <c r="DP3747" s="9"/>
      <c r="DQ3747" s="9"/>
      <c r="DR3747" s="9"/>
      <c r="DS3747" s="9"/>
      <c r="DT3747" s="9"/>
      <c r="DU3747" s="9"/>
      <c r="DV3747" s="9"/>
      <c r="DW3747" s="9"/>
      <c r="DX3747" s="9"/>
      <c r="DY3747" s="9"/>
    </row>
    <row r="3748" spans="1:131" s="18" customFormat="1" ht="19.5" customHeight="1" x14ac:dyDescent="0.25">
      <c r="A3748" s="18">
        <v>2479</v>
      </c>
      <c r="B3748" s="18" t="s">
        <v>7447</v>
      </c>
      <c r="C3748" s="18" t="s">
        <v>7448</v>
      </c>
      <c r="D3748" s="19">
        <v>43712</v>
      </c>
      <c r="J3748" s="130"/>
      <c r="K3748" s="130">
        <v>43525</v>
      </c>
      <c r="L3748" s="130"/>
      <c r="S3748" s="20"/>
      <c r="T3748" s="20"/>
      <c r="U3748" s="20"/>
      <c r="V3748" s="20"/>
      <c r="AF3748" s="43"/>
      <c r="AG3748" s="112"/>
      <c r="DZ3748" s="56"/>
      <c r="EA3748" s="57"/>
    </row>
    <row r="3749" spans="1:131" s="18" customFormat="1" ht="19.5" customHeight="1" x14ac:dyDescent="0.25">
      <c r="A3749" s="18">
        <v>2479</v>
      </c>
      <c r="B3749" s="18" t="s">
        <v>7447</v>
      </c>
      <c r="C3749" s="18" t="s">
        <v>8443</v>
      </c>
      <c r="D3749" s="19">
        <v>43978</v>
      </c>
      <c r="J3749" s="130"/>
      <c r="K3749" s="130"/>
      <c r="L3749" s="130"/>
      <c r="S3749" s="20"/>
      <c r="T3749" s="20"/>
      <c r="U3749" s="20"/>
      <c r="V3749" s="20"/>
      <c r="AF3749" s="43"/>
      <c r="AG3749" s="112"/>
      <c r="AN3749" s="13"/>
      <c r="DZ3749" s="56"/>
      <c r="EA3749" s="57"/>
    </row>
    <row r="3750" spans="1:131" ht="19.5" customHeight="1" x14ac:dyDescent="0.25">
      <c r="A3750" s="9">
        <v>2480</v>
      </c>
      <c r="B3750" s="9" t="s">
        <v>7451</v>
      </c>
      <c r="C3750" s="9" t="s">
        <v>7452</v>
      </c>
      <c r="D3750" s="9"/>
      <c r="E3750" s="9" t="s">
        <v>7449</v>
      </c>
      <c r="F3750" s="9" t="s">
        <v>7450</v>
      </c>
      <c r="G3750" s="9"/>
      <c r="H3750" s="9" t="s">
        <v>202</v>
      </c>
      <c r="I3750" s="9" t="s">
        <v>122</v>
      </c>
      <c r="J3750" s="129">
        <v>43617</v>
      </c>
      <c r="K3750" s="129">
        <v>43586</v>
      </c>
      <c r="L3750" s="129">
        <v>44012</v>
      </c>
      <c r="M3750" s="9" t="s">
        <v>20</v>
      </c>
      <c r="O3750" s="9">
        <v>32</v>
      </c>
      <c r="Q3750" s="9" t="s">
        <v>54</v>
      </c>
      <c r="R3750" s="9"/>
      <c r="S3750" s="13">
        <v>9841224</v>
      </c>
      <c r="T3750" s="13">
        <v>9841224</v>
      </c>
      <c r="U3750" s="13">
        <v>2952367</v>
      </c>
      <c r="V3750" s="13">
        <v>5822000</v>
      </c>
      <c r="W3750" s="9"/>
      <c r="X3750" s="9"/>
      <c r="Y3750" s="9"/>
      <c r="Z3750" s="9"/>
      <c r="AA3750" s="9"/>
      <c r="AB3750" s="9"/>
      <c r="AC3750" s="9"/>
      <c r="AD3750" s="9"/>
      <c r="AE3750" s="9"/>
      <c r="AF3750" s="114">
        <v>5822000</v>
      </c>
      <c r="AG3750" s="109"/>
      <c r="AH3750" s="11">
        <v>43586</v>
      </c>
      <c r="AI3750" s="11">
        <v>43890</v>
      </c>
      <c r="AJ3750" s="13">
        <v>911837</v>
      </c>
      <c r="AK3750" s="13">
        <v>273551</v>
      </c>
      <c r="AL3750" s="11">
        <v>43556</v>
      </c>
      <c r="AM3750" s="11">
        <v>43830</v>
      </c>
      <c r="AN3750" s="13">
        <v>8323406</v>
      </c>
      <c r="AO3750" s="13">
        <v>2497022</v>
      </c>
      <c r="AP3750" s="11">
        <v>43831</v>
      </c>
      <c r="AQ3750" s="11">
        <v>44012</v>
      </c>
      <c r="AR3750" s="13">
        <v>681401</v>
      </c>
      <c r="AS3750" s="13">
        <v>181794</v>
      </c>
      <c r="AT3750" s="9"/>
      <c r="AU3750" s="9"/>
      <c r="AV3750" s="9"/>
      <c r="AW3750" s="9"/>
      <c r="AX3750" s="9"/>
      <c r="AY3750" s="9"/>
      <c r="AZ3750" s="9"/>
      <c r="BA3750" s="9"/>
      <c r="BB3750" s="9"/>
      <c r="BC3750" s="9"/>
      <c r="BD3750" s="9"/>
      <c r="BE3750" s="9"/>
      <c r="BF3750" s="9"/>
      <c r="BG3750" s="9"/>
      <c r="BH3750" s="9"/>
      <c r="BI3750" s="9"/>
      <c r="BJ3750" s="9"/>
      <c r="BK3750" s="9"/>
      <c r="BL3750" s="9"/>
      <c r="BM3750" s="9"/>
      <c r="BN3750" s="9"/>
      <c r="BO3750" s="9"/>
      <c r="BP3750" s="9"/>
      <c r="BQ3750" s="9"/>
      <c r="BT3750" s="9"/>
      <c r="BU3750" s="9"/>
      <c r="BX3750" s="9"/>
      <c r="BY3750" s="9"/>
      <c r="CB3750" s="9"/>
      <c r="CC3750" s="9"/>
      <c r="CF3750" s="9"/>
      <c r="CG3750" s="9"/>
      <c r="CJ3750" s="9"/>
      <c r="CK3750" s="9"/>
      <c r="CN3750" s="9"/>
      <c r="CO3750" s="9"/>
      <c r="CP3750" s="9"/>
      <c r="CQ3750" s="9"/>
      <c r="CR3750" s="9"/>
      <c r="CS3750" s="9"/>
      <c r="CT3750" s="9"/>
      <c r="CU3750" s="9"/>
      <c r="CV3750" s="9"/>
      <c r="CW3750" s="9"/>
      <c r="CX3750" s="9"/>
      <c r="CY3750" s="9"/>
      <c r="CZ3750" s="9"/>
      <c r="DA3750" s="9"/>
      <c r="DB3750" s="9"/>
      <c r="DC3750" s="9"/>
      <c r="DD3750" s="9"/>
      <c r="DE3750" s="9"/>
      <c r="DF3750" s="9"/>
      <c r="DG3750" s="9"/>
      <c r="DH3750" s="9"/>
      <c r="DI3750" s="9"/>
      <c r="DJ3750" s="9"/>
      <c r="DK3750" s="9"/>
      <c r="DL3750" s="9"/>
      <c r="DM3750" s="9"/>
      <c r="DN3750" s="9"/>
      <c r="DO3750" s="9"/>
      <c r="DP3750" s="9"/>
      <c r="DQ3750" s="9"/>
      <c r="DR3750" s="9"/>
      <c r="DS3750" s="9"/>
      <c r="DT3750" s="9"/>
      <c r="DU3750" s="9"/>
      <c r="DV3750" s="9"/>
      <c r="DW3750" s="9"/>
      <c r="DX3750" s="9"/>
      <c r="DY3750" s="9"/>
      <c r="DZ3750" s="56"/>
      <c r="EA3750" s="57"/>
    </row>
    <row r="3751" spans="1:131" s="18" customFormat="1" ht="19.5" customHeight="1" x14ac:dyDescent="0.25">
      <c r="A3751" s="18">
        <v>2480</v>
      </c>
      <c r="B3751" s="18" t="s">
        <v>7451</v>
      </c>
      <c r="C3751" s="18" t="s">
        <v>7452</v>
      </c>
      <c r="D3751" s="19">
        <v>43712</v>
      </c>
      <c r="J3751" s="130"/>
      <c r="K3751" s="130">
        <v>43525</v>
      </c>
      <c r="L3751" s="130"/>
      <c r="S3751" s="20"/>
      <c r="T3751" s="20"/>
      <c r="U3751" s="20"/>
      <c r="V3751" s="20"/>
      <c r="AF3751" s="43"/>
      <c r="AG3751" s="112"/>
      <c r="DZ3751" s="56"/>
      <c r="EA3751" s="57"/>
    </row>
    <row r="3752" spans="1:131" s="18" customFormat="1" ht="19.5" customHeight="1" x14ac:dyDescent="0.25">
      <c r="A3752" s="18">
        <v>2480</v>
      </c>
      <c r="B3752" s="18" t="s">
        <v>7451</v>
      </c>
      <c r="C3752" s="18" t="s">
        <v>8444</v>
      </c>
      <c r="D3752" s="19">
        <v>43978</v>
      </c>
      <c r="J3752" s="130"/>
      <c r="K3752" s="130"/>
      <c r="L3752" s="130"/>
      <c r="S3752" s="20"/>
      <c r="T3752" s="20"/>
      <c r="U3752" s="20"/>
      <c r="V3752" s="20"/>
      <c r="AF3752" s="43"/>
      <c r="AG3752" s="112"/>
      <c r="DZ3752" s="56"/>
      <c r="EA3752" s="57"/>
    </row>
    <row r="3753" spans="1:131" ht="19.5" customHeight="1" x14ac:dyDescent="0.25">
      <c r="A3753" s="9">
        <v>2481</v>
      </c>
      <c r="B3753" s="9" t="s">
        <v>7453</v>
      </c>
      <c r="C3753" s="9" t="s">
        <v>7454</v>
      </c>
      <c r="D3753" s="9"/>
      <c r="E3753" s="9" t="s">
        <v>7449</v>
      </c>
      <c r="F3753" s="9" t="s">
        <v>7450</v>
      </c>
      <c r="G3753" s="9"/>
      <c r="H3753" s="9" t="s">
        <v>202</v>
      </c>
      <c r="I3753" s="9" t="s">
        <v>28</v>
      </c>
      <c r="J3753" s="129">
        <v>43617</v>
      </c>
      <c r="K3753" s="129">
        <v>43586</v>
      </c>
      <c r="L3753" s="129">
        <v>44012</v>
      </c>
      <c r="M3753" s="9" t="s">
        <v>20</v>
      </c>
      <c r="O3753" s="9">
        <v>30</v>
      </c>
      <c r="Q3753" s="9" t="s">
        <v>54</v>
      </c>
      <c r="R3753" s="9"/>
      <c r="S3753" s="13">
        <v>9855401</v>
      </c>
      <c r="T3753" s="13">
        <v>9855401</v>
      </c>
      <c r="U3753" s="13">
        <v>2956620</v>
      </c>
      <c r="V3753" s="13">
        <v>5654000</v>
      </c>
      <c r="W3753" s="9"/>
      <c r="X3753" s="9"/>
      <c r="Y3753" s="9"/>
      <c r="Z3753" s="9"/>
      <c r="AA3753" s="9"/>
      <c r="AB3753" s="9"/>
      <c r="AC3753" s="9"/>
      <c r="AD3753" s="9"/>
      <c r="AE3753" s="9"/>
      <c r="AF3753" s="114">
        <v>5654000</v>
      </c>
      <c r="AG3753" s="109"/>
      <c r="AH3753" s="11">
        <v>43556</v>
      </c>
      <c r="AI3753" s="11">
        <v>43738</v>
      </c>
      <c r="AJ3753" s="27">
        <v>5993456</v>
      </c>
      <c r="AK3753" s="27">
        <v>1798037</v>
      </c>
      <c r="AL3753" s="11">
        <v>43739</v>
      </c>
      <c r="AM3753" s="11">
        <v>43830</v>
      </c>
      <c r="AN3753" s="13">
        <v>1659449</v>
      </c>
      <c r="AO3753" s="13">
        <v>497835</v>
      </c>
      <c r="AP3753" s="11">
        <v>43831</v>
      </c>
      <c r="AQ3753" s="11">
        <v>44012</v>
      </c>
      <c r="AR3753" s="13">
        <v>1025680</v>
      </c>
      <c r="AS3753" s="13">
        <v>307704</v>
      </c>
      <c r="AT3753" s="9"/>
      <c r="AU3753" s="9"/>
      <c r="AV3753" s="9"/>
      <c r="AW3753" s="9"/>
      <c r="AX3753" s="9"/>
      <c r="AY3753" s="9"/>
      <c r="AZ3753" s="9"/>
      <c r="BA3753" s="9"/>
      <c r="BB3753" s="9"/>
      <c r="BC3753" s="9"/>
      <c r="BD3753" s="9"/>
      <c r="BE3753" s="9"/>
      <c r="BF3753" s="9"/>
      <c r="BG3753" s="9"/>
      <c r="BH3753" s="9"/>
      <c r="BI3753" s="9"/>
      <c r="BJ3753" s="9"/>
      <c r="BK3753" s="9"/>
      <c r="BL3753" s="9"/>
      <c r="BM3753" s="9"/>
      <c r="BN3753" s="9"/>
      <c r="BO3753" s="9"/>
      <c r="BP3753" s="9"/>
      <c r="BQ3753" s="9"/>
      <c r="BT3753" s="9"/>
      <c r="BU3753" s="9"/>
      <c r="BX3753" s="9"/>
      <c r="BY3753" s="9"/>
      <c r="CB3753" s="9"/>
      <c r="CC3753" s="9"/>
      <c r="CF3753" s="9"/>
      <c r="CG3753" s="9"/>
      <c r="CJ3753" s="9"/>
      <c r="CK3753" s="9"/>
      <c r="CN3753" s="9"/>
      <c r="CO3753" s="9"/>
      <c r="CP3753" s="9"/>
      <c r="CQ3753" s="9"/>
      <c r="CR3753" s="9"/>
      <c r="CS3753" s="9"/>
      <c r="CT3753" s="9"/>
      <c r="CU3753" s="9"/>
      <c r="CV3753" s="9"/>
      <c r="CW3753" s="9"/>
      <c r="CX3753" s="9"/>
      <c r="CY3753" s="9"/>
      <c r="CZ3753" s="9"/>
      <c r="DA3753" s="9"/>
      <c r="DB3753" s="9"/>
      <c r="DC3753" s="9"/>
      <c r="DD3753" s="9"/>
      <c r="DE3753" s="9"/>
      <c r="DF3753" s="9"/>
      <c r="DG3753" s="9"/>
      <c r="DH3753" s="9"/>
      <c r="DI3753" s="9"/>
      <c r="DJ3753" s="9"/>
      <c r="DK3753" s="9"/>
      <c r="DL3753" s="9"/>
      <c r="DM3753" s="9"/>
      <c r="DN3753" s="9"/>
      <c r="DO3753" s="9"/>
      <c r="DP3753" s="9"/>
      <c r="DQ3753" s="9"/>
      <c r="DR3753" s="9"/>
      <c r="DS3753" s="9"/>
      <c r="DT3753" s="9"/>
      <c r="DU3753" s="9"/>
      <c r="DV3753" s="9"/>
      <c r="DW3753" s="9"/>
      <c r="DX3753" s="9"/>
      <c r="DY3753" s="9"/>
    </row>
    <row r="3754" spans="1:131" ht="19.5" customHeight="1" x14ac:dyDescent="0.25">
      <c r="A3754" s="18">
        <v>2481</v>
      </c>
      <c r="B3754" s="18" t="s">
        <v>7453</v>
      </c>
      <c r="C3754" s="18" t="s">
        <v>7454</v>
      </c>
      <c r="D3754" s="19">
        <v>43712</v>
      </c>
      <c r="G3754" s="9"/>
      <c r="K3754" s="130">
        <v>43525</v>
      </c>
      <c r="R3754" s="9"/>
      <c r="W3754" s="9"/>
      <c r="X3754" s="9"/>
      <c r="Y3754" s="9"/>
      <c r="Z3754" s="9"/>
      <c r="AA3754" s="9"/>
      <c r="AB3754" s="9"/>
      <c r="AC3754" s="9"/>
      <c r="AD3754" s="9"/>
      <c r="AE3754" s="9"/>
      <c r="AF3754" s="114"/>
      <c r="AG3754" s="109"/>
      <c r="AH3754" s="9"/>
      <c r="AI3754" s="9"/>
      <c r="AJ3754" s="9"/>
      <c r="AK3754" s="9"/>
      <c r="AL3754" s="9"/>
      <c r="AM3754" s="9"/>
      <c r="AN3754" s="9"/>
      <c r="AO3754" s="9"/>
      <c r="AP3754" s="9"/>
      <c r="AQ3754" s="9"/>
      <c r="AR3754" s="9"/>
      <c r="AS3754" s="9"/>
      <c r="AT3754" s="9"/>
      <c r="AU3754" s="9"/>
      <c r="AV3754" s="9"/>
      <c r="AW3754" s="9"/>
      <c r="AX3754" s="9"/>
      <c r="AY3754" s="9"/>
      <c r="AZ3754" s="9"/>
      <c r="BA3754" s="9"/>
      <c r="BB3754" s="9"/>
      <c r="BC3754" s="9"/>
      <c r="BD3754" s="9"/>
      <c r="BE3754" s="9"/>
      <c r="BF3754" s="9"/>
      <c r="BG3754" s="9"/>
      <c r="BH3754" s="9"/>
      <c r="BI3754" s="9"/>
      <c r="BJ3754" s="9"/>
      <c r="BK3754" s="9"/>
      <c r="BL3754" s="9"/>
      <c r="BM3754" s="9"/>
      <c r="BN3754" s="9"/>
      <c r="BO3754" s="9"/>
      <c r="BP3754" s="9"/>
      <c r="BQ3754" s="9"/>
      <c r="BT3754" s="9"/>
      <c r="BU3754" s="9"/>
      <c r="BX3754" s="9"/>
      <c r="BY3754" s="9"/>
      <c r="CB3754" s="9"/>
      <c r="CC3754" s="9"/>
      <c r="CF3754" s="9"/>
      <c r="CG3754" s="9"/>
      <c r="CJ3754" s="9"/>
      <c r="CK3754" s="9"/>
      <c r="CN3754" s="9"/>
      <c r="CO3754" s="9"/>
      <c r="CP3754" s="9"/>
      <c r="CQ3754" s="9"/>
      <c r="CR3754" s="9"/>
      <c r="CS3754" s="9"/>
      <c r="CT3754" s="9"/>
      <c r="CU3754" s="9"/>
      <c r="CV3754" s="9"/>
      <c r="CW3754" s="9"/>
      <c r="CX3754" s="9"/>
      <c r="CY3754" s="9"/>
      <c r="CZ3754" s="9"/>
      <c r="DA3754" s="9"/>
      <c r="DB3754" s="9"/>
      <c r="DC3754" s="9"/>
      <c r="DD3754" s="9"/>
      <c r="DE3754" s="9"/>
      <c r="DF3754" s="9"/>
      <c r="DG3754" s="9"/>
      <c r="DH3754" s="9"/>
      <c r="DI3754" s="9"/>
      <c r="DJ3754" s="9"/>
      <c r="DK3754" s="9"/>
      <c r="DL3754" s="9"/>
      <c r="DM3754" s="9"/>
      <c r="DN3754" s="9"/>
      <c r="DO3754" s="9"/>
      <c r="DP3754" s="9"/>
      <c r="DQ3754" s="9"/>
      <c r="DR3754" s="9"/>
      <c r="DS3754" s="9"/>
      <c r="DT3754" s="9"/>
      <c r="DU3754" s="9"/>
      <c r="DV3754" s="9"/>
      <c r="DW3754" s="9"/>
      <c r="DX3754" s="9"/>
      <c r="DY3754" s="9"/>
    </row>
    <row r="3755" spans="1:131" ht="19.5" customHeight="1" x14ac:dyDescent="0.25">
      <c r="A3755" s="18">
        <v>2481</v>
      </c>
      <c r="B3755" s="18" t="s">
        <v>7453</v>
      </c>
      <c r="C3755" s="18" t="s">
        <v>8445</v>
      </c>
      <c r="D3755" s="19">
        <v>43978</v>
      </c>
      <c r="G3755" s="9"/>
      <c r="K3755" s="130"/>
      <c r="R3755" s="9"/>
      <c r="W3755" s="9"/>
      <c r="X3755" s="9"/>
      <c r="Y3755" s="9"/>
      <c r="Z3755" s="9"/>
      <c r="AA3755" s="9"/>
      <c r="AB3755" s="9"/>
      <c r="AC3755" s="9"/>
      <c r="AD3755" s="9"/>
      <c r="AE3755" s="9"/>
      <c r="AF3755" s="114"/>
      <c r="AG3755" s="109"/>
      <c r="AH3755" s="9"/>
      <c r="AI3755" s="9"/>
      <c r="AJ3755" s="9"/>
      <c r="AK3755" s="9"/>
      <c r="AL3755" s="9"/>
      <c r="AM3755" s="9"/>
      <c r="AN3755" s="9"/>
      <c r="AO3755" s="9"/>
      <c r="AP3755" s="9"/>
      <c r="AQ3755" s="9"/>
      <c r="AR3755" s="9"/>
      <c r="AS3755" s="9"/>
      <c r="AT3755" s="9"/>
      <c r="AU3755" s="9"/>
      <c r="AV3755" s="9"/>
      <c r="AW3755" s="9"/>
      <c r="AX3755" s="9"/>
      <c r="AY3755" s="9"/>
      <c r="AZ3755" s="9"/>
      <c r="BA3755" s="9"/>
      <c r="BB3755" s="9"/>
      <c r="BC3755" s="9"/>
      <c r="BD3755" s="9"/>
      <c r="BE3755" s="9"/>
      <c r="BF3755" s="9"/>
      <c r="BG3755" s="9"/>
      <c r="BH3755" s="9"/>
      <c r="BI3755" s="9"/>
      <c r="BJ3755" s="9"/>
      <c r="BK3755" s="9"/>
      <c r="BL3755" s="9"/>
      <c r="BM3755" s="9"/>
      <c r="BN3755" s="9"/>
      <c r="BO3755" s="9"/>
      <c r="BP3755" s="9"/>
      <c r="BQ3755" s="9"/>
      <c r="BT3755" s="9"/>
      <c r="BU3755" s="9"/>
      <c r="BX3755" s="9"/>
      <c r="BY3755" s="9"/>
      <c r="CB3755" s="9"/>
      <c r="CC3755" s="9"/>
      <c r="CF3755" s="9"/>
      <c r="CG3755" s="9"/>
      <c r="CJ3755" s="9"/>
      <c r="CK3755" s="9"/>
      <c r="CN3755" s="9"/>
      <c r="CO3755" s="9"/>
      <c r="CP3755" s="9"/>
      <c r="CQ3755" s="9"/>
      <c r="CR3755" s="9"/>
      <c r="CS3755" s="9"/>
      <c r="CT3755" s="9"/>
      <c r="CU3755" s="9"/>
      <c r="CV3755" s="9"/>
      <c r="CW3755" s="9"/>
      <c r="CX3755" s="9"/>
      <c r="CY3755" s="9"/>
      <c r="CZ3755" s="9"/>
      <c r="DA3755" s="9"/>
      <c r="DB3755" s="9"/>
      <c r="DC3755" s="9"/>
      <c r="DD3755" s="9"/>
      <c r="DE3755" s="9"/>
      <c r="DF3755" s="9"/>
      <c r="DG3755" s="9"/>
      <c r="DH3755" s="9"/>
      <c r="DI3755" s="9"/>
      <c r="DJ3755" s="9"/>
      <c r="DK3755" s="9"/>
      <c r="DL3755" s="9"/>
      <c r="DM3755" s="9"/>
      <c r="DN3755" s="9"/>
      <c r="DO3755" s="9"/>
      <c r="DP3755" s="9"/>
      <c r="DQ3755" s="9"/>
      <c r="DR3755" s="9"/>
      <c r="DS3755" s="9"/>
      <c r="DT3755" s="9"/>
      <c r="DU3755" s="9"/>
      <c r="DV3755" s="9"/>
      <c r="DW3755" s="9"/>
      <c r="DX3755" s="9"/>
      <c r="DY3755" s="9"/>
    </row>
    <row r="3756" spans="1:131" ht="19.5" customHeight="1" x14ac:dyDescent="0.25">
      <c r="A3756" s="9">
        <v>2482</v>
      </c>
      <c r="B3756" s="9" t="s">
        <v>7455</v>
      </c>
      <c r="C3756" s="9" t="s">
        <v>7456</v>
      </c>
      <c r="D3756" s="9"/>
      <c r="E3756" s="9" t="s">
        <v>7449</v>
      </c>
      <c r="F3756" s="9" t="s">
        <v>7450</v>
      </c>
      <c r="G3756" s="9"/>
      <c r="H3756" s="9" t="s">
        <v>202</v>
      </c>
      <c r="I3756" s="9" t="s">
        <v>28</v>
      </c>
      <c r="J3756" s="129">
        <v>43617</v>
      </c>
      <c r="K3756" s="129">
        <v>43586</v>
      </c>
      <c r="L3756" s="129">
        <v>44012</v>
      </c>
      <c r="M3756" s="9" t="s">
        <v>20</v>
      </c>
      <c r="O3756" s="9">
        <v>30</v>
      </c>
      <c r="Q3756" s="9" t="s">
        <v>54</v>
      </c>
      <c r="R3756" s="9"/>
      <c r="S3756" s="13">
        <v>9725756</v>
      </c>
      <c r="T3756" s="13">
        <v>9725756</v>
      </c>
      <c r="U3756" s="13">
        <v>2917727</v>
      </c>
      <c r="V3756" s="13">
        <v>5730000</v>
      </c>
      <c r="W3756" s="9"/>
      <c r="X3756" s="9"/>
      <c r="Y3756" s="9"/>
      <c r="Z3756" s="9"/>
      <c r="AA3756" s="9"/>
      <c r="AB3756" s="9"/>
      <c r="AC3756" s="9"/>
      <c r="AD3756" s="9"/>
      <c r="AE3756" s="9"/>
      <c r="AF3756" s="114">
        <v>5730000</v>
      </c>
      <c r="AG3756" s="109"/>
      <c r="AH3756" s="11">
        <v>43556</v>
      </c>
      <c r="AI3756" s="11">
        <v>43738</v>
      </c>
      <c r="AJ3756" s="27">
        <v>6629450</v>
      </c>
      <c r="AK3756" s="27">
        <v>1988835</v>
      </c>
      <c r="AL3756" s="11">
        <v>43586</v>
      </c>
      <c r="AM3756" s="11">
        <v>43890</v>
      </c>
      <c r="AN3756" s="13">
        <v>927795</v>
      </c>
      <c r="AO3756" s="13">
        <v>278339</v>
      </c>
      <c r="AP3756" s="11">
        <v>43739</v>
      </c>
      <c r="AQ3756" s="11">
        <v>43830</v>
      </c>
      <c r="AR3756" s="13">
        <v>1668928</v>
      </c>
      <c r="AS3756" s="13">
        <v>500678</v>
      </c>
      <c r="AT3756" s="11">
        <v>43831</v>
      </c>
      <c r="AU3756" s="11">
        <v>44012</v>
      </c>
      <c r="AV3756" s="13">
        <v>524322</v>
      </c>
      <c r="AW3756" s="13">
        <v>149875</v>
      </c>
      <c r="AX3756" s="9"/>
      <c r="AY3756" s="9"/>
      <c r="AZ3756" s="9"/>
      <c r="BA3756" s="9"/>
      <c r="BB3756" s="9"/>
      <c r="BC3756" s="9"/>
      <c r="BD3756" s="9"/>
      <c r="BE3756" s="9"/>
      <c r="BF3756" s="9"/>
      <c r="BG3756" s="9"/>
      <c r="BH3756" s="9"/>
      <c r="BI3756" s="9"/>
      <c r="BJ3756" s="9"/>
      <c r="BK3756" s="9"/>
      <c r="BL3756" s="9"/>
      <c r="BM3756" s="9"/>
      <c r="BN3756" s="9"/>
      <c r="BO3756" s="9"/>
      <c r="BP3756" s="9"/>
      <c r="BQ3756" s="9"/>
      <c r="BT3756" s="9"/>
      <c r="BU3756" s="9"/>
      <c r="BX3756" s="9"/>
      <c r="BY3756" s="9"/>
      <c r="CB3756" s="9"/>
      <c r="CC3756" s="9"/>
      <c r="CF3756" s="9"/>
      <c r="CG3756" s="9"/>
      <c r="CJ3756" s="9"/>
      <c r="CK3756" s="9"/>
      <c r="CN3756" s="9"/>
      <c r="CO3756" s="9"/>
      <c r="CP3756" s="9"/>
      <c r="CQ3756" s="9"/>
      <c r="CR3756" s="9"/>
      <c r="CS3756" s="9"/>
      <c r="CT3756" s="9"/>
      <c r="CU3756" s="9"/>
      <c r="CV3756" s="9"/>
      <c r="CW3756" s="9"/>
      <c r="CX3756" s="9"/>
      <c r="CY3756" s="9"/>
      <c r="CZ3756" s="9"/>
      <c r="DA3756" s="9"/>
      <c r="DB3756" s="9"/>
      <c r="DC3756" s="9"/>
      <c r="DD3756" s="9"/>
      <c r="DE3756" s="9"/>
      <c r="DF3756" s="9"/>
      <c r="DG3756" s="9"/>
      <c r="DH3756" s="9"/>
      <c r="DI3756" s="9"/>
      <c r="DJ3756" s="9"/>
      <c r="DK3756" s="9"/>
      <c r="DL3756" s="9"/>
      <c r="DM3756" s="9"/>
      <c r="DN3756" s="9"/>
      <c r="DO3756" s="9"/>
      <c r="DP3756" s="9"/>
      <c r="DQ3756" s="9"/>
      <c r="DR3756" s="9"/>
      <c r="DS3756" s="9"/>
      <c r="DT3756" s="9"/>
      <c r="DU3756" s="9"/>
      <c r="DV3756" s="9"/>
      <c r="DW3756" s="9"/>
      <c r="DX3756" s="9"/>
      <c r="DY3756" s="9"/>
      <c r="DZ3756" s="56"/>
      <c r="EA3756" s="57"/>
    </row>
    <row r="3757" spans="1:131" s="18" customFormat="1" ht="19.5" customHeight="1" x14ac:dyDescent="0.25">
      <c r="A3757" s="18">
        <v>2482</v>
      </c>
      <c r="B3757" s="18" t="s">
        <v>7455</v>
      </c>
      <c r="C3757" s="18" t="s">
        <v>7456</v>
      </c>
      <c r="D3757" s="19">
        <v>43712</v>
      </c>
      <c r="J3757" s="130"/>
      <c r="K3757" s="130">
        <v>43525</v>
      </c>
      <c r="L3757" s="130"/>
      <c r="S3757" s="20"/>
      <c r="T3757" s="20"/>
      <c r="U3757" s="20"/>
      <c r="V3757" s="20"/>
      <c r="AF3757" s="43"/>
      <c r="AG3757" s="112"/>
      <c r="DZ3757" s="56"/>
      <c r="EA3757" s="57"/>
    </row>
    <row r="3758" spans="1:131" s="18" customFormat="1" ht="19.5" customHeight="1" x14ac:dyDescent="0.25">
      <c r="A3758" s="18">
        <v>2482</v>
      </c>
      <c r="B3758" s="18" t="s">
        <v>7455</v>
      </c>
      <c r="C3758" s="18" t="s">
        <v>8440</v>
      </c>
      <c r="D3758" s="19">
        <v>43978</v>
      </c>
      <c r="J3758" s="130"/>
      <c r="K3758" s="130"/>
      <c r="L3758" s="130"/>
      <c r="S3758" s="20"/>
      <c r="T3758" s="20"/>
      <c r="U3758" s="20"/>
      <c r="V3758" s="20"/>
      <c r="AF3758" s="43"/>
      <c r="AG3758" s="112"/>
      <c r="DZ3758" s="56"/>
      <c r="EA3758" s="57"/>
    </row>
    <row r="3759" spans="1:131" ht="19.5" customHeight="1" x14ac:dyDescent="0.25">
      <c r="A3759" s="9">
        <v>2483</v>
      </c>
      <c r="B3759" s="9" t="s">
        <v>7457</v>
      </c>
      <c r="C3759" s="9" t="s">
        <v>7458</v>
      </c>
      <c r="D3759" s="9"/>
      <c r="E3759" s="9" t="s">
        <v>7449</v>
      </c>
      <c r="F3759" s="9" t="s">
        <v>7450</v>
      </c>
      <c r="G3759" s="9"/>
      <c r="H3759" s="9" t="s">
        <v>202</v>
      </c>
      <c r="I3759" s="9" t="s">
        <v>28</v>
      </c>
      <c r="J3759" s="129">
        <v>43617</v>
      </c>
      <c r="K3759" s="129">
        <v>43586</v>
      </c>
      <c r="L3759" s="129">
        <v>44012</v>
      </c>
      <c r="M3759" s="9" t="s">
        <v>20</v>
      </c>
      <c r="O3759" s="9">
        <v>31</v>
      </c>
      <c r="Q3759" s="9" t="s">
        <v>54</v>
      </c>
      <c r="R3759" s="9"/>
      <c r="S3759" s="13">
        <v>9854325</v>
      </c>
      <c r="T3759" s="13">
        <v>9854325</v>
      </c>
      <c r="U3759" s="13">
        <v>2956298</v>
      </c>
      <c r="V3759" s="13">
        <v>5820000</v>
      </c>
      <c r="W3759" s="9"/>
      <c r="X3759" s="9"/>
      <c r="Y3759" s="9"/>
      <c r="Z3759" s="9"/>
      <c r="AA3759" s="9"/>
      <c r="AB3759" s="9"/>
      <c r="AC3759" s="9"/>
      <c r="AD3759" s="9"/>
      <c r="AE3759" s="9"/>
      <c r="AF3759" s="114">
        <v>5820000</v>
      </c>
      <c r="AG3759" s="109"/>
      <c r="AH3759" s="11">
        <v>43556</v>
      </c>
      <c r="AI3759" s="11">
        <v>43738</v>
      </c>
      <c r="AJ3759" s="27">
        <v>8455278</v>
      </c>
      <c r="AK3759" s="27">
        <v>2536583</v>
      </c>
      <c r="AL3759" s="11">
        <v>43739</v>
      </c>
      <c r="AM3759" s="11">
        <v>43830</v>
      </c>
      <c r="AN3759" s="13">
        <v>303000</v>
      </c>
      <c r="AO3759" s="13">
        <v>90900</v>
      </c>
      <c r="AP3759" s="11">
        <v>43586</v>
      </c>
      <c r="AQ3759" s="11">
        <v>43890</v>
      </c>
      <c r="AR3759" s="27">
        <v>927795</v>
      </c>
      <c r="AS3759" s="27">
        <v>278339</v>
      </c>
      <c r="AT3759" s="11">
        <v>43831</v>
      </c>
      <c r="AU3759" s="11">
        <v>44012</v>
      </c>
      <c r="AV3759" s="13">
        <v>321014</v>
      </c>
      <c r="AW3759" s="13">
        <v>50476</v>
      </c>
      <c r="AX3759" s="9"/>
      <c r="AY3759" s="9"/>
      <c r="AZ3759" s="9"/>
      <c r="BA3759" s="9"/>
      <c r="BB3759" s="9"/>
      <c r="BC3759" s="9"/>
      <c r="BD3759" s="9"/>
      <c r="BE3759" s="9"/>
      <c r="BF3759" s="9"/>
      <c r="BG3759" s="9"/>
      <c r="BH3759" s="9"/>
      <c r="BI3759" s="9"/>
      <c r="BJ3759" s="9"/>
      <c r="BK3759" s="9"/>
      <c r="BL3759" s="9"/>
      <c r="BM3759" s="9"/>
      <c r="BN3759" s="9"/>
      <c r="BO3759" s="9"/>
      <c r="BP3759" s="9"/>
      <c r="BQ3759" s="9"/>
      <c r="BT3759" s="9"/>
      <c r="BU3759" s="9"/>
      <c r="BX3759" s="9"/>
      <c r="BY3759" s="9"/>
      <c r="CB3759" s="9"/>
      <c r="CC3759" s="9"/>
      <c r="CF3759" s="9"/>
      <c r="CG3759" s="9"/>
      <c r="CJ3759" s="9"/>
      <c r="CK3759" s="9"/>
      <c r="CN3759" s="9"/>
      <c r="CO3759" s="9"/>
      <c r="CP3759" s="9"/>
      <c r="CQ3759" s="9"/>
      <c r="CR3759" s="9"/>
      <c r="CS3759" s="9"/>
      <c r="CT3759" s="9"/>
      <c r="CU3759" s="9"/>
      <c r="CV3759" s="9"/>
      <c r="CW3759" s="9"/>
      <c r="CX3759" s="9"/>
      <c r="CY3759" s="9"/>
      <c r="CZ3759" s="9"/>
      <c r="DA3759" s="9"/>
      <c r="DB3759" s="9"/>
      <c r="DC3759" s="9"/>
      <c r="DD3759" s="9"/>
      <c r="DE3759" s="9"/>
      <c r="DF3759" s="9"/>
      <c r="DG3759" s="9"/>
      <c r="DH3759" s="9"/>
      <c r="DI3759" s="9"/>
      <c r="DJ3759" s="9"/>
      <c r="DK3759" s="9"/>
      <c r="DL3759" s="9"/>
      <c r="DM3759" s="9"/>
      <c r="DN3759" s="9"/>
      <c r="DO3759" s="9"/>
      <c r="DP3759" s="9"/>
      <c r="DQ3759" s="9"/>
      <c r="DR3759" s="9"/>
      <c r="DS3759" s="9"/>
      <c r="DT3759" s="9"/>
      <c r="DU3759" s="9"/>
      <c r="DV3759" s="9"/>
      <c r="DW3759" s="9"/>
      <c r="DX3759" s="9"/>
      <c r="DY3759" s="9"/>
    </row>
    <row r="3760" spans="1:131" s="18" customFormat="1" ht="19.5" customHeight="1" x14ac:dyDescent="0.25">
      <c r="A3760" s="18">
        <v>2483</v>
      </c>
      <c r="B3760" s="18" t="s">
        <v>7457</v>
      </c>
      <c r="C3760" s="18" t="s">
        <v>7458</v>
      </c>
      <c r="D3760" s="19">
        <v>43712</v>
      </c>
      <c r="J3760" s="130"/>
      <c r="K3760" s="130">
        <v>43525</v>
      </c>
      <c r="L3760" s="130"/>
      <c r="S3760" s="20"/>
      <c r="T3760" s="20"/>
      <c r="U3760" s="20"/>
      <c r="V3760" s="20"/>
      <c r="AF3760" s="43"/>
      <c r="AG3760" s="112"/>
      <c r="DZ3760" s="56"/>
      <c r="EA3760" s="57"/>
    </row>
    <row r="3761" spans="1:131" s="18" customFormat="1" ht="19.5" customHeight="1" x14ac:dyDescent="0.25">
      <c r="A3761" s="18">
        <v>2483</v>
      </c>
      <c r="B3761" s="18" t="s">
        <v>7457</v>
      </c>
      <c r="C3761" s="18" t="s">
        <v>8441</v>
      </c>
      <c r="D3761" s="19">
        <v>43978</v>
      </c>
      <c r="J3761" s="130"/>
      <c r="K3761" s="130"/>
      <c r="L3761" s="130"/>
      <c r="S3761" s="20"/>
      <c r="T3761" s="20"/>
      <c r="U3761" s="20"/>
      <c r="V3761" s="20"/>
      <c r="AF3761" s="43"/>
      <c r="AG3761" s="112"/>
      <c r="DZ3761" s="56"/>
      <c r="EA3761" s="57"/>
    </row>
    <row r="3762" spans="1:131" ht="19.5" customHeight="1" x14ac:dyDescent="0.25">
      <c r="A3762" s="9">
        <v>2484</v>
      </c>
      <c r="B3762" s="10" t="s">
        <v>7459</v>
      </c>
      <c r="C3762" s="9" t="s">
        <v>7460</v>
      </c>
      <c r="D3762" s="9"/>
      <c r="E3762" s="9" t="s">
        <v>7449</v>
      </c>
      <c r="F3762" s="9" t="s">
        <v>7450</v>
      </c>
      <c r="G3762" s="9"/>
      <c r="H3762" s="9" t="s">
        <v>202</v>
      </c>
      <c r="I3762" s="9" t="s">
        <v>28</v>
      </c>
      <c r="J3762" s="129">
        <v>43617</v>
      </c>
      <c r="K3762" s="129">
        <v>43586</v>
      </c>
      <c r="L3762" s="129">
        <v>44012</v>
      </c>
      <c r="M3762" s="9" t="s">
        <v>20</v>
      </c>
      <c r="O3762" s="9">
        <v>31</v>
      </c>
      <c r="Q3762" s="9" t="s">
        <v>54</v>
      </c>
      <c r="R3762" s="9"/>
      <c r="S3762" s="13">
        <v>9847494</v>
      </c>
      <c r="T3762" s="13">
        <v>9847494</v>
      </c>
      <c r="U3762" s="13">
        <v>2954248</v>
      </c>
      <c r="V3762" s="13">
        <v>5732000</v>
      </c>
      <c r="W3762" s="9"/>
      <c r="X3762" s="9"/>
      <c r="Y3762" s="9"/>
      <c r="Z3762" s="9"/>
      <c r="AA3762" s="9"/>
      <c r="AB3762" s="9"/>
      <c r="AC3762" s="9"/>
      <c r="AD3762" s="9"/>
      <c r="AE3762" s="9"/>
      <c r="AF3762" s="114">
        <v>5732000</v>
      </c>
      <c r="AG3762" s="109"/>
      <c r="AH3762" s="11">
        <v>43556</v>
      </c>
      <c r="AI3762" s="11">
        <v>43738</v>
      </c>
      <c r="AJ3762" s="27">
        <v>6503240</v>
      </c>
      <c r="AK3762" s="27">
        <v>1950972</v>
      </c>
      <c r="AL3762" s="11">
        <v>43739</v>
      </c>
      <c r="AM3762" s="11">
        <v>43830</v>
      </c>
      <c r="AN3762" s="13">
        <v>1434913</v>
      </c>
      <c r="AO3762" s="13">
        <v>430474</v>
      </c>
      <c r="AP3762" s="11">
        <v>43586</v>
      </c>
      <c r="AQ3762" s="11">
        <v>43890</v>
      </c>
      <c r="AR3762" s="13">
        <v>1046678</v>
      </c>
      <c r="AS3762" s="13">
        <v>314003</v>
      </c>
      <c r="AT3762" s="11">
        <v>43831</v>
      </c>
      <c r="AU3762" s="11">
        <v>44012</v>
      </c>
      <c r="AV3762" s="13">
        <v>897527</v>
      </c>
      <c r="AW3762" s="13">
        <v>258799</v>
      </c>
      <c r="AX3762" s="9"/>
      <c r="AY3762" s="9"/>
      <c r="AZ3762" s="9"/>
      <c r="BA3762" s="9"/>
      <c r="BB3762" s="9"/>
      <c r="BC3762" s="9"/>
      <c r="BD3762" s="9"/>
      <c r="BE3762" s="9"/>
      <c r="BF3762" s="9"/>
      <c r="BG3762" s="9"/>
      <c r="BH3762" s="9"/>
      <c r="BI3762" s="9"/>
      <c r="BJ3762" s="9"/>
      <c r="BK3762" s="9"/>
      <c r="BL3762" s="9"/>
      <c r="BM3762" s="9"/>
      <c r="BN3762" s="9"/>
      <c r="BO3762" s="9"/>
      <c r="BP3762" s="9"/>
      <c r="BQ3762" s="9"/>
      <c r="BT3762" s="9"/>
      <c r="BU3762" s="9"/>
      <c r="BX3762" s="9"/>
      <c r="BY3762" s="9"/>
      <c r="CB3762" s="9"/>
      <c r="CC3762" s="9"/>
      <c r="CF3762" s="9"/>
      <c r="CG3762" s="9"/>
      <c r="CJ3762" s="9"/>
      <c r="CK3762" s="9"/>
      <c r="CN3762" s="9"/>
      <c r="CO3762" s="9"/>
      <c r="CP3762" s="9"/>
      <c r="CQ3762" s="9"/>
      <c r="CR3762" s="9"/>
      <c r="CS3762" s="9"/>
      <c r="CT3762" s="9"/>
      <c r="CU3762" s="9"/>
      <c r="CV3762" s="9"/>
      <c r="CW3762" s="9"/>
      <c r="CX3762" s="9"/>
      <c r="CY3762" s="9"/>
      <c r="CZ3762" s="9"/>
      <c r="DA3762" s="9"/>
      <c r="DB3762" s="9"/>
      <c r="DC3762" s="9"/>
      <c r="DD3762" s="9"/>
      <c r="DE3762" s="9"/>
      <c r="DF3762" s="9"/>
      <c r="DG3762" s="9"/>
      <c r="DH3762" s="9"/>
      <c r="DI3762" s="9"/>
      <c r="DJ3762" s="9"/>
      <c r="DK3762" s="9"/>
      <c r="DL3762" s="9"/>
      <c r="DM3762" s="9"/>
      <c r="DN3762" s="9"/>
      <c r="DO3762" s="9"/>
      <c r="DP3762" s="9"/>
      <c r="DQ3762" s="9"/>
      <c r="DR3762" s="9"/>
      <c r="DS3762" s="9"/>
      <c r="DT3762" s="9"/>
      <c r="DU3762" s="9"/>
      <c r="DV3762" s="9"/>
      <c r="DW3762" s="9"/>
      <c r="DX3762" s="9"/>
      <c r="DY3762" s="9"/>
      <c r="DZ3762" s="56"/>
      <c r="EA3762" s="57"/>
    </row>
    <row r="3763" spans="1:131" s="18" customFormat="1" ht="19.5" customHeight="1" x14ac:dyDescent="0.25">
      <c r="A3763" s="18">
        <v>2484</v>
      </c>
      <c r="B3763" s="17" t="s">
        <v>7459</v>
      </c>
      <c r="C3763" s="18" t="s">
        <v>7460</v>
      </c>
      <c r="D3763" s="19">
        <v>43712</v>
      </c>
      <c r="J3763" s="130"/>
      <c r="K3763" s="130">
        <v>43525</v>
      </c>
      <c r="L3763" s="130"/>
      <c r="S3763" s="20"/>
      <c r="T3763" s="20"/>
      <c r="U3763" s="20"/>
      <c r="V3763" s="20"/>
      <c r="AF3763" s="43"/>
      <c r="AG3763" s="112"/>
      <c r="DZ3763" s="56"/>
      <c r="EA3763" s="57"/>
    </row>
    <row r="3764" spans="1:131" s="18" customFormat="1" ht="19.5" customHeight="1" x14ac:dyDescent="0.25">
      <c r="A3764" s="18">
        <v>2484</v>
      </c>
      <c r="B3764" s="17" t="s">
        <v>7459</v>
      </c>
      <c r="C3764" s="18" t="s">
        <v>8442</v>
      </c>
      <c r="D3764" s="19">
        <v>43978</v>
      </c>
      <c r="J3764" s="130"/>
      <c r="K3764" s="130"/>
      <c r="L3764" s="130"/>
      <c r="S3764" s="20"/>
      <c r="T3764" s="20"/>
      <c r="U3764" s="20"/>
      <c r="V3764" s="20"/>
      <c r="AF3764" s="43"/>
      <c r="AG3764" s="112"/>
      <c r="DZ3764" s="56"/>
      <c r="EA3764" s="57"/>
    </row>
    <row r="3765" spans="1:131" ht="19.5" customHeight="1" x14ac:dyDescent="0.25">
      <c r="A3765" s="9">
        <v>2485</v>
      </c>
      <c r="B3765" s="9" t="s">
        <v>7461</v>
      </c>
      <c r="C3765" s="9" t="s">
        <v>7462</v>
      </c>
      <c r="D3765" s="9"/>
      <c r="E3765" s="9" t="s">
        <v>7449</v>
      </c>
      <c r="F3765" s="9" t="s">
        <v>7450</v>
      </c>
      <c r="G3765" s="9"/>
      <c r="H3765" s="9" t="s">
        <v>202</v>
      </c>
      <c r="I3765" s="9" t="s">
        <v>28</v>
      </c>
      <c r="J3765" s="129">
        <v>43617</v>
      </c>
      <c r="K3765" s="129">
        <v>43586</v>
      </c>
      <c r="L3765" s="129">
        <v>44012</v>
      </c>
      <c r="M3765" s="9" t="s">
        <v>20</v>
      </c>
      <c r="O3765" s="9">
        <v>30</v>
      </c>
      <c r="Q3765" s="9" t="s">
        <v>54</v>
      </c>
      <c r="R3765" s="9"/>
      <c r="S3765" s="13">
        <v>9657360</v>
      </c>
      <c r="T3765" s="13">
        <v>9657360</v>
      </c>
      <c r="U3765" s="13">
        <v>2897208</v>
      </c>
      <c r="V3765" s="13">
        <v>5560000</v>
      </c>
      <c r="W3765" s="9"/>
      <c r="X3765" s="9"/>
      <c r="Y3765" s="9"/>
      <c r="Z3765" s="9"/>
      <c r="AA3765" s="9"/>
      <c r="AB3765" s="9"/>
      <c r="AC3765" s="9"/>
      <c r="AD3765" s="9"/>
      <c r="AE3765" s="9"/>
      <c r="AF3765" s="114">
        <v>5560000</v>
      </c>
      <c r="AG3765" s="109"/>
      <c r="AH3765" s="11">
        <v>43556</v>
      </c>
      <c r="AI3765" s="11">
        <v>43738</v>
      </c>
      <c r="AJ3765" s="27">
        <v>6981582</v>
      </c>
      <c r="AK3765" s="27">
        <v>2094475</v>
      </c>
      <c r="AL3765" s="11">
        <v>43586</v>
      </c>
      <c r="AM3765" s="11">
        <v>43890</v>
      </c>
      <c r="AN3765" s="27">
        <v>1102258</v>
      </c>
      <c r="AO3765" s="27">
        <v>330677</v>
      </c>
      <c r="AP3765" s="11">
        <v>43739</v>
      </c>
      <c r="AQ3765" s="11">
        <v>43830</v>
      </c>
      <c r="AR3765" s="13">
        <v>1381663</v>
      </c>
      <c r="AS3765" s="13">
        <v>414499</v>
      </c>
      <c r="AT3765" s="11">
        <v>43831</v>
      </c>
      <c r="AU3765" s="11">
        <v>44012</v>
      </c>
      <c r="AV3765" s="13">
        <v>296519</v>
      </c>
      <c r="AW3765" s="13">
        <v>57557</v>
      </c>
      <c r="AX3765" s="9"/>
      <c r="AY3765" s="9"/>
      <c r="AZ3765" s="9"/>
      <c r="BA3765" s="9"/>
      <c r="BB3765" s="9"/>
      <c r="BC3765" s="9"/>
      <c r="BD3765" s="9"/>
      <c r="BE3765" s="9"/>
      <c r="BF3765" s="9"/>
      <c r="BG3765" s="9"/>
      <c r="BH3765" s="9"/>
      <c r="BI3765" s="9"/>
      <c r="BJ3765" s="9"/>
      <c r="BK3765" s="9"/>
      <c r="BL3765" s="9"/>
      <c r="BM3765" s="9"/>
      <c r="BN3765" s="9"/>
      <c r="BO3765" s="9"/>
      <c r="BP3765" s="9"/>
      <c r="BQ3765" s="9"/>
      <c r="BT3765" s="9"/>
      <c r="BU3765" s="9"/>
      <c r="BX3765" s="9"/>
      <c r="BY3765" s="9"/>
      <c r="CB3765" s="9"/>
      <c r="CC3765" s="9"/>
      <c r="CF3765" s="9"/>
      <c r="CG3765" s="9"/>
      <c r="CJ3765" s="9"/>
      <c r="CK3765" s="9"/>
      <c r="CN3765" s="9"/>
      <c r="CO3765" s="9"/>
      <c r="CP3765" s="9"/>
      <c r="CQ3765" s="9"/>
      <c r="CR3765" s="9"/>
      <c r="CS3765" s="9"/>
      <c r="CT3765" s="9"/>
      <c r="CU3765" s="9"/>
      <c r="CV3765" s="9"/>
      <c r="CW3765" s="9"/>
      <c r="CX3765" s="9"/>
      <c r="CY3765" s="9"/>
      <c r="CZ3765" s="9"/>
      <c r="DA3765" s="9"/>
      <c r="DB3765" s="9"/>
      <c r="DC3765" s="9"/>
      <c r="DD3765" s="9"/>
      <c r="DE3765" s="9"/>
      <c r="DF3765" s="9"/>
      <c r="DG3765" s="9"/>
      <c r="DH3765" s="9"/>
      <c r="DI3765" s="9"/>
      <c r="DJ3765" s="9"/>
      <c r="DK3765" s="9"/>
      <c r="DL3765" s="9"/>
      <c r="DM3765" s="9"/>
      <c r="DN3765" s="9"/>
      <c r="DO3765" s="9"/>
      <c r="DP3765" s="9"/>
      <c r="DQ3765" s="9"/>
      <c r="DR3765" s="9"/>
      <c r="DS3765" s="9"/>
      <c r="DT3765" s="9"/>
      <c r="DU3765" s="9"/>
      <c r="DV3765" s="9"/>
      <c r="DW3765" s="9"/>
      <c r="DX3765" s="9"/>
      <c r="DY3765" s="9"/>
    </row>
    <row r="3766" spans="1:131" s="18" customFormat="1" ht="19.5" customHeight="1" x14ac:dyDescent="0.25">
      <c r="A3766" s="18">
        <v>2485</v>
      </c>
      <c r="B3766" s="18" t="s">
        <v>7461</v>
      </c>
      <c r="C3766" s="18" t="s">
        <v>7462</v>
      </c>
      <c r="D3766" s="19">
        <v>43712</v>
      </c>
      <c r="J3766" s="130"/>
      <c r="K3766" s="130">
        <v>43525</v>
      </c>
      <c r="L3766" s="130"/>
      <c r="S3766" s="20"/>
      <c r="T3766" s="20"/>
      <c r="U3766" s="20"/>
      <c r="V3766" s="20"/>
      <c r="AF3766" s="43"/>
      <c r="AG3766" s="112"/>
      <c r="DZ3766" s="56"/>
      <c r="EA3766" s="57"/>
    </row>
    <row r="3767" spans="1:131" ht="19.5" customHeight="1" x14ac:dyDescent="0.25">
      <c r="A3767" s="9">
        <v>2486</v>
      </c>
      <c r="B3767" s="9" t="s">
        <v>7463</v>
      </c>
      <c r="C3767" s="9" t="s">
        <v>7464</v>
      </c>
      <c r="D3767" s="9"/>
      <c r="E3767" s="9" t="s">
        <v>7465</v>
      </c>
      <c r="F3767" s="9" t="s">
        <v>4476</v>
      </c>
      <c r="G3767" s="9"/>
      <c r="H3767" s="9" t="s">
        <v>202</v>
      </c>
      <c r="I3767" s="9" t="s">
        <v>7466</v>
      </c>
      <c r="J3767" s="129">
        <v>43557</v>
      </c>
      <c r="K3767" s="129">
        <v>43409</v>
      </c>
      <c r="L3767" s="129">
        <v>43777</v>
      </c>
      <c r="O3767" s="9">
        <v>28</v>
      </c>
      <c r="Q3767" s="9" t="s">
        <v>61</v>
      </c>
      <c r="R3767" s="9"/>
      <c r="S3767" s="13">
        <v>672601589</v>
      </c>
      <c r="T3767" s="13">
        <v>672601589</v>
      </c>
      <c r="U3767" s="13">
        <v>201780477</v>
      </c>
      <c r="V3767" s="9"/>
      <c r="W3767" s="9"/>
      <c r="X3767" s="9"/>
      <c r="Y3767" s="9"/>
      <c r="Z3767" s="9"/>
      <c r="AA3767" s="9"/>
      <c r="AB3767" s="9"/>
      <c r="AC3767" s="9"/>
      <c r="AD3767" s="9"/>
      <c r="AE3767" s="9"/>
      <c r="AF3767" s="55"/>
      <c r="AG3767" s="109"/>
      <c r="AH3767" s="11">
        <v>43409</v>
      </c>
      <c r="AI3767" s="11">
        <v>43809</v>
      </c>
      <c r="AJ3767" s="27">
        <v>696886871</v>
      </c>
      <c r="AK3767" s="27">
        <v>209066061</v>
      </c>
      <c r="AL3767" s="9"/>
      <c r="AM3767" s="9"/>
      <c r="AN3767" s="9"/>
      <c r="AO3767" s="9"/>
      <c r="AP3767" s="9"/>
      <c r="AQ3767" s="9"/>
      <c r="AR3767" s="9"/>
      <c r="AS3767" s="9"/>
      <c r="AT3767" s="9"/>
      <c r="AU3767" s="9"/>
      <c r="AV3767" s="9"/>
      <c r="AW3767" s="9"/>
      <c r="AX3767" s="9"/>
      <c r="AY3767" s="9"/>
      <c r="AZ3767" s="9"/>
      <c r="BA3767" s="9"/>
      <c r="BB3767" s="9"/>
      <c r="BC3767" s="9"/>
      <c r="BD3767" s="9"/>
      <c r="BE3767" s="9"/>
      <c r="BF3767" s="9"/>
      <c r="BG3767" s="9"/>
      <c r="BH3767" s="9"/>
      <c r="BI3767" s="9"/>
      <c r="BJ3767" s="9"/>
      <c r="BK3767" s="9"/>
      <c r="BL3767" s="9"/>
      <c r="BM3767" s="9"/>
      <c r="BN3767" s="9"/>
      <c r="BO3767" s="9"/>
      <c r="BP3767" s="9"/>
      <c r="BQ3767" s="9"/>
      <c r="BT3767" s="9"/>
      <c r="BU3767" s="9"/>
      <c r="BX3767" s="9"/>
      <c r="BY3767" s="9"/>
      <c r="CB3767" s="9"/>
      <c r="CC3767" s="9"/>
      <c r="CF3767" s="9"/>
      <c r="CG3767" s="9"/>
      <c r="CJ3767" s="9"/>
      <c r="CK3767" s="9"/>
      <c r="CN3767" s="9"/>
      <c r="CO3767" s="9"/>
      <c r="CP3767" s="9"/>
      <c r="CQ3767" s="9"/>
      <c r="CR3767" s="9"/>
      <c r="CS3767" s="9"/>
      <c r="CT3767" s="9"/>
      <c r="CU3767" s="9"/>
      <c r="CV3767" s="9"/>
      <c r="CW3767" s="9"/>
      <c r="CX3767" s="9"/>
      <c r="CY3767" s="9"/>
      <c r="CZ3767" s="9"/>
      <c r="DA3767" s="9"/>
      <c r="DB3767" s="9"/>
      <c r="DC3767" s="9"/>
      <c r="DD3767" s="9"/>
      <c r="DE3767" s="9"/>
      <c r="DF3767" s="9"/>
      <c r="DG3767" s="9"/>
      <c r="DH3767" s="9"/>
      <c r="DI3767" s="9"/>
      <c r="DJ3767" s="9"/>
      <c r="DK3767" s="9"/>
      <c r="DL3767" s="9"/>
      <c r="DM3767" s="9"/>
      <c r="DN3767" s="9"/>
      <c r="DO3767" s="9"/>
      <c r="DP3767" s="9"/>
      <c r="DQ3767" s="9"/>
      <c r="DR3767" s="9"/>
      <c r="DS3767" s="9"/>
      <c r="DT3767" s="9"/>
      <c r="DU3767" s="9"/>
      <c r="DV3767" s="9"/>
      <c r="DW3767" s="9"/>
      <c r="DX3767" s="9"/>
      <c r="DY3767" s="9"/>
      <c r="DZ3767" s="56"/>
      <c r="EA3767" s="57"/>
    </row>
    <row r="3768" spans="1:131" s="18" customFormat="1" ht="19.5" customHeight="1" x14ac:dyDescent="0.25">
      <c r="A3768" s="18">
        <v>2486</v>
      </c>
      <c r="B3768" s="18" t="s">
        <v>7463</v>
      </c>
      <c r="C3768" s="18" t="s">
        <v>7846</v>
      </c>
      <c r="D3768" s="19">
        <v>43690</v>
      </c>
      <c r="J3768" s="130">
        <v>43564</v>
      </c>
      <c r="K3768" s="130"/>
      <c r="L3768" s="130">
        <v>43784</v>
      </c>
      <c r="S3768" s="20"/>
      <c r="T3768" s="20"/>
      <c r="U3768" s="20"/>
      <c r="AF3768" s="57"/>
      <c r="AG3768" s="120"/>
      <c r="DZ3768" s="56"/>
      <c r="EA3768" s="57"/>
    </row>
    <row r="3769" spans="1:131" s="18" customFormat="1" ht="19.5" customHeight="1" x14ac:dyDescent="0.25">
      <c r="A3769" s="18">
        <v>2486</v>
      </c>
      <c r="B3769" s="18" t="s">
        <v>7463</v>
      </c>
      <c r="C3769" s="18" t="s">
        <v>7846</v>
      </c>
      <c r="D3769" s="19">
        <v>43717</v>
      </c>
      <c r="J3769" s="130"/>
      <c r="K3769" s="130"/>
      <c r="L3769" s="130"/>
      <c r="S3769" s="20">
        <v>723224200</v>
      </c>
      <c r="T3769" s="20">
        <v>723224200</v>
      </c>
      <c r="U3769" s="20">
        <v>216967260</v>
      </c>
      <c r="AF3769" s="57"/>
      <c r="AG3769" s="120"/>
      <c r="AJ3769" s="27"/>
      <c r="AK3769" s="27"/>
      <c r="DZ3769" s="56"/>
      <c r="EA3769" s="57"/>
    </row>
    <row r="3770" spans="1:131" ht="19.5" customHeight="1" x14ac:dyDescent="0.25">
      <c r="A3770" s="9">
        <v>2487</v>
      </c>
      <c r="B3770" s="9" t="s">
        <v>7467</v>
      </c>
      <c r="C3770" s="9" t="s">
        <v>7468</v>
      </c>
      <c r="D3770" s="9"/>
      <c r="E3770" s="9" t="s">
        <v>3220</v>
      </c>
      <c r="F3770" s="9" t="s">
        <v>5018</v>
      </c>
      <c r="G3770" s="9"/>
      <c r="H3770" s="9" t="s">
        <v>202</v>
      </c>
      <c r="I3770" s="9" t="s">
        <v>78</v>
      </c>
      <c r="J3770" s="129">
        <v>43585</v>
      </c>
      <c r="K3770" s="129">
        <v>43570</v>
      </c>
      <c r="L3770" s="129">
        <v>43861</v>
      </c>
      <c r="O3770" s="9">
        <v>28</v>
      </c>
      <c r="Q3770" s="9" t="s">
        <v>54</v>
      </c>
      <c r="R3770" s="9"/>
      <c r="S3770" s="13">
        <v>10000000</v>
      </c>
      <c r="T3770" s="13">
        <v>10000000</v>
      </c>
      <c r="U3770" s="13">
        <v>3000000</v>
      </c>
      <c r="V3770" s="9"/>
      <c r="W3770" s="9"/>
      <c r="X3770" s="9"/>
      <c r="Y3770" s="9"/>
      <c r="Z3770" s="9"/>
      <c r="AA3770" s="9"/>
      <c r="AB3770" s="9"/>
      <c r="AC3770" s="9"/>
      <c r="AD3770" s="9"/>
      <c r="AE3770" s="9"/>
      <c r="AF3770" s="55"/>
      <c r="AG3770" s="45">
        <v>7000000</v>
      </c>
      <c r="AH3770" s="11">
        <v>43570</v>
      </c>
      <c r="AI3770" s="11">
        <v>43861</v>
      </c>
      <c r="AJ3770" s="27">
        <v>10223465</v>
      </c>
      <c r="AK3770" s="27">
        <v>3000000</v>
      </c>
      <c r="AL3770" s="9"/>
      <c r="AM3770" s="9"/>
      <c r="AN3770" s="9"/>
      <c r="AO3770" s="9"/>
      <c r="AP3770" s="9"/>
      <c r="AQ3770" s="9"/>
      <c r="AR3770" s="9"/>
      <c r="AS3770" s="9"/>
      <c r="AT3770" s="9"/>
      <c r="AU3770" s="9"/>
      <c r="AV3770" s="9"/>
      <c r="AW3770" s="9"/>
      <c r="AX3770" s="9"/>
      <c r="AY3770" s="9"/>
      <c r="AZ3770" s="9"/>
      <c r="BA3770" s="9"/>
      <c r="BB3770" s="9"/>
      <c r="BC3770" s="9"/>
      <c r="BD3770" s="9"/>
      <c r="BE3770" s="9"/>
      <c r="BF3770" s="9"/>
      <c r="BG3770" s="9"/>
      <c r="BH3770" s="9"/>
      <c r="BI3770" s="9"/>
      <c r="BJ3770" s="9"/>
      <c r="BK3770" s="9"/>
      <c r="BL3770" s="9"/>
      <c r="BM3770" s="9"/>
      <c r="BN3770" s="9"/>
      <c r="BO3770" s="9"/>
      <c r="BP3770" s="9"/>
      <c r="BQ3770" s="9"/>
      <c r="BT3770" s="9"/>
      <c r="BU3770" s="9"/>
      <c r="BX3770" s="9"/>
      <c r="BY3770" s="9"/>
      <c r="CB3770" s="9"/>
      <c r="CC3770" s="9"/>
      <c r="CF3770" s="9"/>
      <c r="CG3770" s="9"/>
      <c r="CJ3770" s="9"/>
      <c r="CK3770" s="9"/>
      <c r="CN3770" s="9"/>
      <c r="CO3770" s="9"/>
      <c r="CP3770" s="9"/>
      <c r="CQ3770" s="9"/>
      <c r="CR3770" s="9"/>
      <c r="CS3770" s="9"/>
      <c r="CT3770" s="9"/>
      <c r="CU3770" s="9"/>
      <c r="CV3770" s="9"/>
      <c r="CW3770" s="9"/>
      <c r="CX3770" s="9"/>
      <c r="CY3770" s="9"/>
      <c r="CZ3770" s="9"/>
      <c r="DA3770" s="9"/>
      <c r="DB3770" s="9"/>
      <c r="DC3770" s="9"/>
      <c r="DD3770" s="9"/>
      <c r="DE3770" s="9"/>
      <c r="DF3770" s="9"/>
      <c r="DG3770" s="9"/>
      <c r="DH3770" s="9"/>
      <c r="DI3770" s="9"/>
      <c r="DJ3770" s="9"/>
      <c r="DK3770" s="9"/>
      <c r="DL3770" s="9"/>
      <c r="DM3770" s="9"/>
      <c r="DN3770" s="9"/>
      <c r="DO3770" s="9"/>
      <c r="DP3770" s="9"/>
      <c r="DQ3770" s="9"/>
      <c r="DR3770" s="9"/>
      <c r="DS3770" s="9"/>
      <c r="DT3770" s="9"/>
      <c r="DU3770" s="9"/>
      <c r="DV3770" s="9"/>
      <c r="DW3770" s="9"/>
      <c r="DX3770" s="9"/>
      <c r="DY3770" s="9"/>
    </row>
    <row r="3771" spans="1:131" ht="19.5" customHeight="1" x14ac:dyDescent="0.25">
      <c r="A3771" s="9">
        <v>2488</v>
      </c>
      <c r="B3771" s="10" t="s">
        <v>7469</v>
      </c>
      <c r="C3771" s="9" t="s">
        <v>7470</v>
      </c>
      <c r="D3771" s="9"/>
      <c r="E3771" s="9" t="s">
        <v>5841</v>
      </c>
      <c r="F3771" s="9" t="s">
        <v>7471</v>
      </c>
      <c r="G3771" s="9"/>
      <c r="H3771" s="9" t="s">
        <v>202</v>
      </c>
      <c r="I3771" s="9" t="s">
        <v>28</v>
      </c>
      <c r="J3771" s="129">
        <v>43577</v>
      </c>
      <c r="K3771" s="129">
        <v>43556</v>
      </c>
      <c r="L3771" s="129">
        <v>43904</v>
      </c>
      <c r="O3771" s="9">
        <v>31</v>
      </c>
      <c r="Q3771" s="9" t="s">
        <v>54</v>
      </c>
      <c r="R3771" s="9"/>
      <c r="S3771" s="13">
        <v>6400000</v>
      </c>
      <c r="T3771" s="13">
        <v>6400000</v>
      </c>
      <c r="U3771" s="13">
        <v>1920000</v>
      </c>
      <c r="V3771" s="9"/>
      <c r="W3771" s="9"/>
      <c r="X3771" s="9"/>
      <c r="Y3771" s="9"/>
      <c r="Z3771" s="9"/>
      <c r="AA3771" s="9"/>
      <c r="AB3771" s="9"/>
      <c r="AC3771" s="9"/>
      <c r="AD3771" s="9"/>
      <c r="AE3771" s="9"/>
      <c r="AF3771" s="55"/>
      <c r="AG3771" s="45">
        <v>4480000</v>
      </c>
      <c r="AH3771" s="11">
        <v>43577</v>
      </c>
      <c r="AI3771" s="11">
        <v>43904</v>
      </c>
      <c r="AJ3771" s="27">
        <v>6400000</v>
      </c>
      <c r="AK3771" s="27">
        <v>1920000</v>
      </c>
      <c r="AL3771" s="9"/>
      <c r="AM3771" s="9"/>
      <c r="AN3771" s="9"/>
      <c r="AO3771" s="9"/>
      <c r="AP3771" s="9"/>
      <c r="AQ3771" s="9"/>
      <c r="AR3771" s="9"/>
      <c r="AS3771" s="9"/>
      <c r="AT3771" s="9"/>
      <c r="AU3771" s="9"/>
      <c r="AV3771" s="9"/>
      <c r="AW3771" s="9"/>
      <c r="AX3771" s="9"/>
      <c r="AY3771" s="9"/>
      <c r="AZ3771" s="9"/>
      <c r="BA3771" s="9"/>
      <c r="BB3771" s="9"/>
      <c r="BC3771" s="9"/>
      <c r="BD3771" s="9"/>
      <c r="BE3771" s="9"/>
      <c r="BF3771" s="9"/>
      <c r="BG3771" s="9"/>
      <c r="BH3771" s="9"/>
      <c r="BI3771" s="9"/>
      <c r="BJ3771" s="9"/>
      <c r="BK3771" s="9"/>
      <c r="BL3771" s="9"/>
      <c r="BM3771" s="9"/>
      <c r="BN3771" s="9"/>
      <c r="BO3771" s="9"/>
      <c r="BP3771" s="9"/>
      <c r="BQ3771" s="9"/>
      <c r="BT3771" s="9"/>
      <c r="BU3771" s="9"/>
      <c r="BX3771" s="9"/>
      <c r="BY3771" s="9"/>
      <c r="CB3771" s="9"/>
      <c r="CC3771" s="9"/>
      <c r="CF3771" s="9"/>
      <c r="CG3771" s="9"/>
      <c r="CJ3771" s="9"/>
      <c r="CK3771" s="9"/>
      <c r="CN3771" s="9"/>
      <c r="CO3771" s="9"/>
      <c r="CP3771" s="9"/>
      <c r="CQ3771" s="9"/>
      <c r="CR3771" s="9"/>
      <c r="CS3771" s="9"/>
      <c r="CT3771" s="9"/>
      <c r="CU3771" s="9"/>
      <c r="CV3771" s="9"/>
      <c r="CW3771" s="9"/>
      <c r="CX3771" s="9"/>
      <c r="CY3771" s="9"/>
      <c r="CZ3771" s="9"/>
      <c r="DA3771" s="9"/>
      <c r="DB3771" s="9"/>
      <c r="DC3771" s="9"/>
      <c r="DD3771" s="9"/>
      <c r="DE3771" s="9"/>
      <c r="DF3771" s="9"/>
      <c r="DG3771" s="9"/>
      <c r="DH3771" s="9"/>
      <c r="DI3771" s="9"/>
      <c r="DJ3771" s="9"/>
      <c r="DK3771" s="9"/>
      <c r="DL3771" s="9"/>
      <c r="DM3771" s="9"/>
      <c r="DN3771" s="9"/>
      <c r="DO3771" s="9"/>
      <c r="DP3771" s="9"/>
      <c r="DQ3771" s="9"/>
      <c r="DR3771" s="9"/>
      <c r="DS3771" s="9"/>
      <c r="DT3771" s="9"/>
      <c r="DU3771" s="9"/>
      <c r="DV3771" s="9"/>
      <c r="DW3771" s="9"/>
      <c r="DX3771" s="9"/>
      <c r="DY3771" s="9"/>
      <c r="DZ3771" s="56"/>
      <c r="EA3771" s="57"/>
    </row>
    <row r="3772" spans="1:131" ht="19.5" customHeight="1" x14ac:dyDescent="0.25">
      <c r="A3772" s="9">
        <v>2489</v>
      </c>
      <c r="B3772" s="9" t="s">
        <v>7472</v>
      </c>
      <c r="C3772" s="9" t="s">
        <v>7473</v>
      </c>
      <c r="D3772" s="9"/>
      <c r="E3772" s="9" t="s">
        <v>2283</v>
      </c>
      <c r="F3772" s="9" t="s">
        <v>7474</v>
      </c>
      <c r="G3772" s="9"/>
      <c r="H3772" s="9" t="s">
        <v>202</v>
      </c>
      <c r="I3772" s="9" t="s">
        <v>949</v>
      </c>
      <c r="J3772" s="129">
        <v>43592</v>
      </c>
      <c r="K3772" s="129">
        <v>43339</v>
      </c>
      <c r="L3772" s="129">
        <v>43799</v>
      </c>
      <c r="O3772" s="9">
        <v>32</v>
      </c>
      <c r="Q3772" s="9" t="s">
        <v>54</v>
      </c>
      <c r="R3772" s="9"/>
      <c r="S3772" s="13">
        <v>214000000</v>
      </c>
      <c r="T3772" s="13">
        <v>214000000</v>
      </c>
      <c r="U3772" s="13">
        <v>64200000</v>
      </c>
      <c r="V3772" s="9"/>
      <c r="W3772" s="9"/>
      <c r="X3772" s="9"/>
      <c r="Y3772" s="9"/>
      <c r="Z3772" s="9"/>
      <c r="AA3772" s="9"/>
      <c r="AB3772" s="9"/>
      <c r="AC3772" s="9"/>
      <c r="AD3772" s="9"/>
      <c r="AE3772" s="9"/>
      <c r="AF3772" s="55"/>
      <c r="AG3772" s="109"/>
      <c r="AH3772" s="11">
        <v>43339</v>
      </c>
      <c r="AI3772" s="11">
        <v>43585</v>
      </c>
      <c r="AJ3772" s="27">
        <v>27800472</v>
      </c>
      <c r="AK3772" s="27">
        <v>8340142</v>
      </c>
      <c r="AL3772" s="11">
        <v>43586</v>
      </c>
      <c r="AM3772" s="11">
        <v>43616</v>
      </c>
      <c r="AN3772" s="13">
        <v>107825690</v>
      </c>
      <c r="AO3772" s="13">
        <v>32347707</v>
      </c>
      <c r="AP3772" s="11">
        <v>43617</v>
      </c>
      <c r="AQ3772" s="11">
        <v>43646</v>
      </c>
      <c r="AR3772" s="27">
        <v>12989067</v>
      </c>
      <c r="AS3772" s="27">
        <v>3896720</v>
      </c>
      <c r="AT3772" s="11">
        <v>43647</v>
      </c>
      <c r="AU3772" s="11">
        <v>43708</v>
      </c>
      <c r="AV3772" s="27">
        <v>9502805</v>
      </c>
      <c r="AW3772" s="27">
        <v>2850842</v>
      </c>
      <c r="AX3772" s="11">
        <v>43709</v>
      </c>
      <c r="AY3772" s="11">
        <v>43799</v>
      </c>
      <c r="AZ3772" s="27">
        <v>42850587</v>
      </c>
      <c r="BA3772" s="27">
        <v>12855176</v>
      </c>
      <c r="BB3772" s="11">
        <v>43339</v>
      </c>
      <c r="BC3772" s="11">
        <v>43799</v>
      </c>
      <c r="BD3772" s="27">
        <v>204638090</v>
      </c>
      <c r="BE3772" s="27">
        <v>1100840</v>
      </c>
      <c r="BF3772" s="9"/>
      <c r="BG3772" s="9"/>
      <c r="BH3772" s="9"/>
      <c r="BI3772" s="9"/>
      <c r="BJ3772" s="9"/>
      <c r="BK3772" s="9"/>
      <c r="BL3772" s="9"/>
      <c r="BM3772" s="9"/>
      <c r="BN3772" s="9"/>
      <c r="BO3772" s="9"/>
      <c r="BP3772" s="9"/>
      <c r="BQ3772" s="9"/>
      <c r="BT3772" s="9"/>
      <c r="BU3772" s="9"/>
      <c r="BX3772" s="9"/>
      <c r="BY3772" s="9"/>
      <c r="CB3772" s="9"/>
      <c r="CC3772" s="9"/>
      <c r="CF3772" s="9"/>
      <c r="CG3772" s="9"/>
      <c r="CJ3772" s="9"/>
      <c r="CK3772" s="9"/>
      <c r="CN3772" s="9"/>
      <c r="CO3772" s="9"/>
      <c r="CP3772" s="9"/>
      <c r="CQ3772" s="9"/>
      <c r="CR3772" s="9"/>
      <c r="CS3772" s="9"/>
      <c r="CT3772" s="9"/>
      <c r="CU3772" s="9"/>
      <c r="CV3772" s="9"/>
      <c r="CW3772" s="9"/>
      <c r="CX3772" s="9"/>
      <c r="CY3772" s="9"/>
      <c r="CZ3772" s="9"/>
      <c r="DA3772" s="9"/>
      <c r="DB3772" s="9"/>
      <c r="DC3772" s="9"/>
      <c r="DD3772" s="9"/>
      <c r="DE3772" s="9"/>
      <c r="DF3772" s="9"/>
      <c r="DG3772" s="9"/>
      <c r="DH3772" s="9"/>
      <c r="DI3772" s="9"/>
      <c r="DJ3772" s="9"/>
      <c r="DK3772" s="9"/>
      <c r="DL3772" s="9"/>
      <c r="DM3772" s="9"/>
      <c r="DN3772" s="9"/>
      <c r="DO3772" s="9"/>
      <c r="DP3772" s="9"/>
      <c r="DQ3772" s="9"/>
      <c r="DR3772" s="9"/>
      <c r="DS3772" s="9"/>
      <c r="DT3772" s="9"/>
      <c r="DU3772" s="9"/>
      <c r="DV3772" s="9"/>
      <c r="DW3772" s="9"/>
      <c r="DX3772" s="9"/>
      <c r="DY3772" s="9"/>
      <c r="DZ3772" s="58">
        <v>204638090</v>
      </c>
      <c r="EA3772" s="55">
        <v>61391427</v>
      </c>
    </row>
    <row r="3773" spans="1:131" ht="19.5" customHeight="1" x14ac:dyDescent="0.25">
      <c r="A3773" s="9">
        <v>2490</v>
      </c>
      <c r="B3773" s="9" t="s">
        <v>7475</v>
      </c>
      <c r="C3773" s="9" t="s">
        <v>8510</v>
      </c>
      <c r="D3773" s="9"/>
      <c r="E3773" s="9" t="s">
        <v>1401</v>
      </c>
      <c r="F3773" s="9" t="s">
        <v>7476</v>
      </c>
      <c r="G3773" s="9"/>
      <c r="H3773" s="9" t="s">
        <v>202</v>
      </c>
      <c r="I3773" s="9" t="s">
        <v>78</v>
      </c>
      <c r="J3773" s="129">
        <v>43636</v>
      </c>
      <c r="K3773" s="129">
        <v>43455</v>
      </c>
      <c r="L3773" s="129">
        <v>43819</v>
      </c>
      <c r="O3773" s="9">
        <v>30</v>
      </c>
      <c r="Q3773" s="9" t="s">
        <v>54</v>
      </c>
      <c r="R3773" s="9"/>
      <c r="S3773" s="13">
        <v>20000000</v>
      </c>
      <c r="T3773" s="13">
        <v>20000000</v>
      </c>
      <c r="U3773" s="13">
        <v>6000000</v>
      </c>
      <c r="V3773" s="9"/>
      <c r="W3773" s="9"/>
      <c r="X3773" s="9"/>
      <c r="Y3773" s="9"/>
      <c r="Z3773" s="9"/>
      <c r="AA3773" s="9"/>
      <c r="AB3773" s="9"/>
      <c r="AC3773" s="9"/>
      <c r="AD3773" s="9"/>
      <c r="AE3773" s="9"/>
      <c r="AF3773" s="55"/>
      <c r="AG3773" s="109"/>
      <c r="AH3773" s="11">
        <v>43455</v>
      </c>
      <c r="AI3773" s="11">
        <v>43819</v>
      </c>
      <c r="AJ3773" s="27">
        <v>20000000</v>
      </c>
      <c r="AK3773" s="27">
        <v>6000000</v>
      </c>
      <c r="AL3773" s="9"/>
      <c r="AM3773" s="9"/>
      <c r="AN3773" s="9"/>
      <c r="AO3773" s="9"/>
      <c r="AP3773" s="9"/>
      <c r="AQ3773" s="9"/>
      <c r="AR3773" s="9"/>
      <c r="AS3773" s="9"/>
      <c r="AT3773" s="9"/>
      <c r="AU3773" s="9"/>
      <c r="AV3773" s="9"/>
      <c r="AW3773" s="9"/>
      <c r="AX3773" s="9"/>
      <c r="AY3773" s="9"/>
      <c r="AZ3773" s="9"/>
      <c r="BA3773" s="9"/>
      <c r="BB3773" s="9"/>
      <c r="BC3773" s="9"/>
      <c r="BD3773" s="9"/>
      <c r="BE3773" s="9"/>
      <c r="BF3773" s="9"/>
      <c r="BG3773" s="9"/>
      <c r="BH3773" s="9"/>
      <c r="BI3773" s="9"/>
      <c r="BJ3773" s="9"/>
      <c r="BK3773" s="9"/>
      <c r="BL3773" s="9"/>
      <c r="BM3773" s="9"/>
      <c r="BN3773" s="9"/>
      <c r="BO3773" s="9"/>
      <c r="BP3773" s="9"/>
      <c r="BQ3773" s="9"/>
      <c r="BT3773" s="9"/>
      <c r="BU3773" s="9"/>
      <c r="BX3773" s="9"/>
      <c r="BY3773" s="9"/>
      <c r="CB3773" s="9"/>
      <c r="CC3773" s="9"/>
      <c r="CF3773" s="9"/>
      <c r="CG3773" s="9"/>
      <c r="CJ3773" s="9"/>
      <c r="CK3773" s="9"/>
      <c r="CN3773" s="9"/>
      <c r="CO3773" s="9"/>
      <c r="CP3773" s="9"/>
      <c r="CQ3773" s="9"/>
      <c r="CR3773" s="9"/>
      <c r="CS3773" s="9"/>
      <c r="CT3773" s="9"/>
      <c r="CU3773" s="9"/>
      <c r="CV3773" s="9"/>
      <c r="CW3773" s="9"/>
      <c r="CX3773" s="9"/>
      <c r="CY3773" s="9"/>
      <c r="CZ3773" s="9"/>
      <c r="DA3773" s="9"/>
      <c r="DB3773" s="9"/>
      <c r="DC3773" s="9"/>
      <c r="DD3773" s="9"/>
      <c r="DE3773" s="9"/>
      <c r="DF3773" s="9"/>
      <c r="DG3773" s="9"/>
      <c r="DH3773" s="9"/>
      <c r="DI3773" s="9"/>
      <c r="DJ3773" s="9"/>
      <c r="DK3773" s="9"/>
      <c r="DL3773" s="9"/>
      <c r="DM3773" s="9"/>
      <c r="DN3773" s="9"/>
      <c r="DO3773" s="9"/>
      <c r="DP3773" s="9"/>
      <c r="DQ3773" s="9"/>
      <c r="DR3773" s="9"/>
      <c r="DS3773" s="9"/>
      <c r="DT3773" s="9"/>
      <c r="DU3773" s="9"/>
      <c r="DV3773" s="9"/>
      <c r="DW3773" s="9"/>
      <c r="DX3773" s="9"/>
      <c r="DY3773" s="9"/>
      <c r="DZ3773" s="56"/>
      <c r="EA3773" s="57"/>
    </row>
    <row r="3774" spans="1:131" ht="19.5" customHeight="1" x14ac:dyDescent="0.25">
      <c r="A3774" s="9">
        <v>2491</v>
      </c>
      <c r="B3774" s="9" t="s">
        <v>7477</v>
      </c>
      <c r="C3774" s="9" t="s">
        <v>7478</v>
      </c>
      <c r="D3774" s="9"/>
      <c r="E3774" s="9" t="s">
        <v>7479</v>
      </c>
      <c r="F3774" s="9" t="s">
        <v>7480</v>
      </c>
      <c r="G3774" s="9"/>
      <c r="H3774" s="9" t="s">
        <v>202</v>
      </c>
      <c r="I3774" s="9" t="s">
        <v>1007</v>
      </c>
      <c r="J3774" s="129">
        <v>43544</v>
      </c>
      <c r="K3774" s="129">
        <v>43480</v>
      </c>
      <c r="L3774" s="129">
        <v>43738</v>
      </c>
      <c r="O3774" s="9">
        <v>31</v>
      </c>
      <c r="Q3774" s="9" t="s">
        <v>54</v>
      </c>
      <c r="R3774" s="9"/>
      <c r="S3774" s="13">
        <v>12950000</v>
      </c>
      <c r="T3774" s="13">
        <v>12950000</v>
      </c>
      <c r="U3774" s="13">
        <v>3885000</v>
      </c>
      <c r="V3774" s="9"/>
      <c r="W3774" s="9"/>
      <c r="X3774" s="9"/>
      <c r="Y3774" s="9"/>
      <c r="Z3774" s="9"/>
      <c r="AA3774" s="9"/>
      <c r="AB3774" s="9"/>
      <c r="AC3774" s="9"/>
      <c r="AD3774" s="9"/>
      <c r="AE3774" s="9"/>
      <c r="AF3774" s="55"/>
      <c r="AG3774" s="109"/>
      <c r="AH3774" s="11">
        <v>43480</v>
      </c>
      <c r="AI3774" s="11">
        <v>43738</v>
      </c>
      <c r="AJ3774" s="27">
        <v>9694601</v>
      </c>
      <c r="AK3774" s="27">
        <v>2908380</v>
      </c>
      <c r="AL3774" s="9"/>
      <c r="AM3774" s="9"/>
      <c r="AN3774" s="9"/>
      <c r="AO3774" s="9"/>
      <c r="AP3774" s="9"/>
      <c r="AQ3774" s="9"/>
      <c r="AR3774" s="9"/>
      <c r="AS3774" s="9"/>
      <c r="AT3774" s="9"/>
      <c r="AU3774" s="9"/>
      <c r="AV3774" s="9"/>
      <c r="AW3774" s="9"/>
      <c r="AX3774" s="9"/>
      <c r="AY3774" s="9"/>
      <c r="AZ3774" s="9"/>
      <c r="BA3774" s="9"/>
      <c r="BB3774" s="9"/>
      <c r="BC3774" s="9"/>
      <c r="BD3774" s="9"/>
      <c r="BE3774" s="9"/>
      <c r="BF3774" s="9"/>
      <c r="BG3774" s="9"/>
      <c r="BH3774" s="9"/>
      <c r="BI3774" s="9"/>
      <c r="BJ3774" s="9"/>
      <c r="BK3774" s="9"/>
      <c r="BL3774" s="9"/>
      <c r="BM3774" s="9"/>
      <c r="BN3774" s="9"/>
      <c r="BO3774" s="9"/>
      <c r="BP3774" s="9"/>
      <c r="BQ3774" s="9"/>
      <c r="BT3774" s="9"/>
      <c r="BU3774" s="9"/>
      <c r="BX3774" s="9"/>
      <c r="BY3774" s="9"/>
      <c r="CB3774" s="9"/>
      <c r="CC3774" s="9"/>
      <c r="CF3774" s="9"/>
      <c r="CG3774" s="9"/>
      <c r="CJ3774" s="9"/>
      <c r="CK3774" s="9"/>
      <c r="CN3774" s="9"/>
      <c r="CO3774" s="9"/>
      <c r="CP3774" s="9"/>
      <c r="CQ3774" s="9"/>
      <c r="CR3774" s="9"/>
      <c r="CS3774" s="9"/>
      <c r="CT3774" s="9"/>
      <c r="CU3774" s="9"/>
      <c r="CV3774" s="9"/>
      <c r="CW3774" s="9"/>
      <c r="CX3774" s="9"/>
      <c r="CY3774" s="9"/>
      <c r="CZ3774" s="9"/>
      <c r="DA3774" s="9"/>
      <c r="DB3774" s="9"/>
      <c r="DC3774" s="9"/>
      <c r="DD3774" s="9"/>
      <c r="DE3774" s="9"/>
      <c r="DF3774" s="9"/>
      <c r="DG3774" s="9"/>
      <c r="DH3774" s="9"/>
      <c r="DI3774" s="9"/>
      <c r="DJ3774" s="9"/>
      <c r="DK3774" s="9"/>
      <c r="DL3774" s="9"/>
      <c r="DM3774" s="9"/>
      <c r="DN3774" s="9"/>
      <c r="DO3774" s="9"/>
      <c r="DP3774" s="9"/>
      <c r="DQ3774" s="9"/>
      <c r="DR3774" s="9"/>
      <c r="DS3774" s="9"/>
      <c r="DT3774" s="9"/>
      <c r="DU3774" s="9"/>
      <c r="DV3774" s="9"/>
      <c r="DW3774" s="9"/>
      <c r="DX3774" s="9"/>
      <c r="DY3774" s="9"/>
    </row>
    <row r="3775" spans="1:131" ht="19.5" customHeight="1" x14ac:dyDescent="0.25">
      <c r="A3775" s="9">
        <v>2492</v>
      </c>
      <c r="B3775" s="9" t="s">
        <v>7481</v>
      </c>
      <c r="C3775" s="9" t="s">
        <v>7482</v>
      </c>
      <c r="D3775" s="9"/>
      <c r="E3775" s="9" t="s">
        <v>7483</v>
      </c>
      <c r="F3775" s="9" t="s">
        <v>3373</v>
      </c>
      <c r="G3775" s="9"/>
      <c r="H3775" s="9" t="s">
        <v>906</v>
      </c>
      <c r="I3775" s="9" t="s">
        <v>25</v>
      </c>
      <c r="M3775" s="9" t="s">
        <v>20</v>
      </c>
      <c r="R3775" s="9"/>
      <c r="S3775" s="9"/>
      <c r="T3775" s="9"/>
      <c r="U3775" s="9"/>
      <c r="V3775" s="9"/>
      <c r="W3775" s="9"/>
      <c r="X3775" s="9"/>
      <c r="Y3775" s="9"/>
      <c r="Z3775" s="9"/>
      <c r="AA3775" s="9"/>
      <c r="AB3775" s="9"/>
      <c r="AC3775" s="9"/>
      <c r="AD3775" s="9"/>
      <c r="AE3775" s="9"/>
      <c r="AF3775" s="55"/>
      <c r="AG3775" s="109"/>
      <c r="AH3775" s="9"/>
      <c r="AI3775" s="9"/>
      <c r="AJ3775" s="9"/>
      <c r="AK3775" s="9"/>
      <c r="AL3775" s="9"/>
      <c r="AM3775" s="9"/>
      <c r="AN3775" s="9"/>
      <c r="AO3775" s="9"/>
      <c r="AP3775" s="9"/>
      <c r="AQ3775" s="9"/>
      <c r="AR3775" s="9"/>
      <c r="AS3775" s="9"/>
      <c r="AT3775" s="9"/>
      <c r="AU3775" s="9"/>
      <c r="AV3775" s="9"/>
      <c r="AW3775" s="9"/>
      <c r="AX3775" s="9"/>
      <c r="AY3775" s="9"/>
      <c r="AZ3775" s="9"/>
      <c r="BA3775" s="9"/>
      <c r="BB3775" s="9"/>
      <c r="BC3775" s="9"/>
      <c r="BD3775" s="9"/>
      <c r="BE3775" s="9"/>
      <c r="BF3775" s="9"/>
      <c r="BG3775" s="9"/>
      <c r="BH3775" s="9"/>
      <c r="BI3775" s="9"/>
      <c r="BJ3775" s="9"/>
      <c r="BK3775" s="9"/>
      <c r="BL3775" s="9"/>
      <c r="BM3775" s="9"/>
      <c r="BN3775" s="9"/>
      <c r="BO3775" s="9"/>
      <c r="BP3775" s="9"/>
      <c r="BQ3775" s="9"/>
      <c r="BT3775" s="9"/>
      <c r="BU3775" s="9"/>
      <c r="BX3775" s="9"/>
      <c r="BY3775" s="9"/>
      <c r="CB3775" s="9"/>
      <c r="CC3775" s="9"/>
      <c r="CF3775" s="9"/>
      <c r="CG3775" s="9"/>
      <c r="CJ3775" s="9"/>
      <c r="CK3775" s="9"/>
      <c r="CN3775" s="9"/>
      <c r="CO3775" s="9"/>
      <c r="CP3775" s="9"/>
      <c r="CQ3775" s="9"/>
      <c r="CR3775" s="9"/>
      <c r="CS3775" s="9"/>
      <c r="CT3775" s="9"/>
      <c r="CU3775" s="9"/>
      <c r="CV3775" s="9"/>
      <c r="CW3775" s="9"/>
      <c r="CX3775" s="9"/>
      <c r="CY3775" s="9"/>
      <c r="CZ3775" s="9"/>
      <c r="DA3775" s="9"/>
      <c r="DB3775" s="9"/>
      <c r="DC3775" s="9"/>
      <c r="DD3775" s="9"/>
      <c r="DE3775" s="9"/>
      <c r="DF3775" s="9"/>
      <c r="DG3775" s="9"/>
      <c r="DH3775" s="9"/>
      <c r="DI3775" s="9"/>
      <c r="DJ3775" s="9"/>
      <c r="DK3775" s="9"/>
      <c r="DL3775" s="9"/>
      <c r="DM3775" s="9"/>
      <c r="DN3775" s="9"/>
      <c r="DO3775" s="9"/>
      <c r="DP3775" s="9"/>
      <c r="DQ3775" s="9"/>
      <c r="DR3775" s="9"/>
      <c r="DS3775" s="9"/>
      <c r="DT3775" s="9"/>
      <c r="DU3775" s="9"/>
      <c r="DV3775" s="9"/>
      <c r="DW3775" s="9"/>
      <c r="DX3775" s="9"/>
      <c r="DY3775" s="9"/>
      <c r="DZ3775" s="56"/>
      <c r="EA3775" s="57"/>
    </row>
    <row r="3776" spans="1:131" ht="19.5" customHeight="1" x14ac:dyDescent="0.25">
      <c r="A3776" s="9">
        <v>2493</v>
      </c>
      <c r="B3776" s="9" t="s">
        <v>7484</v>
      </c>
      <c r="C3776" s="9" t="s">
        <v>7485</v>
      </c>
      <c r="D3776" s="9"/>
      <c r="E3776" s="9" t="s">
        <v>7486</v>
      </c>
      <c r="F3776" s="9" t="s">
        <v>6294</v>
      </c>
      <c r="G3776" s="9"/>
      <c r="H3776" s="9" t="s">
        <v>202</v>
      </c>
      <c r="I3776" s="9" t="s">
        <v>28</v>
      </c>
      <c r="J3776" s="129">
        <v>43617</v>
      </c>
      <c r="K3776" s="129">
        <v>43542</v>
      </c>
      <c r="L3776" s="129">
        <v>43905</v>
      </c>
      <c r="O3776" s="9">
        <v>32</v>
      </c>
      <c r="Q3776" s="9" t="s">
        <v>54</v>
      </c>
      <c r="R3776" s="9"/>
      <c r="S3776" s="13">
        <v>11500000</v>
      </c>
      <c r="T3776" s="13">
        <v>11500000</v>
      </c>
      <c r="U3776" s="13">
        <v>3450000</v>
      </c>
      <c r="V3776" s="9"/>
      <c r="W3776" s="9"/>
      <c r="X3776" s="9"/>
      <c r="Y3776" s="9"/>
      <c r="Z3776" s="9"/>
      <c r="AA3776" s="9"/>
      <c r="AB3776" s="9"/>
      <c r="AC3776" s="9"/>
      <c r="AD3776" s="9"/>
      <c r="AE3776" s="9"/>
      <c r="AF3776" s="55"/>
      <c r="AG3776" s="45">
        <v>7200000</v>
      </c>
      <c r="AH3776" s="11">
        <v>43542</v>
      </c>
      <c r="AI3776" s="11">
        <v>43830</v>
      </c>
      <c r="AJ3776" s="27">
        <v>15628613</v>
      </c>
      <c r="AK3776" s="27">
        <v>4688584</v>
      </c>
      <c r="AL3776" s="11">
        <v>43831</v>
      </c>
      <c r="AM3776" s="11">
        <v>43905</v>
      </c>
      <c r="AN3776" s="13">
        <v>6489701</v>
      </c>
      <c r="AO3776" s="13">
        <v>1946910</v>
      </c>
      <c r="AP3776" s="11">
        <v>43542</v>
      </c>
      <c r="AQ3776" s="11">
        <v>43905</v>
      </c>
      <c r="AR3776" s="27">
        <v>22400987</v>
      </c>
      <c r="AS3776" s="27">
        <v>84802</v>
      </c>
      <c r="AT3776" s="9"/>
      <c r="AU3776" s="9"/>
      <c r="AV3776" s="9"/>
      <c r="AW3776" s="9"/>
      <c r="AX3776" s="9"/>
      <c r="AY3776" s="9"/>
      <c r="AZ3776" s="9"/>
      <c r="BA3776" s="9"/>
      <c r="BB3776" s="9"/>
      <c r="BC3776" s="9"/>
      <c r="BD3776" s="9"/>
      <c r="BE3776" s="9"/>
      <c r="BF3776" s="9"/>
      <c r="BG3776" s="9"/>
      <c r="BH3776" s="9"/>
      <c r="BI3776" s="9"/>
      <c r="BJ3776" s="9"/>
      <c r="BK3776" s="9"/>
      <c r="BL3776" s="9"/>
      <c r="BM3776" s="9"/>
      <c r="BN3776" s="9"/>
      <c r="BO3776" s="9"/>
      <c r="BP3776" s="9"/>
      <c r="BQ3776" s="9"/>
      <c r="BT3776" s="9"/>
      <c r="BU3776" s="9"/>
      <c r="BX3776" s="9"/>
      <c r="BY3776" s="9"/>
      <c r="CB3776" s="9"/>
      <c r="CC3776" s="9"/>
      <c r="CF3776" s="9"/>
      <c r="CG3776" s="9"/>
      <c r="CJ3776" s="9"/>
      <c r="CK3776" s="9"/>
      <c r="CN3776" s="9"/>
      <c r="CO3776" s="9"/>
      <c r="CP3776" s="9"/>
      <c r="CQ3776" s="9"/>
      <c r="CR3776" s="9"/>
      <c r="CS3776" s="9"/>
      <c r="CT3776" s="9"/>
      <c r="CU3776" s="9"/>
      <c r="CV3776" s="9"/>
      <c r="CW3776" s="9"/>
      <c r="CX3776" s="9"/>
      <c r="CY3776" s="9"/>
      <c r="CZ3776" s="9"/>
      <c r="DA3776" s="9"/>
      <c r="DB3776" s="9"/>
      <c r="DC3776" s="9"/>
      <c r="DD3776" s="9"/>
      <c r="DE3776" s="9"/>
      <c r="DF3776" s="9"/>
      <c r="DG3776" s="9"/>
      <c r="DH3776" s="9"/>
      <c r="DI3776" s="9"/>
      <c r="DJ3776" s="9"/>
      <c r="DK3776" s="9"/>
      <c r="DL3776" s="9"/>
      <c r="DM3776" s="9"/>
      <c r="DN3776" s="9"/>
      <c r="DO3776" s="9"/>
      <c r="DP3776" s="9"/>
      <c r="DQ3776" s="9"/>
      <c r="DR3776" s="9"/>
      <c r="DS3776" s="9"/>
      <c r="DT3776" s="9"/>
      <c r="DU3776" s="9"/>
      <c r="DV3776" s="9"/>
      <c r="DW3776" s="9"/>
      <c r="DX3776" s="9"/>
      <c r="DY3776" s="9"/>
      <c r="DZ3776" s="58">
        <v>22400987</v>
      </c>
      <c r="EA3776" s="55">
        <v>6720296</v>
      </c>
    </row>
    <row r="3777" spans="1:131" s="18" customFormat="1" ht="19.5" customHeight="1" x14ac:dyDescent="0.25">
      <c r="A3777" s="18">
        <v>2493</v>
      </c>
      <c r="B3777" s="18" t="s">
        <v>7484</v>
      </c>
      <c r="C3777" s="18" t="s">
        <v>7485</v>
      </c>
      <c r="D3777" s="19">
        <v>43888</v>
      </c>
      <c r="J3777" s="130"/>
      <c r="K3777" s="130"/>
      <c r="L3777" s="130"/>
      <c r="S3777" s="20">
        <v>25133166</v>
      </c>
      <c r="T3777" s="20">
        <v>25133166</v>
      </c>
      <c r="U3777" s="20">
        <v>7539950</v>
      </c>
      <c r="AF3777" s="57"/>
      <c r="AG3777" s="46"/>
      <c r="DZ3777" s="56"/>
      <c r="EA3777" s="57"/>
    </row>
    <row r="3778" spans="1:131" s="18" customFormat="1" ht="19.5" customHeight="1" x14ac:dyDescent="0.25">
      <c r="A3778" s="18">
        <v>2493</v>
      </c>
      <c r="B3778" s="18" t="s">
        <v>7484</v>
      </c>
      <c r="C3778" s="18" t="s">
        <v>9087</v>
      </c>
      <c r="D3778" s="19">
        <v>44123</v>
      </c>
      <c r="J3778" s="130"/>
      <c r="K3778" s="130"/>
      <c r="L3778" s="130"/>
      <c r="S3778" s="20"/>
      <c r="T3778" s="20"/>
      <c r="U3778" s="20"/>
      <c r="AF3778" s="57"/>
      <c r="AG3778" s="46"/>
      <c r="DZ3778" s="56"/>
      <c r="EA3778" s="57"/>
    </row>
    <row r="3779" spans="1:131" ht="19.5" customHeight="1" x14ac:dyDescent="0.25">
      <c r="A3779" s="9">
        <v>2494</v>
      </c>
      <c r="B3779" s="9" t="s">
        <v>7487</v>
      </c>
      <c r="C3779" s="9" t="s">
        <v>7488</v>
      </c>
      <c r="D3779" s="9"/>
      <c r="E3779" s="9" t="s">
        <v>4426</v>
      </c>
      <c r="F3779" s="9" t="s">
        <v>7489</v>
      </c>
      <c r="G3779" s="9"/>
      <c r="H3779" s="9" t="s">
        <v>202</v>
      </c>
      <c r="I3779" s="9" t="s">
        <v>25</v>
      </c>
      <c r="J3779" s="129">
        <v>43567</v>
      </c>
      <c r="K3779" s="129">
        <v>43507</v>
      </c>
      <c r="L3779" s="129">
        <v>43950</v>
      </c>
      <c r="O3779" s="9">
        <v>29</v>
      </c>
      <c r="Q3779" s="9" t="s">
        <v>54</v>
      </c>
      <c r="R3779" s="9"/>
      <c r="S3779" s="13">
        <v>10000000</v>
      </c>
      <c r="T3779" s="13">
        <v>10000000</v>
      </c>
      <c r="U3779" s="13">
        <v>3000000</v>
      </c>
      <c r="V3779" s="9"/>
      <c r="W3779" s="9"/>
      <c r="X3779" s="9"/>
      <c r="Y3779" s="9"/>
      <c r="Z3779" s="9"/>
      <c r="AA3779" s="9"/>
      <c r="AB3779" s="9"/>
      <c r="AC3779" s="9"/>
      <c r="AD3779" s="9"/>
      <c r="AE3779" s="9"/>
      <c r="AF3779" s="55"/>
      <c r="AG3779" s="45">
        <v>7000000</v>
      </c>
      <c r="AH3779" s="9"/>
      <c r="AI3779" s="9"/>
      <c r="AJ3779" s="9"/>
      <c r="AK3779" s="9"/>
      <c r="AL3779" s="9"/>
      <c r="AM3779" s="9"/>
      <c r="AN3779" s="9"/>
      <c r="AO3779" s="9"/>
      <c r="AP3779" s="9"/>
      <c r="AQ3779" s="9"/>
      <c r="AR3779" s="9"/>
      <c r="AS3779" s="9"/>
      <c r="AT3779" s="9"/>
      <c r="AU3779" s="9"/>
      <c r="AV3779" s="9"/>
      <c r="AW3779" s="9"/>
      <c r="AX3779" s="9"/>
      <c r="AY3779" s="9"/>
      <c r="AZ3779" s="9"/>
      <c r="BA3779" s="9"/>
      <c r="BB3779" s="9"/>
      <c r="BC3779" s="9"/>
      <c r="BD3779" s="9"/>
      <c r="BE3779" s="9"/>
      <c r="BF3779" s="9"/>
      <c r="BG3779" s="9"/>
      <c r="BH3779" s="9"/>
      <c r="BI3779" s="9"/>
      <c r="BJ3779" s="9"/>
      <c r="BK3779" s="9"/>
      <c r="BL3779" s="9"/>
      <c r="BM3779" s="9"/>
      <c r="BN3779" s="9"/>
      <c r="BO3779" s="9"/>
      <c r="BP3779" s="9"/>
      <c r="BQ3779" s="9"/>
      <c r="BT3779" s="9"/>
      <c r="BU3779" s="9"/>
      <c r="BX3779" s="9"/>
      <c r="BY3779" s="9"/>
      <c r="CB3779" s="9"/>
      <c r="CC3779" s="9"/>
      <c r="CF3779" s="9"/>
      <c r="CG3779" s="9"/>
      <c r="CJ3779" s="9"/>
      <c r="CK3779" s="9"/>
      <c r="CN3779" s="9"/>
      <c r="CO3779" s="9"/>
      <c r="CP3779" s="9"/>
      <c r="CQ3779" s="9"/>
      <c r="CR3779" s="9"/>
      <c r="CS3779" s="9"/>
      <c r="CT3779" s="9"/>
      <c r="CU3779" s="9"/>
      <c r="CV3779" s="9"/>
      <c r="CW3779" s="9"/>
      <c r="CX3779" s="9"/>
      <c r="CY3779" s="9"/>
      <c r="CZ3779" s="9"/>
      <c r="DA3779" s="9"/>
      <c r="DB3779" s="9"/>
      <c r="DC3779" s="9"/>
      <c r="DD3779" s="9"/>
      <c r="DE3779" s="9"/>
      <c r="DF3779" s="9"/>
      <c r="DG3779" s="9"/>
      <c r="DH3779" s="9"/>
      <c r="DI3779" s="9"/>
      <c r="DJ3779" s="9"/>
      <c r="DK3779" s="9"/>
      <c r="DL3779" s="9"/>
      <c r="DM3779" s="9"/>
      <c r="DN3779" s="9"/>
      <c r="DO3779" s="9"/>
      <c r="DP3779" s="9"/>
      <c r="DQ3779" s="9"/>
      <c r="DR3779" s="9"/>
      <c r="DS3779" s="9"/>
      <c r="DT3779" s="9"/>
      <c r="DU3779" s="9"/>
      <c r="DV3779" s="9"/>
      <c r="DW3779" s="9"/>
      <c r="DX3779" s="9"/>
      <c r="DY3779" s="9"/>
      <c r="DZ3779" s="56"/>
      <c r="EA3779" s="57"/>
    </row>
    <row r="3780" spans="1:131" s="18" customFormat="1" ht="19.5" customHeight="1" x14ac:dyDescent="0.25">
      <c r="A3780" s="18">
        <v>2494</v>
      </c>
      <c r="B3780" s="18" t="s">
        <v>7487</v>
      </c>
      <c r="C3780" s="18" t="s">
        <v>7488</v>
      </c>
      <c r="D3780" s="19">
        <v>44078</v>
      </c>
      <c r="J3780" s="130"/>
      <c r="K3780" s="130"/>
      <c r="L3780" s="130">
        <v>44315</v>
      </c>
      <c r="S3780" s="20"/>
      <c r="T3780" s="20"/>
      <c r="U3780" s="20"/>
      <c r="AF3780" s="57"/>
      <c r="AG3780" s="46"/>
      <c r="DZ3780" s="56"/>
      <c r="EA3780" s="57"/>
    </row>
    <row r="3781" spans="1:131" ht="19.5" customHeight="1" x14ac:dyDescent="0.25">
      <c r="A3781" s="9">
        <v>2495</v>
      </c>
      <c r="B3781" s="9" t="s">
        <v>7490</v>
      </c>
      <c r="C3781" s="9" t="s">
        <v>7491</v>
      </c>
      <c r="D3781" s="9"/>
      <c r="E3781" s="9" t="s">
        <v>300</v>
      </c>
      <c r="F3781" s="9" t="s">
        <v>301</v>
      </c>
      <c r="G3781" s="9"/>
      <c r="H3781" s="9" t="s">
        <v>202</v>
      </c>
      <c r="I3781" s="9" t="s">
        <v>28</v>
      </c>
      <c r="J3781" s="129">
        <v>43753</v>
      </c>
      <c r="K3781" s="129">
        <v>43718</v>
      </c>
      <c r="L3781" s="129">
        <v>44042</v>
      </c>
      <c r="M3781" s="9" t="s">
        <v>20</v>
      </c>
      <c r="O3781" s="9">
        <v>32</v>
      </c>
      <c r="Q3781" s="9" t="s">
        <v>54</v>
      </c>
      <c r="R3781" s="9"/>
      <c r="S3781" s="13">
        <v>7357095</v>
      </c>
      <c r="T3781" s="13">
        <v>7357095</v>
      </c>
      <c r="U3781" s="13">
        <v>2207128</v>
      </c>
      <c r="V3781" s="13">
        <v>4561399</v>
      </c>
      <c r="W3781" s="9"/>
      <c r="X3781" s="9"/>
      <c r="Y3781" s="9"/>
      <c r="Z3781" s="9"/>
      <c r="AA3781" s="9"/>
      <c r="AB3781" s="9"/>
      <c r="AC3781" s="9"/>
      <c r="AD3781" s="9"/>
      <c r="AE3781" s="9"/>
      <c r="AF3781" s="114">
        <v>4561399</v>
      </c>
      <c r="AG3781" s="109"/>
      <c r="AH3781" s="9"/>
      <c r="AI3781" s="9"/>
      <c r="AJ3781" s="9"/>
      <c r="AK3781" s="9"/>
      <c r="AL3781" s="9"/>
      <c r="AM3781" s="9"/>
      <c r="AN3781" s="9"/>
      <c r="AO3781" s="9"/>
      <c r="AP3781" s="9"/>
      <c r="AQ3781" s="9"/>
      <c r="AR3781" s="9"/>
      <c r="AS3781" s="9"/>
      <c r="AT3781" s="9"/>
      <c r="AU3781" s="9"/>
      <c r="AV3781" s="9"/>
      <c r="AW3781" s="9"/>
      <c r="AX3781" s="9"/>
      <c r="AY3781" s="9"/>
      <c r="AZ3781" s="9"/>
      <c r="BA3781" s="9"/>
      <c r="BB3781" s="9"/>
      <c r="BC3781" s="9"/>
      <c r="BD3781" s="9"/>
      <c r="BE3781" s="9"/>
      <c r="BF3781" s="9"/>
      <c r="BG3781" s="9"/>
      <c r="BH3781" s="9"/>
      <c r="BI3781" s="9"/>
      <c r="BJ3781" s="9"/>
      <c r="BK3781" s="9"/>
      <c r="BL3781" s="9"/>
      <c r="BM3781" s="9"/>
      <c r="BN3781" s="9"/>
      <c r="BO3781" s="9"/>
      <c r="BP3781" s="9"/>
      <c r="BQ3781" s="9"/>
      <c r="BT3781" s="9"/>
      <c r="BU3781" s="9"/>
      <c r="BX3781" s="9"/>
      <c r="BY3781" s="9"/>
      <c r="CB3781" s="9"/>
      <c r="CC3781" s="9"/>
      <c r="CF3781" s="9"/>
      <c r="CG3781" s="9"/>
      <c r="CJ3781" s="9"/>
      <c r="CK3781" s="9"/>
      <c r="CN3781" s="9"/>
      <c r="CO3781" s="9"/>
      <c r="CP3781" s="9"/>
      <c r="CQ3781" s="9"/>
      <c r="CR3781" s="9"/>
      <c r="CS3781" s="9"/>
      <c r="CT3781" s="9"/>
      <c r="CU3781" s="9"/>
      <c r="CV3781" s="9"/>
      <c r="CW3781" s="9"/>
      <c r="CX3781" s="9"/>
      <c r="CY3781" s="9"/>
      <c r="CZ3781" s="9"/>
      <c r="DA3781" s="9"/>
      <c r="DB3781" s="9"/>
      <c r="DC3781" s="9"/>
      <c r="DD3781" s="9"/>
      <c r="DE3781" s="9"/>
      <c r="DF3781" s="9"/>
      <c r="DG3781" s="9"/>
      <c r="DH3781" s="9"/>
      <c r="DI3781" s="9"/>
      <c r="DJ3781" s="9"/>
      <c r="DK3781" s="9"/>
      <c r="DL3781" s="9"/>
      <c r="DM3781" s="9"/>
      <c r="DN3781" s="9"/>
      <c r="DO3781" s="9"/>
      <c r="DP3781" s="9"/>
      <c r="DQ3781" s="9"/>
      <c r="DR3781" s="9"/>
      <c r="DS3781" s="9"/>
      <c r="DT3781" s="9"/>
      <c r="DU3781" s="9"/>
      <c r="DV3781" s="9"/>
      <c r="DW3781" s="9"/>
      <c r="DX3781" s="9"/>
      <c r="DY3781" s="9"/>
    </row>
    <row r="3782" spans="1:131" ht="19.5" customHeight="1" x14ac:dyDescent="0.25">
      <c r="A3782" s="9">
        <v>2496</v>
      </c>
      <c r="B3782" s="9" t="s">
        <v>7492</v>
      </c>
      <c r="C3782" s="9" t="s">
        <v>7493</v>
      </c>
      <c r="D3782" s="9"/>
      <c r="E3782" s="9" t="s">
        <v>300</v>
      </c>
      <c r="F3782" s="9" t="s">
        <v>301</v>
      </c>
      <c r="G3782" s="9"/>
      <c r="H3782" s="9" t="s">
        <v>202</v>
      </c>
      <c r="I3782" s="9" t="s">
        <v>78</v>
      </c>
      <c r="J3782" s="129">
        <v>43753</v>
      </c>
      <c r="K3782" s="129">
        <v>43718</v>
      </c>
      <c r="L3782" s="129">
        <v>44042</v>
      </c>
      <c r="M3782" s="9" t="s">
        <v>20</v>
      </c>
      <c r="O3782" s="9">
        <v>30</v>
      </c>
      <c r="Q3782" s="9" t="s">
        <v>54</v>
      </c>
      <c r="R3782" s="9"/>
      <c r="S3782" s="13">
        <v>10095754</v>
      </c>
      <c r="T3782" s="13">
        <v>10095754</v>
      </c>
      <c r="U3782" s="13">
        <v>3028726</v>
      </c>
      <c r="V3782" s="13">
        <v>6259368</v>
      </c>
      <c r="W3782" s="9"/>
      <c r="X3782" s="9"/>
      <c r="Y3782" s="9"/>
      <c r="Z3782" s="9"/>
      <c r="AA3782" s="9"/>
      <c r="AB3782" s="9"/>
      <c r="AC3782" s="9"/>
      <c r="AD3782" s="9"/>
      <c r="AE3782" s="9"/>
      <c r="AF3782" s="114">
        <v>6259368</v>
      </c>
      <c r="AG3782" s="109"/>
      <c r="AH3782" s="9"/>
      <c r="AI3782" s="9"/>
      <c r="AJ3782" s="9"/>
      <c r="AK3782" s="9"/>
      <c r="AL3782" s="9"/>
      <c r="AM3782" s="9"/>
      <c r="AN3782" s="9"/>
      <c r="AO3782" s="9"/>
      <c r="AP3782" s="9"/>
      <c r="AQ3782" s="9"/>
      <c r="AR3782" s="9"/>
      <c r="AS3782" s="9"/>
      <c r="AT3782" s="9"/>
      <c r="AU3782" s="9"/>
      <c r="AV3782" s="9"/>
      <c r="AW3782" s="9"/>
      <c r="AX3782" s="9"/>
      <c r="AY3782" s="9"/>
      <c r="AZ3782" s="9"/>
      <c r="BA3782" s="9"/>
      <c r="BB3782" s="9"/>
      <c r="BC3782" s="9"/>
      <c r="BD3782" s="9"/>
      <c r="BE3782" s="9"/>
      <c r="BF3782" s="9"/>
      <c r="BG3782" s="9"/>
      <c r="BH3782" s="9"/>
      <c r="BI3782" s="9"/>
      <c r="BJ3782" s="9"/>
      <c r="BK3782" s="9"/>
      <c r="BL3782" s="9"/>
      <c r="BM3782" s="9"/>
      <c r="BN3782" s="9"/>
      <c r="BO3782" s="9"/>
      <c r="BP3782" s="9"/>
      <c r="BQ3782" s="9"/>
      <c r="BT3782" s="9"/>
      <c r="BU3782" s="9"/>
      <c r="BX3782" s="9"/>
      <c r="BY3782" s="9"/>
      <c r="CB3782" s="9"/>
      <c r="CC3782" s="9"/>
      <c r="CF3782" s="9"/>
      <c r="CG3782" s="9"/>
      <c r="CJ3782" s="9"/>
      <c r="CK3782" s="9"/>
      <c r="CN3782" s="9"/>
      <c r="CO3782" s="9"/>
      <c r="CP3782" s="9"/>
      <c r="CQ3782" s="9"/>
      <c r="CR3782" s="9"/>
      <c r="CS3782" s="9"/>
      <c r="CT3782" s="9"/>
      <c r="CU3782" s="9"/>
      <c r="CV3782" s="9"/>
      <c r="CW3782" s="9"/>
      <c r="CX3782" s="9"/>
      <c r="CY3782" s="9"/>
      <c r="CZ3782" s="9"/>
      <c r="DA3782" s="9"/>
      <c r="DB3782" s="9"/>
      <c r="DC3782" s="9"/>
      <c r="DD3782" s="9"/>
      <c r="DE3782" s="9"/>
      <c r="DF3782" s="9"/>
      <c r="DG3782" s="9"/>
      <c r="DH3782" s="9"/>
      <c r="DI3782" s="9"/>
      <c r="DJ3782" s="9"/>
      <c r="DK3782" s="9"/>
      <c r="DL3782" s="9"/>
      <c r="DM3782" s="9"/>
      <c r="DN3782" s="9"/>
      <c r="DO3782" s="9"/>
      <c r="DP3782" s="9"/>
      <c r="DQ3782" s="9"/>
      <c r="DR3782" s="9"/>
      <c r="DS3782" s="9"/>
      <c r="DT3782" s="9"/>
      <c r="DU3782" s="9"/>
      <c r="DV3782" s="9"/>
      <c r="DW3782" s="9"/>
      <c r="DX3782" s="9"/>
      <c r="DY3782" s="9"/>
      <c r="DZ3782" s="56"/>
      <c r="EA3782" s="57"/>
    </row>
    <row r="3783" spans="1:131" ht="19.5" customHeight="1" x14ac:dyDescent="0.25">
      <c r="A3783" s="9">
        <v>2497</v>
      </c>
      <c r="B3783" s="9" t="s">
        <v>7494</v>
      </c>
      <c r="C3783" s="9" t="s">
        <v>7495</v>
      </c>
      <c r="D3783" s="9"/>
      <c r="E3783" s="9" t="s">
        <v>300</v>
      </c>
      <c r="F3783" s="9" t="s">
        <v>301</v>
      </c>
      <c r="G3783" s="9"/>
      <c r="H3783" s="9" t="s">
        <v>202</v>
      </c>
      <c r="I3783" s="9" t="s">
        <v>78</v>
      </c>
      <c r="J3783" s="129">
        <v>43753</v>
      </c>
      <c r="K3783" s="129">
        <v>43718</v>
      </c>
      <c r="L3783" s="129">
        <v>44042</v>
      </c>
      <c r="M3783" s="9" t="s">
        <v>20</v>
      </c>
      <c r="O3783" s="9">
        <v>30</v>
      </c>
      <c r="Q3783" s="9" t="s">
        <v>54</v>
      </c>
      <c r="R3783" s="9"/>
      <c r="S3783" s="13">
        <v>12153296</v>
      </c>
      <c r="T3783" s="13">
        <v>12153296</v>
      </c>
      <c r="U3783" s="13">
        <v>3645988</v>
      </c>
      <c r="V3783" s="13">
        <v>7535044</v>
      </c>
      <c r="W3783" s="9"/>
      <c r="X3783" s="9"/>
      <c r="Y3783" s="9"/>
      <c r="Z3783" s="9"/>
      <c r="AA3783" s="9"/>
      <c r="AB3783" s="9"/>
      <c r="AC3783" s="9"/>
      <c r="AD3783" s="9"/>
      <c r="AE3783" s="9"/>
      <c r="AF3783" s="114">
        <v>7535044</v>
      </c>
      <c r="AG3783" s="109"/>
      <c r="AH3783" s="9"/>
      <c r="AI3783" s="9"/>
      <c r="AJ3783" s="9"/>
      <c r="AK3783" s="9"/>
      <c r="AL3783" s="9"/>
      <c r="AM3783" s="9"/>
      <c r="AN3783" s="9"/>
      <c r="AO3783" s="9"/>
      <c r="AP3783" s="9"/>
      <c r="AQ3783" s="9"/>
      <c r="AR3783" s="9"/>
      <c r="AS3783" s="9"/>
      <c r="AT3783" s="9"/>
      <c r="AU3783" s="9"/>
      <c r="AV3783" s="9"/>
      <c r="AW3783" s="9"/>
      <c r="AX3783" s="9"/>
      <c r="AY3783" s="9"/>
      <c r="AZ3783" s="9"/>
      <c r="BA3783" s="9"/>
      <c r="BB3783" s="9"/>
      <c r="BC3783" s="9"/>
      <c r="BD3783" s="9"/>
      <c r="BE3783" s="9"/>
      <c r="BF3783" s="9"/>
      <c r="BG3783" s="9"/>
      <c r="BH3783" s="9"/>
      <c r="BI3783" s="9"/>
      <c r="BJ3783" s="9"/>
      <c r="BK3783" s="9"/>
      <c r="BL3783" s="9"/>
      <c r="BM3783" s="9"/>
      <c r="BN3783" s="9"/>
      <c r="BO3783" s="9"/>
      <c r="BP3783" s="9"/>
      <c r="BQ3783" s="9"/>
      <c r="BT3783" s="9"/>
      <c r="BU3783" s="9"/>
      <c r="BX3783" s="9"/>
      <c r="BY3783" s="9"/>
      <c r="CB3783" s="9"/>
      <c r="CC3783" s="9"/>
      <c r="CF3783" s="9"/>
      <c r="CG3783" s="9"/>
      <c r="CJ3783" s="9"/>
      <c r="CK3783" s="9"/>
      <c r="CN3783" s="9"/>
      <c r="CO3783" s="9"/>
      <c r="CP3783" s="9"/>
      <c r="CQ3783" s="9"/>
      <c r="CR3783" s="9"/>
      <c r="CS3783" s="9"/>
      <c r="CT3783" s="9"/>
      <c r="CU3783" s="9"/>
      <c r="CV3783" s="9"/>
      <c r="CW3783" s="9"/>
      <c r="CX3783" s="9"/>
      <c r="CY3783" s="9"/>
      <c r="CZ3783" s="9"/>
      <c r="DA3783" s="9"/>
      <c r="DB3783" s="9"/>
      <c r="DC3783" s="9"/>
      <c r="DD3783" s="9"/>
      <c r="DE3783" s="9"/>
      <c r="DF3783" s="9"/>
      <c r="DG3783" s="9"/>
      <c r="DH3783" s="9"/>
      <c r="DI3783" s="9"/>
      <c r="DJ3783" s="9"/>
      <c r="DK3783" s="9"/>
      <c r="DL3783" s="9"/>
      <c r="DM3783" s="9"/>
      <c r="DN3783" s="9"/>
      <c r="DO3783" s="9"/>
      <c r="DP3783" s="9"/>
      <c r="DQ3783" s="9"/>
      <c r="DR3783" s="9"/>
      <c r="DS3783" s="9"/>
      <c r="DT3783" s="9"/>
      <c r="DU3783" s="9"/>
      <c r="DV3783" s="9"/>
      <c r="DW3783" s="9"/>
      <c r="DX3783" s="9"/>
      <c r="DY3783" s="9"/>
    </row>
    <row r="3784" spans="1:131" ht="19.5" customHeight="1" x14ac:dyDescent="0.25">
      <c r="A3784" s="9">
        <v>2498</v>
      </c>
      <c r="B3784" s="9" t="s">
        <v>7496</v>
      </c>
      <c r="C3784" s="9" t="s">
        <v>7497</v>
      </c>
      <c r="D3784" s="9"/>
      <c r="E3784" s="9" t="s">
        <v>300</v>
      </c>
      <c r="F3784" s="9" t="s">
        <v>301</v>
      </c>
      <c r="G3784" s="9"/>
      <c r="H3784" s="9" t="s">
        <v>202</v>
      </c>
      <c r="I3784" s="9" t="s">
        <v>28</v>
      </c>
      <c r="J3784" s="129">
        <v>43753</v>
      </c>
      <c r="K3784" s="129">
        <v>43718</v>
      </c>
      <c r="L3784" s="129">
        <v>44042</v>
      </c>
      <c r="M3784" s="9" t="s">
        <v>20</v>
      </c>
      <c r="O3784" s="9">
        <v>31</v>
      </c>
      <c r="Q3784" s="9" t="s">
        <v>54</v>
      </c>
      <c r="R3784" s="9"/>
      <c r="S3784" s="13">
        <v>5796201</v>
      </c>
      <c r="T3784" s="13">
        <v>5796201</v>
      </c>
      <c r="U3784" s="13">
        <v>1738860</v>
      </c>
      <c r="V3784" s="13">
        <v>3593645</v>
      </c>
      <c r="W3784" s="9"/>
      <c r="X3784" s="9"/>
      <c r="Y3784" s="9"/>
      <c r="Z3784" s="9"/>
      <c r="AA3784" s="9"/>
      <c r="AB3784" s="9"/>
      <c r="AC3784" s="9"/>
      <c r="AD3784" s="9"/>
      <c r="AE3784" s="9"/>
      <c r="AF3784" s="114">
        <v>3593645</v>
      </c>
      <c r="AG3784" s="109"/>
      <c r="AH3784" s="9"/>
      <c r="AI3784" s="9"/>
      <c r="AJ3784" s="9"/>
      <c r="AK3784" s="9"/>
      <c r="AL3784" s="9"/>
      <c r="AM3784" s="9"/>
      <c r="AN3784" s="9"/>
      <c r="AO3784" s="9"/>
      <c r="AP3784" s="9"/>
      <c r="AQ3784" s="9"/>
      <c r="AR3784" s="9"/>
      <c r="AS3784" s="9"/>
      <c r="AT3784" s="9"/>
      <c r="AU3784" s="9"/>
      <c r="AV3784" s="9"/>
      <c r="AW3784" s="9"/>
      <c r="AX3784" s="9"/>
      <c r="AY3784" s="9"/>
      <c r="AZ3784" s="9"/>
      <c r="BA3784" s="9"/>
      <c r="BB3784" s="9"/>
      <c r="BC3784" s="9"/>
      <c r="BD3784" s="9"/>
      <c r="BE3784" s="9"/>
      <c r="BF3784" s="9"/>
      <c r="BG3784" s="9"/>
      <c r="BH3784" s="9"/>
      <c r="BI3784" s="9"/>
      <c r="BJ3784" s="9"/>
      <c r="BK3784" s="9"/>
      <c r="BL3784" s="9"/>
      <c r="BM3784" s="9"/>
      <c r="BN3784" s="9"/>
      <c r="BO3784" s="9"/>
      <c r="BP3784" s="9"/>
      <c r="BQ3784" s="9"/>
      <c r="BT3784" s="9"/>
      <c r="BU3784" s="9"/>
      <c r="BX3784" s="9"/>
      <c r="BY3784" s="9"/>
      <c r="CB3784" s="9"/>
      <c r="CC3784" s="9"/>
      <c r="CF3784" s="9"/>
      <c r="CG3784" s="9"/>
      <c r="CJ3784" s="9"/>
      <c r="CK3784" s="9"/>
      <c r="CN3784" s="9"/>
      <c r="CO3784" s="9"/>
      <c r="CP3784" s="9"/>
      <c r="CQ3784" s="9"/>
      <c r="CR3784" s="9"/>
      <c r="CS3784" s="9"/>
      <c r="CT3784" s="9"/>
      <c r="CU3784" s="9"/>
      <c r="CV3784" s="9"/>
      <c r="CW3784" s="9"/>
      <c r="CX3784" s="9"/>
      <c r="CY3784" s="9"/>
      <c r="CZ3784" s="9"/>
      <c r="DA3784" s="9"/>
      <c r="DB3784" s="9"/>
      <c r="DC3784" s="9"/>
      <c r="DD3784" s="9"/>
      <c r="DE3784" s="9"/>
      <c r="DF3784" s="9"/>
      <c r="DG3784" s="9"/>
      <c r="DH3784" s="9"/>
      <c r="DI3784" s="9"/>
      <c r="DJ3784" s="9"/>
      <c r="DK3784" s="9"/>
      <c r="DL3784" s="9"/>
      <c r="DM3784" s="9"/>
      <c r="DN3784" s="9"/>
      <c r="DO3784" s="9"/>
      <c r="DP3784" s="9"/>
      <c r="DQ3784" s="9"/>
      <c r="DR3784" s="9"/>
      <c r="DS3784" s="9"/>
      <c r="DT3784" s="9"/>
      <c r="DU3784" s="9"/>
      <c r="DV3784" s="9"/>
      <c r="DW3784" s="9"/>
      <c r="DX3784" s="9"/>
      <c r="DY3784" s="9"/>
      <c r="DZ3784" s="56"/>
      <c r="EA3784" s="57"/>
    </row>
    <row r="3785" spans="1:131" ht="19.5" customHeight="1" x14ac:dyDescent="0.25">
      <c r="A3785" s="9">
        <v>2499</v>
      </c>
      <c r="B3785" s="9" t="s">
        <v>7498</v>
      </c>
      <c r="C3785" s="9" t="s">
        <v>7499</v>
      </c>
      <c r="D3785" s="9"/>
      <c r="E3785" s="9" t="s">
        <v>300</v>
      </c>
      <c r="F3785" s="9" t="s">
        <v>301</v>
      </c>
      <c r="G3785" s="9"/>
      <c r="H3785" s="9" t="s">
        <v>202</v>
      </c>
      <c r="I3785" s="9" t="s">
        <v>28</v>
      </c>
      <c r="J3785" s="129">
        <v>43753</v>
      </c>
      <c r="K3785" s="129">
        <v>43718</v>
      </c>
      <c r="L3785" s="129">
        <v>44042</v>
      </c>
      <c r="M3785" s="9" t="s">
        <v>20</v>
      </c>
      <c r="O3785" s="9">
        <v>32</v>
      </c>
      <c r="Q3785" s="9" t="s">
        <v>54</v>
      </c>
      <c r="R3785" s="9"/>
      <c r="S3785" s="13">
        <v>9513966</v>
      </c>
      <c r="T3785" s="13">
        <v>9513966</v>
      </c>
      <c r="U3785" s="13">
        <v>2854190</v>
      </c>
      <c r="V3785" s="13">
        <v>5898659</v>
      </c>
      <c r="W3785" s="9"/>
      <c r="X3785" s="9"/>
      <c r="Y3785" s="9"/>
      <c r="Z3785" s="9"/>
      <c r="AA3785" s="9"/>
      <c r="AB3785" s="9"/>
      <c r="AC3785" s="9"/>
      <c r="AD3785" s="9"/>
      <c r="AE3785" s="9"/>
      <c r="AF3785" s="114">
        <v>5898659</v>
      </c>
      <c r="AG3785" s="109"/>
      <c r="AH3785" s="9"/>
      <c r="AI3785" s="9"/>
      <c r="AJ3785" s="9"/>
      <c r="AK3785" s="9"/>
      <c r="AL3785" s="9"/>
      <c r="AM3785" s="9"/>
      <c r="AN3785" s="9"/>
      <c r="AO3785" s="9"/>
      <c r="AP3785" s="9"/>
      <c r="AQ3785" s="9"/>
      <c r="AR3785" s="9"/>
      <c r="AS3785" s="9"/>
      <c r="AT3785" s="9"/>
      <c r="AU3785" s="9"/>
      <c r="AV3785" s="9"/>
      <c r="AW3785" s="9"/>
      <c r="AX3785" s="9"/>
      <c r="AY3785" s="9"/>
      <c r="AZ3785" s="9"/>
      <c r="BA3785" s="9"/>
      <c r="BB3785" s="9"/>
      <c r="BC3785" s="9"/>
      <c r="BD3785" s="9"/>
      <c r="BE3785" s="9"/>
      <c r="BF3785" s="9"/>
      <c r="BG3785" s="9"/>
      <c r="BH3785" s="9"/>
      <c r="BI3785" s="9"/>
      <c r="BJ3785" s="9"/>
      <c r="BK3785" s="9"/>
      <c r="BL3785" s="9"/>
      <c r="BM3785" s="9"/>
      <c r="BN3785" s="9"/>
      <c r="BO3785" s="9"/>
      <c r="BP3785" s="9"/>
      <c r="BQ3785" s="9"/>
      <c r="BT3785" s="9"/>
      <c r="BU3785" s="9"/>
      <c r="BX3785" s="9"/>
      <c r="BY3785" s="9"/>
      <c r="CB3785" s="9"/>
      <c r="CC3785" s="9"/>
      <c r="CF3785" s="9"/>
      <c r="CG3785" s="9"/>
      <c r="CJ3785" s="9"/>
      <c r="CK3785" s="9"/>
      <c r="CN3785" s="9"/>
      <c r="CO3785" s="9"/>
      <c r="CP3785" s="9"/>
      <c r="CQ3785" s="9"/>
      <c r="CR3785" s="9"/>
      <c r="CS3785" s="9"/>
      <c r="CT3785" s="9"/>
      <c r="CU3785" s="9"/>
      <c r="CV3785" s="9"/>
      <c r="CW3785" s="9"/>
      <c r="CX3785" s="9"/>
      <c r="CY3785" s="9"/>
      <c r="CZ3785" s="9"/>
      <c r="DA3785" s="9"/>
      <c r="DB3785" s="9"/>
      <c r="DC3785" s="9"/>
      <c r="DD3785" s="9"/>
      <c r="DE3785" s="9"/>
      <c r="DF3785" s="9"/>
      <c r="DG3785" s="9"/>
      <c r="DH3785" s="9"/>
      <c r="DI3785" s="9"/>
      <c r="DJ3785" s="9"/>
      <c r="DK3785" s="9"/>
      <c r="DL3785" s="9"/>
      <c r="DM3785" s="9"/>
      <c r="DN3785" s="9"/>
      <c r="DO3785" s="9"/>
      <c r="DP3785" s="9"/>
      <c r="DQ3785" s="9"/>
      <c r="DR3785" s="9"/>
      <c r="DS3785" s="9"/>
      <c r="DT3785" s="9"/>
      <c r="DU3785" s="9"/>
      <c r="DV3785" s="9"/>
      <c r="DW3785" s="9"/>
      <c r="DX3785" s="9"/>
      <c r="DY3785" s="9"/>
    </row>
    <row r="3786" spans="1:131" ht="19.5" customHeight="1" x14ac:dyDescent="0.25">
      <c r="A3786" s="9">
        <v>2500</v>
      </c>
      <c r="B3786" s="9" t="s">
        <v>7500</v>
      </c>
      <c r="C3786" s="9" t="s">
        <v>7501</v>
      </c>
      <c r="D3786" s="9"/>
      <c r="E3786" s="9" t="s">
        <v>300</v>
      </c>
      <c r="F3786" s="9" t="s">
        <v>301</v>
      </c>
      <c r="G3786" s="9"/>
      <c r="H3786" s="9" t="s">
        <v>202</v>
      </c>
      <c r="I3786" s="9" t="s">
        <v>78</v>
      </c>
      <c r="J3786" s="129">
        <v>43753</v>
      </c>
      <c r="K3786" s="129">
        <v>43718</v>
      </c>
      <c r="L3786" s="129">
        <v>44042</v>
      </c>
      <c r="M3786" s="9" t="s">
        <v>20</v>
      </c>
      <c r="O3786" s="9">
        <v>30</v>
      </c>
      <c r="Q3786" s="9" t="s">
        <v>54</v>
      </c>
      <c r="R3786" s="9"/>
      <c r="S3786" s="13">
        <v>10407933</v>
      </c>
      <c r="T3786" s="13">
        <v>10407933</v>
      </c>
      <c r="U3786" s="13">
        <v>3122380</v>
      </c>
      <c r="V3786" s="13">
        <v>6452918</v>
      </c>
      <c r="W3786" s="9"/>
      <c r="X3786" s="9"/>
      <c r="Y3786" s="9"/>
      <c r="Z3786" s="9"/>
      <c r="AA3786" s="9"/>
      <c r="AB3786" s="9"/>
      <c r="AC3786" s="9"/>
      <c r="AD3786" s="9"/>
      <c r="AE3786" s="9"/>
      <c r="AF3786" s="114">
        <v>6452918</v>
      </c>
      <c r="AG3786" s="109"/>
      <c r="AH3786" s="9"/>
      <c r="AI3786" s="9"/>
      <c r="AJ3786" s="9"/>
      <c r="AK3786" s="27"/>
      <c r="AL3786" s="9"/>
      <c r="AM3786" s="9"/>
      <c r="AN3786" s="9"/>
      <c r="AO3786" s="9"/>
      <c r="AP3786" s="9"/>
      <c r="AQ3786" s="9"/>
      <c r="AR3786" s="27"/>
      <c r="AS3786" s="9"/>
      <c r="AT3786" s="9"/>
      <c r="AU3786" s="9"/>
      <c r="AV3786" s="9"/>
      <c r="AW3786" s="9"/>
      <c r="AX3786" s="9"/>
      <c r="AY3786" s="9"/>
      <c r="AZ3786" s="9"/>
      <c r="BA3786" s="9"/>
      <c r="BB3786" s="9"/>
      <c r="BC3786" s="9"/>
      <c r="BD3786" s="9"/>
      <c r="BE3786" s="9"/>
      <c r="BF3786" s="9"/>
      <c r="BG3786" s="9"/>
      <c r="BH3786" s="9"/>
      <c r="BI3786" s="9"/>
      <c r="BJ3786" s="9"/>
      <c r="BK3786" s="9"/>
      <c r="BL3786" s="9"/>
      <c r="BM3786" s="9"/>
      <c r="BN3786" s="9"/>
      <c r="BO3786" s="9"/>
      <c r="BP3786" s="9"/>
      <c r="BQ3786" s="9"/>
      <c r="BT3786" s="9"/>
      <c r="BU3786" s="9"/>
      <c r="BX3786" s="9"/>
      <c r="BY3786" s="9"/>
      <c r="CB3786" s="9"/>
      <c r="CC3786" s="9"/>
      <c r="CF3786" s="9"/>
      <c r="CG3786" s="9"/>
      <c r="CJ3786" s="9"/>
      <c r="CK3786" s="9"/>
      <c r="CN3786" s="9"/>
      <c r="CO3786" s="9"/>
      <c r="CP3786" s="9"/>
      <c r="CQ3786" s="9"/>
      <c r="CR3786" s="9"/>
      <c r="CS3786" s="9"/>
      <c r="CT3786" s="9"/>
      <c r="CU3786" s="9"/>
      <c r="CV3786" s="9"/>
      <c r="CW3786" s="9"/>
      <c r="CX3786" s="9"/>
      <c r="CY3786" s="9"/>
      <c r="CZ3786" s="9"/>
      <c r="DA3786" s="9"/>
      <c r="DB3786" s="9"/>
      <c r="DC3786" s="9"/>
      <c r="DD3786" s="9"/>
      <c r="DE3786" s="9"/>
      <c r="DF3786" s="9"/>
      <c r="DG3786" s="9"/>
      <c r="DH3786" s="9"/>
      <c r="DI3786" s="9"/>
      <c r="DJ3786" s="9"/>
      <c r="DK3786" s="9"/>
      <c r="DL3786" s="9"/>
      <c r="DM3786" s="9"/>
      <c r="DN3786" s="9"/>
      <c r="DO3786" s="9"/>
      <c r="DP3786" s="9"/>
      <c r="DQ3786" s="9"/>
      <c r="DR3786" s="9"/>
      <c r="DS3786" s="9"/>
      <c r="DT3786" s="9"/>
      <c r="DU3786" s="9"/>
      <c r="DV3786" s="9"/>
      <c r="DW3786" s="9"/>
      <c r="DX3786" s="9"/>
      <c r="DY3786" s="9"/>
      <c r="DZ3786" s="56"/>
      <c r="EA3786" s="57"/>
    </row>
    <row r="3787" spans="1:131" ht="19.5" customHeight="1" x14ac:dyDescent="0.25">
      <c r="A3787" s="9">
        <v>2501</v>
      </c>
      <c r="B3787" s="9" t="s">
        <v>7502</v>
      </c>
      <c r="C3787" s="9" t="s">
        <v>7503</v>
      </c>
      <c r="D3787" s="9"/>
      <c r="E3787" s="9" t="s">
        <v>6990</v>
      </c>
      <c r="F3787" s="9" t="s">
        <v>7474</v>
      </c>
      <c r="G3787" s="9"/>
      <c r="H3787" s="9" t="s">
        <v>202</v>
      </c>
      <c r="I3787" s="9" t="s">
        <v>35</v>
      </c>
      <c r="J3787" s="129">
        <v>44014</v>
      </c>
      <c r="K3787" s="129">
        <v>43621</v>
      </c>
      <c r="L3787" s="129">
        <v>44227</v>
      </c>
      <c r="M3787" s="9" t="s">
        <v>20</v>
      </c>
      <c r="O3787" s="9">
        <v>32</v>
      </c>
      <c r="Q3787" s="9" t="s">
        <v>54</v>
      </c>
      <c r="R3787" s="9"/>
      <c r="S3787" s="13">
        <v>1350000000</v>
      </c>
      <c r="T3787" s="13">
        <v>1350000000</v>
      </c>
      <c r="U3787" s="13">
        <v>405000000</v>
      </c>
      <c r="V3787" s="13">
        <v>945000000</v>
      </c>
      <c r="W3787" s="9"/>
      <c r="X3787" s="9"/>
      <c r="Y3787" s="9"/>
      <c r="Z3787" s="9"/>
      <c r="AA3787" s="9"/>
      <c r="AB3787" s="9"/>
      <c r="AC3787" s="9"/>
      <c r="AD3787" s="9"/>
      <c r="AE3787" s="9"/>
      <c r="AF3787" s="114">
        <v>945000000</v>
      </c>
      <c r="AG3787" s="109"/>
      <c r="AH3787" s="11">
        <v>43630</v>
      </c>
      <c r="AI3787" s="11">
        <v>43951</v>
      </c>
      <c r="AJ3787" s="27">
        <v>144515414</v>
      </c>
      <c r="AK3787" s="27">
        <v>43354624</v>
      </c>
      <c r="AL3787" s="11">
        <v>43952</v>
      </c>
      <c r="AM3787" s="11">
        <v>44043</v>
      </c>
      <c r="AN3787" s="27">
        <v>212817829</v>
      </c>
      <c r="AO3787" s="27">
        <v>63845349</v>
      </c>
      <c r="AP3787" s="11">
        <v>44075</v>
      </c>
      <c r="AQ3787" s="11">
        <v>44104</v>
      </c>
      <c r="AR3787" s="27">
        <v>205385102</v>
      </c>
      <c r="AS3787" s="27">
        <v>61615531</v>
      </c>
      <c r="AT3787" s="11">
        <v>44044</v>
      </c>
      <c r="AU3787" s="11">
        <v>44074</v>
      </c>
      <c r="AV3787" s="27">
        <v>215788630</v>
      </c>
      <c r="AW3787" s="27">
        <v>64736589</v>
      </c>
      <c r="AX3787" s="11">
        <v>44105</v>
      </c>
      <c r="AY3787" s="11">
        <v>44135</v>
      </c>
      <c r="AZ3787" s="27">
        <v>183759274</v>
      </c>
      <c r="BA3787" s="27">
        <v>55127782</v>
      </c>
      <c r="BB3787" s="11">
        <v>44136</v>
      </c>
      <c r="BC3787" s="11">
        <v>44165</v>
      </c>
      <c r="BD3787" s="27">
        <v>115104430</v>
      </c>
      <c r="BE3787" s="27">
        <v>34531329</v>
      </c>
      <c r="BF3787" s="11">
        <v>44166</v>
      </c>
      <c r="BG3787" s="11">
        <v>44196</v>
      </c>
      <c r="BH3787" s="27">
        <v>75206500</v>
      </c>
      <c r="BI3787" s="27">
        <v>22561950</v>
      </c>
      <c r="BJ3787" s="11">
        <v>44197</v>
      </c>
      <c r="BK3787" s="11">
        <v>44227</v>
      </c>
      <c r="BL3787" s="27">
        <v>61284204</v>
      </c>
      <c r="BM3787" s="27">
        <v>18385261</v>
      </c>
      <c r="BN3787" s="11">
        <v>44228</v>
      </c>
      <c r="BO3787" s="11">
        <v>44255</v>
      </c>
      <c r="BP3787" s="27">
        <v>21515806</v>
      </c>
      <c r="BQ3787" s="27">
        <v>6454742</v>
      </c>
      <c r="BR3787" s="11">
        <v>44256</v>
      </c>
      <c r="BS3787" s="11">
        <v>44286</v>
      </c>
      <c r="BT3787" s="27">
        <v>26427835</v>
      </c>
      <c r="BU3787" s="27">
        <v>7928350</v>
      </c>
      <c r="BV3787" s="11">
        <v>44287</v>
      </c>
      <c r="BW3787" s="11">
        <v>44316</v>
      </c>
      <c r="BX3787" s="27">
        <v>10008508</v>
      </c>
      <c r="BY3787" s="27">
        <v>3002552</v>
      </c>
      <c r="BZ3787" s="11">
        <v>44317</v>
      </c>
      <c r="CA3787" s="11">
        <v>44347</v>
      </c>
      <c r="CB3787" s="27">
        <v>10142802</v>
      </c>
      <c r="CC3787" s="27">
        <v>3042841</v>
      </c>
      <c r="CD3787" s="11">
        <v>44348</v>
      </c>
      <c r="CE3787" s="11">
        <v>44377</v>
      </c>
      <c r="CF3787" s="27">
        <v>16446062</v>
      </c>
      <c r="CG3787" s="27">
        <v>4933819</v>
      </c>
      <c r="CJ3787" s="9"/>
      <c r="CK3787" s="9"/>
      <c r="CN3787" s="9"/>
      <c r="CO3787" s="9"/>
      <c r="CP3787" s="9"/>
      <c r="CQ3787" s="9"/>
      <c r="CR3787" s="9"/>
      <c r="CS3787" s="9"/>
      <c r="CT3787" s="9"/>
      <c r="CU3787" s="9"/>
      <c r="CV3787" s="9"/>
      <c r="CW3787" s="9"/>
      <c r="CX3787" s="9"/>
      <c r="CY3787" s="9"/>
      <c r="CZ3787" s="9"/>
      <c r="DA3787" s="9"/>
      <c r="DB3787" s="9"/>
      <c r="DC3787" s="9"/>
      <c r="DD3787" s="9"/>
      <c r="DE3787" s="9"/>
      <c r="DF3787" s="9"/>
      <c r="DG3787" s="9"/>
      <c r="DH3787" s="9"/>
      <c r="DI3787" s="9"/>
      <c r="DJ3787" s="9"/>
      <c r="DK3787" s="9"/>
      <c r="DL3787" s="9"/>
      <c r="DM3787" s="9"/>
      <c r="DN3787" s="9"/>
      <c r="DO3787" s="9"/>
      <c r="DP3787" s="9"/>
      <c r="DQ3787" s="9"/>
      <c r="DR3787" s="9"/>
      <c r="DS3787" s="9"/>
      <c r="DT3787" s="9"/>
      <c r="DU3787" s="9"/>
      <c r="DV3787" s="9"/>
      <c r="DW3787" s="9"/>
      <c r="DX3787" s="9"/>
      <c r="DY3787" s="9"/>
    </row>
    <row r="3788" spans="1:131" s="18" customFormat="1" ht="19.5" customHeight="1" x14ac:dyDescent="0.25">
      <c r="A3788" s="18">
        <v>2501</v>
      </c>
      <c r="B3788" s="18" t="s">
        <v>7502</v>
      </c>
      <c r="C3788" s="18" t="s">
        <v>8427</v>
      </c>
      <c r="D3788" s="19">
        <v>43938</v>
      </c>
      <c r="E3788" s="18" t="s">
        <v>8428</v>
      </c>
      <c r="F3788" s="18" t="s">
        <v>7474</v>
      </c>
      <c r="J3788" s="130"/>
      <c r="K3788" s="130"/>
      <c r="L3788" s="130"/>
      <c r="AF3788" s="57"/>
      <c r="AG3788" s="112"/>
      <c r="AR3788" s="27"/>
      <c r="AS3788" s="27"/>
      <c r="DZ3788" s="56"/>
      <c r="EA3788" s="57"/>
    </row>
    <row r="3789" spans="1:131" s="18" customFormat="1" ht="19.5" customHeight="1" x14ac:dyDescent="0.25">
      <c r="A3789" s="18">
        <v>2501</v>
      </c>
      <c r="B3789" s="18" t="s">
        <v>7502</v>
      </c>
      <c r="C3789" s="18" t="s">
        <v>8427</v>
      </c>
      <c r="D3789" s="19">
        <v>44109</v>
      </c>
      <c r="J3789" s="130"/>
      <c r="K3789" s="130"/>
      <c r="L3789" s="130">
        <v>44347</v>
      </c>
      <c r="S3789" s="20">
        <v>1445500000</v>
      </c>
      <c r="T3789" s="20">
        <v>1445500000</v>
      </c>
      <c r="U3789" s="20">
        <v>433650000</v>
      </c>
      <c r="V3789" s="20">
        <v>1011850000</v>
      </c>
      <c r="AF3789" s="43">
        <v>1011850000</v>
      </c>
      <c r="AG3789" s="109"/>
      <c r="DZ3789" s="56"/>
      <c r="EA3789" s="57"/>
    </row>
    <row r="3790" spans="1:131" s="18" customFormat="1" ht="19.5" customHeight="1" x14ac:dyDescent="0.25">
      <c r="A3790" s="18">
        <v>2501</v>
      </c>
      <c r="B3790" s="18" t="s">
        <v>7502</v>
      </c>
      <c r="C3790" s="18" t="s">
        <v>10361</v>
      </c>
      <c r="D3790" s="19">
        <v>44421</v>
      </c>
      <c r="J3790" s="130"/>
      <c r="K3790" s="130"/>
      <c r="L3790" s="130">
        <v>44408</v>
      </c>
      <c r="S3790" s="20">
        <v>1445500000</v>
      </c>
      <c r="T3790" s="20">
        <v>1445500000</v>
      </c>
      <c r="U3790" s="20">
        <v>433650000</v>
      </c>
      <c r="V3790" s="20">
        <v>1011850000</v>
      </c>
      <c r="AF3790" s="43">
        <v>1011850000</v>
      </c>
      <c r="AG3790" s="109"/>
      <c r="DZ3790" s="56"/>
      <c r="EA3790" s="57"/>
    </row>
    <row r="3791" spans="1:131" ht="19.5" customHeight="1" x14ac:dyDescent="0.25">
      <c r="A3791" s="9">
        <v>2502</v>
      </c>
      <c r="B3791" s="9" t="s">
        <v>7505</v>
      </c>
      <c r="C3791" s="9" t="s">
        <v>7506</v>
      </c>
      <c r="D3791" s="9"/>
      <c r="E3791" s="9" t="s">
        <v>7507</v>
      </c>
      <c r="F3791" s="9" t="s">
        <v>7508</v>
      </c>
      <c r="G3791" s="9"/>
      <c r="H3791" s="9" t="s">
        <v>202</v>
      </c>
      <c r="I3791" s="9" t="s">
        <v>4464</v>
      </c>
      <c r="J3791" s="129">
        <v>43570</v>
      </c>
      <c r="K3791" s="129">
        <v>43405</v>
      </c>
      <c r="L3791" s="129">
        <v>43830</v>
      </c>
      <c r="O3791" s="9">
        <v>28</v>
      </c>
      <c r="Q3791" s="9" t="s">
        <v>61</v>
      </c>
      <c r="R3791" s="9"/>
      <c r="S3791" s="13">
        <v>841227424</v>
      </c>
      <c r="T3791" s="13">
        <v>841227424</v>
      </c>
      <c r="U3791" s="13">
        <v>252368227</v>
      </c>
      <c r="V3791" s="9"/>
      <c r="W3791" s="9"/>
      <c r="X3791" s="9"/>
      <c r="Y3791" s="9"/>
      <c r="Z3791" s="9"/>
      <c r="AA3791" s="9"/>
      <c r="AB3791" s="9"/>
      <c r="AC3791" s="9"/>
      <c r="AD3791" s="9"/>
      <c r="AE3791" s="9"/>
      <c r="AF3791" s="55"/>
      <c r="AG3791" s="109"/>
      <c r="AH3791" s="11">
        <v>43405</v>
      </c>
      <c r="AI3791" s="11">
        <v>43921</v>
      </c>
      <c r="AJ3791" s="27">
        <v>1044020494</v>
      </c>
      <c r="AK3791" s="27">
        <v>313206148</v>
      </c>
      <c r="AL3791" s="9"/>
      <c r="AM3791" s="9"/>
      <c r="AN3791" s="9"/>
      <c r="AO3791" s="9"/>
      <c r="AP3791" s="9"/>
      <c r="AQ3791" s="9"/>
      <c r="AR3791" s="9"/>
      <c r="AS3791" s="9"/>
      <c r="AT3791" s="9"/>
      <c r="AU3791" s="9"/>
      <c r="AV3791" s="9"/>
      <c r="AW3791" s="9"/>
      <c r="AX3791" s="9"/>
      <c r="AY3791" s="9"/>
      <c r="AZ3791" s="9"/>
      <c r="BA3791" s="9"/>
      <c r="BB3791" s="9"/>
      <c r="BC3791" s="9"/>
      <c r="BD3791" s="9"/>
      <c r="BE3791" s="9"/>
      <c r="BF3791" s="9"/>
      <c r="BG3791" s="9"/>
      <c r="BH3791" s="9"/>
      <c r="BI3791" s="9"/>
      <c r="BJ3791" s="9"/>
      <c r="BK3791" s="9"/>
      <c r="BL3791" s="9"/>
      <c r="BM3791" s="9"/>
      <c r="BN3791" s="9"/>
      <c r="BO3791" s="9"/>
      <c r="BP3791" s="9"/>
      <c r="BQ3791" s="9"/>
      <c r="BT3791" s="9"/>
      <c r="BU3791" s="9"/>
      <c r="BX3791" s="9"/>
      <c r="BY3791" s="9"/>
      <c r="CB3791" s="9"/>
      <c r="CC3791" s="9"/>
      <c r="CF3791" s="9"/>
      <c r="CG3791" s="9"/>
      <c r="CJ3791" s="9"/>
      <c r="CK3791" s="9"/>
      <c r="CN3791" s="9"/>
      <c r="CO3791" s="9"/>
      <c r="CP3791" s="9"/>
      <c r="CQ3791" s="9"/>
      <c r="CR3791" s="9"/>
      <c r="CS3791" s="9"/>
      <c r="CT3791" s="9"/>
      <c r="CU3791" s="9"/>
      <c r="CV3791" s="9"/>
      <c r="CW3791" s="9"/>
      <c r="CX3791" s="9"/>
      <c r="CY3791" s="9"/>
      <c r="CZ3791" s="9"/>
      <c r="DA3791" s="9"/>
      <c r="DB3791" s="9"/>
      <c r="DC3791" s="9"/>
      <c r="DD3791" s="9"/>
      <c r="DE3791" s="9"/>
      <c r="DF3791" s="9"/>
      <c r="DG3791" s="9"/>
      <c r="DH3791" s="9"/>
      <c r="DI3791" s="9"/>
      <c r="DJ3791" s="9"/>
      <c r="DK3791" s="9"/>
      <c r="DL3791" s="9"/>
      <c r="DM3791" s="9"/>
      <c r="DN3791" s="9"/>
      <c r="DO3791" s="9"/>
      <c r="DP3791" s="9"/>
      <c r="DQ3791" s="9"/>
      <c r="DR3791" s="9"/>
      <c r="DS3791" s="9"/>
      <c r="DT3791" s="9"/>
      <c r="DU3791" s="9"/>
      <c r="DV3791" s="9"/>
      <c r="DW3791" s="9"/>
      <c r="DX3791" s="9"/>
      <c r="DY3791" s="9"/>
      <c r="DZ3791" s="56"/>
      <c r="EA3791" s="57"/>
    </row>
    <row r="3792" spans="1:131" s="18" customFormat="1" ht="19.5" customHeight="1" x14ac:dyDescent="0.25">
      <c r="A3792" s="18">
        <v>2502</v>
      </c>
      <c r="B3792" s="18" t="s">
        <v>7505</v>
      </c>
      <c r="C3792" s="18" t="s">
        <v>7506</v>
      </c>
      <c r="J3792" s="130"/>
      <c r="K3792" s="130"/>
      <c r="L3792" s="130">
        <v>43921</v>
      </c>
      <c r="S3792" s="20"/>
      <c r="T3792" s="20"/>
      <c r="U3792" s="20"/>
      <c r="AF3792" s="57"/>
      <c r="AG3792" s="120"/>
      <c r="DZ3792" s="56"/>
      <c r="EA3792" s="57"/>
    </row>
    <row r="3793" spans="1:131" s="18" customFormat="1" ht="19.5" customHeight="1" x14ac:dyDescent="0.25">
      <c r="A3793" s="18">
        <v>2502</v>
      </c>
      <c r="B3793" s="18" t="s">
        <v>7505</v>
      </c>
      <c r="C3793" s="18" t="s">
        <v>7506</v>
      </c>
      <c r="D3793" s="19">
        <v>43899</v>
      </c>
      <c r="J3793" s="130"/>
      <c r="K3793" s="130"/>
      <c r="L3793" s="130"/>
      <c r="S3793" s="20">
        <v>1044660730</v>
      </c>
      <c r="T3793" s="20">
        <v>1044660730</v>
      </c>
      <c r="U3793" s="20">
        <v>313398219</v>
      </c>
      <c r="AF3793" s="57"/>
      <c r="AG3793" s="120"/>
      <c r="DZ3793" s="56"/>
      <c r="EA3793" s="57"/>
    </row>
    <row r="3794" spans="1:131" ht="19.5" customHeight="1" x14ac:dyDescent="0.25">
      <c r="A3794" s="9">
        <v>2503</v>
      </c>
      <c r="B3794" s="9" t="s">
        <v>7509</v>
      </c>
      <c r="C3794" s="9" t="s">
        <v>7510</v>
      </c>
      <c r="D3794" s="9"/>
      <c r="E3794" s="9" t="s">
        <v>7251</v>
      </c>
      <c r="F3794" s="9" t="s">
        <v>4480</v>
      </c>
      <c r="G3794" s="9"/>
      <c r="H3794" s="9" t="s">
        <v>202</v>
      </c>
      <c r="I3794" s="9" t="s">
        <v>25</v>
      </c>
      <c r="J3794" s="129">
        <v>43570</v>
      </c>
      <c r="K3794" s="129">
        <v>43447</v>
      </c>
      <c r="L3794" s="129">
        <v>43950</v>
      </c>
      <c r="O3794" s="9">
        <v>30</v>
      </c>
      <c r="Q3794" s="9" t="s">
        <v>54</v>
      </c>
      <c r="R3794" s="9"/>
      <c r="S3794" s="13">
        <v>14200000</v>
      </c>
      <c r="T3794" s="13">
        <v>14200000</v>
      </c>
      <c r="U3794" s="13">
        <v>4260000</v>
      </c>
      <c r="V3794" s="9"/>
      <c r="W3794" s="9"/>
      <c r="X3794" s="9"/>
      <c r="Y3794" s="9"/>
      <c r="Z3794" s="9"/>
      <c r="AA3794" s="9"/>
      <c r="AB3794" s="9"/>
      <c r="AC3794" s="9"/>
      <c r="AD3794" s="9"/>
      <c r="AE3794" s="9"/>
      <c r="AF3794" s="55"/>
      <c r="AG3794" s="45">
        <v>9900000</v>
      </c>
      <c r="AH3794" s="11">
        <v>43525</v>
      </c>
      <c r="AI3794" s="11">
        <v>43877</v>
      </c>
      <c r="AJ3794" s="27">
        <v>14218141</v>
      </c>
      <c r="AK3794" s="27">
        <v>4260000</v>
      </c>
      <c r="AL3794" s="9"/>
      <c r="AM3794" s="9"/>
      <c r="AN3794" s="9"/>
      <c r="AO3794" s="9"/>
      <c r="AP3794" s="9"/>
      <c r="AQ3794" s="9"/>
      <c r="AR3794" s="9"/>
      <c r="AS3794" s="9"/>
      <c r="AT3794" s="9"/>
      <c r="AU3794" s="9"/>
      <c r="AV3794" s="9"/>
      <c r="AW3794" s="9"/>
      <c r="AX3794" s="9"/>
      <c r="AY3794" s="9"/>
      <c r="AZ3794" s="9"/>
      <c r="BA3794" s="9"/>
      <c r="BB3794" s="9"/>
      <c r="BC3794" s="9"/>
      <c r="BD3794" s="9"/>
      <c r="BE3794" s="9"/>
      <c r="BF3794" s="9"/>
      <c r="BG3794" s="9"/>
      <c r="BH3794" s="9"/>
      <c r="BI3794" s="9"/>
      <c r="BJ3794" s="9"/>
      <c r="BK3794" s="9"/>
      <c r="BL3794" s="9"/>
      <c r="BM3794" s="9"/>
      <c r="BN3794" s="9"/>
      <c r="BO3794" s="9"/>
      <c r="BP3794" s="9"/>
      <c r="BQ3794" s="9"/>
      <c r="BT3794" s="9"/>
      <c r="BU3794" s="9"/>
      <c r="BX3794" s="9"/>
      <c r="BY3794" s="9"/>
      <c r="CB3794" s="9"/>
      <c r="CC3794" s="9"/>
      <c r="CF3794" s="9"/>
      <c r="CG3794" s="9"/>
      <c r="CJ3794" s="9"/>
      <c r="CK3794" s="9"/>
      <c r="CN3794" s="9"/>
      <c r="CO3794" s="9"/>
      <c r="CP3794" s="9"/>
      <c r="CQ3794" s="9"/>
      <c r="CR3794" s="9"/>
      <c r="CS3794" s="9"/>
      <c r="CT3794" s="9"/>
      <c r="CU3794" s="9"/>
      <c r="CV3794" s="9"/>
      <c r="CW3794" s="9"/>
      <c r="CX3794" s="9"/>
      <c r="CY3794" s="9"/>
      <c r="CZ3794" s="9"/>
      <c r="DA3794" s="9"/>
      <c r="DB3794" s="9"/>
      <c r="DC3794" s="9"/>
      <c r="DD3794" s="9"/>
      <c r="DE3794" s="9"/>
      <c r="DF3794" s="9"/>
      <c r="DG3794" s="9"/>
      <c r="DH3794" s="9"/>
      <c r="DI3794" s="9"/>
      <c r="DJ3794" s="9"/>
      <c r="DK3794" s="9"/>
      <c r="DL3794" s="9"/>
      <c r="DM3794" s="9"/>
      <c r="DN3794" s="9"/>
      <c r="DO3794" s="9"/>
      <c r="DP3794" s="9"/>
      <c r="DQ3794" s="9"/>
      <c r="DR3794" s="9"/>
      <c r="DS3794" s="9"/>
      <c r="DT3794" s="9"/>
      <c r="DU3794" s="9"/>
      <c r="DV3794" s="9"/>
      <c r="DW3794" s="9"/>
      <c r="DX3794" s="9"/>
      <c r="DY3794" s="9"/>
    </row>
    <row r="3795" spans="1:131" ht="38.25" customHeight="1" x14ac:dyDescent="0.25">
      <c r="A3795" s="9">
        <v>2504</v>
      </c>
      <c r="B3795" s="9" t="s">
        <v>7511</v>
      </c>
      <c r="C3795" s="9" t="s">
        <v>7512</v>
      </c>
      <c r="D3795" s="9"/>
      <c r="E3795" s="9" t="s">
        <v>7513</v>
      </c>
      <c r="F3795" s="9" t="s">
        <v>7352</v>
      </c>
      <c r="G3795" s="9"/>
      <c r="H3795" s="9" t="s">
        <v>202</v>
      </c>
      <c r="I3795" s="9" t="s">
        <v>25</v>
      </c>
      <c r="J3795" s="129">
        <v>43564</v>
      </c>
      <c r="K3795" s="129">
        <v>43532</v>
      </c>
      <c r="L3795" s="129">
        <v>44012</v>
      </c>
      <c r="O3795" s="9">
        <v>28</v>
      </c>
      <c r="Q3795" s="9" t="s">
        <v>54</v>
      </c>
      <c r="R3795" s="9"/>
      <c r="S3795" s="13">
        <v>8200000</v>
      </c>
      <c r="T3795" s="13">
        <v>8200000</v>
      </c>
      <c r="U3795" s="13">
        <v>2460000</v>
      </c>
      <c r="V3795" s="9"/>
      <c r="W3795" s="9"/>
      <c r="X3795" s="9"/>
      <c r="Y3795" s="9"/>
      <c r="Z3795" s="9"/>
      <c r="AA3795" s="9"/>
      <c r="AB3795" s="9"/>
      <c r="AC3795" s="9"/>
      <c r="AD3795" s="9"/>
      <c r="AE3795" s="9"/>
      <c r="AF3795" s="55"/>
      <c r="AG3795" s="109"/>
      <c r="AH3795" s="11">
        <v>43564</v>
      </c>
      <c r="AI3795" s="11">
        <v>43875</v>
      </c>
      <c r="AJ3795" s="27">
        <v>8198554</v>
      </c>
      <c r="AK3795" s="27">
        <v>2459566</v>
      </c>
      <c r="AL3795" s="9"/>
      <c r="AM3795" s="9"/>
      <c r="AN3795" s="9"/>
      <c r="AO3795" s="27"/>
      <c r="AP3795" s="9"/>
      <c r="AQ3795" s="9"/>
      <c r="AR3795" s="9"/>
      <c r="AS3795" s="9"/>
      <c r="AT3795" s="9"/>
      <c r="AU3795" s="9"/>
      <c r="AV3795" s="9"/>
      <c r="AW3795" s="9"/>
      <c r="AX3795" s="9"/>
      <c r="AY3795" s="9"/>
      <c r="AZ3795" s="9"/>
      <c r="BA3795" s="9"/>
      <c r="BB3795" s="9"/>
      <c r="BC3795" s="9"/>
      <c r="BD3795" s="9"/>
      <c r="BE3795" s="9"/>
      <c r="BF3795" s="9"/>
      <c r="BG3795" s="9"/>
      <c r="BH3795" s="9"/>
      <c r="BI3795" s="9"/>
      <c r="BJ3795" s="9"/>
      <c r="BK3795" s="9"/>
      <c r="BL3795" s="9"/>
      <c r="BM3795" s="9"/>
      <c r="BN3795" s="9"/>
      <c r="BO3795" s="9"/>
      <c r="BP3795" s="9"/>
      <c r="BQ3795" s="9"/>
      <c r="BT3795" s="9"/>
      <c r="BU3795" s="9"/>
      <c r="BX3795" s="9"/>
      <c r="BY3795" s="9"/>
      <c r="CB3795" s="9"/>
      <c r="CC3795" s="9"/>
      <c r="CF3795" s="9"/>
      <c r="CG3795" s="9"/>
      <c r="CJ3795" s="9"/>
      <c r="CK3795" s="9"/>
      <c r="CN3795" s="9"/>
      <c r="CO3795" s="9"/>
      <c r="CP3795" s="9"/>
      <c r="CQ3795" s="9"/>
      <c r="CR3795" s="9"/>
      <c r="CS3795" s="9"/>
      <c r="CT3795" s="9"/>
      <c r="CU3795" s="9"/>
      <c r="CV3795" s="9"/>
      <c r="CW3795" s="9"/>
      <c r="CX3795" s="9"/>
      <c r="CY3795" s="9"/>
      <c r="CZ3795" s="9"/>
      <c r="DA3795" s="9"/>
      <c r="DB3795" s="9"/>
      <c r="DC3795" s="9"/>
      <c r="DD3795" s="9"/>
      <c r="DE3795" s="9"/>
      <c r="DF3795" s="9"/>
      <c r="DG3795" s="9"/>
      <c r="DH3795" s="9"/>
      <c r="DI3795" s="9"/>
      <c r="DJ3795" s="9"/>
      <c r="DK3795" s="9"/>
      <c r="DL3795" s="9"/>
      <c r="DM3795" s="9"/>
      <c r="DN3795" s="9"/>
      <c r="DO3795" s="9"/>
      <c r="DP3795" s="9"/>
      <c r="DQ3795" s="9"/>
      <c r="DR3795" s="9"/>
      <c r="DS3795" s="9"/>
      <c r="DT3795" s="9"/>
      <c r="DU3795" s="9"/>
      <c r="DV3795" s="9"/>
      <c r="DW3795" s="9"/>
      <c r="DX3795" s="9"/>
      <c r="DY3795" s="9"/>
      <c r="DZ3795" s="56"/>
      <c r="EA3795" s="57"/>
    </row>
    <row r="3796" spans="1:131" ht="19.5" customHeight="1" x14ac:dyDescent="0.25">
      <c r="A3796" s="9">
        <v>2505</v>
      </c>
      <c r="B3796" s="9" t="s">
        <v>7515</v>
      </c>
      <c r="C3796" s="9" t="s">
        <v>7516</v>
      </c>
      <c r="D3796" s="9"/>
      <c r="E3796" s="9" t="s">
        <v>6892</v>
      </c>
      <c r="F3796" s="9" t="s">
        <v>7508</v>
      </c>
      <c r="G3796" s="9"/>
      <c r="H3796" s="9" t="s">
        <v>202</v>
      </c>
      <c r="I3796" s="9" t="s">
        <v>4464</v>
      </c>
      <c r="J3796" s="129">
        <v>43583</v>
      </c>
      <c r="K3796" s="129">
        <v>43344</v>
      </c>
      <c r="L3796" s="129">
        <v>44085</v>
      </c>
      <c r="O3796" s="9">
        <v>21</v>
      </c>
      <c r="Q3796" s="9" t="s">
        <v>61</v>
      </c>
      <c r="R3796" s="9"/>
      <c r="S3796" s="13">
        <v>812210100</v>
      </c>
      <c r="T3796" s="13">
        <v>812210100</v>
      </c>
      <c r="U3796" s="13">
        <v>243663030</v>
      </c>
      <c r="V3796" s="9"/>
      <c r="W3796" s="9"/>
      <c r="X3796" s="9"/>
      <c r="Y3796" s="9"/>
      <c r="Z3796" s="9"/>
      <c r="AA3796" s="9"/>
      <c r="AB3796" s="9"/>
      <c r="AC3796" s="9"/>
      <c r="AD3796" s="9"/>
      <c r="AE3796" s="9"/>
      <c r="AF3796" s="55"/>
      <c r="AG3796" s="109"/>
      <c r="AH3796" s="11">
        <v>43466</v>
      </c>
      <c r="AI3796" s="11">
        <v>43646</v>
      </c>
      <c r="AJ3796" s="27">
        <v>414390316</v>
      </c>
      <c r="AK3796" s="27">
        <v>124317095</v>
      </c>
      <c r="AL3796" s="11">
        <v>43647</v>
      </c>
      <c r="AM3796" s="11">
        <v>43830</v>
      </c>
      <c r="AN3796" s="27">
        <v>275228928</v>
      </c>
      <c r="AO3796" s="27">
        <v>82568678</v>
      </c>
      <c r="AP3796" s="11">
        <v>43374</v>
      </c>
      <c r="AQ3796" s="11">
        <v>43465</v>
      </c>
      <c r="AR3796" s="27">
        <v>372800</v>
      </c>
      <c r="AS3796" s="27">
        <v>111840</v>
      </c>
      <c r="AT3796" s="9"/>
      <c r="AU3796" s="9"/>
      <c r="AV3796" s="9"/>
      <c r="AW3796" s="9"/>
      <c r="AX3796" s="9"/>
      <c r="AY3796" s="9"/>
      <c r="AZ3796" s="9"/>
      <c r="BA3796" s="9"/>
      <c r="BB3796" s="9"/>
      <c r="BC3796" s="9"/>
      <c r="BD3796" s="9"/>
      <c r="BE3796" s="9"/>
      <c r="BF3796" s="9"/>
      <c r="BG3796" s="9"/>
      <c r="BH3796" s="9"/>
      <c r="BI3796" s="9"/>
      <c r="BJ3796" s="9"/>
      <c r="BK3796" s="9"/>
      <c r="BL3796" s="9"/>
      <c r="BM3796" s="9"/>
      <c r="BN3796" s="9"/>
      <c r="BO3796" s="9"/>
      <c r="BP3796" s="9"/>
      <c r="BQ3796" s="9"/>
      <c r="BT3796" s="9"/>
      <c r="BU3796" s="9"/>
      <c r="BX3796" s="9"/>
      <c r="BY3796" s="9"/>
      <c r="CB3796" s="9"/>
      <c r="CC3796" s="9"/>
      <c r="CF3796" s="9"/>
      <c r="CG3796" s="9"/>
      <c r="CJ3796" s="9"/>
      <c r="CK3796" s="9"/>
      <c r="CN3796" s="9"/>
      <c r="CO3796" s="9"/>
      <c r="CP3796" s="9"/>
      <c r="CQ3796" s="9"/>
      <c r="CR3796" s="9"/>
      <c r="CS3796" s="9"/>
      <c r="CT3796" s="9"/>
      <c r="CU3796" s="9"/>
      <c r="CV3796" s="9"/>
      <c r="CW3796" s="9"/>
      <c r="CX3796" s="9"/>
      <c r="CY3796" s="9"/>
      <c r="CZ3796" s="9"/>
      <c r="DA3796" s="9"/>
      <c r="DB3796" s="9"/>
      <c r="DC3796" s="9"/>
      <c r="DD3796" s="9"/>
      <c r="DE3796" s="9"/>
      <c r="DF3796" s="9"/>
      <c r="DG3796" s="9"/>
      <c r="DH3796" s="9"/>
      <c r="DI3796" s="9"/>
      <c r="DJ3796" s="9"/>
      <c r="DK3796" s="9"/>
      <c r="DL3796" s="9"/>
      <c r="DM3796" s="9"/>
      <c r="DN3796" s="9"/>
      <c r="DO3796" s="9"/>
      <c r="DP3796" s="9"/>
      <c r="DQ3796" s="9"/>
      <c r="DR3796" s="9"/>
      <c r="DS3796" s="9"/>
      <c r="DT3796" s="9"/>
      <c r="DU3796" s="9"/>
      <c r="DV3796" s="9"/>
      <c r="DW3796" s="9"/>
      <c r="DX3796" s="9"/>
      <c r="DY3796" s="9"/>
    </row>
    <row r="3797" spans="1:131" s="18" customFormat="1" ht="19.5" customHeight="1" x14ac:dyDescent="0.25">
      <c r="A3797" s="18">
        <v>2505</v>
      </c>
      <c r="B3797" s="18" t="s">
        <v>7515</v>
      </c>
      <c r="C3797" s="18" t="s">
        <v>7516</v>
      </c>
      <c r="D3797" s="19">
        <v>44042</v>
      </c>
      <c r="J3797" s="130"/>
      <c r="K3797" s="130"/>
      <c r="L3797" s="130"/>
      <c r="S3797" s="20">
        <v>969049714</v>
      </c>
      <c r="T3797" s="20">
        <v>969049714</v>
      </c>
      <c r="U3797" s="20">
        <v>290714914</v>
      </c>
      <c r="AF3797" s="57"/>
      <c r="AG3797" s="112"/>
      <c r="AH3797" s="19"/>
      <c r="AI3797" s="19"/>
      <c r="AJ3797" s="83"/>
      <c r="AK3797" s="83"/>
      <c r="AL3797" s="19"/>
      <c r="AM3797" s="19"/>
      <c r="AN3797" s="83"/>
      <c r="AO3797" s="83"/>
      <c r="DZ3797" s="56"/>
      <c r="EA3797" s="57"/>
    </row>
    <row r="3798" spans="1:131" ht="19.5" customHeight="1" x14ac:dyDescent="0.25">
      <c r="A3798" s="9">
        <v>2506</v>
      </c>
      <c r="B3798" s="9" t="s">
        <v>7517</v>
      </c>
      <c r="C3798" s="9" t="s">
        <v>7518</v>
      </c>
      <c r="D3798" s="9"/>
      <c r="E3798" s="9" t="s">
        <v>3707</v>
      </c>
      <c r="F3798" s="9" t="s">
        <v>3708</v>
      </c>
      <c r="G3798" s="9"/>
      <c r="H3798" s="9" t="s">
        <v>202</v>
      </c>
      <c r="I3798" s="9" t="s">
        <v>28</v>
      </c>
      <c r="J3798" s="129">
        <v>43560</v>
      </c>
      <c r="K3798" s="129">
        <v>43551</v>
      </c>
      <c r="L3798" s="129">
        <v>43646</v>
      </c>
      <c r="O3798" s="9">
        <v>27</v>
      </c>
      <c r="Q3798" s="9" t="s">
        <v>54</v>
      </c>
      <c r="R3798" s="9"/>
      <c r="S3798" s="13">
        <v>8595000</v>
      </c>
      <c r="T3798" s="13">
        <v>8595000</v>
      </c>
      <c r="U3798" s="13">
        <v>2578500</v>
      </c>
      <c r="V3798" s="9"/>
      <c r="W3798" s="9"/>
      <c r="X3798" s="9"/>
      <c r="Y3798" s="9"/>
      <c r="Z3798" s="9"/>
      <c r="AA3798" s="9"/>
      <c r="AB3798" s="9"/>
      <c r="AC3798" s="9"/>
      <c r="AD3798" s="9"/>
      <c r="AE3798" s="9"/>
      <c r="AF3798" s="55"/>
      <c r="AG3798" s="109"/>
      <c r="AH3798" s="11">
        <v>43551</v>
      </c>
      <c r="AI3798" s="11">
        <v>43646</v>
      </c>
      <c r="AJ3798" s="27">
        <v>8590000</v>
      </c>
      <c r="AK3798" s="27">
        <v>2577000</v>
      </c>
      <c r="AL3798" s="9"/>
      <c r="AM3798" s="9"/>
      <c r="AN3798" s="9"/>
      <c r="AO3798" s="9"/>
      <c r="AP3798" s="9"/>
      <c r="AQ3798" s="9"/>
      <c r="AR3798" s="9"/>
      <c r="AS3798" s="9"/>
      <c r="AT3798" s="9"/>
      <c r="AU3798" s="9"/>
      <c r="AV3798" s="9"/>
      <c r="AW3798" s="9"/>
      <c r="AX3798" s="9"/>
      <c r="AY3798" s="9"/>
      <c r="AZ3798" s="9"/>
      <c r="BA3798" s="9"/>
      <c r="BB3798" s="9"/>
      <c r="BC3798" s="9"/>
      <c r="BD3798" s="9"/>
      <c r="BE3798" s="9"/>
      <c r="BF3798" s="9"/>
      <c r="BG3798" s="9"/>
      <c r="BH3798" s="9"/>
      <c r="BI3798" s="9"/>
      <c r="BJ3798" s="9"/>
      <c r="BK3798" s="9"/>
      <c r="BL3798" s="9"/>
      <c r="BM3798" s="9"/>
      <c r="BN3798" s="9"/>
      <c r="BO3798" s="9"/>
      <c r="BP3798" s="9"/>
      <c r="BQ3798" s="9"/>
      <c r="BT3798" s="9"/>
      <c r="BU3798" s="9"/>
      <c r="BX3798" s="9"/>
      <c r="BY3798" s="9"/>
      <c r="CB3798" s="9"/>
      <c r="CC3798" s="9"/>
      <c r="CF3798" s="9"/>
      <c r="CG3798" s="9"/>
      <c r="CJ3798" s="9"/>
      <c r="CK3798" s="9"/>
      <c r="CN3798" s="9"/>
      <c r="CO3798" s="9"/>
      <c r="CP3798" s="9"/>
      <c r="CQ3798" s="9"/>
      <c r="CR3798" s="9"/>
      <c r="CS3798" s="9"/>
      <c r="CT3798" s="9"/>
      <c r="CU3798" s="9"/>
      <c r="CV3798" s="9"/>
      <c r="CW3798" s="9"/>
      <c r="CX3798" s="9"/>
      <c r="CY3798" s="9"/>
      <c r="CZ3798" s="9"/>
      <c r="DA3798" s="9"/>
      <c r="DB3798" s="9"/>
      <c r="DC3798" s="9"/>
      <c r="DD3798" s="9"/>
      <c r="DE3798" s="9"/>
      <c r="DF3798" s="9"/>
      <c r="DG3798" s="9"/>
      <c r="DH3798" s="9"/>
      <c r="DI3798" s="9"/>
      <c r="DJ3798" s="9"/>
      <c r="DK3798" s="9"/>
      <c r="DL3798" s="9"/>
      <c r="DM3798" s="9"/>
      <c r="DN3798" s="9"/>
      <c r="DO3798" s="9"/>
      <c r="DP3798" s="9"/>
      <c r="DQ3798" s="9"/>
      <c r="DR3798" s="9"/>
      <c r="DS3798" s="9"/>
      <c r="DT3798" s="9"/>
      <c r="DU3798" s="9"/>
      <c r="DV3798" s="9"/>
      <c r="DW3798" s="9"/>
      <c r="DX3798" s="9"/>
      <c r="DY3798" s="9"/>
      <c r="DZ3798" s="56"/>
      <c r="EA3798" s="57"/>
    </row>
    <row r="3799" spans="1:131" ht="19.5" customHeight="1" x14ac:dyDescent="0.25">
      <c r="A3799" s="9">
        <v>2507</v>
      </c>
      <c r="B3799" s="9" t="s">
        <v>7519</v>
      </c>
      <c r="C3799" s="9" t="s">
        <v>7520</v>
      </c>
      <c r="D3799" s="9"/>
      <c r="E3799" s="9" t="s">
        <v>3707</v>
      </c>
      <c r="F3799" s="9" t="s">
        <v>3708</v>
      </c>
      <c r="G3799" s="9"/>
      <c r="H3799" s="9" t="s">
        <v>202</v>
      </c>
      <c r="I3799" s="9" t="s">
        <v>28</v>
      </c>
      <c r="J3799" s="129">
        <v>43560</v>
      </c>
      <c r="K3799" s="129">
        <v>43551</v>
      </c>
      <c r="L3799" s="129">
        <v>43646</v>
      </c>
      <c r="O3799" s="9">
        <v>27</v>
      </c>
      <c r="Q3799" s="9" t="s">
        <v>54</v>
      </c>
      <c r="R3799" s="9"/>
      <c r="S3799" s="13">
        <v>8220000</v>
      </c>
      <c r="T3799" s="13">
        <v>8220000</v>
      </c>
      <c r="U3799" s="13">
        <v>2466000</v>
      </c>
      <c r="V3799" s="9"/>
      <c r="W3799" s="9"/>
      <c r="X3799" s="9"/>
      <c r="Y3799" s="9"/>
      <c r="Z3799" s="9"/>
      <c r="AA3799" s="9"/>
      <c r="AB3799" s="9"/>
      <c r="AC3799" s="9"/>
      <c r="AD3799" s="9"/>
      <c r="AE3799" s="9"/>
      <c r="AF3799" s="55"/>
      <c r="AG3799" s="109"/>
      <c r="AH3799" s="11">
        <v>43551</v>
      </c>
      <c r="AI3799" s="11">
        <v>43646</v>
      </c>
      <c r="AJ3799" s="27">
        <v>8247500</v>
      </c>
      <c r="AK3799" s="27">
        <v>2466000</v>
      </c>
      <c r="AL3799" s="9"/>
      <c r="AM3799" s="9"/>
      <c r="AN3799" s="9"/>
      <c r="AO3799" s="9"/>
      <c r="AP3799" s="9"/>
      <c r="AQ3799" s="9"/>
      <c r="AR3799" s="9"/>
      <c r="AS3799" s="9"/>
      <c r="AT3799" s="9"/>
      <c r="AU3799" s="9"/>
      <c r="AV3799" s="9"/>
      <c r="AW3799" s="9"/>
      <c r="AX3799" s="9"/>
      <c r="AY3799" s="9"/>
      <c r="AZ3799" s="9"/>
      <c r="BA3799" s="9"/>
      <c r="BB3799" s="9"/>
      <c r="BC3799" s="9"/>
      <c r="BD3799" s="9"/>
      <c r="BE3799" s="9"/>
      <c r="BF3799" s="9"/>
      <c r="BG3799" s="9"/>
      <c r="BH3799" s="9"/>
      <c r="BI3799" s="9"/>
      <c r="BJ3799" s="9"/>
      <c r="BK3799" s="9"/>
      <c r="BL3799" s="9"/>
      <c r="BM3799" s="9"/>
      <c r="BN3799" s="9"/>
      <c r="BO3799" s="9"/>
      <c r="BP3799" s="9"/>
      <c r="BQ3799" s="9"/>
      <c r="BT3799" s="9"/>
      <c r="BU3799" s="9"/>
      <c r="BX3799" s="9"/>
      <c r="BY3799" s="9"/>
      <c r="CB3799" s="9"/>
      <c r="CC3799" s="9"/>
      <c r="CF3799" s="9"/>
      <c r="CG3799" s="9"/>
      <c r="CJ3799" s="9"/>
      <c r="CK3799" s="9"/>
      <c r="CN3799" s="9"/>
      <c r="CO3799" s="9"/>
      <c r="CP3799" s="9"/>
      <c r="CQ3799" s="9"/>
      <c r="CR3799" s="9"/>
      <c r="CS3799" s="9"/>
      <c r="CT3799" s="9"/>
      <c r="CU3799" s="9"/>
      <c r="CV3799" s="9"/>
      <c r="CW3799" s="9"/>
      <c r="CX3799" s="9"/>
      <c r="CY3799" s="9"/>
      <c r="CZ3799" s="9"/>
      <c r="DA3799" s="9"/>
      <c r="DB3799" s="9"/>
      <c r="DC3799" s="9"/>
      <c r="DD3799" s="9"/>
      <c r="DE3799" s="9"/>
      <c r="DF3799" s="9"/>
      <c r="DG3799" s="9"/>
      <c r="DH3799" s="9"/>
      <c r="DI3799" s="9"/>
      <c r="DJ3799" s="9"/>
      <c r="DK3799" s="9"/>
      <c r="DL3799" s="9"/>
      <c r="DM3799" s="9"/>
      <c r="DN3799" s="9"/>
      <c r="DO3799" s="9"/>
      <c r="DP3799" s="9"/>
      <c r="DQ3799" s="9"/>
      <c r="DR3799" s="9"/>
      <c r="DS3799" s="9"/>
      <c r="DT3799" s="9"/>
      <c r="DU3799" s="9"/>
      <c r="DV3799" s="9"/>
      <c r="DW3799" s="9"/>
      <c r="DX3799" s="9"/>
      <c r="DY3799" s="9"/>
    </row>
    <row r="3800" spans="1:131" ht="39" customHeight="1" x14ac:dyDescent="0.25">
      <c r="A3800" s="9">
        <v>2508</v>
      </c>
      <c r="B3800" s="9" t="s">
        <v>7521</v>
      </c>
      <c r="C3800" s="9" t="s">
        <v>7522</v>
      </c>
      <c r="D3800" s="9"/>
      <c r="E3800" s="9" t="s">
        <v>7523</v>
      </c>
      <c r="F3800" s="9" t="s">
        <v>7524</v>
      </c>
      <c r="G3800" s="9"/>
      <c r="H3800" s="9" t="s">
        <v>202</v>
      </c>
      <c r="I3800" s="9" t="s">
        <v>25</v>
      </c>
      <c r="J3800" s="129">
        <v>43613</v>
      </c>
      <c r="K3800" s="129">
        <v>43613</v>
      </c>
      <c r="L3800" s="129">
        <v>43769</v>
      </c>
      <c r="O3800" s="9">
        <v>30</v>
      </c>
      <c r="Q3800" s="9" t="s">
        <v>54</v>
      </c>
      <c r="R3800" s="9"/>
      <c r="S3800" s="13">
        <v>9700000</v>
      </c>
      <c r="T3800" s="13">
        <v>9700000</v>
      </c>
      <c r="U3800" s="13">
        <v>2910000</v>
      </c>
      <c r="V3800" s="9"/>
      <c r="W3800" s="9"/>
      <c r="X3800" s="9"/>
      <c r="Y3800" s="9"/>
      <c r="Z3800" s="9"/>
      <c r="AA3800" s="9"/>
      <c r="AB3800" s="9"/>
      <c r="AC3800" s="9"/>
      <c r="AD3800" s="9"/>
      <c r="AE3800" s="9"/>
      <c r="AF3800" s="55"/>
      <c r="AG3800" s="109"/>
      <c r="AH3800" s="9"/>
      <c r="AI3800" s="9"/>
      <c r="AJ3800" s="9"/>
      <c r="AK3800" s="9"/>
      <c r="AL3800" s="9"/>
      <c r="AM3800" s="9"/>
      <c r="AN3800" s="9"/>
      <c r="AO3800" s="9"/>
      <c r="AP3800" s="9"/>
      <c r="AQ3800" s="9"/>
      <c r="AR3800" s="9"/>
      <c r="AS3800" s="9"/>
      <c r="AT3800" s="9"/>
      <c r="AU3800" s="9"/>
      <c r="AV3800" s="9"/>
      <c r="AW3800" s="9"/>
      <c r="AX3800" s="9"/>
      <c r="AY3800" s="9"/>
      <c r="AZ3800" s="9"/>
      <c r="BA3800" s="9"/>
      <c r="BB3800" s="9"/>
      <c r="BC3800" s="9"/>
      <c r="BD3800" s="9"/>
      <c r="BE3800" s="9"/>
      <c r="BF3800" s="9"/>
      <c r="BG3800" s="9"/>
      <c r="BH3800" s="9"/>
      <c r="BI3800" s="9"/>
      <c r="BJ3800" s="9"/>
      <c r="BK3800" s="9"/>
      <c r="BL3800" s="9"/>
      <c r="BM3800" s="9"/>
      <c r="BN3800" s="9"/>
      <c r="BO3800" s="9"/>
      <c r="BP3800" s="9"/>
      <c r="BQ3800" s="9"/>
      <c r="BT3800" s="9"/>
      <c r="BU3800" s="9"/>
      <c r="BX3800" s="9"/>
      <c r="BY3800" s="9"/>
      <c r="CB3800" s="9"/>
      <c r="CC3800" s="9"/>
      <c r="CF3800" s="9"/>
      <c r="CG3800" s="9"/>
      <c r="CJ3800" s="9"/>
      <c r="CK3800" s="9"/>
      <c r="CN3800" s="9"/>
      <c r="CO3800" s="9"/>
      <c r="CP3800" s="9"/>
      <c r="CQ3800" s="9"/>
      <c r="CR3800" s="9"/>
      <c r="CS3800" s="9"/>
      <c r="CT3800" s="9"/>
      <c r="CU3800" s="9"/>
      <c r="CV3800" s="9"/>
      <c r="CW3800" s="9"/>
      <c r="CX3800" s="9"/>
      <c r="CY3800" s="9"/>
      <c r="CZ3800" s="9"/>
      <c r="DA3800" s="9"/>
      <c r="DB3800" s="9"/>
      <c r="DC3800" s="9"/>
      <c r="DD3800" s="9"/>
      <c r="DE3800" s="9"/>
      <c r="DF3800" s="9"/>
      <c r="DG3800" s="9"/>
      <c r="DH3800" s="9"/>
      <c r="DI3800" s="9"/>
      <c r="DJ3800" s="9"/>
      <c r="DK3800" s="9"/>
      <c r="DL3800" s="9"/>
      <c r="DM3800" s="9"/>
      <c r="DN3800" s="9"/>
      <c r="DO3800" s="9"/>
      <c r="DP3800" s="9"/>
      <c r="DQ3800" s="9"/>
      <c r="DR3800" s="9"/>
      <c r="DS3800" s="9"/>
      <c r="DT3800" s="9"/>
      <c r="DU3800" s="9"/>
      <c r="DV3800" s="9"/>
      <c r="DW3800" s="9"/>
      <c r="DX3800" s="9"/>
      <c r="DY3800" s="9"/>
      <c r="DZ3800" s="56"/>
      <c r="EA3800" s="57"/>
    </row>
    <row r="3801" spans="1:131" ht="19.5" customHeight="1" x14ac:dyDescent="0.25">
      <c r="A3801" s="9">
        <v>2509</v>
      </c>
      <c r="B3801" s="10" t="s">
        <v>7525</v>
      </c>
      <c r="C3801" s="9" t="s">
        <v>7528</v>
      </c>
      <c r="D3801" s="9"/>
      <c r="E3801" s="9" t="s">
        <v>6291</v>
      </c>
      <c r="F3801" s="9" t="s">
        <v>2305</v>
      </c>
      <c r="G3801" s="9"/>
      <c r="H3801" s="9" t="s">
        <v>202</v>
      </c>
      <c r="I3801" s="9" t="s">
        <v>7013</v>
      </c>
      <c r="J3801" s="129">
        <v>43620</v>
      </c>
      <c r="K3801" s="129">
        <v>43276</v>
      </c>
      <c r="L3801" s="129">
        <v>44104</v>
      </c>
      <c r="O3801" s="9">
        <v>25</v>
      </c>
      <c r="Q3801" s="9" t="s">
        <v>61</v>
      </c>
      <c r="R3801" s="9"/>
      <c r="S3801" s="13">
        <v>18235008036</v>
      </c>
      <c r="T3801" s="13">
        <v>18235008036</v>
      </c>
      <c r="U3801" s="13">
        <v>5470502411</v>
      </c>
      <c r="V3801" s="9"/>
      <c r="W3801" s="9"/>
      <c r="X3801" s="9"/>
      <c r="Y3801" s="9"/>
      <c r="Z3801" s="9"/>
      <c r="AA3801" s="9"/>
      <c r="AB3801" s="9"/>
      <c r="AC3801" s="9"/>
      <c r="AD3801" s="9"/>
      <c r="AE3801" s="9"/>
      <c r="AF3801" s="55"/>
      <c r="AG3801" s="109"/>
      <c r="AH3801" s="11">
        <v>43276</v>
      </c>
      <c r="AI3801" s="11">
        <v>43555</v>
      </c>
      <c r="AJ3801" s="27">
        <v>776437449</v>
      </c>
      <c r="AK3801" s="27">
        <v>232931235</v>
      </c>
      <c r="AL3801" s="11">
        <v>43556</v>
      </c>
      <c r="AM3801" s="11">
        <v>43646</v>
      </c>
      <c r="AN3801" s="27">
        <v>2432124033</v>
      </c>
      <c r="AO3801" s="27">
        <v>729637210</v>
      </c>
      <c r="AP3801" s="11">
        <v>43647</v>
      </c>
      <c r="AQ3801" s="11">
        <v>43738</v>
      </c>
      <c r="AR3801" s="27">
        <v>6116265954</v>
      </c>
      <c r="AS3801" s="27">
        <v>1834879786</v>
      </c>
      <c r="AT3801" s="11">
        <v>43739</v>
      </c>
      <c r="AU3801" s="11">
        <v>43830</v>
      </c>
      <c r="AV3801" s="27">
        <v>4778928017</v>
      </c>
      <c r="AW3801" s="27">
        <v>1433678405</v>
      </c>
      <c r="AX3801" s="11">
        <v>43831</v>
      </c>
      <c r="AY3801" s="11">
        <v>43921</v>
      </c>
      <c r="AZ3801" s="27">
        <v>759990806</v>
      </c>
      <c r="BA3801" s="27">
        <v>227997242</v>
      </c>
      <c r="BB3801" s="11">
        <v>43922</v>
      </c>
      <c r="BC3801" s="11">
        <v>44012</v>
      </c>
      <c r="BD3801" s="27">
        <v>385925583</v>
      </c>
      <c r="BE3801" s="27">
        <v>115777675</v>
      </c>
      <c r="BF3801" s="11">
        <v>44013</v>
      </c>
      <c r="BG3801" s="11">
        <v>44052</v>
      </c>
      <c r="BH3801" s="27">
        <v>153825664</v>
      </c>
      <c r="BI3801" s="27">
        <v>46147699</v>
      </c>
      <c r="BJ3801" s="11">
        <v>43276</v>
      </c>
      <c r="BK3801" s="11">
        <v>44052</v>
      </c>
      <c r="BL3801" s="27">
        <v>16196265294</v>
      </c>
      <c r="BM3801" s="27">
        <v>237830336</v>
      </c>
      <c r="BN3801" s="9"/>
      <c r="BO3801" s="9"/>
      <c r="BP3801" s="9"/>
      <c r="BQ3801" s="9"/>
      <c r="BT3801" s="9"/>
      <c r="BU3801" s="9"/>
      <c r="BX3801" s="9"/>
      <c r="BY3801" s="9"/>
      <c r="CB3801" s="9"/>
      <c r="CC3801" s="9"/>
      <c r="CF3801" s="9"/>
      <c r="CG3801" s="9"/>
      <c r="CJ3801" s="9"/>
      <c r="CK3801" s="9"/>
      <c r="CN3801" s="9"/>
      <c r="CO3801" s="9"/>
      <c r="CP3801" s="9"/>
      <c r="CQ3801" s="9"/>
      <c r="CR3801" s="9"/>
      <c r="CS3801" s="9"/>
      <c r="CT3801" s="9"/>
      <c r="CU3801" s="9"/>
      <c r="CV3801" s="9"/>
      <c r="CW3801" s="9"/>
      <c r="CX3801" s="9"/>
      <c r="CY3801" s="9"/>
      <c r="CZ3801" s="9"/>
      <c r="DA3801" s="9"/>
      <c r="DB3801" s="9"/>
      <c r="DC3801" s="9"/>
      <c r="DD3801" s="9"/>
      <c r="DE3801" s="9"/>
      <c r="DF3801" s="9"/>
      <c r="DG3801" s="9"/>
      <c r="DH3801" s="9"/>
      <c r="DI3801" s="9"/>
      <c r="DJ3801" s="9"/>
      <c r="DK3801" s="9"/>
      <c r="DL3801" s="9"/>
      <c r="DM3801" s="9"/>
      <c r="DN3801" s="9"/>
      <c r="DO3801" s="9"/>
      <c r="DP3801" s="9"/>
      <c r="DQ3801" s="9"/>
      <c r="DR3801" s="9"/>
      <c r="DS3801" s="9"/>
      <c r="DT3801" s="9"/>
      <c r="DU3801" s="9"/>
      <c r="DV3801" s="9"/>
      <c r="DW3801" s="9"/>
      <c r="DX3801" s="9"/>
      <c r="DY3801" s="9"/>
      <c r="DZ3801" s="58">
        <v>16196265294</v>
      </c>
      <c r="EA3801" s="59">
        <v>4858879588</v>
      </c>
    </row>
    <row r="3802" spans="1:131" ht="19.5" customHeight="1" x14ac:dyDescent="0.25">
      <c r="A3802" s="9">
        <v>2510</v>
      </c>
      <c r="B3802" s="9" t="s">
        <v>7529</v>
      </c>
      <c r="C3802" s="9" t="s">
        <v>7526</v>
      </c>
      <c r="D3802" s="9"/>
      <c r="E3802" s="9" t="s">
        <v>369</v>
      </c>
      <c r="F3802" s="9" t="s">
        <v>7527</v>
      </c>
      <c r="G3802" s="9"/>
      <c r="H3802" s="9" t="s">
        <v>202</v>
      </c>
      <c r="I3802" s="9" t="s">
        <v>28</v>
      </c>
      <c r="J3802" s="129">
        <v>43647</v>
      </c>
      <c r="K3802" s="129">
        <v>43600</v>
      </c>
      <c r="L3802" s="129">
        <v>43900</v>
      </c>
      <c r="M3802" s="9" t="s">
        <v>20</v>
      </c>
      <c r="O3802" s="9">
        <v>29</v>
      </c>
      <c r="Q3802" s="9" t="s">
        <v>54</v>
      </c>
      <c r="R3802" s="9"/>
      <c r="S3802" s="13">
        <v>8914500</v>
      </c>
      <c r="T3802" s="13">
        <v>8914500</v>
      </c>
      <c r="U3802" s="13">
        <v>2674500</v>
      </c>
      <c r="V3802" s="9"/>
      <c r="W3802" s="9"/>
      <c r="X3802" s="9"/>
      <c r="Y3802" s="9"/>
      <c r="Z3802" s="9"/>
      <c r="AA3802" s="9"/>
      <c r="AB3802" s="9"/>
      <c r="AC3802" s="9"/>
      <c r="AD3802" s="9"/>
      <c r="AE3802" s="9"/>
      <c r="AF3802" s="55"/>
      <c r="AG3802" s="45">
        <v>6240000</v>
      </c>
      <c r="AH3802" s="11">
        <v>43600</v>
      </c>
      <c r="AI3802" s="11">
        <v>43900</v>
      </c>
      <c r="AJ3802" s="27">
        <v>9016363</v>
      </c>
      <c r="AK3802" s="27">
        <v>2674500</v>
      </c>
      <c r="AL3802" s="9"/>
      <c r="AM3802" s="9"/>
      <c r="AN3802" s="9"/>
      <c r="AO3802" s="9"/>
      <c r="AP3802" s="9"/>
      <c r="AQ3802" s="9"/>
      <c r="AR3802" s="9"/>
      <c r="AS3802" s="9"/>
      <c r="AT3802" s="9"/>
      <c r="AU3802" s="9"/>
      <c r="AV3802" s="9"/>
      <c r="AW3802" s="9"/>
      <c r="AX3802" s="9"/>
      <c r="AY3802" s="9"/>
      <c r="AZ3802" s="9"/>
      <c r="BA3802" s="9"/>
      <c r="BB3802" s="9"/>
      <c r="BC3802" s="9"/>
      <c r="BD3802" s="9"/>
      <c r="BE3802" s="9"/>
      <c r="BF3802" s="9"/>
      <c r="BG3802" s="9"/>
      <c r="BH3802" s="9"/>
      <c r="BI3802" s="9"/>
      <c r="BJ3802" s="9"/>
      <c r="BK3802" s="9"/>
      <c r="BL3802" s="9"/>
      <c r="BM3802" s="9"/>
      <c r="BN3802" s="9"/>
      <c r="BO3802" s="9"/>
      <c r="BP3802" s="9"/>
      <c r="BQ3802" s="9"/>
      <c r="BT3802" s="9"/>
      <c r="BU3802" s="9"/>
      <c r="BX3802" s="9"/>
      <c r="BY3802" s="9"/>
      <c r="CB3802" s="9"/>
      <c r="CC3802" s="9"/>
      <c r="CF3802" s="9"/>
      <c r="CG3802" s="9"/>
      <c r="CJ3802" s="9"/>
      <c r="CK3802" s="9"/>
      <c r="CN3802" s="9"/>
      <c r="CO3802" s="9"/>
      <c r="CP3802" s="9"/>
      <c r="CQ3802" s="9"/>
      <c r="CR3802" s="9"/>
      <c r="CS3802" s="9"/>
      <c r="CT3802" s="9"/>
      <c r="CU3802" s="9"/>
      <c r="CV3802" s="9"/>
      <c r="CW3802" s="9"/>
      <c r="CX3802" s="9"/>
      <c r="CY3802" s="9"/>
      <c r="CZ3802" s="9"/>
      <c r="DA3802" s="9"/>
      <c r="DB3802" s="9"/>
      <c r="DC3802" s="9"/>
      <c r="DD3802" s="9"/>
      <c r="DE3802" s="9"/>
      <c r="DF3802" s="9"/>
      <c r="DG3802" s="9"/>
      <c r="DH3802" s="9"/>
      <c r="DI3802" s="9"/>
      <c r="DJ3802" s="9"/>
      <c r="DK3802" s="9"/>
      <c r="DL3802" s="9"/>
      <c r="DM3802" s="9"/>
      <c r="DN3802" s="9"/>
      <c r="DO3802" s="9"/>
      <c r="DP3802" s="9"/>
      <c r="DQ3802" s="9"/>
      <c r="DR3802" s="9"/>
      <c r="DS3802" s="9"/>
      <c r="DT3802" s="9"/>
      <c r="DU3802" s="9"/>
      <c r="DV3802" s="9"/>
      <c r="DW3802" s="9"/>
      <c r="DX3802" s="9"/>
      <c r="DY3802" s="9"/>
    </row>
    <row r="3803" spans="1:131" ht="19.5" customHeight="1" x14ac:dyDescent="0.25">
      <c r="A3803" s="9">
        <v>2511</v>
      </c>
      <c r="B3803" s="9" t="s">
        <v>7530</v>
      </c>
      <c r="C3803" s="9" t="s">
        <v>7531</v>
      </c>
      <c r="D3803" s="9"/>
      <c r="E3803" s="9" t="s">
        <v>168</v>
      </c>
      <c r="F3803" s="9" t="s">
        <v>1145</v>
      </c>
      <c r="G3803" s="9"/>
      <c r="H3803" s="9" t="s">
        <v>202</v>
      </c>
      <c r="I3803" s="9" t="s">
        <v>25</v>
      </c>
      <c r="J3803" s="129">
        <v>43770</v>
      </c>
      <c r="K3803" s="129">
        <v>43692</v>
      </c>
      <c r="L3803" s="129">
        <v>43861</v>
      </c>
      <c r="M3803" s="9" t="s">
        <v>20</v>
      </c>
      <c r="O3803" s="9">
        <v>28</v>
      </c>
      <c r="Q3803" s="9" t="s">
        <v>54</v>
      </c>
      <c r="R3803" s="9"/>
      <c r="S3803" s="13">
        <v>8000000</v>
      </c>
      <c r="T3803" s="13">
        <v>8000000</v>
      </c>
      <c r="U3803" s="13">
        <v>2400000</v>
      </c>
      <c r="V3803" s="13">
        <v>5600000</v>
      </c>
      <c r="W3803" s="9"/>
      <c r="X3803" s="9"/>
      <c r="Y3803" s="9"/>
      <c r="Z3803" s="9"/>
      <c r="AA3803" s="9"/>
      <c r="AB3803" s="9"/>
      <c r="AC3803" s="9"/>
      <c r="AD3803" s="9"/>
      <c r="AE3803" s="9"/>
      <c r="AF3803" s="114">
        <v>5600000</v>
      </c>
      <c r="AG3803" s="109"/>
      <c r="AH3803" s="11">
        <v>43692</v>
      </c>
      <c r="AI3803" s="11">
        <v>43921</v>
      </c>
      <c r="AJ3803" s="27">
        <v>7999180</v>
      </c>
      <c r="AK3803" s="27">
        <v>2399754</v>
      </c>
      <c r="AL3803" s="9"/>
      <c r="AM3803" s="9"/>
      <c r="AN3803" s="9"/>
      <c r="AO3803" s="9"/>
      <c r="AP3803" s="9"/>
      <c r="AQ3803" s="9"/>
      <c r="AR3803" s="9"/>
      <c r="AS3803" s="9"/>
      <c r="AT3803" s="9"/>
      <c r="AU3803" s="9"/>
      <c r="AV3803" s="9"/>
      <c r="AW3803" s="9"/>
      <c r="AX3803" s="9"/>
      <c r="AY3803" s="9"/>
      <c r="AZ3803" s="9"/>
      <c r="BA3803" s="9"/>
      <c r="BB3803" s="9"/>
      <c r="BC3803" s="9"/>
      <c r="BD3803" s="9"/>
      <c r="BE3803" s="9"/>
      <c r="BF3803" s="9"/>
      <c r="BG3803" s="9"/>
      <c r="BH3803" s="9"/>
      <c r="BI3803" s="9"/>
      <c r="BJ3803" s="9"/>
      <c r="BK3803" s="9"/>
      <c r="BL3803" s="9"/>
      <c r="BM3803" s="9"/>
      <c r="BN3803" s="9"/>
      <c r="BO3803" s="9"/>
      <c r="BP3803" s="9"/>
      <c r="BQ3803" s="9"/>
      <c r="BT3803" s="9"/>
      <c r="BU3803" s="9"/>
      <c r="BX3803" s="9"/>
      <c r="BY3803" s="9"/>
      <c r="CB3803" s="9"/>
      <c r="CC3803" s="9"/>
      <c r="CF3803" s="9"/>
      <c r="CG3803" s="9"/>
      <c r="CJ3803" s="9"/>
      <c r="CK3803" s="9"/>
      <c r="CN3803" s="9"/>
      <c r="CO3803" s="9"/>
      <c r="CP3803" s="9"/>
      <c r="CQ3803" s="9"/>
      <c r="CR3803" s="9"/>
      <c r="CS3803" s="9"/>
      <c r="CT3803" s="9"/>
      <c r="CU3803" s="9"/>
      <c r="CV3803" s="9"/>
      <c r="CW3803" s="9"/>
      <c r="CX3803" s="9"/>
      <c r="CY3803" s="9"/>
      <c r="CZ3803" s="9"/>
      <c r="DA3803" s="9"/>
      <c r="DB3803" s="9"/>
      <c r="DC3803" s="9"/>
      <c r="DD3803" s="9"/>
      <c r="DE3803" s="9"/>
      <c r="DF3803" s="9"/>
      <c r="DG3803" s="9"/>
      <c r="DH3803" s="9"/>
      <c r="DI3803" s="9"/>
      <c r="DJ3803" s="9"/>
      <c r="DK3803" s="9"/>
      <c r="DL3803" s="9"/>
      <c r="DM3803" s="9"/>
      <c r="DN3803" s="9"/>
      <c r="DO3803" s="9"/>
      <c r="DP3803" s="9"/>
      <c r="DQ3803" s="9"/>
      <c r="DR3803" s="9"/>
      <c r="DS3803" s="9"/>
      <c r="DT3803" s="9"/>
      <c r="DU3803" s="9"/>
      <c r="DV3803" s="9"/>
      <c r="DW3803" s="9"/>
      <c r="DX3803" s="9"/>
      <c r="DY3803" s="9"/>
      <c r="DZ3803" s="56"/>
      <c r="EA3803" s="57"/>
    </row>
    <row r="3804" spans="1:131" s="18" customFormat="1" ht="19.5" customHeight="1" x14ac:dyDescent="0.25">
      <c r="A3804" s="18">
        <v>2511</v>
      </c>
      <c r="B3804" s="18" t="s">
        <v>7530</v>
      </c>
      <c r="C3804" s="18" t="s">
        <v>7531</v>
      </c>
      <c r="D3804" s="19">
        <v>44026</v>
      </c>
      <c r="J3804" s="130"/>
      <c r="K3804" s="130"/>
      <c r="L3804" s="130">
        <v>43921</v>
      </c>
      <c r="S3804" s="20"/>
      <c r="T3804" s="20"/>
      <c r="U3804" s="20"/>
      <c r="V3804" s="20"/>
      <c r="AF3804" s="43"/>
      <c r="AG3804" s="112"/>
      <c r="DZ3804" s="56"/>
      <c r="EA3804" s="57"/>
    </row>
    <row r="3805" spans="1:131" ht="19.5" customHeight="1" x14ac:dyDescent="0.25">
      <c r="A3805" s="9">
        <v>2512</v>
      </c>
      <c r="B3805" s="9" t="s">
        <v>7532</v>
      </c>
      <c r="C3805" s="9" t="s">
        <v>7533</v>
      </c>
      <c r="D3805" s="9"/>
      <c r="E3805" s="9" t="s">
        <v>3053</v>
      </c>
      <c r="F3805" s="9" t="s">
        <v>3054</v>
      </c>
      <c r="G3805" s="9"/>
      <c r="H3805" s="9" t="s">
        <v>906</v>
      </c>
      <c r="I3805" s="9" t="s">
        <v>6285</v>
      </c>
      <c r="M3805" s="9" t="s">
        <v>20</v>
      </c>
      <c r="O3805" s="9">
        <v>28</v>
      </c>
      <c r="R3805" s="9"/>
      <c r="S3805" s="9"/>
      <c r="T3805" s="9"/>
      <c r="U3805" s="9"/>
      <c r="V3805" s="9"/>
      <c r="W3805" s="9"/>
      <c r="X3805" s="9"/>
      <c r="Y3805" s="9"/>
      <c r="Z3805" s="9"/>
      <c r="AA3805" s="9"/>
      <c r="AB3805" s="9"/>
      <c r="AC3805" s="9"/>
      <c r="AD3805" s="9"/>
      <c r="AE3805" s="9"/>
      <c r="AF3805" s="55"/>
      <c r="AG3805" s="109"/>
      <c r="AH3805" s="9"/>
      <c r="AI3805" s="9"/>
      <c r="AJ3805" s="27"/>
      <c r="AK3805" s="27"/>
      <c r="AL3805" s="9"/>
      <c r="AM3805" s="9"/>
      <c r="AN3805" s="9"/>
      <c r="AO3805" s="9"/>
      <c r="AP3805" s="9"/>
      <c r="AQ3805" s="9"/>
      <c r="AR3805" s="9"/>
      <c r="AS3805" s="9"/>
      <c r="AT3805" s="9"/>
      <c r="AU3805" s="9"/>
      <c r="AV3805" s="9"/>
      <c r="AW3805" s="9"/>
      <c r="AX3805" s="9"/>
      <c r="AY3805" s="9"/>
      <c r="AZ3805" s="9"/>
      <c r="BA3805" s="9"/>
      <c r="BB3805" s="9"/>
      <c r="BC3805" s="9"/>
      <c r="BD3805" s="9"/>
      <c r="BE3805" s="9"/>
      <c r="BF3805" s="9"/>
      <c r="BG3805" s="9"/>
      <c r="BH3805" s="9"/>
      <c r="BI3805" s="9"/>
      <c r="BJ3805" s="9"/>
      <c r="BK3805" s="9"/>
      <c r="BL3805" s="9"/>
      <c r="BM3805" s="9"/>
      <c r="BN3805" s="9"/>
      <c r="BO3805" s="9"/>
      <c r="BP3805" s="9"/>
      <c r="BQ3805" s="9"/>
      <c r="BT3805" s="9"/>
      <c r="BU3805" s="9"/>
      <c r="BX3805" s="9"/>
      <c r="BY3805" s="9"/>
      <c r="CB3805" s="9"/>
      <c r="CC3805" s="9"/>
      <c r="CF3805" s="9"/>
      <c r="CG3805" s="9"/>
      <c r="CJ3805" s="9"/>
      <c r="CK3805" s="9"/>
      <c r="CN3805" s="9"/>
      <c r="CO3805" s="9"/>
      <c r="CP3805" s="9"/>
      <c r="CQ3805" s="9"/>
      <c r="CR3805" s="9"/>
      <c r="CS3805" s="9"/>
      <c r="CT3805" s="9"/>
      <c r="CU3805" s="9"/>
      <c r="CV3805" s="9"/>
      <c r="CW3805" s="9"/>
      <c r="CX3805" s="9"/>
      <c r="CY3805" s="9"/>
      <c r="CZ3805" s="9"/>
      <c r="DA3805" s="9"/>
      <c r="DB3805" s="9"/>
      <c r="DC3805" s="9"/>
      <c r="DD3805" s="9"/>
      <c r="DE3805" s="9"/>
      <c r="DF3805" s="9"/>
      <c r="DG3805" s="9"/>
      <c r="DH3805" s="9"/>
      <c r="DI3805" s="9"/>
      <c r="DJ3805" s="9"/>
      <c r="DK3805" s="9"/>
      <c r="DL3805" s="9"/>
      <c r="DM3805" s="9"/>
      <c r="DN3805" s="9"/>
      <c r="DO3805" s="9"/>
      <c r="DP3805" s="9"/>
      <c r="DQ3805" s="9"/>
      <c r="DR3805" s="9"/>
      <c r="DS3805" s="9"/>
      <c r="DT3805" s="9"/>
      <c r="DU3805" s="9"/>
      <c r="DV3805" s="9"/>
      <c r="DW3805" s="9"/>
      <c r="DX3805" s="9"/>
      <c r="DY3805" s="9"/>
    </row>
    <row r="3806" spans="1:131" ht="19.5" customHeight="1" x14ac:dyDescent="0.25">
      <c r="A3806" s="9">
        <v>2512</v>
      </c>
      <c r="B3806" s="9" t="s">
        <v>8057</v>
      </c>
      <c r="C3806" s="9" t="s">
        <v>8058</v>
      </c>
      <c r="D3806" s="9"/>
      <c r="G3806" s="9"/>
      <c r="H3806" s="9" t="s">
        <v>202</v>
      </c>
      <c r="I3806" s="9" t="s">
        <v>6285</v>
      </c>
      <c r="J3806" s="129">
        <v>43787</v>
      </c>
      <c r="K3806" s="129">
        <v>43785</v>
      </c>
      <c r="L3806" s="129">
        <v>43952</v>
      </c>
      <c r="M3806" s="9" t="s">
        <v>20</v>
      </c>
      <c r="O3806" s="9">
        <v>28</v>
      </c>
      <c r="Q3806" s="9" t="s">
        <v>54</v>
      </c>
      <c r="R3806" s="9"/>
      <c r="S3806" s="13">
        <v>4285714</v>
      </c>
      <c r="T3806" s="13">
        <v>4285714</v>
      </c>
      <c r="U3806" s="13">
        <v>1285714</v>
      </c>
      <c r="V3806" s="9"/>
      <c r="W3806" s="13">
        <v>3000000</v>
      </c>
      <c r="X3806" s="9"/>
      <c r="Y3806" s="9"/>
      <c r="Z3806" s="9"/>
      <c r="AA3806" s="9"/>
      <c r="AB3806" s="9"/>
      <c r="AC3806" s="9"/>
      <c r="AD3806" s="9"/>
      <c r="AE3806" s="9"/>
      <c r="AF3806" s="114">
        <v>3000000</v>
      </c>
      <c r="AG3806" s="112"/>
      <c r="AH3806" s="11">
        <v>43800</v>
      </c>
      <c r="AI3806" s="11">
        <v>44180</v>
      </c>
      <c r="AJ3806" s="27">
        <v>4285714</v>
      </c>
      <c r="AK3806" s="27">
        <v>1285714</v>
      </c>
      <c r="AL3806" s="9"/>
      <c r="AM3806" s="9"/>
      <c r="AN3806" s="9"/>
      <c r="AO3806" s="9"/>
      <c r="AP3806" s="9"/>
      <c r="AQ3806" s="9"/>
      <c r="AR3806" s="9"/>
      <c r="AS3806" s="9"/>
      <c r="AT3806" s="9"/>
      <c r="AU3806" s="9"/>
      <c r="AV3806" s="9"/>
      <c r="AW3806" s="9"/>
      <c r="AX3806" s="9"/>
      <c r="AY3806" s="9"/>
      <c r="AZ3806" s="9"/>
      <c r="BA3806" s="9"/>
      <c r="BB3806" s="9"/>
      <c r="BC3806" s="9"/>
      <c r="BD3806" s="9"/>
      <c r="BE3806" s="9"/>
      <c r="BF3806" s="9"/>
      <c r="BG3806" s="9"/>
      <c r="BH3806" s="9"/>
      <c r="BI3806" s="9"/>
      <c r="BJ3806" s="9"/>
      <c r="BK3806" s="9"/>
      <c r="BL3806" s="9"/>
      <c r="BM3806" s="9"/>
      <c r="BN3806" s="9"/>
      <c r="BO3806" s="9"/>
      <c r="BP3806" s="9"/>
      <c r="BQ3806" s="9"/>
      <c r="BT3806" s="9"/>
      <c r="BU3806" s="9"/>
      <c r="BX3806" s="9"/>
      <c r="BY3806" s="9"/>
      <c r="CB3806" s="9"/>
      <c r="CC3806" s="9"/>
      <c r="CF3806" s="9"/>
      <c r="CG3806" s="9"/>
      <c r="CJ3806" s="9"/>
      <c r="CK3806" s="9"/>
      <c r="CN3806" s="9"/>
      <c r="CO3806" s="9"/>
      <c r="CP3806" s="9"/>
      <c r="CQ3806" s="9"/>
      <c r="CR3806" s="9"/>
      <c r="CS3806" s="9"/>
      <c r="CT3806" s="9"/>
      <c r="CU3806" s="9"/>
      <c r="CV3806" s="9"/>
      <c r="CW3806" s="9"/>
      <c r="CX3806" s="9"/>
      <c r="CY3806" s="9"/>
      <c r="CZ3806" s="9"/>
      <c r="DA3806" s="9"/>
      <c r="DB3806" s="9"/>
      <c r="DC3806" s="9"/>
      <c r="DD3806" s="9"/>
      <c r="DE3806" s="9"/>
      <c r="DF3806" s="9"/>
      <c r="DG3806" s="9"/>
      <c r="DH3806" s="9"/>
      <c r="DI3806" s="9"/>
      <c r="DJ3806" s="9"/>
      <c r="DK3806" s="9"/>
      <c r="DL3806" s="9"/>
      <c r="DM3806" s="9"/>
      <c r="DN3806" s="9"/>
      <c r="DO3806" s="9"/>
      <c r="DP3806" s="9"/>
      <c r="DQ3806" s="9"/>
      <c r="DR3806" s="9"/>
      <c r="DS3806" s="9"/>
      <c r="DT3806" s="9"/>
      <c r="DU3806" s="9"/>
      <c r="DV3806" s="9"/>
      <c r="DW3806" s="9"/>
      <c r="DX3806" s="9"/>
      <c r="DY3806" s="9"/>
    </row>
    <row r="3807" spans="1:131" s="18" customFormat="1" ht="19.5" customHeight="1" x14ac:dyDescent="0.25">
      <c r="A3807" s="18">
        <v>2512</v>
      </c>
      <c r="B3807" s="18" t="s">
        <v>8057</v>
      </c>
      <c r="C3807" s="18" t="s">
        <v>8058</v>
      </c>
      <c r="D3807" s="19">
        <v>44089</v>
      </c>
      <c r="J3807" s="130"/>
      <c r="K3807" s="130"/>
      <c r="L3807" s="130">
        <v>44180</v>
      </c>
      <c r="S3807" s="20"/>
      <c r="T3807" s="20"/>
      <c r="U3807" s="20"/>
      <c r="W3807" s="20"/>
      <c r="AF3807" s="43"/>
      <c r="AG3807" s="112"/>
      <c r="DZ3807" s="56"/>
      <c r="EA3807" s="57"/>
    </row>
    <row r="3808" spans="1:131" ht="19.5" customHeight="1" x14ac:dyDescent="0.25">
      <c r="A3808" s="9">
        <v>2513</v>
      </c>
      <c r="B3808" s="10" t="s">
        <v>7534</v>
      </c>
      <c r="C3808" s="9" t="s">
        <v>7535</v>
      </c>
      <c r="D3808" s="9"/>
      <c r="E3808" s="9" t="s">
        <v>996</v>
      </c>
      <c r="F3808" s="9" t="s">
        <v>4891</v>
      </c>
      <c r="G3808" s="9"/>
      <c r="H3808" s="9" t="s">
        <v>202</v>
      </c>
      <c r="I3808" s="9" t="s">
        <v>78</v>
      </c>
      <c r="J3808" s="129">
        <v>43620</v>
      </c>
      <c r="K3808" s="129">
        <v>43525</v>
      </c>
      <c r="L3808" s="129">
        <v>43866</v>
      </c>
      <c r="M3808" s="9" t="s">
        <v>20</v>
      </c>
      <c r="O3808" s="9">
        <v>29</v>
      </c>
      <c r="Q3808" s="9" t="s">
        <v>54</v>
      </c>
      <c r="R3808" s="9"/>
      <c r="S3808" s="13">
        <v>15000000</v>
      </c>
      <c r="T3808" s="13">
        <v>15000000</v>
      </c>
      <c r="U3808" s="13">
        <v>4500000</v>
      </c>
      <c r="V3808" s="9"/>
      <c r="W3808" s="9"/>
      <c r="X3808" s="9"/>
      <c r="Y3808" s="9"/>
      <c r="Z3808" s="9"/>
      <c r="AA3808" s="9"/>
      <c r="AB3808" s="9"/>
      <c r="AC3808" s="9"/>
      <c r="AD3808" s="9"/>
      <c r="AE3808" s="9"/>
      <c r="AF3808" s="55"/>
      <c r="AG3808" s="45">
        <v>10500000</v>
      </c>
      <c r="AH3808" s="11">
        <v>43525</v>
      </c>
      <c r="AI3808" s="11">
        <v>43866</v>
      </c>
      <c r="AJ3808" s="27">
        <v>14750000</v>
      </c>
      <c r="AK3808" s="27">
        <v>4425000</v>
      </c>
      <c r="AL3808" s="9"/>
      <c r="AM3808" s="9"/>
      <c r="AN3808" s="9"/>
      <c r="AO3808" s="9"/>
      <c r="AP3808" s="9"/>
      <c r="AQ3808" s="9"/>
      <c r="AR3808" s="9"/>
      <c r="AS3808" s="9"/>
      <c r="AT3808" s="9"/>
      <c r="AU3808" s="9"/>
      <c r="AV3808" s="9"/>
      <c r="AW3808" s="9"/>
      <c r="AX3808" s="9"/>
      <c r="AY3808" s="9"/>
      <c r="AZ3808" s="9"/>
      <c r="BA3808" s="9"/>
      <c r="BB3808" s="9"/>
      <c r="BC3808" s="9"/>
      <c r="BD3808" s="9"/>
      <c r="BE3808" s="9"/>
      <c r="BF3808" s="9"/>
      <c r="BG3808" s="9"/>
      <c r="BH3808" s="9"/>
      <c r="BI3808" s="9"/>
      <c r="BJ3808" s="9"/>
      <c r="BK3808" s="9"/>
      <c r="BL3808" s="9"/>
      <c r="BM3808" s="9"/>
      <c r="BN3808" s="9"/>
      <c r="BO3808" s="9"/>
      <c r="BP3808" s="9"/>
      <c r="BQ3808" s="9"/>
      <c r="BT3808" s="9"/>
      <c r="BU3808" s="9"/>
      <c r="BX3808" s="9"/>
      <c r="BY3808" s="9"/>
      <c r="CB3808" s="9"/>
      <c r="CC3808" s="9"/>
      <c r="CF3808" s="9"/>
      <c r="CG3808" s="9"/>
      <c r="CJ3808" s="9"/>
      <c r="CK3808" s="9"/>
      <c r="CN3808" s="9"/>
      <c r="CO3808" s="9"/>
      <c r="CP3808" s="9"/>
      <c r="CQ3808" s="9"/>
      <c r="CR3808" s="9"/>
      <c r="CS3808" s="9"/>
      <c r="CT3808" s="9"/>
      <c r="CU3808" s="9"/>
      <c r="CV3808" s="9"/>
      <c r="CW3808" s="9"/>
      <c r="CX3808" s="9"/>
      <c r="CY3808" s="9"/>
      <c r="CZ3808" s="9"/>
      <c r="DA3808" s="9"/>
      <c r="DB3808" s="9"/>
      <c r="DC3808" s="9"/>
      <c r="DD3808" s="9"/>
      <c r="DE3808" s="9"/>
      <c r="DF3808" s="9"/>
      <c r="DG3808" s="9"/>
      <c r="DH3808" s="9"/>
      <c r="DI3808" s="9"/>
      <c r="DJ3808" s="9"/>
      <c r="DK3808" s="9"/>
      <c r="DL3808" s="9"/>
      <c r="DM3808" s="9"/>
      <c r="DN3808" s="9"/>
      <c r="DO3808" s="9"/>
      <c r="DP3808" s="9"/>
      <c r="DQ3808" s="9"/>
      <c r="DR3808" s="9"/>
      <c r="DS3808" s="9"/>
      <c r="DT3808" s="9"/>
      <c r="DU3808" s="9"/>
      <c r="DV3808" s="9"/>
      <c r="DW3808" s="9"/>
      <c r="DX3808" s="9"/>
      <c r="DY3808" s="9"/>
      <c r="DZ3808" s="56"/>
      <c r="EA3808" s="57"/>
    </row>
    <row r="3809" spans="1:131" ht="39" customHeight="1" x14ac:dyDescent="0.25">
      <c r="A3809" s="9">
        <v>2514</v>
      </c>
      <c r="B3809" s="10" t="s">
        <v>7536</v>
      </c>
      <c r="C3809" s="9" t="s">
        <v>7538</v>
      </c>
      <c r="D3809" s="9"/>
      <c r="E3809" s="9" t="s">
        <v>7537</v>
      </c>
      <c r="F3809" s="9" t="s">
        <v>7539</v>
      </c>
      <c r="G3809" s="9"/>
      <c r="H3809" s="9" t="s">
        <v>202</v>
      </c>
      <c r="I3809" s="9" t="s">
        <v>25</v>
      </c>
      <c r="J3809" s="129">
        <v>43556</v>
      </c>
      <c r="K3809" s="129">
        <v>43393</v>
      </c>
      <c r="L3809" s="129">
        <v>43809</v>
      </c>
      <c r="M3809" s="9" t="s">
        <v>20</v>
      </c>
      <c r="O3809" s="9">
        <v>30</v>
      </c>
      <c r="Q3809" s="9" t="s">
        <v>54</v>
      </c>
      <c r="R3809" s="9"/>
      <c r="S3809" s="13">
        <v>29640000</v>
      </c>
      <c r="T3809" s="13">
        <v>29640000</v>
      </c>
      <c r="U3809" s="13">
        <v>8892000</v>
      </c>
      <c r="V3809" s="9"/>
      <c r="W3809" s="9"/>
      <c r="X3809" s="9"/>
      <c r="Y3809" s="9"/>
      <c r="Z3809" s="9"/>
      <c r="AA3809" s="9"/>
      <c r="AB3809" s="9"/>
      <c r="AC3809" s="9"/>
      <c r="AD3809" s="9"/>
      <c r="AE3809" s="9"/>
      <c r="AF3809" s="55"/>
      <c r="AG3809" s="45">
        <v>9780000</v>
      </c>
      <c r="AH3809" s="11">
        <v>43552</v>
      </c>
      <c r="AI3809" s="11">
        <v>43950</v>
      </c>
      <c r="AJ3809" s="27">
        <v>29606637</v>
      </c>
      <c r="AK3809" s="27">
        <v>8881991</v>
      </c>
      <c r="AL3809" s="9"/>
      <c r="AM3809" s="9"/>
      <c r="AN3809" s="9"/>
      <c r="AO3809" s="9"/>
      <c r="AP3809" s="9"/>
      <c r="AQ3809" s="9"/>
      <c r="AR3809" s="9"/>
      <c r="AS3809" s="9"/>
      <c r="AT3809" s="9"/>
      <c r="AU3809" s="9"/>
      <c r="AV3809" s="9"/>
      <c r="AW3809" s="9"/>
      <c r="AX3809" s="9"/>
      <c r="AY3809" s="9"/>
      <c r="AZ3809" s="9"/>
      <c r="BA3809" s="9"/>
      <c r="BB3809" s="9"/>
      <c r="BC3809" s="9"/>
      <c r="BD3809" s="9"/>
      <c r="BE3809" s="9"/>
      <c r="BF3809" s="9"/>
      <c r="BG3809" s="9"/>
      <c r="BH3809" s="9"/>
      <c r="BI3809" s="9"/>
      <c r="BJ3809" s="9"/>
      <c r="BK3809" s="9"/>
      <c r="BL3809" s="9"/>
      <c r="BM3809" s="9"/>
      <c r="BN3809" s="9"/>
      <c r="BO3809" s="9"/>
      <c r="BP3809" s="9"/>
      <c r="BQ3809" s="9"/>
      <c r="BT3809" s="9"/>
      <c r="BU3809" s="9"/>
      <c r="BX3809" s="9"/>
      <c r="BY3809" s="9"/>
      <c r="CB3809" s="9"/>
      <c r="CC3809" s="9"/>
      <c r="CF3809" s="9"/>
      <c r="CG3809" s="9"/>
      <c r="CJ3809" s="9"/>
      <c r="CK3809" s="9"/>
      <c r="CN3809" s="9"/>
      <c r="CO3809" s="9"/>
      <c r="CP3809" s="9"/>
      <c r="CQ3809" s="9"/>
      <c r="CR3809" s="9"/>
      <c r="CS3809" s="9"/>
      <c r="CT3809" s="9"/>
      <c r="CU3809" s="9"/>
      <c r="CV3809" s="9"/>
      <c r="CW3809" s="9"/>
      <c r="CX3809" s="9"/>
      <c r="CY3809" s="9"/>
      <c r="CZ3809" s="9"/>
      <c r="DA3809" s="9"/>
      <c r="DB3809" s="9"/>
      <c r="DC3809" s="9"/>
      <c r="DD3809" s="9"/>
      <c r="DE3809" s="9"/>
      <c r="DF3809" s="9"/>
      <c r="DG3809" s="9"/>
      <c r="DH3809" s="9"/>
      <c r="DI3809" s="9"/>
      <c r="DJ3809" s="9"/>
      <c r="DK3809" s="9"/>
      <c r="DL3809" s="9"/>
      <c r="DM3809" s="9"/>
      <c r="DN3809" s="9"/>
      <c r="DO3809" s="9"/>
      <c r="DP3809" s="9"/>
      <c r="DQ3809" s="9"/>
      <c r="DR3809" s="9"/>
      <c r="DS3809" s="9"/>
      <c r="DT3809" s="9"/>
      <c r="DU3809" s="9"/>
      <c r="DV3809" s="9"/>
      <c r="DW3809" s="9"/>
      <c r="DX3809" s="9"/>
      <c r="DY3809" s="9"/>
    </row>
    <row r="3810" spans="1:131" s="18" customFormat="1" ht="39" customHeight="1" x14ac:dyDescent="0.25">
      <c r="A3810" s="18">
        <v>2514</v>
      </c>
      <c r="B3810" s="17" t="s">
        <v>7536</v>
      </c>
      <c r="C3810" s="18" t="s">
        <v>7538</v>
      </c>
      <c r="D3810" s="19">
        <v>44081</v>
      </c>
      <c r="J3810" s="130"/>
      <c r="K3810" s="130"/>
      <c r="L3810" s="130">
        <v>43950</v>
      </c>
      <c r="S3810" s="20"/>
      <c r="T3810" s="20"/>
      <c r="U3810" s="20"/>
      <c r="AF3810" s="57"/>
      <c r="AG3810" s="46"/>
      <c r="DZ3810" s="56"/>
      <c r="EA3810" s="57"/>
    </row>
    <row r="3811" spans="1:131" ht="19.5" customHeight="1" x14ac:dyDescent="0.25">
      <c r="A3811" s="9">
        <v>2515</v>
      </c>
      <c r="B3811" s="10" t="s">
        <v>7540</v>
      </c>
      <c r="C3811" s="9" t="s">
        <v>7541</v>
      </c>
      <c r="D3811" s="9"/>
      <c r="E3811" s="9" t="s">
        <v>6892</v>
      </c>
      <c r="F3811" s="9" t="s">
        <v>7508</v>
      </c>
      <c r="G3811" s="9"/>
      <c r="H3811" s="9" t="s">
        <v>202</v>
      </c>
      <c r="I3811" s="9" t="s">
        <v>7542</v>
      </c>
      <c r="J3811" s="129">
        <v>43591</v>
      </c>
      <c r="K3811" s="129">
        <v>43535</v>
      </c>
      <c r="L3811" s="129">
        <v>43799</v>
      </c>
      <c r="O3811" s="9">
        <v>29</v>
      </c>
      <c r="Q3811" s="9" t="s">
        <v>54</v>
      </c>
      <c r="R3811" s="9"/>
      <c r="S3811" s="13">
        <v>63118000</v>
      </c>
      <c r="T3811" s="13">
        <v>63118000</v>
      </c>
      <c r="U3811" s="13">
        <v>18935400</v>
      </c>
      <c r="V3811" s="9"/>
      <c r="W3811" s="9"/>
      <c r="X3811" s="9"/>
      <c r="Y3811" s="9"/>
      <c r="Z3811" s="9"/>
      <c r="AA3811" s="9"/>
      <c r="AB3811" s="9"/>
      <c r="AC3811" s="9"/>
      <c r="AD3811" s="9"/>
      <c r="AE3811" s="9"/>
      <c r="AF3811" s="55"/>
      <c r="AG3811" s="109"/>
      <c r="AH3811" s="11">
        <v>43535</v>
      </c>
      <c r="AI3811" s="11">
        <v>43799</v>
      </c>
      <c r="AJ3811" s="27">
        <v>63890502</v>
      </c>
      <c r="AK3811" s="27">
        <v>18935400</v>
      </c>
      <c r="AL3811" s="9"/>
      <c r="AM3811" s="9"/>
      <c r="AN3811" s="9"/>
      <c r="AO3811" s="9"/>
      <c r="AP3811" s="9"/>
      <c r="AQ3811" s="9"/>
      <c r="AR3811" s="9"/>
      <c r="AS3811" s="9"/>
      <c r="AT3811" s="9"/>
      <c r="AU3811" s="9"/>
      <c r="AV3811" s="9"/>
      <c r="AW3811" s="9"/>
      <c r="AX3811" s="9"/>
      <c r="AY3811" s="9"/>
      <c r="AZ3811" s="9"/>
      <c r="BA3811" s="9"/>
      <c r="BB3811" s="9"/>
      <c r="BC3811" s="9"/>
      <c r="BD3811" s="9"/>
      <c r="BE3811" s="9"/>
      <c r="BF3811" s="9"/>
      <c r="BG3811" s="9"/>
      <c r="BH3811" s="9"/>
      <c r="BI3811" s="9"/>
      <c r="BJ3811" s="9"/>
      <c r="BK3811" s="9"/>
      <c r="BL3811" s="9"/>
      <c r="BM3811" s="9"/>
      <c r="BN3811" s="9"/>
      <c r="BO3811" s="9"/>
      <c r="BP3811" s="9"/>
      <c r="BQ3811" s="9"/>
      <c r="BT3811" s="9"/>
      <c r="BU3811" s="9"/>
      <c r="BX3811" s="9"/>
      <c r="BY3811" s="9"/>
      <c r="CB3811" s="9"/>
      <c r="CC3811" s="9"/>
      <c r="CF3811" s="9"/>
      <c r="CG3811" s="9"/>
      <c r="CJ3811" s="9"/>
      <c r="CK3811" s="9"/>
      <c r="CN3811" s="9"/>
      <c r="CO3811" s="9"/>
      <c r="CP3811" s="9"/>
      <c r="CQ3811" s="9"/>
      <c r="CR3811" s="9"/>
      <c r="CS3811" s="9"/>
      <c r="CT3811" s="9"/>
      <c r="CU3811" s="9"/>
      <c r="CV3811" s="9"/>
      <c r="CW3811" s="9"/>
      <c r="CX3811" s="9"/>
      <c r="CY3811" s="9"/>
      <c r="CZ3811" s="9"/>
      <c r="DA3811" s="9"/>
      <c r="DB3811" s="9"/>
      <c r="DC3811" s="9"/>
      <c r="DD3811" s="9"/>
      <c r="DE3811" s="9"/>
      <c r="DF3811" s="9"/>
      <c r="DG3811" s="9"/>
      <c r="DH3811" s="9"/>
      <c r="DI3811" s="9"/>
      <c r="DJ3811" s="9"/>
      <c r="DK3811" s="9"/>
      <c r="DL3811" s="9"/>
      <c r="DM3811" s="9"/>
      <c r="DN3811" s="9"/>
      <c r="DO3811" s="9"/>
      <c r="DP3811" s="9"/>
      <c r="DQ3811" s="9"/>
      <c r="DR3811" s="9"/>
      <c r="DS3811" s="9"/>
      <c r="DT3811" s="9"/>
      <c r="DU3811" s="9"/>
      <c r="DV3811" s="9"/>
      <c r="DW3811" s="9"/>
      <c r="DX3811" s="9"/>
      <c r="DY3811" s="9"/>
      <c r="DZ3811" s="56"/>
      <c r="EA3811" s="57"/>
    </row>
    <row r="3812" spans="1:131" ht="19.5" customHeight="1" x14ac:dyDescent="0.25">
      <c r="A3812" s="9">
        <v>2516</v>
      </c>
      <c r="B3812" s="9" t="s">
        <v>7543</v>
      </c>
      <c r="C3812" s="9" t="s">
        <v>7544</v>
      </c>
      <c r="D3812" s="9"/>
      <c r="E3812" s="9" t="s">
        <v>6984</v>
      </c>
      <c r="F3812" s="9" t="s">
        <v>6888</v>
      </c>
      <c r="G3812" s="9"/>
      <c r="H3812" s="9" t="s">
        <v>202</v>
      </c>
      <c r="I3812" s="9" t="s">
        <v>25</v>
      </c>
      <c r="J3812" s="129">
        <v>43580</v>
      </c>
      <c r="K3812" s="129">
        <v>43545</v>
      </c>
      <c r="L3812" s="129">
        <v>43950</v>
      </c>
      <c r="O3812" s="9">
        <v>28</v>
      </c>
      <c r="Q3812" s="9" t="s">
        <v>54</v>
      </c>
      <c r="R3812" s="9"/>
      <c r="S3812" s="13">
        <v>13430000</v>
      </c>
      <c r="T3812" s="13">
        <v>13430000</v>
      </c>
      <c r="U3812" s="13">
        <v>4029000</v>
      </c>
      <c r="V3812" s="9"/>
      <c r="W3812" s="9"/>
      <c r="X3812" s="9"/>
      <c r="Y3812" s="9"/>
      <c r="Z3812" s="9"/>
      <c r="AA3812" s="9"/>
      <c r="AB3812" s="9"/>
      <c r="AC3812" s="9"/>
      <c r="AD3812" s="9"/>
      <c r="AE3812" s="9"/>
      <c r="AF3812" s="55"/>
      <c r="AG3812" s="45">
        <v>9401000</v>
      </c>
      <c r="AH3812" s="11">
        <v>43600</v>
      </c>
      <c r="AI3812" s="11">
        <v>43950</v>
      </c>
      <c r="AJ3812" s="27">
        <v>13430000</v>
      </c>
      <c r="AK3812" s="27">
        <v>4029000</v>
      </c>
      <c r="AL3812" s="9"/>
      <c r="AM3812" s="9"/>
      <c r="AN3812" s="9"/>
      <c r="AO3812" s="9"/>
      <c r="AP3812" s="9"/>
      <c r="AQ3812" s="9"/>
      <c r="AR3812" s="9"/>
      <c r="AS3812" s="9"/>
      <c r="AT3812" s="9"/>
      <c r="AU3812" s="9"/>
      <c r="AV3812" s="9"/>
      <c r="AW3812" s="9"/>
      <c r="AX3812" s="9"/>
      <c r="AY3812" s="9"/>
      <c r="AZ3812" s="9"/>
      <c r="BA3812" s="9"/>
      <c r="BB3812" s="9"/>
      <c r="BC3812" s="9"/>
      <c r="BD3812" s="9"/>
      <c r="BE3812" s="9"/>
      <c r="BF3812" s="9"/>
      <c r="BG3812" s="9"/>
      <c r="BH3812" s="9"/>
      <c r="BI3812" s="9"/>
      <c r="BJ3812" s="9"/>
      <c r="BK3812" s="9"/>
      <c r="BL3812" s="9"/>
      <c r="BM3812" s="9"/>
      <c r="BN3812" s="9"/>
      <c r="BO3812" s="9"/>
      <c r="BP3812" s="9"/>
      <c r="BQ3812" s="9"/>
      <c r="BT3812" s="9"/>
      <c r="BU3812" s="9"/>
      <c r="BX3812" s="9"/>
      <c r="BY3812" s="9"/>
      <c r="CB3812" s="9"/>
      <c r="CC3812" s="9"/>
      <c r="CF3812" s="9"/>
      <c r="CG3812" s="9"/>
      <c r="CJ3812" s="9"/>
      <c r="CK3812" s="9"/>
      <c r="CN3812" s="9"/>
      <c r="CO3812" s="9"/>
      <c r="CP3812" s="9"/>
      <c r="CQ3812" s="9"/>
      <c r="CR3812" s="9"/>
      <c r="CS3812" s="9"/>
      <c r="CT3812" s="9"/>
      <c r="CU3812" s="9"/>
      <c r="CV3812" s="9"/>
      <c r="CW3812" s="9"/>
      <c r="CX3812" s="9"/>
      <c r="CY3812" s="9"/>
      <c r="CZ3812" s="9"/>
      <c r="DA3812" s="9"/>
      <c r="DB3812" s="9"/>
      <c r="DC3812" s="9"/>
      <c r="DD3812" s="9"/>
      <c r="DE3812" s="9"/>
      <c r="DF3812" s="9"/>
      <c r="DG3812" s="9"/>
      <c r="DH3812" s="9"/>
      <c r="DI3812" s="9"/>
      <c r="DJ3812" s="9"/>
      <c r="DK3812" s="9"/>
      <c r="DL3812" s="9"/>
      <c r="DM3812" s="9"/>
      <c r="DN3812" s="9"/>
      <c r="DO3812" s="9"/>
      <c r="DP3812" s="9"/>
      <c r="DQ3812" s="9"/>
      <c r="DR3812" s="9"/>
      <c r="DS3812" s="9"/>
      <c r="DT3812" s="9"/>
      <c r="DU3812" s="9"/>
      <c r="DV3812" s="9"/>
      <c r="DW3812" s="9"/>
      <c r="DX3812" s="9"/>
      <c r="DY3812" s="9"/>
    </row>
    <row r="3813" spans="1:131" ht="19.5" customHeight="1" x14ac:dyDescent="0.25">
      <c r="A3813" s="9">
        <v>2517</v>
      </c>
      <c r="B3813" s="9" t="s">
        <v>7545</v>
      </c>
      <c r="C3813" s="9" t="s">
        <v>304</v>
      </c>
      <c r="D3813" s="9"/>
      <c r="E3813" s="9" t="s">
        <v>7546</v>
      </c>
      <c r="F3813" s="9" t="s">
        <v>215</v>
      </c>
      <c r="G3813" s="9"/>
      <c r="H3813" s="9" t="s">
        <v>202</v>
      </c>
      <c r="I3813" s="9" t="s">
        <v>122</v>
      </c>
      <c r="J3813" s="129">
        <v>43647</v>
      </c>
      <c r="K3813" s="129">
        <v>43556</v>
      </c>
      <c r="L3813" s="129">
        <v>43800</v>
      </c>
      <c r="O3813" s="9">
        <v>31</v>
      </c>
      <c r="Q3813" s="9" t="s">
        <v>54</v>
      </c>
      <c r="R3813" s="9"/>
      <c r="S3813" s="13">
        <v>2700000</v>
      </c>
      <c r="T3813" s="13">
        <v>2700000</v>
      </c>
      <c r="U3813" s="13">
        <v>810000</v>
      </c>
      <c r="V3813" s="9"/>
      <c r="W3813" s="9"/>
      <c r="X3813" s="9"/>
      <c r="Y3813" s="9"/>
      <c r="Z3813" s="9"/>
      <c r="AA3813" s="9"/>
      <c r="AB3813" s="9"/>
      <c r="AC3813" s="9"/>
      <c r="AD3813" s="9"/>
      <c r="AE3813" s="9"/>
      <c r="AF3813" s="55"/>
      <c r="AG3813" s="45">
        <v>1890000</v>
      </c>
      <c r="AH3813" s="11">
        <v>43556</v>
      </c>
      <c r="AI3813" s="11">
        <v>43800</v>
      </c>
      <c r="AJ3813" s="27">
        <v>1600000</v>
      </c>
      <c r="AK3813" s="27">
        <v>480000</v>
      </c>
      <c r="AL3813" s="9"/>
      <c r="AM3813" s="9"/>
      <c r="AN3813" s="9"/>
      <c r="AO3813" s="9"/>
      <c r="AP3813" s="9"/>
      <c r="AQ3813" s="9"/>
      <c r="AR3813" s="9"/>
      <c r="AS3813" s="9"/>
      <c r="AT3813" s="9"/>
      <c r="AU3813" s="9"/>
      <c r="AV3813" s="9"/>
      <c r="AW3813" s="9"/>
      <c r="AX3813" s="9"/>
      <c r="AY3813" s="9"/>
      <c r="AZ3813" s="9"/>
      <c r="BA3813" s="9"/>
      <c r="BB3813" s="9"/>
      <c r="BC3813" s="9"/>
      <c r="BD3813" s="9"/>
      <c r="BE3813" s="9"/>
      <c r="BF3813" s="9"/>
      <c r="BG3813" s="9"/>
      <c r="BH3813" s="9"/>
      <c r="BI3813" s="9"/>
      <c r="BJ3813" s="9"/>
      <c r="BK3813" s="9"/>
      <c r="BL3813" s="9"/>
      <c r="BM3813" s="9"/>
      <c r="BN3813" s="9"/>
      <c r="BO3813" s="9"/>
      <c r="BP3813" s="9"/>
      <c r="BQ3813" s="9"/>
      <c r="BT3813" s="9"/>
      <c r="BU3813" s="9"/>
      <c r="BX3813" s="9"/>
      <c r="BY3813" s="9"/>
      <c r="CB3813" s="9"/>
      <c r="CC3813" s="9"/>
      <c r="CF3813" s="9"/>
      <c r="CG3813" s="9"/>
      <c r="CJ3813" s="9"/>
      <c r="CK3813" s="9"/>
      <c r="CN3813" s="9"/>
      <c r="CO3813" s="9"/>
      <c r="CP3813" s="9"/>
      <c r="CQ3813" s="9"/>
      <c r="CR3813" s="9"/>
      <c r="CS3813" s="9"/>
      <c r="CT3813" s="9"/>
      <c r="CU3813" s="9"/>
      <c r="CV3813" s="9"/>
      <c r="CW3813" s="9"/>
      <c r="CX3813" s="9"/>
      <c r="CY3813" s="9"/>
      <c r="CZ3813" s="9"/>
      <c r="DA3813" s="9"/>
      <c r="DB3813" s="9"/>
      <c r="DC3813" s="9"/>
      <c r="DD3813" s="9"/>
      <c r="DE3813" s="9"/>
      <c r="DF3813" s="9"/>
      <c r="DG3813" s="9"/>
      <c r="DH3813" s="9"/>
      <c r="DI3813" s="9"/>
      <c r="DJ3813" s="9"/>
      <c r="DK3813" s="9"/>
      <c r="DL3813" s="9"/>
      <c r="DM3813" s="9"/>
      <c r="DN3813" s="9"/>
      <c r="DO3813" s="9"/>
      <c r="DP3813" s="9"/>
      <c r="DQ3813" s="9"/>
      <c r="DR3813" s="9"/>
      <c r="DS3813" s="9"/>
      <c r="DT3813" s="9"/>
      <c r="DU3813" s="9"/>
      <c r="DV3813" s="9"/>
      <c r="DW3813" s="9"/>
      <c r="DX3813" s="9"/>
      <c r="DY3813" s="9"/>
      <c r="DZ3813" s="56"/>
      <c r="EA3813" s="57"/>
    </row>
    <row r="3814" spans="1:131" ht="19.5" customHeight="1" x14ac:dyDescent="0.25">
      <c r="A3814" s="9">
        <v>2518</v>
      </c>
      <c r="B3814" s="9" t="s">
        <v>7547</v>
      </c>
      <c r="C3814" s="9" t="s">
        <v>7548</v>
      </c>
      <c r="D3814" s="9"/>
      <c r="E3814" s="9" t="s">
        <v>7411</v>
      </c>
      <c r="F3814" s="9" t="s">
        <v>4023</v>
      </c>
      <c r="G3814" s="9"/>
      <c r="H3814" s="9" t="s">
        <v>202</v>
      </c>
      <c r="I3814" s="9" t="s">
        <v>97</v>
      </c>
      <c r="J3814" s="129">
        <v>43587</v>
      </c>
      <c r="K3814" s="129">
        <v>43447</v>
      </c>
      <c r="L3814" s="129">
        <v>43973</v>
      </c>
      <c r="O3814" s="9">
        <v>28</v>
      </c>
      <c r="Q3814" s="9" t="s">
        <v>54</v>
      </c>
      <c r="R3814" s="9"/>
      <c r="S3814" s="13">
        <v>14000000</v>
      </c>
      <c r="T3814" s="13">
        <v>14000000</v>
      </c>
      <c r="U3814" s="13">
        <v>4200000</v>
      </c>
      <c r="V3814" s="9"/>
      <c r="W3814" s="9"/>
      <c r="X3814" s="9"/>
      <c r="Y3814" s="9"/>
      <c r="Z3814" s="9"/>
      <c r="AA3814" s="9"/>
      <c r="AB3814" s="9"/>
      <c r="AC3814" s="9"/>
      <c r="AD3814" s="9"/>
      <c r="AE3814" s="9"/>
      <c r="AF3814" s="55"/>
      <c r="AG3814" s="45">
        <v>9800000</v>
      </c>
      <c r="AH3814" s="11">
        <v>43587</v>
      </c>
      <c r="AI3814" s="11">
        <v>44104</v>
      </c>
      <c r="AJ3814" s="27">
        <v>13860000</v>
      </c>
      <c r="AK3814" s="27">
        <v>4158000</v>
      </c>
      <c r="AL3814" s="9"/>
      <c r="AM3814" s="9"/>
      <c r="AN3814" s="9"/>
      <c r="AO3814" s="9"/>
      <c r="AP3814" s="9"/>
      <c r="AQ3814" s="9"/>
      <c r="AR3814" s="9"/>
      <c r="AS3814" s="9"/>
      <c r="AT3814" s="9"/>
      <c r="AU3814" s="9"/>
      <c r="AV3814" s="9"/>
      <c r="AW3814" s="9"/>
      <c r="AX3814" s="9"/>
      <c r="AY3814" s="9"/>
      <c r="AZ3814" s="9"/>
      <c r="BA3814" s="9"/>
      <c r="BB3814" s="9"/>
      <c r="BC3814" s="9"/>
      <c r="BD3814" s="9"/>
      <c r="BE3814" s="9"/>
      <c r="BF3814" s="9"/>
      <c r="BG3814" s="9"/>
      <c r="BH3814" s="9"/>
      <c r="BI3814" s="9"/>
      <c r="BJ3814" s="9"/>
      <c r="BK3814" s="9"/>
      <c r="BL3814" s="9"/>
      <c r="BM3814" s="9"/>
      <c r="BN3814" s="9"/>
      <c r="BO3814" s="9"/>
      <c r="BP3814" s="9"/>
      <c r="BQ3814" s="9"/>
      <c r="BT3814" s="9"/>
      <c r="BU3814" s="9"/>
      <c r="BX3814" s="9"/>
      <c r="BY3814" s="9"/>
      <c r="CB3814" s="9"/>
      <c r="CC3814" s="9"/>
      <c r="CF3814" s="9"/>
      <c r="CG3814" s="9"/>
      <c r="CJ3814" s="9"/>
      <c r="CK3814" s="9"/>
      <c r="CN3814" s="9"/>
      <c r="CO3814" s="9"/>
      <c r="CP3814" s="9"/>
      <c r="CQ3814" s="9"/>
      <c r="CR3814" s="9"/>
      <c r="CS3814" s="9"/>
      <c r="CT3814" s="9"/>
      <c r="CU3814" s="9"/>
      <c r="CV3814" s="9"/>
      <c r="CW3814" s="9"/>
      <c r="CX3814" s="9"/>
      <c r="CY3814" s="9"/>
      <c r="CZ3814" s="9"/>
      <c r="DA3814" s="9"/>
      <c r="DB3814" s="9"/>
      <c r="DC3814" s="9"/>
      <c r="DD3814" s="9"/>
      <c r="DE3814" s="9"/>
      <c r="DF3814" s="9"/>
      <c r="DG3814" s="9"/>
      <c r="DH3814" s="9"/>
      <c r="DI3814" s="9"/>
      <c r="DJ3814" s="9"/>
      <c r="DK3814" s="9"/>
      <c r="DL3814" s="9"/>
      <c r="DM3814" s="9"/>
      <c r="DN3814" s="9"/>
      <c r="DO3814" s="9"/>
      <c r="DP3814" s="9"/>
      <c r="DQ3814" s="9"/>
      <c r="DR3814" s="9"/>
      <c r="DS3814" s="9"/>
      <c r="DT3814" s="9"/>
      <c r="DU3814" s="9"/>
      <c r="DV3814" s="9"/>
      <c r="DW3814" s="9"/>
      <c r="DX3814" s="9"/>
      <c r="DY3814" s="9"/>
    </row>
    <row r="3815" spans="1:131" s="18" customFormat="1" ht="19.5" customHeight="1" x14ac:dyDescent="0.25">
      <c r="A3815" s="18">
        <v>2518</v>
      </c>
      <c r="B3815" s="18" t="s">
        <v>7547</v>
      </c>
      <c r="C3815" s="18" t="s">
        <v>7548</v>
      </c>
      <c r="D3815" s="19">
        <v>44013</v>
      </c>
      <c r="J3815" s="130"/>
      <c r="K3815" s="130"/>
      <c r="L3815" s="130">
        <v>44104</v>
      </c>
      <c r="S3815" s="20"/>
      <c r="T3815" s="20"/>
      <c r="U3815" s="20"/>
      <c r="AF3815" s="57"/>
      <c r="AG3815" s="46"/>
      <c r="DZ3815" s="56"/>
      <c r="EA3815" s="57"/>
    </row>
    <row r="3816" spans="1:131" ht="19.5" customHeight="1" x14ac:dyDescent="0.25">
      <c r="A3816" s="9">
        <v>2519</v>
      </c>
      <c r="B3816" s="10" t="s">
        <v>7549</v>
      </c>
      <c r="C3816" s="9" t="s">
        <v>7550</v>
      </c>
      <c r="D3816" s="9"/>
      <c r="E3816" s="9" t="s">
        <v>7551</v>
      </c>
      <c r="F3816" s="9" t="s">
        <v>5790</v>
      </c>
      <c r="G3816" s="9"/>
      <c r="H3816" s="9" t="s">
        <v>202</v>
      </c>
      <c r="I3816" s="9" t="s">
        <v>25</v>
      </c>
      <c r="J3816" s="129">
        <v>43617</v>
      </c>
      <c r="K3816" s="129">
        <v>43556</v>
      </c>
      <c r="L3816" s="129">
        <v>43844</v>
      </c>
      <c r="O3816" s="9">
        <v>26</v>
      </c>
      <c r="Q3816" s="9" t="s">
        <v>54</v>
      </c>
      <c r="R3816" s="9"/>
      <c r="S3816" s="13">
        <v>8000000</v>
      </c>
      <c r="T3816" s="13">
        <v>8000000</v>
      </c>
      <c r="U3816" s="13">
        <v>2000000</v>
      </c>
      <c r="V3816" s="9"/>
      <c r="W3816" s="9"/>
      <c r="X3816" s="9"/>
      <c r="Y3816" s="9"/>
      <c r="Z3816" s="9"/>
      <c r="AA3816" s="9"/>
      <c r="AB3816" s="9"/>
      <c r="AC3816" s="9"/>
      <c r="AD3816" s="9"/>
      <c r="AE3816" s="9"/>
      <c r="AF3816" s="55"/>
      <c r="AG3816" s="45">
        <v>6000000</v>
      </c>
      <c r="AH3816" s="9"/>
      <c r="AI3816" s="9"/>
      <c r="AJ3816" s="9"/>
      <c r="AK3816" s="9"/>
      <c r="AL3816" s="9"/>
      <c r="AM3816" s="9"/>
      <c r="AN3816" s="9"/>
      <c r="AO3816" s="9"/>
      <c r="AP3816" s="9"/>
      <c r="AQ3816" s="9"/>
      <c r="AR3816" s="9"/>
      <c r="AS3816" s="9"/>
      <c r="AT3816" s="9"/>
      <c r="AU3816" s="9"/>
      <c r="AV3816" s="9"/>
      <c r="AW3816" s="9"/>
      <c r="AX3816" s="9"/>
      <c r="AY3816" s="9"/>
      <c r="AZ3816" s="9"/>
      <c r="BA3816" s="9"/>
      <c r="BB3816" s="9"/>
      <c r="BC3816" s="9"/>
      <c r="BD3816" s="9"/>
      <c r="BE3816" s="9"/>
      <c r="BF3816" s="9"/>
      <c r="BG3816" s="9"/>
      <c r="BH3816" s="9"/>
      <c r="BI3816" s="9"/>
      <c r="BJ3816" s="9"/>
      <c r="BK3816" s="9"/>
      <c r="BL3816" s="9"/>
      <c r="BM3816" s="9"/>
      <c r="BN3816" s="9"/>
      <c r="BO3816" s="9"/>
      <c r="BP3816" s="9"/>
      <c r="BQ3816" s="9"/>
      <c r="BT3816" s="9"/>
      <c r="BU3816" s="9"/>
      <c r="BX3816" s="9"/>
      <c r="BY3816" s="9"/>
      <c r="CB3816" s="9"/>
      <c r="CC3816" s="9"/>
      <c r="CF3816" s="9"/>
      <c r="CG3816" s="9"/>
      <c r="CJ3816" s="9"/>
      <c r="CK3816" s="9"/>
      <c r="CN3816" s="9"/>
      <c r="CO3816" s="9"/>
      <c r="CP3816" s="9"/>
      <c r="CQ3816" s="9"/>
      <c r="CR3816" s="9"/>
      <c r="CS3816" s="9"/>
      <c r="CT3816" s="9"/>
      <c r="CU3816" s="9"/>
      <c r="CV3816" s="9"/>
      <c r="CW3816" s="9"/>
      <c r="CX3816" s="9"/>
      <c r="CY3816" s="9"/>
      <c r="CZ3816" s="9"/>
      <c r="DA3816" s="9"/>
      <c r="DB3816" s="9"/>
      <c r="DC3816" s="9"/>
      <c r="DD3816" s="9"/>
      <c r="DE3816" s="9"/>
      <c r="DF3816" s="9"/>
      <c r="DG3816" s="9"/>
      <c r="DH3816" s="9"/>
      <c r="DI3816" s="9"/>
      <c r="DJ3816" s="9"/>
      <c r="DK3816" s="9"/>
      <c r="DL3816" s="9"/>
      <c r="DM3816" s="9"/>
      <c r="DN3816" s="9"/>
      <c r="DO3816" s="9"/>
      <c r="DP3816" s="9"/>
      <c r="DQ3816" s="9"/>
      <c r="DR3816" s="9"/>
      <c r="DS3816" s="9"/>
      <c r="DT3816" s="9"/>
      <c r="DU3816" s="9"/>
      <c r="DV3816" s="9"/>
      <c r="DW3816" s="9"/>
      <c r="DX3816" s="9"/>
      <c r="DY3816" s="9"/>
      <c r="DZ3816" s="56"/>
      <c r="EA3816" s="57"/>
    </row>
    <row r="3817" spans="1:131" ht="39" customHeight="1" x14ac:dyDescent="0.25">
      <c r="A3817" s="9">
        <v>2520</v>
      </c>
      <c r="B3817" s="9" t="s">
        <v>7552</v>
      </c>
      <c r="C3817" s="9" t="s">
        <v>7553</v>
      </c>
      <c r="D3817" s="9"/>
      <c r="E3817" s="9" t="s">
        <v>1362</v>
      </c>
      <c r="F3817" s="9" t="s">
        <v>3663</v>
      </c>
      <c r="G3817" s="9"/>
      <c r="H3817" s="9" t="s">
        <v>202</v>
      </c>
      <c r="I3817" s="9" t="s">
        <v>35</v>
      </c>
      <c r="J3817" s="129">
        <v>43576</v>
      </c>
      <c r="K3817" s="129">
        <v>43495</v>
      </c>
      <c r="L3817" s="129">
        <v>43709</v>
      </c>
      <c r="O3817" s="9">
        <v>29</v>
      </c>
      <c r="Q3817" s="9" t="s">
        <v>54</v>
      </c>
      <c r="R3817" s="9"/>
      <c r="S3817" s="13">
        <v>5200000</v>
      </c>
      <c r="T3817" s="13">
        <v>5200000</v>
      </c>
      <c r="U3817" s="13">
        <v>1560000</v>
      </c>
      <c r="V3817" s="9"/>
      <c r="W3817" s="9"/>
      <c r="X3817" s="9"/>
      <c r="Y3817" s="9"/>
      <c r="Z3817" s="9"/>
      <c r="AA3817" s="9"/>
      <c r="AB3817" s="9"/>
      <c r="AC3817" s="9"/>
      <c r="AD3817" s="9"/>
      <c r="AE3817" s="9"/>
      <c r="AF3817" s="55"/>
      <c r="AG3817" s="45">
        <v>3000000</v>
      </c>
      <c r="AH3817" s="11">
        <v>43495</v>
      </c>
      <c r="AI3817" s="11">
        <v>43709</v>
      </c>
      <c r="AJ3817" s="13">
        <v>4962805</v>
      </c>
      <c r="AK3817" s="13">
        <v>1488842</v>
      </c>
      <c r="AL3817" s="9"/>
      <c r="AM3817" s="9"/>
      <c r="AN3817" s="9"/>
      <c r="AO3817" s="9"/>
      <c r="AP3817" s="9"/>
      <c r="AQ3817" s="9"/>
      <c r="AR3817" s="9"/>
      <c r="AS3817" s="9"/>
      <c r="AT3817" s="9"/>
      <c r="AU3817" s="9"/>
      <c r="AV3817" s="9"/>
      <c r="AW3817" s="9"/>
      <c r="AX3817" s="9"/>
      <c r="AY3817" s="9"/>
      <c r="AZ3817" s="9"/>
      <c r="BA3817" s="9"/>
      <c r="BB3817" s="9"/>
      <c r="BC3817" s="9"/>
      <c r="BD3817" s="9"/>
      <c r="BE3817" s="9"/>
      <c r="BF3817" s="9"/>
      <c r="BG3817" s="9"/>
      <c r="BH3817" s="9"/>
      <c r="BI3817" s="9"/>
      <c r="BJ3817" s="9"/>
      <c r="BK3817" s="9"/>
      <c r="BL3817" s="9"/>
      <c r="BM3817" s="9"/>
      <c r="BN3817" s="9"/>
      <c r="BO3817" s="9"/>
      <c r="BP3817" s="9"/>
      <c r="BQ3817" s="9"/>
      <c r="BT3817" s="9"/>
      <c r="BU3817" s="9"/>
      <c r="BX3817" s="9"/>
      <c r="BY3817" s="9"/>
      <c r="CB3817" s="9"/>
      <c r="CC3817" s="9"/>
      <c r="CF3817" s="9"/>
      <c r="CG3817" s="9"/>
      <c r="CJ3817" s="9"/>
      <c r="CK3817" s="9"/>
      <c r="CN3817" s="9"/>
      <c r="CO3817" s="9"/>
      <c r="CP3817" s="9"/>
      <c r="CQ3817" s="9"/>
      <c r="CR3817" s="9"/>
      <c r="CS3817" s="9"/>
      <c r="CT3817" s="9"/>
      <c r="CU3817" s="9"/>
      <c r="CV3817" s="9"/>
      <c r="CW3817" s="9"/>
      <c r="CX3817" s="9"/>
      <c r="CY3817" s="9"/>
      <c r="CZ3817" s="9"/>
      <c r="DA3817" s="9"/>
      <c r="DB3817" s="9"/>
      <c r="DC3817" s="9"/>
      <c r="DD3817" s="9"/>
      <c r="DE3817" s="9"/>
      <c r="DF3817" s="9"/>
      <c r="DG3817" s="9"/>
      <c r="DH3817" s="9"/>
      <c r="DI3817" s="9"/>
      <c r="DJ3817" s="9"/>
      <c r="DK3817" s="9"/>
      <c r="DL3817" s="9"/>
      <c r="DM3817" s="9"/>
      <c r="DN3817" s="9"/>
      <c r="DO3817" s="9"/>
      <c r="DP3817" s="9"/>
      <c r="DQ3817" s="9"/>
      <c r="DR3817" s="9"/>
      <c r="DS3817" s="9"/>
      <c r="DT3817" s="9"/>
      <c r="DU3817" s="9"/>
      <c r="DV3817" s="9"/>
      <c r="DW3817" s="9"/>
      <c r="DX3817" s="9"/>
      <c r="DY3817" s="9"/>
    </row>
    <row r="3818" spans="1:131" ht="19.5" customHeight="1" x14ac:dyDescent="0.25">
      <c r="A3818" s="9">
        <v>2521</v>
      </c>
      <c r="B3818" s="9" t="s">
        <v>7554</v>
      </c>
      <c r="C3818" s="9" t="s">
        <v>7555</v>
      </c>
      <c r="D3818" s="9"/>
      <c r="E3818" s="9" t="s">
        <v>4980</v>
      </c>
      <c r="F3818" s="9" t="s">
        <v>7556</v>
      </c>
      <c r="G3818" s="9"/>
      <c r="H3818" s="9" t="s">
        <v>202</v>
      </c>
      <c r="I3818" s="9" t="s">
        <v>97</v>
      </c>
      <c r="J3818" s="129">
        <v>43588</v>
      </c>
      <c r="K3818" s="129">
        <v>43544</v>
      </c>
      <c r="L3818" s="129">
        <v>43973</v>
      </c>
      <c r="O3818" s="9">
        <v>28</v>
      </c>
      <c r="Q3818" s="9" t="s">
        <v>54</v>
      </c>
      <c r="R3818" s="9"/>
      <c r="S3818" s="13">
        <v>14228000</v>
      </c>
      <c r="T3818" s="13">
        <v>14228000</v>
      </c>
      <c r="U3818" s="13">
        <v>4268400</v>
      </c>
      <c r="V3818" s="9"/>
      <c r="W3818" s="9"/>
      <c r="X3818" s="9"/>
      <c r="Y3818" s="9"/>
      <c r="Z3818" s="9"/>
      <c r="AA3818" s="9"/>
      <c r="AB3818" s="9"/>
      <c r="AC3818" s="9"/>
      <c r="AD3818" s="9"/>
      <c r="AE3818" s="9"/>
      <c r="AF3818" s="55"/>
      <c r="AG3818" s="45">
        <v>9959600</v>
      </c>
      <c r="AH3818" s="11">
        <v>43556</v>
      </c>
      <c r="AI3818" s="11">
        <v>43768</v>
      </c>
      <c r="AJ3818" s="13">
        <v>14228000</v>
      </c>
      <c r="AK3818" s="13">
        <v>4268400</v>
      </c>
      <c r="AL3818" s="9"/>
      <c r="AM3818" s="9"/>
      <c r="AN3818" s="9"/>
      <c r="AO3818" s="9"/>
      <c r="AP3818" s="9"/>
      <c r="AQ3818" s="9"/>
      <c r="AR3818" s="9"/>
      <c r="AS3818" s="9"/>
      <c r="AT3818" s="9"/>
      <c r="AU3818" s="9"/>
      <c r="AV3818" s="9"/>
      <c r="AW3818" s="9"/>
      <c r="AX3818" s="9"/>
      <c r="AY3818" s="9"/>
      <c r="AZ3818" s="9"/>
      <c r="BA3818" s="9"/>
      <c r="BB3818" s="9"/>
      <c r="BC3818" s="9"/>
      <c r="BD3818" s="9"/>
      <c r="BE3818" s="9"/>
      <c r="BF3818" s="9"/>
      <c r="BG3818" s="9"/>
      <c r="BH3818" s="9"/>
      <c r="BI3818" s="9"/>
      <c r="BJ3818" s="9"/>
      <c r="BK3818" s="9"/>
      <c r="BL3818" s="9"/>
      <c r="BM3818" s="9"/>
      <c r="BN3818" s="9"/>
      <c r="BO3818" s="9"/>
      <c r="BP3818" s="9"/>
      <c r="BQ3818" s="9"/>
      <c r="BT3818" s="9"/>
      <c r="BU3818" s="9"/>
      <c r="BX3818" s="9"/>
      <c r="BY3818" s="9"/>
      <c r="CB3818" s="9"/>
      <c r="CC3818" s="9"/>
      <c r="CF3818" s="9"/>
      <c r="CG3818" s="9"/>
      <c r="CJ3818" s="9"/>
      <c r="CK3818" s="9"/>
      <c r="CN3818" s="9"/>
      <c r="CO3818" s="9"/>
      <c r="CP3818" s="9"/>
      <c r="CQ3818" s="9"/>
      <c r="CR3818" s="9"/>
      <c r="CS3818" s="9"/>
      <c r="CT3818" s="9"/>
      <c r="CU3818" s="9"/>
      <c r="CV3818" s="9"/>
      <c r="CW3818" s="9"/>
      <c r="CX3818" s="9"/>
      <c r="CY3818" s="9"/>
      <c r="CZ3818" s="9"/>
      <c r="DA3818" s="9"/>
      <c r="DB3818" s="9"/>
      <c r="DC3818" s="9"/>
      <c r="DD3818" s="9"/>
      <c r="DE3818" s="9"/>
      <c r="DF3818" s="9"/>
      <c r="DG3818" s="9"/>
      <c r="DH3818" s="9"/>
      <c r="DI3818" s="9"/>
      <c r="DJ3818" s="9"/>
      <c r="DK3818" s="9"/>
      <c r="DL3818" s="9"/>
      <c r="DM3818" s="9"/>
      <c r="DN3818" s="9"/>
      <c r="DO3818" s="9"/>
      <c r="DP3818" s="9"/>
      <c r="DQ3818" s="9"/>
      <c r="DR3818" s="9"/>
      <c r="DS3818" s="9"/>
      <c r="DT3818" s="9"/>
      <c r="DU3818" s="9"/>
      <c r="DV3818" s="9"/>
      <c r="DW3818" s="9"/>
      <c r="DX3818" s="9"/>
      <c r="DY3818" s="9"/>
      <c r="DZ3818" s="56"/>
      <c r="EA3818" s="57"/>
    </row>
    <row r="3819" spans="1:131" ht="19.5" customHeight="1" x14ac:dyDescent="0.25">
      <c r="A3819" s="9">
        <v>2522</v>
      </c>
      <c r="B3819" s="9" t="s">
        <v>7557</v>
      </c>
      <c r="C3819" s="9" t="s">
        <v>7558</v>
      </c>
      <c r="D3819" s="9"/>
      <c r="E3819" s="9" t="s">
        <v>7479</v>
      </c>
      <c r="F3819" s="9" t="s">
        <v>7480</v>
      </c>
      <c r="G3819" s="9"/>
      <c r="H3819" s="9" t="s">
        <v>202</v>
      </c>
      <c r="I3819" s="9" t="s">
        <v>7559</v>
      </c>
      <c r="J3819" s="129">
        <v>43581</v>
      </c>
      <c r="K3819" s="129">
        <v>43480</v>
      </c>
      <c r="L3819" s="129">
        <v>43738</v>
      </c>
      <c r="O3819" s="9">
        <v>31</v>
      </c>
      <c r="Q3819" s="9" t="s">
        <v>54</v>
      </c>
      <c r="R3819" s="9"/>
      <c r="S3819" s="13">
        <v>9400000</v>
      </c>
      <c r="T3819" s="13">
        <v>9400000</v>
      </c>
      <c r="U3819" s="13">
        <v>2820000</v>
      </c>
      <c r="V3819" s="9"/>
      <c r="W3819" s="9"/>
      <c r="X3819" s="9"/>
      <c r="Y3819" s="9"/>
      <c r="Z3819" s="9"/>
      <c r="AA3819" s="9"/>
      <c r="AB3819" s="9"/>
      <c r="AC3819" s="9"/>
      <c r="AD3819" s="9"/>
      <c r="AE3819" s="9"/>
      <c r="AF3819" s="55"/>
      <c r="AG3819" s="109"/>
      <c r="AH3819" s="11">
        <v>43480</v>
      </c>
      <c r="AI3819" s="11">
        <v>43738</v>
      </c>
      <c r="AJ3819" s="13">
        <v>7946922</v>
      </c>
      <c r="AK3819" s="13">
        <v>2384077</v>
      </c>
      <c r="AL3819" s="9"/>
      <c r="AM3819" s="9"/>
      <c r="AN3819" s="9"/>
      <c r="AO3819" s="9"/>
      <c r="AP3819" s="9"/>
      <c r="AQ3819" s="9"/>
      <c r="AR3819" s="9"/>
      <c r="AS3819" s="9"/>
      <c r="AT3819" s="9"/>
      <c r="AU3819" s="9"/>
      <c r="AV3819" s="9"/>
      <c r="AW3819" s="9"/>
      <c r="AX3819" s="9"/>
      <c r="AY3819" s="9"/>
      <c r="AZ3819" s="9"/>
      <c r="BA3819" s="9"/>
      <c r="BB3819" s="9"/>
      <c r="BC3819" s="9"/>
      <c r="BD3819" s="9"/>
      <c r="BE3819" s="9"/>
      <c r="BF3819" s="9"/>
      <c r="BG3819" s="9"/>
      <c r="BH3819" s="9"/>
      <c r="BI3819" s="9"/>
      <c r="BJ3819" s="9"/>
      <c r="BK3819" s="9"/>
      <c r="BL3819" s="9"/>
      <c r="BM3819" s="9"/>
      <c r="BN3819" s="9"/>
      <c r="BO3819" s="9"/>
      <c r="BP3819" s="9"/>
      <c r="BQ3819" s="9"/>
      <c r="BT3819" s="9"/>
      <c r="BU3819" s="9"/>
      <c r="BX3819" s="9"/>
      <c r="BY3819" s="9"/>
      <c r="CB3819" s="9"/>
      <c r="CC3819" s="9"/>
      <c r="CF3819" s="9"/>
      <c r="CG3819" s="9"/>
      <c r="CJ3819" s="9"/>
      <c r="CK3819" s="9"/>
      <c r="CN3819" s="9"/>
      <c r="CO3819" s="9"/>
      <c r="CP3819" s="9"/>
      <c r="CQ3819" s="9"/>
      <c r="CR3819" s="9"/>
      <c r="CS3819" s="9"/>
      <c r="CT3819" s="9"/>
      <c r="CU3819" s="9"/>
      <c r="CV3819" s="9"/>
      <c r="CW3819" s="9"/>
      <c r="CX3819" s="9"/>
      <c r="CY3819" s="9"/>
      <c r="CZ3819" s="9"/>
      <c r="DA3819" s="9"/>
      <c r="DB3819" s="9"/>
      <c r="DC3819" s="9"/>
      <c r="DD3819" s="9"/>
      <c r="DE3819" s="9"/>
      <c r="DF3819" s="9"/>
      <c r="DG3819" s="9"/>
      <c r="DH3819" s="9"/>
      <c r="DI3819" s="9"/>
      <c r="DJ3819" s="9"/>
      <c r="DK3819" s="9"/>
      <c r="DL3819" s="9"/>
      <c r="DM3819" s="9"/>
      <c r="DN3819" s="9"/>
      <c r="DO3819" s="9"/>
      <c r="DP3819" s="9"/>
      <c r="DQ3819" s="9"/>
      <c r="DR3819" s="9"/>
      <c r="DS3819" s="9"/>
      <c r="DT3819" s="9"/>
      <c r="DU3819" s="9"/>
      <c r="DV3819" s="9"/>
      <c r="DW3819" s="9"/>
      <c r="DX3819" s="9"/>
      <c r="DY3819" s="9"/>
    </row>
    <row r="3820" spans="1:131" ht="19.5" customHeight="1" x14ac:dyDescent="0.25">
      <c r="A3820" s="9">
        <v>2523</v>
      </c>
      <c r="B3820" s="9" t="s">
        <v>7560</v>
      </c>
      <c r="C3820" s="9" t="s">
        <v>7561</v>
      </c>
      <c r="D3820" s="9"/>
      <c r="E3820" s="9" t="s">
        <v>7562</v>
      </c>
      <c r="F3820" s="9" t="s">
        <v>7563</v>
      </c>
      <c r="G3820" s="9"/>
      <c r="H3820" s="9" t="s">
        <v>202</v>
      </c>
      <c r="I3820" s="9" t="s">
        <v>28</v>
      </c>
      <c r="J3820" s="129">
        <v>43613</v>
      </c>
      <c r="K3820" s="129">
        <v>43556</v>
      </c>
      <c r="L3820" s="129">
        <v>43830</v>
      </c>
      <c r="O3820" s="9">
        <v>30</v>
      </c>
      <c r="Q3820" s="9" t="s">
        <v>54</v>
      </c>
      <c r="R3820" s="9"/>
      <c r="S3820" s="13">
        <v>14606400</v>
      </c>
      <c r="T3820" s="13">
        <v>14606400</v>
      </c>
      <c r="U3820" s="13">
        <v>4300000</v>
      </c>
      <c r="V3820" s="9"/>
      <c r="W3820" s="9"/>
      <c r="X3820" s="9"/>
      <c r="Y3820" s="9"/>
      <c r="Z3820" s="9"/>
      <c r="AA3820" s="9"/>
      <c r="AB3820" s="9"/>
      <c r="AC3820" s="9"/>
      <c r="AD3820" s="9"/>
      <c r="AE3820" s="9"/>
      <c r="AF3820" s="55"/>
      <c r="AG3820" s="109"/>
      <c r="AH3820" s="9"/>
      <c r="AI3820" s="9"/>
      <c r="AJ3820" s="9"/>
      <c r="AK3820" s="9"/>
      <c r="AL3820" s="9"/>
      <c r="AM3820" s="9"/>
      <c r="AN3820" s="9"/>
      <c r="AO3820" s="9"/>
      <c r="AP3820" s="9"/>
      <c r="AQ3820" s="9"/>
      <c r="AR3820" s="9"/>
      <c r="AS3820" s="9"/>
      <c r="AT3820" s="9"/>
      <c r="AU3820" s="9"/>
      <c r="AV3820" s="9"/>
      <c r="AW3820" s="9"/>
      <c r="AX3820" s="9"/>
      <c r="AY3820" s="9"/>
      <c r="AZ3820" s="9"/>
      <c r="BA3820" s="9"/>
      <c r="BB3820" s="9"/>
      <c r="BC3820" s="9"/>
      <c r="BD3820" s="9"/>
      <c r="BE3820" s="9"/>
      <c r="BF3820" s="9"/>
      <c r="BG3820" s="9"/>
      <c r="BH3820" s="9"/>
      <c r="BI3820" s="9"/>
      <c r="BJ3820" s="9"/>
      <c r="BK3820" s="9"/>
      <c r="BL3820" s="9"/>
      <c r="BM3820" s="9"/>
      <c r="BN3820" s="9"/>
      <c r="BO3820" s="9"/>
      <c r="BP3820" s="9"/>
      <c r="BQ3820" s="9"/>
      <c r="BT3820" s="9"/>
      <c r="BU3820" s="9"/>
      <c r="BX3820" s="9"/>
      <c r="BY3820" s="9"/>
      <c r="CB3820" s="9"/>
      <c r="CC3820" s="9"/>
      <c r="CF3820" s="9"/>
      <c r="CG3820" s="9"/>
      <c r="CJ3820" s="9"/>
      <c r="CK3820" s="9"/>
      <c r="CN3820" s="9"/>
      <c r="CO3820" s="9"/>
      <c r="CP3820" s="9"/>
      <c r="CQ3820" s="9"/>
      <c r="CR3820" s="9"/>
      <c r="CS3820" s="9"/>
      <c r="CT3820" s="9"/>
      <c r="CU3820" s="9"/>
      <c r="CV3820" s="9"/>
      <c r="CW3820" s="9"/>
      <c r="CX3820" s="9"/>
      <c r="CY3820" s="9"/>
      <c r="CZ3820" s="9"/>
      <c r="DA3820" s="9"/>
      <c r="DB3820" s="9"/>
      <c r="DC3820" s="9"/>
      <c r="DD3820" s="9"/>
      <c r="DE3820" s="9"/>
      <c r="DF3820" s="9"/>
      <c r="DG3820" s="9"/>
      <c r="DH3820" s="9"/>
      <c r="DI3820" s="9"/>
      <c r="DJ3820" s="9"/>
      <c r="DK3820" s="9"/>
      <c r="DL3820" s="9"/>
      <c r="DM3820" s="9"/>
      <c r="DN3820" s="9"/>
      <c r="DO3820" s="9"/>
      <c r="DP3820" s="9"/>
      <c r="DQ3820" s="9"/>
      <c r="DR3820" s="9"/>
      <c r="DS3820" s="9"/>
      <c r="DT3820" s="9"/>
      <c r="DU3820" s="9"/>
      <c r="DV3820" s="9"/>
      <c r="DW3820" s="9"/>
      <c r="DX3820" s="9"/>
      <c r="DY3820" s="9"/>
      <c r="DZ3820" s="56"/>
      <c r="EA3820" s="57"/>
    </row>
    <row r="3821" spans="1:131" ht="19.5" customHeight="1" x14ac:dyDescent="0.25">
      <c r="A3821" s="9">
        <v>2524</v>
      </c>
      <c r="B3821" s="9" t="s">
        <v>7564</v>
      </c>
      <c r="C3821" s="9" t="s">
        <v>7565</v>
      </c>
      <c r="D3821" s="9"/>
      <c r="E3821" s="9" t="s">
        <v>3053</v>
      </c>
      <c r="F3821" s="9" t="s">
        <v>3054</v>
      </c>
      <c r="G3821" s="9"/>
      <c r="H3821" s="9" t="s">
        <v>202</v>
      </c>
      <c r="I3821" s="9" t="s">
        <v>25</v>
      </c>
      <c r="J3821" s="129">
        <v>43569</v>
      </c>
      <c r="K3821" s="129">
        <v>43525</v>
      </c>
      <c r="L3821" s="129">
        <v>43646</v>
      </c>
      <c r="Q3821" s="9" t="s">
        <v>54</v>
      </c>
      <c r="R3821" s="9"/>
      <c r="S3821" s="13">
        <v>2142855</v>
      </c>
      <c r="T3821" s="13">
        <v>2142855</v>
      </c>
      <c r="U3821" s="13">
        <v>1500000</v>
      </c>
      <c r="V3821" s="9"/>
      <c r="W3821" s="9"/>
      <c r="X3821" s="9"/>
      <c r="Y3821" s="9"/>
      <c r="Z3821" s="9"/>
      <c r="AA3821" s="9"/>
      <c r="AB3821" s="9"/>
      <c r="AC3821" s="9"/>
      <c r="AD3821" s="9"/>
      <c r="AE3821" s="9"/>
      <c r="AF3821" s="55"/>
      <c r="AG3821" s="109"/>
      <c r="AH3821" s="11">
        <v>43525</v>
      </c>
      <c r="AI3821" s="11">
        <v>43646</v>
      </c>
      <c r="AJ3821" s="13">
        <v>2142855</v>
      </c>
      <c r="AK3821" s="13">
        <v>642855</v>
      </c>
      <c r="AL3821" s="9"/>
      <c r="AM3821" s="9"/>
      <c r="AN3821" s="9"/>
      <c r="AO3821" s="9"/>
      <c r="AP3821" s="9"/>
      <c r="AQ3821" s="9"/>
      <c r="AR3821" s="9"/>
      <c r="AS3821" s="9"/>
      <c r="AT3821" s="9"/>
      <c r="AU3821" s="9"/>
      <c r="AV3821" s="9"/>
      <c r="AW3821" s="9"/>
      <c r="AX3821" s="9"/>
      <c r="AY3821" s="9"/>
      <c r="AZ3821" s="9"/>
      <c r="BA3821" s="9"/>
      <c r="BB3821" s="9"/>
      <c r="BC3821" s="9"/>
      <c r="BD3821" s="9"/>
      <c r="BE3821" s="9"/>
      <c r="BF3821" s="9"/>
      <c r="BG3821" s="9"/>
      <c r="BH3821" s="9"/>
      <c r="BI3821" s="9"/>
      <c r="BJ3821" s="9"/>
      <c r="BK3821" s="9"/>
      <c r="BL3821" s="9"/>
      <c r="BM3821" s="9"/>
      <c r="BN3821" s="9"/>
      <c r="BO3821" s="9"/>
      <c r="BP3821" s="9"/>
      <c r="BQ3821" s="9"/>
      <c r="BT3821" s="9"/>
      <c r="BU3821" s="9"/>
      <c r="BX3821" s="9"/>
      <c r="BY3821" s="9"/>
      <c r="CB3821" s="9"/>
      <c r="CC3821" s="9"/>
      <c r="CF3821" s="9"/>
      <c r="CG3821" s="9"/>
      <c r="CJ3821" s="9"/>
      <c r="CK3821" s="9"/>
      <c r="CN3821" s="9"/>
      <c r="CO3821" s="9"/>
      <c r="CP3821" s="9"/>
      <c r="CQ3821" s="9"/>
      <c r="CR3821" s="9"/>
      <c r="CS3821" s="9"/>
      <c r="CT3821" s="9"/>
      <c r="CU3821" s="9"/>
      <c r="CV3821" s="9"/>
      <c r="CW3821" s="9"/>
      <c r="CX3821" s="9"/>
      <c r="CY3821" s="9"/>
      <c r="CZ3821" s="9"/>
      <c r="DA3821" s="9"/>
      <c r="DB3821" s="9"/>
      <c r="DC3821" s="9"/>
      <c r="DD3821" s="9"/>
      <c r="DE3821" s="9"/>
      <c r="DF3821" s="9"/>
      <c r="DG3821" s="9"/>
      <c r="DH3821" s="9"/>
      <c r="DI3821" s="9"/>
      <c r="DJ3821" s="9"/>
      <c r="DK3821" s="9"/>
      <c r="DL3821" s="9"/>
      <c r="DM3821" s="9"/>
      <c r="DN3821" s="9"/>
      <c r="DO3821" s="9"/>
      <c r="DP3821" s="9"/>
      <c r="DQ3821" s="9"/>
      <c r="DR3821" s="9"/>
      <c r="DS3821" s="9"/>
      <c r="DT3821" s="9"/>
      <c r="DU3821" s="9"/>
      <c r="DV3821" s="9"/>
      <c r="DW3821" s="9"/>
      <c r="DX3821" s="9"/>
      <c r="DY3821" s="9"/>
    </row>
    <row r="3822" spans="1:131" ht="19.5" customHeight="1" x14ac:dyDescent="0.25">
      <c r="A3822" s="9">
        <v>2525</v>
      </c>
      <c r="B3822" s="9" t="s">
        <v>7567</v>
      </c>
      <c r="C3822" s="9" t="s">
        <v>7568</v>
      </c>
      <c r="D3822" s="9"/>
      <c r="E3822" s="9" t="s">
        <v>4950</v>
      </c>
      <c r="F3822" s="9" t="s">
        <v>6629</v>
      </c>
      <c r="G3822" s="9"/>
      <c r="H3822" s="9" t="s">
        <v>906</v>
      </c>
      <c r="I3822" s="9" t="s">
        <v>7569</v>
      </c>
      <c r="O3822" s="9">
        <v>26</v>
      </c>
      <c r="R3822" s="9"/>
      <c r="S3822" s="9"/>
      <c r="T3822" s="9"/>
      <c r="U3822" s="9"/>
      <c r="V3822" s="9"/>
      <c r="W3822" s="9"/>
      <c r="X3822" s="9"/>
      <c r="Y3822" s="9"/>
      <c r="Z3822" s="9"/>
      <c r="AA3822" s="9"/>
      <c r="AB3822" s="9"/>
      <c r="AC3822" s="9"/>
      <c r="AD3822" s="9"/>
      <c r="AE3822" s="9"/>
      <c r="AF3822" s="55"/>
      <c r="AG3822" s="109"/>
      <c r="AH3822" s="9"/>
      <c r="AI3822" s="9"/>
      <c r="AJ3822" s="9"/>
      <c r="AK3822" s="9"/>
      <c r="AL3822" s="9"/>
      <c r="AM3822" s="9"/>
      <c r="AN3822" s="9"/>
      <c r="AO3822" s="9"/>
      <c r="AP3822" s="9"/>
      <c r="AQ3822" s="9"/>
      <c r="AR3822" s="9"/>
      <c r="AS3822" s="9"/>
      <c r="AT3822" s="9"/>
      <c r="AU3822" s="9"/>
      <c r="AV3822" s="9"/>
      <c r="AW3822" s="9"/>
      <c r="AX3822" s="9"/>
      <c r="AY3822" s="9"/>
      <c r="AZ3822" s="9"/>
      <c r="BA3822" s="9"/>
      <c r="BB3822" s="9"/>
      <c r="BC3822" s="9"/>
      <c r="BD3822" s="9"/>
      <c r="BE3822" s="9"/>
      <c r="BF3822" s="9"/>
      <c r="BG3822" s="9"/>
      <c r="BH3822" s="9"/>
      <c r="BI3822" s="9"/>
      <c r="BJ3822" s="9"/>
      <c r="BK3822" s="9"/>
      <c r="BL3822" s="9"/>
      <c r="BM3822" s="9"/>
      <c r="BN3822" s="9"/>
      <c r="BO3822" s="9"/>
      <c r="BP3822" s="9"/>
      <c r="BQ3822" s="9"/>
      <c r="BT3822" s="9"/>
      <c r="BU3822" s="9"/>
      <c r="BX3822" s="9"/>
      <c r="BY3822" s="9"/>
      <c r="CB3822" s="9"/>
      <c r="CC3822" s="9"/>
      <c r="CF3822" s="9"/>
      <c r="CG3822" s="9"/>
      <c r="CJ3822" s="9"/>
      <c r="CK3822" s="9"/>
      <c r="CN3822" s="9"/>
      <c r="CO3822" s="9"/>
      <c r="CP3822" s="9"/>
      <c r="CQ3822" s="9"/>
      <c r="CR3822" s="9"/>
      <c r="CS3822" s="9"/>
      <c r="CT3822" s="9"/>
      <c r="CU3822" s="9"/>
      <c r="CV3822" s="9"/>
      <c r="CW3822" s="9"/>
      <c r="CX3822" s="9"/>
      <c r="CY3822" s="9"/>
      <c r="CZ3822" s="9"/>
      <c r="DA3822" s="9"/>
      <c r="DB3822" s="9"/>
      <c r="DC3822" s="9"/>
      <c r="DD3822" s="9"/>
      <c r="DE3822" s="9"/>
      <c r="DF3822" s="9"/>
      <c r="DG3822" s="9"/>
      <c r="DH3822" s="9"/>
      <c r="DI3822" s="9"/>
      <c r="DJ3822" s="9"/>
      <c r="DK3822" s="9"/>
      <c r="DL3822" s="9"/>
      <c r="DM3822" s="9"/>
      <c r="DN3822" s="9"/>
      <c r="DO3822" s="9"/>
      <c r="DP3822" s="9"/>
      <c r="DQ3822" s="9"/>
      <c r="DR3822" s="9"/>
      <c r="DS3822" s="9"/>
      <c r="DT3822" s="9"/>
      <c r="DU3822" s="9"/>
      <c r="DV3822" s="9"/>
      <c r="DW3822" s="9"/>
      <c r="DX3822" s="9"/>
      <c r="DY3822" s="9"/>
      <c r="DZ3822" s="56"/>
      <c r="EA3822" s="57"/>
    </row>
    <row r="3823" spans="1:131" ht="19.5" customHeight="1" x14ac:dyDescent="0.25">
      <c r="A3823" s="9">
        <v>2526</v>
      </c>
      <c r="B3823" s="9" t="s">
        <v>7570</v>
      </c>
      <c r="C3823" s="9" t="s">
        <v>7634</v>
      </c>
      <c r="D3823" s="9"/>
      <c r="E3823" s="9" t="s">
        <v>3053</v>
      </c>
      <c r="F3823" s="9" t="s">
        <v>3054</v>
      </c>
      <c r="G3823" s="9"/>
      <c r="H3823" s="9" t="s">
        <v>202</v>
      </c>
      <c r="I3823" s="9" t="s">
        <v>6285</v>
      </c>
      <c r="J3823" s="129">
        <v>43692</v>
      </c>
      <c r="K3823" s="129">
        <v>43687</v>
      </c>
      <c r="L3823" s="129">
        <v>43921</v>
      </c>
      <c r="M3823" s="9" t="s">
        <v>20</v>
      </c>
      <c r="O3823" s="9">
        <v>27</v>
      </c>
      <c r="Q3823" s="9" t="s">
        <v>54</v>
      </c>
      <c r="R3823" s="9"/>
      <c r="S3823" s="13">
        <v>11428571</v>
      </c>
      <c r="T3823" s="13">
        <v>11428571</v>
      </c>
      <c r="U3823" s="13">
        <v>3428571</v>
      </c>
      <c r="V3823" s="9"/>
      <c r="W3823" s="13">
        <v>8000000</v>
      </c>
      <c r="X3823" s="9"/>
      <c r="Y3823" s="9"/>
      <c r="Z3823" s="9"/>
      <c r="AA3823" s="9"/>
      <c r="AB3823" s="9"/>
      <c r="AC3823" s="9"/>
      <c r="AD3823" s="9"/>
      <c r="AE3823" s="9"/>
      <c r="AF3823" s="114">
        <v>8000000</v>
      </c>
      <c r="AG3823" s="109"/>
      <c r="AH3823" s="11">
        <v>43739</v>
      </c>
      <c r="AI3823" s="11">
        <v>44180</v>
      </c>
      <c r="AJ3823" s="13">
        <v>11428572</v>
      </c>
      <c r="AK3823" s="13">
        <v>3428571</v>
      </c>
      <c r="AL3823" s="9"/>
      <c r="AM3823" s="9"/>
      <c r="AN3823" s="9"/>
      <c r="AO3823" s="9"/>
      <c r="AP3823" s="9"/>
      <c r="AQ3823" s="9"/>
      <c r="AR3823" s="9"/>
      <c r="AS3823" s="9"/>
      <c r="AT3823" s="9"/>
      <c r="AU3823" s="9"/>
      <c r="AV3823" s="9"/>
      <c r="AW3823" s="9"/>
      <c r="AX3823" s="9"/>
      <c r="AY3823" s="9"/>
      <c r="AZ3823" s="9"/>
      <c r="BA3823" s="9"/>
      <c r="BB3823" s="9"/>
      <c r="BC3823" s="9"/>
      <c r="BD3823" s="9"/>
      <c r="BE3823" s="9"/>
      <c r="BF3823" s="9"/>
      <c r="BG3823" s="9"/>
      <c r="BH3823" s="9"/>
      <c r="BI3823" s="9"/>
      <c r="BJ3823" s="9"/>
      <c r="BK3823" s="9"/>
      <c r="BL3823" s="9"/>
      <c r="BM3823" s="9"/>
      <c r="BN3823" s="9"/>
      <c r="BO3823" s="9"/>
      <c r="BP3823" s="9"/>
      <c r="BQ3823" s="9"/>
      <c r="BT3823" s="9"/>
      <c r="BU3823" s="9"/>
      <c r="BX3823" s="9"/>
      <c r="BY3823" s="9"/>
      <c r="CB3823" s="9"/>
      <c r="CC3823" s="9"/>
      <c r="CF3823" s="9"/>
      <c r="CG3823" s="9"/>
      <c r="CJ3823" s="9"/>
      <c r="CK3823" s="9"/>
      <c r="CN3823" s="9"/>
      <c r="CO3823" s="9"/>
      <c r="CP3823" s="9"/>
      <c r="CQ3823" s="9"/>
      <c r="CR3823" s="9"/>
      <c r="CS3823" s="9"/>
      <c r="CT3823" s="9"/>
      <c r="CU3823" s="9"/>
      <c r="CV3823" s="9"/>
      <c r="CW3823" s="9"/>
      <c r="CX3823" s="9"/>
      <c r="CY3823" s="9"/>
      <c r="CZ3823" s="9"/>
      <c r="DA3823" s="9"/>
      <c r="DB3823" s="9"/>
      <c r="DC3823" s="9"/>
      <c r="DD3823" s="9"/>
      <c r="DE3823" s="9"/>
      <c r="DF3823" s="9"/>
      <c r="DG3823" s="9"/>
      <c r="DH3823" s="9"/>
      <c r="DI3823" s="9"/>
      <c r="DJ3823" s="9"/>
      <c r="DK3823" s="9"/>
      <c r="DL3823" s="9"/>
      <c r="DM3823" s="9"/>
      <c r="DN3823" s="9"/>
      <c r="DO3823" s="9"/>
      <c r="DP3823" s="9"/>
      <c r="DQ3823" s="9"/>
      <c r="DR3823" s="9"/>
      <c r="DS3823" s="9"/>
      <c r="DT3823" s="9"/>
      <c r="DU3823" s="9"/>
      <c r="DV3823" s="9"/>
      <c r="DW3823" s="9"/>
      <c r="DX3823" s="9"/>
      <c r="DY3823" s="9"/>
    </row>
    <row r="3824" spans="1:131" s="18" customFormat="1" ht="19.5" customHeight="1" x14ac:dyDescent="0.25">
      <c r="A3824" s="18">
        <v>2526</v>
      </c>
      <c r="B3824" s="18" t="s">
        <v>7570</v>
      </c>
      <c r="C3824" s="18" t="s">
        <v>7634</v>
      </c>
      <c r="D3824" s="19">
        <v>44061</v>
      </c>
      <c r="J3824" s="130"/>
      <c r="K3824" s="130"/>
      <c r="L3824" s="130">
        <v>44196</v>
      </c>
      <c r="S3824" s="20"/>
      <c r="T3824" s="20"/>
      <c r="U3824" s="20"/>
      <c r="W3824" s="20"/>
      <c r="AF3824" s="43"/>
      <c r="AG3824" s="112"/>
      <c r="DZ3824" s="56"/>
      <c r="EA3824" s="57"/>
    </row>
    <row r="3825" spans="1:131" s="18" customFormat="1" ht="19.5" customHeight="1" x14ac:dyDescent="0.25">
      <c r="A3825" s="18">
        <v>2526</v>
      </c>
      <c r="B3825" s="18" t="s">
        <v>7570</v>
      </c>
      <c r="C3825" s="18" t="s">
        <v>7634</v>
      </c>
      <c r="D3825" s="19">
        <v>44089</v>
      </c>
      <c r="J3825" s="130"/>
      <c r="K3825" s="130"/>
      <c r="L3825" s="130">
        <v>44180</v>
      </c>
      <c r="S3825" s="20"/>
      <c r="T3825" s="20"/>
      <c r="U3825" s="20"/>
      <c r="W3825" s="20"/>
      <c r="AF3825" s="43"/>
      <c r="AG3825" s="112"/>
      <c r="DZ3825" s="56"/>
      <c r="EA3825" s="57"/>
    </row>
    <row r="3826" spans="1:131" ht="19.5" customHeight="1" x14ac:dyDescent="0.25">
      <c r="A3826" s="9">
        <v>2527</v>
      </c>
      <c r="B3826" s="9" t="s">
        <v>7571</v>
      </c>
      <c r="C3826" s="9" t="s">
        <v>7572</v>
      </c>
      <c r="D3826" s="9"/>
      <c r="E3826" s="9" t="s">
        <v>7573</v>
      </c>
      <c r="F3826" s="9" t="s">
        <v>7574</v>
      </c>
      <c r="G3826" s="9"/>
      <c r="H3826" s="9" t="s">
        <v>906</v>
      </c>
      <c r="I3826" s="9" t="s">
        <v>97</v>
      </c>
      <c r="M3826" s="9" t="s">
        <v>20</v>
      </c>
      <c r="O3826" s="9">
        <v>27</v>
      </c>
      <c r="R3826" s="9"/>
      <c r="S3826" s="9"/>
      <c r="T3826" s="9"/>
      <c r="U3826" s="9"/>
      <c r="V3826" s="9"/>
      <c r="W3826" s="9"/>
      <c r="X3826" s="9"/>
      <c r="Y3826" s="9"/>
      <c r="Z3826" s="9"/>
      <c r="AA3826" s="9"/>
      <c r="AB3826" s="9"/>
      <c r="AC3826" s="9"/>
      <c r="AD3826" s="9"/>
      <c r="AE3826" s="9"/>
      <c r="AF3826" s="55"/>
      <c r="AG3826" s="109"/>
      <c r="AH3826" s="9"/>
      <c r="AI3826" s="9"/>
      <c r="AJ3826" s="9"/>
      <c r="AK3826" s="9"/>
      <c r="AL3826" s="9"/>
      <c r="AM3826" s="9"/>
      <c r="AN3826" s="9"/>
      <c r="AO3826" s="9"/>
      <c r="AP3826" s="9"/>
      <c r="AQ3826" s="9"/>
      <c r="AR3826" s="9"/>
      <c r="AS3826" s="9"/>
      <c r="AT3826" s="9"/>
      <c r="AU3826" s="9"/>
      <c r="AV3826" s="9"/>
      <c r="AW3826" s="9"/>
      <c r="AX3826" s="9"/>
      <c r="AY3826" s="9"/>
      <c r="AZ3826" s="9"/>
      <c r="BA3826" s="9"/>
      <c r="BB3826" s="9"/>
      <c r="BC3826" s="9"/>
      <c r="BD3826" s="9"/>
      <c r="BE3826" s="9"/>
      <c r="BF3826" s="9"/>
      <c r="BG3826" s="9"/>
      <c r="BH3826" s="9"/>
      <c r="BI3826" s="9"/>
      <c r="BJ3826" s="9"/>
      <c r="BK3826" s="9"/>
      <c r="BL3826" s="9"/>
      <c r="BM3826" s="9"/>
      <c r="BN3826" s="9"/>
      <c r="BO3826" s="9"/>
      <c r="BP3826" s="9"/>
      <c r="BQ3826" s="9"/>
      <c r="BT3826" s="9"/>
      <c r="BU3826" s="9"/>
      <c r="BX3826" s="9"/>
      <c r="BY3826" s="9"/>
      <c r="CB3826" s="9"/>
      <c r="CC3826" s="9"/>
      <c r="CF3826" s="9"/>
      <c r="CG3826" s="9"/>
      <c r="CJ3826" s="9"/>
      <c r="CK3826" s="9"/>
      <c r="CN3826" s="9"/>
      <c r="CO3826" s="9"/>
      <c r="CP3826" s="9"/>
      <c r="CQ3826" s="9"/>
      <c r="CR3826" s="9"/>
      <c r="CS3826" s="9"/>
      <c r="CT3826" s="9"/>
      <c r="CU3826" s="9"/>
      <c r="CV3826" s="9"/>
      <c r="CW3826" s="9"/>
      <c r="CX3826" s="9"/>
      <c r="CY3826" s="9"/>
      <c r="CZ3826" s="9"/>
      <c r="DA3826" s="9"/>
      <c r="DB3826" s="9"/>
      <c r="DC3826" s="9"/>
      <c r="DD3826" s="9"/>
      <c r="DE3826" s="9"/>
      <c r="DF3826" s="9"/>
      <c r="DG3826" s="9"/>
      <c r="DH3826" s="9"/>
      <c r="DI3826" s="9"/>
      <c r="DJ3826" s="9"/>
      <c r="DK3826" s="9"/>
      <c r="DL3826" s="9"/>
      <c r="DM3826" s="9"/>
      <c r="DN3826" s="9"/>
      <c r="DO3826" s="9"/>
      <c r="DP3826" s="9"/>
      <c r="DQ3826" s="9"/>
      <c r="DR3826" s="9"/>
      <c r="DS3826" s="9"/>
      <c r="DT3826" s="9"/>
      <c r="DU3826" s="9"/>
      <c r="DV3826" s="9"/>
      <c r="DW3826" s="9"/>
      <c r="DX3826" s="9"/>
      <c r="DY3826" s="9"/>
      <c r="DZ3826" s="56"/>
      <c r="EA3826" s="57"/>
    </row>
    <row r="3827" spans="1:131" ht="19.5" customHeight="1" x14ac:dyDescent="0.25">
      <c r="A3827" s="9">
        <v>2528</v>
      </c>
      <c r="B3827" s="10" t="s">
        <v>7575</v>
      </c>
      <c r="C3827" s="9" t="s">
        <v>7576</v>
      </c>
      <c r="D3827" s="9"/>
      <c r="E3827" s="9" t="s">
        <v>7577</v>
      </c>
      <c r="F3827" s="9" t="s">
        <v>427</v>
      </c>
      <c r="G3827" s="9"/>
      <c r="H3827" s="9" t="s">
        <v>202</v>
      </c>
      <c r="I3827" s="9" t="s">
        <v>97</v>
      </c>
      <c r="J3827" s="129">
        <v>43615</v>
      </c>
      <c r="K3827" s="129">
        <v>43585</v>
      </c>
      <c r="L3827" s="129">
        <v>43876</v>
      </c>
      <c r="M3827" s="9" t="s">
        <v>20</v>
      </c>
      <c r="O3827" s="9">
        <v>31</v>
      </c>
      <c r="Q3827" s="9" t="s">
        <v>54</v>
      </c>
      <c r="R3827" s="9"/>
      <c r="S3827" s="13">
        <v>24000000</v>
      </c>
      <c r="T3827" s="13">
        <v>24000000</v>
      </c>
      <c r="U3827" s="13">
        <v>6000000</v>
      </c>
      <c r="V3827" s="9"/>
      <c r="W3827" s="9"/>
      <c r="X3827" s="9"/>
      <c r="Y3827" s="9"/>
      <c r="Z3827" s="9"/>
      <c r="AA3827" s="9"/>
      <c r="AB3827" s="9"/>
      <c r="AC3827" s="9"/>
      <c r="AD3827" s="9"/>
      <c r="AE3827" s="9"/>
      <c r="AF3827" s="55"/>
      <c r="AG3827" s="45">
        <v>6000000</v>
      </c>
      <c r="AH3827" s="11">
        <v>43585</v>
      </c>
      <c r="AI3827" s="11">
        <v>44068</v>
      </c>
      <c r="AJ3827" s="13">
        <v>24080000</v>
      </c>
      <c r="AK3827" s="13">
        <v>6000000</v>
      </c>
      <c r="AL3827" s="9"/>
      <c r="AM3827" s="9"/>
      <c r="AN3827" s="9"/>
      <c r="AO3827" s="9"/>
      <c r="AP3827" s="9"/>
      <c r="AQ3827" s="9"/>
      <c r="AR3827" s="9"/>
      <c r="AS3827" s="9"/>
      <c r="AT3827" s="9"/>
      <c r="AU3827" s="9"/>
      <c r="AV3827" s="9"/>
      <c r="AW3827" s="9"/>
      <c r="AX3827" s="9"/>
      <c r="AY3827" s="9"/>
      <c r="AZ3827" s="9"/>
      <c r="BA3827" s="9"/>
      <c r="BB3827" s="9"/>
      <c r="BC3827" s="9"/>
      <c r="BD3827" s="9"/>
      <c r="BE3827" s="9"/>
      <c r="BF3827" s="9"/>
      <c r="BG3827" s="9"/>
      <c r="BH3827" s="9"/>
      <c r="BI3827" s="9"/>
      <c r="BJ3827" s="9"/>
      <c r="BK3827" s="9"/>
      <c r="BL3827" s="9"/>
      <c r="BM3827" s="9"/>
      <c r="BN3827" s="9"/>
      <c r="BO3827" s="9"/>
      <c r="BP3827" s="9"/>
      <c r="BQ3827" s="9"/>
      <c r="BT3827" s="9"/>
      <c r="BU3827" s="9"/>
      <c r="BX3827" s="9"/>
      <c r="BY3827" s="9"/>
      <c r="CB3827" s="9"/>
      <c r="CC3827" s="9"/>
      <c r="CF3827" s="9"/>
      <c r="CG3827" s="9"/>
      <c r="CJ3827" s="9"/>
      <c r="CK3827" s="9"/>
      <c r="CN3827" s="9"/>
      <c r="CO3827" s="9"/>
      <c r="CP3827" s="9"/>
      <c r="CQ3827" s="9"/>
      <c r="CR3827" s="9"/>
      <c r="CS3827" s="9"/>
      <c r="CT3827" s="9"/>
      <c r="CU3827" s="9"/>
      <c r="CV3827" s="9"/>
      <c r="CW3827" s="9"/>
      <c r="CX3827" s="9"/>
      <c r="CY3827" s="9"/>
      <c r="CZ3827" s="9"/>
      <c r="DA3827" s="9"/>
      <c r="DB3827" s="9"/>
      <c r="DC3827" s="9"/>
      <c r="DD3827" s="9"/>
      <c r="DE3827" s="9"/>
      <c r="DF3827" s="9"/>
      <c r="DG3827" s="9"/>
      <c r="DH3827" s="9"/>
      <c r="DI3827" s="9"/>
      <c r="DJ3827" s="9"/>
      <c r="DK3827" s="9"/>
      <c r="DL3827" s="9"/>
      <c r="DM3827" s="9"/>
      <c r="DN3827" s="9"/>
      <c r="DO3827" s="9"/>
      <c r="DP3827" s="9"/>
      <c r="DQ3827" s="9"/>
      <c r="DR3827" s="9"/>
      <c r="DS3827" s="9"/>
      <c r="DT3827" s="9"/>
      <c r="DU3827" s="9"/>
      <c r="DV3827" s="9"/>
      <c r="DW3827" s="9"/>
      <c r="DX3827" s="9"/>
      <c r="DY3827" s="9"/>
    </row>
    <row r="3828" spans="1:131" s="18" customFormat="1" ht="19.5" customHeight="1" x14ac:dyDescent="0.25">
      <c r="A3828" s="18">
        <v>2528</v>
      </c>
      <c r="B3828" s="17" t="s">
        <v>7575</v>
      </c>
      <c r="C3828" s="18" t="s">
        <v>7576</v>
      </c>
      <c r="D3828" s="19">
        <v>43809</v>
      </c>
      <c r="J3828" s="130"/>
      <c r="K3828" s="130"/>
      <c r="L3828" s="130">
        <v>43982</v>
      </c>
      <c r="S3828" s="20"/>
      <c r="T3828" s="20"/>
      <c r="U3828" s="20"/>
      <c r="AF3828" s="57"/>
      <c r="AG3828" s="46"/>
      <c r="DZ3828" s="56"/>
      <c r="EA3828" s="57"/>
    </row>
    <row r="3829" spans="1:131" s="18" customFormat="1" ht="19.5" customHeight="1" x14ac:dyDescent="0.25">
      <c r="A3829" s="18">
        <v>2528</v>
      </c>
      <c r="B3829" s="17" t="s">
        <v>7575</v>
      </c>
      <c r="C3829" s="18" t="s">
        <v>7576</v>
      </c>
      <c r="D3829" s="19">
        <v>43914</v>
      </c>
      <c r="J3829" s="130"/>
      <c r="K3829" s="130"/>
      <c r="L3829" s="130">
        <v>44058</v>
      </c>
      <c r="S3829" s="20"/>
      <c r="T3829" s="20"/>
      <c r="U3829" s="20"/>
      <c r="AF3829" s="57"/>
      <c r="AG3829" s="46"/>
      <c r="DZ3829" s="56"/>
      <c r="EA3829" s="57"/>
    </row>
    <row r="3830" spans="1:131" s="18" customFormat="1" ht="19.5" customHeight="1" x14ac:dyDescent="0.25">
      <c r="A3830" s="18">
        <v>2528</v>
      </c>
      <c r="B3830" s="17" t="s">
        <v>7575</v>
      </c>
      <c r="C3830" s="18" t="s">
        <v>7576</v>
      </c>
      <c r="D3830" s="19">
        <v>44021</v>
      </c>
      <c r="J3830" s="130"/>
      <c r="K3830" s="130"/>
      <c r="L3830" s="130">
        <v>44225</v>
      </c>
      <c r="S3830" s="20"/>
      <c r="T3830" s="20"/>
      <c r="U3830" s="20"/>
      <c r="AF3830" s="57"/>
      <c r="AG3830" s="46"/>
      <c r="DZ3830" s="56"/>
      <c r="EA3830" s="57"/>
    </row>
    <row r="3831" spans="1:131" ht="39" customHeight="1" x14ac:dyDescent="0.25">
      <c r="A3831" s="9">
        <v>2529</v>
      </c>
      <c r="B3831" s="9" t="s">
        <v>7578</v>
      </c>
      <c r="C3831" s="9" t="s">
        <v>7579</v>
      </c>
      <c r="D3831" s="9"/>
      <c r="E3831" s="9" t="s">
        <v>6435</v>
      </c>
      <c r="F3831" s="9" t="s">
        <v>34</v>
      </c>
      <c r="G3831" s="9"/>
      <c r="H3831" s="9" t="s">
        <v>906</v>
      </c>
      <c r="I3831" s="9" t="s">
        <v>25</v>
      </c>
      <c r="M3831" s="9" t="s">
        <v>335</v>
      </c>
      <c r="O3831" s="9">
        <v>27</v>
      </c>
      <c r="R3831" s="9"/>
      <c r="S3831" s="9"/>
      <c r="T3831" s="9"/>
      <c r="U3831" s="9"/>
      <c r="V3831" s="9"/>
      <c r="W3831" s="9"/>
      <c r="X3831" s="9"/>
      <c r="Y3831" s="9"/>
      <c r="Z3831" s="9"/>
      <c r="AA3831" s="9"/>
      <c r="AB3831" s="9"/>
      <c r="AC3831" s="9"/>
      <c r="AD3831" s="9"/>
      <c r="AE3831" s="9"/>
      <c r="AF3831" s="55"/>
      <c r="AG3831" s="109"/>
      <c r="AH3831" s="9"/>
      <c r="AI3831" s="9"/>
      <c r="AJ3831" s="9"/>
      <c r="AK3831" s="9"/>
      <c r="AL3831" s="9"/>
      <c r="AM3831" s="9"/>
      <c r="AN3831" s="9"/>
      <c r="AO3831" s="9"/>
      <c r="AP3831" s="9"/>
      <c r="AQ3831" s="9"/>
      <c r="AR3831" s="9"/>
      <c r="AS3831" s="9"/>
      <c r="AT3831" s="9"/>
      <c r="AU3831" s="9"/>
      <c r="AV3831" s="9"/>
      <c r="AW3831" s="9"/>
      <c r="AX3831" s="9"/>
      <c r="AY3831" s="9"/>
      <c r="AZ3831" s="9"/>
      <c r="BA3831" s="9"/>
      <c r="BB3831" s="9"/>
      <c r="BC3831" s="9"/>
      <c r="BD3831" s="9"/>
      <c r="BE3831" s="9"/>
      <c r="BF3831" s="9"/>
      <c r="BG3831" s="9"/>
      <c r="BH3831" s="9"/>
      <c r="BI3831" s="9"/>
      <c r="BJ3831" s="9"/>
      <c r="BK3831" s="9"/>
      <c r="BL3831" s="9"/>
      <c r="BM3831" s="9"/>
      <c r="BN3831" s="9"/>
      <c r="BO3831" s="9"/>
      <c r="BP3831" s="9"/>
      <c r="BQ3831" s="9"/>
      <c r="BT3831" s="9"/>
      <c r="BU3831" s="9"/>
      <c r="BX3831" s="9"/>
      <c r="BY3831" s="9"/>
      <c r="CB3831" s="9"/>
      <c r="CC3831" s="9"/>
      <c r="CF3831" s="9"/>
      <c r="CG3831" s="9"/>
      <c r="CJ3831" s="9"/>
      <c r="CK3831" s="9"/>
      <c r="CN3831" s="9"/>
      <c r="CO3831" s="9"/>
      <c r="CP3831" s="9"/>
      <c r="CQ3831" s="9"/>
      <c r="CR3831" s="9"/>
      <c r="CS3831" s="9"/>
      <c r="CT3831" s="9"/>
      <c r="CU3831" s="9"/>
      <c r="CV3831" s="9"/>
      <c r="CW3831" s="9"/>
      <c r="CX3831" s="9"/>
      <c r="CY3831" s="9"/>
      <c r="CZ3831" s="9"/>
      <c r="DA3831" s="9"/>
      <c r="DB3831" s="9"/>
      <c r="DC3831" s="9"/>
      <c r="DD3831" s="9"/>
      <c r="DE3831" s="9"/>
      <c r="DF3831" s="9"/>
      <c r="DG3831" s="9"/>
      <c r="DH3831" s="9"/>
      <c r="DI3831" s="9"/>
      <c r="DJ3831" s="9"/>
      <c r="DK3831" s="9"/>
      <c r="DL3831" s="9"/>
      <c r="DM3831" s="9"/>
      <c r="DN3831" s="9"/>
      <c r="DO3831" s="9"/>
      <c r="DP3831" s="9"/>
      <c r="DQ3831" s="9"/>
      <c r="DR3831" s="9"/>
      <c r="DS3831" s="9"/>
      <c r="DT3831" s="9"/>
      <c r="DU3831" s="9"/>
      <c r="DV3831" s="9"/>
      <c r="DW3831" s="9"/>
      <c r="DX3831" s="9"/>
      <c r="DY3831" s="9"/>
      <c r="DZ3831" s="56"/>
      <c r="EA3831" s="57"/>
    </row>
    <row r="3832" spans="1:131" ht="19.5" customHeight="1" x14ac:dyDescent="0.25">
      <c r="A3832" s="9">
        <v>2020</v>
      </c>
      <c r="B3832" s="9" t="s">
        <v>7580</v>
      </c>
      <c r="C3832" s="9" t="s">
        <v>7581</v>
      </c>
      <c r="D3832" s="9"/>
      <c r="E3832" s="9" t="s">
        <v>7582</v>
      </c>
      <c r="F3832" s="9" t="s">
        <v>4891</v>
      </c>
      <c r="G3832" s="9"/>
      <c r="H3832" s="9" t="s">
        <v>202</v>
      </c>
      <c r="I3832" s="9" t="s">
        <v>25</v>
      </c>
      <c r="J3832" s="129">
        <v>43626</v>
      </c>
      <c r="K3832" s="129">
        <v>43556</v>
      </c>
      <c r="L3832" s="129">
        <v>43951</v>
      </c>
      <c r="M3832" s="9" t="s">
        <v>20</v>
      </c>
      <c r="O3832" s="9">
        <v>26</v>
      </c>
      <c r="Q3832" s="9" t="s">
        <v>54</v>
      </c>
      <c r="R3832" s="9"/>
      <c r="S3832" s="13">
        <v>35714000</v>
      </c>
      <c r="T3832" s="13">
        <v>35714000</v>
      </c>
      <c r="U3832" s="13">
        <v>10714200</v>
      </c>
      <c r="V3832" s="9"/>
      <c r="W3832" s="9"/>
      <c r="X3832" s="9"/>
      <c r="Y3832" s="9"/>
      <c r="Z3832" s="9"/>
      <c r="AA3832" s="9"/>
      <c r="AB3832" s="9"/>
      <c r="AC3832" s="9"/>
      <c r="AD3832" s="9"/>
      <c r="AE3832" s="9"/>
      <c r="AF3832" s="55"/>
      <c r="AG3832" s="45">
        <v>24799800</v>
      </c>
      <c r="AH3832" s="11">
        <v>43556</v>
      </c>
      <c r="AI3832" s="11">
        <v>43830</v>
      </c>
      <c r="AJ3832" s="27">
        <v>21012562</v>
      </c>
      <c r="AK3832" s="27">
        <v>6303769</v>
      </c>
      <c r="AL3832" s="11">
        <v>43831</v>
      </c>
      <c r="AM3832" s="11">
        <v>43921</v>
      </c>
      <c r="AN3832" s="27">
        <v>9560631</v>
      </c>
      <c r="AO3832" s="27">
        <v>2868189</v>
      </c>
      <c r="AP3832" s="11">
        <v>43922</v>
      </c>
      <c r="AQ3832" s="11">
        <v>43951</v>
      </c>
      <c r="AR3832" s="27">
        <v>3588979</v>
      </c>
      <c r="AS3832" s="27">
        <v>1076694</v>
      </c>
      <c r="AT3832" s="11">
        <v>43556</v>
      </c>
      <c r="AU3832" s="11">
        <v>43951</v>
      </c>
      <c r="AV3832" s="27">
        <v>35357560</v>
      </c>
      <c r="AW3832" s="27">
        <v>358616</v>
      </c>
      <c r="AX3832" s="9"/>
      <c r="AY3832" s="9"/>
      <c r="AZ3832" s="9"/>
      <c r="BA3832" s="9"/>
      <c r="BB3832" s="9"/>
      <c r="BC3832" s="9"/>
      <c r="BD3832" s="9"/>
      <c r="BE3832" s="9"/>
      <c r="BF3832" s="9"/>
      <c r="BG3832" s="9"/>
      <c r="BH3832" s="9"/>
      <c r="BI3832" s="9"/>
      <c r="BJ3832" s="9"/>
      <c r="BK3832" s="9"/>
      <c r="BL3832" s="9"/>
      <c r="BM3832" s="9"/>
      <c r="BN3832" s="9"/>
      <c r="BO3832" s="9"/>
      <c r="BP3832" s="9"/>
      <c r="BQ3832" s="9"/>
      <c r="BT3832" s="9"/>
      <c r="BU3832" s="9"/>
      <c r="BX3832" s="9"/>
      <c r="BY3832" s="9"/>
      <c r="CB3832" s="9"/>
      <c r="CC3832" s="9"/>
      <c r="CF3832" s="9"/>
      <c r="CG3832" s="9"/>
      <c r="CJ3832" s="9"/>
      <c r="CK3832" s="9"/>
      <c r="CN3832" s="9"/>
      <c r="CO3832" s="9"/>
      <c r="CP3832" s="9"/>
      <c r="CQ3832" s="9"/>
      <c r="CR3832" s="9"/>
      <c r="CS3832" s="9"/>
      <c r="CT3832" s="9"/>
      <c r="CU3832" s="9"/>
      <c r="CV3832" s="9"/>
      <c r="CW3832" s="9"/>
      <c r="CX3832" s="9"/>
      <c r="CY3832" s="9"/>
      <c r="CZ3832" s="9"/>
      <c r="DA3832" s="9"/>
      <c r="DB3832" s="9"/>
      <c r="DC3832" s="9"/>
      <c r="DD3832" s="9"/>
      <c r="DE3832" s="9"/>
      <c r="DF3832" s="9"/>
      <c r="DG3832" s="9"/>
      <c r="DH3832" s="9"/>
      <c r="DI3832" s="9"/>
      <c r="DJ3832" s="9"/>
      <c r="DK3832" s="9"/>
      <c r="DL3832" s="9"/>
      <c r="DM3832" s="9"/>
      <c r="DN3832" s="9"/>
      <c r="DO3832" s="9"/>
      <c r="DP3832" s="9"/>
      <c r="DQ3832" s="9"/>
      <c r="DR3832" s="9"/>
      <c r="DS3832" s="9"/>
      <c r="DT3832" s="9"/>
      <c r="DU3832" s="9"/>
      <c r="DV3832" s="9"/>
      <c r="DW3832" s="9"/>
      <c r="DX3832" s="9"/>
      <c r="DY3832" s="9"/>
      <c r="DZ3832" s="54">
        <v>35357560</v>
      </c>
      <c r="EA3832" s="55">
        <v>10607268</v>
      </c>
    </row>
    <row r="3833" spans="1:131" ht="19.5" customHeight="1" x14ac:dyDescent="0.25">
      <c r="A3833" s="9">
        <v>2531</v>
      </c>
      <c r="B3833" s="10" t="s">
        <v>7583</v>
      </c>
      <c r="C3833" s="9" t="s">
        <v>7584</v>
      </c>
      <c r="D3833" s="9"/>
      <c r="E3833" s="9" t="s">
        <v>7585</v>
      </c>
      <c r="F3833" s="9" t="s">
        <v>7125</v>
      </c>
      <c r="G3833" s="9"/>
      <c r="H3833" s="9" t="s">
        <v>202</v>
      </c>
      <c r="I3833" s="9" t="s">
        <v>25</v>
      </c>
      <c r="J3833" s="129">
        <v>43556</v>
      </c>
      <c r="K3833" s="129">
        <v>43511</v>
      </c>
      <c r="L3833" s="129">
        <v>43921</v>
      </c>
      <c r="O3833" s="9">
        <v>30</v>
      </c>
      <c r="Q3833" s="9" t="s">
        <v>54</v>
      </c>
      <c r="R3833" s="9"/>
      <c r="S3833" s="13">
        <v>8400000</v>
      </c>
      <c r="T3833" s="13">
        <v>8400000</v>
      </c>
      <c r="U3833" s="13">
        <v>2500000</v>
      </c>
      <c r="V3833" s="9"/>
      <c r="W3833" s="9"/>
      <c r="X3833" s="9"/>
      <c r="Y3833" s="9"/>
      <c r="Z3833" s="9"/>
      <c r="AA3833" s="9"/>
      <c r="AB3833" s="9"/>
      <c r="AC3833" s="9"/>
      <c r="AD3833" s="9"/>
      <c r="AE3833" s="9"/>
      <c r="AF3833" s="55"/>
      <c r="AG3833" s="109"/>
      <c r="AH3833" s="11">
        <v>43556</v>
      </c>
      <c r="AI3833" s="11">
        <v>44012</v>
      </c>
      <c r="AJ3833" s="27">
        <v>8446377</v>
      </c>
      <c r="AK3833" s="27">
        <v>2500000</v>
      </c>
      <c r="AL3833" s="9"/>
      <c r="AM3833" s="9"/>
      <c r="AN3833" s="9"/>
      <c r="AO3833" s="9"/>
      <c r="AP3833" s="9"/>
      <c r="AQ3833" s="9"/>
      <c r="AR3833" s="27"/>
      <c r="AS3833" s="27"/>
      <c r="AT3833" s="9"/>
      <c r="AU3833" s="9"/>
      <c r="AV3833" s="9"/>
      <c r="AW3833" s="9"/>
      <c r="AX3833" s="9"/>
      <c r="AY3833" s="9"/>
      <c r="AZ3833" s="9"/>
      <c r="BA3833" s="9"/>
      <c r="BB3833" s="9"/>
      <c r="BC3833" s="9"/>
      <c r="BD3833" s="9"/>
      <c r="BE3833" s="9"/>
      <c r="BF3833" s="9"/>
      <c r="BG3833" s="9"/>
      <c r="BH3833" s="9"/>
      <c r="BI3833" s="9"/>
      <c r="BJ3833" s="9"/>
      <c r="BK3833" s="9"/>
      <c r="BL3833" s="9"/>
      <c r="BM3833" s="9"/>
      <c r="BN3833" s="9"/>
      <c r="BO3833" s="9"/>
      <c r="BP3833" s="9"/>
      <c r="BQ3833" s="9"/>
      <c r="BT3833" s="9"/>
      <c r="BU3833" s="9"/>
      <c r="BX3833" s="9"/>
      <c r="BY3833" s="9"/>
      <c r="CB3833" s="9"/>
      <c r="CC3833" s="9"/>
      <c r="CF3833" s="9"/>
      <c r="CG3833" s="9"/>
      <c r="CJ3833" s="9"/>
      <c r="CK3833" s="9"/>
      <c r="CN3833" s="9"/>
      <c r="CO3833" s="9"/>
      <c r="CP3833" s="9"/>
      <c r="CQ3833" s="9"/>
      <c r="CR3833" s="9"/>
      <c r="CS3833" s="9"/>
      <c r="CT3833" s="9"/>
      <c r="CU3833" s="9"/>
      <c r="CV3833" s="9"/>
      <c r="CW3833" s="9"/>
      <c r="CX3833" s="9"/>
      <c r="CY3833" s="9"/>
      <c r="CZ3833" s="9"/>
      <c r="DA3833" s="9"/>
      <c r="DB3833" s="9"/>
      <c r="DC3833" s="9"/>
      <c r="DD3833" s="9"/>
      <c r="DE3833" s="9"/>
      <c r="DF3833" s="9"/>
      <c r="DG3833" s="9"/>
      <c r="DH3833" s="9"/>
      <c r="DI3833" s="9"/>
      <c r="DJ3833" s="9"/>
      <c r="DK3833" s="9"/>
      <c r="DL3833" s="9"/>
      <c r="DM3833" s="9"/>
      <c r="DN3833" s="9"/>
      <c r="DO3833" s="9"/>
      <c r="DP3833" s="9"/>
      <c r="DQ3833" s="9"/>
      <c r="DR3833" s="9"/>
      <c r="DS3833" s="9"/>
      <c r="DT3833" s="9"/>
      <c r="DU3833" s="9"/>
      <c r="DV3833" s="9"/>
      <c r="DW3833" s="9"/>
      <c r="DX3833" s="9"/>
      <c r="DY3833" s="9"/>
      <c r="DZ3833" s="56"/>
      <c r="EA3833" s="57"/>
    </row>
    <row r="3834" spans="1:131" s="18" customFormat="1" ht="19.5" customHeight="1" x14ac:dyDescent="0.25">
      <c r="A3834" s="18">
        <v>2531</v>
      </c>
      <c r="B3834" s="17" t="s">
        <v>7583</v>
      </c>
      <c r="C3834" s="18" t="s">
        <v>7584</v>
      </c>
      <c r="D3834" s="19">
        <v>43886</v>
      </c>
      <c r="J3834" s="130"/>
      <c r="K3834" s="130"/>
      <c r="L3834" s="130">
        <v>44042</v>
      </c>
      <c r="S3834" s="20"/>
      <c r="T3834" s="20"/>
      <c r="U3834" s="20"/>
      <c r="AF3834" s="57"/>
      <c r="AG3834" s="112"/>
      <c r="DZ3834" s="56"/>
      <c r="EA3834" s="57"/>
    </row>
    <row r="3835" spans="1:131" s="18" customFormat="1" ht="19.5" customHeight="1" x14ac:dyDescent="0.25">
      <c r="A3835" s="18">
        <v>2531</v>
      </c>
      <c r="B3835" s="17" t="s">
        <v>7583</v>
      </c>
      <c r="C3835" s="18" t="s">
        <v>8973</v>
      </c>
      <c r="D3835" s="19">
        <v>44109</v>
      </c>
      <c r="J3835" s="130"/>
      <c r="K3835" s="130"/>
      <c r="L3835" s="130"/>
      <c r="S3835" s="20"/>
      <c r="T3835" s="20"/>
      <c r="U3835" s="20"/>
      <c r="AF3835" s="57"/>
      <c r="AG3835" s="112"/>
      <c r="DZ3835" s="56"/>
      <c r="EA3835" s="57"/>
    </row>
    <row r="3836" spans="1:131" ht="19.5" customHeight="1" x14ac:dyDescent="0.25">
      <c r="A3836" s="9">
        <v>2532</v>
      </c>
      <c r="B3836" s="9" t="s">
        <v>7586</v>
      </c>
      <c r="C3836" s="9" t="s">
        <v>7587</v>
      </c>
      <c r="D3836" s="9"/>
      <c r="E3836" s="9" t="s">
        <v>662</v>
      </c>
      <c r="F3836" s="9" t="s">
        <v>4039</v>
      </c>
      <c r="G3836" s="9"/>
      <c r="H3836" s="9" t="s">
        <v>202</v>
      </c>
      <c r="I3836" s="9" t="s">
        <v>78</v>
      </c>
      <c r="J3836" s="129">
        <v>43593</v>
      </c>
      <c r="K3836" s="129">
        <v>43399</v>
      </c>
      <c r="L3836" s="129">
        <v>43769</v>
      </c>
      <c r="O3836" s="9">
        <v>24</v>
      </c>
      <c r="Q3836" s="9" t="s">
        <v>61</v>
      </c>
      <c r="R3836" s="9"/>
      <c r="S3836" s="13">
        <v>835590000</v>
      </c>
      <c r="T3836" s="13">
        <v>835590000</v>
      </c>
      <c r="U3836" s="13">
        <v>250677000</v>
      </c>
      <c r="V3836" s="9"/>
      <c r="W3836" s="9"/>
      <c r="X3836" s="9"/>
      <c r="Y3836" s="9"/>
      <c r="Z3836" s="9"/>
      <c r="AA3836" s="9"/>
      <c r="AB3836" s="9"/>
      <c r="AC3836" s="9"/>
      <c r="AD3836" s="9"/>
      <c r="AE3836" s="9"/>
      <c r="AF3836" s="55"/>
      <c r="AG3836" s="109"/>
      <c r="AH3836" s="11">
        <v>43399</v>
      </c>
      <c r="AI3836" s="11">
        <v>43769</v>
      </c>
      <c r="AJ3836" s="27">
        <v>852697883</v>
      </c>
      <c r="AK3836" s="27">
        <v>250677000</v>
      </c>
      <c r="AL3836" s="9"/>
      <c r="AM3836" s="9"/>
      <c r="AN3836" s="9"/>
      <c r="AO3836" s="9"/>
      <c r="AP3836" s="9"/>
      <c r="AQ3836" s="9"/>
      <c r="AR3836" s="9"/>
      <c r="AS3836" s="9"/>
      <c r="AT3836" s="9"/>
      <c r="AU3836" s="9"/>
      <c r="AV3836" s="9"/>
      <c r="AW3836" s="9"/>
      <c r="AX3836" s="9"/>
      <c r="AY3836" s="9"/>
      <c r="AZ3836" s="9"/>
      <c r="BA3836" s="9"/>
      <c r="BB3836" s="9"/>
      <c r="BC3836" s="9"/>
      <c r="BD3836" s="9"/>
      <c r="BE3836" s="9"/>
      <c r="BF3836" s="9"/>
      <c r="BG3836" s="9"/>
      <c r="BH3836" s="9"/>
      <c r="BI3836" s="9"/>
      <c r="BJ3836" s="9"/>
      <c r="BK3836" s="9"/>
      <c r="BL3836" s="9"/>
      <c r="BM3836" s="9"/>
      <c r="BN3836" s="9"/>
      <c r="BO3836" s="9"/>
      <c r="BP3836" s="9"/>
      <c r="BQ3836" s="9"/>
      <c r="BT3836" s="9"/>
      <c r="BU3836" s="9"/>
      <c r="BX3836" s="9"/>
      <c r="BY3836" s="9"/>
      <c r="CB3836" s="9"/>
      <c r="CC3836" s="9"/>
      <c r="CF3836" s="9"/>
      <c r="CG3836" s="9"/>
      <c r="CJ3836" s="9"/>
      <c r="CK3836" s="9"/>
      <c r="CN3836" s="9"/>
      <c r="CO3836" s="9"/>
      <c r="CP3836" s="9"/>
      <c r="CQ3836" s="9"/>
      <c r="CR3836" s="9"/>
      <c r="CS3836" s="9"/>
      <c r="CT3836" s="9"/>
      <c r="CU3836" s="9"/>
      <c r="CV3836" s="9"/>
      <c r="CW3836" s="9"/>
      <c r="CX3836" s="9"/>
      <c r="CY3836" s="9"/>
      <c r="CZ3836" s="9"/>
      <c r="DA3836" s="9"/>
      <c r="DB3836" s="9"/>
      <c r="DC3836" s="9"/>
      <c r="DD3836" s="9"/>
      <c r="DE3836" s="9"/>
      <c r="DF3836" s="9"/>
      <c r="DG3836" s="9"/>
      <c r="DH3836" s="9"/>
      <c r="DI3836" s="9"/>
      <c r="DJ3836" s="9"/>
      <c r="DK3836" s="9"/>
      <c r="DL3836" s="9"/>
      <c r="DM3836" s="9"/>
      <c r="DN3836" s="9"/>
      <c r="DO3836" s="9"/>
      <c r="DP3836" s="9"/>
      <c r="DQ3836" s="9"/>
      <c r="DR3836" s="9"/>
      <c r="DS3836" s="9"/>
      <c r="DT3836" s="9"/>
      <c r="DU3836" s="9"/>
      <c r="DV3836" s="9"/>
      <c r="DW3836" s="9"/>
      <c r="DX3836" s="9"/>
      <c r="DY3836" s="9"/>
    </row>
    <row r="3837" spans="1:131" ht="19.5" customHeight="1" x14ac:dyDescent="0.25">
      <c r="A3837" s="9">
        <v>2533</v>
      </c>
      <c r="B3837" s="9" t="s">
        <v>7588</v>
      </c>
      <c r="C3837" s="9" t="s">
        <v>7590</v>
      </c>
      <c r="D3837" s="9"/>
      <c r="E3837" s="9" t="s">
        <v>6762</v>
      </c>
      <c r="F3837" s="9" t="s">
        <v>6763</v>
      </c>
      <c r="G3837" s="9"/>
      <c r="H3837" s="9" t="s">
        <v>202</v>
      </c>
      <c r="I3837" s="9" t="s">
        <v>35</v>
      </c>
      <c r="J3837" s="129">
        <v>43586</v>
      </c>
      <c r="K3837" s="129">
        <v>43570</v>
      </c>
      <c r="L3837" s="129">
        <v>43951</v>
      </c>
      <c r="M3837" s="9" t="s">
        <v>20</v>
      </c>
      <c r="O3837" s="9">
        <v>31</v>
      </c>
      <c r="Q3837" s="9" t="s">
        <v>54</v>
      </c>
      <c r="R3837" s="9"/>
      <c r="S3837" s="13">
        <v>34500000</v>
      </c>
      <c r="T3837" s="13">
        <v>34500000</v>
      </c>
      <c r="U3837" s="13">
        <v>10350000</v>
      </c>
      <c r="V3837" s="9"/>
      <c r="W3837" s="9"/>
      <c r="X3837" s="9"/>
      <c r="Y3837" s="9"/>
      <c r="Z3837" s="9"/>
      <c r="AA3837" s="9"/>
      <c r="AB3837" s="9"/>
      <c r="AC3837" s="9"/>
      <c r="AD3837" s="9"/>
      <c r="AE3837" s="9"/>
      <c r="AF3837" s="55"/>
      <c r="AG3837" s="45">
        <v>24150000</v>
      </c>
      <c r="AH3837" s="11">
        <v>43570</v>
      </c>
      <c r="AI3837" s="11">
        <v>44227</v>
      </c>
      <c r="AJ3837" s="27">
        <v>34500000</v>
      </c>
      <c r="AK3837" s="27">
        <v>10350000</v>
      </c>
      <c r="AL3837" s="9"/>
      <c r="AM3837" s="9"/>
      <c r="AN3837" s="9"/>
      <c r="AO3837" s="9"/>
      <c r="AP3837" s="9"/>
      <c r="AQ3837" s="9"/>
      <c r="AR3837" s="9"/>
      <c r="AS3837" s="9"/>
      <c r="AT3837" s="9"/>
      <c r="AU3837" s="9"/>
      <c r="AV3837" s="9"/>
      <c r="AW3837" s="9"/>
      <c r="AX3837" s="9"/>
      <c r="AY3837" s="9"/>
      <c r="AZ3837" s="9"/>
      <c r="BA3837" s="9"/>
      <c r="BB3837" s="9"/>
      <c r="BC3837" s="9"/>
      <c r="BD3837" s="9"/>
      <c r="BE3837" s="9"/>
      <c r="BF3837" s="9"/>
      <c r="BG3837" s="9"/>
      <c r="BH3837" s="9"/>
      <c r="BI3837" s="9"/>
      <c r="BJ3837" s="9"/>
      <c r="BK3837" s="9"/>
      <c r="BL3837" s="9"/>
      <c r="BM3837" s="9"/>
      <c r="BN3837" s="9"/>
      <c r="BO3837" s="9"/>
      <c r="BP3837" s="9"/>
      <c r="BQ3837" s="9"/>
      <c r="BT3837" s="9"/>
      <c r="BU3837" s="9"/>
      <c r="BX3837" s="9"/>
      <c r="BY3837" s="9"/>
      <c r="CB3837" s="9"/>
      <c r="CC3837" s="9"/>
      <c r="CF3837" s="9"/>
      <c r="CG3837" s="9"/>
      <c r="CJ3837" s="9"/>
      <c r="CK3837" s="9"/>
      <c r="CN3837" s="9"/>
      <c r="CO3837" s="9"/>
      <c r="CP3837" s="9"/>
      <c r="CQ3837" s="9"/>
      <c r="CR3837" s="9"/>
      <c r="CS3837" s="9"/>
      <c r="CT3837" s="9"/>
      <c r="CU3837" s="9"/>
      <c r="CV3837" s="9"/>
      <c r="CW3837" s="9"/>
      <c r="CX3837" s="9"/>
      <c r="CY3837" s="9"/>
      <c r="CZ3837" s="9"/>
      <c r="DA3837" s="9"/>
      <c r="DB3837" s="9"/>
      <c r="DC3837" s="9"/>
      <c r="DD3837" s="9"/>
      <c r="DE3837" s="9"/>
      <c r="DF3837" s="9"/>
      <c r="DG3837" s="9"/>
      <c r="DH3837" s="9"/>
      <c r="DI3837" s="9"/>
      <c r="DJ3837" s="9"/>
      <c r="DK3837" s="9"/>
      <c r="DL3837" s="9"/>
      <c r="DM3837" s="9"/>
      <c r="DN3837" s="9"/>
      <c r="DO3837" s="9"/>
      <c r="DP3837" s="9"/>
      <c r="DQ3837" s="9"/>
      <c r="DR3837" s="9"/>
      <c r="DS3837" s="9"/>
      <c r="DT3837" s="9"/>
      <c r="DU3837" s="9"/>
      <c r="DV3837" s="9"/>
      <c r="DW3837" s="9"/>
      <c r="DX3837" s="9"/>
      <c r="DY3837" s="9"/>
    </row>
    <row r="3838" spans="1:131" s="18" customFormat="1" ht="19.5" customHeight="1" x14ac:dyDescent="0.25">
      <c r="A3838" s="18">
        <v>2533</v>
      </c>
      <c r="B3838" s="18" t="s">
        <v>7588</v>
      </c>
      <c r="C3838" s="18" t="s">
        <v>7590</v>
      </c>
      <c r="D3838" s="19">
        <v>44186</v>
      </c>
      <c r="J3838" s="130"/>
      <c r="K3838" s="130"/>
      <c r="L3838" s="130">
        <v>44227</v>
      </c>
      <c r="S3838" s="20">
        <v>80928000</v>
      </c>
      <c r="T3838" s="20">
        <v>80928000</v>
      </c>
      <c r="U3838" s="20">
        <v>24278000</v>
      </c>
      <c r="W3838" s="20">
        <v>32500000</v>
      </c>
      <c r="AF3838" s="57">
        <v>32500000</v>
      </c>
      <c r="AG3838" s="112"/>
      <c r="DZ3838" s="56"/>
      <c r="EA3838" s="57"/>
    </row>
    <row r="3839" spans="1:131" ht="19.5" customHeight="1" x14ac:dyDescent="0.25">
      <c r="A3839" s="9">
        <v>2534</v>
      </c>
      <c r="B3839" s="9" t="s">
        <v>7589</v>
      </c>
      <c r="C3839" s="9" t="s">
        <v>7592</v>
      </c>
      <c r="D3839" s="9"/>
      <c r="E3839" s="9" t="s">
        <v>7593</v>
      </c>
      <c r="F3839" s="9" t="s">
        <v>493</v>
      </c>
      <c r="G3839" s="9"/>
      <c r="H3839" s="9" t="s">
        <v>202</v>
      </c>
      <c r="I3839" s="9" t="s">
        <v>4464</v>
      </c>
      <c r="J3839" s="129">
        <v>43619</v>
      </c>
      <c r="K3839" s="129">
        <v>43344</v>
      </c>
      <c r="L3839" s="129">
        <v>44075</v>
      </c>
      <c r="O3839" s="9">
        <v>31</v>
      </c>
      <c r="Q3839" s="9" t="s">
        <v>61</v>
      </c>
      <c r="R3839" s="9"/>
      <c r="S3839" s="13">
        <v>696726407</v>
      </c>
      <c r="T3839" s="13">
        <v>696726407</v>
      </c>
      <c r="U3839" s="13">
        <v>209017922</v>
      </c>
      <c r="V3839" s="9"/>
      <c r="W3839" s="9"/>
      <c r="X3839" s="9"/>
      <c r="Y3839" s="9"/>
      <c r="Z3839" s="9"/>
      <c r="AA3839" s="9"/>
      <c r="AB3839" s="9"/>
      <c r="AC3839" s="9"/>
      <c r="AD3839" s="9"/>
      <c r="AE3839" s="9"/>
      <c r="AF3839" s="55"/>
      <c r="AG3839" s="109"/>
      <c r="AH3839" s="11">
        <v>43549</v>
      </c>
      <c r="AI3839" s="11">
        <v>43646</v>
      </c>
      <c r="AJ3839" s="27">
        <v>356263176</v>
      </c>
      <c r="AK3839" s="27">
        <v>106878953</v>
      </c>
      <c r="AL3839" s="11">
        <v>43647</v>
      </c>
      <c r="AM3839" s="11">
        <v>43677</v>
      </c>
      <c r="AN3839" s="27">
        <v>159366405</v>
      </c>
      <c r="AO3839" s="27">
        <v>47809921</v>
      </c>
      <c r="AP3839" s="11">
        <v>43678</v>
      </c>
      <c r="AQ3839" s="11">
        <v>43708</v>
      </c>
      <c r="AR3839" s="27">
        <v>41366174</v>
      </c>
      <c r="AS3839" s="27">
        <v>12409852</v>
      </c>
      <c r="AT3839" s="11">
        <v>43709</v>
      </c>
      <c r="AU3839" s="11">
        <v>43769</v>
      </c>
      <c r="AV3839" s="27">
        <v>26015870</v>
      </c>
      <c r="AW3839" s="27">
        <v>7804761</v>
      </c>
      <c r="AX3839" s="11">
        <v>43770</v>
      </c>
      <c r="AY3839" s="11">
        <v>43890</v>
      </c>
      <c r="AZ3839" s="27">
        <v>2205877</v>
      </c>
      <c r="BA3839" s="27">
        <v>661763</v>
      </c>
      <c r="BB3839" s="11">
        <v>43549</v>
      </c>
      <c r="BC3839" s="11">
        <v>43890</v>
      </c>
      <c r="BD3839" s="27">
        <v>601314168</v>
      </c>
      <c r="BE3839" s="27">
        <v>4829000</v>
      </c>
      <c r="BF3839" s="9"/>
      <c r="BG3839" s="9"/>
      <c r="BH3839" s="9"/>
      <c r="BI3839" s="9"/>
      <c r="BJ3839" s="9"/>
      <c r="BK3839" s="9"/>
      <c r="BL3839" s="9"/>
      <c r="BM3839" s="9"/>
      <c r="BN3839" s="9"/>
      <c r="BO3839" s="9"/>
      <c r="BP3839" s="9"/>
      <c r="BQ3839" s="9"/>
      <c r="BT3839" s="9"/>
      <c r="BU3839" s="9"/>
      <c r="BX3839" s="9"/>
      <c r="BY3839" s="9"/>
      <c r="CB3839" s="9"/>
      <c r="CC3839" s="9"/>
      <c r="CF3839" s="9"/>
      <c r="CG3839" s="9"/>
      <c r="CJ3839" s="9"/>
      <c r="CK3839" s="9"/>
      <c r="CN3839" s="9"/>
      <c r="CO3839" s="9"/>
      <c r="CP3839" s="9"/>
      <c r="CQ3839" s="9"/>
      <c r="CR3839" s="9"/>
      <c r="CS3839" s="9"/>
      <c r="CT3839" s="9"/>
      <c r="CU3839" s="9"/>
      <c r="CV3839" s="9"/>
      <c r="CW3839" s="9"/>
      <c r="CX3839" s="9"/>
      <c r="CY3839" s="9"/>
      <c r="CZ3839" s="9"/>
      <c r="DA3839" s="9"/>
      <c r="DB3839" s="9"/>
      <c r="DC3839" s="9"/>
      <c r="DD3839" s="9"/>
      <c r="DE3839" s="9"/>
      <c r="DF3839" s="9"/>
      <c r="DG3839" s="9"/>
      <c r="DH3839" s="9"/>
      <c r="DI3839" s="9"/>
      <c r="DJ3839" s="9"/>
      <c r="DK3839" s="9"/>
      <c r="DL3839" s="9"/>
      <c r="DM3839" s="9"/>
      <c r="DN3839" s="9"/>
      <c r="DO3839" s="9"/>
      <c r="DP3839" s="9"/>
      <c r="DQ3839" s="9"/>
      <c r="DR3839" s="9"/>
      <c r="DS3839" s="9"/>
      <c r="DT3839" s="9"/>
      <c r="DU3839" s="9"/>
      <c r="DV3839" s="9"/>
      <c r="DW3839" s="9"/>
      <c r="DX3839" s="9"/>
      <c r="DY3839" s="9"/>
      <c r="DZ3839" s="54">
        <v>601314168</v>
      </c>
      <c r="EA3839" s="55">
        <v>180394250</v>
      </c>
    </row>
    <row r="3840" spans="1:131" s="18" customFormat="1" ht="19.5" customHeight="1" x14ac:dyDescent="0.25">
      <c r="A3840" s="18">
        <v>2534</v>
      </c>
      <c r="B3840" s="18" t="s">
        <v>7589</v>
      </c>
      <c r="C3840" s="18" t="s">
        <v>8425</v>
      </c>
      <c r="D3840" s="19">
        <v>43969</v>
      </c>
      <c r="J3840" s="130"/>
      <c r="K3840" s="130"/>
      <c r="L3840" s="130"/>
      <c r="S3840" s="20"/>
      <c r="T3840" s="20"/>
      <c r="U3840" s="20"/>
      <c r="AF3840" s="57"/>
      <c r="AG3840" s="112"/>
      <c r="AH3840" s="19"/>
      <c r="AI3840" s="19"/>
      <c r="AJ3840" s="83"/>
      <c r="AK3840" s="83"/>
      <c r="AL3840" s="19"/>
      <c r="AM3840" s="19"/>
      <c r="AN3840" s="83"/>
      <c r="AO3840" s="83"/>
      <c r="AP3840" s="19"/>
      <c r="AQ3840" s="19"/>
      <c r="AR3840" s="83"/>
      <c r="AS3840" s="83"/>
      <c r="AT3840" s="19"/>
      <c r="AU3840" s="19"/>
      <c r="AV3840" s="83"/>
      <c r="AW3840" s="83"/>
      <c r="DZ3840" s="56"/>
      <c r="EA3840" s="57"/>
    </row>
    <row r="3841" spans="1:131" ht="19.5" customHeight="1" x14ac:dyDescent="0.25">
      <c r="A3841" s="9">
        <v>2535</v>
      </c>
      <c r="B3841" s="9" t="s">
        <v>7591</v>
      </c>
      <c r="C3841" s="9" t="s">
        <v>7595</v>
      </c>
      <c r="D3841" s="9"/>
      <c r="E3841" s="9" t="s">
        <v>3707</v>
      </c>
      <c r="F3841" s="9" t="s">
        <v>7596</v>
      </c>
      <c r="G3841" s="9"/>
      <c r="H3841" s="9" t="s">
        <v>202</v>
      </c>
      <c r="I3841" s="9" t="s">
        <v>28</v>
      </c>
      <c r="J3841" s="129">
        <v>43560</v>
      </c>
      <c r="K3841" s="129">
        <v>43551</v>
      </c>
      <c r="L3841" s="129">
        <v>43646</v>
      </c>
      <c r="O3841" s="9">
        <v>27</v>
      </c>
      <c r="Q3841" s="9" t="s">
        <v>54</v>
      </c>
      <c r="R3841" s="9"/>
      <c r="S3841" s="13">
        <v>8095000</v>
      </c>
      <c r="T3841" s="13">
        <v>8095000</v>
      </c>
      <c r="U3841" s="13">
        <v>2428500</v>
      </c>
      <c r="V3841" s="9"/>
      <c r="W3841" s="9"/>
      <c r="X3841" s="9"/>
      <c r="Y3841" s="9"/>
      <c r="Z3841" s="9"/>
      <c r="AA3841" s="9"/>
      <c r="AB3841" s="9"/>
      <c r="AC3841" s="9"/>
      <c r="AD3841" s="9"/>
      <c r="AE3841" s="9"/>
      <c r="AF3841" s="55"/>
      <c r="AG3841" s="109"/>
      <c r="AH3841" s="11">
        <v>43551</v>
      </c>
      <c r="AI3841" s="11">
        <v>43646</v>
      </c>
      <c r="AJ3841" s="27">
        <v>8143600</v>
      </c>
      <c r="AK3841" s="27">
        <v>2428500</v>
      </c>
      <c r="AL3841" s="9"/>
      <c r="AM3841" s="9"/>
      <c r="AN3841" s="9"/>
      <c r="AO3841" s="9"/>
      <c r="AP3841" s="9"/>
      <c r="AQ3841" s="9"/>
      <c r="AR3841" s="9"/>
      <c r="AS3841" s="9"/>
      <c r="AT3841" s="9"/>
      <c r="AU3841" s="9"/>
      <c r="AV3841" s="9"/>
      <c r="AW3841" s="9"/>
      <c r="AX3841" s="9"/>
      <c r="AY3841" s="9"/>
      <c r="AZ3841" s="9"/>
      <c r="BA3841" s="9"/>
      <c r="BB3841" s="9"/>
      <c r="BC3841" s="9"/>
      <c r="BD3841" s="9"/>
      <c r="BE3841" s="9"/>
      <c r="BF3841" s="9"/>
      <c r="BG3841" s="9"/>
      <c r="BH3841" s="9"/>
      <c r="BI3841" s="9"/>
      <c r="BJ3841" s="9"/>
      <c r="BK3841" s="9"/>
      <c r="BL3841" s="9"/>
      <c r="BM3841" s="9"/>
      <c r="BN3841" s="9"/>
      <c r="BO3841" s="9"/>
      <c r="BP3841" s="9"/>
      <c r="BQ3841" s="9"/>
      <c r="BT3841" s="9"/>
      <c r="BU3841" s="9"/>
      <c r="BX3841" s="9"/>
      <c r="BY3841" s="9"/>
      <c r="CB3841" s="9"/>
      <c r="CC3841" s="9"/>
      <c r="CF3841" s="9"/>
      <c r="CG3841" s="9"/>
      <c r="CJ3841" s="9"/>
      <c r="CK3841" s="9"/>
      <c r="CN3841" s="9"/>
      <c r="CO3841" s="9"/>
      <c r="CP3841" s="9"/>
      <c r="CQ3841" s="9"/>
      <c r="CR3841" s="9"/>
      <c r="CS3841" s="9"/>
      <c r="CT3841" s="9"/>
      <c r="CU3841" s="9"/>
      <c r="CV3841" s="9"/>
      <c r="CW3841" s="9"/>
      <c r="CX3841" s="9"/>
      <c r="CY3841" s="9"/>
      <c r="CZ3841" s="9"/>
      <c r="DA3841" s="9"/>
      <c r="DB3841" s="9"/>
      <c r="DC3841" s="9"/>
      <c r="DD3841" s="9"/>
      <c r="DE3841" s="9"/>
      <c r="DF3841" s="9"/>
      <c r="DG3841" s="9"/>
      <c r="DH3841" s="9"/>
      <c r="DI3841" s="9"/>
      <c r="DJ3841" s="9"/>
      <c r="DK3841" s="9"/>
      <c r="DL3841" s="9"/>
      <c r="DM3841" s="9"/>
      <c r="DN3841" s="9"/>
      <c r="DO3841" s="9"/>
      <c r="DP3841" s="9"/>
      <c r="DQ3841" s="9"/>
      <c r="DR3841" s="9"/>
      <c r="DS3841" s="9"/>
      <c r="DT3841" s="9"/>
      <c r="DU3841" s="9"/>
      <c r="DV3841" s="9"/>
      <c r="DW3841" s="9"/>
      <c r="DX3841" s="9"/>
      <c r="DY3841" s="9"/>
    </row>
    <row r="3842" spans="1:131" ht="19.5" customHeight="1" x14ac:dyDescent="0.25">
      <c r="A3842" s="9">
        <v>2536</v>
      </c>
      <c r="B3842" s="9" t="s">
        <v>7594</v>
      </c>
      <c r="C3842" s="9" t="s">
        <v>7602</v>
      </c>
      <c r="D3842" s="9"/>
      <c r="E3842" s="9" t="s">
        <v>3707</v>
      </c>
      <c r="F3842" s="9" t="s">
        <v>7596</v>
      </c>
      <c r="G3842" s="9"/>
      <c r="H3842" s="9" t="s">
        <v>202</v>
      </c>
      <c r="I3842" s="9" t="s">
        <v>28</v>
      </c>
      <c r="J3842" s="129">
        <v>43560</v>
      </c>
      <c r="K3842" s="129">
        <v>43551</v>
      </c>
      <c r="L3842" s="129">
        <v>43646</v>
      </c>
      <c r="O3842" s="9">
        <v>27</v>
      </c>
      <c r="Q3842" s="9" t="s">
        <v>54</v>
      </c>
      <c r="R3842" s="9"/>
      <c r="S3842" s="13">
        <v>8485000</v>
      </c>
      <c r="T3842" s="13">
        <v>8485000</v>
      </c>
      <c r="U3842" s="13">
        <v>2545500</v>
      </c>
      <c r="V3842" s="9"/>
      <c r="W3842" s="9"/>
      <c r="X3842" s="9"/>
      <c r="Y3842" s="9"/>
      <c r="Z3842" s="9"/>
      <c r="AA3842" s="9"/>
      <c r="AB3842" s="9"/>
      <c r="AC3842" s="9"/>
      <c r="AD3842" s="9"/>
      <c r="AE3842" s="9"/>
      <c r="AF3842" s="55"/>
      <c r="AG3842" s="109"/>
      <c r="AH3842" s="11">
        <v>43551</v>
      </c>
      <c r="AI3842" s="11">
        <v>43646</v>
      </c>
      <c r="AJ3842" s="27">
        <v>8510760</v>
      </c>
      <c r="AK3842" s="27">
        <v>2545500</v>
      </c>
      <c r="AL3842" s="9"/>
      <c r="AM3842" s="9"/>
      <c r="AN3842" s="9"/>
      <c r="AO3842" s="9"/>
      <c r="AP3842" s="9"/>
      <c r="AQ3842" s="9"/>
      <c r="AR3842" s="9"/>
      <c r="AS3842" s="9"/>
      <c r="AT3842" s="9"/>
      <c r="AU3842" s="9"/>
      <c r="AV3842" s="9"/>
      <c r="AW3842" s="9"/>
      <c r="AX3842" s="9"/>
      <c r="AY3842" s="9"/>
      <c r="AZ3842" s="9"/>
      <c r="BA3842" s="9"/>
      <c r="BB3842" s="9"/>
      <c r="BC3842" s="9"/>
      <c r="BD3842" s="9"/>
      <c r="BE3842" s="9"/>
      <c r="BF3842" s="9"/>
      <c r="BG3842" s="9"/>
      <c r="BH3842" s="9"/>
      <c r="BI3842" s="9"/>
      <c r="BJ3842" s="9"/>
      <c r="BK3842" s="9"/>
      <c r="BL3842" s="9"/>
      <c r="BM3842" s="9"/>
      <c r="BN3842" s="9"/>
      <c r="BO3842" s="9"/>
      <c r="BP3842" s="9"/>
      <c r="BQ3842" s="9"/>
      <c r="BT3842" s="9"/>
      <c r="BU3842" s="9"/>
      <c r="BX3842" s="9"/>
      <c r="BY3842" s="9"/>
      <c r="CB3842" s="9"/>
      <c r="CC3842" s="9"/>
      <c r="CF3842" s="9"/>
      <c r="CG3842" s="9"/>
      <c r="CJ3842" s="9"/>
      <c r="CK3842" s="9"/>
      <c r="CN3842" s="9"/>
      <c r="CO3842" s="9"/>
      <c r="CP3842" s="9"/>
      <c r="CQ3842" s="9"/>
      <c r="CR3842" s="9"/>
      <c r="CS3842" s="9"/>
      <c r="CT3842" s="9"/>
      <c r="CU3842" s="9"/>
      <c r="CV3842" s="9"/>
      <c r="CW3842" s="9"/>
      <c r="CX3842" s="9"/>
      <c r="CY3842" s="9"/>
      <c r="CZ3842" s="9"/>
      <c r="DA3842" s="9"/>
      <c r="DB3842" s="9"/>
      <c r="DC3842" s="9"/>
      <c r="DD3842" s="9"/>
      <c r="DE3842" s="9"/>
      <c r="DF3842" s="9"/>
      <c r="DG3842" s="9"/>
      <c r="DH3842" s="9"/>
      <c r="DI3842" s="9"/>
      <c r="DJ3842" s="9"/>
      <c r="DK3842" s="9"/>
      <c r="DL3842" s="9"/>
      <c r="DM3842" s="9"/>
      <c r="DN3842" s="9"/>
      <c r="DO3842" s="9"/>
      <c r="DP3842" s="9"/>
      <c r="DQ3842" s="9"/>
      <c r="DR3842" s="9"/>
      <c r="DS3842" s="9"/>
      <c r="DT3842" s="9"/>
      <c r="DU3842" s="9"/>
      <c r="DV3842" s="9"/>
      <c r="DW3842" s="9"/>
      <c r="DX3842" s="9"/>
      <c r="DY3842" s="9"/>
    </row>
    <row r="3843" spans="1:131" ht="19.5" customHeight="1" x14ac:dyDescent="0.25">
      <c r="A3843" s="9">
        <v>2537</v>
      </c>
      <c r="B3843" s="9" t="s">
        <v>7597</v>
      </c>
      <c r="C3843" s="9" t="s">
        <v>7598</v>
      </c>
      <c r="D3843" s="9"/>
      <c r="E3843" s="9" t="s">
        <v>7599</v>
      </c>
      <c r="F3843" s="9" t="s">
        <v>7600</v>
      </c>
      <c r="G3843" s="9"/>
      <c r="H3843" s="9" t="s">
        <v>202</v>
      </c>
      <c r="I3843" s="9" t="s">
        <v>97</v>
      </c>
      <c r="J3843" s="129">
        <v>43650</v>
      </c>
      <c r="K3843" s="129">
        <v>43557</v>
      </c>
      <c r="L3843" s="129">
        <v>43698</v>
      </c>
      <c r="O3843" s="9">
        <v>28</v>
      </c>
      <c r="Q3843" s="9" t="s">
        <v>61</v>
      </c>
      <c r="R3843" s="9"/>
      <c r="S3843" s="13">
        <v>12290145</v>
      </c>
      <c r="T3843" s="13">
        <v>12290145</v>
      </c>
      <c r="U3843" s="13">
        <v>3687044</v>
      </c>
      <c r="V3843" s="9"/>
      <c r="W3843" s="9"/>
      <c r="X3843" s="9"/>
      <c r="Y3843" s="9"/>
      <c r="Z3843" s="9"/>
      <c r="AA3843" s="9"/>
      <c r="AB3843" s="9"/>
      <c r="AC3843" s="9"/>
      <c r="AD3843" s="9"/>
      <c r="AE3843" s="9"/>
      <c r="AF3843" s="55"/>
      <c r="AG3843" s="109"/>
      <c r="AH3843" s="11">
        <v>43557</v>
      </c>
      <c r="AI3843" s="11">
        <v>43698</v>
      </c>
      <c r="AJ3843" s="27">
        <v>11274067</v>
      </c>
      <c r="AK3843" s="27">
        <v>3382220</v>
      </c>
      <c r="AL3843" s="9"/>
      <c r="AM3843" s="9"/>
      <c r="AN3843" s="9"/>
      <c r="AO3843" s="9"/>
      <c r="AP3843" s="9"/>
      <c r="AQ3843" s="9"/>
      <c r="AR3843" s="9"/>
      <c r="AS3843" s="9"/>
      <c r="AT3843" s="9"/>
      <c r="AU3843" s="9"/>
      <c r="AV3843" s="9"/>
      <c r="AW3843" s="9"/>
      <c r="AX3843" s="9"/>
      <c r="AY3843" s="9"/>
      <c r="AZ3843" s="9"/>
      <c r="BA3843" s="9"/>
      <c r="BB3843" s="9"/>
      <c r="BC3843" s="9"/>
      <c r="BD3843" s="9"/>
      <c r="BE3843" s="9"/>
      <c r="BF3843" s="9"/>
      <c r="BG3843" s="9"/>
      <c r="BH3843" s="9"/>
      <c r="BI3843" s="9"/>
      <c r="BJ3843" s="9"/>
      <c r="BK3843" s="9"/>
      <c r="BL3843" s="9"/>
      <c r="BM3843" s="9"/>
      <c r="BN3843" s="9"/>
      <c r="BO3843" s="9"/>
      <c r="BP3843" s="9"/>
      <c r="BQ3843" s="9"/>
      <c r="BT3843" s="9"/>
      <c r="BU3843" s="9"/>
      <c r="BX3843" s="9"/>
      <c r="BY3843" s="9"/>
      <c r="CB3843" s="9"/>
      <c r="CC3843" s="9"/>
      <c r="CF3843" s="9"/>
      <c r="CG3843" s="9"/>
      <c r="CJ3843" s="9"/>
      <c r="CK3843" s="9"/>
      <c r="CN3843" s="9"/>
      <c r="CO3843" s="9"/>
      <c r="CP3843" s="9"/>
      <c r="CQ3843" s="9"/>
      <c r="CR3843" s="9"/>
      <c r="CS3843" s="9"/>
      <c r="CT3843" s="9"/>
      <c r="CU3843" s="9"/>
      <c r="CV3843" s="9"/>
      <c r="CW3843" s="9"/>
      <c r="CX3843" s="9"/>
      <c r="CY3843" s="9"/>
      <c r="CZ3843" s="9"/>
      <c r="DA3843" s="9"/>
      <c r="DB3843" s="9"/>
      <c r="DC3843" s="9"/>
      <c r="DD3843" s="9"/>
      <c r="DE3843" s="9"/>
      <c r="DF3843" s="9"/>
      <c r="DG3843" s="9"/>
      <c r="DH3843" s="9"/>
      <c r="DI3843" s="9"/>
      <c r="DJ3843" s="9"/>
      <c r="DK3843" s="9"/>
      <c r="DL3843" s="9"/>
      <c r="DM3843" s="9"/>
      <c r="DN3843" s="9"/>
      <c r="DO3843" s="9"/>
      <c r="DP3843" s="9"/>
      <c r="DQ3843" s="9"/>
      <c r="DR3843" s="9"/>
      <c r="DS3843" s="9"/>
      <c r="DT3843" s="9"/>
      <c r="DU3843" s="9"/>
      <c r="DV3843" s="9"/>
      <c r="DW3843" s="9"/>
      <c r="DX3843" s="9"/>
      <c r="DY3843" s="9"/>
      <c r="DZ3843" s="56"/>
      <c r="EA3843" s="57"/>
    </row>
    <row r="3844" spans="1:131" ht="19.5" customHeight="1" x14ac:dyDescent="0.25">
      <c r="A3844" s="9">
        <v>2538</v>
      </c>
      <c r="B3844" s="9" t="s">
        <v>7601</v>
      </c>
      <c r="C3844" s="9" t="s">
        <v>7603</v>
      </c>
      <c r="D3844" s="9"/>
      <c r="E3844" s="9" t="s">
        <v>7604</v>
      </c>
      <c r="F3844" s="9" t="s">
        <v>7605</v>
      </c>
      <c r="G3844" s="9"/>
      <c r="H3844" s="9" t="s">
        <v>202</v>
      </c>
      <c r="I3844" s="9" t="s">
        <v>28</v>
      </c>
      <c r="J3844" s="129">
        <v>43619</v>
      </c>
      <c r="K3844" s="129">
        <v>43556</v>
      </c>
      <c r="L3844" s="129">
        <v>43905</v>
      </c>
      <c r="M3844" s="9" t="s">
        <v>20</v>
      </c>
      <c r="O3844" s="9">
        <v>28</v>
      </c>
      <c r="Q3844" s="9" t="s">
        <v>54</v>
      </c>
      <c r="R3844" s="9"/>
      <c r="S3844" s="13">
        <v>6000000</v>
      </c>
      <c r="T3844" s="13">
        <v>6000000</v>
      </c>
      <c r="U3844" s="13">
        <v>1800000</v>
      </c>
      <c r="V3844" s="9"/>
      <c r="W3844" s="9"/>
      <c r="X3844" s="9"/>
      <c r="Y3844" s="9"/>
      <c r="Z3844" s="9"/>
      <c r="AA3844" s="9"/>
      <c r="AB3844" s="9"/>
      <c r="AC3844" s="9"/>
      <c r="AD3844" s="9"/>
      <c r="AE3844" s="9"/>
      <c r="AF3844" s="55"/>
      <c r="AG3844" s="45">
        <v>4200000</v>
      </c>
      <c r="AH3844" s="11">
        <v>43556</v>
      </c>
      <c r="AI3844" s="11">
        <v>43905</v>
      </c>
      <c r="AJ3844" s="27">
        <v>6355930</v>
      </c>
      <c r="AK3844" s="27">
        <v>1800000</v>
      </c>
      <c r="AL3844" s="9"/>
      <c r="AM3844" s="9"/>
      <c r="AN3844" s="9"/>
      <c r="AO3844" s="9"/>
      <c r="AP3844" s="9"/>
      <c r="AQ3844" s="9"/>
      <c r="AR3844" s="9"/>
      <c r="AS3844" s="9"/>
      <c r="AT3844" s="9"/>
      <c r="AU3844" s="9"/>
      <c r="AV3844" s="9"/>
      <c r="AW3844" s="9"/>
      <c r="AX3844" s="9"/>
      <c r="AY3844" s="9"/>
      <c r="AZ3844" s="9"/>
      <c r="BA3844" s="9"/>
      <c r="BB3844" s="9"/>
      <c r="BC3844" s="9"/>
      <c r="BD3844" s="9"/>
      <c r="BE3844" s="9"/>
      <c r="BF3844" s="9"/>
      <c r="BG3844" s="9"/>
      <c r="BH3844" s="9"/>
      <c r="BI3844" s="9"/>
      <c r="BJ3844" s="9"/>
      <c r="BK3844" s="9"/>
      <c r="BL3844" s="9"/>
      <c r="BM3844" s="9"/>
      <c r="BN3844" s="9"/>
      <c r="BO3844" s="9"/>
      <c r="BP3844" s="9"/>
      <c r="BQ3844" s="9"/>
      <c r="BT3844" s="9"/>
      <c r="BU3844" s="9"/>
      <c r="BX3844" s="9"/>
      <c r="BY3844" s="9"/>
      <c r="CB3844" s="9"/>
      <c r="CC3844" s="9"/>
      <c r="CF3844" s="9"/>
      <c r="CG3844" s="9"/>
      <c r="CJ3844" s="9"/>
      <c r="CK3844" s="9"/>
      <c r="CN3844" s="9"/>
      <c r="CO3844" s="9"/>
      <c r="CP3844" s="9"/>
      <c r="CQ3844" s="9"/>
      <c r="CR3844" s="9"/>
      <c r="CS3844" s="9"/>
      <c r="CT3844" s="9"/>
      <c r="CU3844" s="9"/>
      <c r="CV3844" s="9"/>
      <c r="CW3844" s="9"/>
      <c r="CX3844" s="9"/>
      <c r="CY3844" s="9"/>
      <c r="CZ3844" s="9"/>
      <c r="DA3844" s="9"/>
      <c r="DB3844" s="9"/>
      <c r="DC3844" s="9"/>
      <c r="DD3844" s="9"/>
      <c r="DE3844" s="9"/>
      <c r="DF3844" s="9"/>
      <c r="DG3844" s="9"/>
      <c r="DH3844" s="9"/>
      <c r="DI3844" s="9"/>
      <c r="DJ3844" s="9"/>
      <c r="DK3844" s="9"/>
      <c r="DL3844" s="9"/>
      <c r="DM3844" s="9"/>
      <c r="DN3844" s="9"/>
      <c r="DO3844" s="9"/>
      <c r="DP3844" s="9"/>
      <c r="DQ3844" s="9"/>
      <c r="DR3844" s="9"/>
      <c r="DS3844" s="9"/>
      <c r="DT3844" s="9"/>
      <c r="DU3844" s="9"/>
      <c r="DV3844" s="9"/>
      <c r="DW3844" s="9"/>
      <c r="DX3844" s="9"/>
      <c r="DY3844" s="9"/>
    </row>
    <row r="3845" spans="1:131" ht="19.5" customHeight="1" x14ac:dyDescent="0.25">
      <c r="A3845" s="9">
        <v>2539</v>
      </c>
      <c r="B3845" s="9" t="s">
        <v>7606</v>
      </c>
      <c r="C3845" s="9" t="s">
        <v>7607</v>
      </c>
      <c r="D3845" s="9"/>
      <c r="E3845" s="9" t="s">
        <v>3646</v>
      </c>
      <c r="F3845" s="9" t="s">
        <v>5505</v>
      </c>
      <c r="G3845" s="9"/>
      <c r="H3845" s="9" t="s">
        <v>202</v>
      </c>
      <c r="I3845" s="9" t="s">
        <v>3432</v>
      </c>
      <c r="J3845" s="129">
        <v>43607</v>
      </c>
      <c r="K3845" s="129">
        <v>43474</v>
      </c>
      <c r="L3845" s="129">
        <v>43906</v>
      </c>
      <c r="O3845" s="9">
        <v>29</v>
      </c>
      <c r="Q3845" s="9" t="s">
        <v>61</v>
      </c>
      <c r="R3845" s="9"/>
      <c r="S3845" s="13">
        <v>702000000</v>
      </c>
      <c r="T3845" s="13">
        <v>702000000</v>
      </c>
      <c r="U3845" s="13">
        <v>210600000</v>
      </c>
      <c r="V3845" s="9"/>
      <c r="W3845" s="9"/>
      <c r="X3845" s="9"/>
      <c r="Y3845" s="9"/>
      <c r="Z3845" s="9"/>
      <c r="AA3845" s="9"/>
      <c r="AB3845" s="9"/>
      <c r="AC3845" s="9"/>
      <c r="AD3845" s="9"/>
      <c r="AE3845" s="9"/>
      <c r="AF3845" s="55"/>
      <c r="AG3845" s="109"/>
      <c r="AH3845" s="11">
        <v>43484</v>
      </c>
      <c r="AI3845" s="11">
        <v>43903</v>
      </c>
      <c r="AJ3845" s="27">
        <v>699227577</v>
      </c>
      <c r="AK3845" s="27">
        <v>209768273</v>
      </c>
      <c r="AL3845" s="9"/>
      <c r="AM3845" s="9"/>
      <c r="AN3845" s="9"/>
      <c r="AO3845" s="9"/>
      <c r="AP3845" s="9"/>
      <c r="AQ3845" s="9"/>
      <c r="AR3845" s="9"/>
      <c r="AS3845" s="9"/>
      <c r="AT3845" s="9"/>
      <c r="AU3845" s="9"/>
      <c r="AV3845" s="9"/>
      <c r="AW3845" s="9"/>
      <c r="AX3845" s="9"/>
      <c r="AY3845" s="9"/>
      <c r="AZ3845" s="9"/>
      <c r="BA3845" s="9"/>
      <c r="BB3845" s="9"/>
      <c r="BC3845" s="9"/>
      <c r="BD3845" s="9"/>
      <c r="BE3845" s="9"/>
      <c r="BF3845" s="9"/>
      <c r="BG3845" s="9"/>
      <c r="BH3845" s="9"/>
      <c r="BI3845" s="9"/>
      <c r="BJ3845" s="9"/>
      <c r="BK3845" s="9"/>
      <c r="BL3845" s="9"/>
      <c r="BM3845" s="9"/>
      <c r="BN3845" s="9"/>
      <c r="BO3845" s="9"/>
      <c r="BP3845" s="9"/>
      <c r="BQ3845" s="9"/>
      <c r="BT3845" s="9"/>
      <c r="BU3845" s="9"/>
      <c r="BX3845" s="9"/>
      <c r="BY3845" s="9"/>
      <c r="CB3845" s="9"/>
      <c r="CC3845" s="9"/>
      <c r="CF3845" s="9"/>
      <c r="CG3845" s="9"/>
      <c r="CJ3845" s="9"/>
      <c r="CK3845" s="9"/>
      <c r="CN3845" s="9"/>
      <c r="CO3845" s="9"/>
      <c r="CP3845" s="9"/>
      <c r="CQ3845" s="9"/>
      <c r="CR3845" s="9"/>
      <c r="CS3845" s="9"/>
      <c r="CT3845" s="9"/>
      <c r="CU3845" s="9"/>
      <c r="CV3845" s="9"/>
      <c r="CW3845" s="9"/>
      <c r="CX3845" s="9"/>
      <c r="CY3845" s="9"/>
      <c r="CZ3845" s="9"/>
      <c r="DA3845" s="9"/>
      <c r="DB3845" s="9"/>
      <c r="DC3845" s="9"/>
      <c r="DD3845" s="9"/>
      <c r="DE3845" s="9"/>
      <c r="DF3845" s="9"/>
      <c r="DG3845" s="9"/>
      <c r="DH3845" s="9"/>
      <c r="DI3845" s="9"/>
      <c r="DJ3845" s="9"/>
      <c r="DK3845" s="9"/>
      <c r="DL3845" s="9"/>
      <c r="DM3845" s="9"/>
      <c r="DN3845" s="9"/>
      <c r="DO3845" s="9"/>
      <c r="DP3845" s="9"/>
      <c r="DQ3845" s="9"/>
      <c r="DR3845" s="9"/>
      <c r="DS3845" s="9"/>
      <c r="DT3845" s="9"/>
      <c r="DU3845" s="9"/>
      <c r="DV3845" s="9"/>
      <c r="DW3845" s="9"/>
      <c r="DX3845" s="9"/>
      <c r="DY3845" s="9"/>
      <c r="DZ3845" s="56"/>
      <c r="EA3845" s="57"/>
    </row>
    <row r="3846" spans="1:131" ht="19.5" customHeight="1" x14ac:dyDescent="0.25">
      <c r="A3846" s="9">
        <v>2540</v>
      </c>
      <c r="B3846" s="9" t="s">
        <v>7608</v>
      </c>
      <c r="C3846" s="9" t="s">
        <v>7609</v>
      </c>
      <c r="D3846" s="9"/>
      <c r="E3846" s="9" t="s">
        <v>3198</v>
      </c>
      <c r="F3846" s="9" t="s">
        <v>7474</v>
      </c>
      <c r="G3846" s="9"/>
      <c r="H3846" s="9" t="s">
        <v>202</v>
      </c>
      <c r="I3846" s="9" t="s">
        <v>78</v>
      </c>
      <c r="J3846" s="129">
        <v>43643</v>
      </c>
      <c r="K3846" s="129">
        <v>43609</v>
      </c>
      <c r="L3846" s="129">
        <v>43738</v>
      </c>
      <c r="O3846" s="9">
        <v>30</v>
      </c>
      <c r="Q3846" s="9" t="s">
        <v>54</v>
      </c>
      <c r="R3846" s="9"/>
      <c r="S3846" s="13">
        <v>18700000</v>
      </c>
      <c r="T3846" s="13">
        <v>18700000</v>
      </c>
      <c r="U3846" s="13">
        <v>5610000</v>
      </c>
      <c r="V3846" s="9"/>
      <c r="W3846" s="9"/>
      <c r="X3846" s="9"/>
      <c r="Y3846" s="9"/>
      <c r="Z3846" s="9"/>
      <c r="AA3846" s="9"/>
      <c r="AB3846" s="9"/>
      <c r="AC3846" s="9"/>
      <c r="AD3846" s="9"/>
      <c r="AE3846" s="9"/>
      <c r="AF3846" s="55"/>
      <c r="AG3846" s="109"/>
      <c r="AH3846" s="11">
        <v>43609</v>
      </c>
      <c r="AI3846" s="11">
        <v>43738</v>
      </c>
      <c r="AJ3846" s="27">
        <v>22895587</v>
      </c>
      <c r="AK3846" s="27">
        <v>5610000</v>
      </c>
      <c r="AL3846" s="9"/>
      <c r="AM3846" s="9"/>
      <c r="AN3846" s="9"/>
      <c r="AO3846" s="9"/>
      <c r="AP3846" s="9"/>
      <c r="AQ3846" s="9"/>
      <c r="AR3846" s="9"/>
      <c r="AS3846" s="9"/>
      <c r="AT3846" s="9"/>
      <c r="AU3846" s="9"/>
      <c r="AV3846" s="9"/>
      <c r="AW3846" s="9"/>
      <c r="AX3846" s="9"/>
      <c r="AY3846" s="9"/>
      <c r="AZ3846" s="9"/>
      <c r="BA3846" s="9"/>
      <c r="BB3846" s="9"/>
      <c r="BC3846" s="9"/>
      <c r="BD3846" s="9"/>
      <c r="BE3846" s="9"/>
      <c r="BF3846" s="9"/>
      <c r="BG3846" s="9"/>
      <c r="BH3846" s="9"/>
      <c r="BI3846" s="9"/>
      <c r="BJ3846" s="9"/>
      <c r="BK3846" s="9"/>
      <c r="BL3846" s="9"/>
      <c r="BM3846" s="9"/>
      <c r="BN3846" s="9"/>
      <c r="BO3846" s="9"/>
      <c r="BP3846" s="9"/>
      <c r="BQ3846" s="9"/>
      <c r="BT3846" s="9"/>
      <c r="BU3846" s="9"/>
      <c r="BX3846" s="9"/>
      <c r="BY3846" s="9"/>
      <c r="CB3846" s="9"/>
      <c r="CC3846" s="9"/>
      <c r="CF3846" s="9"/>
      <c r="CG3846" s="9"/>
      <c r="CJ3846" s="9"/>
      <c r="CK3846" s="9"/>
      <c r="CN3846" s="9"/>
      <c r="CO3846" s="9"/>
      <c r="CP3846" s="9"/>
      <c r="CQ3846" s="9"/>
      <c r="CR3846" s="9"/>
      <c r="CS3846" s="9"/>
      <c r="CT3846" s="9"/>
      <c r="CU3846" s="9"/>
      <c r="CV3846" s="9"/>
      <c r="CW3846" s="9"/>
      <c r="CX3846" s="9"/>
      <c r="CY3846" s="9"/>
      <c r="CZ3846" s="9"/>
      <c r="DA3846" s="9"/>
      <c r="DB3846" s="9"/>
      <c r="DC3846" s="9"/>
      <c r="DD3846" s="9"/>
      <c r="DE3846" s="9"/>
      <c r="DF3846" s="9"/>
      <c r="DG3846" s="9"/>
      <c r="DH3846" s="9"/>
      <c r="DI3846" s="9"/>
      <c r="DJ3846" s="9"/>
      <c r="DK3846" s="9"/>
      <c r="DL3846" s="9"/>
      <c r="DM3846" s="9"/>
      <c r="DN3846" s="9"/>
      <c r="DO3846" s="9"/>
      <c r="DP3846" s="9"/>
      <c r="DQ3846" s="9"/>
      <c r="DR3846" s="9"/>
      <c r="DS3846" s="9"/>
      <c r="DT3846" s="9"/>
      <c r="DU3846" s="9"/>
      <c r="DV3846" s="9"/>
      <c r="DW3846" s="9"/>
      <c r="DX3846" s="9"/>
      <c r="DY3846" s="9"/>
    </row>
    <row r="3847" spans="1:131" ht="19.5" customHeight="1" x14ac:dyDescent="0.25">
      <c r="A3847" s="9">
        <v>2541</v>
      </c>
      <c r="B3847" s="9" t="s">
        <v>7610</v>
      </c>
      <c r="C3847" s="9" t="s">
        <v>7612</v>
      </c>
      <c r="D3847" s="9"/>
      <c r="E3847" s="9" t="s">
        <v>7613</v>
      </c>
      <c r="F3847" s="9" t="s">
        <v>7614</v>
      </c>
      <c r="G3847" s="9"/>
      <c r="H3847" s="9" t="s">
        <v>202</v>
      </c>
      <c r="I3847" s="9" t="s">
        <v>28</v>
      </c>
      <c r="J3847" s="129">
        <v>43583</v>
      </c>
      <c r="K3847" s="129">
        <v>43553</v>
      </c>
      <c r="L3847" s="129">
        <v>43647</v>
      </c>
      <c r="M3847" s="9" t="s">
        <v>20</v>
      </c>
      <c r="O3847" s="9">
        <v>28</v>
      </c>
      <c r="Q3847" s="9" t="s">
        <v>54</v>
      </c>
      <c r="R3847" s="9"/>
      <c r="S3847" s="13">
        <v>8077685</v>
      </c>
      <c r="T3847" s="13">
        <v>8077685</v>
      </c>
      <c r="U3847" s="13">
        <v>2423306</v>
      </c>
      <c r="V3847" s="9"/>
      <c r="W3847" s="9"/>
      <c r="X3847" s="9"/>
      <c r="Y3847" s="9"/>
      <c r="Z3847" s="9"/>
      <c r="AA3847" s="9"/>
      <c r="AB3847" s="9"/>
      <c r="AC3847" s="9"/>
      <c r="AD3847" s="9"/>
      <c r="AE3847" s="9"/>
      <c r="AF3847" s="55"/>
      <c r="AG3847" s="109"/>
      <c r="AH3847" s="11">
        <v>43553</v>
      </c>
      <c r="AI3847" s="11">
        <v>43647</v>
      </c>
      <c r="AJ3847" s="27">
        <v>6310351</v>
      </c>
      <c r="AK3847" s="27">
        <v>1893105</v>
      </c>
      <c r="AL3847" s="9"/>
      <c r="AM3847" s="9"/>
      <c r="AN3847" s="9"/>
      <c r="AO3847" s="9"/>
      <c r="AP3847" s="9"/>
      <c r="AQ3847" s="9"/>
      <c r="AR3847" s="9"/>
      <c r="AS3847" s="9"/>
      <c r="AT3847" s="9"/>
      <c r="AU3847" s="9"/>
      <c r="AV3847" s="9"/>
      <c r="AW3847" s="9"/>
      <c r="AX3847" s="9"/>
      <c r="AY3847" s="9"/>
      <c r="AZ3847" s="9"/>
      <c r="BA3847" s="9"/>
      <c r="BB3847" s="9"/>
      <c r="BC3847" s="9"/>
      <c r="BD3847" s="9"/>
      <c r="BE3847" s="9"/>
      <c r="BF3847" s="9"/>
      <c r="BG3847" s="9"/>
      <c r="BH3847" s="9"/>
      <c r="BI3847" s="9"/>
      <c r="BJ3847" s="9"/>
      <c r="BK3847" s="9"/>
      <c r="BL3847" s="9"/>
      <c r="BM3847" s="9"/>
      <c r="BN3847" s="9"/>
      <c r="BO3847" s="9"/>
      <c r="BP3847" s="9"/>
      <c r="BQ3847" s="9"/>
      <c r="BT3847" s="9"/>
      <c r="BU3847" s="9"/>
      <c r="BX3847" s="9"/>
      <c r="BY3847" s="9"/>
      <c r="CB3847" s="9"/>
      <c r="CC3847" s="9"/>
      <c r="CF3847" s="9"/>
      <c r="CG3847" s="9"/>
      <c r="CJ3847" s="9"/>
      <c r="CK3847" s="9"/>
      <c r="CN3847" s="9"/>
      <c r="CO3847" s="9"/>
      <c r="CP3847" s="9"/>
      <c r="CQ3847" s="9"/>
      <c r="CR3847" s="9"/>
      <c r="CS3847" s="9"/>
      <c r="CT3847" s="9"/>
      <c r="CU3847" s="9"/>
      <c r="CV3847" s="9"/>
      <c r="CW3847" s="9"/>
      <c r="CX3847" s="9"/>
      <c r="CY3847" s="9"/>
      <c r="CZ3847" s="9"/>
      <c r="DA3847" s="9"/>
      <c r="DB3847" s="9"/>
      <c r="DC3847" s="9"/>
      <c r="DD3847" s="9"/>
      <c r="DE3847" s="9"/>
      <c r="DF3847" s="9"/>
      <c r="DG3847" s="9"/>
      <c r="DH3847" s="9"/>
      <c r="DI3847" s="9"/>
      <c r="DJ3847" s="9"/>
      <c r="DK3847" s="9"/>
      <c r="DL3847" s="9"/>
      <c r="DM3847" s="9"/>
      <c r="DN3847" s="9"/>
      <c r="DO3847" s="9"/>
      <c r="DP3847" s="9"/>
      <c r="DQ3847" s="9"/>
      <c r="DR3847" s="9"/>
      <c r="DS3847" s="9"/>
      <c r="DT3847" s="9"/>
      <c r="DU3847" s="9"/>
      <c r="DV3847" s="9"/>
      <c r="DW3847" s="9"/>
      <c r="DX3847" s="9"/>
      <c r="DY3847" s="9"/>
      <c r="DZ3847" s="56"/>
      <c r="EA3847" s="57"/>
    </row>
    <row r="3848" spans="1:131" ht="19.5" customHeight="1" x14ac:dyDescent="0.25">
      <c r="A3848" s="9">
        <v>2542</v>
      </c>
      <c r="B3848" s="9" t="s">
        <v>7611</v>
      </c>
      <c r="C3848" s="9" t="s">
        <v>7615</v>
      </c>
      <c r="D3848" s="9"/>
      <c r="E3848" s="9" t="s">
        <v>7616</v>
      </c>
      <c r="F3848" s="9" t="s">
        <v>7617</v>
      </c>
      <c r="G3848" s="9"/>
      <c r="H3848" s="9" t="s">
        <v>906</v>
      </c>
      <c r="I3848" s="9" t="s">
        <v>25</v>
      </c>
      <c r="M3848" s="9" t="s">
        <v>20</v>
      </c>
      <c r="O3848" s="9">
        <v>26</v>
      </c>
      <c r="R3848" s="9"/>
      <c r="S3848" s="9"/>
      <c r="T3848" s="9"/>
      <c r="U3848" s="9"/>
      <c r="V3848" s="9"/>
      <c r="W3848" s="9"/>
      <c r="X3848" s="9"/>
      <c r="Y3848" s="9"/>
      <c r="Z3848" s="9"/>
      <c r="AA3848" s="9"/>
      <c r="AB3848" s="9"/>
      <c r="AC3848" s="9"/>
      <c r="AD3848" s="9"/>
      <c r="AE3848" s="9"/>
      <c r="AF3848" s="55"/>
      <c r="AG3848" s="109"/>
      <c r="AH3848" s="9"/>
      <c r="AI3848" s="9"/>
      <c r="AJ3848" s="9"/>
      <c r="AK3848" s="9"/>
      <c r="AL3848" s="9"/>
      <c r="AM3848" s="9"/>
      <c r="AN3848" s="9"/>
      <c r="AO3848" s="9"/>
      <c r="AP3848" s="9"/>
      <c r="AQ3848" s="9"/>
      <c r="AR3848" s="9"/>
      <c r="AS3848" s="9"/>
      <c r="AT3848" s="9"/>
      <c r="AU3848" s="9"/>
      <c r="AV3848" s="9"/>
      <c r="AW3848" s="9"/>
      <c r="AX3848" s="9"/>
      <c r="AY3848" s="9"/>
      <c r="AZ3848" s="9"/>
      <c r="BA3848" s="9"/>
      <c r="BB3848" s="9"/>
      <c r="BC3848" s="9"/>
      <c r="BD3848" s="9"/>
      <c r="BE3848" s="9"/>
      <c r="BF3848" s="9"/>
      <c r="BG3848" s="9"/>
      <c r="BH3848" s="9"/>
      <c r="BI3848" s="9"/>
      <c r="BJ3848" s="9"/>
      <c r="BK3848" s="9"/>
      <c r="BL3848" s="9"/>
      <c r="BM3848" s="9"/>
      <c r="BN3848" s="9"/>
      <c r="BO3848" s="9"/>
      <c r="BP3848" s="9"/>
      <c r="BQ3848" s="9"/>
      <c r="BT3848" s="9"/>
      <c r="BU3848" s="9"/>
      <c r="BX3848" s="9"/>
      <c r="BY3848" s="9"/>
      <c r="CB3848" s="9"/>
      <c r="CC3848" s="9"/>
      <c r="CF3848" s="9"/>
      <c r="CG3848" s="9"/>
      <c r="CJ3848" s="9"/>
      <c r="CK3848" s="9"/>
      <c r="CN3848" s="9"/>
      <c r="CO3848" s="9"/>
      <c r="CP3848" s="9"/>
      <c r="CQ3848" s="9"/>
      <c r="CR3848" s="9"/>
      <c r="CS3848" s="9"/>
      <c r="CT3848" s="9"/>
      <c r="CU3848" s="9"/>
      <c r="CV3848" s="9"/>
      <c r="CW3848" s="9"/>
      <c r="CX3848" s="9"/>
      <c r="CY3848" s="9"/>
      <c r="CZ3848" s="9"/>
      <c r="DA3848" s="9"/>
      <c r="DB3848" s="9"/>
      <c r="DC3848" s="9"/>
      <c r="DD3848" s="9"/>
      <c r="DE3848" s="9"/>
      <c r="DF3848" s="9"/>
      <c r="DG3848" s="9"/>
      <c r="DH3848" s="9"/>
      <c r="DI3848" s="9"/>
      <c r="DJ3848" s="9"/>
      <c r="DK3848" s="9"/>
      <c r="DL3848" s="9"/>
      <c r="DM3848" s="9"/>
      <c r="DN3848" s="9"/>
      <c r="DO3848" s="9"/>
      <c r="DP3848" s="9"/>
      <c r="DQ3848" s="9"/>
      <c r="DR3848" s="9"/>
      <c r="DS3848" s="9"/>
      <c r="DT3848" s="9"/>
      <c r="DU3848" s="9"/>
      <c r="DV3848" s="9"/>
      <c r="DW3848" s="9"/>
      <c r="DX3848" s="9"/>
      <c r="DY3848" s="9"/>
    </row>
    <row r="3849" spans="1:131" ht="19.5" customHeight="1" x14ac:dyDescent="0.25">
      <c r="A3849" s="9">
        <v>2543</v>
      </c>
      <c r="B3849" s="9" t="s">
        <v>7618</v>
      </c>
      <c r="C3849" s="9" t="s">
        <v>7619</v>
      </c>
      <c r="D3849" s="9"/>
      <c r="E3849" s="9" t="s">
        <v>7620</v>
      </c>
      <c r="F3849" s="9" t="s">
        <v>6082</v>
      </c>
      <c r="G3849" s="9"/>
      <c r="H3849" s="9" t="s">
        <v>202</v>
      </c>
      <c r="I3849" s="9" t="s">
        <v>7621</v>
      </c>
      <c r="J3849" s="129">
        <v>43612</v>
      </c>
      <c r="K3849" s="129">
        <v>43537</v>
      </c>
      <c r="L3849" s="129">
        <v>43630</v>
      </c>
      <c r="O3849" s="9">
        <v>28</v>
      </c>
      <c r="Q3849" s="9" t="s">
        <v>61</v>
      </c>
      <c r="R3849" s="9"/>
      <c r="S3849" s="13">
        <v>321984034</v>
      </c>
      <c r="T3849" s="13">
        <v>321984034</v>
      </c>
      <c r="U3849" s="13">
        <v>96595210</v>
      </c>
      <c r="V3849" s="9"/>
      <c r="W3849" s="9"/>
      <c r="X3849" s="9"/>
      <c r="Y3849" s="9"/>
      <c r="Z3849" s="9"/>
      <c r="AA3849" s="9"/>
      <c r="AB3849" s="9"/>
      <c r="AC3849" s="9"/>
      <c r="AD3849" s="9"/>
      <c r="AE3849" s="9"/>
      <c r="AF3849" s="55"/>
      <c r="AG3849" s="109"/>
      <c r="AH3849" s="11">
        <v>43537</v>
      </c>
      <c r="AI3849" s="11">
        <v>43630</v>
      </c>
      <c r="AJ3849" s="27">
        <v>205532797</v>
      </c>
      <c r="AK3849" s="27">
        <v>61659839</v>
      </c>
      <c r="AL3849" s="9"/>
      <c r="AM3849" s="9"/>
      <c r="AN3849" s="9"/>
      <c r="AO3849" s="9"/>
      <c r="AP3849" s="9"/>
      <c r="AQ3849" s="9"/>
      <c r="AR3849" s="9"/>
      <c r="AS3849" s="9"/>
      <c r="AT3849" s="9"/>
      <c r="AU3849" s="9"/>
      <c r="AV3849" s="9"/>
      <c r="AW3849" s="9"/>
      <c r="AX3849" s="9"/>
      <c r="AY3849" s="9"/>
      <c r="AZ3849" s="9"/>
      <c r="BA3849" s="9"/>
      <c r="BB3849" s="9"/>
      <c r="BC3849" s="9"/>
      <c r="BD3849" s="9"/>
      <c r="BE3849" s="9"/>
      <c r="BF3849" s="9"/>
      <c r="BG3849" s="9"/>
      <c r="BH3849" s="9"/>
      <c r="BI3849" s="9"/>
      <c r="BJ3849" s="9"/>
      <c r="BK3849" s="9"/>
      <c r="BL3849" s="9"/>
      <c r="BM3849" s="9"/>
      <c r="BN3849" s="9"/>
      <c r="BO3849" s="9"/>
      <c r="BP3849" s="9"/>
      <c r="BQ3849" s="9"/>
      <c r="BT3849" s="9"/>
      <c r="BU3849" s="9"/>
      <c r="BX3849" s="9"/>
      <c r="BY3849" s="9"/>
      <c r="CB3849" s="9"/>
      <c r="CC3849" s="9"/>
      <c r="CF3849" s="9"/>
      <c r="CG3849" s="9"/>
      <c r="CJ3849" s="9"/>
      <c r="CK3849" s="9"/>
      <c r="CN3849" s="9"/>
      <c r="CO3849" s="9"/>
      <c r="CP3849" s="9"/>
      <c r="CQ3849" s="9"/>
      <c r="CR3849" s="9"/>
      <c r="CS3849" s="9"/>
      <c r="CT3849" s="9"/>
      <c r="CU3849" s="9"/>
      <c r="CV3849" s="9"/>
      <c r="CW3849" s="9"/>
      <c r="CX3849" s="9"/>
      <c r="CY3849" s="9"/>
      <c r="CZ3849" s="9"/>
      <c r="DA3849" s="9"/>
      <c r="DB3849" s="9"/>
      <c r="DC3849" s="9"/>
      <c r="DD3849" s="9"/>
      <c r="DE3849" s="9"/>
      <c r="DF3849" s="9"/>
      <c r="DG3849" s="9"/>
      <c r="DH3849" s="9"/>
      <c r="DI3849" s="9"/>
      <c r="DJ3849" s="9"/>
      <c r="DK3849" s="9"/>
      <c r="DL3849" s="9"/>
      <c r="DM3849" s="9"/>
      <c r="DN3849" s="9"/>
      <c r="DO3849" s="9"/>
      <c r="DP3849" s="9"/>
      <c r="DQ3849" s="9"/>
      <c r="DR3849" s="9"/>
      <c r="DS3849" s="9"/>
      <c r="DT3849" s="9"/>
      <c r="DU3849" s="9"/>
      <c r="DV3849" s="9"/>
      <c r="DW3849" s="9"/>
      <c r="DX3849" s="9"/>
      <c r="DY3849" s="9"/>
      <c r="DZ3849" s="56"/>
      <c r="EA3849" s="57"/>
    </row>
    <row r="3850" spans="1:131" ht="19.5" customHeight="1" x14ac:dyDescent="0.25">
      <c r="A3850" s="9">
        <v>2544</v>
      </c>
      <c r="B3850" s="9" t="s">
        <v>7622</v>
      </c>
      <c r="C3850" s="9" t="s">
        <v>7623</v>
      </c>
      <c r="D3850" s="9"/>
      <c r="E3850" s="9" t="s">
        <v>4656</v>
      </c>
      <c r="F3850" s="9" t="s">
        <v>7624</v>
      </c>
      <c r="G3850" s="9"/>
      <c r="H3850" s="9" t="s">
        <v>202</v>
      </c>
      <c r="I3850" s="9" t="s">
        <v>78</v>
      </c>
      <c r="J3850" s="129">
        <v>43627</v>
      </c>
      <c r="K3850" s="129">
        <v>43577</v>
      </c>
      <c r="L3850" s="129">
        <v>43860</v>
      </c>
      <c r="O3850" s="9">
        <v>31</v>
      </c>
      <c r="Q3850" s="9" t="s">
        <v>54</v>
      </c>
      <c r="R3850" s="9"/>
      <c r="S3850" s="13">
        <v>11500000</v>
      </c>
      <c r="T3850" s="13">
        <v>11500000</v>
      </c>
      <c r="U3850" s="13">
        <v>3450000</v>
      </c>
      <c r="V3850" s="9"/>
      <c r="W3850" s="9"/>
      <c r="X3850" s="9"/>
      <c r="Y3850" s="9"/>
      <c r="Z3850" s="9"/>
      <c r="AA3850" s="9"/>
      <c r="AB3850" s="9"/>
      <c r="AC3850" s="9"/>
      <c r="AD3850" s="9"/>
      <c r="AE3850" s="9"/>
      <c r="AF3850" s="55"/>
      <c r="AG3850" s="45">
        <v>8050000</v>
      </c>
      <c r="AH3850" s="11">
        <v>43577</v>
      </c>
      <c r="AI3850" s="11">
        <v>43956</v>
      </c>
      <c r="AJ3850" s="27">
        <v>11500000</v>
      </c>
      <c r="AK3850" s="27">
        <v>3450000</v>
      </c>
      <c r="AL3850" s="9"/>
      <c r="AM3850" s="9"/>
      <c r="AN3850" s="9"/>
      <c r="AO3850" s="9"/>
      <c r="AP3850" s="9"/>
      <c r="AQ3850" s="9"/>
      <c r="AR3850" s="9"/>
      <c r="AS3850" s="9"/>
      <c r="AT3850" s="9"/>
      <c r="AU3850" s="9"/>
      <c r="AV3850" s="9"/>
      <c r="AW3850" s="9"/>
      <c r="AX3850" s="9"/>
      <c r="AY3850" s="9"/>
      <c r="AZ3850" s="9"/>
      <c r="BA3850" s="9"/>
      <c r="BB3850" s="9"/>
      <c r="BC3850" s="9"/>
      <c r="BD3850" s="9"/>
      <c r="BE3850" s="9"/>
      <c r="BF3850" s="9"/>
      <c r="BG3850" s="9"/>
      <c r="BH3850" s="9"/>
      <c r="BI3850" s="9"/>
      <c r="BJ3850" s="9"/>
      <c r="BK3850" s="9"/>
      <c r="BL3850" s="9"/>
      <c r="BM3850" s="9"/>
      <c r="BN3850" s="9"/>
      <c r="BO3850" s="9"/>
      <c r="BP3850" s="9"/>
      <c r="BQ3850" s="9"/>
      <c r="BT3850" s="9"/>
      <c r="BU3850" s="9"/>
      <c r="BX3850" s="9"/>
      <c r="BY3850" s="9"/>
      <c r="CB3850" s="9"/>
      <c r="CC3850" s="9"/>
      <c r="CF3850" s="9"/>
      <c r="CG3850" s="9"/>
      <c r="CJ3850" s="9"/>
      <c r="CK3850" s="9"/>
      <c r="CN3850" s="9"/>
      <c r="CO3850" s="9"/>
      <c r="CP3850" s="9"/>
      <c r="CQ3850" s="9"/>
      <c r="CR3850" s="9"/>
      <c r="CS3850" s="9"/>
      <c r="CT3850" s="9"/>
      <c r="CU3850" s="9"/>
      <c r="CV3850" s="9"/>
      <c r="CW3850" s="9"/>
      <c r="CX3850" s="9"/>
      <c r="CY3850" s="9"/>
      <c r="CZ3850" s="9"/>
      <c r="DA3850" s="9"/>
      <c r="DB3850" s="9"/>
      <c r="DC3850" s="9"/>
      <c r="DD3850" s="9"/>
      <c r="DE3850" s="9"/>
      <c r="DF3850" s="9"/>
      <c r="DG3850" s="9"/>
      <c r="DH3850" s="9"/>
      <c r="DI3850" s="9"/>
      <c r="DJ3850" s="9"/>
      <c r="DK3850" s="9"/>
      <c r="DL3850" s="9"/>
      <c r="DM3850" s="9"/>
      <c r="DN3850" s="9"/>
      <c r="DO3850" s="9"/>
      <c r="DP3850" s="9"/>
      <c r="DQ3850" s="9"/>
      <c r="DR3850" s="9"/>
      <c r="DS3850" s="9"/>
      <c r="DT3850" s="9"/>
      <c r="DU3850" s="9"/>
      <c r="DV3850" s="9"/>
      <c r="DW3850" s="9"/>
      <c r="DX3850" s="9"/>
      <c r="DY3850" s="9"/>
    </row>
    <row r="3851" spans="1:131" s="18" customFormat="1" ht="19.5" customHeight="1" x14ac:dyDescent="0.25">
      <c r="A3851" s="18">
        <v>2544</v>
      </c>
      <c r="B3851" s="18" t="s">
        <v>7622</v>
      </c>
      <c r="C3851" s="18" t="s">
        <v>7623</v>
      </c>
      <c r="D3851" s="19">
        <v>44005</v>
      </c>
      <c r="J3851" s="130"/>
      <c r="K3851" s="130"/>
      <c r="L3851" s="130">
        <v>43956</v>
      </c>
      <c r="S3851" s="20"/>
      <c r="T3851" s="20"/>
      <c r="U3851" s="20"/>
      <c r="AF3851" s="57"/>
      <c r="AG3851" s="46"/>
      <c r="DZ3851" s="56"/>
      <c r="EA3851" s="57"/>
    </row>
    <row r="3852" spans="1:131" ht="19.5" customHeight="1" x14ac:dyDescent="0.25">
      <c r="A3852" s="9">
        <v>2545</v>
      </c>
      <c r="B3852" s="9" t="s">
        <v>7625</v>
      </c>
      <c r="C3852" s="9" t="s">
        <v>610</v>
      </c>
      <c r="D3852" s="9"/>
      <c r="E3852" s="9" t="s">
        <v>6306</v>
      </c>
      <c r="F3852" s="9" t="s">
        <v>7626</v>
      </c>
      <c r="G3852" s="9"/>
      <c r="H3852" s="9" t="s">
        <v>202</v>
      </c>
      <c r="I3852" s="9" t="s">
        <v>28</v>
      </c>
      <c r="J3852" s="129">
        <v>43780</v>
      </c>
      <c r="K3852" s="129">
        <v>43525</v>
      </c>
      <c r="L3852" s="129">
        <v>43905</v>
      </c>
      <c r="O3852" s="9">
        <v>32</v>
      </c>
      <c r="Q3852" s="9" t="s">
        <v>54</v>
      </c>
      <c r="R3852" s="9"/>
      <c r="S3852" s="13">
        <v>10000000</v>
      </c>
      <c r="T3852" s="13">
        <v>10000000</v>
      </c>
      <c r="U3852" s="13">
        <v>3000000</v>
      </c>
      <c r="V3852" s="9"/>
      <c r="W3852" s="9"/>
      <c r="X3852" s="9"/>
      <c r="Y3852" s="9"/>
      <c r="Z3852" s="9"/>
      <c r="AA3852" s="9"/>
      <c r="AB3852" s="9"/>
      <c r="AC3852" s="9"/>
      <c r="AD3852" s="9"/>
      <c r="AE3852" s="9"/>
      <c r="AF3852" s="55"/>
      <c r="AG3852" s="45">
        <v>7000000</v>
      </c>
      <c r="AH3852" s="11">
        <v>43525</v>
      </c>
      <c r="AI3852" s="11">
        <v>44027</v>
      </c>
      <c r="AJ3852" s="27">
        <v>10053237</v>
      </c>
      <c r="AK3852" s="27">
        <v>3000000</v>
      </c>
      <c r="AL3852" s="9"/>
      <c r="AM3852" s="9"/>
      <c r="AN3852" s="9"/>
      <c r="AO3852" s="9"/>
      <c r="AP3852" s="9"/>
      <c r="AQ3852" s="9"/>
      <c r="AR3852" s="9"/>
      <c r="AS3852" s="9"/>
      <c r="AT3852" s="9"/>
      <c r="AU3852" s="9"/>
      <c r="AV3852" s="9"/>
      <c r="AW3852" s="9"/>
      <c r="AX3852" s="9"/>
      <c r="AY3852" s="9"/>
      <c r="AZ3852" s="9"/>
      <c r="BA3852" s="9"/>
      <c r="BB3852" s="9"/>
      <c r="BC3852" s="9"/>
      <c r="BD3852" s="9"/>
      <c r="BE3852" s="9"/>
      <c r="BF3852" s="9"/>
      <c r="BG3852" s="9"/>
      <c r="BH3852" s="9"/>
      <c r="BI3852" s="9"/>
      <c r="BJ3852" s="9"/>
      <c r="BK3852" s="9"/>
      <c r="BL3852" s="9"/>
      <c r="BM3852" s="9"/>
      <c r="BN3852" s="9"/>
      <c r="BO3852" s="9"/>
      <c r="BP3852" s="9"/>
      <c r="BQ3852" s="9"/>
      <c r="BT3852" s="9"/>
      <c r="BU3852" s="9"/>
      <c r="BX3852" s="9"/>
      <c r="BY3852" s="9"/>
      <c r="CB3852" s="9"/>
      <c r="CC3852" s="9"/>
      <c r="CF3852" s="9"/>
      <c r="CG3852" s="9"/>
      <c r="CJ3852" s="9"/>
      <c r="CK3852" s="9"/>
      <c r="CN3852" s="9"/>
      <c r="CO3852" s="9"/>
      <c r="CP3852" s="9"/>
      <c r="CQ3852" s="9"/>
      <c r="CR3852" s="9"/>
      <c r="CS3852" s="9"/>
      <c r="CT3852" s="9"/>
      <c r="CU3852" s="9"/>
      <c r="CV3852" s="9"/>
      <c r="CW3852" s="9"/>
      <c r="CX3852" s="9"/>
      <c r="CY3852" s="9"/>
      <c r="CZ3852" s="9"/>
      <c r="DA3852" s="9"/>
      <c r="DB3852" s="9"/>
      <c r="DC3852" s="9"/>
      <c r="DD3852" s="9"/>
      <c r="DE3852" s="9"/>
      <c r="DF3852" s="9"/>
      <c r="DG3852" s="9"/>
      <c r="DH3852" s="9"/>
      <c r="DI3852" s="9"/>
      <c r="DJ3852" s="9"/>
      <c r="DK3852" s="9"/>
      <c r="DL3852" s="9"/>
      <c r="DM3852" s="9"/>
      <c r="DN3852" s="9"/>
      <c r="DO3852" s="9"/>
      <c r="DP3852" s="9"/>
      <c r="DQ3852" s="9"/>
      <c r="DR3852" s="9"/>
      <c r="DS3852" s="9"/>
      <c r="DT3852" s="9"/>
      <c r="DU3852" s="9"/>
      <c r="DV3852" s="9"/>
      <c r="DW3852" s="9"/>
      <c r="DX3852" s="9"/>
      <c r="DY3852" s="9"/>
      <c r="DZ3852" s="56"/>
      <c r="EA3852" s="57"/>
    </row>
    <row r="3853" spans="1:131" s="18" customFormat="1" ht="19.5" customHeight="1" x14ac:dyDescent="0.25">
      <c r="A3853" s="18">
        <v>2545</v>
      </c>
      <c r="B3853" s="18" t="s">
        <v>7625</v>
      </c>
      <c r="C3853" s="18" t="s">
        <v>610</v>
      </c>
      <c r="D3853" s="19">
        <v>43808</v>
      </c>
      <c r="J3853" s="130"/>
      <c r="K3853" s="130"/>
      <c r="L3853" s="130">
        <v>44027</v>
      </c>
      <c r="S3853" s="20"/>
      <c r="T3853" s="20"/>
      <c r="U3853" s="20"/>
      <c r="AF3853" s="57"/>
      <c r="AG3853" s="46"/>
      <c r="DZ3853" s="56"/>
      <c r="EA3853" s="57"/>
    </row>
    <row r="3854" spans="1:131" ht="19.5" customHeight="1" x14ac:dyDescent="0.25">
      <c r="A3854" s="9">
        <v>2546</v>
      </c>
      <c r="B3854" s="9" t="s">
        <v>7627</v>
      </c>
      <c r="C3854" s="9" t="s">
        <v>7628</v>
      </c>
      <c r="D3854" s="9"/>
      <c r="E3854" s="9" t="s">
        <v>903</v>
      </c>
      <c r="F3854" s="9" t="s">
        <v>4071</v>
      </c>
      <c r="G3854" s="9"/>
      <c r="H3854" s="9" t="s">
        <v>202</v>
      </c>
      <c r="I3854" s="9" t="s">
        <v>78</v>
      </c>
      <c r="J3854" s="129">
        <v>43584</v>
      </c>
      <c r="K3854" s="129">
        <v>43536</v>
      </c>
      <c r="L3854" s="129">
        <v>43665</v>
      </c>
      <c r="O3854" s="9">
        <v>24</v>
      </c>
      <c r="Q3854" s="9" t="s">
        <v>61</v>
      </c>
      <c r="R3854" s="9"/>
      <c r="S3854" s="13">
        <v>72928261</v>
      </c>
      <c r="T3854" s="13">
        <v>72928261</v>
      </c>
      <c r="U3854" s="13">
        <v>21878478</v>
      </c>
      <c r="V3854" s="9"/>
      <c r="W3854" s="9"/>
      <c r="X3854" s="9"/>
      <c r="Y3854" s="9"/>
      <c r="Z3854" s="9"/>
      <c r="AA3854" s="9"/>
      <c r="AB3854" s="9"/>
      <c r="AC3854" s="9"/>
      <c r="AD3854" s="9"/>
      <c r="AE3854" s="9"/>
      <c r="AF3854" s="55"/>
      <c r="AG3854" s="109"/>
      <c r="AH3854" s="11">
        <v>43536</v>
      </c>
      <c r="AI3854" s="11">
        <v>43720</v>
      </c>
      <c r="AJ3854" s="27">
        <v>72463620</v>
      </c>
      <c r="AK3854" s="27">
        <v>21739086</v>
      </c>
      <c r="AL3854" s="9"/>
      <c r="AM3854" s="9"/>
      <c r="AN3854" s="9"/>
      <c r="AO3854" s="9"/>
      <c r="AP3854" s="9"/>
      <c r="AQ3854" s="9"/>
      <c r="AR3854" s="9"/>
      <c r="AS3854" s="9"/>
      <c r="AT3854" s="9"/>
      <c r="AU3854" s="9"/>
      <c r="AV3854" s="9"/>
      <c r="AW3854" s="9"/>
      <c r="AX3854" s="9"/>
      <c r="AY3854" s="9"/>
      <c r="AZ3854" s="9"/>
      <c r="BA3854" s="9"/>
      <c r="BB3854" s="9"/>
      <c r="BC3854" s="9"/>
      <c r="BD3854" s="9"/>
      <c r="BE3854" s="9"/>
      <c r="BF3854" s="9"/>
      <c r="BG3854" s="9"/>
      <c r="BH3854" s="9"/>
      <c r="BI3854" s="9"/>
      <c r="BJ3854" s="9"/>
      <c r="BK3854" s="9"/>
      <c r="BL3854" s="9"/>
      <c r="BM3854" s="9"/>
      <c r="BN3854" s="9"/>
      <c r="BO3854" s="9"/>
      <c r="BP3854" s="9"/>
      <c r="BQ3854" s="9"/>
      <c r="BT3854" s="9"/>
      <c r="BU3854" s="9"/>
      <c r="BX3854" s="9"/>
      <c r="BY3854" s="9"/>
      <c r="CB3854" s="9"/>
      <c r="CC3854" s="9"/>
      <c r="CF3854" s="9"/>
      <c r="CG3854" s="9"/>
      <c r="CJ3854" s="9"/>
      <c r="CK3854" s="9"/>
      <c r="CN3854" s="9"/>
      <c r="CO3854" s="9"/>
      <c r="CP3854" s="9"/>
      <c r="CQ3854" s="9"/>
      <c r="CR3854" s="9"/>
      <c r="CS3854" s="9"/>
      <c r="CT3854" s="9"/>
      <c r="CU3854" s="9"/>
      <c r="CV3854" s="9"/>
      <c r="CW3854" s="9"/>
      <c r="CX3854" s="9"/>
      <c r="CY3854" s="9"/>
      <c r="CZ3854" s="9"/>
      <c r="DA3854" s="9"/>
      <c r="DB3854" s="9"/>
      <c r="DC3854" s="9"/>
      <c r="DD3854" s="9"/>
      <c r="DE3854" s="9"/>
      <c r="DF3854" s="9"/>
      <c r="DG3854" s="9"/>
      <c r="DH3854" s="9"/>
      <c r="DI3854" s="9"/>
      <c r="DJ3854" s="9"/>
      <c r="DK3854" s="9"/>
      <c r="DL3854" s="9"/>
      <c r="DM3854" s="9"/>
      <c r="DN3854" s="9"/>
      <c r="DO3854" s="9"/>
      <c r="DP3854" s="9"/>
      <c r="DQ3854" s="9"/>
      <c r="DR3854" s="9"/>
      <c r="DS3854" s="9"/>
      <c r="DT3854" s="9"/>
      <c r="DU3854" s="9"/>
      <c r="DV3854" s="9"/>
      <c r="DW3854" s="9"/>
      <c r="DX3854" s="9"/>
      <c r="DY3854" s="9"/>
    </row>
    <row r="3855" spans="1:131" s="18" customFormat="1" ht="19.5" customHeight="1" x14ac:dyDescent="0.25">
      <c r="A3855" s="18">
        <v>2546</v>
      </c>
      <c r="B3855" s="18" t="s">
        <v>7627</v>
      </c>
      <c r="C3855" s="18" t="s">
        <v>7628</v>
      </c>
      <c r="D3855" s="19">
        <v>43731</v>
      </c>
      <c r="J3855" s="130"/>
      <c r="K3855" s="130"/>
      <c r="L3855" s="130">
        <v>43720</v>
      </c>
      <c r="S3855" s="20"/>
      <c r="T3855" s="20"/>
      <c r="U3855" s="20"/>
      <c r="AF3855" s="57"/>
      <c r="AG3855" s="120"/>
      <c r="DZ3855" s="56"/>
      <c r="EA3855" s="57"/>
    </row>
    <row r="3856" spans="1:131" ht="38.25" customHeight="1" x14ac:dyDescent="0.25">
      <c r="A3856" s="9">
        <v>2547</v>
      </c>
      <c r="B3856" s="9" t="s">
        <v>7631</v>
      </c>
      <c r="C3856" s="9" t="s">
        <v>7632</v>
      </c>
      <c r="D3856" s="9"/>
      <c r="E3856" s="9" t="s">
        <v>6543</v>
      </c>
      <c r="F3856" s="9" t="s">
        <v>7476</v>
      </c>
      <c r="G3856" s="9"/>
      <c r="H3856" s="9" t="s">
        <v>202</v>
      </c>
      <c r="I3856" s="9" t="s">
        <v>78</v>
      </c>
      <c r="J3856" s="129">
        <v>43617</v>
      </c>
      <c r="K3856" s="129">
        <v>43523</v>
      </c>
      <c r="L3856" s="129">
        <v>43725</v>
      </c>
      <c r="O3856" s="9">
        <v>31</v>
      </c>
      <c r="Q3856" s="9" t="s">
        <v>54</v>
      </c>
      <c r="R3856" s="9"/>
      <c r="S3856" s="13">
        <v>91410000</v>
      </c>
      <c r="T3856" s="13">
        <v>91410000</v>
      </c>
      <c r="U3856" s="13">
        <v>27423000</v>
      </c>
      <c r="V3856" s="9"/>
      <c r="W3856" s="9"/>
      <c r="X3856" s="9"/>
      <c r="Y3856" s="9"/>
      <c r="Z3856" s="9"/>
      <c r="AA3856" s="9"/>
      <c r="AB3856" s="9"/>
      <c r="AC3856" s="9"/>
      <c r="AD3856" s="9"/>
      <c r="AE3856" s="9"/>
      <c r="AF3856" s="55"/>
      <c r="AG3856" s="45">
        <v>62790000</v>
      </c>
      <c r="AH3856" s="11">
        <v>43523</v>
      </c>
      <c r="AI3856" s="11">
        <v>43708</v>
      </c>
      <c r="AJ3856" s="27">
        <v>88549963</v>
      </c>
      <c r="AK3856" s="27">
        <v>26564989</v>
      </c>
      <c r="AL3856" s="9"/>
      <c r="AM3856" s="9"/>
      <c r="AN3856" s="9"/>
      <c r="AO3856" s="9"/>
      <c r="AP3856" s="9"/>
      <c r="AQ3856" s="9"/>
      <c r="AR3856" s="9"/>
      <c r="AS3856" s="9"/>
      <c r="AT3856" s="9"/>
      <c r="AU3856" s="9"/>
      <c r="AV3856" s="9"/>
      <c r="AW3856" s="9"/>
      <c r="AX3856" s="9"/>
      <c r="AY3856" s="9"/>
      <c r="AZ3856" s="9"/>
      <c r="BA3856" s="9"/>
      <c r="BB3856" s="9"/>
      <c r="BC3856" s="9"/>
      <c r="BD3856" s="9"/>
      <c r="BE3856" s="9"/>
      <c r="BF3856" s="9"/>
      <c r="BG3856" s="9"/>
      <c r="BH3856" s="9"/>
      <c r="BI3856" s="9"/>
      <c r="BJ3856" s="9"/>
      <c r="BK3856" s="9"/>
      <c r="BL3856" s="9"/>
      <c r="BM3856" s="9"/>
      <c r="BN3856" s="9"/>
      <c r="BO3856" s="9"/>
      <c r="BP3856" s="9"/>
      <c r="BQ3856" s="9"/>
      <c r="BT3856" s="9"/>
      <c r="BU3856" s="9"/>
      <c r="BX3856" s="9"/>
      <c r="BY3856" s="9"/>
      <c r="CB3856" s="9"/>
      <c r="CC3856" s="9"/>
      <c r="CF3856" s="9"/>
      <c r="CG3856" s="9"/>
      <c r="CJ3856" s="9"/>
      <c r="CK3856" s="9"/>
      <c r="CN3856" s="9"/>
      <c r="CO3856" s="9"/>
      <c r="CP3856" s="9"/>
      <c r="CQ3856" s="9"/>
      <c r="CR3856" s="9"/>
      <c r="CS3856" s="9"/>
      <c r="CT3856" s="9"/>
      <c r="CU3856" s="9"/>
      <c r="CV3856" s="9"/>
      <c r="CW3856" s="9"/>
      <c r="CX3856" s="9"/>
      <c r="CY3856" s="9"/>
      <c r="CZ3856" s="9"/>
      <c r="DA3856" s="9"/>
      <c r="DB3856" s="9"/>
      <c r="DC3856" s="9"/>
      <c r="DD3856" s="9"/>
      <c r="DE3856" s="9"/>
      <c r="DF3856" s="9"/>
      <c r="DG3856" s="9"/>
      <c r="DH3856" s="9"/>
      <c r="DI3856" s="9"/>
      <c r="DJ3856" s="9"/>
      <c r="DK3856" s="9"/>
      <c r="DL3856" s="9"/>
      <c r="DM3856" s="9"/>
      <c r="DN3856" s="9"/>
      <c r="DO3856" s="9"/>
      <c r="DP3856" s="9"/>
      <c r="DQ3856" s="9"/>
      <c r="DR3856" s="9"/>
      <c r="DS3856" s="9"/>
      <c r="DT3856" s="9"/>
      <c r="DU3856" s="9"/>
      <c r="DV3856" s="9"/>
      <c r="DW3856" s="9"/>
      <c r="DX3856" s="9"/>
      <c r="DY3856" s="9"/>
      <c r="DZ3856" s="56"/>
      <c r="EA3856" s="57"/>
    </row>
    <row r="3857" spans="1:131" ht="19.5" customHeight="1" x14ac:dyDescent="0.25">
      <c r="A3857" s="9">
        <v>2548</v>
      </c>
      <c r="B3857" s="9" t="s">
        <v>7635</v>
      </c>
      <c r="C3857" s="9" t="s">
        <v>7636</v>
      </c>
      <c r="D3857" s="9"/>
      <c r="E3857" s="9" t="s">
        <v>527</v>
      </c>
      <c r="F3857" s="9" t="s">
        <v>52</v>
      </c>
      <c r="G3857" s="9"/>
      <c r="H3857" s="9" t="s">
        <v>202</v>
      </c>
      <c r="I3857" s="9" t="s">
        <v>28</v>
      </c>
      <c r="J3857" s="129">
        <v>43664</v>
      </c>
      <c r="K3857" s="129">
        <v>43647</v>
      </c>
      <c r="L3857" s="129">
        <v>44027</v>
      </c>
      <c r="M3857" s="9" t="s">
        <v>20</v>
      </c>
      <c r="O3857" s="9">
        <v>27</v>
      </c>
      <c r="Q3857" s="9" t="s">
        <v>54</v>
      </c>
      <c r="R3857" s="9"/>
      <c r="S3857" s="13">
        <v>3210000</v>
      </c>
      <c r="T3857" s="13">
        <v>3210000</v>
      </c>
      <c r="U3857" s="13">
        <v>963000</v>
      </c>
      <c r="V3857" s="13">
        <v>2247000</v>
      </c>
      <c r="W3857" s="9"/>
      <c r="X3857" s="9"/>
      <c r="Y3857" s="9"/>
      <c r="Z3857" s="9"/>
      <c r="AA3857" s="9"/>
      <c r="AB3857" s="9"/>
      <c r="AC3857" s="9"/>
      <c r="AD3857" s="9"/>
      <c r="AE3857" s="9"/>
      <c r="AF3857" s="114">
        <v>2247000</v>
      </c>
      <c r="AG3857" s="109"/>
      <c r="AH3857" s="11">
        <v>43647</v>
      </c>
      <c r="AI3857" s="11">
        <v>44027</v>
      </c>
      <c r="AJ3857" s="27">
        <v>3216039</v>
      </c>
      <c r="AK3857" s="27">
        <v>963000</v>
      </c>
      <c r="AL3857" s="9"/>
      <c r="AM3857" s="9"/>
      <c r="AN3857" s="9"/>
      <c r="AO3857" s="9"/>
      <c r="AP3857" s="9"/>
      <c r="AQ3857" s="9"/>
      <c r="AR3857" s="9"/>
      <c r="AS3857" s="9"/>
      <c r="AT3857" s="9"/>
      <c r="AU3857" s="9"/>
      <c r="AV3857" s="9"/>
      <c r="AW3857" s="9"/>
      <c r="AX3857" s="9"/>
      <c r="AY3857" s="9"/>
      <c r="AZ3857" s="9"/>
      <c r="BA3857" s="9"/>
      <c r="BB3857" s="9"/>
      <c r="BC3857" s="9"/>
      <c r="BD3857" s="9"/>
      <c r="BE3857" s="9"/>
      <c r="BF3857" s="9"/>
      <c r="BG3857" s="9"/>
      <c r="BH3857" s="9"/>
      <c r="BI3857" s="9"/>
      <c r="BJ3857" s="9"/>
      <c r="BK3857" s="9"/>
      <c r="BL3857" s="9"/>
      <c r="BM3857" s="9"/>
      <c r="BN3857" s="9"/>
      <c r="BO3857" s="9"/>
      <c r="BP3857" s="9"/>
      <c r="BQ3857" s="9"/>
      <c r="BT3857" s="9"/>
      <c r="BU3857" s="9"/>
      <c r="BX3857" s="9"/>
      <c r="BY3857" s="9"/>
      <c r="CB3857" s="9"/>
      <c r="CC3857" s="9"/>
      <c r="CF3857" s="9"/>
      <c r="CG3857" s="9"/>
      <c r="CJ3857" s="9"/>
      <c r="CK3857" s="9"/>
      <c r="CN3857" s="9"/>
      <c r="CO3857" s="9"/>
      <c r="CP3857" s="9"/>
      <c r="CQ3857" s="9"/>
      <c r="CR3857" s="9"/>
      <c r="CS3857" s="9"/>
      <c r="CT3857" s="9"/>
      <c r="CU3857" s="9"/>
      <c r="CV3857" s="9"/>
      <c r="CW3857" s="9"/>
      <c r="CX3857" s="9"/>
      <c r="CY3857" s="9"/>
      <c r="CZ3857" s="9"/>
      <c r="DA3857" s="9"/>
      <c r="DB3857" s="9"/>
      <c r="DC3857" s="9"/>
      <c r="DD3857" s="9"/>
      <c r="DE3857" s="9"/>
      <c r="DF3857" s="9"/>
      <c r="DG3857" s="9"/>
      <c r="DH3857" s="9"/>
      <c r="DI3857" s="9"/>
      <c r="DJ3857" s="9"/>
      <c r="DK3857" s="9"/>
      <c r="DL3857" s="9"/>
      <c r="DM3857" s="9"/>
      <c r="DN3857" s="9"/>
      <c r="DO3857" s="9"/>
      <c r="DP3857" s="9"/>
      <c r="DQ3857" s="9"/>
      <c r="DR3857" s="9"/>
      <c r="DS3857" s="9"/>
      <c r="DT3857" s="9"/>
      <c r="DU3857" s="9"/>
      <c r="DV3857" s="9"/>
      <c r="DW3857" s="9"/>
      <c r="DX3857" s="9"/>
      <c r="DY3857" s="9"/>
    </row>
    <row r="3858" spans="1:131" ht="19.5" customHeight="1" x14ac:dyDescent="0.25">
      <c r="A3858" s="9">
        <v>2549</v>
      </c>
      <c r="B3858" s="9" t="s">
        <v>7637</v>
      </c>
      <c r="C3858" s="9" t="s">
        <v>7638</v>
      </c>
      <c r="D3858" s="9"/>
      <c r="E3858" s="9" t="s">
        <v>527</v>
      </c>
      <c r="F3858" s="9" t="s">
        <v>52</v>
      </c>
      <c r="G3858" s="9"/>
      <c r="H3858" s="9" t="s">
        <v>202</v>
      </c>
      <c r="I3858" s="9" t="s">
        <v>28</v>
      </c>
      <c r="J3858" s="129">
        <v>43664</v>
      </c>
      <c r="K3858" s="129">
        <v>43647</v>
      </c>
      <c r="L3858" s="129">
        <v>44027</v>
      </c>
      <c r="M3858" s="9" t="s">
        <v>20</v>
      </c>
      <c r="O3858" s="9">
        <v>25</v>
      </c>
      <c r="Q3858" s="9" t="s">
        <v>54</v>
      </c>
      <c r="R3858" s="9"/>
      <c r="S3858" s="13">
        <v>3122321</v>
      </c>
      <c r="T3858" s="13">
        <v>3122321</v>
      </c>
      <c r="U3858" s="13">
        <v>936696</v>
      </c>
      <c r="V3858" s="13">
        <v>2185625</v>
      </c>
      <c r="W3858" s="9"/>
      <c r="X3858" s="9"/>
      <c r="Y3858" s="9"/>
      <c r="Z3858" s="9"/>
      <c r="AA3858" s="9"/>
      <c r="AB3858" s="9"/>
      <c r="AC3858" s="9"/>
      <c r="AD3858" s="9"/>
      <c r="AE3858" s="9"/>
      <c r="AF3858" s="114">
        <v>2185625</v>
      </c>
      <c r="AG3858" s="109"/>
      <c r="AH3858" s="11">
        <v>43647</v>
      </c>
      <c r="AI3858" s="11">
        <v>44027</v>
      </c>
      <c r="AJ3858" s="27">
        <v>3143494</v>
      </c>
      <c r="AK3858" s="27">
        <v>936696</v>
      </c>
      <c r="AL3858" s="9"/>
      <c r="AM3858" s="9"/>
      <c r="AN3858" s="9"/>
      <c r="AO3858" s="9"/>
      <c r="AP3858" s="9"/>
      <c r="AQ3858" s="9"/>
      <c r="AR3858" s="9"/>
      <c r="AS3858" s="9"/>
      <c r="AT3858" s="9"/>
      <c r="AU3858" s="9"/>
      <c r="AV3858" s="9"/>
      <c r="AW3858" s="9"/>
      <c r="AX3858" s="9"/>
      <c r="AY3858" s="9"/>
      <c r="AZ3858" s="9"/>
      <c r="BA3858" s="9"/>
      <c r="BB3858" s="9"/>
      <c r="BC3858" s="9"/>
      <c r="BD3858" s="9"/>
      <c r="BE3858" s="9"/>
      <c r="BF3858" s="9"/>
      <c r="BG3858" s="9"/>
      <c r="BH3858" s="9"/>
      <c r="BI3858" s="9"/>
      <c r="BJ3858" s="9"/>
      <c r="BK3858" s="9"/>
      <c r="BL3858" s="9"/>
      <c r="BM3858" s="9"/>
      <c r="BN3858" s="9"/>
      <c r="BO3858" s="9"/>
      <c r="BP3858" s="9"/>
      <c r="BQ3858" s="9"/>
      <c r="BT3858" s="9"/>
      <c r="BU3858" s="9"/>
      <c r="BX3858" s="9"/>
      <c r="BY3858" s="9"/>
      <c r="CB3858" s="9"/>
      <c r="CC3858" s="9"/>
      <c r="CF3858" s="9"/>
      <c r="CG3858" s="9"/>
      <c r="CJ3858" s="9"/>
      <c r="CK3858" s="9"/>
      <c r="CN3858" s="9"/>
      <c r="CO3858" s="9"/>
      <c r="CP3858" s="9"/>
      <c r="CQ3858" s="9"/>
      <c r="CR3858" s="9"/>
      <c r="CS3858" s="9"/>
      <c r="CT3858" s="9"/>
      <c r="CU3858" s="9"/>
      <c r="CV3858" s="9"/>
      <c r="CW3858" s="9"/>
      <c r="CX3858" s="9"/>
      <c r="CY3858" s="9"/>
      <c r="CZ3858" s="9"/>
      <c r="DA3858" s="9"/>
      <c r="DB3858" s="9"/>
      <c r="DC3858" s="9"/>
      <c r="DD3858" s="9"/>
      <c r="DE3858" s="9"/>
      <c r="DF3858" s="9"/>
      <c r="DG3858" s="9"/>
      <c r="DH3858" s="9"/>
      <c r="DI3858" s="9"/>
      <c r="DJ3858" s="9"/>
      <c r="DK3858" s="9"/>
      <c r="DL3858" s="9"/>
      <c r="DM3858" s="9"/>
      <c r="DN3858" s="9"/>
      <c r="DO3858" s="9"/>
      <c r="DP3858" s="9"/>
      <c r="DQ3858" s="9"/>
      <c r="DR3858" s="9"/>
      <c r="DS3858" s="9"/>
      <c r="DT3858" s="9"/>
      <c r="DU3858" s="9"/>
      <c r="DV3858" s="9"/>
      <c r="DW3858" s="9"/>
      <c r="DX3858" s="9"/>
      <c r="DY3858" s="9"/>
      <c r="DZ3858" s="56"/>
      <c r="EA3858" s="57"/>
    </row>
    <row r="3859" spans="1:131" ht="19.5" customHeight="1" x14ac:dyDescent="0.25">
      <c r="A3859" s="9">
        <v>2550</v>
      </c>
      <c r="B3859" s="9" t="s">
        <v>7639</v>
      </c>
      <c r="C3859" s="9" t="s">
        <v>7640</v>
      </c>
      <c r="D3859" s="9"/>
      <c r="E3859" s="9" t="s">
        <v>527</v>
      </c>
      <c r="F3859" s="9" t="s">
        <v>52</v>
      </c>
      <c r="G3859" s="9"/>
      <c r="H3859" s="9" t="s">
        <v>202</v>
      </c>
      <c r="I3859" s="9" t="s">
        <v>28</v>
      </c>
      <c r="J3859" s="129">
        <v>43682</v>
      </c>
      <c r="K3859" s="129">
        <v>43647</v>
      </c>
      <c r="L3859" s="129">
        <v>44027</v>
      </c>
      <c r="M3859" s="9" t="s">
        <v>20</v>
      </c>
      <c r="O3859" s="9">
        <v>30</v>
      </c>
      <c r="Q3859" s="9" t="s">
        <v>54</v>
      </c>
      <c r="R3859" s="9"/>
      <c r="V3859" s="13">
        <v>1874687</v>
      </c>
      <c r="W3859" s="9"/>
      <c r="X3859" s="9"/>
      <c r="Y3859" s="9"/>
      <c r="Z3859" s="9"/>
      <c r="AA3859" s="9"/>
      <c r="AB3859" s="9"/>
      <c r="AC3859" s="9"/>
      <c r="AD3859" s="9"/>
      <c r="AE3859" s="9"/>
      <c r="AF3859" s="114">
        <v>1874687</v>
      </c>
      <c r="AG3859" s="109"/>
      <c r="AH3859" s="11">
        <v>43647</v>
      </c>
      <c r="AI3859" s="11">
        <v>43992</v>
      </c>
      <c r="AJ3859" s="27">
        <v>2683815</v>
      </c>
      <c r="AK3859" s="27">
        <v>803438</v>
      </c>
      <c r="AL3859" s="9"/>
      <c r="AM3859" s="9"/>
      <c r="AN3859" s="9"/>
      <c r="AO3859" s="9"/>
      <c r="AP3859" s="9"/>
      <c r="AQ3859" s="9"/>
      <c r="AR3859" s="9"/>
      <c r="AS3859" s="9"/>
      <c r="AT3859" s="9"/>
      <c r="AU3859" s="9"/>
      <c r="AV3859" s="9"/>
      <c r="AW3859" s="9"/>
      <c r="AX3859" s="9"/>
      <c r="AY3859" s="9"/>
      <c r="AZ3859" s="9"/>
      <c r="BA3859" s="9"/>
      <c r="BB3859" s="9"/>
      <c r="BC3859" s="9"/>
      <c r="BD3859" s="9"/>
      <c r="BE3859" s="9"/>
      <c r="BF3859" s="9"/>
      <c r="BG3859" s="9"/>
      <c r="BH3859" s="9"/>
      <c r="BI3859" s="9"/>
      <c r="BJ3859" s="9"/>
      <c r="BK3859" s="9"/>
      <c r="BL3859" s="9"/>
      <c r="BM3859" s="9"/>
      <c r="BN3859" s="9"/>
      <c r="BO3859" s="9"/>
      <c r="BP3859" s="9"/>
      <c r="BQ3859" s="9"/>
      <c r="BT3859" s="9"/>
      <c r="BU3859" s="9"/>
      <c r="BX3859" s="9"/>
      <c r="BY3859" s="9"/>
      <c r="CB3859" s="9"/>
      <c r="CC3859" s="9"/>
      <c r="CF3859" s="9"/>
      <c r="CG3859" s="9"/>
      <c r="CJ3859" s="9"/>
      <c r="CK3859" s="9"/>
      <c r="CN3859" s="9"/>
      <c r="CO3859" s="9"/>
      <c r="CP3859" s="9"/>
      <c r="CQ3859" s="9"/>
      <c r="CR3859" s="9"/>
      <c r="CS3859" s="9"/>
      <c r="CT3859" s="9"/>
      <c r="CU3859" s="9"/>
      <c r="CV3859" s="9"/>
      <c r="CW3859" s="9"/>
      <c r="CX3859" s="9"/>
      <c r="CY3859" s="9"/>
      <c r="CZ3859" s="9"/>
      <c r="DA3859" s="9"/>
      <c r="DB3859" s="9"/>
      <c r="DC3859" s="9"/>
      <c r="DD3859" s="9"/>
      <c r="DE3859" s="9"/>
      <c r="DF3859" s="9"/>
      <c r="DG3859" s="9"/>
      <c r="DH3859" s="9"/>
      <c r="DI3859" s="9"/>
      <c r="DJ3859" s="9"/>
      <c r="DK3859" s="9"/>
      <c r="DL3859" s="9"/>
      <c r="DM3859" s="9"/>
      <c r="DN3859" s="9"/>
      <c r="DO3859" s="9"/>
      <c r="DP3859" s="9"/>
      <c r="DQ3859" s="9"/>
      <c r="DR3859" s="9"/>
      <c r="DS3859" s="9"/>
      <c r="DT3859" s="9"/>
      <c r="DU3859" s="9"/>
      <c r="DV3859" s="9"/>
      <c r="DW3859" s="9"/>
      <c r="DX3859" s="9"/>
      <c r="DY3859" s="9"/>
    </row>
    <row r="3860" spans="1:131" ht="19.5" customHeight="1" x14ac:dyDescent="0.25">
      <c r="A3860" s="9">
        <v>2551</v>
      </c>
      <c r="B3860" s="9" t="s">
        <v>7641</v>
      </c>
      <c r="C3860" s="9" t="s">
        <v>7642</v>
      </c>
      <c r="D3860" s="9"/>
      <c r="E3860" s="9" t="s">
        <v>527</v>
      </c>
      <c r="F3860" s="9" t="s">
        <v>52</v>
      </c>
      <c r="G3860" s="9"/>
      <c r="H3860" s="9" t="s">
        <v>202</v>
      </c>
      <c r="I3860" s="9" t="s">
        <v>28</v>
      </c>
      <c r="J3860" s="129">
        <v>43682</v>
      </c>
      <c r="K3860" s="129">
        <v>43647</v>
      </c>
      <c r="L3860" s="129">
        <v>44027</v>
      </c>
      <c r="M3860" s="9" t="s">
        <v>20</v>
      </c>
      <c r="O3860" s="9">
        <v>28</v>
      </c>
      <c r="Q3860" s="9" t="s">
        <v>54</v>
      </c>
      <c r="R3860" s="9"/>
      <c r="S3860" s="13">
        <v>2678125</v>
      </c>
      <c r="T3860" s="13">
        <v>2678125</v>
      </c>
      <c r="U3860" s="13">
        <v>803437</v>
      </c>
      <c r="V3860" s="13">
        <v>1874688</v>
      </c>
      <c r="W3860" s="9"/>
      <c r="X3860" s="9"/>
      <c r="Y3860" s="9"/>
      <c r="Z3860" s="9"/>
      <c r="AA3860" s="9"/>
      <c r="AB3860" s="9"/>
      <c r="AC3860" s="9"/>
      <c r="AD3860" s="9"/>
      <c r="AE3860" s="9"/>
      <c r="AF3860" s="114">
        <v>1874688</v>
      </c>
      <c r="AG3860" s="109"/>
      <c r="AH3860" s="11">
        <v>43647</v>
      </c>
      <c r="AI3860" s="11">
        <v>43992</v>
      </c>
      <c r="AJ3860" s="27">
        <v>2687103</v>
      </c>
      <c r="AK3860" s="27">
        <v>803438</v>
      </c>
      <c r="AL3860" s="9"/>
      <c r="AM3860" s="9"/>
      <c r="AN3860" s="9"/>
      <c r="AO3860" s="9"/>
      <c r="AP3860" s="9"/>
      <c r="AQ3860" s="9"/>
      <c r="AR3860" s="9"/>
      <c r="AS3860" s="9"/>
      <c r="AT3860" s="9"/>
      <c r="AU3860" s="9"/>
      <c r="AV3860" s="9"/>
      <c r="AW3860" s="9"/>
      <c r="AX3860" s="9"/>
      <c r="AY3860" s="9"/>
      <c r="AZ3860" s="9"/>
      <c r="BA3860" s="9"/>
      <c r="BB3860" s="9"/>
      <c r="BC3860" s="9"/>
      <c r="BD3860" s="9"/>
      <c r="BE3860" s="9"/>
      <c r="BF3860" s="9"/>
      <c r="BG3860" s="9"/>
      <c r="BH3860" s="9"/>
      <c r="BI3860" s="9"/>
      <c r="BJ3860" s="9"/>
      <c r="BK3860" s="9"/>
      <c r="BL3860" s="9"/>
      <c r="BM3860" s="9"/>
      <c r="BN3860" s="9"/>
      <c r="BO3860" s="9"/>
      <c r="BP3860" s="9"/>
      <c r="BQ3860" s="9"/>
      <c r="BT3860" s="9"/>
      <c r="BU3860" s="9"/>
      <c r="BX3860" s="9"/>
      <c r="BY3860" s="9"/>
      <c r="CB3860" s="9"/>
      <c r="CC3860" s="9"/>
      <c r="CF3860" s="9"/>
      <c r="CG3860" s="9"/>
      <c r="CJ3860" s="9"/>
      <c r="CK3860" s="9"/>
      <c r="CN3860" s="9"/>
      <c r="CO3860" s="9"/>
      <c r="CP3860" s="9"/>
      <c r="CQ3860" s="9"/>
      <c r="CR3860" s="9"/>
      <c r="CS3860" s="9"/>
      <c r="CT3860" s="9"/>
      <c r="CU3860" s="9"/>
      <c r="CV3860" s="9"/>
      <c r="CW3860" s="9"/>
      <c r="CX3860" s="9"/>
      <c r="CY3860" s="9"/>
      <c r="CZ3860" s="9"/>
      <c r="DA3860" s="9"/>
      <c r="DB3860" s="9"/>
      <c r="DC3860" s="9"/>
      <c r="DD3860" s="9"/>
      <c r="DE3860" s="9"/>
      <c r="DF3860" s="9"/>
      <c r="DG3860" s="9"/>
      <c r="DH3860" s="9"/>
      <c r="DI3860" s="9"/>
      <c r="DJ3860" s="9"/>
      <c r="DK3860" s="9"/>
      <c r="DL3860" s="9"/>
      <c r="DM3860" s="9"/>
      <c r="DN3860" s="9"/>
      <c r="DO3860" s="9"/>
      <c r="DP3860" s="9"/>
      <c r="DQ3860" s="9"/>
      <c r="DR3860" s="9"/>
      <c r="DS3860" s="9"/>
      <c r="DT3860" s="9"/>
      <c r="DU3860" s="9"/>
      <c r="DV3860" s="9"/>
      <c r="DW3860" s="9"/>
      <c r="DX3860" s="9"/>
      <c r="DY3860" s="9"/>
      <c r="DZ3860" s="56"/>
      <c r="EA3860" s="57"/>
    </row>
    <row r="3861" spans="1:131" ht="19.5" customHeight="1" x14ac:dyDescent="0.25">
      <c r="A3861" s="9">
        <v>2552</v>
      </c>
      <c r="B3861" s="9" t="s">
        <v>7643</v>
      </c>
      <c r="C3861" s="9" t="s">
        <v>7644</v>
      </c>
      <c r="D3861" s="9"/>
      <c r="E3861" s="9" t="s">
        <v>527</v>
      </c>
      <c r="F3861" s="9" t="s">
        <v>52</v>
      </c>
      <c r="G3861" s="9"/>
      <c r="H3861" s="9" t="s">
        <v>202</v>
      </c>
      <c r="I3861" s="9" t="s">
        <v>28</v>
      </c>
      <c r="J3861" s="129">
        <v>43742</v>
      </c>
      <c r="K3861" s="129">
        <v>43648</v>
      </c>
      <c r="L3861" s="129">
        <v>43966</v>
      </c>
      <c r="M3861" s="9" t="s">
        <v>20</v>
      </c>
      <c r="O3861" s="9">
        <v>28</v>
      </c>
      <c r="Q3861" s="9" t="s">
        <v>54</v>
      </c>
      <c r="R3861" s="9"/>
      <c r="S3861" s="13">
        <v>3215000</v>
      </c>
      <c r="T3861" s="13">
        <v>3215000</v>
      </c>
      <c r="U3861" s="13">
        <v>964500</v>
      </c>
      <c r="V3861" s="13">
        <v>2250500</v>
      </c>
      <c r="W3861" s="9"/>
      <c r="X3861" s="9"/>
      <c r="Y3861" s="9"/>
      <c r="Z3861" s="9"/>
      <c r="AA3861" s="9"/>
      <c r="AB3861" s="9"/>
      <c r="AC3861" s="9"/>
      <c r="AD3861" s="9"/>
      <c r="AE3861" s="9"/>
      <c r="AF3861" s="114">
        <v>2250500</v>
      </c>
      <c r="AG3861" s="109"/>
      <c r="AH3861" s="11">
        <v>43648</v>
      </c>
      <c r="AI3861" s="11">
        <v>43966</v>
      </c>
      <c r="AJ3861" s="27">
        <v>3215000</v>
      </c>
      <c r="AK3861" s="27">
        <v>964500</v>
      </c>
      <c r="AL3861" s="9"/>
      <c r="AM3861" s="9"/>
      <c r="AN3861" s="9"/>
      <c r="AO3861" s="9"/>
      <c r="AP3861" s="9"/>
      <c r="AQ3861" s="9"/>
      <c r="AR3861" s="9"/>
      <c r="AS3861" s="9"/>
      <c r="AT3861" s="9"/>
      <c r="AU3861" s="9"/>
      <c r="AV3861" s="9"/>
      <c r="AW3861" s="9"/>
      <c r="AX3861" s="9"/>
      <c r="AY3861" s="9"/>
      <c r="AZ3861" s="9"/>
      <c r="BA3861" s="9"/>
      <c r="BB3861" s="9"/>
      <c r="BC3861" s="9"/>
      <c r="BD3861" s="9"/>
      <c r="BE3861" s="9"/>
      <c r="BF3861" s="9"/>
      <c r="BG3861" s="9"/>
      <c r="BH3861" s="9"/>
      <c r="BI3861" s="9"/>
      <c r="BJ3861" s="9"/>
      <c r="BK3861" s="9"/>
      <c r="BL3861" s="9"/>
      <c r="BM3861" s="9"/>
      <c r="BN3861" s="9"/>
      <c r="BO3861" s="9"/>
      <c r="BP3861" s="9"/>
      <c r="BQ3861" s="9"/>
      <c r="BT3861" s="9"/>
      <c r="BU3861" s="9"/>
      <c r="BX3861" s="9"/>
      <c r="BY3861" s="9"/>
      <c r="CB3861" s="9"/>
      <c r="CC3861" s="9"/>
      <c r="CF3861" s="9"/>
      <c r="CG3861" s="9"/>
      <c r="CJ3861" s="9"/>
      <c r="CK3861" s="9"/>
      <c r="CN3861" s="9"/>
      <c r="CO3861" s="9"/>
      <c r="CP3861" s="9"/>
      <c r="CQ3861" s="9"/>
      <c r="CR3861" s="9"/>
      <c r="CS3861" s="9"/>
      <c r="CT3861" s="9"/>
      <c r="CU3861" s="9"/>
      <c r="CV3861" s="9"/>
      <c r="CW3861" s="9"/>
      <c r="CX3861" s="9"/>
      <c r="CY3861" s="9"/>
      <c r="CZ3861" s="9"/>
      <c r="DA3861" s="9"/>
      <c r="DB3861" s="9"/>
      <c r="DC3861" s="9"/>
      <c r="DD3861" s="9"/>
      <c r="DE3861" s="9"/>
      <c r="DF3861" s="9"/>
      <c r="DG3861" s="9"/>
      <c r="DH3861" s="9"/>
      <c r="DI3861" s="9"/>
      <c r="DJ3861" s="9"/>
      <c r="DK3861" s="9"/>
      <c r="DL3861" s="9"/>
      <c r="DM3861" s="9"/>
      <c r="DN3861" s="9"/>
      <c r="DO3861" s="9"/>
      <c r="DP3861" s="9"/>
      <c r="DQ3861" s="9"/>
      <c r="DR3861" s="9"/>
      <c r="DS3861" s="9"/>
      <c r="DT3861" s="9"/>
      <c r="DU3861" s="9"/>
      <c r="DV3861" s="9"/>
      <c r="DW3861" s="9"/>
      <c r="DX3861" s="9"/>
      <c r="DY3861" s="9"/>
    </row>
    <row r="3862" spans="1:131" ht="19.5" customHeight="1" x14ac:dyDescent="0.25">
      <c r="A3862" s="9">
        <v>2553</v>
      </c>
      <c r="B3862" s="9" t="s">
        <v>7645</v>
      </c>
      <c r="C3862" s="9" t="s">
        <v>7646</v>
      </c>
      <c r="D3862" s="9"/>
      <c r="E3862" s="9" t="s">
        <v>527</v>
      </c>
      <c r="F3862" s="9" t="s">
        <v>52</v>
      </c>
      <c r="G3862" s="9"/>
      <c r="H3862" s="9" t="s">
        <v>202</v>
      </c>
      <c r="I3862" s="9" t="s">
        <v>28</v>
      </c>
      <c r="J3862" s="129">
        <v>43745</v>
      </c>
      <c r="K3862" s="129">
        <v>43648</v>
      </c>
      <c r="L3862" s="129">
        <v>43966</v>
      </c>
      <c r="M3862" s="9" t="s">
        <v>20</v>
      </c>
      <c r="O3862" s="9">
        <v>29</v>
      </c>
      <c r="Q3862" s="9" t="s">
        <v>54</v>
      </c>
      <c r="R3862" s="9"/>
      <c r="S3862" s="13">
        <v>3360000</v>
      </c>
      <c r="T3862" s="13">
        <v>3360000</v>
      </c>
      <c r="U3862" s="13">
        <v>1008000</v>
      </c>
      <c r="V3862" s="13">
        <v>2352000</v>
      </c>
      <c r="W3862" s="9"/>
      <c r="X3862" s="9"/>
      <c r="Y3862" s="9"/>
      <c r="Z3862" s="9"/>
      <c r="AA3862" s="9"/>
      <c r="AB3862" s="9"/>
      <c r="AC3862" s="9"/>
      <c r="AD3862" s="9"/>
      <c r="AE3862" s="9"/>
      <c r="AF3862" s="114">
        <v>2352000</v>
      </c>
      <c r="AG3862" s="109"/>
      <c r="AH3862" s="11">
        <v>43648</v>
      </c>
      <c r="AI3862" s="11">
        <v>43966</v>
      </c>
      <c r="AJ3862" s="27">
        <v>3360000</v>
      </c>
      <c r="AK3862" s="27">
        <v>1008000</v>
      </c>
      <c r="AL3862" s="9"/>
      <c r="AM3862" s="9"/>
      <c r="AN3862" s="9"/>
      <c r="AO3862" s="9"/>
      <c r="AP3862" s="9"/>
      <c r="AQ3862" s="9"/>
      <c r="AR3862" s="9"/>
      <c r="AS3862" s="9"/>
      <c r="AT3862" s="9"/>
      <c r="AU3862" s="9"/>
      <c r="AV3862" s="9"/>
      <c r="AW3862" s="9"/>
      <c r="AX3862" s="9"/>
      <c r="AY3862" s="9"/>
      <c r="AZ3862" s="9"/>
      <c r="BA3862" s="9"/>
      <c r="BB3862" s="9"/>
      <c r="BC3862" s="9"/>
      <c r="BD3862" s="9"/>
      <c r="BE3862" s="9"/>
      <c r="BF3862" s="9"/>
      <c r="BG3862" s="9"/>
      <c r="BH3862" s="9"/>
      <c r="BI3862" s="9"/>
      <c r="BJ3862" s="9"/>
      <c r="BK3862" s="9"/>
      <c r="BL3862" s="9"/>
      <c r="BM3862" s="9"/>
      <c r="BN3862" s="9"/>
      <c r="BO3862" s="9"/>
      <c r="BP3862" s="9"/>
      <c r="BQ3862" s="9"/>
      <c r="BT3862" s="9"/>
      <c r="BU3862" s="9"/>
      <c r="BX3862" s="9"/>
      <c r="BY3862" s="9"/>
      <c r="CB3862" s="9"/>
      <c r="CC3862" s="9"/>
      <c r="CF3862" s="9"/>
      <c r="CG3862" s="9"/>
      <c r="CJ3862" s="9"/>
      <c r="CK3862" s="9"/>
      <c r="CN3862" s="9"/>
      <c r="CO3862" s="9"/>
      <c r="CP3862" s="9"/>
      <c r="CQ3862" s="9"/>
      <c r="CR3862" s="9"/>
      <c r="CS3862" s="9"/>
      <c r="CT3862" s="9"/>
      <c r="CU3862" s="9"/>
      <c r="CV3862" s="9"/>
      <c r="CW3862" s="9"/>
      <c r="CX3862" s="9"/>
      <c r="CY3862" s="9"/>
      <c r="CZ3862" s="9"/>
      <c r="DA3862" s="9"/>
      <c r="DB3862" s="9"/>
      <c r="DC3862" s="9"/>
      <c r="DD3862" s="9"/>
      <c r="DE3862" s="9"/>
      <c r="DF3862" s="9"/>
      <c r="DG3862" s="9"/>
      <c r="DH3862" s="9"/>
      <c r="DI3862" s="9"/>
      <c r="DJ3862" s="9"/>
      <c r="DK3862" s="9"/>
      <c r="DL3862" s="9"/>
      <c r="DM3862" s="9"/>
      <c r="DN3862" s="9"/>
      <c r="DO3862" s="9"/>
      <c r="DP3862" s="9"/>
      <c r="DQ3862" s="9"/>
      <c r="DR3862" s="9"/>
      <c r="DS3862" s="9"/>
      <c r="DT3862" s="9"/>
      <c r="DU3862" s="9"/>
      <c r="DV3862" s="9"/>
      <c r="DW3862" s="9"/>
      <c r="DX3862" s="9"/>
      <c r="DY3862" s="9"/>
      <c r="DZ3862" s="56"/>
      <c r="EA3862" s="57"/>
    </row>
    <row r="3863" spans="1:131" ht="19.5" customHeight="1" x14ac:dyDescent="0.25">
      <c r="A3863" s="9">
        <v>2554</v>
      </c>
      <c r="B3863" s="9" t="s">
        <v>7649</v>
      </c>
      <c r="C3863" s="9" t="s">
        <v>7647</v>
      </c>
      <c r="D3863" s="9"/>
      <c r="E3863" s="9" t="s">
        <v>527</v>
      </c>
      <c r="F3863" s="9" t="s">
        <v>52</v>
      </c>
      <c r="G3863" s="9"/>
      <c r="H3863" s="9" t="s">
        <v>202</v>
      </c>
      <c r="I3863" s="9" t="s">
        <v>28</v>
      </c>
      <c r="J3863" s="129">
        <v>43707</v>
      </c>
      <c r="K3863" s="129">
        <v>43586</v>
      </c>
      <c r="L3863" s="129">
        <v>44074</v>
      </c>
      <c r="M3863" s="9" t="s">
        <v>20</v>
      </c>
      <c r="O3863" s="9">
        <v>27</v>
      </c>
      <c r="Q3863" s="9" t="s">
        <v>54</v>
      </c>
      <c r="R3863" s="9"/>
      <c r="S3863" s="13">
        <v>3165000</v>
      </c>
      <c r="T3863" s="13">
        <v>3165000</v>
      </c>
      <c r="U3863" s="13">
        <v>949500</v>
      </c>
      <c r="V3863" s="13">
        <v>2215500</v>
      </c>
      <c r="W3863" s="9"/>
      <c r="X3863" s="9"/>
      <c r="Y3863" s="9"/>
      <c r="Z3863" s="9"/>
      <c r="AA3863" s="9"/>
      <c r="AB3863" s="9"/>
      <c r="AC3863" s="9"/>
      <c r="AD3863" s="9"/>
      <c r="AE3863" s="9"/>
      <c r="AF3863" s="114">
        <v>2215500</v>
      </c>
      <c r="AG3863" s="109"/>
      <c r="AH3863" s="11">
        <v>43647</v>
      </c>
      <c r="AI3863" s="11">
        <v>44054</v>
      </c>
      <c r="AJ3863" s="27">
        <v>3179249</v>
      </c>
      <c r="AK3863" s="27">
        <v>949500</v>
      </c>
      <c r="AL3863" s="9"/>
      <c r="AM3863" s="9"/>
      <c r="AN3863" s="9"/>
      <c r="AO3863" s="9"/>
      <c r="AP3863" s="9"/>
      <c r="AQ3863" s="9"/>
      <c r="AR3863" s="9"/>
      <c r="AS3863" s="9"/>
      <c r="AT3863" s="9"/>
      <c r="AU3863" s="9"/>
      <c r="AV3863" s="9"/>
      <c r="AW3863" s="9"/>
      <c r="AX3863" s="9"/>
      <c r="AY3863" s="9"/>
      <c r="AZ3863" s="9"/>
      <c r="BA3863" s="9"/>
      <c r="BB3863" s="9"/>
      <c r="BC3863" s="9"/>
      <c r="BD3863" s="9"/>
      <c r="BE3863" s="9"/>
      <c r="BF3863" s="9"/>
      <c r="BG3863" s="9"/>
      <c r="BH3863" s="9"/>
      <c r="BI3863" s="9"/>
      <c r="BJ3863" s="9"/>
      <c r="BK3863" s="9"/>
      <c r="BL3863" s="9"/>
      <c r="BM3863" s="9"/>
      <c r="BN3863" s="9"/>
      <c r="BO3863" s="9"/>
      <c r="BP3863" s="9"/>
      <c r="BQ3863" s="9"/>
      <c r="BT3863" s="9"/>
      <c r="BU3863" s="9"/>
      <c r="BX3863" s="9"/>
      <c r="BY3863" s="9"/>
      <c r="CB3863" s="9"/>
      <c r="CC3863" s="9"/>
      <c r="CF3863" s="9"/>
      <c r="CG3863" s="9"/>
      <c r="CJ3863" s="9"/>
      <c r="CK3863" s="9"/>
      <c r="CN3863" s="9"/>
      <c r="CO3863" s="9"/>
      <c r="CP3863" s="9"/>
      <c r="CQ3863" s="9"/>
      <c r="CR3863" s="9"/>
      <c r="CS3863" s="9"/>
      <c r="CT3863" s="9"/>
      <c r="CU3863" s="9"/>
      <c r="CV3863" s="9"/>
      <c r="CW3863" s="9"/>
      <c r="CX3863" s="9"/>
      <c r="CY3863" s="9"/>
      <c r="CZ3863" s="9"/>
      <c r="DA3863" s="9"/>
      <c r="DB3863" s="9"/>
      <c r="DC3863" s="9"/>
      <c r="DD3863" s="9"/>
      <c r="DE3863" s="9"/>
      <c r="DF3863" s="9"/>
      <c r="DG3863" s="9"/>
      <c r="DH3863" s="9"/>
      <c r="DI3863" s="9"/>
      <c r="DJ3863" s="9"/>
      <c r="DK3863" s="9"/>
      <c r="DL3863" s="9"/>
      <c r="DM3863" s="9"/>
      <c r="DN3863" s="9"/>
      <c r="DO3863" s="9"/>
      <c r="DP3863" s="9"/>
      <c r="DQ3863" s="9"/>
      <c r="DR3863" s="9"/>
      <c r="DS3863" s="9"/>
      <c r="DT3863" s="9"/>
      <c r="DU3863" s="9"/>
      <c r="DV3863" s="9"/>
      <c r="DW3863" s="9"/>
      <c r="DX3863" s="9"/>
      <c r="DY3863" s="9"/>
    </row>
    <row r="3864" spans="1:131" ht="19.5" customHeight="1" x14ac:dyDescent="0.25">
      <c r="A3864" s="9">
        <v>2555</v>
      </c>
      <c r="B3864" s="9" t="s">
        <v>7648</v>
      </c>
      <c r="C3864" s="9" t="s">
        <v>7650</v>
      </c>
      <c r="D3864" s="9"/>
      <c r="E3864" s="9" t="s">
        <v>7651</v>
      </c>
      <c r="F3864" s="9" t="s">
        <v>7652</v>
      </c>
      <c r="G3864" s="9"/>
      <c r="H3864" s="9" t="s">
        <v>906</v>
      </c>
      <c r="I3864" s="9" t="s">
        <v>35</v>
      </c>
      <c r="O3864" s="9">
        <v>29</v>
      </c>
      <c r="R3864" s="9"/>
      <c r="S3864" s="9"/>
      <c r="T3864" s="9"/>
      <c r="U3864" s="9"/>
      <c r="V3864" s="9"/>
      <c r="W3864" s="9"/>
      <c r="X3864" s="9"/>
      <c r="Y3864" s="9"/>
      <c r="Z3864" s="9"/>
      <c r="AA3864" s="9"/>
      <c r="AB3864" s="9"/>
      <c r="AC3864" s="9"/>
      <c r="AD3864" s="9"/>
      <c r="AE3864" s="9"/>
      <c r="AF3864" s="55"/>
      <c r="AG3864" s="109"/>
      <c r="AH3864" s="9"/>
      <c r="AI3864" s="9"/>
      <c r="AJ3864" s="9"/>
      <c r="AK3864" s="9"/>
      <c r="AL3864" s="9"/>
      <c r="AM3864" s="9"/>
      <c r="AN3864" s="9"/>
      <c r="AO3864" s="9"/>
      <c r="AP3864" s="9"/>
      <c r="AQ3864" s="9"/>
      <c r="AR3864" s="9"/>
      <c r="AS3864" s="9"/>
      <c r="AT3864" s="9"/>
      <c r="AU3864" s="9"/>
      <c r="AV3864" s="9"/>
      <c r="AW3864" s="9"/>
      <c r="AX3864" s="9"/>
      <c r="AY3864" s="9"/>
      <c r="AZ3864" s="9"/>
      <c r="BA3864" s="9"/>
      <c r="BB3864" s="9"/>
      <c r="BC3864" s="9"/>
      <c r="BD3864" s="9"/>
      <c r="BE3864" s="9"/>
      <c r="BF3864" s="9"/>
      <c r="BG3864" s="9"/>
      <c r="BH3864" s="9"/>
      <c r="BI3864" s="9"/>
      <c r="BJ3864" s="9"/>
      <c r="BK3864" s="9"/>
      <c r="BL3864" s="9"/>
      <c r="BM3864" s="9"/>
      <c r="BN3864" s="9"/>
      <c r="BO3864" s="9"/>
      <c r="BP3864" s="9"/>
      <c r="BQ3864" s="9"/>
      <c r="BT3864" s="9"/>
      <c r="BU3864" s="9"/>
      <c r="BX3864" s="9"/>
      <c r="BY3864" s="9"/>
      <c r="CB3864" s="9"/>
      <c r="CC3864" s="9"/>
      <c r="CF3864" s="9"/>
      <c r="CG3864" s="9"/>
      <c r="CJ3864" s="9"/>
      <c r="CK3864" s="9"/>
      <c r="CN3864" s="9"/>
      <c r="CO3864" s="9"/>
      <c r="CP3864" s="9"/>
      <c r="CQ3864" s="9"/>
      <c r="CR3864" s="9"/>
      <c r="CS3864" s="9"/>
      <c r="CT3864" s="9"/>
      <c r="CU3864" s="9"/>
      <c r="CV3864" s="9"/>
      <c r="CW3864" s="9"/>
      <c r="CX3864" s="9"/>
      <c r="CY3864" s="9"/>
      <c r="CZ3864" s="9"/>
      <c r="DA3864" s="9"/>
      <c r="DB3864" s="9"/>
      <c r="DC3864" s="9"/>
      <c r="DD3864" s="9"/>
      <c r="DE3864" s="9"/>
      <c r="DF3864" s="9"/>
      <c r="DG3864" s="9"/>
      <c r="DH3864" s="9"/>
      <c r="DI3864" s="9"/>
      <c r="DJ3864" s="9"/>
      <c r="DK3864" s="9"/>
      <c r="DL3864" s="9"/>
      <c r="DM3864" s="9"/>
      <c r="DN3864" s="9"/>
      <c r="DO3864" s="9"/>
      <c r="DP3864" s="9"/>
      <c r="DQ3864" s="9"/>
      <c r="DR3864" s="9"/>
      <c r="DS3864" s="9"/>
      <c r="DT3864" s="9"/>
      <c r="DU3864" s="9"/>
      <c r="DV3864" s="9"/>
      <c r="DW3864" s="9"/>
      <c r="DX3864" s="9"/>
      <c r="DY3864" s="9"/>
      <c r="DZ3864" s="56"/>
      <c r="EA3864" s="57"/>
    </row>
    <row r="3865" spans="1:131" ht="19.5" customHeight="1" x14ac:dyDescent="0.25">
      <c r="A3865" s="9">
        <v>2556</v>
      </c>
      <c r="B3865" s="9" t="s">
        <v>7653</v>
      </c>
      <c r="C3865" s="9" t="s">
        <v>7654</v>
      </c>
      <c r="D3865" s="9"/>
      <c r="E3865" s="9" t="s">
        <v>2757</v>
      </c>
      <c r="F3865" s="9" t="s">
        <v>7655</v>
      </c>
      <c r="G3865" s="9"/>
      <c r="H3865" s="9" t="s">
        <v>202</v>
      </c>
      <c r="I3865" s="9" t="s">
        <v>35</v>
      </c>
      <c r="J3865" s="129">
        <v>43976</v>
      </c>
      <c r="K3865" s="129">
        <v>43647</v>
      </c>
      <c r="L3865" s="129">
        <v>44392</v>
      </c>
      <c r="M3865" s="9" t="s">
        <v>20</v>
      </c>
      <c r="O3865" s="9">
        <v>31</v>
      </c>
      <c r="Q3865" s="9" t="s">
        <v>54</v>
      </c>
      <c r="R3865" s="9"/>
      <c r="S3865" s="13">
        <v>598571250</v>
      </c>
      <c r="T3865" s="13">
        <v>598571250</v>
      </c>
      <c r="U3865" s="13">
        <v>179571250</v>
      </c>
      <c r="V3865" s="13">
        <v>419000000</v>
      </c>
      <c r="W3865" s="9"/>
      <c r="X3865" s="9"/>
      <c r="Y3865" s="9"/>
      <c r="Z3865" s="9"/>
      <c r="AA3865" s="9"/>
      <c r="AB3865" s="9"/>
      <c r="AC3865" s="9"/>
      <c r="AD3865" s="9"/>
      <c r="AE3865" s="9"/>
      <c r="AF3865" s="114">
        <v>419000000</v>
      </c>
      <c r="AG3865" s="109"/>
      <c r="AH3865" s="11">
        <v>43831</v>
      </c>
      <c r="AI3865" s="11">
        <v>44043</v>
      </c>
      <c r="AJ3865" s="27">
        <v>206572127</v>
      </c>
      <c r="AK3865" s="27">
        <v>61971638</v>
      </c>
      <c r="AL3865" s="11">
        <v>44044</v>
      </c>
      <c r="AM3865" s="11">
        <v>44165</v>
      </c>
      <c r="AN3865" s="27">
        <v>306891965</v>
      </c>
      <c r="AO3865" s="27">
        <v>92067590</v>
      </c>
      <c r="AP3865" s="11">
        <v>43700</v>
      </c>
      <c r="AQ3865" s="11">
        <v>43830</v>
      </c>
      <c r="AR3865" s="27">
        <v>9051289</v>
      </c>
      <c r="AS3865" s="27">
        <v>2715387</v>
      </c>
      <c r="AT3865" s="11">
        <v>44166</v>
      </c>
      <c r="AU3865" s="11">
        <v>44377</v>
      </c>
      <c r="AV3865" s="27">
        <v>57116637</v>
      </c>
      <c r="AW3865" s="27">
        <v>17134991</v>
      </c>
      <c r="AX3865" s="9"/>
      <c r="AY3865" s="9"/>
      <c r="AZ3865" s="9"/>
      <c r="BA3865" s="9"/>
      <c r="BB3865" s="9"/>
      <c r="BC3865" s="9"/>
      <c r="BD3865" s="9"/>
      <c r="BE3865" s="9"/>
      <c r="BF3865" s="9"/>
      <c r="BG3865" s="9"/>
      <c r="BH3865" s="9"/>
      <c r="BI3865" s="9"/>
      <c r="BJ3865" s="9"/>
      <c r="BK3865" s="9"/>
      <c r="BL3865" s="9"/>
      <c r="BM3865" s="9"/>
      <c r="BN3865" s="9"/>
      <c r="BO3865" s="9"/>
      <c r="BP3865" s="9"/>
      <c r="BQ3865" s="9"/>
      <c r="BT3865" s="9"/>
      <c r="BU3865" s="9"/>
      <c r="BX3865" s="9"/>
      <c r="BY3865" s="9"/>
      <c r="CB3865" s="9"/>
      <c r="CC3865" s="9"/>
      <c r="CF3865" s="9"/>
      <c r="CG3865" s="9"/>
      <c r="CJ3865" s="9"/>
      <c r="CK3865" s="9"/>
      <c r="CN3865" s="9"/>
      <c r="CO3865" s="9"/>
      <c r="CP3865" s="9"/>
      <c r="CQ3865" s="9"/>
      <c r="CR3865" s="9"/>
      <c r="CS3865" s="9"/>
      <c r="CT3865" s="9"/>
      <c r="CU3865" s="9"/>
      <c r="CV3865" s="9"/>
      <c r="CW3865" s="9"/>
      <c r="CX3865" s="9"/>
      <c r="CY3865" s="9"/>
      <c r="CZ3865" s="9"/>
      <c r="DA3865" s="9"/>
      <c r="DB3865" s="9"/>
      <c r="DC3865" s="9"/>
      <c r="DD3865" s="9"/>
      <c r="DE3865" s="9"/>
      <c r="DF3865" s="9"/>
      <c r="DG3865" s="9"/>
      <c r="DH3865" s="9"/>
      <c r="DI3865" s="9"/>
      <c r="DJ3865" s="9"/>
      <c r="DK3865" s="9"/>
      <c r="DL3865" s="9"/>
      <c r="DM3865" s="9"/>
      <c r="DN3865" s="9"/>
      <c r="DO3865" s="9"/>
      <c r="DP3865" s="9"/>
      <c r="DQ3865" s="9"/>
      <c r="DR3865" s="9"/>
      <c r="DS3865" s="9"/>
      <c r="DT3865" s="9"/>
      <c r="DU3865" s="9"/>
      <c r="DV3865" s="9"/>
      <c r="DW3865" s="9"/>
      <c r="DX3865" s="9"/>
      <c r="DY3865" s="9"/>
    </row>
    <row r="3866" spans="1:131" s="18" customFormat="1" ht="19.5" customHeight="1" x14ac:dyDescent="0.25">
      <c r="A3866" s="18">
        <v>2556</v>
      </c>
      <c r="B3866" s="18" t="s">
        <v>7653</v>
      </c>
      <c r="C3866" s="18" t="s">
        <v>7974</v>
      </c>
      <c r="D3866" s="19">
        <v>43788</v>
      </c>
      <c r="E3866" s="18" t="s">
        <v>7975</v>
      </c>
      <c r="F3866" s="18" t="s">
        <v>7976</v>
      </c>
      <c r="J3866" s="130"/>
      <c r="K3866" s="130"/>
      <c r="L3866" s="130"/>
      <c r="AF3866" s="57"/>
      <c r="AG3866" s="112"/>
      <c r="DZ3866" s="56"/>
      <c r="EA3866" s="57"/>
    </row>
    <row r="3867" spans="1:131" s="18" customFormat="1" ht="19.5" customHeight="1" x14ac:dyDescent="0.25">
      <c r="A3867" s="18">
        <v>2556</v>
      </c>
      <c r="B3867" s="18" t="s">
        <v>7653</v>
      </c>
      <c r="C3867" s="18" t="s">
        <v>7974</v>
      </c>
      <c r="D3867" s="19">
        <v>44165</v>
      </c>
      <c r="J3867" s="130"/>
      <c r="K3867" s="130"/>
      <c r="L3867" s="130">
        <v>44607</v>
      </c>
      <c r="S3867" s="20">
        <v>638127256</v>
      </c>
      <c r="T3867" s="20">
        <v>638127256</v>
      </c>
      <c r="U3867" s="20">
        <v>191438177</v>
      </c>
      <c r="V3867" s="20">
        <v>446689079</v>
      </c>
      <c r="AF3867" s="43">
        <v>446689079</v>
      </c>
      <c r="AG3867" s="112"/>
      <c r="DZ3867" s="56"/>
      <c r="EA3867" s="57"/>
    </row>
    <row r="3868" spans="1:131" ht="19.5" customHeight="1" x14ac:dyDescent="0.25">
      <c r="A3868" s="9">
        <v>2557</v>
      </c>
      <c r="B3868" s="9" t="s">
        <v>7656</v>
      </c>
      <c r="C3868" s="9" t="s">
        <v>7658</v>
      </c>
      <c r="D3868" s="9"/>
      <c r="E3868" s="9" t="s">
        <v>4242</v>
      </c>
      <c r="F3868" s="9" t="s">
        <v>7657</v>
      </c>
      <c r="G3868" s="9"/>
      <c r="H3868" s="9" t="s">
        <v>202</v>
      </c>
      <c r="I3868" s="9" t="s">
        <v>35</v>
      </c>
      <c r="J3868" s="129">
        <v>43663</v>
      </c>
      <c r="K3868" s="129">
        <v>43563</v>
      </c>
      <c r="L3868" s="129">
        <v>44012</v>
      </c>
      <c r="O3868" s="9">
        <v>31</v>
      </c>
      <c r="R3868" s="13">
        <v>699199250</v>
      </c>
      <c r="S3868" s="13">
        <v>663075250</v>
      </c>
      <c r="T3868" s="13">
        <v>663075250</v>
      </c>
      <c r="U3868" s="13">
        <v>198922575</v>
      </c>
      <c r="V3868" s="9"/>
      <c r="W3868" s="9"/>
      <c r="X3868" s="9"/>
      <c r="Y3868" s="9"/>
      <c r="Z3868" s="9"/>
      <c r="AA3868" s="9"/>
      <c r="AB3868" s="9"/>
      <c r="AC3868" s="9"/>
      <c r="AD3868" s="9"/>
      <c r="AE3868" s="9"/>
      <c r="AF3868" s="55"/>
      <c r="AG3868" s="109"/>
      <c r="AH3868" s="11">
        <v>43563</v>
      </c>
      <c r="AI3868" s="11">
        <v>43738</v>
      </c>
      <c r="AJ3868" s="27">
        <v>346519385</v>
      </c>
      <c r="AK3868" s="27">
        <v>103955816</v>
      </c>
      <c r="AL3868" s="11">
        <v>43739</v>
      </c>
      <c r="AM3868" s="11">
        <v>44012</v>
      </c>
      <c r="AN3868" s="27">
        <v>30522993</v>
      </c>
      <c r="AO3868" s="27">
        <v>9156898</v>
      </c>
      <c r="AP3868" s="11">
        <v>43563</v>
      </c>
      <c r="AQ3868" s="11">
        <v>44012</v>
      </c>
      <c r="AR3868" s="27">
        <v>559396442</v>
      </c>
      <c r="AS3868" s="27">
        <v>54706219</v>
      </c>
      <c r="AT3868" s="9"/>
      <c r="AU3868" s="9"/>
      <c r="AV3868" s="9"/>
      <c r="AW3868" s="9"/>
      <c r="AX3868" s="9"/>
      <c r="AY3868" s="9"/>
      <c r="AZ3868" s="9"/>
      <c r="BA3868" s="9"/>
      <c r="BB3868" s="9"/>
      <c r="BC3868" s="9"/>
      <c r="BD3868" s="9"/>
      <c r="BE3868" s="9"/>
      <c r="BF3868" s="9"/>
      <c r="BG3868" s="9"/>
      <c r="BH3868" s="9"/>
      <c r="BI3868" s="9"/>
      <c r="BJ3868" s="9"/>
      <c r="BK3868" s="9"/>
      <c r="BL3868" s="9"/>
      <c r="BM3868" s="9"/>
      <c r="BN3868" s="9"/>
      <c r="BO3868" s="9"/>
      <c r="BP3868" s="9"/>
      <c r="BQ3868" s="9"/>
      <c r="BT3868" s="9"/>
      <c r="BU3868" s="9"/>
      <c r="BX3868" s="9"/>
      <c r="BY3868" s="9"/>
      <c r="CB3868" s="9"/>
      <c r="CC3868" s="9"/>
      <c r="CF3868" s="9"/>
      <c r="CG3868" s="9"/>
      <c r="CJ3868" s="9"/>
      <c r="CK3868" s="9"/>
      <c r="CN3868" s="9"/>
      <c r="CO3868" s="9"/>
      <c r="CP3868" s="9"/>
      <c r="CQ3868" s="9"/>
      <c r="CR3868" s="9"/>
      <c r="CS3868" s="9"/>
      <c r="CT3868" s="9"/>
      <c r="CU3868" s="9"/>
      <c r="CV3868" s="9"/>
      <c r="CW3868" s="9"/>
      <c r="CX3868" s="9"/>
      <c r="CY3868" s="9"/>
      <c r="CZ3868" s="9"/>
      <c r="DA3868" s="9"/>
      <c r="DB3868" s="9"/>
      <c r="DC3868" s="9"/>
      <c r="DD3868" s="9"/>
      <c r="DE3868" s="9"/>
      <c r="DF3868" s="9"/>
      <c r="DG3868" s="9"/>
      <c r="DH3868" s="9"/>
      <c r="DI3868" s="9"/>
      <c r="DJ3868" s="9"/>
      <c r="DK3868" s="9"/>
      <c r="DL3868" s="9"/>
      <c r="DM3868" s="9"/>
      <c r="DN3868" s="9"/>
      <c r="DO3868" s="9"/>
      <c r="DP3868" s="9"/>
      <c r="DQ3868" s="9"/>
      <c r="DR3868" s="9"/>
      <c r="DS3868" s="9"/>
      <c r="DT3868" s="9"/>
      <c r="DU3868" s="9"/>
      <c r="DV3868" s="9"/>
      <c r="DW3868" s="9"/>
      <c r="DX3868" s="9"/>
      <c r="DY3868" s="9"/>
      <c r="DZ3868" s="54">
        <v>559396442</v>
      </c>
      <c r="EA3868" s="59">
        <v>167818933</v>
      </c>
    </row>
    <row r="3869" spans="1:131" s="18" customFormat="1" ht="19.5" customHeight="1" x14ac:dyDescent="0.25">
      <c r="A3869" s="18">
        <v>2557</v>
      </c>
      <c r="B3869" s="18" t="s">
        <v>7656</v>
      </c>
      <c r="C3869" s="18" t="s">
        <v>7658</v>
      </c>
      <c r="D3869" s="19">
        <v>43633</v>
      </c>
      <c r="E3869" s="18" t="s">
        <v>3883</v>
      </c>
      <c r="F3869" s="18" t="s">
        <v>3886</v>
      </c>
      <c r="J3869" s="130"/>
      <c r="K3869" s="130"/>
      <c r="L3869" s="130"/>
      <c r="AF3869" s="57"/>
      <c r="AG3869" s="120"/>
      <c r="DZ3869" s="56"/>
      <c r="EA3869" s="57"/>
    </row>
    <row r="3870" spans="1:131" ht="19.5" customHeight="1" x14ac:dyDescent="0.25">
      <c r="A3870" s="9">
        <v>2558</v>
      </c>
      <c r="B3870" s="9" t="s">
        <v>7662</v>
      </c>
      <c r="C3870" s="9" t="s">
        <v>7663</v>
      </c>
      <c r="D3870" s="9"/>
      <c r="E3870" s="9" t="s">
        <v>268</v>
      </c>
      <c r="F3870" s="9" t="s">
        <v>2583</v>
      </c>
      <c r="G3870" s="9"/>
      <c r="H3870" s="9" t="s">
        <v>202</v>
      </c>
      <c r="I3870" s="9" t="s">
        <v>78</v>
      </c>
      <c r="J3870" s="129">
        <v>43703</v>
      </c>
      <c r="K3870" s="129">
        <v>43532</v>
      </c>
      <c r="L3870" s="129">
        <v>44058</v>
      </c>
      <c r="O3870" s="9">
        <v>28</v>
      </c>
      <c r="R3870" s="9"/>
      <c r="S3870" s="13">
        <v>73890000</v>
      </c>
      <c r="T3870" s="13">
        <v>73890000</v>
      </c>
      <c r="U3870" s="13">
        <v>22167000</v>
      </c>
      <c r="V3870" s="9"/>
      <c r="W3870" s="9"/>
      <c r="X3870" s="9"/>
      <c r="Y3870" s="9"/>
      <c r="Z3870" s="9"/>
      <c r="AA3870" s="9"/>
      <c r="AB3870" s="9"/>
      <c r="AC3870" s="9"/>
      <c r="AD3870" s="9"/>
      <c r="AE3870" s="9"/>
      <c r="AF3870" s="55"/>
      <c r="AG3870" s="45">
        <v>51723000</v>
      </c>
      <c r="AH3870" s="11">
        <v>43922</v>
      </c>
      <c r="AI3870" s="11">
        <v>44104</v>
      </c>
      <c r="AJ3870" s="13">
        <v>21103919</v>
      </c>
      <c r="AK3870" s="13">
        <v>6331176</v>
      </c>
      <c r="AL3870" s="9"/>
      <c r="AM3870" s="9"/>
      <c r="AN3870" s="9"/>
      <c r="AO3870" s="9"/>
      <c r="AP3870" s="9"/>
      <c r="AQ3870" s="9"/>
      <c r="AR3870" s="9"/>
      <c r="AS3870" s="9"/>
      <c r="AT3870" s="9"/>
      <c r="AU3870" s="9"/>
      <c r="AV3870" s="9"/>
      <c r="AW3870" s="9"/>
      <c r="AX3870" s="9"/>
      <c r="AY3870" s="9"/>
      <c r="AZ3870" s="9"/>
      <c r="BA3870" s="9"/>
      <c r="BB3870" s="9"/>
      <c r="BC3870" s="9"/>
      <c r="BD3870" s="9"/>
      <c r="BE3870" s="9"/>
      <c r="BF3870" s="9"/>
      <c r="BG3870" s="9"/>
      <c r="BH3870" s="9"/>
      <c r="BI3870" s="9"/>
      <c r="BJ3870" s="9"/>
      <c r="BK3870" s="9"/>
      <c r="BL3870" s="9"/>
      <c r="BM3870" s="9"/>
      <c r="BN3870" s="9"/>
      <c r="BO3870" s="9"/>
      <c r="BP3870" s="9"/>
      <c r="BQ3870" s="9"/>
      <c r="BT3870" s="9"/>
      <c r="BU3870" s="9"/>
      <c r="BX3870" s="9"/>
      <c r="BY3870" s="9"/>
      <c r="CB3870" s="9"/>
      <c r="CC3870" s="9"/>
      <c r="CF3870" s="9"/>
      <c r="CG3870" s="9"/>
      <c r="CJ3870" s="9"/>
      <c r="CK3870" s="9"/>
      <c r="CN3870" s="9"/>
      <c r="CO3870" s="9"/>
      <c r="CP3870" s="9"/>
      <c r="CQ3870" s="9"/>
      <c r="CR3870" s="9"/>
      <c r="CS3870" s="9"/>
      <c r="CT3870" s="9"/>
      <c r="CU3870" s="9"/>
      <c r="CV3870" s="9"/>
      <c r="CW3870" s="9"/>
      <c r="CX3870" s="9"/>
      <c r="CY3870" s="9"/>
      <c r="CZ3870" s="9"/>
      <c r="DA3870" s="9"/>
      <c r="DB3870" s="9"/>
      <c r="DC3870" s="9"/>
      <c r="DD3870" s="9"/>
      <c r="DE3870" s="9"/>
      <c r="DF3870" s="9"/>
      <c r="DG3870" s="9"/>
      <c r="DH3870" s="9"/>
      <c r="DI3870" s="9"/>
      <c r="DJ3870" s="9"/>
      <c r="DK3870" s="9"/>
      <c r="DL3870" s="9"/>
      <c r="DM3870" s="9"/>
      <c r="DN3870" s="9"/>
      <c r="DO3870" s="9"/>
      <c r="DP3870" s="9"/>
      <c r="DQ3870" s="9"/>
      <c r="DR3870" s="9"/>
      <c r="DS3870" s="9"/>
      <c r="DT3870" s="9"/>
      <c r="DU3870" s="9"/>
      <c r="DV3870" s="9"/>
      <c r="DW3870" s="9"/>
      <c r="DX3870" s="9"/>
      <c r="DY3870" s="9"/>
    </row>
    <row r="3871" spans="1:131" s="18" customFormat="1" ht="19.5" customHeight="1" x14ac:dyDescent="0.25">
      <c r="A3871" s="18">
        <v>2558</v>
      </c>
      <c r="B3871" s="18" t="s">
        <v>7662</v>
      </c>
      <c r="C3871" s="18" t="s">
        <v>7664</v>
      </c>
      <c r="D3871" s="19">
        <v>43633</v>
      </c>
      <c r="J3871" s="130"/>
      <c r="K3871" s="130"/>
      <c r="L3871" s="130"/>
      <c r="AF3871" s="57"/>
      <c r="AG3871" s="112"/>
      <c r="AH3871" s="11">
        <v>43556</v>
      </c>
      <c r="AI3871" s="11">
        <v>43921</v>
      </c>
      <c r="AJ3871" s="27">
        <v>52783305</v>
      </c>
      <c r="AK3871" s="27">
        <v>15834992</v>
      </c>
      <c r="DZ3871" s="56"/>
      <c r="EA3871" s="57"/>
    </row>
    <row r="3872" spans="1:131" s="18" customFormat="1" ht="19.5" customHeight="1" x14ac:dyDescent="0.25">
      <c r="A3872" s="18">
        <v>2558</v>
      </c>
      <c r="B3872" s="18" t="s">
        <v>7662</v>
      </c>
      <c r="C3872" s="18" t="s">
        <v>7664</v>
      </c>
      <c r="D3872" s="19">
        <v>44096</v>
      </c>
      <c r="J3872" s="130"/>
      <c r="K3872" s="130"/>
      <c r="L3872" s="130">
        <v>44423</v>
      </c>
      <c r="AF3872" s="57"/>
      <c r="AG3872" s="120"/>
      <c r="AH3872" s="11"/>
      <c r="AI3872" s="11"/>
      <c r="AJ3872" s="27"/>
      <c r="AK3872" s="27"/>
      <c r="DZ3872" s="56"/>
      <c r="EA3872" s="57"/>
    </row>
    <row r="3873" spans="1:131" ht="19.5" customHeight="1" x14ac:dyDescent="0.25">
      <c r="A3873" s="9">
        <v>2559</v>
      </c>
      <c r="B3873" s="9" t="s">
        <v>7665</v>
      </c>
      <c r="C3873" s="9" t="s">
        <v>7666</v>
      </c>
      <c r="D3873" s="9"/>
      <c r="E3873" s="9" t="s">
        <v>83</v>
      </c>
      <c r="F3873" s="9" t="s">
        <v>84</v>
      </c>
      <c r="G3873" s="9"/>
      <c r="H3873" s="9" t="s">
        <v>202</v>
      </c>
      <c r="I3873" s="9" t="s">
        <v>25</v>
      </c>
      <c r="J3873" s="129">
        <v>43709</v>
      </c>
      <c r="K3873" s="129">
        <v>43600</v>
      </c>
      <c r="L3873" s="129">
        <v>43951</v>
      </c>
      <c r="O3873" s="9">
        <v>27</v>
      </c>
      <c r="Q3873" s="9" t="s">
        <v>54</v>
      </c>
      <c r="R3873" s="9"/>
      <c r="S3873" s="13">
        <v>27800000</v>
      </c>
      <c r="T3873" s="13">
        <v>27800000</v>
      </c>
      <c r="U3873" s="13">
        <v>8340000</v>
      </c>
      <c r="V3873" s="9"/>
      <c r="W3873" s="9"/>
      <c r="X3873" s="9"/>
      <c r="Y3873" s="9"/>
      <c r="Z3873" s="9"/>
      <c r="AA3873" s="9"/>
      <c r="AB3873" s="9"/>
      <c r="AC3873" s="9"/>
      <c r="AD3873" s="9"/>
      <c r="AE3873" s="9"/>
      <c r="AF3873" s="55"/>
      <c r="AG3873" s="45">
        <v>19460000</v>
      </c>
      <c r="AH3873" s="11">
        <v>43600</v>
      </c>
      <c r="AI3873" s="11">
        <v>43738</v>
      </c>
      <c r="AJ3873" s="27">
        <v>3815658</v>
      </c>
      <c r="AK3873" s="27">
        <v>1144698</v>
      </c>
      <c r="AL3873" s="11">
        <v>43739</v>
      </c>
      <c r="AM3873" s="11">
        <v>43830</v>
      </c>
      <c r="AN3873" s="27">
        <v>7273124</v>
      </c>
      <c r="AO3873" s="27">
        <v>2181937</v>
      </c>
      <c r="AP3873" s="11">
        <v>43831</v>
      </c>
      <c r="AQ3873" s="11">
        <v>43921</v>
      </c>
      <c r="AR3873" s="27">
        <v>1819281</v>
      </c>
      <c r="AS3873" s="27">
        <v>545784</v>
      </c>
      <c r="AT3873" s="9"/>
      <c r="AU3873" s="9"/>
      <c r="AV3873" s="9"/>
      <c r="AW3873" s="9"/>
      <c r="AX3873" s="9"/>
      <c r="AY3873" s="9"/>
      <c r="AZ3873" s="9"/>
      <c r="BA3873" s="9"/>
      <c r="BB3873" s="9"/>
      <c r="BC3873" s="9"/>
      <c r="BD3873" s="9"/>
      <c r="BE3873" s="9"/>
      <c r="BF3873" s="9"/>
      <c r="BG3873" s="9"/>
      <c r="BH3873" s="9"/>
      <c r="BI3873" s="9"/>
      <c r="BJ3873" s="9"/>
      <c r="BK3873" s="9"/>
      <c r="BL3873" s="9"/>
      <c r="BM3873" s="9"/>
      <c r="BN3873" s="9"/>
      <c r="BO3873" s="9"/>
      <c r="BP3873" s="9"/>
      <c r="BQ3873" s="9"/>
      <c r="BT3873" s="9"/>
      <c r="BU3873" s="9"/>
      <c r="BX3873" s="9"/>
      <c r="BY3873" s="9"/>
      <c r="CB3873" s="9"/>
      <c r="CC3873" s="9"/>
      <c r="CF3873" s="9"/>
      <c r="CG3873" s="9"/>
      <c r="CJ3873" s="9"/>
      <c r="CK3873" s="9"/>
      <c r="CN3873" s="9"/>
      <c r="CO3873" s="9"/>
      <c r="CP3873" s="9"/>
      <c r="CQ3873" s="9"/>
      <c r="CR3873" s="9"/>
      <c r="CS3873" s="9"/>
      <c r="CT3873" s="9"/>
      <c r="CU3873" s="9"/>
      <c r="CV3873" s="9"/>
      <c r="CW3873" s="9"/>
      <c r="CX3873" s="9"/>
      <c r="CY3873" s="9"/>
      <c r="CZ3873" s="9"/>
      <c r="DA3873" s="9"/>
      <c r="DB3873" s="9"/>
      <c r="DC3873" s="9"/>
      <c r="DD3873" s="9"/>
      <c r="DE3873" s="9"/>
      <c r="DF3873" s="9"/>
      <c r="DG3873" s="9"/>
      <c r="DH3873" s="9"/>
      <c r="DI3873" s="9"/>
      <c r="DJ3873" s="9"/>
      <c r="DK3873" s="9"/>
      <c r="DL3873" s="9"/>
      <c r="DM3873" s="9"/>
      <c r="DN3873" s="9"/>
      <c r="DO3873" s="9"/>
      <c r="DP3873" s="9"/>
      <c r="DQ3873" s="9"/>
      <c r="DR3873" s="9"/>
      <c r="DS3873" s="9"/>
      <c r="DT3873" s="9"/>
      <c r="DU3873" s="9"/>
      <c r="DV3873" s="9"/>
      <c r="DW3873" s="9"/>
      <c r="DX3873" s="9"/>
      <c r="DY3873" s="9"/>
    </row>
    <row r="3874" spans="1:131" s="18" customFormat="1" ht="19.5" customHeight="1" x14ac:dyDescent="0.25">
      <c r="A3874" s="18">
        <v>2559</v>
      </c>
      <c r="B3874" s="18" t="s">
        <v>7665</v>
      </c>
      <c r="C3874" s="18" t="s">
        <v>7666</v>
      </c>
      <c r="D3874" s="19">
        <v>44019</v>
      </c>
      <c r="J3874" s="130"/>
      <c r="K3874" s="130"/>
      <c r="L3874" s="130">
        <v>44012</v>
      </c>
      <c r="S3874" s="20"/>
      <c r="T3874" s="20"/>
      <c r="U3874" s="20"/>
      <c r="AF3874" s="57"/>
      <c r="AG3874" s="46"/>
      <c r="AH3874" s="19"/>
      <c r="AI3874" s="19"/>
      <c r="AJ3874" s="83"/>
      <c r="AK3874" s="83"/>
      <c r="AL3874" s="19"/>
      <c r="AM3874" s="19"/>
      <c r="AN3874" s="83"/>
      <c r="AO3874" s="83"/>
      <c r="DZ3874" s="56"/>
      <c r="EA3874" s="57"/>
    </row>
    <row r="3875" spans="1:131" ht="19.5" customHeight="1" x14ac:dyDescent="0.25">
      <c r="A3875" s="9">
        <v>2560</v>
      </c>
      <c r="B3875" s="9" t="s">
        <v>7667</v>
      </c>
      <c r="C3875" s="9" t="s">
        <v>7668</v>
      </c>
      <c r="D3875" s="9"/>
      <c r="E3875" s="9" t="s">
        <v>6892</v>
      </c>
      <c r="F3875" s="9" t="s">
        <v>7508</v>
      </c>
      <c r="G3875" s="9"/>
      <c r="H3875" s="9" t="s">
        <v>202</v>
      </c>
      <c r="I3875" s="9" t="s">
        <v>4464</v>
      </c>
      <c r="J3875" s="129">
        <v>43638</v>
      </c>
      <c r="K3875" s="129">
        <v>43600</v>
      </c>
      <c r="L3875" s="129">
        <v>43830</v>
      </c>
      <c r="O3875" s="9">
        <v>27</v>
      </c>
      <c r="Q3875" s="9" t="s">
        <v>54</v>
      </c>
      <c r="R3875" s="9"/>
      <c r="S3875" s="13">
        <v>25703600</v>
      </c>
      <c r="T3875" s="13">
        <v>25703600</v>
      </c>
      <c r="U3875" s="13">
        <v>7711080</v>
      </c>
      <c r="V3875" s="9"/>
      <c r="W3875" s="9"/>
      <c r="X3875" s="9"/>
      <c r="Y3875" s="9"/>
      <c r="Z3875" s="9"/>
      <c r="AA3875" s="9"/>
      <c r="AB3875" s="9"/>
      <c r="AC3875" s="9"/>
      <c r="AD3875" s="9"/>
      <c r="AE3875" s="9"/>
      <c r="AF3875" s="55"/>
      <c r="AG3875" s="109"/>
      <c r="AH3875" s="11">
        <v>43600</v>
      </c>
      <c r="AI3875" s="11">
        <v>43830</v>
      </c>
      <c r="AJ3875" s="27">
        <v>30366913</v>
      </c>
      <c r="AK3875" s="27">
        <v>9110074</v>
      </c>
      <c r="AL3875" s="9"/>
      <c r="AM3875" s="9"/>
      <c r="AN3875" s="9"/>
      <c r="AO3875" s="9"/>
      <c r="AP3875" s="9"/>
      <c r="AQ3875" s="9"/>
      <c r="AR3875" s="9"/>
      <c r="AS3875" s="9"/>
      <c r="AT3875" s="9"/>
      <c r="AU3875" s="9"/>
      <c r="AV3875" s="9"/>
      <c r="AW3875" s="9"/>
      <c r="AX3875" s="9"/>
      <c r="AY3875" s="9"/>
      <c r="AZ3875" s="9"/>
      <c r="BA3875" s="9"/>
      <c r="BB3875" s="9"/>
      <c r="BC3875" s="9"/>
      <c r="BD3875" s="9"/>
      <c r="BE3875" s="9"/>
      <c r="BF3875" s="9"/>
      <c r="BG3875" s="9"/>
      <c r="BH3875" s="9"/>
      <c r="BI3875" s="9"/>
      <c r="BJ3875" s="9"/>
      <c r="BK3875" s="9"/>
      <c r="BL3875" s="9"/>
      <c r="BM3875" s="9"/>
      <c r="BN3875" s="9"/>
      <c r="BO3875" s="9"/>
      <c r="BP3875" s="9"/>
      <c r="BQ3875" s="9"/>
      <c r="BT3875" s="9"/>
      <c r="BU3875" s="9"/>
      <c r="BX3875" s="9"/>
      <c r="BY3875" s="9"/>
      <c r="CB3875" s="9"/>
      <c r="CC3875" s="9"/>
      <c r="CF3875" s="9"/>
      <c r="CG3875" s="9"/>
      <c r="CJ3875" s="9"/>
      <c r="CK3875" s="9"/>
      <c r="CN3875" s="9"/>
      <c r="CO3875" s="9"/>
      <c r="CP3875" s="9"/>
      <c r="CQ3875" s="9"/>
      <c r="CR3875" s="9"/>
      <c r="CS3875" s="9"/>
      <c r="CT3875" s="9"/>
      <c r="CU3875" s="9"/>
      <c r="CV3875" s="9"/>
      <c r="CW3875" s="9"/>
      <c r="CX3875" s="9"/>
      <c r="CY3875" s="9"/>
      <c r="CZ3875" s="9"/>
      <c r="DA3875" s="9"/>
      <c r="DB3875" s="9"/>
      <c r="DC3875" s="9"/>
      <c r="DD3875" s="9"/>
      <c r="DE3875" s="9"/>
      <c r="DF3875" s="9"/>
      <c r="DG3875" s="9"/>
      <c r="DH3875" s="9"/>
      <c r="DI3875" s="9"/>
      <c r="DJ3875" s="9"/>
      <c r="DK3875" s="9"/>
      <c r="DL3875" s="9"/>
      <c r="DM3875" s="9"/>
      <c r="DN3875" s="9"/>
      <c r="DO3875" s="9"/>
      <c r="DP3875" s="9"/>
      <c r="DQ3875" s="9"/>
      <c r="DR3875" s="9"/>
      <c r="DS3875" s="9"/>
      <c r="DT3875" s="9"/>
      <c r="DU3875" s="9"/>
      <c r="DV3875" s="9"/>
      <c r="DW3875" s="9"/>
      <c r="DX3875" s="9"/>
      <c r="DY3875" s="9"/>
      <c r="DZ3875" s="56"/>
      <c r="EA3875" s="57"/>
    </row>
    <row r="3876" spans="1:131" s="18" customFormat="1" ht="19.5" customHeight="1" x14ac:dyDescent="0.25">
      <c r="A3876" s="18">
        <v>2560</v>
      </c>
      <c r="B3876" s="18" t="s">
        <v>7667</v>
      </c>
      <c r="C3876" s="18" t="s">
        <v>7668</v>
      </c>
      <c r="D3876" s="19">
        <v>43948</v>
      </c>
      <c r="J3876" s="130"/>
      <c r="K3876" s="130"/>
      <c r="L3876" s="130"/>
      <c r="S3876" s="20">
        <v>30737417</v>
      </c>
      <c r="T3876" s="20">
        <v>30737417</v>
      </c>
      <c r="U3876" s="20">
        <v>9221225</v>
      </c>
      <c r="AF3876" s="57"/>
      <c r="AG3876" s="112"/>
      <c r="DZ3876" s="56"/>
      <c r="EA3876" s="57"/>
    </row>
    <row r="3877" spans="1:131" s="18" customFormat="1" ht="19.5" customHeight="1" x14ac:dyDescent="0.25">
      <c r="A3877" s="18">
        <v>2560</v>
      </c>
      <c r="B3877" s="18" t="s">
        <v>7667</v>
      </c>
      <c r="C3877" s="18" t="s">
        <v>8439</v>
      </c>
      <c r="D3877" s="19">
        <v>43978</v>
      </c>
      <c r="J3877" s="130"/>
      <c r="K3877" s="130"/>
      <c r="L3877" s="130"/>
      <c r="S3877" s="20"/>
      <c r="T3877" s="20"/>
      <c r="U3877" s="20"/>
      <c r="AF3877" s="57"/>
      <c r="AG3877" s="112"/>
      <c r="DZ3877" s="56"/>
      <c r="EA3877" s="57"/>
    </row>
    <row r="3878" spans="1:131" ht="19.5" customHeight="1" x14ac:dyDescent="0.25">
      <c r="A3878" s="9">
        <v>2561</v>
      </c>
      <c r="B3878" s="9" t="s">
        <v>7669</v>
      </c>
      <c r="C3878" s="9" t="s">
        <v>7670</v>
      </c>
      <c r="D3878" s="9"/>
      <c r="E3878" s="9" t="s">
        <v>6755</v>
      </c>
      <c r="F3878" s="9" t="s">
        <v>6756</v>
      </c>
      <c r="G3878" s="9"/>
      <c r="H3878" s="9" t="s">
        <v>202</v>
      </c>
      <c r="I3878" s="9" t="s">
        <v>4464</v>
      </c>
      <c r="J3878" s="129">
        <v>43644</v>
      </c>
      <c r="K3878" s="129">
        <v>43600</v>
      </c>
      <c r="L3878" s="129">
        <v>43799</v>
      </c>
      <c r="O3878" s="9">
        <v>27</v>
      </c>
      <c r="Q3878" s="9" t="s">
        <v>54</v>
      </c>
      <c r="R3878" s="9"/>
      <c r="S3878" s="13">
        <v>49841000</v>
      </c>
      <c r="T3878" s="13">
        <v>49841000</v>
      </c>
      <c r="U3878" s="13">
        <v>14952300</v>
      </c>
      <c r="V3878" s="9"/>
      <c r="W3878" s="9"/>
      <c r="X3878" s="9"/>
      <c r="Y3878" s="9"/>
      <c r="Z3878" s="9"/>
      <c r="AA3878" s="9"/>
      <c r="AB3878" s="9"/>
      <c r="AC3878" s="9"/>
      <c r="AD3878" s="9"/>
      <c r="AE3878" s="9"/>
      <c r="AF3878" s="55"/>
      <c r="AG3878" s="109"/>
      <c r="AH3878" s="9"/>
      <c r="AI3878" s="9"/>
      <c r="AJ3878" s="9"/>
      <c r="AK3878" s="9"/>
      <c r="AL3878" s="9"/>
      <c r="AM3878" s="9"/>
      <c r="AN3878" s="9"/>
      <c r="AO3878" s="9"/>
      <c r="AP3878" s="9"/>
      <c r="AQ3878" s="9"/>
      <c r="AR3878" s="9"/>
      <c r="AS3878" s="9"/>
      <c r="AT3878" s="9"/>
      <c r="AU3878" s="9"/>
      <c r="AV3878" s="9"/>
      <c r="AW3878" s="9"/>
      <c r="AX3878" s="9"/>
      <c r="AY3878" s="9"/>
      <c r="AZ3878" s="9"/>
      <c r="BA3878" s="9"/>
      <c r="BB3878" s="9"/>
      <c r="BC3878" s="9"/>
      <c r="BD3878" s="9"/>
      <c r="BE3878" s="9"/>
      <c r="BF3878" s="9"/>
      <c r="BG3878" s="9"/>
      <c r="BH3878" s="9"/>
      <c r="BI3878" s="9"/>
      <c r="BJ3878" s="9"/>
      <c r="BK3878" s="9"/>
      <c r="BL3878" s="9"/>
      <c r="BM3878" s="9"/>
      <c r="BN3878" s="9"/>
      <c r="BO3878" s="9"/>
      <c r="BP3878" s="9"/>
      <c r="BQ3878" s="9"/>
      <c r="BT3878" s="9"/>
      <c r="BU3878" s="9"/>
      <c r="BX3878" s="9"/>
      <c r="BY3878" s="9"/>
      <c r="CB3878" s="9"/>
      <c r="CC3878" s="9"/>
      <c r="CF3878" s="9"/>
      <c r="CG3878" s="9"/>
      <c r="CJ3878" s="9"/>
      <c r="CK3878" s="9"/>
      <c r="CN3878" s="9"/>
      <c r="CO3878" s="9"/>
      <c r="CP3878" s="9"/>
      <c r="CQ3878" s="9"/>
      <c r="CR3878" s="9"/>
      <c r="CS3878" s="9"/>
      <c r="CT3878" s="9"/>
      <c r="CU3878" s="9"/>
      <c r="CV3878" s="9"/>
      <c r="CW3878" s="9"/>
      <c r="CX3878" s="9"/>
      <c r="CY3878" s="9"/>
      <c r="CZ3878" s="9"/>
      <c r="DA3878" s="9"/>
      <c r="DB3878" s="9"/>
      <c r="DC3878" s="9"/>
      <c r="DD3878" s="9"/>
      <c r="DE3878" s="9"/>
      <c r="DF3878" s="9"/>
      <c r="DG3878" s="9"/>
      <c r="DH3878" s="9"/>
      <c r="DI3878" s="9"/>
      <c r="DJ3878" s="9"/>
      <c r="DK3878" s="9"/>
      <c r="DL3878" s="9"/>
      <c r="DM3878" s="9"/>
      <c r="DN3878" s="9"/>
      <c r="DO3878" s="9"/>
      <c r="DP3878" s="9"/>
      <c r="DQ3878" s="9"/>
      <c r="DR3878" s="9"/>
      <c r="DS3878" s="9"/>
      <c r="DT3878" s="9"/>
      <c r="DU3878" s="9"/>
      <c r="DV3878" s="9"/>
      <c r="DW3878" s="9"/>
      <c r="DX3878" s="9"/>
      <c r="DY3878" s="9"/>
    </row>
    <row r="3879" spans="1:131" ht="19.5" customHeight="1" x14ac:dyDescent="0.25">
      <c r="A3879" s="9">
        <v>2562</v>
      </c>
      <c r="B3879" s="9" t="s">
        <v>7675</v>
      </c>
      <c r="C3879" s="9" t="s">
        <v>7673</v>
      </c>
      <c r="D3879" s="9"/>
      <c r="E3879" s="9" t="s">
        <v>6965</v>
      </c>
      <c r="F3879" s="9" t="s">
        <v>7674</v>
      </c>
      <c r="G3879" s="9"/>
      <c r="H3879" s="9" t="s">
        <v>202</v>
      </c>
      <c r="I3879" s="9" t="s">
        <v>7254</v>
      </c>
      <c r="J3879" s="129">
        <v>43535</v>
      </c>
      <c r="K3879" s="129">
        <v>43497</v>
      </c>
      <c r="L3879" s="129">
        <v>43615</v>
      </c>
      <c r="O3879" s="9">
        <v>29</v>
      </c>
      <c r="Q3879" s="9" t="s">
        <v>61</v>
      </c>
      <c r="R3879" s="9"/>
      <c r="S3879" s="13">
        <v>13352050</v>
      </c>
      <c r="T3879" s="13">
        <v>13352050</v>
      </c>
      <c r="U3879" s="13">
        <v>4005615</v>
      </c>
      <c r="V3879" s="9"/>
      <c r="W3879" s="9"/>
      <c r="X3879" s="9"/>
      <c r="Y3879" s="9"/>
      <c r="Z3879" s="9"/>
      <c r="AA3879" s="9"/>
      <c r="AB3879" s="9"/>
      <c r="AC3879" s="9"/>
      <c r="AD3879" s="9"/>
      <c r="AE3879" s="9"/>
      <c r="AF3879" s="55"/>
      <c r="AG3879" s="109"/>
      <c r="AH3879" s="11">
        <v>43497</v>
      </c>
      <c r="AI3879" s="11">
        <v>43615</v>
      </c>
      <c r="AJ3879" s="27">
        <v>12989966</v>
      </c>
      <c r="AK3879" s="27">
        <v>3896990</v>
      </c>
      <c r="AL3879" s="9"/>
      <c r="AM3879" s="9"/>
      <c r="AN3879" s="9"/>
      <c r="AO3879" s="9"/>
      <c r="AP3879" s="9"/>
      <c r="AQ3879" s="9"/>
      <c r="AR3879" s="9"/>
      <c r="AS3879" s="9"/>
      <c r="AT3879" s="9"/>
      <c r="AU3879" s="9"/>
      <c r="AV3879" s="9"/>
      <c r="AW3879" s="9"/>
      <c r="AX3879" s="9"/>
      <c r="AY3879" s="9"/>
      <c r="AZ3879" s="9"/>
      <c r="BA3879" s="9"/>
      <c r="BB3879" s="9"/>
      <c r="BC3879" s="9"/>
      <c r="BD3879" s="9"/>
      <c r="BE3879" s="9"/>
      <c r="BF3879" s="9"/>
      <c r="BG3879" s="9"/>
      <c r="BH3879" s="9"/>
      <c r="BI3879" s="9"/>
      <c r="BJ3879" s="9"/>
      <c r="BK3879" s="9"/>
      <c r="BL3879" s="9"/>
      <c r="BM3879" s="9"/>
      <c r="BN3879" s="9"/>
      <c r="BO3879" s="9"/>
      <c r="BP3879" s="9"/>
      <c r="BQ3879" s="9"/>
      <c r="BT3879" s="9"/>
      <c r="BU3879" s="9"/>
      <c r="BX3879" s="9"/>
      <c r="BY3879" s="9"/>
      <c r="CB3879" s="9"/>
      <c r="CC3879" s="9"/>
      <c r="CF3879" s="9"/>
      <c r="CG3879" s="9"/>
      <c r="CJ3879" s="9"/>
      <c r="CK3879" s="9"/>
      <c r="CN3879" s="9"/>
      <c r="CO3879" s="9"/>
      <c r="CP3879" s="9"/>
      <c r="CQ3879" s="9"/>
      <c r="CR3879" s="9"/>
      <c r="CS3879" s="9"/>
      <c r="CT3879" s="9"/>
      <c r="CU3879" s="9"/>
      <c r="CV3879" s="9"/>
      <c r="CW3879" s="9"/>
      <c r="CX3879" s="9"/>
      <c r="CY3879" s="9"/>
      <c r="CZ3879" s="9"/>
      <c r="DA3879" s="9"/>
      <c r="DB3879" s="9"/>
      <c r="DC3879" s="9"/>
      <c r="DD3879" s="9"/>
      <c r="DE3879" s="9"/>
      <c r="DF3879" s="9"/>
      <c r="DG3879" s="9"/>
      <c r="DH3879" s="9"/>
      <c r="DI3879" s="9"/>
      <c r="DJ3879" s="9"/>
      <c r="DK3879" s="9"/>
      <c r="DL3879" s="9"/>
      <c r="DM3879" s="9"/>
      <c r="DN3879" s="9"/>
      <c r="DO3879" s="9"/>
      <c r="DP3879" s="9"/>
      <c r="DQ3879" s="9"/>
      <c r="DR3879" s="9"/>
      <c r="DS3879" s="9"/>
      <c r="DT3879" s="9"/>
      <c r="DU3879" s="9"/>
      <c r="DV3879" s="9"/>
      <c r="DW3879" s="9"/>
      <c r="DX3879" s="9"/>
      <c r="DY3879" s="9"/>
      <c r="DZ3879" s="56"/>
      <c r="EA3879" s="57"/>
    </row>
    <row r="3880" spans="1:131" ht="19.5" customHeight="1" x14ac:dyDescent="0.25">
      <c r="A3880" s="9">
        <v>2563</v>
      </c>
      <c r="B3880" s="9" t="s">
        <v>7676</v>
      </c>
      <c r="C3880" s="9" t="s">
        <v>7677</v>
      </c>
      <c r="D3880" s="9"/>
      <c r="E3880" s="9" t="s">
        <v>3668</v>
      </c>
      <c r="F3880" s="9" t="s">
        <v>2583</v>
      </c>
      <c r="G3880" s="9"/>
      <c r="H3880" s="9" t="s">
        <v>202</v>
      </c>
      <c r="I3880" s="9" t="s">
        <v>35</v>
      </c>
      <c r="J3880" s="129">
        <v>43748</v>
      </c>
      <c r="K3880" s="129">
        <v>43592</v>
      </c>
      <c r="L3880" s="129">
        <v>44042</v>
      </c>
      <c r="O3880" s="9">
        <v>23</v>
      </c>
      <c r="Q3880" s="9" t="s">
        <v>61</v>
      </c>
      <c r="R3880" s="9"/>
      <c r="S3880" s="13">
        <v>497796650</v>
      </c>
      <c r="T3880" s="13">
        <v>497796650</v>
      </c>
      <c r="U3880" s="13">
        <v>149338995</v>
      </c>
      <c r="V3880" s="9"/>
      <c r="W3880" s="9"/>
      <c r="X3880" s="9"/>
      <c r="Y3880" s="9"/>
      <c r="Z3880" s="9"/>
      <c r="AA3880" s="9"/>
      <c r="AB3880" s="9"/>
      <c r="AC3880" s="9"/>
      <c r="AD3880" s="9"/>
      <c r="AE3880" s="9"/>
      <c r="AF3880" s="55"/>
      <c r="AG3880" s="109"/>
      <c r="AH3880" s="11">
        <v>43592</v>
      </c>
      <c r="AI3880" s="11">
        <v>43830</v>
      </c>
      <c r="AJ3880" s="27">
        <v>95892067</v>
      </c>
      <c r="AK3880" s="27">
        <v>28767620</v>
      </c>
      <c r="AL3880" s="9"/>
      <c r="AM3880" s="9"/>
      <c r="AN3880" s="9"/>
      <c r="AO3880" s="9"/>
      <c r="AP3880" s="9"/>
      <c r="AQ3880" s="9"/>
      <c r="AR3880" s="9"/>
      <c r="AS3880" s="9"/>
      <c r="AT3880" s="9"/>
      <c r="AU3880" s="9"/>
      <c r="AV3880" s="9"/>
      <c r="AW3880" s="9"/>
      <c r="AX3880" s="9"/>
      <c r="AY3880" s="9"/>
      <c r="AZ3880" s="9"/>
      <c r="BA3880" s="9"/>
      <c r="BB3880" s="9"/>
      <c r="BC3880" s="9"/>
      <c r="BD3880" s="9"/>
      <c r="BE3880" s="9"/>
      <c r="BF3880" s="9"/>
      <c r="BG3880" s="9"/>
      <c r="BH3880" s="9"/>
      <c r="BI3880" s="9"/>
      <c r="BJ3880" s="9"/>
      <c r="BK3880" s="9"/>
      <c r="BL3880" s="9"/>
      <c r="BM3880" s="9"/>
      <c r="BN3880" s="9"/>
      <c r="BO3880" s="9"/>
      <c r="BP3880" s="9"/>
      <c r="BQ3880" s="9"/>
      <c r="BT3880" s="9"/>
      <c r="BU3880" s="9"/>
      <c r="BX3880" s="9"/>
      <c r="BY3880" s="9"/>
      <c r="CB3880" s="9"/>
      <c r="CC3880" s="9"/>
      <c r="CF3880" s="9"/>
      <c r="CG3880" s="9"/>
      <c r="CJ3880" s="9"/>
      <c r="CK3880" s="9"/>
      <c r="CN3880" s="9"/>
      <c r="CO3880" s="9"/>
      <c r="CP3880" s="9"/>
      <c r="CQ3880" s="9"/>
      <c r="CR3880" s="9"/>
      <c r="CS3880" s="9"/>
      <c r="CT3880" s="9"/>
      <c r="CU3880" s="9"/>
      <c r="CV3880" s="9"/>
      <c r="CW3880" s="9"/>
      <c r="CX3880" s="9"/>
      <c r="CY3880" s="9"/>
      <c r="CZ3880" s="9"/>
      <c r="DA3880" s="9"/>
      <c r="DB3880" s="9"/>
      <c r="DC3880" s="9"/>
      <c r="DD3880" s="9"/>
      <c r="DE3880" s="9"/>
      <c r="DF3880" s="9"/>
      <c r="DG3880" s="9"/>
      <c r="DH3880" s="9"/>
      <c r="DI3880" s="9"/>
      <c r="DJ3880" s="9"/>
      <c r="DK3880" s="9"/>
      <c r="DL3880" s="9"/>
      <c r="DM3880" s="9"/>
      <c r="DN3880" s="9"/>
      <c r="DO3880" s="9"/>
      <c r="DP3880" s="9"/>
      <c r="DQ3880" s="9"/>
      <c r="DR3880" s="9"/>
      <c r="DS3880" s="9"/>
      <c r="DT3880" s="9"/>
      <c r="DU3880" s="9"/>
      <c r="DV3880" s="9"/>
      <c r="DW3880" s="9"/>
      <c r="DX3880" s="9"/>
      <c r="DY3880" s="9"/>
    </row>
    <row r="3881" spans="1:131" s="18" customFormat="1" ht="19.5" customHeight="1" x14ac:dyDescent="0.25">
      <c r="A3881" s="18">
        <v>2563</v>
      </c>
      <c r="B3881" s="18" t="s">
        <v>7676</v>
      </c>
      <c r="C3881" s="18" t="s">
        <v>7677</v>
      </c>
      <c r="D3881" s="19">
        <v>44119</v>
      </c>
      <c r="J3881" s="130"/>
      <c r="K3881" s="130"/>
      <c r="L3881" s="130">
        <v>44407</v>
      </c>
      <c r="S3881" s="20"/>
      <c r="T3881" s="20"/>
      <c r="U3881" s="20"/>
      <c r="AF3881" s="107"/>
      <c r="AG3881" s="112"/>
      <c r="AH3881" s="19"/>
      <c r="AI3881" s="19"/>
      <c r="AJ3881" s="83"/>
      <c r="AK3881" s="83"/>
      <c r="DZ3881" s="56"/>
      <c r="EA3881" s="57"/>
    </row>
    <row r="3882" spans="1:131" ht="19.5" customHeight="1" x14ac:dyDescent="0.25">
      <c r="A3882" s="9">
        <v>2564</v>
      </c>
      <c r="B3882" s="9" t="s">
        <v>7678</v>
      </c>
      <c r="C3882" s="9" t="s">
        <v>7679</v>
      </c>
      <c r="D3882" s="9"/>
      <c r="E3882" s="9" t="s">
        <v>7680</v>
      </c>
      <c r="F3882" s="9" t="s">
        <v>7681</v>
      </c>
      <c r="G3882" s="9"/>
      <c r="H3882" s="9" t="s">
        <v>202</v>
      </c>
      <c r="I3882" s="9" t="s">
        <v>25</v>
      </c>
      <c r="J3882" s="129">
        <v>43760</v>
      </c>
      <c r="K3882" s="129">
        <v>43647</v>
      </c>
      <c r="L3882" s="129">
        <v>43920</v>
      </c>
      <c r="M3882" s="9" t="s">
        <v>20</v>
      </c>
      <c r="O3882" s="9">
        <v>31</v>
      </c>
      <c r="Q3882" s="9" t="s">
        <v>54</v>
      </c>
      <c r="R3882" s="9"/>
      <c r="S3882" s="13">
        <v>24960000</v>
      </c>
      <c r="T3882" s="13">
        <v>24960000</v>
      </c>
      <c r="U3882" s="13">
        <v>5460000</v>
      </c>
      <c r="V3882" s="9"/>
      <c r="W3882" s="13">
        <v>19500000</v>
      </c>
      <c r="X3882" s="9"/>
      <c r="Y3882" s="9"/>
      <c r="Z3882" s="9"/>
      <c r="AA3882" s="9"/>
      <c r="AB3882" s="9"/>
      <c r="AC3882" s="9"/>
      <c r="AD3882" s="9"/>
      <c r="AE3882" s="9"/>
      <c r="AF3882" s="114">
        <v>19500000</v>
      </c>
      <c r="AG3882" s="109"/>
      <c r="AH3882" s="9"/>
      <c r="AI3882" s="9"/>
      <c r="AJ3882" s="9"/>
      <c r="AK3882" s="9"/>
      <c r="AL3882" s="9"/>
      <c r="AM3882" s="9"/>
      <c r="AN3882" s="9"/>
      <c r="AO3882" s="9"/>
      <c r="AP3882" s="9"/>
      <c r="AQ3882" s="9"/>
      <c r="AR3882" s="9"/>
      <c r="AS3882" s="9"/>
      <c r="AT3882" s="9"/>
      <c r="AU3882" s="9"/>
      <c r="AV3882" s="9"/>
      <c r="AW3882" s="9"/>
      <c r="AX3882" s="9"/>
      <c r="AY3882" s="9"/>
      <c r="AZ3882" s="9"/>
      <c r="BA3882" s="9"/>
      <c r="BB3882" s="9"/>
      <c r="BC3882" s="9"/>
      <c r="BD3882" s="9"/>
      <c r="BE3882" s="9"/>
      <c r="BF3882" s="9"/>
      <c r="BG3882" s="9"/>
      <c r="BH3882" s="9"/>
      <c r="BI3882" s="9"/>
      <c r="BJ3882" s="9"/>
      <c r="BK3882" s="9"/>
      <c r="BL3882" s="9"/>
      <c r="BM3882" s="9"/>
      <c r="BN3882" s="9"/>
      <c r="BO3882" s="9"/>
      <c r="BP3882" s="9"/>
      <c r="BQ3882" s="9"/>
      <c r="BT3882" s="9"/>
      <c r="BU3882" s="9"/>
      <c r="BX3882" s="9"/>
      <c r="BY3882" s="9"/>
      <c r="CB3882" s="9"/>
      <c r="CC3882" s="9"/>
      <c r="CF3882" s="9"/>
      <c r="CG3882" s="9"/>
      <c r="CJ3882" s="9"/>
      <c r="CK3882" s="9"/>
      <c r="CN3882" s="9"/>
      <c r="CO3882" s="9"/>
      <c r="CP3882" s="9"/>
      <c r="CQ3882" s="9"/>
      <c r="CR3882" s="9"/>
      <c r="CS3882" s="9"/>
      <c r="CT3882" s="9"/>
      <c r="CU3882" s="9"/>
      <c r="CV3882" s="9"/>
      <c r="CW3882" s="9"/>
      <c r="CX3882" s="9"/>
      <c r="CY3882" s="9"/>
      <c r="CZ3882" s="9"/>
      <c r="DA3882" s="9"/>
      <c r="DB3882" s="9"/>
      <c r="DC3882" s="9"/>
      <c r="DD3882" s="9"/>
      <c r="DE3882" s="9"/>
      <c r="DF3882" s="9"/>
      <c r="DG3882" s="9"/>
      <c r="DH3882" s="9"/>
      <c r="DI3882" s="9"/>
      <c r="DJ3882" s="9"/>
      <c r="DK3882" s="9"/>
      <c r="DL3882" s="9"/>
      <c r="DM3882" s="9"/>
      <c r="DN3882" s="9"/>
      <c r="DO3882" s="9"/>
      <c r="DP3882" s="9"/>
      <c r="DQ3882" s="9"/>
      <c r="DR3882" s="9"/>
      <c r="DS3882" s="9"/>
      <c r="DT3882" s="9"/>
      <c r="DU3882" s="9"/>
      <c r="DV3882" s="9"/>
      <c r="DW3882" s="9"/>
      <c r="DX3882" s="9"/>
      <c r="DY3882" s="9"/>
      <c r="DZ3882" s="56"/>
      <c r="EA3882" s="57"/>
    </row>
    <row r="3883" spans="1:131" s="18" customFormat="1" ht="19.5" customHeight="1" x14ac:dyDescent="0.25">
      <c r="A3883" s="18">
        <v>2564</v>
      </c>
      <c r="B3883" s="18" t="s">
        <v>7678</v>
      </c>
      <c r="C3883" s="18" t="s">
        <v>7679</v>
      </c>
      <c r="D3883" s="19">
        <v>44236</v>
      </c>
      <c r="J3883" s="130"/>
      <c r="K3883" s="130"/>
      <c r="L3883" s="130">
        <v>44117</v>
      </c>
      <c r="S3883" s="20"/>
      <c r="T3883" s="20"/>
      <c r="U3883" s="20"/>
      <c r="W3883" s="20"/>
      <c r="AF3883" s="43"/>
      <c r="AG3883" s="120"/>
      <c r="DZ3883" s="56"/>
      <c r="EA3883" s="57"/>
    </row>
    <row r="3884" spans="1:131" ht="19.5" customHeight="1" x14ac:dyDescent="0.25">
      <c r="A3884" s="9">
        <v>2565</v>
      </c>
      <c r="B3884" s="9" t="s">
        <v>7683</v>
      </c>
      <c r="C3884" s="9" t="s">
        <v>7682</v>
      </c>
      <c r="D3884" s="9"/>
      <c r="E3884" s="9" t="s">
        <v>5982</v>
      </c>
      <c r="F3884" s="9" t="s">
        <v>7399</v>
      </c>
      <c r="G3884" s="9"/>
      <c r="H3884" s="9" t="s">
        <v>202</v>
      </c>
      <c r="I3884" s="9" t="s">
        <v>28</v>
      </c>
      <c r="J3884" s="129">
        <v>43709</v>
      </c>
      <c r="K3884" s="129">
        <v>43631</v>
      </c>
      <c r="L3884" s="129">
        <v>43905</v>
      </c>
      <c r="M3884" s="9" t="s">
        <v>20</v>
      </c>
      <c r="O3884" s="9">
        <v>31</v>
      </c>
      <c r="Q3884" s="9" t="s">
        <v>54</v>
      </c>
      <c r="R3884" s="9"/>
      <c r="S3884" s="13">
        <v>8400000</v>
      </c>
      <c r="T3884" s="13">
        <v>8400000</v>
      </c>
      <c r="U3884" s="13">
        <v>2520000</v>
      </c>
      <c r="V3884" s="9"/>
      <c r="W3884" s="9"/>
      <c r="X3884" s="9"/>
      <c r="Y3884" s="9"/>
      <c r="Z3884" s="9"/>
      <c r="AA3884" s="9"/>
      <c r="AB3884" s="9"/>
      <c r="AC3884" s="9"/>
      <c r="AD3884" s="9"/>
      <c r="AE3884" s="9"/>
      <c r="AF3884" s="55"/>
      <c r="AG3884" s="45">
        <v>5880000</v>
      </c>
      <c r="AH3884" s="11">
        <v>43631</v>
      </c>
      <c r="AI3884" s="11">
        <v>43861</v>
      </c>
      <c r="AJ3884" s="27">
        <v>8617120</v>
      </c>
      <c r="AK3884" s="27">
        <v>2520000</v>
      </c>
      <c r="AL3884" s="9"/>
      <c r="AM3884" s="9"/>
      <c r="AN3884" s="9"/>
      <c r="AO3884" s="9"/>
      <c r="AP3884" s="9"/>
      <c r="AQ3884" s="9"/>
      <c r="AR3884" s="9"/>
      <c r="AS3884" s="9"/>
      <c r="AT3884" s="9"/>
      <c r="AU3884" s="9"/>
      <c r="AV3884" s="9"/>
      <c r="AW3884" s="9"/>
      <c r="AX3884" s="9"/>
      <c r="AY3884" s="9"/>
      <c r="AZ3884" s="9"/>
      <c r="BA3884" s="9"/>
      <c r="BB3884" s="9"/>
      <c r="BC3884" s="9"/>
      <c r="BD3884" s="9"/>
      <c r="BE3884" s="9"/>
      <c r="BF3884" s="9"/>
      <c r="BG3884" s="9"/>
      <c r="BH3884" s="9"/>
      <c r="BI3884" s="9"/>
      <c r="BJ3884" s="9"/>
      <c r="BK3884" s="9"/>
      <c r="BL3884" s="9"/>
      <c r="BM3884" s="9"/>
      <c r="BN3884" s="9"/>
      <c r="BO3884" s="9"/>
      <c r="BP3884" s="9"/>
      <c r="BQ3884" s="9"/>
      <c r="BT3884" s="9"/>
      <c r="BU3884" s="9"/>
      <c r="BX3884" s="9"/>
      <c r="BY3884" s="9"/>
      <c r="CB3884" s="9"/>
      <c r="CC3884" s="9"/>
      <c r="CF3884" s="9"/>
      <c r="CG3884" s="9"/>
      <c r="CJ3884" s="9"/>
      <c r="CK3884" s="9"/>
      <c r="CN3884" s="9"/>
      <c r="CO3884" s="9"/>
      <c r="CP3884" s="9"/>
      <c r="CQ3884" s="9"/>
      <c r="CR3884" s="9"/>
      <c r="CS3884" s="9"/>
      <c r="CT3884" s="9"/>
      <c r="CU3884" s="9"/>
      <c r="CV3884" s="9"/>
      <c r="CW3884" s="9"/>
      <c r="CX3884" s="9"/>
      <c r="CY3884" s="9"/>
      <c r="CZ3884" s="9"/>
      <c r="DA3884" s="9"/>
      <c r="DB3884" s="9"/>
      <c r="DC3884" s="9"/>
      <c r="DD3884" s="9"/>
      <c r="DE3884" s="9"/>
      <c r="DF3884" s="9"/>
      <c r="DG3884" s="9"/>
      <c r="DH3884" s="9"/>
      <c r="DI3884" s="9"/>
      <c r="DJ3884" s="9"/>
      <c r="DK3884" s="9"/>
      <c r="DL3884" s="9"/>
      <c r="DM3884" s="9"/>
      <c r="DN3884" s="9"/>
      <c r="DO3884" s="9"/>
      <c r="DP3884" s="9"/>
      <c r="DQ3884" s="9"/>
      <c r="DR3884" s="9"/>
      <c r="DS3884" s="9"/>
      <c r="DT3884" s="9"/>
      <c r="DU3884" s="9"/>
      <c r="DV3884" s="9"/>
      <c r="DW3884" s="9"/>
      <c r="DX3884" s="9"/>
      <c r="DY3884" s="9"/>
    </row>
    <row r="3885" spans="1:131" ht="39" customHeight="1" x14ac:dyDescent="0.25">
      <c r="A3885" s="9">
        <v>2566</v>
      </c>
      <c r="B3885" s="9" t="s">
        <v>7684</v>
      </c>
      <c r="C3885" s="9" t="s">
        <v>7685</v>
      </c>
      <c r="D3885" s="9"/>
      <c r="E3885" s="9" t="s">
        <v>3053</v>
      </c>
      <c r="F3885" s="9" t="s">
        <v>3054</v>
      </c>
      <c r="G3885" s="9"/>
      <c r="H3885" s="9" t="s">
        <v>906</v>
      </c>
      <c r="I3885" s="9" t="s">
        <v>25</v>
      </c>
      <c r="M3885" s="9" t="s">
        <v>20</v>
      </c>
      <c r="O3885" s="9">
        <v>29</v>
      </c>
      <c r="R3885" s="9"/>
      <c r="S3885" s="9"/>
      <c r="T3885" s="9"/>
      <c r="U3885" s="9"/>
      <c r="V3885" s="9"/>
      <c r="W3885" s="9"/>
      <c r="X3885" s="9"/>
      <c r="Y3885" s="9"/>
      <c r="Z3885" s="9"/>
      <c r="AA3885" s="9"/>
      <c r="AB3885" s="9"/>
      <c r="AC3885" s="9"/>
      <c r="AD3885" s="9"/>
      <c r="AE3885" s="9"/>
      <c r="AF3885" s="55"/>
      <c r="AG3885" s="109"/>
      <c r="AH3885" s="9"/>
      <c r="AI3885" s="9"/>
      <c r="AJ3885" s="9"/>
      <c r="AK3885" s="9"/>
      <c r="AL3885" s="9"/>
      <c r="AM3885" s="9"/>
      <c r="AN3885" s="9"/>
      <c r="AO3885" s="9"/>
      <c r="AP3885" s="9"/>
      <c r="AQ3885" s="9"/>
      <c r="AR3885" s="9"/>
      <c r="AS3885" s="9"/>
      <c r="AT3885" s="9"/>
      <c r="AU3885" s="9"/>
      <c r="AV3885" s="9"/>
      <c r="AW3885" s="9"/>
      <c r="AX3885" s="9"/>
      <c r="AY3885" s="9"/>
      <c r="AZ3885" s="9"/>
      <c r="BA3885" s="9"/>
      <c r="BB3885" s="9"/>
      <c r="BC3885" s="9"/>
      <c r="BD3885" s="9"/>
      <c r="BE3885" s="9"/>
      <c r="BF3885" s="9"/>
      <c r="BG3885" s="9"/>
      <c r="BH3885" s="9"/>
      <c r="BI3885" s="9"/>
      <c r="BJ3885" s="9"/>
      <c r="BK3885" s="9"/>
      <c r="BL3885" s="9"/>
      <c r="BM3885" s="9"/>
      <c r="BN3885" s="9"/>
      <c r="BO3885" s="9"/>
      <c r="BP3885" s="9"/>
      <c r="BQ3885" s="9"/>
      <c r="BT3885" s="9"/>
      <c r="BU3885" s="9"/>
      <c r="BX3885" s="9"/>
      <c r="BY3885" s="9"/>
      <c r="CB3885" s="9"/>
      <c r="CC3885" s="9"/>
      <c r="CF3885" s="9"/>
      <c r="CG3885" s="9"/>
      <c r="CJ3885" s="9"/>
      <c r="CK3885" s="9"/>
      <c r="CN3885" s="9"/>
      <c r="CO3885" s="9"/>
      <c r="CP3885" s="9"/>
      <c r="CQ3885" s="9"/>
      <c r="CR3885" s="9"/>
      <c r="CS3885" s="9"/>
      <c r="CT3885" s="9"/>
      <c r="CU3885" s="9"/>
      <c r="CV3885" s="9"/>
      <c r="CW3885" s="9"/>
      <c r="CX3885" s="9"/>
      <c r="CY3885" s="9"/>
      <c r="CZ3885" s="9"/>
      <c r="DA3885" s="9"/>
      <c r="DB3885" s="9"/>
      <c r="DC3885" s="9"/>
      <c r="DD3885" s="9"/>
      <c r="DE3885" s="9"/>
      <c r="DF3885" s="9"/>
      <c r="DG3885" s="9"/>
      <c r="DH3885" s="9"/>
      <c r="DI3885" s="9"/>
      <c r="DJ3885" s="9"/>
      <c r="DK3885" s="9"/>
      <c r="DL3885" s="9"/>
      <c r="DM3885" s="9"/>
      <c r="DN3885" s="9"/>
      <c r="DO3885" s="9"/>
      <c r="DP3885" s="9"/>
      <c r="DQ3885" s="9"/>
      <c r="DR3885" s="9"/>
      <c r="DS3885" s="9"/>
      <c r="DT3885" s="9"/>
      <c r="DU3885" s="9"/>
      <c r="DV3885" s="9"/>
      <c r="DW3885" s="9"/>
      <c r="DX3885" s="9"/>
      <c r="DY3885" s="9"/>
      <c r="DZ3885" s="56"/>
      <c r="EA3885" s="57"/>
    </row>
    <row r="3886" spans="1:131" ht="19.5" customHeight="1" x14ac:dyDescent="0.25">
      <c r="A3886" s="9">
        <v>2567</v>
      </c>
      <c r="B3886" s="9" t="s">
        <v>7686</v>
      </c>
      <c r="C3886" s="9" t="s">
        <v>7687</v>
      </c>
      <c r="D3886" s="9"/>
      <c r="E3886" s="9" t="s">
        <v>3693</v>
      </c>
      <c r="F3886" s="9" t="s">
        <v>5916</v>
      </c>
      <c r="G3886" s="9"/>
      <c r="H3886" s="9" t="s">
        <v>202</v>
      </c>
      <c r="I3886" s="9" t="s">
        <v>28</v>
      </c>
      <c r="J3886" s="129">
        <v>43689</v>
      </c>
      <c r="K3886" s="129">
        <v>43617</v>
      </c>
      <c r="L3886" s="129">
        <v>43769</v>
      </c>
      <c r="M3886" s="9" t="s">
        <v>20</v>
      </c>
      <c r="O3886" s="9">
        <v>27</v>
      </c>
      <c r="Q3886" s="9" t="s">
        <v>54</v>
      </c>
      <c r="R3886" s="9"/>
      <c r="S3886" s="13">
        <v>6000000</v>
      </c>
      <c r="T3886" s="13">
        <v>6000000</v>
      </c>
      <c r="U3886" s="13">
        <v>1800000</v>
      </c>
      <c r="V3886" s="9"/>
      <c r="W3886" s="9"/>
      <c r="X3886" s="9"/>
      <c r="Y3886" s="9"/>
      <c r="Z3886" s="9"/>
      <c r="AA3886" s="9"/>
      <c r="AB3886" s="9"/>
      <c r="AC3886" s="9"/>
      <c r="AD3886" s="9"/>
      <c r="AE3886" s="9"/>
      <c r="AF3886" s="55"/>
      <c r="AG3886" s="109"/>
      <c r="AH3886" s="11">
        <v>43617</v>
      </c>
      <c r="AI3886" s="11">
        <v>43738</v>
      </c>
      <c r="AJ3886" s="27">
        <v>6251838</v>
      </c>
      <c r="AK3886" s="27">
        <v>1800000</v>
      </c>
      <c r="AL3886" s="9"/>
      <c r="AM3886" s="9"/>
      <c r="AN3886" s="9"/>
      <c r="AO3886" s="9"/>
      <c r="AP3886" s="9"/>
      <c r="AQ3886" s="9"/>
      <c r="AR3886" s="9"/>
      <c r="AS3886" s="9"/>
      <c r="AT3886" s="9"/>
      <c r="AU3886" s="9"/>
      <c r="AV3886" s="9"/>
      <c r="AW3886" s="9"/>
      <c r="AX3886" s="9"/>
      <c r="AY3886" s="9"/>
      <c r="AZ3886" s="9"/>
      <c r="BA3886" s="9"/>
      <c r="BB3886" s="9"/>
      <c r="BC3886" s="9"/>
      <c r="BD3886" s="9"/>
      <c r="BE3886" s="9"/>
      <c r="BF3886" s="9"/>
      <c r="BG3886" s="9"/>
      <c r="BH3886" s="9"/>
      <c r="BI3886" s="9"/>
      <c r="BJ3886" s="9"/>
      <c r="BK3886" s="9"/>
      <c r="BL3886" s="9"/>
      <c r="BM3886" s="9"/>
      <c r="BN3886" s="9"/>
      <c r="BO3886" s="9"/>
      <c r="BP3886" s="9"/>
      <c r="BQ3886" s="9"/>
      <c r="BT3886" s="9"/>
      <c r="BU3886" s="9"/>
      <c r="BX3886" s="9"/>
      <c r="BY3886" s="9"/>
      <c r="CB3886" s="9"/>
      <c r="CC3886" s="9"/>
      <c r="CF3886" s="9"/>
      <c r="CG3886" s="9"/>
      <c r="CJ3886" s="9"/>
      <c r="CK3886" s="9"/>
      <c r="CN3886" s="9"/>
      <c r="CO3886" s="9"/>
      <c r="CP3886" s="9"/>
      <c r="CQ3886" s="9"/>
      <c r="CR3886" s="9"/>
      <c r="CS3886" s="9"/>
      <c r="CT3886" s="9"/>
      <c r="CU3886" s="9"/>
      <c r="CV3886" s="9"/>
      <c r="CW3886" s="9"/>
      <c r="CX3886" s="9"/>
      <c r="CY3886" s="9"/>
      <c r="CZ3886" s="9"/>
      <c r="DA3886" s="9"/>
      <c r="DB3886" s="9"/>
      <c r="DC3886" s="9"/>
      <c r="DD3886" s="9"/>
      <c r="DE3886" s="9"/>
      <c r="DF3886" s="9"/>
      <c r="DG3886" s="9"/>
      <c r="DH3886" s="9"/>
      <c r="DI3886" s="9"/>
      <c r="DJ3886" s="9"/>
      <c r="DK3886" s="9"/>
      <c r="DL3886" s="9"/>
      <c r="DM3886" s="9"/>
      <c r="DN3886" s="9"/>
      <c r="DO3886" s="9"/>
      <c r="DP3886" s="9"/>
      <c r="DQ3886" s="9"/>
      <c r="DR3886" s="9"/>
      <c r="DS3886" s="9"/>
      <c r="DT3886" s="9"/>
      <c r="DU3886" s="9"/>
      <c r="DV3886" s="9"/>
      <c r="DW3886" s="9"/>
      <c r="DX3886" s="9"/>
      <c r="DY3886" s="9"/>
    </row>
    <row r="3887" spans="1:131" ht="19.5" customHeight="1" x14ac:dyDescent="0.25">
      <c r="A3887" s="9">
        <v>2568</v>
      </c>
      <c r="B3887" s="9" t="s">
        <v>7688</v>
      </c>
      <c r="C3887" s="9" t="s">
        <v>7689</v>
      </c>
      <c r="D3887" s="9"/>
      <c r="E3887" s="9" t="s">
        <v>5693</v>
      </c>
      <c r="F3887" s="9" t="s">
        <v>2495</v>
      </c>
      <c r="G3887" s="9"/>
      <c r="H3887" s="9" t="s">
        <v>202</v>
      </c>
      <c r="I3887" s="9" t="s">
        <v>28</v>
      </c>
      <c r="J3887" s="129">
        <v>43801</v>
      </c>
      <c r="K3887" s="129">
        <v>43617</v>
      </c>
      <c r="L3887" s="129">
        <v>43900</v>
      </c>
      <c r="M3887" s="9" t="s">
        <v>20</v>
      </c>
      <c r="O3887" s="9">
        <v>31</v>
      </c>
      <c r="Q3887" s="9" t="s">
        <v>54</v>
      </c>
      <c r="R3887" s="9"/>
      <c r="S3887" s="13">
        <v>11500000</v>
      </c>
      <c r="T3887" s="13">
        <v>11500000</v>
      </c>
      <c r="U3887" s="13">
        <v>3450000</v>
      </c>
      <c r="V3887" s="9"/>
      <c r="W3887" s="9"/>
      <c r="X3887" s="9"/>
      <c r="Y3887" s="9"/>
      <c r="Z3887" s="9"/>
      <c r="AA3887" s="9"/>
      <c r="AB3887" s="9"/>
      <c r="AC3887" s="9"/>
      <c r="AD3887" s="9"/>
      <c r="AE3887" s="9"/>
      <c r="AF3887" s="55"/>
      <c r="AG3887" s="45">
        <v>8000000</v>
      </c>
      <c r="AH3887" s="11">
        <v>43629</v>
      </c>
      <c r="AI3887" s="11">
        <v>43900</v>
      </c>
      <c r="AJ3887" s="27">
        <v>11500000</v>
      </c>
      <c r="AK3887" s="27">
        <v>3450000</v>
      </c>
      <c r="AL3887" s="9"/>
      <c r="AM3887" s="9"/>
      <c r="AN3887" s="9"/>
      <c r="AO3887" s="9"/>
      <c r="AP3887" s="9"/>
      <c r="AQ3887" s="9"/>
      <c r="AR3887" s="9"/>
      <c r="AS3887" s="9"/>
      <c r="AT3887" s="9"/>
      <c r="AU3887" s="9"/>
      <c r="AV3887" s="9"/>
      <c r="AW3887" s="9"/>
      <c r="AX3887" s="9"/>
      <c r="AY3887" s="9"/>
      <c r="AZ3887" s="9"/>
      <c r="BA3887" s="9"/>
      <c r="BB3887" s="9"/>
      <c r="BC3887" s="9"/>
      <c r="BD3887" s="9"/>
      <c r="BE3887" s="9"/>
      <c r="BF3887" s="9"/>
      <c r="BG3887" s="9"/>
      <c r="BH3887" s="9"/>
      <c r="BI3887" s="9"/>
      <c r="BJ3887" s="9"/>
      <c r="BK3887" s="9"/>
      <c r="BL3887" s="9"/>
      <c r="BM3887" s="9"/>
      <c r="BN3887" s="9"/>
      <c r="BO3887" s="9"/>
      <c r="BP3887" s="9"/>
      <c r="BQ3887" s="9"/>
      <c r="BT3887" s="9"/>
      <c r="BU3887" s="9"/>
      <c r="BX3887" s="9"/>
      <c r="BY3887" s="9"/>
      <c r="CB3887" s="9"/>
      <c r="CC3887" s="9"/>
      <c r="CF3887" s="9"/>
      <c r="CG3887" s="9"/>
      <c r="CJ3887" s="9"/>
      <c r="CK3887" s="9"/>
      <c r="CN3887" s="9"/>
      <c r="CO3887" s="9"/>
      <c r="CP3887" s="9"/>
      <c r="CQ3887" s="9"/>
      <c r="CR3887" s="9"/>
      <c r="CS3887" s="9"/>
      <c r="CT3887" s="9"/>
      <c r="CU3887" s="9"/>
      <c r="CV3887" s="9"/>
      <c r="CW3887" s="9"/>
      <c r="CX3887" s="9"/>
      <c r="CY3887" s="9"/>
      <c r="CZ3887" s="9"/>
      <c r="DA3887" s="9"/>
      <c r="DB3887" s="9"/>
      <c r="DC3887" s="9"/>
      <c r="DD3887" s="9"/>
      <c r="DE3887" s="9"/>
      <c r="DF3887" s="9"/>
      <c r="DG3887" s="9"/>
      <c r="DH3887" s="9"/>
      <c r="DI3887" s="9"/>
      <c r="DJ3887" s="9"/>
      <c r="DK3887" s="9"/>
      <c r="DL3887" s="9"/>
      <c r="DM3887" s="9"/>
      <c r="DN3887" s="9"/>
      <c r="DO3887" s="9"/>
      <c r="DP3887" s="9"/>
      <c r="DQ3887" s="9"/>
      <c r="DR3887" s="9"/>
      <c r="DS3887" s="9"/>
      <c r="DT3887" s="9"/>
      <c r="DU3887" s="9"/>
      <c r="DV3887" s="9"/>
      <c r="DW3887" s="9"/>
      <c r="DX3887" s="9"/>
      <c r="DY3887" s="9"/>
      <c r="DZ3887" s="56"/>
      <c r="EA3887" s="57"/>
    </row>
    <row r="3888" spans="1:131" ht="19.5" customHeight="1" x14ac:dyDescent="0.25">
      <c r="A3888" s="9">
        <v>2569</v>
      </c>
      <c r="B3888" s="10" t="s">
        <v>7690</v>
      </c>
      <c r="C3888" s="9" t="s">
        <v>7691</v>
      </c>
      <c r="D3888" s="9"/>
      <c r="E3888" s="9" t="s">
        <v>7692</v>
      </c>
      <c r="F3888" s="9" t="s">
        <v>7693</v>
      </c>
      <c r="G3888" s="9"/>
      <c r="H3888" s="9" t="s">
        <v>202</v>
      </c>
      <c r="I3888" s="9" t="s">
        <v>25</v>
      </c>
      <c r="J3888" s="129">
        <v>44025</v>
      </c>
      <c r="K3888" s="129">
        <v>42599</v>
      </c>
      <c r="L3888" s="129">
        <v>44651</v>
      </c>
      <c r="M3888" s="9" t="s">
        <v>20</v>
      </c>
      <c r="O3888" s="9">
        <v>29</v>
      </c>
      <c r="Q3888" s="9" t="s">
        <v>54</v>
      </c>
      <c r="R3888" s="9"/>
      <c r="S3888" s="13">
        <v>49558423</v>
      </c>
      <c r="T3888" s="13">
        <v>49558423</v>
      </c>
      <c r="U3888" s="13">
        <v>11889127</v>
      </c>
      <c r="V3888" s="9"/>
      <c r="W3888" s="9"/>
      <c r="X3888" s="9"/>
      <c r="Y3888" s="9"/>
      <c r="Z3888" s="9"/>
      <c r="AA3888" s="9"/>
      <c r="AB3888" s="9"/>
      <c r="AC3888" s="9"/>
      <c r="AD3888" s="9"/>
      <c r="AE3888" s="9"/>
      <c r="AF3888" s="55"/>
      <c r="AG3888" s="109"/>
      <c r="AH3888" s="11">
        <v>42917</v>
      </c>
      <c r="AI3888" s="11">
        <v>44012</v>
      </c>
      <c r="AJ3888" s="27">
        <v>15935767</v>
      </c>
      <c r="AK3888" s="27">
        <v>4780730</v>
      </c>
      <c r="AL3888" s="11">
        <v>44013</v>
      </c>
      <c r="AM3888" s="11">
        <v>44104</v>
      </c>
      <c r="AN3888" s="27">
        <v>5218343</v>
      </c>
      <c r="AO3888" s="27">
        <v>1565503</v>
      </c>
      <c r="AP3888" s="11">
        <v>44105</v>
      </c>
      <c r="AQ3888" s="11">
        <v>44196</v>
      </c>
      <c r="AR3888" s="27">
        <v>6113551</v>
      </c>
      <c r="AS3888" s="27">
        <v>1834065</v>
      </c>
      <c r="AT3888" s="11">
        <v>44197</v>
      </c>
      <c r="AU3888" s="11">
        <v>44286</v>
      </c>
      <c r="AV3888" s="27">
        <v>3120453</v>
      </c>
      <c r="AW3888" s="27">
        <v>936136</v>
      </c>
      <c r="AX3888" s="9"/>
      <c r="AY3888" s="9"/>
      <c r="AZ3888" s="9"/>
      <c r="BA3888" s="9"/>
      <c r="BB3888" s="9"/>
      <c r="BC3888" s="9"/>
      <c r="BD3888" s="9"/>
      <c r="BE3888" s="9"/>
      <c r="BF3888" s="9"/>
      <c r="BG3888" s="9"/>
      <c r="BH3888" s="9"/>
      <c r="BI3888" s="9"/>
      <c r="BJ3888" s="9"/>
      <c r="BK3888" s="9"/>
      <c r="BL3888" s="9"/>
      <c r="BM3888" s="9"/>
      <c r="BN3888" s="9"/>
      <c r="BO3888" s="9"/>
      <c r="BP3888" s="9"/>
      <c r="BQ3888" s="9"/>
      <c r="BT3888" s="9"/>
      <c r="BU3888" s="9"/>
      <c r="BX3888" s="9"/>
      <c r="BY3888" s="9"/>
      <c r="CB3888" s="9"/>
      <c r="CC3888" s="9"/>
      <c r="CF3888" s="9"/>
      <c r="CG3888" s="9"/>
      <c r="CJ3888" s="9"/>
      <c r="CK3888" s="9"/>
      <c r="CN3888" s="9"/>
      <c r="CO3888" s="9"/>
      <c r="CP3888" s="9"/>
      <c r="CQ3888" s="9"/>
      <c r="CR3888" s="9"/>
      <c r="CS3888" s="9"/>
      <c r="CT3888" s="9"/>
      <c r="CU3888" s="9"/>
      <c r="CV3888" s="9"/>
      <c r="CW3888" s="9"/>
      <c r="CX3888" s="9"/>
      <c r="CY3888" s="9"/>
      <c r="CZ3888" s="9"/>
      <c r="DA3888" s="9"/>
      <c r="DB3888" s="9"/>
      <c r="DC3888" s="9"/>
      <c r="DD3888" s="9"/>
      <c r="DE3888" s="9"/>
      <c r="DF3888" s="9"/>
      <c r="DG3888" s="9"/>
      <c r="DH3888" s="9"/>
      <c r="DI3888" s="9"/>
      <c r="DJ3888" s="9"/>
      <c r="DK3888" s="9"/>
      <c r="DL3888" s="9"/>
      <c r="DM3888" s="9"/>
      <c r="DN3888" s="9"/>
      <c r="DO3888" s="9"/>
      <c r="DP3888" s="9"/>
      <c r="DQ3888" s="9"/>
      <c r="DR3888" s="9"/>
      <c r="DS3888" s="9"/>
      <c r="DT3888" s="9"/>
      <c r="DU3888" s="9"/>
      <c r="DV3888" s="9"/>
      <c r="DW3888" s="9"/>
      <c r="DX3888" s="9"/>
      <c r="DY3888" s="9"/>
    </row>
    <row r="3889" spans="1:131" ht="19.5" customHeight="1" x14ac:dyDescent="0.25">
      <c r="A3889" s="9">
        <v>2570</v>
      </c>
      <c r="B3889" s="9" t="s">
        <v>7694</v>
      </c>
      <c r="C3889" s="9" t="s">
        <v>7695</v>
      </c>
      <c r="D3889" s="9"/>
      <c r="E3889" s="9" t="s">
        <v>6730</v>
      </c>
      <c r="F3889" s="9" t="s">
        <v>6731</v>
      </c>
      <c r="G3889" s="9"/>
      <c r="H3889" s="9" t="s">
        <v>202</v>
      </c>
      <c r="I3889" s="9" t="s">
        <v>78</v>
      </c>
      <c r="J3889" s="129">
        <v>43664</v>
      </c>
      <c r="K3889" s="129">
        <v>43591</v>
      </c>
      <c r="L3889" s="129">
        <v>43735</v>
      </c>
      <c r="M3889" s="9" t="s">
        <v>20</v>
      </c>
      <c r="O3889" s="9">
        <v>26</v>
      </c>
      <c r="Q3889" s="9" t="s">
        <v>54</v>
      </c>
      <c r="R3889" s="9"/>
      <c r="S3889" s="13">
        <v>4400000</v>
      </c>
      <c r="T3889" s="13">
        <v>3300000</v>
      </c>
      <c r="U3889" s="13">
        <v>990000</v>
      </c>
      <c r="V3889" s="9"/>
      <c r="W3889" s="9"/>
      <c r="X3889" s="9"/>
      <c r="Y3889" s="9"/>
      <c r="Z3889" s="9"/>
      <c r="AA3889" s="9"/>
      <c r="AB3889" s="9"/>
      <c r="AC3889" s="9"/>
      <c r="AD3889" s="9"/>
      <c r="AE3889" s="9"/>
      <c r="AF3889" s="55"/>
      <c r="AG3889" s="109"/>
      <c r="AH3889" s="11">
        <v>43591</v>
      </c>
      <c r="AI3889" s="11">
        <v>43735</v>
      </c>
      <c r="AJ3889" s="27">
        <v>3454208</v>
      </c>
      <c r="AK3889" s="13">
        <v>990000</v>
      </c>
      <c r="AL3889" s="9"/>
      <c r="AM3889" s="9"/>
      <c r="AN3889" s="9"/>
      <c r="AO3889" s="9"/>
      <c r="AP3889" s="9"/>
      <c r="AQ3889" s="9"/>
      <c r="AR3889" s="27"/>
      <c r="AS3889" s="27"/>
      <c r="AT3889" s="9"/>
      <c r="AU3889" s="9"/>
      <c r="AV3889" s="9"/>
      <c r="AW3889" s="9"/>
      <c r="AX3889" s="9"/>
      <c r="AY3889" s="9"/>
      <c r="AZ3889" s="9"/>
      <c r="BA3889" s="9"/>
      <c r="BB3889" s="9"/>
      <c r="BC3889" s="9"/>
      <c r="BD3889" s="9"/>
      <c r="BE3889" s="9"/>
      <c r="BF3889" s="9"/>
      <c r="BG3889" s="9"/>
      <c r="BH3889" s="9"/>
      <c r="BI3889" s="9"/>
      <c r="BJ3889" s="9"/>
      <c r="BK3889" s="9"/>
      <c r="BL3889" s="9"/>
      <c r="BM3889" s="9"/>
      <c r="BN3889" s="9"/>
      <c r="BO3889" s="9"/>
      <c r="BP3889" s="9"/>
      <c r="BQ3889" s="9"/>
      <c r="BT3889" s="9"/>
      <c r="BU3889" s="9"/>
      <c r="BX3889" s="9"/>
      <c r="BY3889" s="9"/>
      <c r="CB3889" s="9"/>
      <c r="CC3889" s="9"/>
      <c r="CF3889" s="9"/>
      <c r="CG3889" s="9"/>
      <c r="CJ3889" s="9"/>
      <c r="CK3889" s="9"/>
      <c r="CN3889" s="9"/>
      <c r="CO3889" s="9"/>
      <c r="CP3889" s="9"/>
      <c r="CQ3889" s="9"/>
      <c r="CR3889" s="9"/>
      <c r="CS3889" s="9"/>
      <c r="CT3889" s="9"/>
      <c r="CU3889" s="9"/>
      <c r="CV3889" s="9"/>
      <c r="CW3889" s="9"/>
      <c r="CX3889" s="9"/>
      <c r="CY3889" s="9"/>
      <c r="CZ3889" s="9"/>
      <c r="DA3889" s="9"/>
      <c r="DB3889" s="9"/>
      <c r="DC3889" s="9"/>
      <c r="DD3889" s="9"/>
      <c r="DE3889" s="9"/>
      <c r="DF3889" s="9"/>
      <c r="DG3889" s="9"/>
      <c r="DH3889" s="9"/>
      <c r="DI3889" s="9"/>
      <c r="DJ3889" s="9"/>
      <c r="DK3889" s="9"/>
      <c r="DL3889" s="9"/>
      <c r="DM3889" s="9"/>
      <c r="DN3889" s="9"/>
      <c r="DO3889" s="9"/>
      <c r="DP3889" s="9"/>
      <c r="DQ3889" s="9"/>
      <c r="DR3889" s="9"/>
      <c r="DS3889" s="9"/>
      <c r="DT3889" s="9"/>
      <c r="DU3889" s="9"/>
      <c r="DV3889" s="9"/>
      <c r="DW3889" s="9"/>
      <c r="DX3889" s="9"/>
      <c r="DY3889" s="9"/>
      <c r="DZ3889" s="56"/>
      <c r="EA3889" s="57"/>
    </row>
    <row r="3890" spans="1:131" ht="19.5" customHeight="1" x14ac:dyDescent="0.25">
      <c r="A3890" s="9">
        <v>2571</v>
      </c>
      <c r="B3890" s="9" t="s">
        <v>7697</v>
      </c>
      <c r="C3890" s="9" t="s">
        <v>7698</v>
      </c>
      <c r="D3890" s="9"/>
      <c r="E3890" s="9" t="s">
        <v>3331</v>
      </c>
      <c r="F3890" s="9" t="s">
        <v>5018</v>
      </c>
      <c r="G3890" s="9"/>
      <c r="H3890" s="9" t="s">
        <v>202</v>
      </c>
      <c r="I3890" s="9" t="s">
        <v>28</v>
      </c>
      <c r="J3890" s="129">
        <v>43647</v>
      </c>
      <c r="K3890" s="129">
        <v>43600</v>
      </c>
      <c r="L3890" s="129">
        <v>43905</v>
      </c>
      <c r="O3890" s="9">
        <v>28</v>
      </c>
      <c r="Q3890" s="9" t="s">
        <v>54</v>
      </c>
      <c r="R3890" s="9"/>
      <c r="S3890" s="13">
        <v>9800000</v>
      </c>
      <c r="T3890" s="13">
        <v>9800000</v>
      </c>
      <c r="U3890" s="13">
        <v>2940000</v>
      </c>
      <c r="V3890" s="9"/>
      <c r="W3890" s="9"/>
      <c r="X3890" s="9"/>
      <c r="Y3890" s="9"/>
      <c r="Z3890" s="9"/>
      <c r="AA3890" s="9"/>
      <c r="AB3890" s="9"/>
      <c r="AC3890" s="9"/>
      <c r="AD3890" s="9"/>
      <c r="AE3890" s="9"/>
      <c r="AF3890" s="55"/>
      <c r="AG3890" s="45">
        <v>6860000</v>
      </c>
      <c r="AH3890" s="11">
        <v>43600</v>
      </c>
      <c r="AI3890" s="11">
        <v>43905</v>
      </c>
      <c r="AJ3890" s="27">
        <v>9652012</v>
      </c>
      <c r="AK3890" s="27">
        <v>2895604</v>
      </c>
      <c r="AL3890" s="9"/>
      <c r="AM3890" s="9"/>
      <c r="AN3890" s="9"/>
      <c r="AO3890" s="9"/>
      <c r="AP3890" s="9"/>
      <c r="AQ3890" s="9"/>
      <c r="AR3890" s="9"/>
      <c r="AS3890" s="9"/>
      <c r="AT3890" s="9"/>
      <c r="AU3890" s="9"/>
      <c r="AV3890" s="9"/>
      <c r="AW3890" s="9"/>
      <c r="AX3890" s="9"/>
      <c r="AY3890" s="9"/>
      <c r="AZ3890" s="9"/>
      <c r="BA3890" s="9"/>
      <c r="BB3890" s="9"/>
      <c r="BC3890" s="9"/>
      <c r="BD3890" s="9"/>
      <c r="BE3890" s="9"/>
      <c r="BF3890" s="9"/>
      <c r="BG3890" s="9"/>
      <c r="BH3890" s="9"/>
      <c r="BI3890" s="9"/>
      <c r="BJ3890" s="9"/>
      <c r="BK3890" s="9"/>
      <c r="BL3890" s="9"/>
      <c r="BM3890" s="9"/>
      <c r="BN3890" s="9"/>
      <c r="BO3890" s="9"/>
      <c r="BP3890" s="9"/>
      <c r="BQ3890" s="9"/>
      <c r="BT3890" s="9"/>
      <c r="BU3890" s="9"/>
      <c r="BX3890" s="9"/>
      <c r="BY3890" s="9"/>
      <c r="CB3890" s="9"/>
      <c r="CC3890" s="9"/>
      <c r="CF3890" s="9"/>
      <c r="CG3890" s="9"/>
      <c r="CJ3890" s="9"/>
      <c r="CK3890" s="9"/>
      <c r="CN3890" s="9"/>
      <c r="CO3890" s="9"/>
      <c r="CP3890" s="9"/>
      <c r="CQ3890" s="9"/>
      <c r="CR3890" s="9"/>
      <c r="CS3890" s="9"/>
      <c r="CT3890" s="9"/>
      <c r="CU3890" s="9"/>
      <c r="CV3890" s="9"/>
      <c r="CW3890" s="9"/>
      <c r="CX3890" s="9"/>
      <c r="CY3890" s="9"/>
      <c r="CZ3890" s="9"/>
      <c r="DA3890" s="9"/>
      <c r="DB3890" s="9"/>
      <c r="DC3890" s="9"/>
      <c r="DD3890" s="9"/>
      <c r="DE3890" s="9"/>
      <c r="DF3890" s="9"/>
      <c r="DG3890" s="9"/>
      <c r="DH3890" s="9"/>
      <c r="DI3890" s="9"/>
      <c r="DJ3890" s="9"/>
      <c r="DK3890" s="9"/>
      <c r="DL3890" s="9"/>
      <c r="DM3890" s="9"/>
      <c r="DN3890" s="9"/>
      <c r="DO3890" s="9"/>
      <c r="DP3890" s="9"/>
      <c r="DQ3890" s="9"/>
      <c r="DR3890" s="9"/>
      <c r="DS3890" s="9"/>
      <c r="DT3890" s="9"/>
      <c r="DU3890" s="9"/>
      <c r="DV3890" s="9"/>
      <c r="DW3890" s="9"/>
      <c r="DX3890" s="9"/>
      <c r="DY3890" s="9"/>
    </row>
    <row r="3891" spans="1:131" ht="19.5" customHeight="1" x14ac:dyDescent="0.25">
      <c r="A3891" s="9">
        <v>2572</v>
      </c>
      <c r="B3891" s="9" t="s">
        <v>7699</v>
      </c>
      <c r="C3891" s="9" t="s">
        <v>7700</v>
      </c>
      <c r="D3891" s="9"/>
      <c r="E3891" s="9" t="s">
        <v>109</v>
      </c>
      <c r="F3891" s="9" t="s">
        <v>1416</v>
      </c>
      <c r="G3891" s="9"/>
      <c r="H3891" s="9" t="s">
        <v>202</v>
      </c>
      <c r="I3891" s="9" t="s">
        <v>7701</v>
      </c>
      <c r="J3891" s="129">
        <v>43591</v>
      </c>
      <c r="K3891" s="129">
        <v>43455</v>
      </c>
      <c r="L3891" s="129">
        <v>43821</v>
      </c>
      <c r="O3891" s="9">
        <v>27</v>
      </c>
      <c r="Q3891" s="9" t="s">
        <v>61</v>
      </c>
      <c r="R3891" s="9"/>
      <c r="S3891" s="13">
        <v>634809876</v>
      </c>
      <c r="T3891" s="13">
        <v>634809876</v>
      </c>
      <c r="U3891" s="13">
        <v>190442963</v>
      </c>
      <c r="V3891" s="9"/>
      <c r="W3891" s="9"/>
      <c r="X3891" s="9"/>
      <c r="Y3891" s="9"/>
      <c r="Z3891" s="9"/>
      <c r="AA3891" s="9"/>
      <c r="AB3891" s="9"/>
      <c r="AC3891" s="9"/>
      <c r="AD3891" s="9"/>
      <c r="AE3891" s="9"/>
      <c r="AF3891" s="55"/>
      <c r="AG3891" s="109"/>
      <c r="AH3891" s="11">
        <v>43455</v>
      </c>
      <c r="AI3891" s="11">
        <v>43817</v>
      </c>
      <c r="AJ3891" s="27">
        <v>623626439</v>
      </c>
      <c r="AK3891" s="27">
        <v>187087932</v>
      </c>
      <c r="AL3891" s="9"/>
      <c r="AM3891" s="9"/>
      <c r="AN3891" s="9"/>
      <c r="AO3891" s="9"/>
      <c r="AP3891" s="9"/>
      <c r="AQ3891" s="9"/>
      <c r="AR3891" s="9"/>
      <c r="AS3891" s="9"/>
      <c r="AT3891" s="9"/>
      <c r="AU3891" s="9"/>
      <c r="AV3891" s="9"/>
      <c r="AW3891" s="9"/>
      <c r="AX3891" s="9"/>
      <c r="AY3891" s="9"/>
      <c r="AZ3891" s="9"/>
      <c r="BA3891" s="9"/>
      <c r="BB3891" s="9"/>
      <c r="BC3891" s="9"/>
      <c r="BD3891" s="9"/>
      <c r="BE3891" s="9"/>
      <c r="BF3891" s="9"/>
      <c r="BG3891" s="9"/>
      <c r="BH3891" s="9"/>
      <c r="BI3891" s="9"/>
      <c r="BJ3891" s="9"/>
      <c r="BK3891" s="9"/>
      <c r="BL3891" s="9"/>
      <c r="BM3891" s="9"/>
      <c r="BN3891" s="9"/>
      <c r="BO3891" s="9"/>
      <c r="BP3891" s="9"/>
      <c r="BQ3891" s="9"/>
      <c r="BT3891" s="9"/>
      <c r="BU3891" s="9"/>
      <c r="BX3891" s="9"/>
      <c r="BY3891" s="9"/>
      <c r="CB3891" s="9"/>
      <c r="CC3891" s="9"/>
      <c r="CF3891" s="9"/>
      <c r="CG3891" s="9"/>
      <c r="CJ3891" s="9"/>
      <c r="CK3891" s="9"/>
      <c r="CN3891" s="9"/>
      <c r="CO3891" s="9"/>
      <c r="CP3891" s="9"/>
      <c r="CQ3891" s="9"/>
      <c r="CR3891" s="9"/>
      <c r="CS3891" s="9"/>
      <c r="CT3891" s="9"/>
      <c r="CU3891" s="9"/>
      <c r="CV3891" s="9"/>
      <c r="CW3891" s="9"/>
      <c r="CX3891" s="9"/>
      <c r="CY3891" s="9"/>
      <c r="CZ3891" s="9"/>
      <c r="DA3891" s="9"/>
      <c r="DB3891" s="9"/>
      <c r="DC3891" s="9"/>
      <c r="DD3891" s="9"/>
      <c r="DE3891" s="9"/>
      <c r="DF3891" s="9"/>
      <c r="DG3891" s="9"/>
      <c r="DH3891" s="9"/>
      <c r="DI3891" s="9"/>
      <c r="DJ3891" s="9"/>
      <c r="DK3891" s="9"/>
      <c r="DL3891" s="9"/>
      <c r="DM3891" s="9"/>
      <c r="DN3891" s="9"/>
      <c r="DO3891" s="9"/>
      <c r="DP3891" s="9"/>
      <c r="DQ3891" s="9"/>
      <c r="DR3891" s="9"/>
      <c r="DS3891" s="9"/>
      <c r="DT3891" s="9"/>
      <c r="DU3891" s="9"/>
      <c r="DV3891" s="9"/>
      <c r="DW3891" s="9"/>
      <c r="DX3891" s="9"/>
      <c r="DY3891" s="9"/>
      <c r="DZ3891" s="56"/>
      <c r="EA3891" s="57"/>
    </row>
    <row r="3892" spans="1:131" ht="19.5" customHeight="1" x14ac:dyDescent="0.25">
      <c r="A3892" s="9">
        <v>2573</v>
      </c>
      <c r="B3892" s="9" t="s">
        <v>7702</v>
      </c>
      <c r="C3892" s="9" t="s">
        <v>7703</v>
      </c>
      <c r="D3892" s="9"/>
      <c r="E3892" s="9" t="s">
        <v>7704</v>
      </c>
      <c r="F3892" s="9" t="s">
        <v>7705</v>
      </c>
      <c r="G3892" s="9"/>
      <c r="H3892" s="9" t="s">
        <v>202</v>
      </c>
      <c r="I3892" s="9" t="s">
        <v>28</v>
      </c>
      <c r="J3892" s="129">
        <v>43650</v>
      </c>
      <c r="K3892" s="129">
        <v>43532</v>
      </c>
      <c r="L3892" s="129">
        <v>43710</v>
      </c>
      <c r="O3892" s="9">
        <v>31</v>
      </c>
      <c r="Q3892" s="9" t="s">
        <v>54</v>
      </c>
      <c r="R3892" s="9"/>
      <c r="S3892" s="13">
        <v>17100000</v>
      </c>
      <c r="T3892" s="13">
        <v>17100000</v>
      </c>
      <c r="U3892" s="13">
        <v>5100000</v>
      </c>
      <c r="V3892" s="9"/>
      <c r="W3892" s="9"/>
      <c r="X3892" s="9"/>
      <c r="Y3892" s="9"/>
      <c r="Z3892" s="9"/>
      <c r="AA3892" s="9"/>
      <c r="AB3892" s="9"/>
      <c r="AC3892" s="9"/>
      <c r="AD3892" s="9"/>
      <c r="AE3892" s="9"/>
      <c r="AF3892" s="55"/>
      <c r="AG3892" s="45">
        <v>6000000</v>
      </c>
      <c r="AH3892" s="11">
        <v>43532</v>
      </c>
      <c r="AI3892" s="11">
        <v>43892</v>
      </c>
      <c r="AJ3892" s="27">
        <v>16506234</v>
      </c>
      <c r="AK3892" s="27">
        <v>4951870</v>
      </c>
      <c r="AL3892" s="9"/>
      <c r="AM3892" s="9"/>
      <c r="AN3892" s="9"/>
      <c r="AO3892" s="9"/>
      <c r="AP3892" s="9"/>
      <c r="AQ3892" s="9"/>
      <c r="AR3892" s="9"/>
      <c r="AS3892" s="9"/>
      <c r="AT3892" s="9"/>
      <c r="AU3892" s="9"/>
      <c r="AV3892" s="9"/>
      <c r="AW3892" s="9"/>
      <c r="AX3892" s="9"/>
      <c r="AY3892" s="9"/>
      <c r="AZ3892" s="9"/>
      <c r="BA3892" s="9"/>
      <c r="BB3892" s="9"/>
      <c r="BC3892" s="9"/>
      <c r="BD3892" s="9"/>
      <c r="BE3892" s="9"/>
      <c r="BF3892" s="9"/>
      <c r="BG3892" s="9"/>
      <c r="BH3892" s="9"/>
      <c r="BI3892" s="9"/>
      <c r="BJ3892" s="9"/>
      <c r="BK3892" s="9"/>
      <c r="BL3892" s="9"/>
      <c r="BM3892" s="9"/>
      <c r="BN3892" s="9"/>
      <c r="BO3892" s="9"/>
      <c r="BP3892" s="9"/>
      <c r="BQ3892" s="9"/>
      <c r="BT3892" s="9"/>
      <c r="BU3892" s="9"/>
      <c r="BX3892" s="9"/>
      <c r="BY3892" s="9"/>
      <c r="CB3892" s="9"/>
      <c r="CC3892" s="9"/>
      <c r="CF3892" s="9"/>
      <c r="CG3892" s="9"/>
      <c r="CJ3892" s="9"/>
      <c r="CK3892" s="9"/>
      <c r="CN3892" s="9"/>
      <c r="CO3892" s="9"/>
      <c r="CP3892" s="9"/>
      <c r="CQ3892" s="9"/>
      <c r="CR3892" s="9"/>
      <c r="CS3892" s="9"/>
      <c r="CT3892" s="9"/>
      <c r="CU3892" s="9"/>
      <c r="CV3892" s="9"/>
      <c r="CW3892" s="9"/>
      <c r="CX3892" s="9"/>
      <c r="CY3892" s="9"/>
      <c r="CZ3892" s="9"/>
      <c r="DA3892" s="9"/>
      <c r="DB3892" s="9"/>
      <c r="DC3892" s="9"/>
      <c r="DD3892" s="9"/>
      <c r="DE3892" s="9"/>
      <c r="DF3892" s="9"/>
      <c r="DG3892" s="9"/>
      <c r="DH3892" s="9"/>
      <c r="DI3892" s="9"/>
      <c r="DJ3892" s="9"/>
      <c r="DK3892" s="9"/>
      <c r="DL3892" s="9"/>
      <c r="DM3892" s="9"/>
      <c r="DN3892" s="9"/>
      <c r="DO3892" s="9"/>
      <c r="DP3892" s="9"/>
      <c r="DQ3892" s="9"/>
      <c r="DR3892" s="9"/>
      <c r="DS3892" s="9"/>
      <c r="DT3892" s="9"/>
      <c r="DU3892" s="9"/>
      <c r="DV3892" s="9"/>
      <c r="DW3892" s="9"/>
      <c r="DX3892" s="9"/>
      <c r="DY3892" s="9"/>
    </row>
    <row r="3893" spans="1:131" s="18" customFormat="1" ht="19.5" customHeight="1" x14ac:dyDescent="0.25">
      <c r="A3893" s="18">
        <v>2573</v>
      </c>
      <c r="B3893" s="18" t="s">
        <v>7702</v>
      </c>
      <c r="C3893" s="18" t="s">
        <v>7703</v>
      </c>
      <c r="D3893" s="19">
        <v>43752</v>
      </c>
      <c r="J3893" s="130"/>
      <c r="K3893" s="130"/>
      <c r="L3893" s="130">
        <v>43892</v>
      </c>
      <c r="S3893" s="20"/>
      <c r="T3893" s="20"/>
      <c r="U3893" s="20"/>
      <c r="AF3893" s="57"/>
      <c r="AG3893" s="46"/>
      <c r="DZ3893" s="56"/>
      <c r="EA3893" s="57"/>
    </row>
    <row r="3894" spans="1:131" ht="19.5" customHeight="1" x14ac:dyDescent="0.25">
      <c r="A3894" s="9">
        <v>2574</v>
      </c>
      <c r="B3894" s="9" t="s">
        <v>7706</v>
      </c>
      <c r="C3894" s="9" t="s">
        <v>7707</v>
      </c>
      <c r="D3894" s="9"/>
      <c r="E3894" s="9" t="s">
        <v>7507</v>
      </c>
      <c r="F3894" s="9" t="s">
        <v>7508</v>
      </c>
      <c r="G3894" s="9"/>
      <c r="H3894" s="9" t="s">
        <v>202</v>
      </c>
      <c r="I3894" s="9" t="s">
        <v>4464</v>
      </c>
      <c r="J3894" s="129">
        <v>43619</v>
      </c>
      <c r="K3894" s="129">
        <v>43424</v>
      </c>
      <c r="L3894" s="129">
        <v>43874</v>
      </c>
      <c r="O3894" s="9">
        <v>29</v>
      </c>
      <c r="Q3894" s="9" t="s">
        <v>61</v>
      </c>
      <c r="R3894" s="9"/>
      <c r="S3894" s="13">
        <v>424044234</v>
      </c>
      <c r="T3894" s="13">
        <v>424044234</v>
      </c>
      <c r="U3894" s="13">
        <v>127213270</v>
      </c>
      <c r="V3894" s="9"/>
      <c r="W3894" s="9"/>
      <c r="X3894" s="9"/>
      <c r="Y3894" s="9"/>
      <c r="Z3894" s="9"/>
      <c r="AA3894" s="9"/>
      <c r="AB3894" s="9"/>
      <c r="AC3894" s="9"/>
      <c r="AD3894" s="9"/>
      <c r="AE3894" s="9"/>
      <c r="AF3894" s="55"/>
      <c r="AG3894" s="109"/>
      <c r="AH3894" s="11">
        <v>43424</v>
      </c>
      <c r="AI3894" s="11">
        <v>43920</v>
      </c>
      <c r="AJ3894" s="27">
        <v>480941701</v>
      </c>
      <c r="AK3894" s="27">
        <v>144282510</v>
      </c>
      <c r="AL3894" s="9"/>
      <c r="AM3894" s="9"/>
      <c r="AN3894" s="9"/>
      <c r="AO3894" s="9"/>
      <c r="AP3894" s="9"/>
      <c r="AQ3894" s="9"/>
      <c r="AR3894" s="9"/>
      <c r="AS3894" s="9"/>
      <c r="AT3894" s="9"/>
      <c r="AU3894" s="9"/>
      <c r="AV3894" s="9"/>
      <c r="AW3894" s="9"/>
      <c r="AX3894" s="9"/>
      <c r="AY3894" s="9"/>
      <c r="AZ3894" s="9"/>
      <c r="BA3894" s="9"/>
      <c r="BB3894" s="9"/>
      <c r="BC3894" s="9"/>
      <c r="BD3894" s="9"/>
      <c r="BE3894" s="9"/>
      <c r="BF3894" s="9"/>
      <c r="BG3894" s="9"/>
      <c r="BH3894" s="9"/>
      <c r="BI3894" s="9"/>
      <c r="BJ3894" s="9"/>
      <c r="BK3894" s="9"/>
      <c r="BL3894" s="9"/>
      <c r="BM3894" s="9"/>
      <c r="BN3894" s="9"/>
      <c r="BO3894" s="9"/>
      <c r="BP3894" s="9"/>
      <c r="BQ3894" s="9"/>
      <c r="BT3894" s="9"/>
      <c r="BU3894" s="9"/>
      <c r="BX3894" s="9"/>
      <c r="BY3894" s="9"/>
      <c r="CB3894" s="9"/>
      <c r="CC3894" s="9"/>
      <c r="CF3894" s="9"/>
      <c r="CG3894" s="9"/>
      <c r="CJ3894" s="9"/>
      <c r="CK3894" s="9"/>
      <c r="CN3894" s="9"/>
      <c r="CO3894" s="9"/>
      <c r="CP3894" s="9"/>
      <c r="CQ3894" s="9"/>
      <c r="CR3894" s="9"/>
      <c r="CS3894" s="9"/>
      <c r="CT3894" s="9"/>
      <c r="CU3894" s="9"/>
      <c r="CV3894" s="9"/>
      <c r="CW3894" s="9"/>
      <c r="CX3894" s="9"/>
      <c r="CY3894" s="9"/>
      <c r="CZ3894" s="9"/>
      <c r="DA3894" s="9"/>
      <c r="DB3894" s="9"/>
      <c r="DC3894" s="9"/>
      <c r="DD3894" s="9"/>
      <c r="DE3894" s="9"/>
      <c r="DF3894" s="9"/>
      <c r="DG3894" s="9"/>
      <c r="DH3894" s="9"/>
      <c r="DI3894" s="9"/>
      <c r="DJ3894" s="9"/>
      <c r="DK3894" s="9"/>
      <c r="DL3894" s="9"/>
      <c r="DM3894" s="9"/>
      <c r="DN3894" s="9"/>
      <c r="DO3894" s="9"/>
      <c r="DP3894" s="9"/>
      <c r="DQ3894" s="9"/>
      <c r="DR3894" s="9"/>
      <c r="DS3894" s="9"/>
      <c r="DT3894" s="9"/>
      <c r="DU3894" s="9"/>
      <c r="DV3894" s="9"/>
      <c r="DW3894" s="9"/>
      <c r="DX3894" s="9"/>
      <c r="DY3894" s="9"/>
      <c r="DZ3894" s="56"/>
      <c r="EA3894" s="57"/>
    </row>
    <row r="3895" spans="1:131" s="18" customFormat="1" ht="19.5" customHeight="1" x14ac:dyDescent="0.25">
      <c r="A3895" s="18">
        <v>2574</v>
      </c>
      <c r="B3895" s="18" t="s">
        <v>7706</v>
      </c>
      <c r="C3895" s="18" t="s">
        <v>7707</v>
      </c>
      <c r="D3895" s="19">
        <v>43923</v>
      </c>
      <c r="J3895" s="130"/>
      <c r="K3895" s="130"/>
      <c r="L3895" s="130">
        <v>43920</v>
      </c>
      <c r="S3895" s="20">
        <v>480941701</v>
      </c>
      <c r="T3895" s="20">
        <v>480941701</v>
      </c>
      <c r="U3895" s="20">
        <v>144282510</v>
      </c>
      <c r="AF3895" s="57"/>
      <c r="AG3895" s="112"/>
      <c r="DZ3895" s="56"/>
      <c r="EA3895" s="57"/>
    </row>
    <row r="3896" spans="1:131" ht="19.5" customHeight="1" x14ac:dyDescent="0.25">
      <c r="A3896" s="9">
        <v>2575</v>
      </c>
      <c r="B3896" s="9" t="s">
        <v>7708</v>
      </c>
      <c r="C3896" s="9" t="s">
        <v>7709</v>
      </c>
      <c r="D3896" s="9"/>
      <c r="E3896" s="9" t="s">
        <v>7507</v>
      </c>
      <c r="F3896" s="9" t="s">
        <v>7508</v>
      </c>
      <c r="G3896" s="9"/>
      <c r="H3896" s="9" t="s">
        <v>202</v>
      </c>
      <c r="I3896" s="9" t="s">
        <v>4464</v>
      </c>
      <c r="J3896" s="129">
        <v>43647</v>
      </c>
      <c r="K3896" s="129">
        <v>43452</v>
      </c>
      <c r="L3896" s="129">
        <v>43888</v>
      </c>
      <c r="O3896" s="9">
        <v>29</v>
      </c>
      <c r="Q3896" s="9" t="s">
        <v>61</v>
      </c>
      <c r="R3896" s="9"/>
      <c r="S3896" s="13">
        <v>548266546</v>
      </c>
      <c r="T3896" s="13">
        <v>548266546</v>
      </c>
      <c r="U3896" s="13">
        <v>164479964</v>
      </c>
      <c r="V3896" s="9"/>
      <c r="W3896" s="9"/>
      <c r="X3896" s="9"/>
      <c r="Y3896" s="9"/>
      <c r="Z3896" s="9"/>
      <c r="AA3896" s="9"/>
      <c r="AB3896" s="9"/>
      <c r="AC3896" s="9"/>
      <c r="AD3896" s="9"/>
      <c r="AE3896" s="9"/>
      <c r="AF3896" s="55"/>
      <c r="AG3896" s="109"/>
      <c r="AH3896" s="11">
        <v>43452</v>
      </c>
      <c r="AI3896" s="11">
        <v>43888</v>
      </c>
      <c r="AJ3896" s="27">
        <v>548845544</v>
      </c>
      <c r="AK3896" s="27">
        <v>164479964</v>
      </c>
      <c r="AL3896" s="9"/>
      <c r="AM3896" s="9"/>
      <c r="AN3896" s="9"/>
      <c r="AO3896" s="9"/>
      <c r="AP3896" s="9"/>
      <c r="AQ3896" s="9"/>
      <c r="AR3896" s="9"/>
      <c r="AS3896" s="9"/>
      <c r="AT3896" s="9"/>
      <c r="AU3896" s="9"/>
      <c r="AV3896" s="9"/>
      <c r="AW3896" s="9"/>
      <c r="AX3896" s="9"/>
      <c r="AY3896" s="9"/>
      <c r="AZ3896" s="9"/>
      <c r="BA3896" s="9"/>
      <c r="BB3896" s="9"/>
      <c r="BC3896" s="9"/>
      <c r="BD3896" s="9"/>
      <c r="BE3896" s="9"/>
      <c r="BF3896" s="9"/>
      <c r="BG3896" s="9"/>
      <c r="BH3896" s="9"/>
      <c r="BI3896" s="9"/>
      <c r="BJ3896" s="9"/>
      <c r="BK3896" s="9"/>
      <c r="BL3896" s="9"/>
      <c r="BM3896" s="9"/>
      <c r="BN3896" s="9"/>
      <c r="BO3896" s="9"/>
      <c r="BP3896" s="9"/>
      <c r="BQ3896" s="9"/>
      <c r="BT3896" s="9"/>
      <c r="BU3896" s="9"/>
      <c r="BX3896" s="9"/>
      <c r="BY3896" s="9"/>
      <c r="CB3896" s="9"/>
      <c r="CC3896" s="9"/>
      <c r="CF3896" s="9"/>
      <c r="CG3896" s="9"/>
      <c r="CJ3896" s="9"/>
      <c r="CK3896" s="9"/>
      <c r="CN3896" s="9"/>
      <c r="CO3896" s="9"/>
      <c r="CP3896" s="9"/>
      <c r="CQ3896" s="9"/>
      <c r="CR3896" s="9"/>
      <c r="CS3896" s="9"/>
      <c r="CT3896" s="9"/>
      <c r="CU3896" s="9"/>
      <c r="CV3896" s="9"/>
      <c r="CW3896" s="9"/>
      <c r="CX3896" s="9"/>
      <c r="CY3896" s="9"/>
      <c r="CZ3896" s="9"/>
      <c r="DA3896" s="9"/>
      <c r="DB3896" s="9"/>
      <c r="DC3896" s="9"/>
      <c r="DD3896" s="9"/>
      <c r="DE3896" s="9"/>
      <c r="DF3896" s="9"/>
      <c r="DG3896" s="9"/>
      <c r="DH3896" s="9"/>
      <c r="DI3896" s="9"/>
      <c r="DJ3896" s="9"/>
      <c r="DK3896" s="9"/>
      <c r="DL3896" s="9"/>
      <c r="DM3896" s="9"/>
      <c r="DN3896" s="9"/>
      <c r="DO3896" s="9"/>
      <c r="DP3896" s="9"/>
      <c r="DQ3896" s="9"/>
      <c r="DR3896" s="9"/>
      <c r="DS3896" s="9"/>
      <c r="DT3896" s="9"/>
      <c r="DU3896" s="9"/>
      <c r="DV3896" s="9"/>
      <c r="DW3896" s="9"/>
      <c r="DX3896" s="9"/>
      <c r="DY3896" s="9"/>
    </row>
    <row r="3897" spans="1:131" ht="19.5" customHeight="1" x14ac:dyDescent="0.25">
      <c r="A3897" s="9">
        <v>2576</v>
      </c>
      <c r="B3897" s="9" t="s">
        <v>7712</v>
      </c>
      <c r="C3897" s="9" t="s">
        <v>7713</v>
      </c>
      <c r="D3897" s="9"/>
      <c r="E3897" s="9" t="s">
        <v>721</v>
      </c>
      <c r="F3897" s="9" t="s">
        <v>2305</v>
      </c>
      <c r="G3897" s="9"/>
      <c r="H3897" s="9" t="s">
        <v>202</v>
      </c>
      <c r="I3897" s="9" t="s">
        <v>35</v>
      </c>
      <c r="J3897" s="129">
        <v>43637</v>
      </c>
      <c r="K3897" s="129">
        <v>43516</v>
      </c>
      <c r="L3897" s="129">
        <v>44104</v>
      </c>
      <c r="O3897" s="9">
        <v>26</v>
      </c>
      <c r="Q3897" s="9" t="s">
        <v>61</v>
      </c>
      <c r="R3897" s="9"/>
      <c r="S3897" s="13">
        <v>2538972969</v>
      </c>
      <c r="T3897" s="13">
        <v>2538972969</v>
      </c>
      <c r="U3897" s="13">
        <v>761691891</v>
      </c>
      <c r="V3897" s="9"/>
      <c r="W3897" s="9"/>
      <c r="X3897" s="9"/>
      <c r="Y3897" s="9"/>
      <c r="Z3897" s="9"/>
      <c r="AA3897" s="9"/>
      <c r="AB3897" s="9"/>
      <c r="AC3897" s="9"/>
      <c r="AD3897" s="9"/>
      <c r="AE3897" s="9"/>
      <c r="AF3897" s="55"/>
      <c r="AG3897" s="55"/>
      <c r="AH3897" s="11">
        <v>43516</v>
      </c>
      <c r="AI3897" s="11">
        <v>43646</v>
      </c>
      <c r="AJ3897" s="27">
        <v>488220228</v>
      </c>
      <c r="AK3897" s="27">
        <v>146466068</v>
      </c>
      <c r="AL3897" s="11">
        <v>43647</v>
      </c>
      <c r="AM3897" s="11">
        <v>43830</v>
      </c>
      <c r="AN3897" s="27">
        <v>2156091923</v>
      </c>
      <c r="AO3897" s="27">
        <v>646827577</v>
      </c>
      <c r="AP3897" s="11">
        <v>43831</v>
      </c>
      <c r="AQ3897" s="11">
        <v>43921</v>
      </c>
      <c r="AR3897" s="27">
        <v>122151245</v>
      </c>
      <c r="AS3897" s="27">
        <v>36645374</v>
      </c>
      <c r="AT3897" s="11">
        <v>43922</v>
      </c>
      <c r="AU3897" s="11">
        <v>44012</v>
      </c>
      <c r="AV3897" s="27">
        <v>26424423</v>
      </c>
      <c r="AW3897" s="27">
        <v>7927327</v>
      </c>
      <c r="AX3897" s="11">
        <v>43516</v>
      </c>
      <c r="AY3897" s="11">
        <v>44012</v>
      </c>
      <c r="AZ3897" s="27">
        <v>2969719928</v>
      </c>
      <c r="BA3897" s="27">
        <v>53049632</v>
      </c>
      <c r="BB3897" s="9"/>
      <c r="BC3897" s="9"/>
      <c r="BD3897" s="9"/>
      <c r="BE3897" s="9"/>
      <c r="BF3897" s="9"/>
      <c r="BG3897" s="9"/>
      <c r="BH3897" s="9"/>
      <c r="BI3897" s="9"/>
      <c r="BJ3897" s="9"/>
      <c r="BK3897" s="9"/>
      <c r="BL3897" s="9"/>
      <c r="BM3897" s="9"/>
      <c r="BN3897" s="9"/>
      <c r="BO3897" s="9"/>
      <c r="BP3897" s="9"/>
      <c r="BQ3897" s="9"/>
      <c r="BT3897" s="9"/>
      <c r="BU3897" s="9"/>
      <c r="BX3897" s="9"/>
      <c r="BY3897" s="9"/>
      <c r="CB3897" s="9"/>
      <c r="CC3897" s="9"/>
      <c r="CF3897" s="9"/>
      <c r="CG3897" s="9"/>
      <c r="CJ3897" s="9"/>
      <c r="CK3897" s="9"/>
      <c r="CN3897" s="9"/>
      <c r="CO3897" s="9"/>
      <c r="CP3897" s="9"/>
      <c r="CQ3897" s="9"/>
      <c r="CR3897" s="9"/>
      <c r="CS3897" s="9"/>
      <c r="CT3897" s="9"/>
      <c r="CU3897" s="9"/>
      <c r="CV3897" s="9"/>
      <c r="CW3897" s="9"/>
      <c r="CX3897" s="9"/>
      <c r="CY3897" s="9"/>
      <c r="CZ3897" s="9"/>
      <c r="DA3897" s="9"/>
      <c r="DB3897" s="9"/>
      <c r="DC3897" s="9"/>
      <c r="DD3897" s="9"/>
      <c r="DE3897" s="9"/>
      <c r="DF3897" s="9"/>
      <c r="DG3897" s="9"/>
      <c r="DH3897" s="9"/>
      <c r="DI3897" s="9"/>
      <c r="DJ3897" s="9"/>
      <c r="DK3897" s="9"/>
      <c r="DL3897" s="9"/>
      <c r="DM3897" s="9"/>
      <c r="DN3897" s="9"/>
      <c r="DO3897" s="9"/>
      <c r="DP3897" s="9"/>
      <c r="DQ3897" s="9"/>
      <c r="DR3897" s="9"/>
      <c r="DS3897" s="9"/>
      <c r="DT3897" s="9"/>
      <c r="DU3897" s="9"/>
      <c r="DV3897" s="9"/>
      <c r="DW3897" s="9"/>
      <c r="DX3897" s="9"/>
      <c r="DY3897" s="9"/>
      <c r="DZ3897" s="54">
        <v>2969719928</v>
      </c>
      <c r="EA3897" s="55">
        <v>890915978</v>
      </c>
    </row>
    <row r="3898" spans="1:131" s="18" customFormat="1" ht="19.5" customHeight="1" x14ac:dyDescent="0.25">
      <c r="A3898" s="18">
        <v>2576</v>
      </c>
      <c r="B3898" s="18" t="s">
        <v>7712</v>
      </c>
      <c r="C3898" s="18" t="s">
        <v>7713</v>
      </c>
      <c r="D3898" s="19">
        <v>43846</v>
      </c>
      <c r="J3898" s="130"/>
      <c r="K3898" s="130"/>
      <c r="L3898" s="130"/>
      <c r="S3898" s="20">
        <v>3193572969</v>
      </c>
      <c r="T3898" s="20">
        <v>3193572969</v>
      </c>
      <c r="U3898" s="20">
        <v>958071891</v>
      </c>
      <c r="AF3898" s="57"/>
      <c r="AG3898" s="57"/>
      <c r="AH3898" s="19"/>
      <c r="AI3898" s="19"/>
      <c r="AJ3898" s="83"/>
      <c r="AK3898" s="83"/>
      <c r="DZ3898" s="56"/>
      <c r="EA3898" s="57"/>
    </row>
    <row r="3899" spans="1:131" ht="19.5" customHeight="1" x14ac:dyDescent="0.25">
      <c r="A3899" s="9">
        <v>2577</v>
      </c>
      <c r="B3899" s="9" t="s">
        <v>7714</v>
      </c>
      <c r="C3899" s="9" t="s">
        <v>304</v>
      </c>
      <c r="D3899" s="9"/>
      <c r="E3899" s="9" t="s">
        <v>2394</v>
      </c>
      <c r="F3899" s="9" t="s">
        <v>7715</v>
      </c>
      <c r="G3899" s="9"/>
      <c r="H3899" s="9" t="s">
        <v>202</v>
      </c>
      <c r="I3899" s="9" t="s">
        <v>78</v>
      </c>
      <c r="J3899" s="129">
        <v>43546</v>
      </c>
      <c r="K3899" s="129">
        <v>43355</v>
      </c>
      <c r="L3899" s="129">
        <v>43631</v>
      </c>
      <c r="O3899" s="9">
        <v>31</v>
      </c>
      <c r="Q3899" s="9" t="s">
        <v>54</v>
      </c>
      <c r="R3899" s="9"/>
      <c r="S3899" s="13">
        <v>8000000</v>
      </c>
      <c r="T3899" s="13">
        <v>8000000</v>
      </c>
      <c r="U3899" s="13">
        <v>2400000</v>
      </c>
      <c r="V3899" s="9"/>
      <c r="W3899" s="9"/>
      <c r="X3899" s="9"/>
      <c r="Y3899" s="9"/>
      <c r="Z3899" s="9"/>
      <c r="AA3899" s="9"/>
      <c r="AB3899" s="9"/>
      <c r="AC3899" s="9"/>
      <c r="AD3899" s="9"/>
      <c r="AE3899" s="9"/>
      <c r="AF3899" s="55"/>
      <c r="AG3899" s="45">
        <v>5600000</v>
      </c>
      <c r="AH3899" s="9"/>
      <c r="AI3899" s="9"/>
      <c r="AJ3899" s="9"/>
      <c r="AK3899" s="9"/>
      <c r="AL3899" s="9"/>
      <c r="AM3899" s="9"/>
      <c r="AN3899" s="9"/>
      <c r="AO3899" s="9"/>
      <c r="AP3899" s="9"/>
      <c r="AQ3899" s="9"/>
      <c r="AR3899" s="9"/>
      <c r="AS3899" s="9"/>
      <c r="AT3899" s="9"/>
      <c r="AU3899" s="9"/>
      <c r="AV3899" s="9"/>
      <c r="AW3899" s="9"/>
      <c r="AX3899" s="9"/>
      <c r="AY3899" s="9"/>
      <c r="AZ3899" s="9"/>
      <c r="BA3899" s="9"/>
      <c r="BB3899" s="9"/>
      <c r="BC3899" s="9"/>
      <c r="BD3899" s="9"/>
      <c r="BE3899" s="9"/>
      <c r="BF3899" s="9"/>
      <c r="BG3899" s="9"/>
      <c r="BH3899" s="9"/>
      <c r="BI3899" s="9"/>
      <c r="BJ3899" s="9"/>
      <c r="BK3899" s="9"/>
      <c r="BL3899" s="9"/>
      <c r="BM3899" s="9"/>
      <c r="BN3899" s="9"/>
      <c r="BO3899" s="9"/>
      <c r="BP3899" s="9"/>
      <c r="BQ3899" s="9"/>
      <c r="BT3899" s="9"/>
      <c r="BU3899" s="9"/>
      <c r="BX3899" s="9"/>
      <c r="BY3899" s="9"/>
      <c r="CB3899" s="9"/>
      <c r="CC3899" s="9"/>
      <c r="CF3899" s="9"/>
      <c r="CG3899" s="9"/>
      <c r="CJ3899" s="9"/>
      <c r="CK3899" s="9"/>
      <c r="CN3899" s="9"/>
      <c r="CO3899" s="9"/>
      <c r="CP3899" s="9"/>
      <c r="CQ3899" s="9"/>
      <c r="CR3899" s="9"/>
      <c r="CS3899" s="9"/>
      <c r="CT3899" s="9"/>
      <c r="CU3899" s="9"/>
      <c r="CV3899" s="9"/>
      <c r="CW3899" s="9"/>
      <c r="CX3899" s="9"/>
      <c r="CY3899" s="9"/>
      <c r="CZ3899" s="9"/>
      <c r="DA3899" s="9"/>
      <c r="DB3899" s="9"/>
      <c r="DC3899" s="9"/>
      <c r="DD3899" s="9"/>
      <c r="DE3899" s="9"/>
      <c r="DF3899" s="9"/>
      <c r="DG3899" s="9"/>
      <c r="DH3899" s="9"/>
      <c r="DI3899" s="9"/>
      <c r="DJ3899" s="9"/>
      <c r="DK3899" s="9"/>
      <c r="DL3899" s="9"/>
      <c r="DM3899" s="9"/>
      <c r="DN3899" s="9"/>
      <c r="DO3899" s="9"/>
      <c r="DP3899" s="9"/>
      <c r="DQ3899" s="9"/>
      <c r="DR3899" s="9"/>
      <c r="DS3899" s="9"/>
      <c r="DT3899" s="9"/>
      <c r="DU3899" s="9"/>
      <c r="DV3899" s="9"/>
      <c r="DW3899" s="9"/>
      <c r="DX3899" s="9"/>
      <c r="DY3899" s="9"/>
    </row>
    <row r="3900" spans="1:131" s="18" customFormat="1" ht="19.5" customHeight="1" x14ac:dyDescent="0.25">
      <c r="A3900" s="18">
        <v>2577</v>
      </c>
      <c r="B3900" s="18" t="s">
        <v>7714</v>
      </c>
      <c r="C3900" s="18" t="s">
        <v>304</v>
      </c>
      <c r="J3900" s="130"/>
      <c r="K3900" s="130">
        <v>43282</v>
      </c>
      <c r="L3900" s="130"/>
      <c r="AF3900" s="57"/>
      <c r="AG3900" s="46"/>
      <c r="DZ3900" s="56"/>
      <c r="EA3900" s="57"/>
    </row>
    <row r="3901" spans="1:131" ht="19.5" customHeight="1" x14ac:dyDescent="0.25">
      <c r="A3901" s="9">
        <v>2578</v>
      </c>
      <c r="B3901" s="9" t="s">
        <v>7716</v>
      </c>
      <c r="C3901" s="9" t="s">
        <v>7717</v>
      </c>
      <c r="D3901" s="9"/>
      <c r="E3901" s="9" t="s">
        <v>7718</v>
      </c>
      <c r="F3901" s="9" t="s">
        <v>7719</v>
      </c>
      <c r="G3901" s="9"/>
      <c r="H3901" s="9" t="s">
        <v>202</v>
      </c>
      <c r="I3901" s="9" t="s">
        <v>258</v>
      </c>
      <c r="J3901" s="129">
        <v>43619</v>
      </c>
      <c r="K3901" s="129">
        <v>43532</v>
      </c>
      <c r="L3901" s="129">
        <v>43973</v>
      </c>
      <c r="O3901" s="9">
        <v>32</v>
      </c>
      <c r="Q3901" s="9" t="s">
        <v>54</v>
      </c>
      <c r="R3901" s="9"/>
      <c r="S3901" s="13">
        <v>14000000</v>
      </c>
      <c r="T3901" s="13">
        <v>14000000</v>
      </c>
      <c r="U3901" s="13">
        <v>4200000</v>
      </c>
      <c r="V3901" s="9"/>
      <c r="W3901" s="9"/>
      <c r="X3901" s="9"/>
      <c r="Y3901" s="9"/>
      <c r="Z3901" s="9"/>
      <c r="AA3901" s="9"/>
      <c r="AB3901" s="9"/>
      <c r="AC3901" s="9"/>
      <c r="AD3901" s="9"/>
      <c r="AE3901" s="9"/>
      <c r="AF3901" s="55"/>
      <c r="AG3901" s="45">
        <v>9800000</v>
      </c>
      <c r="AH3901" s="9"/>
      <c r="AI3901" s="9"/>
      <c r="AJ3901" s="9"/>
      <c r="AK3901" s="9"/>
      <c r="AL3901" s="9"/>
      <c r="AM3901" s="9"/>
      <c r="AN3901" s="9"/>
      <c r="AO3901" s="9"/>
      <c r="AP3901" s="9"/>
      <c r="AQ3901" s="9"/>
      <c r="AR3901" s="9"/>
      <c r="AS3901" s="9"/>
      <c r="AT3901" s="9"/>
      <c r="AU3901" s="9"/>
      <c r="AV3901" s="9"/>
      <c r="AW3901" s="9"/>
      <c r="AX3901" s="9"/>
      <c r="AY3901" s="9"/>
      <c r="AZ3901" s="9"/>
      <c r="BA3901" s="9"/>
      <c r="BB3901" s="9"/>
      <c r="BC3901" s="9"/>
      <c r="BD3901" s="9"/>
      <c r="BE3901" s="9"/>
      <c r="BF3901" s="9"/>
      <c r="BG3901" s="9"/>
      <c r="BH3901" s="9"/>
      <c r="BI3901" s="9"/>
      <c r="BJ3901" s="9"/>
      <c r="BK3901" s="9"/>
      <c r="BL3901" s="9"/>
      <c r="BM3901" s="9"/>
      <c r="BN3901" s="9"/>
      <c r="BO3901" s="9"/>
      <c r="BP3901" s="9"/>
      <c r="BQ3901" s="9"/>
      <c r="BT3901" s="9"/>
      <c r="BU3901" s="9"/>
      <c r="BX3901" s="9"/>
      <c r="BY3901" s="9"/>
      <c r="CB3901" s="9"/>
      <c r="CC3901" s="9"/>
      <c r="CF3901" s="9"/>
      <c r="CG3901" s="9"/>
      <c r="CJ3901" s="9"/>
      <c r="CK3901" s="9"/>
      <c r="CN3901" s="9"/>
      <c r="CO3901" s="9"/>
      <c r="CP3901" s="9"/>
      <c r="CQ3901" s="9"/>
      <c r="CR3901" s="9"/>
      <c r="CS3901" s="9"/>
      <c r="CT3901" s="9"/>
      <c r="CU3901" s="9"/>
      <c r="CV3901" s="9"/>
      <c r="CW3901" s="9"/>
      <c r="CX3901" s="9"/>
      <c r="CY3901" s="9"/>
      <c r="CZ3901" s="9"/>
      <c r="DA3901" s="9"/>
      <c r="DB3901" s="9"/>
      <c r="DC3901" s="9"/>
      <c r="DD3901" s="9"/>
      <c r="DE3901" s="9"/>
      <c r="DF3901" s="9"/>
      <c r="DG3901" s="9"/>
      <c r="DH3901" s="9"/>
      <c r="DI3901" s="9"/>
      <c r="DJ3901" s="9"/>
      <c r="DK3901" s="9"/>
      <c r="DL3901" s="9"/>
      <c r="DM3901" s="9"/>
      <c r="DN3901" s="9"/>
      <c r="DO3901" s="9"/>
      <c r="DP3901" s="9"/>
      <c r="DQ3901" s="9"/>
      <c r="DR3901" s="9"/>
      <c r="DS3901" s="9"/>
      <c r="DT3901" s="9"/>
      <c r="DU3901" s="9"/>
      <c r="DV3901" s="9"/>
      <c r="DW3901" s="9"/>
      <c r="DX3901" s="9"/>
      <c r="DY3901" s="9"/>
    </row>
    <row r="3902" spans="1:131" s="18" customFormat="1" ht="19.5" customHeight="1" x14ac:dyDescent="0.25">
      <c r="A3902" s="18">
        <v>2578</v>
      </c>
      <c r="B3902" s="18" t="s">
        <v>7716</v>
      </c>
      <c r="C3902" s="18" t="s">
        <v>7717</v>
      </c>
      <c r="D3902" s="19">
        <v>44110</v>
      </c>
      <c r="J3902" s="130"/>
      <c r="K3902" s="130">
        <v>44338</v>
      </c>
      <c r="L3902" s="130"/>
      <c r="S3902" s="20"/>
      <c r="T3902" s="20"/>
      <c r="U3902" s="20"/>
      <c r="AF3902" s="57"/>
      <c r="AG3902" s="46"/>
      <c r="DZ3902" s="56"/>
      <c r="EA3902" s="57"/>
    </row>
    <row r="3903" spans="1:131" ht="39" customHeight="1" x14ac:dyDescent="0.25">
      <c r="A3903" s="9">
        <v>2579</v>
      </c>
      <c r="B3903" s="9" t="s">
        <v>7720</v>
      </c>
      <c r="C3903" s="9" t="s">
        <v>7721</v>
      </c>
      <c r="D3903" s="9"/>
      <c r="E3903" s="9" t="s">
        <v>4501</v>
      </c>
      <c r="F3903" s="9" t="s">
        <v>4503</v>
      </c>
      <c r="G3903" s="9"/>
      <c r="H3903" s="9" t="s">
        <v>202</v>
      </c>
      <c r="I3903" s="9" t="s">
        <v>25</v>
      </c>
      <c r="J3903" s="129">
        <v>43563</v>
      </c>
      <c r="K3903" s="129">
        <v>43559</v>
      </c>
      <c r="L3903" s="129">
        <v>43769</v>
      </c>
      <c r="O3903" s="9">
        <v>29</v>
      </c>
      <c r="Q3903" s="9" t="s">
        <v>61</v>
      </c>
      <c r="R3903" s="9"/>
      <c r="S3903" s="13">
        <v>3428570</v>
      </c>
      <c r="T3903" s="13">
        <v>3428570</v>
      </c>
      <c r="U3903" s="13">
        <v>1028570</v>
      </c>
      <c r="V3903" s="9"/>
      <c r="W3903" s="9"/>
      <c r="X3903" s="9"/>
      <c r="Y3903" s="9"/>
      <c r="Z3903" s="9"/>
      <c r="AA3903" s="9"/>
      <c r="AB3903" s="9"/>
      <c r="AC3903" s="9"/>
      <c r="AD3903" s="9"/>
      <c r="AE3903" s="9"/>
      <c r="AF3903" s="55"/>
      <c r="AG3903" s="55"/>
      <c r="AH3903" s="11">
        <v>43559</v>
      </c>
      <c r="AI3903" s="11">
        <v>43769</v>
      </c>
      <c r="AJ3903" s="13">
        <v>3428571</v>
      </c>
      <c r="AK3903" s="13">
        <v>1028570</v>
      </c>
      <c r="AL3903" s="9"/>
      <c r="AM3903" s="9"/>
      <c r="AN3903" s="9"/>
      <c r="AO3903" s="9"/>
      <c r="AP3903" s="9"/>
      <c r="AQ3903" s="9"/>
      <c r="AR3903" s="9"/>
      <c r="AS3903" s="9"/>
      <c r="AT3903" s="9"/>
      <c r="AU3903" s="9"/>
      <c r="AV3903" s="9"/>
      <c r="AW3903" s="9"/>
      <c r="AX3903" s="9"/>
      <c r="AY3903" s="9"/>
      <c r="AZ3903" s="9"/>
      <c r="BA3903" s="9"/>
      <c r="BB3903" s="9"/>
      <c r="BC3903" s="9"/>
      <c r="BD3903" s="9"/>
      <c r="BE3903" s="9"/>
      <c r="BF3903" s="9"/>
      <c r="BG3903" s="9"/>
      <c r="BH3903" s="9"/>
      <c r="BI3903" s="9"/>
      <c r="BJ3903" s="9"/>
      <c r="BK3903" s="9"/>
      <c r="BL3903" s="9"/>
      <c r="BM3903" s="9"/>
      <c r="BN3903" s="9"/>
      <c r="BO3903" s="9"/>
      <c r="BP3903" s="9"/>
      <c r="BQ3903" s="9"/>
      <c r="BT3903" s="9"/>
      <c r="BU3903" s="9"/>
      <c r="BX3903" s="9"/>
      <c r="BY3903" s="9"/>
      <c r="CB3903" s="9"/>
      <c r="CC3903" s="9"/>
      <c r="CF3903" s="9"/>
      <c r="CG3903" s="9"/>
      <c r="CJ3903" s="9"/>
      <c r="CK3903" s="9"/>
      <c r="CN3903" s="9"/>
      <c r="CO3903" s="9"/>
      <c r="CP3903" s="9"/>
      <c r="CQ3903" s="9"/>
      <c r="CR3903" s="9"/>
      <c r="CS3903" s="9"/>
      <c r="CT3903" s="9"/>
      <c r="CU3903" s="9"/>
      <c r="CV3903" s="9"/>
      <c r="CW3903" s="9"/>
      <c r="CX3903" s="9"/>
      <c r="CY3903" s="9"/>
      <c r="CZ3903" s="9"/>
      <c r="DA3903" s="9"/>
      <c r="DB3903" s="9"/>
      <c r="DC3903" s="9"/>
      <c r="DD3903" s="9"/>
      <c r="DE3903" s="9"/>
      <c r="DF3903" s="9"/>
      <c r="DG3903" s="9"/>
      <c r="DH3903" s="9"/>
      <c r="DI3903" s="9"/>
      <c r="DJ3903" s="9"/>
      <c r="DK3903" s="9"/>
      <c r="DL3903" s="9"/>
      <c r="DM3903" s="9"/>
      <c r="DN3903" s="9"/>
      <c r="DO3903" s="9"/>
      <c r="DP3903" s="9"/>
      <c r="DQ3903" s="9"/>
      <c r="DR3903" s="9"/>
      <c r="DS3903" s="9"/>
      <c r="DT3903" s="9"/>
      <c r="DU3903" s="9"/>
      <c r="DV3903" s="9"/>
      <c r="DW3903" s="9"/>
      <c r="DX3903" s="9"/>
      <c r="DY3903" s="9"/>
      <c r="DZ3903" s="56"/>
      <c r="EA3903" s="57"/>
    </row>
    <row r="3904" spans="1:131" ht="19.5" customHeight="1" x14ac:dyDescent="0.25">
      <c r="A3904" s="9">
        <v>2580</v>
      </c>
      <c r="B3904" s="9" t="s">
        <v>7722</v>
      </c>
      <c r="C3904" s="9" t="s">
        <v>7724</v>
      </c>
      <c r="D3904" s="9"/>
      <c r="E3904" s="9" t="s">
        <v>4843</v>
      </c>
      <c r="F3904" s="9" t="s">
        <v>6783</v>
      </c>
      <c r="G3904" s="9"/>
      <c r="H3904" s="9" t="s">
        <v>202</v>
      </c>
      <c r="I3904" s="9" t="s">
        <v>25</v>
      </c>
      <c r="J3904" s="129">
        <v>43647</v>
      </c>
      <c r="K3904" s="129">
        <v>43556</v>
      </c>
      <c r="L3904" s="129">
        <v>43585</v>
      </c>
      <c r="O3904" s="9">
        <v>31</v>
      </c>
      <c r="Q3904" s="9" t="s">
        <v>54</v>
      </c>
      <c r="R3904" s="9"/>
      <c r="S3904" s="13">
        <v>35600000</v>
      </c>
      <c r="T3904" s="13">
        <v>35600000</v>
      </c>
      <c r="U3904" s="13">
        <v>10680000</v>
      </c>
      <c r="V3904" s="9"/>
      <c r="W3904" s="9"/>
      <c r="X3904" s="9"/>
      <c r="Y3904" s="9"/>
      <c r="Z3904" s="9"/>
      <c r="AA3904" s="9"/>
      <c r="AB3904" s="9"/>
      <c r="AC3904" s="9"/>
      <c r="AD3904" s="9"/>
      <c r="AE3904" s="9"/>
      <c r="AF3904" s="55"/>
      <c r="AG3904" s="45">
        <v>24900000</v>
      </c>
      <c r="AH3904" s="11">
        <v>43672</v>
      </c>
      <c r="AI3904" s="11">
        <v>43866</v>
      </c>
      <c r="AJ3904" s="13">
        <v>35335681</v>
      </c>
      <c r="AK3904" s="13">
        <v>10600704</v>
      </c>
      <c r="AL3904" s="9"/>
      <c r="AM3904" s="9"/>
      <c r="AN3904" s="9"/>
      <c r="AO3904" s="9"/>
      <c r="AP3904" s="9"/>
      <c r="AQ3904" s="9"/>
      <c r="AR3904" s="9"/>
      <c r="AS3904" s="9"/>
      <c r="AT3904" s="9"/>
      <c r="AU3904" s="9"/>
      <c r="AV3904" s="9"/>
      <c r="AW3904" s="9"/>
      <c r="AX3904" s="9"/>
      <c r="AY3904" s="9"/>
      <c r="AZ3904" s="9"/>
      <c r="BA3904" s="9"/>
      <c r="BB3904" s="9"/>
      <c r="BC3904" s="9"/>
      <c r="BD3904" s="9"/>
      <c r="BE3904" s="9"/>
      <c r="BF3904" s="9"/>
      <c r="BG3904" s="9"/>
      <c r="BH3904" s="9"/>
      <c r="BI3904" s="9"/>
      <c r="BJ3904" s="9"/>
      <c r="BK3904" s="9"/>
      <c r="BL3904" s="9"/>
      <c r="BM3904" s="9"/>
      <c r="BN3904" s="9"/>
      <c r="BO3904" s="9"/>
      <c r="BP3904" s="9"/>
      <c r="BQ3904" s="9"/>
      <c r="BT3904" s="9"/>
      <c r="BU3904" s="9"/>
      <c r="BX3904" s="9"/>
      <c r="BY3904" s="9"/>
      <c r="CB3904" s="9"/>
      <c r="CC3904" s="9"/>
      <c r="CF3904" s="9"/>
      <c r="CG3904" s="9"/>
      <c r="CJ3904" s="9"/>
      <c r="CK3904" s="9"/>
      <c r="CN3904" s="9"/>
      <c r="CO3904" s="9"/>
      <c r="CP3904" s="9"/>
      <c r="CQ3904" s="9"/>
      <c r="CR3904" s="9"/>
      <c r="CS3904" s="9"/>
      <c r="CT3904" s="9"/>
      <c r="CU3904" s="9"/>
      <c r="CV3904" s="9"/>
      <c r="CW3904" s="9"/>
      <c r="CX3904" s="9"/>
      <c r="CY3904" s="9"/>
      <c r="CZ3904" s="9"/>
      <c r="DA3904" s="9"/>
      <c r="DB3904" s="9"/>
      <c r="DC3904" s="9"/>
      <c r="DD3904" s="9"/>
      <c r="DE3904" s="9"/>
      <c r="DF3904" s="9"/>
      <c r="DG3904" s="9"/>
      <c r="DH3904" s="9"/>
      <c r="DI3904" s="9"/>
      <c r="DJ3904" s="9"/>
      <c r="DK3904" s="9"/>
      <c r="DL3904" s="9"/>
      <c r="DM3904" s="9"/>
      <c r="DN3904" s="9"/>
      <c r="DO3904" s="9"/>
      <c r="DP3904" s="9"/>
      <c r="DQ3904" s="9"/>
      <c r="DR3904" s="9"/>
      <c r="DS3904" s="9"/>
      <c r="DT3904" s="9"/>
      <c r="DU3904" s="9"/>
      <c r="DV3904" s="9"/>
      <c r="DW3904" s="9"/>
      <c r="DX3904" s="9"/>
      <c r="DY3904" s="9"/>
    </row>
    <row r="3905" spans="1:131" ht="19.5" customHeight="1" x14ac:dyDescent="0.25">
      <c r="A3905" s="9">
        <v>2581</v>
      </c>
      <c r="B3905" s="9" t="s">
        <v>7725</v>
      </c>
      <c r="C3905" s="9" t="s">
        <v>7726</v>
      </c>
      <c r="D3905" s="9"/>
      <c r="E3905" s="9" t="s">
        <v>7727</v>
      </c>
      <c r="F3905" s="9" t="s">
        <v>5018</v>
      </c>
      <c r="G3905" s="9"/>
      <c r="H3905" s="9" t="s">
        <v>202</v>
      </c>
      <c r="I3905" s="9" t="s">
        <v>25</v>
      </c>
      <c r="J3905" s="129">
        <v>43646</v>
      </c>
      <c r="K3905" s="129">
        <v>43605</v>
      </c>
      <c r="L3905" s="129">
        <v>43738</v>
      </c>
      <c r="O3905" s="9">
        <v>29</v>
      </c>
      <c r="Q3905" s="9" t="s">
        <v>61</v>
      </c>
      <c r="R3905" s="9"/>
      <c r="S3905" s="13">
        <v>2650000</v>
      </c>
      <c r="T3905" s="13">
        <v>2650000</v>
      </c>
      <c r="U3905" s="13">
        <v>795000</v>
      </c>
      <c r="V3905" s="9"/>
      <c r="W3905" s="9"/>
      <c r="X3905" s="9"/>
      <c r="Y3905" s="9"/>
      <c r="Z3905" s="9"/>
      <c r="AA3905" s="9"/>
      <c r="AB3905" s="9"/>
      <c r="AC3905" s="9"/>
      <c r="AD3905" s="9"/>
      <c r="AE3905" s="9"/>
      <c r="AF3905" s="55"/>
      <c r="AG3905" s="55"/>
      <c r="AH3905" s="11">
        <v>43605</v>
      </c>
      <c r="AI3905" s="11">
        <v>43738</v>
      </c>
      <c r="AJ3905" s="13">
        <v>2563034</v>
      </c>
      <c r="AK3905" s="13">
        <v>768910</v>
      </c>
      <c r="AL3905" s="9"/>
      <c r="AM3905" s="9"/>
      <c r="AN3905" s="9"/>
      <c r="AO3905" s="9"/>
      <c r="AP3905" s="9"/>
      <c r="AQ3905" s="9"/>
      <c r="AR3905" s="9"/>
      <c r="AS3905" s="9"/>
      <c r="AT3905" s="9"/>
      <c r="AU3905" s="9"/>
      <c r="AV3905" s="9"/>
      <c r="AW3905" s="9"/>
      <c r="AX3905" s="9"/>
      <c r="AY3905" s="9"/>
      <c r="AZ3905" s="9"/>
      <c r="BA3905" s="9"/>
      <c r="BB3905" s="9"/>
      <c r="BC3905" s="9"/>
      <c r="BD3905" s="9"/>
      <c r="BE3905" s="9"/>
      <c r="BF3905" s="9"/>
      <c r="BG3905" s="9"/>
      <c r="BH3905" s="9"/>
      <c r="BI3905" s="9"/>
      <c r="BJ3905" s="9"/>
      <c r="BK3905" s="9"/>
      <c r="BL3905" s="9"/>
      <c r="BM3905" s="9"/>
      <c r="BN3905" s="9"/>
      <c r="BO3905" s="9"/>
      <c r="BP3905" s="9"/>
      <c r="BQ3905" s="9"/>
      <c r="BT3905" s="9"/>
      <c r="BU3905" s="9"/>
      <c r="BX3905" s="9"/>
      <c r="BY3905" s="9"/>
      <c r="CB3905" s="9"/>
      <c r="CC3905" s="9"/>
      <c r="CF3905" s="9"/>
      <c r="CG3905" s="9"/>
      <c r="CJ3905" s="9"/>
      <c r="CK3905" s="9"/>
      <c r="CN3905" s="9"/>
      <c r="CO3905" s="9"/>
      <c r="CP3905" s="9"/>
      <c r="CQ3905" s="9"/>
      <c r="CR3905" s="9"/>
      <c r="CS3905" s="9"/>
      <c r="CT3905" s="9"/>
      <c r="CU3905" s="9"/>
      <c r="CV3905" s="9"/>
      <c r="CW3905" s="9"/>
      <c r="CX3905" s="9"/>
      <c r="CY3905" s="9"/>
      <c r="CZ3905" s="9"/>
      <c r="DA3905" s="9"/>
      <c r="DB3905" s="9"/>
      <c r="DC3905" s="9"/>
      <c r="DD3905" s="9"/>
      <c r="DE3905" s="9"/>
      <c r="DF3905" s="9"/>
      <c r="DG3905" s="9"/>
      <c r="DH3905" s="9"/>
      <c r="DI3905" s="9"/>
      <c r="DJ3905" s="9"/>
      <c r="DK3905" s="9"/>
      <c r="DL3905" s="9"/>
      <c r="DM3905" s="9"/>
      <c r="DN3905" s="9"/>
      <c r="DO3905" s="9"/>
      <c r="DP3905" s="9"/>
      <c r="DQ3905" s="9"/>
      <c r="DR3905" s="9"/>
      <c r="DS3905" s="9"/>
      <c r="DT3905" s="9"/>
      <c r="DU3905" s="9"/>
      <c r="DV3905" s="9"/>
      <c r="DW3905" s="9"/>
      <c r="DX3905" s="9"/>
      <c r="DY3905" s="9"/>
      <c r="DZ3905" s="56"/>
      <c r="EA3905" s="57"/>
    </row>
    <row r="3906" spans="1:131" ht="19.5" customHeight="1" x14ac:dyDescent="0.25">
      <c r="A3906" s="9">
        <v>2582</v>
      </c>
      <c r="B3906" s="9" t="s">
        <v>7728</v>
      </c>
      <c r="C3906" s="9" t="s">
        <v>7729</v>
      </c>
      <c r="D3906" s="9"/>
      <c r="E3906" s="9" t="s">
        <v>7730</v>
      </c>
      <c r="F3906" s="9" t="s">
        <v>3886</v>
      </c>
      <c r="G3906" s="9"/>
      <c r="H3906" s="9" t="s">
        <v>202</v>
      </c>
      <c r="I3906" s="9" t="s">
        <v>25</v>
      </c>
      <c r="J3906" s="129">
        <v>43648</v>
      </c>
      <c r="K3906" s="129">
        <v>43617</v>
      </c>
      <c r="L3906" s="129">
        <v>43728</v>
      </c>
      <c r="O3906" s="9">
        <v>30</v>
      </c>
      <c r="Q3906" s="9" t="s">
        <v>54</v>
      </c>
      <c r="R3906" s="13">
        <v>20290500</v>
      </c>
      <c r="S3906" s="13">
        <v>19082120</v>
      </c>
      <c r="T3906" s="13">
        <v>19082120</v>
      </c>
      <c r="U3906" s="13">
        <v>5724636</v>
      </c>
      <c r="V3906" s="9"/>
      <c r="W3906" s="9"/>
      <c r="X3906" s="9"/>
      <c r="Y3906" s="9"/>
      <c r="Z3906" s="9"/>
      <c r="AA3906" s="9"/>
      <c r="AB3906" s="9"/>
      <c r="AC3906" s="9"/>
      <c r="AD3906" s="9"/>
      <c r="AE3906" s="9"/>
      <c r="AF3906" s="55"/>
      <c r="AG3906" s="55"/>
      <c r="AH3906" s="11">
        <v>43617</v>
      </c>
      <c r="AI3906" s="11">
        <v>43728</v>
      </c>
      <c r="AJ3906" s="13">
        <v>16064362</v>
      </c>
      <c r="AK3906" s="13">
        <v>4819308</v>
      </c>
      <c r="AL3906" s="9"/>
      <c r="AM3906" s="9"/>
      <c r="AN3906" s="9"/>
      <c r="AO3906" s="9"/>
      <c r="AP3906" s="9"/>
      <c r="AQ3906" s="9"/>
      <c r="AR3906" s="9"/>
      <c r="AS3906" s="9"/>
      <c r="AT3906" s="9"/>
      <c r="AU3906" s="9"/>
      <c r="AV3906" s="9"/>
      <c r="AW3906" s="9"/>
      <c r="AX3906" s="9"/>
      <c r="AY3906" s="9"/>
      <c r="AZ3906" s="9"/>
      <c r="BA3906" s="9"/>
      <c r="BB3906" s="9"/>
      <c r="BC3906" s="9"/>
      <c r="BD3906" s="9"/>
      <c r="BE3906" s="9"/>
      <c r="BF3906" s="9"/>
      <c r="BG3906" s="9"/>
      <c r="BH3906" s="9"/>
      <c r="BI3906" s="9"/>
      <c r="BJ3906" s="9"/>
      <c r="BK3906" s="9"/>
      <c r="BL3906" s="9"/>
      <c r="BM3906" s="9"/>
      <c r="BN3906" s="9"/>
      <c r="BO3906" s="9"/>
      <c r="BP3906" s="9"/>
      <c r="BQ3906" s="9"/>
      <c r="BT3906" s="9"/>
      <c r="BU3906" s="9"/>
      <c r="BX3906" s="9"/>
      <c r="BY3906" s="9"/>
      <c r="CB3906" s="9"/>
      <c r="CC3906" s="9"/>
      <c r="CF3906" s="9"/>
      <c r="CG3906" s="9"/>
      <c r="CJ3906" s="9"/>
      <c r="CK3906" s="9"/>
      <c r="CN3906" s="9"/>
      <c r="CO3906" s="9"/>
      <c r="CP3906" s="9"/>
      <c r="CQ3906" s="9"/>
      <c r="CR3906" s="9"/>
      <c r="CS3906" s="9"/>
      <c r="CT3906" s="9"/>
      <c r="CU3906" s="9"/>
      <c r="CV3906" s="9"/>
      <c r="CW3906" s="9"/>
      <c r="CX3906" s="9"/>
      <c r="CY3906" s="9"/>
      <c r="CZ3906" s="9"/>
      <c r="DA3906" s="9"/>
      <c r="DB3906" s="9"/>
      <c r="DC3906" s="9"/>
      <c r="DD3906" s="9"/>
      <c r="DE3906" s="9"/>
      <c r="DF3906" s="9"/>
      <c r="DG3906" s="9"/>
      <c r="DH3906" s="9"/>
      <c r="DI3906" s="9"/>
      <c r="DJ3906" s="9"/>
      <c r="DK3906" s="9"/>
      <c r="DL3906" s="9"/>
      <c r="DM3906" s="9"/>
      <c r="DN3906" s="9"/>
      <c r="DO3906" s="9"/>
      <c r="DP3906" s="9"/>
      <c r="DQ3906" s="9"/>
      <c r="DR3906" s="9"/>
      <c r="DS3906" s="9"/>
      <c r="DT3906" s="9"/>
      <c r="DU3906" s="9"/>
      <c r="DV3906" s="9"/>
      <c r="DW3906" s="9"/>
      <c r="DX3906" s="9"/>
      <c r="DY3906" s="9"/>
    </row>
    <row r="3907" spans="1:131" ht="38.25" customHeight="1" x14ac:dyDescent="0.25">
      <c r="A3907" s="9">
        <v>2583</v>
      </c>
      <c r="B3907" s="9" t="s">
        <v>7731</v>
      </c>
      <c r="C3907" s="9" t="s">
        <v>7733</v>
      </c>
      <c r="D3907" s="9"/>
      <c r="E3907" s="9" t="s">
        <v>7734</v>
      </c>
      <c r="F3907" s="9" t="s">
        <v>7735</v>
      </c>
      <c r="G3907" s="9"/>
      <c r="H3907" s="9" t="s">
        <v>202</v>
      </c>
      <c r="I3907" s="9" t="s">
        <v>25</v>
      </c>
      <c r="J3907" s="129">
        <v>43580</v>
      </c>
      <c r="K3907" s="129">
        <v>43546</v>
      </c>
      <c r="L3907" s="129">
        <v>43830</v>
      </c>
      <c r="O3907" s="9">
        <v>30</v>
      </c>
      <c r="Q3907" s="9" t="s">
        <v>54</v>
      </c>
      <c r="R3907" s="9"/>
      <c r="S3907" s="13">
        <v>9300000</v>
      </c>
      <c r="T3907" s="13">
        <v>9300000</v>
      </c>
      <c r="U3907" s="13">
        <v>2790000</v>
      </c>
      <c r="V3907" s="9"/>
      <c r="W3907" s="9"/>
      <c r="X3907" s="9"/>
      <c r="Y3907" s="9"/>
      <c r="Z3907" s="9"/>
      <c r="AA3907" s="9"/>
      <c r="AB3907" s="9"/>
      <c r="AC3907" s="9"/>
      <c r="AD3907" s="9"/>
      <c r="AE3907" s="9"/>
      <c r="AF3907" s="55"/>
      <c r="AG3907" s="55"/>
      <c r="AH3907" s="11">
        <v>43580</v>
      </c>
      <c r="AI3907" s="11">
        <v>44042</v>
      </c>
      <c r="AJ3907" s="13">
        <v>9860938</v>
      </c>
      <c r="AK3907" s="13">
        <v>2790000</v>
      </c>
      <c r="AL3907" s="9"/>
      <c r="AM3907" s="9"/>
      <c r="AN3907" s="9"/>
      <c r="AO3907" s="9"/>
      <c r="AP3907" s="9"/>
      <c r="AQ3907" s="9"/>
      <c r="AR3907" s="9"/>
      <c r="AS3907" s="9"/>
      <c r="AT3907" s="9"/>
      <c r="AU3907" s="9"/>
      <c r="AV3907" s="9"/>
      <c r="AW3907" s="9"/>
      <c r="AX3907" s="9"/>
      <c r="AY3907" s="9"/>
      <c r="AZ3907" s="9"/>
      <c r="BA3907" s="9"/>
      <c r="BB3907" s="9"/>
      <c r="BC3907" s="9"/>
      <c r="BD3907" s="9"/>
      <c r="BE3907" s="9"/>
      <c r="BF3907" s="9"/>
      <c r="BG3907" s="9"/>
      <c r="BH3907" s="9"/>
      <c r="BI3907" s="9"/>
      <c r="BJ3907" s="9"/>
      <c r="BK3907" s="9"/>
      <c r="BL3907" s="9"/>
      <c r="BM3907" s="9"/>
      <c r="BN3907" s="9"/>
      <c r="BO3907" s="9"/>
      <c r="BP3907" s="9"/>
      <c r="BQ3907" s="9"/>
      <c r="BT3907" s="9"/>
      <c r="BU3907" s="9"/>
      <c r="BX3907" s="9"/>
      <c r="BY3907" s="9"/>
      <c r="CB3907" s="9"/>
      <c r="CC3907" s="9"/>
      <c r="CF3907" s="9"/>
      <c r="CG3907" s="9"/>
      <c r="CJ3907" s="9"/>
      <c r="CK3907" s="9"/>
      <c r="CN3907" s="9"/>
      <c r="CO3907" s="9"/>
      <c r="CP3907" s="9"/>
      <c r="CQ3907" s="9"/>
      <c r="CR3907" s="9"/>
      <c r="CS3907" s="9"/>
      <c r="CT3907" s="9"/>
      <c r="CU3907" s="9"/>
      <c r="CV3907" s="9"/>
      <c r="CW3907" s="9"/>
      <c r="CX3907" s="9"/>
      <c r="CY3907" s="9"/>
      <c r="CZ3907" s="9"/>
      <c r="DA3907" s="9"/>
      <c r="DB3907" s="9"/>
      <c r="DC3907" s="9"/>
      <c r="DD3907" s="9"/>
      <c r="DE3907" s="9"/>
      <c r="DF3907" s="9"/>
      <c r="DG3907" s="9"/>
      <c r="DH3907" s="9"/>
      <c r="DI3907" s="9"/>
      <c r="DJ3907" s="9"/>
      <c r="DK3907" s="9"/>
      <c r="DL3907" s="9"/>
      <c r="DM3907" s="9"/>
      <c r="DN3907" s="9"/>
      <c r="DO3907" s="9"/>
      <c r="DP3907" s="9"/>
      <c r="DQ3907" s="9"/>
      <c r="DR3907" s="9"/>
      <c r="DS3907" s="9"/>
      <c r="DT3907" s="9"/>
      <c r="DU3907" s="9"/>
      <c r="DV3907" s="9"/>
      <c r="DW3907" s="9"/>
      <c r="DX3907" s="9"/>
      <c r="DY3907" s="9"/>
      <c r="DZ3907" s="56"/>
      <c r="EA3907" s="57"/>
    </row>
    <row r="3908" spans="1:131" s="18" customFormat="1" ht="38.25" customHeight="1" x14ac:dyDescent="0.25">
      <c r="A3908" s="18">
        <v>2583</v>
      </c>
      <c r="B3908" s="18" t="s">
        <v>7731</v>
      </c>
      <c r="C3908" s="18" t="s">
        <v>7733</v>
      </c>
      <c r="D3908" s="19">
        <v>43829</v>
      </c>
      <c r="J3908" s="130"/>
      <c r="K3908" s="130"/>
      <c r="L3908" s="130">
        <v>44042</v>
      </c>
      <c r="S3908" s="20"/>
      <c r="T3908" s="20"/>
      <c r="U3908" s="20"/>
      <c r="AF3908" s="57"/>
      <c r="AG3908" s="57"/>
      <c r="DZ3908" s="56"/>
      <c r="EA3908" s="57"/>
    </row>
    <row r="3909" spans="1:131" ht="19.5" customHeight="1" x14ac:dyDescent="0.25">
      <c r="A3909" s="9">
        <v>2584</v>
      </c>
      <c r="B3909" s="9" t="s">
        <v>7736</v>
      </c>
      <c r="C3909" s="9" t="s">
        <v>7737</v>
      </c>
      <c r="D3909" s="9"/>
      <c r="E3909" s="9" t="s">
        <v>3296</v>
      </c>
      <c r="F3909" s="9" t="s">
        <v>7297</v>
      </c>
      <c r="G3909" s="9"/>
      <c r="H3909" s="9" t="s">
        <v>202</v>
      </c>
      <c r="I3909" s="9" t="s">
        <v>78</v>
      </c>
      <c r="J3909" s="129">
        <v>43591</v>
      </c>
      <c r="K3909" s="129">
        <v>43559</v>
      </c>
      <c r="L3909" s="129">
        <v>43866</v>
      </c>
      <c r="O3909" s="9">
        <v>29</v>
      </c>
      <c r="Q3909" s="9" t="s">
        <v>54</v>
      </c>
      <c r="R3909" s="9"/>
      <c r="S3909" s="13">
        <v>10000000</v>
      </c>
      <c r="T3909" s="13">
        <v>10000000</v>
      </c>
      <c r="U3909" s="13">
        <v>3000000</v>
      </c>
      <c r="V3909" s="9"/>
      <c r="W3909" s="9"/>
      <c r="X3909" s="9"/>
      <c r="Y3909" s="9"/>
      <c r="Z3909" s="9"/>
      <c r="AA3909" s="9"/>
      <c r="AB3909" s="9"/>
      <c r="AC3909" s="9"/>
      <c r="AD3909" s="9"/>
      <c r="AE3909" s="9"/>
      <c r="AF3909" s="55"/>
      <c r="AG3909" s="45">
        <v>7000000</v>
      </c>
      <c r="AH3909" s="11">
        <v>43551</v>
      </c>
      <c r="AI3909" s="11">
        <v>43830</v>
      </c>
      <c r="AJ3909" s="13">
        <v>9900000</v>
      </c>
      <c r="AK3909" s="13">
        <v>2970000</v>
      </c>
      <c r="AL3909" s="9"/>
      <c r="AM3909" s="9"/>
      <c r="AN3909" s="9"/>
      <c r="AO3909" s="9"/>
      <c r="AP3909" s="9"/>
      <c r="AQ3909" s="9"/>
      <c r="AR3909" s="9"/>
      <c r="AS3909" s="9"/>
      <c r="AT3909" s="9"/>
      <c r="AU3909" s="9"/>
      <c r="AV3909" s="9"/>
      <c r="AW3909" s="9"/>
      <c r="AX3909" s="9"/>
      <c r="AY3909" s="9"/>
      <c r="AZ3909" s="9"/>
      <c r="BA3909" s="9"/>
      <c r="BB3909" s="9"/>
      <c r="BC3909" s="9"/>
      <c r="BD3909" s="9"/>
      <c r="BE3909" s="9"/>
      <c r="BF3909" s="9"/>
      <c r="BG3909" s="9"/>
      <c r="BH3909" s="9"/>
      <c r="BI3909" s="9"/>
      <c r="BJ3909" s="9"/>
      <c r="BK3909" s="9"/>
      <c r="BL3909" s="9"/>
      <c r="BM3909" s="9"/>
      <c r="BN3909" s="9"/>
      <c r="BO3909" s="9"/>
      <c r="BP3909" s="9"/>
      <c r="BQ3909" s="9"/>
      <c r="BT3909" s="9"/>
      <c r="BU3909" s="9"/>
      <c r="BX3909" s="9"/>
      <c r="BY3909" s="9"/>
      <c r="CB3909" s="9"/>
      <c r="CC3909" s="9"/>
      <c r="CF3909" s="9"/>
      <c r="CG3909" s="9"/>
      <c r="CJ3909" s="9"/>
      <c r="CK3909" s="9"/>
      <c r="CN3909" s="9"/>
      <c r="CO3909" s="9"/>
      <c r="CP3909" s="9"/>
      <c r="CQ3909" s="9"/>
      <c r="CR3909" s="9"/>
      <c r="CS3909" s="9"/>
      <c r="CT3909" s="9"/>
      <c r="CU3909" s="9"/>
      <c r="CV3909" s="9"/>
      <c r="CW3909" s="9"/>
      <c r="CX3909" s="9"/>
      <c r="CY3909" s="9"/>
      <c r="CZ3909" s="9"/>
      <c r="DA3909" s="9"/>
      <c r="DB3909" s="9"/>
      <c r="DC3909" s="9"/>
      <c r="DD3909" s="9"/>
      <c r="DE3909" s="9"/>
      <c r="DF3909" s="9"/>
      <c r="DG3909" s="9"/>
      <c r="DH3909" s="9"/>
      <c r="DI3909" s="9"/>
      <c r="DJ3909" s="9"/>
      <c r="DK3909" s="9"/>
      <c r="DL3909" s="9"/>
      <c r="DM3909" s="9"/>
      <c r="DN3909" s="9"/>
      <c r="DO3909" s="9"/>
      <c r="DP3909" s="9"/>
      <c r="DQ3909" s="9"/>
      <c r="DR3909" s="9"/>
      <c r="DS3909" s="9"/>
      <c r="DT3909" s="9"/>
      <c r="DU3909" s="9"/>
      <c r="DV3909" s="9"/>
      <c r="DW3909" s="9"/>
      <c r="DX3909" s="9"/>
      <c r="DY3909" s="9"/>
    </row>
    <row r="3910" spans="1:131" ht="19.5" customHeight="1" x14ac:dyDescent="0.25">
      <c r="A3910" s="9">
        <v>2585</v>
      </c>
      <c r="B3910" s="9" t="s">
        <v>7738</v>
      </c>
      <c r="C3910" s="9" t="s">
        <v>7739</v>
      </c>
      <c r="D3910" s="9"/>
      <c r="E3910" s="9" t="s">
        <v>6184</v>
      </c>
      <c r="F3910" s="9" t="s">
        <v>5153</v>
      </c>
      <c r="G3910" s="9"/>
      <c r="H3910" s="9" t="s">
        <v>202</v>
      </c>
      <c r="I3910" s="9" t="s">
        <v>78</v>
      </c>
      <c r="J3910" s="129">
        <v>43628</v>
      </c>
      <c r="K3910" s="129">
        <v>43585</v>
      </c>
      <c r="L3910" s="129">
        <v>44058</v>
      </c>
      <c r="O3910" s="9">
        <v>25</v>
      </c>
      <c r="Q3910" s="9" t="s">
        <v>54</v>
      </c>
      <c r="R3910" s="9"/>
      <c r="S3910" s="13">
        <v>101500000</v>
      </c>
      <c r="T3910" s="13">
        <v>101500000</v>
      </c>
      <c r="U3910" s="13">
        <v>30450000</v>
      </c>
      <c r="V3910" s="9"/>
      <c r="W3910" s="9"/>
      <c r="X3910" s="9"/>
      <c r="Y3910" s="9"/>
      <c r="Z3910" s="9"/>
      <c r="AA3910" s="9"/>
      <c r="AB3910" s="9"/>
      <c r="AC3910" s="9"/>
      <c r="AD3910" s="9"/>
      <c r="AE3910" s="9"/>
      <c r="AF3910" s="55"/>
      <c r="AG3910" s="45">
        <v>71050000</v>
      </c>
      <c r="AH3910" s="11">
        <v>43586</v>
      </c>
      <c r="AI3910" s="11">
        <v>43646</v>
      </c>
      <c r="AJ3910" s="13">
        <v>4775600</v>
      </c>
      <c r="AK3910" s="13">
        <v>1432680</v>
      </c>
      <c r="AL3910" s="11">
        <v>43647</v>
      </c>
      <c r="AM3910" s="11">
        <v>43738</v>
      </c>
      <c r="AN3910" s="13">
        <v>5485487</v>
      </c>
      <c r="AO3910" s="13">
        <v>1645646</v>
      </c>
      <c r="AP3910" s="11">
        <v>43739</v>
      </c>
      <c r="AQ3910" s="11">
        <v>43830</v>
      </c>
      <c r="AR3910" s="13">
        <v>12634442</v>
      </c>
      <c r="AS3910" s="13">
        <v>3790333</v>
      </c>
      <c r="AT3910" s="11">
        <v>43831</v>
      </c>
      <c r="AU3910" s="11">
        <v>43921</v>
      </c>
      <c r="AV3910" s="13">
        <v>28846907</v>
      </c>
      <c r="AW3910" s="13">
        <v>8654072</v>
      </c>
      <c r="AX3910" s="11">
        <v>43922</v>
      </c>
      <c r="AY3910" s="11">
        <v>44012</v>
      </c>
      <c r="AZ3910" s="13">
        <v>20770494</v>
      </c>
      <c r="BA3910" s="13">
        <v>6231148</v>
      </c>
      <c r="BB3910" s="11">
        <v>44013</v>
      </c>
      <c r="BC3910" s="11">
        <v>44104</v>
      </c>
      <c r="BD3910" s="13">
        <v>20669847</v>
      </c>
      <c r="BE3910" s="13">
        <v>6200954</v>
      </c>
      <c r="BF3910" s="11">
        <v>44105</v>
      </c>
      <c r="BG3910" s="11">
        <v>44196</v>
      </c>
      <c r="BH3910" s="13">
        <v>13298429</v>
      </c>
      <c r="BI3910" s="13">
        <v>3989529</v>
      </c>
      <c r="BJ3910" s="11">
        <v>44197</v>
      </c>
      <c r="BK3910" s="11">
        <v>44286</v>
      </c>
      <c r="BL3910" s="13">
        <v>4950971</v>
      </c>
      <c r="BM3910" s="13">
        <v>1485291</v>
      </c>
      <c r="BN3910" s="9"/>
      <c r="BO3910" s="9"/>
      <c r="BP3910" s="9"/>
      <c r="BQ3910" s="9"/>
      <c r="BT3910" s="9"/>
      <c r="BU3910" s="9"/>
      <c r="BX3910" s="9"/>
      <c r="BY3910" s="9"/>
      <c r="CB3910" s="9"/>
      <c r="CC3910" s="9"/>
      <c r="CF3910" s="9"/>
      <c r="CG3910" s="9"/>
      <c r="CJ3910" s="9"/>
      <c r="CK3910" s="9"/>
      <c r="CN3910" s="9"/>
      <c r="CO3910" s="9"/>
      <c r="CP3910" s="9"/>
      <c r="CQ3910" s="9"/>
      <c r="CR3910" s="9"/>
      <c r="CS3910" s="9"/>
      <c r="CT3910" s="9"/>
      <c r="CU3910" s="9"/>
      <c r="CV3910" s="9"/>
      <c r="CW3910" s="9"/>
      <c r="CX3910" s="9"/>
      <c r="CY3910" s="9"/>
      <c r="CZ3910" s="9"/>
      <c r="DA3910" s="9"/>
      <c r="DB3910" s="9"/>
      <c r="DC3910" s="9"/>
      <c r="DD3910" s="9"/>
      <c r="DE3910" s="9"/>
      <c r="DF3910" s="9"/>
      <c r="DG3910" s="9"/>
      <c r="DH3910" s="9"/>
      <c r="DI3910" s="9"/>
      <c r="DJ3910" s="9"/>
      <c r="DK3910" s="9"/>
      <c r="DL3910" s="9"/>
      <c r="DM3910" s="9"/>
      <c r="DN3910" s="9"/>
      <c r="DO3910" s="9"/>
      <c r="DP3910" s="9"/>
      <c r="DQ3910" s="9"/>
      <c r="DR3910" s="9"/>
      <c r="DS3910" s="9"/>
      <c r="DT3910" s="9"/>
      <c r="DU3910" s="9"/>
      <c r="DV3910" s="9"/>
      <c r="DW3910" s="9"/>
      <c r="DX3910" s="9"/>
      <c r="DY3910" s="9"/>
      <c r="DZ3910" s="56"/>
      <c r="EA3910" s="57"/>
    </row>
    <row r="3911" spans="1:131" s="18" customFormat="1" ht="19.5" customHeight="1" x14ac:dyDescent="0.25">
      <c r="A3911" s="18">
        <v>2585</v>
      </c>
      <c r="B3911" s="18" t="s">
        <v>7738</v>
      </c>
      <c r="C3911" s="18" t="s">
        <v>7739</v>
      </c>
      <c r="D3911" s="19">
        <v>43852</v>
      </c>
      <c r="J3911" s="130"/>
      <c r="K3911" s="130"/>
      <c r="L3911" s="130"/>
      <c r="S3911" s="20">
        <v>118350000</v>
      </c>
      <c r="T3911" s="20">
        <v>118350000</v>
      </c>
      <c r="U3911" s="20">
        <v>35505000</v>
      </c>
      <c r="AF3911" s="57"/>
      <c r="AG3911" s="46"/>
      <c r="DZ3911" s="56"/>
      <c r="EA3911" s="57"/>
    </row>
    <row r="3912" spans="1:131" s="18" customFormat="1" ht="19.5" customHeight="1" x14ac:dyDescent="0.25">
      <c r="A3912" s="18">
        <v>2585</v>
      </c>
      <c r="B3912" s="18" t="s">
        <v>7738</v>
      </c>
      <c r="C3912" s="18" t="s">
        <v>7739</v>
      </c>
      <c r="D3912" s="19">
        <v>44112</v>
      </c>
      <c r="J3912" s="130"/>
      <c r="K3912" s="130"/>
      <c r="L3912" s="130">
        <v>44515</v>
      </c>
      <c r="S3912" s="20"/>
      <c r="T3912" s="20"/>
      <c r="U3912" s="20"/>
      <c r="AF3912" s="57"/>
      <c r="AG3912" s="46"/>
      <c r="DZ3912" s="56"/>
      <c r="EA3912" s="57"/>
    </row>
    <row r="3913" spans="1:131" ht="19.5" customHeight="1" x14ac:dyDescent="0.25">
      <c r="A3913" s="9">
        <v>2586</v>
      </c>
      <c r="B3913" s="9" t="s">
        <v>7740</v>
      </c>
      <c r="C3913" s="9" t="s">
        <v>7741</v>
      </c>
      <c r="D3913" s="9"/>
      <c r="E3913" s="9" t="s">
        <v>527</v>
      </c>
      <c r="F3913" s="9" t="s">
        <v>52</v>
      </c>
      <c r="G3913" s="9"/>
      <c r="H3913" s="9" t="s">
        <v>202</v>
      </c>
      <c r="I3913" s="9" t="s">
        <v>28</v>
      </c>
      <c r="J3913" s="129">
        <v>43628</v>
      </c>
      <c r="K3913" s="129">
        <v>43560</v>
      </c>
      <c r="L3913" s="129">
        <v>43723</v>
      </c>
      <c r="O3913" s="9">
        <v>29</v>
      </c>
      <c r="Q3913" s="9" t="s">
        <v>54</v>
      </c>
      <c r="R3913" s="9"/>
      <c r="S3913" s="13">
        <v>14440000</v>
      </c>
      <c r="T3913" s="13">
        <v>14440000</v>
      </c>
      <c r="U3913" s="13">
        <v>4332000</v>
      </c>
      <c r="V3913" s="9"/>
      <c r="W3913" s="9"/>
      <c r="X3913" s="9"/>
      <c r="Y3913" s="9"/>
      <c r="Z3913" s="9"/>
      <c r="AA3913" s="9"/>
      <c r="AB3913" s="9"/>
      <c r="AC3913" s="9"/>
      <c r="AD3913" s="9"/>
      <c r="AE3913" s="9"/>
      <c r="AF3913" s="55"/>
      <c r="AG3913" s="45">
        <v>5500000</v>
      </c>
      <c r="AH3913" s="11">
        <v>43560</v>
      </c>
      <c r="AI3913" s="11">
        <v>43794</v>
      </c>
      <c r="AJ3913" s="13">
        <v>14452776</v>
      </c>
      <c r="AK3913" s="13">
        <v>4332000</v>
      </c>
      <c r="AL3913" s="9"/>
      <c r="AM3913" s="9"/>
      <c r="AN3913" s="9"/>
      <c r="AO3913" s="9"/>
      <c r="AP3913" s="9"/>
      <c r="AQ3913" s="9"/>
      <c r="AR3913" s="9"/>
      <c r="AS3913" s="9"/>
      <c r="AT3913" s="9"/>
      <c r="AU3913" s="9"/>
      <c r="AV3913" s="9"/>
      <c r="AW3913" s="9"/>
      <c r="AX3913" s="9"/>
      <c r="AY3913" s="9"/>
      <c r="AZ3913" s="9"/>
      <c r="BA3913" s="9"/>
      <c r="BB3913" s="9"/>
      <c r="BC3913" s="9"/>
      <c r="BD3913" s="9"/>
      <c r="BE3913" s="9"/>
      <c r="BF3913" s="9"/>
      <c r="BG3913" s="9"/>
      <c r="BH3913" s="9"/>
      <c r="BI3913" s="9"/>
      <c r="BJ3913" s="9"/>
      <c r="BK3913" s="9"/>
      <c r="BL3913" s="9"/>
      <c r="BM3913" s="9"/>
      <c r="BN3913" s="9"/>
      <c r="BO3913" s="9"/>
      <c r="BP3913" s="9"/>
      <c r="BQ3913" s="9"/>
      <c r="BT3913" s="9"/>
      <c r="BU3913" s="9"/>
      <c r="BX3913" s="9"/>
      <c r="BY3913" s="9"/>
      <c r="CB3913" s="9"/>
      <c r="CC3913" s="9"/>
      <c r="CF3913" s="9"/>
      <c r="CG3913" s="9"/>
      <c r="CJ3913" s="9"/>
      <c r="CK3913" s="9"/>
      <c r="CN3913" s="9"/>
      <c r="CO3913" s="9"/>
      <c r="CP3913" s="9"/>
      <c r="CQ3913" s="9"/>
      <c r="CR3913" s="9"/>
      <c r="CS3913" s="9"/>
      <c r="CT3913" s="9"/>
      <c r="CU3913" s="9"/>
      <c r="CV3913" s="9"/>
      <c r="CW3913" s="9"/>
      <c r="CX3913" s="9"/>
      <c r="CY3913" s="9"/>
      <c r="CZ3913" s="9"/>
      <c r="DA3913" s="9"/>
      <c r="DB3913" s="9"/>
      <c r="DC3913" s="9"/>
      <c r="DD3913" s="9"/>
      <c r="DE3913" s="9"/>
      <c r="DF3913" s="9"/>
      <c r="DG3913" s="9"/>
      <c r="DH3913" s="9"/>
      <c r="DI3913" s="9"/>
      <c r="DJ3913" s="9"/>
      <c r="DK3913" s="9"/>
      <c r="DL3913" s="9"/>
      <c r="DM3913" s="9"/>
      <c r="DN3913" s="9"/>
      <c r="DO3913" s="9"/>
      <c r="DP3913" s="9"/>
      <c r="DQ3913" s="9"/>
      <c r="DR3913" s="9"/>
      <c r="DS3913" s="9"/>
      <c r="DT3913" s="9"/>
      <c r="DU3913" s="9"/>
      <c r="DV3913" s="9"/>
      <c r="DW3913" s="9"/>
      <c r="DX3913" s="9"/>
      <c r="DY3913" s="9"/>
    </row>
    <row r="3914" spans="1:131" s="18" customFormat="1" ht="19.5" customHeight="1" x14ac:dyDescent="0.25">
      <c r="A3914" s="18">
        <v>2586</v>
      </c>
      <c r="B3914" s="18" t="s">
        <v>7740</v>
      </c>
      <c r="C3914" s="18" t="s">
        <v>7741</v>
      </c>
      <c r="D3914" s="19">
        <v>43742</v>
      </c>
      <c r="J3914" s="130"/>
      <c r="K3914" s="130"/>
      <c r="L3914" s="130">
        <v>43845</v>
      </c>
      <c r="S3914" s="20"/>
      <c r="T3914" s="20"/>
      <c r="U3914" s="20"/>
      <c r="AF3914" s="57"/>
      <c r="AG3914" s="46"/>
      <c r="DZ3914" s="56"/>
      <c r="EA3914" s="57"/>
    </row>
    <row r="3915" spans="1:131" ht="19.5" customHeight="1" x14ac:dyDescent="0.25">
      <c r="A3915" s="9">
        <v>2587</v>
      </c>
      <c r="B3915" s="9" t="s">
        <v>7742</v>
      </c>
      <c r="C3915" s="9" t="s">
        <v>7744</v>
      </c>
      <c r="D3915" s="9"/>
      <c r="E3915" s="9" t="s">
        <v>447</v>
      </c>
      <c r="F3915" s="9" t="s">
        <v>448</v>
      </c>
      <c r="G3915" s="9"/>
      <c r="H3915" s="9" t="s">
        <v>202</v>
      </c>
      <c r="I3915" s="9" t="s">
        <v>25</v>
      </c>
      <c r="J3915" s="129">
        <v>43566</v>
      </c>
      <c r="K3915" s="129">
        <v>43535</v>
      </c>
      <c r="L3915" s="129">
        <v>43646</v>
      </c>
      <c r="O3915" s="9">
        <v>24</v>
      </c>
      <c r="Q3915" s="9" t="s">
        <v>54</v>
      </c>
      <c r="R3915" s="9"/>
      <c r="S3915" s="13">
        <v>16637000</v>
      </c>
      <c r="T3915" s="13">
        <v>16637000</v>
      </c>
      <c r="U3915" s="13">
        <v>4991100</v>
      </c>
      <c r="V3915" s="9"/>
      <c r="W3915" s="9"/>
      <c r="X3915" s="9"/>
      <c r="Y3915" s="9"/>
      <c r="Z3915" s="9"/>
      <c r="AA3915" s="9"/>
      <c r="AB3915" s="9"/>
      <c r="AC3915" s="9"/>
      <c r="AD3915" s="9"/>
      <c r="AE3915" s="9"/>
      <c r="AF3915" s="55"/>
      <c r="AG3915" s="55"/>
      <c r="AH3915" s="11">
        <v>43535</v>
      </c>
      <c r="AI3915" s="11">
        <v>43646</v>
      </c>
      <c r="AJ3915" s="13">
        <v>12150000</v>
      </c>
      <c r="AK3915" s="13">
        <v>3645000</v>
      </c>
      <c r="AL3915" s="9"/>
      <c r="AM3915" s="9"/>
      <c r="AN3915" s="9"/>
      <c r="AO3915" s="9"/>
      <c r="AP3915" s="9"/>
      <c r="AQ3915" s="9"/>
      <c r="AR3915" s="9"/>
      <c r="AS3915" s="9"/>
      <c r="AT3915" s="9"/>
      <c r="AU3915" s="9"/>
      <c r="AV3915" s="9"/>
      <c r="AW3915" s="9"/>
      <c r="AX3915" s="9"/>
      <c r="AY3915" s="9"/>
      <c r="AZ3915" s="9"/>
      <c r="BA3915" s="9"/>
      <c r="BB3915" s="9"/>
      <c r="BC3915" s="9"/>
      <c r="BD3915" s="9"/>
      <c r="BE3915" s="9"/>
      <c r="BF3915" s="9"/>
      <c r="BG3915" s="9"/>
      <c r="BH3915" s="9"/>
      <c r="BI3915" s="9"/>
      <c r="BJ3915" s="9"/>
      <c r="BK3915" s="9"/>
      <c r="BL3915" s="9"/>
      <c r="BM3915" s="9"/>
      <c r="BN3915" s="9"/>
      <c r="BO3915" s="9"/>
      <c r="BP3915" s="9"/>
      <c r="BQ3915" s="9"/>
      <c r="BT3915" s="9"/>
      <c r="BU3915" s="9"/>
      <c r="BX3915" s="9"/>
      <c r="BY3915" s="9"/>
      <c r="CB3915" s="9"/>
      <c r="CC3915" s="9"/>
      <c r="CF3915" s="9"/>
      <c r="CG3915" s="9"/>
      <c r="CJ3915" s="9"/>
      <c r="CK3915" s="9"/>
      <c r="CN3915" s="9"/>
      <c r="CO3915" s="9"/>
      <c r="CP3915" s="9"/>
      <c r="CQ3915" s="9"/>
      <c r="CR3915" s="9"/>
      <c r="CS3915" s="9"/>
      <c r="CT3915" s="9"/>
      <c r="CU3915" s="9"/>
      <c r="CV3915" s="9"/>
      <c r="CW3915" s="9"/>
      <c r="CX3915" s="9"/>
      <c r="CY3915" s="9"/>
      <c r="CZ3915" s="9"/>
      <c r="DA3915" s="9"/>
      <c r="DB3915" s="9"/>
      <c r="DC3915" s="9"/>
      <c r="DD3915" s="9"/>
      <c r="DE3915" s="9"/>
      <c r="DF3915" s="9"/>
      <c r="DG3915" s="9"/>
      <c r="DH3915" s="9"/>
      <c r="DI3915" s="9"/>
      <c r="DJ3915" s="9"/>
      <c r="DK3915" s="9"/>
      <c r="DL3915" s="9"/>
      <c r="DM3915" s="9"/>
      <c r="DN3915" s="9"/>
      <c r="DO3915" s="9"/>
      <c r="DP3915" s="9"/>
      <c r="DQ3915" s="9"/>
      <c r="DR3915" s="9"/>
      <c r="DS3915" s="9"/>
      <c r="DT3915" s="9"/>
      <c r="DU3915" s="9"/>
      <c r="DV3915" s="9"/>
      <c r="DW3915" s="9"/>
      <c r="DX3915" s="9"/>
      <c r="DY3915" s="9"/>
      <c r="DZ3915" s="56"/>
      <c r="EA3915" s="57"/>
    </row>
    <row r="3916" spans="1:131" ht="19.5" customHeight="1" x14ac:dyDescent="0.25">
      <c r="A3916" s="9">
        <v>2588</v>
      </c>
      <c r="B3916" s="9" t="s">
        <v>7745</v>
      </c>
      <c r="C3916" s="9" t="s">
        <v>7743</v>
      </c>
      <c r="D3916" s="9"/>
      <c r="E3916" s="9" t="s">
        <v>447</v>
      </c>
      <c r="F3916" s="9" t="s">
        <v>448</v>
      </c>
      <c r="G3916" s="9"/>
      <c r="H3916" s="9" t="s">
        <v>202</v>
      </c>
      <c r="I3916" s="9" t="s">
        <v>25</v>
      </c>
      <c r="J3916" s="129">
        <v>43591</v>
      </c>
      <c r="K3916" s="129">
        <v>43559</v>
      </c>
      <c r="L3916" s="129">
        <v>43708</v>
      </c>
      <c r="O3916" s="9">
        <v>24</v>
      </c>
      <c r="Q3916" s="9" t="s">
        <v>54</v>
      </c>
      <c r="R3916" s="9"/>
      <c r="S3916" s="13">
        <v>9942000</v>
      </c>
      <c r="T3916" s="13">
        <v>9942000</v>
      </c>
      <c r="U3916" s="13">
        <v>2982600</v>
      </c>
      <c r="V3916" s="9"/>
      <c r="W3916" s="9"/>
      <c r="X3916" s="9"/>
      <c r="Y3916" s="9"/>
      <c r="Z3916" s="9"/>
      <c r="AA3916" s="9"/>
      <c r="AB3916" s="9"/>
      <c r="AC3916" s="9"/>
      <c r="AD3916" s="9"/>
      <c r="AE3916" s="9"/>
      <c r="AF3916" s="55"/>
      <c r="AG3916" s="55"/>
      <c r="AH3916" s="11">
        <v>43559</v>
      </c>
      <c r="AI3916" s="11">
        <v>43708</v>
      </c>
      <c r="AJ3916" s="13">
        <v>8126000</v>
      </c>
      <c r="AK3916" s="13">
        <v>2437800</v>
      </c>
      <c r="AL3916" s="9"/>
      <c r="AM3916" s="9"/>
      <c r="AN3916" s="9"/>
      <c r="AO3916" s="9"/>
      <c r="AP3916" s="9"/>
      <c r="AQ3916" s="9"/>
      <c r="AR3916" s="9"/>
      <c r="AS3916" s="9"/>
      <c r="AT3916" s="9"/>
      <c r="AU3916" s="9"/>
      <c r="AV3916" s="9"/>
      <c r="AW3916" s="9"/>
      <c r="AX3916" s="9"/>
      <c r="AY3916" s="9"/>
      <c r="AZ3916" s="9"/>
      <c r="BA3916" s="9"/>
      <c r="BB3916" s="9"/>
      <c r="BC3916" s="9"/>
      <c r="BD3916" s="9"/>
      <c r="BE3916" s="9"/>
      <c r="BF3916" s="9"/>
      <c r="BG3916" s="9"/>
      <c r="BH3916" s="9"/>
      <c r="BI3916" s="9"/>
      <c r="BJ3916" s="9"/>
      <c r="BK3916" s="9"/>
      <c r="BL3916" s="9"/>
      <c r="BM3916" s="9"/>
      <c r="BN3916" s="9"/>
      <c r="BO3916" s="9"/>
      <c r="BP3916" s="9"/>
      <c r="BQ3916" s="9"/>
      <c r="BT3916" s="9"/>
      <c r="BU3916" s="9"/>
      <c r="BX3916" s="9"/>
      <c r="BY3916" s="9"/>
      <c r="CB3916" s="9"/>
      <c r="CC3916" s="9"/>
      <c r="CF3916" s="9"/>
      <c r="CG3916" s="9"/>
      <c r="CJ3916" s="9"/>
      <c r="CK3916" s="9"/>
      <c r="CN3916" s="9"/>
      <c r="CO3916" s="9"/>
      <c r="CP3916" s="9"/>
      <c r="CQ3916" s="9"/>
      <c r="CR3916" s="9"/>
      <c r="CS3916" s="9"/>
      <c r="CT3916" s="9"/>
      <c r="CU3916" s="9"/>
      <c r="CV3916" s="9"/>
      <c r="CW3916" s="9"/>
      <c r="CX3916" s="9"/>
      <c r="CY3916" s="9"/>
      <c r="CZ3916" s="9"/>
      <c r="DA3916" s="9"/>
      <c r="DB3916" s="9"/>
      <c r="DC3916" s="9"/>
      <c r="DD3916" s="9"/>
      <c r="DE3916" s="9"/>
      <c r="DF3916" s="9"/>
      <c r="DG3916" s="9"/>
      <c r="DH3916" s="9"/>
      <c r="DI3916" s="9"/>
      <c r="DJ3916" s="9"/>
      <c r="DK3916" s="9"/>
      <c r="DL3916" s="9"/>
      <c r="DM3916" s="9"/>
      <c r="DN3916" s="9"/>
      <c r="DO3916" s="9"/>
      <c r="DP3916" s="9"/>
      <c r="DQ3916" s="9"/>
      <c r="DR3916" s="9"/>
      <c r="DS3916" s="9"/>
      <c r="DT3916" s="9"/>
      <c r="DU3916" s="9"/>
      <c r="DV3916" s="9"/>
      <c r="DW3916" s="9"/>
      <c r="DX3916" s="9"/>
      <c r="DY3916" s="9"/>
      <c r="DZ3916" s="56"/>
      <c r="EA3916" s="57"/>
    </row>
    <row r="3917" spans="1:131" ht="19.5" customHeight="1" x14ac:dyDescent="0.25">
      <c r="A3917" s="9">
        <v>2589</v>
      </c>
      <c r="B3917" s="9" t="s">
        <v>7746</v>
      </c>
      <c r="C3917" s="9" t="s">
        <v>7749</v>
      </c>
      <c r="D3917" s="9"/>
      <c r="E3917" s="9" t="s">
        <v>7750</v>
      </c>
      <c r="F3917" s="9" t="s">
        <v>6756</v>
      </c>
      <c r="G3917" s="9"/>
      <c r="H3917" s="9" t="s">
        <v>202</v>
      </c>
      <c r="I3917" s="9" t="s">
        <v>78</v>
      </c>
      <c r="J3917" s="129">
        <v>43685</v>
      </c>
      <c r="K3917" s="129">
        <v>43678</v>
      </c>
      <c r="L3917" s="129">
        <v>43788</v>
      </c>
      <c r="O3917" s="9">
        <v>27</v>
      </c>
      <c r="Q3917" s="9" t="s">
        <v>54</v>
      </c>
      <c r="R3917" s="9"/>
      <c r="S3917" s="13">
        <v>14874000</v>
      </c>
      <c r="T3917" s="13">
        <v>14874000</v>
      </c>
      <c r="U3917" s="13">
        <v>4462200</v>
      </c>
      <c r="V3917" s="9"/>
      <c r="W3917" s="9"/>
      <c r="X3917" s="9"/>
      <c r="Y3917" s="9"/>
      <c r="Z3917" s="9"/>
      <c r="AA3917" s="9"/>
      <c r="AB3917" s="9"/>
      <c r="AC3917" s="9"/>
      <c r="AD3917" s="9"/>
      <c r="AE3917" s="9"/>
      <c r="AF3917" s="55"/>
      <c r="AG3917" s="55"/>
      <c r="AH3917" s="9"/>
      <c r="AI3917" s="9"/>
      <c r="AJ3917" s="9"/>
      <c r="AK3917" s="9"/>
      <c r="AL3917" s="9"/>
      <c r="AM3917" s="9"/>
      <c r="AN3917" s="9"/>
      <c r="AO3917" s="9"/>
      <c r="AP3917" s="9"/>
      <c r="AQ3917" s="9"/>
      <c r="AR3917" s="9"/>
      <c r="AS3917" s="9"/>
      <c r="AT3917" s="9"/>
      <c r="AU3917" s="9"/>
      <c r="AV3917" s="9"/>
      <c r="AW3917" s="9"/>
      <c r="AX3917" s="9"/>
      <c r="AY3917" s="9"/>
      <c r="AZ3917" s="9"/>
      <c r="BA3917" s="9"/>
      <c r="BB3917" s="9"/>
      <c r="BC3917" s="9"/>
      <c r="BD3917" s="9"/>
      <c r="BE3917" s="9"/>
      <c r="BF3917" s="9"/>
      <c r="BG3917" s="9"/>
      <c r="BH3917" s="9"/>
      <c r="BI3917" s="9"/>
      <c r="BJ3917" s="9"/>
      <c r="BK3917" s="9"/>
      <c r="BL3917" s="9"/>
      <c r="BM3917" s="9"/>
      <c r="BN3917" s="9"/>
      <c r="BO3917" s="9"/>
      <c r="BP3917" s="9"/>
      <c r="BQ3917" s="9"/>
      <c r="BT3917" s="9"/>
      <c r="BU3917" s="9"/>
      <c r="BX3917" s="9"/>
      <c r="BY3917" s="9"/>
      <c r="CB3917" s="9"/>
      <c r="CC3917" s="9"/>
      <c r="CF3917" s="9"/>
      <c r="CG3917" s="9"/>
      <c r="CJ3917" s="9"/>
      <c r="CK3917" s="9"/>
      <c r="CN3917" s="9"/>
      <c r="CO3917" s="9"/>
      <c r="CP3917" s="9"/>
      <c r="CQ3917" s="9"/>
      <c r="CR3917" s="9"/>
      <c r="CS3917" s="9"/>
      <c r="CT3917" s="9"/>
      <c r="CU3917" s="9"/>
      <c r="CV3917" s="9"/>
      <c r="CW3917" s="9"/>
      <c r="CX3917" s="9"/>
      <c r="CY3917" s="9"/>
      <c r="CZ3917" s="9"/>
      <c r="DA3917" s="9"/>
      <c r="DB3917" s="9"/>
      <c r="DC3917" s="9"/>
      <c r="DD3917" s="9"/>
      <c r="DE3917" s="9"/>
      <c r="DF3917" s="9"/>
      <c r="DG3917" s="9"/>
      <c r="DH3917" s="9"/>
      <c r="DI3917" s="9"/>
      <c r="DJ3917" s="9"/>
      <c r="DK3917" s="9"/>
      <c r="DL3917" s="9"/>
      <c r="DM3917" s="9"/>
      <c r="DN3917" s="9"/>
      <c r="DO3917" s="9"/>
      <c r="DP3917" s="9"/>
      <c r="DQ3917" s="9"/>
      <c r="DR3917" s="9"/>
      <c r="DS3917" s="9"/>
      <c r="DT3917" s="9"/>
      <c r="DU3917" s="9"/>
      <c r="DV3917" s="9"/>
      <c r="DW3917" s="9"/>
      <c r="DX3917" s="9"/>
      <c r="DY3917" s="9"/>
      <c r="DZ3917" s="56"/>
      <c r="EA3917" s="57"/>
    </row>
    <row r="3918" spans="1:131" ht="19.5" customHeight="1" x14ac:dyDescent="0.25">
      <c r="A3918" s="9">
        <v>2590</v>
      </c>
      <c r="B3918" s="9" t="s">
        <v>7751</v>
      </c>
      <c r="C3918" s="9" t="s">
        <v>7752</v>
      </c>
      <c r="D3918" s="9"/>
      <c r="E3918" s="9" t="s">
        <v>4980</v>
      </c>
      <c r="F3918" s="9" t="s">
        <v>7556</v>
      </c>
      <c r="G3918" s="9"/>
      <c r="H3918" s="9" t="s">
        <v>202</v>
      </c>
      <c r="I3918" s="9" t="s">
        <v>97</v>
      </c>
      <c r="J3918" s="129">
        <v>43682</v>
      </c>
      <c r="K3918" s="129">
        <v>43649</v>
      </c>
      <c r="L3918" s="129">
        <v>43784</v>
      </c>
      <c r="O3918" s="9">
        <v>28</v>
      </c>
      <c r="Q3918" s="9" t="s">
        <v>54</v>
      </c>
      <c r="R3918" s="9"/>
      <c r="S3918" s="13">
        <v>7800000</v>
      </c>
      <c r="T3918" s="13">
        <v>7800000</v>
      </c>
      <c r="U3918" s="13">
        <v>2340000</v>
      </c>
      <c r="V3918" s="9"/>
      <c r="W3918" s="9"/>
      <c r="X3918" s="9"/>
      <c r="Y3918" s="9"/>
      <c r="Z3918" s="9"/>
      <c r="AA3918" s="9"/>
      <c r="AB3918" s="9"/>
      <c r="AC3918" s="9"/>
      <c r="AD3918" s="9"/>
      <c r="AE3918" s="9"/>
      <c r="AF3918" s="55"/>
      <c r="AG3918" s="55"/>
      <c r="AH3918" s="11">
        <v>43678</v>
      </c>
      <c r="AI3918" s="11">
        <v>43768</v>
      </c>
      <c r="AJ3918" s="13">
        <v>7910000</v>
      </c>
      <c r="AK3918" s="13">
        <v>2340000</v>
      </c>
      <c r="AL3918" s="9"/>
      <c r="AM3918" s="9"/>
      <c r="AN3918" s="9"/>
      <c r="AO3918" s="9"/>
      <c r="AP3918" s="9"/>
      <c r="AQ3918" s="9"/>
      <c r="AR3918" s="9"/>
      <c r="AS3918" s="9"/>
      <c r="AT3918" s="9"/>
      <c r="AU3918" s="9"/>
      <c r="AV3918" s="9"/>
      <c r="AW3918" s="9"/>
      <c r="AX3918" s="9"/>
      <c r="AY3918" s="9"/>
      <c r="AZ3918" s="9"/>
      <c r="BA3918" s="9"/>
      <c r="BB3918" s="9"/>
      <c r="BC3918" s="9"/>
      <c r="BD3918" s="9"/>
      <c r="BE3918" s="9"/>
      <c r="BF3918" s="9"/>
      <c r="BG3918" s="9"/>
      <c r="BH3918" s="9"/>
      <c r="BI3918" s="9"/>
      <c r="BJ3918" s="9"/>
      <c r="BK3918" s="9"/>
      <c r="BL3918" s="9"/>
      <c r="BM3918" s="9"/>
      <c r="BN3918" s="9"/>
      <c r="BO3918" s="9"/>
      <c r="BP3918" s="9"/>
      <c r="BQ3918" s="9"/>
      <c r="BT3918" s="9"/>
      <c r="BU3918" s="9"/>
      <c r="BX3918" s="9"/>
      <c r="BY3918" s="9"/>
      <c r="CB3918" s="9"/>
      <c r="CC3918" s="9"/>
      <c r="CF3918" s="9"/>
      <c r="CG3918" s="9"/>
      <c r="CJ3918" s="9"/>
      <c r="CK3918" s="9"/>
      <c r="CN3918" s="9"/>
      <c r="CO3918" s="9"/>
      <c r="CP3918" s="9"/>
      <c r="CQ3918" s="9"/>
      <c r="CR3918" s="9"/>
      <c r="CS3918" s="9"/>
      <c r="CT3918" s="9"/>
      <c r="CU3918" s="9"/>
      <c r="CV3918" s="9"/>
      <c r="CW3918" s="9"/>
      <c r="CX3918" s="9"/>
      <c r="CY3918" s="9"/>
      <c r="CZ3918" s="9"/>
      <c r="DA3918" s="9"/>
      <c r="DB3918" s="9"/>
      <c r="DC3918" s="9"/>
      <c r="DD3918" s="9"/>
      <c r="DE3918" s="9"/>
      <c r="DF3918" s="9"/>
      <c r="DG3918" s="9"/>
      <c r="DH3918" s="9"/>
      <c r="DI3918" s="9"/>
      <c r="DJ3918" s="9"/>
      <c r="DK3918" s="9"/>
      <c r="DL3918" s="9"/>
      <c r="DM3918" s="9"/>
      <c r="DN3918" s="9"/>
      <c r="DO3918" s="9"/>
      <c r="DP3918" s="9"/>
      <c r="DQ3918" s="9"/>
      <c r="DR3918" s="9"/>
      <c r="DS3918" s="9"/>
      <c r="DT3918" s="9"/>
      <c r="DU3918" s="9"/>
      <c r="DV3918" s="9"/>
      <c r="DW3918" s="9"/>
      <c r="DX3918" s="9"/>
      <c r="DY3918" s="9"/>
    </row>
    <row r="3919" spans="1:131" ht="19.5" customHeight="1" x14ac:dyDescent="0.25">
      <c r="A3919" s="9">
        <v>2591</v>
      </c>
      <c r="B3919" s="9" t="s">
        <v>7753</v>
      </c>
      <c r="C3919" s="9" t="s">
        <v>7754</v>
      </c>
      <c r="D3919" s="9"/>
      <c r="E3919" s="9" t="s">
        <v>7755</v>
      </c>
      <c r="F3919" s="9" t="s">
        <v>7756</v>
      </c>
      <c r="G3919" s="9"/>
      <c r="H3919" s="9" t="s">
        <v>202</v>
      </c>
      <c r="I3919" s="9" t="s">
        <v>25</v>
      </c>
      <c r="J3919" s="129">
        <v>43683</v>
      </c>
      <c r="K3919" s="129">
        <v>43651</v>
      </c>
      <c r="L3919" s="129">
        <v>43799</v>
      </c>
      <c r="O3919" s="9">
        <v>27</v>
      </c>
      <c r="Q3919" s="9" t="s">
        <v>54</v>
      </c>
      <c r="R3919" s="9"/>
      <c r="S3919" s="13">
        <v>9800000</v>
      </c>
      <c r="T3919" s="13">
        <v>9800000</v>
      </c>
      <c r="U3919" s="13">
        <v>2940000</v>
      </c>
      <c r="V3919" s="9"/>
      <c r="W3919" s="9"/>
      <c r="X3919" s="9"/>
      <c r="Y3919" s="9"/>
      <c r="Z3919" s="9"/>
      <c r="AA3919" s="9"/>
      <c r="AB3919" s="9"/>
      <c r="AC3919" s="9"/>
      <c r="AD3919" s="9"/>
      <c r="AE3919" s="9"/>
      <c r="AF3919" s="55"/>
      <c r="AG3919" s="55"/>
      <c r="AH3919" s="9"/>
      <c r="AI3919" s="9"/>
      <c r="AJ3919" s="9"/>
      <c r="AK3919" s="9"/>
      <c r="AL3919" s="9"/>
      <c r="AM3919" s="9"/>
      <c r="AN3919" s="9"/>
      <c r="AO3919" s="9"/>
      <c r="AP3919" s="9"/>
      <c r="AQ3919" s="9"/>
      <c r="AR3919" s="9"/>
      <c r="AS3919" s="9"/>
      <c r="AT3919" s="9"/>
      <c r="AU3919" s="9"/>
      <c r="AV3919" s="9"/>
      <c r="AW3919" s="9"/>
      <c r="AX3919" s="9"/>
      <c r="AY3919" s="9"/>
      <c r="AZ3919" s="9"/>
      <c r="BA3919" s="9"/>
      <c r="BB3919" s="9"/>
      <c r="BC3919" s="9"/>
      <c r="BD3919" s="9"/>
      <c r="BE3919" s="9"/>
      <c r="BF3919" s="9"/>
      <c r="BG3919" s="9"/>
      <c r="BH3919" s="9"/>
      <c r="BI3919" s="9"/>
      <c r="BJ3919" s="9"/>
      <c r="BK3919" s="9"/>
      <c r="BL3919" s="9"/>
      <c r="BM3919" s="9"/>
      <c r="BN3919" s="9"/>
      <c r="BO3919" s="9"/>
      <c r="BP3919" s="9"/>
      <c r="BQ3919" s="9"/>
      <c r="BT3919" s="9"/>
      <c r="BU3919" s="9"/>
      <c r="BX3919" s="9"/>
      <c r="BY3919" s="9"/>
      <c r="CB3919" s="9"/>
      <c r="CC3919" s="9"/>
      <c r="CF3919" s="9"/>
      <c r="CG3919" s="9"/>
      <c r="CJ3919" s="9"/>
      <c r="CK3919" s="9"/>
      <c r="CN3919" s="9"/>
      <c r="CO3919" s="9"/>
      <c r="CP3919" s="9"/>
      <c r="CQ3919" s="9"/>
      <c r="CR3919" s="9"/>
      <c r="CS3919" s="9"/>
      <c r="CT3919" s="9"/>
      <c r="CU3919" s="9"/>
      <c r="CV3919" s="9"/>
      <c r="CW3919" s="9"/>
      <c r="CX3919" s="9"/>
      <c r="CY3919" s="9"/>
      <c r="CZ3919" s="9"/>
      <c r="DA3919" s="9"/>
      <c r="DB3919" s="9"/>
      <c r="DC3919" s="9"/>
      <c r="DD3919" s="9"/>
      <c r="DE3919" s="9"/>
      <c r="DF3919" s="9"/>
      <c r="DG3919" s="9"/>
      <c r="DH3919" s="9"/>
      <c r="DI3919" s="9"/>
      <c r="DJ3919" s="9"/>
      <c r="DK3919" s="9"/>
      <c r="DL3919" s="9"/>
      <c r="DM3919" s="9"/>
      <c r="DN3919" s="9"/>
      <c r="DO3919" s="9"/>
      <c r="DP3919" s="9"/>
      <c r="DQ3919" s="9"/>
      <c r="DR3919" s="9"/>
      <c r="DS3919" s="9"/>
      <c r="DT3919" s="9"/>
      <c r="DU3919" s="9"/>
      <c r="DV3919" s="9"/>
      <c r="DW3919" s="9"/>
      <c r="DX3919" s="9"/>
      <c r="DY3919" s="9"/>
      <c r="DZ3919" s="56"/>
      <c r="EA3919" s="57"/>
    </row>
    <row r="3920" spans="1:131" ht="19.5" customHeight="1" x14ac:dyDescent="0.25">
      <c r="A3920" s="9">
        <v>2592</v>
      </c>
      <c r="B3920" s="9" t="s">
        <v>7757</v>
      </c>
      <c r="C3920" s="9" t="s">
        <v>7760</v>
      </c>
      <c r="D3920" s="9"/>
      <c r="E3920" s="9" t="s">
        <v>4022</v>
      </c>
      <c r="F3920" s="9" t="s">
        <v>7759</v>
      </c>
      <c r="G3920" s="9"/>
      <c r="H3920" s="9" t="s">
        <v>202</v>
      </c>
      <c r="I3920" s="9" t="s">
        <v>25</v>
      </c>
      <c r="J3920" s="129">
        <v>43723</v>
      </c>
      <c r="K3920" s="129">
        <v>43723</v>
      </c>
      <c r="L3920" s="129">
        <v>44012</v>
      </c>
      <c r="M3920" s="9" t="s">
        <v>20</v>
      </c>
      <c r="O3920" s="9">
        <v>26</v>
      </c>
      <c r="Q3920" s="9" t="s">
        <v>54</v>
      </c>
      <c r="R3920" s="9"/>
      <c r="S3920" s="13">
        <v>7144000</v>
      </c>
      <c r="T3920" s="13">
        <v>7144000</v>
      </c>
      <c r="U3920" s="13">
        <v>2143200</v>
      </c>
      <c r="V3920" s="9"/>
      <c r="W3920" s="13">
        <v>5000000</v>
      </c>
      <c r="X3920" s="9"/>
      <c r="Y3920" s="9"/>
      <c r="Z3920" s="9"/>
      <c r="AA3920" s="9"/>
      <c r="AB3920" s="9"/>
      <c r="AC3920" s="9"/>
      <c r="AD3920" s="9"/>
      <c r="AE3920" s="9"/>
      <c r="AF3920" s="114">
        <v>5000000</v>
      </c>
      <c r="AG3920" s="148"/>
      <c r="AH3920" s="11">
        <v>43692</v>
      </c>
      <c r="AI3920" s="11">
        <v>44012</v>
      </c>
      <c r="AJ3920" s="13">
        <v>7144000</v>
      </c>
      <c r="AK3920" s="13">
        <v>2143200</v>
      </c>
      <c r="AL3920" s="9"/>
      <c r="AM3920" s="9"/>
      <c r="AN3920" s="9"/>
      <c r="AO3920" s="9"/>
      <c r="AP3920" s="9"/>
      <c r="AQ3920" s="9"/>
      <c r="AR3920" s="9"/>
      <c r="AS3920" s="9"/>
      <c r="AT3920" s="9"/>
      <c r="AU3920" s="9"/>
      <c r="AV3920" s="9"/>
      <c r="AW3920" s="9"/>
      <c r="AX3920" s="9"/>
      <c r="AY3920" s="9"/>
      <c r="AZ3920" s="9"/>
      <c r="BA3920" s="9"/>
      <c r="BB3920" s="9"/>
      <c r="BC3920" s="9"/>
      <c r="BD3920" s="9"/>
      <c r="BE3920" s="9"/>
      <c r="BF3920" s="9"/>
      <c r="BG3920" s="9"/>
      <c r="BH3920" s="9"/>
      <c r="BI3920" s="9"/>
      <c r="BJ3920" s="9"/>
      <c r="BK3920" s="9"/>
      <c r="BL3920" s="9"/>
      <c r="BM3920" s="9"/>
      <c r="BN3920" s="9"/>
      <c r="BO3920" s="9"/>
      <c r="BP3920" s="9"/>
      <c r="BQ3920" s="9"/>
      <c r="BT3920" s="9"/>
      <c r="BU3920" s="9"/>
      <c r="BX3920" s="9"/>
      <c r="BY3920" s="9"/>
      <c r="CB3920" s="9"/>
      <c r="CC3920" s="9"/>
      <c r="CF3920" s="9"/>
      <c r="CG3920" s="9"/>
      <c r="CJ3920" s="9"/>
      <c r="CK3920" s="9"/>
      <c r="CN3920" s="9"/>
      <c r="CO3920" s="9"/>
      <c r="CP3920" s="9"/>
      <c r="CQ3920" s="9"/>
      <c r="CR3920" s="9"/>
      <c r="CS3920" s="9"/>
      <c r="CT3920" s="9"/>
      <c r="CU3920" s="9"/>
      <c r="CV3920" s="9"/>
      <c r="CW3920" s="9"/>
      <c r="CX3920" s="9"/>
      <c r="CY3920" s="9"/>
      <c r="CZ3920" s="9"/>
      <c r="DA3920" s="9"/>
      <c r="DB3920" s="9"/>
      <c r="DC3920" s="9"/>
      <c r="DD3920" s="9"/>
      <c r="DE3920" s="9"/>
      <c r="DF3920" s="9"/>
      <c r="DG3920" s="9"/>
      <c r="DH3920" s="9"/>
      <c r="DI3920" s="9"/>
      <c r="DJ3920" s="9"/>
      <c r="DK3920" s="9"/>
      <c r="DL3920" s="9"/>
      <c r="DM3920" s="9"/>
      <c r="DN3920" s="9"/>
      <c r="DO3920" s="9"/>
      <c r="DP3920" s="9"/>
      <c r="DQ3920" s="9"/>
      <c r="DR3920" s="9"/>
      <c r="DS3920" s="9"/>
      <c r="DT3920" s="9"/>
      <c r="DU3920" s="9"/>
      <c r="DV3920" s="9"/>
      <c r="DW3920" s="9"/>
      <c r="DX3920" s="9"/>
      <c r="DY3920" s="9"/>
    </row>
    <row r="3921" spans="1:131" ht="19.5" customHeight="1" x14ac:dyDescent="0.25">
      <c r="A3921" s="9">
        <v>2593</v>
      </c>
      <c r="B3921" s="9" t="s">
        <v>7758</v>
      </c>
      <c r="C3921" s="9" t="s">
        <v>7762</v>
      </c>
      <c r="D3921" s="9"/>
      <c r="E3921" s="9" t="s">
        <v>7761</v>
      </c>
      <c r="F3921" s="9" t="s">
        <v>7763</v>
      </c>
      <c r="G3921" s="9"/>
      <c r="H3921" s="9" t="s">
        <v>202</v>
      </c>
      <c r="I3921" s="9" t="s">
        <v>28</v>
      </c>
      <c r="J3921" s="129">
        <v>43721</v>
      </c>
      <c r="K3921" s="129">
        <v>43556</v>
      </c>
      <c r="L3921" s="129">
        <v>43905</v>
      </c>
      <c r="M3921" s="9" t="s">
        <v>20</v>
      </c>
      <c r="O3921" s="9">
        <v>31</v>
      </c>
      <c r="Q3921" s="9" t="s">
        <v>54</v>
      </c>
      <c r="R3921" s="9"/>
      <c r="S3921" s="13">
        <v>15500000</v>
      </c>
      <c r="T3921" s="13">
        <v>15500000</v>
      </c>
      <c r="U3921" s="13">
        <v>4650000</v>
      </c>
      <c r="V3921" s="9"/>
      <c r="W3921" s="9"/>
      <c r="X3921" s="9"/>
      <c r="Y3921" s="9"/>
      <c r="Z3921" s="13">
        <v>3000000</v>
      </c>
      <c r="AA3921" s="9"/>
      <c r="AB3921" s="9"/>
      <c r="AC3921" s="9"/>
      <c r="AD3921" s="9"/>
      <c r="AE3921" s="9"/>
      <c r="AF3921" s="114">
        <v>3000000</v>
      </c>
      <c r="AG3921" s="148">
        <v>7850000</v>
      </c>
      <c r="AH3921" s="11">
        <v>43556</v>
      </c>
      <c r="AI3921" s="11">
        <v>43905</v>
      </c>
      <c r="AJ3921" s="13">
        <v>15660007</v>
      </c>
      <c r="AK3921" s="13">
        <v>4650000</v>
      </c>
      <c r="AL3921" s="9"/>
      <c r="AM3921" s="9"/>
      <c r="AN3921" s="9"/>
      <c r="AO3921" s="9"/>
      <c r="AP3921" s="9"/>
      <c r="AQ3921" s="9"/>
      <c r="AR3921" s="9"/>
      <c r="AS3921" s="9"/>
      <c r="AT3921" s="9"/>
      <c r="AU3921" s="9"/>
      <c r="AV3921" s="9"/>
      <c r="AW3921" s="9"/>
      <c r="AX3921" s="9"/>
      <c r="AY3921" s="9"/>
      <c r="AZ3921" s="9"/>
      <c r="BA3921" s="9"/>
      <c r="BB3921" s="9"/>
      <c r="BC3921" s="9"/>
      <c r="BD3921" s="9"/>
      <c r="BE3921" s="9"/>
      <c r="BF3921" s="9"/>
      <c r="BG3921" s="9"/>
      <c r="BH3921" s="9"/>
      <c r="BI3921" s="9"/>
      <c r="BJ3921" s="9"/>
      <c r="BK3921" s="9"/>
      <c r="BL3921" s="9"/>
      <c r="BM3921" s="9"/>
      <c r="BN3921" s="9"/>
      <c r="BO3921" s="9"/>
      <c r="BP3921" s="9"/>
      <c r="BQ3921" s="9"/>
      <c r="BT3921" s="9"/>
      <c r="BU3921" s="9"/>
      <c r="BX3921" s="9"/>
      <c r="BY3921" s="9"/>
      <c r="CB3921" s="9"/>
      <c r="CC3921" s="9"/>
      <c r="CF3921" s="9"/>
      <c r="CG3921" s="9"/>
      <c r="CJ3921" s="9"/>
      <c r="CK3921" s="9"/>
      <c r="CN3921" s="9"/>
      <c r="CO3921" s="9"/>
      <c r="CP3921" s="9"/>
      <c r="CQ3921" s="9"/>
      <c r="CR3921" s="9"/>
      <c r="CS3921" s="9"/>
      <c r="CT3921" s="9"/>
      <c r="CU3921" s="9"/>
      <c r="CV3921" s="9"/>
      <c r="CW3921" s="9"/>
      <c r="CX3921" s="9"/>
      <c r="CY3921" s="9"/>
      <c r="CZ3921" s="9"/>
      <c r="DA3921" s="9"/>
      <c r="DB3921" s="9"/>
      <c r="DC3921" s="9"/>
      <c r="DD3921" s="9"/>
      <c r="DE3921" s="9"/>
      <c r="DF3921" s="9"/>
      <c r="DG3921" s="9"/>
      <c r="DH3921" s="9"/>
      <c r="DI3921" s="9"/>
      <c r="DJ3921" s="9"/>
      <c r="DK3921" s="9"/>
      <c r="DL3921" s="9"/>
      <c r="DM3921" s="9"/>
      <c r="DN3921" s="9"/>
      <c r="DO3921" s="9"/>
      <c r="DP3921" s="9"/>
      <c r="DQ3921" s="9"/>
      <c r="DR3921" s="9"/>
      <c r="DS3921" s="9"/>
      <c r="DT3921" s="9"/>
      <c r="DU3921" s="9"/>
      <c r="DV3921" s="9"/>
      <c r="DW3921" s="9"/>
      <c r="DX3921" s="9"/>
      <c r="DY3921" s="9"/>
      <c r="DZ3921" s="56"/>
      <c r="EA3921" s="57"/>
    </row>
    <row r="3922" spans="1:131" ht="19.5" customHeight="1" x14ac:dyDescent="0.25">
      <c r="A3922" s="9">
        <v>2594</v>
      </c>
      <c r="B3922" s="10" t="s">
        <v>7764</v>
      </c>
      <c r="C3922" s="9" t="s">
        <v>7765</v>
      </c>
      <c r="D3922" s="9"/>
      <c r="E3922" s="9" t="s">
        <v>521</v>
      </c>
      <c r="F3922" s="9" t="s">
        <v>7766</v>
      </c>
      <c r="G3922" s="9"/>
      <c r="H3922" s="9" t="s">
        <v>906</v>
      </c>
      <c r="I3922" s="9" t="s">
        <v>35</v>
      </c>
      <c r="M3922" s="9" t="s">
        <v>20</v>
      </c>
      <c r="O3922" s="9">
        <v>31</v>
      </c>
      <c r="R3922" s="9"/>
      <c r="S3922" s="9"/>
      <c r="T3922" s="9"/>
      <c r="U3922" s="9"/>
      <c r="V3922" s="9"/>
      <c r="W3922" s="9"/>
      <c r="X3922" s="9"/>
      <c r="Y3922" s="9"/>
      <c r="Z3922" s="9"/>
      <c r="AA3922" s="9"/>
      <c r="AB3922" s="9"/>
      <c r="AC3922" s="9"/>
      <c r="AD3922" s="9"/>
      <c r="AE3922" s="9"/>
      <c r="AF3922" s="55"/>
      <c r="AG3922" s="55"/>
      <c r="AH3922" s="9"/>
      <c r="AI3922" s="9"/>
      <c r="AJ3922" s="9"/>
      <c r="AK3922" s="9"/>
      <c r="AL3922" s="9"/>
      <c r="AM3922" s="9"/>
      <c r="AN3922" s="9"/>
      <c r="AO3922" s="9"/>
      <c r="AP3922" s="9"/>
      <c r="AQ3922" s="9"/>
      <c r="AR3922" s="9"/>
      <c r="AS3922" s="9"/>
      <c r="AT3922" s="9"/>
      <c r="AU3922" s="9"/>
      <c r="AV3922" s="9"/>
      <c r="AW3922" s="9"/>
      <c r="AX3922" s="9"/>
      <c r="AY3922" s="9"/>
      <c r="AZ3922" s="9"/>
      <c r="BA3922" s="9"/>
      <c r="BB3922" s="9"/>
      <c r="BC3922" s="9"/>
      <c r="BD3922" s="9"/>
      <c r="BE3922" s="9"/>
      <c r="BF3922" s="9"/>
      <c r="BG3922" s="9"/>
      <c r="BH3922" s="9"/>
      <c r="BI3922" s="9"/>
      <c r="BJ3922" s="9"/>
      <c r="BK3922" s="9"/>
      <c r="BL3922" s="9"/>
      <c r="BM3922" s="9"/>
      <c r="BN3922" s="9"/>
      <c r="BO3922" s="9"/>
      <c r="BP3922" s="9"/>
      <c r="BQ3922" s="9"/>
      <c r="BT3922" s="9"/>
      <c r="BU3922" s="9"/>
      <c r="BX3922" s="9"/>
      <c r="BY3922" s="9"/>
      <c r="CB3922" s="9"/>
      <c r="CC3922" s="9"/>
      <c r="CF3922" s="9"/>
      <c r="CG3922" s="9"/>
      <c r="CJ3922" s="9"/>
      <c r="CK3922" s="9"/>
      <c r="CN3922" s="9"/>
      <c r="CO3922" s="9"/>
      <c r="CP3922" s="9"/>
      <c r="CQ3922" s="9"/>
      <c r="CR3922" s="9"/>
      <c r="CS3922" s="9"/>
      <c r="CT3922" s="9"/>
      <c r="CU3922" s="9"/>
      <c r="CV3922" s="9"/>
      <c r="CW3922" s="9"/>
      <c r="CX3922" s="9"/>
      <c r="CY3922" s="9"/>
      <c r="CZ3922" s="9"/>
      <c r="DA3922" s="9"/>
      <c r="DB3922" s="9"/>
      <c r="DC3922" s="9"/>
      <c r="DD3922" s="9"/>
      <c r="DE3922" s="9"/>
      <c r="DF3922" s="9"/>
      <c r="DG3922" s="9"/>
      <c r="DH3922" s="9"/>
      <c r="DI3922" s="9"/>
      <c r="DJ3922" s="9"/>
      <c r="DK3922" s="9"/>
      <c r="DL3922" s="9"/>
      <c r="DM3922" s="9"/>
      <c r="DN3922" s="9"/>
      <c r="DO3922" s="9"/>
      <c r="DP3922" s="9"/>
      <c r="DQ3922" s="9"/>
      <c r="DR3922" s="9"/>
      <c r="DS3922" s="9"/>
      <c r="DT3922" s="9"/>
      <c r="DU3922" s="9"/>
      <c r="DV3922" s="9"/>
      <c r="DW3922" s="9"/>
      <c r="DX3922" s="9"/>
      <c r="DY3922" s="9"/>
    </row>
    <row r="3923" spans="1:131" s="18" customFormat="1" ht="19.5" customHeight="1" x14ac:dyDescent="0.25">
      <c r="A3923" s="18">
        <v>2594</v>
      </c>
      <c r="B3923" s="17" t="s">
        <v>7764</v>
      </c>
      <c r="C3923" s="18" t="s">
        <v>7765</v>
      </c>
      <c r="D3923" s="19">
        <v>43852</v>
      </c>
      <c r="E3923" s="18" t="s">
        <v>8134</v>
      </c>
      <c r="F3923" s="18" t="s">
        <v>8135</v>
      </c>
      <c r="J3923" s="130"/>
      <c r="K3923" s="130"/>
      <c r="L3923" s="130"/>
      <c r="AF3923" s="57"/>
      <c r="AG3923" s="57"/>
      <c r="DZ3923" s="56"/>
      <c r="EA3923" s="57"/>
    </row>
    <row r="3924" spans="1:131" ht="38.25" customHeight="1" x14ac:dyDescent="0.25">
      <c r="A3924" s="9">
        <v>2595</v>
      </c>
      <c r="B3924" s="9" t="s">
        <v>7768</v>
      </c>
      <c r="C3924" s="9" t="s">
        <v>7767</v>
      </c>
      <c r="D3924" s="9"/>
      <c r="E3924" s="9" t="s">
        <v>6850</v>
      </c>
      <c r="F3924" s="9" t="s">
        <v>7293</v>
      </c>
      <c r="G3924" s="9"/>
      <c r="H3924" s="9" t="s">
        <v>906</v>
      </c>
      <c r="I3924" s="9" t="s">
        <v>35</v>
      </c>
      <c r="M3924" s="9" t="s">
        <v>335</v>
      </c>
      <c r="O3924" s="9">
        <v>32</v>
      </c>
      <c r="R3924" s="9"/>
      <c r="S3924" s="9"/>
      <c r="T3924" s="9"/>
      <c r="U3924" s="9"/>
      <c r="V3924" s="9"/>
      <c r="W3924" s="9"/>
      <c r="X3924" s="9"/>
      <c r="Y3924" s="9"/>
      <c r="Z3924" s="9"/>
      <c r="AA3924" s="9"/>
      <c r="AB3924" s="9"/>
      <c r="AC3924" s="9"/>
      <c r="AD3924" s="9"/>
      <c r="AE3924" s="9"/>
      <c r="AF3924" s="55"/>
      <c r="AG3924" s="55"/>
      <c r="AH3924" s="9"/>
      <c r="AI3924" s="9"/>
      <c r="AJ3924" s="9"/>
      <c r="AK3924" s="9"/>
      <c r="AL3924" s="9"/>
      <c r="AM3924" s="9"/>
      <c r="AN3924" s="9"/>
      <c r="AO3924" s="9"/>
      <c r="AP3924" s="9"/>
      <c r="AQ3924" s="9"/>
      <c r="AR3924" s="9"/>
      <c r="AS3924" s="9"/>
      <c r="AT3924" s="9"/>
      <c r="AU3924" s="9"/>
      <c r="AV3924" s="9"/>
      <c r="AW3924" s="9"/>
      <c r="AX3924" s="9"/>
      <c r="AY3924" s="9"/>
      <c r="AZ3924" s="9"/>
      <c r="BA3924" s="9"/>
      <c r="BB3924" s="9"/>
      <c r="BC3924" s="9"/>
      <c r="BD3924" s="9"/>
      <c r="BE3924" s="9"/>
      <c r="BF3924" s="9"/>
      <c r="BG3924" s="9"/>
      <c r="BH3924" s="9"/>
      <c r="BI3924" s="9"/>
      <c r="BJ3924" s="9"/>
      <c r="BK3924" s="9"/>
      <c r="BL3924" s="9"/>
      <c r="BM3924" s="9"/>
      <c r="BN3924" s="9"/>
      <c r="BO3924" s="9"/>
      <c r="BP3924" s="9"/>
      <c r="BQ3924" s="9"/>
      <c r="BT3924" s="9"/>
      <c r="BU3924" s="9"/>
      <c r="BX3924" s="9"/>
      <c r="BY3924" s="9"/>
      <c r="CB3924" s="9"/>
      <c r="CC3924" s="9"/>
      <c r="CF3924" s="9"/>
      <c r="CG3924" s="9"/>
      <c r="CJ3924" s="9"/>
      <c r="CK3924" s="9"/>
      <c r="CN3924" s="9"/>
      <c r="CO3924" s="9"/>
      <c r="CP3924" s="9"/>
      <c r="CQ3924" s="9"/>
      <c r="CR3924" s="9"/>
      <c r="CS3924" s="9"/>
      <c r="CT3924" s="9"/>
      <c r="CU3924" s="9"/>
      <c r="CV3924" s="9"/>
      <c r="CW3924" s="9"/>
      <c r="CX3924" s="9"/>
      <c r="CY3924" s="9"/>
      <c r="CZ3924" s="9"/>
      <c r="DA3924" s="9"/>
      <c r="DB3924" s="9"/>
      <c r="DC3924" s="9"/>
      <c r="DD3924" s="9"/>
      <c r="DE3924" s="9"/>
      <c r="DF3924" s="9"/>
      <c r="DG3924" s="9"/>
      <c r="DH3924" s="9"/>
      <c r="DI3924" s="9"/>
      <c r="DJ3924" s="9"/>
      <c r="DK3924" s="9"/>
      <c r="DL3924" s="9"/>
      <c r="DM3924" s="9"/>
      <c r="DN3924" s="9"/>
      <c r="DO3924" s="9"/>
      <c r="DP3924" s="9"/>
      <c r="DQ3924" s="9"/>
      <c r="DR3924" s="9"/>
      <c r="DS3924" s="9"/>
      <c r="DT3924" s="9"/>
      <c r="DU3924" s="9"/>
      <c r="DV3924" s="9"/>
      <c r="DW3924" s="9"/>
      <c r="DX3924" s="9"/>
      <c r="DY3924" s="9"/>
      <c r="DZ3924" s="56"/>
      <c r="EA3924" s="57"/>
    </row>
    <row r="3925" spans="1:131" s="18" customFormat="1" ht="38.25" customHeight="1" x14ac:dyDescent="0.25">
      <c r="A3925" s="18">
        <v>2595</v>
      </c>
      <c r="B3925" s="18" t="s">
        <v>7768</v>
      </c>
      <c r="C3925" s="18" t="s">
        <v>7767</v>
      </c>
      <c r="D3925" s="19">
        <v>43780</v>
      </c>
      <c r="E3925" s="18" t="s">
        <v>7973</v>
      </c>
      <c r="F3925" s="18" t="s">
        <v>5627</v>
      </c>
      <c r="J3925" s="130"/>
      <c r="K3925" s="130"/>
      <c r="L3925" s="130"/>
      <c r="AF3925" s="57"/>
      <c r="AG3925" s="57"/>
      <c r="DZ3925" s="56"/>
      <c r="EA3925" s="57"/>
    </row>
    <row r="3926" spans="1:131" ht="39" customHeight="1" x14ac:dyDescent="0.25">
      <c r="A3926" s="9">
        <v>2596</v>
      </c>
      <c r="B3926" s="9" t="s">
        <v>7769</v>
      </c>
      <c r="C3926" s="9" t="s">
        <v>7770</v>
      </c>
      <c r="D3926" s="9"/>
      <c r="E3926" s="9" t="s">
        <v>7771</v>
      </c>
      <c r="F3926" s="9" t="s">
        <v>7772</v>
      </c>
      <c r="G3926" s="9"/>
      <c r="H3926" s="9" t="s">
        <v>202</v>
      </c>
      <c r="I3926" s="9" t="s">
        <v>25</v>
      </c>
      <c r="J3926" s="129">
        <v>43648</v>
      </c>
      <c r="K3926" s="129">
        <v>43565</v>
      </c>
      <c r="L3926" s="129">
        <v>43951</v>
      </c>
      <c r="O3926" s="9">
        <v>26</v>
      </c>
      <c r="Q3926" s="9" t="s">
        <v>54</v>
      </c>
      <c r="R3926" s="9"/>
      <c r="S3926" s="13">
        <v>35720000</v>
      </c>
      <c r="T3926" s="13">
        <v>35720000</v>
      </c>
      <c r="U3926" s="13">
        <v>10716000</v>
      </c>
      <c r="V3926" s="9"/>
      <c r="W3926" s="9"/>
      <c r="X3926" s="9"/>
      <c r="Y3926" s="9"/>
      <c r="Z3926" s="9"/>
      <c r="AA3926" s="9"/>
      <c r="AB3926" s="9"/>
      <c r="AC3926" s="9"/>
      <c r="AD3926" s="9"/>
      <c r="AE3926" s="9"/>
      <c r="AF3926" s="55"/>
      <c r="AG3926" s="45">
        <v>25000000</v>
      </c>
      <c r="AH3926" s="11">
        <v>43565</v>
      </c>
      <c r="AI3926" s="11">
        <v>43738</v>
      </c>
      <c r="AJ3926" s="13">
        <v>24542836</v>
      </c>
      <c r="AK3926" s="13">
        <v>7362851</v>
      </c>
      <c r="AL3926" s="11">
        <v>43739</v>
      </c>
      <c r="AM3926" s="11">
        <v>43921</v>
      </c>
      <c r="AN3926" s="13">
        <v>9074576</v>
      </c>
      <c r="AO3926" s="13">
        <v>2722373</v>
      </c>
      <c r="AP3926" s="11">
        <v>43922</v>
      </c>
      <c r="AQ3926" s="11">
        <v>43951</v>
      </c>
      <c r="AR3926" s="13">
        <v>1234295</v>
      </c>
      <c r="AS3926" s="13">
        <v>370289</v>
      </c>
      <c r="AT3926" s="11">
        <v>43565</v>
      </c>
      <c r="AU3926" s="11">
        <v>43951</v>
      </c>
      <c r="AV3926" s="13">
        <v>35882792</v>
      </c>
      <c r="AW3926" s="13">
        <v>260488</v>
      </c>
      <c r="AX3926" s="9"/>
      <c r="AY3926" s="9"/>
      <c r="AZ3926" s="9"/>
      <c r="BA3926" s="9"/>
      <c r="BB3926" s="9"/>
      <c r="BC3926" s="9"/>
      <c r="BD3926" s="9"/>
      <c r="BE3926" s="9"/>
      <c r="BF3926" s="9"/>
      <c r="BG3926" s="9"/>
      <c r="BH3926" s="9"/>
      <c r="BI3926" s="9"/>
      <c r="BJ3926" s="9"/>
      <c r="BK3926" s="9"/>
      <c r="BL3926" s="9"/>
      <c r="BM3926" s="9"/>
      <c r="BN3926" s="9"/>
      <c r="BO3926" s="9"/>
      <c r="BP3926" s="9"/>
      <c r="BQ3926" s="9"/>
      <c r="BT3926" s="9"/>
      <c r="BU3926" s="9"/>
      <c r="BX3926" s="9"/>
      <c r="BY3926" s="9"/>
      <c r="CB3926" s="9"/>
      <c r="CC3926" s="9"/>
      <c r="CF3926" s="9"/>
      <c r="CG3926" s="9"/>
      <c r="CJ3926" s="9"/>
      <c r="CK3926" s="9"/>
      <c r="CN3926" s="9"/>
      <c r="CO3926" s="9"/>
      <c r="CP3926" s="9"/>
      <c r="CQ3926" s="9"/>
      <c r="CR3926" s="9"/>
      <c r="CS3926" s="9"/>
      <c r="CT3926" s="9"/>
      <c r="CU3926" s="9"/>
      <c r="CV3926" s="9"/>
      <c r="CW3926" s="9"/>
      <c r="CX3926" s="9"/>
      <c r="CY3926" s="9"/>
      <c r="CZ3926" s="9"/>
      <c r="DA3926" s="9"/>
      <c r="DB3926" s="9"/>
      <c r="DC3926" s="9"/>
      <c r="DD3926" s="9"/>
      <c r="DE3926" s="9"/>
      <c r="DF3926" s="9"/>
      <c r="DG3926" s="9"/>
      <c r="DH3926" s="9"/>
      <c r="DI3926" s="9"/>
      <c r="DJ3926" s="9"/>
      <c r="DK3926" s="9"/>
      <c r="DL3926" s="9"/>
      <c r="DM3926" s="9"/>
      <c r="DN3926" s="9"/>
      <c r="DO3926" s="9"/>
      <c r="DP3926" s="9"/>
      <c r="DQ3926" s="9"/>
      <c r="DR3926" s="9"/>
      <c r="DS3926" s="9"/>
      <c r="DT3926" s="9"/>
      <c r="DU3926" s="9"/>
      <c r="DV3926" s="9"/>
      <c r="DW3926" s="9"/>
      <c r="DX3926" s="9"/>
      <c r="DY3926" s="18"/>
      <c r="DZ3926" s="58">
        <v>35882792</v>
      </c>
      <c r="EA3926" s="55">
        <v>10716001</v>
      </c>
    </row>
    <row r="3927" spans="1:131" ht="19.5" customHeight="1" x14ac:dyDescent="0.25">
      <c r="A3927" s="9">
        <v>2597</v>
      </c>
      <c r="B3927" s="9" t="s">
        <v>7773</v>
      </c>
      <c r="C3927" s="9" t="s">
        <v>7774</v>
      </c>
      <c r="D3927" s="9"/>
      <c r="E3927" s="9" t="s">
        <v>7775</v>
      </c>
      <c r="F3927" s="9" t="s">
        <v>105</v>
      </c>
      <c r="G3927" s="9"/>
      <c r="H3927" s="9" t="s">
        <v>202</v>
      </c>
      <c r="I3927" s="9" t="s">
        <v>35</v>
      </c>
      <c r="J3927" s="129">
        <v>43682</v>
      </c>
      <c r="K3927" s="129">
        <v>43605</v>
      </c>
      <c r="L3927" s="129">
        <v>44127</v>
      </c>
      <c r="O3927" s="9">
        <v>24</v>
      </c>
      <c r="Q3927" s="9" t="s">
        <v>61</v>
      </c>
      <c r="R3927" s="9"/>
      <c r="S3927" s="13">
        <v>5151334286</v>
      </c>
      <c r="T3927" s="13">
        <v>5151334286</v>
      </c>
      <c r="U3927" s="13">
        <v>1545400286</v>
      </c>
      <c r="V3927" s="9"/>
      <c r="W3927" s="9"/>
      <c r="X3927" s="9"/>
      <c r="Y3927" s="9"/>
      <c r="Z3927" s="9"/>
      <c r="AA3927" s="9"/>
      <c r="AB3927" s="9"/>
      <c r="AC3927" s="9"/>
      <c r="AD3927" s="9"/>
      <c r="AE3927" s="9"/>
      <c r="AF3927" s="55"/>
      <c r="AG3927" s="55"/>
      <c r="AH3927" s="11">
        <v>43605</v>
      </c>
      <c r="AI3927" s="11">
        <v>43677</v>
      </c>
      <c r="AJ3927" s="13">
        <v>215084306</v>
      </c>
      <c r="AK3927" s="13">
        <v>64525292</v>
      </c>
      <c r="AL3927" s="11">
        <v>43678</v>
      </c>
      <c r="AM3927" s="11">
        <v>43708</v>
      </c>
      <c r="AN3927" s="13">
        <v>545222867</v>
      </c>
      <c r="AO3927" s="13">
        <v>163566860</v>
      </c>
      <c r="AP3927" s="11">
        <v>43709</v>
      </c>
      <c r="AQ3927" s="11">
        <v>43738</v>
      </c>
      <c r="AR3927" s="13">
        <v>901478838</v>
      </c>
      <c r="AS3927" s="13">
        <v>270443651</v>
      </c>
      <c r="AT3927" s="11">
        <v>43739</v>
      </c>
      <c r="AU3927" s="11">
        <v>43769</v>
      </c>
      <c r="AV3927" s="13">
        <v>938095653</v>
      </c>
      <c r="AW3927" s="13">
        <v>281428696</v>
      </c>
      <c r="AX3927" s="11">
        <v>43770</v>
      </c>
      <c r="AY3927" s="11">
        <v>43799</v>
      </c>
      <c r="AZ3927" s="13">
        <v>502505383</v>
      </c>
      <c r="BA3927" s="13">
        <v>150751615</v>
      </c>
      <c r="BB3927" s="11">
        <v>43800</v>
      </c>
      <c r="BC3927" s="11">
        <v>43951</v>
      </c>
      <c r="BD3927" s="13">
        <v>678964621</v>
      </c>
      <c r="BE3927" s="13">
        <v>203689386</v>
      </c>
      <c r="BF3927" s="11">
        <v>43605</v>
      </c>
      <c r="BG3927" s="11">
        <v>43951</v>
      </c>
      <c r="BH3927" s="13">
        <v>4566936069</v>
      </c>
      <c r="BI3927" s="13">
        <v>235675321</v>
      </c>
      <c r="BJ3927" s="9"/>
      <c r="BK3927" s="9"/>
      <c r="BL3927" s="9"/>
      <c r="BM3927" s="9"/>
      <c r="BN3927" s="9"/>
      <c r="BO3927" s="9"/>
      <c r="BP3927" s="9"/>
      <c r="BQ3927" s="9"/>
      <c r="BT3927" s="9"/>
      <c r="BU3927" s="9"/>
      <c r="BX3927" s="9"/>
      <c r="BY3927" s="9"/>
      <c r="CB3927" s="9"/>
      <c r="CC3927" s="9"/>
      <c r="CF3927" s="9"/>
      <c r="CG3927" s="9"/>
      <c r="CJ3927" s="9"/>
      <c r="CK3927" s="9"/>
      <c r="CN3927" s="9"/>
      <c r="CO3927" s="9"/>
      <c r="CP3927" s="9"/>
      <c r="CQ3927" s="9"/>
      <c r="CR3927" s="9"/>
      <c r="CS3927" s="9"/>
      <c r="CT3927" s="9"/>
      <c r="CU3927" s="9"/>
      <c r="CV3927" s="9"/>
      <c r="CW3927" s="9"/>
      <c r="CX3927" s="9"/>
      <c r="CY3927" s="9"/>
      <c r="CZ3927" s="9"/>
      <c r="DA3927" s="9"/>
      <c r="DB3927" s="9"/>
      <c r="DC3927" s="9"/>
      <c r="DD3927" s="9"/>
      <c r="DE3927" s="9"/>
      <c r="DF3927" s="9"/>
      <c r="DG3927" s="9"/>
      <c r="DH3927" s="9"/>
      <c r="DI3927" s="9"/>
      <c r="DJ3927" s="9"/>
      <c r="DK3927" s="9"/>
      <c r="DL3927" s="9"/>
      <c r="DM3927" s="9"/>
      <c r="DN3927" s="9"/>
      <c r="DO3927" s="9"/>
      <c r="DP3927" s="9"/>
      <c r="DQ3927" s="9"/>
      <c r="DR3927" s="9"/>
      <c r="DS3927" s="9"/>
      <c r="DT3927" s="9"/>
      <c r="DU3927" s="9"/>
      <c r="DV3927" s="9"/>
      <c r="DW3927" s="9"/>
      <c r="DX3927" s="9"/>
      <c r="DY3927" s="9"/>
      <c r="DZ3927" s="54">
        <v>4566936069</v>
      </c>
      <c r="EA3927" s="55">
        <v>1370080821</v>
      </c>
    </row>
    <row r="3928" spans="1:131" ht="19.5" customHeight="1" x14ac:dyDescent="0.25">
      <c r="A3928" s="9">
        <v>2598</v>
      </c>
      <c r="B3928" s="9" t="s">
        <v>7776</v>
      </c>
      <c r="C3928" s="9" t="s">
        <v>7777</v>
      </c>
      <c r="D3928" s="9"/>
      <c r="E3928" s="9" t="s">
        <v>5801</v>
      </c>
      <c r="F3928" s="9" t="s">
        <v>7276</v>
      </c>
      <c r="G3928" s="9"/>
      <c r="H3928" s="9" t="s">
        <v>202</v>
      </c>
      <c r="I3928" s="9" t="s">
        <v>35</v>
      </c>
      <c r="J3928" s="129">
        <v>43659</v>
      </c>
      <c r="K3928" s="129">
        <v>43592</v>
      </c>
      <c r="L3928" s="129">
        <v>43889</v>
      </c>
      <c r="M3928" s="9" t="s">
        <v>20</v>
      </c>
      <c r="O3928" s="9">
        <v>31</v>
      </c>
      <c r="Q3928" s="9" t="s">
        <v>54</v>
      </c>
      <c r="R3928" s="9"/>
      <c r="S3928" s="13">
        <v>145000000</v>
      </c>
      <c r="T3928" s="13">
        <v>145000000</v>
      </c>
      <c r="U3928" s="13">
        <v>43500000</v>
      </c>
      <c r="V3928" s="9"/>
      <c r="W3928" s="9"/>
      <c r="X3928" s="9"/>
      <c r="Y3928" s="9"/>
      <c r="Z3928" s="9"/>
      <c r="AA3928" s="9"/>
      <c r="AB3928" s="9"/>
      <c r="AC3928" s="9"/>
      <c r="AD3928" s="9"/>
      <c r="AE3928" s="9"/>
      <c r="AF3928" s="55"/>
      <c r="AG3928" s="55"/>
      <c r="AH3928" s="11">
        <v>43617</v>
      </c>
      <c r="AI3928" s="11">
        <v>43646</v>
      </c>
      <c r="AJ3928" s="13">
        <v>11248782</v>
      </c>
      <c r="AK3928" s="13">
        <v>3374635</v>
      </c>
      <c r="AL3928" s="11">
        <v>43647</v>
      </c>
      <c r="AM3928" s="11">
        <v>43738</v>
      </c>
      <c r="AN3928" s="13">
        <v>82413951</v>
      </c>
      <c r="AO3928" s="13">
        <v>24724185</v>
      </c>
      <c r="AP3928" s="11">
        <v>43739</v>
      </c>
      <c r="AQ3928" s="11">
        <v>43830</v>
      </c>
      <c r="AR3928" s="13">
        <v>17921127</v>
      </c>
      <c r="AS3928" s="13">
        <v>5376338</v>
      </c>
      <c r="AT3928" s="11">
        <v>43831</v>
      </c>
      <c r="AU3928" s="11">
        <v>43921</v>
      </c>
      <c r="AV3928" s="13">
        <v>12745651</v>
      </c>
      <c r="AW3928" s="13">
        <v>3823695</v>
      </c>
      <c r="AX3928" s="11">
        <v>43922</v>
      </c>
      <c r="AY3928" s="11">
        <v>44285</v>
      </c>
      <c r="AZ3928" s="13">
        <v>21351976</v>
      </c>
      <c r="BA3928" s="13">
        <v>6201147</v>
      </c>
      <c r="BB3928" s="9"/>
      <c r="BC3928" s="9"/>
      <c r="BD3928" s="9"/>
      <c r="BE3928" s="9"/>
      <c r="BF3928" s="9"/>
      <c r="BG3928" s="9"/>
      <c r="BH3928" s="9"/>
      <c r="BI3928" s="9"/>
      <c r="BJ3928" s="9"/>
      <c r="BK3928" s="9"/>
      <c r="BL3928" s="9"/>
      <c r="BM3928" s="9"/>
      <c r="BN3928" s="9"/>
      <c r="BO3928" s="9"/>
      <c r="BP3928" s="9"/>
      <c r="BQ3928" s="9"/>
      <c r="BT3928" s="9"/>
      <c r="BU3928" s="9"/>
      <c r="BX3928" s="9"/>
      <c r="BY3928" s="9"/>
      <c r="CB3928" s="9"/>
      <c r="CC3928" s="9"/>
      <c r="CF3928" s="9"/>
      <c r="CG3928" s="9"/>
      <c r="CJ3928" s="9"/>
      <c r="CK3928" s="9"/>
      <c r="CN3928" s="9"/>
      <c r="CO3928" s="9"/>
      <c r="CP3928" s="9"/>
      <c r="CQ3928" s="9"/>
      <c r="CR3928" s="9"/>
      <c r="CS3928" s="9"/>
      <c r="CT3928" s="9"/>
      <c r="CU3928" s="9"/>
      <c r="CV3928" s="9"/>
      <c r="CW3928" s="9"/>
      <c r="CX3928" s="9"/>
      <c r="CY3928" s="9"/>
      <c r="CZ3928" s="9"/>
      <c r="DA3928" s="9"/>
      <c r="DB3928" s="9"/>
      <c r="DC3928" s="9"/>
      <c r="DD3928" s="9"/>
      <c r="DE3928" s="9"/>
      <c r="DF3928" s="9"/>
      <c r="DG3928" s="9"/>
      <c r="DH3928" s="9"/>
      <c r="DI3928" s="9"/>
      <c r="DJ3928" s="9"/>
      <c r="DK3928" s="9"/>
      <c r="DL3928" s="9"/>
      <c r="DM3928" s="9"/>
      <c r="DN3928" s="9"/>
      <c r="DO3928" s="9"/>
      <c r="DP3928" s="9"/>
      <c r="DQ3928" s="9"/>
      <c r="DR3928" s="9"/>
      <c r="DS3928" s="9"/>
      <c r="DT3928" s="9"/>
      <c r="DU3928" s="9"/>
      <c r="DV3928" s="9"/>
      <c r="DW3928" s="9"/>
      <c r="DX3928" s="9"/>
      <c r="DY3928" s="9"/>
    </row>
    <row r="3929" spans="1:131" s="18" customFormat="1" ht="19.5" customHeight="1" x14ac:dyDescent="0.25">
      <c r="A3929" s="18">
        <v>2598</v>
      </c>
      <c r="B3929" s="18" t="s">
        <v>7776</v>
      </c>
      <c r="C3929" s="18" t="s">
        <v>7777</v>
      </c>
      <c r="D3929" s="19">
        <v>43857</v>
      </c>
      <c r="J3929" s="130"/>
      <c r="K3929" s="130"/>
      <c r="L3929" s="130">
        <v>44012</v>
      </c>
      <c r="S3929" s="20"/>
      <c r="T3929" s="20"/>
      <c r="U3929" s="20"/>
      <c r="AF3929" s="57"/>
      <c r="AG3929" s="57"/>
      <c r="AH3929" s="19"/>
      <c r="AI3929" s="19"/>
      <c r="AJ3929" s="20"/>
      <c r="AK3929" s="20"/>
      <c r="DZ3929" s="56"/>
      <c r="EA3929" s="57"/>
    </row>
    <row r="3930" spans="1:131" s="18" customFormat="1" ht="19.5" customHeight="1" x14ac:dyDescent="0.25">
      <c r="A3930" s="18">
        <v>2598</v>
      </c>
      <c r="B3930" s="18" t="s">
        <v>7776</v>
      </c>
      <c r="C3930" s="18" t="s">
        <v>7777</v>
      </c>
      <c r="D3930" s="19">
        <v>43970</v>
      </c>
      <c r="J3930" s="130"/>
      <c r="K3930" s="130"/>
      <c r="L3930" s="130">
        <v>44134</v>
      </c>
      <c r="S3930" s="20"/>
      <c r="T3930" s="20"/>
      <c r="U3930" s="20"/>
      <c r="AF3930" s="57"/>
      <c r="AG3930" s="57"/>
      <c r="AH3930" s="19"/>
      <c r="AI3930" s="19"/>
      <c r="AJ3930" s="20"/>
      <c r="AK3930" s="20"/>
      <c r="DZ3930" s="56"/>
      <c r="EA3930" s="57"/>
    </row>
    <row r="3931" spans="1:131" s="18" customFormat="1" ht="19.5" customHeight="1" x14ac:dyDescent="0.25">
      <c r="A3931" s="18">
        <v>2598</v>
      </c>
      <c r="B3931" s="18" t="s">
        <v>7776</v>
      </c>
      <c r="C3931" s="18" t="s">
        <v>7777</v>
      </c>
      <c r="D3931" s="19">
        <v>44144</v>
      </c>
      <c r="J3931" s="130"/>
      <c r="K3931" s="130"/>
      <c r="L3931" s="130">
        <v>44285</v>
      </c>
      <c r="S3931" s="20"/>
      <c r="T3931" s="20"/>
      <c r="U3931" s="20"/>
      <c r="AF3931" s="57"/>
      <c r="AG3931" s="57"/>
      <c r="AH3931" s="19"/>
      <c r="AI3931" s="19"/>
      <c r="AJ3931" s="20"/>
      <c r="AK3931" s="20"/>
      <c r="DZ3931" s="56"/>
      <c r="EA3931" s="57"/>
    </row>
    <row r="3932" spans="1:131" s="18" customFormat="1" ht="19.5" customHeight="1" x14ac:dyDescent="0.25">
      <c r="A3932" s="18">
        <v>2598</v>
      </c>
      <c r="B3932" s="18" t="s">
        <v>7776</v>
      </c>
      <c r="C3932" s="18" t="s">
        <v>9932</v>
      </c>
      <c r="D3932" s="19">
        <v>44321</v>
      </c>
      <c r="J3932" s="130"/>
      <c r="K3932" s="130"/>
      <c r="L3932" s="130"/>
      <c r="S3932" s="20"/>
      <c r="T3932" s="20"/>
      <c r="U3932" s="20"/>
      <c r="AF3932" s="57"/>
      <c r="AG3932" s="57"/>
      <c r="AH3932" s="19"/>
      <c r="AI3932" s="19"/>
      <c r="AJ3932" s="20"/>
      <c r="AK3932" s="20"/>
      <c r="DZ3932" s="56"/>
      <c r="EA3932" s="57"/>
    </row>
    <row r="3933" spans="1:131" s="171" customFormat="1" ht="39" customHeight="1" x14ac:dyDescent="0.25">
      <c r="A3933" s="171">
        <v>2599</v>
      </c>
      <c r="B3933" s="171" t="s">
        <v>8468</v>
      </c>
      <c r="C3933" s="171" t="s">
        <v>7778</v>
      </c>
      <c r="E3933" s="171" t="s">
        <v>2990</v>
      </c>
      <c r="F3933" s="171" t="s">
        <v>7779</v>
      </c>
      <c r="H3933" s="171" t="s">
        <v>906</v>
      </c>
      <c r="I3933" s="171" t="s">
        <v>28</v>
      </c>
      <c r="J3933" s="172"/>
      <c r="K3933" s="172"/>
      <c r="L3933" s="172"/>
      <c r="O3933" s="171">
        <v>32</v>
      </c>
      <c r="AF3933" s="173"/>
      <c r="AG3933" s="173"/>
      <c r="DZ3933" s="174"/>
      <c r="EA3933" s="175"/>
    </row>
    <row r="3934" spans="1:131" ht="38.25" customHeight="1" x14ac:dyDescent="0.25">
      <c r="A3934" s="9">
        <v>2600</v>
      </c>
      <c r="B3934" s="9" t="s">
        <v>7780</v>
      </c>
      <c r="C3934" s="9" t="s">
        <v>7781</v>
      </c>
      <c r="D3934" s="9"/>
      <c r="E3934" s="9" t="s">
        <v>6862</v>
      </c>
      <c r="F3934" s="9" t="s">
        <v>5231</v>
      </c>
      <c r="G3934" s="9"/>
      <c r="H3934" s="9" t="s">
        <v>202</v>
      </c>
      <c r="I3934" s="9" t="s">
        <v>35</v>
      </c>
      <c r="J3934" s="129">
        <v>43678</v>
      </c>
      <c r="K3934" s="129">
        <v>43587</v>
      </c>
      <c r="L3934" s="129">
        <v>43718</v>
      </c>
      <c r="O3934" s="9">
        <v>22</v>
      </c>
      <c r="Q3934" s="9" t="s">
        <v>61</v>
      </c>
      <c r="R3934" s="9"/>
      <c r="S3934" s="13">
        <v>422872050</v>
      </c>
      <c r="T3934" s="13">
        <v>422872050</v>
      </c>
      <c r="U3934" s="13">
        <v>126861615</v>
      </c>
      <c r="V3934" s="9"/>
      <c r="W3934" s="9"/>
      <c r="X3934" s="9"/>
      <c r="Y3934" s="9"/>
      <c r="Z3934" s="9"/>
      <c r="AA3934" s="9"/>
      <c r="AB3934" s="9"/>
      <c r="AC3934" s="9"/>
      <c r="AD3934" s="9"/>
      <c r="AE3934" s="9"/>
      <c r="AF3934" s="55"/>
      <c r="AG3934" s="55"/>
      <c r="AH3934" s="11">
        <v>43587</v>
      </c>
      <c r="AI3934" s="11">
        <v>43718</v>
      </c>
      <c r="AJ3934" s="13">
        <v>464932966</v>
      </c>
      <c r="AK3934" s="13">
        <v>139479890</v>
      </c>
      <c r="AL3934" s="9"/>
      <c r="AM3934" s="9"/>
      <c r="AN3934" s="9"/>
      <c r="AO3934" s="9"/>
      <c r="AP3934" s="9"/>
      <c r="AQ3934" s="9"/>
      <c r="AR3934" s="9"/>
      <c r="AS3934" s="9"/>
      <c r="AT3934" s="9"/>
      <c r="AU3934" s="9"/>
      <c r="AV3934" s="9"/>
      <c r="AW3934" s="9"/>
      <c r="AX3934" s="9"/>
      <c r="AY3934" s="9"/>
      <c r="AZ3934" s="9"/>
      <c r="BA3934" s="9"/>
      <c r="BB3934" s="9"/>
      <c r="BC3934" s="9"/>
      <c r="BD3934" s="9"/>
      <c r="BE3934" s="9"/>
      <c r="BF3934" s="9"/>
      <c r="BG3934" s="9"/>
      <c r="BH3934" s="9"/>
      <c r="BI3934" s="9"/>
      <c r="BJ3934" s="9"/>
      <c r="BK3934" s="9"/>
      <c r="BL3934" s="9"/>
      <c r="BM3934" s="9"/>
      <c r="BN3934" s="9"/>
      <c r="BO3934" s="9"/>
      <c r="BP3934" s="9"/>
      <c r="BQ3934" s="9"/>
      <c r="BT3934" s="9"/>
      <c r="BU3934" s="9"/>
      <c r="BX3934" s="9"/>
      <c r="BY3934" s="9"/>
      <c r="CB3934" s="9"/>
      <c r="CC3934" s="9"/>
      <c r="CF3934" s="9"/>
      <c r="CG3934" s="9"/>
      <c r="CJ3934" s="9"/>
      <c r="CK3934" s="9"/>
      <c r="CN3934" s="9"/>
      <c r="CO3934" s="9"/>
      <c r="CP3934" s="9"/>
      <c r="CQ3934" s="9"/>
      <c r="CR3934" s="9"/>
      <c r="CS3934" s="9"/>
      <c r="CT3934" s="9"/>
      <c r="CU3934" s="9"/>
      <c r="CV3934" s="9"/>
      <c r="CW3934" s="9"/>
      <c r="CX3934" s="9"/>
      <c r="CY3934" s="9"/>
      <c r="CZ3934" s="9"/>
      <c r="DA3934" s="9"/>
      <c r="DB3934" s="9"/>
      <c r="DC3934" s="9"/>
      <c r="DD3934" s="9"/>
      <c r="DE3934" s="9"/>
      <c r="DF3934" s="9"/>
      <c r="DG3934" s="9"/>
      <c r="DH3934" s="9"/>
      <c r="DI3934" s="9"/>
      <c r="DJ3934" s="9"/>
      <c r="DK3934" s="9"/>
      <c r="DL3934" s="9"/>
      <c r="DM3934" s="9"/>
      <c r="DN3934" s="9"/>
      <c r="DO3934" s="9"/>
      <c r="DP3934" s="9"/>
      <c r="DQ3934" s="9"/>
      <c r="DR3934" s="9"/>
      <c r="DS3934" s="9"/>
      <c r="DT3934" s="9"/>
      <c r="DU3934" s="9"/>
      <c r="DV3934" s="9"/>
      <c r="DW3934" s="9"/>
      <c r="DX3934" s="9"/>
      <c r="DY3934" s="9"/>
    </row>
    <row r="3935" spans="1:131" s="18" customFormat="1" ht="38.25" customHeight="1" x14ac:dyDescent="0.25">
      <c r="A3935" s="18">
        <v>2600</v>
      </c>
      <c r="B3935" s="18" t="s">
        <v>7780</v>
      </c>
      <c r="C3935" s="18" t="s">
        <v>7781</v>
      </c>
      <c r="D3935" s="19">
        <v>43914</v>
      </c>
      <c r="J3935" s="130"/>
      <c r="K3935" s="130"/>
      <c r="L3935" s="130"/>
      <c r="S3935" s="20">
        <v>498709365</v>
      </c>
      <c r="T3935" s="20">
        <v>498709365</v>
      </c>
      <c r="U3935" s="20">
        <v>149612810</v>
      </c>
      <c r="AF3935" s="57"/>
      <c r="AG3935" s="57"/>
      <c r="DZ3935" s="56"/>
      <c r="EA3935" s="57"/>
    </row>
    <row r="3936" spans="1:131" ht="39" customHeight="1" x14ac:dyDescent="0.25">
      <c r="A3936" s="9">
        <v>2601</v>
      </c>
      <c r="B3936" s="9" t="s">
        <v>7782</v>
      </c>
      <c r="C3936" s="9" t="s">
        <v>7783</v>
      </c>
      <c r="D3936" s="9"/>
      <c r="E3936" s="9" t="s">
        <v>7784</v>
      </c>
      <c r="F3936" s="9" t="s">
        <v>2305</v>
      </c>
      <c r="G3936" s="9"/>
      <c r="H3936" s="9" t="s">
        <v>202</v>
      </c>
      <c r="I3936" s="9" t="s">
        <v>3432</v>
      </c>
      <c r="J3936" s="129">
        <v>43755</v>
      </c>
      <c r="K3936" s="129">
        <v>43244</v>
      </c>
      <c r="L3936" s="129">
        <v>44285</v>
      </c>
      <c r="O3936" s="9">
        <v>21</v>
      </c>
      <c r="Q3936" s="9" t="s">
        <v>61</v>
      </c>
      <c r="R3936" s="9"/>
      <c r="S3936" s="13">
        <v>37767026565</v>
      </c>
      <c r="T3936" s="13">
        <v>37767026565</v>
      </c>
      <c r="U3936" s="13">
        <v>11330107970</v>
      </c>
      <c r="V3936" s="9"/>
      <c r="W3936" s="9"/>
      <c r="X3936" s="9"/>
      <c r="Y3936" s="9"/>
      <c r="Z3936" s="9"/>
      <c r="AA3936" s="9"/>
      <c r="AB3936" s="9"/>
      <c r="AC3936" s="9"/>
      <c r="AD3936" s="9"/>
      <c r="AE3936" s="9"/>
      <c r="AF3936" s="55"/>
      <c r="AG3936" s="55"/>
      <c r="AH3936" s="11">
        <v>43244</v>
      </c>
      <c r="AI3936" s="11">
        <v>43646</v>
      </c>
      <c r="AJ3936" s="13">
        <v>2127224012</v>
      </c>
      <c r="AK3936" s="13">
        <v>638167203</v>
      </c>
      <c r="AL3936" s="11">
        <v>43647</v>
      </c>
      <c r="AM3936" s="11">
        <v>43738</v>
      </c>
      <c r="AN3936" s="13">
        <v>2334685694</v>
      </c>
      <c r="AO3936" s="13">
        <v>700405708</v>
      </c>
      <c r="AP3936" s="11">
        <v>43739</v>
      </c>
      <c r="AQ3936" s="11">
        <v>43830</v>
      </c>
      <c r="AR3936" s="13">
        <v>8456240194</v>
      </c>
      <c r="AS3936" s="13">
        <v>2536872058</v>
      </c>
      <c r="AT3936" s="11">
        <v>43831</v>
      </c>
      <c r="AU3936" s="11">
        <v>43921</v>
      </c>
      <c r="AV3936" s="13">
        <v>7228634464</v>
      </c>
      <c r="AW3936" s="13">
        <v>2168590339</v>
      </c>
      <c r="AX3936" s="11">
        <v>43922</v>
      </c>
      <c r="AY3936" s="11">
        <v>44012</v>
      </c>
      <c r="AZ3936" s="13">
        <v>2548286003</v>
      </c>
      <c r="BA3936" s="13">
        <v>764485801</v>
      </c>
      <c r="BB3936" s="11">
        <v>44013</v>
      </c>
      <c r="BC3936" s="11">
        <v>44104</v>
      </c>
      <c r="BD3936" s="13">
        <v>1289222542</v>
      </c>
      <c r="BE3936" s="13">
        <v>386766762</v>
      </c>
      <c r="BF3936" s="11">
        <v>44105</v>
      </c>
      <c r="BG3936" s="11">
        <v>44196</v>
      </c>
      <c r="BH3936" s="13">
        <v>7123843119</v>
      </c>
      <c r="BI3936" s="13">
        <v>2137152936</v>
      </c>
      <c r="BJ3936" s="11">
        <v>44197</v>
      </c>
      <c r="BK3936" s="11">
        <v>44286</v>
      </c>
      <c r="BL3936" s="13">
        <v>3086302966</v>
      </c>
      <c r="BM3936" s="13">
        <v>925890890</v>
      </c>
      <c r="BN3936" s="9"/>
      <c r="BO3936" s="9"/>
      <c r="BP3936" s="9"/>
      <c r="BQ3936" s="9"/>
      <c r="BT3936" s="9"/>
      <c r="BU3936" s="9"/>
      <c r="BX3936" s="9"/>
      <c r="BY3936" s="9"/>
      <c r="CB3936" s="9"/>
      <c r="CC3936" s="9"/>
      <c r="CF3936" s="9"/>
      <c r="CG3936" s="9"/>
      <c r="CJ3936" s="9"/>
      <c r="CK3936" s="9"/>
      <c r="CN3936" s="9"/>
      <c r="CO3936" s="9"/>
      <c r="CP3936" s="9"/>
      <c r="CQ3936" s="9"/>
      <c r="CR3936" s="9"/>
      <c r="CS3936" s="9"/>
      <c r="CT3936" s="9"/>
      <c r="CU3936" s="9"/>
      <c r="CV3936" s="9"/>
      <c r="CW3936" s="9"/>
      <c r="CX3936" s="9"/>
      <c r="CY3936" s="9"/>
      <c r="CZ3936" s="9"/>
      <c r="DA3936" s="9"/>
      <c r="DB3936" s="9"/>
      <c r="DC3936" s="9"/>
      <c r="DD3936" s="9"/>
      <c r="DE3936" s="9"/>
      <c r="DF3936" s="9"/>
      <c r="DG3936" s="9"/>
      <c r="DH3936" s="9"/>
      <c r="DI3936" s="9"/>
      <c r="DJ3936" s="9"/>
      <c r="DK3936" s="9"/>
      <c r="DL3936" s="9"/>
      <c r="DM3936" s="9"/>
      <c r="DN3936" s="9"/>
      <c r="DO3936" s="9"/>
      <c r="DP3936" s="9"/>
      <c r="DQ3936" s="9"/>
      <c r="DR3936" s="9"/>
      <c r="DS3936" s="9"/>
      <c r="DT3936" s="9"/>
      <c r="DU3936" s="9"/>
      <c r="DV3936" s="9"/>
      <c r="DW3936" s="9"/>
      <c r="DX3936" s="9"/>
      <c r="DY3936" s="9"/>
      <c r="DZ3936" s="56"/>
      <c r="EA3936" s="57"/>
    </row>
    <row r="3937" spans="1:131" s="18" customFormat="1" ht="39" customHeight="1" x14ac:dyDescent="0.25">
      <c r="A3937" s="18">
        <v>2601</v>
      </c>
      <c r="B3937" s="18" t="s">
        <v>7782</v>
      </c>
      <c r="C3937" s="18" t="s">
        <v>7783</v>
      </c>
      <c r="D3937" s="19">
        <v>44158</v>
      </c>
      <c r="J3937" s="130"/>
      <c r="K3937" s="130"/>
      <c r="L3937" s="130">
        <v>44742</v>
      </c>
      <c r="S3937" s="20"/>
      <c r="T3937" s="20"/>
      <c r="U3937" s="20"/>
      <c r="AF3937" s="57"/>
      <c r="AG3937" s="57"/>
      <c r="AH3937" s="19"/>
      <c r="AI3937" s="19"/>
      <c r="AJ3937" s="20"/>
      <c r="AK3937" s="20"/>
      <c r="AL3937" s="19"/>
      <c r="AM3937" s="19"/>
      <c r="AN3937" s="20"/>
      <c r="AO3937" s="20"/>
      <c r="AP3937" s="19"/>
      <c r="AQ3937" s="19"/>
      <c r="AR3937" s="20"/>
      <c r="AS3937" s="20"/>
      <c r="AT3937" s="19"/>
      <c r="AU3937" s="19"/>
      <c r="AV3937" s="20"/>
      <c r="AW3937" s="20"/>
      <c r="DZ3937" s="56"/>
      <c r="EA3937" s="57"/>
    </row>
    <row r="3938" spans="1:131" s="18" customFormat="1" ht="39" customHeight="1" x14ac:dyDescent="0.25">
      <c r="A3938" s="18">
        <v>2601</v>
      </c>
      <c r="B3938" s="18" t="s">
        <v>7782</v>
      </c>
      <c r="C3938" s="18" t="s">
        <v>7783</v>
      </c>
      <c r="D3938" s="19">
        <v>44354</v>
      </c>
      <c r="J3938" s="130"/>
      <c r="K3938" s="130"/>
      <c r="L3938" s="130"/>
      <c r="S3938" s="20">
        <v>57680372935</v>
      </c>
      <c r="T3938" s="20">
        <v>57680372935</v>
      </c>
      <c r="U3938" s="20">
        <v>17304111881</v>
      </c>
      <c r="AF3938" s="57"/>
      <c r="AG3938" s="57"/>
      <c r="AH3938" s="19"/>
      <c r="AI3938" s="19"/>
      <c r="AJ3938" s="20"/>
      <c r="AK3938" s="20"/>
      <c r="AL3938" s="19"/>
      <c r="AM3938" s="19"/>
      <c r="AN3938" s="20"/>
      <c r="AO3938" s="20"/>
      <c r="AP3938" s="19"/>
      <c r="AQ3938" s="19"/>
      <c r="AR3938" s="20"/>
      <c r="AS3938" s="20"/>
      <c r="AT3938" s="19"/>
      <c r="AU3938" s="19"/>
      <c r="AV3938" s="20"/>
      <c r="AW3938" s="20"/>
      <c r="DZ3938" s="56"/>
      <c r="EA3938" s="57"/>
    </row>
    <row r="3939" spans="1:131" ht="19.5" customHeight="1" x14ac:dyDescent="0.25">
      <c r="A3939" s="9">
        <v>2602</v>
      </c>
      <c r="B3939" s="9" t="s">
        <v>7787</v>
      </c>
      <c r="C3939" s="9" t="s">
        <v>7788</v>
      </c>
      <c r="D3939" s="9"/>
      <c r="E3939" s="9" t="s">
        <v>6873</v>
      </c>
      <c r="F3939" s="9" t="s">
        <v>6874</v>
      </c>
      <c r="G3939" s="9"/>
      <c r="H3939" s="9" t="s">
        <v>202</v>
      </c>
      <c r="I3939" s="9" t="s">
        <v>78</v>
      </c>
      <c r="J3939" s="129">
        <v>43560</v>
      </c>
      <c r="K3939" s="129">
        <v>43560</v>
      </c>
      <c r="L3939" s="129">
        <v>43609</v>
      </c>
      <c r="O3939" s="9">
        <v>24</v>
      </c>
      <c r="Q3939" s="9" t="s">
        <v>61</v>
      </c>
      <c r="R3939" s="9"/>
      <c r="S3939" s="13">
        <v>21429350</v>
      </c>
      <c r="T3939" s="13">
        <v>21429350</v>
      </c>
      <c r="U3939" s="13">
        <v>6428805</v>
      </c>
      <c r="V3939" s="9"/>
      <c r="W3939" s="9"/>
      <c r="X3939" s="9"/>
      <c r="Y3939" s="9"/>
      <c r="Z3939" s="9"/>
      <c r="AA3939" s="9"/>
      <c r="AB3939" s="9"/>
      <c r="AC3939" s="9"/>
      <c r="AD3939" s="9"/>
      <c r="AE3939" s="9"/>
      <c r="AF3939" s="55"/>
      <c r="AG3939" s="55"/>
      <c r="AH3939" s="11">
        <v>43560</v>
      </c>
      <c r="AI3939" s="11">
        <v>43609</v>
      </c>
      <c r="AJ3939" s="13">
        <v>20347260</v>
      </c>
      <c r="AK3939" s="13">
        <v>6104178</v>
      </c>
      <c r="AL3939" s="9"/>
      <c r="AM3939" s="9"/>
      <c r="AN3939" s="9"/>
      <c r="AO3939" s="9"/>
      <c r="AP3939" s="9"/>
      <c r="AQ3939" s="9"/>
      <c r="AR3939" s="9"/>
      <c r="AS3939" s="9"/>
      <c r="AT3939" s="9"/>
      <c r="AU3939" s="9"/>
      <c r="AV3939" s="9"/>
      <c r="AW3939" s="9"/>
      <c r="AX3939" s="9"/>
      <c r="AY3939" s="9"/>
      <c r="AZ3939" s="9"/>
      <c r="BA3939" s="9"/>
      <c r="BB3939" s="9"/>
      <c r="BC3939" s="9"/>
      <c r="BD3939" s="9"/>
      <c r="BE3939" s="9"/>
      <c r="BF3939" s="9"/>
      <c r="BG3939" s="9"/>
      <c r="BH3939" s="9"/>
      <c r="BI3939" s="9"/>
      <c r="BJ3939" s="9"/>
      <c r="BK3939" s="9"/>
      <c r="BL3939" s="9"/>
      <c r="BM3939" s="9"/>
      <c r="BN3939" s="9"/>
      <c r="BO3939" s="9"/>
      <c r="BP3939" s="9"/>
      <c r="BQ3939" s="9"/>
      <c r="BT3939" s="9"/>
      <c r="BU3939" s="9"/>
      <c r="BX3939" s="9"/>
      <c r="BY3939" s="9"/>
      <c r="CB3939" s="9"/>
      <c r="CC3939" s="9"/>
      <c r="CF3939" s="9"/>
      <c r="CG3939" s="9"/>
      <c r="CJ3939" s="9"/>
      <c r="CK3939" s="9"/>
      <c r="CN3939" s="9"/>
      <c r="CO3939" s="9"/>
      <c r="CP3939" s="9"/>
      <c r="CQ3939" s="9"/>
      <c r="CR3939" s="9"/>
      <c r="CS3939" s="9"/>
      <c r="CT3939" s="9"/>
      <c r="CU3939" s="9"/>
      <c r="CV3939" s="9"/>
      <c r="CW3939" s="9"/>
      <c r="CX3939" s="9"/>
      <c r="CY3939" s="9"/>
      <c r="CZ3939" s="9"/>
      <c r="DA3939" s="9"/>
      <c r="DB3939" s="9"/>
      <c r="DC3939" s="9"/>
      <c r="DD3939" s="9"/>
      <c r="DE3939" s="9"/>
      <c r="DF3939" s="9"/>
      <c r="DG3939" s="9"/>
      <c r="DH3939" s="9"/>
      <c r="DI3939" s="9"/>
      <c r="DJ3939" s="9"/>
      <c r="DK3939" s="9"/>
      <c r="DL3939" s="9"/>
      <c r="DM3939" s="9"/>
      <c r="DN3939" s="9"/>
      <c r="DO3939" s="9"/>
      <c r="DP3939" s="9"/>
      <c r="DQ3939" s="9"/>
      <c r="DR3939" s="9"/>
      <c r="DS3939" s="9"/>
      <c r="DT3939" s="9"/>
      <c r="DU3939" s="9"/>
      <c r="DV3939" s="9"/>
      <c r="DW3939" s="9"/>
      <c r="DX3939" s="9"/>
      <c r="DY3939" s="9"/>
    </row>
    <row r="3940" spans="1:131" ht="38.25" customHeight="1" x14ac:dyDescent="0.25">
      <c r="A3940" s="9">
        <v>2603</v>
      </c>
      <c r="B3940" s="9" t="s">
        <v>7789</v>
      </c>
      <c r="C3940" s="9" t="s">
        <v>7790</v>
      </c>
      <c r="D3940" s="9"/>
      <c r="E3940" s="9" t="s">
        <v>391</v>
      </c>
      <c r="F3940" s="9" t="s">
        <v>7791</v>
      </c>
      <c r="G3940" s="9"/>
      <c r="H3940" s="9" t="s">
        <v>202</v>
      </c>
      <c r="I3940" s="9" t="s">
        <v>25</v>
      </c>
      <c r="J3940" s="129">
        <v>43687</v>
      </c>
      <c r="K3940" s="129">
        <v>43598</v>
      </c>
      <c r="L3940" s="129">
        <v>43769</v>
      </c>
      <c r="O3940" s="9">
        <v>26</v>
      </c>
      <c r="Q3940" s="9" t="s">
        <v>54</v>
      </c>
      <c r="R3940" s="9"/>
      <c r="S3940" s="13">
        <v>13000000</v>
      </c>
      <c r="T3940" s="13">
        <v>13000000</v>
      </c>
      <c r="U3940" s="13">
        <v>3900000</v>
      </c>
      <c r="V3940" s="9"/>
      <c r="W3940" s="9"/>
      <c r="X3940" s="9"/>
      <c r="Y3940" s="9"/>
      <c r="Z3940" s="9"/>
      <c r="AA3940" s="9"/>
      <c r="AB3940" s="9"/>
      <c r="AC3940" s="9"/>
      <c r="AD3940" s="9"/>
      <c r="AE3940" s="9"/>
      <c r="AF3940" s="55"/>
      <c r="AG3940" s="45">
        <v>9100000</v>
      </c>
      <c r="AH3940" s="9"/>
      <c r="AI3940" s="9"/>
      <c r="AJ3940" s="9"/>
      <c r="AK3940" s="9"/>
      <c r="AL3940" s="9"/>
      <c r="AM3940" s="9"/>
      <c r="AN3940" s="9"/>
      <c r="AO3940" s="9"/>
      <c r="AP3940" s="9"/>
      <c r="AQ3940" s="9"/>
      <c r="AR3940" s="9"/>
      <c r="AS3940" s="9"/>
      <c r="AT3940" s="9"/>
      <c r="AU3940" s="9"/>
      <c r="AV3940" s="9"/>
      <c r="AW3940" s="9"/>
      <c r="AX3940" s="9"/>
      <c r="AY3940" s="9"/>
      <c r="AZ3940" s="9"/>
      <c r="BA3940" s="9"/>
      <c r="BB3940" s="9"/>
      <c r="BC3940" s="9"/>
      <c r="BD3940" s="9"/>
      <c r="BE3940" s="9"/>
      <c r="BF3940" s="9"/>
      <c r="BG3940" s="9"/>
      <c r="BH3940" s="9"/>
      <c r="BI3940" s="9"/>
      <c r="BJ3940" s="9"/>
      <c r="BK3940" s="9"/>
      <c r="BL3940" s="9"/>
      <c r="BM3940" s="9"/>
      <c r="BN3940" s="9"/>
      <c r="BO3940" s="9"/>
      <c r="BP3940" s="9"/>
      <c r="BQ3940" s="9"/>
      <c r="BT3940" s="9"/>
      <c r="BU3940" s="9"/>
      <c r="BX3940" s="9"/>
      <c r="BY3940" s="9"/>
      <c r="CB3940" s="9"/>
      <c r="CC3940" s="9"/>
      <c r="CF3940" s="9"/>
      <c r="CG3940" s="9"/>
      <c r="CJ3940" s="9"/>
      <c r="CK3940" s="9"/>
      <c r="CN3940" s="9"/>
      <c r="CO3940" s="9"/>
      <c r="CP3940" s="9"/>
      <c r="CQ3940" s="9"/>
      <c r="CR3940" s="9"/>
      <c r="CS3940" s="9"/>
      <c r="CT3940" s="9"/>
      <c r="CU3940" s="9"/>
      <c r="CV3940" s="9"/>
      <c r="CW3940" s="9"/>
      <c r="CX3940" s="9"/>
      <c r="CY3940" s="9"/>
      <c r="CZ3940" s="9"/>
      <c r="DA3940" s="9"/>
      <c r="DB3940" s="9"/>
      <c r="DC3940" s="9"/>
      <c r="DD3940" s="9"/>
      <c r="DE3940" s="9"/>
      <c r="DF3940" s="9"/>
      <c r="DG3940" s="9"/>
      <c r="DH3940" s="9"/>
      <c r="DI3940" s="9"/>
      <c r="DJ3940" s="9"/>
      <c r="DK3940" s="9"/>
      <c r="DL3940" s="9"/>
      <c r="DM3940" s="9"/>
      <c r="DN3940" s="9"/>
      <c r="DO3940" s="9"/>
      <c r="DP3940" s="9"/>
      <c r="DQ3940" s="9"/>
      <c r="DR3940" s="9"/>
      <c r="DS3940" s="9"/>
      <c r="DT3940" s="9"/>
      <c r="DU3940" s="9"/>
      <c r="DV3940" s="9"/>
      <c r="DW3940" s="9"/>
      <c r="DX3940" s="9"/>
      <c r="DY3940" s="9"/>
      <c r="DZ3940" s="56"/>
      <c r="EA3940" s="57"/>
    </row>
    <row r="3941" spans="1:131" ht="19.5" customHeight="1" x14ac:dyDescent="0.25">
      <c r="A3941" s="9">
        <v>2604</v>
      </c>
      <c r="B3941" s="9" t="s">
        <v>7792</v>
      </c>
      <c r="C3941" s="9" t="s">
        <v>7793</v>
      </c>
      <c r="D3941" s="9"/>
      <c r="E3941" s="9" t="s">
        <v>7794</v>
      </c>
      <c r="F3941" s="9" t="s">
        <v>7795</v>
      </c>
      <c r="G3941" s="9"/>
      <c r="H3941" s="9" t="s">
        <v>202</v>
      </c>
      <c r="I3941" s="9" t="s">
        <v>668</v>
      </c>
      <c r="J3941" s="129">
        <v>43611</v>
      </c>
      <c r="K3941" s="129">
        <v>43535</v>
      </c>
      <c r="L3941" s="129">
        <v>43830</v>
      </c>
      <c r="O3941" s="9">
        <v>22</v>
      </c>
      <c r="Q3941" s="9" t="s">
        <v>61</v>
      </c>
      <c r="R3941" s="9"/>
      <c r="S3941" s="13">
        <v>182203500</v>
      </c>
      <c r="T3941" s="13">
        <v>174591640</v>
      </c>
      <c r="U3941" s="13">
        <v>52377492</v>
      </c>
      <c r="V3941" s="9"/>
      <c r="W3941" s="9"/>
      <c r="X3941" s="9"/>
      <c r="Y3941" s="9"/>
      <c r="Z3941" s="9"/>
      <c r="AA3941" s="9"/>
      <c r="AB3941" s="9"/>
      <c r="AC3941" s="9"/>
      <c r="AD3941" s="9"/>
      <c r="AE3941" s="9"/>
      <c r="AF3941" s="55"/>
      <c r="AG3941" s="55"/>
      <c r="AH3941" s="11">
        <v>43556</v>
      </c>
      <c r="AI3941" s="11">
        <v>43646</v>
      </c>
      <c r="AJ3941" s="13">
        <v>160160331</v>
      </c>
      <c r="AK3941" s="13">
        <v>48048099</v>
      </c>
      <c r="AL3941" s="11">
        <v>43647</v>
      </c>
      <c r="AM3941" s="11">
        <v>43830</v>
      </c>
      <c r="AN3941" s="13">
        <v>16963119</v>
      </c>
      <c r="AO3941" s="13">
        <v>4329393</v>
      </c>
      <c r="AP3941" s="9"/>
      <c r="AQ3941" s="9"/>
      <c r="AR3941" s="9"/>
      <c r="AS3941" s="9"/>
      <c r="AT3941" s="9"/>
      <c r="AU3941" s="9"/>
      <c r="AV3941" s="9"/>
      <c r="AW3941" s="9"/>
      <c r="AX3941" s="9"/>
      <c r="AY3941" s="9"/>
      <c r="AZ3941" s="9"/>
      <c r="BA3941" s="9"/>
      <c r="BB3941" s="9"/>
      <c r="BC3941" s="9"/>
      <c r="BD3941" s="9"/>
      <c r="BE3941" s="9"/>
      <c r="BF3941" s="9"/>
      <c r="BG3941" s="9"/>
      <c r="BH3941" s="9"/>
      <c r="BI3941" s="9"/>
      <c r="BJ3941" s="9"/>
      <c r="BK3941" s="9"/>
      <c r="BL3941" s="9"/>
      <c r="BM3941" s="9"/>
      <c r="BN3941" s="9"/>
      <c r="BO3941" s="9"/>
      <c r="BP3941" s="9"/>
      <c r="BQ3941" s="9"/>
      <c r="BT3941" s="9"/>
      <c r="BU3941" s="9"/>
      <c r="BX3941" s="9"/>
      <c r="BY3941" s="9"/>
      <c r="CB3941" s="9"/>
      <c r="CC3941" s="9"/>
      <c r="CF3941" s="9"/>
      <c r="CG3941" s="9"/>
      <c r="CJ3941" s="9"/>
      <c r="CK3941" s="9"/>
      <c r="CN3941" s="9"/>
      <c r="CO3941" s="9"/>
      <c r="CP3941" s="9"/>
      <c r="CQ3941" s="9"/>
      <c r="CR3941" s="9"/>
      <c r="CS3941" s="9"/>
      <c r="CT3941" s="9"/>
      <c r="CU3941" s="9"/>
      <c r="CV3941" s="9"/>
      <c r="CW3941" s="9"/>
      <c r="CX3941" s="9"/>
      <c r="CY3941" s="9"/>
      <c r="CZ3941" s="9"/>
      <c r="DA3941" s="9"/>
      <c r="DB3941" s="9"/>
      <c r="DC3941" s="9"/>
      <c r="DD3941" s="9"/>
      <c r="DE3941" s="9"/>
      <c r="DF3941" s="9"/>
      <c r="DG3941" s="9"/>
      <c r="DH3941" s="9"/>
      <c r="DI3941" s="9"/>
      <c r="DJ3941" s="9"/>
      <c r="DK3941" s="9"/>
      <c r="DL3941" s="9"/>
      <c r="DM3941" s="9"/>
      <c r="DN3941" s="9"/>
      <c r="DO3941" s="9"/>
      <c r="DP3941" s="9"/>
      <c r="DQ3941" s="9"/>
      <c r="DR3941" s="9"/>
      <c r="DS3941" s="9"/>
      <c r="DT3941" s="9"/>
      <c r="DU3941" s="9"/>
      <c r="DV3941" s="9"/>
      <c r="DW3941" s="9"/>
      <c r="DX3941" s="9"/>
      <c r="DY3941" s="9"/>
    </row>
    <row r="3942" spans="1:131" ht="19.5" customHeight="1" x14ac:dyDescent="0.25">
      <c r="A3942" s="9">
        <v>2605</v>
      </c>
      <c r="B3942" s="10" t="s">
        <v>7797</v>
      </c>
      <c r="C3942" s="9" t="s">
        <v>7796</v>
      </c>
      <c r="D3942" s="9"/>
      <c r="E3942" s="9" t="s">
        <v>527</v>
      </c>
      <c r="F3942" s="9" t="s">
        <v>52</v>
      </c>
      <c r="G3942" s="9"/>
      <c r="H3942" s="9" t="s">
        <v>202</v>
      </c>
      <c r="I3942" s="9" t="s">
        <v>28</v>
      </c>
      <c r="J3942" s="129">
        <v>43626</v>
      </c>
      <c r="K3942" s="129">
        <v>43595</v>
      </c>
      <c r="L3942" s="129">
        <v>43830</v>
      </c>
      <c r="O3942" s="9">
        <v>28</v>
      </c>
      <c r="Q3942" s="9" t="s">
        <v>54</v>
      </c>
      <c r="R3942" s="9"/>
      <c r="S3942" s="13">
        <v>2268000</v>
      </c>
      <c r="T3942" s="13">
        <v>2268000</v>
      </c>
      <c r="U3942" s="13">
        <v>680400</v>
      </c>
      <c r="V3942" s="9"/>
      <c r="W3942" s="9"/>
      <c r="X3942" s="9"/>
      <c r="Y3942" s="9"/>
      <c r="Z3942" s="9"/>
      <c r="AA3942" s="9"/>
      <c r="AB3942" s="9"/>
      <c r="AC3942" s="9"/>
      <c r="AD3942" s="9"/>
      <c r="AE3942" s="9"/>
      <c r="AF3942" s="55"/>
      <c r="AG3942" s="55"/>
      <c r="AH3942" s="9"/>
      <c r="AI3942" s="9"/>
      <c r="AJ3942" s="9"/>
      <c r="AK3942" s="9"/>
      <c r="AL3942" s="9"/>
      <c r="AM3942" s="9"/>
      <c r="AN3942" s="9"/>
      <c r="AO3942" s="9"/>
      <c r="AP3942" s="9"/>
      <c r="AQ3942" s="9"/>
      <c r="AR3942" s="9"/>
      <c r="AS3942" s="9"/>
      <c r="AT3942" s="9"/>
      <c r="AU3942" s="9"/>
      <c r="AV3942" s="9"/>
      <c r="AW3942" s="9"/>
      <c r="AX3942" s="9"/>
      <c r="AY3942" s="9"/>
      <c r="AZ3942" s="9"/>
      <c r="BA3942" s="9"/>
      <c r="BB3942" s="9"/>
      <c r="BC3942" s="9"/>
      <c r="BD3942" s="9"/>
      <c r="BE3942" s="9"/>
      <c r="BF3942" s="9"/>
      <c r="BG3942" s="9"/>
      <c r="BH3942" s="9"/>
      <c r="BI3942" s="9"/>
      <c r="BJ3942" s="9"/>
      <c r="BK3942" s="9"/>
      <c r="BL3942" s="9"/>
      <c r="BM3942" s="9"/>
      <c r="BN3942" s="9"/>
      <c r="BO3942" s="9"/>
      <c r="BP3942" s="9"/>
      <c r="BQ3942" s="9"/>
      <c r="BT3942" s="9"/>
      <c r="BU3942" s="9"/>
      <c r="BX3942" s="9"/>
      <c r="BY3942" s="9"/>
      <c r="CB3942" s="9"/>
      <c r="CC3942" s="9"/>
      <c r="CF3942" s="9"/>
      <c r="CG3942" s="9"/>
      <c r="CJ3942" s="9"/>
      <c r="CK3942" s="9"/>
      <c r="CN3942" s="9"/>
      <c r="CO3942" s="9"/>
      <c r="CP3942" s="9"/>
      <c r="CQ3942" s="9"/>
      <c r="CR3942" s="9"/>
      <c r="CS3942" s="9"/>
      <c r="CT3942" s="9"/>
      <c r="CU3942" s="9"/>
      <c r="CV3942" s="9"/>
      <c r="CW3942" s="9"/>
      <c r="CX3942" s="9"/>
      <c r="CY3942" s="9"/>
      <c r="CZ3942" s="9"/>
      <c r="DA3942" s="9"/>
      <c r="DB3942" s="9"/>
      <c r="DC3942" s="9"/>
      <c r="DD3942" s="9"/>
      <c r="DE3942" s="9"/>
      <c r="DF3942" s="9"/>
      <c r="DG3942" s="9"/>
      <c r="DH3942" s="9"/>
      <c r="DI3942" s="9"/>
      <c r="DJ3942" s="9"/>
      <c r="DK3942" s="9"/>
      <c r="DL3942" s="9"/>
      <c r="DM3942" s="9"/>
      <c r="DN3942" s="9"/>
      <c r="DO3942" s="9"/>
      <c r="DP3942" s="9"/>
      <c r="DQ3942" s="9"/>
      <c r="DR3942" s="9"/>
      <c r="DS3942" s="9"/>
      <c r="DT3942" s="9"/>
      <c r="DU3942" s="9"/>
      <c r="DV3942" s="9"/>
      <c r="DW3942" s="9"/>
      <c r="DX3942" s="9"/>
      <c r="DY3942" s="9"/>
      <c r="DZ3942" s="56"/>
      <c r="EA3942" s="57"/>
    </row>
    <row r="3943" spans="1:131" ht="19.5" customHeight="1" x14ac:dyDescent="0.25">
      <c r="A3943" s="9">
        <v>2606</v>
      </c>
      <c r="B3943" s="9" t="s">
        <v>7798</v>
      </c>
      <c r="C3943" s="9" t="s">
        <v>7799</v>
      </c>
      <c r="D3943" s="9"/>
      <c r="E3943" s="9" t="s">
        <v>4277</v>
      </c>
      <c r="F3943" s="9" t="s">
        <v>7800</v>
      </c>
      <c r="G3943" s="9"/>
      <c r="H3943" s="9" t="s">
        <v>202</v>
      </c>
      <c r="I3943" s="9" t="s">
        <v>25</v>
      </c>
      <c r="J3943" s="129">
        <v>43631</v>
      </c>
      <c r="K3943" s="129">
        <v>43454</v>
      </c>
      <c r="L3943" s="129">
        <v>43874</v>
      </c>
      <c r="O3943" s="9">
        <v>26</v>
      </c>
      <c r="Q3943" s="9" t="s">
        <v>54</v>
      </c>
      <c r="R3943" s="9"/>
      <c r="S3943" s="13">
        <v>9200000</v>
      </c>
      <c r="T3943" s="13">
        <v>9200000</v>
      </c>
      <c r="U3943" s="13">
        <v>2760000</v>
      </c>
      <c r="V3943" s="9"/>
      <c r="W3943" s="9"/>
      <c r="X3943" s="9"/>
      <c r="Y3943" s="9"/>
      <c r="Z3943" s="9"/>
      <c r="AA3943" s="9"/>
      <c r="AB3943" s="9"/>
      <c r="AC3943" s="9"/>
      <c r="AD3943" s="9"/>
      <c r="AE3943" s="9"/>
      <c r="AF3943" s="55"/>
      <c r="AG3943" s="45">
        <v>5152000</v>
      </c>
      <c r="AH3943" s="11">
        <v>43454</v>
      </c>
      <c r="AI3943" s="11">
        <v>44012</v>
      </c>
      <c r="AJ3943" s="13">
        <v>8970769</v>
      </c>
      <c r="AK3943" s="13">
        <v>2691231</v>
      </c>
      <c r="AL3943" s="9"/>
      <c r="AM3943" s="9"/>
      <c r="AN3943" s="9"/>
      <c r="AO3943" s="9"/>
      <c r="AP3943" s="9"/>
      <c r="AQ3943" s="9"/>
      <c r="AR3943" s="9"/>
      <c r="AS3943" s="9"/>
      <c r="AT3943" s="9"/>
      <c r="AU3943" s="9"/>
      <c r="AV3943" s="9"/>
      <c r="AW3943" s="9"/>
      <c r="AX3943" s="9"/>
      <c r="AY3943" s="9"/>
      <c r="AZ3943" s="9"/>
      <c r="BA3943" s="9"/>
      <c r="BB3943" s="9"/>
      <c r="BC3943" s="9"/>
      <c r="BD3943" s="9"/>
      <c r="BE3943" s="9"/>
      <c r="BF3943" s="9"/>
      <c r="BG3943" s="9"/>
      <c r="BH3943" s="9"/>
      <c r="BI3943" s="9"/>
      <c r="BJ3943" s="9"/>
      <c r="BK3943" s="9"/>
      <c r="BL3943" s="9"/>
      <c r="BM3943" s="9"/>
      <c r="BN3943" s="9"/>
      <c r="BO3943" s="9"/>
      <c r="BP3943" s="9"/>
      <c r="BQ3943" s="9"/>
      <c r="BT3943" s="9"/>
      <c r="BU3943" s="9"/>
      <c r="BX3943" s="9"/>
      <c r="BY3943" s="9"/>
      <c r="CB3943" s="9"/>
      <c r="CC3943" s="9"/>
      <c r="CF3943" s="9"/>
      <c r="CG3943" s="9"/>
      <c r="CJ3943" s="9"/>
      <c r="CK3943" s="9"/>
      <c r="CN3943" s="9"/>
      <c r="CO3943" s="9"/>
      <c r="CP3943" s="9"/>
      <c r="CQ3943" s="9"/>
      <c r="CR3943" s="9"/>
      <c r="CS3943" s="9"/>
      <c r="CT3943" s="9"/>
      <c r="CU3943" s="9"/>
      <c r="CV3943" s="9"/>
      <c r="CW3943" s="9"/>
      <c r="CX3943" s="9"/>
      <c r="CY3943" s="9"/>
      <c r="CZ3943" s="9"/>
      <c r="DA3943" s="9"/>
      <c r="DB3943" s="9"/>
      <c r="DC3943" s="9"/>
      <c r="DD3943" s="9"/>
      <c r="DE3943" s="9"/>
      <c r="DF3943" s="9"/>
      <c r="DG3943" s="9"/>
      <c r="DH3943" s="9"/>
      <c r="DI3943" s="9"/>
      <c r="DJ3943" s="9"/>
      <c r="DK3943" s="9"/>
      <c r="DL3943" s="9"/>
      <c r="DM3943" s="9"/>
      <c r="DN3943" s="9"/>
      <c r="DO3943" s="9"/>
      <c r="DP3943" s="9"/>
      <c r="DQ3943" s="9"/>
      <c r="DR3943" s="9"/>
      <c r="DS3943" s="9"/>
      <c r="DT3943" s="9"/>
      <c r="DU3943" s="9"/>
      <c r="DV3943" s="9"/>
      <c r="DW3943" s="9"/>
      <c r="DX3943" s="9"/>
      <c r="DY3943" s="9"/>
    </row>
    <row r="3944" spans="1:131" s="18" customFormat="1" ht="19.5" customHeight="1" x14ac:dyDescent="0.25">
      <c r="A3944" s="18">
        <v>2606</v>
      </c>
      <c r="B3944" s="18" t="s">
        <v>7798</v>
      </c>
      <c r="C3944" s="18" t="s">
        <v>7799</v>
      </c>
      <c r="D3944" s="19">
        <v>44047</v>
      </c>
      <c r="J3944" s="130"/>
      <c r="K3944" s="130"/>
      <c r="L3944" s="130">
        <v>44012</v>
      </c>
      <c r="S3944" s="20"/>
      <c r="T3944" s="20"/>
      <c r="U3944" s="20"/>
      <c r="AF3944" s="57"/>
      <c r="AG3944" s="46"/>
      <c r="DZ3944" s="56"/>
      <c r="EA3944" s="57"/>
    </row>
    <row r="3945" spans="1:131" ht="38.25" customHeight="1" x14ac:dyDescent="0.25">
      <c r="A3945" s="9">
        <v>2607</v>
      </c>
      <c r="B3945" s="9" t="s">
        <v>7801</v>
      </c>
      <c r="C3945" s="9" t="s">
        <v>7802</v>
      </c>
      <c r="D3945" s="9"/>
      <c r="E3945" s="9" t="s">
        <v>7808</v>
      </c>
      <c r="F3945" s="9" t="s">
        <v>7803</v>
      </c>
      <c r="G3945" s="9"/>
      <c r="H3945" s="9" t="s">
        <v>202</v>
      </c>
      <c r="I3945" s="9" t="s">
        <v>25</v>
      </c>
      <c r="J3945" s="129">
        <v>43675</v>
      </c>
      <c r="K3945" s="129">
        <v>43644</v>
      </c>
      <c r="L3945" s="129">
        <v>43769</v>
      </c>
      <c r="O3945" s="9">
        <v>28</v>
      </c>
      <c r="Q3945" s="9" t="s">
        <v>54</v>
      </c>
      <c r="R3945" s="9"/>
      <c r="S3945" s="13">
        <v>9650000</v>
      </c>
      <c r="T3945" s="13">
        <v>9650000</v>
      </c>
      <c r="U3945" s="13">
        <v>2895000</v>
      </c>
      <c r="V3945" s="9"/>
      <c r="W3945" s="9"/>
      <c r="X3945" s="9"/>
      <c r="Y3945" s="9"/>
      <c r="Z3945" s="9"/>
      <c r="AA3945" s="9"/>
      <c r="AB3945" s="9"/>
      <c r="AC3945" s="9"/>
      <c r="AD3945" s="9"/>
      <c r="AE3945" s="9"/>
      <c r="AF3945" s="55"/>
      <c r="AG3945" s="55"/>
      <c r="AH3945" s="9"/>
      <c r="AI3945" s="9"/>
      <c r="AJ3945" s="9"/>
      <c r="AK3945" s="9"/>
      <c r="AL3945" s="9"/>
      <c r="AM3945" s="9"/>
      <c r="AN3945" s="9"/>
      <c r="AO3945" s="9"/>
      <c r="AP3945" s="9"/>
      <c r="AQ3945" s="9"/>
      <c r="AR3945" s="9"/>
      <c r="AS3945" s="9"/>
      <c r="AT3945" s="9"/>
      <c r="AU3945" s="9"/>
      <c r="AV3945" s="9"/>
      <c r="AW3945" s="9"/>
      <c r="AX3945" s="9"/>
      <c r="AY3945" s="9"/>
      <c r="AZ3945" s="9"/>
      <c r="BA3945" s="9"/>
      <c r="BB3945" s="9"/>
      <c r="BC3945" s="9"/>
      <c r="BD3945" s="9"/>
      <c r="BE3945" s="9"/>
      <c r="BF3945" s="9"/>
      <c r="BG3945" s="9"/>
      <c r="BH3945" s="9"/>
      <c r="BI3945" s="9"/>
      <c r="BJ3945" s="9"/>
      <c r="BK3945" s="9"/>
      <c r="BL3945" s="9"/>
      <c r="BM3945" s="9"/>
      <c r="BN3945" s="9"/>
      <c r="BO3945" s="9"/>
      <c r="BP3945" s="9"/>
      <c r="BQ3945" s="9"/>
      <c r="BT3945" s="9"/>
      <c r="BU3945" s="9"/>
      <c r="BX3945" s="9"/>
      <c r="BY3945" s="9"/>
      <c r="CB3945" s="9"/>
      <c r="CC3945" s="9"/>
      <c r="CF3945" s="9"/>
      <c r="CG3945" s="9"/>
      <c r="CJ3945" s="9"/>
      <c r="CK3945" s="9"/>
      <c r="CN3945" s="9"/>
      <c r="CO3945" s="9"/>
      <c r="CP3945" s="9"/>
      <c r="CQ3945" s="9"/>
      <c r="CR3945" s="9"/>
      <c r="CS3945" s="9"/>
      <c r="CT3945" s="9"/>
      <c r="CU3945" s="9"/>
      <c r="CV3945" s="9"/>
      <c r="CW3945" s="9"/>
      <c r="CX3945" s="9"/>
      <c r="CY3945" s="9"/>
      <c r="CZ3945" s="9"/>
      <c r="DA3945" s="9"/>
      <c r="DB3945" s="9"/>
      <c r="DC3945" s="9"/>
      <c r="DD3945" s="9"/>
      <c r="DE3945" s="9"/>
      <c r="DF3945" s="9"/>
      <c r="DG3945" s="9"/>
      <c r="DH3945" s="9"/>
      <c r="DI3945" s="9"/>
      <c r="DJ3945" s="9"/>
      <c r="DK3945" s="9"/>
      <c r="DL3945" s="9"/>
      <c r="DM3945" s="9"/>
      <c r="DN3945" s="9"/>
      <c r="DO3945" s="9"/>
      <c r="DP3945" s="9"/>
      <c r="DQ3945" s="9"/>
      <c r="DR3945" s="9"/>
      <c r="DS3945" s="9"/>
      <c r="DT3945" s="9"/>
      <c r="DU3945" s="9"/>
      <c r="DV3945" s="9"/>
      <c r="DW3945" s="9"/>
      <c r="DX3945" s="9"/>
      <c r="DY3945" s="9"/>
      <c r="DZ3945" s="56"/>
      <c r="EA3945" s="57"/>
    </row>
    <row r="3946" spans="1:131" ht="19.5" customHeight="1" x14ac:dyDescent="0.25">
      <c r="A3946" s="9">
        <v>2608</v>
      </c>
      <c r="B3946" s="9" t="s">
        <v>7804</v>
      </c>
      <c r="C3946" s="9" t="s">
        <v>7806</v>
      </c>
      <c r="D3946" s="9"/>
      <c r="E3946" s="9" t="s">
        <v>7805</v>
      </c>
      <c r="F3946" s="9" t="s">
        <v>7807</v>
      </c>
      <c r="G3946" s="9"/>
      <c r="H3946" s="9" t="s">
        <v>202</v>
      </c>
      <c r="I3946" s="9" t="s">
        <v>28</v>
      </c>
      <c r="J3946" s="129">
        <v>43685</v>
      </c>
      <c r="K3946" s="129">
        <v>43621</v>
      </c>
      <c r="L3946" s="129">
        <v>43723</v>
      </c>
      <c r="O3946" s="9">
        <v>26</v>
      </c>
      <c r="Q3946" s="9" t="s">
        <v>54</v>
      </c>
      <c r="R3946" s="9"/>
      <c r="S3946" s="13">
        <v>10660000</v>
      </c>
      <c r="T3946" s="13">
        <v>10660000</v>
      </c>
      <c r="U3946" s="13">
        <v>2665000</v>
      </c>
      <c r="W3946" s="9"/>
      <c r="X3946" s="9"/>
      <c r="Y3946" s="9"/>
      <c r="Z3946" s="9"/>
      <c r="AA3946" s="9"/>
      <c r="AB3946" s="9"/>
      <c r="AC3946" s="9"/>
      <c r="AD3946" s="9"/>
      <c r="AE3946" s="9"/>
      <c r="AF3946" s="55"/>
      <c r="AG3946" s="45">
        <v>7995000</v>
      </c>
      <c r="AH3946" s="11">
        <v>43621</v>
      </c>
      <c r="AI3946" s="11">
        <v>43723</v>
      </c>
      <c r="AJ3946" s="27">
        <v>10660000</v>
      </c>
      <c r="AK3946" s="27">
        <v>2665000</v>
      </c>
      <c r="AL3946" s="9"/>
      <c r="AM3946" s="9"/>
      <c r="AN3946" s="9"/>
      <c r="AO3946" s="9"/>
      <c r="AP3946" s="9"/>
      <c r="AQ3946" s="9"/>
      <c r="AR3946" s="9"/>
      <c r="AS3946" s="9"/>
      <c r="AT3946" s="9"/>
      <c r="AU3946" s="9"/>
      <c r="AV3946" s="9"/>
      <c r="AW3946" s="9"/>
      <c r="AX3946" s="9"/>
      <c r="AY3946" s="9"/>
      <c r="AZ3946" s="9"/>
      <c r="BA3946" s="9"/>
      <c r="BB3946" s="9"/>
      <c r="BC3946" s="9"/>
      <c r="BD3946" s="9"/>
      <c r="BE3946" s="9"/>
      <c r="BF3946" s="9"/>
      <c r="BG3946" s="9"/>
      <c r="BH3946" s="9"/>
      <c r="BI3946" s="9"/>
      <c r="BJ3946" s="9"/>
      <c r="BK3946" s="9"/>
      <c r="BL3946" s="9"/>
      <c r="BM3946" s="9"/>
      <c r="BN3946" s="9"/>
      <c r="BO3946" s="9"/>
      <c r="BP3946" s="9"/>
      <c r="BQ3946" s="9"/>
      <c r="BT3946" s="9"/>
      <c r="BU3946" s="9"/>
      <c r="BX3946" s="9"/>
      <c r="BY3946" s="9"/>
      <c r="CB3946" s="9"/>
      <c r="CC3946" s="9"/>
      <c r="CF3946" s="9"/>
      <c r="CG3946" s="9"/>
      <c r="CJ3946" s="9"/>
      <c r="CK3946" s="9"/>
      <c r="CN3946" s="9"/>
      <c r="CO3946" s="9"/>
      <c r="CP3946" s="9"/>
      <c r="CQ3946" s="9"/>
      <c r="CR3946" s="9"/>
      <c r="CS3946" s="9"/>
      <c r="CT3946" s="9"/>
      <c r="CU3946" s="9"/>
      <c r="CV3946" s="9"/>
      <c r="CW3946" s="9"/>
      <c r="CX3946" s="9"/>
      <c r="CY3946" s="9"/>
      <c r="CZ3946" s="9"/>
      <c r="DA3946" s="9"/>
      <c r="DB3946" s="9"/>
      <c r="DC3946" s="9"/>
      <c r="DD3946" s="9"/>
      <c r="DE3946" s="9"/>
      <c r="DF3946" s="9"/>
      <c r="DG3946" s="9"/>
      <c r="DH3946" s="9"/>
      <c r="DI3946" s="9"/>
      <c r="DJ3946" s="9"/>
      <c r="DK3946" s="9"/>
      <c r="DL3946" s="9"/>
      <c r="DM3946" s="9"/>
      <c r="DN3946" s="9"/>
      <c r="DO3946" s="9"/>
      <c r="DP3946" s="9"/>
      <c r="DQ3946" s="9"/>
      <c r="DR3946" s="9"/>
      <c r="DS3946" s="9"/>
      <c r="DT3946" s="9"/>
      <c r="DU3946" s="9"/>
      <c r="DV3946" s="9"/>
      <c r="DW3946" s="9"/>
      <c r="DX3946" s="9"/>
      <c r="DY3946" s="9"/>
    </row>
    <row r="3947" spans="1:131" ht="19.5" customHeight="1" x14ac:dyDescent="0.25">
      <c r="A3947" s="9">
        <v>2609</v>
      </c>
      <c r="B3947" s="9" t="s">
        <v>7810</v>
      </c>
      <c r="C3947" s="9" t="s">
        <v>7812</v>
      </c>
      <c r="D3947" s="9"/>
      <c r="E3947" s="9" t="s">
        <v>7811</v>
      </c>
      <c r="F3947" s="9" t="s">
        <v>105</v>
      </c>
      <c r="G3947" s="9"/>
      <c r="H3947" s="9" t="s">
        <v>202</v>
      </c>
      <c r="I3947" s="9" t="s">
        <v>668</v>
      </c>
      <c r="J3947" s="129">
        <v>43721</v>
      </c>
      <c r="K3947" s="129">
        <v>43600</v>
      </c>
      <c r="L3947" s="129">
        <v>44104</v>
      </c>
      <c r="O3947" s="9">
        <v>30</v>
      </c>
      <c r="Q3947" s="9" t="s">
        <v>61</v>
      </c>
      <c r="R3947" s="9"/>
      <c r="S3947" s="13">
        <v>3733183696</v>
      </c>
      <c r="T3947" s="13">
        <v>2986831884</v>
      </c>
      <c r="U3947" s="13">
        <v>1119955109</v>
      </c>
      <c r="V3947" s="9"/>
      <c r="W3947" s="9"/>
      <c r="X3947" s="9"/>
      <c r="Y3947" s="9"/>
      <c r="Z3947" s="9"/>
      <c r="AA3947" s="9"/>
      <c r="AB3947" s="9"/>
      <c r="AC3947" s="9"/>
      <c r="AD3947" s="9"/>
      <c r="AE3947" s="9"/>
      <c r="AF3947" s="55"/>
      <c r="AG3947" s="55"/>
      <c r="AH3947" s="11">
        <v>43605</v>
      </c>
      <c r="AI3947" s="11">
        <v>43708</v>
      </c>
      <c r="AJ3947" s="27">
        <v>157104280</v>
      </c>
      <c r="AK3947" s="27">
        <v>47131284</v>
      </c>
      <c r="AL3947" s="11">
        <v>43709</v>
      </c>
      <c r="AM3947" s="11">
        <v>43738</v>
      </c>
      <c r="AN3947" s="27">
        <v>220712542</v>
      </c>
      <c r="AO3947" s="27">
        <v>66213762</v>
      </c>
      <c r="AP3947" s="11">
        <v>43739</v>
      </c>
      <c r="AQ3947" s="11">
        <v>43769</v>
      </c>
      <c r="AR3947" s="27">
        <v>545584096</v>
      </c>
      <c r="AS3947" s="27">
        <v>163675229</v>
      </c>
      <c r="AT3947" s="11">
        <v>43770</v>
      </c>
      <c r="AU3947" s="11">
        <v>43799</v>
      </c>
      <c r="AV3947" s="27">
        <v>616848943</v>
      </c>
      <c r="AW3947" s="27">
        <v>185054683</v>
      </c>
      <c r="AX3947" s="11">
        <v>43800</v>
      </c>
      <c r="AY3947" s="11">
        <v>43830</v>
      </c>
      <c r="AZ3947" s="27">
        <v>1046891937</v>
      </c>
      <c r="BA3947" s="27">
        <v>314067581</v>
      </c>
      <c r="BB3947" s="11">
        <v>43831</v>
      </c>
      <c r="BC3947" s="11">
        <v>43861</v>
      </c>
      <c r="BD3947" s="27">
        <v>234005452</v>
      </c>
      <c r="BE3947" s="27">
        <v>70201636</v>
      </c>
      <c r="BF3947" s="11">
        <v>43862</v>
      </c>
      <c r="BG3947" s="11">
        <v>43890</v>
      </c>
      <c r="BH3947" s="27">
        <v>33172860</v>
      </c>
      <c r="BI3947" s="27">
        <v>9951858</v>
      </c>
      <c r="BJ3947" s="11">
        <v>43891</v>
      </c>
      <c r="BK3947" s="11">
        <v>43921</v>
      </c>
      <c r="BL3947" s="27">
        <v>12104080</v>
      </c>
      <c r="BM3947" s="27">
        <v>3631224</v>
      </c>
      <c r="BN3947" s="11">
        <v>43922</v>
      </c>
      <c r="BO3947" s="11">
        <v>44027</v>
      </c>
      <c r="BP3947" s="27">
        <v>75819533</v>
      </c>
      <c r="BQ3947" s="27">
        <v>22745860</v>
      </c>
      <c r="BT3947" s="9"/>
      <c r="BU3947" s="9"/>
      <c r="BX3947" s="9"/>
      <c r="BY3947" s="9"/>
      <c r="CB3947" s="9"/>
      <c r="CC3947" s="9"/>
      <c r="CF3947" s="9"/>
      <c r="CG3947" s="9"/>
      <c r="CJ3947" s="9"/>
      <c r="CK3947" s="9"/>
      <c r="CN3947" s="9"/>
      <c r="CO3947" s="9"/>
      <c r="CP3947" s="9"/>
      <c r="CQ3947" s="9"/>
      <c r="CR3947" s="9"/>
      <c r="CS3947" s="9"/>
      <c r="CT3947" s="9"/>
      <c r="CU3947" s="9"/>
      <c r="CV3947" s="9"/>
      <c r="CW3947" s="9"/>
      <c r="CX3947" s="9"/>
      <c r="CY3947" s="9"/>
      <c r="CZ3947" s="9"/>
      <c r="DA3947" s="9"/>
      <c r="DB3947" s="9"/>
      <c r="DC3947" s="9"/>
      <c r="DD3947" s="9"/>
      <c r="DE3947" s="9"/>
      <c r="DF3947" s="9"/>
      <c r="DG3947" s="9"/>
      <c r="DH3947" s="9"/>
      <c r="DI3947" s="9"/>
      <c r="DJ3947" s="9"/>
      <c r="DK3947" s="9"/>
      <c r="DL3947" s="9"/>
      <c r="DM3947" s="9"/>
      <c r="DN3947" s="9"/>
      <c r="DO3947" s="9"/>
      <c r="DP3947" s="9"/>
      <c r="DQ3947" s="9"/>
      <c r="DR3947" s="9"/>
      <c r="DS3947" s="9"/>
      <c r="DT3947" s="9"/>
      <c r="DU3947" s="9"/>
      <c r="DV3947" s="9"/>
      <c r="DW3947" s="9"/>
      <c r="DX3947" s="9"/>
      <c r="DY3947" s="9"/>
      <c r="DZ3947" s="56"/>
      <c r="EA3947" s="57"/>
    </row>
    <row r="3948" spans="1:131" ht="19.5" customHeight="1" x14ac:dyDescent="0.25">
      <c r="A3948" s="9">
        <v>2610</v>
      </c>
      <c r="B3948" s="9" t="s">
        <v>7813</v>
      </c>
      <c r="C3948" s="9" t="s">
        <v>7814</v>
      </c>
      <c r="D3948" s="9"/>
      <c r="E3948" s="9" t="s">
        <v>7815</v>
      </c>
      <c r="F3948" s="9" t="s">
        <v>7681</v>
      </c>
      <c r="G3948" s="9"/>
      <c r="H3948" s="9" t="s">
        <v>906</v>
      </c>
      <c r="I3948" s="9" t="s">
        <v>25</v>
      </c>
      <c r="M3948" s="9" t="s">
        <v>20</v>
      </c>
      <c r="O3948" s="9">
        <v>30</v>
      </c>
      <c r="R3948" s="9"/>
      <c r="S3948" s="9"/>
      <c r="T3948" s="9"/>
      <c r="U3948" s="9"/>
      <c r="V3948" s="9"/>
      <c r="W3948" s="9"/>
      <c r="X3948" s="9"/>
      <c r="Y3948" s="9"/>
      <c r="Z3948" s="9"/>
      <c r="AA3948" s="9"/>
      <c r="AB3948" s="9"/>
      <c r="AC3948" s="9"/>
      <c r="AD3948" s="9"/>
      <c r="AE3948" s="9"/>
      <c r="AF3948" s="55"/>
      <c r="AG3948" s="55"/>
      <c r="AH3948" s="9"/>
      <c r="AI3948" s="9"/>
      <c r="AJ3948" s="9"/>
      <c r="AK3948" s="9"/>
      <c r="AL3948" s="9"/>
      <c r="AM3948" s="9"/>
      <c r="AN3948" s="9"/>
      <c r="AO3948" s="9"/>
      <c r="AP3948" s="9"/>
      <c r="AQ3948" s="9"/>
      <c r="AR3948" s="9"/>
      <c r="AS3948" s="9"/>
      <c r="AT3948" s="9"/>
      <c r="AU3948" s="9"/>
      <c r="AV3948" s="9"/>
      <c r="AW3948" s="9"/>
      <c r="AX3948" s="9"/>
      <c r="AY3948" s="9"/>
      <c r="AZ3948" s="9"/>
      <c r="BA3948" s="9"/>
      <c r="BB3948" s="9"/>
      <c r="BC3948" s="9"/>
      <c r="BD3948" s="9"/>
      <c r="BE3948" s="9"/>
      <c r="BF3948" s="9"/>
      <c r="BG3948" s="9"/>
      <c r="BH3948" s="9"/>
      <c r="BI3948" s="9"/>
      <c r="BJ3948" s="9"/>
      <c r="BK3948" s="9"/>
      <c r="BL3948" s="9"/>
      <c r="BM3948" s="9"/>
      <c r="BN3948" s="9"/>
      <c r="BO3948" s="9"/>
      <c r="BP3948" s="9"/>
      <c r="BQ3948" s="9"/>
      <c r="BT3948" s="9"/>
      <c r="BU3948" s="9"/>
      <c r="BX3948" s="9"/>
      <c r="BY3948" s="9"/>
      <c r="CB3948" s="9"/>
      <c r="CC3948" s="9"/>
      <c r="CF3948" s="9"/>
      <c r="CG3948" s="9"/>
      <c r="CJ3948" s="9"/>
      <c r="CK3948" s="9"/>
      <c r="CN3948" s="9"/>
      <c r="CO3948" s="9"/>
      <c r="CP3948" s="9"/>
      <c r="CQ3948" s="9"/>
      <c r="CR3948" s="9"/>
      <c r="CS3948" s="9"/>
      <c r="CT3948" s="9"/>
      <c r="CU3948" s="9"/>
      <c r="CV3948" s="9"/>
      <c r="CW3948" s="9"/>
      <c r="CX3948" s="9"/>
      <c r="CY3948" s="9"/>
      <c r="CZ3948" s="9"/>
      <c r="DA3948" s="9"/>
      <c r="DB3948" s="9"/>
      <c r="DC3948" s="9"/>
      <c r="DD3948" s="9"/>
      <c r="DE3948" s="9"/>
      <c r="DF3948" s="9"/>
      <c r="DG3948" s="9"/>
      <c r="DH3948" s="9"/>
      <c r="DI3948" s="9"/>
      <c r="DJ3948" s="9"/>
      <c r="DK3948" s="9"/>
      <c r="DL3948" s="9"/>
      <c r="DM3948" s="9"/>
      <c r="DN3948" s="9"/>
      <c r="DO3948" s="9"/>
      <c r="DP3948" s="9"/>
      <c r="DQ3948" s="9"/>
      <c r="DR3948" s="9"/>
      <c r="DS3948" s="9"/>
      <c r="DT3948" s="9"/>
      <c r="DU3948" s="9"/>
      <c r="DV3948" s="9"/>
      <c r="DW3948" s="9"/>
      <c r="DX3948" s="9"/>
      <c r="DY3948" s="9"/>
    </row>
    <row r="3949" spans="1:131" ht="19.5" customHeight="1" x14ac:dyDescent="0.25">
      <c r="A3949" s="9">
        <v>2611</v>
      </c>
      <c r="B3949" s="10" t="s">
        <v>7816</v>
      </c>
      <c r="C3949" s="9" t="s">
        <v>7817</v>
      </c>
      <c r="D3949" s="9"/>
      <c r="E3949" s="9" t="s">
        <v>7818</v>
      </c>
      <c r="F3949" s="9" t="s">
        <v>7819</v>
      </c>
      <c r="G3949" s="9"/>
      <c r="H3949" s="9" t="s">
        <v>202</v>
      </c>
      <c r="I3949" s="9" t="s">
        <v>35</v>
      </c>
      <c r="J3949" s="129">
        <v>43709</v>
      </c>
      <c r="K3949" s="129">
        <v>43534</v>
      </c>
      <c r="L3949" s="129">
        <v>44012</v>
      </c>
      <c r="M3949" s="9" t="s">
        <v>20</v>
      </c>
      <c r="O3949" s="9">
        <v>29</v>
      </c>
      <c r="Q3949" s="9" t="s">
        <v>54</v>
      </c>
      <c r="R3949" s="9"/>
      <c r="S3949" s="13">
        <v>86142850</v>
      </c>
      <c r="T3949" s="13">
        <v>86142850</v>
      </c>
      <c r="U3949" s="13">
        <v>25842850</v>
      </c>
      <c r="V3949" s="9"/>
      <c r="W3949" s="9"/>
      <c r="X3949" s="9"/>
      <c r="Y3949" s="9"/>
      <c r="Z3949" s="9"/>
      <c r="AA3949" s="9"/>
      <c r="AB3949" s="9"/>
      <c r="AC3949" s="9"/>
      <c r="AD3949" s="13">
        <v>12300000</v>
      </c>
      <c r="AE3949" s="9"/>
      <c r="AF3949" s="55">
        <v>12300000</v>
      </c>
      <c r="AG3949" s="55"/>
      <c r="AH3949" s="9"/>
      <c r="AI3949" s="9"/>
      <c r="AJ3949" s="9"/>
      <c r="AK3949" s="9"/>
      <c r="AL3949" s="9"/>
      <c r="AM3949" s="9"/>
      <c r="AN3949" s="9"/>
      <c r="AO3949" s="9"/>
      <c r="AP3949" s="9"/>
      <c r="AQ3949" s="9"/>
      <c r="AR3949" s="9"/>
      <c r="AS3949" s="9"/>
      <c r="AT3949" s="9"/>
      <c r="AU3949" s="9"/>
      <c r="AV3949" s="9"/>
      <c r="AW3949" s="9"/>
      <c r="AX3949" s="9"/>
      <c r="AY3949" s="9"/>
      <c r="AZ3949" s="9"/>
      <c r="BA3949" s="9"/>
      <c r="BB3949" s="9"/>
      <c r="BC3949" s="9"/>
      <c r="BD3949" s="9"/>
      <c r="BE3949" s="9"/>
      <c r="BF3949" s="9"/>
      <c r="BG3949" s="9"/>
      <c r="BH3949" s="9"/>
      <c r="BI3949" s="9"/>
      <c r="BJ3949" s="9"/>
      <c r="BK3949" s="9"/>
      <c r="BL3949" s="9"/>
      <c r="BM3949" s="9"/>
      <c r="BN3949" s="9"/>
      <c r="BO3949" s="9"/>
      <c r="BP3949" s="9"/>
      <c r="BQ3949" s="9"/>
      <c r="BT3949" s="9"/>
      <c r="BU3949" s="9"/>
      <c r="BX3949" s="9"/>
      <c r="BY3949" s="9"/>
      <c r="CB3949" s="9"/>
      <c r="CC3949" s="9"/>
      <c r="CF3949" s="9"/>
      <c r="CG3949" s="9"/>
      <c r="CJ3949" s="9"/>
      <c r="CK3949" s="9"/>
      <c r="CN3949" s="9"/>
      <c r="CO3949" s="9"/>
      <c r="CP3949" s="9"/>
      <c r="CQ3949" s="9"/>
      <c r="CR3949" s="9"/>
      <c r="CS3949" s="9"/>
      <c r="CT3949" s="9"/>
      <c r="CU3949" s="9"/>
      <c r="CV3949" s="9"/>
      <c r="CW3949" s="9"/>
      <c r="CX3949" s="9"/>
      <c r="CY3949" s="9"/>
      <c r="CZ3949" s="9"/>
      <c r="DA3949" s="9"/>
      <c r="DB3949" s="9"/>
      <c r="DC3949" s="9"/>
      <c r="DD3949" s="9"/>
      <c r="DE3949" s="9"/>
      <c r="DF3949" s="9"/>
      <c r="DG3949" s="9"/>
      <c r="DH3949" s="9"/>
      <c r="DI3949" s="9"/>
      <c r="DJ3949" s="9"/>
      <c r="DK3949" s="9"/>
      <c r="DL3949" s="9"/>
      <c r="DM3949" s="9"/>
      <c r="DN3949" s="9"/>
      <c r="DO3949" s="9"/>
      <c r="DP3949" s="9"/>
      <c r="DQ3949" s="9"/>
      <c r="DR3949" s="9"/>
      <c r="DS3949" s="9"/>
      <c r="DT3949" s="9"/>
      <c r="DU3949" s="9"/>
      <c r="DV3949" s="9"/>
      <c r="DW3949" s="9"/>
      <c r="DX3949" s="9"/>
      <c r="DY3949" s="9"/>
      <c r="DZ3949" s="56"/>
      <c r="EA3949" s="57"/>
    </row>
    <row r="3950" spans="1:131" s="18" customFormat="1" ht="19.5" customHeight="1" x14ac:dyDescent="0.25">
      <c r="A3950" s="18">
        <v>2611</v>
      </c>
      <c r="B3950" s="17" t="s">
        <v>7816</v>
      </c>
      <c r="C3950" s="18" t="s">
        <v>7817</v>
      </c>
      <c r="D3950" s="19">
        <v>43942</v>
      </c>
      <c r="J3950" s="130"/>
      <c r="K3950" s="130"/>
      <c r="L3950" s="130">
        <v>44196</v>
      </c>
      <c r="S3950" s="20"/>
      <c r="T3950" s="20"/>
      <c r="U3950" s="20"/>
      <c r="AD3950" s="20"/>
      <c r="AF3950" s="57"/>
      <c r="AG3950" s="57"/>
      <c r="DZ3950" s="56"/>
      <c r="EA3950" s="57"/>
    </row>
    <row r="3951" spans="1:131" s="18" customFormat="1" ht="19.5" customHeight="1" x14ac:dyDescent="0.25">
      <c r="A3951" s="18">
        <v>2611</v>
      </c>
      <c r="B3951" s="17" t="s">
        <v>7816</v>
      </c>
      <c r="C3951" s="18" t="s">
        <v>7817</v>
      </c>
      <c r="D3951" s="19">
        <v>44004</v>
      </c>
      <c r="J3951" s="130"/>
      <c r="K3951" s="130"/>
      <c r="L3951" s="130">
        <v>44742</v>
      </c>
      <c r="S3951" s="20"/>
      <c r="T3951" s="20"/>
      <c r="U3951" s="20"/>
      <c r="AD3951" s="20"/>
      <c r="AF3951" s="57"/>
      <c r="AG3951" s="57"/>
      <c r="DZ3951" s="56"/>
      <c r="EA3951" s="57"/>
    </row>
    <row r="3952" spans="1:131" ht="19.5" customHeight="1" x14ac:dyDescent="0.25">
      <c r="A3952" s="9">
        <v>2612</v>
      </c>
      <c r="B3952" s="9" t="s">
        <v>7820</v>
      </c>
      <c r="C3952" s="9" t="s">
        <v>7821</v>
      </c>
      <c r="D3952" s="9"/>
      <c r="E3952" s="9" t="s">
        <v>332</v>
      </c>
      <c r="F3952" s="9" t="s">
        <v>493</v>
      </c>
      <c r="G3952" s="9"/>
      <c r="H3952" s="9" t="s">
        <v>202</v>
      </c>
      <c r="I3952" s="9" t="s">
        <v>25</v>
      </c>
      <c r="J3952" s="129">
        <v>43696</v>
      </c>
      <c r="K3952" s="129">
        <v>43608</v>
      </c>
      <c r="L3952" s="129">
        <v>44427</v>
      </c>
      <c r="M3952" s="9" t="s">
        <v>20</v>
      </c>
      <c r="O3952" s="9">
        <v>31</v>
      </c>
      <c r="Q3952" s="9" t="s">
        <v>54</v>
      </c>
      <c r="R3952" s="9"/>
      <c r="S3952" s="13">
        <v>32545000</v>
      </c>
      <c r="T3952" s="13">
        <v>32545000</v>
      </c>
      <c r="U3952" s="13">
        <v>9763500</v>
      </c>
      <c r="V3952" s="9"/>
      <c r="W3952" s="9"/>
      <c r="X3952" s="9"/>
      <c r="Y3952" s="9"/>
      <c r="Z3952" s="9"/>
      <c r="AA3952" s="9"/>
      <c r="AB3952" s="9"/>
      <c r="AC3952" s="9"/>
      <c r="AD3952" s="9"/>
      <c r="AE3952" s="9"/>
      <c r="AF3952" s="55"/>
      <c r="AG3952" s="55"/>
      <c r="AH3952" s="9"/>
      <c r="AI3952" s="9"/>
      <c r="AJ3952" s="9"/>
      <c r="AK3952" s="9"/>
      <c r="AL3952" s="9"/>
      <c r="AM3952" s="9"/>
      <c r="AN3952" s="9"/>
      <c r="AO3952" s="9"/>
      <c r="AP3952" s="9"/>
      <c r="AQ3952" s="9"/>
      <c r="AR3952" s="9"/>
      <c r="AS3952" s="9"/>
      <c r="AT3952" s="9"/>
      <c r="AU3952" s="9"/>
      <c r="AV3952" s="9"/>
      <c r="AW3952" s="9"/>
      <c r="AX3952" s="9"/>
      <c r="AY3952" s="9"/>
      <c r="AZ3952" s="9"/>
      <c r="BA3952" s="9"/>
      <c r="BB3952" s="9"/>
      <c r="BC3952" s="9"/>
      <c r="BD3952" s="9"/>
      <c r="BE3952" s="9"/>
      <c r="BF3952" s="9"/>
      <c r="BG3952" s="9"/>
      <c r="BH3952" s="9"/>
      <c r="BI3952" s="9"/>
      <c r="BJ3952" s="9"/>
      <c r="BK3952" s="9"/>
      <c r="BL3952" s="9"/>
      <c r="BM3952" s="9"/>
      <c r="BN3952" s="9"/>
      <c r="BO3952" s="9"/>
      <c r="BP3952" s="9"/>
      <c r="BQ3952" s="9"/>
      <c r="BT3952" s="9"/>
      <c r="BU3952" s="9"/>
      <c r="BX3952" s="9"/>
      <c r="BY3952" s="9"/>
      <c r="CB3952" s="9"/>
      <c r="CC3952" s="9"/>
      <c r="CF3952" s="9"/>
      <c r="CG3952" s="9"/>
      <c r="CJ3952" s="9"/>
      <c r="CK3952" s="9"/>
      <c r="CN3952" s="9"/>
      <c r="CO3952" s="9"/>
      <c r="CP3952" s="9"/>
      <c r="CQ3952" s="9"/>
      <c r="CR3952" s="9"/>
      <c r="CS3952" s="9"/>
      <c r="CT3952" s="9"/>
      <c r="CU3952" s="9"/>
      <c r="CV3952" s="9"/>
      <c r="CW3952" s="9"/>
      <c r="CX3952" s="9"/>
      <c r="CY3952" s="9"/>
      <c r="CZ3952" s="9"/>
      <c r="DA3952" s="9"/>
      <c r="DB3952" s="9"/>
      <c r="DC3952" s="9"/>
      <c r="DD3952" s="9"/>
      <c r="DE3952" s="9"/>
      <c r="DF3952" s="9"/>
      <c r="DG3952" s="9"/>
      <c r="DH3952" s="9"/>
      <c r="DI3952" s="9"/>
      <c r="DJ3952" s="9"/>
      <c r="DK3952" s="9"/>
      <c r="DL3952" s="9"/>
      <c r="DM3952" s="9"/>
      <c r="DN3952" s="9"/>
      <c r="DO3952" s="9"/>
      <c r="DP3952" s="9"/>
      <c r="DQ3952" s="9"/>
      <c r="DR3952" s="9"/>
      <c r="DS3952" s="9"/>
      <c r="DT3952" s="9"/>
      <c r="DU3952" s="9"/>
      <c r="DV3952" s="9"/>
      <c r="DW3952" s="9"/>
      <c r="DX3952" s="9"/>
      <c r="DY3952" s="9"/>
    </row>
    <row r="3953" spans="1:131" s="18" customFormat="1" ht="19.5" customHeight="1" x14ac:dyDescent="0.25">
      <c r="A3953" s="18">
        <v>2612</v>
      </c>
      <c r="B3953" s="18" t="s">
        <v>7820</v>
      </c>
      <c r="C3953" s="18" t="s">
        <v>7821</v>
      </c>
      <c r="D3953" s="19">
        <v>44361</v>
      </c>
      <c r="J3953" s="130"/>
      <c r="K3953" s="130"/>
      <c r="L3953" s="130">
        <v>45657</v>
      </c>
      <c r="S3953" s="20"/>
      <c r="T3953" s="20"/>
      <c r="U3953" s="20"/>
      <c r="AF3953" s="57"/>
      <c r="AG3953" s="57"/>
      <c r="DZ3953" s="56"/>
      <c r="EA3953" s="57"/>
    </row>
    <row r="3954" spans="1:131" ht="19.5" customHeight="1" x14ac:dyDescent="0.25">
      <c r="A3954" s="9">
        <v>2613</v>
      </c>
      <c r="B3954" s="9" t="s">
        <v>7822</v>
      </c>
      <c r="C3954" s="9" t="s">
        <v>7823</v>
      </c>
      <c r="D3954" s="9"/>
      <c r="E3954" s="9" t="s">
        <v>7824</v>
      </c>
      <c r="F3954" s="9" t="s">
        <v>7825</v>
      </c>
      <c r="G3954" s="9"/>
      <c r="H3954" s="9" t="s">
        <v>906</v>
      </c>
      <c r="I3954" s="9" t="s">
        <v>78</v>
      </c>
      <c r="M3954" s="9" t="s">
        <v>20</v>
      </c>
      <c r="O3954" s="9">
        <v>30</v>
      </c>
      <c r="R3954" s="9"/>
      <c r="S3954" s="9"/>
      <c r="T3954" s="9"/>
      <c r="U3954" s="9"/>
      <c r="V3954" s="9"/>
      <c r="W3954" s="9"/>
      <c r="X3954" s="9"/>
      <c r="Y3954" s="9"/>
      <c r="Z3954" s="9"/>
      <c r="AA3954" s="9"/>
      <c r="AB3954" s="9"/>
      <c r="AC3954" s="9"/>
      <c r="AD3954" s="9"/>
      <c r="AE3954" s="9"/>
      <c r="AF3954" s="55"/>
      <c r="AG3954" s="55"/>
      <c r="AH3954" s="9"/>
      <c r="AI3954" s="9"/>
      <c r="AJ3954" s="9"/>
      <c r="AK3954" s="9"/>
      <c r="AL3954" s="9"/>
      <c r="AM3954" s="9"/>
      <c r="AN3954" s="9"/>
      <c r="AO3954" s="9"/>
      <c r="AP3954" s="9"/>
      <c r="AQ3954" s="9"/>
      <c r="AR3954" s="9"/>
      <c r="AS3954" s="9"/>
      <c r="AT3954" s="9"/>
      <c r="AU3954" s="9"/>
      <c r="AV3954" s="9"/>
      <c r="AW3954" s="9"/>
      <c r="AX3954" s="9"/>
      <c r="AY3954" s="9"/>
      <c r="AZ3954" s="9"/>
      <c r="BA3954" s="9"/>
      <c r="BB3954" s="9"/>
      <c r="BC3954" s="9"/>
      <c r="BD3954" s="9"/>
      <c r="BE3954" s="9"/>
      <c r="BF3954" s="9"/>
      <c r="BG3954" s="9"/>
      <c r="BH3954" s="9"/>
      <c r="BI3954" s="9"/>
      <c r="BJ3954" s="9"/>
      <c r="BK3954" s="9"/>
      <c r="BL3954" s="9"/>
      <c r="BM3954" s="9"/>
      <c r="BN3954" s="9"/>
      <c r="BO3954" s="9"/>
      <c r="BP3954" s="9"/>
      <c r="BQ3954" s="9"/>
      <c r="BT3954" s="9"/>
      <c r="BU3954" s="9"/>
      <c r="BX3954" s="9"/>
      <c r="BY3954" s="9"/>
      <c r="CB3954" s="9"/>
      <c r="CC3954" s="9"/>
      <c r="CF3954" s="9"/>
      <c r="CG3954" s="9"/>
      <c r="CJ3954" s="9"/>
      <c r="CK3954" s="9"/>
      <c r="CN3954" s="9"/>
      <c r="CO3954" s="9"/>
      <c r="CP3954" s="9"/>
      <c r="CQ3954" s="9"/>
      <c r="CR3954" s="9"/>
      <c r="CS3954" s="9"/>
      <c r="CT3954" s="9"/>
      <c r="CU3954" s="9"/>
      <c r="CV3954" s="9"/>
      <c r="CW3954" s="9"/>
      <c r="CX3954" s="9"/>
      <c r="CY3954" s="9"/>
      <c r="CZ3954" s="9"/>
      <c r="DA3954" s="9"/>
      <c r="DB3954" s="9"/>
      <c r="DC3954" s="9"/>
      <c r="DD3954" s="9"/>
      <c r="DE3954" s="9"/>
      <c r="DF3954" s="9"/>
      <c r="DG3954" s="9"/>
      <c r="DH3954" s="9"/>
      <c r="DI3954" s="9"/>
      <c r="DJ3954" s="9"/>
      <c r="DK3954" s="9"/>
      <c r="DL3954" s="9"/>
      <c r="DM3954" s="9"/>
      <c r="DN3954" s="9"/>
      <c r="DO3954" s="9"/>
      <c r="DP3954" s="9"/>
      <c r="DQ3954" s="9"/>
      <c r="DR3954" s="9"/>
      <c r="DS3954" s="9"/>
      <c r="DT3954" s="9"/>
      <c r="DU3954" s="9"/>
      <c r="DV3954" s="9"/>
      <c r="DW3954" s="9"/>
      <c r="DX3954" s="9"/>
      <c r="DY3954" s="9"/>
      <c r="DZ3954" s="56"/>
      <c r="EA3954" s="57"/>
    </row>
    <row r="3955" spans="1:131" ht="19.5" customHeight="1" x14ac:dyDescent="0.25">
      <c r="A3955" s="9">
        <v>2614</v>
      </c>
      <c r="B3955" s="9" t="s">
        <v>7826</v>
      </c>
      <c r="C3955" s="9" t="s">
        <v>7827</v>
      </c>
      <c r="D3955" s="9"/>
      <c r="E3955" s="9" t="s">
        <v>7828</v>
      </c>
      <c r="F3955" s="9" t="s">
        <v>671</v>
      </c>
      <c r="G3955" s="9"/>
      <c r="H3955" s="9" t="s">
        <v>202</v>
      </c>
      <c r="I3955" s="9" t="s">
        <v>3432</v>
      </c>
      <c r="J3955" s="129">
        <v>43689</v>
      </c>
      <c r="K3955" s="129">
        <v>43584</v>
      </c>
      <c r="L3955" s="129">
        <v>44165</v>
      </c>
      <c r="O3955" s="9">
        <v>27</v>
      </c>
      <c r="Q3955" s="9" t="s">
        <v>61</v>
      </c>
      <c r="R3955" s="9"/>
      <c r="S3955" s="13">
        <v>4389006129</v>
      </c>
      <c r="T3955" s="13">
        <v>4389006129</v>
      </c>
      <c r="U3955" s="13">
        <v>1316701839</v>
      </c>
      <c r="V3955" s="9"/>
      <c r="W3955" s="9"/>
      <c r="X3955" s="9"/>
      <c r="Y3955" s="9"/>
      <c r="Z3955" s="9"/>
      <c r="AA3955" s="9"/>
      <c r="AB3955" s="9"/>
      <c r="AC3955" s="9"/>
      <c r="AD3955" s="9"/>
      <c r="AE3955" s="9"/>
      <c r="AF3955" s="55"/>
      <c r="AG3955" s="55"/>
      <c r="AH3955" s="11">
        <v>43709</v>
      </c>
      <c r="AI3955" s="11">
        <v>43769</v>
      </c>
      <c r="AJ3955" s="27">
        <v>1002928696</v>
      </c>
      <c r="AK3955" s="27">
        <v>300878609</v>
      </c>
      <c r="AL3955" s="11">
        <v>43770</v>
      </c>
      <c r="AM3955" s="11">
        <v>43830</v>
      </c>
      <c r="AN3955" s="27">
        <v>1874805954</v>
      </c>
      <c r="AO3955" s="27">
        <v>562441786</v>
      </c>
      <c r="AP3955" s="11">
        <v>43831</v>
      </c>
      <c r="AQ3955" s="11">
        <v>43861</v>
      </c>
      <c r="AR3955" s="27">
        <v>31113308</v>
      </c>
      <c r="AS3955" s="27">
        <v>9333992</v>
      </c>
      <c r="AT3955" s="11">
        <v>43862</v>
      </c>
      <c r="AU3955" s="11">
        <v>43921</v>
      </c>
      <c r="AV3955" s="27">
        <v>392202914</v>
      </c>
      <c r="AW3955" s="27">
        <v>117660874</v>
      </c>
      <c r="AX3955" s="11">
        <v>43922</v>
      </c>
      <c r="AY3955" s="11">
        <v>43951</v>
      </c>
      <c r="AZ3955" s="27">
        <v>6845196</v>
      </c>
      <c r="BA3955" s="27">
        <v>2053559</v>
      </c>
      <c r="BB3955" s="11">
        <v>43952</v>
      </c>
      <c r="BC3955" s="11">
        <v>44012</v>
      </c>
      <c r="BD3955" s="27">
        <v>41865081</v>
      </c>
      <c r="BE3955" s="27">
        <v>12559524</v>
      </c>
      <c r="BF3955" s="11">
        <v>44013</v>
      </c>
      <c r="BG3955" s="11">
        <v>44165</v>
      </c>
      <c r="BH3955" s="27">
        <v>90495683</v>
      </c>
      <c r="BI3955" s="27">
        <v>27148705</v>
      </c>
      <c r="BJ3955" s="11">
        <v>43584</v>
      </c>
      <c r="BK3955" s="11">
        <v>43708</v>
      </c>
      <c r="BL3955" s="27">
        <v>714107771</v>
      </c>
      <c r="BM3955" s="27">
        <v>214232331</v>
      </c>
      <c r="BN3955" s="11">
        <v>43584</v>
      </c>
      <c r="BO3955" s="11">
        <v>44165</v>
      </c>
      <c r="BP3955" s="27">
        <v>4647255565</v>
      </c>
      <c r="BQ3955" s="27">
        <v>147867290</v>
      </c>
      <c r="BT3955" s="9"/>
      <c r="BU3955" s="9"/>
      <c r="BX3955" s="9"/>
      <c r="BY3955" s="9"/>
      <c r="CB3955" s="9"/>
      <c r="CC3955" s="9"/>
      <c r="CF3955" s="9"/>
      <c r="CG3955" s="9"/>
      <c r="CJ3955" s="9"/>
      <c r="CK3955" s="9"/>
      <c r="CN3955" s="9"/>
      <c r="CO3955" s="9"/>
      <c r="CP3955" s="9"/>
      <c r="CQ3955" s="9"/>
      <c r="CR3955" s="9"/>
      <c r="CS3955" s="9"/>
      <c r="CT3955" s="9"/>
      <c r="CU3955" s="9"/>
      <c r="CV3955" s="9"/>
      <c r="CW3955" s="9"/>
      <c r="CX3955" s="9"/>
      <c r="CY3955" s="9"/>
      <c r="CZ3955" s="9"/>
      <c r="DA3955" s="9"/>
      <c r="DB3955" s="9"/>
      <c r="DC3955" s="9"/>
      <c r="DD3955" s="9"/>
      <c r="DE3955" s="9"/>
      <c r="DF3955" s="9"/>
      <c r="DG3955" s="9"/>
      <c r="DH3955" s="9"/>
      <c r="DI3955" s="9"/>
      <c r="DJ3955" s="9"/>
      <c r="DK3955" s="9"/>
      <c r="DL3955" s="9"/>
      <c r="DM3955" s="9"/>
      <c r="DN3955" s="9"/>
      <c r="DO3955" s="9"/>
      <c r="DP3955" s="9"/>
      <c r="DQ3955" s="9"/>
      <c r="DR3955" s="9"/>
      <c r="DS3955" s="9"/>
      <c r="DT3955" s="9"/>
      <c r="DU3955" s="9"/>
      <c r="DV3955" s="9"/>
      <c r="DW3955" s="9"/>
      <c r="DX3955" s="9"/>
      <c r="DY3955" s="9"/>
      <c r="DZ3955" s="58">
        <v>4647255565</v>
      </c>
      <c r="EA3955" s="55">
        <v>1394176670</v>
      </c>
    </row>
    <row r="3956" spans="1:131" s="18" customFormat="1" ht="19.5" customHeight="1" x14ac:dyDescent="0.25">
      <c r="A3956" s="18">
        <v>2614</v>
      </c>
      <c r="B3956" s="18" t="s">
        <v>7826</v>
      </c>
      <c r="C3956" s="18" t="s">
        <v>7827</v>
      </c>
      <c r="D3956" s="19">
        <v>43866</v>
      </c>
      <c r="J3956" s="130"/>
      <c r="K3956" s="130"/>
      <c r="L3956" s="130"/>
      <c r="S3956" s="20">
        <v>4982916022</v>
      </c>
      <c r="T3956" s="20">
        <v>4982916022</v>
      </c>
      <c r="U3956" s="20">
        <v>1494874807</v>
      </c>
      <c r="AF3956" s="57"/>
      <c r="AG3956" s="57"/>
      <c r="DZ3956" s="56"/>
      <c r="EA3956" s="57"/>
    </row>
    <row r="3957" spans="1:131" ht="19.5" customHeight="1" x14ac:dyDescent="0.25">
      <c r="A3957" s="9">
        <v>2615</v>
      </c>
      <c r="B3957" s="9" t="s">
        <v>7829</v>
      </c>
      <c r="C3957" s="9" t="s">
        <v>7830</v>
      </c>
      <c r="D3957" s="9"/>
      <c r="E3957" s="9" t="s">
        <v>903</v>
      </c>
      <c r="F3957" s="9" t="s">
        <v>7831</v>
      </c>
      <c r="G3957" s="9"/>
      <c r="H3957" s="9" t="s">
        <v>202</v>
      </c>
      <c r="I3957" s="9" t="s">
        <v>78</v>
      </c>
      <c r="J3957" s="129">
        <v>43684</v>
      </c>
      <c r="K3957" s="129">
        <v>43648</v>
      </c>
      <c r="L3957" s="129">
        <v>43721</v>
      </c>
      <c r="O3957" s="9">
        <v>24</v>
      </c>
      <c r="Q3957" s="9" t="s">
        <v>61</v>
      </c>
      <c r="R3957" s="9"/>
      <c r="S3957" s="13">
        <v>15101840</v>
      </c>
      <c r="T3957" s="13">
        <v>15101840</v>
      </c>
      <c r="U3957" s="13">
        <v>4530552</v>
      </c>
      <c r="V3957" s="9"/>
      <c r="W3957" s="9"/>
      <c r="X3957" s="9"/>
      <c r="Y3957" s="9"/>
      <c r="Z3957" s="9"/>
      <c r="AA3957" s="9"/>
      <c r="AB3957" s="9"/>
      <c r="AC3957" s="9"/>
      <c r="AD3957" s="9"/>
      <c r="AE3957" s="9"/>
      <c r="AF3957" s="55"/>
      <c r="AG3957" s="55"/>
      <c r="AH3957" s="11">
        <v>43648</v>
      </c>
      <c r="AI3957" s="11">
        <v>43739</v>
      </c>
      <c r="AJ3957" s="27">
        <v>15101840</v>
      </c>
      <c r="AK3957" s="27">
        <v>4530552</v>
      </c>
      <c r="AL3957" s="9"/>
      <c r="AM3957" s="9"/>
      <c r="AN3957" s="9"/>
      <c r="AO3957" s="9"/>
      <c r="AP3957" s="9"/>
      <c r="AQ3957" s="9"/>
      <c r="AR3957" s="9"/>
      <c r="AS3957" s="9"/>
      <c r="AT3957" s="9"/>
      <c r="AU3957" s="9"/>
      <c r="AV3957" s="9"/>
      <c r="AW3957" s="9"/>
      <c r="AX3957" s="9"/>
      <c r="AY3957" s="9"/>
      <c r="AZ3957" s="9"/>
      <c r="BA3957" s="9"/>
      <c r="BB3957" s="9"/>
      <c r="BC3957" s="9"/>
      <c r="BD3957" s="9"/>
      <c r="BE3957" s="9"/>
      <c r="BF3957" s="9"/>
      <c r="BG3957" s="9"/>
      <c r="BH3957" s="9"/>
      <c r="BI3957" s="9"/>
      <c r="BJ3957" s="9"/>
      <c r="BK3957" s="9"/>
      <c r="BL3957" s="9"/>
      <c r="BM3957" s="9"/>
      <c r="BN3957" s="9"/>
      <c r="BO3957" s="9"/>
      <c r="BP3957" s="9"/>
      <c r="BQ3957" s="9"/>
      <c r="BT3957" s="9"/>
      <c r="BU3957" s="9"/>
      <c r="BX3957" s="9"/>
      <c r="BY3957" s="9"/>
      <c r="CB3957" s="9"/>
      <c r="CC3957" s="9"/>
      <c r="CF3957" s="9"/>
      <c r="CG3957" s="9"/>
      <c r="CJ3957" s="9"/>
      <c r="CK3957" s="9"/>
      <c r="CN3957" s="9"/>
      <c r="CO3957" s="9"/>
      <c r="CP3957" s="9"/>
      <c r="CQ3957" s="9"/>
      <c r="CR3957" s="9"/>
      <c r="CS3957" s="9"/>
      <c r="CT3957" s="9"/>
      <c r="CU3957" s="9"/>
      <c r="CV3957" s="9"/>
      <c r="CW3957" s="9"/>
      <c r="CX3957" s="9"/>
      <c r="CY3957" s="9"/>
      <c r="CZ3957" s="9"/>
      <c r="DA3957" s="9"/>
      <c r="DB3957" s="9"/>
      <c r="DC3957" s="9"/>
      <c r="DD3957" s="9"/>
      <c r="DE3957" s="9"/>
      <c r="DF3957" s="9"/>
      <c r="DG3957" s="9"/>
      <c r="DH3957" s="9"/>
      <c r="DI3957" s="9"/>
      <c r="DJ3957" s="9"/>
      <c r="DK3957" s="9"/>
      <c r="DL3957" s="9"/>
      <c r="DM3957" s="9"/>
      <c r="DN3957" s="9"/>
      <c r="DO3957" s="9"/>
      <c r="DP3957" s="9"/>
      <c r="DQ3957" s="9"/>
      <c r="DR3957" s="9"/>
      <c r="DS3957" s="9"/>
      <c r="DT3957" s="9"/>
      <c r="DU3957" s="9"/>
      <c r="DV3957" s="9"/>
      <c r="DW3957" s="9"/>
      <c r="DX3957" s="9"/>
      <c r="DY3957" s="9"/>
      <c r="DZ3957" s="56"/>
      <c r="EA3957" s="57"/>
    </row>
    <row r="3958" spans="1:131" s="18" customFormat="1" ht="19.5" customHeight="1" x14ac:dyDescent="0.25">
      <c r="A3958" s="18">
        <v>2615</v>
      </c>
      <c r="B3958" s="18" t="s">
        <v>7829</v>
      </c>
      <c r="C3958" s="18" t="s">
        <v>7830</v>
      </c>
      <c r="D3958" s="130">
        <v>43739</v>
      </c>
      <c r="J3958" s="130"/>
      <c r="K3958" s="130"/>
      <c r="L3958" s="130">
        <v>43739</v>
      </c>
      <c r="S3958" s="20"/>
      <c r="T3958" s="20"/>
      <c r="U3958" s="20"/>
      <c r="AF3958" s="57"/>
      <c r="AG3958" s="57"/>
      <c r="AJ3958" s="27"/>
      <c r="DZ3958" s="56"/>
      <c r="EA3958" s="57"/>
    </row>
    <row r="3959" spans="1:131" ht="19.5" customHeight="1" x14ac:dyDescent="0.25">
      <c r="A3959" s="9">
        <v>2616</v>
      </c>
      <c r="B3959" s="9" t="s">
        <v>7832</v>
      </c>
      <c r="C3959" s="9" t="s">
        <v>7833</v>
      </c>
      <c r="D3959" s="9"/>
      <c r="E3959" s="9" t="s">
        <v>3417</v>
      </c>
      <c r="F3959" s="9" t="s">
        <v>493</v>
      </c>
      <c r="G3959" s="9"/>
      <c r="H3959" s="9" t="s">
        <v>202</v>
      </c>
      <c r="I3959" s="9" t="s">
        <v>3432</v>
      </c>
      <c r="J3959" s="129">
        <v>43688</v>
      </c>
      <c r="K3959" s="129">
        <v>43559</v>
      </c>
      <c r="L3959" s="129">
        <v>43876</v>
      </c>
      <c r="O3959" s="9">
        <v>24</v>
      </c>
      <c r="Q3959" s="9" t="s">
        <v>61</v>
      </c>
      <c r="R3959" s="9"/>
      <c r="S3959" s="13">
        <v>439923501</v>
      </c>
      <c r="T3959" s="13">
        <v>439923501</v>
      </c>
      <c r="U3959" s="13">
        <v>131977050</v>
      </c>
      <c r="V3959" s="9"/>
      <c r="W3959" s="9"/>
      <c r="X3959" s="9"/>
      <c r="Y3959" s="9"/>
      <c r="Z3959" s="9"/>
      <c r="AA3959" s="9"/>
      <c r="AB3959" s="9"/>
      <c r="AC3959" s="9"/>
      <c r="AD3959" s="9"/>
      <c r="AE3959" s="9"/>
      <c r="AF3959" s="55"/>
      <c r="AG3959" s="55"/>
      <c r="AH3959" s="11">
        <v>43585</v>
      </c>
      <c r="AI3959" s="11">
        <v>43799</v>
      </c>
      <c r="AJ3959" s="27">
        <v>313613951</v>
      </c>
      <c r="AK3959" s="27">
        <v>94084185</v>
      </c>
      <c r="AL3959" s="11">
        <v>43800</v>
      </c>
      <c r="AM3959" s="11">
        <v>43876</v>
      </c>
      <c r="AN3959" s="27">
        <v>31381118</v>
      </c>
      <c r="AO3959" s="27">
        <v>9414335</v>
      </c>
      <c r="AP3959" s="11">
        <v>43585</v>
      </c>
      <c r="AQ3959" s="11">
        <v>43876</v>
      </c>
      <c r="AR3959" s="27">
        <v>421576710</v>
      </c>
      <c r="AS3959" s="27">
        <v>22974493</v>
      </c>
      <c r="AT3959" s="9"/>
      <c r="AU3959" s="9"/>
      <c r="AV3959" s="9"/>
      <c r="AW3959" s="9"/>
      <c r="AX3959" s="9"/>
      <c r="AY3959" s="9"/>
      <c r="AZ3959" s="9"/>
      <c r="BA3959" s="9"/>
      <c r="BB3959" s="9"/>
      <c r="BC3959" s="9"/>
      <c r="BD3959" s="9"/>
      <c r="BE3959" s="9"/>
      <c r="BF3959" s="9"/>
      <c r="BG3959" s="9"/>
      <c r="BH3959" s="9"/>
      <c r="BI3959" s="9"/>
      <c r="BJ3959" s="9"/>
      <c r="BK3959" s="9"/>
      <c r="BL3959" s="9"/>
      <c r="BM3959" s="9"/>
      <c r="BN3959" s="9"/>
      <c r="BO3959" s="9"/>
      <c r="BP3959" s="9"/>
      <c r="BQ3959" s="9"/>
      <c r="BT3959" s="9"/>
      <c r="BU3959" s="9"/>
      <c r="BX3959" s="9"/>
      <c r="BY3959" s="9"/>
      <c r="CB3959" s="9"/>
      <c r="CC3959" s="9"/>
      <c r="CF3959" s="9"/>
      <c r="CG3959" s="9"/>
      <c r="CJ3959" s="9"/>
      <c r="CK3959" s="9"/>
      <c r="CN3959" s="9"/>
      <c r="CO3959" s="9"/>
      <c r="CP3959" s="9"/>
      <c r="CQ3959" s="9"/>
      <c r="CR3959" s="9"/>
      <c r="CS3959" s="9"/>
      <c r="CT3959" s="9"/>
      <c r="CU3959" s="9"/>
      <c r="CV3959" s="9"/>
      <c r="CW3959" s="9"/>
      <c r="CX3959" s="9"/>
      <c r="CY3959" s="9"/>
      <c r="CZ3959" s="9"/>
      <c r="DA3959" s="9"/>
      <c r="DB3959" s="9"/>
      <c r="DC3959" s="9"/>
      <c r="DD3959" s="9"/>
      <c r="DE3959" s="9"/>
      <c r="DF3959" s="9"/>
      <c r="DG3959" s="9"/>
      <c r="DH3959" s="9"/>
      <c r="DI3959" s="9"/>
      <c r="DJ3959" s="9"/>
      <c r="DK3959" s="9"/>
      <c r="DL3959" s="9"/>
      <c r="DM3959" s="9"/>
      <c r="DN3959" s="9"/>
      <c r="DO3959" s="9"/>
      <c r="DP3959" s="9"/>
      <c r="DQ3959" s="9"/>
      <c r="DR3959" s="9"/>
      <c r="DS3959" s="9"/>
      <c r="DT3959" s="9"/>
      <c r="DU3959" s="9"/>
      <c r="DV3959" s="9"/>
      <c r="DW3959" s="9"/>
      <c r="DX3959" s="9"/>
      <c r="DY3959" s="18"/>
      <c r="DZ3959" s="58">
        <v>421576710</v>
      </c>
      <c r="EA3959" s="55">
        <v>126473013</v>
      </c>
    </row>
    <row r="3960" spans="1:131" ht="19.5" customHeight="1" x14ac:dyDescent="0.25">
      <c r="A3960" s="9">
        <v>2617</v>
      </c>
      <c r="B3960" s="9" t="s">
        <v>7834</v>
      </c>
      <c r="C3960" s="9" t="s">
        <v>7835</v>
      </c>
      <c r="D3960" s="9"/>
      <c r="E3960" s="9" t="s">
        <v>4538</v>
      </c>
      <c r="F3960" s="9" t="s">
        <v>4539</v>
      </c>
      <c r="G3960" s="9"/>
      <c r="H3960" s="9" t="s">
        <v>202</v>
      </c>
      <c r="I3960" s="9" t="s">
        <v>25</v>
      </c>
      <c r="J3960" s="129">
        <v>43709</v>
      </c>
      <c r="K3960" s="129">
        <v>43666</v>
      </c>
      <c r="L3960" s="129">
        <v>43950</v>
      </c>
      <c r="M3960" s="9" t="s">
        <v>20</v>
      </c>
      <c r="O3960" s="9">
        <v>30</v>
      </c>
      <c r="Q3960" s="9" t="s">
        <v>54</v>
      </c>
      <c r="R3960" s="9"/>
      <c r="S3960" s="13">
        <v>10000000</v>
      </c>
      <c r="T3960" s="13">
        <v>10000000</v>
      </c>
      <c r="U3960" s="13">
        <v>3000000</v>
      </c>
      <c r="V3960" s="9"/>
      <c r="W3960" s="9"/>
      <c r="X3960" s="9"/>
      <c r="Y3960" s="9"/>
      <c r="Z3960" s="9"/>
      <c r="AA3960" s="9"/>
      <c r="AB3960" s="9"/>
      <c r="AC3960" s="9"/>
      <c r="AD3960" s="9"/>
      <c r="AE3960" s="9"/>
      <c r="AF3960" s="55"/>
      <c r="AG3960" s="55">
        <v>7000000</v>
      </c>
      <c r="AH3960" s="11">
        <v>43666</v>
      </c>
      <c r="AI3960" s="11">
        <v>43814</v>
      </c>
      <c r="AJ3960" s="27">
        <v>23000000</v>
      </c>
      <c r="AK3960" s="27">
        <v>6900000</v>
      </c>
      <c r="AL3960" s="9"/>
      <c r="AM3960" s="9"/>
      <c r="AN3960" s="9"/>
      <c r="AO3960" s="9"/>
      <c r="AP3960" s="9"/>
      <c r="AQ3960" s="9"/>
      <c r="AR3960" s="9"/>
      <c r="AS3960" s="9"/>
      <c r="AT3960" s="9"/>
      <c r="AU3960" s="9"/>
      <c r="AV3960" s="9"/>
      <c r="AW3960" s="9"/>
      <c r="AX3960" s="9"/>
      <c r="AY3960" s="9"/>
      <c r="AZ3960" s="9"/>
      <c r="BA3960" s="9"/>
      <c r="BB3960" s="9"/>
      <c r="BC3960" s="9"/>
      <c r="BD3960" s="9"/>
      <c r="BE3960" s="9"/>
      <c r="BF3960" s="9"/>
      <c r="BG3960" s="9"/>
      <c r="BH3960" s="9"/>
      <c r="BI3960" s="9"/>
      <c r="BJ3960" s="9"/>
      <c r="BK3960" s="9"/>
      <c r="BL3960" s="9"/>
      <c r="BM3960" s="9"/>
      <c r="BN3960" s="9"/>
      <c r="BO3960" s="9"/>
      <c r="BP3960" s="9"/>
      <c r="BQ3960" s="9"/>
      <c r="BT3960" s="9"/>
      <c r="BU3960" s="9"/>
      <c r="BX3960" s="9"/>
      <c r="BY3960" s="9"/>
      <c r="CB3960" s="9"/>
      <c r="CC3960" s="9"/>
      <c r="CF3960" s="9"/>
      <c r="CG3960" s="9"/>
      <c r="CJ3960" s="9"/>
      <c r="CK3960" s="9"/>
      <c r="CN3960" s="9"/>
      <c r="CO3960" s="9"/>
      <c r="CP3960" s="9"/>
      <c r="CQ3960" s="9"/>
      <c r="CR3960" s="9"/>
      <c r="CS3960" s="9"/>
      <c r="CT3960" s="9"/>
      <c r="CU3960" s="9"/>
      <c r="CV3960" s="9"/>
      <c r="CW3960" s="9"/>
      <c r="CX3960" s="9"/>
      <c r="CY3960" s="9"/>
      <c r="CZ3960" s="9"/>
      <c r="DA3960" s="9"/>
      <c r="DB3960" s="9"/>
      <c r="DC3960" s="9"/>
      <c r="DD3960" s="9"/>
      <c r="DE3960" s="9"/>
      <c r="DF3960" s="9"/>
      <c r="DG3960" s="9"/>
      <c r="DH3960" s="9"/>
      <c r="DI3960" s="9"/>
      <c r="DJ3960" s="9"/>
      <c r="DK3960" s="9"/>
      <c r="DL3960" s="9"/>
      <c r="DM3960" s="9"/>
      <c r="DN3960" s="9"/>
      <c r="DO3960" s="9"/>
      <c r="DP3960" s="9"/>
      <c r="DQ3960" s="9"/>
      <c r="DR3960" s="9"/>
      <c r="DS3960" s="9"/>
      <c r="DT3960" s="9"/>
      <c r="DU3960" s="9"/>
      <c r="DV3960" s="9"/>
      <c r="DW3960" s="9"/>
      <c r="DX3960" s="9"/>
      <c r="DY3960" s="9"/>
      <c r="DZ3960" s="56"/>
      <c r="EA3960" s="57"/>
    </row>
    <row r="3961" spans="1:131" s="18" customFormat="1" ht="38.25" customHeight="1" x14ac:dyDescent="0.25">
      <c r="A3961" s="18">
        <v>2617</v>
      </c>
      <c r="B3961" s="18" t="s">
        <v>7834</v>
      </c>
      <c r="C3961" s="18" t="s">
        <v>8458</v>
      </c>
      <c r="D3961" s="19">
        <v>43972</v>
      </c>
      <c r="J3961" s="130"/>
      <c r="K3961" s="130"/>
      <c r="L3961" s="130">
        <v>43814</v>
      </c>
      <c r="S3961" s="20">
        <v>23000000</v>
      </c>
      <c r="T3961" s="20">
        <v>23000000</v>
      </c>
      <c r="U3961" s="20">
        <v>6900000</v>
      </c>
      <c r="AF3961" s="57"/>
      <c r="AG3961" s="57"/>
      <c r="DZ3961" s="56"/>
      <c r="EA3961" s="57"/>
    </row>
    <row r="3962" spans="1:131" ht="18.75" customHeight="1" x14ac:dyDescent="0.25">
      <c r="A3962" s="9">
        <v>2618</v>
      </c>
      <c r="B3962" s="9" t="s">
        <v>7837</v>
      </c>
      <c r="C3962" s="9" t="s">
        <v>7838</v>
      </c>
      <c r="D3962" s="9"/>
      <c r="E3962" s="9" t="s">
        <v>7839</v>
      </c>
      <c r="F3962" s="9" t="s">
        <v>7840</v>
      </c>
      <c r="G3962" s="9"/>
      <c r="H3962" s="9" t="s">
        <v>202</v>
      </c>
      <c r="I3962" s="9" t="s">
        <v>35</v>
      </c>
      <c r="J3962" s="129">
        <v>44013</v>
      </c>
      <c r="K3962" s="129">
        <v>43642</v>
      </c>
      <c r="L3962" s="129">
        <v>44365</v>
      </c>
      <c r="M3962" s="9" t="s">
        <v>20</v>
      </c>
      <c r="O3962" s="9">
        <v>31</v>
      </c>
      <c r="Q3962" s="9" t="s">
        <v>54</v>
      </c>
      <c r="R3962" s="9"/>
      <c r="S3962" s="13">
        <v>112857143</v>
      </c>
      <c r="T3962" s="13">
        <v>112857143</v>
      </c>
      <c r="U3962" s="13">
        <v>33257143</v>
      </c>
      <c r="V3962" s="13">
        <v>69000000</v>
      </c>
      <c r="W3962" s="9"/>
      <c r="X3962" s="9"/>
      <c r="Y3962" s="9"/>
      <c r="Z3962" s="9"/>
      <c r="AA3962" s="9"/>
      <c r="AB3962" s="9"/>
      <c r="AC3962" s="9"/>
      <c r="AD3962" s="9"/>
      <c r="AE3962" s="9"/>
      <c r="AF3962" s="55">
        <v>69000000</v>
      </c>
      <c r="AG3962" s="55"/>
      <c r="AH3962" s="11">
        <v>43656</v>
      </c>
      <c r="AI3962" s="11">
        <v>44043</v>
      </c>
      <c r="AJ3962" s="27">
        <v>39782553</v>
      </c>
      <c r="AK3962" s="27">
        <v>11934766</v>
      </c>
      <c r="AL3962" s="11">
        <v>44075</v>
      </c>
      <c r="AM3962" s="11">
        <v>44104</v>
      </c>
      <c r="AN3962" s="27">
        <v>12923939</v>
      </c>
      <c r="AO3962" s="27">
        <v>3877182</v>
      </c>
      <c r="AP3962" s="11">
        <v>44044</v>
      </c>
      <c r="AQ3962" s="11">
        <v>44074</v>
      </c>
      <c r="AR3962" s="27">
        <v>42117606</v>
      </c>
      <c r="AS3962" s="27">
        <v>12635282</v>
      </c>
      <c r="AT3962" s="11">
        <v>44105</v>
      </c>
      <c r="AU3962" s="11">
        <v>44196</v>
      </c>
      <c r="AV3962" s="27">
        <v>3416968</v>
      </c>
      <c r="AW3962" s="27">
        <v>1025090</v>
      </c>
      <c r="AX3962" s="11">
        <v>43481</v>
      </c>
      <c r="AY3962" s="11">
        <v>43646</v>
      </c>
      <c r="AZ3962" s="27">
        <v>1680000</v>
      </c>
      <c r="BA3962" s="27">
        <v>504000</v>
      </c>
      <c r="BB3962" s="11">
        <v>44197</v>
      </c>
      <c r="BC3962" s="11">
        <v>44286</v>
      </c>
      <c r="BD3962" s="27">
        <v>4230188</v>
      </c>
      <c r="BE3962" s="27">
        <v>1269056</v>
      </c>
      <c r="BF3962" s="9"/>
      <c r="BG3962" s="9"/>
      <c r="BH3962" s="9"/>
      <c r="BI3962" s="9"/>
      <c r="BJ3962" s="9"/>
      <c r="BK3962" s="9"/>
      <c r="BL3962" s="9"/>
      <c r="BM3962" s="9"/>
      <c r="BN3962" s="9"/>
      <c r="BO3962" s="9"/>
      <c r="BP3962" s="9"/>
      <c r="BQ3962" s="9"/>
      <c r="BT3962" s="9"/>
      <c r="BU3962" s="9"/>
      <c r="BX3962" s="9"/>
      <c r="BY3962" s="9"/>
      <c r="CB3962" s="9"/>
      <c r="CC3962" s="9"/>
      <c r="CF3962" s="9"/>
      <c r="CG3962" s="9"/>
      <c r="CJ3962" s="9"/>
      <c r="CK3962" s="9"/>
      <c r="CN3962" s="9"/>
      <c r="CO3962" s="9"/>
      <c r="CP3962" s="9"/>
      <c r="CQ3962" s="9"/>
      <c r="CR3962" s="9"/>
      <c r="CS3962" s="9"/>
      <c r="CT3962" s="9"/>
      <c r="CU3962" s="9"/>
      <c r="CV3962" s="9"/>
      <c r="CW3962" s="9"/>
      <c r="CX3962" s="9"/>
      <c r="CY3962" s="9"/>
      <c r="CZ3962" s="9"/>
      <c r="DA3962" s="9"/>
      <c r="DB3962" s="9"/>
      <c r="DC3962" s="9"/>
      <c r="DD3962" s="9"/>
      <c r="DE3962" s="9"/>
      <c r="DF3962" s="9"/>
      <c r="DG3962" s="9"/>
      <c r="DH3962" s="9"/>
      <c r="DI3962" s="9"/>
      <c r="DJ3962" s="9"/>
      <c r="DK3962" s="9"/>
      <c r="DL3962" s="9"/>
      <c r="DM3962" s="9"/>
      <c r="DN3962" s="9"/>
      <c r="DO3962" s="9"/>
      <c r="DP3962" s="9"/>
      <c r="DQ3962" s="9"/>
      <c r="DR3962" s="9"/>
      <c r="DS3962" s="9"/>
      <c r="DT3962" s="9"/>
      <c r="DU3962" s="9"/>
      <c r="DV3962" s="9"/>
      <c r="DW3962" s="9"/>
      <c r="DX3962" s="9"/>
      <c r="DY3962" s="9"/>
    </row>
    <row r="3963" spans="1:131" s="18" customFormat="1" ht="19.5" customHeight="1" x14ac:dyDescent="0.25">
      <c r="A3963" s="18">
        <v>2618</v>
      </c>
      <c r="B3963" s="18" t="s">
        <v>7837</v>
      </c>
      <c r="C3963" s="18" t="s">
        <v>7838</v>
      </c>
      <c r="D3963" s="19">
        <v>44162</v>
      </c>
      <c r="J3963" s="130"/>
      <c r="K3963" s="130">
        <v>43481</v>
      </c>
      <c r="L3963" s="130"/>
      <c r="S3963" s="20"/>
      <c r="T3963" s="20"/>
      <c r="U3963" s="20"/>
      <c r="V3963" s="20"/>
      <c r="AF3963" s="57"/>
      <c r="AG3963" s="57"/>
      <c r="AH3963" s="19"/>
      <c r="AI3963" s="19"/>
      <c r="AJ3963" s="83"/>
      <c r="AK3963" s="83"/>
      <c r="DZ3963" s="56"/>
      <c r="EA3963" s="57"/>
    </row>
    <row r="3964" spans="1:131" ht="39" customHeight="1" x14ac:dyDescent="0.25">
      <c r="A3964" s="9">
        <v>2619</v>
      </c>
      <c r="B3964" s="10" t="s">
        <v>7841</v>
      </c>
      <c r="C3964" s="9" t="s">
        <v>8233</v>
      </c>
      <c r="D3964" s="9"/>
      <c r="E3964" s="9" t="s">
        <v>8234</v>
      </c>
      <c r="F3964" s="9" t="s">
        <v>2427</v>
      </c>
      <c r="G3964" s="9"/>
      <c r="H3964" s="9" t="s">
        <v>202</v>
      </c>
      <c r="I3964" s="9" t="s">
        <v>78</v>
      </c>
      <c r="J3964" s="129">
        <v>44075</v>
      </c>
      <c r="K3964" s="129">
        <v>43722</v>
      </c>
      <c r="L3964" s="129">
        <v>44530</v>
      </c>
      <c r="M3964" s="9" t="s">
        <v>20</v>
      </c>
      <c r="O3964" s="9">
        <v>30</v>
      </c>
      <c r="Q3964" s="9" t="s">
        <v>54</v>
      </c>
      <c r="R3964" s="9"/>
      <c r="S3964" s="13">
        <v>127142857</v>
      </c>
      <c r="T3964" s="13">
        <v>127142857</v>
      </c>
      <c r="U3964" s="13">
        <v>38142857</v>
      </c>
      <c r="V3964" s="13">
        <v>89000000</v>
      </c>
      <c r="W3964" s="9"/>
      <c r="X3964" s="9"/>
      <c r="Y3964" s="9"/>
      <c r="Z3964" s="9"/>
      <c r="AA3964" s="9"/>
      <c r="AB3964" s="9"/>
      <c r="AC3964" s="9"/>
      <c r="AD3964" s="9"/>
      <c r="AE3964" s="9"/>
      <c r="AF3964" s="55">
        <v>89000000</v>
      </c>
      <c r="AG3964" s="55"/>
      <c r="AH3964" s="11">
        <v>43831</v>
      </c>
      <c r="AI3964" s="11">
        <v>43921</v>
      </c>
      <c r="AJ3964" s="27">
        <v>5414823</v>
      </c>
      <c r="AK3964" s="27">
        <v>1624447</v>
      </c>
      <c r="AL3964" s="11">
        <v>43922</v>
      </c>
      <c r="AM3964" s="11">
        <v>44012</v>
      </c>
      <c r="AN3964" s="27">
        <v>4669918</v>
      </c>
      <c r="AO3964" s="27">
        <v>1400975</v>
      </c>
      <c r="AP3964" s="11">
        <v>44013</v>
      </c>
      <c r="AQ3964" s="11">
        <v>44104</v>
      </c>
      <c r="AR3964" s="27">
        <v>2594601</v>
      </c>
      <c r="AS3964" s="27">
        <v>778380</v>
      </c>
      <c r="AT3964" s="11">
        <v>44105</v>
      </c>
      <c r="AU3964" s="11">
        <v>44196</v>
      </c>
      <c r="AV3964" s="27">
        <v>2432662</v>
      </c>
      <c r="AW3964" s="27">
        <v>729799</v>
      </c>
      <c r="AX3964" s="11">
        <v>44197</v>
      </c>
      <c r="AY3964" s="11">
        <v>44286</v>
      </c>
      <c r="AZ3964" s="27">
        <v>1600823</v>
      </c>
      <c r="BA3964" s="27">
        <v>480247</v>
      </c>
      <c r="BB3964" s="9"/>
      <c r="BC3964" s="9"/>
      <c r="BD3964" s="9"/>
      <c r="BE3964" s="9"/>
      <c r="BF3964" s="9"/>
      <c r="BG3964" s="9"/>
      <c r="BH3964" s="9"/>
      <c r="BI3964" s="9"/>
      <c r="BJ3964" s="9"/>
      <c r="BK3964" s="9"/>
      <c r="BL3964" s="9"/>
      <c r="BM3964" s="9"/>
      <c r="BN3964" s="9"/>
      <c r="BO3964" s="9"/>
      <c r="BP3964" s="9"/>
      <c r="BQ3964" s="9"/>
      <c r="BT3964" s="9"/>
      <c r="BU3964" s="9"/>
      <c r="BX3964" s="9"/>
      <c r="BY3964" s="9"/>
      <c r="CB3964" s="9"/>
      <c r="CC3964" s="9"/>
      <c r="CF3964" s="9"/>
      <c r="CG3964" s="9"/>
      <c r="CJ3964" s="9"/>
      <c r="CK3964" s="9"/>
      <c r="CN3964" s="9"/>
      <c r="CO3964" s="9"/>
      <c r="CP3964" s="9"/>
      <c r="CQ3964" s="9"/>
      <c r="CR3964" s="9"/>
      <c r="CS3964" s="9"/>
      <c r="CT3964" s="9"/>
      <c r="CU3964" s="9"/>
      <c r="CV3964" s="9"/>
      <c r="CW3964" s="9"/>
      <c r="CX3964" s="9"/>
      <c r="CY3964" s="9"/>
      <c r="CZ3964" s="9"/>
      <c r="DA3964" s="9"/>
      <c r="DB3964" s="9"/>
      <c r="DC3964" s="9"/>
      <c r="DD3964" s="9"/>
      <c r="DE3964" s="9"/>
      <c r="DF3964" s="9"/>
      <c r="DG3964" s="9"/>
      <c r="DH3964" s="9"/>
      <c r="DI3964" s="9"/>
      <c r="DJ3964" s="9"/>
      <c r="DK3964" s="9"/>
      <c r="DL3964" s="9"/>
      <c r="DM3964" s="9"/>
      <c r="DN3964" s="9"/>
      <c r="DO3964" s="9"/>
      <c r="DP3964" s="9"/>
      <c r="DQ3964" s="9"/>
      <c r="DR3964" s="9"/>
      <c r="DS3964" s="9"/>
      <c r="DT3964" s="9"/>
      <c r="DU3964" s="9"/>
      <c r="DV3964" s="9"/>
      <c r="DW3964" s="9"/>
      <c r="DX3964" s="9"/>
      <c r="DY3964" s="9"/>
      <c r="DZ3964" s="56"/>
      <c r="EA3964" s="57"/>
    </row>
    <row r="3965" spans="1:131" s="18" customFormat="1" ht="39" customHeight="1" x14ac:dyDescent="0.25">
      <c r="A3965" s="18">
        <v>2619</v>
      </c>
      <c r="B3965" s="17" t="s">
        <v>7841</v>
      </c>
      <c r="C3965" s="18" t="s">
        <v>8233</v>
      </c>
      <c r="D3965" s="19">
        <v>43978</v>
      </c>
      <c r="J3965" s="130"/>
      <c r="K3965" s="130">
        <v>43482</v>
      </c>
      <c r="S3965" s="20"/>
      <c r="T3965" s="20"/>
      <c r="U3965" s="20"/>
      <c r="V3965" s="20"/>
      <c r="AF3965" s="55"/>
      <c r="AG3965" s="57"/>
      <c r="DZ3965" s="56"/>
      <c r="EA3965" s="57"/>
    </row>
    <row r="3966" spans="1:131" s="18" customFormat="1" ht="39" customHeight="1" x14ac:dyDescent="0.25">
      <c r="A3966" s="18">
        <v>2619</v>
      </c>
      <c r="B3966" s="17" t="s">
        <v>7841</v>
      </c>
      <c r="C3966" s="18" t="s">
        <v>8233</v>
      </c>
      <c r="D3966" s="19">
        <v>44046</v>
      </c>
      <c r="J3966" s="130"/>
      <c r="K3966" s="130">
        <v>43466</v>
      </c>
      <c r="S3966" s="20"/>
      <c r="T3966" s="20"/>
      <c r="U3966" s="20"/>
      <c r="V3966" s="20"/>
      <c r="AF3966" s="55"/>
      <c r="AG3966" s="57"/>
      <c r="DZ3966" s="56"/>
      <c r="EA3966" s="57"/>
    </row>
    <row r="3967" spans="1:131" s="18" customFormat="1" ht="39" customHeight="1" x14ac:dyDescent="0.25">
      <c r="A3967" s="18">
        <v>2619</v>
      </c>
      <c r="B3967" s="17" t="s">
        <v>7841</v>
      </c>
      <c r="C3967" s="18" t="s">
        <v>8233</v>
      </c>
      <c r="D3967" s="19">
        <v>44267</v>
      </c>
      <c r="J3967" s="130"/>
      <c r="K3967" s="130"/>
      <c r="L3967" s="19">
        <v>44712</v>
      </c>
      <c r="S3967" s="20">
        <v>138571430</v>
      </c>
      <c r="T3967" s="20">
        <v>138571430</v>
      </c>
      <c r="U3967" s="20">
        <v>41571430</v>
      </c>
      <c r="V3967" s="20">
        <v>97000000</v>
      </c>
      <c r="AF3967" s="57">
        <v>97000000</v>
      </c>
      <c r="AG3967" s="57"/>
      <c r="DZ3967" s="56"/>
      <c r="EA3967" s="57"/>
    </row>
    <row r="3968" spans="1:131" s="18" customFormat="1" ht="39" customHeight="1" x14ac:dyDescent="0.25">
      <c r="A3968" s="18">
        <v>2619</v>
      </c>
      <c r="B3968" s="17" t="s">
        <v>7841</v>
      </c>
      <c r="C3968" s="18" t="s">
        <v>8233</v>
      </c>
      <c r="D3968" s="19">
        <v>44470</v>
      </c>
      <c r="J3968" s="130"/>
      <c r="K3968" s="130"/>
      <c r="L3968" s="19">
        <v>45077</v>
      </c>
      <c r="S3968" s="20"/>
      <c r="T3968" s="20"/>
      <c r="U3968" s="20"/>
      <c r="V3968" s="20"/>
      <c r="AF3968" s="57"/>
      <c r="AG3968" s="57"/>
      <c r="DZ3968" s="56"/>
      <c r="EA3968" s="57"/>
    </row>
    <row r="3969" spans="1:131" ht="19.5" customHeight="1" x14ac:dyDescent="0.25">
      <c r="A3969" s="9">
        <v>2620</v>
      </c>
      <c r="B3969" s="9" t="s">
        <v>7842</v>
      </c>
      <c r="C3969" s="9" t="s">
        <v>7843</v>
      </c>
      <c r="D3969" s="9"/>
      <c r="E3969" s="9" t="s">
        <v>7844</v>
      </c>
      <c r="F3969" s="9" t="s">
        <v>5938</v>
      </c>
      <c r="G3969" s="9"/>
      <c r="H3969" s="9" t="s">
        <v>906</v>
      </c>
      <c r="I3969" s="9" t="s">
        <v>35</v>
      </c>
      <c r="M3969" s="9" t="s">
        <v>20</v>
      </c>
      <c r="O3969" s="9">
        <v>29</v>
      </c>
      <c r="R3969" s="9"/>
      <c r="S3969" s="9"/>
      <c r="T3969" s="9"/>
      <c r="U3969" s="9"/>
      <c r="V3969" s="9"/>
      <c r="W3969" s="9"/>
      <c r="X3969" s="9"/>
      <c r="Y3969" s="9"/>
      <c r="Z3969" s="9"/>
      <c r="AA3969" s="9"/>
      <c r="AB3969" s="9"/>
      <c r="AC3969" s="9"/>
      <c r="AD3969" s="9"/>
      <c r="AE3969" s="9"/>
      <c r="AF3969" s="55"/>
      <c r="AG3969" s="55"/>
      <c r="AH3969" s="9"/>
      <c r="AI3969" s="9"/>
      <c r="AJ3969" s="9"/>
      <c r="AK3969" s="9"/>
      <c r="AL3969" s="9"/>
      <c r="AM3969" s="9"/>
      <c r="AN3969" s="9"/>
      <c r="AO3969" s="9"/>
      <c r="AP3969" s="9"/>
      <c r="AQ3969" s="9"/>
      <c r="AR3969" s="9"/>
      <c r="AS3969" s="9"/>
      <c r="AT3969" s="9"/>
      <c r="AU3969" s="9"/>
      <c r="AV3969" s="9"/>
      <c r="AW3969" s="9"/>
      <c r="AX3969" s="9"/>
      <c r="AY3969" s="9"/>
      <c r="AZ3969" s="9"/>
      <c r="BA3969" s="9"/>
      <c r="BB3969" s="9"/>
      <c r="BC3969" s="9"/>
      <c r="BD3969" s="9"/>
      <c r="BE3969" s="9"/>
      <c r="BF3969" s="9"/>
      <c r="BG3969" s="9"/>
      <c r="BH3969" s="9"/>
      <c r="BI3969" s="9"/>
      <c r="BJ3969" s="9"/>
      <c r="BK3969" s="9"/>
      <c r="BL3969" s="9"/>
      <c r="BM3969" s="9"/>
      <c r="BN3969" s="9"/>
      <c r="BO3969" s="9"/>
      <c r="BP3969" s="9"/>
      <c r="BQ3969" s="9"/>
      <c r="BT3969" s="9"/>
      <c r="BU3969" s="9"/>
      <c r="BX3969" s="9"/>
      <c r="BY3969" s="9"/>
      <c r="CB3969" s="9"/>
      <c r="CC3969" s="9"/>
      <c r="CF3969" s="9"/>
      <c r="CG3969" s="9"/>
      <c r="CJ3969" s="9"/>
      <c r="CK3969" s="9"/>
      <c r="CN3969" s="9"/>
      <c r="CO3969" s="9"/>
      <c r="CP3969" s="9"/>
      <c r="CQ3969" s="9"/>
      <c r="CR3969" s="9"/>
      <c r="CS3969" s="9"/>
      <c r="CT3969" s="9"/>
      <c r="CU3969" s="9"/>
      <c r="CV3969" s="9"/>
      <c r="CW3969" s="9"/>
      <c r="CX3969" s="9"/>
      <c r="CY3969" s="9"/>
      <c r="CZ3969" s="9"/>
      <c r="DA3969" s="9"/>
      <c r="DB3969" s="9"/>
      <c r="DC3969" s="9"/>
      <c r="DD3969" s="9"/>
      <c r="DE3969" s="9"/>
      <c r="DF3969" s="9"/>
      <c r="DG3969" s="9"/>
      <c r="DH3969" s="9"/>
      <c r="DI3969" s="9"/>
      <c r="DJ3969" s="9"/>
      <c r="DK3969" s="9"/>
      <c r="DL3969" s="9"/>
      <c r="DM3969" s="9"/>
      <c r="DN3969" s="9"/>
      <c r="DO3969" s="9"/>
      <c r="DP3969" s="9"/>
      <c r="DQ3969" s="9"/>
      <c r="DR3969" s="9"/>
      <c r="DS3969" s="9"/>
      <c r="DT3969" s="9"/>
      <c r="DU3969" s="9"/>
      <c r="DV3969" s="9"/>
      <c r="DW3969" s="9"/>
      <c r="DX3969" s="9"/>
      <c r="DY3969" s="9"/>
    </row>
    <row r="3970" spans="1:131" ht="19.5" customHeight="1" x14ac:dyDescent="0.25">
      <c r="A3970" s="9">
        <v>2621</v>
      </c>
      <c r="B3970" s="9" t="s">
        <v>7845</v>
      </c>
      <c r="C3970" s="9" t="s">
        <v>7847</v>
      </c>
      <c r="D3970" s="9"/>
      <c r="E3970" s="9" t="s">
        <v>7848</v>
      </c>
      <c r="F3970" s="9" t="s">
        <v>7849</v>
      </c>
      <c r="G3970" s="9"/>
      <c r="H3970" s="9" t="s">
        <v>202</v>
      </c>
      <c r="I3970" s="9" t="s">
        <v>97</v>
      </c>
      <c r="J3970" s="129">
        <v>43611</v>
      </c>
      <c r="K3970" s="129">
        <v>43475</v>
      </c>
      <c r="L3970" s="129">
        <v>43799</v>
      </c>
      <c r="O3970" s="9">
        <v>30</v>
      </c>
      <c r="Q3970" s="9" t="s">
        <v>61</v>
      </c>
      <c r="R3970" s="9"/>
      <c r="S3970" s="13">
        <v>14200000</v>
      </c>
      <c r="T3970" s="13">
        <v>14200000</v>
      </c>
      <c r="U3970" s="13">
        <v>4260000</v>
      </c>
      <c r="V3970" s="9"/>
      <c r="W3970" s="9"/>
      <c r="X3970" s="9"/>
      <c r="Y3970" s="9"/>
      <c r="Z3970" s="9"/>
      <c r="AA3970" s="9"/>
      <c r="AB3970" s="9"/>
      <c r="AC3970" s="9"/>
      <c r="AD3970" s="9"/>
      <c r="AE3970" s="9"/>
      <c r="AF3970" s="55"/>
      <c r="AG3970" s="55"/>
      <c r="AH3970" s="11">
        <v>43475</v>
      </c>
      <c r="AI3970" s="11">
        <v>43799</v>
      </c>
      <c r="AJ3970" s="27">
        <v>13115600</v>
      </c>
      <c r="AK3970" s="27">
        <v>3934680</v>
      </c>
      <c r="AL3970" s="9"/>
      <c r="AM3970" s="9"/>
      <c r="AN3970" s="9"/>
      <c r="AO3970" s="9"/>
      <c r="AP3970" s="9"/>
      <c r="AQ3970" s="9"/>
      <c r="AR3970" s="9"/>
      <c r="AS3970" s="9"/>
      <c r="AT3970" s="9"/>
      <c r="AU3970" s="9"/>
      <c r="AV3970" s="9"/>
      <c r="AW3970" s="9"/>
      <c r="AX3970" s="9"/>
      <c r="AY3970" s="9"/>
      <c r="AZ3970" s="9"/>
      <c r="BA3970" s="9"/>
      <c r="BB3970" s="9"/>
      <c r="BC3970" s="9"/>
      <c r="BD3970" s="9"/>
      <c r="BE3970" s="9"/>
      <c r="BF3970" s="9"/>
      <c r="BG3970" s="9"/>
      <c r="BH3970" s="9"/>
      <c r="BI3970" s="9"/>
      <c r="BJ3970" s="9"/>
      <c r="BK3970" s="9"/>
      <c r="BL3970" s="9"/>
      <c r="BM3970" s="9"/>
      <c r="BN3970" s="9"/>
      <c r="BO3970" s="9"/>
      <c r="BP3970" s="9"/>
      <c r="BQ3970" s="9"/>
      <c r="BT3970" s="9"/>
      <c r="BU3970" s="9"/>
      <c r="BX3970" s="9"/>
      <c r="BY3970" s="9"/>
      <c r="CB3970" s="9"/>
      <c r="CC3970" s="9"/>
      <c r="CF3970" s="9"/>
      <c r="CG3970" s="9"/>
      <c r="CJ3970" s="9"/>
      <c r="CK3970" s="9"/>
      <c r="CN3970" s="9"/>
      <c r="CO3970" s="9"/>
      <c r="CP3970" s="9"/>
      <c r="CQ3970" s="9"/>
      <c r="CR3970" s="9"/>
      <c r="CS3970" s="9"/>
      <c r="CT3970" s="9"/>
      <c r="CU3970" s="9"/>
      <c r="CV3970" s="9"/>
      <c r="CW3970" s="9"/>
      <c r="CX3970" s="9"/>
      <c r="CY3970" s="9"/>
      <c r="CZ3970" s="9"/>
      <c r="DA3970" s="9"/>
      <c r="DB3970" s="9"/>
      <c r="DC3970" s="9"/>
      <c r="DD3970" s="9"/>
      <c r="DE3970" s="9"/>
      <c r="DF3970" s="9"/>
      <c r="DG3970" s="9"/>
      <c r="DH3970" s="9"/>
      <c r="DI3970" s="9"/>
      <c r="DJ3970" s="9"/>
      <c r="DK3970" s="9"/>
      <c r="DL3970" s="9"/>
      <c r="DM3970" s="9"/>
      <c r="DN3970" s="9"/>
      <c r="DO3970" s="9"/>
      <c r="DP3970" s="9"/>
      <c r="DQ3970" s="9"/>
      <c r="DR3970" s="9"/>
      <c r="DS3970" s="9"/>
      <c r="DT3970" s="9"/>
      <c r="DU3970" s="9"/>
      <c r="DV3970" s="9"/>
      <c r="DW3970" s="9"/>
      <c r="DX3970" s="9"/>
      <c r="DY3970" s="9"/>
      <c r="DZ3970" s="56"/>
      <c r="EA3970" s="57"/>
    </row>
    <row r="3971" spans="1:131" ht="39" customHeight="1" x14ac:dyDescent="0.25">
      <c r="A3971" s="9">
        <v>2622</v>
      </c>
      <c r="B3971" s="9" t="s">
        <v>7850</v>
      </c>
      <c r="C3971" s="9" t="s">
        <v>7851</v>
      </c>
      <c r="D3971" s="9"/>
      <c r="E3971" s="9" t="s">
        <v>7808</v>
      </c>
      <c r="F3971" s="9" t="s">
        <v>7803</v>
      </c>
      <c r="G3971" s="9"/>
      <c r="H3971" s="9" t="s">
        <v>202</v>
      </c>
      <c r="I3971" s="9" t="s">
        <v>25</v>
      </c>
      <c r="J3971" s="129">
        <v>43675</v>
      </c>
      <c r="K3971" s="129">
        <v>43644</v>
      </c>
      <c r="L3971" s="129">
        <v>43769</v>
      </c>
      <c r="O3971" s="9">
        <v>28</v>
      </c>
      <c r="Q3971" s="9" t="s">
        <v>54</v>
      </c>
      <c r="R3971" s="9"/>
      <c r="S3971" s="13">
        <v>9900000</v>
      </c>
      <c r="T3971" s="13">
        <v>9900000</v>
      </c>
      <c r="U3971" s="13">
        <v>2970000</v>
      </c>
      <c r="V3971" s="9"/>
      <c r="W3971" s="9"/>
      <c r="X3971" s="9"/>
      <c r="Y3971" s="9"/>
      <c r="Z3971" s="9"/>
      <c r="AA3971" s="9"/>
      <c r="AB3971" s="9"/>
      <c r="AC3971" s="9"/>
      <c r="AD3971" s="9"/>
      <c r="AE3971" s="9"/>
      <c r="AF3971" s="55"/>
      <c r="AG3971" s="55"/>
      <c r="AH3971" s="11">
        <v>43644</v>
      </c>
      <c r="AI3971" s="11">
        <v>43769</v>
      </c>
      <c r="AJ3971" s="27">
        <v>9900000</v>
      </c>
      <c r="AK3971" s="27">
        <v>2970000</v>
      </c>
      <c r="AL3971" s="9"/>
      <c r="AM3971" s="9"/>
      <c r="AN3971" s="9"/>
      <c r="AO3971" s="9"/>
      <c r="AP3971" s="9"/>
      <c r="AQ3971" s="9"/>
      <c r="AR3971" s="9"/>
      <c r="AS3971" s="9"/>
      <c r="AT3971" s="9"/>
      <c r="AU3971" s="9"/>
      <c r="AV3971" s="9"/>
      <c r="AW3971" s="9"/>
      <c r="AX3971" s="9"/>
      <c r="AY3971" s="9"/>
      <c r="AZ3971" s="9"/>
      <c r="BA3971" s="9"/>
      <c r="BB3971" s="9"/>
      <c r="BC3971" s="9"/>
      <c r="BD3971" s="9"/>
      <c r="BE3971" s="9"/>
      <c r="BF3971" s="9"/>
      <c r="BG3971" s="9"/>
      <c r="BH3971" s="9"/>
      <c r="BI3971" s="9"/>
      <c r="BJ3971" s="9"/>
      <c r="BK3971" s="9"/>
      <c r="BL3971" s="9"/>
      <c r="BM3971" s="9"/>
      <c r="BN3971" s="9"/>
      <c r="BO3971" s="9"/>
      <c r="BP3971" s="9"/>
      <c r="BQ3971" s="9"/>
      <c r="BT3971" s="9"/>
      <c r="BU3971" s="9"/>
      <c r="BX3971" s="9"/>
      <c r="BY3971" s="9"/>
      <c r="CB3971" s="9"/>
      <c r="CC3971" s="9"/>
      <c r="CF3971" s="9"/>
      <c r="CG3971" s="9"/>
      <c r="CJ3971" s="9"/>
      <c r="CK3971" s="9"/>
      <c r="CN3971" s="9"/>
      <c r="CO3971" s="9"/>
      <c r="CP3971" s="9"/>
      <c r="CQ3971" s="9"/>
      <c r="CR3971" s="9"/>
      <c r="CS3971" s="9"/>
      <c r="CT3971" s="9"/>
      <c r="CU3971" s="9"/>
      <c r="CV3971" s="9"/>
      <c r="CW3971" s="9"/>
      <c r="CX3971" s="9"/>
      <c r="CY3971" s="9"/>
      <c r="CZ3971" s="9"/>
      <c r="DA3971" s="9"/>
      <c r="DB3971" s="9"/>
      <c r="DC3971" s="9"/>
      <c r="DD3971" s="9"/>
      <c r="DE3971" s="9"/>
      <c r="DF3971" s="9"/>
      <c r="DG3971" s="9"/>
      <c r="DH3971" s="9"/>
      <c r="DI3971" s="9"/>
      <c r="DJ3971" s="9"/>
      <c r="DK3971" s="9"/>
      <c r="DL3971" s="9"/>
      <c r="DM3971" s="9"/>
      <c r="DN3971" s="9"/>
      <c r="DO3971" s="9"/>
      <c r="DP3971" s="9"/>
      <c r="DQ3971" s="9"/>
      <c r="DR3971" s="9"/>
      <c r="DS3971" s="9"/>
      <c r="DT3971" s="9"/>
      <c r="DU3971" s="9"/>
      <c r="DV3971" s="9"/>
      <c r="DW3971" s="9"/>
      <c r="DX3971" s="9"/>
      <c r="DY3971" s="9"/>
    </row>
    <row r="3972" spans="1:131" ht="19.5" customHeight="1" x14ac:dyDescent="0.25">
      <c r="A3972" s="9">
        <v>2623</v>
      </c>
      <c r="B3972" s="9" t="s">
        <v>7852</v>
      </c>
      <c r="C3972" s="9" t="s">
        <v>7853</v>
      </c>
      <c r="D3972" s="9"/>
      <c r="E3972" s="9" t="s">
        <v>527</v>
      </c>
      <c r="F3972" s="9" t="s">
        <v>52</v>
      </c>
      <c r="G3972" s="9"/>
      <c r="H3972" s="9" t="s">
        <v>202</v>
      </c>
      <c r="I3972" s="9" t="s">
        <v>35</v>
      </c>
      <c r="J3972" s="129">
        <v>43675</v>
      </c>
      <c r="K3972" s="129">
        <v>43644</v>
      </c>
      <c r="L3972" s="129">
        <v>44196</v>
      </c>
      <c r="O3972" s="9">
        <v>29</v>
      </c>
      <c r="Q3972" s="9" t="s">
        <v>54</v>
      </c>
      <c r="R3972" s="9"/>
      <c r="S3972" s="13">
        <v>51395000</v>
      </c>
      <c r="T3972" s="13">
        <v>51395000</v>
      </c>
      <c r="U3972" s="13">
        <v>15418500</v>
      </c>
      <c r="V3972" s="9"/>
      <c r="W3972" s="9"/>
      <c r="X3972" s="9"/>
      <c r="Y3972" s="9"/>
      <c r="Z3972" s="9"/>
      <c r="AA3972" s="9"/>
      <c r="AB3972" s="9"/>
      <c r="AC3972" s="9"/>
      <c r="AD3972" s="9"/>
      <c r="AE3972" s="9"/>
      <c r="AF3972" s="55"/>
      <c r="AG3972" s="55"/>
      <c r="AH3972" s="11">
        <v>43644</v>
      </c>
      <c r="AI3972" s="11">
        <v>43769</v>
      </c>
      <c r="AJ3972" s="27">
        <v>32807278</v>
      </c>
      <c r="AK3972" s="27">
        <v>9842183</v>
      </c>
      <c r="AL3972" s="9"/>
      <c r="AM3972" s="9"/>
      <c r="AN3972" s="9"/>
      <c r="AO3972" s="9"/>
      <c r="AP3972" s="9"/>
      <c r="AQ3972" s="9"/>
      <c r="AR3972" s="9"/>
      <c r="AS3972" s="9"/>
      <c r="AT3972" s="9"/>
      <c r="AU3972" s="9"/>
      <c r="AV3972" s="9"/>
      <c r="AW3972" s="9"/>
      <c r="AX3972" s="9"/>
      <c r="AY3972" s="9"/>
      <c r="AZ3972" s="9"/>
      <c r="BA3972" s="9"/>
      <c r="BB3972" s="9"/>
      <c r="BC3972" s="9"/>
      <c r="BD3972" s="9"/>
      <c r="BE3972" s="9"/>
      <c r="BF3972" s="9"/>
      <c r="BG3972" s="9"/>
      <c r="BH3972" s="9"/>
      <c r="BI3972" s="9"/>
      <c r="BJ3972" s="9"/>
      <c r="BK3972" s="9"/>
      <c r="BL3972" s="9"/>
      <c r="BM3972" s="9"/>
      <c r="BN3972" s="9"/>
      <c r="BO3972" s="9"/>
      <c r="BP3972" s="9"/>
      <c r="BQ3972" s="9"/>
      <c r="BT3972" s="9"/>
      <c r="BU3972" s="9"/>
      <c r="BX3972" s="9"/>
      <c r="BY3972" s="9"/>
      <c r="CB3972" s="9"/>
      <c r="CC3972" s="9"/>
      <c r="CF3972" s="9"/>
      <c r="CG3972" s="9"/>
      <c r="CJ3972" s="9"/>
      <c r="CK3972" s="9"/>
      <c r="CN3972" s="9"/>
      <c r="CO3972" s="9"/>
      <c r="CP3972" s="9"/>
      <c r="CQ3972" s="9"/>
      <c r="CR3972" s="9"/>
      <c r="CS3972" s="9"/>
      <c r="CT3972" s="9"/>
      <c r="CU3972" s="9"/>
      <c r="CV3972" s="9"/>
      <c r="CW3972" s="9"/>
      <c r="CX3972" s="9"/>
      <c r="CY3972" s="9"/>
      <c r="CZ3972" s="9"/>
      <c r="DA3972" s="9"/>
      <c r="DB3972" s="9"/>
      <c r="DC3972" s="9"/>
      <c r="DD3972" s="9"/>
      <c r="DE3972" s="9"/>
      <c r="DF3972" s="9"/>
      <c r="DG3972" s="9"/>
      <c r="DH3972" s="9"/>
      <c r="DI3972" s="9"/>
      <c r="DJ3972" s="9"/>
      <c r="DK3972" s="9"/>
      <c r="DL3972" s="9"/>
      <c r="DM3972" s="9"/>
      <c r="DN3972" s="9"/>
      <c r="DO3972" s="9"/>
      <c r="DP3972" s="9"/>
      <c r="DQ3972" s="9"/>
      <c r="DR3972" s="9"/>
      <c r="DS3972" s="9"/>
      <c r="DT3972" s="9"/>
      <c r="DU3972" s="9"/>
      <c r="DV3972" s="9"/>
      <c r="DW3972" s="9"/>
      <c r="DX3972" s="9"/>
      <c r="DY3972" s="9"/>
      <c r="DZ3972" s="56"/>
      <c r="EA3972" s="57"/>
    </row>
    <row r="3973" spans="1:131" ht="19.5" customHeight="1" x14ac:dyDescent="0.25">
      <c r="A3973" s="9">
        <v>2624</v>
      </c>
      <c r="B3973" s="9" t="s">
        <v>7855</v>
      </c>
      <c r="C3973" s="9" t="s">
        <v>7854</v>
      </c>
      <c r="D3973" s="9"/>
      <c r="E3973" s="9" t="s">
        <v>7727</v>
      </c>
      <c r="F3973" s="9" t="s">
        <v>5018</v>
      </c>
      <c r="G3973" s="9"/>
      <c r="H3973" s="9" t="s">
        <v>202</v>
      </c>
      <c r="I3973" s="9" t="s">
        <v>25</v>
      </c>
      <c r="J3973" s="129">
        <v>43671</v>
      </c>
      <c r="K3973" s="129">
        <v>43631</v>
      </c>
      <c r="L3973" s="129">
        <v>43738</v>
      </c>
      <c r="O3973" s="9">
        <v>29</v>
      </c>
      <c r="Q3973" s="9" t="s">
        <v>61</v>
      </c>
      <c r="R3973" s="9"/>
      <c r="S3973" s="13">
        <v>2700000</v>
      </c>
      <c r="T3973" s="13">
        <v>2700000</v>
      </c>
      <c r="U3973" s="13">
        <v>810000</v>
      </c>
      <c r="V3973" s="9"/>
      <c r="W3973" s="9"/>
      <c r="X3973" s="9"/>
      <c r="Y3973" s="9"/>
      <c r="Z3973" s="9"/>
      <c r="AA3973" s="9"/>
      <c r="AB3973" s="9"/>
      <c r="AC3973" s="9"/>
      <c r="AD3973" s="9"/>
      <c r="AE3973" s="9"/>
      <c r="AF3973" s="55"/>
      <c r="AG3973" s="55"/>
      <c r="AH3973" s="11">
        <v>43631</v>
      </c>
      <c r="AI3973" s="11">
        <v>43738</v>
      </c>
      <c r="AJ3973" s="27">
        <v>2204858</v>
      </c>
      <c r="AK3973" s="27">
        <v>661457</v>
      </c>
      <c r="AL3973" s="9"/>
      <c r="AM3973" s="9"/>
      <c r="AN3973" s="9"/>
      <c r="AO3973" s="9"/>
      <c r="AP3973" s="9"/>
      <c r="AQ3973" s="9"/>
      <c r="AR3973" s="9"/>
      <c r="AS3973" s="9"/>
      <c r="AT3973" s="9"/>
      <c r="AU3973" s="9"/>
      <c r="AV3973" s="9"/>
      <c r="AW3973" s="9"/>
      <c r="AX3973" s="9"/>
      <c r="AY3973" s="9"/>
      <c r="AZ3973" s="9"/>
      <c r="BA3973" s="9"/>
      <c r="BB3973" s="9"/>
      <c r="BC3973" s="9"/>
      <c r="BD3973" s="9"/>
      <c r="BE3973" s="9"/>
      <c r="BF3973" s="9"/>
      <c r="BG3973" s="9"/>
      <c r="BH3973" s="9"/>
      <c r="BI3973" s="9"/>
      <c r="BJ3973" s="9"/>
      <c r="BK3973" s="9"/>
      <c r="BL3973" s="9"/>
      <c r="BM3973" s="9"/>
      <c r="BN3973" s="9"/>
      <c r="BO3973" s="9"/>
      <c r="BP3973" s="9"/>
      <c r="BQ3973" s="9"/>
      <c r="BT3973" s="9"/>
      <c r="BU3973" s="9"/>
      <c r="BX3973" s="9"/>
      <c r="BY3973" s="9"/>
      <c r="CB3973" s="9"/>
      <c r="CC3973" s="9"/>
      <c r="CF3973" s="9"/>
      <c r="CG3973" s="9"/>
      <c r="CJ3973" s="9"/>
      <c r="CK3973" s="9"/>
      <c r="CN3973" s="9"/>
      <c r="CO3973" s="9"/>
      <c r="CP3973" s="9"/>
      <c r="CQ3973" s="9"/>
      <c r="CR3973" s="9"/>
      <c r="CS3973" s="9"/>
      <c r="CT3973" s="9"/>
      <c r="CU3973" s="9"/>
      <c r="CV3973" s="9"/>
      <c r="CW3973" s="9"/>
      <c r="CX3973" s="9"/>
      <c r="CY3973" s="9"/>
      <c r="CZ3973" s="9"/>
      <c r="DA3973" s="9"/>
      <c r="DB3973" s="9"/>
      <c r="DC3973" s="9"/>
      <c r="DD3973" s="9"/>
      <c r="DE3973" s="9"/>
      <c r="DF3973" s="9"/>
      <c r="DG3973" s="9"/>
      <c r="DH3973" s="9"/>
      <c r="DI3973" s="9"/>
      <c r="DJ3973" s="9"/>
      <c r="DK3973" s="9"/>
      <c r="DL3973" s="9"/>
      <c r="DM3973" s="9"/>
      <c r="DN3973" s="9"/>
      <c r="DO3973" s="9"/>
      <c r="DP3973" s="9"/>
      <c r="DQ3973" s="9"/>
      <c r="DR3973" s="9"/>
      <c r="DS3973" s="9"/>
      <c r="DT3973" s="9"/>
      <c r="DU3973" s="9"/>
      <c r="DV3973" s="9"/>
      <c r="DW3973" s="9"/>
      <c r="DX3973" s="9"/>
      <c r="DY3973" s="9"/>
    </row>
    <row r="3974" spans="1:131" ht="19.5" customHeight="1" x14ac:dyDescent="0.25">
      <c r="A3974" s="9">
        <v>2625</v>
      </c>
      <c r="B3974" s="9" t="s">
        <v>7856</v>
      </c>
      <c r="C3974" s="9" t="s">
        <v>7857</v>
      </c>
      <c r="D3974" s="9"/>
      <c r="E3974" s="9" t="s">
        <v>7858</v>
      </c>
      <c r="F3974" s="9" t="s">
        <v>105</v>
      </c>
      <c r="G3974" s="9"/>
      <c r="H3974" s="9" t="s">
        <v>202</v>
      </c>
      <c r="I3974" s="9" t="s">
        <v>3432</v>
      </c>
      <c r="J3974" s="129">
        <v>43725</v>
      </c>
      <c r="K3974" s="129">
        <v>43636</v>
      </c>
      <c r="L3974" s="129">
        <v>43790</v>
      </c>
      <c r="O3974" s="9">
        <v>26</v>
      </c>
      <c r="Q3974" s="9" t="s">
        <v>61</v>
      </c>
      <c r="R3974" s="9"/>
      <c r="S3974" s="13">
        <v>592411594</v>
      </c>
      <c r="T3974" s="13">
        <v>592411594</v>
      </c>
      <c r="U3974" s="13">
        <v>177723478</v>
      </c>
      <c r="V3974" s="9"/>
      <c r="W3974" s="9"/>
      <c r="X3974" s="9"/>
      <c r="Y3974" s="9"/>
      <c r="Z3974" s="9"/>
      <c r="AA3974" s="9"/>
      <c r="AB3974" s="9"/>
      <c r="AC3974" s="9"/>
      <c r="AD3974" s="9"/>
      <c r="AE3974" s="9"/>
      <c r="AF3974" s="55"/>
      <c r="AG3974" s="55"/>
      <c r="AH3974" s="11">
        <v>43636</v>
      </c>
      <c r="AI3974" s="11">
        <v>43790</v>
      </c>
      <c r="AJ3974" s="27">
        <v>500605636</v>
      </c>
      <c r="AK3974" s="27">
        <v>150181691</v>
      </c>
      <c r="AL3974" s="9"/>
      <c r="AM3974" s="9"/>
      <c r="AN3974" s="9"/>
      <c r="AO3974" s="9"/>
      <c r="AP3974" s="9"/>
      <c r="AQ3974" s="9"/>
      <c r="AR3974" s="9"/>
      <c r="AS3974" s="9"/>
      <c r="AT3974" s="9"/>
      <c r="AU3974" s="9"/>
      <c r="AV3974" s="9"/>
      <c r="AW3974" s="9"/>
      <c r="AX3974" s="9"/>
      <c r="AY3974" s="9"/>
      <c r="AZ3974" s="9"/>
      <c r="BA3974" s="9"/>
      <c r="BB3974" s="9"/>
      <c r="BC3974" s="9"/>
      <c r="BD3974" s="9"/>
      <c r="BE3974" s="9"/>
      <c r="BF3974" s="9"/>
      <c r="BG3974" s="9"/>
      <c r="BH3974" s="9"/>
      <c r="BI3974" s="9"/>
      <c r="BJ3974" s="9"/>
      <c r="BK3974" s="9"/>
      <c r="BL3974" s="9"/>
      <c r="BM3974" s="9"/>
      <c r="BN3974" s="9"/>
      <c r="BO3974" s="9"/>
      <c r="BP3974" s="9"/>
      <c r="BQ3974" s="9"/>
      <c r="BT3974" s="9"/>
      <c r="BU3974" s="9"/>
      <c r="BX3974" s="9"/>
      <c r="BY3974" s="9"/>
      <c r="CB3974" s="9"/>
      <c r="CC3974" s="9"/>
      <c r="CF3974" s="9"/>
      <c r="CG3974" s="9"/>
      <c r="CJ3974" s="9"/>
      <c r="CK3974" s="9"/>
      <c r="CN3974" s="9"/>
      <c r="CO3974" s="9"/>
      <c r="CP3974" s="9"/>
      <c r="CQ3974" s="9"/>
      <c r="CR3974" s="9"/>
      <c r="CS3974" s="9"/>
      <c r="CT3974" s="9"/>
      <c r="CU3974" s="9"/>
      <c r="CV3974" s="9"/>
      <c r="CW3974" s="9"/>
      <c r="CX3974" s="9"/>
      <c r="CY3974" s="9"/>
      <c r="CZ3974" s="9"/>
      <c r="DA3974" s="9"/>
      <c r="DB3974" s="9"/>
      <c r="DC3974" s="9"/>
      <c r="DD3974" s="9"/>
      <c r="DE3974" s="9"/>
      <c r="DF3974" s="9"/>
      <c r="DG3974" s="9"/>
      <c r="DH3974" s="9"/>
      <c r="DI3974" s="9"/>
      <c r="DJ3974" s="9"/>
      <c r="DK3974" s="9"/>
      <c r="DL3974" s="9"/>
      <c r="DM3974" s="9"/>
      <c r="DN3974" s="9"/>
      <c r="DO3974" s="9"/>
      <c r="DP3974" s="9"/>
      <c r="DQ3974" s="9"/>
      <c r="DR3974" s="9"/>
      <c r="DS3974" s="9"/>
      <c r="DT3974" s="9"/>
      <c r="DU3974" s="9"/>
      <c r="DV3974" s="9"/>
      <c r="DW3974" s="9"/>
      <c r="DX3974" s="9"/>
      <c r="DY3974" s="9"/>
      <c r="DZ3974" s="56"/>
      <c r="EA3974" s="57"/>
    </row>
    <row r="3975" spans="1:131" ht="39" customHeight="1" x14ac:dyDescent="0.25">
      <c r="A3975" s="9">
        <v>2626</v>
      </c>
      <c r="B3975" s="9" t="s">
        <v>7859</v>
      </c>
      <c r="C3975" s="9" t="s">
        <v>7860</v>
      </c>
      <c r="D3975" s="9"/>
      <c r="E3975" s="9" t="s">
        <v>7861</v>
      </c>
      <c r="F3975" s="9" t="s">
        <v>6262</v>
      </c>
      <c r="G3975" s="9"/>
      <c r="H3975" s="9" t="s">
        <v>202</v>
      </c>
      <c r="I3975" s="9" t="s">
        <v>78</v>
      </c>
      <c r="J3975" s="129">
        <v>43771</v>
      </c>
      <c r="K3975" s="129">
        <v>43538</v>
      </c>
      <c r="L3975" s="129">
        <v>43936</v>
      </c>
      <c r="O3975" s="9">
        <v>32</v>
      </c>
      <c r="Q3975" s="9" t="s">
        <v>54</v>
      </c>
      <c r="R3975" s="9"/>
      <c r="S3975" s="13">
        <v>39900000</v>
      </c>
      <c r="T3975" s="13">
        <v>39900000</v>
      </c>
      <c r="U3975" s="13">
        <v>11970000</v>
      </c>
      <c r="V3975" s="9"/>
      <c r="W3975" s="9"/>
      <c r="X3975" s="9"/>
      <c r="Y3975" s="9"/>
      <c r="Z3975" s="9"/>
      <c r="AA3975" s="9"/>
      <c r="AB3975" s="9"/>
      <c r="AC3975" s="9"/>
      <c r="AD3975" s="9"/>
      <c r="AE3975" s="9"/>
      <c r="AF3975" s="55"/>
      <c r="AG3975" s="45">
        <v>20000000</v>
      </c>
      <c r="AH3975" s="9"/>
      <c r="AI3975" s="9"/>
      <c r="AJ3975" s="9"/>
      <c r="AK3975" s="9"/>
      <c r="AL3975" s="9"/>
      <c r="AM3975" s="9"/>
      <c r="AN3975" s="9"/>
      <c r="AO3975" s="9"/>
      <c r="AP3975" s="9"/>
      <c r="AQ3975" s="9"/>
      <c r="AR3975" s="9"/>
      <c r="AS3975" s="9"/>
      <c r="AT3975" s="9"/>
      <c r="AU3975" s="9"/>
      <c r="AV3975" s="9"/>
      <c r="AW3975" s="9"/>
      <c r="AX3975" s="9"/>
      <c r="AY3975" s="9"/>
      <c r="AZ3975" s="9"/>
      <c r="BA3975" s="9"/>
      <c r="BB3975" s="9"/>
      <c r="BC3975" s="9"/>
      <c r="BD3975" s="9"/>
      <c r="BE3975" s="9"/>
      <c r="BF3975" s="9"/>
      <c r="BG3975" s="9"/>
      <c r="BH3975" s="9"/>
      <c r="BI3975" s="9"/>
      <c r="BJ3975" s="9"/>
      <c r="BK3975" s="9"/>
      <c r="BL3975" s="9"/>
      <c r="BM3975" s="9"/>
      <c r="BN3975" s="9"/>
      <c r="BO3975" s="9"/>
      <c r="BP3975" s="9"/>
      <c r="BQ3975" s="9"/>
      <c r="BT3975" s="9"/>
      <c r="BU3975" s="9"/>
      <c r="BX3975" s="9"/>
      <c r="BY3975" s="9"/>
      <c r="CB3975" s="9"/>
      <c r="CC3975" s="9"/>
      <c r="CF3975" s="9"/>
      <c r="CG3975" s="9"/>
      <c r="CJ3975" s="9"/>
      <c r="CK3975" s="9"/>
      <c r="CN3975" s="9"/>
      <c r="CO3975" s="9"/>
      <c r="CP3975" s="9"/>
      <c r="CQ3975" s="9"/>
      <c r="CR3975" s="9"/>
      <c r="CS3975" s="9"/>
      <c r="CT3975" s="9"/>
      <c r="CU3975" s="9"/>
      <c r="CV3975" s="9"/>
      <c r="CW3975" s="9"/>
      <c r="CX3975" s="9"/>
      <c r="CY3975" s="9"/>
      <c r="CZ3975" s="9"/>
      <c r="DA3975" s="9"/>
      <c r="DB3975" s="9"/>
      <c r="DC3975" s="9"/>
      <c r="DD3975" s="9"/>
      <c r="DE3975" s="9"/>
      <c r="DF3975" s="9"/>
      <c r="DG3975" s="9"/>
      <c r="DH3975" s="9"/>
      <c r="DI3975" s="9"/>
      <c r="DJ3975" s="9"/>
      <c r="DK3975" s="9"/>
      <c r="DL3975" s="9"/>
      <c r="DM3975" s="9"/>
      <c r="DN3975" s="9"/>
      <c r="DO3975" s="9"/>
      <c r="DP3975" s="9"/>
      <c r="DQ3975" s="9"/>
      <c r="DR3975" s="9"/>
      <c r="DS3975" s="9"/>
      <c r="DT3975" s="9"/>
      <c r="DU3975" s="9"/>
      <c r="DV3975" s="9"/>
      <c r="DW3975" s="9"/>
      <c r="DX3975" s="9"/>
      <c r="DY3975" s="9"/>
    </row>
    <row r="3976" spans="1:131" s="18" customFormat="1" ht="39" customHeight="1" x14ac:dyDescent="0.25">
      <c r="A3976" s="18">
        <v>2626</v>
      </c>
      <c r="B3976" s="18" t="s">
        <v>7859</v>
      </c>
      <c r="C3976" s="18" t="s">
        <v>7860</v>
      </c>
      <c r="D3976" s="19">
        <v>43844</v>
      </c>
      <c r="J3976" s="130"/>
      <c r="K3976" s="130"/>
      <c r="L3976" s="130">
        <v>44211</v>
      </c>
      <c r="S3976" s="20"/>
      <c r="T3976" s="20"/>
      <c r="U3976" s="20"/>
      <c r="AF3976" s="57"/>
      <c r="AG3976" s="46"/>
      <c r="DZ3976" s="56"/>
      <c r="EA3976" s="57"/>
    </row>
    <row r="3977" spans="1:131" ht="19.5" customHeight="1" x14ac:dyDescent="0.25">
      <c r="A3977" s="9" t="s">
        <v>9908</v>
      </c>
      <c r="B3977" s="9" t="s">
        <v>7862</v>
      </c>
      <c r="C3977" s="9" t="s">
        <v>9874</v>
      </c>
      <c r="D3977" s="9"/>
      <c r="E3977" s="9" t="s">
        <v>7863</v>
      </c>
      <c r="F3977" s="9" t="s">
        <v>1090</v>
      </c>
      <c r="G3977" s="9"/>
      <c r="H3977" s="9" t="s">
        <v>202</v>
      </c>
      <c r="I3977" s="9" t="s">
        <v>7864</v>
      </c>
      <c r="J3977" s="129">
        <v>43710</v>
      </c>
      <c r="K3977" s="129">
        <v>43546</v>
      </c>
      <c r="L3977" s="129">
        <v>43992</v>
      </c>
      <c r="O3977" s="9">
        <v>29</v>
      </c>
      <c r="Q3977" s="9" t="s">
        <v>61</v>
      </c>
      <c r="R3977" s="9"/>
      <c r="S3977" s="13">
        <v>1910987526</v>
      </c>
      <c r="T3977" s="13">
        <v>1910987526</v>
      </c>
      <c r="U3977" s="13">
        <v>573296257</v>
      </c>
      <c r="V3977" s="9"/>
      <c r="W3977" s="9"/>
      <c r="X3977" s="9"/>
      <c r="Y3977" s="9"/>
      <c r="Z3977" s="9"/>
      <c r="AA3977" s="9"/>
      <c r="AB3977" s="9"/>
      <c r="AC3977" s="9"/>
      <c r="AD3977" s="9"/>
      <c r="AE3977" s="9"/>
      <c r="AF3977" s="55"/>
      <c r="AG3977" s="55"/>
      <c r="AH3977" s="11">
        <v>43556</v>
      </c>
      <c r="AI3977" s="11">
        <v>43738</v>
      </c>
      <c r="AJ3977" s="13">
        <v>236097123</v>
      </c>
      <c r="AK3977" s="13">
        <v>70829137</v>
      </c>
      <c r="AL3977" s="11">
        <v>43739</v>
      </c>
      <c r="AM3977" s="11">
        <v>43830</v>
      </c>
      <c r="AN3977" s="27">
        <v>641980148</v>
      </c>
      <c r="AO3977" s="27">
        <v>192594044</v>
      </c>
      <c r="AP3977" s="11">
        <v>43831</v>
      </c>
      <c r="AQ3977" s="11">
        <v>43921</v>
      </c>
      <c r="AR3977" s="27">
        <v>471955652</v>
      </c>
      <c r="AS3977" s="27">
        <v>141586696</v>
      </c>
      <c r="AT3977" s="11">
        <v>43922</v>
      </c>
      <c r="AU3977" s="11">
        <v>44104</v>
      </c>
      <c r="AV3977" s="27">
        <v>629246203</v>
      </c>
      <c r="AW3977" s="27">
        <v>188773861</v>
      </c>
      <c r="AZ3977" s="27"/>
      <c r="BA3977" s="27"/>
      <c r="BB3977" s="9"/>
      <c r="BC3977" s="9"/>
      <c r="BD3977" s="9"/>
      <c r="BE3977" s="9"/>
      <c r="BF3977" s="9"/>
      <c r="BG3977" s="9"/>
      <c r="BH3977" s="9"/>
      <c r="BI3977" s="9"/>
      <c r="BJ3977" s="9"/>
      <c r="BK3977" s="9"/>
      <c r="BL3977" s="9"/>
      <c r="BM3977" s="9"/>
      <c r="BN3977" s="9"/>
      <c r="BO3977" s="9"/>
      <c r="BP3977" s="9"/>
      <c r="BQ3977" s="9"/>
      <c r="BT3977" s="9"/>
      <c r="BU3977" s="9"/>
      <c r="BX3977" s="9"/>
      <c r="BY3977" s="9"/>
      <c r="CB3977" s="9"/>
      <c r="CC3977" s="9"/>
      <c r="CF3977" s="9"/>
      <c r="CG3977" s="9"/>
      <c r="CJ3977" s="9"/>
      <c r="CK3977" s="9"/>
      <c r="CN3977" s="9"/>
      <c r="CO3977" s="9"/>
      <c r="CP3977" s="9"/>
      <c r="CQ3977" s="9"/>
      <c r="CR3977" s="9"/>
      <c r="CS3977" s="9"/>
      <c r="CT3977" s="9"/>
      <c r="CU3977" s="9"/>
      <c r="CV3977" s="9"/>
      <c r="CW3977" s="9"/>
      <c r="CX3977" s="9"/>
      <c r="CY3977" s="9"/>
      <c r="CZ3977" s="9"/>
      <c r="DA3977" s="9"/>
      <c r="DB3977" s="9"/>
      <c r="DC3977" s="9"/>
      <c r="DD3977" s="9"/>
      <c r="DE3977" s="9"/>
      <c r="DF3977" s="9"/>
      <c r="DG3977" s="9"/>
      <c r="DH3977" s="9"/>
      <c r="DI3977" s="9"/>
      <c r="DJ3977" s="9"/>
      <c r="DK3977" s="9"/>
      <c r="DL3977" s="9"/>
      <c r="DM3977" s="9"/>
      <c r="DN3977" s="9"/>
      <c r="DO3977" s="9"/>
      <c r="DP3977" s="9"/>
      <c r="DQ3977" s="9"/>
      <c r="DR3977" s="9"/>
      <c r="DS3977" s="9"/>
      <c r="DT3977" s="9"/>
      <c r="DU3977" s="9"/>
      <c r="DV3977" s="9"/>
      <c r="DW3977" s="9"/>
      <c r="DX3977" s="9"/>
      <c r="DY3977" s="9"/>
      <c r="DZ3977" s="56"/>
      <c r="EA3977" s="57"/>
    </row>
    <row r="3978" spans="1:131" s="18" customFormat="1" ht="19.5" customHeight="1" x14ac:dyDescent="0.25">
      <c r="A3978" s="18">
        <v>2627</v>
      </c>
      <c r="B3978" s="18" t="s">
        <v>7862</v>
      </c>
      <c r="C3978" s="18" t="s">
        <v>9874</v>
      </c>
      <c r="D3978" s="19">
        <v>43969</v>
      </c>
      <c r="J3978" s="130"/>
      <c r="K3978" s="130"/>
      <c r="L3978" s="130">
        <v>44180</v>
      </c>
      <c r="S3978" s="20"/>
      <c r="T3978" s="20"/>
      <c r="U3978" s="20"/>
      <c r="AF3978" s="57"/>
      <c r="AG3978" s="57"/>
      <c r="DZ3978" s="56"/>
      <c r="EA3978" s="57"/>
    </row>
    <row r="3979" spans="1:131" s="18" customFormat="1" ht="19.5" customHeight="1" x14ac:dyDescent="0.25">
      <c r="A3979" s="18">
        <v>2627</v>
      </c>
      <c r="B3979" s="18" t="s">
        <v>7862</v>
      </c>
      <c r="C3979" s="18" t="s">
        <v>9874</v>
      </c>
      <c r="D3979" s="19">
        <v>44217</v>
      </c>
      <c r="J3979" s="130"/>
      <c r="K3979" s="130"/>
      <c r="L3979" s="130">
        <v>44227</v>
      </c>
      <c r="S3979" s="20">
        <v>2629709815</v>
      </c>
      <c r="T3979" s="20">
        <v>2629709815</v>
      </c>
      <c r="U3979" s="20">
        <v>788912945</v>
      </c>
      <c r="AF3979" s="57"/>
      <c r="AG3979" s="57"/>
      <c r="DZ3979" s="56"/>
      <c r="EA3979" s="57"/>
    </row>
    <row r="3980" spans="1:131" s="18" customFormat="1" ht="19.5" customHeight="1" x14ac:dyDescent="0.25">
      <c r="A3980" s="18">
        <v>2627</v>
      </c>
      <c r="B3980" s="18" t="s">
        <v>7862</v>
      </c>
      <c r="C3980" s="18" t="s">
        <v>9874</v>
      </c>
      <c r="D3980" s="19">
        <v>44218</v>
      </c>
      <c r="J3980" s="130"/>
      <c r="K3980" s="130"/>
      <c r="L3980" s="130">
        <v>44316</v>
      </c>
      <c r="S3980" s="20"/>
      <c r="T3980" s="20"/>
      <c r="U3980" s="20"/>
      <c r="AF3980" s="57"/>
      <c r="AG3980" s="57"/>
      <c r="DZ3980" s="56"/>
      <c r="EA3980" s="57"/>
    </row>
    <row r="3981" spans="1:131" s="18" customFormat="1" ht="19.5" customHeight="1" x14ac:dyDescent="0.25">
      <c r="A3981" s="18">
        <v>2627</v>
      </c>
      <c r="B3981" s="18" t="s">
        <v>7862</v>
      </c>
      <c r="C3981" s="18" t="s">
        <v>9874</v>
      </c>
      <c r="D3981" s="19">
        <v>44292</v>
      </c>
      <c r="J3981" s="130"/>
      <c r="K3981" s="130"/>
      <c r="L3981" s="130">
        <v>44560</v>
      </c>
      <c r="S3981" s="20"/>
      <c r="T3981" s="20"/>
      <c r="U3981" s="20"/>
      <c r="AF3981" s="57"/>
      <c r="AG3981" s="57"/>
      <c r="DZ3981" s="56"/>
      <c r="EA3981" s="57"/>
    </row>
    <row r="3982" spans="1:131" s="18" customFormat="1" ht="39" customHeight="1" x14ac:dyDescent="0.25">
      <c r="A3982" s="18">
        <v>2627</v>
      </c>
      <c r="B3982" s="18" t="s">
        <v>7862</v>
      </c>
      <c r="C3982" s="18" t="s">
        <v>9874</v>
      </c>
      <c r="D3982" s="19">
        <v>44287</v>
      </c>
      <c r="E3982" s="18" t="s">
        <v>9875</v>
      </c>
      <c r="F3982" s="18" t="s">
        <v>1090</v>
      </c>
      <c r="J3982" s="130"/>
      <c r="K3982" s="130"/>
      <c r="L3982" s="130"/>
      <c r="S3982" s="20"/>
      <c r="T3982" s="20"/>
      <c r="U3982" s="20"/>
      <c r="AF3982" s="57"/>
      <c r="AG3982" s="57"/>
      <c r="DZ3982" s="56"/>
      <c r="EA3982" s="57"/>
    </row>
    <row r="3983" spans="1:131" s="18" customFormat="1" ht="39" customHeight="1" x14ac:dyDescent="0.25">
      <c r="A3983" s="18">
        <v>2627</v>
      </c>
      <c r="B3983" s="18" t="s">
        <v>7862</v>
      </c>
      <c r="C3983" s="18" t="s">
        <v>9874</v>
      </c>
      <c r="D3983" s="19">
        <v>44476</v>
      </c>
      <c r="J3983" s="130"/>
      <c r="K3983" s="130"/>
      <c r="L3983" s="130"/>
      <c r="S3983" s="20">
        <v>3809001835</v>
      </c>
      <c r="T3983" s="20">
        <v>3809001835</v>
      </c>
      <c r="U3983" s="20">
        <v>1142700551</v>
      </c>
      <c r="AF3983" s="57"/>
      <c r="AG3983" s="57"/>
      <c r="DZ3983" s="56"/>
      <c r="EA3983" s="57"/>
    </row>
    <row r="3984" spans="1:131" ht="19.5" customHeight="1" x14ac:dyDescent="0.25">
      <c r="A3984" s="9">
        <v>2628</v>
      </c>
      <c r="B3984" s="9" t="s">
        <v>7865</v>
      </c>
      <c r="C3984" s="9" t="s">
        <v>7866</v>
      </c>
      <c r="D3984" s="9"/>
      <c r="E3984" s="9" t="s">
        <v>7867</v>
      </c>
      <c r="F3984" s="9" t="s">
        <v>7406</v>
      </c>
      <c r="G3984" s="9"/>
      <c r="H3984" s="9" t="s">
        <v>202</v>
      </c>
      <c r="I3984" s="9" t="s">
        <v>6929</v>
      </c>
      <c r="J3984" s="129">
        <v>43709</v>
      </c>
      <c r="K3984" s="129">
        <v>43637</v>
      </c>
      <c r="L3984" s="129">
        <v>43773</v>
      </c>
      <c r="M3984" s="9" t="s">
        <v>20</v>
      </c>
      <c r="O3984" s="9">
        <v>25</v>
      </c>
      <c r="Q3984" s="9" t="s">
        <v>54</v>
      </c>
      <c r="R3984" s="9"/>
      <c r="S3984" s="13">
        <v>20000000</v>
      </c>
      <c r="T3984" s="13">
        <v>20000000</v>
      </c>
      <c r="U3984" s="13">
        <v>6000000</v>
      </c>
      <c r="V3984" s="9"/>
      <c r="W3984" s="9"/>
      <c r="X3984" s="9"/>
      <c r="Y3984" s="9"/>
      <c r="Z3984" s="9"/>
      <c r="AA3984" s="9"/>
      <c r="AB3984" s="9"/>
      <c r="AC3984" s="9"/>
      <c r="AD3984" s="9"/>
      <c r="AE3984" s="9"/>
      <c r="AF3984" s="55"/>
      <c r="AG3984" s="55"/>
      <c r="AH3984" s="9"/>
      <c r="AI3984" s="9"/>
      <c r="AJ3984" s="9"/>
      <c r="AK3984" s="9"/>
      <c r="AL3984" s="9"/>
      <c r="AM3984" s="9"/>
      <c r="AN3984" s="9"/>
      <c r="AO3984" s="9"/>
      <c r="AP3984" s="9"/>
      <c r="AQ3984" s="9"/>
      <c r="AR3984" s="9"/>
      <c r="AS3984" s="9"/>
      <c r="AT3984" s="9"/>
      <c r="AU3984" s="9"/>
      <c r="AV3984" s="9"/>
      <c r="AW3984" s="9"/>
      <c r="AX3984" s="9"/>
      <c r="AY3984" s="9"/>
      <c r="AZ3984" s="9"/>
      <c r="BA3984" s="9"/>
      <c r="BB3984" s="9"/>
      <c r="BC3984" s="9"/>
      <c r="BD3984" s="9"/>
      <c r="BE3984" s="9"/>
      <c r="BF3984" s="9"/>
      <c r="BG3984" s="9"/>
      <c r="BH3984" s="9"/>
      <c r="BI3984" s="9"/>
      <c r="BJ3984" s="9"/>
      <c r="BK3984" s="9"/>
      <c r="BL3984" s="9"/>
      <c r="BM3984" s="9"/>
      <c r="BN3984" s="9"/>
      <c r="BO3984" s="9"/>
      <c r="BP3984" s="9"/>
      <c r="BQ3984" s="9"/>
      <c r="BT3984" s="9"/>
      <c r="BU3984" s="9"/>
      <c r="BX3984" s="9"/>
      <c r="BY3984" s="9"/>
      <c r="CB3984" s="9"/>
      <c r="CC3984" s="9"/>
      <c r="CF3984" s="9"/>
      <c r="CG3984" s="9"/>
      <c r="CJ3984" s="9"/>
      <c r="CK3984" s="9"/>
      <c r="CN3984" s="9"/>
      <c r="CO3984" s="9"/>
      <c r="CP3984" s="9"/>
      <c r="CQ3984" s="9"/>
      <c r="CR3984" s="9"/>
      <c r="CS3984" s="9"/>
      <c r="CT3984" s="9"/>
      <c r="CU3984" s="9"/>
      <c r="CV3984" s="9"/>
      <c r="CW3984" s="9"/>
      <c r="CX3984" s="9"/>
      <c r="CY3984" s="9"/>
      <c r="CZ3984" s="9"/>
      <c r="DA3984" s="9"/>
      <c r="DB3984" s="9"/>
      <c r="DC3984" s="9"/>
      <c r="DD3984" s="9"/>
      <c r="DE3984" s="9"/>
      <c r="DF3984" s="9"/>
      <c r="DG3984" s="9"/>
      <c r="DH3984" s="9"/>
      <c r="DI3984" s="9"/>
      <c r="DJ3984" s="9"/>
      <c r="DK3984" s="9"/>
      <c r="DL3984" s="9"/>
      <c r="DM3984" s="9"/>
      <c r="DN3984" s="9"/>
      <c r="DO3984" s="9"/>
      <c r="DP3984" s="9"/>
      <c r="DQ3984" s="9"/>
      <c r="DR3984" s="9"/>
      <c r="DS3984" s="9"/>
      <c r="DT3984" s="9"/>
      <c r="DU3984" s="9"/>
      <c r="DV3984" s="9"/>
      <c r="DW3984" s="9"/>
      <c r="DX3984" s="9"/>
      <c r="DY3984" s="9"/>
    </row>
    <row r="3985" spans="1:131" ht="39" customHeight="1" x14ac:dyDescent="0.25">
      <c r="A3985" s="9">
        <v>2629</v>
      </c>
      <c r="B3985" s="9" t="s">
        <v>7868</v>
      </c>
      <c r="C3985" s="9" t="s">
        <v>7869</v>
      </c>
      <c r="D3985" s="9"/>
      <c r="E3985" s="9" t="s">
        <v>7870</v>
      </c>
      <c r="F3985" s="9" t="s">
        <v>7871</v>
      </c>
      <c r="G3985" s="9"/>
      <c r="H3985" s="9" t="s">
        <v>906</v>
      </c>
      <c r="I3985" s="9" t="s">
        <v>35</v>
      </c>
      <c r="M3985" s="9" t="s">
        <v>191</v>
      </c>
      <c r="O3985" s="9">
        <v>28</v>
      </c>
      <c r="R3985" s="9"/>
      <c r="S3985" s="9"/>
      <c r="T3985" s="9"/>
      <c r="U3985" s="9"/>
      <c r="V3985" s="9"/>
      <c r="W3985" s="9"/>
      <c r="X3985" s="9"/>
      <c r="Y3985" s="9"/>
      <c r="Z3985" s="9"/>
      <c r="AA3985" s="9"/>
      <c r="AB3985" s="9"/>
      <c r="AC3985" s="9"/>
      <c r="AD3985" s="9"/>
      <c r="AE3985" s="9"/>
      <c r="AF3985" s="55"/>
      <c r="AG3985" s="55"/>
      <c r="AH3985" s="9"/>
      <c r="AI3985" s="9"/>
      <c r="AJ3985" s="9"/>
      <c r="AK3985" s="9"/>
      <c r="AL3985" s="9"/>
      <c r="AM3985" s="9"/>
      <c r="AN3985" s="9"/>
      <c r="AO3985" s="9"/>
      <c r="AP3985" s="9"/>
      <c r="AQ3985" s="9"/>
      <c r="AR3985" s="9"/>
      <c r="AS3985" s="9"/>
      <c r="AT3985" s="9"/>
      <c r="AU3985" s="9"/>
      <c r="AV3985" s="9"/>
      <c r="AW3985" s="9"/>
      <c r="AX3985" s="9"/>
      <c r="AY3985" s="9"/>
      <c r="AZ3985" s="9"/>
      <c r="BA3985" s="9"/>
      <c r="BB3985" s="9"/>
      <c r="BC3985" s="9"/>
      <c r="BD3985" s="9"/>
      <c r="BE3985" s="9"/>
      <c r="BF3985" s="9"/>
      <c r="BG3985" s="9"/>
      <c r="BH3985" s="9"/>
      <c r="BI3985" s="9"/>
      <c r="BJ3985" s="9"/>
      <c r="BK3985" s="9"/>
      <c r="BL3985" s="9"/>
      <c r="BM3985" s="9"/>
      <c r="BN3985" s="9"/>
      <c r="BO3985" s="9"/>
      <c r="BP3985" s="9"/>
      <c r="BQ3985" s="9"/>
      <c r="BT3985" s="9"/>
      <c r="BU3985" s="9"/>
      <c r="BX3985" s="9"/>
      <c r="BY3985" s="9"/>
      <c r="CB3985" s="9"/>
      <c r="CC3985" s="9"/>
      <c r="CF3985" s="9"/>
      <c r="CG3985" s="9"/>
      <c r="CJ3985" s="9"/>
      <c r="CK3985" s="9"/>
      <c r="CN3985" s="9"/>
      <c r="CO3985" s="9"/>
      <c r="CP3985" s="9"/>
      <c r="CQ3985" s="9"/>
      <c r="CR3985" s="9"/>
      <c r="CS3985" s="9"/>
      <c r="CT3985" s="9"/>
      <c r="CU3985" s="9"/>
      <c r="CV3985" s="9"/>
      <c r="CW3985" s="9"/>
      <c r="CX3985" s="9"/>
      <c r="CY3985" s="9"/>
      <c r="CZ3985" s="9"/>
      <c r="DA3985" s="9"/>
      <c r="DB3985" s="9"/>
      <c r="DC3985" s="9"/>
      <c r="DD3985" s="9"/>
      <c r="DE3985" s="9"/>
      <c r="DF3985" s="9"/>
      <c r="DG3985" s="9"/>
      <c r="DH3985" s="9"/>
      <c r="DI3985" s="9"/>
      <c r="DJ3985" s="9"/>
      <c r="DK3985" s="9"/>
      <c r="DL3985" s="9"/>
      <c r="DM3985" s="9"/>
      <c r="DN3985" s="9"/>
      <c r="DO3985" s="9"/>
      <c r="DP3985" s="9"/>
      <c r="DQ3985" s="9"/>
      <c r="DR3985" s="9"/>
      <c r="DS3985" s="9"/>
      <c r="DT3985" s="9"/>
      <c r="DU3985" s="9"/>
      <c r="DV3985" s="9"/>
      <c r="DW3985" s="9"/>
      <c r="DX3985" s="9"/>
      <c r="DY3985" s="9"/>
      <c r="DZ3985" s="56"/>
      <c r="EA3985" s="57"/>
    </row>
    <row r="3986" spans="1:131" ht="39" customHeight="1" x14ac:dyDescent="0.25">
      <c r="A3986" s="9">
        <v>2630</v>
      </c>
      <c r="B3986" s="9" t="s">
        <v>7872</v>
      </c>
      <c r="C3986" s="9" t="s">
        <v>7874</v>
      </c>
      <c r="D3986" s="9"/>
      <c r="E3986" s="9" t="s">
        <v>7873</v>
      </c>
      <c r="F3986" s="9" t="s">
        <v>2800</v>
      </c>
      <c r="G3986" s="9"/>
      <c r="H3986" s="9" t="s">
        <v>202</v>
      </c>
      <c r="I3986" s="9" t="s">
        <v>28</v>
      </c>
      <c r="J3986" s="129">
        <v>43702</v>
      </c>
      <c r="K3986" s="129">
        <v>43642</v>
      </c>
      <c r="L3986" s="129">
        <v>43905</v>
      </c>
      <c r="M3986" s="9" t="s">
        <v>20</v>
      </c>
      <c r="O3986" s="9">
        <v>30</v>
      </c>
      <c r="Q3986" s="9" t="s">
        <v>54</v>
      </c>
      <c r="R3986" s="9"/>
      <c r="S3986" s="13">
        <v>5850000</v>
      </c>
      <c r="T3986" s="13">
        <v>5850000</v>
      </c>
      <c r="U3986" s="13">
        <v>1755000</v>
      </c>
      <c r="V3986" s="9"/>
      <c r="W3986" s="9"/>
      <c r="X3986" s="9"/>
      <c r="Y3986" s="9"/>
      <c r="Z3986" s="9"/>
      <c r="AA3986" s="9"/>
      <c r="AB3986" s="9"/>
      <c r="AC3986" s="9"/>
      <c r="AD3986" s="9"/>
      <c r="AE3986" s="9"/>
      <c r="AF3986" s="55"/>
      <c r="AG3986" s="55"/>
      <c r="AH3986" s="9"/>
      <c r="AI3986" s="9"/>
      <c r="AJ3986" s="9"/>
      <c r="AK3986" s="9"/>
      <c r="AL3986" s="9"/>
      <c r="AM3986" s="9"/>
      <c r="AN3986" s="9"/>
      <c r="AO3986" s="9"/>
      <c r="AP3986" s="9"/>
      <c r="AQ3986" s="9"/>
      <c r="AR3986" s="9"/>
      <c r="AS3986" s="9"/>
      <c r="AT3986" s="9"/>
      <c r="AU3986" s="9"/>
      <c r="AV3986" s="9"/>
      <c r="AW3986" s="9"/>
      <c r="AX3986" s="9"/>
      <c r="AY3986" s="9"/>
      <c r="AZ3986" s="9"/>
      <c r="BA3986" s="9"/>
      <c r="BB3986" s="9"/>
      <c r="BC3986" s="9"/>
      <c r="BD3986" s="9"/>
      <c r="BE3986" s="9"/>
      <c r="BF3986" s="9"/>
      <c r="BG3986" s="9"/>
      <c r="BH3986" s="9"/>
      <c r="BI3986" s="9"/>
      <c r="BJ3986" s="9"/>
      <c r="BK3986" s="9"/>
      <c r="BL3986" s="9"/>
      <c r="BM3986" s="9"/>
      <c r="BN3986" s="9"/>
      <c r="BO3986" s="9"/>
      <c r="BP3986" s="9"/>
      <c r="BQ3986" s="9"/>
      <c r="BT3986" s="9"/>
      <c r="BU3986" s="9"/>
      <c r="BX3986" s="9"/>
      <c r="BY3986" s="9"/>
      <c r="CB3986" s="9"/>
      <c r="CC3986" s="9"/>
      <c r="CF3986" s="9"/>
      <c r="CG3986" s="9"/>
      <c r="CJ3986" s="9"/>
      <c r="CK3986" s="9"/>
      <c r="CN3986" s="9"/>
      <c r="CO3986" s="9"/>
      <c r="CP3986" s="9"/>
      <c r="CQ3986" s="9"/>
      <c r="CR3986" s="9"/>
      <c r="CS3986" s="9"/>
      <c r="CT3986" s="9"/>
      <c r="CU3986" s="9"/>
      <c r="CV3986" s="9"/>
      <c r="CW3986" s="9"/>
      <c r="CX3986" s="9"/>
      <c r="CY3986" s="9"/>
      <c r="CZ3986" s="9"/>
      <c r="DA3986" s="9"/>
      <c r="DB3986" s="9"/>
      <c r="DC3986" s="9"/>
      <c r="DD3986" s="9"/>
      <c r="DE3986" s="9"/>
      <c r="DF3986" s="9"/>
      <c r="DG3986" s="9"/>
      <c r="DH3986" s="9"/>
      <c r="DI3986" s="9"/>
      <c r="DJ3986" s="9"/>
      <c r="DK3986" s="9"/>
      <c r="DL3986" s="9"/>
      <c r="DM3986" s="9"/>
      <c r="DN3986" s="9"/>
      <c r="DO3986" s="9"/>
      <c r="DP3986" s="9"/>
      <c r="DQ3986" s="9"/>
      <c r="DR3986" s="9"/>
      <c r="DS3986" s="9"/>
      <c r="DT3986" s="9"/>
      <c r="DU3986" s="9"/>
      <c r="DV3986" s="9"/>
      <c r="DW3986" s="9"/>
      <c r="DX3986" s="9"/>
      <c r="DY3986" s="9"/>
    </row>
    <row r="3987" spans="1:131" ht="19.5" customHeight="1" x14ac:dyDescent="0.25">
      <c r="A3987" s="9">
        <v>2631</v>
      </c>
      <c r="B3987" s="9" t="s">
        <v>7877</v>
      </c>
      <c r="C3987" s="9" t="s">
        <v>7878</v>
      </c>
      <c r="D3987" s="9"/>
      <c r="E3987" s="9" t="s">
        <v>903</v>
      </c>
      <c r="F3987" s="9" t="s">
        <v>4071</v>
      </c>
      <c r="G3987" s="9"/>
      <c r="H3987" s="9" t="s">
        <v>202</v>
      </c>
      <c r="I3987" s="9" t="s">
        <v>78</v>
      </c>
      <c r="J3987" s="129">
        <v>43700</v>
      </c>
      <c r="K3987" s="129">
        <v>43665</v>
      </c>
      <c r="L3987" s="129">
        <v>43714</v>
      </c>
      <c r="O3987" s="9">
        <v>24</v>
      </c>
      <c r="Q3987" s="9" t="s">
        <v>61</v>
      </c>
      <c r="R3987" s="9"/>
      <c r="S3987" s="13">
        <v>10487225</v>
      </c>
      <c r="T3987" s="13">
        <v>10487225</v>
      </c>
      <c r="U3987" s="13">
        <v>3146168</v>
      </c>
      <c r="V3987" s="9"/>
      <c r="W3987" s="9"/>
      <c r="X3987" s="9"/>
      <c r="Y3987" s="9"/>
      <c r="Z3987" s="9"/>
      <c r="AA3987" s="9"/>
      <c r="AB3987" s="9"/>
      <c r="AC3987" s="9"/>
      <c r="AD3987" s="9"/>
      <c r="AE3987" s="9"/>
      <c r="AF3987" s="55"/>
      <c r="AG3987" s="55"/>
      <c r="AH3987" s="11">
        <v>43665</v>
      </c>
      <c r="AI3987" s="11">
        <v>43759</v>
      </c>
      <c r="AJ3987" s="13">
        <v>10434789</v>
      </c>
      <c r="AK3987" s="13">
        <v>3130437</v>
      </c>
      <c r="AL3987" s="9"/>
      <c r="AM3987" s="9"/>
      <c r="AN3987" s="9"/>
      <c r="AO3987" s="9"/>
      <c r="AP3987" s="9"/>
      <c r="AQ3987" s="9"/>
      <c r="AR3987" s="9"/>
      <c r="AS3987" s="9"/>
      <c r="AT3987" s="9"/>
      <c r="AU3987" s="9"/>
      <c r="AV3987" s="9"/>
      <c r="AW3987" s="9"/>
      <c r="AX3987" s="9"/>
      <c r="AY3987" s="9"/>
      <c r="AZ3987" s="9"/>
      <c r="BA3987" s="9"/>
      <c r="BB3987" s="9"/>
      <c r="BC3987" s="9"/>
      <c r="BD3987" s="9"/>
      <c r="BE3987" s="9"/>
      <c r="BF3987" s="9"/>
      <c r="BG3987" s="9"/>
      <c r="BH3987" s="9"/>
      <c r="BI3987" s="9"/>
      <c r="BJ3987" s="9"/>
      <c r="BK3987" s="9"/>
      <c r="BL3987" s="9"/>
      <c r="BM3987" s="9"/>
      <c r="BN3987" s="9"/>
      <c r="BO3987" s="9"/>
      <c r="BP3987" s="9"/>
      <c r="BQ3987" s="9"/>
      <c r="BT3987" s="9"/>
      <c r="BU3987" s="9"/>
      <c r="BX3987" s="9"/>
      <c r="BY3987" s="9"/>
      <c r="CB3987" s="9"/>
      <c r="CC3987" s="9"/>
      <c r="CF3987" s="9"/>
      <c r="CG3987" s="9"/>
      <c r="CJ3987" s="9"/>
      <c r="CK3987" s="9"/>
      <c r="CN3987" s="9"/>
      <c r="CO3987" s="9"/>
      <c r="CP3987" s="9"/>
      <c r="CQ3987" s="9"/>
      <c r="CR3987" s="9"/>
      <c r="CS3987" s="9"/>
      <c r="CT3987" s="9"/>
      <c r="CU3987" s="9"/>
      <c r="CV3987" s="9"/>
      <c r="CW3987" s="9"/>
      <c r="CX3987" s="9"/>
      <c r="CY3987" s="9"/>
      <c r="CZ3987" s="9"/>
      <c r="DA3987" s="9"/>
      <c r="DB3987" s="9"/>
      <c r="DC3987" s="9"/>
      <c r="DD3987" s="9"/>
      <c r="DE3987" s="9"/>
      <c r="DF3987" s="9"/>
      <c r="DG3987" s="9"/>
      <c r="DH3987" s="9"/>
      <c r="DI3987" s="9"/>
      <c r="DJ3987" s="9"/>
      <c r="DK3987" s="9"/>
      <c r="DL3987" s="9"/>
      <c r="DM3987" s="9"/>
      <c r="DN3987" s="9"/>
      <c r="DO3987" s="9"/>
      <c r="DP3987" s="9"/>
      <c r="DQ3987" s="9"/>
      <c r="DR3987" s="9"/>
      <c r="DS3987" s="9"/>
      <c r="DT3987" s="9"/>
      <c r="DU3987" s="9"/>
      <c r="DV3987" s="9"/>
      <c r="DW3987" s="9"/>
      <c r="DX3987" s="9"/>
      <c r="DY3987" s="9"/>
      <c r="DZ3987" s="56"/>
      <c r="EA3987" s="57"/>
    </row>
    <row r="3988" spans="1:131" s="18" customFormat="1" ht="19.5" customHeight="1" x14ac:dyDescent="0.25">
      <c r="A3988" s="18">
        <v>2631</v>
      </c>
      <c r="B3988" s="18" t="s">
        <v>7877</v>
      </c>
      <c r="C3988" s="18" t="s">
        <v>7878</v>
      </c>
      <c r="D3988" s="19">
        <v>43767</v>
      </c>
      <c r="J3988" s="130"/>
      <c r="K3988" s="130"/>
      <c r="L3988" s="130">
        <v>43759</v>
      </c>
      <c r="S3988" s="20"/>
      <c r="T3988" s="20"/>
      <c r="U3988" s="20"/>
      <c r="AF3988" s="57"/>
      <c r="AG3988" s="57"/>
      <c r="DZ3988" s="56"/>
      <c r="EA3988" s="57"/>
    </row>
    <row r="3989" spans="1:131" ht="19.5" customHeight="1" x14ac:dyDescent="0.25">
      <c r="A3989" s="9">
        <v>2632</v>
      </c>
      <c r="B3989" s="9" t="s">
        <v>7879</v>
      </c>
      <c r="C3989" s="9" t="s">
        <v>7881</v>
      </c>
      <c r="D3989" s="9"/>
      <c r="E3989" s="9" t="s">
        <v>7882</v>
      </c>
      <c r="F3989" s="9" t="s">
        <v>7883</v>
      </c>
      <c r="G3989" s="9"/>
      <c r="H3989" s="9" t="s">
        <v>202</v>
      </c>
      <c r="I3989" s="9" t="s">
        <v>35</v>
      </c>
      <c r="J3989" s="129">
        <v>43466</v>
      </c>
      <c r="K3989" s="129">
        <v>43678</v>
      </c>
      <c r="L3989" s="129">
        <v>44012</v>
      </c>
      <c r="O3989" s="9">
        <v>28</v>
      </c>
      <c r="Q3989" s="9" t="s">
        <v>54</v>
      </c>
      <c r="R3989" s="9"/>
      <c r="S3989" s="13">
        <v>25000000</v>
      </c>
      <c r="T3989" s="13">
        <v>25000000</v>
      </c>
      <c r="U3989" s="13">
        <v>7500000</v>
      </c>
      <c r="V3989" s="9"/>
      <c r="W3989" s="9"/>
      <c r="X3989" s="9"/>
      <c r="Y3989" s="9"/>
      <c r="Z3989" s="9"/>
      <c r="AA3989" s="9"/>
      <c r="AB3989" s="9"/>
      <c r="AC3989" s="9"/>
      <c r="AD3989" s="9"/>
      <c r="AE3989" s="9"/>
      <c r="AF3989" s="55"/>
      <c r="AG3989" s="55"/>
      <c r="AH3989" s="11">
        <v>43678</v>
      </c>
      <c r="AI3989" s="11">
        <v>44012</v>
      </c>
      <c r="AJ3989" s="13">
        <v>24845767</v>
      </c>
      <c r="AK3989" s="13">
        <v>7453730</v>
      </c>
      <c r="AL3989" s="9"/>
      <c r="AM3989" s="9"/>
      <c r="AN3989" s="9"/>
      <c r="AO3989" s="9"/>
      <c r="AP3989" s="9"/>
      <c r="AQ3989" s="9"/>
      <c r="AR3989" s="9"/>
      <c r="AS3989" s="9"/>
      <c r="AT3989" s="9"/>
      <c r="AU3989" s="9"/>
      <c r="AV3989" s="9"/>
      <c r="AW3989" s="9"/>
      <c r="AX3989" s="9"/>
      <c r="AY3989" s="9"/>
      <c r="AZ3989" s="9"/>
      <c r="BA3989" s="9"/>
      <c r="BB3989" s="9"/>
      <c r="BC3989" s="9"/>
      <c r="BD3989" s="9"/>
      <c r="BE3989" s="9"/>
      <c r="BF3989" s="9"/>
      <c r="BG3989" s="9"/>
      <c r="BH3989" s="9"/>
      <c r="BI3989" s="9"/>
      <c r="BJ3989" s="9"/>
      <c r="BK3989" s="9"/>
      <c r="BL3989" s="9"/>
      <c r="BM3989" s="9"/>
      <c r="BN3989" s="9"/>
      <c r="BO3989" s="9"/>
      <c r="BP3989" s="9"/>
      <c r="BQ3989" s="9"/>
      <c r="BT3989" s="9"/>
      <c r="BU3989" s="9"/>
      <c r="BX3989" s="9"/>
      <c r="BY3989" s="9"/>
      <c r="CB3989" s="9"/>
      <c r="CC3989" s="9"/>
      <c r="CF3989" s="9"/>
      <c r="CG3989" s="9"/>
      <c r="CJ3989" s="9"/>
      <c r="CK3989" s="9"/>
      <c r="CN3989" s="9"/>
      <c r="CO3989" s="9"/>
      <c r="CP3989" s="9"/>
      <c r="CQ3989" s="9"/>
      <c r="CR3989" s="9"/>
      <c r="CS3989" s="9"/>
      <c r="CT3989" s="9"/>
      <c r="CU3989" s="9"/>
      <c r="CV3989" s="9"/>
      <c r="CW3989" s="9"/>
      <c r="CX3989" s="9"/>
      <c r="CY3989" s="9"/>
      <c r="CZ3989" s="9"/>
      <c r="DA3989" s="9"/>
      <c r="DB3989" s="9"/>
      <c r="DC3989" s="9"/>
      <c r="DD3989" s="9"/>
      <c r="DE3989" s="9"/>
      <c r="DF3989" s="9"/>
      <c r="DG3989" s="9"/>
      <c r="DH3989" s="9"/>
      <c r="DI3989" s="9"/>
      <c r="DJ3989" s="9"/>
      <c r="DK3989" s="9"/>
      <c r="DL3989" s="9"/>
      <c r="DM3989" s="9"/>
      <c r="DN3989" s="9"/>
      <c r="DO3989" s="9"/>
      <c r="DP3989" s="9"/>
      <c r="DQ3989" s="9"/>
      <c r="DR3989" s="9"/>
      <c r="DS3989" s="9"/>
      <c r="DT3989" s="9"/>
      <c r="DU3989" s="9"/>
      <c r="DV3989" s="9"/>
      <c r="DW3989" s="9"/>
      <c r="DX3989" s="9"/>
      <c r="DY3989" s="9"/>
    </row>
    <row r="3990" spans="1:131" ht="19.5" customHeight="1" x14ac:dyDescent="0.25">
      <c r="A3990" s="9">
        <v>2633</v>
      </c>
      <c r="B3990" s="9" t="s">
        <v>7880</v>
      </c>
      <c r="C3990" s="9" t="s">
        <v>7884</v>
      </c>
      <c r="D3990" s="9"/>
      <c r="E3990" s="9" t="s">
        <v>7885</v>
      </c>
      <c r="F3990" s="9" t="s">
        <v>7167</v>
      </c>
      <c r="G3990" s="9"/>
      <c r="H3990" s="9" t="s">
        <v>202</v>
      </c>
      <c r="I3990" s="9" t="s">
        <v>25</v>
      </c>
      <c r="J3990" s="129">
        <v>43720</v>
      </c>
      <c r="K3990" s="129">
        <v>43666</v>
      </c>
      <c r="L3990" s="129">
        <v>44063</v>
      </c>
      <c r="O3990" s="9">
        <v>27</v>
      </c>
      <c r="Q3990" s="9" t="s">
        <v>54</v>
      </c>
      <c r="R3990" s="9"/>
      <c r="S3990" s="13">
        <v>6120000</v>
      </c>
      <c r="T3990" s="13">
        <v>6120000</v>
      </c>
      <c r="U3990" s="13">
        <v>1836000</v>
      </c>
      <c r="V3990" s="9"/>
      <c r="W3990" s="9"/>
      <c r="X3990" s="9"/>
      <c r="Y3990" s="9"/>
      <c r="Z3990" s="9"/>
      <c r="AA3990" s="9"/>
      <c r="AB3990" s="9"/>
      <c r="AC3990" s="9"/>
      <c r="AD3990" s="9"/>
      <c r="AE3990" s="9"/>
      <c r="AF3990" s="55"/>
      <c r="AG3990" s="55"/>
      <c r="AH3990" s="9"/>
      <c r="AI3990" s="9"/>
      <c r="AJ3990" s="9"/>
      <c r="AK3990" s="9"/>
      <c r="AL3990" s="9"/>
      <c r="AM3990" s="9"/>
      <c r="AN3990" s="9"/>
      <c r="AO3990" s="9"/>
      <c r="AP3990" s="9"/>
      <c r="AQ3990" s="9"/>
      <c r="AR3990" s="9"/>
      <c r="AS3990" s="9"/>
      <c r="AT3990" s="9"/>
      <c r="AU3990" s="9"/>
      <c r="AV3990" s="9"/>
      <c r="AW3990" s="9"/>
      <c r="AX3990" s="9"/>
      <c r="AY3990" s="9"/>
      <c r="AZ3990" s="9"/>
      <c r="BA3990" s="9"/>
      <c r="BB3990" s="9"/>
      <c r="BC3990" s="9"/>
      <c r="BD3990" s="9"/>
      <c r="BE3990" s="9"/>
      <c r="BF3990" s="9"/>
      <c r="BG3990" s="9"/>
      <c r="BH3990" s="9"/>
      <c r="BI3990" s="9"/>
      <c r="BJ3990" s="9"/>
      <c r="BK3990" s="9"/>
      <c r="BL3990" s="9"/>
      <c r="BM3990" s="9"/>
      <c r="BN3990" s="9"/>
      <c r="BO3990" s="9"/>
      <c r="BP3990" s="9"/>
      <c r="BQ3990" s="9"/>
      <c r="BT3990" s="9"/>
      <c r="BU3990" s="9"/>
      <c r="BX3990" s="9"/>
      <c r="BY3990" s="9"/>
      <c r="CB3990" s="9"/>
      <c r="CC3990" s="9"/>
      <c r="CF3990" s="9"/>
      <c r="CG3990" s="9"/>
      <c r="CJ3990" s="9"/>
      <c r="CK3990" s="9"/>
      <c r="CN3990" s="9"/>
      <c r="CO3990" s="9"/>
      <c r="CP3990" s="9"/>
      <c r="CQ3990" s="9"/>
      <c r="CR3990" s="9"/>
      <c r="CS3990" s="9"/>
      <c r="CT3990" s="9"/>
      <c r="CU3990" s="9"/>
      <c r="CV3990" s="9"/>
      <c r="CW3990" s="9"/>
      <c r="CX3990" s="9"/>
      <c r="CY3990" s="9"/>
      <c r="CZ3990" s="9"/>
      <c r="DA3990" s="9"/>
      <c r="DB3990" s="9"/>
      <c r="DC3990" s="9"/>
      <c r="DD3990" s="9"/>
      <c r="DE3990" s="9"/>
      <c r="DF3990" s="9"/>
      <c r="DG3990" s="9"/>
      <c r="DH3990" s="9"/>
      <c r="DI3990" s="9"/>
      <c r="DJ3990" s="9"/>
      <c r="DK3990" s="9"/>
      <c r="DL3990" s="9"/>
      <c r="DM3990" s="9"/>
      <c r="DN3990" s="9"/>
      <c r="DO3990" s="9"/>
      <c r="DP3990" s="9"/>
      <c r="DQ3990" s="9"/>
      <c r="DR3990" s="9"/>
      <c r="DS3990" s="9"/>
      <c r="DT3990" s="9"/>
      <c r="DU3990" s="9"/>
      <c r="DV3990" s="9"/>
      <c r="DW3990" s="9"/>
      <c r="DX3990" s="9"/>
      <c r="DY3990" s="9"/>
      <c r="DZ3990" s="56"/>
      <c r="EA3990" s="57"/>
    </row>
    <row r="3991" spans="1:131" s="18" customFormat="1" ht="19.5" customHeight="1" x14ac:dyDescent="0.25">
      <c r="A3991" s="18">
        <v>2633</v>
      </c>
      <c r="B3991" s="18" t="s">
        <v>7880</v>
      </c>
      <c r="C3991" s="18" t="s">
        <v>7884</v>
      </c>
      <c r="D3991" s="19">
        <v>43900</v>
      </c>
      <c r="J3991" s="130"/>
      <c r="K3991" s="130"/>
      <c r="L3991" s="130">
        <v>44134</v>
      </c>
      <c r="S3991" s="20"/>
      <c r="T3991" s="20"/>
      <c r="U3991" s="20"/>
      <c r="AF3991" s="55"/>
      <c r="AG3991" s="57"/>
      <c r="DZ3991" s="56"/>
      <c r="EA3991" s="57"/>
    </row>
    <row r="3992" spans="1:131" s="18" customFormat="1" ht="19.5" customHeight="1" x14ac:dyDescent="0.25">
      <c r="A3992" s="18">
        <v>2633</v>
      </c>
      <c r="B3992" s="18" t="s">
        <v>7880</v>
      </c>
      <c r="C3992" s="18" t="s">
        <v>6596</v>
      </c>
      <c r="D3992" s="19">
        <v>44062</v>
      </c>
      <c r="J3992" s="130"/>
      <c r="K3992" s="130"/>
      <c r="L3992" s="130">
        <v>44105</v>
      </c>
      <c r="R3992" s="20">
        <v>29631000</v>
      </c>
      <c r="S3992" s="20">
        <v>28581000</v>
      </c>
      <c r="T3992" s="20">
        <v>28581000</v>
      </c>
      <c r="U3992" s="20">
        <v>7131359</v>
      </c>
      <c r="AF3992" s="55"/>
      <c r="AG3992" s="57"/>
      <c r="AJ3992" s="13"/>
      <c r="AK3992" s="13"/>
      <c r="DZ3992" s="56"/>
      <c r="EA3992" s="57"/>
    </row>
    <row r="3993" spans="1:131" s="18" customFormat="1" ht="19.5" customHeight="1" x14ac:dyDescent="0.25">
      <c r="A3993" s="18">
        <v>2633</v>
      </c>
      <c r="B3993" s="18" t="s">
        <v>7880</v>
      </c>
      <c r="C3993" s="18" t="s">
        <v>6596</v>
      </c>
      <c r="D3993" s="19">
        <v>44257</v>
      </c>
      <c r="J3993" s="130"/>
      <c r="K3993" s="130"/>
      <c r="L3993" s="130">
        <v>44470</v>
      </c>
      <c r="R3993" s="20"/>
      <c r="S3993" s="20"/>
      <c r="T3993" s="20"/>
      <c r="U3993" s="20"/>
      <c r="AF3993" s="55"/>
      <c r="AG3993" s="57"/>
      <c r="AJ3993" s="13"/>
      <c r="AK3993" s="13"/>
      <c r="DZ3993" s="56"/>
      <c r="EA3993" s="57"/>
    </row>
    <row r="3994" spans="1:131" s="18" customFormat="1" ht="19.5" customHeight="1" x14ac:dyDescent="0.25">
      <c r="A3994" s="18">
        <v>2633</v>
      </c>
      <c r="B3994" s="18" t="s">
        <v>7880</v>
      </c>
      <c r="C3994" s="18" t="s">
        <v>6596</v>
      </c>
      <c r="D3994" s="19">
        <v>44469</v>
      </c>
      <c r="J3994" s="130"/>
      <c r="K3994" s="130"/>
      <c r="L3994" s="130">
        <v>44530</v>
      </c>
      <c r="R3994" s="20"/>
      <c r="S3994" s="20"/>
      <c r="T3994" s="20"/>
      <c r="U3994" s="20"/>
      <c r="AF3994" s="55"/>
      <c r="AG3994" s="57"/>
      <c r="AJ3994" s="13"/>
      <c r="AK3994" s="13"/>
      <c r="DZ3994" s="56"/>
      <c r="EA3994" s="57"/>
    </row>
    <row r="3995" spans="1:131" ht="19.5" customHeight="1" x14ac:dyDescent="0.25">
      <c r="A3995" s="9">
        <v>2634</v>
      </c>
      <c r="B3995" s="9" t="s">
        <v>7886</v>
      </c>
      <c r="C3995" s="9" t="s">
        <v>7887</v>
      </c>
      <c r="D3995" s="9"/>
      <c r="E3995" s="9" t="s">
        <v>7888</v>
      </c>
      <c r="F3995" s="9" t="s">
        <v>7889</v>
      </c>
      <c r="G3995" s="9"/>
      <c r="H3995" s="9" t="s">
        <v>202</v>
      </c>
      <c r="I3995" s="9" t="s">
        <v>25</v>
      </c>
      <c r="J3995" s="129">
        <v>43860</v>
      </c>
      <c r="K3995" s="129">
        <v>43556</v>
      </c>
      <c r="L3995" s="129">
        <v>44895</v>
      </c>
      <c r="M3995" s="9" t="s">
        <v>20</v>
      </c>
      <c r="O3995" s="9">
        <v>29</v>
      </c>
      <c r="Q3995" s="9" t="s">
        <v>54</v>
      </c>
      <c r="R3995" s="9"/>
      <c r="S3995" s="13">
        <v>37142857</v>
      </c>
      <c r="T3995" s="13">
        <v>37142857</v>
      </c>
      <c r="U3995" s="13">
        <v>11142857</v>
      </c>
      <c r="V3995" s="13">
        <v>26000000</v>
      </c>
      <c r="W3995" s="9"/>
      <c r="X3995" s="9"/>
      <c r="Y3995" s="9"/>
      <c r="Z3995" s="9"/>
      <c r="AA3995" s="9"/>
      <c r="AB3995" s="9"/>
      <c r="AC3995" s="9"/>
      <c r="AD3995" s="9"/>
      <c r="AE3995" s="9"/>
      <c r="AF3995" s="55">
        <v>26000000</v>
      </c>
      <c r="AG3995" s="55"/>
      <c r="AH3995" s="11">
        <v>43556</v>
      </c>
      <c r="AI3995" s="11">
        <v>44012</v>
      </c>
      <c r="AJ3995" s="13">
        <v>6364115</v>
      </c>
      <c r="AK3995" s="13">
        <v>1909235</v>
      </c>
      <c r="AL3995" s="11">
        <v>44013</v>
      </c>
      <c r="AM3995" s="11">
        <v>44196</v>
      </c>
      <c r="AN3995" s="13">
        <v>3501733</v>
      </c>
      <c r="AO3995" s="13">
        <v>1050520</v>
      </c>
      <c r="AP3995" s="9"/>
      <c r="AQ3995" s="9"/>
      <c r="AR3995" s="9"/>
      <c r="AS3995" s="9"/>
      <c r="AT3995" s="9"/>
      <c r="AU3995" s="9"/>
      <c r="AV3995" s="9"/>
      <c r="AW3995" s="9"/>
      <c r="AX3995" s="9"/>
      <c r="AY3995" s="9"/>
      <c r="AZ3995" s="9"/>
      <c r="BA3995" s="9"/>
      <c r="BB3995" s="9"/>
      <c r="BC3995" s="9"/>
      <c r="BD3995" s="9"/>
      <c r="BE3995" s="9"/>
      <c r="BF3995" s="9"/>
      <c r="BG3995" s="9"/>
      <c r="BH3995" s="9"/>
      <c r="BI3995" s="9"/>
      <c r="BJ3995" s="9"/>
      <c r="BK3995" s="9"/>
      <c r="BL3995" s="9"/>
      <c r="BM3995" s="9"/>
      <c r="BN3995" s="9"/>
      <c r="BO3995" s="9"/>
      <c r="BP3995" s="9"/>
      <c r="BQ3995" s="9"/>
      <c r="BT3995" s="9"/>
      <c r="BU3995" s="9"/>
      <c r="BX3995" s="9"/>
      <c r="BY3995" s="9"/>
      <c r="CB3995" s="9"/>
      <c r="CC3995" s="9"/>
      <c r="CF3995" s="9"/>
      <c r="CG3995" s="9"/>
      <c r="CJ3995" s="9"/>
      <c r="CK3995" s="9"/>
      <c r="CN3995" s="9"/>
      <c r="CO3995" s="9"/>
      <c r="CP3995" s="9"/>
      <c r="CQ3995" s="9"/>
      <c r="CR3995" s="9"/>
      <c r="CS3995" s="9"/>
      <c r="CT3995" s="9"/>
      <c r="CU3995" s="9"/>
      <c r="CV3995" s="9"/>
      <c r="CW3995" s="9"/>
      <c r="CX3995" s="9"/>
      <c r="CY3995" s="9"/>
      <c r="CZ3995" s="9"/>
      <c r="DA3995" s="9"/>
      <c r="DB3995" s="9"/>
      <c r="DC3995" s="9"/>
      <c r="DD3995" s="9"/>
      <c r="DE3995" s="9"/>
      <c r="DF3995" s="9"/>
      <c r="DG3995" s="9"/>
      <c r="DH3995" s="9"/>
      <c r="DI3995" s="9"/>
      <c r="DJ3995" s="9"/>
      <c r="DK3995" s="9"/>
      <c r="DL3995" s="9"/>
      <c r="DM3995" s="9"/>
      <c r="DN3995" s="9"/>
      <c r="DO3995" s="9"/>
      <c r="DP3995" s="9"/>
      <c r="DQ3995" s="9"/>
      <c r="DR3995" s="9"/>
      <c r="DS3995" s="9"/>
      <c r="DT3995" s="9"/>
      <c r="DU3995" s="9"/>
      <c r="DV3995" s="9"/>
      <c r="DW3995" s="9"/>
      <c r="DX3995" s="9"/>
      <c r="DY3995" s="9"/>
    </row>
    <row r="3996" spans="1:131" ht="19.5" customHeight="1" x14ac:dyDescent="0.25">
      <c r="A3996" s="9">
        <v>2635</v>
      </c>
      <c r="B3996" s="9" t="s">
        <v>7890</v>
      </c>
      <c r="C3996" s="9" t="s">
        <v>7891</v>
      </c>
      <c r="D3996" s="9"/>
      <c r="E3996" s="9" t="s">
        <v>903</v>
      </c>
      <c r="F3996" s="9" t="s">
        <v>4071</v>
      </c>
      <c r="G3996" s="9"/>
      <c r="H3996" s="9" t="s">
        <v>202</v>
      </c>
      <c r="I3996" s="9" t="s">
        <v>78</v>
      </c>
      <c r="J3996" s="129">
        <v>43710</v>
      </c>
      <c r="K3996" s="129">
        <v>43642</v>
      </c>
      <c r="L3996" s="129">
        <v>43749</v>
      </c>
      <c r="O3996" s="9">
        <v>24</v>
      </c>
      <c r="Q3996" s="9" t="s">
        <v>61</v>
      </c>
      <c r="R3996" s="9"/>
      <c r="S3996" s="13">
        <v>3222968</v>
      </c>
      <c r="T3996" s="13">
        <v>3222968</v>
      </c>
      <c r="U3996" s="13">
        <v>966890</v>
      </c>
      <c r="V3996" s="9"/>
      <c r="W3996" s="9"/>
      <c r="X3996" s="9"/>
      <c r="Y3996" s="9"/>
      <c r="Z3996" s="9"/>
      <c r="AA3996" s="9"/>
      <c r="AB3996" s="9"/>
      <c r="AC3996" s="9"/>
      <c r="AD3996" s="9"/>
      <c r="AE3996" s="9"/>
      <c r="AF3996" s="55"/>
      <c r="AG3996" s="55"/>
      <c r="AH3996" s="11">
        <v>43642</v>
      </c>
      <c r="AI3996" s="11">
        <v>43759</v>
      </c>
      <c r="AJ3996" s="13">
        <v>3222968</v>
      </c>
      <c r="AK3996" s="13">
        <v>966890</v>
      </c>
      <c r="AL3996" s="9"/>
      <c r="AM3996" s="9"/>
      <c r="AN3996" s="9"/>
      <c r="AO3996" s="9"/>
      <c r="AP3996" s="9"/>
      <c r="AQ3996" s="9"/>
      <c r="AR3996" s="9"/>
      <c r="AS3996" s="9"/>
      <c r="AT3996" s="9"/>
      <c r="AU3996" s="9"/>
      <c r="AV3996" s="9"/>
      <c r="AW3996" s="9"/>
      <c r="AX3996" s="9"/>
      <c r="AY3996" s="9"/>
      <c r="AZ3996" s="9"/>
      <c r="BA3996" s="9"/>
      <c r="BB3996" s="9"/>
      <c r="BC3996" s="9"/>
      <c r="BD3996" s="9"/>
      <c r="BE3996" s="9"/>
      <c r="BF3996" s="9"/>
      <c r="BG3996" s="9"/>
      <c r="BH3996" s="9"/>
      <c r="BI3996" s="9"/>
      <c r="BJ3996" s="9"/>
      <c r="BK3996" s="9"/>
      <c r="BL3996" s="9"/>
      <c r="BM3996" s="9"/>
      <c r="BN3996" s="9"/>
      <c r="BO3996" s="9"/>
      <c r="BP3996" s="9"/>
      <c r="BQ3996" s="9"/>
      <c r="BT3996" s="9"/>
      <c r="BU3996" s="9"/>
      <c r="BX3996" s="9"/>
      <c r="BY3996" s="9"/>
      <c r="CB3996" s="9"/>
      <c r="CC3996" s="9"/>
      <c r="CF3996" s="9"/>
      <c r="CG3996" s="9"/>
      <c r="CJ3996" s="9"/>
      <c r="CK3996" s="9"/>
      <c r="CN3996" s="9"/>
      <c r="CO3996" s="9"/>
      <c r="CP3996" s="9"/>
      <c r="CQ3996" s="9"/>
      <c r="CR3996" s="9"/>
      <c r="CS3996" s="9"/>
      <c r="CT3996" s="9"/>
      <c r="CU3996" s="9"/>
      <c r="CV3996" s="9"/>
      <c r="CW3996" s="9"/>
      <c r="CX3996" s="9"/>
      <c r="CY3996" s="9"/>
      <c r="CZ3996" s="9"/>
      <c r="DA3996" s="9"/>
      <c r="DB3996" s="9"/>
      <c r="DC3996" s="9"/>
      <c r="DD3996" s="9"/>
      <c r="DE3996" s="9"/>
      <c r="DF3996" s="9"/>
      <c r="DG3996" s="9"/>
      <c r="DH3996" s="9"/>
      <c r="DI3996" s="9"/>
      <c r="DJ3996" s="9"/>
      <c r="DK3996" s="9"/>
      <c r="DL3996" s="9"/>
      <c r="DM3996" s="9"/>
      <c r="DN3996" s="9"/>
      <c r="DO3996" s="9"/>
      <c r="DP3996" s="9"/>
      <c r="DQ3996" s="9"/>
      <c r="DR3996" s="9"/>
      <c r="DS3996" s="9"/>
      <c r="DT3996" s="9"/>
      <c r="DU3996" s="9"/>
      <c r="DV3996" s="9"/>
      <c r="DW3996" s="9"/>
      <c r="DX3996" s="9"/>
      <c r="DY3996" s="9"/>
      <c r="DZ3996" s="56"/>
      <c r="EA3996" s="57"/>
    </row>
    <row r="3997" spans="1:131" s="18" customFormat="1" ht="19.5" customHeight="1" x14ac:dyDescent="0.25">
      <c r="A3997" s="18">
        <v>2635</v>
      </c>
      <c r="B3997" s="18" t="s">
        <v>7890</v>
      </c>
      <c r="C3997" s="18" t="s">
        <v>7891</v>
      </c>
      <c r="J3997" s="130"/>
      <c r="K3997" s="130"/>
      <c r="L3997" s="130">
        <v>43759</v>
      </c>
      <c r="S3997" s="20"/>
      <c r="T3997" s="20"/>
      <c r="U3997" s="20"/>
      <c r="AF3997" s="57"/>
      <c r="AG3997" s="57"/>
      <c r="DZ3997" s="56"/>
      <c r="EA3997" s="57"/>
    </row>
    <row r="3998" spans="1:131" ht="39" customHeight="1" x14ac:dyDescent="0.25">
      <c r="A3998" s="9">
        <v>2636</v>
      </c>
      <c r="B3998" s="10" t="s">
        <v>7892</v>
      </c>
      <c r="C3998" s="9" t="s">
        <v>7893</v>
      </c>
      <c r="D3998" s="9"/>
      <c r="E3998" s="9" t="s">
        <v>8403</v>
      </c>
      <c r="F3998" s="9" t="s">
        <v>8404</v>
      </c>
      <c r="G3998" s="9"/>
      <c r="H3998" s="9" t="s">
        <v>202</v>
      </c>
      <c r="I3998" s="9" t="s">
        <v>35</v>
      </c>
      <c r="J3998" s="129">
        <v>44013</v>
      </c>
      <c r="K3998" s="129">
        <v>43409</v>
      </c>
      <c r="L3998" s="129">
        <v>44346</v>
      </c>
      <c r="M3998" s="9" t="s">
        <v>20</v>
      </c>
      <c r="O3998" s="9">
        <v>29</v>
      </c>
      <c r="Q3998" s="9" t="s">
        <v>54</v>
      </c>
      <c r="S3998" s="13">
        <v>105714285</v>
      </c>
      <c r="T3998" s="13">
        <v>105714285</v>
      </c>
      <c r="U3998" s="13">
        <v>31714285</v>
      </c>
      <c r="V3998" s="13">
        <v>69000000</v>
      </c>
      <c r="W3998" s="9"/>
      <c r="X3998" s="9"/>
      <c r="Y3998" s="9"/>
      <c r="Z3998" s="9"/>
      <c r="AA3998" s="9"/>
      <c r="AB3998" s="9"/>
      <c r="AC3998" s="9"/>
      <c r="AD3998" s="9"/>
      <c r="AE3998" s="9"/>
      <c r="AF3998" s="55">
        <v>69000000</v>
      </c>
      <c r="AG3998" s="55"/>
      <c r="AH3998" s="11">
        <v>43739</v>
      </c>
      <c r="AI3998" s="11">
        <v>44012</v>
      </c>
      <c r="AJ3998" s="13">
        <v>7717993</v>
      </c>
      <c r="AK3998" s="13">
        <v>2315398</v>
      </c>
      <c r="AL3998" s="11">
        <v>44013</v>
      </c>
      <c r="AM3998" s="11">
        <v>44104</v>
      </c>
      <c r="AN3998" s="13">
        <v>50739417</v>
      </c>
      <c r="AO3998" s="13">
        <v>15221825</v>
      </c>
      <c r="AP3998" s="11">
        <v>44105</v>
      </c>
      <c r="AQ3998" s="11">
        <v>44196</v>
      </c>
      <c r="AR3998" s="13">
        <v>25815327</v>
      </c>
      <c r="AS3998" s="13">
        <v>7744598</v>
      </c>
      <c r="AT3998" s="11">
        <v>43409</v>
      </c>
      <c r="AU3998" s="11">
        <v>43818</v>
      </c>
      <c r="AV3998" s="13">
        <v>1930000</v>
      </c>
      <c r="AW3998" s="13">
        <v>579000</v>
      </c>
      <c r="AX3998" s="11">
        <v>44197</v>
      </c>
      <c r="AY3998" s="11">
        <v>44286</v>
      </c>
      <c r="AZ3998" s="13">
        <v>6598410</v>
      </c>
      <c r="BA3998" s="13">
        <v>1979523</v>
      </c>
      <c r="BB3998" s="11">
        <v>44287</v>
      </c>
      <c r="BC3998" s="11">
        <v>44377</v>
      </c>
      <c r="BD3998" s="13">
        <v>8825822</v>
      </c>
      <c r="BE3998" s="13">
        <v>2647747</v>
      </c>
      <c r="BF3998" s="9"/>
      <c r="BG3998" s="9"/>
      <c r="BH3998" s="9"/>
      <c r="BI3998" s="9"/>
      <c r="BJ3998" s="9"/>
      <c r="BK3998" s="9"/>
      <c r="BL3998" s="9"/>
      <c r="BM3998" s="9"/>
      <c r="BN3998" s="9"/>
      <c r="BO3998" s="9"/>
      <c r="BP3998" s="9"/>
      <c r="BQ3998" s="9"/>
      <c r="BT3998" s="9"/>
      <c r="BU3998" s="9"/>
      <c r="BX3998" s="9"/>
      <c r="BY3998" s="9"/>
      <c r="CB3998" s="9"/>
      <c r="CC3998" s="9"/>
      <c r="CF3998" s="9"/>
      <c r="CG3998" s="9"/>
      <c r="CJ3998" s="9"/>
      <c r="CK3998" s="9"/>
      <c r="CN3998" s="9"/>
      <c r="CO3998" s="9"/>
      <c r="CP3998" s="9"/>
      <c r="CQ3998" s="9"/>
      <c r="CR3998" s="9"/>
      <c r="CS3998" s="9"/>
      <c r="CT3998" s="9"/>
      <c r="CU3998" s="9"/>
      <c r="CV3998" s="9"/>
      <c r="CW3998" s="9"/>
      <c r="CX3998" s="9"/>
      <c r="CY3998" s="9"/>
      <c r="CZ3998" s="9"/>
      <c r="DA3998" s="9"/>
      <c r="DB3998" s="9"/>
      <c r="DC3998" s="9"/>
      <c r="DD3998" s="9"/>
      <c r="DE3998" s="9"/>
      <c r="DF3998" s="9"/>
      <c r="DG3998" s="9"/>
      <c r="DH3998" s="9"/>
      <c r="DI3998" s="9"/>
      <c r="DJ3998" s="9"/>
      <c r="DK3998" s="9"/>
      <c r="DL3998" s="9"/>
      <c r="DM3998" s="9"/>
      <c r="DN3998" s="9"/>
      <c r="DO3998" s="9"/>
      <c r="DP3998" s="9"/>
      <c r="DQ3998" s="9"/>
      <c r="DR3998" s="9"/>
      <c r="DS3998" s="9"/>
      <c r="DT3998" s="9"/>
      <c r="DU3998" s="9"/>
      <c r="DV3998" s="9"/>
      <c r="DW3998" s="9"/>
      <c r="DX3998" s="9"/>
      <c r="DY3998" s="9"/>
    </row>
    <row r="3999" spans="1:131" s="18" customFormat="1" ht="39" customHeight="1" x14ac:dyDescent="0.25">
      <c r="A3999" s="18">
        <v>2636</v>
      </c>
      <c r="B3999" s="17" t="s">
        <v>7892</v>
      </c>
      <c r="C3999" s="18" t="s">
        <v>7893</v>
      </c>
      <c r="D3999" s="19">
        <v>44237</v>
      </c>
      <c r="J3999" s="130"/>
      <c r="K3999" s="130"/>
      <c r="L3999" s="130"/>
      <c r="R3999" s="20"/>
      <c r="S3999" s="20">
        <v>109428571</v>
      </c>
      <c r="T3999" s="20">
        <v>109428571</v>
      </c>
      <c r="U3999" s="20">
        <v>32828571</v>
      </c>
      <c r="V3999" s="20">
        <v>71600000</v>
      </c>
      <c r="AF3999" s="57">
        <v>71600000</v>
      </c>
      <c r="AG3999" s="55"/>
      <c r="AH3999" s="19"/>
      <c r="AI3999" s="19"/>
      <c r="AJ3999" s="20"/>
      <c r="AK3999" s="20"/>
      <c r="DZ3999" s="56"/>
      <c r="EA3999" s="57"/>
    </row>
    <row r="4000" spans="1:131" s="18" customFormat="1" ht="39" customHeight="1" x14ac:dyDescent="0.25">
      <c r="A4000" s="18">
        <v>2636</v>
      </c>
      <c r="B4000" s="17" t="s">
        <v>7892</v>
      </c>
      <c r="C4000" s="18" t="s">
        <v>7893</v>
      </c>
      <c r="D4000" s="19">
        <v>44306</v>
      </c>
      <c r="J4000" s="130"/>
      <c r="K4000" s="130"/>
      <c r="L4000" s="130">
        <v>44408</v>
      </c>
      <c r="R4000" s="20"/>
      <c r="S4000" s="20"/>
      <c r="T4000" s="20"/>
      <c r="U4000" s="20"/>
      <c r="V4000" s="20"/>
      <c r="AF4000" s="57"/>
      <c r="AG4000" s="55"/>
      <c r="AH4000" s="19"/>
      <c r="AI4000" s="19"/>
      <c r="AJ4000" s="20"/>
      <c r="AK4000" s="20"/>
      <c r="DZ4000" s="56"/>
      <c r="EA4000" s="57"/>
    </row>
    <row r="4001" spans="1:131" ht="19.5" customHeight="1" x14ac:dyDescent="0.25">
      <c r="A4001" s="9">
        <v>2637</v>
      </c>
      <c r="B4001" s="9" t="s">
        <v>7894</v>
      </c>
      <c r="C4001" s="9" t="s">
        <v>7895</v>
      </c>
      <c r="D4001" s="9"/>
      <c r="E4001" s="9" t="s">
        <v>7896</v>
      </c>
      <c r="F4001" s="9" t="s">
        <v>5340</v>
      </c>
      <c r="G4001" s="9"/>
      <c r="H4001" s="9" t="s">
        <v>906</v>
      </c>
      <c r="I4001" s="9" t="s">
        <v>25</v>
      </c>
      <c r="M4001" s="9" t="s">
        <v>20</v>
      </c>
      <c r="R4001" s="9"/>
      <c r="S4001" s="9"/>
      <c r="T4001" s="9"/>
      <c r="U4001" s="9"/>
      <c r="V4001" s="9"/>
      <c r="W4001" s="9"/>
      <c r="X4001" s="9"/>
      <c r="Y4001" s="9"/>
      <c r="Z4001" s="9"/>
      <c r="AA4001" s="9"/>
      <c r="AB4001" s="9"/>
      <c r="AC4001" s="9"/>
      <c r="AD4001" s="9"/>
      <c r="AE4001" s="9"/>
      <c r="AF4001" s="55"/>
      <c r="AG4001" s="55"/>
      <c r="AH4001" s="9"/>
      <c r="AI4001" s="9"/>
      <c r="AJ4001" s="9"/>
      <c r="AK4001" s="9"/>
      <c r="AL4001" s="9"/>
      <c r="AM4001" s="9"/>
      <c r="AN4001" s="9"/>
      <c r="AO4001" s="9"/>
      <c r="AP4001" s="9"/>
      <c r="AQ4001" s="9"/>
      <c r="AR4001" s="9"/>
      <c r="AS4001" s="9"/>
      <c r="AT4001" s="9"/>
      <c r="AU4001" s="9"/>
      <c r="AV4001" s="9"/>
      <c r="AW4001" s="9"/>
      <c r="AX4001" s="9"/>
      <c r="AY4001" s="9"/>
      <c r="AZ4001" s="9"/>
      <c r="BA4001" s="9"/>
      <c r="BB4001" s="9"/>
      <c r="BC4001" s="9"/>
      <c r="BD4001" s="9"/>
      <c r="BE4001" s="9"/>
      <c r="BF4001" s="9"/>
      <c r="BG4001" s="9"/>
      <c r="BH4001" s="9"/>
      <c r="BI4001" s="9"/>
      <c r="BJ4001" s="9"/>
      <c r="BK4001" s="9"/>
      <c r="BL4001" s="9"/>
      <c r="BM4001" s="9"/>
      <c r="BN4001" s="9"/>
      <c r="BO4001" s="9"/>
      <c r="BP4001" s="9"/>
      <c r="BQ4001" s="9"/>
      <c r="BT4001" s="9"/>
      <c r="BU4001" s="9"/>
      <c r="BX4001" s="9"/>
      <c r="BY4001" s="9"/>
      <c r="CB4001" s="9"/>
      <c r="CC4001" s="9"/>
      <c r="CF4001" s="9"/>
      <c r="CG4001" s="9"/>
      <c r="CJ4001" s="9"/>
      <c r="CK4001" s="9"/>
      <c r="CN4001" s="9"/>
      <c r="CO4001" s="9"/>
      <c r="CP4001" s="9"/>
      <c r="CQ4001" s="9"/>
      <c r="CR4001" s="9"/>
      <c r="CS4001" s="9"/>
      <c r="CT4001" s="9"/>
      <c r="CU4001" s="9"/>
      <c r="CV4001" s="9"/>
      <c r="CW4001" s="9"/>
      <c r="CX4001" s="9"/>
      <c r="CY4001" s="9"/>
      <c r="CZ4001" s="9"/>
      <c r="DA4001" s="9"/>
      <c r="DB4001" s="9"/>
      <c r="DC4001" s="9"/>
      <c r="DD4001" s="9"/>
      <c r="DE4001" s="9"/>
      <c r="DF4001" s="9"/>
      <c r="DG4001" s="9"/>
      <c r="DH4001" s="9"/>
      <c r="DI4001" s="9"/>
      <c r="DJ4001" s="9"/>
      <c r="DK4001" s="9"/>
      <c r="DL4001" s="9"/>
      <c r="DM4001" s="9"/>
      <c r="DN4001" s="9"/>
      <c r="DO4001" s="9"/>
      <c r="DP4001" s="9"/>
      <c r="DQ4001" s="9"/>
      <c r="DR4001" s="9"/>
      <c r="DS4001" s="9"/>
      <c r="DT4001" s="9"/>
      <c r="DU4001" s="9"/>
      <c r="DV4001" s="9"/>
      <c r="DW4001" s="9"/>
      <c r="DX4001" s="9"/>
      <c r="DY4001" s="9"/>
      <c r="DZ4001" s="56"/>
      <c r="EA4001" s="57"/>
    </row>
    <row r="4002" spans="1:131" ht="19.5" customHeight="1" x14ac:dyDescent="0.25">
      <c r="A4002" s="9">
        <v>2638</v>
      </c>
      <c r="B4002" s="10" t="s">
        <v>7897</v>
      </c>
      <c r="C4002" s="9" t="s">
        <v>7898</v>
      </c>
      <c r="D4002" s="9"/>
      <c r="E4002" s="9" t="s">
        <v>7899</v>
      </c>
      <c r="F4002" s="9" t="s">
        <v>7900</v>
      </c>
      <c r="G4002" s="9"/>
      <c r="H4002" s="9" t="s">
        <v>906</v>
      </c>
      <c r="I4002" s="9" t="s">
        <v>25</v>
      </c>
      <c r="M4002" s="9" t="s">
        <v>20</v>
      </c>
      <c r="R4002" s="9"/>
      <c r="S4002" s="9"/>
      <c r="T4002" s="9"/>
      <c r="U4002" s="9"/>
      <c r="V4002" s="9"/>
      <c r="W4002" s="9"/>
      <c r="X4002" s="9"/>
      <c r="Y4002" s="9"/>
      <c r="Z4002" s="9"/>
      <c r="AA4002" s="9"/>
      <c r="AB4002" s="9"/>
      <c r="AC4002" s="9"/>
      <c r="AD4002" s="9"/>
      <c r="AE4002" s="9"/>
      <c r="AF4002" s="55"/>
      <c r="AG4002" s="55"/>
      <c r="AH4002" s="9"/>
      <c r="AI4002" s="9"/>
      <c r="AJ4002" s="27"/>
      <c r="AK4002" s="9"/>
      <c r="AL4002" s="9"/>
      <c r="AM4002" s="9"/>
      <c r="AN4002" s="9"/>
      <c r="AO4002" s="9"/>
      <c r="AP4002" s="9"/>
      <c r="AQ4002" s="9"/>
      <c r="AR4002" s="9"/>
      <c r="AS4002" s="9"/>
      <c r="AT4002" s="9"/>
      <c r="AU4002" s="9"/>
      <c r="AV4002" s="9"/>
      <c r="AW4002" s="9"/>
      <c r="AX4002" s="9"/>
      <c r="AY4002" s="9"/>
      <c r="AZ4002" s="9"/>
      <c r="BA4002" s="9"/>
      <c r="BB4002" s="9"/>
      <c r="BC4002" s="9"/>
      <c r="BD4002" s="9"/>
      <c r="BE4002" s="9"/>
      <c r="BF4002" s="9"/>
      <c r="BG4002" s="9"/>
      <c r="BH4002" s="9"/>
      <c r="BI4002" s="9"/>
      <c r="BJ4002" s="9"/>
      <c r="BK4002" s="9"/>
      <c r="BL4002" s="9"/>
      <c r="BM4002" s="9"/>
      <c r="BN4002" s="9"/>
      <c r="BO4002" s="9"/>
      <c r="BP4002" s="9"/>
      <c r="BQ4002" s="9"/>
      <c r="BT4002" s="9"/>
      <c r="BU4002" s="9"/>
      <c r="BX4002" s="9"/>
      <c r="BY4002" s="9"/>
      <c r="CB4002" s="9"/>
      <c r="CC4002" s="9"/>
      <c r="CF4002" s="9"/>
      <c r="CG4002" s="9"/>
      <c r="CJ4002" s="9"/>
      <c r="CK4002" s="9"/>
      <c r="CN4002" s="9"/>
      <c r="CO4002" s="9"/>
      <c r="CP4002" s="9"/>
      <c r="CQ4002" s="9"/>
      <c r="CR4002" s="9"/>
      <c r="CS4002" s="9"/>
      <c r="CT4002" s="9"/>
      <c r="CU4002" s="9"/>
      <c r="CV4002" s="9"/>
      <c r="CW4002" s="9"/>
      <c r="CX4002" s="9"/>
      <c r="CY4002" s="9"/>
      <c r="CZ4002" s="9"/>
      <c r="DA4002" s="9"/>
      <c r="DB4002" s="9"/>
      <c r="DC4002" s="9"/>
      <c r="DD4002" s="9"/>
      <c r="DE4002" s="9"/>
      <c r="DF4002" s="9"/>
      <c r="DG4002" s="9"/>
      <c r="DH4002" s="9"/>
      <c r="DI4002" s="9"/>
      <c r="DJ4002" s="9"/>
      <c r="DK4002" s="9"/>
      <c r="DL4002" s="9"/>
      <c r="DM4002" s="9"/>
      <c r="DN4002" s="9"/>
      <c r="DO4002" s="9"/>
      <c r="DP4002" s="9"/>
      <c r="DQ4002" s="9"/>
      <c r="DR4002" s="9"/>
      <c r="DS4002" s="9"/>
      <c r="DT4002" s="9"/>
      <c r="DU4002" s="9"/>
      <c r="DV4002" s="9"/>
      <c r="DW4002" s="9"/>
      <c r="DX4002" s="9"/>
      <c r="DY4002" s="9"/>
    </row>
    <row r="4003" spans="1:131" ht="19.5" customHeight="1" x14ac:dyDescent="0.25">
      <c r="A4003" s="9">
        <v>2639</v>
      </c>
      <c r="B4003" s="9" t="s">
        <v>7901</v>
      </c>
      <c r="C4003" s="9" t="s">
        <v>7902</v>
      </c>
      <c r="D4003" s="9"/>
      <c r="E4003" s="9" t="s">
        <v>7903</v>
      </c>
      <c r="F4003" s="9" t="s">
        <v>4891</v>
      </c>
      <c r="G4003" s="9"/>
      <c r="H4003" s="9" t="s">
        <v>202</v>
      </c>
      <c r="I4003" s="9" t="s">
        <v>25</v>
      </c>
      <c r="J4003" s="129">
        <v>43760</v>
      </c>
      <c r="K4003" s="129">
        <v>43556</v>
      </c>
      <c r="L4003" s="129">
        <v>43951</v>
      </c>
      <c r="M4003" s="9" t="s">
        <v>20</v>
      </c>
      <c r="O4003" s="9">
        <v>29</v>
      </c>
      <c r="Q4003" s="9" t="s">
        <v>54</v>
      </c>
      <c r="R4003" s="9"/>
      <c r="S4003" s="13">
        <v>35714000</v>
      </c>
      <c r="T4003" s="13">
        <v>35714000</v>
      </c>
      <c r="U4003" s="13">
        <v>10714200</v>
      </c>
      <c r="V4003" s="9"/>
      <c r="W4003" s="9"/>
      <c r="X4003" s="9"/>
      <c r="Y4003" s="9"/>
      <c r="Z4003" s="9"/>
      <c r="AA4003" s="9"/>
      <c r="AB4003" s="9"/>
      <c r="AC4003" s="9"/>
      <c r="AD4003" s="9"/>
      <c r="AE4003" s="9"/>
      <c r="AF4003" s="55"/>
      <c r="AG4003" s="45">
        <v>24999800</v>
      </c>
      <c r="AH4003" s="11">
        <v>43556</v>
      </c>
      <c r="AI4003" s="11">
        <v>43951</v>
      </c>
      <c r="AJ4003" s="27">
        <v>35722634</v>
      </c>
      <c r="AK4003" s="27">
        <v>10714200</v>
      </c>
      <c r="AL4003" s="9"/>
      <c r="AM4003" s="9"/>
      <c r="AN4003" s="9"/>
      <c r="AO4003" s="9"/>
      <c r="AP4003" s="9"/>
      <c r="AQ4003" s="9"/>
      <c r="AR4003" s="9"/>
      <c r="AS4003" s="9"/>
      <c r="AT4003" s="9"/>
      <c r="AU4003" s="9"/>
      <c r="AV4003" s="9"/>
      <c r="AW4003" s="9"/>
      <c r="AX4003" s="9"/>
      <c r="AY4003" s="9"/>
      <c r="AZ4003" s="9"/>
      <c r="BA4003" s="9"/>
      <c r="BB4003" s="9"/>
      <c r="BC4003" s="9"/>
      <c r="BD4003" s="9"/>
      <c r="BE4003" s="9"/>
      <c r="BF4003" s="9"/>
      <c r="BG4003" s="9"/>
      <c r="BH4003" s="9"/>
      <c r="BI4003" s="9"/>
      <c r="BJ4003" s="9"/>
      <c r="BK4003" s="9"/>
      <c r="BL4003" s="9"/>
      <c r="BM4003" s="9"/>
      <c r="BN4003" s="9"/>
      <c r="BO4003" s="9"/>
      <c r="BP4003" s="9"/>
      <c r="BQ4003" s="9"/>
      <c r="BT4003" s="9"/>
      <c r="BU4003" s="9"/>
      <c r="BX4003" s="9"/>
      <c r="BY4003" s="9"/>
      <c r="CB4003" s="9"/>
      <c r="CC4003" s="9"/>
      <c r="CF4003" s="9"/>
      <c r="CG4003" s="9"/>
      <c r="CJ4003" s="9"/>
      <c r="CK4003" s="9"/>
      <c r="CN4003" s="9"/>
      <c r="CO4003" s="9"/>
      <c r="CP4003" s="9"/>
      <c r="CQ4003" s="9"/>
      <c r="CR4003" s="9"/>
      <c r="CS4003" s="9"/>
      <c r="CT4003" s="9"/>
      <c r="CU4003" s="9"/>
      <c r="CV4003" s="9"/>
      <c r="CW4003" s="9"/>
      <c r="CX4003" s="9"/>
      <c r="CY4003" s="9"/>
      <c r="CZ4003" s="9"/>
      <c r="DA4003" s="9"/>
      <c r="DB4003" s="9"/>
      <c r="DC4003" s="9"/>
      <c r="DD4003" s="9"/>
      <c r="DE4003" s="9"/>
      <c r="DF4003" s="9"/>
      <c r="DG4003" s="9"/>
      <c r="DH4003" s="9"/>
      <c r="DI4003" s="9"/>
      <c r="DJ4003" s="9"/>
      <c r="DK4003" s="9"/>
      <c r="DL4003" s="9"/>
      <c r="DM4003" s="9"/>
      <c r="DN4003" s="9"/>
      <c r="DO4003" s="9"/>
      <c r="DP4003" s="9"/>
      <c r="DQ4003" s="9"/>
      <c r="DR4003" s="9"/>
      <c r="DS4003" s="9"/>
      <c r="DT4003" s="9"/>
      <c r="DU4003" s="9"/>
      <c r="DV4003" s="9"/>
      <c r="DW4003" s="9"/>
      <c r="DX4003" s="9"/>
      <c r="DY4003" s="9"/>
      <c r="DZ4003" s="56"/>
      <c r="EA4003" s="57"/>
    </row>
    <row r="4004" spans="1:131" ht="19.5" customHeight="1" x14ac:dyDescent="0.25">
      <c r="A4004" s="9">
        <v>2640</v>
      </c>
      <c r="B4004" s="9" t="s">
        <v>7904</v>
      </c>
      <c r="C4004" s="9" t="s">
        <v>7905</v>
      </c>
      <c r="D4004" s="9"/>
      <c r="E4004" s="9" t="s">
        <v>7910</v>
      </c>
      <c r="F4004" s="9" t="s">
        <v>7596</v>
      </c>
      <c r="G4004" s="9"/>
      <c r="H4004" s="9" t="s">
        <v>202</v>
      </c>
      <c r="I4004" s="9" t="s">
        <v>28</v>
      </c>
      <c r="J4004" s="129">
        <v>43728</v>
      </c>
      <c r="K4004" s="129">
        <v>43693</v>
      </c>
      <c r="L4004" s="129">
        <v>43817</v>
      </c>
      <c r="O4004" s="9">
        <v>26</v>
      </c>
      <c r="Q4004" s="9" t="s">
        <v>54</v>
      </c>
      <c r="R4004" s="9"/>
      <c r="S4004" s="13">
        <v>8570000</v>
      </c>
      <c r="T4004" s="13">
        <v>8570000</v>
      </c>
      <c r="U4004" s="13">
        <v>2571000</v>
      </c>
      <c r="V4004" s="9"/>
      <c r="W4004" s="9"/>
      <c r="X4004" s="9"/>
      <c r="Y4004" s="9"/>
      <c r="Z4004" s="9"/>
      <c r="AA4004" s="9"/>
      <c r="AB4004" s="9"/>
      <c r="AC4004" s="9"/>
      <c r="AD4004" s="9"/>
      <c r="AE4004" s="9"/>
      <c r="AF4004" s="55"/>
      <c r="AG4004" s="55"/>
      <c r="AH4004" s="11">
        <v>43693</v>
      </c>
      <c r="AI4004" s="11">
        <v>43817</v>
      </c>
      <c r="AJ4004" s="27">
        <v>8570000</v>
      </c>
      <c r="AK4004" s="27">
        <v>2571000</v>
      </c>
      <c r="AL4004" s="9"/>
      <c r="AM4004" s="9"/>
      <c r="AN4004" s="9"/>
      <c r="AO4004" s="9"/>
      <c r="AP4004" s="9"/>
      <c r="AQ4004" s="9"/>
      <c r="AR4004" s="9"/>
      <c r="AS4004" s="9"/>
      <c r="AT4004" s="9"/>
      <c r="AU4004" s="9"/>
      <c r="AV4004" s="9"/>
      <c r="AW4004" s="9"/>
      <c r="AX4004" s="9"/>
      <c r="AY4004" s="9"/>
      <c r="AZ4004" s="9"/>
      <c r="BA4004" s="9"/>
      <c r="BB4004" s="9"/>
      <c r="BC4004" s="9"/>
      <c r="BD4004" s="9"/>
      <c r="BE4004" s="9"/>
      <c r="BF4004" s="9"/>
      <c r="BG4004" s="9"/>
      <c r="BH4004" s="9"/>
      <c r="BI4004" s="9"/>
      <c r="BJ4004" s="9"/>
      <c r="BK4004" s="9"/>
      <c r="BL4004" s="9"/>
      <c r="BM4004" s="9"/>
      <c r="BN4004" s="9"/>
      <c r="BO4004" s="9"/>
      <c r="BP4004" s="9"/>
      <c r="BQ4004" s="9"/>
      <c r="BT4004" s="9"/>
      <c r="BU4004" s="9"/>
      <c r="BX4004" s="9"/>
      <c r="BY4004" s="9"/>
      <c r="CB4004" s="9"/>
      <c r="CC4004" s="9"/>
      <c r="CF4004" s="9"/>
      <c r="CG4004" s="9"/>
      <c r="CJ4004" s="9"/>
      <c r="CK4004" s="9"/>
      <c r="CN4004" s="9"/>
      <c r="CO4004" s="9"/>
      <c r="CP4004" s="9"/>
      <c r="CQ4004" s="9"/>
      <c r="CR4004" s="9"/>
      <c r="CS4004" s="9"/>
      <c r="CT4004" s="9"/>
      <c r="CU4004" s="9"/>
      <c r="CV4004" s="9"/>
      <c r="CW4004" s="9"/>
      <c r="CX4004" s="9"/>
      <c r="CY4004" s="9"/>
      <c r="CZ4004" s="9"/>
      <c r="DA4004" s="9"/>
      <c r="DB4004" s="9"/>
      <c r="DC4004" s="9"/>
      <c r="DD4004" s="9"/>
      <c r="DE4004" s="9"/>
      <c r="DF4004" s="9"/>
      <c r="DG4004" s="9"/>
      <c r="DH4004" s="9"/>
      <c r="DI4004" s="9"/>
      <c r="DJ4004" s="9"/>
      <c r="DK4004" s="9"/>
      <c r="DL4004" s="9"/>
      <c r="DM4004" s="9"/>
      <c r="DN4004" s="9"/>
      <c r="DO4004" s="9"/>
      <c r="DP4004" s="9"/>
      <c r="DQ4004" s="9"/>
      <c r="DR4004" s="9"/>
      <c r="DS4004" s="9"/>
      <c r="DT4004" s="9"/>
      <c r="DU4004" s="9"/>
      <c r="DV4004" s="9"/>
      <c r="DW4004" s="9"/>
      <c r="DX4004" s="9"/>
      <c r="DY4004" s="9"/>
    </row>
    <row r="4005" spans="1:131" ht="19.5" customHeight="1" x14ac:dyDescent="0.25">
      <c r="A4005" s="9">
        <v>2641</v>
      </c>
      <c r="B4005" s="9" t="s">
        <v>7906</v>
      </c>
      <c r="C4005" s="9" t="s">
        <v>7907</v>
      </c>
      <c r="D4005" s="9"/>
      <c r="E4005" s="9" t="s">
        <v>7910</v>
      </c>
      <c r="F4005" s="9" t="s">
        <v>7596</v>
      </c>
      <c r="G4005" s="9"/>
      <c r="H4005" s="9" t="s">
        <v>202</v>
      </c>
      <c r="I4005" s="9" t="s">
        <v>28</v>
      </c>
      <c r="J4005" s="129">
        <v>43724</v>
      </c>
      <c r="K4005" s="129">
        <v>43693</v>
      </c>
      <c r="L4005" s="129">
        <v>43817</v>
      </c>
      <c r="O4005" s="9">
        <v>26</v>
      </c>
      <c r="Q4005" s="9" t="s">
        <v>54</v>
      </c>
      <c r="R4005" s="9"/>
      <c r="S4005" s="13">
        <v>8270000</v>
      </c>
      <c r="T4005" s="13">
        <v>8270000</v>
      </c>
      <c r="U4005" s="13">
        <v>2481000</v>
      </c>
      <c r="V4005" s="9"/>
      <c r="W4005" s="9"/>
      <c r="X4005" s="9"/>
      <c r="Y4005" s="9"/>
      <c r="Z4005" s="9"/>
      <c r="AA4005" s="9"/>
      <c r="AB4005" s="9"/>
      <c r="AC4005" s="9"/>
      <c r="AD4005" s="9"/>
      <c r="AE4005" s="9"/>
      <c r="AF4005" s="55"/>
      <c r="AG4005" s="55"/>
      <c r="AH4005" s="11">
        <v>43693</v>
      </c>
      <c r="AI4005" s="11">
        <v>43817</v>
      </c>
      <c r="AJ4005" s="27">
        <v>8257200</v>
      </c>
      <c r="AK4005" s="27">
        <v>2477160</v>
      </c>
      <c r="AL4005" s="9"/>
      <c r="AM4005" s="9"/>
      <c r="AN4005" s="9"/>
      <c r="AO4005" s="9"/>
      <c r="AP4005" s="9"/>
      <c r="AQ4005" s="9"/>
      <c r="AR4005" s="9"/>
      <c r="AS4005" s="9"/>
      <c r="AT4005" s="9"/>
      <c r="AU4005" s="9"/>
      <c r="AV4005" s="9"/>
      <c r="AW4005" s="9"/>
      <c r="AX4005" s="9"/>
      <c r="AY4005" s="9"/>
      <c r="AZ4005" s="9"/>
      <c r="BA4005" s="9"/>
      <c r="BB4005" s="9"/>
      <c r="BC4005" s="9"/>
      <c r="BD4005" s="9"/>
      <c r="BE4005" s="9"/>
      <c r="BF4005" s="9"/>
      <c r="BG4005" s="9"/>
      <c r="BH4005" s="9"/>
      <c r="BI4005" s="9"/>
      <c r="BJ4005" s="9"/>
      <c r="BK4005" s="9"/>
      <c r="BL4005" s="9"/>
      <c r="BM4005" s="9"/>
      <c r="BN4005" s="9"/>
      <c r="BO4005" s="9"/>
      <c r="BP4005" s="9"/>
      <c r="BQ4005" s="9"/>
      <c r="BT4005" s="9"/>
      <c r="BU4005" s="9"/>
      <c r="BX4005" s="9"/>
      <c r="BY4005" s="9"/>
      <c r="CB4005" s="9"/>
      <c r="CC4005" s="9"/>
      <c r="CF4005" s="9"/>
      <c r="CG4005" s="9"/>
      <c r="CJ4005" s="9"/>
      <c r="CK4005" s="9"/>
      <c r="CN4005" s="9"/>
      <c r="CO4005" s="9"/>
      <c r="CP4005" s="9"/>
      <c r="CQ4005" s="9"/>
      <c r="CR4005" s="9"/>
      <c r="CS4005" s="9"/>
      <c r="CT4005" s="9"/>
      <c r="CU4005" s="9"/>
      <c r="CV4005" s="9"/>
      <c r="CW4005" s="9"/>
      <c r="CX4005" s="9"/>
      <c r="CY4005" s="9"/>
      <c r="CZ4005" s="9"/>
      <c r="DA4005" s="9"/>
      <c r="DB4005" s="9"/>
      <c r="DC4005" s="9"/>
      <c r="DD4005" s="9"/>
      <c r="DE4005" s="9"/>
      <c r="DF4005" s="9"/>
      <c r="DG4005" s="9"/>
      <c r="DH4005" s="9"/>
      <c r="DI4005" s="9"/>
      <c r="DJ4005" s="9"/>
      <c r="DK4005" s="9"/>
      <c r="DL4005" s="9"/>
      <c r="DM4005" s="9"/>
      <c r="DN4005" s="9"/>
      <c r="DO4005" s="9"/>
      <c r="DP4005" s="9"/>
      <c r="DQ4005" s="9"/>
      <c r="DR4005" s="9"/>
      <c r="DS4005" s="9"/>
      <c r="DT4005" s="9"/>
      <c r="DU4005" s="9"/>
      <c r="DV4005" s="9"/>
      <c r="DW4005" s="9"/>
      <c r="DX4005" s="9"/>
      <c r="DY4005" s="9"/>
      <c r="DZ4005" s="56"/>
      <c r="EA4005" s="57"/>
    </row>
    <row r="4006" spans="1:131" ht="19.5" customHeight="1" x14ac:dyDescent="0.25">
      <c r="A4006" s="9">
        <v>2642</v>
      </c>
      <c r="B4006" s="9" t="s">
        <v>7908</v>
      </c>
      <c r="C4006" s="9" t="s">
        <v>7909</v>
      </c>
      <c r="D4006" s="9"/>
      <c r="E4006" s="9" t="s">
        <v>369</v>
      </c>
      <c r="F4006" s="9" t="s">
        <v>6999</v>
      </c>
      <c r="G4006" s="9"/>
      <c r="H4006" s="9" t="s">
        <v>202</v>
      </c>
      <c r="I4006" s="9" t="s">
        <v>28</v>
      </c>
      <c r="J4006" s="129">
        <v>43741</v>
      </c>
      <c r="K4006" s="129">
        <v>43710</v>
      </c>
      <c r="L4006" s="129">
        <v>43891</v>
      </c>
      <c r="M4006" s="9" t="s">
        <v>20</v>
      </c>
      <c r="O4006" s="9">
        <v>28</v>
      </c>
      <c r="Q4006" s="9" t="s">
        <v>54</v>
      </c>
      <c r="R4006" s="9"/>
      <c r="S4006" s="13">
        <v>2385000</v>
      </c>
      <c r="T4006" s="13">
        <v>2385000</v>
      </c>
      <c r="U4006" s="13">
        <v>715500</v>
      </c>
      <c r="V4006" s="9"/>
      <c r="W4006" s="9"/>
      <c r="X4006" s="9"/>
      <c r="Y4006" s="9"/>
      <c r="Z4006" s="9"/>
      <c r="AA4006" s="9"/>
      <c r="AB4006" s="9"/>
      <c r="AC4006" s="9"/>
      <c r="AD4006" s="9"/>
      <c r="AE4006" s="9"/>
      <c r="AF4006" s="55"/>
      <c r="AG4006" s="55"/>
      <c r="AH4006" s="11">
        <v>43710</v>
      </c>
      <c r="AI4006" s="11">
        <v>43891</v>
      </c>
      <c r="AJ4006" s="27">
        <v>2429430</v>
      </c>
      <c r="AK4006" s="27">
        <v>715500</v>
      </c>
      <c r="AL4006" s="9"/>
      <c r="AM4006" s="9"/>
      <c r="AN4006" s="9"/>
      <c r="AO4006" s="9"/>
      <c r="AP4006" s="9"/>
      <c r="AQ4006" s="9"/>
      <c r="AR4006" s="9"/>
      <c r="AS4006" s="9"/>
      <c r="AT4006" s="9"/>
      <c r="AU4006" s="9"/>
      <c r="AV4006" s="9"/>
      <c r="AW4006" s="9"/>
      <c r="AX4006" s="9"/>
      <c r="AY4006" s="9"/>
      <c r="AZ4006" s="9"/>
      <c r="BA4006" s="9"/>
      <c r="BB4006" s="9"/>
      <c r="BC4006" s="9"/>
      <c r="BD4006" s="9"/>
      <c r="BE4006" s="9"/>
      <c r="BF4006" s="9"/>
      <c r="BG4006" s="9"/>
      <c r="BH4006" s="9"/>
      <c r="BI4006" s="9"/>
      <c r="BJ4006" s="9"/>
      <c r="BK4006" s="9"/>
      <c r="BL4006" s="9"/>
      <c r="BM4006" s="9"/>
      <c r="BN4006" s="9"/>
      <c r="BO4006" s="9"/>
      <c r="BP4006" s="9"/>
      <c r="BQ4006" s="9"/>
      <c r="BT4006" s="9"/>
      <c r="BU4006" s="9"/>
      <c r="BX4006" s="9"/>
      <c r="BY4006" s="9"/>
      <c r="CB4006" s="9"/>
      <c r="CC4006" s="9"/>
      <c r="CF4006" s="9"/>
      <c r="CG4006" s="9"/>
      <c r="CJ4006" s="9"/>
      <c r="CK4006" s="9"/>
      <c r="CN4006" s="9"/>
      <c r="CO4006" s="9"/>
      <c r="CP4006" s="9"/>
      <c r="CQ4006" s="9"/>
      <c r="CR4006" s="9"/>
      <c r="CS4006" s="9"/>
      <c r="CT4006" s="9"/>
      <c r="CU4006" s="9"/>
      <c r="CV4006" s="9"/>
      <c r="CW4006" s="9"/>
      <c r="CX4006" s="9"/>
      <c r="CY4006" s="9"/>
      <c r="CZ4006" s="9"/>
      <c r="DA4006" s="9"/>
      <c r="DB4006" s="9"/>
      <c r="DC4006" s="9"/>
      <c r="DD4006" s="9"/>
      <c r="DE4006" s="9"/>
      <c r="DF4006" s="9"/>
      <c r="DG4006" s="9"/>
      <c r="DH4006" s="9"/>
      <c r="DI4006" s="9"/>
      <c r="DJ4006" s="9"/>
      <c r="DK4006" s="9"/>
      <c r="DL4006" s="9"/>
      <c r="DM4006" s="9"/>
      <c r="DN4006" s="9"/>
      <c r="DO4006" s="9"/>
      <c r="DP4006" s="9"/>
      <c r="DQ4006" s="9"/>
      <c r="DR4006" s="9"/>
      <c r="DS4006" s="9"/>
      <c r="DT4006" s="9"/>
      <c r="DU4006" s="9"/>
      <c r="DV4006" s="9"/>
      <c r="DW4006" s="9"/>
      <c r="DX4006" s="9"/>
      <c r="DY4006" s="9"/>
    </row>
    <row r="4007" spans="1:131" ht="19.5" customHeight="1" x14ac:dyDescent="0.25">
      <c r="A4007" s="9">
        <v>2643</v>
      </c>
      <c r="B4007" s="9" t="s">
        <v>7911</v>
      </c>
      <c r="C4007" s="9" t="s">
        <v>7912</v>
      </c>
      <c r="D4007" s="9"/>
      <c r="E4007" s="9" t="s">
        <v>7913</v>
      </c>
      <c r="F4007" s="9" t="s">
        <v>6870</v>
      </c>
      <c r="G4007" s="9"/>
      <c r="H4007" s="9" t="s">
        <v>202</v>
      </c>
      <c r="I4007" s="9" t="s">
        <v>25</v>
      </c>
      <c r="J4007" s="129">
        <v>43692</v>
      </c>
      <c r="K4007" s="129">
        <v>43687</v>
      </c>
      <c r="L4007" s="129">
        <v>43738</v>
      </c>
      <c r="O4007" s="9">
        <v>28</v>
      </c>
      <c r="Q4007" s="9" t="s">
        <v>61</v>
      </c>
      <c r="R4007" s="9"/>
      <c r="S4007" s="13">
        <v>2857144</v>
      </c>
      <c r="T4007" s="13">
        <v>2857144</v>
      </c>
      <c r="U4007" s="13">
        <v>857144</v>
      </c>
      <c r="V4007" s="9"/>
      <c r="W4007" s="9"/>
      <c r="X4007" s="9"/>
      <c r="Y4007" s="9"/>
      <c r="Z4007" s="9"/>
      <c r="AA4007" s="9"/>
      <c r="AB4007" s="9"/>
      <c r="AC4007" s="9"/>
      <c r="AD4007" s="9"/>
      <c r="AE4007" s="9"/>
      <c r="AF4007" s="55"/>
      <c r="AG4007" s="55"/>
      <c r="AH4007" s="11">
        <v>43687</v>
      </c>
      <c r="AI4007" s="11">
        <v>43726</v>
      </c>
      <c r="AJ4007" s="27">
        <v>2857144</v>
      </c>
      <c r="AK4007" s="27">
        <v>857143</v>
      </c>
      <c r="AL4007" s="9"/>
      <c r="AM4007" s="9"/>
      <c r="AN4007" s="9"/>
      <c r="AO4007" s="9"/>
      <c r="AP4007" s="9"/>
      <c r="AQ4007" s="9"/>
      <c r="AR4007" s="9"/>
      <c r="AS4007" s="9"/>
      <c r="AT4007" s="9"/>
      <c r="AU4007" s="9"/>
      <c r="AV4007" s="9"/>
      <c r="AW4007" s="9"/>
      <c r="AX4007" s="9"/>
      <c r="AY4007" s="9"/>
      <c r="AZ4007" s="9"/>
      <c r="BA4007" s="9"/>
      <c r="BB4007" s="9"/>
      <c r="BC4007" s="9"/>
      <c r="BD4007" s="9"/>
      <c r="BE4007" s="9"/>
      <c r="BF4007" s="9"/>
      <c r="BG4007" s="9"/>
      <c r="BH4007" s="9"/>
      <c r="BI4007" s="9"/>
      <c r="BJ4007" s="9"/>
      <c r="BK4007" s="9"/>
      <c r="BL4007" s="9"/>
      <c r="BM4007" s="9"/>
      <c r="BN4007" s="9"/>
      <c r="BO4007" s="9"/>
      <c r="BP4007" s="9"/>
      <c r="BQ4007" s="9"/>
      <c r="BT4007" s="9"/>
      <c r="BU4007" s="9"/>
      <c r="BX4007" s="9"/>
      <c r="BY4007" s="9"/>
      <c r="CB4007" s="9"/>
      <c r="CC4007" s="9"/>
      <c r="CF4007" s="9"/>
      <c r="CG4007" s="9"/>
      <c r="CJ4007" s="9"/>
      <c r="CK4007" s="9"/>
      <c r="CN4007" s="9"/>
      <c r="CO4007" s="9"/>
      <c r="CP4007" s="9"/>
      <c r="CQ4007" s="9"/>
      <c r="CR4007" s="9"/>
      <c r="CS4007" s="9"/>
      <c r="CT4007" s="9"/>
      <c r="CU4007" s="9"/>
      <c r="CV4007" s="9"/>
      <c r="CW4007" s="9"/>
      <c r="CX4007" s="9"/>
      <c r="CY4007" s="9"/>
      <c r="CZ4007" s="9"/>
      <c r="DA4007" s="9"/>
      <c r="DB4007" s="9"/>
      <c r="DC4007" s="9"/>
      <c r="DD4007" s="9"/>
      <c r="DE4007" s="9"/>
      <c r="DF4007" s="9"/>
      <c r="DG4007" s="9"/>
      <c r="DH4007" s="9"/>
      <c r="DI4007" s="9"/>
      <c r="DJ4007" s="9"/>
      <c r="DK4007" s="9"/>
      <c r="DL4007" s="9"/>
      <c r="DM4007" s="9"/>
      <c r="DN4007" s="9"/>
      <c r="DO4007" s="9"/>
      <c r="DP4007" s="9"/>
      <c r="DQ4007" s="9"/>
      <c r="DR4007" s="9"/>
      <c r="DS4007" s="9"/>
      <c r="DT4007" s="9"/>
      <c r="DU4007" s="9"/>
      <c r="DV4007" s="9"/>
      <c r="DW4007" s="9"/>
      <c r="DX4007" s="9"/>
      <c r="DY4007" s="9"/>
      <c r="DZ4007" s="56"/>
      <c r="EA4007" s="57"/>
    </row>
    <row r="4008" spans="1:131" ht="19.5" customHeight="1" x14ac:dyDescent="0.25">
      <c r="A4008" s="9">
        <v>2644</v>
      </c>
      <c r="B4008" s="10" t="s">
        <v>7914</v>
      </c>
      <c r="C4008" s="9" t="s">
        <v>7915</v>
      </c>
      <c r="D4008" s="9"/>
      <c r="E4008" s="9" t="s">
        <v>369</v>
      </c>
      <c r="F4008" s="9" t="s">
        <v>6999</v>
      </c>
      <c r="G4008" s="9"/>
      <c r="H4008" s="9" t="s">
        <v>202</v>
      </c>
      <c r="I4008" s="9" t="s">
        <v>25</v>
      </c>
      <c r="J4008" s="129">
        <v>43740</v>
      </c>
      <c r="K4008" s="129">
        <v>43707</v>
      </c>
      <c r="L4008" s="129">
        <v>43763</v>
      </c>
      <c r="O4008" s="9">
        <v>25</v>
      </c>
      <c r="Q4008" s="9" t="s">
        <v>61</v>
      </c>
      <c r="R4008" s="9"/>
      <c r="S4008" s="13">
        <v>3582700</v>
      </c>
      <c r="T4008" s="13">
        <v>3582700</v>
      </c>
      <c r="U4008" s="13">
        <v>1074810</v>
      </c>
      <c r="V4008" s="9"/>
      <c r="W4008" s="9"/>
      <c r="X4008" s="9"/>
      <c r="Y4008" s="9"/>
      <c r="Z4008" s="9"/>
      <c r="AA4008" s="9"/>
      <c r="AB4008" s="9"/>
      <c r="AC4008" s="9"/>
      <c r="AD4008" s="9"/>
      <c r="AE4008" s="9"/>
      <c r="AF4008" s="55"/>
      <c r="AG4008" s="55"/>
      <c r="AH4008" s="11">
        <v>43707</v>
      </c>
      <c r="AI4008" s="11">
        <v>43769</v>
      </c>
      <c r="AJ4008" s="27">
        <v>3584741</v>
      </c>
      <c r="AK4008" s="27">
        <v>1074810</v>
      </c>
      <c r="AL4008" s="9"/>
      <c r="AM4008" s="9"/>
      <c r="AN4008" s="9"/>
      <c r="AO4008" s="9"/>
      <c r="AP4008" s="9"/>
      <c r="AQ4008" s="9"/>
      <c r="AR4008" s="9"/>
      <c r="AS4008" s="9"/>
      <c r="AT4008" s="9"/>
      <c r="AU4008" s="9"/>
      <c r="AV4008" s="9"/>
      <c r="AW4008" s="9"/>
      <c r="AX4008" s="9"/>
      <c r="AY4008" s="9"/>
      <c r="AZ4008" s="9"/>
      <c r="BA4008" s="9"/>
      <c r="BB4008" s="9"/>
      <c r="BC4008" s="9"/>
      <c r="BD4008" s="9"/>
      <c r="BE4008" s="9"/>
      <c r="BF4008" s="9"/>
      <c r="BG4008" s="9"/>
      <c r="BH4008" s="9"/>
      <c r="BI4008" s="9"/>
      <c r="BJ4008" s="9"/>
      <c r="BK4008" s="9"/>
      <c r="BL4008" s="9"/>
      <c r="BM4008" s="9"/>
      <c r="BN4008" s="9"/>
      <c r="BO4008" s="9"/>
      <c r="BP4008" s="9"/>
      <c r="BQ4008" s="9"/>
      <c r="BT4008" s="9"/>
      <c r="BU4008" s="9"/>
      <c r="BX4008" s="9"/>
      <c r="BY4008" s="9"/>
      <c r="CB4008" s="9"/>
      <c r="CC4008" s="9"/>
      <c r="CF4008" s="9"/>
      <c r="CG4008" s="9"/>
      <c r="CJ4008" s="9"/>
      <c r="CK4008" s="9"/>
      <c r="CN4008" s="9"/>
      <c r="CO4008" s="9"/>
      <c r="CP4008" s="9"/>
      <c r="CQ4008" s="9"/>
      <c r="CR4008" s="9"/>
      <c r="CS4008" s="9"/>
      <c r="CT4008" s="9"/>
      <c r="CU4008" s="9"/>
      <c r="CV4008" s="9"/>
      <c r="CW4008" s="9"/>
      <c r="CX4008" s="9"/>
      <c r="CY4008" s="9"/>
      <c r="CZ4008" s="9"/>
      <c r="DA4008" s="9"/>
      <c r="DB4008" s="9"/>
      <c r="DC4008" s="9"/>
      <c r="DD4008" s="9"/>
      <c r="DE4008" s="9"/>
      <c r="DF4008" s="9"/>
      <c r="DG4008" s="9"/>
      <c r="DH4008" s="9"/>
      <c r="DI4008" s="9"/>
      <c r="DJ4008" s="9"/>
      <c r="DK4008" s="9"/>
      <c r="DL4008" s="9"/>
      <c r="DM4008" s="9"/>
      <c r="DN4008" s="9"/>
      <c r="DO4008" s="9"/>
      <c r="DP4008" s="9"/>
      <c r="DQ4008" s="9"/>
      <c r="DR4008" s="9"/>
      <c r="DS4008" s="9"/>
      <c r="DT4008" s="9"/>
      <c r="DU4008" s="9"/>
      <c r="DV4008" s="9"/>
      <c r="DW4008" s="9"/>
      <c r="DX4008" s="9"/>
      <c r="DY4008" s="9"/>
    </row>
    <row r="4009" spans="1:131" s="18" customFormat="1" ht="19.5" customHeight="1" x14ac:dyDescent="0.25">
      <c r="A4009" s="18">
        <v>2644</v>
      </c>
      <c r="B4009" s="17" t="s">
        <v>7914</v>
      </c>
      <c r="C4009" s="18" t="s">
        <v>7969</v>
      </c>
      <c r="D4009" s="19">
        <v>43753</v>
      </c>
      <c r="J4009" s="130"/>
      <c r="K4009" s="130"/>
      <c r="L4009" s="130">
        <v>43769</v>
      </c>
      <c r="S4009" s="20"/>
      <c r="T4009" s="20"/>
      <c r="U4009" s="20"/>
      <c r="AF4009" s="57"/>
      <c r="AG4009" s="57"/>
      <c r="DZ4009" s="56"/>
      <c r="EA4009" s="57"/>
    </row>
    <row r="4010" spans="1:131" ht="19.5" customHeight="1" x14ac:dyDescent="0.25">
      <c r="A4010" s="9">
        <v>2645</v>
      </c>
      <c r="B4010" s="9" t="s">
        <v>7916</v>
      </c>
      <c r="C4010" s="9" t="s">
        <v>5748</v>
      </c>
      <c r="D4010" s="9"/>
      <c r="E4010" s="9" t="s">
        <v>4175</v>
      </c>
      <c r="F4010" s="9" t="s">
        <v>5153</v>
      </c>
      <c r="G4010" s="9"/>
      <c r="H4010" s="9" t="s">
        <v>202</v>
      </c>
      <c r="I4010" s="9" t="s">
        <v>78</v>
      </c>
      <c r="J4010" s="129">
        <v>43600</v>
      </c>
      <c r="K4010" s="129">
        <v>43565</v>
      </c>
      <c r="L4010" s="129">
        <v>43753</v>
      </c>
      <c r="O4010" s="9">
        <v>24</v>
      </c>
      <c r="Q4010" s="9" t="s">
        <v>61</v>
      </c>
      <c r="R4010" s="9"/>
      <c r="S4010" s="13">
        <v>86212915</v>
      </c>
      <c r="T4010" s="13">
        <v>86212915</v>
      </c>
      <c r="U4010" s="13">
        <v>25863875</v>
      </c>
      <c r="V4010" s="9"/>
      <c r="W4010" s="9"/>
      <c r="X4010" s="9"/>
      <c r="Y4010" s="9"/>
      <c r="Z4010" s="9"/>
      <c r="AA4010" s="9"/>
      <c r="AB4010" s="9"/>
      <c r="AC4010" s="9"/>
      <c r="AD4010" s="9"/>
      <c r="AE4010" s="9"/>
      <c r="AF4010" s="55"/>
      <c r="AG4010" s="55"/>
      <c r="AH4010" s="11">
        <v>43565</v>
      </c>
      <c r="AI4010" s="11">
        <v>43753</v>
      </c>
      <c r="AJ4010" s="27">
        <v>40282965</v>
      </c>
      <c r="AK4010" s="27">
        <v>12084890</v>
      </c>
      <c r="AL4010" s="9"/>
      <c r="AM4010" s="9"/>
      <c r="AN4010" s="9"/>
      <c r="AO4010" s="9"/>
      <c r="AP4010" s="9"/>
      <c r="AQ4010" s="9"/>
      <c r="AR4010" s="9"/>
      <c r="AS4010" s="9"/>
      <c r="AT4010" s="9"/>
      <c r="AU4010" s="9"/>
      <c r="AV4010" s="9"/>
      <c r="AW4010" s="9"/>
      <c r="AX4010" s="9"/>
      <c r="AY4010" s="9"/>
      <c r="AZ4010" s="9"/>
      <c r="BA4010" s="9"/>
      <c r="BB4010" s="9"/>
      <c r="BC4010" s="9"/>
      <c r="BD4010" s="9"/>
      <c r="BE4010" s="9"/>
      <c r="BF4010" s="9"/>
      <c r="BG4010" s="9"/>
      <c r="BH4010" s="9"/>
      <c r="BI4010" s="9"/>
      <c r="BJ4010" s="9"/>
      <c r="BK4010" s="9"/>
      <c r="BL4010" s="9"/>
      <c r="BM4010" s="9"/>
      <c r="BN4010" s="9"/>
      <c r="BO4010" s="9"/>
      <c r="BP4010" s="9"/>
      <c r="BQ4010" s="9"/>
      <c r="BT4010" s="9"/>
      <c r="BU4010" s="9"/>
      <c r="BX4010" s="9"/>
      <c r="BY4010" s="9"/>
      <c r="CB4010" s="9"/>
      <c r="CC4010" s="9"/>
      <c r="CF4010" s="9"/>
      <c r="CG4010" s="9"/>
      <c r="CJ4010" s="9"/>
      <c r="CK4010" s="9"/>
      <c r="CN4010" s="9"/>
      <c r="CO4010" s="9"/>
      <c r="CP4010" s="9"/>
      <c r="CQ4010" s="9"/>
      <c r="CR4010" s="9"/>
      <c r="CS4010" s="9"/>
      <c r="CT4010" s="9"/>
      <c r="CU4010" s="9"/>
      <c r="CV4010" s="9"/>
      <c r="CW4010" s="9"/>
      <c r="CX4010" s="9"/>
      <c r="CY4010" s="9"/>
      <c r="CZ4010" s="9"/>
      <c r="DA4010" s="9"/>
      <c r="DB4010" s="9"/>
      <c r="DC4010" s="9"/>
      <c r="DD4010" s="9"/>
      <c r="DE4010" s="9"/>
      <c r="DF4010" s="9"/>
      <c r="DG4010" s="9"/>
      <c r="DH4010" s="9"/>
      <c r="DI4010" s="9"/>
      <c r="DJ4010" s="9"/>
      <c r="DK4010" s="9"/>
      <c r="DL4010" s="9"/>
      <c r="DM4010" s="9"/>
      <c r="DN4010" s="9"/>
      <c r="DO4010" s="9"/>
      <c r="DP4010" s="9"/>
      <c r="DQ4010" s="9"/>
      <c r="DR4010" s="9"/>
      <c r="DS4010" s="9"/>
      <c r="DT4010" s="9"/>
      <c r="DU4010" s="9"/>
      <c r="DV4010" s="9"/>
      <c r="DW4010" s="9"/>
      <c r="DX4010" s="9"/>
      <c r="DY4010" s="9"/>
      <c r="DZ4010" s="56"/>
      <c r="EA4010" s="57"/>
    </row>
    <row r="4011" spans="1:131" ht="19.5" customHeight="1" x14ac:dyDescent="0.25">
      <c r="A4011" s="9">
        <v>2646</v>
      </c>
      <c r="B4011" s="9" t="s">
        <v>7917</v>
      </c>
      <c r="C4011" s="9" t="s">
        <v>7919</v>
      </c>
      <c r="D4011" s="9"/>
      <c r="E4011" s="9" t="s">
        <v>447</v>
      </c>
      <c r="F4011" s="9" t="s">
        <v>4761</v>
      </c>
      <c r="G4011" s="9"/>
      <c r="H4011" s="9" t="s">
        <v>202</v>
      </c>
      <c r="I4011" s="9" t="s">
        <v>25</v>
      </c>
      <c r="J4011" s="129">
        <v>43705</v>
      </c>
      <c r="K4011" s="129">
        <v>43675</v>
      </c>
      <c r="L4011" s="129">
        <v>43799</v>
      </c>
      <c r="O4011" s="9">
        <v>24</v>
      </c>
      <c r="Q4011" s="9" t="s">
        <v>54</v>
      </c>
      <c r="R4011" s="9"/>
      <c r="S4011" s="13">
        <v>11939000</v>
      </c>
      <c r="T4011" s="13">
        <v>11939000</v>
      </c>
      <c r="U4011" s="13">
        <v>3581700</v>
      </c>
      <c r="V4011" s="9"/>
      <c r="W4011" s="9"/>
      <c r="X4011" s="9"/>
      <c r="Y4011" s="9"/>
      <c r="Z4011" s="9"/>
      <c r="AA4011" s="9"/>
      <c r="AB4011" s="9"/>
      <c r="AC4011" s="9"/>
      <c r="AD4011" s="9"/>
      <c r="AE4011" s="9"/>
      <c r="AF4011" s="55"/>
      <c r="AG4011" s="55"/>
      <c r="AH4011" s="11">
        <v>43675</v>
      </c>
      <c r="AI4011" s="11">
        <v>43799</v>
      </c>
      <c r="AJ4011" s="27">
        <v>11587000</v>
      </c>
      <c r="AK4011" s="27">
        <v>3476100</v>
      </c>
      <c r="AL4011" s="9"/>
      <c r="AM4011" s="9"/>
      <c r="AN4011" s="9"/>
      <c r="AO4011" s="9"/>
      <c r="AP4011" s="9"/>
      <c r="AQ4011" s="9"/>
      <c r="AR4011" s="9"/>
      <c r="AS4011" s="9"/>
      <c r="AT4011" s="9"/>
      <c r="AU4011" s="9"/>
      <c r="AV4011" s="9"/>
      <c r="AW4011" s="9"/>
      <c r="AX4011" s="9"/>
      <c r="AY4011" s="9"/>
      <c r="AZ4011" s="9"/>
      <c r="BA4011" s="9"/>
      <c r="BB4011" s="9"/>
      <c r="BC4011" s="9"/>
      <c r="BD4011" s="9"/>
      <c r="BE4011" s="9"/>
      <c r="BF4011" s="9"/>
      <c r="BG4011" s="9"/>
      <c r="BH4011" s="9"/>
      <c r="BI4011" s="9"/>
      <c r="BJ4011" s="9"/>
      <c r="BK4011" s="9"/>
      <c r="BL4011" s="9"/>
      <c r="BM4011" s="9"/>
      <c r="BN4011" s="9"/>
      <c r="BO4011" s="9"/>
      <c r="BP4011" s="9"/>
      <c r="BQ4011" s="9"/>
      <c r="BT4011" s="9"/>
      <c r="BU4011" s="9"/>
      <c r="BX4011" s="9"/>
      <c r="BY4011" s="9"/>
      <c r="CB4011" s="9"/>
      <c r="CC4011" s="9"/>
      <c r="CF4011" s="9"/>
      <c r="CG4011" s="9"/>
      <c r="CJ4011" s="9"/>
      <c r="CK4011" s="9"/>
      <c r="CN4011" s="9"/>
      <c r="CO4011" s="9"/>
      <c r="CP4011" s="9"/>
      <c r="CQ4011" s="9"/>
      <c r="CR4011" s="9"/>
      <c r="CS4011" s="9"/>
      <c r="CT4011" s="9"/>
      <c r="CU4011" s="9"/>
      <c r="CV4011" s="9"/>
      <c r="CW4011" s="9"/>
      <c r="CX4011" s="9"/>
      <c r="CY4011" s="9"/>
      <c r="CZ4011" s="9"/>
      <c r="DA4011" s="9"/>
      <c r="DB4011" s="9"/>
      <c r="DC4011" s="9"/>
      <c r="DD4011" s="9"/>
      <c r="DE4011" s="9"/>
      <c r="DF4011" s="9"/>
      <c r="DG4011" s="9"/>
      <c r="DH4011" s="9"/>
      <c r="DI4011" s="9"/>
      <c r="DJ4011" s="9"/>
      <c r="DK4011" s="9"/>
      <c r="DL4011" s="9"/>
      <c r="DM4011" s="9"/>
      <c r="DN4011" s="9"/>
      <c r="DO4011" s="9"/>
      <c r="DP4011" s="9"/>
      <c r="DQ4011" s="9"/>
      <c r="DR4011" s="9"/>
      <c r="DS4011" s="9"/>
      <c r="DT4011" s="9"/>
      <c r="DU4011" s="9"/>
      <c r="DV4011" s="9"/>
      <c r="DW4011" s="9"/>
      <c r="DX4011" s="9"/>
      <c r="DY4011" s="9"/>
    </row>
    <row r="4012" spans="1:131" ht="19.5" customHeight="1" x14ac:dyDescent="0.25">
      <c r="A4012" s="9">
        <v>2647</v>
      </c>
      <c r="B4012" s="9" t="s">
        <v>7920</v>
      </c>
      <c r="C4012" s="9" t="s">
        <v>7918</v>
      </c>
      <c r="D4012" s="9"/>
      <c r="E4012" s="9" t="s">
        <v>447</v>
      </c>
      <c r="F4012" s="9" t="s">
        <v>4761</v>
      </c>
      <c r="G4012" s="9"/>
      <c r="H4012" s="9" t="s">
        <v>202</v>
      </c>
      <c r="I4012" s="9" t="s">
        <v>25</v>
      </c>
      <c r="J4012" s="129">
        <v>43739</v>
      </c>
      <c r="K4012" s="129">
        <v>43707</v>
      </c>
      <c r="L4012" s="129">
        <v>43830</v>
      </c>
      <c r="O4012" s="9">
        <v>24</v>
      </c>
      <c r="Q4012" s="9" t="s">
        <v>54</v>
      </c>
      <c r="R4012" s="9"/>
      <c r="S4012" s="13">
        <v>13139000</v>
      </c>
      <c r="T4012" s="13">
        <v>13139000</v>
      </c>
      <c r="U4012" s="13">
        <v>3941700</v>
      </c>
      <c r="V4012" s="9"/>
      <c r="W4012" s="9"/>
      <c r="X4012" s="9"/>
      <c r="Y4012" s="9"/>
      <c r="Z4012" s="9"/>
      <c r="AA4012" s="9"/>
      <c r="AB4012" s="9"/>
      <c r="AC4012" s="9"/>
      <c r="AD4012" s="9"/>
      <c r="AE4012" s="9"/>
      <c r="AF4012" s="55"/>
      <c r="AG4012" s="55"/>
      <c r="AH4012" s="11">
        <v>43707</v>
      </c>
      <c r="AI4012" s="11">
        <v>43830</v>
      </c>
      <c r="AJ4012" s="27">
        <v>12947000</v>
      </c>
      <c r="AK4012" s="27">
        <v>3884100</v>
      </c>
      <c r="AL4012" s="9"/>
      <c r="AM4012" s="9"/>
      <c r="AN4012" s="9"/>
      <c r="AO4012" s="9"/>
      <c r="AP4012" s="9"/>
      <c r="AQ4012" s="9"/>
      <c r="AR4012" s="9"/>
      <c r="AS4012" s="9"/>
      <c r="AT4012" s="9"/>
      <c r="AU4012" s="9"/>
      <c r="AV4012" s="9"/>
      <c r="AW4012" s="9"/>
      <c r="AX4012" s="9"/>
      <c r="AY4012" s="9"/>
      <c r="AZ4012" s="9"/>
      <c r="BA4012" s="9"/>
      <c r="BB4012" s="9"/>
      <c r="BC4012" s="9"/>
      <c r="BD4012" s="9"/>
      <c r="BE4012" s="9"/>
      <c r="BF4012" s="9"/>
      <c r="BG4012" s="9"/>
      <c r="BH4012" s="9"/>
      <c r="BI4012" s="9"/>
      <c r="BJ4012" s="9"/>
      <c r="BK4012" s="9"/>
      <c r="BL4012" s="9"/>
      <c r="BM4012" s="9"/>
      <c r="BN4012" s="9"/>
      <c r="BO4012" s="9"/>
      <c r="BP4012" s="9"/>
      <c r="BQ4012" s="9"/>
      <c r="BT4012" s="9"/>
      <c r="BU4012" s="9"/>
      <c r="BX4012" s="9"/>
      <c r="BY4012" s="9"/>
      <c r="CB4012" s="9"/>
      <c r="CC4012" s="9"/>
      <c r="CF4012" s="9"/>
      <c r="CG4012" s="9"/>
      <c r="CJ4012" s="9"/>
      <c r="CK4012" s="9"/>
      <c r="CN4012" s="9"/>
      <c r="CO4012" s="9"/>
      <c r="CP4012" s="9"/>
      <c r="CQ4012" s="9"/>
      <c r="CR4012" s="9"/>
      <c r="CS4012" s="9"/>
      <c r="CT4012" s="9"/>
      <c r="CU4012" s="9"/>
      <c r="CV4012" s="9"/>
      <c r="CW4012" s="9"/>
      <c r="CX4012" s="9"/>
      <c r="CY4012" s="9"/>
      <c r="CZ4012" s="9"/>
      <c r="DA4012" s="9"/>
      <c r="DB4012" s="9"/>
      <c r="DC4012" s="9"/>
      <c r="DD4012" s="9"/>
      <c r="DE4012" s="9"/>
      <c r="DF4012" s="9"/>
      <c r="DG4012" s="9"/>
      <c r="DH4012" s="9"/>
      <c r="DI4012" s="9"/>
      <c r="DJ4012" s="9"/>
      <c r="DK4012" s="9"/>
      <c r="DL4012" s="9"/>
      <c r="DM4012" s="9"/>
      <c r="DN4012" s="9"/>
      <c r="DO4012" s="9"/>
      <c r="DP4012" s="9"/>
      <c r="DQ4012" s="9"/>
      <c r="DR4012" s="9"/>
      <c r="DS4012" s="9"/>
      <c r="DT4012" s="9"/>
      <c r="DU4012" s="9"/>
      <c r="DV4012" s="9"/>
      <c r="DW4012" s="9"/>
      <c r="DX4012" s="9"/>
      <c r="DY4012" s="9"/>
      <c r="DZ4012" s="56"/>
      <c r="EA4012" s="57"/>
    </row>
    <row r="4013" spans="1:131" ht="19.5" customHeight="1" x14ac:dyDescent="0.25">
      <c r="A4013" s="9">
        <v>2648</v>
      </c>
      <c r="B4013" s="9" t="s">
        <v>7921</v>
      </c>
      <c r="C4013" s="9" t="s">
        <v>7922</v>
      </c>
      <c r="D4013" s="9"/>
      <c r="E4013" s="9" t="s">
        <v>7923</v>
      </c>
      <c r="F4013" s="9" t="s">
        <v>7924</v>
      </c>
      <c r="G4013" s="9"/>
      <c r="H4013" s="9" t="s">
        <v>202</v>
      </c>
      <c r="I4013" s="9" t="s">
        <v>28</v>
      </c>
      <c r="J4013" s="129">
        <v>43752</v>
      </c>
      <c r="K4013" s="129">
        <v>43557</v>
      </c>
      <c r="L4013" s="129">
        <v>43799</v>
      </c>
      <c r="O4013" s="9">
        <v>27</v>
      </c>
      <c r="Q4013" s="9" t="s">
        <v>54</v>
      </c>
      <c r="R4013" s="9"/>
      <c r="S4013" s="13">
        <v>6000000</v>
      </c>
      <c r="T4013" s="13">
        <v>6000000</v>
      </c>
      <c r="U4013" s="13">
        <v>1800000</v>
      </c>
      <c r="V4013" s="9"/>
      <c r="W4013" s="9"/>
      <c r="X4013" s="9"/>
      <c r="Y4013" s="9"/>
      <c r="Z4013" s="9"/>
      <c r="AA4013" s="9"/>
      <c r="AB4013" s="9"/>
      <c r="AC4013" s="9"/>
      <c r="AD4013" s="9"/>
      <c r="AE4013" s="9"/>
      <c r="AF4013" s="55"/>
      <c r="AG4013" s="55">
        <v>4200000</v>
      </c>
      <c r="AH4013" s="11">
        <v>43557</v>
      </c>
      <c r="AI4013" s="11">
        <v>43799</v>
      </c>
      <c r="AJ4013" s="27">
        <v>5150250</v>
      </c>
      <c r="AK4013" s="27">
        <v>1545075</v>
      </c>
      <c r="AL4013" s="9"/>
      <c r="AM4013" s="9"/>
      <c r="AN4013" s="9"/>
      <c r="AO4013" s="9"/>
      <c r="AP4013" s="9"/>
      <c r="AQ4013" s="9"/>
      <c r="AR4013" s="9"/>
      <c r="AS4013" s="9"/>
      <c r="AT4013" s="9"/>
      <c r="AU4013" s="9"/>
      <c r="AV4013" s="9"/>
      <c r="AW4013" s="9"/>
      <c r="AX4013" s="9"/>
      <c r="AY4013" s="9"/>
      <c r="AZ4013" s="9"/>
      <c r="BA4013" s="9"/>
      <c r="BB4013" s="9"/>
      <c r="BC4013" s="9"/>
      <c r="BD4013" s="9"/>
      <c r="BE4013" s="9"/>
      <c r="BF4013" s="9"/>
      <c r="BG4013" s="9"/>
      <c r="BH4013" s="9"/>
      <c r="BI4013" s="9"/>
      <c r="BJ4013" s="9"/>
      <c r="BK4013" s="9"/>
      <c r="BL4013" s="9"/>
      <c r="BM4013" s="9"/>
      <c r="BN4013" s="9"/>
      <c r="BO4013" s="9"/>
      <c r="BP4013" s="9"/>
      <c r="BQ4013" s="9"/>
      <c r="BT4013" s="9"/>
      <c r="BU4013" s="9"/>
      <c r="BX4013" s="9"/>
      <c r="BY4013" s="9"/>
      <c r="CB4013" s="9"/>
      <c r="CC4013" s="9"/>
      <c r="CF4013" s="9"/>
      <c r="CG4013" s="9"/>
      <c r="CJ4013" s="9"/>
      <c r="CK4013" s="9"/>
      <c r="CN4013" s="9"/>
      <c r="CO4013" s="9"/>
      <c r="CP4013" s="9"/>
      <c r="CQ4013" s="9"/>
      <c r="CR4013" s="9"/>
      <c r="CS4013" s="9"/>
      <c r="CT4013" s="9"/>
      <c r="CU4013" s="9"/>
      <c r="CV4013" s="9"/>
      <c r="CW4013" s="9"/>
      <c r="CX4013" s="9"/>
      <c r="CY4013" s="9"/>
      <c r="CZ4013" s="9"/>
      <c r="DA4013" s="9"/>
      <c r="DB4013" s="9"/>
      <c r="DC4013" s="9"/>
      <c r="DD4013" s="9"/>
      <c r="DE4013" s="9"/>
      <c r="DF4013" s="9"/>
      <c r="DG4013" s="9"/>
      <c r="DH4013" s="9"/>
      <c r="DI4013" s="9"/>
      <c r="DJ4013" s="9"/>
      <c r="DK4013" s="9"/>
      <c r="DL4013" s="9"/>
      <c r="DM4013" s="9"/>
      <c r="DN4013" s="9"/>
      <c r="DO4013" s="9"/>
      <c r="DP4013" s="9"/>
      <c r="DQ4013" s="9"/>
      <c r="DR4013" s="9"/>
      <c r="DS4013" s="9"/>
      <c r="DT4013" s="9"/>
      <c r="DU4013" s="9"/>
      <c r="DV4013" s="9"/>
      <c r="DW4013" s="9"/>
      <c r="DX4013" s="9"/>
      <c r="DY4013" s="9"/>
    </row>
    <row r="4014" spans="1:131" ht="39" customHeight="1" x14ac:dyDescent="0.25">
      <c r="A4014" s="9">
        <v>2649</v>
      </c>
      <c r="B4014" s="9" t="s">
        <v>7925</v>
      </c>
      <c r="C4014" s="9" t="s">
        <v>7926</v>
      </c>
      <c r="D4014" s="9"/>
      <c r="E4014" s="9" t="s">
        <v>7861</v>
      </c>
      <c r="F4014" s="9" t="s">
        <v>6262</v>
      </c>
      <c r="G4014" s="9"/>
      <c r="H4014" s="9" t="s">
        <v>202</v>
      </c>
      <c r="I4014" s="9" t="s">
        <v>78</v>
      </c>
      <c r="J4014" s="129">
        <v>43773</v>
      </c>
      <c r="K4014" s="129">
        <v>43132</v>
      </c>
      <c r="L4014" s="129">
        <v>44196</v>
      </c>
      <c r="Q4014" s="9" t="s">
        <v>61</v>
      </c>
      <c r="R4014" s="9"/>
      <c r="S4014" s="13">
        <v>166666666</v>
      </c>
      <c r="T4014" s="13">
        <v>166666666</v>
      </c>
      <c r="U4014" s="13">
        <v>30333332</v>
      </c>
      <c r="V4014" s="9"/>
      <c r="W4014" s="9"/>
      <c r="X4014" s="9"/>
      <c r="Y4014" s="9"/>
      <c r="Z4014" s="9"/>
      <c r="AA4014" s="9"/>
      <c r="AB4014" s="9"/>
      <c r="AC4014" s="9"/>
      <c r="AD4014" s="9"/>
      <c r="AE4014" s="9"/>
      <c r="AF4014" s="55"/>
      <c r="AG4014" s="55"/>
      <c r="AH4014" s="11">
        <v>43132</v>
      </c>
      <c r="AI4014" s="11">
        <v>43921</v>
      </c>
      <c r="AJ4014" s="27">
        <v>101464799</v>
      </c>
      <c r="AK4014" s="27">
        <v>30333332</v>
      </c>
      <c r="AL4014" s="9"/>
      <c r="AM4014" s="9"/>
      <c r="AN4014" s="9"/>
      <c r="AO4014" s="9"/>
      <c r="AP4014" s="9"/>
      <c r="AQ4014" s="9"/>
      <c r="AR4014" s="9"/>
      <c r="AS4014" s="9"/>
      <c r="AT4014" s="9"/>
      <c r="AU4014" s="9"/>
      <c r="AV4014" s="9"/>
      <c r="AW4014" s="9"/>
      <c r="AX4014" s="9"/>
      <c r="AY4014" s="9"/>
      <c r="AZ4014" s="9"/>
      <c r="BA4014" s="9"/>
      <c r="BB4014" s="9"/>
      <c r="BC4014" s="9"/>
      <c r="BD4014" s="9"/>
      <c r="BE4014" s="9"/>
      <c r="BF4014" s="9"/>
      <c r="BG4014" s="9"/>
      <c r="BH4014" s="9"/>
      <c r="BI4014" s="9"/>
      <c r="BJ4014" s="9"/>
      <c r="BK4014" s="9"/>
      <c r="BL4014" s="9"/>
      <c r="BM4014" s="9"/>
      <c r="BN4014" s="9"/>
      <c r="BO4014" s="9"/>
      <c r="BP4014" s="9"/>
      <c r="BQ4014" s="9"/>
      <c r="BT4014" s="9"/>
      <c r="BU4014" s="9"/>
      <c r="BX4014" s="9"/>
      <c r="BY4014" s="9"/>
      <c r="CB4014" s="9"/>
      <c r="CC4014" s="9"/>
      <c r="CF4014" s="9"/>
      <c r="CG4014" s="9"/>
      <c r="CJ4014" s="9"/>
      <c r="CK4014" s="9"/>
      <c r="CN4014" s="9"/>
      <c r="CO4014" s="9"/>
      <c r="CP4014" s="9"/>
      <c r="CQ4014" s="9"/>
      <c r="CR4014" s="9"/>
      <c r="CS4014" s="9"/>
      <c r="CT4014" s="9"/>
      <c r="CU4014" s="9"/>
      <c r="CV4014" s="9"/>
      <c r="CW4014" s="9"/>
      <c r="CX4014" s="9"/>
      <c r="CY4014" s="9"/>
      <c r="CZ4014" s="9"/>
      <c r="DA4014" s="9"/>
      <c r="DB4014" s="9"/>
      <c r="DC4014" s="9"/>
      <c r="DD4014" s="9"/>
      <c r="DE4014" s="9"/>
      <c r="DF4014" s="9"/>
      <c r="DG4014" s="9"/>
      <c r="DH4014" s="9"/>
      <c r="DI4014" s="9"/>
      <c r="DJ4014" s="9"/>
      <c r="DK4014" s="9"/>
      <c r="DL4014" s="9"/>
      <c r="DM4014" s="9"/>
      <c r="DN4014" s="9"/>
      <c r="DO4014" s="9"/>
      <c r="DP4014" s="9"/>
      <c r="DQ4014" s="9"/>
      <c r="DR4014" s="9"/>
      <c r="DS4014" s="9"/>
      <c r="DT4014" s="9"/>
      <c r="DU4014" s="9"/>
      <c r="DV4014" s="9"/>
      <c r="DW4014" s="9"/>
      <c r="DX4014" s="9"/>
      <c r="DY4014" s="9"/>
      <c r="DZ4014" s="56"/>
      <c r="EA4014" s="57"/>
    </row>
    <row r="4015" spans="1:131" ht="39" customHeight="1" x14ac:dyDescent="0.25">
      <c r="A4015" s="9">
        <v>2650</v>
      </c>
      <c r="B4015" s="9" t="s">
        <v>7927</v>
      </c>
      <c r="C4015" s="9" t="s">
        <v>7928</v>
      </c>
      <c r="D4015" s="9"/>
      <c r="E4015" s="9" t="s">
        <v>7861</v>
      </c>
      <c r="F4015" s="9" t="s">
        <v>6262</v>
      </c>
      <c r="G4015" s="9"/>
      <c r="H4015" s="9" t="s">
        <v>202</v>
      </c>
      <c r="I4015" s="9" t="s">
        <v>78</v>
      </c>
      <c r="J4015" s="129">
        <v>43780</v>
      </c>
      <c r="K4015" s="129">
        <v>43132</v>
      </c>
      <c r="L4015" s="129">
        <v>44196</v>
      </c>
      <c r="Q4015" s="9" t="s">
        <v>61</v>
      </c>
      <c r="R4015" s="9"/>
      <c r="S4015" s="13">
        <v>166666666</v>
      </c>
      <c r="T4015" s="13">
        <v>166666666</v>
      </c>
      <c r="U4015" s="13">
        <v>30333332</v>
      </c>
      <c r="V4015" s="9"/>
      <c r="W4015" s="9"/>
      <c r="X4015" s="9"/>
      <c r="Y4015" s="9"/>
      <c r="Z4015" s="9"/>
      <c r="AA4015" s="9"/>
      <c r="AB4015" s="9"/>
      <c r="AC4015" s="9"/>
      <c r="AD4015" s="9"/>
      <c r="AE4015" s="9"/>
      <c r="AF4015" s="55"/>
      <c r="AG4015" s="55"/>
      <c r="AH4015" s="11">
        <v>43132</v>
      </c>
      <c r="AI4015" s="11">
        <v>44012</v>
      </c>
      <c r="AJ4015" s="27">
        <v>102148698</v>
      </c>
      <c r="AK4015" s="27">
        <v>30333332</v>
      </c>
      <c r="AL4015" s="9"/>
      <c r="AM4015" s="9"/>
      <c r="AN4015" s="9"/>
      <c r="AO4015" s="9"/>
      <c r="AP4015" s="9"/>
      <c r="AQ4015" s="9"/>
      <c r="AR4015" s="9"/>
      <c r="AS4015" s="9"/>
      <c r="AT4015" s="9"/>
      <c r="AU4015" s="9"/>
      <c r="AV4015" s="9"/>
      <c r="AW4015" s="9"/>
      <c r="AX4015" s="9"/>
      <c r="AY4015" s="9"/>
      <c r="AZ4015" s="9"/>
      <c r="BA4015" s="9"/>
      <c r="BB4015" s="9"/>
      <c r="BC4015" s="9"/>
      <c r="BD4015" s="9"/>
      <c r="BE4015" s="9"/>
      <c r="BF4015" s="9"/>
      <c r="BG4015" s="9"/>
      <c r="BH4015" s="9"/>
      <c r="BI4015" s="9"/>
      <c r="BJ4015" s="9"/>
      <c r="BK4015" s="9"/>
      <c r="BL4015" s="9"/>
      <c r="BM4015" s="9"/>
      <c r="BN4015" s="9"/>
      <c r="BO4015" s="9"/>
      <c r="BP4015" s="9"/>
      <c r="BQ4015" s="9"/>
      <c r="BT4015" s="9"/>
      <c r="BU4015" s="9"/>
      <c r="BX4015" s="9"/>
      <c r="BY4015" s="9"/>
      <c r="CB4015" s="9"/>
      <c r="CC4015" s="9"/>
      <c r="CF4015" s="9"/>
      <c r="CG4015" s="9"/>
      <c r="CJ4015" s="9"/>
      <c r="CK4015" s="9"/>
      <c r="CN4015" s="9"/>
      <c r="CO4015" s="9"/>
      <c r="CP4015" s="9"/>
      <c r="CQ4015" s="9"/>
      <c r="CR4015" s="9"/>
      <c r="CS4015" s="9"/>
      <c r="CT4015" s="9"/>
      <c r="CU4015" s="9"/>
      <c r="CV4015" s="9"/>
      <c r="CW4015" s="9"/>
      <c r="CX4015" s="9"/>
      <c r="CY4015" s="9"/>
      <c r="CZ4015" s="9"/>
      <c r="DA4015" s="9"/>
      <c r="DB4015" s="9"/>
      <c r="DC4015" s="9"/>
      <c r="DD4015" s="9"/>
      <c r="DE4015" s="9"/>
      <c r="DF4015" s="9"/>
      <c r="DG4015" s="9"/>
      <c r="DH4015" s="9"/>
      <c r="DI4015" s="9"/>
      <c r="DJ4015" s="9"/>
      <c r="DK4015" s="9"/>
      <c r="DL4015" s="9"/>
      <c r="DM4015" s="9"/>
      <c r="DN4015" s="9"/>
      <c r="DO4015" s="9"/>
      <c r="DP4015" s="9"/>
      <c r="DQ4015" s="9"/>
      <c r="DR4015" s="9"/>
      <c r="DS4015" s="9"/>
      <c r="DT4015" s="9"/>
      <c r="DU4015" s="9"/>
      <c r="DV4015" s="9"/>
      <c r="DW4015" s="9"/>
      <c r="DX4015" s="9"/>
      <c r="DY4015" s="9"/>
    </row>
    <row r="4016" spans="1:131" ht="19.5" customHeight="1" x14ac:dyDescent="0.25">
      <c r="A4016" s="9">
        <v>2651</v>
      </c>
      <c r="B4016" s="9" t="s">
        <v>7929</v>
      </c>
      <c r="C4016" s="9" t="s">
        <v>7930</v>
      </c>
      <c r="D4016" s="9"/>
      <c r="E4016" s="9" t="s">
        <v>7931</v>
      </c>
      <c r="F4016" s="9" t="s">
        <v>105</v>
      </c>
      <c r="G4016" s="9"/>
      <c r="H4016" s="9" t="s">
        <v>202</v>
      </c>
      <c r="I4016" s="9" t="s">
        <v>3432</v>
      </c>
      <c r="J4016" s="129">
        <v>43777</v>
      </c>
      <c r="K4016" s="129">
        <v>43580</v>
      </c>
      <c r="L4016" s="129">
        <v>43938</v>
      </c>
      <c r="O4016" s="9">
        <v>22</v>
      </c>
      <c r="Q4016" s="9" t="s">
        <v>61</v>
      </c>
      <c r="R4016" s="9"/>
      <c r="S4016" s="13">
        <v>1383414924</v>
      </c>
      <c r="T4016" s="13">
        <v>1383414924</v>
      </c>
      <c r="U4016" s="13">
        <v>415024477</v>
      </c>
      <c r="V4016" s="9"/>
      <c r="W4016" s="9"/>
      <c r="X4016" s="9"/>
      <c r="Y4016" s="9"/>
      <c r="Z4016" s="9"/>
      <c r="AA4016" s="9"/>
      <c r="AB4016" s="9"/>
      <c r="AC4016" s="9"/>
      <c r="AD4016" s="9"/>
      <c r="AE4016" s="9"/>
      <c r="AF4016" s="55"/>
      <c r="AG4016" s="55"/>
      <c r="AH4016" s="11">
        <v>43580</v>
      </c>
      <c r="AI4016" s="11">
        <v>43769</v>
      </c>
      <c r="AJ4016" s="27">
        <v>84631362</v>
      </c>
      <c r="AK4016" s="27">
        <v>25389409</v>
      </c>
      <c r="AL4016" s="11">
        <v>43770</v>
      </c>
      <c r="AM4016" s="11">
        <v>43799</v>
      </c>
      <c r="AN4016" s="27">
        <v>395070847</v>
      </c>
      <c r="AO4016" s="27">
        <v>118521254</v>
      </c>
      <c r="AP4016" s="11">
        <v>43800</v>
      </c>
      <c r="AQ4016" s="11">
        <v>43830</v>
      </c>
      <c r="AR4016" s="27">
        <v>766123718</v>
      </c>
      <c r="AS4016" s="27">
        <v>229837116</v>
      </c>
      <c r="AT4016" s="11">
        <v>43831</v>
      </c>
      <c r="AU4016" s="11">
        <v>43938</v>
      </c>
      <c r="AV4016" s="27">
        <v>177554459</v>
      </c>
      <c r="AW4016" s="27">
        <v>53266338</v>
      </c>
      <c r="AX4016" s="11">
        <v>43580</v>
      </c>
      <c r="AY4016" s="11">
        <v>43938</v>
      </c>
      <c r="AZ4016" s="27">
        <v>1465295390</v>
      </c>
      <c r="BA4016" s="27">
        <v>12574500</v>
      </c>
      <c r="BB4016" s="9"/>
      <c r="BC4016" s="9"/>
      <c r="BD4016" s="9"/>
      <c r="BE4016" s="9"/>
      <c r="BF4016" s="9"/>
      <c r="BG4016" s="9"/>
      <c r="BH4016" s="9"/>
      <c r="BI4016" s="9"/>
      <c r="BJ4016" s="9"/>
      <c r="BK4016" s="9"/>
      <c r="BL4016" s="9"/>
      <c r="BM4016" s="9"/>
      <c r="BN4016" s="9"/>
      <c r="BO4016" s="9"/>
      <c r="BP4016" s="9"/>
      <c r="BQ4016" s="9"/>
      <c r="BT4016" s="9"/>
      <c r="BU4016" s="9"/>
      <c r="BX4016" s="9"/>
      <c r="BY4016" s="9"/>
      <c r="CB4016" s="9"/>
      <c r="CC4016" s="9"/>
      <c r="CF4016" s="9"/>
      <c r="CG4016" s="9"/>
      <c r="CJ4016" s="9"/>
      <c r="CK4016" s="9"/>
      <c r="CN4016" s="9"/>
      <c r="CO4016" s="9"/>
      <c r="CP4016" s="9"/>
      <c r="CQ4016" s="9"/>
      <c r="CR4016" s="9"/>
      <c r="CS4016" s="9"/>
      <c r="CT4016" s="9"/>
      <c r="CU4016" s="9"/>
      <c r="CV4016" s="9"/>
      <c r="CW4016" s="9"/>
      <c r="CX4016" s="9"/>
      <c r="CY4016" s="9"/>
      <c r="CZ4016" s="9"/>
      <c r="DA4016" s="9"/>
      <c r="DB4016" s="9"/>
      <c r="DC4016" s="9"/>
      <c r="DD4016" s="9"/>
      <c r="DE4016" s="9"/>
      <c r="DF4016" s="9"/>
      <c r="DG4016" s="9"/>
      <c r="DH4016" s="9"/>
      <c r="DI4016" s="9"/>
      <c r="DJ4016" s="9"/>
      <c r="DK4016" s="9"/>
      <c r="DL4016" s="9"/>
      <c r="DM4016" s="9"/>
      <c r="DN4016" s="9"/>
      <c r="DO4016" s="9"/>
      <c r="DP4016" s="9"/>
      <c r="DQ4016" s="9"/>
      <c r="DR4016" s="9"/>
      <c r="DS4016" s="9"/>
      <c r="DT4016" s="9"/>
      <c r="DU4016" s="9"/>
      <c r="DV4016" s="9"/>
      <c r="DW4016" s="9"/>
      <c r="DX4016" s="9"/>
      <c r="DY4016" s="9"/>
      <c r="DZ4016" s="54">
        <v>1465295390</v>
      </c>
      <c r="EA4016" s="59">
        <v>439588617</v>
      </c>
    </row>
    <row r="4017" spans="1:131" s="18" customFormat="1" ht="19.5" customHeight="1" x14ac:dyDescent="0.25">
      <c r="A4017" s="18">
        <v>2651</v>
      </c>
      <c r="B4017" s="18" t="s">
        <v>7929</v>
      </c>
      <c r="C4017" s="18" t="s">
        <v>7930</v>
      </c>
      <c r="D4017" s="19">
        <v>44057</v>
      </c>
      <c r="J4017" s="130"/>
      <c r="K4017" s="130"/>
      <c r="L4017" s="130"/>
      <c r="S4017" s="20">
        <v>1508211883</v>
      </c>
      <c r="T4017" s="20">
        <v>1508211883</v>
      </c>
      <c r="U4017" s="20">
        <v>452463565</v>
      </c>
      <c r="AF4017" s="57"/>
      <c r="AG4017" s="57"/>
      <c r="AH4017" s="19"/>
      <c r="AI4017" s="19"/>
      <c r="AJ4017" s="83"/>
      <c r="AK4017" s="83"/>
      <c r="AL4017" s="19"/>
      <c r="AM4017" s="19"/>
      <c r="AN4017" s="83"/>
      <c r="AO4017" s="83"/>
      <c r="AP4017" s="19"/>
      <c r="AQ4017" s="19"/>
      <c r="AR4017" s="83"/>
      <c r="AS4017" s="83"/>
      <c r="DZ4017" s="56"/>
      <c r="EA4017" s="57"/>
    </row>
    <row r="4018" spans="1:131" ht="19.5" customHeight="1" x14ac:dyDescent="0.25">
      <c r="A4018" s="9">
        <v>2652</v>
      </c>
      <c r="B4018" s="9" t="s">
        <v>7932</v>
      </c>
      <c r="C4018" s="9" t="s">
        <v>7933</v>
      </c>
      <c r="D4018" s="9"/>
      <c r="E4018" s="9" t="s">
        <v>7934</v>
      </c>
      <c r="F4018" s="9" t="s">
        <v>7935</v>
      </c>
      <c r="G4018" s="9"/>
      <c r="H4018" s="9" t="s">
        <v>202</v>
      </c>
      <c r="I4018" s="9" t="s">
        <v>78</v>
      </c>
      <c r="J4018" s="129">
        <v>43696</v>
      </c>
      <c r="K4018" s="129">
        <v>43514</v>
      </c>
      <c r="L4018" s="129">
        <v>43830</v>
      </c>
      <c r="O4018" s="9">
        <v>29</v>
      </c>
      <c r="Q4018" s="9" t="s">
        <v>54</v>
      </c>
      <c r="R4018" s="9"/>
      <c r="S4018" s="13">
        <v>581100000</v>
      </c>
      <c r="T4018" s="13">
        <v>581100000</v>
      </c>
      <c r="U4018" s="13">
        <v>174330000</v>
      </c>
      <c r="V4018" s="9"/>
      <c r="W4018" s="9"/>
      <c r="X4018" s="9"/>
      <c r="Y4018" s="9"/>
      <c r="Z4018" s="9"/>
      <c r="AA4018" s="9"/>
      <c r="AB4018" s="9"/>
      <c r="AC4018" s="9"/>
      <c r="AD4018" s="9"/>
      <c r="AE4018" s="9"/>
      <c r="AF4018" s="55"/>
      <c r="AG4018" s="55"/>
      <c r="AH4018" s="11">
        <v>43514</v>
      </c>
      <c r="AI4018" s="11">
        <v>43830</v>
      </c>
      <c r="AJ4018" s="27">
        <v>588435645</v>
      </c>
      <c r="AK4018" s="27">
        <v>174330000</v>
      </c>
      <c r="AL4018" s="9"/>
      <c r="AM4018" s="9"/>
      <c r="AN4018" s="9"/>
      <c r="AO4018" s="9"/>
      <c r="AP4018" s="9"/>
      <c r="AQ4018" s="9"/>
      <c r="AR4018" s="9"/>
      <c r="AS4018" s="9"/>
      <c r="AT4018" s="9"/>
      <c r="AU4018" s="9"/>
      <c r="AV4018" s="9"/>
      <c r="AW4018" s="9"/>
      <c r="AX4018" s="9"/>
      <c r="AY4018" s="9"/>
      <c r="AZ4018" s="9"/>
      <c r="BA4018" s="9"/>
      <c r="BB4018" s="9"/>
      <c r="BC4018" s="9"/>
      <c r="BD4018" s="9"/>
      <c r="BE4018" s="9"/>
      <c r="BF4018" s="9"/>
      <c r="BG4018" s="9"/>
      <c r="BH4018" s="9"/>
      <c r="BI4018" s="9"/>
      <c r="BJ4018" s="9"/>
      <c r="BK4018" s="9"/>
      <c r="BL4018" s="9"/>
      <c r="BM4018" s="9"/>
      <c r="BN4018" s="9"/>
      <c r="BO4018" s="9"/>
      <c r="BP4018" s="9"/>
      <c r="BQ4018" s="9"/>
      <c r="BT4018" s="9"/>
      <c r="BU4018" s="9"/>
      <c r="BX4018" s="9"/>
      <c r="BY4018" s="9"/>
      <c r="CB4018" s="9"/>
      <c r="CC4018" s="9"/>
      <c r="CF4018" s="9"/>
      <c r="CG4018" s="9"/>
      <c r="CJ4018" s="9"/>
      <c r="CK4018" s="9"/>
      <c r="CN4018" s="9"/>
      <c r="CO4018" s="9"/>
      <c r="CP4018" s="9"/>
      <c r="CQ4018" s="9"/>
      <c r="CR4018" s="9"/>
      <c r="CS4018" s="9"/>
      <c r="CT4018" s="9"/>
      <c r="CU4018" s="9"/>
      <c r="CV4018" s="9"/>
      <c r="CW4018" s="9"/>
      <c r="CX4018" s="9"/>
      <c r="CY4018" s="9"/>
      <c r="CZ4018" s="9"/>
      <c r="DA4018" s="9"/>
      <c r="DB4018" s="9"/>
      <c r="DC4018" s="9"/>
      <c r="DD4018" s="9"/>
      <c r="DE4018" s="9"/>
      <c r="DF4018" s="9"/>
      <c r="DG4018" s="9"/>
      <c r="DH4018" s="9"/>
      <c r="DI4018" s="9"/>
      <c r="DJ4018" s="9"/>
      <c r="DK4018" s="9"/>
      <c r="DL4018" s="9"/>
      <c r="DM4018" s="9"/>
      <c r="DN4018" s="9"/>
      <c r="DO4018" s="9"/>
      <c r="DP4018" s="9"/>
      <c r="DQ4018" s="9"/>
      <c r="DR4018" s="9"/>
      <c r="DS4018" s="9"/>
      <c r="DT4018" s="9"/>
      <c r="DU4018" s="9"/>
      <c r="DV4018" s="9"/>
      <c r="DW4018" s="9"/>
      <c r="DX4018" s="9"/>
      <c r="DY4018" s="9"/>
    </row>
    <row r="4019" spans="1:131" ht="19.5" customHeight="1" x14ac:dyDescent="0.25">
      <c r="A4019" s="9">
        <v>2653</v>
      </c>
      <c r="B4019" s="9" t="s">
        <v>7936</v>
      </c>
      <c r="C4019" s="9" t="s">
        <v>7940</v>
      </c>
      <c r="D4019" s="9"/>
      <c r="E4019" s="9" t="s">
        <v>7941</v>
      </c>
      <c r="F4019" s="9" t="s">
        <v>4480</v>
      </c>
      <c r="G4019" s="9"/>
      <c r="H4019" s="9" t="s">
        <v>202</v>
      </c>
      <c r="I4019" s="9" t="s">
        <v>25</v>
      </c>
      <c r="J4019" s="129">
        <v>43745</v>
      </c>
      <c r="K4019" s="129">
        <v>43712</v>
      </c>
      <c r="L4019" s="129">
        <v>43830</v>
      </c>
      <c r="M4019" s="9" t="s">
        <v>20</v>
      </c>
      <c r="O4019" s="9">
        <v>29</v>
      </c>
      <c r="Q4019" s="9" t="s">
        <v>54</v>
      </c>
      <c r="R4019" s="9"/>
      <c r="S4019" s="13">
        <v>5800000</v>
      </c>
      <c r="T4019" s="13">
        <v>5800000</v>
      </c>
      <c r="U4019" s="13">
        <v>1740000</v>
      </c>
      <c r="W4019" s="9"/>
      <c r="X4019" s="9"/>
      <c r="Y4019" s="9"/>
      <c r="Z4019" s="9"/>
      <c r="AA4019" s="9"/>
      <c r="AB4019" s="9"/>
      <c r="AC4019" s="9"/>
      <c r="AD4019" s="13">
        <v>3937000</v>
      </c>
      <c r="AE4019" s="9"/>
      <c r="AF4019" s="55">
        <v>3937000</v>
      </c>
      <c r="AG4019" s="55"/>
      <c r="AH4019" s="11">
        <v>43712</v>
      </c>
      <c r="AI4019" s="11">
        <v>43830</v>
      </c>
      <c r="AJ4019" s="27">
        <v>6074325</v>
      </c>
      <c r="AK4019" s="27">
        <v>1740000</v>
      </c>
      <c r="AL4019" s="9"/>
      <c r="AM4019" s="9"/>
      <c r="AN4019" s="9"/>
      <c r="AO4019" s="9"/>
      <c r="AP4019" s="9"/>
      <c r="AQ4019" s="9"/>
      <c r="AR4019" s="9"/>
      <c r="AS4019" s="9"/>
      <c r="AT4019" s="9"/>
      <c r="AU4019" s="9"/>
      <c r="AV4019" s="9"/>
      <c r="AW4019" s="9"/>
      <c r="AX4019" s="9"/>
      <c r="AY4019" s="9"/>
      <c r="AZ4019" s="9"/>
      <c r="BA4019" s="9"/>
      <c r="BB4019" s="9"/>
      <c r="BC4019" s="9"/>
      <c r="BD4019" s="9"/>
      <c r="BE4019" s="9"/>
      <c r="BF4019" s="9"/>
      <c r="BG4019" s="9"/>
      <c r="BH4019" s="9"/>
      <c r="BI4019" s="9"/>
      <c r="BJ4019" s="9"/>
      <c r="BK4019" s="9"/>
      <c r="BL4019" s="9"/>
      <c r="BM4019" s="9"/>
      <c r="BN4019" s="9"/>
      <c r="BO4019" s="9"/>
      <c r="BP4019" s="9"/>
      <c r="BQ4019" s="9"/>
      <c r="BT4019" s="9"/>
      <c r="BU4019" s="9"/>
      <c r="BX4019" s="9"/>
      <c r="BY4019" s="9"/>
      <c r="CB4019" s="9"/>
      <c r="CC4019" s="9"/>
      <c r="CF4019" s="9"/>
      <c r="CG4019" s="9"/>
      <c r="CJ4019" s="9"/>
      <c r="CK4019" s="9"/>
      <c r="CN4019" s="9"/>
      <c r="CO4019" s="9"/>
      <c r="CP4019" s="9"/>
      <c r="CQ4019" s="9"/>
      <c r="CR4019" s="9"/>
      <c r="CS4019" s="9"/>
      <c r="CT4019" s="9"/>
      <c r="CU4019" s="9"/>
      <c r="CV4019" s="9"/>
      <c r="CW4019" s="9"/>
      <c r="CX4019" s="9"/>
      <c r="CY4019" s="9"/>
      <c r="CZ4019" s="9"/>
      <c r="DA4019" s="9"/>
      <c r="DB4019" s="9"/>
      <c r="DC4019" s="9"/>
      <c r="DD4019" s="9"/>
      <c r="DE4019" s="9"/>
      <c r="DF4019" s="9"/>
      <c r="DG4019" s="9"/>
      <c r="DH4019" s="9"/>
      <c r="DI4019" s="9"/>
      <c r="DJ4019" s="9"/>
      <c r="DK4019" s="9"/>
      <c r="DL4019" s="9"/>
      <c r="DM4019" s="9"/>
      <c r="DN4019" s="9"/>
      <c r="DO4019" s="9"/>
      <c r="DP4019" s="9"/>
      <c r="DQ4019" s="9"/>
      <c r="DR4019" s="9"/>
      <c r="DS4019" s="9"/>
      <c r="DT4019" s="9"/>
      <c r="DU4019" s="9"/>
      <c r="DV4019" s="9"/>
      <c r="DW4019" s="9"/>
      <c r="DX4019" s="9"/>
      <c r="DY4019" s="9"/>
      <c r="DZ4019" s="56"/>
      <c r="EA4019" s="57"/>
    </row>
    <row r="4020" spans="1:131" ht="19.5" customHeight="1" x14ac:dyDescent="0.25">
      <c r="A4020" s="9">
        <v>2654</v>
      </c>
      <c r="B4020" s="9" t="s">
        <v>7938</v>
      </c>
      <c r="C4020" s="9" t="s">
        <v>7942</v>
      </c>
      <c r="D4020" s="9"/>
      <c r="E4020" s="9" t="s">
        <v>6435</v>
      </c>
      <c r="F4020" s="9" t="s">
        <v>4385</v>
      </c>
      <c r="G4020" s="9"/>
      <c r="H4020" s="9" t="s">
        <v>906</v>
      </c>
      <c r="I4020" s="9" t="s">
        <v>35</v>
      </c>
      <c r="M4020" s="9" t="s">
        <v>20</v>
      </c>
      <c r="O4020" s="9">
        <v>27</v>
      </c>
      <c r="R4020" s="9"/>
      <c r="S4020" s="9"/>
      <c r="T4020" s="9"/>
      <c r="U4020" s="9"/>
      <c r="V4020" s="9"/>
      <c r="W4020" s="9"/>
      <c r="X4020" s="9"/>
      <c r="Y4020" s="9"/>
      <c r="Z4020" s="9"/>
      <c r="AA4020" s="9"/>
      <c r="AB4020" s="9"/>
      <c r="AC4020" s="9"/>
      <c r="AD4020" s="9"/>
      <c r="AE4020" s="9"/>
      <c r="AF4020" s="55"/>
      <c r="AG4020" s="55"/>
      <c r="AH4020" s="9"/>
      <c r="AI4020" s="9"/>
      <c r="AJ4020" s="9"/>
      <c r="AK4020" s="9"/>
      <c r="AL4020" s="9"/>
      <c r="AM4020" s="9"/>
      <c r="AN4020" s="9"/>
      <c r="AO4020" s="9"/>
      <c r="AP4020" s="9"/>
      <c r="AQ4020" s="9"/>
      <c r="AR4020" s="9"/>
      <c r="AS4020" s="9"/>
      <c r="AT4020" s="9"/>
      <c r="AU4020" s="9"/>
      <c r="AV4020" s="9"/>
      <c r="AW4020" s="9"/>
      <c r="AX4020" s="9"/>
      <c r="AY4020" s="9"/>
      <c r="AZ4020" s="9"/>
      <c r="BA4020" s="9"/>
      <c r="BB4020" s="9"/>
      <c r="BC4020" s="9"/>
      <c r="BD4020" s="9"/>
      <c r="BE4020" s="9"/>
      <c r="BF4020" s="9"/>
      <c r="BG4020" s="9"/>
      <c r="BH4020" s="9"/>
      <c r="BI4020" s="9"/>
      <c r="BJ4020" s="9"/>
      <c r="BK4020" s="9"/>
      <c r="BL4020" s="9"/>
      <c r="BM4020" s="9"/>
      <c r="BN4020" s="9"/>
      <c r="BO4020" s="9"/>
      <c r="BP4020" s="9"/>
      <c r="BQ4020" s="9"/>
      <c r="BT4020" s="9"/>
      <c r="BU4020" s="9"/>
      <c r="BX4020" s="9"/>
      <c r="BY4020" s="9"/>
      <c r="CB4020" s="9"/>
      <c r="CC4020" s="9"/>
      <c r="CF4020" s="9"/>
      <c r="CG4020" s="9"/>
      <c r="CJ4020" s="9"/>
      <c r="CK4020" s="9"/>
      <c r="CN4020" s="9"/>
      <c r="CO4020" s="9"/>
      <c r="CP4020" s="9"/>
      <c r="CQ4020" s="9"/>
      <c r="CR4020" s="9"/>
      <c r="CS4020" s="9"/>
      <c r="CT4020" s="9"/>
      <c r="CU4020" s="9"/>
      <c r="CV4020" s="9"/>
      <c r="CW4020" s="9"/>
      <c r="CX4020" s="9"/>
      <c r="CY4020" s="9"/>
      <c r="CZ4020" s="9"/>
      <c r="DA4020" s="9"/>
      <c r="DB4020" s="9"/>
      <c r="DC4020" s="9"/>
      <c r="DD4020" s="9"/>
      <c r="DE4020" s="9"/>
      <c r="DF4020" s="9"/>
      <c r="DG4020" s="9"/>
      <c r="DH4020" s="9"/>
      <c r="DI4020" s="9"/>
      <c r="DJ4020" s="9"/>
      <c r="DK4020" s="9"/>
      <c r="DL4020" s="9"/>
      <c r="DM4020" s="9"/>
      <c r="DN4020" s="9"/>
      <c r="DO4020" s="9"/>
      <c r="DP4020" s="9"/>
      <c r="DQ4020" s="9"/>
      <c r="DR4020" s="9"/>
      <c r="DS4020" s="9"/>
      <c r="DT4020" s="9"/>
      <c r="DU4020" s="9"/>
      <c r="DV4020" s="9"/>
      <c r="DW4020" s="9"/>
      <c r="DX4020" s="9"/>
      <c r="DY4020" s="9"/>
    </row>
    <row r="4021" spans="1:131" ht="19.5" customHeight="1" x14ac:dyDescent="0.25">
      <c r="A4021" s="9">
        <v>2655</v>
      </c>
      <c r="B4021" s="9" t="s">
        <v>7943</v>
      </c>
      <c r="C4021" s="9" t="s">
        <v>7944</v>
      </c>
      <c r="D4021" s="9"/>
      <c r="E4021" s="9" t="s">
        <v>5552</v>
      </c>
      <c r="F4021" s="9" t="s">
        <v>7945</v>
      </c>
      <c r="G4021" s="9"/>
      <c r="H4021" s="9" t="s">
        <v>906</v>
      </c>
      <c r="I4021" s="9" t="s">
        <v>7946</v>
      </c>
      <c r="M4021" s="9" t="s">
        <v>20</v>
      </c>
      <c r="O4021" s="9">
        <v>29</v>
      </c>
      <c r="R4021" s="9"/>
      <c r="S4021" s="9"/>
      <c r="T4021" s="9"/>
      <c r="U4021" s="9"/>
      <c r="V4021" s="9"/>
      <c r="W4021" s="9"/>
      <c r="X4021" s="9"/>
      <c r="Y4021" s="9"/>
      <c r="Z4021" s="9"/>
      <c r="AA4021" s="9"/>
      <c r="AB4021" s="9"/>
      <c r="AC4021" s="9"/>
      <c r="AD4021" s="9"/>
      <c r="AE4021" s="9"/>
      <c r="AF4021" s="55"/>
      <c r="AG4021" s="55"/>
      <c r="AH4021" s="9"/>
      <c r="AI4021" s="9"/>
      <c r="AJ4021" s="9"/>
      <c r="AK4021" s="9"/>
      <c r="AL4021" s="9"/>
      <c r="AM4021" s="9"/>
      <c r="AN4021" s="9"/>
      <c r="AO4021" s="9"/>
      <c r="AP4021" s="9"/>
      <c r="AQ4021" s="9"/>
      <c r="AR4021" s="9"/>
      <c r="AS4021" s="9"/>
      <c r="AT4021" s="9"/>
      <c r="AU4021" s="9"/>
      <c r="AV4021" s="9"/>
      <c r="AW4021" s="9"/>
      <c r="AX4021" s="9"/>
      <c r="AY4021" s="9"/>
      <c r="AZ4021" s="9"/>
      <c r="BA4021" s="9"/>
      <c r="BB4021" s="9"/>
      <c r="BC4021" s="9"/>
      <c r="BD4021" s="9"/>
      <c r="BE4021" s="9"/>
      <c r="BF4021" s="9"/>
      <c r="BG4021" s="9"/>
      <c r="BH4021" s="9"/>
      <c r="BI4021" s="9"/>
      <c r="BJ4021" s="9"/>
      <c r="BK4021" s="9"/>
      <c r="BL4021" s="9"/>
      <c r="BM4021" s="9"/>
      <c r="BN4021" s="9"/>
      <c r="BO4021" s="9"/>
      <c r="BP4021" s="9"/>
      <c r="BQ4021" s="9"/>
      <c r="BT4021" s="9"/>
      <c r="BU4021" s="9"/>
      <c r="BX4021" s="9"/>
      <c r="BY4021" s="9"/>
      <c r="CB4021" s="9"/>
      <c r="CC4021" s="9"/>
      <c r="CF4021" s="9"/>
      <c r="CG4021" s="9"/>
      <c r="CJ4021" s="9"/>
      <c r="CK4021" s="9"/>
      <c r="CN4021" s="9"/>
      <c r="CO4021" s="9"/>
      <c r="CP4021" s="9"/>
      <c r="CQ4021" s="9"/>
      <c r="CR4021" s="9"/>
      <c r="CS4021" s="9"/>
      <c r="CT4021" s="9"/>
      <c r="CU4021" s="9"/>
      <c r="CV4021" s="9"/>
      <c r="CW4021" s="9"/>
      <c r="CX4021" s="9"/>
      <c r="CY4021" s="9"/>
      <c r="CZ4021" s="9"/>
      <c r="DA4021" s="9"/>
      <c r="DB4021" s="9"/>
      <c r="DC4021" s="9"/>
      <c r="DD4021" s="9"/>
      <c r="DE4021" s="9"/>
      <c r="DF4021" s="9"/>
      <c r="DG4021" s="9"/>
      <c r="DH4021" s="9"/>
      <c r="DI4021" s="9"/>
      <c r="DJ4021" s="9"/>
      <c r="DK4021" s="9"/>
      <c r="DL4021" s="9"/>
      <c r="DM4021" s="9"/>
      <c r="DN4021" s="9"/>
      <c r="DO4021" s="9"/>
      <c r="DP4021" s="9"/>
      <c r="DQ4021" s="9"/>
      <c r="DR4021" s="9"/>
      <c r="DS4021" s="9"/>
      <c r="DT4021" s="9"/>
      <c r="DU4021" s="9"/>
      <c r="DV4021" s="9"/>
      <c r="DW4021" s="9"/>
      <c r="DX4021" s="9"/>
      <c r="DY4021" s="9"/>
      <c r="DZ4021" s="56"/>
      <c r="EA4021" s="57"/>
    </row>
    <row r="4022" spans="1:131" s="18" customFormat="1" ht="19.5" customHeight="1" x14ac:dyDescent="0.25">
      <c r="A4022" s="18">
        <v>2655</v>
      </c>
      <c r="B4022" s="18" t="s">
        <v>7943</v>
      </c>
      <c r="C4022" s="18" t="s">
        <v>8470</v>
      </c>
      <c r="D4022" s="19">
        <v>43990</v>
      </c>
      <c r="J4022" s="130"/>
      <c r="K4022" s="130"/>
      <c r="L4022" s="130"/>
      <c r="AF4022" s="57"/>
      <c r="AG4022" s="57"/>
      <c r="DZ4022" s="56"/>
      <c r="EA4022" s="57"/>
    </row>
    <row r="4023" spans="1:131" ht="19.5" customHeight="1" x14ac:dyDescent="0.25">
      <c r="A4023" s="9">
        <v>2656</v>
      </c>
      <c r="B4023" s="9" t="s">
        <v>7947</v>
      </c>
      <c r="C4023" s="9" t="s">
        <v>7948</v>
      </c>
      <c r="D4023" s="9"/>
      <c r="E4023" s="9" t="s">
        <v>968</v>
      </c>
      <c r="F4023" s="9" t="s">
        <v>5018</v>
      </c>
      <c r="G4023" s="9"/>
      <c r="H4023" s="9" t="s">
        <v>906</v>
      </c>
      <c r="I4023" s="9" t="s">
        <v>25</v>
      </c>
      <c r="M4023" s="9" t="s">
        <v>20</v>
      </c>
      <c r="O4023" s="9">
        <v>27</v>
      </c>
      <c r="R4023" s="9"/>
      <c r="S4023" s="9"/>
      <c r="T4023" s="9"/>
      <c r="U4023" s="9"/>
      <c r="V4023" s="9"/>
      <c r="W4023" s="9"/>
      <c r="X4023" s="9"/>
      <c r="Y4023" s="9"/>
      <c r="Z4023" s="9"/>
      <c r="AA4023" s="9"/>
      <c r="AB4023" s="9"/>
      <c r="AC4023" s="9"/>
      <c r="AD4023" s="9"/>
      <c r="AE4023" s="9"/>
      <c r="AF4023" s="55"/>
      <c r="AG4023" s="55"/>
      <c r="AH4023" s="9"/>
      <c r="AI4023" s="9"/>
      <c r="AJ4023" s="9"/>
      <c r="AK4023" s="9"/>
      <c r="AL4023" s="9"/>
      <c r="AM4023" s="9"/>
      <c r="AN4023" s="9"/>
      <c r="AO4023" s="9"/>
      <c r="AP4023" s="9"/>
      <c r="AQ4023" s="9"/>
      <c r="AR4023" s="9"/>
      <c r="AS4023" s="9"/>
      <c r="AT4023" s="9"/>
      <c r="AU4023" s="9"/>
      <c r="AV4023" s="9"/>
      <c r="AW4023" s="9"/>
      <c r="AX4023" s="9"/>
      <c r="AY4023" s="9"/>
      <c r="AZ4023" s="9"/>
      <c r="BA4023" s="9"/>
      <c r="BB4023" s="9"/>
      <c r="BC4023" s="9"/>
      <c r="BD4023" s="9"/>
      <c r="BE4023" s="9"/>
      <c r="BF4023" s="9"/>
      <c r="BG4023" s="9"/>
      <c r="BH4023" s="9"/>
      <c r="BI4023" s="9"/>
      <c r="BJ4023" s="9"/>
      <c r="BK4023" s="9"/>
      <c r="BL4023" s="9"/>
      <c r="BM4023" s="9"/>
      <c r="BN4023" s="9"/>
      <c r="BO4023" s="9"/>
      <c r="BP4023" s="9"/>
      <c r="BQ4023" s="9"/>
      <c r="BT4023" s="9"/>
      <c r="BU4023" s="9"/>
      <c r="BX4023" s="9"/>
      <c r="BY4023" s="9"/>
      <c r="CB4023" s="9"/>
      <c r="CC4023" s="9"/>
      <c r="CF4023" s="9"/>
      <c r="CG4023" s="9"/>
      <c r="CJ4023" s="9"/>
      <c r="CK4023" s="9"/>
      <c r="CN4023" s="9"/>
      <c r="CO4023" s="9"/>
      <c r="CP4023" s="9"/>
      <c r="CQ4023" s="9"/>
      <c r="CR4023" s="9"/>
      <c r="CS4023" s="9"/>
      <c r="CT4023" s="9"/>
      <c r="CU4023" s="9"/>
      <c r="CV4023" s="9"/>
      <c r="CW4023" s="9"/>
      <c r="CX4023" s="9"/>
      <c r="CY4023" s="9"/>
      <c r="CZ4023" s="9"/>
      <c r="DA4023" s="9"/>
      <c r="DB4023" s="9"/>
      <c r="DC4023" s="9"/>
      <c r="DD4023" s="9"/>
      <c r="DE4023" s="9"/>
      <c r="DF4023" s="9"/>
      <c r="DG4023" s="9"/>
      <c r="DH4023" s="9"/>
      <c r="DI4023" s="9"/>
      <c r="DJ4023" s="9"/>
      <c r="DK4023" s="9"/>
      <c r="DL4023" s="9"/>
      <c r="DM4023" s="9"/>
      <c r="DN4023" s="9"/>
      <c r="DO4023" s="9"/>
      <c r="DP4023" s="9"/>
      <c r="DQ4023" s="9"/>
      <c r="DR4023" s="9"/>
      <c r="DS4023" s="9"/>
      <c r="DT4023" s="9"/>
      <c r="DU4023" s="9"/>
      <c r="DV4023" s="9"/>
      <c r="DW4023" s="9"/>
      <c r="DX4023" s="9"/>
      <c r="DY4023" s="9"/>
    </row>
    <row r="4024" spans="1:131" ht="19.5" customHeight="1" x14ac:dyDescent="0.25">
      <c r="A4024" s="9">
        <v>2657</v>
      </c>
      <c r="B4024" s="9" t="s">
        <v>7949</v>
      </c>
      <c r="C4024" s="9" t="s">
        <v>7950</v>
      </c>
      <c r="D4024" s="9"/>
      <c r="E4024" s="9" t="s">
        <v>7951</v>
      </c>
      <c r="F4024" s="9" t="s">
        <v>7952</v>
      </c>
      <c r="G4024" s="9"/>
      <c r="H4024" s="9" t="s">
        <v>202</v>
      </c>
      <c r="I4024" s="9" t="s">
        <v>25</v>
      </c>
      <c r="J4024" s="129">
        <v>43737</v>
      </c>
      <c r="K4024" s="129">
        <v>43647</v>
      </c>
      <c r="L4024" s="129">
        <v>43768</v>
      </c>
      <c r="O4024" s="9">
        <v>28</v>
      </c>
      <c r="Q4024" s="9" t="s">
        <v>61</v>
      </c>
      <c r="R4024" s="9"/>
      <c r="S4024" s="13">
        <v>23250400</v>
      </c>
      <c r="T4024" s="13">
        <v>23250400</v>
      </c>
      <c r="U4024" s="13">
        <v>6975120</v>
      </c>
      <c r="V4024" s="9"/>
      <c r="W4024" s="9"/>
      <c r="X4024" s="9"/>
      <c r="Y4024" s="9"/>
      <c r="Z4024" s="9"/>
      <c r="AA4024" s="9"/>
      <c r="AB4024" s="9"/>
      <c r="AC4024" s="9"/>
      <c r="AD4024" s="9"/>
      <c r="AE4024" s="9"/>
      <c r="AF4024" s="55"/>
      <c r="AG4024" s="55"/>
      <c r="AH4024" s="11">
        <v>43647</v>
      </c>
      <c r="AI4024" s="11">
        <v>43768</v>
      </c>
      <c r="AJ4024" s="27">
        <v>23229037</v>
      </c>
      <c r="AK4024" s="27">
        <v>6968711</v>
      </c>
      <c r="AL4024" s="9"/>
      <c r="AM4024" s="9"/>
      <c r="AN4024" s="9"/>
      <c r="AO4024" s="9"/>
      <c r="AP4024" s="9"/>
      <c r="AQ4024" s="9"/>
      <c r="AR4024" s="9"/>
      <c r="AS4024" s="9"/>
      <c r="AT4024" s="9"/>
      <c r="AU4024" s="9"/>
      <c r="AV4024" s="9"/>
      <c r="AW4024" s="9"/>
      <c r="AX4024" s="9"/>
      <c r="AY4024" s="9"/>
      <c r="AZ4024" s="9"/>
      <c r="BA4024" s="9"/>
      <c r="BB4024" s="9"/>
      <c r="BC4024" s="9"/>
      <c r="BD4024" s="9"/>
      <c r="BE4024" s="9"/>
      <c r="BF4024" s="9"/>
      <c r="BG4024" s="9"/>
      <c r="BH4024" s="9"/>
      <c r="BI4024" s="9"/>
      <c r="BJ4024" s="9"/>
      <c r="BK4024" s="9"/>
      <c r="BL4024" s="9"/>
      <c r="BM4024" s="9"/>
      <c r="BN4024" s="9"/>
      <c r="BO4024" s="9"/>
      <c r="BP4024" s="9"/>
      <c r="BQ4024" s="9"/>
      <c r="BT4024" s="9"/>
      <c r="BU4024" s="9"/>
      <c r="BX4024" s="9"/>
      <c r="BY4024" s="9"/>
      <c r="CB4024" s="9"/>
      <c r="CC4024" s="9"/>
      <c r="CF4024" s="9"/>
      <c r="CG4024" s="9"/>
      <c r="CJ4024" s="9"/>
      <c r="CK4024" s="9"/>
      <c r="CN4024" s="9"/>
      <c r="CO4024" s="9"/>
      <c r="CP4024" s="9"/>
      <c r="CQ4024" s="9"/>
      <c r="CR4024" s="9"/>
      <c r="CS4024" s="9"/>
      <c r="CT4024" s="9"/>
      <c r="CU4024" s="9"/>
      <c r="CV4024" s="9"/>
      <c r="CW4024" s="9"/>
      <c r="CX4024" s="9"/>
      <c r="CY4024" s="9"/>
      <c r="CZ4024" s="9"/>
      <c r="DA4024" s="9"/>
      <c r="DB4024" s="9"/>
      <c r="DC4024" s="9"/>
      <c r="DD4024" s="9"/>
      <c r="DE4024" s="9"/>
      <c r="DF4024" s="9"/>
      <c r="DG4024" s="9"/>
      <c r="DH4024" s="9"/>
      <c r="DI4024" s="9"/>
      <c r="DJ4024" s="9"/>
      <c r="DK4024" s="9"/>
      <c r="DL4024" s="9"/>
      <c r="DM4024" s="9"/>
      <c r="DN4024" s="9"/>
      <c r="DO4024" s="9"/>
      <c r="DP4024" s="9"/>
      <c r="DQ4024" s="9"/>
      <c r="DR4024" s="9"/>
      <c r="DS4024" s="9"/>
      <c r="DT4024" s="9"/>
      <c r="DU4024" s="9"/>
      <c r="DV4024" s="9"/>
      <c r="DW4024" s="9"/>
      <c r="DX4024" s="9"/>
      <c r="DY4024" s="9"/>
      <c r="DZ4024" s="56"/>
      <c r="EA4024" s="57"/>
    </row>
    <row r="4025" spans="1:131" ht="19.5" customHeight="1" x14ac:dyDescent="0.25">
      <c r="A4025" s="9">
        <v>2658</v>
      </c>
      <c r="B4025" s="9" t="s">
        <v>7954</v>
      </c>
      <c r="C4025" s="9" t="s">
        <v>7953</v>
      </c>
      <c r="D4025" s="9"/>
      <c r="E4025" s="9" t="s">
        <v>7955</v>
      </c>
      <c r="F4025" s="9" t="s">
        <v>7956</v>
      </c>
      <c r="G4025" s="9"/>
      <c r="H4025" s="9" t="s">
        <v>202</v>
      </c>
      <c r="I4025" s="9" t="s">
        <v>28</v>
      </c>
      <c r="J4025" s="129">
        <v>43703</v>
      </c>
      <c r="K4025" s="129">
        <v>43670</v>
      </c>
      <c r="L4025" s="129">
        <v>43890</v>
      </c>
      <c r="O4025" s="9">
        <v>31</v>
      </c>
      <c r="Q4025" s="9" t="s">
        <v>54</v>
      </c>
      <c r="R4025" s="9"/>
      <c r="S4025" s="13">
        <v>10000000</v>
      </c>
      <c r="T4025" s="13">
        <v>10000000</v>
      </c>
      <c r="U4025" s="13">
        <v>3000000</v>
      </c>
      <c r="V4025" s="9"/>
      <c r="W4025" s="9"/>
      <c r="X4025" s="9"/>
      <c r="Y4025" s="9"/>
      <c r="Z4025" s="9"/>
      <c r="AA4025" s="9"/>
      <c r="AB4025" s="9"/>
      <c r="AC4025" s="9"/>
      <c r="AD4025" s="9"/>
      <c r="AE4025" s="9"/>
      <c r="AF4025" s="55"/>
      <c r="AG4025" s="55"/>
      <c r="AH4025" s="11">
        <v>43670</v>
      </c>
      <c r="AI4025" s="11">
        <v>43890</v>
      </c>
      <c r="AJ4025" s="27">
        <v>10079305</v>
      </c>
      <c r="AK4025" s="27">
        <v>3000000</v>
      </c>
      <c r="AL4025" s="9"/>
      <c r="AM4025" s="9"/>
      <c r="AN4025" s="9"/>
      <c r="AO4025" s="9"/>
      <c r="AP4025" s="9"/>
      <c r="AQ4025" s="9"/>
      <c r="AR4025" s="9"/>
      <c r="AS4025" s="9"/>
      <c r="AT4025" s="9"/>
      <c r="AU4025" s="9"/>
      <c r="AV4025" s="9"/>
      <c r="AW4025" s="9"/>
      <c r="AX4025" s="9"/>
      <c r="AY4025" s="9"/>
      <c r="AZ4025" s="9"/>
      <c r="BA4025" s="9"/>
      <c r="BB4025" s="9"/>
      <c r="BC4025" s="9"/>
      <c r="BD4025" s="9"/>
      <c r="BE4025" s="9"/>
      <c r="BF4025" s="9"/>
      <c r="BG4025" s="9"/>
      <c r="BH4025" s="9"/>
      <c r="BI4025" s="9"/>
      <c r="BJ4025" s="9"/>
      <c r="BK4025" s="9"/>
      <c r="BL4025" s="9"/>
      <c r="BM4025" s="9"/>
      <c r="BN4025" s="9"/>
      <c r="BO4025" s="9"/>
      <c r="BP4025" s="9"/>
      <c r="BQ4025" s="9"/>
      <c r="BT4025" s="9"/>
      <c r="BU4025" s="9"/>
      <c r="BX4025" s="9"/>
      <c r="BY4025" s="9"/>
      <c r="CB4025" s="9"/>
      <c r="CC4025" s="9"/>
      <c r="CF4025" s="9"/>
      <c r="CG4025" s="9"/>
      <c r="CJ4025" s="9"/>
      <c r="CK4025" s="9"/>
      <c r="CN4025" s="9"/>
      <c r="CO4025" s="9"/>
      <c r="CP4025" s="9"/>
      <c r="CQ4025" s="9"/>
      <c r="CR4025" s="9"/>
      <c r="CS4025" s="9"/>
      <c r="CT4025" s="9"/>
      <c r="CU4025" s="9"/>
      <c r="CV4025" s="9"/>
      <c r="CW4025" s="9"/>
      <c r="CX4025" s="9"/>
      <c r="CY4025" s="9"/>
      <c r="CZ4025" s="9"/>
      <c r="DA4025" s="9"/>
      <c r="DB4025" s="9"/>
      <c r="DC4025" s="9"/>
      <c r="DD4025" s="9"/>
      <c r="DE4025" s="9"/>
      <c r="DF4025" s="9"/>
      <c r="DG4025" s="9"/>
      <c r="DH4025" s="9"/>
      <c r="DI4025" s="9"/>
      <c r="DJ4025" s="9"/>
      <c r="DK4025" s="9"/>
      <c r="DL4025" s="9"/>
      <c r="DM4025" s="9"/>
      <c r="DN4025" s="9"/>
      <c r="DO4025" s="9"/>
      <c r="DP4025" s="9"/>
      <c r="DQ4025" s="9"/>
      <c r="DR4025" s="9"/>
      <c r="DS4025" s="9"/>
      <c r="DT4025" s="9"/>
      <c r="DU4025" s="9"/>
      <c r="DV4025" s="9"/>
      <c r="DW4025" s="9"/>
      <c r="DX4025" s="9"/>
      <c r="DY4025" s="9"/>
    </row>
    <row r="4026" spans="1:131" ht="19.5" customHeight="1" x14ac:dyDescent="0.25">
      <c r="A4026" s="9">
        <v>2659</v>
      </c>
      <c r="B4026" s="9" t="s">
        <v>7958</v>
      </c>
      <c r="C4026" s="9" t="s">
        <v>7957</v>
      </c>
      <c r="D4026" s="9"/>
      <c r="E4026" s="9" t="s">
        <v>7910</v>
      </c>
      <c r="F4026" s="9" t="s">
        <v>7596</v>
      </c>
      <c r="G4026" s="9"/>
      <c r="H4026" s="9" t="s">
        <v>202</v>
      </c>
      <c r="I4026" s="9" t="s">
        <v>28</v>
      </c>
      <c r="J4026" s="129">
        <v>43707</v>
      </c>
      <c r="K4026" s="129">
        <v>43676</v>
      </c>
      <c r="L4026" s="129">
        <v>43787</v>
      </c>
      <c r="O4026" s="9">
        <v>27</v>
      </c>
      <c r="Q4026" s="9" t="s">
        <v>54</v>
      </c>
      <c r="R4026" s="9"/>
      <c r="S4026" s="13">
        <v>8298000</v>
      </c>
      <c r="T4026" s="13">
        <v>8298000</v>
      </c>
      <c r="U4026" s="13">
        <v>2489400</v>
      </c>
      <c r="V4026" s="9"/>
      <c r="W4026" s="9"/>
      <c r="X4026" s="9"/>
      <c r="Y4026" s="9"/>
      <c r="Z4026" s="9"/>
      <c r="AA4026" s="9"/>
      <c r="AB4026" s="9"/>
      <c r="AC4026" s="9"/>
      <c r="AD4026" s="9"/>
      <c r="AE4026" s="9"/>
      <c r="AF4026" s="55"/>
      <c r="AG4026" s="55"/>
      <c r="AH4026" s="11">
        <v>43676</v>
      </c>
      <c r="AI4026" s="11">
        <v>43787</v>
      </c>
      <c r="AJ4026" s="27">
        <v>8294250</v>
      </c>
      <c r="AK4026" s="27">
        <v>2488275</v>
      </c>
      <c r="AL4026" s="9"/>
      <c r="AM4026" s="9"/>
      <c r="AN4026" s="9"/>
      <c r="AO4026" s="9"/>
      <c r="AP4026" s="9"/>
      <c r="AQ4026" s="9"/>
      <c r="AR4026" s="9"/>
      <c r="AS4026" s="9"/>
      <c r="AT4026" s="9"/>
      <c r="AU4026" s="9"/>
      <c r="AV4026" s="9"/>
      <c r="AW4026" s="9"/>
      <c r="AX4026" s="9"/>
      <c r="AY4026" s="9"/>
      <c r="AZ4026" s="9"/>
      <c r="BA4026" s="9"/>
      <c r="BB4026" s="9"/>
      <c r="BC4026" s="9"/>
      <c r="BD4026" s="9"/>
      <c r="BE4026" s="9"/>
      <c r="BF4026" s="9"/>
      <c r="BG4026" s="9"/>
      <c r="BH4026" s="9"/>
      <c r="BI4026" s="9"/>
      <c r="BJ4026" s="9"/>
      <c r="BK4026" s="9"/>
      <c r="BL4026" s="9"/>
      <c r="BM4026" s="9"/>
      <c r="BN4026" s="9"/>
      <c r="BO4026" s="9"/>
      <c r="BP4026" s="9"/>
      <c r="BQ4026" s="9"/>
      <c r="BT4026" s="9"/>
      <c r="BU4026" s="9"/>
      <c r="BX4026" s="9"/>
      <c r="BY4026" s="9"/>
      <c r="CB4026" s="9"/>
      <c r="CC4026" s="9"/>
      <c r="CF4026" s="9"/>
      <c r="CG4026" s="9"/>
      <c r="CJ4026" s="9"/>
      <c r="CK4026" s="9"/>
      <c r="CN4026" s="9"/>
      <c r="CO4026" s="9"/>
      <c r="CP4026" s="9"/>
      <c r="CQ4026" s="9"/>
      <c r="CR4026" s="9"/>
      <c r="CS4026" s="9"/>
      <c r="CT4026" s="9"/>
      <c r="CU4026" s="9"/>
      <c r="CV4026" s="9"/>
      <c r="CW4026" s="9"/>
      <c r="CX4026" s="9"/>
      <c r="CY4026" s="9"/>
      <c r="CZ4026" s="9"/>
      <c r="DA4026" s="9"/>
      <c r="DB4026" s="9"/>
      <c r="DC4026" s="9"/>
      <c r="DD4026" s="9"/>
      <c r="DE4026" s="9"/>
      <c r="DF4026" s="9"/>
      <c r="DG4026" s="9"/>
      <c r="DH4026" s="9"/>
      <c r="DI4026" s="9"/>
      <c r="DJ4026" s="9"/>
      <c r="DK4026" s="9"/>
      <c r="DL4026" s="9"/>
      <c r="DM4026" s="9"/>
      <c r="DN4026" s="9"/>
      <c r="DO4026" s="9"/>
      <c r="DP4026" s="9"/>
      <c r="DQ4026" s="9"/>
      <c r="DR4026" s="9"/>
      <c r="DS4026" s="9"/>
      <c r="DT4026" s="9"/>
      <c r="DU4026" s="9"/>
      <c r="DV4026" s="9"/>
      <c r="DW4026" s="9"/>
      <c r="DX4026" s="9"/>
      <c r="DY4026" s="9"/>
      <c r="DZ4026" s="56"/>
      <c r="EA4026" s="57"/>
    </row>
    <row r="4027" spans="1:131" ht="39" customHeight="1" x14ac:dyDescent="0.25">
      <c r="A4027" s="9">
        <v>2660</v>
      </c>
      <c r="B4027" s="9" t="s">
        <v>7959</v>
      </c>
      <c r="C4027" s="9" t="s">
        <v>8622</v>
      </c>
      <c r="D4027" s="9"/>
      <c r="E4027" s="9" t="s">
        <v>7960</v>
      </c>
      <c r="F4027" s="9" t="s">
        <v>7961</v>
      </c>
      <c r="G4027" s="9"/>
      <c r="H4027" s="9" t="s">
        <v>202</v>
      </c>
      <c r="I4027" s="9" t="s">
        <v>78</v>
      </c>
      <c r="J4027" s="129">
        <v>43710</v>
      </c>
      <c r="K4027" s="129">
        <v>43710</v>
      </c>
      <c r="L4027" s="129">
        <v>43987</v>
      </c>
      <c r="O4027" s="9">
        <v>22</v>
      </c>
      <c r="Q4027" s="9" t="s">
        <v>61</v>
      </c>
      <c r="R4027" s="9"/>
      <c r="S4027" s="13">
        <v>29340000</v>
      </c>
      <c r="T4027" s="13">
        <v>29340000</v>
      </c>
      <c r="U4027" s="13">
        <v>8802000</v>
      </c>
      <c r="V4027" s="9"/>
      <c r="W4027" s="9"/>
      <c r="X4027" s="9"/>
      <c r="Y4027" s="9"/>
      <c r="Z4027" s="9"/>
      <c r="AA4027" s="9"/>
      <c r="AB4027" s="9"/>
      <c r="AC4027" s="9"/>
      <c r="AD4027" s="9"/>
      <c r="AE4027" s="9"/>
      <c r="AF4027" s="55"/>
      <c r="AG4027" s="55"/>
      <c r="AH4027" s="11">
        <v>43710</v>
      </c>
      <c r="AI4027" s="11">
        <v>43738</v>
      </c>
      <c r="AJ4027" s="27">
        <v>3750200</v>
      </c>
      <c r="AK4027" s="27">
        <v>1125060</v>
      </c>
      <c r="AL4027" s="11">
        <v>43739</v>
      </c>
      <c r="AM4027" s="11">
        <v>43830</v>
      </c>
      <c r="AN4027" s="27">
        <v>7209898</v>
      </c>
      <c r="AO4027" s="27">
        <v>2162969</v>
      </c>
      <c r="AP4027" s="11">
        <v>43831</v>
      </c>
      <c r="AQ4027" s="11">
        <v>43921</v>
      </c>
      <c r="AR4027" s="27">
        <v>7835561</v>
      </c>
      <c r="AS4027" s="27">
        <v>2350668</v>
      </c>
      <c r="AT4027" s="11">
        <v>43922</v>
      </c>
      <c r="AU4027" s="11">
        <v>43987</v>
      </c>
      <c r="AV4027" s="27">
        <v>10165047</v>
      </c>
      <c r="AW4027" s="27">
        <v>3049514</v>
      </c>
      <c r="AX4027" s="9"/>
      <c r="AY4027" s="9"/>
      <c r="AZ4027" s="9"/>
      <c r="BA4027" s="9"/>
      <c r="BB4027" s="9"/>
      <c r="BC4027" s="9"/>
      <c r="BD4027" s="9"/>
      <c r="BE4027" s="9"/>
      <c r="BF4027" s="9"/>
      <c r="BG4027" s="9"/>
      <c r="BH4027" s="9"/>
      <c r="BI4027" s="9"/>
      <c r="BJ4027" s="9"/>
      <c r="BK4027" s="9"/>
      <c r="BL4027" s="9"/>
      <c r="BM4027" s="9"/>
      <c r="BN4027" s="9"/>
      <c r="BO4027" s="9"/>
      <c r="BP4027" s="9"/>
      <c r="BQ4027" s="9"/>
      <c r="BT4027" s="9"/>
      <c r="BU4027" s="9"/>
      <c r="BX4027" s="9"/>
      <c r="BY4027" s="9"/>
      <c r="CB4027" s="9"/>
      <c r="CC4027" s="9"/>
      <c r="CF4027" s="9"/>
      <c r="CG4027" s="9"/>
      <c r="CJ4027" s="9"/>
      <c r="CK4027" s="9"/>
      <c r="CN4027" s="9"/>
      <c r="CO4027" s="9"/>
      <c r="CP4027" s="9"/>
      <c r="CQ4027" s="9"/>
      <c r="CR4027" s="9"/>
      <c r="CS4027" s="9"/>
      <c r="CT4027" s="9"/>
      <c r="CU4027" s="9"/>
      <c r="CV4027" s="9"/>
      <c r="CW4027" s="9"/>
      <c r="CX4027" s="9"/>
      <c r="CY4027" s="9"/>
      <c r="CZ4027" s="9"/>
      <c r="DA4027" s="9"/>
      <c r="DB4027" s="9"/>
      <c r="DC4027" s="9"/>
      <c r="DD4027" s="9"/>
      <c r="DE4027" s="9"/>
      <c r="DF4027" s="9"/>
      <c r="DG4027" s="9"/>
      <c r="DH4027" s="9"/>
      <c r="DI4027" s="9"/>
      <c r="DJ4027" s="9"/>
      <c r="DK4027" s="9"/>
      <c r="DL4027" s="9"/>
      <c r="DM4027" s="9"/>
      <c r="DN4027" s="9"/>
      <c r="DO4027" s="9"/>
      <c r="DP4027" s="9"/>
      <c r="DQ4027" s="9"/>
      <c r="DR4027" s="9"/>
      <c r="DS4027" s="9"/>
      <c r="DT4027" s="9"/>
      <c r="DU4027" s="9"/>
      <c r="DV4027" s="9"/>
      <c r="DW4027" s="9"/>
      <c r="DX4027" s="9"/>
      <c r="DY4027" s="9"/>
    </row>
    <row r="4028" spans="1:131" ht="19.5" customHeight="1" x14ac:dyDescent="0.25">
      <c r="A4028" s="9">
        <v>2661</v>
      </c>
      <c r="B4028" s="9" t="s">
        <v>7962</v>
      </c>
      <c r="C4028" s="9" t="s">
        <v>7963</v>
      </c>
      <c r="D4028" s="9"/>
      <c r="E4028" s="9" t="s">
        <v>7964</v>
      </c>
      <c r="F4028" s="9" t="s">
        <v>7965</v>
      </c>
      <c r="G4028" s="9"/>
      <c r="H4028" s="9" t="s">
        <v>202</v>
      </c>
      <c r="I4028" s="9" t="s">
        <v>25</v>
      </c>
      <c r="J4028" s="129">
        <v>43718</v>
      </c>
      <c r="K4028" s="129">
        <v>43715</v>
      </c>
      <c r="L4028" s="129">
        <v>43921</v>
      </c>
      <c r="O4028" s="9">
        <v>30</v>
      </c>
      <c r="Q4028" s="9" t="s">
        <v>54</v>
      </c>
      <c r="R4028" s="9"/>
      <c r="S4028" s="13">
        <v>9700000</v>
      </c>
      <c r="T4028" s="13">
        <v>9700000</v>
      </c>
      <c r="U4028" s="13">
        <v>2910000</v>
      </c>
      <c r="V4028" s="9"/>
      <c r="W4028" s="9"/>
      <c r="X4028" s="9"/>
      <c r="Y4028" s="9"/>
      <c r="Z4028" s="9"/>
      <c r="AA4028" s="9"/>
      <c r="AB4028" s="9"/>
      <c r="AC4028" s="9"/>
      <c r="AD4028" s="9"/>
      <c r="AE4028" s="9"/>
      <c r="AF4028" s="55"/>
      <c r="AG4028" s="55"/>
      <c r="AH4028" s="11">
        <v>43684</v>
      </c>
      <c r="AI4028" s="11">
        <v>44042</v>
      </c>
      <c r="AJ4028" s="27">
        <v>9701000</v>
      </c>
      <c r="AK4028" s="27">
        <v>2910000</v>
      </c>
      <c r="AL4028" s="9"/>
      <c r="AM4028" s="9"/>
      <c r="AN4028" s="9"/>
      <c r="AO4028" s="9"/>
      <c r="AP4028" s="9"/>
      <c r="AQ4028" s="9"/>
      <c r="AR4028" s="9"/>
      <c r="AS4028" s="9"/>
      <c r="AT4028" s="9"/>
      <c r="AU4028" s="9"/>
      <c r="AV4028" s="9"/>
      <c r="AW4028" s="9"/>
      <c r="AX4028" s="9"/>
      <c r="AY4028" s="9"/>
      <c r="AZ4028" s="9"/>
      <c r="BA4028" s="9"/>
      <c r="BB4028" s="9"/>
      <c r="BC4028" s="9"/>
      <c r="BD4028" s="9"/>
      <c r="BE4028" s="9"/>
      <c r="BF4028" s="9"/>
      <c r="BG4028" s="9"/>
      <c r="BH4028" s="9"/>
      <c r="BI4028" s="9"/>
      <c r="BJ4028" s="9"/>
      <c r="BK4028" s="9"/>
      <c r="BL4028" s="9"/>
      <c r="BM4028" s="9"/>
      <c r="BN4028" s="9"/>
      <c r="BO4028" s="9"/>
      <c r="BP4028" s="9"/>
      <c r="BQ4028" s="9"/>
      <c r="BT4028" s="9"/>
      <c r="BU4028" s="9"/>
      <c r="BX4028" s="9"/>
      <c r="BY4028" s="9"/>
      <c r="CB4028" s="9"/>
      <c r="CC4028" s="9"/>
      <c r="CF4028" s="9"/>
      <c r="CG4028" s="9"/>
      <c r="CJ4028" s="9"/>
      <c r="CK4028" s="9"/>
      <c r="CN4028" s="9"/>
      <c r="CO4028" s="9"/>
      <c r="CP4028" s="9"/>
      <c r="CQ4028" s="9"/>
      <c r="CR4028" s="9"/>
      <c r="CS4028" s="9"/>
      <c r="CT4028" s="9"/>
      <c r="CU4028" s="9"/>
      <c r="CV4028" s="9"/>
      <c r="CW4028" s="9"/>
      <c r="CX4028" s="9"/>
      <c r="CY4028" s="9"/>
      <c r="CZ4028" s="9"/>
      <c r="DA4028" s="9"/>
      <c r="DB4028" s="9"/>
      <c r="DC4028" s="9"/>
      <c r="DD4028" s="9"/>
      <c r="DE4028" s="9"/>
      <c r="DF4028" s="9"/>
      <c r="DG4028" s="9"/>
      <c r="DH4028" s="9"/>
      <c r="DI4028" s="9"/>
      <c r="DJ4028" s="9"/>
      <c r="DK4028" s="9"/>
      <c r="DL4028" s="9"/>
      <c r="DM4028" s="9"/>
      <c r="DN4028" s="9"/>
      <c r="DO4028" s="9"/>
      <c r="DP4028" s="9"/>
      <c r="DQ4028" s="9"/>
      <c r="DR4028" s="9"/>
      <c r="DS4028" s="9"/>
      <c r="DT4028" s="9"/>
      <c r="DU4028" s="9"/>
      <c r="DV4028" s="9"/>
      <c r="DW4028" s="9"/>
      <c r="DX4028" s="9"/>
      <c r="DY4028" s="9"/>
      <c r="DZ4028" s="56"/>
      <c r="EA4028" s="57"/>
    </row>
    <row r="4029" spans="1:131" s="18" customFormat="1" ht="19.5" customHeight="1" x14ac:dyDescent="0.25">
      <c r="A4029" s="18">
        <v>2661</v>
      </c>
      <c r="B4029" s="18" t="s">
        <v>7962</v>
      </c>
      <c r="C4029" s="18" t="s">
        <v>7963</v>
      </c>
      <c r="D4029" s="19">
        <v>43886</v>
      </c>
      <c r="J4029" s="130"/>
      <c r="K4029" s="130"/>
      <c r="L4029" s="130">
        <v>44042</v>
      </c>
      <c r="S4029" s="20"/>
      <c r="T4029" s="20"/>
      <c r="U4029" s="20"/>
      <c r="AF4029" s="57"/>
      <c r="AG4029" s="57"/>
      <c r="DZ4029" s="56"/>
      <c r="EA4029" s="57"/>
    </row>
    <row r="4030" spans="1:131" ht="19.5" customHeight="1" x14ac:dyDescent="0.25">
      <c r="A4030" s="9">
        <v>2662</v>
      </c>
      <c r="B4030" s="9" t="s">
        <v>7966</v>
      </c>
      <c r="C4030" s="9" t="s">
        <v>8467</v>
      </c>
      <c r="D4030" s="9"/>
      <c r="E4030" s="9" t="s">
        <v>2990</v>
      </c>
      <c r="F4030" s="9" t="s">
        <v>7967</v>
      </c>
      <c r="G4030" s="9"/>
      <c r="H4030" s="9" t="s">
        <v>202</v>
      </c>
      <c r="I4030" s="9" t="s">
        <v>28</v>
      </c>
      <c r="J4030" s="129">
        <v>43743</v>
      </c>
      <c r="K4030" s="129">
        <v>43664</v>
      </c>
      <c r="L4030" s="129">
        <v>43890</v>
      </c>
      <c r="O4030" s="9">
        <v>32</v>
      </c>
      <c r="Q4030" s="9" t="s">
        <v>61</v>
      </c>
      <c r="R4030" s="9"/>
      <c r="S4030" s="13">
        <v>49778632</v>
      </c>
      <c r="T4030" s="13">
        <v>49778632</v>
      </c>
      <c r="U4030" s="13">
        <v>14933590</v>
      </c>
      <c r="V4030" s="9"/>
      <c r="W4030" s="9"/>
      <c r="X4030" s="9"/>
      <c r="Y4030" s="9"/>
      <c r="Z4030" s="9"/>
      <c r="AA4030" s="9"/>
      <c r="AB4030" s="9"/>
      <c r="AC4030" s="9"/>
      <c r="AD4030" s="9"/>
      <c r="AE4030" s="9"/>
      <c r="AF4030" s="55"/>
      <c r="AG4030" s="55"/>
      <c r="AH4030" s="11">
        <v>43668</v>
      </c>
      <c r="AI4030" s="11">
        <v>43890</v>
      </c>
      <c r="AJ4030" s="27">
        <v>49340369</v>
      </c>
      <c r="AK4030" s="27">
        <v>14802111</v>
      </c>
      <c r="AL4030" s="9"/>
      <c r="AM4030" s="9"/>
      <c r="AN4030" s="9"/>
      <c r="AO4030" s="9"/>
      <c r="AP4030" s="9"/>
      <c r="AQ4030" s="9"/>
      <c r="AR4030" s="9"/>
      <c r="AS4030" s="9"/>
      <c r="AT4030" s="9"/>
      <c r="AU4030" s="9"/>
      <c r="AV4030" s="9"/>
      <c r="AW4030" s="9"/>
      <c r="AX4030" s="9"/>
      <c r="AY4030" s="9"/>
      <c r="AZ4030" s="9"/>
      <c r="BA4030" s="9"/>
      <c r="BB4030" s="9"/>
      <c r="BC4030" s="9"/>
      <c r="BD4030" s="9"/>
      <c r="BE4030" s="9"/>
      <c r="BF4030" s="9"/>
      <c r="BG4030" s="9"/>
      <c r="BH4030" s="9"/>
      <c r="BI4030" s="9"/>
      <c r="BJ4030" s="9"/>
      <c r="BK4030" s="9"/>
      <c r="BL4030" s="9"/>
      <c r="BM4030" s="9"/>
      <c r="BN4030" s="9"/>
      <c r="BO4030" s="9"/>
      <c r="BP4030" s="9"/>
      <c r="BQ4030" s="9"/>
      <c r="BT4030" s="9"/>
      <c r="BU4030" s="9"/>
      <c r="BX4030" s="9"/>
      <c r="BY4030" s="9"/>
      <c r="CB4030" s="9"/>
      <c r="CC4030" s="9"/>
      <c r="CF4030" s="9"/>
      <c r="CG4030" s="9"/>
      <c r="CJ4030" s="9"/>
      <c r="CK4030" s="9"/>
      <c r="CN4030" s="9"/>
      <c r="CO4030" s="9"/>
      <c r="CP4030" s="9"/>
      <c r="CQ4030" s="9"/>
      <c r="CR4030" s="9"/>
      <c r="CS4030" s="9"/>
      <c r="CT4030" s="9"/>
      <c r="CU4030" s="9"/>
      <c r="CV4030" s="9"/>
      <c r="CW4030" s="9"/>
      <c r="CX4030" s="9"/>
      <c r="CY4030" s="9"/>
      <c r="CZ4030" s="9"/>
      <c r="DA4030" s="9"/>
      <c r="DB4030" s="9"/>
      <c r="DC4030" s="9"/>
      <c r="DD4030" s="9"/>
      <c r="DE4030" s="9"/>
      <c r="DF4030" s="9"/>
      <c r="DG4030" s="9"/>
      <c r="DH4030" s="9"/>
      <c r="DI4030" s="9"/>
      <c r="DJ4030" s="9"/>
      <c r="DK4030" s="9"/>
      <c r="DL4030" s="9"/>
      <c r="DM4030" s="9"/>
      <c r="DN4030" s="9"/>
      <c r="DO4030" s="9"/>
      <c r="DP4030" s="9"/>
      <c r="DQ4030" s="9"/>
      <c r="DR4030" s="9"/>
      <c r="DS4030" s="9"/>
      <c r="DT4030" s="9"/>
      <c r="DU4030" s="9"/>
      <c r="DV4030" s="9"/>
      <c r="DW4030" s="9"/>
      <c r="DX4030" s="9"/>
      <c r="DY4030" s="9"/>
    </row>
    <row r="4031" spans="1:131" ht="39" customHeight="1" x14ac:dyDescent="0.25">
      <c r="A4031" s="9">
        <v>2663</v>
      </c>
      <c r="B4031" s="9" t="s">
        <v>7970</v>
      </c>
      <c r="C4031" s="9" t="s">
        <v>7971</v>
      </c>
      <c r="D4031" s="9"/>
      <c r="E4031" s="9" t="s">
        <v>7275</v>
      </c>
      <c r="F4031" s="9" t="s">
        <v>7972</v>
      </c>
      <c r="G4031" s="9"/>
      <c r="H4031" s="9" t="s">
        <v>202</v>
      </c>
      <c r="I4031" s="9" t="s">
        <v>25</v>
      </c>
      <c r="J4031" s="129">
        <v>43761</v>
      </c>
      <c r="K4031" s="129">
        <v>43714</v>
      </c>
      <c r="L4031" s="129">
        <v>43891</v>
      </c>
      <c r="O4031" s="9">
        <v>27</v>
      </c>
      <c r="Q4031" s="9" t="s">
        <v>54</v>
      </c>
      <c r="R4031" s="9"/>
      <c r="S4031" s="13">
        <v>9000000</v>
      </c>
      <c r="T4031" s="13">
        <v>9000000</v>
      </c>
      <c r="U4031" s="13">
        <v>2700000</v>
      </c>
      <c r="V4031" s="9"/>
      <c r="W4031" s="9"/>
      <c r="X4031" s="9"/>
      <c r="Y4031" s="9"/>
      <c r="Z4031" s="9"/>
      <c r="AA4031" s="9"/>
      <c r="AB4031" s="9"/>
      <c r="AC4031" s="9"/>
      <c r="AD4031" s="9"/>
      <c r="AE4031" s="9"/>
      <c r="AF4031" s="55"/>
      <c r="AG4031" s="55"/>
      <c r="AH4031" s="9"/>
      <c r="AI4031" s="9"/>
      <c r="AJ4031" s="9"/>
      <c r="AK4031" s="9"/>
      <c r="AL4031" s="9"/>
      <c r="AM4031" s="9"/>
      <c r="AN4031" s="9"/>
      <c r="AO4031" s="9"/>
      <c r="AP4031" s="9"/>
      <c r="AQ4031" s="9"/>
      <c r="AR4031" s="9"/>
      <c r="AS4031" s="9"/>
      <c r="AT4031" s="9"/>
      <c r="AU4031" s="9"/>
      <c r="AV4031" s="9"/>
      <c r="AW4031" s="9"/>
      <c r="AX4031" s="9"/>
      <c r="AY4031" s="9"/>
      <c r="AZ4031" s="9"/>
      <c r="BA4031" s="9"/>
      <c r="BB4031" s="9"/>
      <c r="BC4031" s="9"/>
      <c r="BD4031" s="9"/>
      <c r="BE4031" s="9"/>
      <c r="BF4031" s="9"/>
      <c r="BG4031" s="9"/>
      <c r="BH4031" s="9"/>
      <c r="BI4031" s="9"/>
      <c r="BJ4031" s="9"/>
      <c r="BK4031" s="9"/>
      <c r="BL4031" s="9"/>
      <c r="BM4031" s="9"/>
      <c r="BN4031" s="9"/>
      <c r="BO4031" s="9"/>
      <c r="BP4031" s="9"/>
      <c r="BQ4031" s="9"/>
      <c r="BT4031" s="9"/>
      <c r="BU4031" s="9"/>
      <c r="BX4031" s="9"/>
      <c r="BY4031" s="9"/>
      <c r="CB4031" s="9"/>
      <c r="CC4031" s="9"/>
      <c r="CF4031" s="9"/>
      <c r="CG4031" s="9"/>
      <c r="CJ4031" s="9"/>
      <c r="CK4031" s="9"/>
      <c r="CN4031" s="9"/>
      <c r="CO4031" s="9"/>
      <c r="CP4031" s="9"/>
      <c r="CQ4031" s="9"/>
      <c r="CR4031" s="9"/>
      <c r="CS4031" s="9"/>
      <c r="CT4031" s="9"/>
      <c r="CU4031" s="9"/>
      <c r="CV4031" s="9"/>
      <c r="CW4031" s="9"/>
      <c r="CX4031" s="9"/>
      <c r="CY4031" s="9"/>
      <c r="CZ4031" s="9"/>
      <c r="DA4031" s="9"/>
      <c r="DB4031" s="9"/>
      <c r="DC4031" s="9"/>
      <c r="DD4031" s="9"/>
      <c r="DE4031" s="9"/>
      <c r="DF4031" s="9"/>
      <c r="DG4031" s="9"/>
      <c r="DH4031" s="9"/>
      <c r="DI4031" s="9"/>
      <c r="DJ4031" s="9"/>
      <c r="DK4031" s="9"/>
      <c r="DL4031" s="9"/>
      <c r="DM4031" s="9"/>
      <c r="DN4031" s="9"/>
      <c r="DO4031" s="9"/>
      <c r="DP4031" s="9"/>
      <c r="DQ4031" s="9"/>
      <c r="DR4031" s="9"/>
      <c r="DS4031" s="9"/>
      <c r="DT4031" s="9"/>
      <c r="DU4031" s="9"/>
      <c r="DV4031" s="9"/>
      <c r="DW4031" s="9"/>
      <c r="DX4031" s="9"/>
      <c r="DY4031" s="9"/>
      <c r="DZ4031" s="56"/>
      <c r="EA4031" s="57"/>
    </row>
    <row r="4032" spans="1:131" s="18" customFormat="1" ht="39" customHeight="1" x14ac:dyDescent="0.25">
      <c r="A4032" s="18">
        <v>2663</v>
      </c>
      <c r="B4032" s="18" t="s">
        <v>7970</v>
      </c>
      <c r="C4032" s="18" t="s">
        <v>7971</v>
      </c>
      <c r="D4032" s="19">
        <v>43922</v>
      </c>
      <c r="J4032" s="130"/>
      <c r="K4032" s="130"/>
      <c r="L4032" s="130">
        <v>44043</v>
      </c>
      <c r="S4032" s="20"/>
      <c r="T4032" s="20"/>
      <c r="U4032" s="20"/>
      <c r="AF4032" s="57"/>
      <c r="AG4032" s="57"/>
      <c r="DZ4032" s="56"/>
      <c r="EA4032" s="57"/>
    </row>
    <row r="4033" spans="1:131" s="18" customFormat="1" ht="39" customHeight="1" x14ac:dyDescent="0.25">
      <c r="A4033" s="18">
        <v>2663</v>
      </c>
      <c r="B4033" s="18" t="s">
        <v>7970</v>
      </c>
      <c r="C4033" s="18" t="s">
        <v>7971</v>
      </c>
      <c r="D4033" s="19">
        <v>44046</v>
      </c>
      <c r="J4033" s="130"/>
      <c r="K4033" s="130"/>
      <c r="L4033" s="130">
        <v>44196</v>
      </c>
      <c r="S4033" s="20"/>
      <c r="T4033" s="20"/>
      <c r="U4033" s="20"/>
      <c r="AF4033" s="57"/>
      <c r="AG4033" s="57"/>
      <c r="DZ4033" s="56"/>
      <c r="EA4033" s="57"/>
    </row>
    <row r="4034" spans="1:131" ht="19.5" customHeight="1" x14ac:dyDescent="0.25">
      <c r="A4034" s="9">
        <v>2664</v>
      </c>
      <c r="B4034" s="9" t="s">
        <v>7977</v>
      </c>
      <c r="C4034" s="9" t="s">
        <v>7978</v>
      </c>
      <c r="D4034" s="9"/>
      <c r="E4034" s="9" t="s">
        <v>7979</v>
      </c>
      <c r="F4034" s="9" t="s">
        <v>7417</v>
      </c>
      <c r="G4034" s="9"/>
      <c r="H4034" s="9" t="s">
        <v>202</v>
      </c>
      <c r="I4034" s="9" t="s">
        <v>7980</v>
      </c>
      <c r="J4034" s="129">
        <v>43678</v>
      </c>
      <c r="K4034" s="129">
        <v>43678</v>
      </c>
      <c r="L4034" s="129">
        <v>43769</v>
      </c>
      <c r="O4034" s="9">
        <v>27</v>
      </c>
      <c r="Q4034" s="9" t="s">
        <v>61</v>
      </c>
      <c r="R4034" s="9"/>
      <c r="S4034" s="13">
        <v>21076250</v>
      </c>
      <c r="T4034" s="13">
        <v>21076250</v>
      </c>
      <c r="U4034" s="13">
        <v>6322875</v>
      </c>
      <c r="V4034" s="9"/>
      <c r="W4034" s="9"/>
      <c r="X4034" s="9"/>
      <c r="Y4034" s="9"/>
      <c r="Z4034" s="9"/>
      <c r="AA4034" s="9"/>
      <c r="AB4034" s="9"/>
      <c r="AC4034" s="9"/>
      <c r="AD4034" s="9"/>
      <c r="AE4034" s="9"/>
      <c r="AF4034" s="55"/>
      <c r="AG4034" s="55"/>
      <c r="AH4034" s="11">
        <v>43678</v>
      </c>
      <c r="AI4034" s="11">
        <v>43769</v>
      </c>
      <c r="AJ4034" s="27">
        <v>20558295</v>
      </c>
      <c r="AK4034" s="27">
        <v>6167489</v>
      </c>
      <c r="AL4034" s="9"/>
      <c r="AM4034" s="9"/>
      <c r="AN4034" s="9"/>
      <c r="AO4034" s="9"/>
      <c r="AP4034" s="9"/>
      <c r="AQ4034" s="9"/>
      <c r="AR4034" s="9"/>
      <c r="AS4034" s="9"/>
      <c r="AT4034" s="9"/>
      <c r="AU4034" s="9"/>
      <c r="AV4034" s="9"/>
      <c r="AW4034" s="9"/>
      <c r="AX4034" s="9"/>
      <c r="AY4034" s="9"/>
      <c r="AZ4034" s="9"/>
      <c r="BA4034" s="9"/>
      <c r="BB4034" s="9"/>
      <c r="BC4034" s="9"/>
      <c r="BD4034" s="9"/>
      <c r="BE4034" s="9"/>
      <c r="BF4034" s="9"/>
      <c r="BG4034" s="9"/>
      <c r="BH4034" s="9"/>
      <c r="BI4034" s="9"/>
      <c r="BJ4034" s="9"/>
      <c r="BK4034" s="9"/>
      <c r="BL4034" s="9"/>
      <c r="BM4034" s="9"/>
      <c r="BN4034" s="9"/>
      <c r="BO4034" s="9"/>
      <c r="BP4034" s="9"/>
      <c r="BQ4034" s="9"/>
      <c r="BT4034" s="9"/>
      <c r="BU4034" s="9"/>
      <c r="BX4034" s="9"/>
      <c r="BY4034" s="9"/>
      <c r="CB4034" s="9"/>
      <c r="CC4034" s="9"/>
      <c r="CF4034" s="9"/>
      <c r="CG4034" s="9"/>
      <c r="CJ4034" s="9"/>
      <c r="CK4034" s="9"/>
      <c r="CN4034" s="9"/>
      <c r="CO4034" s="9"/>
      <c r="CP4034" s="9"/>
      <c r="CQ4034" s="9"/>
      <c r="CR4034" s="9"/>
      <c r="CS4034" s="9"/>
      <c r="CT4034" s="9"/>
      <c r="CU4034" s="9"/>
      <c r="CV4034" s="9"/>
      <c r="CW4034" s="9"/>
      <c r="CX4034" s="9"/>
      <c r="CY4034" s="9"/>
      <c r="CZ4034" s="9"/>
      <c r="DA4034" s="9"/>
      <c r="DB4034" s="9"/>
      <c r="DC4034" s="9"/>
      <c r="DD4034" s="9"/>
      <c r="DE4034" s="9"/>
      <c r="DF4034" s="9"/>
      <c r="DG4034" s="9"/>
      <c r="DH4034" s="9"/>
      <c r="DI4034" s="9"/>
      <c r="DJ4034" s="9"/>
      <c r="DK4034" s="9"/>
      <c r="DL4034" s="9"/>
      <c r="DM4034" s="9"/>
      <c r="DN4034" s="9"/>
      <c r="DO4034" s="9"/>
      <c r="DP4034" s="9"/>
      <c r="DQ4034" s="9"/>
      <c r="DR4034" s="9"/>
      <c r="DS4034" s="9"/>
      <c r="DT4034" s="9"/>
      <c r="DU4034" s="9"/>
      <c r="DV4034" s="9"/>
      <c r="DW4034" s="9"/>
      <c r="DX4034" s="9"/>
      <c r="DY4034" s="9"/>
    </row>
    <row r="4035" spans="1:131" ht="19.5" customHeight="1" x14ac:dyDescent="0.25">
      <c r="A4035" s="9">
        <v>2665</v>
      </c>
      <c r="B4035" s="9" t="s">
        <v>7981</v>
      </c>
      <c r="C4035" s="9" t="s">
        <v>7982</v>
      </c>
      <c r="D4035" s="9"/>
      <c r="E4035" s="9" t="s">
        <v>6569</v>
      </c>
      <c r="F4035" s="9" t="s">
        <v>7983</v>
      </c>
      <c r="G4035" s="9"/>
      <c r="H4035" s="9" t="s">
        <v>202</v>
      </c>
      <c r="I4035" s="9" t="s">
        <v>25</v>
      </c>
      <c r="J4035" s="129">
        <v>43759</v>
      </c>
      <c r="K4035" s="129">
        <v>42776</v>
      </c>
      <c r="L4035" s="129">
        <v>44134</v>
      </c>
      <c r="M4035" s="9" t="s">
        <v>20</v>
      </c>
      <c r="O4035" s="9">
        <v>28</v>
      </c>
      <c r="Q4035" s="9" t="s">
        <v>54</v>
      </c>
      <c r="R4035" s="13">
        <v>19046600</v>
      </c>
      <c r="S4035" s="13">
        <v>9496568</v>
      </c>
      <c r="T4035" s="13">
        <v>9496568</v>
      </c>
      <c r="U4035" s="13">
        <v>2848970</v>
      </c>
      <c r="V4035" s="9"/>
      <c r="W4035" s="9"/>
      <c r="X4035" s="9"/>
      <c r="Y4035" s="9"/>
      <c r="Z4035" s="9"/>
      <c r="AA4035" s="9"/>
      <c r="AB4035" s="9"/>
      <c r="AC4035" s="9"/>
      <c r="AD4035" s="9"/>
      <c r="AE4035" s="9"/>
      <c r="AF4035" s="55"/>
      <c r="AG4035" s="55"/>
      <c r="AH4035" s="9"/>
      <c r="AI4035" s="9"/>
      <c r="AJ4035" s="9"/>
      <c r="AK4035" s="9"/>
      <c r="AL4035" s="9"/>
      <c r="AM4035" s="9"/>
      <c r="AN4035" s="9"/>
      <c r="AO4035" s="9"/>
      <c r="AP4035" s="9"/>
      <c r="AQ4035" s="9"/>
      <c r="AR4035" s="9"/>
      <c r="AS4035" s="9"/>
      <c r="AT4035" s="9"/>
      <c r="AU4035" s="9"/>
      <c r="AV4035" s="9"/>
      <c r="AW4035" s="9"/>
      <c r="AX4035" s="9"/>
      <c r="AY4035" s="9"/>
      <c r="AZ4035" s="9"/>
      <c r="BA4035" s="9"/>
      <c r="BB4035" s="9"/>
      <c r="BC4035" s="9"/>
      <c r="BD4035" s="9"/>
      <c r="BE4035" s="9"/>
      <c r="BF4035" s="9"/>
      <c r="BG4035" s="9"/>
      <c r="BH4035" s="9"/>
      <c r="BI4035" s="9"/>
      <c r="BJ4035" s="9"/>
      <c r="BK4035" s="9"/>
      <c r="BL4035" s="9"/>
      <c r="BM4035" s="9"/>
      <c r="BN4035" s="9"/>
      <c r="BO4035" s="9"/>
      <c r="BP4035" s="9"/>
      <c r="BQ4035" s="9"/>
      <c r="BT4035" s="9"/>
      <c r="BU4035" s="9"/>
      <c r="BX4035" s="9"/>
      <c r="BY4035" s="9"/>
      <c r="CB4035" s="9"/>
      <c r="CC4035" s="9"/>
      <c r="CF4035" s="9"/>
      <c r="CG4035" s="9"/>
      <c r="CJ4035" s="9"/>
      <c r="CK4035" s="9"/>
      <c r="CN4035" s="9"/>
      <c r="CO4035" s="9"/>
      <c r="CP4035" s="9"/>
      <c r="CQ4035" s="9"/>
      <c r="CR4035" s="9"/>
      <c r="CS4035" s="9"/>
      <c r="CT4035" s="9"/>
      <c r="CU4035" s="9"/>
      <c r="CV4035" s="9"/>
      <c r="CW4035" s="9"/>
      <c r="CX4035" s="9"/>
      <c r="CY4035" s="9"/>
      <c r="CZ4035" s="9"/>
      <c r="DA4035" s="9"/>
      <c r="DB4035" s="9"/>
      <c r="DC4035" s="9"/>
      <c r="DD4035" s="9"/>
      <c r="DE4035" s="9"/>
      <c r="DF4035" s="9"/>
      <c r="DG4035" s="9"/>
      <c r="DH4035" s="9"/>
      <c r="DI4035" s="9"/>
      <c r="DJ4035" s="9"/>
      <c r="DK4035" s="9"/>
      <c r="DL4035" s="9"/>
      <c r="DM4035" s="9"/>
      <c r="DN4035" s="9"/>
      <c r="DO4035" s="9"/>
      <c r="DP4035" s="9"/>
      <c r="DQ4035" s="9"/>
      <c r="DR4035" s="9"/>
      <c r="DS4035" s="9"/>
      <c r="DT4035" s="9"/>
      <c r="DU4035" s="9"/>
      <c r="DV4035" s="9"/>
      <c r="DW4035" s="9"/>
      <c r="DX4035" s="9"/>
      <c r="DY4035" s="9"/>
      <c r="DZ4035" s="56"/>
      <c r="EA4035" s="57"/>
    </row>
    <row r="4036" spans="1:131" ht="39" customHeight="1" x14ac:dyDescent="0.25">
      <c r="A4036" s="9">
        <v>2666</v>
      </c>
      <c r="B4036" s="9" t="s">
        <v>7984</v>
      </c>
      <c r="C4036" s="9" t="s">
        <v>7985</v>
      </c>
      <c r="D4036" s="9"/>
      <c r="E4036" s="9" t="s">
        <v>7344</v>
      </c>
      <c r="F4036" s="9" t="s">
        <v>7986</v>
      </c>
      <c r="G4036" s="9"/>
      <c r="H4036" s="9" t="s">
        <v>202</v>
      </c>
      <c r="I4036" s="9" t="s">
        <v>28</v>
      </c>
      <c r="J4036" s="129">
        <v>43757</v>
      </c>
      <c r="K4036" s="129">
        <v>43555</v>
      </c>
      <c r="L4036" s="129">
        <v>43905</v>
      </c>
      <c r="O4036" s="9">
        <v>30</v>
      </c>
      <c r="Q4036" s="9" t="s">
        <v>54</v>
      </c>
      <c r="R4036" s="9"/>
      <c r="S4036" s="13">
        <v>7857143</v>
      </c>
      <c r="T4036" s="13">
        <v>7857143</v>
      </c>
      <c r="U4036" s="13">
        <v>2357143</v>
      </c>
      <c r="V4036" s="9"/>
      <c r="W4036" s="9"/>
      <c r="X4036" s="9"/>
      <c r="Y4036" s="9"/>
      <c r="Z4036" s="9"/>
      <c r="AA4036" s="9"/>
      <c r="AB4036" s="9"/>
      <c r="AC4036" s="9"/>
      <c r="AD4036" s="9"/>
      <c r="AE4036" s="9"/>
      <c r="AF4036" s="55"/>
      <c r="AG4036" s="45">
        <v>5500000</v>
      </c>
      <c r="AH4036" s="11">
        <v>43555</v>
      </c>
      <c r="AI4036" s="11">
        <v>43966</v>
      </c>
      <c r="AJ4036" s="27">
        <v>7781887</v>
      </c>
      <c r="AK4036" s="27">
        <v>2334566</v>
      </c>
      <c r="AL4036" s="9"/>
      <c r="AM4036" s="9"/>
      <c r="AN4036" s="9"/>
      <c r="AO4036" s="9"/>
      <c r="AP4036" s="9"/>
      <c r="AQ4036" s="9"/>
      <c r="AR4036" s="9"/>
      <c r="AS4036" s="9"/>
      <c r="AT4036" s="9"/>
      <c r="AU4036" s="9"/>
      <c r="AV4036" s="9"/>
      <c r="AW4036" s="9"/>
      <c r="AX4036" s="9"/>
      <c r="AY4036" s="9"/>
      <c r="AZ4036" s="9"/>
      <c r="BA4036" s="9"/>
      <c r="BB4036" s="9"/>
      <c r="BC4036" s="9"/>
      <c r="BD4036" s="9"/>
      <c r="BE4036" s="9"/>
      <c r="BF4036" s="9"/>
      <c r="BG4036" s="9"/>
      <c r="BH4036" s="9"/>
      <c r="BI4036" s="9"/>
      <c r="BJ4036" s="9"/>
      <c r="BK4036" s="9"/>
      <c r="BL4036" s="9"/>
      <c r="BM4036" s="9"/>
      <c r="BN4036" s="9"/>
      <c r="BO4036" s="9"/>
      <c r="BP4036" s="9"/>
      <c r="BQ4036" s="9"/>
      <c r="BT4036" s="9"/>
      <c r="BU4036" s="9"/>
      <c r="BX4036" s="9"/>
      <c r="BY4036" s="9"/>
      <c r="CB4036" s="9"/>
      <c r="CC4036" s="9"/>
      <c r="CF4036" s="9"/>
      <c r="CG4036" s="9"/>
      <c r="CJ4036" s="9"/>
      <c r="CK4036" s="9"/>
      <c r="CN4036" s="9"/>
      <c r="CO4036" s="9"/>
      <c r="CP4036" s="9"/>
      <c r="CQ4036" s="9"/>
      <c r="CR4036" s="9"/>
      <c r="CS4036" s="9"/>
      <c r="CT4036" s="9"/>
      <c r="CU4036" s="9"/>
      <c r="CV4036" s="9"/>
      <c r="CW4036" s="9"/>
      <c r="CX4036" s="9"/>
      <c r="CY4036" s="9"/>
      <c r="CZ4036" s="9"/>
      <c r="DA4036" s="9"/>
      <c r="DB4036" s="9"/>
      <c r="DC4036" s="9"/>
      <c r="DD4036" s="9"/>
      <c r="DE4036" s="9"/>
      <c r="DF4036" s="9"/>
      <c r="DG4036" s="9"/>
      <c r="DH4036" s="9"/>
      <c r="DI4036" s="9"/>
      <c r="DJ4036" s="9"/>
      <c r="DK4036" s="9"/>
      <c r="DL4036" s="9"/>
      <c r="DM4036" s="9"/>
      <c r="DN4036" s="9"/>
      <c r="DO4036" s="9"/>
      <c r="DP4036" s="9"/>
      <c r="DQ4036" s="9"/>
      <c r="DR4036" s="9"/>
      <c r="DS4036" s="9"/>
      <c r="DT4036" s="9"/>
      <c r="DU4036" s="9"/>
      <c r="DV4036" s="9"/>
      <c r="DW4036" s="9"/>
      <c r="DX4036" s="9"/>
      <c r="DY4036" s="9"/>
    </row>
    <row r="4037" spans="1:131" s="18" customFormat="1" ht="39" customHeight="1" x14ac:dyDescent="0.25">
      <c r="A4037" s="18">
        <v>2666</v>
      </c>
      <c r="B4037" s="18" t="s">
        <v>7984</v>
      </c>
      <c r="C4037" s="18" t="s">
        <v>7985</v>
      </c>
      <c r="D4037" s="19">
        <v>43922</v>
      </c>
      <c r="J4037" s="130"/>
      <c r="K4037" s="130"/>
      <c r="L4037" s="130">
        <v>43966</v>
      </c>
      <c r="S4037" s="20"/>
      <c r="T4037" s="20"/>
      <c r="U4037" s="20"/>
      <c r="AF4037" s="57"/>
      <c r="AG4037" s="46"/>
      <c r="DZ4037" s="56"/>
      <c r="EA4037" s="57"/>
    </row>
    <row r="4038" spans="1:131" ht="19.5" customHeight="1" x14ac:dyDescent="0.25">
      <c r="A4038" s="9">
        <v>2667</v>
      </c>
      <c r="B4038" s="9" t="s">
        <v>7987</v>
      </c>
      <c r="C4038" s="9" t="s">
        <v>7988</v>
      </c>
      <c r="D4038" s="9"/>
      <c r="E4038" s="9" t="s">
        <v>903</v>
      </c>
      <c r="F4038" s="9" t="s">
        <v>4071</v>
      </c>
      <c r="G4038" s="9"/>
      <c r="H4038" s="9" t="s">
        <v>202</v>
      </c>
      <c r="I4038" s="9" t="s">
        <v>78</v>
      </c>
      <c r="J4038" s="129">
        <v>43595</v>
      </c>
      <c r="K4038" s="129">
        <v>43536</v>
      </c>
      <c r="L4038" s="129">
        <v>43731</v>
      </c>
      <c r="O4038" s="9">
        <v>25</v>
      </c>
      <c r="Q4038" s="9" t="s">
        <v>61</v>
      </c>
      <c r="R4038" s="9"/>
      <c r="S4038" s="13">
        <v>44072740</v>
      </c>
      <c r="T4038" s="13">
        <v>44072740</v>
      </c>
      <c r="U4038" s="13">
        <v>13221822</v>
      </c>
      <c r="V4038" s="9"/>
      <c r="W4038" s="9"/>
      <c r="X4038" s="9"/>
      <c r="Y4038" s="9"/>
      <c r="Z4038" s="9"/>
      <c r="AA4038" s="9"/>
      <c r="AB4038" s="9"/>
      <c r="AC4038" s="9"/>
      <c r="AD4038" s="9"/>
      <c r="AE4038" s="9"/>
      <c r="AF4038" s="55"/>
      <c r="AG4038" s="55"/>
      <c r="AH4038" s="9"/>
      <c r="AI4038" s="9"/>
      <c r="AJ4038" s="9"/>
      <c r="AK4038" s="9"/>
      <c r="AL4038" s="9"/>
      <c r="AM4038" s="9"/>
      <c r="AN4038" s="9"/>
      <c r="AO4038" s="9"/>
      <c r="AP4038" s="9"/>
      <c r="AQ4038" s="9"/>
      <c r="AR4038" s="9"/>
      <c r="AS4038" s="9"/>
      <c r="AT4038" s="9"/>
      <c r="AU4038" s="9"/>
      <c r="AV4038" s="9"/>
      <c r="AW4038" s="9"/>
      <c r="AX4038" s="9"/>
      <c r="AY4038" s="9"/>
      <c r="AZ4038" s="9"/>
      <c r="BA4038" s="9"/>
      <c r="BB4038" s="9"/>
      <c r="BC4038" s="9"/>
      <c r="BD4038" s="9"/>
      <c r="BE4038" s="9"/>
      <c r="BF4038" s="9"/>
      <c r="BG4038" s="9"/>
      <c r="BH4038" s="9"/>
      <c r="BI4038" s="9"/>
      <c r="BJ4038" s="9"/>
      <c r="BK4038" s="9"/>
      <c r="BL4038" s="9"/>
      <c r="BM4038" s="9"/>
      <c r="BN4038" s="9"/>
      <c r="BO4038" s="9"/>
      <c r="BP4038" s="9"/>
      <c r="BQ4038" s="9"/>
      <c r="BT4038" s="9"/>
      <c r="BU4038" s="9"/>
      <c r="BX4038" s="9"/>
      <c r="BY4038" s="9"/>
      <c r="CB4038" s="9"/>
      <c r="CC4038" s="9"/>
      <c r="CF4038" s="9"/>
      <c r="CG4038" s="9"/>
      <c r="CJ4038" s="9"/>
      <c r="CK4038" s="9"/>
      <c r="CN4038" s="9"/>
      <c r="CO4038" s="9"/>
      <c r="CP4038" s="9"/>
      <c r="CQ4038" s="9"/>
      <c r="CR4038" s="9"/>
      <c r="CS4038" s="9"/>
      <c r="CT4038" s="9"/>
      <c r="CU4038" s="9"/>
      <c r="CV4038" s="9"/>
      <c r="CW4038" s="9"/>
      <c r="CX4038" s="9"/>
      <c r="CY4038" s="9"/>
      <c r="CZ4038" s="9"/>
      <c r="DA4038" s="9"/>
      <c r="DB4038" s="9"/>
      <c r="DC4038" s="9"/>
      <c r="DD4038" s="9"/>
      <c r="DE4038" s="9"/>
      <c r="DF4038" s="9"/>
      <c r="DG4038" s="9"/>
      <c r="DH4038" s="9"/>
      <c r="DI4038" s="9"/>
      <c r="DJ4038" s="9"/>
      <c r="DK4038" s="9"/>
      <c r="DL4038" s="9"/>
      <c r="DM4038" s="9"/>
      <c r="DN4038" s="9"/>
      <c r="DO4038" s="9"/>
      <c r="DP4038" s="9"/>
      <c r="DQ4038" s="9"/>
      <c r="DR4038" s="9"/>
      <c r="DS4038" s="9"/>
      <c r="DT4038" s="9"/>
      <c r="DU4038" s="9"/>
      <c r="DV4038" s="9"/>
      <c r="DW4038" s="9"/>
      <c r="DX4038" s="9"/>
      <c r="DY4038" s="9"/>
      <c r="DZ4038" s="56"/>
      <c r="EA4038" s="57"/>
    </row>
    <row r="4039" spans="1:131" ht="19.5" customHeight="1" x14ac:dyDescent="0.25">
      <c r="A4039" s="9">
        <v>2668</v>
      </c>
      <c r="B4039" s="9" t="s">
        <v>7989</v>
      </c>
      <c r="C4039" s="9" t="s">
        <v>7990</v>
      </c>
      <c r="D4039" s="9"/>
      <c r="E4039" s="9" t="s">
        <v>7991</v>
      </c>
      <c r="F4039" s="9" t="s">
        <v>3134</v>
      </c>
      <c r="G4039" s="9"/>
      <c r="H4039" s="9" t="s">
        <v>202</v>
      </c>
      <c r="I4039" s="9" t="s">
        <v>78</v>
      </c>
      <c r="J4039" s="129">
        <v>43748</v>
      </c>
      <c r="K4039" s="129">
        <v>43480</v>
      </c>
      <c r="L4039" s="129">
        <v>43789</v>
      </c>
      <c r="O4039" s="9">
        <v>28</v>
      </c>
      <c r="Q4039" s="9" t="s">
        <v>54</v>
      </c>
      <c r="R4039" s="9"/>
      <c r="S4039" s="13">
        <v>14250000</v>
      </c>
      <c r="T4039" s="13">
        <v>14250000</v>
      </c>
      <c r="U4039" s="13">
        <v>4275000</v>
      </c>
      <c r="V4039" s="9"/>
      <c r="W4039" s="9"/>
      <c r="X4039" s="9"/>
      <c r="Y4039" s="9"/>
      <c r="Z4039" s="9"/>
      <c r="AA4039" s="9"/>
      <c r="AB4039" s="9"/>
      <c r="AC4039" s="9"/>
      <c r="AD4039" s="9"/>
      <c r="AE4039" s="9"/>
      <c r="AF4039" s="55"/>
      <c r="AG4039" s="55"/>
      <c r="AH4039" s="11">
        <v>43480</v>
      </c>
      <c r="AI4039" s="11">
        <v>43941</v>
      </c>
      <c r="AJ4039" s="27">
        <v>14120000</v>
      </c>
      <c r="AK4039" s="27">
        <v>4236000</v>
      </c>
      <c r="AL4039" s="9"/>
      <c r="AM4039" s="9"/>
      <c r="AN4039" s="9"/>
      <c r="AO4039" s="9"/>
      <c r="AP4039" s="9"/>
      <c r="AQ4039" s="9"/>
      <c r="AR4039" s="9"/>
      <c r="AS4039" s="9"/>
      <c r="AT4039" s="9"/>
      <c r="AU4039" s="9"/>
      <c r="AV4039" s="9"/>
      <c r="AW4039" s="9"/>
      <c r="AX4039" s="9"/>
      <c r="AY4039" s="9"/>
      <c r="AZ4039" s="9"/>
      <c r="BA4039" s="9"/>
      <c r="BB4039" s="9"/>
      <c r="BC4039" s="9"/>
      <c r="BD4039" s="9"/>
      <c r="BE4039" s="9"/>
      <c r="BF4039" s="9"/>
      <c r="BG4039" s="9"/>
      <c r="BH4039" s="9"/>
      <c r="BI4039" s="9"/>
      <c r="BJ4039" s="9"/>
      <c r="BK4039" s="9"/>
      <c r="BL4039" s="9"/>
      <c r="BM4039" s="9"/>
      <c r="BN4039" s="9"/>
      <c r="BO4039" s="9"/>
      <c r="BP4039" s="9"/>
      <c r="BQ4039" s="9"/>
      <c r="BT4039" s="9"/>
      <c r="BU4039" s="9"/>
      <c r="BX4039" s="9"/>
      <c r="BY4039" s="9"/>
      <c r="CB4039" s="9"/>
      <c r="CC4039" s="9"/>
      <c r="CF4039" s="9"/>
      <c r="CG4039" s="9"/>
      <c r="CJ4039" s="9"/>
      <c r="CK4039" s="9"/>
      <c r="CN4039" s="9"/>
      <c r="CO4039" s="9"/>
      <c r="CP4039" s="9"/>
      <c r="CQ4039" s="9"/>
      <c r="CR4039" s="9"/>
      <c r="CS4039" s="9"/>
      <c r="CT4039" s="9"/>
      <c r="CU4039" s="9"/>
      <c r="CV4039" s="9"/>
      <c r="CW4039" s="9"/>
      <c r="CX4039" s="9"/>
      <c r="CY4039" s="9"/>
      <c r="CZ4039" s="9"/>
      <c r="DA4039" s="9"/>
      <c r="DB4039" s="9"/>
      <c r="DC4039" s="9"/>
      <c r="DD4039" s="9"/>
      <c r="DE4039" s="9"/>
      <c r="DF4039" s="9"/>
      <c r="DG4039" s="9"/>
      <c r="DH4039" s="9"/>
      <c r="DI4039" s="9"/>
      <c r="DJ4039" s="9"/>
      <c r="DK4039" s="9"/>
      <c r="DL4039" s="9"/>
      <c r="DM4039" s="9"/>
      <c r="DN4039" s="9"/>
      <c r="DO4039" s="9"/>
      <c r="DP4039" s="9"/>
      <c r="DQ4039" s="9"/>
      <c r="DR4039" s="9"/>
      <c r="DS4039" s="9"/>
      <c r="DT4039" s="9"/>
      <c r="DU4039" s="9"/>
      <c r="DV4039" s="9"/>
      <c r="DW4039" s="9"/>
      <c r="DX4039" s="9"/>
      <c r="DY4039" s="9"/>
    </row>
    <row r="4040" spans="1:131" s="18" customFormat="1" ht="19.5" customHeight="1" x14ac:dyDescent="0.25">
      <c r="A4040" s="18">
        <v>2668</v>
      </c>
      <c r="B4040" s="18" t="s">
        <v>7989</v>
      </c>
      <c r="C4040" s="18" t="s">
        <v>7990</v>
      </c>
      <c r="D4040" s="19">
        <v>43759</v>
      </c>
      <c r="J4040" s="130"/>
      <c r="K4040" s="130"/>
      <c r="L4040" s="130">
        <v>43941</v>
      </c>
      <c r="S4040" s="20"/>
      <c r="T4040" s="20"/>
      <c r="U4040" s="20"/>
      <c r="AF4040" s="57"/>
      <c r="AG4040" s="57"/>
      <c r="DZ4040" s="56"/>
      <c r="EA4040" s="57"/>
    </row>
    <row r="4041" spans="1:131" ht="19.5" customHeight="1" x14ac:dyDescent="0.25">
      <c r="A4041" s="9">
        <v>2669</v>
      </c>
      <c r="B4041" s="9" t="s">
        <v>7992</v>
      </c>
      <c r="C4041" s="9" t="s">
        <v>7993</v>
      </c>
      <c r="D4041" s="9"/>
      <c r="E4041" s="9" t="s">
        <v>2706</v>
      </c>
      <c r="F4041" s="9" t="s">
        <v>7994</v>
      </c>
      <c r="G4041" s="9"/>
      <c r="H4041" s="9" t="s">
        <v>202</v>
      </c>
      <c r="I4041" s="9" t="s">
        <v>25</v>
      </c>
      <c r="J4041" s="129">
        <v>43743</v>
      </c>
      <c r="K4041" s="129">
        <v>43690</v>
      </c>
      <c r="L4041" s="129">
        <v>43890</v>
      </c>
      <c r="O4041" s="9">
        <v>28</v>
      </c>
      <c r="Q4041" s="9" t="s">
        <v>61</v>
      </c>
      <c r="R4041" s="9"/>
      <c r="S4041" s="13">
        <v>2362205</v>
      </c>
      <c r="T4041" s="13">
        <v>2362205</v>
      </c>
      <c r="U4041" s="13">
        <v>708662</v>
      </c>
      <c r="V4041" s="9"/>
      <c r="W4041" s="9"/>
      <c r="X4041" s="9"/>
      <c r="Y4041" s="9"/>
      <c r="Z4041" s="9"/>
      <c r="AA4041" s="9"/>
      <c r="AB4041" s="9"/>
      <c r="AC4041" s="9"/>
      <c r="AD4041" s="9"/>
      <c r="AE4041" s="9"/>
      <c r="AF4041" s="55"/>
      <c r="AG4041" s="55"/>
      <c r="AH4041" s="11">
        <v>43690</v>
      </c>
      <c r="AI4041" s="11">
        <v>43890</v>
      </c>
      <c r="AJ4041" s="27">
        <v>2464097</v>
      </c>
      <c r="AK4041" s="27">
        <v>708662</v>
      </c>
      <c r="AL4041" s="9"/>
      <c r="AM4041" s="9"/>
      <c r="AN4041" s="9"/>
      <c r="AO4041" s="9"/>
      <c r="AP4041" s="9"/>
      <c r="AQ4041" s="9"/>
      <c r="AR4041" s="9"/>
      <c r="AS4041" s="9"/>
      <c r="AT4041" s="9"/>
      <c r="AU4041" s="9"/>
      <c r="AV4041" s="9"/>
      <c r="AW4041" s="9"/>
      <c r="AX4041" s="9"/>
      <c r="AY4041" s="9"/>
      <c r="AZ4041" s="9"/>
      <c r="BA4041" s="9"/>
      <c r="BB4041" s="9"/>
      <c r="BC4041" s="9"/>
      <c r="BD4041" s="9"/>
      <c r="BE4041" s="9"/>
      <c r="BF4041" s="9"/>
      <c r="BG4041" s="9"/>
      <c r="BH4041" s="9"/>
      <c r="BI4041" s="9"/>
      <c r="BJ4041" s="9"/>
      <c r="BK4041" s="9"/>
      <c r="BL4041" s="9"/>
      <c r="BM4041" s="9"/>
      <c r="BN4041" s="9"/>
      <c r="BO4041" s="9"/>
      <c r="BP4041" s="9"/>
      <c r="BQ4041" s="9"/>
      <c r="BT4041" s="9"/>
      <c r="BU4041" s="9"/>
      <c r="BX4041" s="9"/>
      <c r="BY4041" s="9"/>
      <c r="CB4041" s="9"/>
      <c r="CC4041" s="9"/>
      <c r="CF4041" s="9"/>
      <c r="CG4041" s="9"/>
      <c r="CJ4041" s="9"/>
      <c r="CK4041" s="9"/>
      <c r="CN4041" s="9"/>
      <c r="CO4041" s="9"/>
      <c r="CP4041" s="9"/>
      <c r="CQ4041" s="9"/>
      <c r="CR4041" s="9"/>
      <c r="CS4041" s="9"/>
      <c r="CT4041" s="9"/>
      <c r="CU4041" s="9"/>
      <c r="CV4041" s="9"/>
      <c r="CW4041" s="9"/>
      <c r="CX4041" s="9"/>
      <c r="CY4041" s="9"/>
      <c r="CZ4041" s="9"/>
      <c r="DA4041" s="9"/>
      <c r="DB4041" s="9"/>
      <c r="DC4041" s="9"/>
      <c r="DD4041" s="9"/>
      <c r="DE4041" s="9"/>
      <c r="DF4041" s="9"/>
      <c r="DG4041" s="9"/>
      <c r="DH4041" s="9"/>
      <c r="DI4041" s="9"/>
      <c r="DJ4041" s="9"/>
      <c r="DK4041" s="9"/>
      <c r="DL4041" s="9"/>
      <c r="DM4041" s="9"/>
      <c r="DN4041" s="9"/>
      <c r="DO4041" s="9"/>
      <c r="DP4041" s="9"/>
      <c r="DQ4041" s="9"/>
      <c r="DR4041" s="9"/>
      <c r="DS4041" s="9"/>
      <c r="DT4041" s="9"/>
      <c r="DU4041" s="9"/>
      <c r="DV4041" s="9"/>
      <c r="DW4041" s="9"/>
      <c r="DX4041" s="9"/>
      <c r="DY4041" s="9"/>
      <c r="DZ4041" s="56"/>
      <c r="EA4041" s="57"/>
    </row>
    <row r="4042" spans="1:131" s="18" customFormat="1" ht="19.5" customHeight="1" x14ac:dyDescent="0.25">
      <c r="A4042" s="18">
        <v>2669</v>
      </c>
      <c r="B4042" s="18" t="s">
        <v>7992</v>
      </c>
      <c r="C4042" s="18" t="s">
        <v>9954</v>
      </c>
      <c r="D4042" s="19">
        <v>44229</v>
      </c>
      <c r="J4042" s="130"/>
      <c r="K4042" s="130"/>
      <c r="L4042" s="130"/>
      <c r="S4042" s="20"/>
      <c r="T4042" s="20"/>
      <c r="U4042" s="20"/>
      <c r="AF4042" s="57"/>
      <c r="AG4042" s="57"/>
      <c r="AJ4042" s="83"/>
      <c r="DZ4042" s="56"/>
      <c r="EA4042" s="57"/>
    </row>
    <row r="4043" spans="1:131" ht="19.5" customHeight="1" x14ac:dyDescent="0.25">
      <c r="A4043" s="9">
        <v>2670</v>
      </c>
      <c r="B4043" s="9" t="s">
        <v>7995</v>
      </c>
      <c r="C4043" s="9" t="s">
        <v>7996</v>
      </c>
      <c r="D4043" s="9"/>
      <c r="E4043" s="9" t="s">
        <v>7997</v>
      </c>
      <c r="F4043" s="9" t="s">
        <v>7998</v>
      </c>
      <c r="G4043" s="9"/>
      <c r="H4043" s="9" t="s">
        <v>202</v>
      </c>
      <c r="I4043" s="9" t="s">
        <v>28</v>
      </c>
      <c r="J4043" s="129">
        <v>43547</v>
      </c>
      <c r="K4043" s="129">
        <v>43521</v>
      </c>
      <c r="L4043" s="129">
        <v>43686</v>
      </c>
      <c r="O4043" s="9">
        <v>32</v>
      </c>
      <c r="Q4043" s="9" t="s">
        <v>54</v>
      </c>
      <c r="R4043" s="13">
        <v>6785980</v>
      </c>
      <c r="S4043" s="13">
        <v>6435980</v>
      </c>
      <c r="T4043" s="13">
        <v>6435980</v>
      </c>
      <c r="U4043" s="13">
        <v>1930794</v>
      </c>
      <c r="V4043" s="9"/>
      <c r="W4043" s="9"/>
      <c r="X4043" s="9"/>
      <c r="Y4043" s="9"/>
      <c r="Z4043" s="9"/>
      <c r="AA4043" s="9"/>
      <c r="AB4043" s="9"/>
      <c r="AC4043" s="9"/>
      <c r="AD4043" s="9"/>
      <c r="AE4043" s="9"/>
      <c r="AF4043" s="55"/>
      <c r="AG4043" s="55"/>
      <c r="AH4043" s="11">
        <v>43521</v>
      </c>
      <c r="AI4043" s="11">
        <v>43686</v>
      </c>
      <c r="AJ4043" s="27">
        <v>6442511</v>
      </c>
      <c r="AK4043" s="27">
        <v>1930794</v>
      </c>
      <c r="AL4043" s="9"/>
      <c r="AM4043" s="9"/>
      <c r="AN4043" s="9"/>
      <c r="AO4043" s="9"/>
      <c r="AP4043" s="9"/>
      <c r="AQ4043" s="9"/>
      <c r="AR4043" s="9"/>
      <c r="AS4043" s="9"/>
      <c r="AT4043" s="9"/>
      <c r="AU4043" s="9"/>
      <c r="AV4043" s="9"/>
      <c r="AW4043" s="9"/>
      <c r="AX4043" s="9"/>
      <c r="AY4043" s="9"/>
      <c r="AZ4043" s="9"/>
      <c r="BA4043" s="9"/>
      <c r="BB4043" s="9"/>
      <c r="BC4043" s="9"/>
      <c r="BD4043" s="9"/>
      <c r="BE4043" s="9"/>
      <c r="BF4043" s="9"/>
      <c r="BG4043" s="9"/>
      <c r="BH4043" s="9"/>
      <c r="BI4043" s="9"/>
      <c r="BJ4043" s="9"/>
      <c r="BK4043" s="9"/>
      <c r="BL4043" s="9"/>
      <c r="BM4043" s="9"/>
      <c r="BN4043" s="9"/>
      <c r="BO4043" s="9"/>
      <c r="BP4043" s="9"/>
      <c r="BQ4043" s="9"/>
      <c r="BT4043" s="9"/>
      <c r="BU4043" s="9"/>
      <c r="BX4043" s="9"/>
      <c r="BY4043" s="9"/>
      <c r="CB4043" s="9"/>
      <c r="CC4043" s="9"/>
      <c r="CF4043" s="9"/>
      <c r="CG4043" s="9"/>
      <c r="CJ4043" s="9"/>
      <c r="CK4043" s="9"/>
      <c r="CN4043" s="9"/>
      <c r="CO4043" s="9"/>
      <c r="CP4043" s="9"/>
      <c r="CQ4043" s="9"/>
      <c r="CR4043" s="9"/>
      <c r="CS4043" s="9"/>
      <c r="CT4043" s="9"/>
      <c r="CU4043" s="9"/>
      <c r="CV4043" s="9"/>
      <c r="CW4043" s="9"/>
      <c r="CX4043" s="9"/>
      <c r="CY4043" s="9"/>
      <c r="CZ4043" s="9"/>
      <c r="DA4043" s="9"/>
      <c r="DB4043" s="9"/>
      <c r="DC4043" s="9"/>
      <c r="DD4043" s="9"/>
      <c r="DE4043" s="9"/>
      <c r="DF4043" s="9"/>
      <c r="DG4043" s="9"/>
      <c r="DH4043" s="9"/>
      <c r="DI4043" s="9"/>
      <c r="DJ4043" s="9"/>
      <c r="DK4043" s="9"/>
      <c r="DL4043" s="9"/>
      <c r="DM4043" s="9"/>
      <c r="DN4043" s="9"/>
      <c r="DO4043" s="9"/>
      <c r="DP4043" s="9"/>
      <c r="DQ4043" s="9"/>
      <c r="DR4043" s="9"/>
      <c r="DS4043" s="9"/>
      <c r="DT4043" s="9"/>
      <c r="DU4043" s="9"/>
      <c r="DV4043" s="9"/>
      <c r="DW4043" s="9"/>
      <c r="DX4043" s="9"/>
      <c r="DY4043" s="9"/>
    </row>
    <row r="4044" spans="1:131" ht="19.5" customHeight="1" x14ac:dyDescent="0.25">
      <c r="A4044" s="9">
        <v>2671</v>
      </c>
      <c r="B4044" s="9" t="s">
        <v>7999</v>
      </c>
      <c r="C4044" s="9" t="s">
        <v>8000</v>
      </c>
      <c r="D4044" s="9"/>
      <c r="E4044" s="9" t="s">
        <v>7324</v>
      </c>
      <c r="F4044" s="9" t="s">
        <v>7325</v>
      </c>
      <c r="G4044" s="9"/>
      <c r="H4044" s="9" t="s">
        <v>202</v>
      </c>
      <c r="I4044" s="9" t="s">
        <v>25</v>
      </c>
      <c r="J4044" s="129">
        <v>42856</v>
      </c>
      <c r="K4044" s="129">
        <v>42795</v>
      </c>
      <c r="L4044" s="129">
        <v>43570</v>
      </c>
      <c r="O4044" s="9">
        <v>28</v>
      </c>
      <c r="Q4044" s="9" t="s">
        <v>54</v>
      </c>
      <c r="R4044" s="9"/>
      <c r="S4044" s="13">
        <v>8005103</v>
      </c>
      <c r="T4044" s="13">
        <v>8005103</v>
      </c>
      <c r="U4044" s="13">
        <v>2000000</v>
      </c>
      <c r="V4044" s="9"/>
      <c r="W4044" s="9"/>
      <c r="X4044" s="9"/>
      <c r="Y4044" s="9"/>
      <c r="Z4044" s="9"/>
      <c r="AA4044" s="9"/>
      <c r="AB4044" s="9"/>
      <c r="AC4044" s="9"/>
      <c r="AD4044" s="9"/>
      <c r="AE4044" s="9"/>
      <c r="AF4044" s="55"/>
      <c r="AG4044" s="45">
        <v>6000000</v>
      </c>
      <c r="AH4044" s="11">
        <v>42795</v>
      </c>
      <c r="AI4044" s="11">
        <v>43570</v>
      </c>
      <c r="AJ4044" s="27">
        <v>8005103</v>
      </c>
      <c r="AK4044" s="27">
        <v>2000000</v>
      </c>
      <c r="AL4044" s="9"/>
      <c r="AM4044" s="9"/>
      <c r="AN4044" s="9"/>
      <c r="AO4044" s="9"/>
      <c r="AP4044" s="9"/>
      <c r="AQ4044" s="9"/>
      <c r="AR4044" s="9"/>
      <c r="AS4044" s="9"/>
      <c r="AT4044" s="9"/>
      <c r="AU4044" s="9"/>
      <c r="AV4044" s="9"/>
      <c r="AW4044" s="9"/>
      <c r="AX4044" s="9"/>
      <c r="AY4044" s="9"/>
      <c r="AZ4044" s="9"/>
      <c r="BA4044" s="9"/>
      <c r="BB4044" s="9"/>
      <c r="BC4044" s="9"/>
      <c r="BD4044" s="9"/>
      <c r="BE4044" s="9"/>
      <c r="BF4044" s="9"/>
      <c r="BG4044" s="9"/>
      <c r="BH4044" s="9"/>
      <c r="BI4044" s="9"/>
      <c r="BJ4044" s="9"/>
      <c r="BK4044" s="9"/>
      <c r="BL4044" s="9"/>
      <c r="BM4044" s="9"/>
      <c r="BN4044" s="9"/>
      <c r="BO4044" s="9"/>
      <c r="BP4044" s="9"/>
      <c r="BQ4044" s="9"/>
      <c r="BT4044" s="9"/>
      <c r="BU4044" s="9"/>
      <c r="BX4044" s="9"/>
      <c r="BY4044" s="9"/>
      <c r="CB4044" s="9"/>
      <c r="CC4044" s="9"/>
      <c r="CF4044" s="9"/>
      <c r="CG4044" s="9"/>
      <c r="CJ4044" s="9"/>
      <c r="CK4044" s="9"/>
      <c r="CN4044" s="9"/>
      <c r="CO4044" s="9"/>
      <c r="CP4044" s="9"/>
      <c r="CQ4044" s="9"/>
      <c r="CR4044" s="9"/>
      <c r="CS4044" s="9"/>
      <c r="CT4044" s="9"/>
      <c r="CU4044" s="9"/>
      <c r="CV4044" s="9"/>
      <c r="CW4044" s="9"/>
      <c r="CX4044" s="9"/>
      <c r="CY4044" s="9"/>
      <c r="CZ4044" s="9"/>
      <c r="DA4044" s="9"/>
      <c r="DB4044" s="9"/>
      <c r="DC4044" s="9"/>
      <c r="DD4044" s="9"/>
      <c r="DE4044" s="9"/>
      <c r="DF4044" s="9"/>
      <c r="DG4044" s="9"/>
      <c r="DH4044" s="9"/>
      <c r="DI4044" s="9"/>
      <c r="DJ4044" s="9"/>
      <c r="DK4044" s="9"/>
      <c r="DL4044" s="9"/>
      <c r="DM4044" s="9"/>
      <c r="DN4044" s="9"/>
      <c r="DO4044" s="9"/>
      <c r="DP4044" s="9"/>
      <c r="DQ4044" s="9"/>
      <c r="DR4044" s="9"/>
      <c r="DS4044" s="9"/>
      <c r="DT4044" s="9"/>
      <c r="DU4044" s="9"/>
      <c r="DV4044" s="9"/>
      <c r="DW4044" s="9"/>
      <c r="DX4044" s="9"/>
      <c r="DY4044" s="9"/>
      <c r="DZ4044" s="56"/>
      <c r="EA4044" s="57"/>
    </row>
    <row r="4045" spans="1:131" ht="19.5" customHeight="1" x14ac:dyDescent="0.25">
      <c r="A4045" s="9">
        <v>2672</v>
      </c>
      <c r="B4045" s="9" t="s">
        <v>8001</v>
      </c>
      <c r="C4045" s="9" t="s">
        <v>8002</v>
      </c>
      <c r="D4045" s="9"/>
      <c r="E4045" s="9" t="s">
        <v>8004</v>
      </c>
      <c r="F4045" s="9" t="s">
        <v>8003</v>
      </c>
      <c r="G4045" s="9"/>
      <c r="H4045" s="9" t="s">
        <v>202</v>
      </c>
      <c r="I4045" s="9" t="s">
        <v>97</v>
      </c>
      <c r="J4045" s="129">
        <v>43730</v>
      </c>
      <c r="K4045" s="129">
        <v>43683</v>
      </c>
      <c r="L4045" s="129">
        <v>43730</v>
      </c>
      <c r="M4045" s="9" t="s">
        <v>20</v>
      </c>
      <c r="O4045" s="9">
        <v>32</v>
      </c>
      <c r="Q4045" s="9" t="s">
        <v>54</v>
      </c>
      <c r="R4045" s="9"/>
      <c r="S4045" s="13">
        <v>53880000</v>
      </c>
      <c r="T4045" s="13">
        <v>53880000</v>
      </c>
      <c r="U4045" s="13">
        <v>16164000</v>
      </c>
      <c r="V4045" s="9"/>
      <c r="W4045" s="9"/>
      <c r="X4045" s="9"/>
      <c r="Y4045" s="9"/>
      <c r="Z4045" s="9"/>
      <c r="AA4045" s="9"/>
      <c r="AB4045" s="9"/>
      <c r="AC4045" s="9"/>
      <c r="AD4045" s="9"/>
      <c r="AE4045" s="9"/>
      <c r="AF4045" s="55"/>
      <c r="AG4045" s="45">
        <v>19640000</v>
      </c>
      <c r="AH4045" s="11">
        <v>43800</v>
      </c>
      <c r="AI4045" s="11">
        <v>44196</v>
      </c>
      <c r="AJ4045" s="27">
        <v>30133000</v>
      </c>
      <c r="AK4045" s="27">
        <v>9039900</v>
      </c>
      <c r="AL4045" s="11">
        <v>44197</v>
      </c>
      <c r="AM4045" s="11">
        <v>44255</v>
      </c>
      <c r="AN4045" s="13">
        <v>20928464</v>
      </c>
      <c r="AO4045" s="13">
        <v>6278539</v>
      </c>
      <c r="AP4045" s="9"/>
      <c r="AQ4045" s="9"/>
      <c r="AR4045" s="9"/>
      <c r="AS4045" s="9"/>
      <c r="AT4045" s="9"/>
      <c r="AU4045" s="9"/>
      <c r="AV4045" s="9"/>
      <c r="AW4045" s="9"/>
      <c r="AX4045" s="9"/>
      <c r="AY4045" s="9"/>
      <c r="AZ4045" s="9"/>
      <c r="BA4045" s="9"/>
      <c r="BB4045" s="9"/>
      <c r="BC4045" s="9"/>
      <c r="BD4045" s="9"/>
      <c r="BE4045" s="9"/>
      <c r="BF4045" s="9"/>
      <c r="BG4045" s="9"/>
      <c r="BH4045" s="9"/>
      <c r="BI4045" s="9"/>
      <c r="BJ4045" s="9"/>
      <c r="BK4045" s="9"/>
      <c r="BL4045" s="9"/>
      <c r="BM4045" s="9"/>
      <c r="BN4045" s="9"/>
      <c r="BO4045" s="9"/>
      <c r="BP4045" s="9"/>
      <c r="BQ4045" s="9"/>
      <c r="BT4045" s="9"/>
      <c r="BU4045" s="9"/>
      <c r="BX4045" s="9"/>
      <c r="BY4045" s="9"/>
      <c r="CB4045" s="9"/>
      <c r="CC4045" s="9"/>
      <c r="CF4045" s="9"/>
      <c r="CG4045" s="9"/>
      <c r="CJ4045" s="9"/>
      <c r="CK4045" s="9"/>
      <c r="CN4045" s="9"/>
      <c r="CO4045" s="9"/>
      <c r="CP4045" s="9"/>
      <c r="CQ4045" s="9"/>
      <c r="CR4045" s="9"/>
      <c r="CS4045" s="9"/>
      <c r="CT4045" s="9"/>
      <c r="CU4045" s="9"/>
      <c r="CV4045" s="9"/>
      <c r="CW4045" s="9"/>
      <c r="CX4045" s="9"/>
      <c r="CY4045" s="9"/>
      <c r="CZ4045" s="9"/>
      <c r="DA4045" s="9"/>
      <c r="DB4045" s="9"/>
      <c r="DC4045" s="9"/>
      <c r="DD4045" s="9"/>
      <c r="DE4045" s="9"/>
      <c r="DF4045" s="9"/>
      <c r="DG4045" s="9"/>
      <c r="DH4045" s="9"/>
      <c r="DI4045" s="9"/>
      <c r="DJ4045" s="9"/>
      <c r="DK4045" s="9"/>
      <c r="DL4045" s="9"/>
      <c r="DM4045" s="9"/>
      <c r="DN4045" s="9"/>
      <c r="DO4045" s="9"/>
      <c r="DP4045" s="9"/>
      <c r="DQ4045" s="9"/>
      <c r="DR4045" s="9"/>
      <c r="DS4045" s="9"/>
      <c r="DT4045" s="9"/>
      <c r="DU4045" s="9"/>
      <c r="DV4045" s="9"/>
      <c r="DW4045" s="9"/>
      <c r="DX4045" s="9"/>
      <c r="DY4045" s="9"/>
    </row>
    <row r="4046" spans="1:131" s="18" customFormat="1" ht="19.5" customHeight="1" x14ac:dyDescent="0.25">
      <c r="A4046" s="18">
        <v>2672</v>
      </c>
      <c r="B4046" s="18" t="s">
        <v>8001</v>
      </c>
      <c r="C4046" s="18" t="s">
        <v>8002</v>
      </c>
      <c r="D4046" s="19">
        <v>44130</v>
      </c>
      <c r="J4046" s="130"/>
      <c r="K4046" s="130"/>
      <c r="L4046" s="130">
        <v>44255</v>
      </c>
      <c r="S4046" s="20"/>
      <c r="T4046" s="20"/>
      <c r="U4046" s="20"/>
      <c r="AF4046" s="57"/>
      <c r="AG4046" s="46"/>
      <c r="DZ4046" s="56"/>
      <c r="EA4046" s="57"/>
    </row>
    <row r="4047" spans="1:131" ht="19.5" customHeight="1" x14ac:dyDescent="0.25">
      <c r="A4047" s="9">
        <v>2673</v>
      </c>
      <c r="B4047" s="9" t="s">
        <v>8006</v>
      </c>
      <c r="C4047" s="9" t="s">
        <v>8005</v>
      </c>
      <c r="D4047" s="9"/>
      <c r="E4047" s="9" t="s">
        <v>6862</v>
      </c>
      <c r="F4047" s="9" t="s">
        <v>5231</v>
      </c>
      <c r="G4047" s="9"/>
      <c r="H4047" s="9" t="s">
        <v>202</v>
      </c>
      <c r="I4047" s="9" t="s">
        <v>35</v>
      </c>
      <c r="J4047" s="129">
        <v>43703</v>
      </c>
      <c r="K4047" s="129">
        <v>43703</v>
      </c>
      <c r="L4047" s="129">
        <v>43784</v>
      </c>
      <c r="Q4047" s="9" t="s">
        <v>61</v>
      </c>
      <c r="R4047" s="9"/>
      <c r="S4047" s="13">
        <v>83167119</v>
      </c>
      <c r="T4047" s="13">
        <v>83167119</v>
      </c>
      <c r="U4047" s="13">
        <v>24950136</v>
      </c>
      <c r="V4047" s="9"/>
      <c r="W4047" s="9"/>
      <c r="X4047" s="9"/>
      <c r="Y4047" s="9"/>
      <c r="Z4047" s="9"/>
      <c r="AA4047" s="9"/>
      <c r="AB4047" s="9"/>
      <c r="AC4047" s="9"/>
      <c r="AD4047" s="9"/>
      <c r="AE4047" s="9"/>
      <c r="AF4047" s="55"/>
      <c r="AG4047" s="55"/>
      <c r="AH4047" s="11">
        <v>43703</v>
      </c>
      <c r="AI4047" s="11">
        <v>43784</v>
      </c>
      <c r="AJ4047" s="27">
        <v>73046809</v>
      </c>
      <c r="AK4047" s="27">
        <v>21914043</v>
      </c>
      <c r="AL4047" s="9"/>
      <c r="AM4047" s="9"/>
      <c r="AN4047" s="9"/>
      <c r="AO4047" s="9"/>
      <c r="AP4047" s="9"/>
      <c r="AQ4047" s="9"/>
      <c r="AR4047" s="9"/>
      <c r="AS4047" s="9"/>
      <c r="AT4047" s="9"/>
      <c r="AU4047" s="9"/>
      <c r="AV4047" s="9"/>
      <c r="AW4047" s="9"/>
      <c r="AX4047" s="9"/>
      <c r="AY4047" s="9"/>
      <c r="AZ4047" s="9"/>
      <c r="BA4047" s="9"/>
      <c r="BB4047" s="9"/>
      <c r="BC4047" s="9"/>
      <c r="BD4047" s="9"/>
      <c r="BE4047" s="9"/>
      <c r="BF4047" s="9"/>
      <c r="BG4047" s="9"/>
      <c r="BH4047" s="9"/>
      <c r="BI4047" s="9"/>
      <c r="BJ4047" s="9"/>
      <c r="BK4047" s="9"/>
      <c r="BL4047" s="9"/>
      <c r="BM4047" s="9"/>
      <c r="BN4047" s="9"/>
      <c r="BO4047" s="9"/>
      <c r="BP4047" s="9"/>
      <c r="BQ4047" s="9"/>
      <c r="BT4047" s="9"/>
      <c r="BU4047" s="9"/>
      <c r="BX4047" s="9"/>
      <c r="BY4047" s="9"/>
      <c r="CB4047" s="9"/>
      <c r="CC4047" s="9"/>
      <c r="CF4047" s="9"/>
      <c r="CG4047" s="9"/>
      <c r="CJ4047" s="9"/>
      <c r="CK4047" s="9"/>
      <c r="CN4047" s="9"/>
      <c r="CO4047" s="9"/>
      <c r="CP4047" s="9"/>
      <c r="CQ4047" s="9"/>
      <c r="CR4047" s="9"/>
      <c r="CS4047" s="9"/>
      <c r="CT4047" s="9"/>
      <c r="CU4047" s="9"/>
      <c r="CV4047" s="9"/>
      <c r="CW4047" s="9"/>
      <c r="CX4047" s="9"/>
      <c r="CY4047" s="9"/>
      <c r="CZ4047" s="9"/>
      <c r="DA4047" s="9"/>
      <c r="DB4047" s="9"/>
      <c r="DC4047" s="9"/>
      <c r="DD4047" s="9"/>
      <c r="DE4047" s="9"/>
      <c r="DF4047" s="9"/>
      <c r="DG4047" s="9"/>
      <c r="DH4047" s="9"/>
      <c r="DI4047" s="9"/>
      <c r="DJ4047" s="9"/>
      <c r="DK4047" s="9"/>
      <c r="DL4047" s="9"/>
      <c r="DM4047" s="9"/>
      <c r="DN4047" s="9"/>
      <c r="DO4047" s="9"/>
      <c r="DP4047" s="9"/>
      <c r="DQ4047" s="9"/>
      <c r="DR4047" s="9"/>
      <c r="DS4047" s="9"/>
      <c r="DT4047" s="9"/>
      <c r="DU4047" s="9"/>
      <c r="DV4047" s="9"/>
      <c r="DW4047" s="9"/>
      <c r="DX4047" s="9"/>
      <c r="DY4047" s="9"/>
      <c r="DZ4047" s="56"/>
      <c r="EA4047" s="57"/>
    </row>
    <row r="4048" spans="1:131" ht="19.5" customHeight="1" x14ac:dyDescent="0.25">
      <c r="A4048" s="9">
        <v>2674</v>
      </c>
      <c r="B4048" s="9" t="s">
        <v>8007</v>
      </c>
      <c r="C4048" s="9" t="s">
        <v>8008</v>
      </c>
      <c r="D4048" s="9"/>
      <c r="E4048" s="9" t="s">
        <v>8009</v>
      </c>
      <c r="F4048" s="9" t="s">
        <v>8010</v>
      </c>
      <c r="G4048" s="9"/>
      <c r="H4048" s="9" t="s">
        <v>202</v>
      </c>
      <c r="I4048" s="9" t="s">
        <v>25</v>
      </c>
      <c r="J4048" s="129">
        <v>43685</v>
      </c>
      <c r="K4048" s="129">
        <v>43668</v>
      </c>
      <c r="L4048" s="129">
        <v>43802</v>
      </c>
      <c r="O4048" s="9">
        <v>28</v>
      </c>
      <c r="Q4048" s="9" t="s">
        <v>61</v>
      </c>
      <c r="R4048" s="9"/>
      <c r="S4048" s="13">
        <v>3420000</v>
      </c>
      <c r="T4048" s="13">
        <v>3420000</v>
      </c>
      <c r="U4048" s="13">
        <v>1019844</v>
      </c>
      <c r="V4048" s="9"/>
      <c r="W4048" s="9"/>
      <c r="X4048" s="9"/>
      <c r="Y4048" s="9"/>
      <c r="Z4048" s="9"/>
      <c r="AA4048" s="9"/>
      <c r="AB4048" s="45">
        <v>2400000</v>
      </c>
      <c r="AC4048" s="9"/>
      <c r="AD4048" s="9"/>
      <c r="AE4048" s="9"/>
      <c r="AF4048" s="55">
        <v>2400000</v>
      </c>
      <c r="AG4048" s="55"/>
      <c r="AH4048" s="9"/>
      <c r="AI4048" s="9"/>
      <c r="AJ4048" s="9"/>
      <c r="AK4048" s="9"/>
      <c r="AL4048" s="9"/>
      <c r="AM4048" s="9"/>
      <c r="AN4048" s="9"/>
      <c r="AO4048" s="9"/>
      <c r="AP4048" s="9"/>
      <c r="AQ4048" s="9"/>
      <c r="AR4048" s="9"/>
      <c r="AS4048" s="9"/>
      <c r="AT4048" s="9"/>
      <c r="AU4048" s="9"/>
      <c r="AV4048" s="9"/>
      <c r="AW4048" s="9"/>
      <c r="AX4048" s="9"/>
      <c r="AY4048" s="9"/>
      <c r="AZ4048" s="9"/>
      <c r="BA4048" s="9"/>
      <c r="BB4048" s="9"/>
      <c r="BC4048" s="9"/>
      <c r="BD4048" s="9"/>
      <c r="BE4048" s="9"/>
      <c r="BF4048" s="9"/>
      <c r="BG4048" s="9"/>
      <c r="BH4048" s="9"/>
      <c r="BI4048" s="9"/>
      <c r="BJ4048" s="9"/>
      <c r="BK4048" s="9"/>
      <c r="BL4048" s="9"/>
      <c r="BM4048" s="9"/>
      <c r="BN4048" s="9"/>
      <c r="BO4048" s="9"/>
      <c r="BP4048" s="9"/>
      <c r="BQ4048" s="9"/>
      <c r="BT4048" s="9"/>
      <c r="BU4048" s="9"/>
      <c r="BX4048" s="9"/>
      <c r="BY4048" s="9"/>
      <c r="CB4048" s="9"/>
      <c r="CC4048" s="9"/>
      <c r="CF4048" s="9"/>
      <c r="CG4048" s="9"/>
      <c r="CJ4048" s="9"/>
      <c r="CK4048" s="9"/>
      <c r="CN4048" s="9"/>
      <c r="CO4048" s="9"/>
      <c r="CP4048" s="9"/>
      <c r="CQ4048" s="9"/>
      <c r="CR4048" s="9"/>
      <c r="CS4048" s="9"/>
      <c r="CT4048" s="9"/>
      <c r="CU4048" s="9"/>
      <c r="CV4048" s="9"/>
      <c r="CW4048" s="9"/>
      <c r="CX4048" s="9"/>
      <c r="CY4048" s="9"/>
      <c r="CZ4048" s="9"/>
      <c r="DA4048" s="9"/>
      <c r="DB4048" s="9"/>
      <c r="DC4048" s="9"/>
      <c r="DD4048" s="9"/>
      <c r="DE4048" s="9"/>
      <c r="DF4048" s="9"/>
      <c r="DG4048" s="9"/>
      <c r="DH4048" s="9"/>
      <c r="DI4048" s="9"/>
      <c r="DJ4048" s="9"/>
      <c r="DK4048" s="9"/>
      <c r="DL4048" s="9"/>
      <c r="DM4048" s="9"/>
      <c r="DN4048" s="9"/>
      <c r="DO4048" s="9"/>
      <c r="DP4048" s="9"/>
      <c r="DQ4048" s="9"/>
      <c r="DR4048" s="9"/>
      <c r="DS4048" s="9"/>
      <c r="DT4048" s="9"/>
      <c r="DU4048" s="9"/>
      <c r="DV4048" s="9"/>
      <c r="DW4048" s="9"/>
      <c r="DX4048" s="9"/>
      <c r="DY4048" s="9"/>
    </row>
    <row r="4049" spans="1:131" s="18" customFormat="1" ht="19.5" customHeight="1" x14ac:dyDescent="0.25">
      <c r="A4049" s="18">
        <v>2674</v>
      </c>
      <c r="B4049" s="18" t="s">
        <v>8007</v>
      </c>
      <c r="C4049" s="18" t="s">
        <v>8008</v>
      </c>
      <c r="D4049" s="19">
        <v>43819</v>
      </c>
      <c r="J4049" s="130"/>
      <c r="K4049" s="130"/>
      <c r="L4049" s="130">
        <v>43861</v>
      </c>
      <c r="S4049" s="20"/>
      <c r="T4049" s="20"/>
      <c r="U4049" s="20"/>
      <c r="AB4049" s="83"/>
      <c r="AF4049" s="57"/>
      <c r="AG4049" s="57"/>
      <c r="DZ4049" s="56"/>
      <c r="EA4049" s="57"/>
    </row>
    <row r="4050" spans="1:131" ht="19.5" customHeight="1" x14ac:dyDescent="0.25">
      <c r="A4050" s="9">
        <v>2675</v>
      </c>
      <c r="B4050" s="10" t="s">
        <v>8011</v>
      </c>
      <c r="C4050" s="9" t="s">
        <v>8012</v>
      </c>
      <c r="D4050" s="9"/>
      <c r="E4050" s="9" t="s">
        <v>8013</v>
      </c>
      <c r="F4050" s="9" t="s">
        <v>4891</v>
      </c>
      <c r="G4050" s="9"/>
      <c r="H4050" s="9" t="s">
        <v>906</v>
      </c>
      <c r="I4050" s="9" t="s">
        <v>35</v>
      </c>
      <c r="M4050" s="9" t="s">
        <v>20</v>
      </c>
      <c r="O4050" s="9">
        <v>31</v>
      </c>
      <c r="R4050" s="9"/>
      <c r="S4050" s="9"/>
      <c r="T4050" s="9"/>
      <c r="U4050" s="9"/>
      <c r="V4050" s="9"/>
      <c r="W4050" s="9"/>
      <c r="X4050" s="9"/>
      <c r="Y4050" s="9"/>
      <c r="Z4050" s="9"/>
      <c r="AA4050" s="9"/>
      <c r="AB4050" s="9"/>
      <c r="AC4050" s="9"/>
      <c r="AD4050" s="9"/>
      <c r="AE4050" s="9"/>
      <c r="AF4050" s="55"/>
      <c r="AG4050" s="55"/>
      <c r="AH4050" s="9"/>
      <c r="AI4050" s="9"/>
      <c r="AJ4050" s="27"/>
      <c r="AK4050" s="9"/>
      <c r="AL4050" s="9"/>
      <c r="AM4050" s="9"/>
      <c r="AN4050" s="9"/>
      <c r="AO4050" s="9"/>
      <c r="AP4050" s="9"/>
      <c r="AQ4050" s="9"/>
      <c r="AR4050" s="9"/>
      <c r="AS4050" s="9"/>
      <c r="AT4050" s="9"/>
      <c r="AU4050" s="9"/>
      <c r="AV4050" s="9"/>
      <c r="AW4050" s="9"/>
      <c r="AX4050" s="9"/>
      <c r="AY4050" s="9"/>
      <c r="AZ4050" s="9"/>
      <c r="BA4050" s="9"/>
      <c r="BB4050" s="9"/>
      <c r="BC4050" s="9"/>
      <c r="BD4050" s="9"/>
      <c r="BE4050" s="9"/>
      <c r="BF4050" s="9"/>
      <c r="BG4050" s="9"/>
      <c r="BH4050" s="9"/>
      <c r="BI4050" s="9"/>
      <c r="BJ4050" s="9"/>
      <c r="BK4050" s="9"/>
      <c r="BL4050" s="9"/>
      <c r="BM4050" s="9"/>
      <c r="BN4050" s="9"/>
      <c r="BO4050" s="9"/>
      <c r="BP4050" s="9"/>
      <c r="BQ4050" s="9"/>
      <c r="BT4050" s="9"/>
      <c r="BU4050" s="9"/>
      <c r="BX4050" s="9"/>
      <c r="BY4050" s="9"/>
      <c r="CB4050" s="9"/>
      <c r="CC4050" s="9"/>
      <c r="CF4050" s="9"/>
      <c r="CG4050" s="9"/>
      <c r="CJ4050" s="9"/>
      <c r="CK4050" s="9"/>
      <c r="CN4050" s="9"/>
      <c r="CO4050" s="9"/>
      <c r="CP4050" s="9"/>
      <c r="CQ4050" s="9"/>
      <c r="CR4050" s="9"/>
      <c r="CS4050" s="9"/>
      <c r="CT4050" s="9"/>
      <c r="CU4050" s="9"/>
      <c r="CV4050" s="9"/>
      <c r="CW4050" s="9"/>
      <c r="CX4050" s="9"/>
      <c r="CY4050" s="9"/>
      <c r="CZ4050" s="9"/>
      <c r="DA4050" s="9"/>
      <c r="DB4050" s="9"/>
      <c r="DC4050" s="9"/>
      <c r="DD4050" s="9"/>
      <c r="DE4050" s="9"/>
      <c r="DF4050" s="9"/>
      <c r="DG4050" s="9"/>
      <c r="DH4050" s="9"/>
      <c r="DI4050" s="9"/>
      <c r="DJ4050" s="9"/>
      <c r="DK4050" s="9"/>
      <c r="DL4050" s="9"/>
      <c r="DM4050" s="9"/>
      <c r="DN4050" s="9"/>
      <c r="DO4050" s="9"/>
      <c r="DP4050" s="9"/>
      <c r="DQ4050" s="9"/>
      <c r="DR4050" s="9"/>
      <c r="DS4050" s="9"/>
      <c r="DT4050" s="9"/>
      <c r="DU4050" s="9"/>
      <c r="DV4050" s="9"/>
      <c r="DW4050" s="9"/>
      <c r="DX4050" s="9"/>
      <c r="DY4050" s="9"/>
      <c r="DZ4050" s="56"/>
      <c r="EA4050" s="57"/>
    </row>
    <row r="4051" spans="1:131" ht="19.5" customHeight="1" x14ac:dyDescent="0.25">
      <c r="A4051" s="9">
        <v>2676</v>
      </c>
      <c r="B4051" s="9" t="s">
        <v>8014</v>
      </c>
      <c r="C4051" s="9" t="s">
        <v>8016</v>
      </c>
      <c r="D4051" s="9"/>
      <c r="E4051" s="9" t="s">
        <v>8015</v>
      </c>
      <c r="F4051" s="9" t="s">
        <v>8017</v>
      </c>
      <c r="G4051" s="9"/>
      <c r="H4051" s="9" t="s">
        <v>202</v>
      </c>
      <c r="I4051" s="9" t="s">
        <v>25</v>
      </c>
      <c r="J4051" s="129">
        <v>43773</v>
      </c>
      <c r="K4051" s="129">
        <v>43745</v>
      </c>
      <c r="L4051" s="129">
        <v>43830</v>
      </c>
      <c r="M4051" s="9" t="s">
        <v>20</v>
      </c>
      <c r="O4051" s="9">
        <v>32</v>
      </c>
      <c r="Q4051" s="9" t="s">
        <v>54</v>
      </c>
      <c r="R4051" s="9"/>
      <c r="S4051" s="13">
        <v>7450000</v>
      </c>
      <c r="T4051" s="13">
        <v>7450000</v>
      </c>
      <c r="U4051" s="13">
        <v>2235000</v>
      </c>
      <c r="V4051" s="9"/>
      <c r="W4051" s="9"/>
      <c r="X4051" s="9"/>
      <c r="Y4051" s="9"/>
      <c r="Z4051" s="9"/>
      <c r="AA4051" s="9"/>
      <c r="AB4051" s="9"/>
      <c r="AC4051" s="9"/>
      <c r="AD4051" s="9"/>
      <c r="AE4051" s="9"/>
      <c r="AF4051" s="55"/>
      <c r="AG4051" s="55"/>
      <c r="AH4051" s="11">
        <v>43745</v>
      </c>
      <c r="AI4051" s="11">
        <v>43830</v>
      </c>
      <c r="AJ4051" s="27">
        <v>7541000</v>
      </c>
      <c r="AK4051" s="27">
        <v>2235000</v>
      </c>
      <c r="AL4051" s="9"/>
      <c r="AM4051" s="9"/>
      <c r="AN4051" s="9"/>
      <c r="AO4051" s="9"/>
      <c r="AP4051" s="9"/>
      <c r="AQ4051" s="9"/>
      <c r="AR4051" s="9"/>
      <c r="AS4051" s="9"/>
      <c r="AT4051" s="9"/>
      <c r="AU4051" s="9"/>
      <c r="AV4051" s="9"/>
      <c r="AW4051" s="9"/>
      <c r="AX4051" s="9"/>
      <c r="AY4051" s="9"/>
      <c r="AZ4051" s="9"/>
      <c r="BA4051" s="9"/>
      <c r="BB4051" s="9"/>
      <c r="BC4051" s="9"/>
      <c r="BD4051" s="9"/>
      <c r="BE4051" s="9"/>
      <c r="BF4051" s="9"/>
      <c r="BG4051" s="9"/>
      <c r="BH4051" s="9"/>
      <c r="BI4051" s="9"/>
      <c r="BJ4051" s="9"/>
      <c r="BK4051" s="9"/>
      <c r="BL4051" s="9"/>
      <c r="BM4051" s="9"/>
      <c r="BN4051" s="9"/>
      <c r="BO4051" s="9"/>
      <c r="BP4051" s="9"/>
      <c r="BQ4051" s="9"/>
      <c r="BT4051" s="9"/>
      <c r="BU4051" s="9"/>
      <c r="BX4051" s="9"/>
      <c r="BY4051" s="9"/>
      <c r="CB4051" s="9"/>
      <c r="CC4051" s="9"/>
      <c r="CF4051" s="9"/>
      <c r="CG4051" s="9"/>
      <c r="CJ4051" s="9"/>
      <c r="CK4051" s="9"/>
      <c r="CN4051" s="9"/>
      <c r="CO4051" s="9"/>
      <c r="CP4051" s="9"/>
      <c r="CQ4051" s="9"/>
      <c r="CR4051" s="9"/>
      <c r="CS4051" s="9"/>
      <c r="CT4051" s="9"/>
      <c r="CU4051" s="9"/>
      <c r="CV4051" s="9"/>
      <c r="CW4051" s="9"/>
      <c r="CX4051" s="9"/>
      <c r="CY4051" s="9"/>
      <c r="CZ4051" s="9"/>
      <c r="DA4051" s="9"/>
      <c r="DB4051" s="9"/>
      <c r="DC4051" s="9"/>
      <c r="DD4051" s="9"/>
      <c r="DE4051" s="9"/>
      <c r="DF4051" s="9"/>
      <c r="DG4051" s="9"/>
      <c r="DH4051" s="9"/>
      <c r="DI4051" s="9"/>
      <c r="DJ4051" s="9"/>
      <c r="DK4051" s="9"/>
      <c r="DL4051" s="9"/>
      <c r="DM4051" s="9"/>
      <c r="DN4051" s="9"/>
      <c r="DO4051" s="9"/>
      <c r="DP4051" s="9"/>
      <c r="DQ4051" s="9"/>
      <c r="DR4051" s="9"/>
      <c r="DS4051" s="9"/>
      <c r="DT4051" s="9"/>
      <c r="DU4051" s="9"/>
      <c r="DV4051" s="9"/>
      <c r="DW4051" s="9"/>
      <c r="DX4051" s="9"/>
      <c r="DY4051" s="9"/>
    </row>
    <row r="4052" spans="1:131" ht="19.5" customHeight="1" x14ac:dyDescent="0.25">
      <c r="A4052" s="9">
        <v>2677</v>
      </c>
      <c r="B4052" s="10" t="s">
        <v>8018</v>
      </c>
      <c r="C4052" s="9" t="s">
        <v>8019</v>
      </c>
      <c r="D4052" s="9"/>
      <c r="E4052" s="9" t="s">
        <v>5772</v>
      </c>
      <c r="F4052" s="9" t="s">
        <v>5774</v>
      </c>
      <c r="G4052" s="9"/>
      <c r="H4052" s="9" t="s">
        <v>202</v>
      </c>
      <c r="I4052" s="9" t="s">
        <v>3432</v>
      </c>
      <c r="J4052" s="129">
        <v>43747</v>
      </c>
      <c r="K4052" s="129">
        <v>43411</v>
      </c>
      <c r="L4052" s="129">
        <v>44074</v>
      </c>
      <c r="O4052" s="9">
        <v>30</v>
      </c>
      <c r="Q4052" s="9" t="s">
        <v>61</v>
      </c>
      <c r="R4052" s="9"/>
      <c r="S4052" s="13">
        <v>1385624645</v>
      </c>
      <c r="T4052" s="13">
        <v>1385624645</v>
      </c>
      <c r="U4052" s="13">
        <v>415687394</v>
      </c>
      <c r="V4052" s="9"/>
      <c r="W4052" s="9"/>
      <c r="X4052" s="9"/>
      <c r="Y4052" s="9"/>
      <c r="Z4052" s="9"/>
      <c r="AA4052" s="9"/>
      <c r="AB4052" s="9"/>
      <c r="AC4052" s="9"/>
      <c r="AD4052" s="9"/>
      <c r="AE4052" s="9"/>
      <c r="AF4052" s="55"/>
      <c r="AG4052" s="55"/>
      <c r="AH4052" s="11">
        <v>43411</v>
      </c>
      <c r="AI4052" s="11">
        <v>43799</v>
      </c>
      <c r="AJ4052" s="27">
        <v>650796904</v>
      </c>
      <c r="AK4052" s="27">
        <v>195239071</v>
      </c>
      <c r="AL4052" s="11">
        <v>43800</v>
      </c>
      <c r="AM4052" s="11">
        <v>43890</v>
      </c>
      <c r="AN4052" s="13">
        <v>585943661</v>
      </c>
      <c r="AO4052" s="13">
        <v>175783098</v>
      </c>
      <c r="AP4052" s="11">
        <v>43891</v>
      </c>
      <c r="AQ4052" s="11">
        <v>44012</v>
      </c>
      <c r="AR4052" s="13">
        <v>19535288</v>
      </c>
      <c r="AS4052" s="13">
        <v>5860586</v>
      </c>
      <c r="AT4052" s="11">
        <v>43411</v>
      </c>
      <c r="AU4052" s="11">
        <v>44012</v>
      </c>
      <c r="AV4052" s="13">
        <v>1293621463</v>
      </c>
      <c r="AW4052" s="13">
        <v>11203684</v>
      </c>
      <c r="AX4052" s="9"/>
      <c r="AY4052" s="9"/>
      <c r="AZ4052" s="9"/>
      <c r="BA4052" s="9"/>
      <c r="BB4052" s="9"/>
      <c r="BC4052" s="9"/>
      <c r="BD4052" s="9"/>
      <c r="BE4052" s="9"/>
      <c r="BF4052" s="9"/>
      <c r="BG4052" s="9"/>
      <c r="BH4052" s="9"/>
      <c r="BI4052" s="9"/>
      <c r="BJ4052" s="9"/>
      <c r="BK4052" s="9"/>
      <c r="BL4052" s="9"/>
      <c r="BM4052" s="9"/>
      <c r="BN4052" s="9"/>
      <c r="BO4052" s="9"/>
      <c r="BP4052" s="9"/>
      <c r="BQ4052" s="9"/>
      <c r="BT4052" s="9"/>
      <c r="BU4052" s="9"/>
      <c r="BX4052" s="9"/>
      <c r="BY4052" s="9"/>
      <c r="CB4052" s="9"/>
      <c r="CC4052" s="9"/>
      <c r="CF4052" s="9"/>
      <c r="CG4052" s="9"/>
      <c r="CJ4052" s="9"/>
      <c r="CK4052" s="9"/>
      <c r="CN4052" s="9"/>
      <c r="CO4052" s="9"/>
      <c r="CP4052" s="9"/>
      <c r="CQ4052" s="9"/>
      <c r="CR4052" s="9"/>
      <c r="CS4052" s="9"/>
      <c r="CT4052" s="9"/>
      <c r="CU4052" s="9"/>
      <c r="CV4052" s="9"/>
      <c r="CW4052" s="9"/>
      <c r="CX4052" s="9"/>
      <c r="CY4052" s="9"/>
      <c r="CZ4052" s="9"/>
      <c r="DA4052" s="9"/>
      <c r="DB4052" s="9"/>
      <c r="DC4052" s="9"/>
      <c r="DD4052" s="9"/>
      <c r="DE4052" s="9"/>
      <c r="DF4052" s="9"/>
      <c r="DG4052" s="9"/>
      <c r="DH4052" s="9"/>
      <c r="DI4052" s="9"/>
      <c r="DJ4052" s="9"/>
      <c r="DK4052" s="9"/>
      <c r="DL4052" s="9"/>
      <c r="DM4052" s="9"/>
      <c r="DN4052" s="9"/>
      <c r="DO4052" s="9"/>
      <c r="DP4052" s="9"/>
      <c r="DQ4052" s="9"/>
      <c r="DR4052" s="9"/>
      <c r="DS4052" s="9"/>
      <c r="DT4052" s="9"/>
      <c r="DU4052" s="9"/>
      <c r="DV4052" s="9"/>
      <c r="DW4052" s="9"/>
      <c r="DX4052" s="9"/>
      <c r="DY4052" s="9"/>
      <c r="DZ4052" s="54">
        <v>1293621463</v>
      </c>
      <c r="EA4052" s="59">
        <v>388086439</v>
      </c>
    </row>
    <row r="4053" spans="1:131" ht="19.5" customHeight="1" x14ac:dyDescent="0.25">
      <c r="A4053" s="9">
        <v>2678</v>
      </c>
      <c r="B4053" s="10" t="s">
        <v>8020</v>
      </c>
      <c r="C4053" s="9" t="s">
        <v>8021</v>
      </c>
      <c r="D4053" s="9"/>
      <c r="E4053" s="9" t="s">
        <v>903</v>
      </c>
      <c r="F4053" s="9" t="s">
        <v>4071</v>
      </c>
      <c r="G4053" s="9"/>
      <c r="H4053" s="9" t="s">
        <v>202</v>
      </c>
      <c r="I4053" s="9" t="s">
        <v>78</v>
      </c>
      <c r="J4053" s="129">
        <v>43756</v>
      </c>
      <c r="K4053" s="129">
        <v>43717</v>
      </c>
      <c r="L4053" s="129">
        <v>43789</v>
      </c>
      <c r="O4053" s="9">
        <v>24</v>
      </c>
      <c r="Q4053" s="9" t="s">
        <v>61</v>
      </c>
      <c r="R4053" s="9"/>
      <c r="S4053" s="13">
        <v>10718080</v>
      </c>
      <c r="T4053" s="13">
        <v>10718080</v>
      </c>
      <c r="U4053" s="13">
        <v>3215424</v>
      </c>
      <c r="V4053" s="9"/>
      <c r="W4053" s="9"/>
      <c r="X4053" s="9"/>
      <c r="Y4053" s="9"/>
      <c r="Z4053" s="9"/>
      <c r="AA4053" s="9"/>
      <c r="AB4053" s="9"/>
      <c r="AC4053" s="9"/>
      <c r="AD4053" s="9"/>
      <c r="AE4053" s="9"/>
      <c r="AF4053" s="55"/>
      <c r="AG4053" s="55"/>
      <c r="AH4053" s="11">
        <v>43717</v>
      </c>
      <c r="AI4053" s="11">
        <v>43789</v>
      </c>
      <c r="AJ4053" s="27">
        <v>10718080</v>
      </c>
      <c r="AK4053" s="27">
        <v>3215424</v>
      </c>
      <c r="AL4053" s="9"/>
      <c r="AM4053" s="9"/>
      <c r="AN4053" s="9"/>
      <c r="AO4053" s="9"/>
      <c r="AP4053" s="9"/>
      <c r="AQ4053" s="9"/>
      <c r="AR4053" s="9"/>
      <c r="AS4053" s="9"/>
      <c r="AT4053" s="9"/>
      <c r="AU4053" s="9"/>
      <c r="AV4053" s="9"/>
      <c r="AW4053" s="9"/>
      <c r="AX4053" s="9"/>
      <c r="AY4053" s="9"/>
      <c r="AZ4053" s="9"/>
      <c r="BA4053" s="9"/>
      <c r="BB4053" s="9"/>
      <c r="BC4053" s="9"/>
      <c r="BD4053" s="9"/>
      <c r="BE4053" s="9"/>
      <c r="BF4053" s="9"/>
      <c r="BG4053" s="9"/>
      <c r="BH4053" s="9"/>
      <c r="BI4053" s="9"/>
      <c r="BJ4053" s="9"/>
      <c r="BK4053" s="9"/>
      <c r="BL4053" s="9"/>
      <c r="BM4053" s="9"/>
      <c r="BN4053" s="9"/>
      <c r="BO4053" s="9"/>
      <c r="BP4053" s="9"/>
      <c r="BQ4053" s="9"/>
      <c r="BT4053" s="9"/>
      <c r="BU4053" s="9"/>
      <c r="BX4053" s="9"/>
      <c r="BY4053" s="9"/>
      <c r="CB4053" s="9"/>
      <c r="CC4053" s="9"/>
      <c r="CF4053" s="9"/>
      <c r="CG4053" s="9"/>
      <c r="CJ4053" s="9"/>
      <c r="CK4053" s="9"/>
      <c r="CN4053" s="9"/>
      <c r="CO4053" s="9"/>
      <c r="CP4053" s="9"/>
      <c r="CQ4053" s="9"/>
      <c r="CR4053" s="9"/>
      <c r="CS4053" s="9"/>
      <c r="CT4053" s="9"/>
      <c r="CU4053" s="9"/>
      <c r="CV4053" s="9"/>
      <c r="CW4053" s="9"/>
      <c r="CX4053" s="9"/>
      <c r="CY4053" s="9"/>
      <c r="CZ4053" s="9"/>
      <c r="DA4053" s="9"/>
      <c r="DB4053" s="9"/>
      <c r="DC4053" s="9"/>
      <c r="DD4053" s="9"/>
      <c r="DE4053" s="9"/>
      <c r="DF4053" s="9"/>
      <c r="DG4053" s="9"/>
      <c r="DH4053" s="9"/>
      <c r="DI4053" s="9"/>
      <c r="DJ4053" s="9"/>
      <c r="DK4053" s="9"/>
      <c r="DL4053" s="9"/>
      <c r="DM4053" s="9"/>
      <c r="DN4053" s="9"/>
      <c r="DO4053" s="9"/>
      <c r="DP4053" s="9"/>
      <c r="DQ4053" s="9"/>
      <c r="DR4053" s="9"/>
      <c r="DS4053" s="9"/>
      <c r="DT4053" s="9"/>
      <c r="DU4053" s="9"/>
      <c r="DV4053" s="9"/>
      <c r="DW4053" s="9"/>
      <c r="DX4053" s="9"/>
      <c r="DY4053" s="9"/>
    </row>
    <row r="4054" spans="1:131" ht="19.5" customHeight="1" x14ac:dyDescent="0.25">
      <c r="A4054" s="9">
        <v>2679</v>
      </c>
      <c r="B4054" s="9" t="s">
        <v>8022</v>
      </c>
      <c r="C4054" s="9" t="s">
        <v>8023</v>
      </c>
      <c r="D4054" s="9"/>
      <c r="E4054" s="9" t="s">
        <v>6979</v>
      </c>
      <c r="F4054" s="9" t="s">
        <v>1198</v>
      </c>
      <c r="G4054" s="9"/>
      <c r="H4054" s="9" t="s">
        <v>202</v>
      </c>
      <c r="I4054" s="9" t="s">
        <v>25</v>
      </c>
      <c r="J4054" s="129">
        <v>43836</v>
      </c>
      <c r="K4054" s="129">
        <v>43748</v>
      </c>
      <c r="L4054" s="129">
        <v>44043</v>
      </c>
      <c r="O4054" s="9">
        <v>21</v>
      </c>
      <c r="Q4054" s="9" t="s">
        <v>54</v>
      </c>
      <c r="R4054" s="9"/>
      <c r="S4054" s="13">
        <v>9457143</v>
      </c>
      <c r="T4054" s="13">
        <v>9457143</v>
      </c>
      <c r="U4054" s="13">
        <v>2837143</v>
      </c>
      <c r="V4054" s="9"/>
      <c r="W4054" s="9"/>
      <c r="X4054" s="9"/>
      <c r="Y4054" s="9"/>
      <c r="Z4054" s="9"/>
      <c r="AA4054" s="9"/>
      <c r="AB4054" s="9"/>
      <c r="AC4054" s="9"/>
      <c r="AD4054" s="9"/>
      <c r="AE4054" s="9"/>
      <c r="AF4054" s="55"/>
      <c r="AG4054" s="55"/>
      <c r="AH4054" s="11">
        <v>43748</v>
      </c>
      <c r="AI4054" s="11">
        <v>44043</v>
      </c>
      <c r="AJ4054" s="27">
        <v>9609673</v>
      </c>
      <c r="AK4054" s="27">
        <v>2837143</v>
      </c>
      <c r="AL4054" s="9"/>
      <c r="AM4054" s="9"/>
      <c r="AN4054" s="9"/>
      <c r="AO4054" s="9"/>
      <c r="AP4054" s="9"/>
      <c r="AQ4054" s="9"/>
      <c r="AR4054" s="9"/>
      <c r="AS4054" s="9"/>
      <c r="AT4054" s="9"/>
      <c r="AU4054" s="9"/>
      <c r="AV4054" s="9"/>
      <c r="AW4054" s="9"/>
      <c r="AX4054" s="9"/>
      <c r="AY4054" s="9"/>
      <c r="AZ4054" s="9"/>
      <c r="BA4054" s="9"/>
      <c r="BB4054" s="9"/>
      <c r="BC4054" s="9"/>
      <c r="BD4054" s="9"/>
      <c r="BE4054" s="9"/>
      <c r="BF4054" s="9"/>
      <c r="BG4054" s="9"/>
      <c r="BH4054" s="9"/>
      <c r="BI4054" s="9"/>
      <c r="BJ4054" s="9"/>
      <c r="BK4054" s="9"/>
      <c r="BL4054" s="9"/>
      <c r="BM4054" s="9"/>
      <c r="BN4054" s="9"/>
      <c r="BO4054" s="9"/>
      <c r="BP4054" s="9"/>
      <c r="BQ4054" s="9"/>
      <c r="BT4054" s="9"/>
      <c r="BU4054" s="9"/>
      <c r="BX4054" s="9"/>
      <c r="BY4054" s="9"/>
      <c r="CB4054" s="9"/>
      <c r="CC4054" s="9"/>
      <c r="CF4054" s="9"/>
      <c r="CG4054" s="9"/>
      <c r="CJ4054" s="9"/>
      <c r="CK4054" s="9"/>
      <c r="CN4054" s="9"/>
      <c r="CO4054" s="9"/>
      <c r="CP4054" s="9"/>
      <c r="CQ4054" s="9"/>
      <c r="CR4054" s="9"/>
      <c r="CS4054" s="9"/>
      <c r="CT4054" s="9"/>
      <c r="CU4054" s="9"/>
      <c r="CV4054" s="9"/>
      <c r="CW4054" s="9"/>
      <c r="CX4054" s="9"/>
      <c r="CY4054" s="9"/>
      <c r="CZ4054" s="9"/>
      <c r="DA4054" s="9"/>
      <c r="DB4054" s="9"/>
      <c r="DC4054" s="9"/>
      <c r="DD4054" s="9"/>
      <c r="DE4054" s="9"/>
      <c r="DF4054" s="9"/>
      <c r="DG4054" s="9"/>
      <c r="DH4054" s="9"/>
      <c r="DI4054" s="9"/>
      <c r="DJ4054" s="9"/>
      <c r="DK4054" s="9"/>
      <c r="DL4054" s="9"/>
      <c r="DM4054" s="9"/>
      <c r="DN4054" s="9"/>
      <c r="DO4054" s="9"/>
      <c r="DP4054" s="9"/>
      <c r="DQ4054" s="9"/>
      <c r="DR4054" s="9"/>
      <c r="DS4054" s="9"/>
      <c r="DT4054" s="9"/>
      <c r="DU4054" s="9"/>
      <c r="DV4054" s="9"/>
      <c r="DW4054" s="9"/>
      <c r="DX4054" s="9"/>
      <c r="DY4054" s="9"/>
      <c r="DZ4054" s="56"/>
      <c r="EA4054" s="57"/>
    </row>
    <row r="4055" spans="1:131" ht="19.5" customHeight="1" x14ac:dyDescent="0.25">
      <c r="A4055" s="9">
        <v>2680</v>
      </c>
      <c r="B4055" s="9" t="s">
        <v>8024</v>
      </c>
      <c r="C4055" s="9" t="s">
        <v>8026</v>
      </c>
      <c r="D4055" s="9"/>
      <c r="E4055" s="9" t="s">
        <v>8025</v>
      </c>
      <c r="F4055" s="9" t="s">
        <v>2305</v>
      </c>
      <c r="G4055" s="9"/>
      <c r="H4055" s="9" t="s">
        <v>202</v>
      </c>
      <c r="I4055" s="9" t="s">
        <v>668</v>
      </c>
      <c r="J4055" s="129">
        <v>43727</v>
      </c>
      <c r="K4055" s="129">
        <v>43536</v>
      </c>
      <c r="L4055" s="129">
        <v>44196</v>
      </c>
      <c r="O4055" s="9">
        <v>25</v>
      </c>
      <c r="Q4055" s="9" t="s">
        <v>61</v>
      </c>
      <c r="R4055" s="9"/>
      <c r="S4055" s="13">
        <v>14807067248</v>
      </c>
      <c r="T4055" s="13">
        <v>11845653798</v>
      </c>
      <c r="U4055" s="13">
        <v>4442120174</v>
      </c>
      <c r="V4055" s="9"/>
      <c r="W4055" s="9"/>
      <c r="X4055" s="9"/>
      <c r="Y4055" s="9"/>
      <c r="Z4055" s="9"/>
      <c r="AA4055" s="9"/>
      <c r="AB4055" s="9"/>
      <c r="AC4055" s="9"/>
      <c r="AD4055" s="9"/>
      <c r="AE4055" s="9"/>
      <c r="AF4055" s="55"/>
      <c r="AG4055" s="55"/>
      <c r="AH4055" s="11">
        <v>43536</v>
      </c>
      <c r="AI4055" s="11">
        <v>43738</v>
      </c>
      <c r="AJ4055" s="27">
        <v>1089311943</v>
      </c>
      <c r="AK4055" s="13">
        <v>326793583</v>
      </c>
      <c r="AL4055" s="11">
        <v>43739</v>
      </c>
      <c r="AM4055" s="11">
        <v>43830</v>
      </c>
      <c r="AN4055" s="13">
        <v>6299143378</v>
      </c>
      <c r="AO4055" s="13">
        <v>1889743013</v>
      </c>
      <c r="AP4055" s="11">
        <v>43831</v>
      </c>
      <c r="AQ4055" s="11">
        <v>43921</v>
      </c>
      <c r="AR4055" s="13">
        <v>5542052464</v>
      </c>
      <c r="AS4055" s="13">
        <v>1662615739</v>
      </c>
      <c r="AT4055" s="11">
        <v>43922</v>
      </c>
      <c r="AU4055" s="11">
        <v>44012</v>
      </c>
      <c r="AV4055" s="13">
        <v>579889180</v>
      </c>
      <c r="AW4055" s="13">
        <v>173966754</v>
      </c>
      <c r="AX4055" s="11">
        <v>44013</v>
      </c>
      <c r="AY4055" s="11">
        <v>44104</v>
      </c>
      <c r="AZ4055" s="13">
        <v>74814671</v>
      </c>
      <c r="BA4055" s="13">
        <v>22444401</v>
      </c>
      <c r="BB4055" s="11">
        <v>44105</v>
      </c>
      <c r="BC4055" s="11">
        <v>44286</v>
      </c>
      <c r="BD4055" s="13">
        <v>372105328</v>
      </c>
      <c r="BE4055" s="13">
        <v>111631598</v>
      </c>
      <c r="BF4055" s="9"/>
      <c r="BG4055" s="9"/>
      <c r="BH4055" s="9"/>
      <c r="BI4055" s="9"/>
      <c r="BJ4055" s="9"/>
      <c r="BK4055" s="9"/>
      <c r="BL4055" s="9"/>
      <c r="BM4055" s="9"/>
      <c r="BN4055" s="9"/>
      <c r="BO4055" s="9"/>
      <c r="BP4055" s="9"/>
      <c r="BQ4055" s="9"/>
      <c r="BT4055" s="9"/>
      <c r="BU4055" s="9"/>
      <c r="BX4055" s="9"/>
      <c r="BY4055" s="9"/>
      <c r="CB4055" s="9"/>
      <c r="CC4055" s="9"/>
      <c r="CF4055" s="9"/>
      <c r="CG4055" s="9"/>
      <c r="CJ4055" s="9"/>
      <c r="CK4055" s="9"/>
      <c r="CN4055" s="9"/>
      <c r="CO4055" s="9"/>
      <c r="CP4055" s="9"/>
      <c r="CQ4055" s="9"/>
      <c r="CR4055" s="9"/>
      <c r="CS4055" s="9"/>
      <c r="CT4055" s="9"/>
      <c r="CU4055" s="9"/>
      <c r="CV4055" s="9"/>
      <c r="CW4055" s="9"/>
      <c r="CX4055" s="9"/>
      <c r="CY4055" s="9"/>
      <c r="CZ4055" s="9"/>
      <c r="DA4055" s="9"/>
      <c r="DB4055" s="9"/>
      <c r="DC4055" s="9"/>
      <c r="DD4055" s="9"/>
      <c r="DE4055" s="9"/>
      <c r="DF4055" s="9"/>
      <c r="DG4055" s="9"/>
      <c r="DH4055" s="9"/>
      <c r="DI4055" s="9"/>
      <c r="DJ4055" s="9"/>
      <c r="DK4055" s="9"/>
      <c r="DL4055" s="9"/>
      <c r="DM4055" s="9"/>
      <c r="DN4055" s="9"/>
      <c r="DO4055" s="9"/>
      <c r="DP4055" s="9"/>
      <c r="DQ4055" s="9"/>
      <c r="DR4055" s="9"/>
      <c r="DS4055" s="9"/>
      <c r="DT4055" s="9"/>
      <c r="DU4055" s="9"/>
      <c r="DV4055" s="9"/>
      <c r="DW4055" s="9"/>
      <c r="DX4055" s="9"/>
      <c r="DY4055" s="9"/>
      <c r="DZ4055" s="56"/>
      <c r="EA4055" s="57"/>
    </row>
    <row r="4056" spans="1:131" s="18" customFormat="1" ht="19.5" customHeight="1" x14ac:dyDescent="0.25">
      <c r="A4056" s="18">
        <v>2680</v>
      </c>
      <c r="B4056" s="18" t="s">
        <v>8024</v>
      </c>
      <c r="C4056" s="18" t="s">
        <v>8026</v>
      </c>
      <c r="D4056" s="19">
        <v>44154</v>
      </c>
      <c r="J4056" s="130"/>
      <c r="K4056" s="130"/>
      <c r="L4056" s="130">
        <v>44500</v>
      </c>
      <c r="S4056" s="20"/>
      <c r="T4056" s="20"/>
      <c r="U4056" s="20"/>
      <c r="AF4056" s="57"/>
      <c r="AG4056" s="57"/>
      <c r="AH4056" s="19"/>
      <c r="AI4056" s="19"/>
      <c r="AJ4056" s="83"/>
      <c r="AK4056" s="20"/>
      <c r="AL4056" s="19"/>
      <c r="AM4056" s="19"/>
      <c r="AN4056" s="20"/>
      <c r="AO4056" s="20"/>
      <c r="AP4056" s="19"/>
      <c r="AQ4056" s="19"/>
      <c r="AR4056" s="20"/>
      <c r="AS4056" s="20"/>
      <c r="DZ4056" s="56"/>
      <c r="EA4056" s="57"/>
    </row>
    <row r="4057" spans="1:131" s="18" customFormat="1" ht="19.5" customHeight="1" x14ac:dyDescent="0.25">
      <c r="A4057" s="18">
        <v>2680</v>
      </c>
      <c r="B4057" s="18" t="s">
        <v>8024</v>
      </c>
      <c r="C4057" s="18" t="s">
        <v>8026</v>
      </c>
      <c r="D4057" s="19">
        <v>44298</v>
      </c>
      <c r="J4057" s="130"/>
      <c r="K4057" s="130"/>
      <c r="L4057" s="130"/>
      <c r="S4057" s="20">
        <v>15225067248</v>
      </c>
      <c r="T4057" s="20">
        <v>15225067248</v>
      </c>
      <c r="U4057" s="20">
        <v>4567520174</v>
      </c>
      <c r="AF4057" s="57"/>
      <c r="AG4057" s="57"/>
      <c r="AH4057" s="19"/>
      <c r="AI4057" s="19"/>
      <c r="AJ4057" s="83"/>
      <c r="AK4057" s="20"/>
      <c r="AL4057" s="19"/>
      <c r="AM4057" s="19"/>
      <c r="AN4057" s="20"/>
      <c r="AO4057" s="20"/>
      <c r="AP4057" s="19"/>
      <c r="AQ4057" s="19"/>
      <c r="AR4057" s="20"/>
      <c r="AS4057" s="20"/>
      <c r="DZ4057" s="56"/>
      <c r="EA4057" s="57"/>
    </row>
    <row r="4058" spans="1:131" ht="19.5" customHeight="1" x14ac:dyDescent="0.25">
      <c r="A4058" s="9">
        <v>2681</v>
      </c>
      <c r="B4058" s="9" t="s">
        <v>8027</v>
      </c>
      <c r="C4058" s="9" t="s">
        <v>8028</v>
      </c>
      <c r="D4058" s="9"/>
      <c r="E4058" s="9" t="s">
        <v>8029</v>
      </c>
      <c r="F4058" s="9" t="s">
        <v>8030</v>
      </c>
      <c r="G4058" s="9"/>
      <c r="H4058" s="9" t="s">
        <v>202</v>
      </c>
      <c r="I4058" s="9" t="s">
        <v>78</v>
      </c>
      <c r="J4058" s="129">
        <v>43743</v>
      </c>
      <c r="K4058" s="129">
        <v>43712</v>
      </c>
      <c r="L4058" s="129">
        <v>43866</v>
      </c>
      <c r="O4058" s="9">
        <v>29</v>
      </c>
      <c r="Q4058" s="9" t="s">
        <v>61</v>
      </c>
      <c r="R4058" s="9"/>
      <c r="S4058" s="13">
        <v>14850000</v>
      </c>
      <c r="T4058" s="13">
        <v>14850000</v>
      </c>
      <c r="U4058" s="13">
        <v>4455000</v>
      </c>
      <c r="V4058" s="9"/>
      <c r="W4058" s="9"/>
      <c r="X4058" s="9"/>
      <c r="Y4058" s="9"/>
      <c r="Z4058" s="9"/>
      <c r="AA4058" s="9"/>
      <c r="AB4058" s="9"/>
      <c r="AC4058" s="9"/>
      <c r="AD4058" s="9"/>
      <c r="AE4058" s="9"/>
      <c r="AF4058" s="55"/>
      <c r="AG4058" s="55"/>
      <c r="AH4058" s="11">
        <v>43712</v>
      </c>
      <c r="AI4058" s="11">
        <v>43866</v>
      </c>
      <c r="AJ4058" s="27">
        <v>14553440</v>
      </c>
      <c r="AK4058" s="27">
        <v>4366032</v>
      </c>
      <c r="AL4058" s="9"/>
      <c r="AM4058" s="9"/>
      <c r="AN4058" s="9"/>
      <c r="AO4058" s="9"/>
      <c r="AP4058" s="9"/>
      <c r="AQ4058" s="9"/>
      <c r="AR4058" s="9"/>
      <c r="AS4058" s="9"/>
      <c r="AT4058" s="9"/>
      <c r="AU4058" s="9"/>
      <c r="AV4058" s="9"/>
      <c r="AW4058" s="9"/>
      <c r="AX4058" s="9"/>
      <c r="AY4058" s="9"/>
      <c r="AZ4058" s="9"/>
      <c r="BA4058" s="9"/>
      <c r="BB4058" s="9"/>
      <c r="BC4058" s="9"/>
      <c r="BD4058" s="9"/>
      <c r="BE4058" s="9"/>
      <c r="BF4058" s="9"/>
      <c r="BG4058" s="9"/>
      <c r="BH4058" s="9"/>
      <c r="BI4058" s="9"/>
      <c r="BJ4058" s="9"/>
      <c r="BK4058" s="9"/>
      <c r="BL4058" s="9"/>
      <c r="BM4058" s="9"/>
      <c r="BN4058" s="9"/>
      <c r="BO4058" s="9"/>
      <c r="BP4058" s="9"/>
      <c r="BQ4058" s="9"/>
      <c r="BT4058" s="9"/>
      <c r="BU4058" s="9"/>
      <c r="BX4058" s="9"/>
      <c r="BY4058" s="9"/>
      <c r="CB4058" s="9"/>
      <c r="CC4058" s="9"/>
      <c r="CF4058" s="9"/>
      <c r="CG4058" s="9"/>
      <c r="CJ4058" s="9"/>
      <c r="CK4058" s="9"/>
      <c r="CN4058" s="9"/>
      <c r="CO4058" s="9"/>
      <c r="CP4058" s="9"/>
      <c r="CQ4058" s="9"/>
      <c r="CR4058" s="9"/>
      <c r="CS4058" s="9"/>
      <c r="CT4058" s="9"/>
      <c r="CU4058" s="9"/>
      <c r="CV4058" s="9"/>
      <c r="CW4058" s="9"/>
      <c r="CX4058" s="9"/>
      <c r="CY4058" s="9"/>
      <c r="CZ4058" s="9"/>
      <c r="DA4058" s="9"/>
      <c r="DB4058" s="9"/>
      <c r="DC4058" s="9"/>
      <c r="DD4058" s="9"/>
      <c r="DE4058" s="9"/>
      <c r="DF4058" s="9"/>
      <c r="DG4058" s="9"/>
      <c r="DH4058" s="9"/>
      <c r="DI4058" s="9"/>
      <c r="DJ4058" s="9"/>
      <c r="DK4058" s="9"/>
      <c r="DL4058" s="9"/>
      <c r="DM4058" s="9"/>
      <c r="DN4058" s="9"/>
      <c r="DO4058" s="9"/>
      <c r="DP4058" s="9"/>
      <c r="DQ4058" s="9"/>
      <c r="DR4058" s="9"/>
      <c r="DS4058" s="9"/>
      <c r="DT4058" s="9"/>
      <c r="DU4058" s="9"/>
      <c r="DV4058" s="9"/>
      <c r="DW4058" s="9"/>
      <c r="DX4058" s="9"/>
      <c r="DY4058" s="9"/>
    </row>
    <row r="4059" spans="1:131" ht="19.5" customHeight="1" x14ac:dyDescent="0.25">
      <c r="A4059" s="9">
        <v>2682</v>
      </c>
      <c r="B4059" s="9" t="s">
        <v>8031</v>
      </c>
      <c r="C4059" s="9" t="s">
        <v>8032</v>
      </c>
      <c r="D4059" s="9"/>
      <c r="E4059" s="9" t="s">
        <v>8033</v>
      </c>
      <c r="F4059" s="9" t="s">
        <v>8034</v>
      </c>
      <c r="G4059" s="9"/>
      <c r="H4059" s="9" t="s">
        <v>202</v>
      </c>
      <c r="I4059" s="9" t="s">
        <v>35</v>
      </c>
      <c r="J4059" s="129">
        <v>43661</v>
      </c>
      <c r="K4059" s="129">
        <v>43344</v>
      </c>
      <c r="L4059" s="129">
        <v>43981</v>
      </c>
      <c r="O4059" s="9">
        <v>30</v>
      </c>
      <c r="Q4059" s="9" t="s">
        <v>54</v>
      </c>
      <c r="R4059" s="9"/>
      <c r="S4059" s="13">
        <v>79787925</v>
      </c>
      <c r="T4059" s="13">
        <v>79787925</v>
      </c>
      <c r="U4059" s="13">
        <v>23936378</v>
      </c>
      <c r="V4059" s="9"/>
      <c r="W4059" s="9"/>
      <c r="X4059" s="9"/>
      <c r="Y4059" s="9"/>
      <c r="Z4059" s="9"/>
      <c r="AA4059" s="9"/>
      <c r="AB4059" s="9"/>
      <c r="AC4059" s="9"/>
      <c r="AD4059" s="9"/>
      <c r="AE4059" s="9"/>
      <c r="AF4059" s="55"/>
      <c r="AG4059" s="55"/>
      <c r="AH4059" s="11">
        <v>43525</v>
      </c>
      <c r="AI4059" s="11">
        <v>43871</v>
      </c>
      <c r="AJ4059" s="27">
        <v>76355400</v>
      </c>
      <c r="AK4059" s="27">
        <v>22906620</v>
      </c>
      <c r="AL4059" s="11">
        <v>43872</v>
      </c>
      <c r="AM4059" s="11">
        <v>43897</v>
      </c>
      <c r="AN4059" s="13">
        <v>8113</v>
      </c>
      <c r="AO4059" s="13">
        <v>2434</v>
      </c>
      <c r="AP4059" s="9"/>
      <c r="AQ4059" s="9"/>
      <c r="AR4059" s="9"/>
      <c r="AS4059" s="9"/>
      <c r="AT4059" s="9"/>
      <c r="AU4059" s="9"/>
      <c r="AV4059" s="9"/>
      <c r="AW4059" s="9"/>
      <c r="AX4059" s="9"/>
      <c r="AY4059" s="9"/>
      <c r="AZ4059" s="9"/>
      <c r="BA4059" s="9"/>
      <c r="BB4059" s="9"/>
      <c r="BC4059" s="9"/>
      <c r="BD4059" s="9"/>
      <c r="BE4059" s="9"/>
      <c r="BF4059" s="9"/>
      <c r="BG4059" s="9"/>
      <c r="BH4059" s="9"/>
      <c r="BI4059" s="9"/>
      <c r="BJ4059" s="9"/>
      <c r="BK4059" s="9"/>
      <c r="BL4059" s="9"/>
      <c r="BM4059" s="9"/>
      <c r="BN4059" s="9"/>
      <c r="BO4059" s="9"/>
      <c r="BP4059" s="9"/>
      <c r="BQ4059" s="9"/>
      <c r="BT4059" s="9"/>
      <c r="BU4059" s="9"/>
      <c r="BX4059" s="9"/>
      <c r="BY4059" s="9"/>
      <c r="CB4059" s="9"/>
      <c r="CC4059" s="9"/>
      <c r="CF4059" s="9"/>
      <c r="CG4059" s="9"/>
      <c r="CJ4059" s="9"/>
      <c r="CK4059" s="9"/>
      <c r="CN4059" s="9"/>
      <c r="CO4059" s="9"/>
      <c r="CP4059" s="9"/>
      <c r="CQ4059" s="9"/>
      <c r="CR4059" s="9"/>
      <c r="CS4059" s="9"/>
      <c r="CT4059" s="9"/>
      <c r="CU4059" s="9"/>
      <c r="CV4059" s="9"/>
      <c r="CW4059" s="9"/>
      <c r="CX4059" s="9"/>
      <c r="CY4059" s="9"/>
      <c r="CZ4059" s="9"/>
      <c r="DA4059" s="9"/>
      <c r="DB4059" s="9"/>
      <c r="DC4059" s="9"/>
      <c r="DD4059" s="9"/>
      <c r="DE4059" s="9"/>
      <c r="DF4059" s="9"/>
      <c r="DG4059" s="9"/>
      <c r="DH4059" s="9"/>
      <c r="DI4059" s="9"/>
      <c r="DJ4059" s="9"/>
      <c r="DK4059" s="9"/>
      <c r="DL4059" s="9"/>
      <c r="DM4059" s="9"/>
      <c r="DN4059" s="9"/>
      <c r="DO4059" s="9"/>
      <c r="DP4059" s="9"/>
      <c r="DQ4059" s="9"/>
      <c r="DR4059" s="9"/>
      <c r="DS4059" s="9"/>
      <c r="DT4059" s="9"/>
      <c r="DU4059" s="9"/>
      <c r="DV4059" s="9"/>
      <c r="DW4059" s="9"/>
      <c r="DX4059" s="9"/>
      <c r="DY4059" s="9"/>
      <c r="DZ4059" s="56"/>
      <c r="EA4059" s="57"/>
    </row>
    <row r="4060" spans="1:131" ht="19.5" customHeight="1" x14ac:dyDescent="0.25">
      <c r="A4060" s="9">
        <v>2683</v>
      </c>
      <c r="B4060" s="9" t="s">
        <v>8035</v>
      </c>
      <c r="C4060" s="9" t="s">
        <v>8036</v>
      </c>
      <c r="D4060" s="9"/>
      <c r="E4060" s="9" t="s">
        <v>8038</v>
      </c>
      <c r="F4060" s="9" t="s">
        <v>8037</v>
      </c>
      <c r="G4060" s="9"/>
      <c r="H4060" s="9" t="s">
        <v>906</v>
      </c>
      <c r="I4060" s="9" t="s">
        <v>35</v>
      </c>
      <c r="O4060" s="9">
        <v>31</v>
      </c>
      <c r="R4060" s="9"/>
      <c r="S4060" s="9"/>
      <c r="T4060" s="9"/>
      <c r="U4060" s="9"/>
      <c r="V4060" s="9"/>
      <c r="W4060" s="9"/>
      <c r="X4060" s="9"/>
      <c r="Y4060" s="9"/>
      <c r="Z4060" s="9"/>
      <c r="AA4060" s="9"/>
      <c r="AB4060" s="9"/>
      <c r="AC4060" s="9"/>
      <c r="AD4060" s="9"/>
      <c r="AE4060" s="9"/>
      <c r="AF4060" s="55"/>
      <c r="AG4060" s="55"/>
      <c r="AH4060" s="9"/>
      <c r="AI4060" s="9"/>
      <c r="AJ4060" s="9"/>
      <c r="AK4060" s="9"/>
      <c r="AL4060" s="9"/>
      <c r="AM4060" s="9"/>
      <c r="AN4060" s="9"/>
      <c r="AO4060" s="9"/>
      <c r="AP4060" s="9"/>
      <c r="AQ4060" s="9"/>
      <c r="AR4060" s="9"/>
      <c r="AS4060" s="9"/>
      <c r="AT4060" s="9"/>
      <c r="AU4060" s="9"/>
      <c r="AV4060" s="9"/>
      <c r="AW4060" s="9"/>
      <c r="AX4060" s="9"/>
      <c r="AY4060" s="9"/>
      <c r="AZ4060" s="9"/>
      <c r="BA4060" s="9"/>
      <c r="BB4060" s="9"/>
      <c r="BC4060" s="9"/>
      <c r="BD4060" s="9"/>
      <c r="BE4060" s="9"/>
      <c r="BF4060" s="9"/>
      <c r="BG4060" s="9"/>
      <c r="BH4060" s="9"/>
      <c r="BI4060" s="9"/>
      <c r="BJ4060" s="9"/>
      <c r="BK4060" s="9"/>
      <c r="BL4060" s="9"/>
      <c r="BM4060" s="9"/>
      <c r="BN4060" s="9"/>
      <c r="BO4060" s="9"/>
      <c r="BP4060" s="9"/>
      <c r="BQ4060" s="9"/>
      <c r="BT4060" s="9"/>
      <c r="BU4060" s="9"/>
      <c r="BX4060" s="9"/>
      <c r="BY4060" s="9"/>
      <c r="CB4060" s="9"/>
      <c r="CC4060" s="9"/>
      <c r="CF4060" s="9"/>
      <c r="CG4060" s="9"/>
      <c r="CJ4060" s="9"/>
      <c r="CK4060" s="9"/>
      <c r="CN4060" s="9"/>
      <c r="CO4060" s="9"/>
      <c r="CP4060" s="9"/>
      <c r="CQ4060" s="9"/>
      <c r="CR4060" s="9"/>
      <c r="CS4060" s="9"/>
      <c r="CT4060" s="9"/>
      <c r="CU4060" s="9"/>
      <c r="CV4060" s="9"/>
      <c r="CW4060" s="9"/>
      <c r="CX4060" s="9"/>
      <c r="CY4060" s="9"/>
      <c r="CZ4060" s="9"/>
      <c r="DA4060" s="9"/>
      <c r="DB4060" s="9"/>
      <c r="DC4060" s="9"/>
      <c r="DD4060" s="9"/>
      <c r="DE4060" s="9"/>
      <c r="DF4060" s="9"/>
      <c r="DG4060" s="9"/>
      <c r="DH4060" s="9"/>
      <c r="DI4060" s="9"/>
      <c r="DJ4060" s="9"/>
      <c r="DK4060" s="9"/>
      <c r="DL4060" s="9"/>
      <c r="DM4060" s="9"/>
      <c r="DN4060" s="9"/>
      <c r="DO4060" s="9"/>
      <c r="DP4060" s="9"/>
      <c r="DQ4060" s="9"/>
      <c r="DR4060" s="9"/>
      <c r="DS4060" s="9"/>
      <c r="DT4060" s="9"/>
      <c r="DU4060" s="9"/>
      <c r="DV4060" s="9"/>
      <c r="DW4060" s="9"/>
      <c r="DX4060" s="9"/>
      <c r="DY4060" s="9"/>
    </row>
    <row r="4061" spans="1:131" ht="19.5" customHeight="1" x14ac:dyDescent="0.25">
      <c r="A4061" s="9">
        <v>2684</v>
      </c>
      <c r="B4061" s="9" t="s">
        <v>8039</v>
      </c>
      <c r="C4061" s="9" t="s">
        <v>8040</v>
      </c>
      <c r="D4061" s="9"/>
      <c r="E4061" s="9" t="s">
        <v>8041</v>
      </c>
      <c r="F4061" s="9" t="s">
        <v>655</v>
      </c>
      <c r="G4061" s="9"/>
      <c r="H4061" s="9" t="s">
        <v>202</v>
      </c>
      <c r="I4061" s="9" t="s">
        <v>25</v>
      </c>
      <c r="J4061" s="129">
        <v>43738</v>
      </c>
      <c r="K4061" s="129">
        <v>43641</v>
      </c>
      <c r="L4061" s="129">
        <v>43921</v>
      </c>
      <c r="O4061" s="9">
        <v>23</v>
      </c>
      <c r="Q4061" s="9" t="s">
        <v>54</v>
      </c>
      <c r="R4061" s="9"/>
      <c r="S4061" s="13">
        <v>11270000</v>
      </c>
      <c r="T4061" s="13">
        <v>11270000</v>
      </c>
      <c r="U4061" s="13">
        <v>3381000</v>
      </c>
      <c r="V4061" s="9"/>
      <c r="W4061" s="9"/>
      <c r="X4061" s="9"/>
      <c r="Y4061" s="9"/>
      <c r="Z4061" s="9"/>
      <c r="AA4061" s="9"/>
      <c r="AB4061" s="9"/>
      <c r="AC4061" s="9"/>
      <c r="AD4061" s="9"/>
      <c r="AE4061" s="9"/>
      <c r="AF4061" s="55"/>
      <c r="AG4061" s="55"/>
      <c r="AH4061" s="9"/>
      <c r="AI4061" s="9"/>
      <c r="AJ4061" s="9"/>
      <c r="AK4061" s="9"/>
      <c r="AL4061" s="9"/>
      <c r="AM4061" s="9"/>
      <c r="AN4061" s="9"/>
      <c r="AO4061" s="9"/>
      <c r="AP4061" s="9"/>
      <c r="AQ4061" s="9"/>
      <c r="AR4061" s="9"/>
      <c r="AS4061" s="9"/>
      <c r="AT4061" s="9"/>
      <c r="AU4061" s="9"/>
      <c r="AV4061" s="9"/>
      <c r="AW4061" s="9"/>
      <c r="AX4061" s="9"/>
      <c r="AY4061" s="9"/>
      <c r="AZ4061" s="9"/>
      <c r="BA4061" s="9"/>
      <c r="BB4061" s="9"/>
      <c r="BC4061" s="9"/>
      <c r="BD4061" s="9"/>
      <c r="BE4061" s="9"/>
      <c r="BF4061" s="9"/>
      <c r="BG4061" s="9"/>
      <c r="BH4061" s="9"/>
      <c r="BI4061" s="9"/>
      <c r="BJ4061" s="9"/>
      <c r="BK4061" s="9"/>
      <c r="BL4061" s="9"/>
      <c r="BM4061" s="9"/>
      <c r="BN4061" s="9"/>
      <c r="BO4061" s="9"/>
      <c r="BP4061" s="9"/>
      <c r="BQ4061" s="9"/>
      <c r="BT4061" s="9"/>
      <c r="BU4061" s="9"/>
      <c r="BX4061" s="9"/>
      <c r="BY4061" s="9"/>
      <c r="CB4061" s="9"/>
      <c r="CC4061" s="9"/>
      <c r="CF4061" s="9"/>
      <c r="CG4061" s="9"/>
      <c r="CJ4061" s="9"/>
      <c r="CK4061" s="9"/>
      <c r="CN4061" s="9"/>
      <c r="CO4061" s="9"/>
      <c r="CP4061" s="9"/>
      <c r="CQ4061" s="9"/>
      <c r="CR4061" s="9"/>
      <c r="CS4061" s="9"/>
      <c r="CT4061" s="9"/>
      <c r="CU4061" s="9"/>
      <c r="CV4061" s="9"/>
      <c r="CW4061" s="9"/>
      <c r="CX4061" s="9"/>
      <c r="CY4061" s="9"/>
      <c r="CZ4061" s="9"/>
      <c r="DA4061" s="9"/>
      <c r="DB4061" s="9"/>
      <c r="DC4061" s="9"/>
      <c r="DD4061" s="9"/>
      <c r="DE4061" s="9"/>
      <c r="DF4061" s="9"/>
      <c r="DG4061" s="9"/>
      <c r="DH4061" s="9"/>
      <c r="DI4061" s="9"/>
      <c r="DJ4061" s="9"/>
      <c r="DK4061" s="9"/>
      <c r="DL4061" s="9"/>
      <c r="DM4061" s="9"/>
      <c r="DN4061" s="9"/>
      <c r="DO4061" s="9"/>
      <c r="DP4061" s="9"/>
      <c r="DQ4061" s="9"/>
      <c r="DR4061" s="9"/>
      <c r="DS4061" s="9"/>
      <c r="DT4061" s="9"/>
      <c r="DU4061" s="9"/>
      <c r="DV4061" s="9"/>
      <c r="DW4061" s="9"/>
      <c r="DX4061" s="9"/>
      <c r="DY4061" s="9"/>
      <c r="DZ4061" s="56"/>
      <c r="EA4061" s="57"/>
    </row>
    <row r="4062" spans="1:131" s="18" customFormat="1" ht="19.5" customHeight="1" x14ac:dyDescent="0.25">
      <c r="A4062" s="18">
        <v>2684</v>
      </c>
      <c r="B4062" s="18" t="s">
        <v>8039</v>
      </c>
      <c r="C4062" s="18" t="s">
        <v>8040</v>
      </c>
      <c r="D4062" s="19">
        <v>43923</v>
      </c>
      <c r="J4062" s="130"/>
      <c r="K4062" s="130"/>
      <c r="L4062" s="130">
        <v>44196</v>
      </c>
      <c r="S4062" s="20"/>
      <c r="T4062" s="20"/>
      <c r="U4062" s="20"/>
      <c r="AF4062" s="57"/>
      <c r="AG4062" s="57"/>
      <c r="DZ4062" s="56"/>
      <c r="EA4062" s="57"/>
    </row>
    <row r="4063" spans="1:131" s="18" customFormat="1" ht="19.5" customHeight="1" x14ac:dyDescent="0.25">
      <c r="A4063" s="18">
        <v>2684</v>
      </c>
      <c r="B4063" s="18" t="s">
        <v>8039</v>
      </c>
      <c r="C4063" s="18" t="s">
        <v>8040</v>
      </c>
      <c r="D4063" s="19">
        <v>44200</v>
      </c>
      <c r="J4063" s="130"/>
      <c r="K4063" s="130"/>
      <c r="L4063" s="130">
        <v>44561</v>
      </c>
      <c r="S4063" s="20"/>
      <c r="T4063" s="20"/>
      <c r="U4063" s="20"/>
      <c r="AF4063" s="57"/>
      <c r="AG4063" s="57"/>
      <c r="DZ4063" s="56"/>
      <c r="EA4063" s="57"/>
    </row>
    <row r="4064" spans="1:131" ht="19.5" customHeight="1" x14ac:dyDescent="0.25">
      <c r="A4064" s="9">
        <v>2685</v>
      </c>
      <c r="B4064" s="9" t="s">
        <v>8042</v>
      </c>
      <c r="C4064" s="9" t="s">
        <v>8747</v>
      </c>
      <c r="D4064" s="9"/>
      <c r="E4064" s="9" t="s">
        <v>5598</v>
      </c>
      <c r="F4064" s="9" t="s">
        <v>8043</v>
      </c>
      <c r="G4064" s="9"/>
      <c r="H4064" s="9" t="s">
        <v>202</v>
      </c>
      <c r="I4064" s="9" t="s">
        <v>8044</v>
      </c>
      <c r="J4064" s="129">
        <v>43939</v>
      </c>
      <c r="K4064" s="129">
        <v>43759</v>
      </c>
      <c r="L4064" s="129">
        <v>44027</v>
      </c>
      <c r="M4064" s="9" t="s">
        <v>20</v>
      </c>
      <c r="O4064" s="9">
        <v>28</v>
      </c>
      <c r="Q4064" s="9" t="s">
        <v>54</v>
      </c>
      <c r="R4064" s="9"/>
      <c r="S4064" s="13">
        <v>1755000</v>
      </c>
      <c r="T4064" s="13">
        <v>1755000</v>
      </c>
      <c r="U4064" s="13">
        <v>526500</v>
      </c>
      <c r="V4064" s="9"/>
      <c r="W4064" s="9"/>
      <c r="X4064" s="9"/>
      <c r="Y4064" s="9"/>
      <c r="Z4064" s="9"/>
      <c r="AA4064" s="9"/>
      <c r="AB4064" s="9"/>
      <c r="AC4064" s="9"/>
      <c r="AD4064" s="9"/>
      <c r="AE4064" s="9"/>
      <c r="AF4064" s="55"/>
      <c r="AG4064" s="55"/>
      <c r="AH4064" s="11">
        <v>43939</v>
      </c>
      <c r="AI4064" s="11">
        <v>44027</v>
      </c>
      <c r="AJ4064" s="27">
        <v>1755000</v>
      </c>
      <c r="AK4064" s="27">
        <v>526500</v>
      </c>
      <c r="AL4064" s="9"/>
      <c r="AM4064" s="9"/>
      <c r="AN4064" s="9"/>
      <c r="AO4064" s="9"/>
      <c r="AP4064" s="9"/>
      <c r="AQ4064" s="9"/>
      <c r="AR4064" s="9"/>
      <c r="AS4064" s="9"/>
      <c r="AT4064" s="9"/>
      <c r="AU4064" s="9"/>
      <c r="AV4064" s="9"/>
      <c r="AW4064" s="9"/>
      <c r="AX4064" s="9"/>
      <c r="AY4064" s="9"/>
      <c r="AZ4064" s="9"/>
      <c r="BA4064" s="9"/>
      <c r="BB4064" s="9"/>
      <c r="BC4064" s="9"/>
      <c r="BD4064" s="9"/>
      <c r="BE4064" s="9"/>
      <c r="BF4064" s="9"/>
      <c r="BG4064" s="9"/>
      <c r="BH4064" s="9"/>
      <c r="BI4064" s="9"/>
      <c r="BJ4064" s="9"/>
      <c r="BK4064" s="9"/>
      <c r="BL4064" s="9"/>
      <c r="BM4064" s="9"/>
      <c r="BN4064" s="9"/>
      <c r="BO4064" s="9"/>
      <c r="BP4064" s="9"/>
      <c r="BQ4064" s="9"/>
      <c r="BT4064" s="9"/>
      <c r="BU4064" s="9"/>
      <c r="BX4064" s="9"/>
      <c r="BY4064" s="9"/>
      <c r="CB4064" s="9"/>
      <c r="CC4064" s="9"/>
      <c r="CF4064" s="9"/>
      <c r="CG4064" s="9"/>
      <c r="CJ4064" s="9"/>
      <c r="CK4064" s="9"/>
      <c r="CN4064" s="9"/>
      <c r="CO4064" s="9"/>
      <c r="CP4064" s="9"/>
      <c r="CQ4064" s="9"/>
      <c r="CR4064" s="9"/>
      <c r="CS4064" s="9"/>
      <c r="CT4064" s="9"/>
      <c r="CU4064" s="9"/>
      <c r="CV4064" s="9"/>
      <c r="CW4064" s="9"/>
      <c r="CX4064" s="9"/>
      <c r="CY4064" s="9"/>
      <c r="CZ4064" s="9"/>
      <c r="DA4064" s="9"/>
      <c r="DB4064" s="9"/>
      <c r="DC4064" s="9"/>
      <c r="DD4064" s="9"/>
      <c r="DE4064" s="9"/>
      <c r="DF4064" s="9"/>
      <c r="DG4064" s="9"/>
      <c r="DH4064" s="9"/>
      <c r="DI4064" s="9"/>
      <c r="DJ4064" s="9"/>
      <c r="DK4064" s="9"/>
      <c r="DL4064" s="9"/>
      <c r="DM4064" s="9"/>
      <c r="DN4064" s="9"/>
      <c r="DO4064" s="9"/>
      <c r="DP4064" s="9"/>
      <c r="DQ4064" s="9"/>
      <c r="DR4064" s="9"/>
      <c r="DS4064" s="9"/>
      <c r="DT4064" s="9"/>
      <c r="DU4064" s="9"/>
      <c r="DV4064" s="9"/>
      <c r="DW4064" s="9"/>
      <c r="DX4064" s="9"/>
      <c r="DY4064" s="9"/>
    </row>
    <row r="4065" spans="1:131" ht="19.5" customHeight="1" x14ac:dyDescent="0.25">
      <c r="A4065" s="9">
        <v>2686</v>
      </c>
      <c r="B4065" s="9" t="s">
        <v>8045</v>
      </c>
      <c r="C4065" s="9" t="s">
        <v>8046</v>
      </c>
      <c r="D4065" s="9"/>
      <c r="E4065" s="9" t="s">
        <v>6174</v>
      </c>
      <c r="F4065" s="9" t="s">
        <v>5924</v>
      </c>
      <c r="G4065" s="9"/>
      <c r="H4065" s="9" t="s">
        <v>202</v>
      </c>
      <c r="I4065" s="9" t="s">
        <v>25</v>
      </c>
      <c r="J4065" s="129">
        <v>44165</v>
      </c>
      <c r="K4065" s="129">
        <v>43814</v>
      </c>
      <c r="L4065" s="129">
        <v>44286</v>
      </c>
      <c r="M4065" s="9" t="s">
        <v>20</v>
      </c>
      <c r="O4065" s="9">
        <v>28</v>
      </c>
      <c r="Q4065" s="9" t="s">
        <v>54</v>
      </c>
      <c r="R4065" s="9"/>
      <c r="S4065" s="13">
        <v>3575000</v>
      </c>
      <c r="T4065" s="13">
        <v>3575000</v>
      </c>
      <c r="U4065" s="13">
        <v>1072500</v>
      </c>
      <c r="V4065" s="9"/>
      <c r="W4065" s="9"/>
      <c r="X4065" s="9"/>
      <c r="Y4065" s="9"/>
      <c r="Z4065" s="9"/>
      <c r="AA4065" s="9"/>
      <c r="AB4065" s="9"/>
      <c r="AC4065" s="9"/>
      <c r="AD4065" s="9"/>
      <c r="AE4065" s="9"/>
      <c r="AF4065" s="55"/>
      <c r="AG4065" s="55"/>
      <c r="AH4065" s="11">
        <v>43814</v>
      </c>
      <c r="AI4065" s="11">
        <v>44286</v>
      </c>
      <c r="AJ4065" s="27">
        <v>3579300</v>
      </c>
      <c r="AK4065" s="27">
        <v>1072500</v>
      </c>
      <c r="AL4065" s="9"/>
      <c r="AM4065" s="9"/>
      <c r="AN4065" s="9"/>
      <c r="AO4065" s="9"/>
      <c r="AP4065" s="9"/>
      <c r="AQ4065" s="9"/>
      <c r="AR4065" s="9"/>
      <c r="AS4065" s="9"/>
      <c r="AT4065" s="9"/>
      <c r="AU4065" s="9"/>
      <c r="AV4065" s="9"/>
      <c r="AW4065" s="9"/>
      <c r="AX4065" s="9"/>
      <c r="AY4065" s="9"/>
      <c r="AZ4065" s="9"/>
      <c r="BA4065" s="9"/>
      <c r="BB4065" s="9"/>
      <c r="BC4065" s="9"/>
      <c r="BD4065" s="9"/>
      <c r="BE4065" s="9"/>
      <c r="BF4065" s="9"/>
      <c r="BG4065" s="9"/>
      <c r="BH4065" s="9"/>
      <c r="BI4065" s="9"/>
      <c r="BJ4065" s="9"/>
      <c r="BK4065" s="9"/>
      <c r="BL4065" s="9"/>
      <c r="BM4065" s="9"/>
      <c r="BN4065" s="9"/>
      <c r="BO4065" s="9"/>
      <c r="BP4065" s="9"/>
      <c r="BQ4065" s="9"/>
      <c r="BT4065" s="9"/>
      <c r="BU4065" s="9"/>
      <c r="BX4065" s="9"/>
      <c r="BY4065" s="9"/>
      <c r="CB4065" s="9"/>
      <c r="CC4065" s="9"/>
      <c r="CF4065" s="9"/>
      <c r="CG4065" s="9"/>
      <c r="CJ4065" s="9"/>
      <c r="CK4065" s="9"/>
      <c r="CN4065" s="9"/>
      <c r="CO4065" s="9"/>
      <c r="CP4065" s="9"/>
      <c r="CQ4065" s="9"/>
      <c r="CR4065" s="9"/>
      <c r="CS4065" s="9"/>
      <c r="CT4065" s="9"/>
      <c r="CU4065" s="9"/>
      <c r="CV4065" s="9"/>
      <c r="CW4065" s="9"/>
      <c r="CX4065" s="9"/>
      <c r="CY4065" s="9"/>
      <c r="CZ4065" s="9"/>
      <c r="DA4065" s="9"/>
      <c r="DB4065" s="9"/>
      <c r="DC4065" s="9"/>
      <c r="DD4065" s="9"/>
      <c r="DE4065" s="9"/>
      <c r="DF4065" s="9"/>
      <c r="DG4065" s="9"/>
      <c r="DH4065" s="9"/>
      <c r="DI4065" s="9"/>
      <c r="DJ4065" s="9"/>
      <c r="DK4065" s="9"/>
      <c r="DL4065" s="9"/>
      <c r="DM4065" s="9"/>
      <c r="DN4065" s="9"/>
      <c r="DO4065" s="9"/>
      <c r="DP4065" s="9"/>
      <c r="DQ4065" s="9"/>
      <c r="DR4065" s="9"/>
      <c r="DS4065" s="9"/>
      <c r="DT4065" s="9"/>
      <c r="DU4065" s="9"/>
      <c r="DV4065" s="9"/>
      <c r="DW4065" s="9"/>
      <c r="DX4065" s="9"/>
      <c r="DY4065" s="9"/>
      <c r="DZ4065" s="56"/>
      <c r="EA4065" s="57"/>
    </row>
    <row r="4066" spans="1:131" ht="19.5" customHeight="1" x14ac:dyDescent="0.25">
      <c r="A4066" s="9">
        <v>2687</v>
      </c>
      <c r="B4066" s="9" t="s">
        <v>8047</v>
      </c>
      <c r="C4066" s="9" t="s">
        <v>8048</v>
      </c>
      <c r="D4066" s="9"/>
      <c r="E4066" s="9" t="s">
        <v>7934</v>
      </c>
      <c r="F4066" s="9" t="s">
        <v>8049</v>
      </c>
      <c r="G4066" s="9"/>
      <c r="H4066" s="9" t="s">
        <v>202</v>
      </c>
      <c r="I4066" s="9" t="s">
        <v>78</v>
      </c>
      <c r="J4066" s="129">
        <v>43766</v>
      </c>
      <c r="K4066" s="129">
        <v>43684</v>
      </c>
      <c r="L4066" s="129">
        <v>43812</v>
      </c>
      <c r="O4066" s="9">
        <v>28</v>
      </c>
      <c r="Q4066" s="9" t="s">
        <v>61</v>
      </c>
      <c r="R4066" s="9"/>
      <c r="S4066" s="13">
        <v>305783150</v>
      </c>
      <c r="T4066" s="13">
        <v>305783150</v>
      </c>
      <c r="U4066" s="13">
        <v>91734945</v>
      </c>
      <c r="V4066" s="9"/>
      <c r="W4066" s="9"/>
      <c r="X4066" s="9"/>
      <c r="Y4066" s="9"/>
      <c r="Z4066" s="9"/>
      <c r="AA4066" s="9"/>
      <c r="AB4066" s="9"/>
      <c r="AC4066" s="9"/>
      <c r="AD4066" s="9"/>
      <c r="AE4066" s="9"/>
      <c r="AF4066" s="55"/>
      <c r="AG4066" s="55"/>
      <c r="AH4066" s="11">
        <v>43684</v>
      </c>
      <c r="AI4066" s="11">
        <v>43812</v>
      </c>
      <c r="AJ4066" s="27">
        <v>314641321</v>
      </c>
      <c r="AK4066" s="27">
        <v>91734945</v>
      </c>
      <c r="AL4066" s="9"/>
      <c r="AM4066" s="9"/>
      <c r="AN4066" s="9"/>
      <c r="AO4066" s="9"/>
      <c r="AP4066" s="9"/>
      <c r="AQ4066" s="9"/>
      <c r="AR4066" s="9"/>
      <c r="AS4066" s="9"/>
      <c r="AT4066" s="9"/>
      <c r="AU4066" s="9"/>
      <c r="AV4066" s="9"/>
      <c r="AW4066" s="9"/>
      <c r="AX4066" s="9"/>
      <c r="AY4066" s="9"/>
      <c r="AZ4066" s="9"/>
      <c r="BA4066" s="9"/>
      <c r="BB4066" s="9"/>
      <c r="BC4066" s="9"/>
      <c r="BD4066" s="9"/>
      <c r="BE4066" s="9"/>
      <c r="BF4066" s="9"/>
      <c r="BG4066" s="9"/>
      <c r="BH4066" s="9"/>
      <c r="BI4066" s="9"/>
      <c r="BJ4066" s="9"/>
      <c r="BK4066" s="9"/>
      <c r="BL4066" s="9"/>
      <c r="BM4066" s="9"/>
      <c r="BN4066" s="9"/>
      <c r="BO4066" s="9"/>
      <c r="BP4066" s="9"/>
      <c r="BQ4066" s="9"/>
      <c r="BT4066" s="9"/>
      <c r="BU4066" s="9"/>
      <c r="BX4066" s="9"/>
      <c r="BY4066" s="9"/>
      <c r="CB4066" s="9"/>
      <c r="CC4066" s="9"/>
      <c r="CF4066" s="9"/>
      <c r="CG4066" s="9"/>
      <c r="CJ4066" s="9"/>
      <c r="CK4066" s="9"/>
      <c r="CN4066" s="9"/>
      <c r="CO4066" s="9"/>
      <c r="CP4066" s="9"/>
      <c r="CQ4066" s="9"/>
      <c r="CR4066" s="9"/>
      <c r="CS4066" s="9"/>
      <c r="CT4066" s="9"/>
      <c r="CU4066" s="9"/>
      <c r="CV4066" s="9"/>
      <c r="CW4066" s="9"/>
      <c r="CX4066" s="9"/>
      <c r="CY4066" s="9"/>
      <c r="CZ4066" s="9"/>
      <c r="DA4066" s="9"/>
      <c r="DB4066" s="9"/>
      <c r="DC4066" s="9"/>
      <c r="DD4066" s="9"/>
      <c r="DE4066" s="9"/>
      <c r="DF4066" s="9"/>
      <c r="DG4066" s="9"/>
      <c r="DH4066" s="9"/>
      <c r="DI4066" s="9"/>
      <c r="DJ4066" s="9"/>
      <c r="DK4066" s="9"/>
      <c r="DL4066" s="9"/>
      <c r="DM4066" s="9"/>
      <c r="DN4066" s="9"/>
      <c r="DO4066" s="9"/>
      <c r="DP4066" s="9"/>
      <c r="DQ4066" s="9"/>
      <c r="DR4066" s="9"/>
      <c r="DS4066" s="9"/>
      <c r="DT4066" s="9"/>
      <c r="DU4066" s="9"/>
      <c r="DV4066" s="9"/>
      <c r="DW4066" s="9"/>
      <c r="DX4066" s="9"/>
      <c r="DY4066" s="9"/>
    </row>
    <row r="4067" spans="1:131" ht="19.5" customHeight="1" x14ac:dyDescent="0.25">
      <c r="A4067" s="9">
        <v>2688</v>
      </c>
      <c r="B4067" s="10" t="s">
        <v>8050</v>
      </c>
      <c r="C4067" s="9" t="s">
        <v>8051</v>
      </c>
      <c r="D4067" s="9"/>
      <c r="E4067" s="9" t="s">
        <v>7934</v>
      </c>
      <c r="F4067" s="9" t="s">
        <v>8049</v>
      </c>
      <c r="G4067" s="9"/>
      <c r="H4067" s="9" t="s">
        <v>202</v>
      </c>
      <c r="I4067" s="9" t="s">
        <v>78</v>
      </c>
      <c r="J4067" s="129">
        <v>43765</v>
      </c>
      <c r="K4067" s="129">
        <v>43665</v>
      </c>
      <c r="L4067" s="129">
        <v>43822</v>
      </c>
      <c r="O4067" s="9">
        <v>28</v>
      </c>
      <c r="Q4067" s="9" t="s">
        <v>61</v>
      </c>
      <c r="R4067" s="9"/>
      <c r="S4067" s="13">
        <v>596373000</v>
      </c>
      <c r="T4067" s="13">
        <v>596373000</v>
      </c>
      <c r="U4067" s="13">
        <v>178911900</v>
      </c>
      <c r="V4067" s="9"/>
      <c r="W4067" s="9"/>
      <c r="X4067" s="9"/>
      <c r="Y4067" s="9"/>
      <c r="Z4067" s="9"/>
      <c r="AA4067" s="9"/>
      <c r="AB4067" s="9"/>
      <c r="AC4067" s="9"/>
      <c r="AD4067" s="9"/>
      <c r="AE4067" s="9"/>
      <c r="AF4067" s="55"/>
      <c r="AG4067" s="55"/>
      <c r="AH4067" s="11">
        <v>43665</v>
      </c>
      <c r="AI4067" s="11">
        <v>43822</v>
      </c>
      <c r="AJ4067" s="27">
        <v>613675109</v>
      </c>
      <c r="AK4067" s="27">
        <v>178911900</v>
      </c>
      <c r="AL4067" s="9"/>
      <c r="AM4067" s="9"/>
      <c r="AN4067" s="9"/>
      <c r="AO4067" s="9"/>
      <c r="AP4067" s="9"/>
      <c r="AQ4067" s="9"/>
      <c r="AR4067" s="9"/>
      <c r="AS4067" s="9"/>
      <c r="AT4067" s="9"/>
      <c r="AU4067" s="9"/>
      <c r="AV4067" s="9"/>
      <c r="AW4067" s="9"/>
      <c r="AX4067" s="9"/>
      <c r="AY4067" s="9"/>
      <c r="AZ4067" s="9"/>
      <c r="BA4067" s="9"/>
      <c r="BB4067" s="9"/>
      <c r="BC4067" s="9"/>
      <c r="BD4067" s="9"/>
      <c r="BE4067" s="9"/>
      <c r="BF4067" s="9"/>
      <c r="BG4067" s="9"/>
      <c r="BH4067" s="9"/>
      <c r="BI4067" s="9"/>
      <c r="BJ4067" s="9"/>
      <c r="BK4067" s="9"/>
      <c r="BL4067" s="9"/>
      <c r="BM4067" s="9"/>
      <c r="BN4067" s="9"/>
      <c r="BO4067" s="9"/>
      <c r="BP4067" s="9"/>
      <c r="BQ4067" s="9"/>
      <c r="BT4067" s="9"/>
      <c r="BU4067" s="9"/>
      <c r="BX4067" s="9"/>
      <c r="BY4067" s="9"/>
      <c r="CB4067" s="9"/>
      <c r="CC4067" s="9"/>
      <c r="CF4067" s="9"/>
      <c r="CG4067" s="9"/>
      <c r="CJ4067" s="9"/>
      <c r="CK4067" s="9"/>
      <c r="CN4067" s="9"/>
      <c r="CO4067" s="9"/>
      <c r="CP4067" s="9"/>
      <c r="CQ4067" s="9"/>
      <c r="CR4067" s="9"/>
      <c r="CS4067" s="9"/>
      <c r="CT4067" s="9"/>
      <c r="CU4067" s="9"/>
      <c r="CV4067" s="9"/>
      <c r="CW4067" s="9"/>
      <c r="CX4067" s="9"/>
      <c r="CY4067" s="9"/>
      <c r="CZ4067" s="9"/>
      <c r="DA4067" s="9"/>
      <c r="DB4067" s="9"/>
      <c r="DC4067" s="9"/>
      <c r="DD4067" s="9"/>
      <c r="DE4067" s="9"/>
      <c r="DF4067" s="9"/>
      <c r="DG4067" s="9"/>
      <c r="DH4067" s="9"/>
      <c r="DI4067" s="9"/>
      <c r="DJ4067" s="9"/>
      <c r="DK4067" s="9"/>
      <c r="DL4067" s="9"/>
      <c r="DM4067" s="9"/>
      <c r="DN4067" s="9"/>
      <c r="DO4067" s="9"/>
      <c r="DP4067" s="9"/>
      <c r="DQ4067" s="9"/>
      <c r="DR4067" s="9"/>
      <c r="DS4067" s="9"/>
      <c r="DT4067" s="9"/>
      <c r="DU4067" s="9"/>
      <c r="DV4067" s="9"/>
      <c r="DW4067" s="9"/>
      <c r="DX4067" s="9"/>
      <c r="DY4067" s="9"/>
      <c r="DZ4067" s="56"/>
      <c r="EA4067" s="57"/>
    </row>
    <row r="4068" spans="1:131" ht="19.5" customHeight="1" x14ac:dyDescent="0.25">
      <c r="A4068" s="9">
        <v>2689</v>
      </c>
      <c r="B4068" s="10" t="s">
        <v>8052</v>
      </c>
      <c r="C4068" s="9" t="s">
        <v>8053</v>
      </c>
      <c r="D4068" s="9"/>
      <c r="E4068" s="9" t="s">
        <v>6810</v>
      </c>
      <c r="F4068" s="9" t="s">
        <v>8054</v>
      </c>
      <c r="G4068" s="9"/>
      <c r="H4068" s="9" t="s">
        <v>202</v>
      </c>
      <c r="I4068" s="9" t="s">
        <v>35</v>
      </c>
      <c r="J4068" s="129">
        <v>43587</v>
      </c>
      <c r="K4068" s="129">
        <v>43563</v>
      </c>
      <c r="L4068" s="129">
        <v>43830</v>
      </c>
      <c r="O4068" s="9">
        <v>30</v>
      </c>
      <c r="Q4068" s="9" t="s">
        <v>54</v>
      </c>
      <c r="R4068" s="9"/>
      <c r="S4068" s="13">
        <v>18000000</v>
      </c>
      <c r="T4068" s="13">
        <v>18000000</v>
      </c>
      <c r="U4068" s="13">
        <v>5400000</v>
      </c>
      <c r="V4068" s="9"/>
      <c r="W4068" s="9"/>
      <c r="X4068" s="9"/>
      <c r="Y4068" s="9"/>
      <c r="Z4068" s="9"/>
      <c r="AA4068" s="9"/>
      <c r="AB4068" s="9"/>
      <c r="AC4068" s="9"/>
      <c r="AD4068" s="9"/>
      <c r="AE4068" s="9"/>
      <c r="AF4068" s="55"/>
      <c r="AG4068" s="55"/>
      <c r="AH4068" s="11">
        <v>43563</v>
      </c>
      <c r="AI4068" s="11">
        <v>43830</v>
      </c>
      <c r="AJ4068" s="27">
        <v>12069624</v>
      </c>
      <c r="AK4068" s="27">
        <v>3620887</v>
      </c>
      <c r="AL4068" s="9"/>
      <c r="AM4068" s="9"/>
      <c r="AN4068" s="9"/>
      <c r="AO4068" s="9"/>
      <c r="AP4068" s="9"/>
      <c r="AQ4068" s="9"/>
      <c r="AR4068" s="9"/>
      <c r="AS4068" s="9"/>
      <c r="AT4068" s="9"/>
      <c r="AU4068" s="9"/>
      <c r="AV4068" s="9"/>
      <c r="AW4068" s="9"/>
      <c r="AX4068" s="9"/>
      <c r="AY4068" s="9"/>
      <c r="AZ4068" s="9"/>
      <c r="BA4068" s="9"/>
      <c r="BB4068" s="9"/>
      <c r="BC4068" s="9"/>
      <c r="BD4068" s="9"/>
      <c r="BE4068" s="9"/>
      <c r="BF4068" s="9"/>
      <c r="BG4068" s="9"/>
      <c r="BH4068" s="9"/>
      <c r="BI4068" s="9"/>
      <c r="BJ4068" s="9"/>
      <c r="BK4068" s="9"/>
      <c r="BL4068" s="9"/>
      <c r="BM4068" s="9"/>
      <c r="BN4068" s="9"/>
      <c r="BO4068" s="9"/>
      <c r="BP4068" s="9"/>
      <c r="BQ4068" s="9"/>
      <c r="BT4068" s="9"/>
      <c r="BU4068" s="9"/>
      <c r="BX4068" s="9"/>
      <c r="BY4068" s="9"/>
      <c r="CB4068" s="9"/>
      <c r="CC4068" s="9"/>
      <c r="CF4068" s="9"/>
      <c r="CG4068" s="9"/>
      <c r="CJ4068" s="9"/>
      <c r="CK4068" s="9"/>
      <c r="CN4068" s="9"/>
      <c r="CO4068" s="9"/>
      <c r="CP4068" s="9"/>
      <c r="CQ4068" s="9"/>
      <c r="CR4068" s="9"/>
      <c r="CS4068" s="9"/>
      <c r="CT4068" s="9"/>
      <c r="CU4068" s="9"/>
      <c r="CV4068" s="9"/>
      <c r="CW4068" s="9"/>
      <c r="CX4068" s="9"/>
      <c r="CY4068" s="9"/>
      <c r="CZ4068" s="9"/>
      <c r="DA4068" s="9"/>
      <c r="DB4068" s="9"/>
      <c r="DC4068" s="9"/>
      <c r="DD4068" s="9"/>
      <c r="DE4068" s="9"/>
      <c r="DF4068" s="9"/>
      <c r="DG4068" s="9"/>
      <c r="DH4068" s="9"/>
      <c r="DI4068" s="9"/>
      <c r="DJ4068" s="9"/>
      <c r="DK4068" s="9"/>
      <c r="DL4068" s="9"/>
      <c r="DM4068" s="9"/>
      <c r="DN4068" s="9"/>
      <c r="DO4068" s="9"/>
      <c r="DP4068" s="9"/>
      <c r="DQ4068" s="9"/>
      <c r="DR4068" s="9"/>
      <c r="DS4068" s="9"/>
      <c r="DT4068" s="9"/>
      <c r="DU4068" s="9"/>
      <c r="DV4068" s="9"/>
      <c r="DW4068" s="9"/>
      <c r="DX4068" s="9"/>
      <c r="DY4068" s="9"/>
    </row>
    <row r="4069" spans="1:131" ht="19.5" customHeight="1" x14ac:dyDescent="0.25">
      <c r="A4069" s="9">
        <v>2690</v>
      </c>
      <c r="B4069" s="9" t="s">
        <v>8055</v>
      </c>
      <c r="C4069" s="9" t="s">
        <v>8056</v>
      </c>
      <c r="D4069" s="9"/>
      <c r="E4069" s="9" t="s">
        <v>1179</v>
      </c>
      <c r="F4069" s="9" t="s">
        <v>1180</v>
      </c>
      <c r="G4069" s="9"/>
      <c r="H4069" s="9" t="s">
        <v>202</v>
      </c>
      <c r="I4069" s="9" t="s">
        <v>25</v>
      </c>
      <c r="J4069" s="129">
        <v>43789</v>
      </c>
      <c r="K4069" s="129">
        <v>43739</v>
      </c>
      <c r="L4069" s="129">
        <v>44073</v>
      </c>
      <c r="O4069" s="9">
        <v>29</v>
      </c>
      <c r="Q4069" s="9" t="s">
        <v>54</v>
      </c>
      <c r="R4069" s="9"/>
      <c r="S4069" s="13">
        <v>11900000</v>
      </c>
      <c r="T4069" s="13">
        <v>11900000</v>
      </c>
      <c r="U4069" s="13">
        <v>3570000</v>
      </c>
      <c r="V4069" s="9"/>
      <c r="W4069" s="9"/>
      <c r="X4069" s="9"/>
      <c r="Y4069" s="9"/>
      <c r="Z4069" s="9"/>
      <c r="AA4069" s="9"/>
      <c r="AB4069" s="9"/>
      <c r="AC4069" s="9"/>
      <c r="AD4069" s="9"/>
      <c r="AE4069" s="9"/>
      <c r="AF4069" s="55"/>
      <c r="AG4069" s="55"/>
      <c r="AH4069" s="11">
        <v>43739</v>
      </c>
      <c r="AI4069" s="11">
        <v>44073</v>
      </c>
      <c r="AJ4069" s="27">
        <v>11321550</v>
      </c>
      <c r="AK4069" s="27">
        <v>3396465</v>
      </c>
      <c r="AL4069" s="9"/>
      <c r="AM4069" s="9"/>
      <c r="AN4069" s="9"/>
      <c r="AO4069" s="9"/>
      <c r="AP4069" s="9"/>
      <c r="AQ4069" s="9"/>
      <c r="AR4069" s="9"/>
      <c r="AS4069" s="9"/>
      <c r="AT4069" s="9"/>
      <c r="AU4069" s="9"/>
      <c r="AV4069" s="9"/>
      <c r="AW4069" s="9"/>
      <c r="AX4069" s="9"/>
      <c r="AY4069" s="9"/>
      <c r="AZ4069" s="9"/>
      <c r="BA4069" s="9"/>
      <c r="BB4069" s="9"/>
      <c r="BC4069" s="9"/>
      <c r="BD4069" s="9"/>
      <c r="BE4069" s="9"/>
      <c r="BF4069" s="9"/>
      <c r="BG4069" s="9"/>
      <c r="BH4069" s="9"/>
      <c r="BI4069" s="9"/>
      <c r="BJ4069" s="9"/>
      <c r="BK4069" s="9"/>
      <c r="BL4069" s="9"/>
      <c r="BM4069" s="9"/>
      <c r="BN4069" s="9"/>
      <c r="BO4069" s="9"/>
      <c r="BP4069" s="9"/>
      <c r="BQ4069" s="9"/>
      <c r="BT4069" s="9"/>
      <c r="BU4069" s="9"/>
      <c r="BX4069" s="9"/>
      <c r="BY4069" s="9"/>
      <c r="CB4069" s="9"/>
      <c r="CC4069" s="9"/>
      <c r="CF4069" s="9"/>
      <c r="CG4069" s="9"/>
      <c r="CJ4069" s="9"/>
      <c r="CK4069" s="9"/>
      <c r="CN4069" s="9"/>
      <c r="CO4069" s="9"/>
      <c r="CP4069" s="9"/>
      <c r="CQ4069" s="9"/>
      <c r="CR4069" s="9"/>
      <c r="CS4069" s="9"/>
      <c r="CT4069" s="9"/>
      <c r="CU4069" s="9"/>
      <c r="CV4069" s="9"/>
      <c r="CW4069" s="9"/>
      <c r="CX4069" s="9"/>
      <c r="CY4069" s="9"/>
      <c r="CZ4069" s="9"/>
      <c r="DA4069" s="9"/>
      <c r="DB4069" s="9"/>
      <c r="DC4069" s="9"/>
      <c r="DD4069" s="9"/>
      <c r="DE4069" s="9"/>
      <c r="DF4069" s="9"/>
      <c r="DG4069" s="9"/>
      <c r="DH4069" s="9"/>
      <c r="DI4069" s="9"/>
      <c r="DJ4069" s="9"/>
      <c r="DK4069" s="9"/>
      <c r="DL4069" s="9"/>
      <c r="DM4069" s="9"/>
      <c r="DN4069" s="9"/>
      <c r="DO4069" s="9"/>
      <c r="DP4069" s="9"/>
      <c r="DQ4069" s="9"/>
      <c r="DR4069" s="9"/>
      <c r="DS4069" s="9"/>
      <c r="DT4069" s="9"/>
      <c r="DU4069" s="9"/>
      <c r="DV4069" s="9"/>
      <c r="DW4069" s="9"/>
      <c r="DX4069" s="9"/>
      <c r="DY4069" s="9"/>
      <c r="DZ4069" s="56"/>
      <c r="EA4069" s="57"/>
    </row>
    <row r="4070" spans="1:131" ht="19.5" customHeight="1" x14ac:dyDescent="0.25">
      <c r="A4070" s="9">
        <v>2691</v>
      </c>
      <c r="B4070" s="9" t="s">
        <v>8059</v>
      </c>
      <c r="C4070" s="9" t="s">
        <v>8060</v>
      </c>
      <c r="D4070" s="9"/>
      <c r="E4070" s="9" t="s">
        <v>7910</v>
      </c>
      <c r="F4070" s="9" t="s">
        <v>7596</v>
      </c>
      <c r="G4070" s="9"/>
      <c r="H4070" s="9" t="s">
        <v>202</v>
      </c>
      <c r="I4070" s="9" t="s">
        <v>28</v>
      </c>
      <c r="J4070" s="129">
        <v>43782</v>
      </c>
      <c r="K4070" s="129">
        <v>43749</v>
      </c>
      <c r="L4070" s="129">
        <v>43860</v>
      </c>
      <c r="O4070" s="9">
        <v>26</v>
      </c>
      <c r="Q4070" s="9" t="s">
        <v>54</v>
      </c>
      <c r="R4070" s="9"/>
      <c r="S4070" s="13">
        <v>8470000</v>
      </c>
      <c r="T4070" s="13">
        <v>8470000</v>
      </c>
      <c r="U4070" s="13">
        <v>2541000</v>
      </c>
      <c r="V4070" s="9"/>
      <c r="W4070" s="9"/>
      <c r="X4070" s="9"/>
      <c r="Y4070" s="9"/>
      <c r="Z4070" s="9"/>
      <c r="AA4070" s="9"/>
      <c r="AB4070" s="9"/>
      <c r="AC4070" s="9"/>
      <c r="AD4070" s="9"/>
      <c r="AE4070" s="9"/>
      <c r="AF4070" s="55"/>
      <c r="AG4070" s="55"/>
      <c r="AH4070" s="11">
        <v>43749</v>
      </c>
      <c r="AI4070" s="11">
        <v>43860</v>
      </c>
      <c r="AJ4070" s="27">
        <v>8167000</v>
      </c>
      <c r="AK4070" s="27">
        <v>2450100</v>
      </c>
      <c r="AL4070" s="9"/>
      <c r="AM4070" s="9"/>
      <c r="AN4070" s="9"/>
      <c r="AO4070" s="9"/>
      <c r="AP4070" s="9"/>
      <c r="AQ4070" s="9"/>
      <c r="AR4070" s="9"/>
      <c r="AS4070" s="9"/>
      <c r="AT4070" s="9"/>
      <c r="AU4070" s="9"/>
      <c r="AV4070" s="9"/>
      <c r="AW4070" s="9"/>
      <c r="AX4070" s="9"/>
      <c r="AY4070" s="9"/>
      <c r="AZ4070" s="9"/>
      <c r="BA4070" s="9"/>
      <c r="BB4070" s="9"/>
      <c r="BC4070" s="9"/>
      <c r="BD4070" s="9"/>
      <c r="BE4070" s="9"/>
      <c r="BF4070" s="9"/>
      <c r="BG4070" s="9"/>
      <c r="BH4070" s="9"/>
      <c r="BI4070" s="9"/>
      <c r="BJ4070" s="9"/>
      <c r="BK4070" s="9"/>
      <c r="BL4070" s="9"/>
      <c r="BM4070" s="9"/>
      <c r="BN4070" s="9"/>
      <c r="BO4070" s="9"/>
      <c r="BP4070" s="9"/>
      <c r="BQ4070" s="9"/>
      <c r="BT4070" s="9"/>
      <c r="BU4070" s="9"/>
      <c r="BX4070" s="9"/>
      <c r="BY4070" s="9"/>
      <c r="CB4070" s="9"/>
      <c r="CC4070" s="9"/>
      <c r="CF4070" s="9"/>
      <c r="CG4070" s="9"/>
      <c r="CJ4070" s="9"/>
      <c r="CK4070" s="9"/>
      <c r="CN4070" s="9"/>
      <c r="CO4070" s="9"/>
      <c r="CP4070" s="9"/>
      <c r="CQ4070" s="9"/>
      <c r="CR4070" s="9"/>
      <c r="CS4070" s="9"/>
      <c r="CT4070" s="9"/>
      <c r="CU4070" s="9"/>
      <c r="CV4070" s="9"/>
      <c r="CW4070" s="9"/>
      <c r="CX4070" s="9"/>
      <c r="CY4070" s="9"/>
      <c r="CZ4070" s="9"/>
      <c r="DA4070" s="9"/>
      <c r="DB4070" s="9"/>
      <c r="DC4070" s="9"/>
      <c r="DD4070" s="9"/>
      <c r="DE4070" s="9"/>
      <c r="DF4070" s="9"/>
      <c r="DG4070" s="9"/>
      <c r="DH4070" s="9"/>
      <c r="DI4070" s="9"/>
      <c r="DJ4070" s="9"/>
      <c r="DK4070" s="9"/>
      <c r="DL4070" s="9"/>
      <c r="DM4070" s="9"/>
      <c r="DN4070" s="9"/>
      <c r="DO4070" s="9"/>
      <c r="DP4070" s="9"/>
      <c r="DQ4070" s="9"/>
      <c r="DR4070" s="9"/>
      <c r="DS4070" s="9"/>
      <c r="DT4070" s="9"/>
      <c r="DU4070" s="9"/>
      <c r="DV4070" s="9"/>
      <c r="DW4070" s="9"/>
      <c r="DX4070" s="9"/>
      <c r="DY4070" s="9"/>
    </row>
    <row r="4071" spans="1:131" ht="19.5" customHeight="1" x14ac:dyDescent="0.25">
      <c r="A4071" s="9">
        <v>2692</v>
      </c>
      <c r="B4071" s="10" t="s">
        <v>8061</v>
      </c>
      <c r="C4071" s="9" t="s">
        <v>8062</v>
      </c>
      <c r="D4071" s="9"/>
      <c r="E4071" s="9" t="s">
        <v>7910</v>
      </c>
      <c r="F4071" s="9" t="s">
        <v>7596</v>
      </c>
      <c r="G4071" s="9"/>
      <c r="H4071" s="9" t="s">
        <v>202</v>
      </c>
      <c r="I4071" s="9" t="s">
        <v>28</v>
      </c>
      <c r="J4071" s="129">
        <v>43782</v>
      </c>
      <c r="K4071" s="129">
        <v>43749</v>
      </c>
      <c r="L4071" s="129">
        <v>43860</v>
      </c>
      <c r="O4071" s="9">
        <v>26</v>
      </c>
      <c r="Q4071" s="9" t="s">
        <v>54</v>
      </c>
      <c r="R4071" s="9"/>
      <c r="S4071" s="13">
        <v>8520000</v>
      </c>
      <c r="T4071" s="13">
        <v>8520000</v>
      </c>
      <c r="U4071" s="13">
        <v>2556000</v>
      </c>
      <c r="V4071" s="9"/>
      <c r="W4071" s="9"/>
      <c r="X4071" s="9"/>
      <c r="Y4071" s="9"/>
      <c r="Z4071" s="9"/>
      <c r="AA4071" s="9"/>
      <c r="AB4071" s="9"/>
      <c r="AC4071" s="9"/>
      <c r="AD4071" s="9"/>
      <c r="AE4071" s="9"/>
      <c r="AF4071" s="55"/>
      <c r="AG4071" s="55"/>
      <c r="AH4071" s="11">
        <v>43749</v>
      </c>
      <c r="AI4071" s="11">
        <v>43860</v>
      </c>
      <c r="AJ4071" s="27">
        <v>8519170</v>
      </c>
      <c r="AK4071" s="27">
        <v>2555751</v>
      </c>
      <c r="AL4071" s="9"/>
      <c r="AM4071" s="9"/>
      <c r="AN4071" s="9"/>
      <c r="AO4071" s="9"/>
      <c r="AP4071" s="9"/>
      <c r="AQ4071" s="9"/>
      <c r="AR4071" s="9"/>
      <c r="AS4071" s="9"/>
      <c r="AT4071" s="9"/>
      <c r="AU4071" s="9"/>
      <c r="AV4071" s="9"/>
      <c r="AW4071" s="9"/>
      <c r="AX4071" s="9"/>
      <c r="AY4071" s="9"/>
      <c r="AZ4071" s="9"/>
      <c r="BA4071" s="9"/>
      <c r="BB4071" s="9"/>
      <c r="BC4071" s="9"/>
      <c r="BD4071" s="9"/>
      <c r="BE4071" s="9"/>
      <c r="BF4071" s="9"/>
      <c r="BG4071" s="9"/>
      <c r="BH4071" s="9"/>
      <c r="BI4071" s="9"/>
      <c r="BJ4071" s="9"/>
      <c r="BK4071" s="9"/>
      <c r="BL4071" s="9"/>
      <c r="BM4071" s="9"/>
      <c r="BN4071" s="9"/>
      <c r="BO4071" s="9"/>
      <c r="BP4071" s="9"/>
      <c r="BQ4071" s="9"/>
      <c r="BT4071" s="9"/>
      <c r="BU4071" s="9"/>
      <c r="BX4071" s="9"/>
      <c r="BY4071" s="9"/>
      <c r="CB4071" s="9"/>
      <c r="CC4071" s="9"/>
      <c r="CF4071" s="9"/>
      <c r="CG4071" s="9"/>
      <c r="CJ4071" s="9"/>
      <c r="CK4071" s="9"/>
      <c r="CN4071" s="9"/>
      <c r="CO4071" s="9"/>
      <c r="CP4071" s="9"/>
      <c r="CQ4071" s="9"/>
      <c r="CR4071" s="9"/>
      <c r="CS4071" s="9"/>
      <c r="CT4071" s="9"/>
      <c r="CU4071" s="9"/>
      <c r="CV4071" s="9"/>
      <c r="CW4071" s="9"/>
      <c r="CX4071" s="9"/>
      <c r="CY4071" s="9"/>
      <c r="CZ4071" s="9"/>
      <c r="DA4071" s="9"/>
      <c r="DB4071" s="9"/>
      <c r="DC4071" s="9"/>
      <c r="DD4071" s="9"/>
      <c r="DE4071" s="9"/>
      <c r="DF4071" s="9"/>
      <c r="DG4071" s="9"/>
      <c r="DH4071" s="9"/>
      <c r="DI4071" s="9"/>
      <c r="DJ4071" s="9"/>
      <c r="DK4071" s="9"/>
      <c r="DL4071" s="9"/>
      <c r="DM4071" s="9"/>
      <c r="DN4071" s="9"/>
      <c r="DO4071" s="9"/>
      <c r="DP4071" s="9"/>
      <c r="DQ4071" s="9"/>
      <c r="DR4071" s="9"/>
      <c r="DS4071" s="9"/>
      <c r="DT4071" s="9"/>
      <c r="DU4071" s="9"/>
      <c r="DV4071" s="9"/>
      <c r="DW4071" s="9"/>
      <c r="DX4071" s="9"/>
      <c r="DY4071" s="9"/>
      <c r="DZ4071" s="56"/>
      <c r="EA4071" s="57"/>
    </row>
    <row r="4072" spans="1:131" ht="19.5" customHeight="1" x14ac:dyDescent="0.25">
      <c r="A4072" s="9">
        <v>2693</v>
      </c>
      <c r="B4072" s="9" t="s">
        <v>8063</v>
      </c>
      <c r="C4072" s="9" t="s">
        <v>8064</v>
      </c>
      <c r="D4072" s="9"/>
      <c r="E4072" s="9" t="s">
        <v>7910</v>
      </c>
      <c r="F4072" s="9" t="s">
        <v>7596</v>
      </c>
      <c r="G4072" s="9"/>
      <c r="H4072" s="9" t="s">
        <v>202</v>
      </c>
      <c r="I4072" s="9" t="s">
        <v>28</v>
      </c>
      <c r="J4072" s="129">
        <v>43782</v>
      </c>
      <c r="K4072" s="129">
        <v>43749</v>
      </c>
      <c r="L4072" s="129">
        <v>43860</v>
      </c>
      <c r="O4072" s="9">
        <v>26</v>
      </c>
      <c r="Q4072" s="9" t="s">
        <v>54</v>
      </c>
      <c r="R4072" s="9"/>
      <c r="S4072" s="13">
        <v>8520000</v>
      </c>
      <c r="T4072" s="13">
        <v>8520000</v>
      </c>
      <c r="U4072" s="13">
        <v>2556000</v>
      </c>
      <c r="V4072" s="9"/>
      <c r="W4072" s="9"/>
      <c r="X4072" s="9"/>
      <c r="Y4072" s="9"/>
      <c r="Z4072" s="9"/>
      <c r="AA4072" s="9"/>
      <c r="AB4072" s="9"/>
      <c r="AC4072" s="9"/>
      <c r="AD4072" s="9"/>
      <c r="AE4072" s="9"/>
      <c r="AF4072" s="55"/>
      <c r="AG4072" s="55"/>
      <c r="AH4072" s="11">
        <v>43749</v>
      </c>
      <c r="AI4072" s="11">
        <v>43860</v>
      </c>
      <c r="AJ4072" s="27">
        <v>8520000</v>
      </c>
      <c r="AK4072" s="27">
        <v>2556000</v>
      </c>
      <c r="AL4072" s="9"/>
      <c r="AM4072" s="9"/>
      <c r="AN4072" s="9"/>
      <c r="AO4072" s="9"/>
      <c r="AP4072" s="9"/>
      <c r="AQ4072" s="9"/>
      <c r="AR4072" s="9"/>
      <c r="AS4072" s="9"/>
      <c r="AT4072" s="9"/>
      <c r="AU4072" s="9"/>
      <c r="AV4072" s="9"/>
      <c r="AW4072" s="9"/>
      <c r="AX4072" s="9"/>
      <c r="AY4072" s="9"/>
      <c r="AZ4072" s="9"/>
      <c r="BA4072" s="9"/>
      <c r="BB4072" s="9"/>
      <c r="BC4072" s="9"/>
      <c r="BD4072" s="9"/>
      <c r="BE4072" s="9"/>
      <c r="BF4072" s="9"/>
      <c r="BG4072" s="9"/>
      <c r="BH4072" s="9"/>
      <c r="BI4072" s="9"/>
      <c r="BJ4072" s="9"/>
      <c r="BK4072" s="9"/>
      <c r="BL4072" s="9"/>
      <c r="BM4072" s="9"/>
      <c r="BN4072" s="9"/>
      <c r="BO4072" s="9"/>
      <c r="BP4072" s="9"/>
      <c r="BQ4072" s="9"/>
      <c r="BT4072" s="9"/>
      <c r="BU4072" s="9"/>
      <c r="BX4072" s="9"/>
      <c r="BY4072" s="9"/>
      <c r="CB4072" s="9"/>
      <c r="CC4072" s="9"/>
      <c r="CF4072" s="9"/>
      <c r="CG4072" s="9"/>
      <c r="CJ4072" s="9"/>
      <c r="CK4072" s="9"/>
      <c r="CN4072" s="9"/>
      <c r="CO4072" s="9"/>
      <c r="CP4072" s="9"/>
      <c r="CQ4072" s="9"/>
      <c r="CR4072" s="9"/>
      <c r="CS4072" s="9"/>
      <c r="CT4072" s="9"/>
      <c r="CU4072" s="9"/>
      <c r="CV4072" s="9"/>
      <c r="CW4072" s="9"/>
      <c r="CX4072" s="9"/>
      <c r="CY4072" s="9"/>
      <c r="CZ4072" s="9"/>
      <c r="DA4072" s="9"/>
      <c r="DB4072" s="9"/>
      <c r="DC4072" s="9"/>
      <c r="DD4072" s="9"/>
      <c r="DE4072" s="9"/>
      <c r="DF4072" s="9"/>
      <c r="DG4072" s="9"/>
      <c r="DH4072" s="9"/>
      <c r="DI4072" s="9"/>
      <c r="DJ4072" s="9"/>
      <c r="DK4072" s="9"/>
      <c r="DL4072" s="9"/>
      <c r="DM4072" s="9"/>
      <c r="DN4072" s="9"/>
      <c r="DO4072" s="9"/>
      <c r="DP4072" s="9"/>
      <c r="DQ4072" s="9"/>
      <c r="DR4072" s="9"/>
      <c r="DS4072" s="9"/>
      <c r="DT4072" s="9"/>
      <c r="DU4072" s="9"/>
      <c r="DV4072" s="9"/>
      <c r="DW4072" s="9"/>
      <c r="DX4072" s="9"/>
      <c r="DY4072" s="9"/>
    </row>
    <row r="4073" spans="1:131" ht="19.5" customHeight="1" x14ac:dyDescent="0.25">
      <c r="A4073" s="9">
        <v>2694</v>
      </c>
      <c r="B4073" s="9" t="s">
        <v>8065</v>
      </c>
      <c r="C4073" s="9" t="s">
        <v>8066</v>
      </c>
      <c r="D4073" s="9"/>
      <c r="E4073" s="9" t="s">
        <v>8067</v>
      </c>
      <c r="F4073" s="9" t="s">
        <v>8068</v>
      </c>
      <c r="G4073" s="9"/>
      <c r="H4073" s="9" t="s">
        <v>202</v>
      </c>
      <c r="I4073" s="9" t="s">
        <v>28</v>
      </c>
      <c r="J4073" s="129">
        <v>43771</v>
      </c>
      <c r="K4073" s="129">
        <v>43740</v>
      </c>
      <c r="L4073" s="129">
        <v>43867</v>
      </c>
      <c r="O4073" s="9">
        <v>31</v>
      </c>
      <c r="Q4073" s="9" t="s">
        <v>61</v>
      </c>
      <c r="R4073" s="9"/>
      <c r="S4073" s="13">
        <v>14800000</v>
      </c>
      <c r="T4073" s="13">
        <v>14800000</v>
      </c>
      <c r="U4073" s="13">
        <v>4440000</v>
      </c>
      <c r="V4073" s="9"/>
      <c r="W4073" s="9"/>
      <c r="X4073" s="9"/>
      <c r="Y4073" s="9"/>
      <c r="Z4073" s="9"/>
      <c r="AA4073" s="9"/>
      <c r="AB4073" s="9"/>
      <c r="AC4073" s="9"/>
      <c r="AD4073" s="9"/>
      <c r="AE4073" s="9"/>
      <c r="AF4073" s="55"/>
      <c r="AG4073" s="55"/>
      <c r="AH4073" s="11">
        <v>43740</v>
      </c>
      <c r="AI4073" s="11">
        <v>43867</v>
      </c>
      <c r="AJ4073" s="27">
        <v>14580091</v>
      </c>
      <c r="AK4073" s="27">
        <v>4374027</v>
      </c>
      <c r="AL4073" s="9"/>
      <c r="AM4073" s="9"/>
      <c r="AN4073" s="9"/>
      <c r="AO4073" s="9"/>
      <c r="AP4073" s="9"/>
      <c r="AQ4073" s="9"/>
      <c r="AR4073" s="9"/>
      <c r="AS4073" s="9"/>
      <c r="AT4073" s="9"/>
      <c r="AU4073" s="9"/>
      <c r="AV4073" s="9"/>
      <c r="AW4073" s="9"/>
      <c r="AX4073" s="9"/>
      <c r="AY4073" s="9"/>
      <c r="AZ4073" s="9"/>
      <c r="BA4073" s="9"/>
      <c r="BB4073" s="9"/>
      <c r="BC4073" s="9"/>
      <c r="BD4073" s="9"/>
      <c r="BE4073" s="9"/>
      <c r="BF4073" s="9"/>
      <c r="BG4073" s="9"/>
      <c r="BH4073" s="9"/>
      <c r="BI4073" s="9"/>
      <c r="BJ4073" s="9"/>
      <c r="BK4073" s="9"/>
      <c r="BL4073" s="9"/>
      <c r="BM4073" s="9"/>
      <c r="BN4073" s="9"/>
      <c r="BO4073" s="9"/>
      <c r="BP4073" s="9"/>
      <c r="BQ4073" s="9"/>
      <c r="BT4073" s="9"/>
      <c r="BU4073" s="9"/>
      <c r="BX4073" s="9"/>
      <c r="BY4073" s="9"/>
      <c r="CB4073" s="9"/>
      <c r="CC4073" s="9"/>
      <c r="CF4073" s="9"/>
      <c r="CG4073" s="9"/>
      <c r="CJ4073" s="9"/>
      <c r="CK4073" s="9"/>
      <c r="CN4073" s="9"/>
      <c r="CO4073" s="9"/>
      <c r="CP4073" s="9"/>
      <c r="CQ4073" s="9"/>
      <c r="CR4073" s="9"/>
      <c r="CS4073" s="9"/>
      <c r="CT4073" s="9"/>
      <c r="CU4073" s="9"/>
      <c r="CV4073" s="9"/>
      <c r="CW4073" s="9"/>
      <c r="CX4073" s="9"/>
      <c r="CY4073" s="9"/>
      <c r="CZ4073" s="9"/>
      <c r="DA4073" s="9"/>
      <c r="DB4073" s="9"/>
      <c r="DC4073" s="9"/>
      <c r="DD4073" s="9"/>
      <c r="DE4073" s="9"/>
      <c r="DF4073" s="9"/>
      <c r="DG4073" s="9"/>
      <c r="DH4073" s="9"/>
      <c r="DI4073" s="9"/>
      <c r="DJ4073" s="9"/>
      <c r="DK4073" s="9"/>
      <c r="DL4073" s="9"/>
      <c r="DM4073" s="9"/>
      <c r="DN4073" s="9"/>
      <c r="DO4073" s="9"/>
      <c r="DP4073" s="9"/>
      <c r="DQ4073" s="9"/>
      <c r="DR4073" s="9"/>
      <c r="DS4073" s="9"/>
      <c r="DT4073" s="9"/>
      <c r="DU4073" s="9"/>
      <c r="DV4073" s="9"/>
      <c r="DW4073" s="9"/>
      <c r="DX4073" s="9"/>
      <c r="DY4073" s="9"/>
      <c r="DZ4073" s="56"/>
      <c r="EA4073" s="57"/>
    </row>
    <row r="4074" spans="1:131" ht="19.5" customHeight="1" x14ac:dyDescent="0.25">
      <c r="A4074" s="9">
        <v>2695</v>
      </c>
      <c r="B4074" s="9" t="s">
        <v>8069</v>
      </c>
      <c r="C4074" s="9" t="s">
        <v>8070</v>
      </c>
      <c r="D4074" s="9"/>
      <c r="E4074" s="9" t="s">
        <v>8071</v>
      </c>
      <c r="F4074" s="9" t="s">
        <v>8072</v>
      </c>
      <c r="G4074" s="9"/>
      <c r="H4074" s="9" t="s">
        <v>202</v>
      </c>
      <c r="I4074" s="9" t="s">
        <v>25</v>
      </c>
      <c r="J4074" s="129">
        <v>43845</v>
      </c>
      <c r="K4074" s="129">
        <v>43801</v>
      </c>
      <c r="L4074" s="129">
        <v>44165</v>
      </c>
      <c r="O4074" s="9">
        <v>29</v>
      </c>
      <c r="Q4074" s="9" t="s">
        <v>61</v>
      </c>
      <c r="R4074" s="9"/>
      <c r="S4074" s="13">
        <v>82126000</v>
      </c>
      <c r="T4074" s="13">
        <v>82126000</v>
      </c>
      <c r="U4074" s="13">
        <v>24637800</v>
      </c>
      <c r="V4074" s="9"/>
      <c r="W4074" s="9"/>
      <c r="X4074" s="9"/>
      <c r="Y4074" s="9"/>
      <c r="Z4074" s="9"/>
      <c r="AA4074" s="9"/>
      <c r="AB4074" s="9"/>
      <c r="AC4074" s="9"/>
      <c r="AD4074" s="9"/>
      <c r="AE4074" s="9"/>
      <c r="AF4074" s="55"/>
      <c r="AG4074" s="55"/>
      <c r="AH4074" s="9" t="s">
        <v>9935</v>
      </c>
      <c r="AI4074" s="11">
        <v>44165</v>
      </c>
      <c r="AJ4074" s="27">
        <v>84272855</v>
      </c>
      <c r="AK4074" s="27">
        <v>24637800</v>
      </c>
      <c r="AL4074" s="9"/>
      <c r="AM4074" s="9"/>
      <c r="AN4074" s="9"/>
      <c r="AO4074" s="9"/>
      <c r="AP4074" s="9"/>
      <c r="AQ4074" s="9"/>
      <c r="AR4074" s="9"/>
      <c r="AS4074" s="9"/>
      <c r="AT4074" s="9"/>
      <c r="AU4074" s="9"/>
      <c r="AV4074" s="9"/>
      <c r="AW4074" s="9"/>
      <c r="AX4074" s="9"/>
      <c r="AY4074" s="9"/>
      <c r="AZ4074" s="9"/>
      <c r="BA4074" s="9"/>
      <c r="BB4074" s="9"/>
      <c r="BC4074" s="9"/>
      <c r="BD4074" s="9"/>
      <c r="BE4074" s="9"/>
      <c r="BF4074" s="9"/>
      <c r="BG4074" s="9"/>
      <c r="BH4074" s="9"/>
      <c r="BI4074" s="9"/>
      <c r="BJ4074" s="9"/>
      <c r="BK4074" s="9"/>
      <c r="BL4074" s="9"/>
      <c r="BM4074" s="9"/>
      <c r="BN4074" s="9"/>
      <c r="BO4074" s="9"/>
      <c r="BP4074" s="9"/>
      <c r="BQ4074" s="9"/>
      <c r="BT4074" s="9"/>
      <c r="BU4074" s="9"/>
      <c r="BX4074" s="9"/>
      <c r="BY4074" s="9"/>
      <c r="CB4074" s="9"/>
      <c r="CC4074" s="9"/>
      <c r="CF4074" s="9"/>
      <c r="CG4074" s="9"/>
      <c r="CJ4074" s="9"/>
      <c r="CK4074" s="9"/>
      <c r="CN4074" s="9"/>
      <c r="CO4074" s="9"/>
      <c r="CP4074" s="9"/>
      <c r="CQ4074" s="9"/>
      <c r="CR4074" s="9"/>
      <c r="CS4074" s="9"/>
      <c r="CT4074" s="9"/>
      <c r="CU4074" s="9"/>
      <c r="CV4074" s="9"/>
      <c r="CW4074" s="9"/>
      <c r="CX4074" s="9"/>
      <c r="CY4074" s="9"/>
      <c r="CZ4074" s="9"/>
      <c r="DA4074" s="9"/>
      <c r="DB4074" s="9"/>
      <c r="DC4074" s="9"/>
      <c r="DD4074" s="9"/>
      <c r="DE4074" s="9"/>
      <c r="DF4074" s="9"/>
      <c r="DG4074" s="9"/>
      <c r="DH4074" s="9"/>
      <c r="DI4074" s="9"/>
      <c r="DJ4074" s="9"/>
      <c r="DK4074" s="9"/>
      <c r="DL4074" s="9"/>
      <c r="DM4074" s="9"/>
      <c r="DN4074" s="9"/>
      <c r="DO4074" s="9"/>
      <c r="DP4074" s="9"/>
      <c r="DQ4074" s="9"/>
      <c r="DR4074" s="9"/>
      <c r="DS4074" s="9"/>
      <c r="DT4074" s="9"/>
      <c r="DU4074" s="9"/>
      <c r="DV4074" s="9"/>
      <c r="DW4074" s="9"/>
      <c r="DX4074" s="9"/>
      <c r="DY4074" s="9"/>
    </row>
    <row r="4075" spans="1:131" ht="19.5" customHeight="1" x14ac:dyDescent="0.25">
      <c r="A4075" s="9">
        <v>2696</v>
      </c>
      <c r="B4075" s="10" t="s">
        <v>8073</v>
      </c>
      <c r="C4075" s="9" t="s">
        <v>8074</v>
      </c>
      <c r="D4075" s="9"/>
      <c r="E4075" s="9" t="s">
        <v>8075</v>
      </c>
      <c r="F4075" s="9" t="s">
        <v>7779</v>
      </c>
      <c r="G4075" s="9"/>
      <c r="H4075" s="9" t="s">
        <v>202</v>
      </c>
      <c r="I4075" s="9" t="s">
        <v>28</v>
      </c>
      <c r="J4075" s="129">
        <v>43841</v>
      </c>
      <c r="K4075" s="129">
        <v>43774</v>
      </c>
      <c r="L4075" s="129">
        <v>43982</v>
      </c>
      <c r="O4075" s="9">
        <v>31</v>
      </c>
      <c r="Q4075" s="9" t="s">
        <v>61</v>
      </c>
      <c r="R4075" s="9"/>
      <c r="S4075" s="13">
        <v>28987400</v>
      </c>
      <c r="T4075" s="13">
        <v>28987400</v>
      </c>
      <c r="U4075" s="13">
        <v>8696220</v>
      </c>
      <c r="V4075" s="9"/>
      <c r="W4075" s="9"/>
      <c r="X4075" s="9"/>
      <c r="Y4075" s="9"/>
      <c r="Z4075" s="9"/>
      <c r="AA4075" s="9"/>
      <c r="AB4075" s="9"/>
      <c r="AC4075" s="9"/>
      <c r="AD4075" s="9"/>
      <c r="AE4075" s="9"/>
      <c r="AF4075" s="55"/>
      <c r="AG4075" s="55"/>
      <c r="AH4075" s="11">
        <v>43774</v>
      </c>
      <c r="AI4075" s="11">
        <v>43982</v>
      </c>
      <c r="AJ4075" s="27">
        <v>28840244</v>
      </c>
      <c r="AK4075" s="27">
        <v>8652073</v>
      </c>
      <c r="AL4075" s="9"/>
      <c r="AM4075" s="9"/>
      <c r="AN4075" s="9"/>
      <c r="AO4075" s="9"/>
      <c r="AP4075" s="9"/>
      <c r="AQ4075" s="9"/>
      <c r="AR4075" s="9"/>
      <c r="AS4075" s="9"/>
      <c r="AT4075" s="9"/>
      <c r="AU4075" s="9"/>
      <c r="AV4075" s="9"/>
      <c r="AW4075" s="9"/>
      <c r="AX4075" s="9"/>
      <c r="AY4075" s="9"/>
      <c r="AZ4075" s="9"/>
      <c r="BA4075" s="9"/>
      <c r="BB4075" s="9"/>
      <c r="BC4075" s="9"/>
      <c r="BD4075" s="9"/>
      <c r="BE4075" s="9"/>
      <c r="BF4075" s="9"/>
      <c r="BG4075" s="9"/>
      <c r="BH4075" s="9"/>
      <c r="BI4075" s="9"/>
      <c r="BJ4075" s="9"/>
      <c r="BK4075" s="9"/>
      <c r="BL4075" s="9"/>
      <c r="BM4075" s="9"/>
      <c r="BN4075" s="9"/>
      <c r="BO4075" s="9"/>
      <c r="BP4075" s="9"/>
      <c r="BQ4075" s="9"/>
      <c r="BT4075" s="9"/>
      <c r="BU4075" s="9"/>
      <c r="BX4075" s="9"/>
      <c r="BY4075" s="9"/>
      <c r="CB4075" s="9"/>
      <c r="CC4075" s="9"/>
      <c r="CF4075" s="9"/>
      <c r="CG4075" s="9"/>
      <c r="CJ4075" s="9"/>
      <c r="CK4075" s="9"/>
      <c r="CN4075" s="9"/>
      <c r="CO4075" s="9"/>
      <c r="CP4075" s="9"/>
      <c r="CQ4075" s="9"/>
      <c r="CR4075" s="9"/>
      <c r="CS4075" s="9"/>
      <c r="CT4075" s="9"/>
      <c r="CU4075" s="9"/>
      <c r="CV4075" s="9"/>
      <c r="CW4075" s="9"/>
      <c r="CX4075" s="9"/>
      <c r="CY4075" s="9"/>
      <c r="CZ4075" s="9"/>
      <c r="DA4075" s="9"/>
      <c r="DB4075" s="9"/>
      <c r="DC4075" s="9"/>
      <c r="DD4075" s="9"/>
      <c r="DE4075" s="9"/>
      <c r="DF4075" s="9"/>
      <c r="DG4075" s="9"/>
      <c r="DH4075" s="9"/>
      <c r="DI4075" s="9"/>
      <c r="DJ4075" s="9"/>
      <c r="DK4075" s="9"/>
      <c r="DL4075" s="9"/>
      <c r="DM4075" s="9"/>
      <c r="DN4075" s="9"/>
      <c r="DO4075" s="9"/>
      <c r="DP4075" s="9"/>
      <c r="DQ4075" s="9"/>
      <c r="DR4075" s="9"/>
      <c r="DS4075" s="9"/>
      <c r="DT4075" s="9"/>
      <c r="DU4075" s="9"/>
      <c r="DV4075" s="9"/>
      <c r="DW4075" s="9"/>
      <c r="DX4075" s="9"/>
      <c r="DY4075" s="9"/>
      <c r="DZ4075" s="56"/>
      <c r="EA4075" s="57"/>
    </row>
    <row r="4076" spans="1:131" s="18" customFormat="1" ht="19.5" customHeight="1" x14ac:dyDescent="0.25">
      <c r="A4076" s="18">
        <v>2696</v>
      </c>
      <c r="B4076" s="17" t="s">
        <v>8073</v>
      </c>
      <c r="C4076" s="18" t="s">
        <v>9220</v>
      </c>
      <c r="D4076" s="19">
        <v>44046</v>
      </c>
      <c r="J4076" s="130"/>
      <c r="K4076" s="130"/>
      <c r="L4076" s="130"/>
      <c r="S4076" s="20"/>
      <c r="T4076" s="20"/>
      <c r="U4076" s="20"/>
      <c r="AF4076" s="57"/>
      <c r="AG4076" s="57"/>
      <c r="DZ4076" s="56"/>
      <c r="EA4076" s="57"/>
    </row>
    <row r="4077" spans="1:131" ht="19.5" customHeight="1" x14ac:dyDescent="0.25">
      <c r="A4077" s="9">
        <v>2697</v>
      </c>
      <c r="B4077" s="9" t="s">
        <v>8076</v>
      </c>
      <c r="C4077" s="9" t="s">
        <v>8077</v>
      </c>
      <c r="D4077" s="9"/>
      <c r="E4077" s="9" t="s">
        <v>2448</v>
      </c>
      <c r="F4077" s="9" t="s">
        <v>2449</v>
      </c>
      <c r="G4077" s="9"/>
      <c r="H4077" s="9" t="s">
        <v>202</v>
      </c>
      <c r="I4077" s="9" t="s">
        <v>35</v>
      </c>
      <c r="J4077" s="129">
        <v>43775</v>
      </c>
      <c r="K4077" s="129">
        <v>43602</v>
      </c>
      <c r="L4077" s="129">
        <v>43829</v>
      </c>
      <c r="O4077" s="9">
        <v>25</v>
      </c>
      <c r="Q4077" s="9" t="s">
        <v>61</v>
      </c>
      <c r="R4077" s="9"/>
      <c r="S4077" s="13">
        <v>698283510</v>
      </c>
      <c r="T4077" s="13">
        <v>698283510</v>
      </c>
      <c r="U4077" s="13">
        <v>209485053</v>
      </c>
      <c r="V4077" s="9"/>
      <c r="W4077" s="9"/>
      <c r="X4077" s="9"/>
      <c r="Y4077" s="9"/>
      <c r="Z4077" s="9"/>
      <c r="AA4077" s="9"/>
      <c r="AB4077" s="9"/>
      <c r="AC4077" s="9"/>
      <c r="AD4077" s="9"/>
      <c r="AE4077" s="9"/>
      <c r="AF4077" s="55"/>
      <c r="AG4077" s="55"/>
      <c r="AH4077" s="11">
        <v>43602</v>
      </c>
      <c r="AI4077" s="11">
        <v>43829</v>
      </c>
      <c r="AJ4077" s="27">
        <v>681546601</v>
      </c>
      <c r="AK4077" s="27">
        <v>204463980</v>
      </c>
      <c r="AL4077" s="9"/>
      <c r="AM4077" s="9"/>
      <c r="AN4077" s="9"/>
      <c r="AO4077" s="9"/>
      <c r="AP4077" s="9"/>
      <c r="AQ4077" s="9"/>
      <c r="AR4077" s="9"/>
      <c r="AS4077" s="9"/>
      <c r="AT4077" s="9"/>
      <c r="AU4077" s="9"/>
      <c r="AV4077" s="9"/>
      <c r="AW4077" s="9"/>
      <c r="AX4077" s="9"/>
      <c r="AY4077" s="9"/>
      <c r="AZ4077" s="9"/>
      <c r="BA4077" s="9"/>
      <c r="BB4077" s="9"/>
      <c r="BC4077" s="9"/>
      <c r="BD4077" s="9"/>
      <c r="BE4077" s="9"/>
      <c r="BF4077" s="9"/>
      <c r="BG4077" s="9"/>
      <c r="BH4077" s="9"/>
      <c r="BI4077" s="9"/>
      <c r="BJ4077" s="9"/>
      <c r="BK4077" s="9"/>
      <c r="BL4077" s="9"/>
      <c r="BM4077" s="9"/>
      <c r="BN4077" s="9"/>
      <c r="BO4077" s="9"/>
      <c r="BP4077" s="9"/>
      <c r="BQ4077" s="9"/>
      <c r="BT4077" s="9"/>
      <c r="BU4077" s="9"/>
      <c r="BX4077" s="9"/>
      <c r="BY4077" s="9"/>
      <c r="CB4077" s="9"/>
      <c r="CC4077" s="9"/>
      <c r="CF4077" s="9"/>
      <c r="CG4077" s="9"/>
      <c r="CJ4077" s="9"/>
      <c r="CK4077" s="9"/>
      <c r="CN4077" s="9"/>
      <c r="CO4077" s="9"/>
      <c r="CP4077" s="9"/>
      <c r="CQ4077" s="9"/>
      <c r="CR4077" s="9"/>
      <c r="CS4077" s="9"/>
      <c r="CT4077" s="9"/>
      <c r="CU4077" s="9"/>
      <c r="CV4077" s="9"/>
      <c r="CW4077" s="9"/>
      <c r="CX4077" s="9"/>
      <c r="CY4077" s="9"/>
      <c r="CZ4077" s="9"/>
      <c r="DA4077" s="9"/>
      <c r="DB4077" s="9"/>
      <c r="DC4077" s="9"/>
      <c r="DD4077" s="9"/>
      <c r="DE4077" s="9"/>
      <c r="DF4077" s="9"/>
      <c r="DG4077" s="9"/>
      <c r="DH4077" s="9"/>
      <c r="DI4077" s="9"/>
      <c r="DJ4077" s="9"/>
      <c r="DK4077" s="9"/>
      <c r="DL4077" s="9"/>
      <c r="DM4077" s="9"/>
      <c r="DN4077" s="9"/>
      <c r="DO4077" s="9"/>
      <c r="DP4077" s="9"/>
      <c r="DQ4077" s="9"/>
      <c r="DR4077" s="9"/>
      <c r="DS4077" s="9"/>
      <c r="DT4077" s="9"/>
      <c r="DU4077" s="9"/>
      <c r="DV4077" s="9"/>
      <c r="DW4077" s="9"/>
      <c r="DX4077" s="9"/>
      <c r="DY4077" s="9"/>
    </row>
    <row r="4078" spans="1:131" ht="19.5" customHeight="1" x14ac:dyDescent="0.25">
      <c r="A4078" s="9">
        <v>2698</v>
      </c>
      <c r="B4078" s="9" t="s">
        <v>8078</v>
      </c>
      <c r="C4078" s="9" t="s">
        <v>8079</v>
      </c>
      <c r="D4078" s="9"/>
      <c r="E4078" s="9" t="s">
        <v>8080</v>
      </c>
      <c r="F4078" s="9" t="s">
        <v>8082</v>
      </c>
      <c r="G4078" s="9"/>
      <c r="H4078" s="9" t="s">
        <v>202</v>
      </c>
      <c r="I4078" s="9" t="s">
        <v>8081</v>
      </c>
      <c r="J4078" s="129">
        <v>43765</v>
      </c>
      <c r="K4078" s="129">
        <v>43378</v>
      </c>
      <c r="L4078" s="129">
        <v>43769</v>
      </c>
      <c r="O4078" s="9">
        <v>22</v>
      </c>
      <c r="Q4078" s="9" t="s">
        <v>61</v>
      </c>
      <c r="R4078" s="9"/>
      <c r="S4078" s="13">
        <v>160000750</v>
      </c>
      <c r="T4078" s="13">
        <v>160000750</v>
      </c>
      <c r="U4078" s="13">
        <v>48000225</v>
      </c>
      <c r="V4078" s="9"/>
      <c r="W4078" s="9"/>
      <c r="X4078" s="9"/>
      <c r="Y4078" s="9"/>
      <c r="Z4078" s="9"/>
      <c r="AA4078" s="9"/>
      <c r="AB4078" s="9"/>
      <c r="AC4078" s="9"/>
      <c r="AD4078" s="9"/>
      <c r="AE4078" s="9"/>
      <c r="AF4078" s="55"/>
      <c r="AG4078" s="55"/>
      <c r="AH4078" s="11">
        <v>43466</v>
      </c>
      <c r="AI4078" s="11">
        <v>43769</v>
      </c>
      <c r="AJ4078" s="27">
        <v>131194822</v>
      </c>
      <c r="AK4078" s="27">
        <v>39358447</v>
      </c>
      <c r="AL4078" s="9"/>
      <c r="AM4078" s="9"/>
      <c r="AN4078" s="9"/>
      <c r="AO4078" s="9"/>
      <c r="AP4078" s="9"/>
      <c r="AQ4078" s="9"/>
      <c r="AR4078" s="9"/>
      <c r="AS4078" s="9"/>
      <c r="AT4078" s="9"/>
      <c r="AU4078" s="9"/>
      <c r="AV4078" s="9"/>
      <c r="AW4078" s="9"/>
      <c r="AX4078" s="9"/>
      <c r="AY4078" s="9"/>
      <c r="AZ4078" s="9"/>
      <c r="BA4078" s="9"/>
      <c r="BB4078" s="9"/>
      <c r="BC4078" s="9"/>
      <c r="BD4078" s="9"/>
      <c r="BE4078" s="9"/>
      <c r="BF4078" s="9"/>
      <c r="BG4078" s="9"/>
      <c r="BH4078" s="9"/>
      <c r="BI4078" s="9"/>
      <c r="BJ4078" s="9"/>
      <c r="BK4078" s="9"/>
      <c r="BL4078" s="9"/>
      <c r="BM4078" s="9"/>
      <c r="BN4078" s="9"/>
      <c r="BO4078" s="9"/>
      <c r="BP4078" s="9"/>
      <c r="BQ4078" s="9"/>
      <c r="BT4078" s="9"/>
      <c r="BU4078" s="9"/>
      <c r="BX4078" s="9"/>
      <c r="BY4078" s="9"/>
      <c r="CB4078" s="9"/>
      <c r="CC4078" s="9"/>
      <c r="CF4078" s="9"/>
      <c r="CG4078" s="9"/>
      <c r="CJ4078" s="9"/>
      <c r="CK4078" s="9"/>
      <c r="CN4078" s="9"/>
      <c r="CO4078" s="9"/>
      <c r="CP4078" s="9"/>
      <c r="CQ4078" s="9"/>
      <c r="CR4078" s="9"/>
      <c r="CS4078" s="9"/>
      <c r="CT4078" s="9"/>
      <c r="CU4078" s="9"/>
      <c r="CV4078" s="9"/>
      <c r="CW4078" s="9"/>
      <c r="CX4078" s="9"/>
      <c r="CY4078" s="9"/>
      <c r="CZ4078" s="9"/>
      <c r="DA4078" s="9"/>
      <c r="DB4078" s="9"/>
      <c r="DC4078" s="9"/>
      <c r="DD4078" s="9"/>
      <c r="DE4078" s="9"/>
      <c r="DF4078" s="9"/>
      <c r="DG4078" s="9"/>
      <c r="DH4078" s="9"/>
      <c r="DI4078" s="9"/>
      <c r="DJ4078" s="9"/>
      <c r="DK4078" s="9"/>
      <c r="DL4078" s="9"/>
      <c r="DM4078" s="9"/>
      <c r="DN4078" s="9"/>
      <c r="DO4078" s="9"/>
      <c r="DP4078" s="9"/>
      <c r="DQ4078" s="9"/>
      <c r="DR4078" s="9"/>
      <c r="DS4078" s="9"/>
      <c r="DT4078" s="9"/>
      <c r="DU4078" s="9"/>
      <c r="DV4078" s="9"/>
      <c r="DW4078" s="9"/>
      <c r="DX4078" s="9"/>
      <c r="DY4078" s="9"/>
      <c r="DZ4078" s="56"/>
      <c r="EA4078" s="57"/>
    </row>
    <row r="4079" spans="1:131" ht="19.5" customHeight="1" x14ac:dyDescent="0.25">
      <c r="A4079" s="9">
        <v>2699</v>
      </c>
      <c r="B4079" s="9" t="s">
        <v>8083</v>
      </c>
      <c r="C4079" s="9" t="s">
        <v>8084</v>
      </c>
      <c r="D4079" s="9"/>
      <c r="E4079" s="9" t="s">
        <v>8085</v>
      </c>
      <c r="F4079" s="9" t="s">
        <v>8086</v>
      </c>
      <c r="G4079" s="9"/>
      <c r="H4079" s="9" t="s">
        <v>202</v>
      </c>
      <c r="I4079" s="9" t="s">
        <v>4966</v>
      </c>
      <c r="J4079" s="129">
        <v>43808</v>
      </c>
      <c r="K4079" s="129">
        <v>43755</v>
      </c>
      <c r="L4079" s="129">
        <v>43945</v>
      </c>
      <c r="O4079" s="9">
        <v>28</v>
      </c>
      <c r="Q4079" s="9" t="s">
        <v>54</v>
      </c>
      <c r="R4079" s="9"/>
      <c r="S4079" s="13">
        <v>1395000</v>
      </c>
      <c r="T4079" s="13">
        <v>1395000</v>
      </c>
      <c r="U4079" s="13">
        <v>418500</v>
      </c>
      <c r="V4079" s="9"/>
      <c r="W4079" s="9"/>
      <c r="X4079" s="9"/>
      <c r="Y4079" s="9"/>
      <c r="Z4079" s="9"/>
      <c r="AA4079" s="9"/>
      <c r="AB4079" s="9"/>
      <c r="AC4079" s="9"/>
      <c r="AD4079" s="9"/>
      <c r="AE4079" s="9"/>
      <c r="AF4079" s="55"/>
      <c r="AG4079" s="55"/>
      <c r="AH4079" s="11">
        <v>43755</v>
      </c>
      <c r="AI4079" s="11">
        <v>43945</v>
      </c>
      <c r="AJ4079" s="27">
        <v>1214695</v>
      </c>
      <c r="AK4079" s="27">
        <v>364409</v>
      </c>
      <c r="AL4079" s="9"/>
      <c r="AM4079" s="9"/>
      <c r="AN4079" s="9"/>
      <c r="AO4079" s="9"/>
      <c r="AP4079" s="9"/>
      <c r="AQ4079" s="9"/>
      <c r="AR4079" s="9"/>
      <c r="AS4079" s="9"/>
      <c r="AT4079" s="9"/>
      <c r="AU4079" s="9"/>
      <c r="AV4079" s="9"/>
      <c r="AW4079" s="9"/>
      <c r="AX4079" s="9"/>
      <c r="AY4079" s="9"/>
      <c r="AZ4079" s="9"/>
      <c r="BA4079" s="9"/>
      <c r="BB4079" s="9"/>
      <c r="BC4079" s="9"/>
      <c r="BD4079" s="9"/>
      <c r="BE4079" s="9"/>
      <c r="BF4079" s="9"/>
      <c r="BG4079" s="9"/>
      <c r="BH4079" s="9"/>
      <c r="BI4079" s="9"/>
      <c r="BJ4079" s="9"/>
      <c r="BK4079" s="9"/>
      <c r="BL4079" s="9"/>
      <c r="BM4079" s="9"/>
      <c r="BN4079" s="9"/>
      <c r="BO4079" s="9"/>
      <c r="BP4079" s="9"/>
      <c r="BQ4079" s="9"/>
      <c r="BT4079" s="9"/>
      <c r="BU4079" s="9"/>
      <c r="BX4079" s="9"/>
      <c r="BY4079" s="9"/>
      <c r="CB4079" s="9"/>
      <c r="CC4079" s="9"/>
      <c r="CF4079" s="9"/>
      <c r="CG4079" s="9"/>
      <c r="CJ4079" s="9"/>
      <c r="CK4079" s="9"/>
      <c r="CN4079" s="9"/>
      <c r="CO4079" s="9"/>
      <c r="CP4079" s="9"/>
      <c r="CQ4079" s="9"/>
      <c r="CR4079" s="9"/>
      <c r="CS4079" s="9"/>
      <c r="CT4079" s="9"/>
      <c r="CU4079" s="9"/>
      <c r="CV4079" s="9"/>
      <c r="CW4079" s="9"/>
      <c r="CX4079" s="9"/>
      <c r="CY4079" s="9"/>
      <c r="CZ4079" s="9"/>
      <c r="DA4079" s="9"/>
      <c r="DB4079" s="9"/>
      <c r="DC4079" s="9"/>
      <c r="DD4079" s="9"/>
      <c r="DE4079" s="9"/>
      <c r="DF4079" s="9"/>
      <c r="DG4079" s="9"/>
      <c r="DH4079" s="9"/>
      <c r="DI4079" s="9"/>
      <c r="DJ4079" s="9"/>
      <c r="DK4079" s="9"/>
      <c r="DL4079" s="9"/>
      <c r="DM4079" s="9"/>
      <c r="DN4079" s="9"/>
      <c r="DO4079" s="9"/>
      <c r="DP4079" s="9"/>
      <c r="DQ4079" s="9"/>
      <c r="DR4079" s="9"/>
      <c r="DS4079" s="9"/>
      <c r="DT4079" s="9"/>
      <c r="DU4079" s="9"/>
      <c r="DV4079" s="9"/>
      <c r="DW4079" s="9"/>
      <c r="DX4079" s="9"/>
      <c r="DY4079" s="9"/>
    </row>
    <row r="4080" spans="1:131" ht="19.5" customHeight="1" x14ac:dyDescent="0.25">
      <c r="A4080" s="9">
        <v>2700</v>
      </c>
      <c r="B4080" s="9" t="s">
        <v>8087</v>
      </c>
      <c r="C4080" s="9" t="s">
        <v>8088</v>
      </c>
      <c r="D4080" s="9"/>
      <c r="E4080" s="9" t="s">
        <v>1401</v>
      </c>
      <c r="F4080" s="9" t="s">
        <v>525</v>
      </c>
      <c r="G4080" s="9"/>
      <c r="H4080" s="9" t="s">
        <v>202</v>
      </c>
      <c r="I4080" s="9" t="s">
        <v>78</v>
      </c>
      <c r="J4080" s="129">
        <v>43776</v>
      </c>
      <c r="K4080" s="129">
        <v>43746</v>
      </c>
      <c r="L4080" s="129">
        <v>43987</v>
      </c>
      <c r="O4080" s="9">
        <v>30</v>
      </c>
      <c r="Q4080" s="9" t="s">
        <v>54</v>
      </c>
      <c r="R4080" s="9"/>
      <c r="S4080" s="13">
        <v>20000000</v>
      </c>
      <c r="T4080" s="13">
        <v>20000000</v>
      </c>
      <c r="U4080" s="13">
        <v>6000000</v>
      </c>
      <c r="V4080" s="9"/>
      <c r="W4080" s="9"/>
      <c r="X4080" s="9"/>
      <c r="Y4080" s="9"/>
      <c r="Z4080" s="9"/>
      <c r="AA4080" s="9"/>
      <c r="AB4080" s="9"/>
      <c r="AC4080" s="9"/>
      <c r="AD4080" s="9"/>
      <c r="AE4080" s="9"/>
      <c r="AF4080" s="55"/>
      <c r="AG4080" s="55"/>
      <c r="AH4080" s="11">
        <v>43746</v>
      </c>
      <c r="AI4080" s="11">
        <v>43987</v>
      </c>
      <c r="AJ4080" s="27">
        <v>20842662</v>
      </c>
      <c r="AK4080" s="27">
        <v>6000000</v>
      </c>
      <c r="AL4080" s="9"/>
      <c r="AM4080" s="9"/>
      <c r="AN4080" s="9"/>
      <c r="AO4080" s="9"/>
      <c r="AP4080" s="9"/>
      <c r="AQ4080" s="9"/>
      <c r="AR4080" s="9"/>
      <c r="AS4080" s="9"/>
      <c r="AT4080" s="9"/>
      <c r="AU4080" s="9"/>
      <c r="AV4080" s="9"/>
      <c r="AW4080" s="9"/>
      <c r="AX4080" s="9"/>
      <c r="AY4080" s="9"/>
      <c r="AZ4080" s="9"/>
      <c r="BA4080" s="9"/>
      <c r="BB4080" s="9"/>
      <c r="BC4080" s="9"/>
      <c r="BD4080" s="9"/>
      <c r="BE4080" s="9"/>
      <c r="BF4080" s="9"/>
      <c r="BG4080" s="9"/>
      <c r="BH4080" s="9"/>
      <c r="BI4080" s="9"/>
      <c r="BJ4080" s="9"/>
      <c r="BK4080" s="9"/>
      <c r="BL4080" s="9"/>
      <c r="BM4080" s="9"/>
      <c r="BN4080" s="9"/>
      <c r="BO4080" s="9"/>
      <c r="BP4080" s="9"/>
      <c r="BQ4080" s="9"/>
      <c r="BT4080" s="9"/>
      <c r="BU4080" s="9"/>
      <c r="BX4080" s="9"/>
      <c r="BY4080" s="9"/>
      <c r="CB4080" s="9"/>
      <c r="CC4080" s="9"/>
      <c r="CF4080" s="9"/>
      <c r="CG4080" s="9"/>
      <c r="CJ4080" s="9"/>
      <c r="CK4080" s="9"/>
      <c r="CN4080" s="9"/>
      <c r="CO4080" s="9"/>
      <c r="CP4080" s="9"/>
      <c r="CQ4080" s="9"/>
      <c r="CR4080" s="9"/>
      <c r="CS4080" s="9"/>
      <c r="CT4080" s="9"/>
      <c r="CU4080" s="9"/>
      <c r="CV4080" s="9"/>
      <c r="CW4080" s="9"/>
      <c r="CX4080" s="9"/>
      <c r="CY4080" s="9"/>
      <c r="CZ4080" s="9"/>
      <c r="DA4080" s="9"/>
      <c r="DB4080" s="9"/>
      <c r="DC4080" s="9"/>
      <c r="DD4080" s="9"/>
      <c r="DE4080" s="9"/>
      <c r="DF4080" s="9"/>
      <c r="DG4080" s="9"/>
      <c r="DH4080" s="9"/>
      <c r="DI4080" s="9"/>
      <c r="DJ4080" s="9"/>
      <c r="DK4080" s="9"/>
      <c r="DL4080" s="9"/>
      <c r="DM4080" s="9"/>
      <c r="DN4080" s="9"/>
      <c r="DO4080" s="9"/>
      <c r="DP4080" s="9"/>
      <c r="DQ4080" s="9"/>
      <c r="DR4080" s="9"/>
      <c r="DS4080" s="9"/>
      <c r="DT4080" s="9"/>
      <c r="DU4080" s="9"/>
      <c r="DV4080" s="9"/>
      <c r="DW4080" s="9"/>
      <c r="DX4080" s="9"/>
      <c r="DY4080" s="9"/>
      <c r="DZ4080" s="56"/>
      <c r="EA4080" s="57"/>
    </row>
    <row r="4081" spans="1:131" ht="19.5" customHeight="1" x14ac:dyDescent="0.25">
      <c r="A4081" s="9">
        <v>2701</v>
      </c>
      <c r="B4081" s="9" t="s">
        <v>8089</v>
      </c>
      <c r="C4081" s="9" t="s">
        <v>8090</v>
      </c>
      <c r="D4081" s="9"/>
      <c r="E4081" s="9" t="s">
        <v>6965</v>
      </c>
      <c r="F4081" s="9" t="s">
        <v>6966</v>
      </c>
      <c r="G4081" s="9"/>
      <c r="H4081" s="9" t="s">
        <v>202</v>
      </c>
      <c r="I4081" s="9" t="s">
        <v>25</v>
      </c>
      <c r="J4081" s="129">
        <v>43793</v>
      </c>
      <c r="K4081" s="129">
        <v>43747</v>
      </c>
      <c r="L4081" s="129">
        <v>43891</v>
      </c>
      <c r="O4081" s="9">
        <v>30</v>
      </c>
      <c r="Q4081" s="9" t="s">
        <v>61</v>
      </c>
      <c r="R4081" s="9"/>
      <c r="S4081" s="13">
        <v>63936648</v>
      </c>
      <c r="T4081" s="13">
        <v>63936648</v>
      </c>
      <c r="U4081" s="13">
        <v>19180994</v>
      </c>
      <c r="V4081" s="9"/>
      <c r="W4081" s="9"/>
      <c r="X4081" s="9"/>
      <c r="Y4081" s="9"/>
      <c r="Z4081" s="9"/>
      <c r="AA4081" s="9"/>
      <c r="AB4081" s="9"/>
      <c r="AC4081" s="9"/>
      <c r="AD4081" s="9"/>
      <c r="AE4081" s="9"/>
      <c r="AF4081" s="55"/>
      <c r="AG4081" s="55"/>
      <c r="AH4081" s="11">
        <v>43747</v>
      </c>
      <c r="AI4081" s="11">
        <v>43921</v>
      </c>
      <c r="AJ4081" s="27">
        <v>64392709</v>
      </c>
      <c r="AK4081" s="27">
        <v>19317813</v>
      </c>
      <c r="AL4081" s="9"/>
      <c r="AM4081" s="9"/>
      <c r="AN4081" s="9"/>
      <c r="AO4081" s="9"/>
      <c r="AP4081" s="9"/>
      <c r="AQ4081" s="9"/>
      <c r="AR4081" s="9"/>
      <c r="AS4081" s="9"/>
      <c r="AT4081" s="9"/>
      <c r="AU4081" s="9"/>
      <c r="AV4081" s="9"/>
      <c r="AW4081" s="9"/>
      <c r="AX4081" s="9"/>
      <c r="AY4081" s="9"/>
      <c r="AZ4081" s="9"/>
      <c r="BA4081" s="9"/>
      <c r="BB4081" s="9"/>
      <c r="BC4081" s="9"/>
      <c r="BD4081" s="9"/>
      <c r="BE4081" s="9"/>
      <c r="BF4081" s="9"/>
      <c r="BG4081" s="9"/>
      <c r="BH4081" s="9"/>
      <c r="BI4081" s="9"/>
      <c r="BJ4081" s="9"/>
      <c r="BK4081" s="9"/>
      <c r="BL4081" s="9"/>
      <c r="BM4081" s="9"/>
      <c r="BN4081" s="9"/>
      <c r="BO4081" s="9"/>
      <c r="BP4081" s="9"/>
      <c r="BQ4081" s="9"/>
      <c r="BT4081" s="9"/>
      <c r="BU4081" s="9"/>
      <c r="BX4081" s="9"/>
      <c r="BY4081" s="9"/>
      <c r="CB4081" s="9"/>
      <c r="CC4081" s="9"/>
      <c r="CF4081" s="9"/>
      <c r="CG4081" s="9"/>
      <c r="CJ4081" s="9"/>
      <c r="CK4081" s="9"/>
      <c r="CN4081" s="9"/>
      <c r="CO4081" s="9"/>
      <c r="CP4081" s="9"/>
      <c r="CQ4081" s="9"/>
      <c r="CR4081" s="9"/>
      <c r="CS4081" s="9"/>
      <c r="CT4081" s="9"/>
      <c r="CU4081" s="9"/>
      <c r="CV4081" s="9"/>
      <c r="CW4081" s="9"/>
      <c r="CX4081" s="9"/>
      <c r="CY4081" s="9"/>
      <c r="CZ4081" s="9"/>
      <c r="DA4081" s="9"/>
      <c r="DB4081" s="9"/>
      <c r="DC4081" s="9"/>
      <c r="DD4081" s="9"/>
      <c r="DE4081" s="9"/>
      <c r="DF4081" s="9"/>
      <c r="DG4081" s="9"/>
      <c r="DH4081" s="9"/>
      <c r="DI4081" s="9"/>
      <c r="DJ4081" s="9"/>
      <c r="DK4081" s="9"/>
      <c r="DL4081" s="9"/>
      <c r="DM4081" s="9"/>
      <c r="DN4081" s="9"/>
      <c r="DO4081" s="9"/>
      <c r="DP4081" s="9"/>
      <c r="DQ4081" s="9"/>
      <c r="DR4081" s="9"/>
      <c r="DS4081" s="9"/>
      <c r="DT4081" s="9"/>
      <c r="DU4081" s="9"/>
      <c r="DV4081" s="9"/>
      <c r="DW4081" s="9"/>
      <c r="DX4081" s="9"/>
      <c r="DY4081" s="9"/>
    </row>
    <row r="4082" spans="1:131" s="18" customFormat="1" ht="19.5" customHeight="1" x14ac:dyDescent="0.25">
      <c r="A4082" s="18">
        <v>2701</v>
      </c>
      <c r="B4082" s="18" t="s">
        <v>8089</v>
      </c>
      <c r="C4082" s="18" t="s">
        <v>8090</v>
      </c>
      <c r="D4082" s="19">
        <v>43901</v>
      </c>
      <c r="J4082" s="130"/>
      <c r="K4082" s="130"/>
      <c r="L4082" s="130"/>
      <c r="S4082" s="20">
        <v>64450685</v>
      </c>
      <c r="T4082" s="20">
        <v>64450685</v>
      </c>
      <c r="U4082" s="20">
        <v>19335206</v>
      </c>
      <c r="AF4082" s="57"/>
      <c r="AG4082" s="57"/>
      <c r="DZ4082" s="56"/>
      <c r="EA4082" s="57"/>
    </row>
    <row r="4083" spans="1:131" ht="19.5" customHeight="1" x14ac:dyDescent="0.25">
      <c r="A4083" s="9">
        <v>2702</v>
      </c>
      <c r="B4083" s="9" t="s">
        <v>8093</v>
      </c>
      <c r="C4083" s="9" t="s">
        <v>8094</v>
      </c>
      <c r="D4083" s="9"/>
      <c r="E4083" s="9" t="s">
        <v>8095</v>
      </c>
      <c r="F4083" s="9" t="s">
        <v>8096</v>
      </c>
      <c r="G4083" s="9"/>
      <c r="H4083" s="9" t="s">
        <v>906</v>
      </c>
      <c r="I4083" s="9" t="s">
        <v>25</v>
      </c>
      <c r="O4083" s="9">
        <v>28</v>
      </c>
      <c r="R4083" s="9"/>
      <c r="S4083" s="9"/>
      <c r="T4083" s="9"/>
      <c r="U4083" s="9"/>
      <c r="V4083" s="9"/>
      <c r="W4083" s="9"/>
      <c r="X4083" s="9"/>
      <c r="Y4083" s="9"/>
      <c r="Z4083" s="9"/>
      <c r="AA4083" s="9"/>
      <c r="AB4083" s="9"/>
      <c r="AC4083" s="9"/>
      <c r="AD4083" s="9"/>
      <c r="AE4083" s="9"/>
      <c r="AF4083" s="55"/>
      <c r="AG4083" s="55"/>
      <c r="AH4083" s="9"/>
      <c r="AI4083" s="9"/>
      <c r="AJ4083" s="9"/>
      <c r="AK4083" s="9"/>
      <c r="AL4083" s="9"/>
      <c r="AM4083" s="9"/>
      <c r="AN4083" s="9"/>
      <c r="AO4083" s="9"/>
      <c r="AP4083" s="9"/>
      <c r="AQ4083" s="9"/>
      <c r="AR4083" s="9"/>
      <c r="AS4083" s="9"/>
      <c r="AT4083" s="9"/>
      <c r="AU4083" s="9"/>
      <c r="AV4083" s="9"/>
      <c r="AW4083" s="9"/>
      <c r="AX4083" s="9"/>
      <c r="AY4083" s="9"/>
      <c r="AZ4083" s="9"/>
      <c r="BA4083" s="9"/>
      <c r="BB4083" s="9"/>
      <c r="BC4083" s="9"/>
      <c r="BD4083" s="9"/>
      <c r="BE4083" s="9"/>
      <c r="BF4083" s="9"/>
      <c r="BG4083" s="9"/>
      <c r="BH4083" s="9"/>
      <c r="BI4083" s="9"/>
      <c r="BJ4083" s="9"/>
      <c r="BK4083" s="9"/>
      <c r="BL4083" s="9"/>
      <c r="BM4083" s="9"/>
      <c r="BN4083" s="9"/>
      <c r="BO4083" s="9"/>
      <c r="BP4083" s="9"/>
      <c r="BQ4083" s="9"/>
      <c r="BT4083" s="9"/>
      <c r="BU4083" s="9"/>
      <c r="BX4083" s="9"/>
      <c r="BY4083" s="9"/>
      <c r="CB4083" s="9"/>
      <c r="CC4083" s="9"/>
      <c r="CF4083" s="9"/>
      <c r="CG4083" s="9"/>
      <c r="CJ4083" s="9"/>
      <c r="CK4083" s="9"/>
      <c r="CN4083" s="9"/>
      <c r="CO4083" s="9"/>
      <c r="CP4083" s="9"/>
      <c r="CQ4083" s="9"/>
      <c r="CR4083" s="9"/>
      <c r="CS4083" s="9"/>
      <c r="CT4083" s="9"/>
      <c r="CU4083" s="9"/>
      <c r="CV4083" s="9"/>
      <c r="CW4083" s="9"/>
      <c r="CX4083" s="9"/>
      <c r="CY4083" s="9"/>
      <c r="CZ4083" s="9"/>
      <c r="DA4083" s="9"/>
      <c r="DB4083" s="9"/>
      <c r="DC4083" s="9"/>
      <c r="DD4083" s="9"/>
      <c r="DE4083" s="9"/>
      <c r="DF4083" s="9"/>
      <c r="DG4083" s="9"/>
      <c r="DH4083" s="9"/>
      <c r="DI4083" s="9"/>
      <c r="DJ4083" s="9"/>
      <c r="DK4083" s="9"/>
      <c r="DL4083" s="9"/>
      <c r="DM4083" s="9"/>
      <c r="DN4083" s="9"/>
      <c r="DO4083" s="9"/>
      <c r="DP4083" s="9"/>
      <c r="DQ4083" s="9"/>
      <c r="DR4083" s="9"/>
      <c r="DS4083" s="9"/>
      <c r="DT4083" s="9"/>
      <c r="DU4083" s="9"/>
      <c r="DV4083" s="9"/>
      <c r="DW4083" s="9"/>
      <c r="DX4083" s="9"/>
      <c r="DY4083" s="9"/>
      <c r="DZ4083" s="56"/>
      <c r="EA4083" s="57"/>
    </row>
    <row r="4084" spans="1:131" s="18" customFormat="1" ht="19.5" customHeight="1" x14ac:dyDescent="0.25">
      <c r="A4084" s="18">
        <v>2702</v>
      </c>
      <c r="B4084" s="18" t="s">
        <v>8093</v>
      </c>
      <c r="C4084" s="18" t="s">
        <v>9354</v>
      </c>
      <c r="D4084" s="19">
        <v>44210</v>
      </c>
      <c r="J4084" s="130"/>
      <c r="K4084" s="130"/>
      <c r="L4084" s="130"/>
      <c r="AF4084" s="57"/>
      <c r="AG4084" s="57"/>
      <c r="DZ4084" s="56"/>
      <c r="EA4084" s="57"/>
    </row>
    <row r="4085" spans="1:131" ht="19.5" customHeight="1" x14ac:dyDescent="0.25">
      <c r="A4085" s="9">
        <v>2703</v>
      </c>
      <c r="B4085" s="9" t="s">
        <v>8097</v>
      </c>
      <c r="C4085" s="9" t="s">
        <v>8098</v>
      </c>
      <c r="D4085" s="9"/>
      <c r="E4085" s="9" t="s">
        <v>3693</v>
      </c>
      <c r="F4085" s="9" t="s">
        <v>5916</v>
      </c>
      <c r="G4085" s="9"/>
      <c r="H4085" s="9" t="s">
        <v>906</v>
      </c>
      <c r="I4085" s="9" t="s">
        <v>35</v>
      </c>
      <c r="M4085" s="9" t="s">
        <v>20</v>
      </c>
      <c r="O4085" s="9">
        <v>31</v>
      </c>
      <c r="R4085" s="9"/>
      <c r="S4085" s="9"/>
      <c r="T4085" s="9"/>
      <c r="U4085" s="9"/>
      <c r="V4085" s="9"/>
      <c r="W4085" s="9"/>
      <c r="X4085" s="9"/>
      <c r="Y4085" s="9"/>
      <c r="Z4085" s="9"/>
      <c r="AA4085" s="9"/>
      <c r="AB4085" s="9"/>
      <c r="AC4085" s="9"/>
      <c r="AD4085" s="9"/>
      <c r="AE4085" s="9"/>
      <c r="AF4085" s="55"/>
      <c r="AG4085" s="55"/>
      <c r="AH4085" s="9"/>
      <c r="AI4085" s="9"/>
      <c r="AJ4085" s="9"/>
      <c r="AK4085" s="9"/>
      <c r="AL4085" s="9"/>
      <c r="AM4085" s="9"/>
      <c r="AN4085" s="9"/>
      <c r="AO4085" s="9"/>
      <c r="AP4085" s="9"/>
      <c r="AQ4085" s="9"/>
      <c r="AR4085" s="9"/>
      <c r="AS4085" s="9"/>
      <c r="AT4085" s="9"/>
      <c r="AU4085" s="9"/>
      <c r="AV4085" s="9"/>
      <c r="AW4085" s="9"/>
      <c r="AX4085" s="9"/>
      <c r="AY4085" s="9"/>
      <c r="AZ4085" s="9"/>
      <c r="BA4085" s="9"/>
      <c r="BB4085" s="9"/>
      <c r="BC4085" s="9"/>
      <c r="BD4085" s="9"/>
      <c r="BE4085" s="9"/>
      <c r="BF4085" s="9"/>
      <c r="BG4085" s="9"/>
      <c r="BH4085" s="9"/>
      <c r="BI4085" s="9"/>
      <c r="BJ4085" s="9"/>
      <c r="BK4085" s="9"/>
      <c r="BL4085" s="9"/>
      <c r="BM4085" s="9"/>
      <c r="BN4085" s="9"/>
      <c r="BO4085" s="9"/>
      <c r="BP4085" s="9"/>
      <c r="BQ4085" s="9"/>
      <c r="BT4085" s="9"/>
      <c r="BU4085" s="9"/>
      <c r="BX4085" s="9"/>
      <c r="BY4085" s="9"/>
      <c r="CB4085" s="9"/>
      <c r="CC4085" s="9"/>
      <c r="CF4085" s="9"/>
      <c r="CG4085" s="9"/>
      <c r="CJ4085" s="9"/>
      <c r="CK4085" s="9"/>
      <c r="CN4085" s="9"/>
      <c r="CO4085" s="9"/>
      <c r="CP4085" s="9"/>
      <c r="CQ4085" s="9"/>
      <c r="CR4085" s="9"/>
      <c r="CS4085" s="9"/>
      <c r="CT4085" s="9"/>
      <c r="CU4085" s="9"/>
      <c r="CV4085" s="9"/>
      <c r="CW4085" s="9"/>
      <c r="CX4085" s="9"/>
      <c r="CY4085" s="9"/>
      <c r="CZ4085" s="9"/>
      <c r="DA4085" s="9"/>
      <c r="DB4085" s="9"/>
      <c r="DC4085" s="9"/>
      <c r="DD4085" s="9"/>
      <c r="DE4085" s="9"/>
      <c r="DF4085" s="9"/>
      <c r="DG4085" s="9"/>
      <c r="DH4085" s="9"/>
      <c r="DI4085" s="9"/>
      <c r="DJ4085" s="9"/>
      <c r="DK4085" s="9"/>
      <c r="DL4085" s="9"/>
      <c r="DM4085" s="9"/>
      <c r="DN4085" s="9"/>
      <c r="DO4085" s="9"/>
      <c r="DP4085" s="9"/>
      <c r="DQ4085" s="9"/>
      <c r="DR4085" s="9"/>
      <c r="DS4085" s="9"/>
      <c r="DT4085" s="9"/>
      <c r="DU4085" s="9"/>
      <c r="DV4085" s="9"/>
      <c r="DW4085" s="9"/>
      <c r="DX4085" s="9"/>
      <c r="DY4085" s="9"/>
    </row>
    <row r="4086" spans="1:131" ht="19.5" customHeight="1" x14ac:dyDescent="0.25">
      <c r="A4086" s="9">
        <v>2704</v>
      </c>
      <c r="B4086" s="9" t="s">
        <v>8099</v>
      </c>
      <c r="C4086" s="9" t="s">
        <v>8100</v>
      </c>
      <c r="D4086" s="9"/>
      <c r="E4086" s="9" t="s">
        <v>1259</v>
      </c>
      <c r="F4086" s="9" t="s">
        <v>498</v>
      </c>
      <c r="G4086" s="9"/>
      <c r="H4086" s="9" t="s">
        <v>906</v>
      </c>
      <c r="I4086" s="9" t="s">
        <v>78</v>
      </c>
      <c r="M4086" s="9" t="s">
        <v>20</v>
      </c>
      <c r="O4086" s="9">
        <v>31</v>
      </c>
      <c r="R4086" s="9"/>
      <c r="S4086" s="9"/>
      <c r="T4086" s="9"/>
      <c r="U4086" s="9"/>
      <c r="V4086" s="9"/>
      <c r="W4086" s="9"/>
      <c r="X4086" s="9"/>
      <c r="Y4086" s="9"/>
      <c r="Z4086" s="9"/>
      <c r="AA4086" s="9"/>
      <c r="AB4086" s="9"/>
      <c r="AC4086" s="9"/>
      <c r="AD4086" s="9"/>
      <c r="AE4086" s="9"/>
      <c r="AF4086" s="55"/>
      <c r="AG4086" s="55"/>
      <c r="AH4086" s="9"/>
      <c r="AI4086" s="9"/>
      <c r="AJ4086" s="9"/>
      <c r="AK4086" s="9"/>
      <c r="AL4086" s="9"/>
      <c r="AM4086" s="9"/>
      <c r="AN4086" s="9"/>
      <c r="AO4086" s="9"/>
      <c r="AP4086" s="9"/>
      <c r="AQ4086" s="9"/>
      <c r="AR4086" s="9"/>
      <c r="AS4086" s="9"/>
      <c r="AT4086" s="9"/>
      <c r="AU4086" s="9"/>
      <c r="AV4086" s="9"/>
      <c r="AW4086" s="9"/>
      <c r="AX4086" s="9"/>
      <c r="AY4086" s="9"/>
      <c r="AZ4086" s="9"/>
      <c r="BA4086" s="9"/>
      <c r="BB4086" s="9"/>
      <c r="BC4086" s="9"/>
      <c r="BD4086" s="9"/>
      <c r="BE4086" s="9"/>
      <c r="BF4086" s="9"/>
      <c r="BG4086" s="9"/>
      <c r="BH4086" s="9"/>
      <c r="BI4086" s="9"/>
      <c r="BJ4086" s="9"/>
      <c r="BK4086" s="9"/>
      <c r="BL4086" s="9"/>
      <c r="BM4086" s="9"/>
      <c r="BN4086" s="9"/>
      <c r="BO4086" s="9"/>
      <c r="BP4086" s="9"/>
      <c r="BQ4086" s="9"/>
      <c r="BT4086" s="9"/>
      <c r="BU4086" s="9"/>
      <c r="BX4086" s="9"/>
      <c r="BY4086" s="9"/>
      <c r="CB4086" s="9"/>
      <c r="CC4086" s="9"/>
      <c r="CF4086" s="9"/>
      <c r="CG4086" s="9"/>
      <c r="CJ4086" s="9"/>
      <c r="CK4086" s="9"/>
      <c r="CN4086" s="9"/>
      <c r="CO4086" s="9"/>
      <c r="CP4086" s="9"/>
      <c r="CQ4086" s="9"/>
      <c r="CR4086" s="9"/>
      <c r="CS4086" s="9"/>
      <c r="CT4086" s="9"/>
      <c r="CU4086" s="9"/>
      <c r="CV4086" s="9"/>
      <c r="CW4086" s="9"/>
      <c r="CX4086" s="9"/>
      <c r="CY4086" s="9"/>
      <c r="CZ4086" s="9"/>
      <c r="DA4086" s="9"/>
      <c r="DB4086" s="9"/>
      <c r="DC4086" s="9"/>
      <c r="DD4086" s="9"/>
      <c r="DE4086" s="9"/>
      <c r="DF4086" s="9"/>
      <c r="DG4086" s="9"/>
      <c r="DH4086" s="9"/>
      <c r="DI4086" s="9"/>
      <c r="DJ4086" s="9"/>
      <c r="DK4086" s="9"/>
      <c r="DL4086" s="9"/>
      <c r="DM4086" s="9"/>
      <c r="DN4086" s="9"/>
      <c r="DO4086" s="9"/>
      <c r="DP4086" s="9"/>
      <c r="DQ4086" s="9"/>
      <c r="DR4086" s="9"/>
      <c r="DS4086" s="9"/>
      <c r="DT4086" s="9"/>
      <c r="DU4086" s="9"/>
      <c r="DV4086" s="9"/>
      <c r="DW4086" s="9"/>
      <c r="DX4086" s="9"/>
      <c r="DY4086" s="9"/>
      <c r="DZ4086" s="56"/>
      <c r="EA4086" s="57"/>
    </row>
    <row r="4087" spans="1:131" s="18" customFormat="1" ht="19.5" customHeight="1" x14ac:dyDescent="0.25">
      <c r="A4087" s="18">
        <v>2704</v>
      </c>
      <c r="B4087" s="18" t="s">
        <v>8099</v>
      </c>
      <c r="C4087" s="18" t="s">
        <v>8100</v>
      </c>
      <c r="D4087" s="19">
        <v>44377</v>
      </c>
      <c r="E4087" s="18" t="s">
        <v>10158</v>
      </c>
      <c r="F4087" s="18" t="s">
        <v>1351</v>
      </c>
      <c r="J4087" s="130"/>
      <c r="K4087" s="130"/>
      <c r="L4087" s="130"/>
      <c r="AF4087" s="57"/>
      <c r="AG4087" s="57"/>
      <c r="DZ4087" s="56"/>
      <c r="EA4087" s="57"/>
    </row>
    <row r="4088" spans="1:131" ht="19.5" customHeight="1" x14ac:dyDescent="0.25">
      <c r="A4088" s="9">
        <v>2705</v>
      </c>
      <c r="B4088" s="9" t="s">
        <v>8101</v>
      </c>
      <c r="C4088" s="9" t="s">
        <v>8102</v>
      </c>
      <c r="D4088" s="9"/>
      <c r="E4088" s="9" t="s">
        <v>3417</v>
      </c>
      <c r="F4088" s="9" t="s">
        <v>6293</v>
      </c>
      <c r="G4088" s="9"/>
      <c r="H4088" s="9" t="s">
        <v>202</v>
      </c>
      <c r="I4088" s="9" t="s">
        <v>35</v>
      </c>
      <c r="J4088" s="129">
        <v>43804</v>
      </c>
      <c r="K4088" s="129">
        <v>43759</v>
      </c>
      <c r="L4088" s="129">
        <v>44196</v>
      </c>
      <c r="O4088" s="9">
        <v>22</v>
      </c>
      <c r="Q4088" s="9" t="s">
        <v>61</v>
      </c>
      <c r="R4088" s="9"/>
      <c r="S4088" s="13">
        <v>247185503</v>
      </c>
      <c r="T4088" s="13">
        <v>247185503</v>
      </c>
      <c r="U4088" s="13">
        <v>74155651</v>
      </c>
      <c r="V4088" s="9"/>
      <c r="W4088" s="9"/>
      <c r="X4088" s="9"/>
      <c r="Y4088" s="9"/>
      <c r="Z4088" s="9"/>
      <c r="AA4088" s="9"/>
      <c r="AB4088" s="9"/>
      <c r="AC4088" s="9"/>
      <c r="AD4088" s="9"/>
      <c r="AE4088" s="9"/>
      <c r="AF4088" s="55"/>
      <c r="AG4088" s="55"/>
      <c r="AH4088" s="11">
        <v>43759</v>
      </c>
      <c r="AI4088" s="11">
        <v>43830</v>
      </c>
      <c r="AJ4088" s="27">
        <v>27939760</v>
      </c>
      <c r="AK4088" s="27">
        <v>8381928</v>
      </c>
      <c r="AL4088" s="11">
        <v>43831</v>
      </c>
      <c r="AM4088" s="11">
        <v>43921</v>
      </c>
      <c r="AN4088" s="27">
        <v>57492989</v>
      </c>
      <c r="AO4088" s="27">
        <v>17247897</v>
      </c>
      <c r="AP4088" s="11">
        <v>43922</v>
      </c>
      <c r="AQ4088" s="11">
        <v>44012</v>
      </c>
      <c r="AR4088" s="13">
        <v>69937747</v>
      </c>
      <c r="AS4088" s="13">
        <v>20981324</v>
      </c>
      <c r="AT4088" s="11">
        <v>44013</v>
      </c>
      <c r="AU4088" s="11">
        <v>44079</v>
      </c>
      <c r="AV4088" s="13">
        <v>133338726</v>
      </c>
      <c r="AW4088" s="13">
        <v>40001618</v>
      </c>
      <c r="AX4088" s="11">
        <v>43759</v>
      </c>
      <c r="AY4088" s="11">
        <v>44079</v>
      </c>
      <c r="AZ4088" s="13">
        <v>312431505</v>
      </c>
      <c r="BA4088" s="13">
        <v>7116685</v>
      </c>
      <c r="BB4088" s="9"/>
      <c r="BC4088" s="9"/>
      <c r="BD4088" s="9"/>
      <c r="BE4088" s="9"/>
      <c r="BF4088" s="9"/>
      <c r="BG4088" s="9"/>
      <c r="BH4088" s="9"/>
      <c r="BI4088" s="9"/>
      <c r="BJ4088" s="9"/>
      <c r="BK4088" s="9"/>
      <c r="BL4088" s="9"/>
      <c r="BM4088" s="9"/>
      <c r="BN4088" s="9"/>
      <c r="BO4088" s="9"/>
      <c r="BP4088" s="9"/>
      <c r="BQ4088" s="9"/>
      <c r="BT4088" s="9"/>
      <c r="BU4088" s="9"/>
      <c r="BX4088" s="9"/>
      <c r="BY4088" s="9"/>
      <c r="CB4088" s="9"/>
      <c r="CC4088" s="9"/>
      <c r="CF4088" s="9"/>
      <c r="CG4088" s="9"/>
      <c r="CJ4088" s="9"/>
      <c r="CK4088" s="9"/>
      <c r="CN4088" s="9"/>
      <c r="CO4088" s="9"/>
      <c r="CP4088" s="9"/>
      <c r="CQ4088" s="9"/>
      <c r="CR4088" s="9"/>
      <c r="CS4088" s="9"/>
      <c r="CT4088" s="9"/>
      <c r="CU4088" s="9"/>
      <c r="CV4088" s="9"/>
      <c r="CW4088" s="9"/>
      <c r="CX4088" s="9"/>
      <c r="CY4088" s="9"/>
      <c r="CZ4088" s="9"/>
      <c r="DA4088" s="9"/>
      <c r="DB4088" s="9"/>
      <c r="DC4088" s="9"/>
      <c r="DD4088" s="9"/>
      <c r="DE4088" s="9"/>
      <c r="DF4088" s="9"/>
      <c r="DG4088" s="9"/>
      <c r="DH4088" s="9"/>
      <c r="DI4088" s="9"/>
      <c r="DJ4088" s="9"/>
      <c r="DK4088" s="9"/>
      <c r="DL4088" s="9"/>
      <c r="DM4088" s="9"/>
      <c r="DN4088" s="9"/>
      <c r="DO4088" s="9"/>
      <c r="DP4088" s="9"/>
      <c r="DQ4088" s="9"/>
      <c r="DR4088" s="9"/>
      <c r="DS4088" s="9"/>
      <c r="DT4088" s="9"/>
      <c r="DU4088" s="9"/>
      <c r="DV4088" s="9"/>
      <c r="DW4088" s="9"/>
      <c r="DX4088" s="9"/>
      <c r="DY4088" s="9"/>
      <c r="DZ4088" s="58">
        <v>312431505</v>
      </c>
      <c r="EA4088" s="59">
        <v>93729452</v>
      </c>
    </row>
    <row r="4089" spans="1:131" s="18" customFormat="1" ht="19.5" customHeight="1" x14ac:dyDescent="0.25">
      <c r="A4089" s="18">
        <v>2705</v>
      </c>
      <c r="B4089" s="18" t="s">
        <v>8101</v>
      </c>
      <c r="C4089" s="18" t="s">
        <v>8102</v>
      </c>
      <c r="D4089" s="19">
        <v>44132</v>
      </c>
      <c r="J4089" s="130"/>
      <c r="K4089" s="130"/>
      <c r="L4089" s="130">
        <v>44079</v>
      </c>
      <c r="S4089" s="20">
        <v>343828890</v>
      </c>
      <c r="T4089" s="20">
        <v>343828890</v>
      </c>
      <c r="U4089" s="20">
        <v>103148667</v>
      </c>
      <c r="AF4089" s="57"/>
      <c r="AG4089" s="57"/>
      <c r="AH4089" s="19"/>
      <c r="AI4089" s="19"/>
      <c r="AJ4089" s="83"/>
      <c r="AK4089" s="83"/>
      <c r="AL4089" s="19"/>
      <c r="AM4089" s="19"/>
      <c r="AN4089" s="83"/>
      <c r="AO4089" s="83"/>
      <c r="DZ4089" s="56"/>
      <c r="EA4089" s="57"/>
    </row>
    <row r="4090" spans="1:131" ht="19.5" customHeight="1" x14ac:dyDescent="0.25">
      <c r="A4090" s="9">
        <v>2706</v>
      </c>
      <c r="B4090" s="10" t="s">
        <v>8103</v>
      </c>
      <c r="C4090" s="9" t="s">
        <v>8104</v>
      </c>
      <c r="D4090" s="9"/>
      <c r="E4090" s="9" t="s">
        <v>8105</v>
      </c>
      <c r="F4090" s="9" t="s">
        <v>8106</v>
      </c>
      <c r="G4090" s="9"/>
      <c r="H4090" s="9" t="s">
        <v>906</v>
      </c>
      <c r="I4090" s="9" t="s">
        <v>25</v>
      </c>
      <c r="M4090" s="9" t="s">
        <v>20</v>
      </c>
      <c r="O4090" s="9">
        <v>22</v>
      </c>
      <c r="R4090" s="9"/>
      <c r="S4090" s="9"/>
      <c r="T4090" s="9"/>
      <c r="U4090" s="9"/>
      <c r="V4090" s="9"/>
      <c r="W4090" s="9"/>
      <c r="X4090" s="9"/>
      <c r="Y4090" s="9"/>
      <c r="Z4090" s="9"/>
      <c r="AA4090" s="9"/>
      <c r="AB4090" s="9"/>
      <c r="AC4090" s="9"/>
      <c r="AD4090" s="9"/>
      <c r="AE4090" s="9"/>
      <c r="AF4090" s="55"/>
      <c r="AG4090" s="55"/>
      <c r="AH4090" s="9"/>
      <c r="AI4090" s="9"/>
      <c r="AJ4090" s="9"/>
      <c r="AK4090" s="9"/>
      <c r="AL4090" s="9"/>
      <c r="AM4090" s="9"/>
      <c r="AN4090" s="9"/>
      <c r="AO4090" s="9"/>
      <c r="AP4090" s="9"/>
      <c r="AQ4090" s="9"/>
      <c r="AR4090" s="9"/>
      <c r="AS4090" s="9"/>
      <c r="AT4090" s="9"/>
      <c r="AU4090" s="9"/>
      <c r="AV4090" s="9"/>
      <c r="AW4090" s="9"/>
      <c r="AX4090" s="9"/>
      <c r="AY4090" s="9"/>
      <c r="AZ4090" s="9"/>
      <c r="BA4090" s="9"/>
      <c r="BB4090" s="9"/>
      <c r="BC4090" s="9"/>
      <c r="BD4090" s="9"/>
      <c r="BE4090" s="9"/>
      <c r="BF4090" s="9"/>
      <c r="BG4090" s="9"/>
      <c r="BH4090" s="9"/>
      <c r="BI4090" s="9"/>
      <c r="BJ4090" s="9"/>
      <c r="BK4090" s="9"/>
      <c r="BL4090" s="9"/>
      <c r="BM4090" s="9"/>
      <c r="BN4090" s="9"/>
      <c r="BO4090" s="9"/>
      <c r="BP4090" s="9"/>
      <c r="BQ4090" s="9"/>
      <c r="BT4090" s="9"/>
      <c r="BU4090" s="9"/>
      <c r="BX4090" s="9"/>
      <c r="BY4090" s="9"/>
      <c r="CB4090" s="9"/>
      <c r="CC4090" s="9"/>
      <c r="CF4090" s="9"/>
      <c r="CG4090" s="9"/>
      <c r="CJ4090" s="9"/>
      <c r="CK4090" s="9"/>
      <c r="CN4090" s="9"/>
      <c r="CO4090" s="9"/>
      <c r="CP4090" s="9"/>
      <c r="CQ4090" s="9"/>
      <c r="CR4090" s="9"/>
      <c r="CS4090" s="9"/>
      <c r="CT4090" s="9"/>
      <c r="CU4090" s="9"/>
      <c r="CV4090" s="9"/>
      <c r="CW4090" s="9"/>
      <c r="CX4090" s="9"/>
      <c r="CY4090" s="9"/>
      <c r="CZ4090" s="9"/>
      <c r="DA4090" s="9"/>
      <c r="DB4090" s="9"/>
      <c r="DC4090" s="9"/>
      <c r="DD4090" s="9"/>
      <c r="DE4090" s="9"/>
      <c r="DF4090" s="9"/>
      <c r="DG4090" s="9"/>
      <c r="DH4090" s="9"/>
      <c r="DI4090" s="9"/>
      <c r="DJ4090" s="9"/>
      <c r="DK4090" s="9"/>
      <c r="DL4090" s="9"/>
      <c r="DM4090" s="9"/>
      <c r="DN4090" s="9"/>
      <c r="DO4090" s="9"/>
      <c r="DP4090" s="9"/>
      <c r="DQ4090" s="9"/>
      <c r="DR4090" s="9"/>
      <c r="DS4090" s="9"/>
      <c r="DT4090" s="9"/>
      <c r="DU4090" s="9"/>
      <c r="DV4090" s="9"/>
      <c r="DW4090" s="9"/>
      <c r="DX4090" s="9"/>
      <c r="DY4090" s="9"/>
      <c r="DZ4090" s="56"/>
      <c r="EA4090" s="57"/>
    </row>
    <row r="4091" spans="1:131" ht="39" customHeight="1" x14ac:dyDescent="0.25">
      <c r="A4091" s="9">
        <v>2707</v>
      </c>
      <c r="B4091" s="9" t="s">
        <v>8107</v>
      </c>
      <c r="C4091" s="9" t="s">
        <v>8108</v>
      </c>
      <c r="D4091" s="9"/>
      <c r="E4091" s="9" t="s">
        <v>3668</v>
      </c>
      <c r="F4091" s="9" t="s">
        <v>2583</v>
      </c>
      <c r="G4091" s="9"/>
      <c r="H4091" s="9" t="s">
        <v>906</v>
      </c>
      <c r="I4091" s="9" t="s">
        <v>35</v>
      </c>
      <c r="O4091" s="9">
        <v>20</v>
      </c>
      <c r="R4091" s="9"/>
      <c r="S4091" s="9"/>
      <c r="T4091" s="9"/>
      <c r="U4091" s="9"/>
      <c r="V4091" s="9"/>
      <c r="W4091" s="9"/>
      <c r="X4091" s="9"/>
      <c r="Y4091" s="9"/>
      <c r="Z4091" s="9"/>
      <c r="AA4091" s="9"/>
      <c r="AB4091" s="9"/>
      <c r="AC4091" s="9"/>
      <c r="AD4091" s="9"/>
      <c r="AE4091" s="9"/>
      <c r="AF4091" s="55"/>
      <c r="AG4091" s="55"/>
      <c r="AH4091" s="9"/>
      <c r="AI4091" s="9"/>
      <c r="AJ4091" s="9"/>
      <c r="AK4091" s="9"/>
      <c r="AL4091" s="9"/>
      <c r="AM4091" s="9"/>
      <c r="AN4091" s="9"/>
      <c r="AO4091" s="9"/>
      <c r="AP4091" s="9"/>
      <c r="AQ4091" s="9"/>
      <c r="AR4091" s="9"/>
      <c r="AS4091" s="9"/>
      <c r="AT4091" s="9"/>
      <c r="AU4091" s="9"/>
      <c r="AV4091" s="9"/>
      <c r="AW4091" s="9"/>
      <c r="AX4091" s="9"/>
      <c r="AY4091" s="9"/>
      <c r="AZ4091" s="9"/>
      <c r="BA4091" s="9"/>
      <c r="BB4091" s="9"/>
      <c r="BC4091" s="9"/>
      <c r="BD4091" s="9"/>
      <c r="BE4091" s="9"/>
      <c r="BF4091" s="9"/>
      <c r="BG4091" s="9"/>
      <c r="BH4091" s="9"/>
      <c r="BI4091" s="9"/>
      <c r="BJ4091" s="9"/>
      <c r="BK4091" s="9"/>
      <c r="BL4091" s="9"/>
      <c r="BM4091" s="9"/>
      <c r="BN4091" s="9"/>
      <c r="BO4091" s="9"/>
      <c r="BP4091" s="9"/>
      <c r="BQ4091" s="9"/>
      <c r="BT4091" s="9"/>
      <c r="BU4091" s="9"/>
      <c r="BX4091" s="9"/>
      <c r="BY4091" s="9"/>
      <c r="CB4091" s="9"/>
      <c r="CC4091" s="9"/>
      <c r="CF4091" s="9"/>
      <c r="CG4091" s="9"/>
      <c r="CJ4091" s="9"/>
      <c r="CK4091" s="9"/>
      <c r="CN4091" s="9"/>
      <c r="CO4091" s="9"/>
      <c r="CP4091" s="9"/>
      <c r="CQ4091" s="9"/>
      <c r="CR4091" s="9"/>
      <c r="CS4091" s="9"/>
      <c r="CT4091" s="9"/>
      <c r="CU4091" s="9"/>
      <c r="CV4091" s="9"/>
      <c r="CW4091" s="9"/>
      <c r="CX4091" s="9"/>
      <c r="CY4091" s="9"/>
      <c r="CZ4091" s="9"/>
      <c r="DA4091" s="9"/>
      <c r="DB4091" s="9"/>
      <c r="DC4091" s="9"/>
      <c r="DD4091" s="9"/>
      <c r="DE4091" s="9"/>
      <c r="DF4091" s="9"/>
      <c r="DG4091" s="9"/>
      <c r="DH4091" s="9"/>
      <c r="DI4091" s="9"/>
      <c r="DJ4091" s="9"/>
      <c r="DK4091" s="9"/>
      <c r="DL4091" s="9"/>
      <c r="DM4091" s="9"/>
      <c r="DN4091" s="9"/>
      <c r="DO4091" s="9"/>
      <c r="DP4091" s="9"/>
      <c r="DQ4091" s="9"/>
      <c r="DR4091" s="9"/>
      <c r="DS4091" s="9"/>
      <c r="DT4091" s="9"/>
      <c r="DU4091" s="9"/>
      <c r="DV4091" s="9"/>
      <c r="DW4091" s="9"/>
      <c r="DX4091" s="9"/>
      <c r="DY4091" s="9"/>
    </row>
    <row r="4092" spans="1:131" ht="19.5" customHeight="1" x14ac:dyDescent="0.25">
      <c r="A4092" s="9">
        <v>2708</v>
      </c>
      <c r="B4092" s="9" t="s">
        <v>8109</v>
      </c>
      <c r="C4092" s="9" t="s">
        <v>8110</v>
      </c>
      <c r="D4092" s="9"/>
      <c r="E4092" s="9" t="s">
        <v>6892</v>
      </c>
      <c r="F4092" s="9" t="s">
        <v>7508</v>
      </c>
      <c r="G4092" s="9"/>
      <c r="H4092" s="9" t="s">
        <v>202</v>
      </c>
      <c r="I4092" s="9" t="s">
        <v>4464</v>
      </c>
      <c r="J4092" s="129">
        <v>43804</v>
      </c>
      <c r="K4092" s="129">
        <v>43773</v>
      </c>
      <c r="L4092" s="129">
        <v>43845</v>
      </c>
      <c r="O4092" s="9">
        <v>30</v>
      </c>
      <c r="Q4092" s="9" t="s">
        <v>61</v>
      </c>
      <c r="R4092" s="9"/>
      <c r="S4092" s="13">
        <v>14654000</v>
      </c>
      <c r="T4092" s="13">
        <v>14654000</v>
      </c>
      <c r="U4092" s="13">
        <v>4396200</v>
      </c>
      <c r="V4092" s="9"/>
      <c r="W4092" s="9"/>
      <c r="X4092" s="9"/>
      <c r="Y4092" s="9"/>
      <c r="Z4092" s="9"/>
      <c r="AA4092" s="9"/>
      <c r="AB4092" s="9"/>
      <c r="AC4092" s="9"/>
      <c r="AD4092" s="9"/>
      <c r="AE4092" s="9"/>
      <c r="AF4092" s="55"/>
      <c r="AG4092" s="55"/>
      <c r="AH4092" s="11">
        <v>43773</v>
      </c>
      <c r="AI4092" s="11">
        <v>43845</v>
      </c>
      <c r="AJ4092" s="27">
        <v>14775780</v>
      </c>
      <c r="AK4092" s="27">
        <v>4396200</v>
      </c>
      <c r="AL4092" s="9"/>
      <c r="AM4092" s="9"/>
      <c r="AN4092" s="9"/>
      <c r="AO4092" s="9"/>
      <c r="AP4092" s="9"/>
      <c r="AQ4092" s="9"/>
      <c r="AR4092" s="9"/>
      <c r="AS4092" s="9"/>
      <c r="AT4092" s="9"/>
      <c r="AU4092" s="9"/>
      <c r="AV4092" s="9"/>
      <c r="AW4092" s="9"/>
      <c r="AX4092" s="9"/>
      <c r="AY4092" s="9"/>
      <c r="AZ4092" s="9"/>
      <c r="BA4092" s="9"/>
      <c r="BB4092" s="9"/>
      <c r="BC4092" s="9"/>
      <c r="BD4092" s="9"/>
      <c r="BE4092" s="9"/>
      <c r="BF4092" s="9"/>
      <c r="BG4092" s="9"/>
      <c r="BH4092" s="9"/>
      <c r="BI4092" s="9"/>
      <c r="BJ4092" s="9"/>
      <c r="BK4092" s="9"/>
      <c r="BL4092" s="9"/>
      <c r="BM4092" s="9"/>
      <c r="BN4092" s="9"/>
      <c r="BO4092" s="9"/>
      <c r="BP4092" s="9"/>
      <c r="BQ4092" s="9"/>
      <c r="BT4092" s="9"/>
      <c r="BU4092" s="9"/>
      <c r="BX4092" s="9"/>
      <c r="BY4092" s="9"/>
      <c r="CB4092" s="9"/>
      <c r="CC4092" s="9"/>
      <c r="CF4092" s="9"/>
      <c r="CG4092" s="9"/>
      <c r="CJ4092" s="9"/>
      <c r="CK4092" s="9"/>
      <c r="CN4092" s="9"/>
      <c r="CO4092" s="9"/>
      <c r="CP4092" s="9"/>
      <c r="CQ4092" s="9"/>
      <c r="CR4092" s="9"/>
      <c r="CS4092" s="9"/>
      <c r="CT4092" s="9"/>
      <c r="CU4092" s="9"/>
      <c r="CV4092" s="9"/>
      <c r="CW4092" s="9"/>
      <c r="CX4092" s="9"/>
      <c r="CY4092" s="9"/>
      <c r="CZ4092" s="9"/>
      <c r="DA4092" s="9"/>
      <c r="DB4092" s="9"/>
      <c r="DC4092" s="9"/>
      <c r="DD4092" s="9"/>
      <c r="DE4092" s="9"/>
      <c r="DF4092" s="9"/>
      <c r="DG4092" s="9"/>
      <c r="DH4092" s="9"/>
      <c r="DI4092" s="9"/>
      <c r="DJ4092" s="9"/>
      <c r="DK4092" s="9"/>
      <c r="DL4092" s="9"/>
      <c r="DM4092" s="9"/>
      <c r="DN4092" s="9"/>
      <c r="DO4092" s="9"/>
      <c r="DP4092" s="9"/>
      <c r="DQ4092" s="9"/>
      <c r="DR4092" s="9"/>
      <c r="DS4092" s="9"/>
      <c r="DT4092" s="9"/>
      <c r="DU4092" s="9"/>
      <c r="DV4092" s="9"/>
      <c r="DW4092" s="9"/>
      <c r="DX4092" s="9"/>
      <c r="DY4092" s="9"/>
      <c r="DZ4092" s="56"/>
      <c r="EA4092" s="57"/>
    </row>
    <row r="4093" spans="1:131" s="158" customFormat="1" ht="38.25" customHeight="1" x14ac:dyDescent="0.25">
      <c r="A4093" s="158">
        <v>2709</v>
      </c>
      <c r="B4093" s="159" t="s">
        <v>8289</v>
      </c>
      <c r="C4093" s="158" t="s">
        <v>8111</v>
      </c>
      <c r="E4093" s="158" t="s">
        <v>8033</v>
      </c>
      <c r="F4093" s="158" t="s">
        <v>8034</v>
      </c>
      <c r="H4093" s="158" t="s">
        <v>202</v>
      </c>
      <c r="I4093" s="158" t="s">
        <v>35</v>
      </c>
      <c r="J4093" s="160">
        <v>43661</v>
      </c>
      <c r="K4093" s="160">
        <v>43344</v>
      </c>
      <c r="L4093" s="160">
        <v>43981</v>
      </c>
      <c r="Q4093" s="158" t="s">
        <v>54</v>
      </c>
      <c r="S4093" s="161">
        <v>79787925</v>
      </c>
      <c r="T4093" s="161">
        <v>79787925</v>
      </c>
      <c r="U4093" s="161">
        <v>23936378</v>
      </c>
      <c r="AF4093" s="162"/>
      <c r="AG4093" s="162"/>
      <c r="DZ4093" s="163"/>
      <c r="EA4093" s="162"/>
    </row>
    <row r="4094" spans="1:131" ht="19.5" customHeight="1" x14ac:dyDescent="0.25">
      <c r="A4094" s="9">
        <v>2710</v>
      </c>
      <c r="B4094" s="9" t="s">
        <v>8112</v>
      </c>
      <c r="C4094" s="9" t="s">
        <v>8113</v>
      </c>
      <c r="D4094" s="9"/>
      <c r="E4094" s="9" t="s">
        <v>7479</v>
      </c>
      <c r="F4094" s="9" t="s">
        <v>7480</v>
      </c>
      <c r="G4094" s="9"/>
      <c r="H4094" s="9" t="s">
        <v>202</v>
      </c>
      <c r="I4094" s="9" t="s">
        <v>1007</v>
      </c>
      <c r="J4094" s="129">
        <v>43784</v>
      </c>
      <c r="K4094" s="129">
        <v>43623</v>
      </c>
      <c r="L4094" s="129">
        <v>43951</v>
      </c>
      <c r="O4094" s="9">
        <v>31</v>
      </c>
      <c r="Q4094" s="9" t="s">
        <v>54</v>
      </c>
      <c r="R4094" s="9"/>
      <c r="S4094" s="13">
        <v>9338000</v>
      </c>
      <c r="T4094" s="13">
        <v>9338000</v>
      </c>
      <c r="U4094" s="13">
        <v>2800000</v>
      </c>
      <c r="V4094" s="9"/>
      <c r="W4094" s="9"/>
      <c r="X4094" s="9"/>
      <c r="Y4094" s="9"/>
      <c r="Z4094" s="9"/>
      <c r="AA4094" s="9"/>
      <c r="AB4094" s="9"/>
      <c r="AC4094" s="9"/>
      <c r="AD4094" s="9"/>
      <c r="AE4094" s="9"/>
      <c r="AF4094" s="55"/>
      <c r="AG4094" s="55"/>
      <c r="AH4094" s="11">
        <v>43784</v>
      </c>
      <c r="AI4094" s="11">
        <v>44104</v>
      </c>
      <c r="AJ4094" s="27">
        <v>9356875</v>
      </c>
      <c r="AK4094" s="27">
        <v>2800000</v>
      </c>
      <c r="AL4094" s="9"/>
      <c r="AM4094" s="9"/>
      <c r="AN4094" s="9"/>
      <c r="AO4094" s="9"/>
      <c r="AP4094" s="9"/>
      <c r="AQ4094" s="9"/>
      <c r="AR4094" s="9"/>
      <c r="AS4094" s="9"/>
      <c r="AT4094" s="9"/>
      <c r="AU4094" s="9"/>
      <c r="AV4094" s="9"/>
      <c r="AW4094" s="9"/>
      <c r="AX4094" s="9"/>
      <c r="AY4094" s="9"/>
      <c r="AZ4094" s="9"/>
      <c r="BA4094" s="9"/>
      <c r="BB4094" s="9"/>
      <c r="BC4094" s="9"/>
      <c r="BD4094" s="9"/>
      <c r="BE4094" s="9"/>
      <c r="BF4094" s="9"/>
      <c r="BG4094" s="9"/>
      <c r="BH4094" s="9"/>
      <c r="BI4094" s="9"/>
      <c r="BJ4094" s="9"/>
      <c r="BK4094" s="9"/>
      <c r="BL4094" s="9"/>
      <c r="BM4094" s="9"/>
      <c r="BN4094" s="9"/>
      <c r="BO4094" s="9"/>
      <c r="BP4094" s="9"/>
      <c r="BQ4094" s="9"/>
      <c r="BT4094" s="9"/>
      <c r="BU4094" s="9"/>
      <c r="BX4094" s="9"/>
      <c r="BY4094" s="9"/>
      <c r="CB4094" s="9"/>
      <c r="CC4094" s="9"/>
      <c r="CF4094" s="9"/>
      <c r="CG4094" s="9"/>
      <c r="CJ4094" s="9"/>
      <c r="CK4094" s="9"/>
      <c r="CN4094" s="9"/>
      <c r="CO4094" s="9"/>
      <c r="CP4094" s="9"/>
      <c r="CQ4094" s="9"/>
      <c r="CR4094" s="9"/>
      <c r="CS4094" s="9"/>
      <c r="CT4094" s="9"/>
      <c r="CU4094" s="9"/>
      <c r="CV4094" s="9"/>
      <c r="CW4094" s="9"/>
      <c r="CX4094" s="9"/>
      <c r="CY4094" s="9"/>
      <c r="CZ4094" s="9"/>
      <c r="DA4094" s="9"/>
      <c r="DB4094" s="9"/>
      <c r="DC4094" s="9"/>
      <c r="DD4094" s="9"/>
      <c r="DE4094" s="9"/>
      <c r="DF4094" s="9"/>
      <c r="DG4094" s="9"/>
      <c r="DH4094" s="9"/>
      <c r="DI4094" s="9"/>
      <c r="DJ4094" s="9"/>
      <c r="DK4094" s="9"/>
      <c r="DL4094" s="9"/>
      <c r="DM4094" s="9"/>
      <c r="DN4094" s="9"/>
      <c r="DO4094" s="9"/>
      <c r="DP4094" s="9"/>
      <c r="DQ4094" s="9"/>
      <c r="DR4094" s="9"/>
      <c r="DS4094" s="9"/>
      <c r="DT4094" s="9"/>
      <c r="DU4094" s="9"/>
      <c r="DV4094" s="9"/>
      <c r="DW4094" s="9"/>
      <c r="DX4094" s="9"/>
      <c r="DY4094" s="9"/>
      <c r="DZ4094" s="56"/>
      <c r="EA4094" s="57"/>
    </row>
    <row r="4095" spans="1:131" s="18" customFormat="1" ht="19.5" customHeight="1" x14ac:dyDescent="0.25">
      <c r="A4095" s="18">
        <v>2710</v>
      </c>
      <c r="B4095" s="18" t="s">
        <v>8112</v>
      </c>
      <c r="C4095" s="18" t="s">
        <v>8113</v>
      </c>
      <c r="D4095" s="19">
        <v>44099</v>
      </c>
      <c r="J4095" s="130"/>
      <c r="K4095" s="130"/>
      <c r="L4095" s="130">
        <v>44104</v>
      </c>
      <c r="S4095" s="20"/>
      <c r="T4095" s="20"/>
      <c r="U4095" s="20"/>
      <c r="AF4095" s="57"/>
      <c r="AG4095" s="57"/>
      <c r="DZ4095" s="56"/>
      <c r="EA4095" s="57"/>
    </row>
    <row r="4096" spans="1:131" ht="19.5" customHeight="1" x14ac:dyDescent="0.25">
      <c r="A4096" s="9">
        <v>2711</v>
      </c>
      <c r="B4096" s="9" t="s">
        <v>8114</v>
      </c>
      <c r="C4096" s="9" t="s">
        <v>8115</v>
      </c>
      <c r="D4096" s="9"/>
      <c r="E4096" s="9" t="s">
        <v>8126</v>
      </c>
      <c r="F4096" s="9" t="s">
        <v>7972</v>
      </c>
      <c r="G4096" s="9"/>
      <c r="H4096" s="9" t="s">
        <v>202</v>
      </c>
      <c r="I4096" s="9" t="s">
        <v>28</v>
      </c>
      <c r="J4096" s="129">
        <v>43794</v>
      </c>
      <c r="K4096" s="129">
        <v>43748</v>
      </c>
      <c r="L4096" s="129">
        <v>43921</v>
      </c>
      <c r="O4096" s="9">
        <v>30</v>
      </c>
      <c r="Q4096" s="9" t="s">
        <v>54</v>
      </c>
      <c r="R4096" s="9"/>
      <c r="S4096" s="13">
        <v>3000000</v>
      </c>
      <c r="T4096" s="13">
        <v>3000000</v>
      </c>
      <c r="U4096" s="13">
        <v>900000</v>
      </c>
      <c r="V4096" s="9"/>
      <c r="W4096" s="9"/>
      <c r="X4096" s="9"/>
      <c r="Y4096" s="9"/>
      <c r="Z4096" s="9"/>
      <c r="AA4096" s="9"/>
      <c r="AB4096" s="9"/>
      <c r="AC4096" s="9"/>
      <c r="AD4096" s="9"/>
      <c r="AE4096" s="9"/>
      <c r="AF4096" s="55"/>
      <c r="AG4096" s="55"/>
      <c r="AH4096" s="9"/>
      <c r="AI4096" s="9"/>
      <c r="AJ4096" s="9"/>
      <c r="AK4096" s="9"/>
      <c r="AL4096" s="9"/>
      <c r="AM4096" s="9"/>
      <c r="AN4096" s="9"/>
      <c r="AO4096" s="9"/>
      <c r="AP4096" s="9"/>
      <c r="AQ4096" s="9"/>
      <c r="AR4096" s="9"/>
      <c r="AS4096" s="9"/>
      <c r="AT4096" s="9"/>
      <c r="AU4096" s="9"/>
      <c r="AV4096" s="9"/>
      <c r="AW4096" s="9"/>
      <c r="AX4096" s="9"/>
      <c r="AY4096" s="9"/>
      <c r="AZ4096" s="9"/>
      <c r="BA4096" s="9"/>
      <c r="BB4096" s="9"/>
      <c r="BC4096" s="9"/>
      <c r="BD4096" s="9"/>
      <c r="BE4096" s="9"/>
      <c r="BF4096" s="9"/>
      <c r="BG4096" s="9"/>
      <c r="BH4096" s="9"/>
      <c r="BI4096" s="9"/>
      <c r="BJ4096" s="9"/>
      <c r="BK4096" s="9"/>
      <c r="BL4096" s="9"/>
      <c r="BM4096" s="9"/>
      <c r="BN4096" s="9"/>
      <c r="BO4096" s="9"/>
      <c r="BP4096" s="9"/>
      <c r="BQ4096" s="9"/>
      <c r="BT4096" s="9"/>
      <c r="BU4096" s="9"/>
      <c r="BX4096" s="9"/>
      <c r="BY4096" s="9"/>
      <c r="CB4096" s="9"/>
      <c r="CC4096" s="9"/>
      <c r="CF4096" s="9"/>
      <c r="CG4096" s="9"/>
      <c r="CJ4096" s="9"/>
      <c r="CK4096" s="9"/>
      <c r="CN4096" s="9"/>
      <c r="CO4096" s="9"/>
      <c r="CP4096" s="9"/>
      <c r="CQ4096" s="9"/>
      <c r="CR4096" s="9"/>
      <c r="CS4096" s="9"/>
      <c r="CT4096" s="9"/>
      <c r="CU4096" s="9"/>
      <c r="CV4096" s="9"/>
      <c r="CW4096" s="9"/>
      <c r="CX4096" s="9"/>
      <c r="CY4096" s="9"/>
      <c r="CZ4096" s="9"/>
      <c r="DA4096" s="9"/>
      <c r="DB4096" s="9"/>
      <c r="DC4096" s="9"/>
      <c r="DD4096" s="9"/>
      <c r="DE4096" s="9"/>
      <c r="DF4096" s="9"/>
      <c r="DG4096" s="9"/>
      <c r="DH4096" s="9"/>
      <c r="DI4096" s="9"/>
      <c r="DJ4096" s="9"/>
      <c r="DK4096" s="9"/>
      <c r="DL4096" s="9"/>
      <c r="DM4096" s="9"/>
      <c r="DN4096" s="9"/>
      <c r="DO4096" s="9"/>
      <c r="DP4096" s="9"/>
      <c r="DQ4096" s="9"/>
      <c r="DR4096" s="9"/>
      <c r="DS4096" s="9"/>
      <c r="DT4096" s="9"/>
      <c r="DU4096" s="9"/>
      <c r="DV4096" s="9"/>
      <c r="DW4096" s="9"/>
      <c r="DX4096" s="9"/>
      <c r="DY4096" s="9"/>
    </row>
    <row r="4097" spans="1:131" ht="19.5" customHeight="1" x14ac:dyDescent="0.25">
      <c r="A4097" s="9">
        <v>2712</v>
      </c>
      <c r="B4097" s="9" t="s">
        <v>8116</v>
      </c>
      <c r="C4097" s="9" t="s">
        <v>8217</v>
      </c>
      <c r="D4097" s="9"/>
      <c r="E4097" s="9" t="s">
        <v>447</v>
      </c>
      <c r="F4097" s="9" t="s">
        <v>4761</v>
      </c>
      <c r="G4097" s="9"/>
      <c r="H4097" s="9" t="s">
        <v>202</v>
      </c>
      <c r="I4097" s="9" t="s">
        <v>25</v>
      </c>
      <c r="J4097" s="129">
        <v>43771</v>
      </c>
      <c r="K4097" s="129">
        <v>43740</v>
      </c>
      <c r="L4097" s="129">
        <v>43861</v>
      </c>
      <c r="O4097" s="9">
        <v>24</v>
      </c>
      <c r="Q4097" s="9" t="s">
        <v>54</v>
      </c>
      <c r="R4097" s="9"/>
      <c r="S4097" s="13">
        <v>20389000</v>
      </c>
      <c r="T4097" s="13">
        <v>20389000</v>
      </c>
      <c r="U4097" s="13">
        <v>6116700</v>
      </c>
      <c r="V4097" s="9"/>
      <c r="W4097" s="9"/>
      <c r="X4097" s="9"/>
      <c r="Y4097" s="9"/>
      <c r="Z4097" s="9"/>
      <c r="AA4097" s="9"/>
      <c r="AB4097" s="9"/>
      <c r="AC4097" s="9"/>
      <c r="AD4097" s="9"/>
      <c r="AE4097" s="9"/>
      <c r="AF4097" s="55"/>
      <c r="AG4097" s="55"/>
      <c r="AH4097" s="11">
        <v>43740</v>
      </c>
      <c r="AI4097" s="11">
        <v>43861</v>
      </c>
      <c r="AJ4097" s="27">
        <v>18565000</v>
      </c>
      <c r="AK4097" s="27">
        <v>5569500</v>
      </c>
      <c r="AL4097" s="9"/>
      <c r="AM4097" s="9"/>
      <c r="AN4097" s="9"/>
      <c r="AO4097" s="9"/>
      <c r="AP4097" s="9"/>
      <c r="AQ4097" s="9"/>
      <c r="AR4097" s="9"/>
      <c r="AS4097" s="9"/>
      <c r="AT4097" s="9"/>
      <c r="AU4097" s="9"/>
      <c r="AV4097" s="9"/>
      <c r="AW4097" s="9"/>
      <c r="AX4097" s="9"/>
      <c r="AY4097" s="9"/>
      <c r="AZ4097" s="9"/>
      <c r="BA4097" s="9"/>
      <c r="BB4097" s="9"/>
      <c r="BC4097" s="9"/>
      <c r="BD4097" s="9"/>
      <c r="BE4097" s="9"/>
      <c r="BF4097" s="9"/>
      <c r="BG4097" s="9"/>
      <c r="BH4097" s="9"/>
      <c r="BI4097" s="9"/>
      <c r="BJ4097" s="9"/>
      <c r="BK4097" s="9"/>
      <c r="BL4097" s="9"/>
      <c r="BM4097" s="9"/>
      <c r="BN4097" s="9"/>
      <c r="BO4097" s="9"/>
      <c r="BP4097" s="9"/>
      <c r="BQ4097" s="9"/>
      <c r="BT4097" s="9"/>
      <c r="BU4097" s="9"/>
      <c r="BX4097" s="9"/>
      <c r="BY4097" s="9"/>
      <c r="CB4097" s="9"/>
      <c r="CC4097" s="9"/>
      <c r="CF4097" s="9"/>
      <c r="CG4097" s="9"/>
      <c r="CJ4097" s="9"/>
      <c r="CK4097" s="9"/>
      <c r="CN4097" s="9"/>
      <c r="CO4097" s="9"/>
      <c r="CP4097" s="9"/>
      <c r="CQ4097" s="9"/>
      <c r="CR4097" s="9"/>
      <c r="CS4097" s="9"/>
      <c r="CT4097" s="9"/>
      <c r="CU4097" s="9"/>
      <c r="CV4097" s="9"/>
      <c r="CW4097" s="9"/>
      <c r="CX4097" s="9"/>
      <c r="CY4097" s="9"/>
      <c r="CZ4097" s="9"/>
      <c r="DA4097" s="9"/>
      <c r="DB4097" s="9"/>
      <c r="DC4097" s="9"/>
      <c r="DD4097" s="9"/>
      <c r="DE4097" s="9"/>
      <c r="DF4097" s="9"/>
      <c r="DG4097" s="9"/>
      <c r="DH4097" s="9"/>
      <c r="DI4097" s="9"/>
      <c r="DJ4097" s="9"/>
      <c r="DK4097" s="9"/>
      <c r="DL4097" s="9"/>
      <c r="DM4097" s="9"/>
      <c r="DN4097" s="9"/>
      <c r="DO4097" s="9"/>
      <c r="DP4097" s="9"/>
      <c r="DQ4097" s="9"/>
      <c r="DR4097" s="9"/>
      <c r="DS4097" s="9"/>
      <c r="DT4097" s="9"/>
      <c r="DU4097" s="9"/>
      <c r="DV4097" s="9"/>
      <c r="DW4097" s="9"/>
      <c r="DX4097" s="9"/>
      <c r="DY4097" s="9"/>
      <c r="DZ4097" s="56"/>
      <c r="EA4097" s="57"/>
    </row>
    <row r="4098" spans="1:131" ht="19.5" customHeight="1" x14ac:dyDescent="0.25">
      <c r="A4098" s="9">
        <v>2713</v>
      </c>
      <c r="B4098" s="9" t="s">
        <v>8117</v>
      </c>
      <c r="C4098" s="9" t="s">
        <v>8218</v>
      </c>
      <c r="D4098" s="9"/>
      <c r="E4098" s="9" t="s">
        <v>447</v>
      </c>
      <c r="F4098" s="9" t="s">
        <v>4761</v>
      </c>
      <c r="G4098" s="9"/>
      <c r="H4098" s="9" t="s">
        <v>202</v>
      </c>
      <c r="I4098" s="9" t="s">
        <v>25</v>
      </c>
      <c r="J4098" s="129">
        <v>43800</v>
      </c>
      <c r="K4098" s="129">
        <v>43768</v>
      </c>
      <c r="L4098" s="129">
        <v>43890</v>
      </c>
      <c r="O4098" s="9">
        <v>24</v>
      </c>
      <c r="Q4098" s="9" t="s">
        <v>54</v>
      </c>
      <c r="R4098" s="9"/>
      <c r="S4098" s="13">
        <v>15605000</v>
      </c>
      <c r="T4098" s="13">
        <v>15605000</v>
      </c>
      <c r="U4098" s="13">
        <v>4681500</v>
      </c>
      <c r="V4098" s="9"/>
      <c r="W4098" s="9"/>
      <c r="X4098" s="9"/>
      <c r="Y4098" s="9"/>
      <c r="Z4098" s="9"/>
      <c r="AA4098" s="9"/>
      <c r="AB4098" s="9"/>
      <c r="AC4098" s="9"/>
      <c r="AD4098" s="9"/>
      <c r="AE4098" s="9"/>
      <c r="AF4098" s="55"/>
      <c r="AG4098" s="55"/>
      <c r="AH4098" s="11">
        <v>43768</v>
      </c>
      <c r="AI4098" s="11">
        <v>43890</v>
      </c>
      <c r="AJ4098" s="27">
        <v>14131000</v>
      </c>
      <c r="AK4098" s="27">
        <v>4239000</v>
      </c>
      <c r="AL4098" s="9"/>
      <c r="AM4098" s="9"/>
      <c r="AN4098" s="9"/>
      <c r="AO4098" s="9"/>
      <c r="AP4098" s="9"/>
      <c r="AQ4098" s="9"/>
      <c r="AR4098" s="9"/>
      <c r="AS4098" s="9"/>
      <c r="AT4098" s="9"/>
      <c r="AU4098" s="9"/>
      <c r="AV4098" s="9"/>
      <c r="AW4098" s="9"/>
      <c r="AX4098" s="9"/>
      <c r="AY4098" s="9"/>
      <c r="AZ4098" s="9"/>
      <c r="BA4098" s="9"/>
      <c r="BB4098" s="9"/>
      <c r="BC4098" s="9"/>
      <c r="BD4098" s="9"/>
      <c r="BE4098" s="9"/>
      <c r="BF4098" s="9"/>
      <c r="BG4098" s="9"/>
      <c r="BH4098" s="9"/>
      <c r="BI4098" s="9"/>
      <c r="BJ4098" s="9"/>
      <c r="BK4098" s="9"/>
      <c r="BL4098" s="9"/>
      <c r="BM4098" s="9"/>
      <c r="BN4098" s="9"/>
      <c r="BO4098" s="9"/>
      <c r="BP4098" s="9"/>
      <c r="BQ4098" s="9"/>
      <c r="BT4098" s="9"/>
      <c r="BU4098" s="9"/>
      <c r="BX4098" s="9"/>
      <c r="BY4098" s="9"/>
      <c r="CB4098" s="9"/>
      <c r="CC4098" s="9"/>
      <c r="CF4098" s="9"/>
      <c r="CG4098" s="9"/>
      <c r="CJ4098" s="9"/>
      <c r="CK4098" s="9"/>
      <c r="CN4098" s="9"/>
      <c r="CO4098" s="9"/>
      <c r="CP4098" s="9"/>
      <c r="CQ4098" s="9"/>
      <c r="CR4098" s="9"/>
      <c r="CS4098" s="9"/>
      <c r="CT4098" s="9"/>
      <c r="CU4098" s="9"/>
      <c r="CV4098" s="9"/>
      <c r="CW4098" s="9"/>
      <c r="CX4098" s="9"/>
      <c r="CY4098" s="9"/>
      <c r="CZ4098" s="9"/>
      <c r="DA4098" s="9"/>
      <c r="DB4098" s="9"/>
      <c r="DC4098" s="9"/>
      <c r="DD4098" s="9"/>
      <c r="DE4098" s="9"/>
      <c r="DF4098" s="9"/>
      <c r="DG4098" s="9"/>
      <c r="DH4098" s="9"/>
      <c r="DI4098" s="9"/>
      <c r="DJ4098" s="9"/>
      <c r="DK4098" s="9"/>
      <c r="DL4098" s="9"/>
      <c r="DM4098" s="9"/>
      <c r="DN4098" s="9"/>
      <c r="DO4098" s="9"/>
      <c r="DP4098" s="9"/>
      <c r="DQ4098" s="9"/>
      <c r="DR4098" s="9"/>
      <c r="DS4098" s="9"/>
      <c r="DT4098" s="9"/>
      <c r="DU4098" s="9"/>
      <c r="DV4098" s="9"/>
      <c r="DW4098" s="9"/>
      <c r="DX4098" s="9"/>
      <c r="DY4098" s="9"/>
    </row>
    <row r="4099" spans="1:131" ht="19.5" customHeight="1" x14ac:dyDescent="0.25">
      <c r="A4099" s="9">
        <v>2714</v>
      </c>
      <c r="B4099" s="9" t="s">
        <v>8118</v>
      </c>
      <c r="C4099" s="9" t="s">
        <v>8120</v>
      </c>
      <c r="D4099" s="9"/>
      <c r="E4099" s="9" t="s">
        <v>8119</v>
      </c>
      <c r="F4099" s="9" t="s">
        <v>8121</v>
      </c>
      <c r="G4099" s="9"/>
      <c r="H4099" s="9" t="s">
        <v>202</v>
      </c>
      <c r="I4099" s="9" t="s">
        <v>28</v>
      </c>
      <c r="J4099" s="129">
        <v>43808</v>
      </c>
      <c r="K4099" s="129">
        <v>43775</v>
      </c>
      <c r="L4099" s="129">
        <v>43843</v>
      </c>
      <c r="O4099" s="9">
        <v>30</v>
      </c>
      <c r="Q4099" s="9" t="s">
        <v>54</v>
      </c>
      <c r="R4099" s="9"/>
      <c r="S4099" s="13">
        <v>9870000</v>
      </c>
      <c r="T4099" s="13">
        <v>9870000</v>
      </c>
      <c r="U4099" s="13">
        <v>2961000</v>
      </c>
      <c r="V4099" s="9"/>
      <c r="W4099" s="9"/>
      <c r="X4099" s="9"/>
      <c r="Y4099" s="9"/>
      <c r="Z4099" s="9"/>
      <c r="AA4099" s="9"/>
      <c r="AB4099" s="9"/>
      <c r="AC4099" s="9"/>
      <c r="AD4099" s="9"/>
      <c r="AE4099" s="9"/>
      <c r="AF4099" s="55"/>
      <c r="AG4099" s="55"/>
      <c r="AH4099" s="9"/>
      <c r="AI4099" s="9"/>
      <c r="AJ4099" s="9"/>
      <c r="AK4099" s="9"/>
      <c r="AL4099" s="9"/>
      <c r="AM4099" s="9"/>
      <c r="AN4099" s="9"/>
      <c r="AO4099" s="9"/>
      <c r="AP4099" s="9"/>
      <c r="AQ4099" s="9"/>
      <c r="AR4099" s="9"/>
      <c r="AS4099" s="9"/>
      <c r="AT4099" s="9"/>
      <c r="AU4099" s="9"/>
      <c r="AV4099" s="9"/>
      <c r="AW4099" s="9"/>
      <c r="AX4099" s="9"/>
      <c r="AY4099" s="9"/>
      <c r="AZ4099" s="9"/>
      <c r="BA4099" s="9"/>
      <c r="BB4099" s="9"/>
      <c r="BC4099" s="9"/>
      <c r="BD4099" s="9"/>
      <c r="BE4099" s="9"/>
      <c r="BF4099" s="9"/>
      <c r="BG4099" s="9"/>
      <c r="BH4099" s="9"/>
      <c r="BI4099" s="9"/>
      <c r="BJ4099" s="9"/>
      <c r="BK4099" s="9"/>
      <c r="BL4099" s="9"/>
      <c r="BM4099" s="9"/>
      <c r="BN4099" s="9"/>
      <c r="BO4099" s="9"/>
      <c r="BP4099" s="9"/>
      <c r="BQ4099" s="9"/>
      <c r="BT4099" s="9"/>
      <c r="BU4099" s="9"/>
      <c r="BX4099" s="9"/>
      <c r="BY4099" s="9"/>
      <c r="CB4099" s="9"/>
      <c r="CC4099" s="9"/>
      <c r="CF4099" s="9"/>
      <c r="CG4099" s="9"/>
      <c r="CJ4099" s="9"/>
      <c r="CK4099" s="9"/>
      <c r="CN4099" s="9"/>
      <c r="CO4099" s="9"/>
      <c r="CP4099" s="9"/>
      <c r="CQ4099" s="9"/>
      <c r="CR4099" s="9"/>
      <c r="CS4099" s="9"/>
      <c r="CT4099" s="9"/>
      <c r="CU4099" s="9"/>
      <c r="CV4099" s="9"/>
      <c r="CW4099" s="9"/>
      <c r="CX4099" s="9"/>
      <c r="CY4099" s="9"/>
      <c r="CZ4099" s="9"/>
      <c r="DA4099" s="9"/>
      <c r="DB4099" s="9"/>
      <c r="DC4099" s="9"/>
      <c r="DD4099" s="9"/>
      <c r="DE4099" s="9"/>
      <c r="DF4099" s="9"/>
      <c r="DG4099" s="9"/>
      <c r="DH4099" s="9"/>
      <c r="DI4099" s="9"/>
      <c r="DJ4099" s="9"/>
      <c r="DK4099" s="9"/>
      <c r="DL4099" s="9"/>
      <c r="DM4099" s="9"/>
      <c r="DN4099" s="9"/>
      <c r="DO4099" s="9"/>
      <c r="DP4099" s="9"/>
      <c r="DQ4099" s="9"/>
      <c r="DR4099" s="9"/>
      <c r="DS4099" s="9"/>
      <c r="DT4099" s="9"/>
      <c r="DU4099" s="9"/>
      <c r="DV4099" s="9"/>
      <c r="DW4099" s="9"/>
      <c r="DX4099" s="9"/>
      <c r="DY4099" s="9"/>
      <c r="DZ4099" s="56"/>
      <c r="EA4099" s="57"/>
    </row>
    <row r="4100" spans="1:131" s="18" customFormat="1" ht="19.5" customHeight="1" x14ac:dyDescent="0.25">
      <c r="A4100" s="18">
        <v>2714</v>
      </c>
      <c r="B4100" s="18" t="s">
        <v>8118</v>
      </c>
      <c r="C4100" s="18" t="s">
        <v>8120</v>
      </c>
      <c r="D4100" s="19">
        <v>43886</v>
      </c>
      <c r="J4100" s="130"/>
      <c r="K4100" s="130"/>
      <c r="L4100" s="130">
        <v>43920</v>
      </c>
      <c r="S4100" s="20"/>
      <c r="T4100" s="20"/>
      <c r="U4100" s="20"/>
      <c r="AF4100" s="57"/>
      <c r="AG4100" s="57"/>
      <c r="DZ4100" s="56"/>
      <c r="EA4100" s="57"/>
    </row>
    <row r="4101" spans="1:131" ht="19.5" customHeight="1" x14ac:dyDescent="0.25">
      <c r="A4101" s="9">
        <v>2715</v>
      </c>
      <c r="B4101" s="9" t="s">
        <v>8122</v>
      </c>
      <c r="C4101" s="9" t="s">
        <v>8123</v>
      </c>
      <c r="D4101" s="9"/>
      <c r="E4101" s="9" t="s">
        <v>8124</v>
      </c>
      <c r="F4101" s="9" t="s">
        <v>8125</v>
      </c>
      <c r="G4101" s="9"/>
      <c r="H4101" s="9" t="s">
        <v>202</v>
      </c>
      <c r="I4101" s="9" t="s">
        <v>122</v>
      </c>
      <c r="J4101" s="129">
        <v>43809</v>
      </c>
      <c r="K4101" s="129">
        <v>43720</v>
      </c>
      <c r="L4101" s="129">
        <v>43861</v>
      </c>
      <c r="O4101" s="9">
        <v>30</v>
      </c>
      <c r="Q4101" s="9" t="s">
        <v>54</v>
      </c>
      <c r="R4101" s="9"/>
      <c r="S4101" s="13">
        <v>2000000</v>
      </c>
      <c r="T4101" s="13">
        <v>2000000</v>
      </c>
      <c r="U4101" s="13">
        <v>600000</v>
      </c>
      <c r="V4101" s="9"/>
      <c r="W4101" s="9"/>
      <c r="X4101" s="9"/>
      <c r="Y4101" s="9"/>
      <c r="Z4101" s="9"/>
      <c r="AA4101" s="9"/>
      <c r="AB4101" s="9"/>
      <c r="AC4101" s="9"/>
      <c r="AD4101" s="9"/>
      <c r="AE4101" s="9"/>
      <c r="AF4101" s="55"/>
      <c r="AG4101" s="55"/>
      <c r="AH4101" s="11">
        <v>43720</v>
      </c>
      <c r="AI4101" s="11">
        <v>43861</v>
      </c>
      <c r="AJ4101" s="27">
        <v>2083255</v>
      </c>
      <c r="AK4101" s="27">
        <v>600000</v>
      </c>
      <c r="AL4101" s="9"/>
      <c r="AM4101" s="9"/>
      <c r="AN4101" s="9"/>
      <c r="AO4101" s="9"/>
      <c r="AP4101" s="9"/>
      <c r="AQ4101" s="9"/>
      <c r="AR4101" s="9"/>
      <c r="AS4101" s="9"/>
      <c r="AT4101" s="9"/>
      <c r="AU4101" s="9"/>
      <c r="AV4101" s="9"/>
      <c r="AW4101" s="9"/>
      <c r="AX4101" s="9"/>
      <c r="AY4101" s="9"/>
      <c r="AZ4101" s="9"/>
      <c r="BA4101" s="9"/>
      <c r="BB4101" s="9"/>
      <c r="BC4101" s="9"/>
      <c r="BD4101" s="9"/>
      <c r="BE4101" s="9"/>
      <c r="BF4101" s="9"/>
      <c r="BG4101" s="9"/>
      <c r="BH4101" s="9"/>
      <c r="BI4101" s="9"/>
      <c r="BJ4101" s="9"/>
      <c r="BK4101" s="9"/>
      <c r="BL4101" s="9"/>
      <c r="BM4101" s="9"/>
      <c r="BN4101" s="9"/>
      <c r="BO4101" s="9"/>
      <c r="BP4101" s="9"/>
      <c r="BQ4101" s="9"/>
      <c r="BT4101" s="9"/>
      <c r="BU4101" s="9"/>
      <c r="BX4101" s="9"/>
      <c r="BY4101" s="9"/>
      <c r="CB4101" s="9"/>
      <c r="CC4101" s="9"/>
      <c r="CF4101" s="9"/>
      <c r="CG4101" s="9"/>
      <c r="CJ4101" s="9"/>
      <c r="CK4101" s="9"/>
      <c r="CN4101" s="9"/>
      <c r="CO4101" s="9"/>
      <c r="CP4101" s="9"/>
      <c r="CQ4101" s="9"/>
      <c r="CR4101" s="9"/>
      <c r="CS4101" s="9"/>
      <c r="CT4101" s="9"/>
      <c r="CU4101" s="9"/>
      <c r="CV4101" s="9"/>
      <c r="CW4101" s="9"/>
      <c r="CX4101" s="9"/>
      <c r="CY4101" s="9"/>
      <c r="CZ4101" s="9"/>
      <c r="DA4101" s="9"/>
      <c r="DB4101" s="9"/>
      <c r="DC4101" s="9"/>
      <c r="DD4101" s="9"/>
      <c r="DE4101" s="9"/>
      <c r="DF4101" s="9"/>
      <c r="DG4101" s="9"/>
      <c r="DH4101" s="9"/>
      <c r="DI4101" s="9"/>
      <c r="DJ4101" s="9"/>
      <c r="DK4101" s="9"/>
      <c r="DL4101" s="9"/>
      <c r="DM4101" s="9"/>
      <c r="DN4101" s="9"/>
      <c r="DO4101" s="9"/>
      <c r="DP4101" s="9"/>
      <c r="DQ4101" s="9"/>
      <c r="DR4101" s="9"/>
      <c r="DS4101" s="9"/>
      <c r="DT4101" s="9"/>
      <c r="DU4101" s="9"/>
      <c r="DV4101" s="9"/>
      <c r="DW4101" s="9"/>
      <c r="DX4101" s="9"/>
      <c r="DY4101" s="9"/>
    </row>
    <row r="4102" spans="1:131" s="18" customFormat="1" ht="19.5" customHeight="1" x14ac:dyDescent="0.25">
      <c r="A4102" s="18">
        <v>2715</v>
      </c>
      <c r="B4102" s="18" t="s">
        <v>8122</v>
      </c>
      <c r="C4102" s="18" t="s">
        <v>8446</v>
      </c>
      <c r="D4102" s="19">
        <v>43955</v>
      </c>
      <c r="J4102" s="130"/>
      <c r="K4102" s="130"/>
      <c r="L4102" s="130"/>
      <c r="S4102" s="20"/>
      <c r="T4102" s="20"/>
      <c r="U4102" s="20"/>
      <c r="AF4102" s="57"/>
      <c r="AG4102" s="57"/>
      <c r="AK4102" s="27"/>
      <c r="DZ4102" s="56"/>
      <c r="EA4102" s="57"/>
    </row>
    <row r="4103" spans="1:131" ht="19.5" customHeight="1" x14ac:dyDescent="0.25">
      <c r="A4103" s="9">
        <v>2716</v>
      </c>
      <c r="B4103" s="9" t="s">
        <v>8127</v>
      </c>
      <c r="C4103" s="9" t="s">
        <v>8128</v>
      </c>
      <c r="D4103" s="9"/>
      <c r="E4103" s="9" t="s">
        <v>7507</v>
      </c>
      <c r="F4103" s="9" t="s">
        <v>7508</v>
      </c>
      <c r="G4103" s="9"/>
      <c r="H4103" s="9" t="s">
        <v>202</v>
      </c>
      <c r="I4103" s="9" t="s">
        <v>4464</v>
      </c>
      <c r="J4103" s="129">
        <v>43786</v>
      </c>
      <c r="K4103" s="129">
        <v>43556</v>
      </c>
      <c r="L4103" s="129">
        <v>43951</v>
      </c>
      <c r="O4103" s="9">
        <v>25</v>
      </c>
      <c r="Q4103" s="9" t="s">
        <v>61</v>
      </c>
      <c r="R4103" s="9"/>
      <c r="S4103" s="13">
        <v>71627240</v>
      </c>
      <c r="T4103" s="13">
        <v>71627240</v>
      </c>
      <c r="U4103" s="13">
        <v>21488172</v>
      </c>
      <c r="V4103" s="9"/>
      <c r="W4103" s="9"/>
      <c r="X4103" s="9"/>
      <c r="Y4103" s="9"/>
      <c r="Z4103" s="9"/>
      <c r="AA4103" s="9"/>
      <c r="AB4103" s="9"/>
      <c r="AC4103" s="9"/>
      <c r="AD4103" s="9"/>
      <c r="AE4103" s="9"/>
      <c r="AF4103" s="55"/>
      <c r="AG4103" s="55"/>
      <c r="AH4103" s="11">
        <v>43556</v>
      </c>
      <c r="AI4103" s="11">
        <v>43951</v>
      </c>
      <c r="AJ4103" s="27">
        <v>74450405</v>
      </c>
      <c r="AK4103" s="27">
        <v>22335122</v>
      </c>
      <c r="AL4103" s="11">
        <v>44136</v>
      </c>
      <c r="AM4103" s="11">
        <v>44347</v>
      </c>
      <c r="AN4103" s="27">
        <v>435676946</v>
      </c>
      <c r="AO4103" s="27">
        <v>130703084</v>
      </c>
      <c r="AP4103" s="9"/>
      <c r="AQ4103" s="9"/>
      <c r="AR4103" s="9"/>
      <c r="AS4103" s="9"/>
      <c r="AT4103" s="9"/>
      <c r="AU4103" s="9"/>
      <c r="AV4103" s="9"/>
      <c r="AW4103" s="9"/>
      <c r="AX4103" s="9"/>
      <c r="AY4103" s="9"/>
      <c r="AZ4103" s="9"/>
      <c r="BA4103" s="9"/>
      <c r="BB4103" s="9"/>
      <c r="BC4103" s="9"/>
      <c r="BD4103" s="9"/>
      <c r="BE4103" s="9"/>
      <c r="BF4103" s="9"/>
      <c r="BG4103" s="9"/>
      <c r="BH4103" s="9"/>
      <c r="BI4103" s="9"/>
      <c r="BJ4103" s="9"/>
      <c r="BK4103" s="9"/>
      <c r="BL4103" s="9"/>
      <c r="BM4103" s="9"/>
      <c r="BN4103" s="9"/>
      <c r="BO4103" s="9"/>
      <c r="BP4103" s="9"/>
      <c r="BQ4103" s="9"/>
      <c r="BT4103" s="9"/>
      <c r="BU4103" s="9"/>
      <c r="BX4103" s="9"/>
      <c r="BY4103" s="9"/>
      <c r="CB4103" s="9"/>
      <c r="CC4103" s="9"/>
      <c r="CF4103" s="9"/>
      <c r="CG4103" s="9"/>
      <c r="CJ4103" s="9"/>
      <c r="CK4103" s="9"/>
      <c r="CN4103" s="9"/>
      <c r="CO4103" s="9"/>
      <c r="CP4103" s="9"/>
      <c r="CQ4103" s="9"/>
      <c r="CR4103" s="9"/>
      <c r="CS4103" s="9"/>
      <c r="CT4103" s="9"/>
      <c r="CU4103" s="9"/>
      <c r="CV4103" s="9"/>
      <c r="CW4103" s="9"/>
      <c r="CX4103" s="9"/>
      <c r="CY4103" s="9"/>
      <c r="CZ4103" s="9"/>
      <c r="DA4103" s="9"/>
      <c r="DB4103" s="9"/>
      <c r="DC4103" s="9"/>
      <c r="DD4103" s="9"/>
      <c r="DE4103" s="9"/>
      <c r="DF4103" s="9"/>
      <c r="DG4103" s="9"/>
      <c r="DH4103" s="9"/>
      <c r="DI4103" s="9"/>
      <c r="DJ4103" s="9"/>
      <c r="DK4103" s="9"/>
      <c r="DL4103" s="9"/>
      <c r="DM4103" s="9"/>
      <c r="DN4103" s="9"/>
      <c r="DO4103" s="9"/>
      <c r="DP4103" s="9"/>
      <c r="DQ4103" s="9"/>
      <c r="DR4103" s="9"/>
      <c r="DS4103" s="9"/>
      <c r="DT4103" s="9"/>
      <c r="DU4103" s="9"/>
      <c r="DV4103" s="9"/>
      <c r="DW4103" s="9"/>
      <c r="DX4103" s="9"/>
      <c r="DY4103" s="9"/>
      <c r="DZ4103" s="56"/>
      <c r="EA4103" s="57"/>
    </row>
    <row r="4104" spans="1:131" s="18" customFormat="1" ht="19.5" customHeight="1" x14ac:dyDescent="0.25">
      <c r="A4104" s="18">
        <v>2716</v>
      </c>
      <c r="B4104" s="18" t="s">
        <v>8127</v>
      </c>
      <c r="C4104" s="18" t="s">
        <v>8128</v>
      </c>
      <c r="D4104" s="19">
        <v>44021</v>
      </c>
      <c r="J4104" s="130"/>
      <c r="K4104" s="130"/>
      <c r="L4104" s="130"/>
      <c r="S4104" s="20">
        <v>74450405</v>
      </c>
      <c r="T4104" s="20">
        <v>74450405</v>
      </c>
      <c r="U4104" s="20">
        <v>22335122</v>
      </c>
      <c r="AF4104" s="57"/>
      <c r="AG4104" s="57"/>
      <c r="DZ4104" s="56"/>
      <c r="EA4104" s="57"/>
    </row>
    <row r="4105" spans="1:131" ht="30" customHeight="1" x14ac:dyDescent="0.25">
      <c r="A4105" s="9">
        <v>2717</v>
      </c>
      <c r="B4105" s="9" t="s">
        <v>8129</v>
      </c>
      <c r="C4105" s="9" t="s">
        <v>8130</v>
      </c>
      <c r="D4105" s="9"/>
      <c r="E4105" s="108" t="s">
        <v>8387</v>
      </c>
      <c r="F4105" s="9" t="s">
        <v>4891</v>
      </c>
      <c r="G4105" s="9"/>
      <c r="H4105" s="9" t="s">
        <v>202</v>
      </c>
      <c r="I4105" s="9" t="s">
        <v>25</v>
      </c>
      <c r="J4105" s="129">
        <v>43924</v>
      </c>
      <c r="K4105" s="129">
        <v>43776</v>
      </c>
      <c r="L4105" s="129">
        <v>44180</v>
      </c>
      <c r="M4105" s="9" t="s">
        <v>20</v>
      </c>
      <c r="O4105" s="9">
        <v>28</v>
      </c>
      <c r="Q4105" s="9" t="s">
        <v>54</v>
      </c>
      <c r="R4105" s="9"/>
      <c r="S4105" s="13">
        <v>799902857</v>
      </c>
      <c r="T4105" s="13">
        <v>799902857</v>
      </c>
      <c r="U4105" s="13">
        <v>239970857</v>
      </c>
      <c r="V4105" s="13">
        <v>559700000</v>
      </c>
      <c r="W4105" s="9"/>
      <c r="X4105" s="9"/>
      <c r="Y4105" s="9"/>
      <c r="Z4105" s="9"/>
      <c r="AA4105" s="9"/>
      <c r="AB4105" s="9"/>
      <c r="AC4105" s="9"/>
      <c r="AD4105" s="9"/>
      <c r="AE4105" s="9"/>
      <c r="AF4105" s="55">
        <v>559700000</v>
      </c>
      <c r="AG4105" s="55"/>
      <c r="AH4105" s="11">
        <v>43864</v>
      </c>
      <c r="AI4105" s="11">
        <v>43921</v>
      </c>
      <c r="AJ4105" s="27">
        <v>108798675</v>
      </c>
      <c r="AK4105" s="27">
        <v>32639603</v>
      </c>
      <c r="AL4105" s="11">
        <v>43922</v>
      </c>
      <c r="AM4105" s="11">
        <v>44012</v>
      </c>
      <c r="AN4105" s="27">
        <v>104610989</v>
      </c>
      <c r="AO4105" s="27">
        <v>31383297</v>
      </c>
      <c r="AP4105" s="11">
        <v>44013</v>
      </c>
      <c r="AQ4105" s="11">
        <v>44104</v>
      </c>
      <c r="AR4105" s="27">
        <v>42652670</v>
      </c>
      <c r="AS4105" s="27">
        <v>12795801</v>
      </c>
      <c r="AT4105" s="11">
        <v>44105</v>
      </c>
      <c r="AU4105" s="11">
        <v>44196</v>
      </c>
      <c r="AV4105" s="27">
        <v>39188902</v>
      </c>
      <c r="AW4105" s="27">
        <v>11756671</v>
      </c>
      <c r="AX4105" s="11">
        <v>44197</v>
      </c>
      <c r="AY4105" s="11">
        <v>44286</v>
      </c>
      <c r="AZ4105" s="27">
        <v>48306671</v>
      </c>
      <c r="BA4105" s="27">
        <v>14492001</v>
      </c>
      <c r="BB4105" s="9"/>
      <c r="BC4105" s="9"/>
      <c r="BD4105" s="9"/>
      <c r="BE4105" s="9"/>
      <c r="BF4105" s="9"/>
      <c r="BG4105" s="9"/>
      <c r="BH4105" s="9"/>
      <c r="BI4105" s="9"/>
      <c r="BJ4105" s="9"/>
      <c r="BK4105" s="9"/>
      <c r="BL4105" s="9"/>
      <c r="BM4105" s="9"/>
      <c r="BN4105" s="9"/>
      <c r="BO4105" s="9"/>
      <c r="BP4105" s="9"/>
      <c r="BQ4105" s="9"/>
      <c r="BT4105" s="9"/>
      <c r="BU4105" s="9"/>
      <c r="BX4105" s="9"/>
      <c r="BY4105" s="9"/>
      <c r="CB4105" s="9"/>
      <c r="CC4105" s="9"/>
      <c r="CF4105" s="9"/>
      <c r="CG4105" s="9"/>
      <c r="CJ4105" s="9"/>
      <c r="CK4105" s="9"/>
      <c r="CN4105" s="9"/>
      <c r="CO4105" s="9"/>
      <c r="CP4105" s="9"/>
      <c r="CQ4105" s="9"/>
      <c r="CR4105" s="9"/>
      <c r="CS4105" s="9"/>
      <c r="CT4105" s="9"/>
      <c r="CU4105" s="9"/>
      <c r="CV4105" s="9"/>
      <c r="CW4105" s="9"/>
      <c r="CX4105" s="9"/>
      <c r="CY4105" s="9"/>
      <c r="CZ4105" s="9"/>
      <c r="DA4105" s="9"/>
      <c r="DB4105" s="9"/>
      <c r="DC4105" s="9"/>
      <c r="DD4105" s="9"/>
      <c r="DE4105" s="9"/>
      <c r="DF4105" s="9"/>
      <c r="DG4105" s="9"/>
      <c r="DH4105" s="9"/>
      <c r="DI4105" s="9"/>
      <c r="DJ4105" s="9"/>
      <c r="DK4105" s="9"/>
      <c r="DL4105" s="9"/>
      <c r="DM4105" s="9"/>
      <c r="DN4105" s="9"/>
      <c r="DO4105" s="9"/>
      <c r="DP4105" s="9"/>
      <c r="DQ4105" s="9"/>
      <c r="DR4105" s="9"/>
      <c r="DS4105" s="9"/>
      <c r="DT4105" s="9"/>
      <c r="DU4105" s="9"/>
      <c r="DV4105" s="9"/>
      <c r="DW4105" s="9"/>
      <c r="DX4105" s="9"/>
      <c r="DY4105" s="9"/>
    </row>
    <row r="4106" spans="1:131" s="18" customFormat="1" ht="30" customHeight="1" x14ac:dyDescent="0.25">
      <c r="A4106" s="18">
        <v>2717</v>
      </c>
      <c r="B4106" s="18" t="s">
        <v>8129</v>
      </c>
      <c r="C4106" s="18" t="s">
        <v>8130</v>
      </c>
      <c r="D4106" s="19">
        <v>44021</v>
      </c>
      <c r="E4106" s="170"/>
      <c r="J4106" s="130"/>
      <c r="K4106" s="130"/>
      <c r="L4106" s="130">
        <v>44545</v>
      </c>
      <c r="S4106" s="20"/>
      <c r="T4106" s="20"/>
      <c r="U4106" s="20"/>
      <c r="V4106" s="20"/>
      <c r="AF4106" s="57"/>
      <c r="AG4106" s="57"/>
      <c r="AR4106" s="27"/>
      <c r="AS4106" s="27"/>
      <c r="DZ4106" s="56"/>
      <c r="EA4106" s="57"/>
    </row>
    <row r="4107" spans="1:131" ht="19.5" customHeight="1" x14ac:dyDescent="0.25">
      <c r="A4107" s="9">
        <v>2718</v>
      </c>
      <c r="B4107" s="9" t="s">
        <v>8131</v>
      </c>
      <c r="C4107" s="9" t="s">
        <v>8132</v>
      </c>
      <c r="D4107" s="9"/>
      <c r="E4107" s="9" t="s">
        <v>8133</v>
      </c>
      <c r="F4107" s="9" t="s">
        <v>7474</v>
      </c>
      <c r="G4107" s="9"/>
      <c r="H4107" s="9" t="s">
        <v>202</v>
      </c>
      <c r="I4107" s="9" t="s">
        <v>25</v>
      </c>
      <c r="J4107" s="129">
        <v>44007</v>
      </c>
      <c r="K4107" s="129">
        <v>43852</v>
      </c>
      <c r="L4107" s="129">
        <v>44155</v>
      </c>
      <c r="M4107" s="9" t="s">
        <v>20</v>
      </c>
      <c r="O4107" s="9">
        <v>32</v>
      </c>
      <c r="Q4107" s="9" t="s">
        <v>54</v>
      </c>
      <c r="R4107" s="9"/>
      <c r="S4107" s="13">
        <v>250000000</v>
      </c>
      <c r="T4107" s="13">
        <v>250000000</v>
      </c>
      <c r="U4107" s="13">
        <v>75000000</v>
      </c>
      <c r="V4107" s="13">
        <v>175000000</v>
      </c>
      <c r="W4107" s="9"/>
      <c r="X4107" s="9"/>
      <c r="Y4107" s="9"/>
      <c r="Z4107" s="9"/>
      <c r="AA4107" s="9"/>
      <c r="AB4107" s="9"/>
      <c r="AC4107" s="9"/>
      <c r="AD4107" s="9"/>
      <c r="AE4107" s="9"/>
      <c r="AF4107" s="45">
        <v>175000000</v>
      </c>
      <c r="AH4107" s="11">
        <v>43862</v>
      </c>
      <c r="AI4107" s="11">
        <v>44043</v>
      </c>
      <c r="AJ4107" s="27">
        <v>107338508</v>
      </c>
      <c r="AK4107" s="27">
        <v>32201552</v>
      </c>
      <c r="AL4107" s="11">
        <v>44044</v>
      </c>
      <c r="AM4107" s="11">
        <v>44104</v>
      </c>
      <c r="AN4107" s="27">
        <v>77405948</v>
      </c>
      <c r="AO4107" s="27">
        <v>23221784</v>
      </c>
      <c r="AP4107" s="11">
        <v>44105</v>
      </c>
      <c r="AQ4107" s="11">
        <v>44196</v>
      </c>
      <c r="AR4107" s="27">
        <v>1346807</v>
      </c>
      <c r="AS4107" s="27">
        <v>404042</v>
      </c>
      <c r="AT4107" s="11">
        <v>44348</v>
      </c>
      <c r="AU4107" s="11">
        <v>44377</v>
      </c>
      <c r="AV4107" s="27">
        <v>14909868</v>
      </c>
      <c r="AW4107" s="27">
        <v>4472960</v>
      </c>
      <c r="AX4107" s="9"/>
      <c r="AY4107" s="9"/>
      <c r="AZ4107" s="9"/>
      <c r="BA4107" s="9"/>
      <c r="BB4107" s="9"/>
      <c r="BC4107" s="9"/>
      <c r="BD4107" s="9"/>
      <c r="BE4107" s="9"/>
      <c r="BF4107" s="9"/>
      <c r="BG4107" s="9"/>
      <c r="BH4107" s="9"/>
      <c r="BI4107" s="9"/>
      <c r="BJ4107" s="9"/>
      <c r="BK4107" s="9"/>
      <c r="BL4107" s="9"/>
      <c r="BM4107" s="9"/>
      <c r="BN4107" s="9"/>
      <c r="BO4107" s="9"/>
      <c r="BP4107" s="9"/>
      <c r="BQ4107" s="9"/>
      <c r="BT4107" s="9"/>
      <c r="BU4107" s="9"/>
      <c r="BX4107" s="9"/>
      <c r="BY4107" s="9"/>
      <c r="CB4107" s="9"/>
      <c r="CC4107" s="9"/>
      <c r="CF4107" s="9"/>
      <c r="CG4107" s="9"/>
      <c r="CJ4107" s="9"/>
      <c r="CK4107" s="9"/>
      <c r="CN4107" s="9"/>
      <c r="CO4107" s="9"/>
      <c r="CP4107" s="9"/>
      <c r="CQ4107" s="9"/>
      <c r="CR4107" s="9"/>
      <c r="CS4107" s="9"/>
      <c r="CT4107" s="9"/>
      <c r="CU4107" s="9"/>
      <c r="CV4107" s="9"/>
      <c r="CW4107" s="9"/>
      <c r="CX4107" s="9"/>
      <c r="CY4107" s="9"/>
      <c r="CZ4107" s="9"/>
      <c r="DA4107" s="9"/>
      <c r="DB4107" s="9"/>
      <c r="DC4107" s="9"/>
      <c r="DD4107" s="9"/>
      <c r="DE4107" s="9"/>
      <c r="DF4107" s="9"/>
      <c r="DG4107" s="9"/>
      <c r="DH4107" s="9"/>
      <c r="DI4107" s="9"/>
      <c r="DJ4107" s="9"/>
      <c r="DK4107" s="9"/>
      <c r="DL4107" s="9"/>
      <c r="DM4107" s="9"/>
      <c r="DN4107" s="9"/>
      <c r="DO4107" s="9"/>
      <c r="DP4107" s="9"/>
      <c r="DQ4107" s="9"/>
      <c r="DR4107" s="9"/>
      <c r="DS4107" s="9"/>
      <c r="DT4107" s="9"/>
      <c r="DU4107" s="9"/>
      <c r="DV4107" s="9"/>
      <c r="DW4107" s="9"/>
      <c r="DX4107" s="9"/>
      <c r="DY4107" s="9"/>
      <c r="DZ4107" s="56"/>
      <c r="EA4107" s="57"/>
    </row>
    <row r="4108" spans="1:131" s="18" customFormat="1" ht="19.5" customHeight="1" x14ac:dyDescent="0.25">
      <c r="A4108" s="18">
        <v>2718</v>
      </c>
      <c r="B4108" s="18" t="s">
        <v>8131</v>
      </c>
      <c r="C4108" s="18" t="s">
        <v>8132</v>
      </c>
      <c r="D4108" s="19">
        <v>44026</v>
      </c>
      <c r="E4108" s="18" t="s">
        <v>8585</v>
      </c>
      <c r="F4108" s="18" t="s">
        <v>7474</v>
      </c>
      <c r="J4108" s="130"/>
      <c r="K4108" s="130"/>
      <c r="L4108" s="130"/>
      <c r="AF4108" s="57"/>
      <c r="AG4108" s="57"/>
      <c r="DZ4108" s="56"/>
      <c r="EA4108" s="57"/>
    </row>
    <row r="4109" spans="1:131" s="18" customFormat="1" ht="19.5" customHeight="1" x14ac:dyDescent="0.25">
      <c r="A4109" s="18">
        <v>2718</v>
      </c>
      <c r="B4109" s="18" t="s">
        <v>8131</v>
      </c>
      <c r="C4109" s="18" t="s">
        <v>8132</v>
      </c>
      <c r="D4109" s="19">
        <v>44167</v>
      </c>
      <c r="J4109" s="130"/>
      <c r="K4109" s="130"/>
      <c r="L4109" s="130"/>
      <c r="S4109" s="20">
        <v>262468571</v>
      </c>
      <c r="T4109" s="20">
        <v>262468571</v>
      </c>
      <c r="U4109" s="20">
        <v>78740571</v>
      </c>
      <c r="V4109" s="20">
        <v>183728000</v>
      </c>
      <c r="AF4109" s="57">
        <v>183728000</v>
      </c>
      <c r="AG4109" s="55"/>
      <c r="DZ4109" s="56"/>
      <c r="EA4109" s="57"/>
    </row>
    <row r="4110" spans="1:131" s="18" customFormat="1" ht="19.5" customHeight="1" x14ac:dyDescent="0.25">
      <c r="A4110" s="18">
        <v>2718</v>
      </c>
      <c r="B4110" s="18" t="s">
        <v>8131</v>
      </c>
      <c r="C4110" s="18" t="s">
        <v>8132</v>
      </c>
      <c r="D4110" s="19">
        <v>44218</v>
      </c>
      <c r="J4110" s="130"/>
      <c r="K4110" s="130"/>
      <c r="L4110" s="130">
        <v>44344</v>
      </c>
      <c r="S4110" s="20"/>
      <c r="T4110" s="20"/>
      <c r="U4110" s="20"/>
      <c r="V4110" s="20"/>
      <c r="AF4110" s="57"/>
      <c r="AG4110" s="55"/>
      <c r="DZ4110" s="56"/>
      <c r="EA4110" s="57"/>
    </row>
    <row r="4111" spans="1:131" s="18" customFormat="1" ht="19.5" customHeight="1" x14ac:dyDescent="0.25">
      <c r="A4111" s="18">
        <v>2718</v>
      </c>
      <c r="B4111" s="18" t="s">
        <v>8131</v>
      </c>
      <c r="C4111" s="18" t="s">
        <v>8132</v>
      </c>
      <c r="D4111" s="19">
        <v>44365</v>
      </c>
      <c r="J4111" s="130"/>
      <c r="K4111" s="130"/>
      <c r="L4111" s="130"/>
      <c r="S4111" s="20">
        <v>337468571</v>
      </c>
      <c r="T4111" s="20">
        <v>337468571</v>
      </c>
      <c r="U4111" s="20">
        <v>101240571</v>
      </c>
      <c r="V4111" s="20">
        <v>236228000</v>
      </c>
      <c r="AF4111" s="43">
        <v>236228000</v>
      </c>
      <c r="AG4111" s="55"/>
      <c r="DZ4111" s="56"/>
      <c r="EA4111" s="57"/>
    </row>
    <row r="4112" spans="1:131" s="18" customFormat="1" ht="19.5" customHeight="1" x14ac:dyDescent="0.25">
      <c r="A4112" s="18">
        <v>2718</v>
      </c>
      <c r="B4112" s="18" t="s">
        <v>8131</v>
      </c>
      <c r="C4112" s="18" t="s">
        <v>8132</v>
      </c>
      <c r="D4112" s="19">
        <v>44459</v>
      </c>
      <c r="J4112" s="130"/>
      <c r="K4112" s="130"/>
      <c r="L4112" s="130">
        <v>44477</v>
      </c>
      <c r="S4112" s="20"/>
      <c r="T4112" s="20"/>
      <c r="U4112" s="20"/>
      <c r="V4112" s="20"/>
      <c r="AF4112" s="43"/>
      <c r="AG4112" s="55"/>
      <c r="DZ4112" s="56"/>
      <c r="EA4112" s="57"/>
    </row>
    <row r="4113" spans="1:131" ht="19.5" customHeight="1" x14ac:dyDescent="0.25">
      <c r="A4113" s="9">
        <v>2719</v>
      </c>
      <c r="B4113" s="9" t="s">
        <v>8138</v>
      </c>
      <c r="C4113" s="9" t="s">
        <v>8140</v>
      </c>
      <c r="D4113" s="9"/>
      <c r="E4113" s="9" t="s">
        <v>8139</v>
      </c>
      <c r="F4113" s="9" t="s">
        <v>7325</v>
      </c>
      <c r="G4113" s="9"/>
      <c r="H4113" s="9" t="s">
        <v>202</v>
      </c>
      <c r="I4113" s="9" t="s">
        <v>25</v>
      </c>
      <c r="J4113" s="129">
        <v>43924</v>
      </c>
      <c r="K4113" s="129">
        <v>43921</v>
      </c>
      <c r="L4113" s="129">
        <v>44216</v>
      </c>
      <c r="M4113" s="9" t="s">
        <v>20</v>
      </c>
      <c r="O4113" s="9">
        <v>28</v>
      </c>
      <c r="Q4113" s="9" t="s">
        <v>54</v>
      </c>
      <c r="R4113" s="9"/>
      <c r="S4113" s="13">
        <v>4285715</v>
      </c>
      <c r="T4113" s="13">
        <v>4285715</v>
      </c>
      <c r="U4113" s="13">
        <v>1285715</v>
      </c>
      <c r="V4113" s="9"/>
      <c r="W4113" s="13">
        <v>3000000</v>
      </c>
      <c r="X4113" s="9"/>
      <c r="Y4113" s="9"/>
      <c r="Z4113" s="9"/>
      <c r="AA4113" s="9"/>
      <c r="AB4113" s="9"/>
      <c r="AC4113" s="9"/>
      <c r="AD4113" s="9"/>
      <c r="AE4113" s="9"/>
      <c r="AF4113" s="55">
        <v>3000000</v>
      </c>
      <c r="AG4113" s="55"/>
      <c r="AH4113" s="9"/>
      <c r="AI4113" s="9"/>
      <c r="AJ4113" s="9"/>
      <c r="AK4113" s="9"/>
      <c r="AL4113" s="9"/>
      <c r="AM4113" s="9"/>
      <c r="AN4113" s="9"/>
      <c r="AO4113" s="9"/>
      <c r="AP4113" s="9"/>
      <c r="AQ4113" s="9"/>
      <c r="AR4113" s="9"/>
      <c r="AS4113" s="9"/>
      <c r="AT4113" s="9"/>
      <c r="AU4113" s="9"/>
      <c r="AV4113" s="9"/>
      <c r="AW4113" s="9"/>
      <c r="AX4113" s="9"/>
      <c r="AY4113" s="9"/>
      <c r="AZ4113" s="9"/>
      <c r="BA4113" s="9"/>
      <c r="BB4113" s="9"/>
      <c r="BC4113" s="9"/>
      <c r="BD4113" s="9"/>
      <c r="BE4113" s="9"/>
      <c r="BF4113" s="9"/>
      <c r="BG4113" s="9"/>
      <c r="BH4113" s="9"/>
      <c r="BI4113" s="9"/>
      <c r="BJ4113" s="9"/>
      <c r="BK4113" s="9"/>
      <c r="BL4113" s="9"/>
      <c r="BM4113" s="9"/>
      <c r="BN4113" s="9"/>
      <c r="BO4113" s="9"/>
      <c r="BP4113" s="9"/>
      <c r="BQ4113" s="9"/>
      <c r="BT4113" s="9"/>
      <c r="BU4113" s="9"/>
      <c r="BX4113" s="9"/>
      <c r="BY4113" s="9"/>
      <c r="CB4113" s="9"/>
      <c r="CC4113" s="9"/>
      <c r="CF4113" s="9"/>
      <c r="CG4113" s="9"/>
      <c r="CJ4113" s="9"/>
      <c r="CK4113" s="9"/>
      <c r="CN4113" s="9"/>
      <c r="CO4113" s="9"/>
      <c r="CP4113" s="9"/>
      <c r="CQ4113" s="9"/>
      <c r="CR4113" s="9"/>
      <c r="CS4113" s="9"/>
      <c r="CT4113" s="9"/>
      <c r="CU4113" s="9"/>
      <c r="CV4113" s="9"/>
      <c r="CW4113" s="9"/>
      <c r="CX4113" s="9"/>
      <c r="CY4113" s="9"/>
      <c r="CZ4113" s="9"/>
      <c r="DA4113" s="9"/>
      <c r="DB4113" s="9"/>
      <c r="DC4113" s="9"/>
      <c r="DD4113" s="9"/>
      <c r="DE4113" s="9"/>
      <c r="DF4113" s="9"/>
      <c r="DG4113" s="9"/>
      <c r="DH4113" s="9"/>
      <c r="DI4113" s="9"/>
      <c r="DJ4113" s="9"/>
      <c r="DK4113" s="9"/>
      <c r="DL4113" s="9"/>
      <c r="DM4113" s="9"/>
      <c r="DN4113" s="9"/>
      <c r="DO4113" s="9"/>
      <c r="DP4113" s="9"/>
      <c r="DQ4113" s="9"/>
      <c r="DR4113" s="9"/>
      <c r="DS4113" s="9"/>
      <c r="DT4113" s="9"/>
      <c r="DU4113" s="9"/>
      <c r="DV4113" s="9"/>
      <c r="DW4113" s="9"/>
      <c r="DX4113" s="9"/>
      <c r="DY4113" s="9"/>
    </row>
    <row r="4114" spans="1:131" ht="38.25" customHeight="1" x14ac:dyDescent="0.25">
      <c r="A4114" s="9">
        <v>2720</v>
      </c>
      <c r="B4114" s="9" t="s">
        <v>8141</v>
      </c>
      <c r="C4114" s="9" t="s">
        <v>8142</v>
      </c>
      <c r="D4114" s="9"/>
      <c r="E4114" s="9" t="s">
        <v>2232</v>
      </c>
      <c r="F4114" s="9" t="s">
        <v>4715</v>
      </c>
      <c r="G4114" s="9"/>
      <c r="H4114" s="9" t="s">
        <v>906</v>
      </c>
      <c r="I4114" s="9" t="s">
        <v>25</v>
      </c>
      <c r="M4114" s="9" t="s">
        <v>20</v>
      </c>
      <c r="O4114" s="9">
        <v>27</v>
      </c>
      <c r="R4114" s="9"/>
      <c r="S4114" s="9"/>
      <c r="T4114" s="9"/>
      <c r="U4114" s="9"/>
      <c r="V4114" s="9"/>
      <c r="W4114" s="9"/>
      <c r="X4114" s="9"/>
      <c r="Y4114" s="9"/>
      <c r="Z4114" s="9"/>
      <c r="AA4114" s="9"/>
      <c r="AB4114" s="9"/>
      <c r="AC4114" s="9"/>
      <c r="AD4114" s="9"/>
      <c r="AE4114" s="9"/>
      <c r="AF4114" s="55"/>
      <c r="AG4114" s="55"/>
      <c r="AH4114" s="9"/>
      <c r="AI4114" s="9"/>
      <c r="AJ4114" s="9"/>
      <c r="AK4114" s="9"/>
      <c r="AL4114" s="9"/>
      <c r="AM4114" s="9"/>
      <c r="AN4114" s="9"/>
      <c r="AO4114" s="9"/>
      <c r="AP4114" s="9"/>
      <c r="AQ4114" s="9"/>
      <c r="AR4114" s="9"/>
      <c r="AS4114" s="9"/>
      <c r="AT4114" s="9"/>
      <c r="AU4114" s="9"/>
      <c r="AV4114" s="9"/>
      <c r="AW4114" s="9"/>
      <c r="AX4114" s="9"/>
      <c r="AY4114" s="9"/>
      <c r="AZ4114" s="9"/>
      <c r="BA4114" s="9"/>
      <c r="BB4114" s="9"/>
      <c r="BC4114" s="9"/>
      <c r="BD4114" s="9"/>
      <c r="BE4114" s="9"/>
      <c r="BF4114" s="9"/>
      <c r="BG4114" s="9"/>
      <c r="BH4114" s="9"/>
      <c r="BI4114" s="9"/>
      <c r="BJ4114" s="9"/>
      <c r="BK4114" s="9"/>
      <c r="BL4114" s="9"/>
      <c r="BM4114" s="9"/>
      <c r="BN4114" s="9"/>
      <c r="BO4114" s="9"/>
      <c r="BP4114" s="9"/>
      <c r="BQ4114" s="9"/>
      <c r="BT4114" s="9"/>
      <c r="BU4114" s="9"/>
      <c r="BX4114" s="9"/>
      <c r="BY4114" s="9"/>
      <c r="CB4114" s="9"/>
      <c r="CC4114" s="9"/>
      <c r="CF4114" s="9"/>
      <c r="CG4114" s="9"/>
      <c r="CJ4114" s="9"/>
      <c r="CK4114" s="9"/>
      <c r="CN4114" s="9"/>
      <c r="CO4114" s="9"/>
      <c r="CP4114" s="9"/>
      <c r="CQ4114" s="9"/>
      <c r="CR4114" s="9"/>
      <c r="CS4114" s="9"/>
      <c r="CT4114" s="9"/>
      <c r="CU4114" s="9"/>
      <c r="CV4114" s="9"/>
      <c r="CW4114" s="9"/>
      <c r="CX4114" s="9"/>
      <c r="CY4114" s="9"/>
      <c r="CZ4114" s="9"/>
      <c r="DA4114" s="9"/>
      <c r="DB4114" s="9"/>
      <c r="DC4114" s="9"/>
      <c r="DD4114" s="9"/>
      <c r="DE4114" s="9"/>
      <c r="DF4114" s="9"/>
      <c r="DG4114" s="9"/>
      <c r="DH4114" s="9"/>
      <c r="DI4114" s="9"/>
      <c r="DJ4114" s="9"/>
      <c r="DK4114" s="9"/>
      <c r="DL4114" s="9"/>
      <c r="DM4114" s="9"/>
      <c r="DN4114" s="9"/>
      <c r="DO4114" s="9"/>
      <c r="DP4114" s="9"/>
      <c r="DQ4114" s="9"/>
      <c r="DR4114" s="9"/>
      <c r="DS4114" s="9"/>
      <c r="DT4114" s="9"/>
      <c r="DU4114" s="9"/>
      <c r="DV4114" s="9"/>
      <c r="DW4114" s="9"/>
      <c r="DX4114" s="9"/>
      <c r="DY4114" s="9"/>
      <c r="DZ4114" s="56"/>
      <c r="EA4114" s="57"/>
    </row>
    <row r="4115" spans="1:131" ht="19.5" customHeight="1" x14ac:dyDescent="0.25">
      <c r="A4115" s="9">
        <v>2721</v>
      </c>
      <c r="B4115" s="9" t="s">
        <v>8144</v>
      </c>
      <c r="C4115" s="9" t="s">
        <v>8145</v>
      </c>
      <c r="D4115" s="9"/>
      <c r="E4115" s="9" t="s">
        <v>8146</v>
      </c>
      <c r="F4115" s="9" t="s">
        <v>474</v>
      </c>
      <c r="G4115" s="9"/>
      <c r="H4115" s="9" t="s">
        <v>202</v>
      </c>
      <c r="I4115" s="9" t="s">
        <v>8147</v>
      </c>
      <c r="J4115" s="129">
        <v>43804</v>
      </c>
      <c r="K4115" s="129">
        <v>43768</v>
      </c>
      <c r="L4115" s="129">
        <v>43982</v>
      </c>
      <c r="O4115" s="9">
        <v>29</v>
      </c>
      <c r="Q4115" s="9" t="s">
        <v>54</v>
      </c>
      <c r="R4115" s="9"/>
      <c r="S4115" s="13">
        <v>12080000</v>
      </c>
      <c r="T4115" s="13">
        <v>12080000</v>
      </c>
      <c r="U4115" s="13">
        <v>3624000</v>
      </c>
      <c r="V4115" s="9"/>
      <c r="W4115" s="9"/>
      <c r="X4115" s="9"/>
      <c r="Y4115" s="9"/>
      <c r="Z4115" s="9"/>
      <c r="AA4115" s="9"/>
      <c r="AB4115" s="9"/>
      <c r="AC4115" s="9"/>
      <c r="AD4115" s="9"/>
      <c r="AE4115" s="9"/>
      <c r="AF4115" s="55"/>
      <c r="AG4115" s="55"/>
      <c r="AH4115" s="9"/>
      <c r="AI4115" s="9"/>
      <c r="AJ4115" s="9"/>
      <c r="AK4115" s="9"/>
      <c r="AL4115" s="9"/>
      <c r="AM4115" s="9"/>
      <c r="AN4115" s="9"/>
      <c r="AO4115" s="9"/>
      <c r="AP4115" s="9"/>
      <c r="AQ4115" s="9"/>
      <c r="AR4115" s="9"/>
      <c r="AS4115" s="9"/>
      <c r="AT4115" s="9"/>
      <c r="AU4115" s="9"/>
      <c r="AV4115" s="9"/>
      <c r="AW4115" s="9"/>
      <c r="AX4115" s="9"/>
      <c r="AY4115" s="9"/>
      <c r="AZ4115" s="9"/>
      <c r="BA4115" s="9"/>
      <c r="BB4115" s="9"/>
      <c r="BC4115" s="9"/>
      <c r="BD4115" s="9"/>
      <c r="BE4115" s="9"/>
      <c r="BF4115" s="9"/>
      <c r="BG4115" s="9"/>
      <c r="BH4115" s="9"/>
      <c r="BI4115" s="9"/>
      <c r="BJ4115" s="9"/>
      <c r="BK4115" s="9"/>
      <c r="BL4115" s="9"/>
      <c r="BM4115" s="9"/>
      <c r="BN4115" s="9"/>
      <c r="BO4115" s="9"/>
      <c r="BP4115" s="9"/>
      <c r="BQ4115" s="9"/>
      <c r="BT4115" s="9"/>
      <c r="BU4115" s="9"/>
      <c r="BX4115" s="9"/>
      <c r="BY4115" s="9"/>
      <c r="CB4115" s="9"/>
      <c r="CC4115" s="9"/>
      <c r="CF4115" s="9"/>
      <c r="CG4115" s="9"/>
      <c r="CJ4115" s="9"/>
      <c r="CK4115" s="9"/>
      <c r="CN4115" s="9"/>
      <c r="CO4115" s="9"/>
      <c r="CP4115" s="9"/>
      <c r="CQ4115" s="9"/>
      <c r="CR4115" s="9"/>
      <c r="CS4115" s="9"/>
      <c r="CT4115" s="9"/>
      <c r="CU4115" s="9"/>
      <c r="CV4115" s="9"/>
      <c r="CW4115" s="9"/>
      <c r="CX4115" s="9"/>
      <c r="CY4115" s="9"/>
      <c r="CZ4115" s="9"/>
      <c r="DA4115" s="9"/>
      <c r="DB4115" s="9"/>
      <c r="DC4115" s="9"/>
      <c r="DD4115" s="9"/>
      <c r="DE4115" s="9"/>
      <c r="DF4115" s="9"/>
      <c r="DG4115" s="9"/>
      <c r="DH4115" s="9"/>
      <c r="DI4115" s="9"/>
      <c r="DJ4115" s="9"/>
      <c r="DK4115" s="9"/>
      <c r="DL4115" s="9"/>
      <c r="DM4115" s="9"/>
      <c r="DN4115" s="9"/>
      <c r="DO4115" s="9"/>
      <c r="DP4115" s="9"/>
      <c r="DQ4115" s="9"/>
      <c r="DR4115" s="9"/>
      <c r="DS4115" s="9"/>
      <c r="DT4115" s="9"/>
      <c r="DU4115" s="9"/>
      <c r="DV4115" s="9"/>
      <c r="DW4115" s="9"/>
      <c r="DX4115" s="9"/>
      <c r="DY4115" s="9"/>
    </row>
    <row r="4116" spans="1:131" s="18" customFormat="1" ht="19.5" customHeight="1" x14ac:dyDescent="0.25">
      <c r="A4116" s="18">
        <v>2721</v>
      </c>
      <c r="B4116" s="18" t="s">
        <v>8144</v>
      </c>
      <c r="C4116" s="18" t="s">
        <v>8145</v>
      </c>
      <c r="D4116" s="19">
        <v>43950</v>
      </c>
      <c r="J4116" s="130"/>
      <c r="K4116" s="130"/>
      <c r="L4116" s="130">
        <v>44180</v>
      </c>
      <c r="S4116" s="20"/>
      <c r="T4116" s="20"/>
      <c r="U4116" s="20"/>
      <c r="AF4116" s="57"/>
      <c r="AG4116" s="57"/>
      <c r="DZ4116" s="56"/>
      <c r="EA4116" s="57"/>
    </row>
    <row r="4117" spans="1:131" ht="19.5" customHeight="1" x14ac:dyDescent="0.25">
      <c r="A4117" s="9">
        <v>2722</v>
      </c>
      <c r="B4117" s="9" t="s">
        <v>8148</v>
      </c>
      <c r="C4117" s="9" t="s">
        <v>8149</v>
      </c>
      <c r="D4117" s="9"/>
      <c r="E4117" s="9" t="s">
        <v>6730</v>
      </c>
      <c r="F4117" s="9" t="s">
        <v>396</v>
      </c>
      <c r="G4117" s="9"/>
      <c r="H4117" s="9" t="s">
        <v>202</v>
      </c>
      <c r="I4117" s="9" t="s">
        <v>78</v>
      </c>
      <c r="J4117" s="129">
        <v>43819</v>
      </c>
      <c r="K4117" s="129">
        <v>43480</v>
      </c>
      <c r="L4117" s="129">
        <v>43971</v>
      </c>
      <c r="O4117" s="9">
        <v>26</v>
      </c>
      <c r="Q4117" s="9" t="s">
        <v>54</v>
      </c>
      <c r="R4117" s="9"/>
      <c r="S4117" s="13">
        <v>14400000</v>
      </c>
      <c r="T4117" s="13">
        <v>14400000</v>
      </c>
      <c r="U4117" s="13">
        <v>4320000</v>
      </c>
      <c r="V4117" s="9"/>
      <c r="W4117" s="9"/>
      <c r="X4117" s="9"/>
      <c r="Y4117" s="9"/>
      <c r="Z4117" s="9"/>
      <c r="AA4117" s="9"/>
      <c r="AB4117" s="9"/>
      <c r="AC4117" s="9"/>
      <c r="AD4117" s="9"/>
      <c r="AE4117" s="9"/>
      <c r="AF4117" s="55"/>
      <c r="AG4117" s="55">
        <v>7920000</v>
      </c>
      <c r="AH4117" s="11">
        <v>43480</v>
      </c>
      <c r="AI4117" s="11">
        <v>43830</v>
      </c>
      <c r="AJ4117" s="27">
        <v>5150874</v>
      </c>
      <c r="AK4117" s="27">
        <v>1545262</v>
      </c>
      <c r="AL4117" s="11">
        <v>43831</v>
      </c>
      <c r="AM4117" s="11">
        <v>43921</v>
      </c>
      <c r="AN4117" s="27">
        <v>7187377</v>
      </c>
      <c r="AO4117" s="27">
        <v>2156213</v>
      </c>
      <c r="AP4117" s="11">
        <v>43922</v>
      </c>
      <c r="AQ4117" s="11">
        <v>43971</v>
      </c>
      <c r="AR4117" s="27">
        <v>5393793</v>
      </c>
      <c r="AS4117" s="27">
        <v>1618138</v>
      </c>
      <c r="AT4117" s="9"/>
      <c r="AU4117" s="9"/>
      <c r="AV4117" s="9"/>
      <c r="AW4117" s="9"/>
      <c r="AX4117" s="9"/>
      <c r="AY4117" s="9"/>
      <c r="AZ4117" s="9"/>
      <c r="BA4117" s="9"/>
      <c r="BB4117" s="9"/>
      <c r="BC4117" s="9"/>
      <c r="BD4117" s="9"/>
      <c r="BE4117" s="9"/>
      <c r="BF4117" s="9"/>
      <c r="BG4117" s="9"/>
      <c r="BH4117" s="9"/>
      <c r="BI4117" s="9"/>
      <c r="BJ4117" s="9"/>
      <c r="BK4117" s="9"/>
      <c r="BL4117" s="9"/>
      <c r="BM4117" s="9"/>
      <c r="BN4117" s="9"/>
      <c r="BO4117" s="9"/>
      <c r="BP4117" s="9"/>
      <c r="BQ4117" s="9"/>
      <c r="BT4117" s="9"/>
      <c r="BU4117" s="9"/>
      <c r="BX4117" s="9"/>
      <c r="BY4117" s="9"/>
      <c r="CB4117" s="9"/>
      <c r="CC4117" s="9"/>
      <c r="CF4117" s="9"/>
      <c r="CG4117" s="9"/>
      <c r="CJ4117" s="9"/>
      <c r="CK4117" s="9"/>
      <c r="CN4117" s="9"/>
      <c r="CO4117" s="9"/>
      <c r="CP4117" s="9"/>
      <c r="CQ4117" s="9"/>
      <c r="CR4117" s="9"/>
      <c r="CS4117" s="9"/>
      <c r="CT4117" s="9"/>
      <c r="CU4117" s="9"/>
      <c r="CV4117" s="9"/>
      <c r="CW4117" s="9"/>
      <c r="CX4117" s="9"/>
      <c r="CY4117" s="9"/>
      <c r="CZ4117" s="9"/>
      <c r="DA4117" s="9"/>
      <c r="DB4117" s="9"/>
      <c r="DC4117" s="9"/>
      <c r="DD4117" s="9"/>
      <c r="DE4117" s="9"/>
      <c r="DF4117" s="9"/>
      <c r="DG4117" s="9"/>
      <c r="DH4117" s="9"/>
      <c r="DI4117" s="9"/>
      <c r="DJ4117" s="9"/>
      <c r="DK4117" s="9"/>
      <c r="DL4117" s="9"/>
      <c r="DM4117" s="9"/>
      <c r="DN4117" s="9"/>
      <c r="DO4117" s="9"/>
      <c r="DP4117" s="9"/>
      <c r="DQ4117" s="9"/>
      <c r="DR4117" s="9"/>
      <c r="DS4117" s="9"/>
      <c r="DT4117" s="9"/>
      <c r="DU4117" s="9"/>
      <c r="DV4117" s="9"/>
      <c r="DW4117" s="9"/>
      <c r="DX4117" s="9"/>
      <c r="DY4117" s="9"/>
      <c r="DZ4117" s="56"/>
      <c r="EA4117" s="57"/>
    </row>
    <row r="4118" spans="1:131" s="18" customFormat="1" ht="19.5" customHeight="1" x14ac:dyDescent="0.25">
      <c r="A4118" s="18">
        <v>2722</v>
      </c>
      <c r="B4118" s="18" t="s">
        <v>8148</v>
      </c>
      <c r="C4118" s="18" t="s">
        <v>8149</v>
      </c>
      <c r="D4118" s="19">
        <v>44019</v>
      </c>
      <c r="J4118" s="130"/>
      <c r="K4118" s="130"/>
      <c r="L4118" s="130"/>
      <c r="S4118" s="20">
        <v>17800000</v>
      </c>
      <c r="T4118" s="20">
        <v>17800000</v>
      </c>
      <c r="U4118" s="20">
        <v>5340000</v>
      </c>
      <c r="AF4118" s="57"/>
      <c r="AG4118" s="57"/>
      <c r="AH4118" s="19"/>
      <c r="AI4118" s="19"/>
      <c r="AJ4118" s="83"/>
      <c r="AK4118" s="83"/>
      <c r="DZ4118" s="56"/>
      <c r="EA4118" s="57"/>
    </row>
    <row r="4119" spans="1:131" ht="19.5" customHeight="1" x14ac:dyDescent="0.25">
      <c r="A4119" s="9">
        <v>2723</v>
      </c>
      <c r="B4119" s="9" t="s">
        <v>8150</v>
      </c>
      <c r="C4119" s="9" t="s">
        <v>8151</v>
      </c>
      <c r="D4119" s="9"/>
      <c r="E4119" s="9" t="s">
        <v>3646</v>
      </c>
      <c r="F4119" s="9" t="s">
        <v>5505</v>
      </c>
      <c r="G4119" s="9"/>
      <c r="H4119" s="9" t="s">
        <v>202</v>
      </c>
      <c r="I4119" s="9" t="s">
        <v>7864</v>
      </c>
      <c r="J4119" s="129">
        <v>43593</v>
      </c>
      <c r="K4119" s="129">
        <v>43525</v>
      </c>
      <c r="L4119" s="129">
        <v>43982</v>
      </c>
      <c r="O4119" s="9">
        <v>30</v>
      </c>
      <c r="Q4119" s="9" t="s">
        <v>61</v>
      </c>
      <c r="S4119" s="13">
        <v>1166189919</v>
      </c>
      <c r="T4119" s="13">
        <v>1166189919</v>
      </c>
      <c r="U4119" s="13">
        <v>349856976</v>
      </c>
      <c r="V4119" s="9"/>
      <c r="W4119" s="9"/>
      <c r="X4119" s="9"/>
      <c r="Y4119" s="9"/>
      <c r="Z4119" s="9"/>
      <c r="AA4119" s="9"/>
      <c r="AB4119" s="9"/>
      <c r="AC4119" s="9"/>
      <c r="AD4119" s="9"/>
      <c r="AE4119" s="9"/>
      <c r="AF4119" s="55"/>
      <c r="AG4119" s="55"/>
      <c r="AH4119" s="11">
        <v>43525</v>
      </c>
      <c r="AI4119" s="11">
        <v>43917</v>
      </c>
      <c r="AJ4119" s="27">
        <v>1182137089</v>
      </c>
      <c r="AK4119" s="27">
        <v>354641127</v>
      </c>
      <c r="AL4119" s="9"/>
      <c r="AM4119" s="9"/>
      <c r="AN4119" s="9"/>
      <c r="AO4119" s="9"/>
      <c r="AP4119" s="9"/>
      <c r="AQ4119" s="9"/>
      <c r="AR4119" s="9"/>
      <c r="AS4119" s="9"/>
      <c r="AT4119" s="9"/>
      <c r="AU4119" s="9"/>
      <c r="AV4119" s="9"/>
      <c r="AW4119" s="9"/>
      <c r="AX4119" s="9"/>
      <c r="AY4119" s="9"/>
      <c r="AZ4119" s="9"/>
      <c r="BA4119" s="9"/>
      <c r="BB4119" s="9"/>
      <c r="BC4119" s="9"/>
      <c r="BD4119" s="9"/>
      <c r="BE4119" s="9"/>
      <c r="BF4119" s="9"/>
      <c r="BG4119" s="9"/>
      <c r="BH4119" s="9"/>
      <c r="BI4119" s="9"/>
      <c r="BJ4119" s="9"/>
      <c r="BK4119" s="9"/>
      <c r="BL4119" s="9"/>
      <c r="BM4119" s="9"/>
      <c r="BN4119" s="9"/>
      <c r="BO4119" s="9"/>
      <c r="BP4119" s="9"/>
      <c r="BQ4119" s="9"/>
      <c r="BT4119" s="9"/>
      <c r="BU4119" s="9"/>
      <c r="BX4119" s="9"/>
      <c r="BY4119" s="9"/>
      <c r="CB4119" s="9"/>
      <c r="CC4119" s="9"/>
      <c r="CF4119" s="9"/>
      <c r="CG4119" s="9"/>
      <c r="CJ4119" s="9"/>
      <c r="CK4119" s="9"/>
      <c r="CN4119" s="9"/>
      <c r="CO4119" s="9"/>
      <c r="CP4119" s="9"/>
      <c r="CQ4119" s="9"/>
      <c r="CR4119" s="9"/>
      <c r="CS4119" s="9"/>
      <c r="CT4119" s="9"/>
      <c r="CU4119" s="9"/>
      <c r="CV4119" s="9"/>
      <c r="CW4119" s="9"/>
      <c r="CX4119" s="9"/>
      <c r="CY4119" s="9"/>
      <c r="CZ4119" s="9"/>
      <c r="DA4119" s="9"/>
      <c r="DB4119" s="9"/>
      <c r="DC4119" s="9"/>
      <c r="DD4119" s="9"/>
      <c r="DE4119" s="9"/>
      <c r="DF4119" s="9"/>
      <c r="DG4119" s="9"/>
      <c r="DH4119" s="9"/>
      <c r="DI4119" s="9"/>
      <c r="DJ4119" s="9"/>
      <c r="DK4119" s="9"/>
      <c r="DL4119" s="9"/>
      <c r="DM4119" s="9"/>
      <c r="DN4119" s="9"/>
      <c r="DO4119" s="9"/>
      <c r="DP4119" s="9"/>
      <c r="DQ4119" s="9"/>
      <c r="DR4119" s="9"/>
      <c r="DS4119" s="9"/>
      <c r="DT4119" s="9"/>
      <c r="DU4119" s="9"/>
      <c r="DV4119" s="9"/>
      <c r="DW4119" s="9"/>
      <c r="DX4119" s="9"/>
      <c r="DY4119" s="9"/>
    </row>
    <row r="4120" spans="1:131" s="18" customFormat="1" ht="19.5" customHeight="1" x14ac:dyDescent="0.25">
      <c r="A4120" s="18">
        <v>2723</v>
      </c>
      <c r="B4120" s="18" t="s">
        <v>8150</v>
      </c>
      <c r="C4120" s="18" t="s">
        <v>8151</v>
      </c>
      <c r="D4120" s="19">
        <v>44081</v>
      </c>
      <c r="J4120" s="130"/>
      <c r="K4120" s="130"/>
      <c r="L4120" s="130"/>
      <c r="R4120" s="20"/>
      <c r="S4120" s="20">
        <v>1183949919</v>
      </c>
      <c r="T4120" s="20">
        <v>1183949919</v>
      </c>
      <c r="U4120" s="20">
        <v>355184976</v>
      </c>
      <c r="AF4120" s="57"/>
      <c r="AG4120" s="57"/>
      <c r="AJ4120" s="27"/>
      <c r="AK4120" s="27"/>
      <c r="DZ4120" s="56"/>
      <c r="EA4120" s="57"/>
    </row>
    <row r="4121" spans="1:131" ht="19.5" customHeight="1" x14ac:dyDescent="0.25">
      <c r="A4121" s="9">
        <v>2724</v>
      </c>
      <c r="B4121" s="9" t="s">
        <v>8152</v>
      </c>
      <c r="C4121" s="9" t="s">
        <v>8153</v>
      </c>
      <c r="D4121" s="9"/>
      <c r="E4121" s="9" t="s">
        <v>1401</v>
      </c>
      <c r="F4121" s="9" t="s">
        <v>7058</v>
      </c>
      <c r="G4121" s="9"/>
      <c r="H4121" s="9" t="s">
        <v>202</v>
      </c>
      <c r="I4121" s="9" t="s">
        <v>78</v>
      </c>
      <c r="J4121" s="129">
        <v>43829</v>
      </c>
      <c r="K4121" s="129">
        <v>43799</v>
      </c>
      <c r="L4121" s="129">
        <v>44104</v>
      </c>
      <c r="O4121" s="9">
        <v>30</v>
      </c>
      <c r="Q4121" s="9" t="s">
        <v>54</v>
      </c>
      <c r="R4121" s="9"/>
      <c r="S4121" s="13">
        <v>20000000</v>
      </c>
      <c r="T4121" s="13">
        <v>20000000</v>
      </c>
      <c r="U4121" s="13">
        <v>6000000</v>
      </c>
      <c r="V4121" s="9"/>
      <c r="W4121" s="9"/>
      <c r="X4121" s="9"/>
      <c r="Y4121" s="9"/>
      <c r="Z4121" s="9"/>
      <c r="AA4121" s="9"/>
      <c r="AB4121" s="9"/>
      <c r="AC4121" s="9"/>
      <c r="AD4121" s="9"/>
      <c r="AE4121" s="9"/>
      <c r="AF4121" s="55"/>
      <c r="AG4121" s="55"/>
      <c r="AH4121" s="11">
        <v>43799</v>
      </c>
      <c r="AI4121" s="11">
        <v>44084</v>
      </c>
      <c r="AJ4121" s="13">
        <v>20237151</v>
      </c>
      <c r="AK4121" s="13">
        <v>6000000</v>
      </c>
      <c r="AL4121" s="9"/>
      <c r="AM4121" s="9"/>
      <c r="AN4121" s="9"/>
      <c r="AO4121" s="9"/>
      <c r="AP4121" s="9"/>
      <c r="AQ4121" s="9"/>
      <c r="AR4121" s="9"/>
      <c r="AS4121" s="9"/>
      <c r="AT4121" s="9"/>
      <c r="AU4121" s="9"/>
      <c r="AV4121" s="9"/>
      <c r="AW4121" s="9"/>
      <c r="AX4121" s="9"/>
      <c r="AY4121" s="9"/>
      <c r="AZ4121" s="9"/>
      <c r="BA4121" s="9"/>
      <c r="BB4121" s="9"/>
      <c r="BC4121" s="9"/>
      <c r="BD4121" s="9"/>
      <c r="BE4121" s="9"/>
      <c r="BF4121" s="9"/>
      <c r="BG4121" s="9"/>
      <c r="BH4121" s="9"/>
      <c r="BI4121" s="9"/>
      <c r="BJ4121" s="9"/>
      <c r="BK4121" s="9"/>
      <c r="BL4121" s="9"/>
      <c r="BM4121" s="9"/>
      <c r="BN4121" s="9"/>
      <c r="BO4121" s="9"/>
      <c r="BP4121" s="9"/>
      <c r="BQ4121" s="9"/>
      <c r="BT4121" s="9"/>
      <c r="BU4121" s="9"/>
      <c r="BX4121" s="9"/>
      <c r="BY4121" s="9"/>
      <c r="CB4121" s="9"/>
      <c r="CC4121" s="9"/>
      <c r="CF4121" s="9"/>
      <c r="CG4121" s="9"/>
      <c r="CJ4121" s="9"/>
      <c r="CK4121" s="9"/>
      <c r="CN4121" s="9"/>
      <c r="CO4121" s="9"/>
      <c r="CP4121" s="9"/>
      <c r="CQ4121" s="9"/>
      <c r="CR4121" s="9"/>
      <c r="CS4121" s="9"/>
      <c r="CT4121" s="9"/>
      <c r="CU4121" s="9"/>
      <c r="CV4121" s="9"/>
      <c r="CW4121" s="9"/>
      <c r="CX4121" s="9"/>
      <c r="CY4121" s="9"/>
      <c r="CZ4121" s="9"/>
      <c r="DA4121" s="9"/>
      <c r="DB4121" s="9"/>
      <c r="DC4121" s="9"/>
      <c r="DD4121" s="9"/>
      <c r="DE4121" s="9"/>
      <c r="DF4121" s="9"/>
      <c r="DG4121" s="9"/>
      <c r="DH4121" s="9"/>
      <c r="DI4121" s="9"/>
      <c r="DJ4121" s="9"/>
      <c r="DK4121" s="9"/>
      <c r="DL4121" s="9"/>
      <c r="DM4121" s="9"/>
      <c r="DN4121" s="9"/>
      <c r="DO4121" s="9"/>
      <c r="DP4121" s="9"/>
      <c r="DQ4121" s="9"/>
      <c r="DR4121" s="9"/>
      <c r="DS4121" s="9"/>
      <c r="DT4121" s="9"/>
      <c r="DU4121" s="9"/>
      <c r="DV4121" s="9"/>
      <c r="DW4121" s="9"/>
      <c r="DX4121" s="9"/>
      <c r="DY4121" s="9"/>
      <c r="DZ4121" s="56"/>
      <c r="EA4121" s="57"/>
    </row>
    <row r="4122" spans="1:131" ht="19.5" customHeight="1" x14ac:dyDescent="0.25">
      <c r="A4122" s="9">
        <v>2725</v>
      </c>
      <c r="B4122" s="9" t="s">
        <v>8154</v>
      </c>
      <c r="C4122" s="9" t="s">
        <v>8155</v>
      </c>
      <c r="D4122" s="9"/>
      <c r="E4122" s="9" t="s">
        <v>8156</v>
      </c>
      <c r="F4122" s="9" t="s">
        <v>8157</v>
      </c>
      <c r="G4122" s="9"/>
      <c r="H4122" s="9" t="s">
        <v>202</v>
      </c>
      <c r="I4122" s="9" t="s">
        <v>25</v>
      </c>
      <c r="J4122" s="129">
        <v>43833</v>
      </c>
      <c r="K4122" s="129">
        <v>43833</v>
      </c>
      <c r="L4122" s="129">
        <v>44561</v>
      </c>
      <c r="O4122" s="9">
        <v>26</v>
      </c>
      <c r="Q4122" s="9" t="s">
        <v>54</v>
      </c>
      <c r="R4122" s="9"/>
      <c r="S4122" s="13">
        <v>70088690</v>
      </c>
      <c r="T4122" s="13">
        <v>70088690</v>
      </c>
      <c r="U4122" s="13">
        <v>21026607</v>
      </c>
      <c r="V4122" s="9"/>
      <c r="W4122" s="9"/>
      <c r="X4122" s="9"/>
      <c r="Y4122" s="9"/>
      <c r="Z4122" s="9"/>
      <c r="AA4122" s="9"/>
      <c r="AB4122" s="9"/>
      <c r="AC4122" s="9"/>
      <c r="AD4122" s="9"/>
      <c r="AE4122" s="9"/>
      <c r="AF4122" s="55"/>
      <c r="AG4122" s="55"/>
      <c r="AH4122" s="9"/>
      <c r="AI4122" s="9"/>
      <c r="AJ4122" s="9"/>
      <c r="AK4122" s="9"/>
      <c r="AL4122" s="9"/>
      <c r="AM4122" s="9"/>
      <c r="AN4122" s="9"/>
      <c r="AO4122" s="9"/>
      <c r="AP4122" s="9"/>
      <c r="AQ4122" s="9"/>
      <c r="AR4122" s="9"/>
      <c r="AS4122" s="9"/>
      <c r="AT4122" s="9"/>
      <c r="AU4122" s="9"/>
      <c r="AV4122" s="9"/>
      <c r="AW4122" s="9"/>
      <c r="AX4122" s="9"/>
      <c r="AY4122" s="9"/>
      <c r="AZ4122" s="9"/>
      <c r="BA4122" s="9"/>
      <c r="BB4122" s="9"/>
      <c r="BC4122" s="9"/>
      <c r="BD4122" s="9"/>
      <c r="BE4122" s="9"/>
      <c r="BF4122" s="9"/>
      <c r="BG4122" s="9"/>
      <c r="BH4122" s="9"/>
      <c r="BI4122" s="9"/>
      <c r="BJ4122" s="9"/>
      <c r="BK4122" s="9"/>
      <c r="BL4122" s="9"/>
      <c r="BM4122" s="9"/>
      <c r="BN4122" s="9"/>
      <c r="BO4122" s="9"/>
      <c r="BP4122" s="9"/>
      <c r="BQ4122" s="9"/>
      <c r="BT4122" s="9"/>
      <c r="BU4122" s="9"/>
      <c r="BX4122" s="9"/>
      <c r="BY4122" s="9"/>
      <c r="CB4122" s="9"/>
      <c r="CC4122" s="9"/>
      <c r="CF4122" s="9"/>
      <c r="CG4122" s="9"/>
      <c r="CJ4122" s="9"/>
      <c r="CK4122" s="9"/>
      <c r="CN4122" s="9"/>
      <c r="CO4122" s="9"/>
      <c r="CP4122" s="9"/>
      <c r="CQ4122" s="9"/>
      <c r="CR4122" s="9"/>
      <c r="CS4122" s="9"/>
      <c r="CT4122" s="9"/>
      <c r="CU4122" s="9"/>
      <c r="CV4122" s="9"/>
      <c r="CW4122" s="9"/>
      <c r="CX4122" s="9"/>
      <c r="CY4122" s="9"/>
      <c r="CZ4122" s="9"/>
      <c r="DA4122" s="9"/>
      <c r="DB4122" s="9"/>
      <c r="DC4122" s="9"/>
      <c r="DD4122" s="9"/>
      <c r="DE4122" s="9"/>
      <c r="DF4122" s="9"/>
      <c r="DG4122" s="9"/>
      <c r="DH4122" s="9"/>
      <c r="DI4122" s="9"/>
      <c r="DJ4122" s="9"/>
      <c r="DK4122" s="9"/>
      <c r="DL4122" s="9"/>
      <c r="DM4122" s="9"/>
      <c r="DN4122" s="9"/>
      <c r="DO4122" s="9"/>
      <c r="DP4122" s="9"/>
      <c r="DQ4122" s="9"/>
      <c r="DR4122" s="9"/>
      <c r="DS4122" s="9"/>
      <c r="DT4122" s="9"/>
      <c r="DU4122" s="9"/>
      <c r="DV4122" s="9"/>
      <c r="DW4122" s="9"/>
      <c r="DX4122" s="9"/>
      <c r="DY4122" s="9"/>
    </row>
    <row r="4123" spans="1:131" ht="19.5" customHeight="1" x14ac:dyDescent="0.25">
      <c r="A4123" s="9">
        <v>2726</v>
      </c>
      <c r="B4123" s="9" t="s">
        <v>8158</v>
      </c>
      <c r="C4123" s="9" t="s">
        <v>8159</v>
      </c>
      <c r="D4123" s="9"/>
      <c r="E4123" s="9" t="s">
        <v>2928</v>
      </c>
      <c r="F4123" s="9" t="s">
        <v>8160</v>
      </c>
      <c r="G4123" s="9"/>
      <c r="H4123" s="9" t="s">
        <v>202</v>
      </c>
      <c r="I4123" s="9" t="s">
        <v>97</v>
      </c>
      <c r="J4123" s="129">
        <v>43818</v>
      </c>
      <c r="K4123" s="129">
        <v>43800</v>
      </c>
      <c r="L4123" s="129">
        <v>43890</v>
      </c>
      <c r="O4123" s="9">
        <v>24</v>
      </c>
      <c r="Q4123" s="9" t="s">
        <v>54</v>
      </c>
      <c r="R4123" s="9"/>
      <c r="S4123" s="13">
        <v>5410000</v>
      </c>
      <c r="T4123" s="13">
        <v>5410000</v>
      </c>
      <c r="U4123" s="13">
        <v>1623000</v>
      </c>
      <c r="V4123" s="9"/>
      <c r="W4123" s="9"/>
      <c r="X4123" s="9"/>
      <c r="Y4123" s="9"/>
      <c r="Z4123" s="9"/>
      <c r="AA4123" s="9"/>
      <c r="AB4123" s="9"/>
      <c r="AC4123" s="9"/>
      <c r="AD4123" s="9"/>
      <c r="AE4123" s="9"/>
      <c r="AF4123" s="55"/>
      <c r="AG4123" s="55"/>
      <c r="AH4123" s="11">
        <v>43818</v>
      </c>
      <c r="AI4123" s="11">
        <v>43890</v>
      </c>
      <c r="AJ4123" s="13">
        <v>5410000</v>
      </c>
      <c r="AK4123" s="13">
        <v>1623000</v>
      </c>
      <c r="AL4123" s="9"/>
      <c r="AM4123" s="9"/>
      <c r="AN4123" s="9"/>
      <c r="AO4123" s="9"/>
      <c r="AP4123" s="9"/>
      <c r="AQ4123" s="9"/>
      <c r="AR4123" s="9"/>
      <c r="AS4123" s="9"/>
      <c r="AT4123" s="9"/>
      <c r="AU4123" s="9"/>
      <c r="AV4123" s="9"/>
      <c r="AW4123" s="9"/>
      <c r="AX4123" s="9"/>
      <c r="AY4123" s="9"/>
      <c r="AZ4123" s="9"/>
      <c r="BA4123" s="9"/>
      <c r="BB4123" s="9"/>
      <c r="BC4123" s="9"/>
      <c r="BD4123" s="9"/>
      <c r="BE4123" s="9"/>
      <c r="BF4123" s="9"/>
      <c r="BG4123" s="9"/>
      <c r="BH4123" s="9"/>
      <c r="BI4123" s="9"/>
      <c r="BJ4123" s="9"/>
      <c r="BK4123" s="9"/>
      <c r="BL4123" s="9"/>
      <c r="BM4123" s="9"/>
      <c r="BN4123" s="9"/>
      <c r="BO4123" s="9"/>
      <c r="BP4123" s="9"/>
      <c r="BQ4123" s="9"/>
      <c r="BT4123" s="9"/>
      <c r="BU4123" s="9"/>
      <c r="BX4123" s="9"/>
      <c r="BY4123" s="9"/>
      <c r="CB4123" s="9"/>
      <c r="CC4123" s="9"/>
      <c r="CF4123" s="9"/>
      <c r="CG4123" s="9"/>
      <c r="CJ4123" s="9"/>
      <c r="CK4123" s="9"/>
      <c r="CN4123" s="9"/>
      <c r="CO4123" s="9"/>
      <c r="CP4123" s="9"/>
      <c r="CQ4123" s="9"/>
      <c r="CR4123" s="9"/>
      <c r="CS4123" s="9"/>
      <c r="CT4123" s="9"/>
      <c r="CU4123" s="9"/>
      <c r="CV4123" s="9"/>
      <c r="CW4123" s="9"/>
      <c r="CX4123" s="9"/>
      <c r="CY4123" s="9"/>
      <c r="CZ4123" s="9"/>
      <c r="DA4123" s="9"/>
      <c r="DB4123" s="9"/>
      <c r="DC4123" s="9"/>
      <c r="DD4123" s="9"/>
      <c r="DE4123" s="9"/>
      <c r="DF4123" s="9"/>
      <c r="DG4123" s="9"/>
      <c r="DH4123" s="9"/>
      <c r="DI4123" s="9"/>
      <c r="DJ4123" s="9"/>
      <c r="DK4123" s="9"/>
      <c r="DL4123" s="9"/>
      <c r="DM4123" s="9"/>
      <c r="DN4123" s="9"/>
      <c r="DO4123" s="9"/>
      <c r="DP4123" s="9"/>
      <c r="DQ4123" s="9"/>
      <c r="DR4123" s="9"/>
      <c r="DS4123" s="9"/>
      <c r="DT4123" s="9"/>
      <c r="DU4123" s="9"/>
      <c r="DV4123" s="9"/>
      <c r="DW4123" s="9"/>
      <c r="DX4123" s="9"/>
      <c r="DY4123" s="9"/>
      <c r="DZ4123" s="56"/>
      <c r="EA4123" s="57"/>
    </row>
    <row r="4124" spans="1:131" ht="19.5" customHeight="1" x14ac:dyDescent="0.25">
      <c r="A4124" s="9">
        <v>2727</v>
      </c>
      <c r="B4124" s="9" t="s">
        <v>8161</v>
      </c>
      <c r="C4124" s="9" t="s">
        <v>8162</v>
      </c>
      <c r="D4124" s="9"/>
      <c r="E4124" s="9" t="s">
        <v>2928</v>
      </c>
      <c r="F4124" s="9" t="s">
        <v>8160</v>
      </c>
      <c r="G4124" s="9"/>
      <c r="H4124" s="9" t="s">
        <v>202</v>
      </c>
      <c r="I4124" s="9" t="s">
        <v>25</v>
      </c>
      <c r="J4124" s="129">
        <v>43818</v>
      </c>
      <c r="K4124" s="129">
        <v>43800</v>
      </c>
      <c r="L4124" s="129">
        <v>43982</v>
      </c>
      <c r="O4124" s="9">
        <v>29</v>
      </c>
      <c r="Q4124" s="9" t="s">
        <v>54</v>
      </c>
      <c r="R4124" s="9"/>
      <c r="S4124" s="13">
        <v>2560000</v>
      </c>
      <c r="T4124" s="13">
        <v>2560000</v>
      </c>
      <c r="U4124" s="13">
        <v>768000</v>
      </c>
      <c r="V4124" s="9"/>
      <c r="W4124" s="9"/>
      <c r="X4124" s="9"/>
      <c r="Y4124" s="9"/>
      <c r="Z4124" s="9"/>
      <c r="AA4124" s="9"/>
      <c r="AB4124" s="9"/>
      <c r="AC4124" s="9"/>
      <c r="AD4124" s="9"/>
      <c r="AE4124" s="9"/>
      <c r="AF4124" s="55"/>
      <c r="AG4124" s="55"/>
      <c r="AH4124" s="9"/>
      <c r="AI4124" s="9"/>
      <c r="AJ4124" s="9"/>
      <c r="AK4124" s="9"/>
      <c r="AL4124" s="9"/>
      <c r="AM4124" s="9"/>
      <c r="AN4124" s="9"/>
      <c r="AO4124" s="9"/>
      <c r="AP4124" s="9"/>
      <c r="AQ4124" s="9"/>
      <c r="AR4124" s="9"/>
      <c r="AS4124" s="9"/>
      <c r="AT4124" s="9"/>
      <c r="AU4124" s="9"/>
      <c r="AV4124" s="9"/>
      <c r="AW4124" s="9"/>
      <c r="AX4124" s="9"/>
      <c r="AY4124" s="9"/>
      <c r="AZ4124" s="9"/>
      <c r="BA4124" s="9"/>
      <c r="BB4124" s="9"/>
      <c r="BC4124" s="9"/>
      <c r="BD4124" s="9"/>
      <c r="BE4124" s="9"/>
      <c r="BF4124" s="9"/>
      <c r="BG4124" s="9"/>
      <c r="BH4124" s="9"/>
      <c r="BI4124" s="9"/>
      <c r="BJ4124" s="9"/>
      <c r="BK4124" s="9"/>
      <c r="BL4124" s="9"/>
      <c r="BM4124" s="9"/>
      <c r="BN4124" s="9"/>
      <c r="BO4124" s="9"/>
      <c r="BP4124" s="9"/>
      <c r="BQ4124" s="9"/>
      <c r="BT4124" s="9"/>
      <c r="BU4124" s="9"/>
      <c r="BX4124" s="9"/>
      <c r="BY4124" s="9"/>
      <c r="CB4124" s="9"/>
      <c r="CC4124" s="9"/>
      <c r="CF4124" s="9"/>
      <c r="CG4124" s="9"/>
      <c r="CJ4124" s="9"/>
      <c r="CK4124" s="9"/>
      <c r="CN4124" s="9"/>
      <c r="CO4124" s="9"/>
      <c r="CP4124" s="9"/>
      <c r="CQ4124" s="9"/>
      <c r="CR4124" s="9"/>
      <c r="CS4124" s="9"/>
      <c r="CT4124" s="9"/>
      <c r="CU4124" s="9"/>
      <c r="CV4124" s="9"/>
      <c r="CW4124" s="9"/>
      <c r="CX4124" s="9"/>
      <c r="CY4124" s="9"/>
      <c r="CZ4124" s="9"/>
      <c r="DA4124" s="9"/>
      <c r="DB4124" s="9"/>
      <c r="DC4124" s="9"/>
      <c r="DD4124" s="9"/>
      <c r="DE4124" s="9"/>
      <c r="DF4124" s="9"/>
      <c r="DG4124" s="9"/>
      <c r="DH4124" s="9"/>
      <c r="DI4124" s="9"/>
      <c r="DJ4124" s="9"/>
      <c r="DK4124" s="9"/>
      <c r="DL4124" s="9"/>
      <c r="DM4124" s="9"/>
      <c r="DN4124" s="9"/>
      <c r="DO4124" s="9"/>
      <c r="DP4124" s="9"/>
      <c r="DQ4124" s="9"/>
      <c r="DR4124" s="9"/>
      <c r="DS4124" s="9"/>
      <c r="DT4124" s="9"/>
      <c r="DU4124" s="9"/>
      <c r="DV4124" s="9"/>
      <c r="DW4124" s="9"/>
      <c r="DX4124" s="9"/>
      <c r="DY4124" s="9"/>
    </row>
    <row r="4125" spans="1:131" s="18" customFormat="1" ht="19.5" customHeight="1" x14ac:dyDescent="0.25">
      <c r="A4125" s="18">
        <v>2727</v>
      </c>
      <c r="B4125" s="18" t="s">
        <v>8161</v>
      </c>
      <c r="C4125" s="18" t="s">
        <v>8162</v>
      </c>
      <c r="D4125" s="19">
        <v>43956</v>
      </c>
      <c r="J4125" s="130"/>
      <c r="K4125" s="130"/>
      <c r="L4125" s="130">
        <v>44196</v>
      </c>
      <c r="S4125" s="20"/>
      <c r="T4125" s="20"/>
      <c r="U4125" s="20"/>
      <c r="AF4125" s="57"/>
      <c r="AG4125" s="57"/>
      <c r="DZ4125" s="56"/>
      <c r="EA4125" s="57"/>
    </row>
    <row r="4126" spans="1:131" ht="19.5" customHeight="1" x14ac:dyDescent="0.25">
      <c r="A4126" s="9">
        <v>2728</v>
      </c>
      <c r="B4126" s="9" t="s">
        <v>8164</v>
      </c>
      <c r="C4126" s="9" t="s">
        <v>8165</v>
      </c>
      <c r="D4126" s="9"/>
      <c r="E4126" s="9" t="s">
        <v>3693</v>
      </c>
      <c r="F4126" s="9" t="s">
        <v>5916</v>
      </c>
      <c r="G4126" s="9"/>
      <c r="H4126" s="9" t="s">
        <v>202</v>
      </c>
      <c r="I4126" s="9" t="s">
        <v>28</v>
      </c>
      <c r="J4126" s="129">
        <v>43806</v>
      </c>
      <c r="K4126" s="129">
        <v>43776</v>
      </c>
      <c r="L4126" s="129">
        <v>43891</v>
      </c>
      <c r="O4126" s="9">
        <v>31</v>
      </c>
      <c r="Q4126" s="9" t="s">
        <v>54</v>
      </c>
      <c r="R4126" s="9"/>
      <c r="S4126" s="13">
        <v>13500000</v>
      </c>
      <c r="T4126" s="13">
        <v>13500000</v>
      </c>
      <c r="U4126" s="13">
        <v>4050000</v>
      </c>
      <c r="V4126" s="9"/>
      <c r="W4126" s="9"/>
      <c r="X4126" s="9"/>
      <c r="Y4126" s="9"/>
      <c r="Z4126" s="9"/>
      <c r="AA4126" s="9"/>
      <c r="AB4126" s="9"/>
      <c r="AC4126" s="9"/>
      <c r="AD4126" s="9"/>
      <c r="AE4126" s="9"/>
      <c r="AF4126" s="55"/>
      <c r="AG4126" s="55"/>
      <c r="AH4126" s="11">
        <v>43776</v>
      </c>
      <c r="AI4126" s="11">
        <v>43890</v>
      </c>
      <c r="AJ4126" s="13">
        <v>13290015</v>
      </c>
      <c r="AK4126" s="13">
        <v>3987005</v>
      </c>
      <c r="AL4126" s="9"/>
      <c r="AM4126" s="9"/>
      <c r="AN4126" s="9"/>
      <c r="AO4126" s="9"/>
      <c r="AP4126" s="9"/>
      <c r="AQ4126" s="9"/>
      <c r="AR4126" s="9"/>
      <c r="AS4126" s="9"/>
      <c r="AT4126" s="9"/>
      <c r="AU4126" s="9"/>
      <c r="AV4126" s="9"/>
      <c r="AW4126" s="9"/>
      <c r="AX4126" s="9"/>
      <c r="AY4126" s="9"/>
      <c r="AZ4126" s="9"/>
      <c r="BA4126" s="27"/>
      <c r="BB4126" s="9"/>
      <c r="BC4126" s="9"/>
      <c r="BD4126" s="9"/>
      <c r="BE4126" s="9"/>
      <c r="BF4126" s="9"/>
      <c r="BG4126" s="9"/>
      <c r="BH4126" s="9"/>
      <c r="BI4126" s="9"/>
      <c r="BJ4126" s="9"/>
      <c r="BK4126" s="9"/>
      <c r="BL4126" s="9"/>
      <c r="BM4126" s="9"/>
      <c r="BN4126" s="9"/>
      <c r="BO4126" s="9"/>
      <c r="BP4126" s="9"/>
      <c r="BQ4126" s="9"/>
      <c r="BT4126" s="9"/>
      <c r="BU4126" s="9"/>
      <c r="BX4126" s="9"/>
      <c r="BY4126" s="9"/>
      <c r="CB4126" s="9"/>
      <c r="CC4126" s="9"/>
      <c r="CF4126" s="9"/>
      <c r="CG4126" s="9"/>
      <c r="CJ4126" s="9"/>
      <c r="CK4126" s="9"/>
      <c r="CN4126" s="9"/>
      <c r="CO4126" s="9"/>
      <c r="CP4126" s="9"/>
      <c r="CQ4126" s="9"/>
      <c r="CR4126" s="9"/>
      <c r="CS4126" s="9"/>
      <c r="CT4126" s="9"/>
      <c r="CU4126" s="9"/>
      <c r="CV4126" s="9"/>
      <c r="CW4126" s="9"/>
      <c r="CX4126" s="9"/>
      <c r="CY4126" s="9"/>
      <c r="CZ4126" s="9"/>
      <c r="DA4126" s="9"/>
      <c r="DB4126" s="9"/>
      <c r="DC4126" s="9"/>
      <c r="DD4126" s="9"/>
      <c r="DE4126" s="9"/>
      <c r="DF4126" s="9"/>
      <c r="DG4126" s="9"/>
      <c r="DH4126" s="9"/>
      <c r="DI4126" s="9"/>
      <c r="DJ4126" s="9"/>
      <c r="DK4126" s="9"/>
      <c r="DL4126" s="9"/>
      <c r="DM4126" s="9"/>
      <c r="DN4126" s="9"/>
      <c r="DO4126" s="9"/>
      <c r="DP4126" s="9"/>
      <c r="DQ4126" s="9"/>
      <c r="DR4126" s="9"/>
      <c r="DS4126" s="9"/>
      <c r="DT4126" s="9"/>
      <c r="DU4126" s="9"/>
      <c r="DV4126" s="9"/>
      <c r="DW4126" s="9"/>
      <c r="DX4126" s="9"/>
      <c r="DY4126" s="9"/>
      <c r="DZ4126" s="56"/>
      <c r="EA4126" s="57"/>
    </row>
    <row r="4127" spans="1:131" ht="19.5" customHeight="1" x14ac:dyDescent="0.25">
      <c r="A4127" s="9">
        <v>2729</v>
      </c>
      <c r="B4127" s="9" t="s">
        <v>8166</v>
      </c>
      <c r="C4127" s="9" t="s">
        <v>8167</v>
      </c>
      <c r="D4127" s="9"/>
      <c r="E4127" s="9" t="s">
        <v>8168</v>
      </c>
      <c r="F4127" s="9" t="s">
        <v>105</v>
      </c>
      <c r="G4127" s="9"/>
      <c r="H4127" s="9" t="s">
        <v>202</v>
      </c>
      <c r="I4127" s="9" t="s">
        <v>35</v>
      </c>
      <c r="J4127" s="129">
        <v>43871</v>
      </c>
      <c r="K4127" s="129">
        <v>43787</v>
      </c>
      <c r="L4127" s="129">
        <v>44074</v>
      </c>
      <c r="O4127" s="9">
        <v>23</v>
      </c>
      <c r="Q4127" s="9" t="s">
        <v>61</v>
      </c>
      <c r="R4127" s="9"/>
      <c r="S4127" s="13">
        <v>2238519910</v>
      </c>
      <c r="T4127" s="13">
        <v>2238519910</v>
      </c>
      <c r="U4127" s="13">
        <v>671555973</v>
      </c>
      <c r="V4127" s="9"/>
      <c r="W4127" s="9"/>
      <c r="X4127" s="9"/>
      <c r="Y4127" s="9"/>
      <c r="Z4127" s="9"/>
      <c r="AA4127" s="9"/>
      <c r="AB4127" s="9"/>
      <c r="AC4127" s="9"/>
      <c r="AD4127" s="9"/>
      <c r="AE4127" s="9"/>
      <c r="AF4127" s="55"/>
      <c r="AG4127" s="55"/>
      <c r="AH4127" s="11">
        <v>43788</v>
      </c>
      <c r="AI4127" s="11">
        <v>43861</v>
      </c>
      <c r="AJ4127" s="13">
        <v>70155786</v>
      </c>
      <c r="AK4127" s="13">
        <v>21046736</v>
      </c>
      <c r="AL4127" s="11">
        <v>43862</v>
      </c>
      <c r="AM4127" s="11">
        <v>43890</v>
      </c>
      <c r="AN4127" s="27">
        <v>278067598</v>
      </c>
      <c r="AO4127" s="27">
        <v>83420280</v>
      </c>
      <c r="AP4127" s="11">
        <v>43922</v>
      </c>
      <c r="AQ4127" s="11">
        <v>43951</v>
      </c>
      <c r="AR4127" s="27">
        <v>158285054</v>
      </c>
      <c r="AS4127" s="27">
        <v>47485516</v>
      </c>
      <c r="AT4127" s="11">
        <v>43891</v>
      </c>
      <c r="AU4127" s="11">
        <v>43921</v>
      </c>
      <c r="AV4127" s="27">
        <v>731576646</v>
      </c>
      <c r="AW4127" s="27">
        <v>219472994</v>
      </c>
      <c r="AX4127" s="11">
        <v>43952</v>
      </c>
      <c r="AY4127" s="11">
        <v>43982</v>
      </c>
      <c r="AZ4127" s="27">
        <v>307836003</v>
      </c>
      <c r="BA4127" s="27">
        <v>92350801</v>
      </c>
      <c r="BB4127" s="11">
        <v>43983</v>
      </c>
      <c r="BC4127" s="11">
        <v>44012</v>
      </c>
      <c r="BD4127" s="27">
        <v>38261435</v>
      </c>
      <c r="BE4127" s="27">
        <v>11478430</v>
      </c>
      <c r="BF4127" s="11">
        <v>44013</v>
      </c>
      <c r="BG4127" s="11">
        <v>44196</v>
      </c>
      <c r="BH4127" s="27">
        <v>1069310698</v>
      </c>
      <c r="BI4127" s="27">
        <v>320793209</v>
      </c>
      <c r="BJ4127" s="11">
        <v>44197</v>
      </c>
      <c r="BK4127" s="11">
        <v>44251</v>
      </c>
      <c r="BL4127" s="27">
        <v>36912602</v>
      </c>
      <c r="BM4127" s="27">
        <v>11073781</v>
      </c>
      <c r="BN4127" s="11">
        <v>43788</v>
      </c>
      <c r="BO4127" s="11">
        <v>44251</v>
      </c>
      <c r="BP4127" s="27">
        <v>3123434046</v>
      </c>
      <c r="BQ4127" s="27">
        <v>129908467</v>
      </c>
      <c r="BT4127" s="9"/>
      <c r="BU4127" s="9"/>
      <c r="BX4127" s="9"/>
      <c r="BY4127" s="9"/>
      <c r="CB4127" s="9"/>
      <c r="CC4127" s="9"/>
      <c r="CF4127" s="9"/>
      <c r="CG4127" s="9"/>
      <c r="CJ4127" s="9"/>
      <c r="CK4127" s="9"/>
      <c r="CN4127" s="9"/>
      <c r="CO4127" s="9"/>
      <c r="CP4127" s="9"/>
      <c r="CQ4127" s="9"/>
      <c r="CR4127" s="9"/>
      <c r="CS4127" s="9"/>
      <c r="CT4127" s="9"/>
      <c r="CU4127" s="9"/>
      <c r="CV4127" s="9"/>
      <c r="CW4127" s="9"/>
      <c r="CX4127" s="9"/>
      <c r="CY4127" s="9"/>
      <c r="CZ4127" s="9"/>
      <c r="DA4127" s="9"/>
      <c r="DB4127" s="9"/>
      <c r="DC4127" s="9"/>
      <c r="DD4127" s="9"/>
      <c r="DE4127" s="9"/>
      <c r="DF4127" s="9"/>
      <c r="DG4127" s="9"/>
      <c r="DH4127" s="9"/>
      <c r="DI4127" s="9"/>
      <c r="DJ4127" s="9"/>
      <c r="DK4127" s="9"/>
      <c r="DL4127" s="9"/>
      <c r="DM4127" s="9"/>
      <c r="DN4127" s="9"/>
      <c r="DO4127" s="9"/>
      <c r="DP4127" s="9"/>
      <c r="DQ4127" s="9"/>
      <c r="DR4127" s="9"/>
      <c r="DS4127" s="9"/>
      <c r="DT4127" s="9"/>
      <c r="DU4127" s="9"/>
      <c r="DV4127" s="9"/>
      <c r="DW4127" s="9"/>
      <c r="DX4127" s="9"/>
      <c r="DY4127" s="9"/>
      <c r="DZ4127" s="58">
        <v>3123434046</v>
      </c>
      <c r="EA4127" s="55">
        <v>937030214</v>
      </c>
    </row>
    <row r="4128" spans="1:131" s="18" customFormat="1" ht="19.5" customHeight="1" x14ac:dyDescent="0.25">
      <c r="A4128" s="18">
        <v>2729</v>
      </c>
      <c r="B4128" s="18" t="s">
        <v>8166</v>
      </c>
      <c r="C4128" s="18" t="s">
        <v>8167</v>
      </c>
      <c r="D4128" s="19">
        <v>44047</v>
      </c>
      <c r="J4128" s="130"/>
      <c r="K4128" s="130"/>
      <c r="L4128" s="130">
        <v>44098</v>
      </c>
      <c r="S4128" s="20"/>
      <c r="T4128" s="20"/>
      <c r="U4128" s="20"/>
      <c r="AF4128" s="57"/>
      <c r="AG4128" s="57"/>
      <c r="AH4128" s="19"/>
      <c r="AI4128" s="19"/>
      <c r="AJ4128" s="20"/>
      <c r="AK4128" s="20"/>
      <c r="AL4128" s="19"/>
      <c r="AM4128" s="19"/>
      <c r="AN4128" s="83"/>
      <c r="AO4128" s="83"/>
      <c r="AR4128" s="27"/>
      <c r="DZ4128" s="56"/>
      <c r="EA4128" s="57"/>
    </row>
    <row r="4129" spans="1:131" s="18" customFormat="1" ht="19.5" customHeight="1" x14ac:dyDescent="0.25">
      <c r="A4129" s="18">
        <v>2729</v>
      </c>
      <c r="B4129" s="18" t="s">
        <v>8166</v>
      </c>
      <c r="C4129" s="18" t="s">
        <v>8167</v>
      </c>
      <c r="D4129" s="19">
        <v>44109</v>
      </c>
      <c r="J4129" s="130"/>
      <c r="K4129" s="130"/>
      <c r="L4129" s="130">
        <v>44196</v>
      </c>
      <c r="S4129" s="20"/>
      <c r="T4129" s="20"/>
      <c r="U4129" s="20"/>
      <c r="AF4129" s="57"/>
      <c r="AG4129" s="57"/>
      <c r="AH4129" s="19"/>
      <c r="AI4129" s="19"/>
      <c r="AJ4129" s="20"/>
      <c r="AK4129" s="20"/>
      <c r="AL4129" s="19"/>
      <c r="AM4129" s="19"/>
      <c r="AN4129" s="83"/>
      <c r="AO4129" s="83"/>
      <c r="AR4129" s="27"/>
      <c r="DZ4129" s="56"/>
      <c r="EA4129" s="57"/>
    </row>
    <row r="4130" spans="1:131" s="18" customFormat="1" ht="19.5" customHeight="1" x14ac:dyDescent="0.25">
      <c r="A4130" s="18">
        <v>2729</v>
      </c>
      <c r="B4130" s="18" t="s">
        <v>8166</v>
      </c>
      <c r="C4130" s="18" t="s">
        <v>8167</v>
      </c>
      <c r="D4130" s="19">
        <v>44174</v>
      </c>
      <c r="J4130" s="130"/>
      <c r="K4130" s="130"/>
      <c r="L4130" s="130"/>
      <c r="S4130" s="20">
        <v>3414525547</v>
      </c>
      <c r="T4130" s="20">
        <v>3414525547</v>
      </c>
      <c r="U4130" s="20">
        <v>1024357664</v>
      </c>
      <c r="AF4130" s="57"/>
      <c r="AG4130" s="57"/>
      <c r="AH4130" s="19"/>
      <c r="AI4130" s="19"/>
      <c r="AJ4130" s="20"/>
      <c r="AK4130" s="20"/>
      <c r="AL4130" s="19"/>
      <c r="AM4130" s="19"/>
      <c r="AN4130" s="83"/>
      <c r="AO4130" s="83"/>
      <c r="AR4130" s="27"/>
      <c r="DZ4130" s="56"/>
      <c r="EA4130" s="57"/>
    </row>
    <row r="4131" spans="1:131" s="18" customFormat="1" ht="19.5" customHeight="1" x14ac:dyDescent="0.25">
      <c r="A4131" s="18">
        <v>2729</v>
      </c>
      <c r="B4131" s="18" t="s">
        <v>8166</v>
      </c>
      <c r="C4131" s="18" t="s">
        <v>8167</v>
      </c>
      <c r="D4131" s="19">
        <v>44258</v>
      </c>
      <c r="J4131" s="130"/>
      <c r="K4131" s="130"/>
      <c r="L4131" s="130">
        <v>44251</v>
      </c>
      <c r="S4131" s="20"/>
      <c r="T4131" s="20"/>
      <c r="U4131" s="20"/>
      <c r="AF4131" s="57"/>
      <c r="AG4131" s="57"/>
      <c r="AH4131" s="19"/>
      <c r="AI4131" s="19"/>
      <c r="AJ4131" s="20"/>
      <c r="AK4131" s="20"/>
      <c r="AL4131" s="19"/>
      <c r="AM4131" s="19"/>
      <c r="AN4131" s="83"/>
      <c r="AO4131" s="83"/>
      <c r="AR4131" s="27"/>
      <c r="DZ4131" s="56"/>
      <c r="EA4131" s="57"/>
    </row>
    <row r="4132" spans="1:131" ht="38.25" customHeight="1" x14ac:dyDescent="0.25">
      <c r="A4132" s="9">
        <v>2730</v>
      </c>
      <c r="B4132" s="10" t="s">
        <v>8169</v>
      </c>
      <c r="C4132" s="9" t="s">
        <v>8170</v>
      </c>
      <c r="D4132" s="9"/>
      <c r="E4132" s="9" t="s">
        <v>2232</v>
      </c>
      <c r="F4132" s="9" t="s">
        <v>4715</v>
      </c>
      <c r="G4132" s="9"/>
      <c r="H4132" s="9" t="s">
        <v>906</v>
      </c>
      <c r="I4132" s="9" t="s">
        <v>25</v>
      </c>
      <c r="M4132" s="9" t="s">
        <v>20</v>
      </c>
      <c r="O4132" s="9">
        <v>27</v>
      </c>
      <c r="R4132" s="9"/>
      <c r="S4132" s="9"/>
      <c r="T4132" s="9"/>
      <c r="U4132" s="9"/>
      <c r="V4132" s="9"/>
      <c r="W4132" s="9"/>
      <c r="X4132" s="9"/>
      <c r="Y4132" s="9"/>
      <c r="Z4132" s="9"/>
      <c r="AA4132" s="9"/>
      <c r="AB4132" s="9"/>
      <c r="AC4132" s="9"/>
      <c r="AD4132" s="9"/>
      <c r="AE4132" s="9"/>
      <c r="AF4132" s="55"/>
      <c r="AG4132" s="55"/>
      <c r="AH4132" s="9"/>
      <c r="AI4132" s="9"/>
      <c r="AJ4132" s="9"/>
      <c r="AK4132" s="9"/>
      <c r="AL4132" s="9"/>
      <c r="AM4132" s="9"/>
      <c r="AN4132" s="9"/>
      <c r="AO4132" s="9"/>
      <c r="AP4132" s="9"/>
      <c r="AQ4132" s="9"/>
      <c r="AR4132" s="9"/>
      <c r="AS4132" s="9"/>
      <c r="AT4132" s="9"/>
      <c r="AU4132" s="9"/>
      <c r="AV4132" s="9"/>
      <c r="AW4132" s="9"/>
      <c r="AX4132" s="9"/>
      <c r="AY4132" s="9"/>
      <c r="AZ4132" s="9"/>
      <c r="BA4132" s="9"/>
      <c r="BB4132" s="9"/>
      <c r="BC4132" s="9"/>
      <c r="BD4132" s="9"/>
      <c r="BE4132" s="9"/>
      <c r="BF4132" s="9"/>
      <c r="BG4132" s="9"/>
      <c r="BH4132" s="9"/>
      <c r="BI4132" s="9"/>
      <c r="BJ4132" s="9"/>
      <c r="BK4132" s="9"/>
      <c r="BL4132" s="9"/>
      <c r="BM4132" s="9"/>
      <c r="BN4132" s="9"/>
      <c r="BO4132" s="9"/>
      <c r="BP4132" s="9"/>
      <c r="BQ4132" s="9"/>
      <c r="BT4132" s="9"/>
      <c r="BU4132" s="9"/>
      <c r="BX4132" s="9"/>
      <c r="BY4132" s="9"/>
      <c r="CB4132" s="9"/>
      <c r="CC4132" s="9"/>
      <c r="CF4132" s="9"/>
      <c r="CG4132" s="9"/>
      <c r="CJ4132" s="9"/>
      <c r="CK4132" s="9"/>
      <c r="CN4132" s="9"/>
      <c r="CO4132" s="9"/>
      <c r="CP4132" s="9"/>
      <c r="CQ4132" s="9"/>
      <c r="CR4132" s="9"/>
      <c r="CS4132" s="9"/>
      <c r="CT4132" s="9"/>
      <c r="CU4132" s="9"/>
      <c r="CV4132" s="9"/>
      <c r="CW4132" s="9"/>
      <c r="CX4132" s="9"/>
      <c r="CY4132" s="9"/>
      <c r="CZ4132" s="9"/>
      <c r="DA4132" s="9"/>
      <c r="DB4132" s="9"/>
      <c r="DC4132" s="9"/>
      <c r="DD4132" s="9"/>
      <c r="DE4132" s="9"/>
      <c r="DF4132" s="9"/>
      <c r="DG4132" s="9"/>
      <c r="DH4132" s="9"/>
      <c r="DI4132" s="9"/>
      <c r="DJ4132" s="9"/>
      <c r="DK4132" s="9"/>
      <c r="DL4132" s="9"/>
      <c r="DM4132" s="9"/>
      <c r="DN4132" s="9"/>
      <c r="DO4132" s="9"/>
      <c r="DP4132" s="9"/>
      <c r="DQ4132" s="9"/>
      <c r="DR4132" s="9"/>
      <c r="DS4132" s="9"/>
      <c r="DT4132" s="9"/>
      <c r="DU4132" s="9"/>
      <c r="DV4132" s="9"/>
      <c r="DW4132" s="9"/>
      <c r="DX4132" s="9"/>
      <c r="DY4132" s="9"/>
      <c r="DZ4132" s="56"/>
      <c r="EA4132" s="57"/>
    </row>
    <row r="4133" spans="1:131" ht="19.5" customHeight="1" x14ac:dyDescent="0.25">
      <c r="A4133" s="9">
        <v>2731</v>
      </c>
      <c r="B4133" s="9" t="s">
        <v>8171</v>
      </c>
      <c r="C4133" s="9" t="s">
        <v>8299</v>
      </c>
      <c r="D4133" s="9"/>
      <c r="E4133" s="9" t="s">
        <v>8172</v>
      </c>
      <c r="F4133" s="9" t="s">
        <v>8173</v>
      </c>
      <c r="G4133" s="9"/>
      <c r="H4133" s="9" t="s">
        <v>906</v>
      </c>
      <c r="I4133" s="9" t="s">
        <v>6962</v>
      </c>
      <c r="M4133" s="9" t="s">
        <v>20</v>
      </c>
      <c r="O4133" s="9">
        <v>30</v>
      </c>
      <c r="R4133" s="9"/>
      <c r="S4133" s="9"/>
      <c r="T4133" s="9"/>
      <c r="U4133" s="9"/>
      <c r="V4133" s="9"/>
      <c r="W4133" s="9"/>
      <c r="X4133" s="9"/>
      <c r="Y4133" s="9"/>
      <c r="Z4133" s="9"/>
      <c r="AA4133" s="9"/>
      <c r="AB4133" s="9"/>
      <c r="AC4133" s="9"/>
      <c r="AD4133" s="9"/>
      <c r="AE4133" s="9"/>
      <c r="AF4133" s="55"/>
      <c r="AG4133" s="55"/>
      <c r="AH4133" s="9"/>
      <c r="AI4133" s="9"/>
      <c r="AJ4133" s="9"/>
      <c r="AK4133" s="9"/>
      <c r="AL4133" s="9"/>
      <c r="AM4133" s="9"/>
      <c r="AN4133" s="9"/>
      <c r="AO4133" s="9"/>
      <c r="AP4133" s="9"/>
      <c r="AQ4133" s="9"/>
      <c r="AR4133" s="9"/>
      <c r="AS4133" s="9"/>
      <c r="AT4133" s="9"/>
      <c r="AU4133" s="9"/>
      <c r="AV4133" s="9"/>
      <c r="AW4133" s="9"/>
      <c r="AX4133" s="9"/>
      <c r="AY4133" s="9"/>
      <c r="AZ4133" s="9"/>
      <c r="BA4133" s="9"/>
      <c r="BB4133" s="9"/>
      <c r="BC4133" s="9"/>
      <c r="BD4133" s="9"/>
      <c r="BE4133" s="9"/>
      <c r="BF4133" s="9"/>
      <c r="BG4133" s="9"/>
      <c r="BH4133" s="9"/>
      <c r="BI4133" s="9"/>
      <c r="BJ4133" s="9"/>
      <c r="BK4133" s="9"/>
      <c r="BL4133" s="9"/>
      <c r="BM4133" s="9"/>
      <c r="BN4133" s="9"/>
      <c r="BO4133" s="9"/>
      <c r="BP4133" s="9"/>
      <c r="BQ4133" s="9"/>
      <c r="BT4133" s="9"/>
      <c r="BU4133" s="9"/>
      <c r="BX4133" s="9"/>
      <c r="BY4133" s="9"/>
      <c r="CB4133" s="9"/>
      <c r="CC4133" s="9"/>
      <c r="CF4133" s="9"/>
      <c r="CG4133" s="9"/>
      <c r="CJ4133" s="9"/>
      <c r="CK4133" s="9"/>
      <c r="CN4133" s="9"/>
      <c r="CO4133" s="9"/>
      <c r="CP4133" s="9"/>
      <c r="CQ4133" s="9"/>
      <c r="CR4133" s="9"/>
      <c r="CS4133" s="9"/>
      <c r="CT4133" s="9"/>
      <c r="CU4133" s="9"/>
      <c r="CV4133" s="9"/>
      <c r="CW4133" s="9"/>
      <c r="CX4133" s="9"/>
      <c r="CY4133" s="9"/>
      <c r="CZ4133" s="9"/>
      <c r="DA4133" s="9"/>
      <c r="DB4133" s="9"/>
      <c r="DC4133" s="9"/>
      <c r="DD4133" s="9"/>
      <c r="DE4133" s="9"/>
      <c r="DF4133" s="9"/>
      <c r="DG4133" s="9"/>
      <c r="DH4133" s="9"/>
      <c r="DI4133" s="9"/>
      <c r="DJ4133" s="9"/>
      <c r="DK4133" s="9"/>
      <c r="DL4133" s="9"/>
      <c r="DM4133" s="9"/>
      <c r="DN4133" s="9"/>
      <c r="DO4133" s="9"/>
      <c r="DP4133" s="9"/>
      <c r="DQ4133" s="9"/>
      <c r="DR4133" s="9"/>
      <c r="DS4133" s="9"/>
      <c r="DT4133" s="9"/>
      <c r="DU4133" s="9"/>
      <c r="DV4133" s="9"/>
      <c r="DW4133" s="9"/>
      <c r="DX4133" s="9"/>
      <c r="DY4133" s="9"/>
    </row>
    <row r="4134" spans="1:131" ht="19.5" customHeight="1" x14ac:dyDescent="0.25">
      <c r="A4134" s="9">
        <v>2732</v>
      </c>
      <c r="B4134" s="9" t="s">
        <v>8174</v>
      </c>
      <c r="C4134" s="9" t="s">
        <v>8175</v>
      </c>
      <c r="D4134" s="9"/>
      <c r="E4134" s="9" t="s">
        <v>8172</v>
      </c>
      <c r="F4134" s="9" t="s">
        <v>8173</v>
      </c>
      <c r="G4134" s="9"/>
      <c r="H4134" s="9" t="s">
        <v>906</v>
      </c>
      <c r="I4134" s="9" t="s">
        <v>8176</v>
      </c>
      <c r="M4134" s="9" t="s">
        <v>20</v>
      </c>
      <c r="O4134" s="9">
        <v>28</v>
      </c>
      <c r="R4134" s="9"/>
      <c r="S4134" s="9"/>
      <c r="T4134" s="9"/>
      <c r="U4134" s="9"/>
      <c r="V4134" s="9"/>
      <c r="W4134" s="9"/>
      <c r="X4134" s="9"/>
      <c r="Y4134" s="9"/>
      <c r="Z4134" s="9"/>
      <c r="AA4134" s="9"/>
      <c r="AB4134" s="9"/>
      <c r="AC4134" s="9"/>
      <c r="AD4134" s="9"/>
      <c r="AE4134" s="9"/>
      <c r="AF4134" s="55"/>
      <c r="AG4134" s="55"/>
      <c r="AH4134" s="9"/>
      <c r="AI4134" s="9"/>
      <c r="AJ4134" s="9"/>
      <c r="AK4134" s="9"/>
      <c r="AL4134" s="9"/>
      <c r="AM4134" s="9"/>
      <c r="AN4134" s="9"/>
      <c r="AO4134" s="9"/>
      <c r="AP4134" s="9"/>
      <c r="AQ4134" s="9"/>
      <c r="AR4134" s="9"/>
      <c r="AS4134" s="9"/>
      <c r="AT4134" s="9"/>
      <c r="AU4134" s="9"/>
      <c r="AV4134" s="9"/>
      <c r="AW4134" s="9"/>
      <c r="AX4134" s="9"/>
      <c r="AY4134" s="9"/>
      <c r="AZ4134" s="9"/>
      <c r="BA4134" s="9"/>
      <c r="BB4134" s="9"/>
      <c r="BC4134" s="9"/>
      <c r="BD4134" s="9"/>
      <c r="BE4134" s="9"/>
      <c r="BF4134" s="9"/>
      <c r="BG4134" s="9"/>
      <c r="BH4134" s="9"/>
      <c r="BI4134" s="9"/>
      <c r="BJ4134" s="9"/>
      <c r="BK4134" s="9"/>
      <c r="BL4134" s="9"/>
      <c r="BM4134" s="9"/>
      <c r="BN4134" s="9"/>
      <c r="BO4134" s="9"/>
      <c r="BP4134" s="9"/>
      <c r="BQ4134" s="9"/>
      <c r="BT4134" s="9"/>
      <c r="BU4134" s="9"/>
      <c r="BX4134" s="9"/>
      <c r="BY4134" s="9"/>
      <c r="CB4134" s="9"/>
      <c r="CC4134" s="9"/>
      <c r="CF4134" s="9"/>
      <c r="CG4134" s="9"/>
      <c r="CJ4134" s="9"/>
      <c r="CK4134" s="9"/>
      <c r="CN4134" s="9"/>
      <c r="CO4134" s="9"/>
      <c r="CP4134" s="9"/>
      <c r="CQ4134" s="9"/>
      <c r="CR4134" s="9"/>
      <c r="CS4134" s="9"/>
      <c r="CT4134" s="9"/>
      <c r="CU4134" s="9"/>
      <c r="CV4134" s="9"/>
      <c r="CW4134" s="9"/>
      <c r="CX4134" s="9"/>
      <c r="CY4134" s="9"/>
      <c r="CZ4134" s="9"/>
      <c r="DA4134" s="9"/>
      <c r="DB4134" s="9"/>
      <c r="DC4134" s="9"/>
      <c r="DD4134" s="9"/>
      <c r="DE4134" s="9"/>
      <c r="DF4134" s="9"/>
      <c r="DG4134" s="9"/>
      <c r="DH4134" s="9"/>
      <c r="DI4134" s="9"/>
      <c r="DJ4134" s="9"/>
      <c r="DK4134" s="9"/>
      <c r="DL4134" s="9"/>
      <c r="DM4134" s="9"/>
      <c r="DN4134" s="9"/>
      <c r="DO4134" s="9"/>
      <c r="DP4134" s="9"/>
      <c r="DQ4134" s="9"/>
      <c r="DR4134" s="9"/>
      <c r="DS4134" s="9"/>
      <c r="DT4134" s="9"/>
      <c r="DU4134" s="9"/>
      <c r="DV4134" s="9"/>
      <c r="DW4134" s="9"/>
      <c r="DX4134" s="9"/>
      <c r="DY4134" s="9"/>
      <c r="DZ4134" s="56"/>
      <c r="EA4134" s="57"/>
    </row>
    <row r="4135" spans="1:131" ht="39" customHeight="1" x14ac:dyDescent="0.25">
      <c r="A4135" s="9">
        <v>2733</v>
      </c>
      <c r="B4135" s="9" t="s">
        <v>8177</v>
      </c>
      <c r="C4135" s="9" t="s">
        <v>8178</v>
      </c>
      <c r="D4135" s="9"/>
      <c r="E4135" s="9" t="s">
        <v>527</v>
      </c>
      <c r="F4135" s="9" t="s">
        <v>52</v>
      </c>
      <c r="G4135" s="9"/>
      <c r="H4135" s="9" t="s">
        <v>906</v>
      </c>
      <c r="I4135" s="9" t="s">
        <v>35</v>
      </c>
      <c r="M4135" s="9" t="s">
        <v>335</v>
      </c>
      <c r="O4135" s="9">
        <v>29</v>
      </c>
      <c r="R4135" s="9"/>
      <c r="S4135" s="9"/>
      <c r="T4135" s="9"/>
      <c r="U4135" s="9"/>
      <c r="V4135" s="9"/>
      <c r="W4135" s="9"/>
      <c r="X4135" s="9"/>
      <c r="Y4135" s="9"/>
      <c r="Z4135" s="9"/>
      <c r="AA4135" s="9"/>
      <c r="AB4135" s="9"/>
      <c r="AC4135" s="9"/>
      <c r="AD4135" s="9"/>
      <c r="AE4135" s="9"/>
      <c r="AF4135" s="55"/>
      <c r="AG4135" s="55"/>
      <c r="AH4135" s="9"/>
      <c r="AI4135" s="9"/>
      <c r="AJ4135" s="9"/>
      <c r="AK4135" s="9"/>
      <c r="AL4135" s="9"/>
      <c r="AM4135" s="9"/>
      <c r="AN4135" s="9"/>
      <c r="AO4135" s="9"/>
      <c r="AP4135" s="9"/>
      <c r="AQ4135" s="9"/>
      <c r="AR4135" s="9"/>
      <c r="AS4135" s="9"/>
      <c r="AT4135" s="9"/>
      <c r="AU4135" s="9"/>
      <c r="AV4135" s="9"/>
      <c r="AW4135" s="9"/>
      <c r="AX4135" s="9"/>
      <c r="AY4135" s="9"/>
      <c r="AZ4135" s="9"/>
      <c r="BA4135" s="9"/>
      <c r="BB4135" s="9"/>
      <c r="BC4135" s="9"/>
      <c r="BD4135" s="9"/>
      <c r="BE4135" s="9"/>
      <c r="BF4135" s="9"/>
      <c r="BG4135" s="9"/>
      <c r="BH4135" s="9"/>
      <c r="BI4135" s="9"/>
      <c r="BJ4135" s="9"/>
      <c r="BK4135" s="9"/>
      <c r="BL4135" s="9"/>
      <c r="BM4135" s="9"/>
      <c r="BN4135" s="9"/>
      <c r="BO4135" s="9"/>
      <c r="BP4135" s="9"/>
      <c r="BQ4135" s="9"/>
      <c r="BT4135" s="9"/>
      <c r="BU4135" s="9"/>
      <c r="BX4135" s="9"/>
      <c r="BY4135" s="9"/>
      <c r="CB4135" s="9"/>
      <c r="CC4135" s="9"/>
      <c r="CF4135" s="9"/>
      <c r="CG4135" s="9"/>
      <c r="CJ4135" s="9"/>
      <c r="CK4135" s="9"/>
      <c r="CN4135" s="9"/>
      <c r="CO4135" s="9"/>
      <c r="CP4135" s="9"/>
      <c r="CQ4135" s="9"/>
      <c r="CR4135" s="9"/>
      <c r="CS4135" s="9"/>
      <c r="CT4135" s="9"/>
      <c r="CU4135" s="9"/>
      <c r="CV4135" s="9"/>
      <c r="CW4135" s="9"/>
      <c r="CX4135" s="9"/>
      <c r="CY4135" s="9"/>
      <c r="CZ4135" s="9"/>
      <c r="DA4135" s="9"/>
      <c r="DB4135" s="9"/>
      <c r="DC4135" s="9"/>
      <c r="DD4135" s="9"/>
      <c r="DE4135" s="9"/>
      <c r="DF4135" s="9"/>
      <c r="DG4135" s="9"/>
      <c r="DH4135" s="9"/>
      <c r="DI4135" s="9"/>
      <c r="DJ4135" s="9"/>
      <c r="DK4135" s="9"/>
      <c r="DL4135" s="9"/>
      <c r="DM4135" s="9"/>
      <c r="DN4135" s="9"/>
      <c r="DO4135" s="9"/>
      <c r="DP4135" s="9"/>
      <c r="DQ4135" s="9"/>
      <c r="DR4135" s="9"/>
      <c r="DS4135" s="9"/>
      <c r="DT4135" s="9"/>
      <c r="DU4135" s="9"/>
      <c r="DV4135" s="9"/>
      <c r="DW4135" s="9"/>
      <c r="DX4135" s="9"/>
      <c r="DY4135" s="9"/>
    </row>
    <row r="4136" spans="1:131" ht="19.5" customHeight="1" x14ac:dyDescent="0.25">
      <c r="A4136" s="9">
        <v>2734</v>
      </c>
      <c r="B4136" s="9" t="s">
        <v>8184</v>
      </c>
      <c r="C4136" s="9" t="s">
        <v>8185</v>
      </c>
      <c r="D4136" s="9"/>
      <c r="E4136" s="9" t="s">
        <v>986</v>
      </c>
      <c r="F4136" s="9" t="s">
        <v>8186</v>
      </c>
      <c r="G4136" s="9"/>
      <c r="H4136" s="9" t="s">
        <v>202</v>
      </c>
      <c r="I4136" s="9" t="s">
        <v>25</v>
      </c>
      <c r="J4136" s="129">
        <v>43850</v>
      </c>
      <c r="K4136" s="129">
        <v>43798</v>
      </c>
      <c r="L4136" s="129">
        <v>43982</v>
      </c>
      <c r="O4136" s="9">
        <v>29</v>
      </c>
      <c r="Q4136" s="9" t="s">
        <v>61</v>
      </c>
      <c r="R4136" s="9"/>
      <c r="S4136" s="13">
        <v>4110000</v>
      </c>
      <c r="T4136" s="13">
        <v>4110000</v>
      </c>
      <c r="U4136" s="13">
        <v>1233000</v>
      </c>
      <c r="V4136" s="9"/>
      <c r="W4136" s="9"/>
      <c r="X4136" s="9"/>
      <c r="Y4136" s="9"/>
      <c r="Z4136" s="9"/>
      <c r="AA4136" s="9"/>
      <c r="AB4136" s="9"/>
      <c r="AC4136" s="9"/>
      <c r="AD4136" s="9"/>
      <c r="AE4136" s="9"/>
      <c r="AF4136" s="55"/>
      <c r="AG4136" s="55"/>
      <c r="AH4136" s="11">
        <v>43798</v>
      </c>
      <c r="AI4136" s="11">
        <v>44074</v>
      </c>
      <c r="AJ4136" s="13">
        <v>3434408</v>
      </c>
      <c r="AK4136" s="13">
        <v>1030322</v>
      </c>
      <c r="AL4136" s="9"/>
      <c r="AM4136" s="9"/>
      <c r="AN4136" s="9"/>
      <c r="AO4136" s="9"/>
      <c r="AP4136" s="9"/>
      <c r="AQ4136" s="9"/>
      <c r="AR4136" s="9"/>
      <c r="AS4136" s="9"/>
      <c r="AT4136" s="9"/>
      <c r="AU4136" s="9"/>
      <c r="AV4136" s="9"/>
      <c r="AW4136" s="9"/>
      <c r="AX4136" s="9"/>
      <c r="AY4136" s="9"/>
      <c r="AZ4136" s="9"/>
      <c r="BA4136" s="9"/>
      <c r="BB4136" s="9"/>
      <c r="BC4136" s="9"/>
      <c r="BD4136" s="9"/>
      <c r="BE4136" s="9"/>
      <c r="BF4136" s="9"/>
      <c r="BG4136" s="9"/>
      <c r="BH4136" s="9"/>
      <c r="BI4136" s="9"/>
      <c r="BJ4136" s="9"/>
      <c r="BK4136" s="9"/>
      <c r="BL4136" s="9"/>
      <c r="BM4136" s="9"/>
      <c r="BN4136" s="9"/>
      <c r="BO4136" s="9"/>
      <c r="BP4136" s="9"/>
      <c r="BQ4136" s="9"/>
      <c r="BT4136" s="9"/>
      <c r="BU4136" s="9"/>
      <c r="BX4136" s="9"/>
      <c r="BY4136" s="9"/>
      <c r="CB4136" s="9"/>
      <c r="CC4136" s="9"/>
      <c r="CF4136" s="9"/>
      <c r="CG4136" s="9"/>
      <c r="CJ4136" s="9"/>
      <c r="CK4136" s="9"/>
      <c r="CN4136" s="9"/>
      <c r="CO4136" s="9"/>
      <c r="CP4136" s="9"/>
      <c r="CQ4136" s="9"/>
      <c r="CR4136" s="9"/>
      <c r="CS4136" s="9"/>
      <c r="CT4136" s="9"/>
      <c r="CU4136" s="9"/>
      <c r="CV4136" s="9"/>
      <c r="CW4136" s="9"/>
      <c r="CX4136" s="9"/>
      <c r="CY4136" s="9"/>
      <c r="CZ4136" s="9"/>
      <c r="DA4136" s="9"/>
      <c r="DB4136" s="9"/>
      <c r="DC4136" s="9"/>
      <c r="DD4136" s="9"/>
      <c r="DE4136" s="9"/>
      <c r="DF4136" s="9"/>
      <c r="DG4136" s="9"/>
      <c r="DH4136" s="9"/>
      <c r="DI4136" s="9"/>
      <c r="DJ4136" s="9"/>
      <c r="DK4136" s="9"/>
      <c r="DL4136" s="9"/>
      <c r="DM4136" s="9"/>
      <c r="DN4136" s="9"/>
      <c r="DO4136" s="9"/>
      <c r="DP4136" s="9"/>
      <c r="DQ4136" s="9"/>
      <c r="DR4136" s="9"/>
      <c r="DS4136" s="9"/>
      <c r="DT4136" s="9"/>
      <c r="DU4136" s="9"/>
      <c r="DV4136" s="9"/>
      <c r="DW4136" s="9"/>
      <c r="DX4136" s="9"/>
      <c r="DY4136" s="9"/>
      <c r="DZ4136" s="56"/>
      <c r="EA4136" s="57"/>
    </row>
    <row r="4137" spans="1:131" s="18" customFormat="1" ht="19.5" customHeight="1" x14ac:dyDescent="0.25">
      <c r="A4137" s="18">
        <v>2734</v>
      </c>
      <c r="B4137" s="18" t="s">
        <v>8184</v>
      </c>
      <c r="C4137" s="18" t="s">
        <v>8185</v>
      </c>
      <c r="D4137" s="19">
        <v>44020</v>
      </c>
      <c r="F4137" s="18" t="s">
        <v>8668</v>
      </c>
      <c r="J4137" s="130"/>
      <c r="K4137" s="130"/>
      <c r="L4137" s="130">
        <v>44074</v>
      </c>
      <c r="S4137" s="20">
        <v>3630000</v>
      </c>
      <c r="T4137" s="20">
        <v>3630000</v>
      </c>
      <c r="U4137" s="20">
        <v>1089000</v>
      </c>
      <c r="AF4137" s="57"/>
      <c r="AG4137" s="57"/>
      <c r="DZ4137" s="56"/>
      <c r="EA4137" s="57"/>
    </row>
    <row r="4138" spans="1:131" ht="19.5" customHeight="1" x14ac:dyDescent="0.25">
      <c r="A4138" s="9">
        <v>2735</v>
      </c>
      <c r="B4138" s="9" t="s">
        <v>8187</v>
      </c>
      <c r="C4138" s="9" t="s">
        <v>8188</v>
      </c>
      <c r="D4138" s="9"/>
      <c r="E4138" s="9" t="s">
        <v>3646</v>
      </c>
      <c r="F4138" s="9" t="s">
        <v>5505</v>
      </c>
      <c r="G4138" s="9"/>
      <c r="H4138" s="9" t="s">
        <v>202</v>
      </c>
      <c r="I4138" s="9" t="s">
        <v>3432</v>
      </c>
      <c r="J4138" s="129">
        <v>43839</v>
      </c>
      <c r="K4138" s="129">
        <v>43803</v>
      </c>
      <c r="L4138" s="129">
        <v>44022</v>
      </c>
      <c r="O4138" s="9">
        <v>30</v>
      </c>
      <c r="Q4138" s="9" t="s">
        <v>61</v>
      </c>
      <c r="R4138" s="9"/>
      <c r="S4138" s="13">
        <v>503437582</v>
      </c>
      <c r="T4138" s="13">
        <v>503437582</v>
      </c>
      <c r="U4138" s="13">
        <v>151031275</v>
      </c>
      <c r="V4138" s="9"/>
      <c r="W4138" s="9"/>
      <c r="X4138" s="9"/>
      <c r="Y4138" s="9"/>
      <c r="Z4138" s="9"/>
      <c r="AA4138" s="9"/>
      <c r="AB4138" s="9"/>
      <c r="AC4138" s="9"/>
      <c r="AD4138" s="9"/>
      <c r="AE4138" s="9"/>
      <c r="AF4138" s="55"/>
      <c r="AG4138" s="55"/>
      <c r="AH4138" s="11">
        <v>43803</v>
      </c>
      <c r="AI4138" s="11">
        <v>44092</v>
      </c>
      <c r="AJ4138" s="13">
        <v>536460097</v>
      </c>
      <c r="AK4138" s="13">
        <v>160938029</v>
      </c>
      <c r="AL4138" s="9"/>
      <c r="AM4138" s="9"/>
      <c r="AN4138" s="9"/>
      <c r="AO4138" s="9"/>
      <c r="AP4138" s="9"/>
      <c r="AQ4138" s="9"/>
      <c r="AR4138" s="9"/>
      <c r="AS4138" s="9"/>
      <c r="AT4138" s="9"/>
      <c r="AU4138" s="9"/>
      <c r="AV4138" s="9"/>
      <c r="AW4138" s="9"/>
      <c r="AX4138" s="9"/>
      <c r="AY4138" s="9"/>
      <c r="AZ4138" s="9"/>
      <c r="BA4138" s="9"/>
      <c r="BB4138" s="9"/>
      <c r="BC4138" s="9"/>
      <c r="BD4138" s="9"/>
      <c r="BE4138" s="9"/>
      <c r="BF4138" s="9"/>
      <c r="BG4138" s="9"/>
      <c r="BH4138" s="9"/>
      <c r="BI4138" s="9"/>
      <c r="BJ4138" s="9"/>
      <c r="BK4138" s="9"/>
      <c r="BL4138" s="9"/>
      <c r="BM4138" s="9"/>
      <c r="BN4138" s="9"/>
      <c r="BO4138" s="9"/>
      <c r="BP4138" s="9"/>
      <c r="BQ4138" s="9"/>
      <c r="BT4138" s="9"/>
      <c r="BU4138" s="9"/>
      <c r="BX4138" s="9"/>
      <c r="BY4138" s="9"/>
      <c r="CB4138" s="9"/>
      <c r="CC4138" s="9"/>
      <c r="CF4138" s="9"/>
      <c r="CG4138" s="9"/>
      <c r="CJ4138" s="9"/>
      <c r="CK4138" s="9"/>
      <c r="CN4138" s="9"/>
      <c r="CO4138" s="9"/>
      <c r="CP4138" s="9"/>
      <c r="CQ4138" s="9"/>
      <c r="CR4138" s="9"/>
      <c r="CS4138" s="9"/>
      <c r="CT4138" s="9"/>
      <c r="CU4138" s="9"/>
      <c r="CV4138" s="9"/>
      <c r="CW4138" s="9"/>
      <c r="CX4138" s="9"/>
      <c r="CY4138" s="9"/>
      <c r="CZ4138" s="9"/>
      <c r="DA4138" s="9"/>
      <c r="DB4138" s="9"/>
      <c r="DC4138" s="9"/>
      <c r="DD4138" s="9"/>
      <c r="DE4138" s="9"/>
      <c r="DF4138" s="9"/>
      <c r="DG4138" s="9"/>
      <c r="DH4138" s="9"/>
      <c r="DI4138" s="9"/>
      <c r="DJ4138" s="9"/>
      <c r="DK4138" s="9"/>
      <c r="DL4138" s="9"/>
      <c r="DM4138" s="9"/>
      <c r="DN4138" s="9"/>
      <c r="DO4138" s="9"/>
      <c r="DP4138" s="9"/>
      <c r="DQ4138" s="9"/>
      <c r="DR4138" s="9"/>
      <c r="DS4138" s="9"/>
      <c r="DT4138" s="9"/>
      <c r="DU4138" s="9"/>
      <c r="DV4138" s="9"/>
      <c r="DW4138" s="9"/>
      <c r="DX4138" s="9"/>
      <c r="DY4138" s="9"/>
    </row>
    <row r="4139" spans="1:131" s="18" customFormat="1" ht="19.5" customHeight="1" x14ac:dyDescent="0.25">
      <c r="A4139" s="18">
        <v>2735</v>
      </c>
      <c r="B4139" s="18" t="s">
        <v>8187</v>
      </c>
      <c r="C4139" s="18" t="s">
        <v>8188</v>
      </c>
      <c r="D4139" s="19">
        <v>44085</v>
      </c>
      <c r="J4139" s="130"/>
      <c r="K4139" s="130"/>
      <c r="L4139" s="130"/>
      <c r="S4139" s="20">
        <v>544037387</v>
      </c>
      <c r="T4139" s="20">
        <v>544037387</v>
      </c>
      <c r="U4139" s="20">
        <v>163211216</v>
      </c>
      <c r="AF4139" s="57"/>
      <c r="AG4139" s="57"/>
      <c r="DZ4139" s="56"/>
      <c r="EA4139" s="57"/>
    </row>
    <row r="4140" spans="1:131" s="18" customFormat="1" ht="19.5" customHeight="1" x14ac:dyDescent="0.25">
      <c r="A4140" s="18">
        <v>2735</v>
      </c>
      <c r="B4140" s="18" t="s">
        <v>8187</v>
      </c>
      <c r="C4140" s="18" t="s">
        <v>8188</v>
      </c>
      <c r="D4140" s="19">
        <v>44235</v>
      </c>
      <c r="J4140" s="130"/>
      <c r="K4140" s="130"/>
      <c r="L4140" s="130">
        <v>44092</v>
      </c>
      <c r="S4140" s="20">
        <v>574216936</v>
      </c>
      <c r="T4140" s="20">
        <v>574216936</v>
      </c>
      <c r="U4140" s="20">
        <v>172265081</v>
      </c>
      <c r="AF4140" s="57"/>
      <c r="AG4140" s="57"/>
      <c r="DZ4140" s="56"/>
      <c r="EA4140" s="57"/>
    </row>
    <row r="4141" spans="1:131" ht="19.5" customHeight="1" x14ac:dyDescent="0.25">
      <c r="A4141" s="9">
        <v>2736</v>
      </c>
      <c r="B4141" s="9" t="s">
        <v>8189</v>
      </c>
      <c r="C4141" s="9" t="s">
        <v>8190</v>
      </c>
      <c r="D4141" s="9"/>
      <c r="E4141" s="9" t="s">
        <v>8191</v>
      </c>
      <c r="F4141" s="9" t="s">
        <v>6310</v>
      </c>
      <c r="G4141" s="9"/>
      <c r="H4141" s="9" t="s">
        <v>202</v>
      </c>
      <c r="I4141" s="9" t="s">
        <v>25</v>
      </c>
      <c r="J4141" s="129">
        <v>43836</v>
      </c>
      <c r="K4141" s="129">
        <v>43805</v>
      </c>
      <c r="L4141" s="129">
        <v>44012</v>
      </c>
      <c r="O4141" s="9">
        <v>28</v>
      </c>
      <c r="Q4141" s="9" t="s">
        <v>61</v>
      </c>
      <c r="R4141" s="9"/>
      <c r="S4141" s="13">
        <v>2400000</v>
      </c>
      <c r="T4141" s="13">
        <v>2400000</v>
      </c>
      <c r="U4141" s="13">
        <v>720000</v>
      </c>
      <c r="V4141" s="9"/>
      <c r="W4141" s="9"/>
      <c r="X4141" s="9"/>
      <c r="Y4141" s="9"/>
      <c r="Z4141" s="9"/>
      <c r="AA4141" s="9"/>
      <c r="AB4141" s="9"/>
      <c r="AC4141" s="9"/>
      <c r="AD4141" s="9"/>
      <c r="AE4141" s="9"/>
      <c r="AF4141" s="55"/>
      <c r="AG4141" s="55"/>
      <c r="AH4141" s="11">
        <v>43805</v>
      </c>
      <c r="AI4141" s="11">
        <v>44104</v>
      </c>
      <c r="AJ4141" s="13">
        <v>2408447</v>
      </c>
      <c r="AK4141" s="13">
        <v>720000</v>
      </c>
      <c r="AL4141" s="9"/>
      <c r="AM4141" s="9"/>
      <c r="AN4141" s="9"/>
      <c r="AO4141" s="9"/>
      <c r="AP4141" s="9"/>
      <c r="AQ4141" s="9"/>
      <c r="AR4141" s="9"/>
      <c r="AS4141" s="9"/>
      <c r="AT4141" s="9"/>
      <c r="AU4141" s="9"/>
      <c r="AV4141" s="9"/>
      <c r="AW4141" s="9"/>
      <c r="AX4141" s="9"/>
      <c r="AY4141" s="9"/>
      <c r="AZ4141" s="9"/>
      <c r="BA4141" s="9"/>
      <c r="BB4141" s="9"/>
      <c r="BC4141" s="9"/>
      <c r="BD4141" s="9"/>
      <c r="BE4141" s="9"/>
      <c r="BF4141" s="9"/>
      <c r="BG4141" s="9"/>
      <c r="BH4141" s="9"/>
      <c r="BI4141" s="9"/>
      <c r="BJ4141" s="9"/>
      <c r="BK4141" s="9"/>
      <c r="BL4141" s="9"/>
      <c r="BM4141" s="9"/>
      <c r="BN4141" s="9"/>
      <c r="BO4141" s="9"/>
      <c r="BP4141" s="9"/>
      <c r="BQ4141" s="9"/>
      <c r="BT4141" s="9"/>
      <c r="BU4141" s="9"/>
      <c r="BX4141" s="9"/>
      <c r="BY4141" s="9"/>
      <c r="CB4141" s="9"/>
      <c r="CC4141" s="9"/>
      <c r="CF4141" s="9"/>
      <c r="CG4141" s="9"/>
      <c r="CJ4141" s="9"/>
      <c r="CK4141" s="9"/>
      <c r="CN4141" s="9"/>
      <c r="CO4141" s="9"/>
      <c r="CP4141" s="9"/>
      <c r="CQ4141" s="9"/>
      <c r="CR4141" s="9"/>
      <c r="CS4141" s="9"/>
      <c r="CT4141" s="9"/>
      <c r="CU4141" s="9"/>
      <c r="CV4141" s="9"/>
      <c r="CW4141" s="9"/>
      <c r="CX4141" s="9"/>
      <c r="CY4141" s="9"/>
      <c r="CZ4141" s="9"/>
      <c r="DA4141" s="9"/>
      <c r="DB4141" s="9"/>
      <c r="DC4141" s="9"/>
      <c r="DD4141" s="9"/>
      <c r="DE4141" s="9"/>
      <c r="DF4141" s="9"/>
      <c r="DG4141" s="9"/>
      <c r="DH4141" s="9"/>
      <c r="DI4141" s="9"/>
      <c r="DJ4141" s="9"/>
      <c r="DK4141" s="9"/>
      <c r="DL4141" s="9"/>
      <c r="DM4141" s="9"/>
      <c r="DN4141" s="9"/>
      <c r="DO4141" s="9"/>
      <c r="DP4141" s="9"/>
      <c r="DQ4141" s="9"/>
      <c r="DR4141" s="9"/>
      <c r="DS4141" s="9"/>
      <c r="DT4141" s="9"/>
      <c r="DU4141" s="9"/>
      <c r="DV4141" s="9"/>
      <c r="DW4141" s="9"/>
      <c r="DX4141" s="9"/>
      <c r="DY4141" s="9"/>
      <c r="DZ4141" s="56"/>
      <c r="EA4141" s="57"/>
    </row>
    <row r="4142" spans="1:131" s="18" customFormat="1" ht="19.5" customHeight="1" x14ac:dyDescent="0.25">
      <c r="A4142" s="18">
        <v>2736</v>
      </c>
      <c r="B4142" s="18" t="s">
        <v>8189</v>
      </c>
      <c r="C4142" s="18" t="s">
        <v>8190</v>
      </c>
      <c r="D4142" s="19">
        <v>43997</v>
      </c>
      <c r="J4142" s="130"/>
      <c r="K4142" s="130"/>
      <c r="L4142" s="130">
        <v>44104</v>
      </c>
      <c r="S4142" s="20"/>
      <c r="T4142" s="20"/>
      <c r="U4142" s="20"/>
      <c r="AF4142" s="57"/>
      <c r="AG4142" s="57"/>
      <c r="DZ4142" s="56"/>
      <c r="EA4142" s="57"/>
    </row>
    <row r="4143" spans="1:131" ht="19.5" customHeight="1" x14ac:dyDescent="0.25">
      <c r="A4143" s="9">
        <v>2737</v>
      </c>
      <c r="B4143" s="9" t="s">
        <v>8192</v>
      </c>
      <c r="C4143" s="9" t="s">
        <v>8193</v>
      </c>
      <c r="D4143" s="9"/>
      <c r="E4143" s="9" t="s">
        <v>8194</v>
      </c>
      <c r="F4143" s="9" t="s">
        <v>8195</v>
      </c>
      <c r="G4143" s="9"/>
      <c r="H4143" s="9" t="s">
        <v>202</v>
      </c>
      <c r="I4143" s="9" t="s">
        <v>28</v>
      </c>
      <c r="J4143" s="129">
        <v>43885</v>
      </c>
      <c r="K4143" s="129">
        <v>43850</v>
      </c>
      <c r="L4143" s="129">
        <v>43914</v>
      </c>
      <c r="O4143" s="9">
        <v>29</v>
      </c>
      <c r="Q4143" s="9" t="s">
        <v>54</v>
      </c>
      <c r="R4143" s="9"/>
      <c r="S4143" s="13">
        <v>9870000</v>
      </c>
      <c r="T4143" s="13">
        <v>9870000</v>
      </c>
      <c r="U4143" s="13">
        <v>2961000</v>
      </c>
      <c r="V4143" s="9"/>
      <c r="W4143" s="9"/>
      <c r="X4143" s="9"/>
      <c r="Y4143" s="9"/>
      <c r="Z4143" s="9"/>
      <c r="AA4143" s="9"/>
      <c r="AB4143" s="9"/>
      <c r="AC4143" s="9"/>
      <c r="AD4143" s="9"/>
      <c r="AE4143" s="9"/>
      <c r="AF4143" s="55"/>
      <c r="AG4143" s="55"/>
      <c r="AH4143" s="9"/>
      <c r="AI4143" s="9"/>
      <c r="AJ4143" s="9"/>
      <c r="AK4143" s="9"/>
      <c r="AL4143" s="9"/>
      <c r="AM4143" s="9"/>
      <c r="AN4143" s="9"/>
      <c r="AO4143" s="9"/>
      <c r="AP4143" s="9"/>
      <c r="AQ4143" s="9"/>
      <c r="AR4143" s="9"/>
      <c r="AS4143" s="9"/>
      <c r="AT4143" s="9"/>
      <c r="AU4143" s="9"/>
      <c r="AV4143" s="9"/>
      <c r="AW4143" s="9"/>
      <c r="AX4143" s="9"/>
      <c r="AY4143" s="9"/>
      <c r="AZ4143" s="9"/>
      <c r="BA4143" s="9"/>
      <c r="BB4143" s="9"/>
      <c r="BC4143" s="9"/>
      <c r="BD4143" s="9"/>
      <c r="BE4143" s="9"/>
      <c r="BF4143" s="9"/>
      <c r="BG4143" s="9"/>
      <c r="BH4143" s="9"/>
      <c r="BI4143" s="9"/>
      <c r="BJ4143" s="9"/>
      <c r="BK4143" s="9"/>
      <c r="BL4143" s="9"/>
      <c r="BM4143" s="9"/>
      <c r="BN4143" s="9"/>
      <c r="BO4143" s="9"/>
      <c r="BP4143" s="9"/>
      <c r="BQ4143" s="9"/>
      <c r="BT4143" s="9"/>
      <c r="BU4143" s="9"/>
      <c r="BX4143" s="9"/>
      <c r="BY4143" s="9"/>
      <c r="CB4143" s="9"/>
      <c r="CC4143" s="9"/>
      <c r="CF4143" s="9"/>
      <c r="CG4143" s="9"/>
      <c r="CJ4143" s="9"/>
      <c r="CK4143" s="9"/>
      <c r="CN4143" s="9"/>
      <c r="CO4143" s="9"/>
      <c r="CP4143" s="9"/>
      <c r="CQ4143" s="9"/>
      <c r="CR4143" s="9"/>
      <c r="CS4143" s="9"/>
      <c r="CT4143" s="9"/>
      <c r="CU4143" s="9"/>
      <c r="CV4143" s="9"/>
      <c r="CW4143" s="9"/>
      <c r="CX4143" s="9"/>
      <c r="CY4143" s="9"/>
      <c r="CZ4143" s="9"/>
      <c r="DA4143" s="9"/>
      <c r="DB4143" s="9"/>
      <c r="DC4143" s="9"/>
      <c r="DD4143" s="9"/>
      <c r="DE4143" s="9"/>
      <c r="DF4143" s="9"/>
      <c r="DG4143" s="9"/>
      <c r="DH4143" s="9"/>
      <c r="DI4143" s="9"/>
      <c r="DJ4143" s="9"/>
      <c r="DK4143" s="9"/>
      <c r="DL4143" s="9"/>
      <c r="DM4143" s="9"/>
      <c r="DN4143" s="9"/>
      <c r="DO4143" s="9"/>
      <c r="DP4143" s="9"/>
      <c r="DQ4143" s="9"/>
      <c r="DR4143" s="9"/>
      <c r="DS4143" s="9"/>
      <c r="DT4143" s="9"/>
      <c r="DU4143" s="9"/>
      <c r="DV4143" s="9"/>
      <c r="DW4143" s="9"/>
      <c r="DX4143" s="9"/>
      <c r="DY4143" s="9"/>
      <c r="DZ4143" s="56"/>
      <c r="EA4143" s="57"/>
    </row>
    <row r="4144" spans="1:131" ht="19.5" customHeight="1" x14ac:dyDescent="0.25">
      <c r="A4144" s="9">
        <v>2738</v>
      </c>
      <c r="B4144" s="9" t="s">
        <v>8196</v>
      </c>
      <c r="C4144" s="9" t="s">
        <v>8197</v>
      </c>
      <c r="D4144" s="9"/>
      <c r="E4144" s="9" t="s">
        <v>8194</v>
      </c>
      <c r="F4144" s="9" t="s">
        <v>8195</v>
      </c>
      <c r="G4144" s="9"/>
      <c r="H4144" s="9" t="s">
        <v>202</v>
      </c>
      <c r="I4144" s="9" t="s">
        <v>28</v>
      </c>
      <c r="J4144" s="129">
        <v>43881</v>
      </c>
      <c r="K4144" s="129">
        <v>43845</v>
      </c>
      <c r="L4144" s="129">
        <v>43910</v>
      </c>
      <c r="O4144" s="9">
        <v>29</v>
      </c>
      <c r="Q4144" s="9" t="s">
        <v>54</v>
      </c>
      <c r="R4144" s="9"/>
      <c r="S4144" s="13">
        <v>9870000</v>
      </c>
      <c r="T4144" s="13">
        <v>9870000</v>
      </c>
      <c r="U4144" s="13">
        <v>2961000</v>
      </c>
      <c r="V4144" s="9"/>
      <c r="W4144" s="9"/>
      <c r="X4144" s="9"/>
      <c r="Y4144" s="9"/>
      <c r="Z4144" s="9"/>
      <c r="AA4144" s="9"/>
      <c r="AB4144" s="9"/>
      <c r="AC4144" s="9"/>
      <c r="AD4144" s="9"/>
      <c r="AE4144" s="9"/>
      <c r="AF4144" s="55"/>
      <c r="AG4144" s="55"/>
      <c r="AH4144" s="9"/>
      <c r="AI4144" s="9"/>
      <c r="AJ4144" s="9"/>
      <c r="AK4144" s="9"/>
      <c r="AL4144" s="9"/>
      <c r="AM4144" s="9"/>
      <c r="AN4144" s="9"/>
      <c r="AO4144" s="9"/>
      <c r="AP4144" s="9"/>
      <c r="AQ4144" s="9"/>
      <c r="AR4144" s="9"/>
      <c r="AS4144" s="9"/>
      <c r="AT4144" s="9"/>
      <c r="AU4144" s="9"/>
      <c r="AV4144" s="9"/>
      <c r="AW4144" s="9"/>
      <c r="AX4144" s="9"/>
      <c r="AY4144" s="9"/>
      <c r="AZ4144" s="9"/>
      <c r="BA4144" s="9"/>
      <c r="BB4144" s="9"/>
      <c r="BC4144" s="9"/>
      <c r="BD4144" s="9"/>
      <c r="BE4144" s="9"/>
      <c r="BF4144" s="9"/>
      <c r="BG4144" s="9"/>
      <c r="BH4144" s="9"/>
      <c r="BI4144" s="9"/>
      <c r="BJ4144" s="9"/>
      <c r="BK4144" s="9"/>
      <c r="BL4144" s="9"/>
      <c r="BM4144" s="9"/>
      <c r="BN4144" s="9"/>
      <c r="BO4144" s="9"/>
      <c r="BP4144" s="9"/>
      <c r="BQ4144" s="9"/>
      <c r="BT4144" s="9"/>
      <c r="BU4144" s="9"/>
      <c r="BX4144" s="9"/>
      <c r="BY4144" s="9"/>
      <c r="CB4144" s="9"/>
      <c r="CC4144" s="9"/>
      <c r="CF4144" s="9"/>
      <c r="CG4144" s="9"/>
      <c r="CJ4144" s="9"/>
      <c r="CK4144" s="9"/>
      <c r="CN4144" s="9"/>
      <c r="CO4144" s="9"/>
      <c r="CP4144" s="9"/>
      <c r="CQ4144" s="9"/>
      <c r="CR4144" s="9"/>
      <c r="CS4144" s="9"/>
      <c r="CT4144" s="9"/>
      <c r="CU4144" s="9"/>
      <c r="CV4144" s="9"/>
      <c r="CW4144" s="9"/>
      <c r="CX4144" s="9"/>
      <c r="CY4144" s="9"/>
      <c r="CZ4144" s="9"/>
      <c r="DA4144" s="9"/>
      <c r="DB4144" s="9"/>
      <c r="DC4144" s="9"/>
      <c r="DD4144" s="9"/>
      <c r="DE4144" s="9"/>
      <c r="DF4144" s="9"/>
      <c r="DG4144" s="9"/>
      <c r="DH4144" s="9"/>
      <c r="DI4144" s="9"/>
      <c r="DJ4144" s="9"/>
      <c r="DK4144" s="9"/>
      <c r="DL4144" s="9"/>
      <c r="DM4144" s="9"/>
      <c r="DN4144" s="9"/>
      <c r="DO4144" s="9"/>
      <c r="DP4144" s="9"/>
      <c r="DQ4144" s="9"/>
      <c r="DR4144" s="9"/>
      <c r="DS4144" s="9"/>
      <c r="DT4144" s="9"/>
      <c r="DU4144" s="9"/>
      <c r="DV4144" s="9"/>
      <c r="DW4144" s="9"/>
      <c r="DX4144" s="9"/>
      <c r="DY4144" s="9"/>
      <c r="DZ4144" s="56"/>
      <c r="EA4144" s="57"/>
    </row>
    <row r="4145" spans="1:131" ht="19.5" customHeight="1" x14ac:dyDescent="0.25">
      <c r="A4145" s="9">
        <v>2739</v>
      </c>
      <c r="B4145" s="9" t="s">
        <v>8198</v>
      </c>
      <c r="C4145" s="9" t="s">
        <v>8199</v>
      </c>
      <c r="D4145" s="9"/>
      <c r="E4145" s="9" t="s">
        <v>8194</v>
      </c>
      <c r="F4145" s="9" t="s">
        <v>8195</v>
      </c>
      <c r="G4145" s="9"/>
      <c r="H4145" s="9" t="s">
        <v>202</v>
      </c>
      <c r="I4145" s="9" t="s">
        <v>28</v>
      </c>
      <c r="J4145" s="129">
        <v>43881</v>
      </c>
      <c r="K4145" s="129">
        <v>43836</v>
      </c>
      <c r="L4145" s="129">
        <v>43910</v>
      </c>
      <c r="O4145" s="9">
        <v>29</v>
      </c>
      <c r="Q4145" s="9" t="s">
        <v>54</v>
      </c>
      <c r="R4145" s="9"/>
      <c r="S4145" s="13">
        <v>9870000</v>
      </c>
      <c r="T4145" s="13">
        <v>9870000</v>
      </c>
      <c r="U4145" s="13">
        <v>2961000</v>
      </c>
      <c r="V4145" s="9"/>
      <c r="W4145" s="9"/>
      <c r="X4145" s="9"/>
      <c r="Y4145" s="9"/>
      <c r="Z4145" s="9"/>
      <c r="AA4145" s="9"/>
      <c r="AB4145" s="9"/>
      <c r="AC4145" s="9"/>
      <c r="AD4145" s="9"/>
      <c r="AE4145" s="9"/>
      <c r="AF4145" s="55"/>
      <c r="AG4145" s="55"/>
      <c r="AH4145" s="9"/>
      <c r="AI4145" s="9"/>
      <c r="AJ4145" s="9"/>
      <c r="AK4145" s="9"/>
      <c r="AL4145" s="9"/>
      <c r="AM4145" s="9"/>
      <c r="AN4145" s="9"/>
      <c r="AO4145" s="9"/>
      <c r="AP4145" s="9"/>
      <c r="AQ4145" s="9"/>
      <c r="AR4145" s="9"/>
      <c r="AS4145" s="9"/>
      <c r="AT4145" s="9"/>
      <c r="AU4145" s="9"/>
      <c r="AV4145" s="9"/>
      <c r="AW4145" s="9"/>
      <c r="AX4145" s="9"/>
      <c r="AY4145" s="9"/>
      <c r="AZ4145" s="9"/>
      <c r="BA4145" s="9"/>
      <c r="BB4145" s="9"/>
      <c r="BC4145" s="9"/>
      <c r="BD4145" s="9"/>
      <c r="BE4145" s="9"/>
      <c r="BF4145" s="9"/>
      <c r="BG4145" s="9"/>
      <c r="BH4145" s="9"/>
      <c r="BI4145" s="9"/>
      <c r="BJ4145" s="9"/>
      <c r="BK4145" s="9"/>
      <c r="BL4145" s="9"/>
      <c r="BM4145" s="9"/>
      <c r="BN4145" s="9"/>
      <c r="BO4145" s="9"/>
      <c r="BP4145" s="9"/>
      <c r="BQ4145" s="9"/>
      <c r="BT4145" s="9"/>
      <c r="BU4145" s="9"/>
      <c r="BX4145" s="9"/>
      <c r="BY4145" s="9"/>
      <c r="CB4145" s="9"/>
      <c r="CC4145" s="9"/>
      <c r="CF4145" s="9"/>
      <c r="CG4145" s="9"/>
      <c r="CJ4145" s="9"/>
      <c r="CK4145" s="9"/>
      <c r="CN4145" s="9"/>
      <c r="CO4145" s="9"/>
      <c r="CP4145" s="9"/>
      <c r="CQ4145" s="9"/>
      <c r="CR4145" s="9"/>
      <c r="CS4145" s="9"/>
      <c r="CT4145" s="9"/>
      <c r="CU4145" s="9"/>
      <c r="CV4145" s="9"/>
      <c r="CW4145" s="9"/>
      <c r="CX4145" s="9"/>
      <c r="CY4145" s="9"/>
      <c r="CZ4145" s="9"/>
      <c r="DA4145" s="9"/>
      <c r="DB4145" s="9"/>
      <c r="DC4145" s="9"/>
      <c r="DD4145" s="9"/>
      <c r="DE4145" s="9"/>
      <c r="DF4145" s="9"/>
      <c r="DG4145" s="9"/>
      <c r="DH4145" s="9"/>
      <c r="DI4145" s="9"/>
      <c r="DJ4145" s="9"/>
      <c r="DK4145" s="9"/>
      <c r="DL4145" s="9"/>
      <c r="DM4145" s="9"/>
      <c r="DN4145" s="9"/>
      <c r="DO4145" s="9"/>
      <c r="DP4145" s="9"/>
      <c r="DQ4145" s="9"/>
      <c r="DR4145" s="9"/>
      <c r="DS4145" s="9"/>
      <c r="DT4145" s="9"/>
      <c r="DU4145" s="9"/>
      <c r="DV4145" s="9"/>
      <c r="DW4145" s="9"/>
      <c r="DX4145" s="9"/>
      <c r="DY4145" s="9"/>
      <c r="DZ4145" s="56"/>
      <c r="EA4145" s="57"/>
    </row>
    <row r="4146" spans="1:131" ht="19.5" customHeight="1" x14ac:dyDescent="0.25">
      <c r="A4146" s="9">
        <v>2740</v>
      </c>
      <c r="B4146" s="9" t="s">
        <v>8200</v>
      </c>
      <c r="C4146" s="9" t="s">
        <v>8201</v>
      </c>
      <c r="D4146" s="9"/>
      <c r="E4146" s="9" t="s">
        <v>8194</v>
      </c>
      <c r="F4146" s="9" t="s">
        <v>8195</v>
      </c>
      <c r="G4146" s="9"/>
      <c r="H4146" s="9" t="s">
        <v>202</v>
      </c>
      <c r="I4146" s="9" t="s">
        <v>28</v>
      </c>
      <c r="J4146" s="129">
        <v>43899</v>
      </c>
      <c r="K4146" s="129">
        <v>43857</v>
      </c>
      <c r="L4146" s="129">
        <v>43924</v>
      </c>
      <c r="O4146" s="9">
        <v>29</v>
      </c>
      <c r="Q4146" s="9" t="s">
        <v>54</v>
      </c>
      <c r="R4146" s="9"/>
      <c r="S4146" s="13">
        <v>9870000</v>
      </c>
      <c r="T4146" s="13">
        <v>9870000</v>
      </c>
      <c r="U4146" s="13">
        <v>2961000</v>
      </c>
      <c r="V4146" s="9"/>
      <c r="W4146" s="9"/>
      <c r="X4146" s="9"/>
      <c r="Y4146" s="9"/>
      <c r="Z4146" s="9"/>
      <c r="AA4146" s="9"/>
      <c r="AB4146" s="9"/>
      <c r="AC4146" s="9"/>
      <c r="AD4146" s="9"/>
      <c r="AE4146" s="9"/>
      <c r="AF4146" s="55"/>
      <c r="AG4146" s="55"/>
      <c r="AH4146" s="9"/>
      <c r="AI4146" s="9"/>
      <c r="AJ4146" s="9"/>
      <c r="AK4146" s="9"/>
      <c r="AL4146" s="9"/>
      <c r="AM4146" s="9"/>
      <c r="AN4146" s="9"/>
      <c r="AO4146" s="9"/>
      <c r="AP4146" s="9"/>
      <c r="AQ4146" s="9"/>
      <c r="AR4146" s="9"/>
      <c r="AS4146" s="9"/>
      <c r="AT4146" s="9"/>
      <c r="AU4146" s="9"/>
      <c r="AV4146" s="9"/>
      <c r="AW4146" s="9"/>
      <c r="AX4146" s="9"/>
      <c r="AY4146" s="9"/>
      <c r="AZ4146" s="9"/>
      <c r="BA4146" s="9"/>
      <c r="BB4146" s="9"/>
      <c r="BC4146" s="9"/>
      <c r="BD4146" s="9"/>
      <c r="BE4146" s="9"/>
      <c r="BF4146" s="9"/>
      <c r="BG4146" s="9"/>
      <c r="BH4146" s="9"/>
      <c r="BI4146" s="9"/>
      <c r="BJ4146" s="9"/>
      <c r="BK4146" s="9"/>
      <c r="BL4146" s="9"/>
      <c r="BM4146" s="9"/>
      <c r="BN4146" s="9"/>
      <c r="BO4146" s="9"/>
      <c r="BP4146" s="9"/>
      <c r="BQ4146" s="9"/>
      <c r="BT4146" s="9"/>
      <c r="BU4146" s="9"/>
      <c r="BX4146" s="9"/>
      <c r="BY4146" s="9"/>
      <c r="CB4146" s="9"/>
      <c r="CC4146" s="9"/>
      <c r="CF4146" s="9"/>
      <c r="CG4146" s="9"/>
      <c r="CJ4146" s="9"/>
      <c r="CK4146" s="9"/>
      <c r="CN4146" s="9"/>
      <c r="CO4146" s="9"/>
      <c r="CP4146" s="9"/>
      <c r="CQ4146" s="9"/>
      <c r="CR4146" s="9"/>
      <c r="CS4146" s="9"/>
      <c r="CT4146" s="9"/>
      <c r="CU4146" s="9"/>
      <c r="CV4146" s="9"/>
      <c r="CW4146" s="9"/>
      <c r="CX4146" s="9"/>
      <c r="CY4146" s="9"/>
      <c r="CZ4146" s="9"/>
      <c r="DA4146" s="9"/>
      <c r="DB4146" s="9"/>
      <c r="DC4146" s="9"/>
      <c r="DD4146" s="9"/>
      <c r="DE4146" s="9"/>
      <c r="DF4146" s="9"/>
      <c r="DG4146" s="9"/>
      <c r="DH4146" s="9"/>
      <c r="DI4146" s="9"/>
      <c r="DJ4146" s="9"/>
      <c r="DK4146" s="9"/>
      <c r="DL4146" s="9"/>
      <c r="DM4146" s="9"/>
      <c r="DN4146" s="9"/>
      <c r="DO4146" s="9"/>
      <c r="DP4146" s="9"/>
      <c r="DQ4146" s="9"/>
      <c r="DR4146" s="9"/>
      <c r="DS4146" s="9"/>
      <c r="DT4146" s="9"/>
      <c r="DU4146" s="9"/>
      <c r="DV4146" s="9"/>
      <c r="DW4146" s="9"/>
      <c r="DX4146" s="9"/>
      <c r="DY4146" s="9"/>
      <c r="DZ4146" s="56"/>
      <c r="EA4146" s="57"/>
    </row>
    <row r="4147" spans="1:131" ht="19.5" customHeight="1" x14ac:dyDescent="0.25">
      <c r="A4147" s="9">
        <v>2741</v>
      </c>
      <c r="B4147" s="10" t="s">
        <v>8202</v>
      </c>
      <c r="C4147" s="9" t="s">
        <v>8203</v>
      </c>
      <c r="D4147" s="9"/>
      <c r="E4147" s="9" t="s">
        <v>8194</v>
      </c>
      <c r="F4147" s="9" t="s">
        <v>8195</v>
      </c>
      <c r="G4147" s="9"/>
      <c r="H4147" s="9" t="s">
        <v>202</v>
      </c>
      <c r="I4147" s="9" t="s">
        <v>28</v>
      </c>
      <c r="J4147" s="129">
        <v>43878</v>
      </c>
      <c r="K4147" s="129">
        <v>43843</v>
      </c>
      <c r="L4147" s="129">
        <v>43907</v>
      </c>
      <c r="O4147" s="9">
        <v>29</v>
      </c>
      <c r="Q4147" s="9" t="s">
        <v>54</v>
      </c>
      <c r="R4147" s="9"/>
      <c r="S4147" s="13">
        <v>9870000</v>
      </c>
      <c r="T4147" s="13">
        <v>9870000</v>
      </c>
      <c r="U4147" s="13">
        <v>2961000</v>
      </c>
      <c r="V4147" s="9"/>
      <c r="W4147" s="9"/>
      <c r="X4147" s="9"/>
      <c r="Y4147" s="9"/>
      <c r="Z4147" s="9"/>
      <c r="AA4147" s="9"/>
      <c r="AB4147" s="9"/>
      <c r="AC4147" s="9"/>
      <c r="AD4147" s="9"/>
      <c r="AE4147" s="9"/>
      <c r="AF4147" s="55"/>
      <c r="AG4147" s="55"/>
      <c r="AH4147" s="9"/>
      <c r="AI4147" s="9"/>
      <c r="AJ4147" s="9"/>
      <c r="AK4147" s="9"/>
      <c r="AL4147" s="9"/>
      <c r="AM4147" s="9"/>
      <c r="AN4147" s="9"/>
      <c r="AO4147" s="9"/>
      <c r="AP4147" s="9"/>
      <c r="AQ4147" s="9"/>
      <c r="AR4147" s="9"/>
      <c r="AS4147" s="9"/>
      <c r="AT4147" s="9"/>
      <c r="AU4147" s="9"/>
      <c r="AV4147" s="9"/>
      <c r="AW4147" s="9"/>
      <c r="AX4147" s="9"/>
      <c r="AY4147" s="9"/>
      <c r="AZ4147" s="9"/>
      <c r="BA4147" s="9"/>
      <c r="BB4147" s="9"/>
      <c r="BC4147" s="9"/>
      <c r="BD4147" s="9"/>
      <c r="BE4147" s="9"/>
      <c r="BF4147" s="9"/>
      <c r="BG4147" s="9"/>
      <c r="BH4147" s="9"/>
      <c r="BI4147" s="9"/>
      <c r="BJ4147" s="9"/>
      <c r="BK4147" s="9"/>
      <c r="BL4147" s="9"/>
      <c r="BM4147" s="9"/>
      <c r="BN4147" s="9"/>
      <c r="BO4147" s="9"/>
      <c r="BP4147" s="9"/>
      <c r="BQ4147" s="9"/>
      <c r="BT4147" s="9"/>
      <c r="BU4147" s="9"/>
      <c r="BX4147" s="9"/>
      <c r="BY4147" s="9"/>
      <c r="CB4147" s="9"/>
      <c r="CC4147" s="9"/>
      <c r="CF4147" s="9"/>
      <c r="CG4147" s="9"/>
      <c r="CJ4147" s="9"/>
      <c r="CK4147" s="9"/>
      <c r="CN4147" s="9"/>
      <c r="CO4147" s="9"/>
      <c r="CP4147" s="9"/>
      <c r="CQ4147" s="9"/>
      <c r="CR4147" s="9"/>
      <c r="CS4147" s="9"/>
      <c r="CT4147" s="9"/>
      <c r="CU4147" s="9"/>
      <c r="CV4147" s="9"/>
      <c r="CW4147" s="9"/>
      <c r="CX4147" s="9"/>
      <c r="CY4147" s="9"/>
      <c r="CZ4147" s="9"/>
      <c r="DA4147" s="9"/>
      <c r="DB4147" s="9"/>
      <c r="DC4147" s="9"/>
      <c r="DD4147" s="9"/>
      <c r="DE4147" s="9"/>
      <c r="DF4147" s="9"/>
      <c r="DG4147" s="9"/>
      <c r="DH4147" s="9"/>
      <c r="DI4147" s="9"/>
      <c r="DJ4147" s="9"/>
      <c r="DK4147" s="9"/>
      <c r="DL4147" s="9"/>
      <c r="DM4147" s="9"/>
      <c r="DN4147" s="9"/>
      <c r="DO4147" s="9"/>
      <c r="DP4147" s="9"/>
      <c r="DQ4147" s="9"/>
      <c r="DR4147" s="9"/>
      <c r="DS4147" s="9"/>
      <c r="DT4147" s="9"/>
      <c r="DU4147" s="9"/>
      <c r="DV4147" s="9"/>
      <c r="DW4147" s="9"/>
      <c r="DX4147" s="9"/>
      <c r="DY4147" s="9"/>
      <c r="DZ4147" s="56"/>
      <c r="EA4147" s="57"/>
    </row>
    <row r="4148" spans="1:131" ht="19.5" customHeight="1" x14ac:dyDescent="0.25">
      <c r="A4148" s="9">
        <v>2742</v>
      </c>
      <c r="B4148" s="9" t="s">
        <v>8204</v>
      </c>
      <c r="C4148" s="9" t="s">
        <v>8205</v>
      </c>
      <c r="D4148" s="9"/>
      <c r="E4148" s="9" t="s">
        <v>8194</v>
      </c>
      <c r="F4148" s="9" t="s">
        <v>8195</v>
      </c>
      <c r="G4148" s="9"/>
      <c r="H4148" s="9" t="s">
        <v>202</v>
      </c>
      <c r="I4148" s="9" t="s">
        <v>28</v>
      </c>
      <c r="J4148" s="129">
        <v>43899</v>
      </c>
      <c r="K4148" s="129">
        <v>43864</v>
      </c>
      <c r="L4148" s="129">
        <v>43930</v>
      </c>
      <c r="O4148" s="9">
        <v>29</v>
      </c>
      <c r="Q4148" s="9" t="s">
        <v>54</v>
      </c>
      <c r="R4148" s="9"/>
      <c r="S4148" s="13">
        <v>9870000</v>
      </c>
      <c r="T4148" s="13">
        <v>9870000</v>
      </c>
      <c r="U4148" s="13">
        <v>2961000</v>
      </c>
      <c r="V4148" s="9"/>
      <c r="W4148" s="9"/>
      <c r="X4148" s="9"/>
      <c r="Y4148" s="9"/>
      <c r="Z4148" s="9"/>
      <c r="AA4148" s="9"/>
      <c r="AB4148" s="9"/>
      <c r="AC4148" s="9"/>
      <c r="AD4148" s="9"/>
      <c r="AE4148" s="9"/>
      <c r="AF4148" s="55"/>
      <c r="AG4148" s="55"/>
      <c r="AH4148" s="9"/>
      <c r="AI4148" s="9"/>
      <c r="AJ4148" s="9"/>
      <c r="AK4148" s="9"/>
      <c r="AL4148" s="9"/>
      <c r="AM4148" s="9"/>
      <c r="AN4148" s="9"/>
      <c r="AO4148" s="9"/>
      <c r="AP4148" s="9"/>
      <c r="AQ4148" s="9"/>
      <c r="AR4148" s="9"/>
      <c r="AS4148" s="9"/>
      <c r="AT4148" s="9"/>
      <c r="AU4148" s="9"/>
      <c r="AV4148" s="9"/>
      <c r="AW4148" s="9"/>
      <c r="AX4148" s="9"/>
      <c r="AY4148" s="9"/>
      <c r="AZ4148" s="9"/>
      <c r="BA4148" s="9"/>
      <c r="BB4148" s="9"/>
      <c r="BC4148" s="9"/>
      <c r="BD4148" s="9"/>
      <c r="BE4148" s="9"/>
      <c r="BF4148" s="9"/>
      <c r="BG4148" s="9"/>
      <c r="BH4148" s="9"/>
      <c r="BI4148" s="9"/>
      <c r="BJ4148" s="9"/>
      <c r="BK4148" s="9"/>
      <c r="BL4148" s="9"/>
      <c r="BM4148" s="9"/>
      <c r="BN4148" s="9"/>
      <c r="BO4148" s="9"/>
      <c r="BP4148" s="9"/>
      <c r="BQ4148" s="9"/>
      <c r="BT4148" s="9"/>
      <c r="BU4148" s="9"/>
      <c r="BX4148" s="9"/>
      <c r="BY4148" s="9"/>
      <c r="CB4148" s="9"/>
      <c r="CC4148" s="9"/>
      <c r="CF4148" s="9"/>
      <c r="CG4148" s="9"/>
      <c r="CJ4148" s="9"/>
      <c r="CK4148" s="9"/>
      <c r="CN4148" s="9"/>
      <c r="CO4148" s="9"/>
      <c r="CP4148" s="9"/>
      <c r="CQ4148" s="9"/>
      <c r="CR4148" s="9"/>
      <c r="CS4148" s="9"/>
      <c r="CT4148" s="9"/>
      <c r="CU4148" s="9"/>
      <c r="CV4148" s="9"/>
      <c r="CW4148" s="9"/>
      <c r="CX4148" s="9"/>
      <c r="CY4148" s="9"/>
      <c r="CZ4148" s="9"/>
      <c r="DA4148" s="9"/>
      <c r="DB4148" s="9"/>
      <c r="DC4148" s="9"/>
      <c r="DD4148" s="9"/>
      <c r="DE4148" s="9"/>
      <c r="DF4148" s="9"/>
      <c r="DG4148" s="9"/>
      <c r="DH4148" s="9"/>
      <c r="DI4148" s="9"/>
      <c r="DJ4148" s="9"/>
      <c r="DK4148" s="9"/>
      <c r="DL4148" s="9"/>
      <c r="DM4148" s="9"/>
      <c r="DN4148" s="9"/>
      <c r="DO4148" s="9"/>
      <c r="DP4148" s="9"/>
      <c r="DQ4148" s="9"/>
      <c r="DR4148" s="9"/>
      <c r="DS4148" s="9"/>
      <c r="DT4148" s="9"/>
      <c r="DU4148" s="9"/>
      <c r="DV4148" s="9"/>
      <c r="DW4148" s="9"/>
      <c r="DX4148" s="9"/>
      <c r="DY4148" s="9"/>
      <c r="DZ4148" s="56"/>
      <c r="EA4148" s="57"/>
    </row>
    <row r="4149" spans="1:131" ht="19.5" customHeight="1" x14ac:dyDescent="0.25">
      <c r="A4149" s="9">
        <v>2743</v>
      </c>
      <c r="B4149" s="9" t="s">
        <v>8206</v>
      </c>
      <c r="C4149" s="9" t="s">
        <v>8207</v>
      </c>
      <c r="D4149" s="9"/>
      <c r="E4149" s="9" t="s">
        <v>3693</v>
      </c>
      <c r="F4149" s="9" t="s">
        <v>5916</v>
      </c>
      <c r="G4149" s="9"/>
      <c r="H4149" s="9" t="s">
        <v>202</v>
      </c>
      <c r="I4149" s="9" t="s">
        <v>97</v>
      </c>
      <c r="J4149" s="129">
        <v>43850</v>
      </c>
      <c r="K4149" s="129">
        <v>43819</v>
      </c>
      <c r="L4149" s="129">
        <v>43921</v>
      </c>
      <c r="O4149" s="9">
        <v>31</v>
      </c>
      <c r="Q4149" s="9" t="s">
        <v>54</v>
      </c>
      <c r="R4149" s="9"/>
      <c r="S4149" s="13">
        <v>20000000</v>
      </c>
      <c r="T4149" s="13">
        <v>20000000</v>
      </c>
      <c r="U4149" s="13">
        <v>6000000</v>
      </c>
      <c r="V4149" s="9"/>
      <c r="W4149" s="9"/>
      <c r="X4149" s="9"/>
      <c r="Y4149" s="9"/>
      <c r="Z4149" s="9"/>
      <c r="AA4149" s="9"/>
      <c r="AB4149" s="9"/>
      <c r="AC4149" s="9"/>
      <c r="AD4149" s="9"/>
      <c r="AE4149" s="9"/>
      <c r="AF4149" s="55"/>
      <c r="AG4149" s="55"/>
      <c r="AH4149" s="11">
        <v>43819</v>
      </c>
      <c r="AI4149" s="11">
        <v>44058</v>
      </c>
      <c r="AJ4149" s="27">
        <v>27097646</v>
      </c>
      <c r="AK4149" s="27">
        <v>8100000</v>
      </c>
      <c r="AL4149" s="9"/>
      <c r="AM4149" s="9"/>
      <c r="AN4149" s="9"/>
      <c r="AO4149" s="9"/>
      <c r="AP4149" s="9"/>
      <c r="AQ4149" s="9"/>
      <c r="AR4149" s="9"/>
      <c r="AS4149" s="9"/>
      <c r="AT4149" s="9"/>
      <c r="AU4149" s="9"/>
      <c r="AV4149" s="9"/>
      <c r="AW4149" s="9"/>
      <c r="AX4149" s="9"/>
      <c r="AY4149" s="9"/>
      <c r="AZ4149" s="9"/>
      <c r="BA4149" s="9"/>
      <c r="BB4149" s="9"/>
      <c r="BC4149" s="9"/>
      <c r="BD4149" s="9"/>
      <c r="BE4149" s="9"/>
      <c r="BF4149" s="9"/>
      <c r="BG4149" s="9"/>
      <c r="BH4149" s="9"/>
      <c r="BI4149" s="9"/>
      <c r="BJ4149" s="9"/>
      <c r="BK4149" s="9"/>
      <c r="BL4149" s="9"/>
      <c r="BM4149" s="9"/>
      <c r="BN4149" s="9"/>
      <c r="BO4149" s="9"/>
      <c r="BP4149" s="9"/>
      <c r="BQ4149" s="9"/>
      <c r="BT4149" s="9"/>
      <c r="BU4149" s="9"/>
      <c r="BX4149" s="9"/>
      <c r="BY4149" s="9"/>
      <c r="CB4149" s="9"/>
      <c r="CC4149" s="9"/>
      <c r="CF4149" s="9"/>
      <c r="CG4149" s="9"/>
      <c r="CJ4149" s="9"/>
      <c r="CK4149" s="9"/>
      <c r="CN4149" s="9"/>
      <c r="CO4149" s="9"/>
      <c r="CP4149" s="9"/>
      <c r="CQ4149" s="9"/>
      <c r="CR4149" s="9"/>
      <c r="CS4149" s="9"/>
      <c r="CT4149" s="9"/>
      <c r="CU4149" s="9"/>
      <c r="CV4149" s="9"/>
      <c r="CW4149" s="9"/>
      <c r="CX4149" s="9"/>
      <c r="CY4149" s="9"/>
      <c r="CZ4149" s="9"/>
      <c r="DA4149" s="9"/>
      <c r="DB4149" s="9"/>
      <c r="DC4149" s="9"/>
      <c r="DD4149" s="9"/>
      <c r="DE4149" s="9"/>
      <c r="DF4149" s="9"/>
      <c r="DG4149" s="9"/>
      <c r="DH4149" s="9"/>
      <c r="DI4149" s="9"/>
      <c r="DJ4149" s="9"/>
      <c r="DK4149" s="9"/>
      <c r="DL4149" s="9"/>
      <c r="DM4149" s="9"/>
      <c r="DN4149" s="9"/>
      <c r="DO4149" s="9"/>
      <c r="DP4149" s="9"/>
      <c r="DQ4149" s="9"/>
      <c r="DR4149" s="9"/>
      <c r="DS4149" s="9"/>
      <c r="DT4149" s="9"/>
      <c r="DU4149" s="9"/>
      <c r="DV4149" s="9"/>
      <c r="DW4149" s="9"/>
      <c r="DX4149" s="9"/>
      <c r="DY4149" s="9"/>
      <c r="DZ4149" s="56"/>
      <c r="EA4149" s="57"/>
    </row>
    <row r="4150" spans="1:131" s="18" customFormat="1" ht="19.5" customHeight="1" x14ac:dyDescent="0.25">
      <c r="A4150" s="18">
        <v>2743</v>
      </c>
      <c r="B4150" s="18" t="s">
        <v>8206</v>
      </c>
      <c r="C4150" s="18" t="s">
        <v>8207</v>
      </c>
      <c r="D4150" s="19">
        <v>43894</v>
      </c>
      <c r="J4150" s="130">
        <v>43891</v>
      </c>
      <c r="K4150" s="130"/>
      <c r="L4150" s="130">
        <v>44058</v>
      </c>
      <c r="S4150" s="20"/>
      <c r="T4150" s="20"/>
      <c r="U4150" s="20"/>
      <c r="AF4150" s="57"/>
      <c r="AG4150" s="57"/>
      <c r="DZ4150" s="56"/>
      <c r="EA4150" s="57"/>
    </row>
    <row r="4151" spans="1:131" s="18" customFormat="1" ht="19.5" customHeight="1" x14ac:dyDescent="0.25">
      <c r="A4151" s="18">
        <v>2743</v>
      </c>
      <c r="B4151" s="18" t="s">
        <v>8206</v>
      </c>
      <c r="C4151" s="18" t="s">
        <v>8207</v>
      </c>
      <c r="D4151" s="19">
        <v>43963</v>
      </c>
      <c r="J4151" s="130"/>
      <c r="K4151" s="130"/>
      <c r="L4151" s="130">
        <v>44058</v>
      </c>
      <c r="S4151" s="20">
        <v>27000000</v>
      </c>
      <c r="T4151" s="20">
        <v>27000000</v>
      </c>
      <c r="U4151" s="20">
        <v>8100000</v>
      </c>
      <c r="AF4151" s="57"/>
      <c r="AG4151" s="57"/>
      <c r="DZ4151" s="56"/>
      <c r="EA4151" s="57"/>
    </row>
    <row r="4152" spans="1:131" ht="19.5" customHeight="1" x14ac:dyDescent="0.25">
      <c r="A4152" s="9">
        <v>2744</v>
      </c>
      <c r="B4152" s="9" t="s">
        <v>8208</v>
      </c>
      <c r="C4152" s="9" t="s">
        <v>8209</v>
      </c>
      <c r="D4152" s="9"/>
      <c r="E4152" s="9" t="s">
        <v>6730</v>
      </c>
      <c r="F4152" s="9" t="s">
        <v>396</v>
      </c>
      <c r="G4152" s="9"/>
      <c r="H4152" s="9" t="s">
        <v>202</v>
      </c>
      <c r="I4152" s="9" t="s">
        <v>78</v>
      </c>
      <c r="J4152" s="129">
        <v>43836</v>
      </c>
      <c r="K4152" s="129">
        <v>43609</v>
      </c>
      <c r="L4152" s="129">
        <v>44148</v>
      </c>
      <c r="M4152" s="9" t="s">
        <v>20</v>
      </c>
      <c r="O4152" s="9">
        <v>24</v>
      </c>
      <c r="Q4152" s="9" t="s">
        <v>54</v>
      </c>
      <c r="R4152" s="9"/>
      <c r="S4152" s="13">
        <v>6840000</v>
      </c>
      <c r="T4152" s="13">
        <v>6840000</v>
      </c>
      <c r="U4152" s="13">
        <v>2052000</v>
      </c>
      <c r="V4152" s="9"/>
      <c r="W4152" s="9"/>
      <c r="X4152" s="9"/>
      <c r="Y4152" s="9"/>
      <c r="Z4152" s="9"/>
      <c r="AA4152" s="9"/>
      <c r="AB4152" s="9"/>
      <c r="AC4152" s="9"/>
      <c r="AD4152" s="9"/>
      <c r="AE4152" s="9"/>
      <c r="AF4152" s="55"/>
      <c r="AG4152" s="55"/>
      <c r="AH4152" s="11">
        <v>43609</v>
      </c>
      <c r="AI4152" s="11">
        <v>43921</v>
      </c>
      <c r="AJ4152" s="27">
        <v>3498000</v>
      </c>
      <c r="AK4152" s="27">
        <v>1049400</v>
      </c>
      <c r="AL4152" s="11">
        <v>43922</v>
      </c>
      <c r="AM4152" s="11">
        <v>44196</v>
      </c>
      <c r="AN4152" s="27">
        <v>3671235</v>
      </c>
      <c r="AO4152" s="27">
        <v>1101371</v>
      </c>
      <c r="AP4152" s="9"/>
      <c r="AQ4152" s="9"/>
      <c r="AR4152" s="9"/>
      <c r="AS4152" s="9"/>
      <c r="AT4152" s="9"/>
      <c r="AU4152" s="9"/>
      <c r="AV4152" s="9"/>
      <c r="AW4152" s="9"/>
      <c r="AX4152" s="9"/>
      <c r="AY4152" s="9"/>
      <c r="AZ4152" s="9"/>
      <c r="BA4152" s="9"/>
      <c r="BB4152" s="9"/>
      <c r="BC4152" s="9"/>
      <c r="BD4152" s="9"/>
      <c r="BE4152" s="9"/>
      <c r="BF4152" s="9"/>
      <c r="BG4152" s="9"/>
      <c r="BH4152" s="9"/>
      <c r="BI4152" s="9"/>
      <c r="BJ4152" s="9"/>
      <c r="BK4152" s="9"/>
      <c r="BL4152" s="9"/>
      <c r="BM4152" s="9"/>
      <c r="BN4152" s="9"/>
      <c r="BO4152" s="9"/>
      <c r="BP4152" s="9"/>
      <c r="BQ4152" s="9"/>
      <c r="BT4152" s="9"/>
      <c r="BU4152" s="9"/>
      <c r="BX4152" s="9"/>
      <c r="BY4152" s="9"/>
      <c r="CB4152" s="9"/>
      <c r="CC4152" s="9"/>
      <c r="CF4152" s="9"/>
      <c r="CG4152" s="9"/>
      <c r="CJ4152" s="9"/>
      <c r="CK4152" s="9"/>
      <c r="CN4152" s="9"/>
      <c r="CO4152" s="9"/>
      <c r="CP4152" s="9"/>
      <c r="CQ4152" s="9"/>
      <c r="CR4152" s="9"/>
      <c r="CS4152" s="9"/>
      <c r="CT4152" s="9"/>
      <c r="CU4152" s="9"/>
      <c r="CV4152" s="9"/>
      <c r="CW4152" s="9"/>
      <c r="CX4152" s="9"/>
      <c r="CY4152" s="9"/>
      <c r="CZ4152" s="9"/>
      <c r="DA4152" s="9"/>
      <c r="DB4152" s="9"/>
      <c r="DC4152" s="9"/>
      <c r="DD4152" s="9"/>
      <c r="DE4152" s="9"/>
      <c r="DF4152" s="9"/>
      <c r="DG4152" s="9"/>
      <c r="DH4152" s="9"/>
      <c r="DI4152" s="9"/>
      <c r="DJ4152" s="9"/>
      <c r="DK4152" s="9"/>
      <c r="DL4152" s="9"/>
      <c r="DM4152" s="9"/>
      <c r="DN4152" s="9"/>
      <c r="DO4152" s="9"/>
      <c r="DP4152" s="9"/>
      <c r="DQ4152" s="9"/>
      <c r="DR4152" s="9"/>
      <c r="DS4152" s="9"/>
      <c r="DT4152" s="9"/>
      <c r="DU4152" s="9"/>
      <c r="DV4152" s="9"/>
      <c r="DW4152" s="9"/>
      <c r="DX4152" s="9"/>
      <c r="DY4152" s="9"/>
      <c r="DZ4152" s="56"/>
      <c r="EA4152" s="57"/>
    </row>
    <row r="4153" spans="1:131" s="18" customFormat="1" ht="19.5" customHeight="1" x14ac:dyDescent="0.25">
      <c r="A4153" s="18">
        <v>2744</v>
      </c>
      <c r="B4153" s="18" t="s">
        <v>8208</v>
      </c>
      <c r="C4153" s="18" t="s">
        <v>8209</v>
      </c>
      <c r="D4153" s="19">
        <v>44202</v>
      </c>
      <c r="J4153" s="130"/>
      <c r="K4153" s="130"/>
      <c r="L4153" s="130">
        <v>44427</v>
      </c>
      <c r="S4153" s="20">
        <v>11860000</v>
      </c>
      <c r="T4153" s="20">
        <v>11860000</v>
      </c>
      <c r="U4153" s="20">
        <v>3558000</v>
      </c>
      <c r="V4153" s="20"/>
      <c r="AB4153" s="20">
        <v>1495000</v>
      </c>
      <c r="AF4153" s="57">
        <v>1495000</v>
      </c>
      <c r="AG4153" s="55"/>
      <c r="AH4153" s="19"/>
      <c r="AI4153" s="19"/>
      <c r="AJ4153" s="83"/>
      <c r="AK4153" s="83"/>
      <c r="DZ4153" s="56"/>
      <c r="EA4153" s="57"/>
    </row>
    <row r="4154" spans="1:131" ht="39" customHeight="1" x14ac:dyDescent="0.25">
      <c r="A4154" s="9">
        <v>2745</v>
      </c>
      <c r="B4154" s="9" t="s">
        <v>8210</v>
      </c>
      <c r="C4154" s="9" t="s">
        <v>8211</v>
      </c>
      <c r="D4154" s="9"/>
      <c r="E4154" s="9" t="s">
        <v>8212</v>
      </c>
      <c r="F4154" s="9" t="s">
        <v>8213</v>
      </c>
      <c r="G4154" s="9"/>
      <c r="H4154" s="9" t="s">
        <v>202</v>
      </c>
      <c r="I4154" s="9" t="s">
        <v>78</v>
      </c>
      <c r="J4154" s="129">
        <v>43861</v>
      </c>
      <c r="K4154" s="129">
        <v>43753</v>
      </c>
      <c r="L4154" s="129">
        <v>43931</v>
      </c>
      <c r="O4154" s="9">
        <v>28</v>
      </c>
      <c r="Q4154" s="9" t="s">
        <v>61</v>
      </c>
      <c r="R4154" s="9"/>
      <c r="S4154" s="13">
        <v>321771401</v>
      </c>
      <c r="T4154" s="13">
        <v>321771401</v>
      </c>
      <c r="U4154" s="13">
        <v>96531420</v>
      </c>
      <c r="V4154" s="9"/>
      <c r="W4154" s="9"/>
      <c r="X4154" s="9"/>
      <c r="Y4154" s="9"/>
      <c r="Z4154" s="9"/>
      <c r="AA4154" s="9"/>
      <c r="AB4154" s="9"/>
      <c r="AC4154" s="9"/>
      <c r="AD4154" s="9"/>
      <c r="AE4154" s="9"/>
      <c r="AF4154" s="57"/>
      <c r="AG4154" s="55"/>
      <c r="AH4154" s="11">
        <v>43753</v>
      </c>
      <c r="AI4154" s="11">
        <v>43931</v>
      </c>
      <c r="AJ4154" s="27">
        <v>331231437</v>
      </c>
      <c r="AK4154" s="27">
        <v>96531420</v>
      </c>
      <c r="AL4154" s="9"/>
      <c r="AM4154" s="9"/>
      <c r="AN4154" s="9"/>
      <c r="AO4154" s="9"/>
      <c r="AP4154" s="9"/>
      <c r="AQ4154" s="9"/>
      <c r="AR4154" s="9"/>
      <c r="AS4154" s="9"/>
      <c r="AT4154" s="9"/>
      <c r="AU4154" s="9"/>
      <c r="AV4154" s="9"/>
      <c r="AW4154" s="9"/>
      <c r="AX4154" s="9"/>
      <c r="AY4154" s="9"/>
      <c r="AZ4154" s="9"/>
      <c r="BA4154" s="9"/>
      <c r="BB4154" s="9"/>
      <c r="BC4154" s="9"/>
      <c r="BD4154" s="9"/>
      <c r="BE4154" s="9"/>
      <c r="BF4154" s="9"/>
      <c r="BG4154" s="9"/>
      <c r="BH4154" s="9"/>
      <c r="BI4154" s="9"/>
      <c r="BJ4154" s="9"/>
      <c r="BK4154" s="9"/>
      <c r="BL4154" s="9"/>
      <c r="BM4154" s="9"/>
      <c r="BN4154" s="9"/>
      <c r="BO4154" s="9"/>
      <c r="BP4154" s="9"/>
      <c r="BQ4154" s="9"/>
      <c r="BT4154" s="9"/>
      <c r="BU4154" s="9"/>
      <c r="BX4154" s="9"/>
      <c r="BY4154" s="9"/>
      <c r="CB4154" s="9"/>
      <c r="CC4154" s="9"/>
      <c r="CF4154" s="9"/>
      <c r="CG4154" s="9"/>
      <c r="CJ4154" s="9"/>
      <c r="CK4154" s="9"/>
      <c r="CN4154" s="9"/>
      <c r="CO4154" s="9"/>
      <c r="CP4154" s="9"/>
      <c r="CQ4154" s="9"/>
      <c r="CR4154" s="9"/>
      <c r="CS4154" s="9"/>
      <c r="CT4154" s="9"/>
      <c r="CU4154" s="9"/>
      <c r="CV4154" s="9"/>
      <c r="CW4154" s="9"/>
      <c r="CX4154" s="9"/>
      <c r="CY4154" s="9"/>
      <c r="CZ4154" s="9"/>
      <c r="DA4154" s="9"/>
      <c r="DB4154" s="9"/>
      <c r="DC4154" s="9"/>
      <c r="DD4154" s="9"/>
      <c r="DE4154" s="9"/>
      <c r="DF4154" s="9"/>
      <c r="DG4154" s="9"/>
      <c r="DH4154" s="9"/>
      <c r="DI4154" s="9"/>
      <c r="DJ4154" s="9"/>
      <c r="DK4154" s="9"/>
      <c r="DL4154" s="9"/>
      <c r="DM4154" s="9"/>
      <c r="DN4154" s="9"/>
      <c r="DO4154" s="9"/>
      <c r="DP4154" s="9"/>
      <c r="DQ4154" s="9"/>
      <c r="DR4154" s="9"/>
      <c r="DS4154" s="9"/>
      <c r="DT4154" s="9"/>
      <c r="DU4154" s="9"/>
      <c r="DV4154" s="9"/>
      <c r="DW4154" s="9"/>
      <c r="DX4154" s="9"/>
      <c r="DY4154" s="9"/>
      <c r="DZ4154" s="56"/>
      <c r="EA4154" s="57"/>
    </row>
    <row r="4155" spans="1:131" ht="39" customHeight="1" x14ac:dyDescent="0.25">
      <c r="A4155" s="9">
        <v>2746</v>
      </c>
      <c r="B4155" s="9" t="s">
        <v>8214</v>
      </c>
      <c r="C4155" s="9" t="s">
        <v>8215</v>
      </c>
      <c r="D4155" s="9"/>
      <c r="E4155" s="9" t="s">
        <v>8212</v>
      </c>
      <c r="F4155" s="9" t="s">
        <v>8213</v>
      </c>
      <c r="G4155" s="9"/>
      <c r="H4155" s="9" t="s">
        <v>202</v>
      </c>
      <c r="I4155" s="9" t="s">
        <v>78</v>
      </c>
      <c r="J4155" s="129">
        <v>43879</v>
      </c>
      <c r="K4155" s="129">
        <v>43741</v>
      </c>
      <c r="L4155" s="129">
        <v>44031</v>
      </c>
      <c r="O4155" s="9">
        <v>28</v>
      </c>
      <c r="Q4155" s="9" t="s">
        <v>61</v>
      </c>
      <c r="R4155" s="9"/>
      <c r="S4155" s="13">
        <v>836626400</v>
      </c>
      <c r="T4155" s="13">
        <v>836626400</v>
      </c>
      <c r="U4155" s="13">
        <v>250987920</v>
      </c>
      <c r="V4155" s="9"/>
      <c r="W4155" s="9"/>
      <c r="X4155" s="9"/>
      <c r="Y4155" s="9"/>
      <c r="Z4155" s="9"/>
      <c r="AA4155" s="9"/>
      <c r="AB4155" s="9"/>
      <c r="AC4155" s="9"/>
      <c r="AD4155" s="9"/>
      <c r="AE4155" s="9"/>
      <c r="AF4155" s="55"/>
      <c r="AG4155" s="55"/>
      <c r="AH4155" s="11">
        <v>43741</v>
      </c>
      <c r="AI4155" s="11">
        <v>44031</v>
      </c>
      <c r="AJ4155" s="27">
        <v>850507637</v>
      </c>
      <c r="AK4155" s="27">
        <v>250987920</v>
      </c>
      <c r="AL4155" s="9"/>
      <c r="AM4155" s="9"/>
      <c r="AN4155" s="9"/>
      <c r="AO4155" s="9"/>
      <c r="AP4155" s="9"/>
      <c r="AQ4155" s="9"/>
      <c r="AR4155" s="9"/>
      <c r="AS4155" s="9"/>
      <c r="AT4155" s="9"/>
      <c r="AU4155" s="9"/>
      <c r="AV4155" s="9"/>
      <c r="AW4155" s="9"/>
      <c r="AX4155" s="9"/>
      <c r="AY4155" s="9"/>
      <c r="AZ4155" s="9"/>
      <c r="BA4155" s="9"/>
      <c r="BB4155" s="9"/>
      <c r="BC4155" s="9"/>
      <c r="BD4155" s="9"/>
      <c r="BE4155" s="9"/>
      <c r="BF4155" s="9"/>
      <c r="BG4155" s="9"/>
      <c r="BH4155" s="9"/>
      <c r="BI4155" s="9"/>
      <c r="BJ4155" s="9"/>
      <c r="BK4155" s="9"/>
      <c r="BL4155" s="9"/>
      <c r="BM4155" s="9"/>
      <c r="BN4155" s="9"/>
      <c r="BO4155" s="9"/>
      <c r="BP4155" s="9"/>
      <c r="BQ4155" s="9"/>
      <c r="BT4155" s="9"/>
      <c r="BU4155" s="9"/>
      <c r="BX4155" s="9"/>
      <c r="BY4155" s="9"/>
      <c r="CB4155" s="9"/>
      <c r="CC4155" s="9"/>
      <c r="CF4155" s="9"/>
      <c r="CG4155" s="9"/>
      <c r="CJ4155" s="9"/>
      <c r="CK4155" s="9"/>
      <c r="CN4155" s="9"/>
      <c r="CO4155" s="9"/>
      <c r="CP4155" s="9"/>
      <c r="CQ4155" s="9"/>
      <c r="CR4155" s="9"/>
      <c r="CS4155" s="9"/>
      <c r="CT4155" s="9"/>
      <c r="CU4155" s="9"/>
      <c r="CV4155" s="9"/>
      <c r="CW4155" s="9"/>
      <c r="CX4155" s="9"/>
      <c r="CY4155" s="9"/>
      <c r="CZ4155" s="9"/>
      <c r="DA4155" s="9"/>
      <c r="DB4155" s="9"/>
      <c r="DC4155" s="9"/>
      <c r="DD4155" s="9"/>
      <c r="DE4155" s="9"/>
      <c r="DF4155" s="9"/>
      <c r="DG4155" s="9"/>
      <c r="DH4155" s="9"/>
      <c r="DI4155" s="9"/>
      <c r="DJ4155" s="9"/>
      <c r="DK4155" s="9"/>
      <c r="DL4155" s="9"/>
      <c r="DM4155" s="9"/>
      <c r="DN4155" s="9"/>
      <c r="DO4155" s="9"/>
      <c r="DP4155" s="9"/>
      <c r="DQ4155" s="9"/>
      <c r="DR4155" s="9"/>
      <c r="DS4155" s="9"/>
      <c r="DT4155" s="9"/>
      <c r="DU4155" s="9"/>
      <c r="DV4155" s="9"/>
      <c r="DW4155" s="9"/>
      <c r="DX4155" s="9"/>
      <c r="DY4155" s="9"/>
      <c r="DZ4155" s="56"/>
      <c r="EA4155" s="57"/>
    </row>
    <row r="4156" spans="1:131" ht="19.5" customHeight="1" x14ac:dyDescent="0.25">
      <c r="A4156" s="9">
        <v>2747</v>
      </c>
      <c r="B4156" s="9" t="s">
        <v>8219</v>
      </c>
      <c r="C4156" s="9" t="s">
        <v>8220</v>
      </c>
      <c r="D4156" s="9"/>
      <c r="E4156" s="9" t="s">
        <v>447</v>
      </c>
      <c r="F4156" s="9" t="s">
        <v>4761</v>
      </c>
      <c r="G4156" s="9"/>
      <c r="H4156" s="9" t="s">
        <v>202</v>
      </c>
      <c r="I4156" s="9" t="s">
        <v>25</v>
      </c>
      <c r="J4156" s="129">
        <v>43848</v>
      </c>
      <c r="K4156" s="129">
        <v>43811</v>
      </c>
      <c r="L4156" s="129">
        <v>43951</v>
      </c>
      <c r="O4156" s="9">
        <v>24</v>
      </c>
      <c r="Q4156" s="9" t="s">
        <v>54</v>
      </c>
      <c r="R4156" s="9"/>
      <c r="S4156" s="13">
        <v>18032000</v>
      </c>
      <c r="T4156" s="13">
        <v>18032000</v>
      </c>
      <c r="U4156" s="13">
        <v>5409600</v>
      </c>
      <c r="V4156" s="9"/>
      <c r="W4156" s="9"/>
      <c r="X4156" s="9"/>
      <c r="Y4156" s="9"/>
      <c r="Z4156" s="9"/>
      <c r="AA4156" s="9"/>
      <c r="AB4156" s="9"/>
      <c r="AC4156" s="9"/>
      <c r="AD4156" s="9"/>
      <c r="AE4156" s="9"/>
      <c r="AF4156" s="55"/>
      <c r="AG4156" s="55"/>
      <c r="AH4156" s="11">
        <v>43811</v>
      </c>
      <c r="AI4156" s="11">
        <v>43951</v>
      </c>
      <c r="AJ4156" s="27">
        <v>16971000</v>
      </c>
      <c r="AK4156" s="27">
        <v>5091300</v>
      </c>
      <c r="AL4156" s="9"/>
      <c r="AM4156" s="9"/>
      <c r="AN4156" s="9"/>
      <c r="AO4156" s="9"/>
      <c r="AP4156" s="9"/>
      <c r="AQ4156" s="9"/>
      <c r="AR4156" s="9"/>
      <c r="AS4156" s="9"/>
      <c r="AT4156" s="9"/>
      <c r="AU4156" s="9"/>
      <c r="AV4156" s="9"/>
      <c r="AW4156" s="9"/>
      <c r="AX4156" s="9"/>
      <c r="AY4156" s="9"/>
      <c r="AZ4156" s="9"/>
      <c r="BA4156" s="9"/>
      <c r="BB4156" s="9"/>
      <c r="BC4156" s="9"/>
      <c r="BD4156" s="9"/>
      <c r="BE4156" s="9"/>
      <c r="BF4156" s="9"/>
      <c r="BG4156" s="9"/>
      <c r="BH4156" s="9"/>
      <c r="BI4156" s="9"/>
      <c r="BJ4156" s="9"/>
      <c r="BK4156" s="9"/>
      <c r="BL4156" s="9"/>
      <c r="BM4156" s="9"/>
      <c r="BN4156" s="9"/>
      <c r="BO4156" s="9"/>
      <c r="BP4156" s="9"/>
      <c r="BQ4156" s="9"/>
      <c r="BT4156" s="9"/>
      <c r="BU4156" s="9"/>
      <c r="BX4156" s="9"/>
      <c r="BY4156" s="9"/>
      <c r="CB4156" s="9"/>
      <c r="CC4156" s="9"/>
      <c r="CF4156" s="9"/>
      <c r="CG4156" s="9"/>
      <c r="CJ4156" s="9"/>
      <c r="CK4156" s="9"/>
      <c r="CN4156" s="9"/>
      <c r="CO4156" s="9"/>
      <c r="CP4156" s="9"/>
      <c r="CQ4156" s="9"/>
      <c r="CR4156" s="9"/>
      <c r="CS4156" s="9"/>
      <c r="CT4156" s="9"/>
      <c r="CU4156" s="9"/>
      <c r="CV4156" s="9"/>
      <c r="CW4156" s="9"/>
      <c r="CX4156" s="9"/>
      <c r="CY4156" s="9"/>
      <c r="CZ4156" s="9"/>
      <c r="DA4156" s="9"/>
      <c r="DB4156" s="9"/>
      <c r="DC4156" s="9"/>
      <c r="DD4156" s="9"/>
      <c r="DE4156" s="9"/>
      <c r="DF4156" s="9"/>
      <c r="DG4156" s="9"/>
      <c r="DH4156" s="9"/>
      <c r="DI4156" s="9"/>
      <c r="DJ4156" s="9"/>
      <c r="DK4156" s="9"/>
      <c r="DL4156" s="9"/>
      <c r="DM4156" s="9"/>
      <c r="DN4156" s="9"/>
      <c r="DO4156" s="9"/>
      <c r="DP4156" s="9"/>
      <c r="DQ4156" s="9"/>
      <c r="DR4156" s="9"/>
      <c r="DS4156" s="9"/>
      <c r="DT4156" s="9"/>
      <c r="DU4156" s="9"/>
      <c r="DV4156" s="9"/>
      <c r="DW4156" s="9"/>
      <c r="DX4156" s="9"/>
      <c r="DY4156" s="9"/>
      <c r="DZ4156" s="56"/>
      <c r="EA4156" s="57"/>
    </row>
    <row r="4157" spans="1:131" ht="19.5" customHeight="1" x14ac:dyDescent="0.25">
      <c r="A4157" s="9">
        <v>2748</v>
      </c>
      <c r="B4157" s="9" t="s">
        <v>8221</v>
      </c>
      <c r="C4157" s="9" t="s">
        <v>8222</v>
      </c>
      <c r="D4157" s="9"/>
      <c r="E4157" s="9" t="s">
        <v>8223</v>
      </c>
      <c r="F4157" s="9" t="s">
        <v>105</v>
      </c>
      <c r="G4157" s="9"/>
      <c r="H4157" s="9" t="s">
        <v>202</v>
      </c>
      <c r="I4157" s="9" t="s">
        <v>668</v>
      </c>
      <c r="J4157" s="129">
        <v>43864</v>
      </c>
      <c r="K4157" s="129">
        <v>43721</v>
      </c>
      <c r="L4157" s="129">
        <v>44102</v>
      </c>
      <c r="O4157" s="9">
        <v>30</v>
      </c>
      <c r="Q4157" s="9" t="s">
        <v>61</v>
      </c>
      <c r="R4157" s="9"/>
      <c r="S4157" s="13">
        <v>2635094060</v>
      </c>
      <c r="T4157" s="13">
        <v>2635094060</v>
      </c>
      <c r="U4157" s="13">
        <v>790528218</v>
      </c>
      <c r="V4157" s="9"/>
      <c r="W4157" s="9"/>
      <c r="X4157" s="9"/>
      <c r="Y4157" s="9"/>
      <c r="Z4157" s="9"/>
      <c r="AA4157" s="9"/>
      <c r="AB4157" s="9"/>
      <c r="AC4157" s="9"/>
      <c r="AD4157" s="9"/>
      <c r="AE4157" s="9"/>
      <c r="AF4157" s="55"/>
      <c r="AG4157" s="55"/>
      <c r="AH4157" s="11">
        <v>43721</v>
      </c>
      <c r="AI4157" s="11">
        <v>43830</v>
      </c>
      <c r="AJ4157" s="27">
        <v>27739602</v>
      </c>
      <c r="AK4157" s="27">
        <v>8321881</v>
      </c>
      <c r="AL4157" s="11">
        <v>43831</v>
      </c>
      <c r="AM4157" s="11">
        <v>43861</v>
      </c>
      <c r="AN4157" s="27">
        <v>51076470</v>
      </c>
      <c r="AO4157" s="27">
        <v>15322941</v>
      </c>
      <c r="AP4157" s="11">
        <v>43862</v>
      </c>
      <c r="AQ4157" s="11">
        <v>43890</v>
      </c>
      <c r="AR4157" s="27">
        <v>145584071</v>
      </c>
      <c r="AS4157" s="27">
        <v>43675221</v>
      </c>
      <c r="AT4157" s="11">
        <v>43922</v>
      </c>
      <c r="AU4157" s="11">
        <v>43951</v>
      </c>
      <c r="AV4157" s="27">
        <v>265140179</v>
      </c>
      <c r="AW4157" s="27">
        <v>79542054</v>
      </c>
      <c r="AX4157" s="11">
        <v>43952</v>
      </c>
      <c r="AY4157" s="11">
        <v>43982</v>
      </c>
      <c r="AZ4157" s="27">
        <v>73529158</v>
      </c>
      <c r="BA4157" s="27">
        <v>22058748</v>
      </c>
      <c r="BB4157" s="11">
        <v>43891</v>
      </c>
      <c r="BC4157" s="11">
        <v>43921</v>
      </c>
      <c r="BD4157" s="27">
        <v>576079804</v>
      </c>
      <c r="BE4157" s="27">
        <v>172823941</v>
      </c>
      <c r="BF4157" s="11">
        <v>44013</v>
      </c>
      <c r="BG4157" s="11">
        <v>44043</v>
      </c>
      <c r="BH4157" s="27">
        <v>12570476</v>
      </c>
      <c r="BI4157" s="27">
        <v>3771143</v>
      </c>
      <c r="BJ4157" s="11">
        <v>43983</v>
      </c>
      <c r="BK4157" s="11">
        <v>44012</v>
      </c>
      <c r="BL4157" s="27">
        <v>14851718</v>
      </c>
      <c r="BM4157" s="27">
        <v>4455515</v>
      </c>
      <c r="BN4157" s="11">
        <v>44044</v>
      </c>
      <c r="BO4157" s="11">
        <v>44135</v>
      </c>
      <c r="BP4157" s="27">
        <v>27499961</v>
      </c>
      <c r="BQ4157" s="27">
        <v>8249988</v>
      </c>
      <c r="BR4157" s="11">
        <v>44136</v>
      </c>
      <c r="BS4157" s="11">
        <v>44165</v>
      </c>
      <c r="BT4157" s="27">
        <v>28032603</v>
      </c>
      <c r="BU4157" s="27">
        <v>8409781</v>
      </c>
      <c r="BV4157" s="11">
        <v>44166</v>
      </c>
      <c r="BW4157" s="11">
        <v>44333</v>
      </c>
      <c r="BX4157" s="27">
        <v>425609337</v>
      </c>
      <c r="BY4157" s="27">
        <v>127682801</v>
      </c>
      <c r="BZ4157" s="11">
        <v>43721</v>
      </c>
      <c r="CA4157" s="11">
        <v>44333</v>
      </c>
      <c r="CB4157" s="27">
        <v>1855948225</v>
      </c>
      <c r="CC4157" s="27">
        <v>62470453</v>
      </c>
      <c r="CF4157" s="9"/>
      <c r="CG4157" s="9"/>
      <c r="CJ4157" s="9"/>
      <c r="CK4157" s="9"/>
      <c r="CN4157" s="9"/>
      <c r="CO4157" s="9"/>
      <c r="CP4157" s="9"/>
      <c r="CQ4157" s="9"/>
      <c r="CR4157" s="9"/>
      <c r="CS4157" s="9"/>
      <c r="CT4157" s="9"/>
      <c r="CU4157" s="9"/>
      <c r="CV4157" s="9"/>
      <c r="CW4157" s="9"/>
      <c r="CX4157" s="9"/>
      <c r="CY4157" s="9"/>
      <c r="CZ4157" s="9"/>
      <c r="DA4157" s="9"/>
      <c r="DB4157" s="9"/>
      <c r="DC4157" s="9"/>
      <c r="DD4157" s="9"/>
      <c r="DE4157" s="9"/>
      <c r="DF4157" s="9"/>
      <c r="DG4157" s="9"/>
      <c r="DH4157" s="9"/>
      <c r="DI4157" s="9"/>
      <c r="DJ4157" s="9"/>
      <c r="DK4157" s="9"/>
      <c r="DL4157" s="9"/>
      <c r="DM4157" s="9"/>
      <c r="DN4157" s="9"/>
      <c r="DO4157" s="9"/>
      <c r="DP4157" s="9"/>
      <c r="DQ4157" s="9"/>
      <c r="DR4157" s="9"/>
      <c r="DS4157" s="9"/>
      <c r="DT4157" s="9"/>
      <c r="DU4157" s="9"/>
      <c r="DV4157" s="9"/>
      <c r="DW4157" s="9"/>
      <c r="DX4157" s="9"/>
      <c r="DY4157" s="9"/>
      <c r="DZ4157" s="180">
        <v>1855948225</v>
      </c>
      <c r="EA4157" s="59">
        <v>556784467</v>
      </c>
    </row>
    <row r="4158" spans="1:131" s="18" customFormat="1" ht="19.5" customHeight="1" x14ac:dyDescent="0.25">
      <c r="A4158" s="18">
        <v>2748</v>
      </c>
      <c r="B4158" s="18" t="s">
        <v>8221</v>
      </c>
      <c r="C4158" s="18" t="s">
        <v>8222</v>
      </c>
      <c r="D4158" s="19">
        <v>44111</v>
      </c>
      <c r="J4158" s="130"/>
      <c r="K4158" s="130"/>
      <c r="L4158" s="130">
        <v>44333</v>
      </c>
      <c r="S4158" s="20"/>
      <c r="T4158" s="20"/>
      <c r="U4158" s="20"/>
      <c r="AF4158" s="57"/>
      <c r="AG4158" s="57"/>
      <c r="AH4158" s="19"/>
      <c r="AI4158" s="19"/>
      <c r="AJ4158" s="83"/>
      <c r="AK4158" s="83"/>
      <c r="AL4158" s="19"/>
      <c r="AM4158" s="19"/>
      <c r="AN4158" s="83"/>
      <c r="AO4158" s="83"/>
      <c r="AP4158" s="19"/>
      <c r="AQ4158" s="19"/>
      <c r="AR4158" s="83"/>
      <c r="AS4158" s="83"/>
      <c r="AT4158" s="19"/>
      <c r="AU4158" s="19"/>
      <c r="AV4158" s="83"/>
      <c r="AW4158" s="83"/>
      <c r="AX4158" s="19"/>
      <c r="AY4158" s="19"/>
      <c r="AZ4158" s="83"/>
      <c r="BA4158" s="83"/>
      <c r="BB4158" s="19"/>
      <c r="BC4158" s="19"/>
      <c r="BD4158" s="83"/>
      <c r="BE4158" s="83"/>
      <c r="DZ4158" s="56"/>
      <c r="EA4158" s="57"/>
    </row>
    <row r="4159" spans="1:131" s="18" customFormat="1" ht="19.5" customHeight="1" x14ac:dyDescent="0.25">
      <c r="A4159" s="18">
        <v>2748</v>
      </c>
      <c r="B4159" s="18" t="s">
        <v>8221</v>
      </c>
      <c r="C4159" s="18" t="s">
        <v>8222</v>
      </c>
      <c r="D4159" s="19">
        <v>44320</v>
      </c>
      <c r="J4159" s="130"/>
      <c r="K4159" s="130"/>
      <c r="L4159" s="130"/>
      <c r="S4159" s="20">
        <v>1870266076</v>
      </c>
      <c r="T4159" s="20">
        <v>1870266076</v>
      </c>
      <c r="U4159" s="20">
        <v>561079823</v>
      </c>
      <c r="AF4159" s="57"/>
      <c r="AG4159" s="57"/>
      <c r="AH4159" s="19"/>
      <c r="AI4159" s="19"/>
      <c r="AJ4159" s="83"/>
      <c r="AK4159" s="83"/>
      <c r="AL4159" s="19"/>
      <c r="AM4159" s="19"/>
      <c r="AN4159" s="83"/>
      <c r="AO4159" s="83"/>
      <c r="AP4159" s="19"/>
      <c r="AQ4159" s="19"/>
      <c r="AR4159" s="83"/>
      <c r="AS4159" s="83"/>
      <c r="AT4159" s="19"/>
      <c r="AU4159" s="19"/>
      <c r="AV4159" s="83"/>
      <c r="AW4159" s="83"/>
      <c r="AX4159" s="19"/>
      <c r="AY4159" s="19"/>
      <c r="AZ4159" s="83"/>
      <c r="BA4159" s="83"/>
      <c r="BB4159" s="19"/>
      <c r="BC4159" s="19"/>
      <c r="BD4159" s="83"/>
      <c r="BE4159" s="83"/>
      <c r="DZ4159" s="56"/>
      <c r="EA4159" s="57"/>
    </row>
    <row r="4160" spans="1:131" ht="38.25" customHeight="1" x14ac:dyDescent="0.25">
      <c r="A4160" s="9">
        <v>2749</v>
      </c>
      <c r="B4160" s="9" t="s">
        <v>8224</v>
      </c>
      <c r="C4160" s="9" t="s">
        <v>8225</v>
      </c>
      <c r="D4160" s="9"/>
      <c r="E4160" s="9" t="s">
        <v>7861</v>
      </c>
      <c r="F4160" s="9" t="s">
        <v>6262</v>
      </c>
      <c r="G4160" s="9"/>
      <c r="H4160" s="9" t="s">
        <v>202</v>
      </c>
      <c r="I4160" s="9" t="s">
        <v>78</v>
      </c>
      <c r="J4160" s="129">
        <v>43891</v>
      </c>
      <c r="K4160" s="129">
        <v>43132</v>
      </c>
      <c r="L4160" s="129">
        <v>44196</v>
      </c>
      <c r="Q4160" s="9" t="s">
        <v>61</v>
      </c>
      <c r="R4160" s="9"/>
      <c r="S4160" s="13">
        <v>250000003</v>
      </c>
      <c r="T4160" s="13">
        <v>250000003</v>
      </c>
      <c r="U4160" s="13">
        <v>49000006</v>
      </c>
      <c r="V4160" s="9"/>
      <c r="W4160" s="9"/>
      <c r="X4160" s="9"/>
      <c r="Y4160" s="9"/>
      <c r="Z4160" s="9"/>
      <c r="AA4160" s="9"/>
      <c r="AB4160" s="9"/>
      <c r="AC4160" s="9"/>
      <c r="AD4160" s="9"/>
      <c r="AE4160" s="9"/>
      <c r="AF4160" s="55"/>
      <c r="AG4160" s="55"/>
      <c r="AH4160" s="11">
        <v>43132</v>
      </c>
      <c r="AI4160" s="11">
        <v>44012</v>
      </c>
      <c r="AJ4160" s="27">
        <v>118297693</v>
      </c>
      <c r="AK4160" s="27">
        <v>35489308</v>
      </c>
      <c r="AL4160" s="11">
        <v>44013</v>
      </c>
      <c r="AM4160" s="11">
        <v>44196</v>
      </c>
      <c r="AN4160" s="27">
        <v>63360920</v>
      </c>
      <c r="AO4160" s="27">
        <v>13510698</v>
      </c>
      <c r="AP4160" s="9"/>
      <c r="AQ4160" s="9"/>
      <c r="AR4160" s="9"/>
      <c r="AS4160" s="9"/>
      <c r="AT4160" s="9"/>
      <c r="AU4160" s="9"/>
      <c r="AV4160" s="9"/>
      <c r="AW4160" s="9"/>
      <c r="AX4160" s="9"/>
      <c r="AY4160" s="9"/>
      <c r="AZ4160" s="9"/>
      <c r="BA4160" s="9"/>
      <c r="BB4160" s="9"/>
      <c r="BC4160" s="9"/>
      <c r="BD4160" s="9"/>
      <c r="BE4160" s="9"/>
      <c r="BF4160" s="9"/>
      <c r="BG4160" s="9"/>
      <c r="BH4160" s="9"/>
      <c r="BI4160" s="9"/>
      <c r="BJ4160" s="9"/>
      <c r="BK4160" s="9"/>
      <c r="BL4160" s="9"/>
      <c r="BM4160" s="9"/>
      <c r="BN4160" s="9"/>
      <c r="BO4160" s="9"/>
      <c r="BP4160" s="9"/>
      <c r="BQ4160" s="9"/>
      <c r="BT4160" s="9"/>
      <c r="BU4160" s="9"/>
      <c r="BX4160" s="9"/>
      <c r="BY4160" s="9"/>
      <c r="CB4160" s="9"/>
      <c r="CC4160" s="9"/>
      <c r="CF4160" s="9"/>
      <c r="CG4160" s="9"/>
      <c r="CJ4160" s="9"/>
      <c r="CK4160" s="9"/>
      <c r="CN4160" s="9"/>
      <c r="CO4160" s="9"/>
      <c r="CP4160" s="9"/>
      <c r="CQ4160" s="9"/>
      <c r="CR4160" s="9"/>
      <c r="CS4160" s="9"/>
      <c r="CT4160" s="9"/>
      <c r="CU4160" s="9"/>
      <c r="CV4160" s="9"/>
      <c r="CW4160" s="9"/>
      <c r="CX4160" s="9"/>
      <c r="CY4160" s="9"/>
      <c r="CZ4160" s="9"/>
      <c r="DA4160" s="9"/>
      <c r="DB4160" s="9"/>
      <c r="DC4160" s="9"/>
      <c r="DD4160" s="9"/>
      <c r="DE4160" s="9"/>
      <c r="DF4160" s="9"/>
      <c r="DG4160" s="9"/>
      <c r="DH4160" s="9"/>
      <c r="DI4160" s="9"/>
      <c r="DJ4160" s="9"/>
      <c r="DK4160" s="9"/>
      <c r="DL4160" s="9"/>
      <c r="DM4160" s="9"/>
      <c r="DN4160" s="9"/>
      <c r="DO4160" s="9"/>
      <c r="DP4160" s="9"/>
      <c r="DQ4160" s="9"/>
      <c r="DR4160" s="9"/>
      <c r="DS4160" s="9"/>
      <c r="DT4160" s="9"/>
      <c r="DU4160" s="9"/>
      <c r="DV4160" s="9"/>
      <c r="DW4160" s="9"/>
      <c r="DX4160" s="9"/>
      <c r="DY4160" s="9"/>
      <c r="DZ4160" s="56"/>
      <c r="EA4160" s="57"/>
    </row>
    <row r="4161" spans="1:131" ht="39" customHeight="1" x14ac:dyDescent="0.25">
      <c r="A4161" s="9">
        <v>2750</v>
      </c>
      <c r="B4161" s="9" t="s">
        <v>8227</v>
      </c>
      <c r="C4161" s="9" t="s">
        <v>8226</v>
      </c>
      <c r="D4161" s="9"/>
      <c r="E4161" s="9" t="s">
        <v>7861</v>
      </c>
      <c r="F4161" s="9" t="s">
        <v>6262</v>
      </c>
      <c r="G4161" s="9"/>
      <c r="H4161" s="9" t="s">
        <v>202</v>
      </c>
      <c r="I4161" s="9" t="s">
        <v>78</v>
      </c>
      <c r="J4161" s="129">
        <v>43892</v>
      </c>
      <c r="K4161" s="129">
        <v>43132</v>
      </c>
      <c r="L4161" s="129">
        <v>44196</v>
      </c>
      <c r="Q4161" s="9" t="s">
        <v>61</v>
      </c>
      <c r="R4161" s="9"/>
      <c r="S4161" s="13">
        <v>166666666</v>
      </c>
      <c r="T4161" s="13">
        <v>166666666</v>
      </c>
      <c r="U4161" s="13">
        <v>32333332</v>
      </c>
      <c r="V4161" s="9"/>
      <c r="W4161" s="9"/>
      <c r="X4161" s="9"/>
      <c r="Y4161" s="9"/>
      <c r="Z4161" s="9"/>
      <c r="AA4161" s="9"/>
      <c r="AB4161" s="9"/>
      <c r="AC4161" s="9"/>
      <c r="AD4161" s="9"/>
      <c r="AE4161" s="9"/>
      <c r="AF4161" s="55"/>
      <c r="AG4161" s="55"/>
      <c r="AH4161" s="11">
        <v>43132</v>
      </c>
      <c r="AI4161" s="11">
        <v>44012</v>
      </c>
      <c r="AJ4161" s="27">
        <v>50299073</v>
      </c>
      <c r="AK4161" s="27">
        <v>15089722</v>
      </c>
      <c r="AL4161" s="9"/>
      <c r="AM4161" s="9"/>
      <c r="AN4161" s="9"/>
      <c r="AO4161" s="9"/>
      <c r="AP4161" s="9"/>
      <c r="AQ4161" s="9"/>
      <c r="AR4161" s="9"/>
      <c r="AS4161" s="9"/>
      <c r="AT4161" s="9"/>
      <c r="AU4161" s="9"/>
      <c r="AV4161" s="9"/>
      <c r="AW4161" s="9"/>
      <c r="AX4161" s="9"/>
      <c r="AY4161" s="9"/>
      <c r="AZ4161" s="9"/>
      <c r="BA4161" s="9"/>
      <c r="BB4161" s="9"/>
      <c r="BC4161" s="9"/>
      <c r="BD4161" s="9"/>
      <c r="BE4161" s="9"/>
      <c r="BF4161" s="9"/>
      <c r="BG4161" s="9"/>
      <c r="BH4161" s="9"/>
      <c r="BI4161" s="9"/>
      <c r="BJ4161" s="9"/>
      <c r="BK4161" s="9"/>
      <c r="BL4161" s="9"/>
      <c r="BM4161" s="9"/>
      <c r="BN4161" s="9"/>
      <c r="BO4161" s="9"/>
      <c r="BP4161" s="9"/>
      <c r="BQ4161" s="9"/>
      <c r="BT4161" s="9"/>
      <c r="BU4161" s="9"/>
      <c r="BX4161" s="9"/>
      <c r="BY4161" s="9"/>
      <c r="CB4161" s="9"/>
      <c r="CC4161" s="9"/>
      <c r="CF4161" s="9"/>
      <c r="CG4161" s="9"/>
      <c r="CJ4161" s="9"/>
      <c r="CK4161" s="9"/>
      <c r="CN4161" s="9"/>
      <c r="CO4161" s="9"/>
      <c r="CP4161" s="9"/>
      <c r="CQ4161" s="9"/>
      <c r="CR4161" s="9"/>
      <c r="CS4161" s="9"/>
      <c r="CT4161" s="9"/>
      <c r="CU4161" s="9"/>
      <c r="CV4161" s="9"/>
      <c r="CW4161" s="9"/>
      <c r="CX4161" s="9"/>
      <c r="CY4161" s="9"/>
      <c r="CZ4161" s="9"/>
      <c r="DA4161" s="9"/>
      <c r="DB4161" s="9"/>
      <c r="DC4161" s="9"/>
      <c r="DD4161" s="9"/>
      <c r="DE4161" s="9"/>
      <c r="DF4161" s="9"/>
      <c r="DG4161" s="9"/>
      <c r="DH4161" s="9"/>
      <c r="DI4161" s="9"/>
      <c r="DJ4161" s="9"/>
      <c r="DK4161" s="9"/>
      <c r="DL4161" s="9"/>
      <c r="DM4161" s="9"/>
      <c r="DN4161" s="9"/>
      <c r="DO4161" s="9"/>
      <c r="DP4161" s="9"/>
      <c r="DQ4161" s="9"/>
      <c r="DR4161" s="9"/>
      <c r="DS4161" s="9"/>
      <c r="DT4161" s="9"/>
      <c r="DU4161" s="9"/>
      <c r="DV4161" s="9"/>
      <c r="DW4161" s="9"/>
      <c r="DX4161" s="9"/>
      <c r="DY4161" s="9"/>
      <c r="DZ4161" s="56"/>
      <c r="EA4161" s="57"/>
    </row>
    <row r="4162" spans="1:131" ht="39" customHeight="1" x14ac:dyDescent="0.25">
      <c r="A4162" s="9">
        <v>2751</v>
      </c>
      <c r="B4162" s="10" t="s">
        <v>8228</v>
      </c>
      <c r="C4162" s="9" t="s">
        <v>8832</v>
      </c>
      <c r="D4162" s="9"/>
      <c r="E4162" s="9" t="s">
        <v>8831</v>
      </c>
      <c r="F4162" s="9" t="s">
        <v>8229</v>
      </c>
      <c r="G4162" s="9"/>
      <c r="H4162" s="9" t="s">
        <v>202</v>
      </c>
      <c r="I4162" s="9" t="s">
        <v>35</v>
      </c>
      <c r="J4162" s="129">
        <v>44053</v>
      </c>
      <c r="K4162" s="129">
        <v>43538</v>
      </c>
      <c r="L4162" s="129">
        <v>44195</v>
      </c>
      <c r="M4162" s="9" t="s">
        <v>20</v>
      </c>
      <c r="O4162" s="9">
        <v>30</v>
      </c>
      <c r="Q4162" s="9" t="s">
        <v>54</v>
      </c>
      <c r="R4162" s="9"/>
      <c r="S4162" s="13">
        <v>614047660</v>
      </c>
      <c r="T4162" s="13">
        <v>614047660</v>
      </c>
      <c r="U4162" s="13">
        <v>184212860</v>
      </c>
      <c r="V4162" s="13">
        <v>429830000</v>
      </c>
      <c r="W4162" s="9"/>
      <c r="X4162" s="9"/>
      <c r="Y4162" s="9"/>
      <c r="Z4162" s="9"/>
      <c r="AA4162" s="9"/>
      <c r="AB4162" s="9"/>
      <c r="AC4162" s="9"/>
      <c r="AD4162" s="9"/>
      <c r="AE4162" s="9"/>
      <c r="AF4162" s="59">
        <v>429830000</v>
      </c>
      <c r="AG4162" s="57"/>
      <c r="AH4162" s="11">
        <v>43896</v>
      </c>
      <c r="AI4162" s="11">
        <v>44074</v>
      </c>
      <c r="AJ4162" s="27">
        <v>162551538</v>
      </c>
      <c r="AK4162" s="27">
        <v>48765461</v>
      </c>
      <c r="AL4162" s="11">
        <v>44075</v>
      </c>
      <c r="AM4162" s="11">
        <v>44104</v>
      </c>
      <c r="AN4162" s="27">
        <v>141687044</v>
      </c>
      <c r="AO4162" s="27">
        <v>42506113</v>
      </c>
      <c r="AP4162" s="11">
        <v>44105</v>
      </c>
      <c r="AQ4162" s="11">
        <v>44135</v>
      </c>
      <c r="AR4162" s="27">
        <v>112435668</v>
      </c>
      <c r="AS4162" s="27">
        <v>33730700</v>
      </c>
      <c r="AT4162" s="11">
        <v>44136</v>
      </c>
      <c r="AU4162" s="11">
        <v>44196</v>
      </c>
      <c r="AV4162" s="27">
        <v>133372726</v>
      </c>
      <c r="AW4162" s="27">
        <v>40011818</v>
      </c>
      <c r="AX4162" s="11">
        <v>44197</v>
      </c>
      <c r="AY4162" s="11">
        <v>44227</v>
      </c>
      <c r="AZ4162" s="27">
        <v>16727167</v>
      </c>
      <c r="BA4162" s="27">
        <v>5018150</v>
      </c>
      <c r="BB4162" s="11">
        <v>44228</v>
      </c>
      <c r="BC4162" s="11">
        <v>44286</v>
      </c>
      <c r="BD4162" s="27">
        <v>25890757</v>
      </c>
      <c r="BE4162" s="27">
        <v>7767227</v>
      </c>
      <c r="BF4162" s="11">
        <v>43538</v>
      </c>
      <c r="BG4162" s="11">
        <v>43895</v>
      </c>
      <c r="BH4162" s="27">
        <v>2773292</v>
      </c>
      <c r="BI4162" s="27">
        <v>831988</v>
      </c>
      <c r="BJ4162" s="11">
        <v>44287</v>
      </c>
      <c r="BK4162" s="11">
        <v>44316</v>
      </c>
      <c r="BL4162" s="27">
        <v>37510145</v>
      </c>
      <c r="BM4162" s="27">
        <v>5581403</v>
      </c>
      <c r="BN4162" s="9"/>
      <c r="BO4162" s="9"/>
      <c r="BP4162" s="9"/>
      <c r="BQ4162" s="9"/>
      <c r="BT4162" s="9"/>
      <c r="BU4162" s="9"/>
      <c r="BX4162" s="9"/>
      <c r="BY4162" s="9"/>
      <c r="CB4162" s="9"/>
      <c r="CC4162" s="9"/>
      <c r="CF4162" s="9"/>
      <c r="CG4162" s="9"/>
      <c r="CJ4162" s="9"/>
      <c r="CK4162" s="9"/>
      <c r="CN4162" s="9"/>
      <c r="CO4162" s="9"/>
      <c r="CP4162" s="9"/>
      <c r="CQ4162" s="9"/>
      <c r="CR4162" s="9"/>
      <c r="CS4162" s="9"/>
      <c r="CT4162" s="9"/>
      <c r="CU4162" s="9"/>
      <c r="CV4162" s="9"/>
      <c r="CW4162" s="9"/>
      <c r="CX4162" s="9"/>
      <c r="CY4162" s="9"/>
      <c r="CZ4162" s="9"/>
      <c r="DA4162" s="9"/>
      <c r="DB4162" s="9"/>
      <c r="DC4162" s="9"/>
      <c r="DD4162" s="9"/>
      <c r="DE4162" s="9"/>
      <c r="DF4162" s="9"/>
      <c r="DG4162" s="9"/>
      <c r="DH4162" s="9"/>
      <c r="DI4162" s="9"/>
      <c r="DJ4162" s="9"/>
      <c r="DK4162" s="9"/>
      <c r="DL4162" s="9"/>
      <c r="DM4162" s="9"/>
      <c r="DN4162" s="9"/>
      <c r="DO4162" s="9"/>
      <c r="DP4162" s="9"/>
      <c r="DQ4162" s="9"/>
      <c r="DR4162" s="9"/>
      <c r="DS4162" s="9"/>
      <c r="DT4162" s="9"/>
      <c r="DU4162" s="9"/>
      <c r="DV4162" s="9"/>
      <c r="DW4162" s="9"/>
      <c r="DX4162" s="9"/>
      <c r="DY4162" s="9"/>
      <c r="DZ4162" s="56"/>
      <c r="EA4162" s="57"/>
    </row>
    <row r="4163" spans="1:131" s="18" customFormat="1" ht="39" customHeight="1" x14ac:dyDescent="0.25">
      <c r="A4163" s="18">
        <v>2751</v>
      </c>
      <c r="B4163" s="17" t="s">
        <v>8228</v>
      </c>
      <c r="C4163" s="18" t="s">
        <v>8832</v>
      </c>
      <c r="D4163" s="19">
        <v>44182</v>
      </c>
      <c r="J4163" s="130"/>
      <c r="K4163" s="130"/>
      <c r="L4163" s="130">
        <v>44316</v>
      </c>
      <c r="S4163" s="20"/>
      <c r="T4163" s="20"/>
      <c r="U4163" s="20"/>
      <c r="V4163" s="20"/>
      <c r="AF4163" s="57"/>
      <c r="AG4163" s="57"/>
      <c r="DZ4163" s="56"/>
      <c r="EA4163" s="57"/>
    </row>
    <row r="4164" spans="1:131" ht="19.5" customHeight="1" x14ac:dyDescent="0.25">
      <c r="A4164" s="9">
        <v>2752</v>
      </c>
      <c r="B4164" s="9" t="s">
        <v>8230</v>
      </c>
      <c r="C4164" s="9" t="s">
        <v>8231</v>
      </c>
      <c r="D4164" s="9"/>
      <c r="E4164" s="9" t="s">
        <v>2928</v>
      </c>
      <c r="F4164" s="9" t="s">
        <v>8160</v>
      </c>
      <c r="G4164" s="9"/>
      <c r="H4164" s="9" t="s">
        <v>202</v>
      </c>
      <c r="I4164" s="9" t="s">
        <v>25</v>
      </c>
      <c r="J4164" s="129">
        <v>43817</v>
      </c>
      <c r="K4164" s="129">
        <v>43814</v>
      </c>
      <c r="L4164" s="129">
        <v>43921</v>
      </c>
      <c r="O4164" s="9">
        <v>29</v>
      </c>
      <c r="Q4164" s="9" t="s">
        <v>61</v>
      </c>
      <c r="R4164" s="9"/>
      <c r="S4164" s="13">
        <v>3571430</v>
      </c>
      <c r="T4164" s="13">
        <v>3571430</v>
      </c>
      <c r="U4164" s="13">
        <v>1071429</v>
      </c>
      <c r="V4164" s="9"/>
      <c r="W4164" s="9"/>
      <c r="X4164" s="9"/>
      <c r="Y4164" s="9"/>
      <c r="Z4164" s="9"/>
      <c r="AA4164" s="9"/>
      <c r="AB4164" s="9"/>
      <c r="AC4164" s="9"/>
      <c r="AD4164" s="9"/>
      <c r="AE4164" s="9"/>
      <c r="AF4164" s="55"/>
      <c r="AG4164" s="55"/>
      <c r="AH4164" s="11">
        <v>43814</v>
      </c>
      <c r="AI4164" s="11">
        <v>43921</v>
      </c>
      <c r="AJ4164" s="27">
        <v>3571430</v>
      </c>
      <c r="AK4164" s="27">
        <v>1071429</v>
      </c>
      <c r="AL4164" s="9"/>
      <c r="AM4164" s="9"/>
      <c r="AN4164" s="9"/>
      <c r="AO4164" s="9"/>
      <c r="AP4164" s="9"/>
      <c r="AQ4164" s="9"/>
      <c r="AR4164" s="9"/>
      <c r="AS4164" s="9"/>
      <c r="AT4164" s="9"/>
      <c r="AU4164" s="9"/>
      <c r="AV4164" s="9"/>
      <c r="AW4164" s="9"/>
      <c r="AX4164" s="9"/>
      <c r="AY4164" s="9"/>
      <c r="AZ4164" s="9"/>
      <c r="BA4164" s="9"/>
      <c r="BB4164" s="9"/>
      <c r="BC4164" s="9"/>
      <c r="BD4164" s="9"/>
      <c r="BE4164" s="9"/>
      <c r="BF4164" s="9"/>
      <c r="BG4164" s="9"/>
      <c r="BH4164" s="9"/>
      <c r="BI4164" s="9"/>
      <c r="BJ4164" s="9"/>
      <c r="BK4164" s="9"/>
      <c r="BL4164" s="9"/>
      <c r="BM4164" s="9"/>
      <c r="BN4164" s="9"/>
      <c r="BO4164" s="9"/>
      <c r="BP4164" s="9"/>
      <c r="BQ4164" s="9"/>
      <c r="BT4164" s="9"/>
      <c r="BU4164" s="9"/>
      <c r="BX4164" s="9"/>
      <c r="BY4164" s="9"/>
      <c r="CB4164" s="9"/>
      <c r="CC4164" s="9"/>
      <c r="CF4164" s="9"/>
      <c r="CG4164" s="9"/>
      <c r="CJ4164" s="9"/>
      <c r="CK4164" s="9"/>
      <c r="CN4164" s="9"/>
      <c r="CO4164" s="9"/>
      <c r="CP4164" s="9"/>
      <c r="CQ4164" s="9"/>
      <c r="CR4164" s="9"/>
      <c r="CS4164" s="9"/>
      <c r="CT4164" s="9"/>
      <c r="CU4164" s="9"/>
      <c r="CV4164" s="9"/>
      <c r="CW4164" s="9"/>
      <c r="CX4164" s="9"/>
      <c r="CY4164" s="9"/>
      <c r="CZ4164" s="9"/>
      <c r="DA4164" s="9"/>
      <c r="DB4164" s="9"/>
      <c r="DC4164" s="9"/>
      <c r="DD4164" s="9"/>
      <c r="DE4164" s="9"/>
      <c r="DF4164" s="9"/>
      <c r="DG4164" s="9"/>
      <c r="DH4164" s="9"/>
      <c r="DI4164" s="9"/>
      <c r="DJ4164" s="9"/>
      <c r="DK4164" s="9"/>
      <c r="DL4164" s="9"/>
      <c r="DM4164" s="9"/>
      <c r="DN4164" s="9"/>
      <c r="DO4164" s="9"/>
      <c r="DP4164" s="9"/>
      <c r="DQ4164" s="9"/>
      <c r="DR4164" s="9"/>
      <c r="DS4164" s="9"/>
      <c r="DT4164" s="9"/>
      <c r="DU4164" s="9"/>
      <c r="DV4164" s="9"/>
      <c r="DW4164" s="9"/>
      <c r="DX4164" s="9"/>
      <c r="DY4164" s="9"/>
      <c r="DZ4164" s="56"/>
      <c r="EA4164" s="57"/>
    </row>
    <row r="4165" spans="1:131" ht="39" customHeight="1" x14ac:dyDescent="0.25">
      <c r="A4165" s="9">
        <v>2753</v>
      </c>
      <c r="B4165" s="9" t="s">
        <v>8232</v>
      </c>
      <c r="C4165" s="9" t="s">
        <v>8235</v>
      </c>
      <c r="D4165" s="9"/>
      <c r="E4165" s="9" t="s">
        <v>8237</v>
      </c>
      <c r="F4165" s="9" t="s">
        <v>8236</v>
      </c>
      <c r="G4165" s="9"/>
      <c r="H4165" s="9" t="s">
        <v>202</v>
      </c>
      <c r="I4165" s="9" t="s">
        <v>35</v>
      </c>
      <c r="J4165" s="129">
        <v>44040</v>
      </c>
      <c r="K4165" s="129">
        <v>43876</v>
      </c>
      <c r="L4165" s="129">
        <v>44286</v>
      </c>
      <c r="M4165" s="9" t="s">
        <v>20</v>
      </c>
      <c r="O4165" s="9">
        <v>30</v>
      </c>
      <c r="Q4165" s="9" t="s">
        <v>54</v>
      </c>
      <c r="R4165" s="9"/>
      <c r="S4165" s="13">
        <v>640000000</v>
      </c>
      <c r="T4165" s="13">
        <v>640000000</v>
      </c>
      <c r="U4165" s="13">
        <v>192000000</v>
      </c>
      <c r="V4165" s="13">
        <v>448000000</v>
      </c>
      <c r="W4165" s="9"/>
      <c r="X4165" s="9"/>
      <c r="Y4165" s="9"/>
      <c r="Z4165" s="9"/>
      <c r="AA4165" s="9"/>
      <c r="AB4165" s="9"/>
      <c r="AC4165" s="9"/>
      <c r="AD4165" s="9"/>
      <c r="AE4165" s="9"/>
      <c r="AF4165" s="59">
        <v>448000000</v>
      </c>
      <c r="AG4165" s="57"/>
      <c r="AH4165" s="11">
        <v>43896</v>
      </c>
      <c r="AI4165" s="11">
        <v>44104</v>
      </c>
      <c r="AJ4165" s="27">
        <v>510095106</v>
      </c>
      <c r="AK4165" s="27">
        <v>153028532</v>
      </c>
      <c r="AL4165" s="11">
        <v>44105</v>
      </c>
      <c r="AM4165" s="11">
        <v>44227</v>
      </c>
      <c r="AN4165" s="27">
        <v>70440403</v>
      </c>
      <c r="AO4165" s="27">
        <v>21132121</v>
      </c>
      <c r="AP4165" s="9"/>
      <c r="AQ4165" s="9"/>
      <c r="AR4165" s="9"/>
      <c r="AS4165" s="9"/>
      <c r="AT4165" s="9"/>
      <c r="AU4165" s="9"/>
      <c r="AV4165" s="9"/>
      <c r="AW4165" s="9"/>
      <c r="AX4165" s="9"/>
      <c r="AY4165" s="9"/>
      <c r="AZ4165" s="9"/>
      <c r="BA4165" s="9"/>
      <c r="BB4165" s="9"/>
      <c r="BC4165" s="9"/>
      <c r="BD4165" s="9"/>
      <c r="BE4165" s="9"/>
      <c r="BF4165" s="9"/>
      <c r="BG4165" s="9"/>
      <c r="BH4165" s="9"/>
      <c r="BI4165" s="9"/>
      <c r="BJ4165" s="9"/>
      <c r="BK4165" s="9"/>
      <c r="BL4165" s="9"/>
      <c r="BM4165" s="9"/>
      <c r="BN4165" s="9"/>
      <c r="BO4165" s="9"/>
      <c r="BP4165" s="9"/>
      <c r="BQ4165" s="9"/>
      <c r="BT4165" s="9"/>
      <c r="BU4165" s="9"/>
      <c r="BX4165" s="9"/>
      <c r="BY4165" s="9"/>
      <c r="CB4165" s="9"/>
      <c r="CC4165" s="9"/>
      <c r="CF4165" s="9"/>
      <c r="CG4165" s="9"/>
      <c r="CJ4165" s="9"/>
      <c r="CK4165" s="9"/>
      <c r="CN4165" s="9"/>
      <c r="CO4165" s="9"/>
      <c r="CP4165" s="9"/>
      <c r="CQ4165" s="9"/>
      <c r="CR4165" s="9"/>
      <c r="CS4165" s="9"/>
      <c r="CT4165" s="9"/>
      <c r="CU4165" s="9"/>
      <c r="CV4165" s="9"/>
      <c r="CW4165" s="9"/>
      <c r="CX4165" s="9"/>
      <c r="CY4165" s="9"/>
      <c r="CZ4165" s="9"/>
      <c r="DA4165" s="9"/>
      <c r="DB4165" s="9"/>
      <c r="DC4165" s="9"/>
      <c r="DD4165" s="9"/>
      <c r="DE4165" s="9"/>
      <c r="DF4165" s="9"/>
      <c r="DG4165" s="9"/>
      <c r="DH4165" s="9"/>
      <c r="DI4165" s="9"/>
      <c r="DJ4165" s="9"/>
      <c r="DK4165" s="9"/>
      <c r="DL4165" s="9"/>
      <c r="DM4165" s="9"/>
      <c r="DN4165" s="9"/>
      <c r="DO4165" s="9"/>
      <c r="DP4165" s="9"/>
      <c r="DQ4165" s="9"/>
      <c r="DR4165" s="9"/>
      <c r="DS4165" s="9"/>
      <c r="DT4165" s="9"/>
      <c r="DU4165" s="9"/>
      <c r="DV4165" s="9"/>
      <c r="DW4165" s="9"/>
      <c r="DX4165" s="9"/>
      <c r="DY4165" s="9"/>
      <c r="DZ4165" s="56"/>
      <c r="EA4165" s="57"/>
    </row>
    <row r="4166" spans="1:131" s="18" customFormat="1" ht="39" customHeight="1" x14ac:dyDescent="0.25">
      <c r="A4166" s="18">
        <v>2753</v>
      </c>
      <c r="B4166" s="18" t="s">
        <v>8232</v>
      </c>
      <c r="C4166" s="18" t="s">
        <v>8235</v>
      </c>
      <c r="D4166" s="19">
        <v>43928</v>
      </c>
      <c r="E4166" s="18" t="s">
        <v>8363</v>
      </c>
      <c r="F4166" s="18" t="s">
        <v>8364</v>
      </c>
      <c r="J4166" s="130"/>
      <c r="K4166" s="130"/>
      <c r="L4166" s="130"/>
      <c r="AF4166" s="57"/>
      <c r="AG4166" s="57"/>
      <c r="DZ4166" s="56"/>
      <c r="EA4166" s="57"/>
    </row>
    <row r="4167" spans="1:131" s="18" customFormat="1" ht="39" customHeight="1" x14ac:dyDescent="0.25">
      <c r="A4167" s="18">
        <v>2753</v>
      </c>
      <c r="B4167" s="18" t="s">
        <v>8232</v>
      </c>
      <c r="C4167" s="18" t="s">
        <v>8592</v>
      </c>
      <c r="D4167" s="19">
        <v>44040</v>
      </c>
      <c r="F4167" s="18" t="s">
        <v>8669</v>
      </c>
      <c r="J4167" s="130"/>
      <c r="K4167" s="130"/>
      <c r="L4167" s="130"/>
      <c r="AF4167" s="57"/>
      <c r="AG4167" s="57"/>
      <c r="DZ4167" s="56"/>
      <c r="EA4167" s="57"/>
    </row>
    <row r="4168" spans="1:131" s="18" customFormat="1" ht="39" customHeight="1" x14ac:dyDescent="0.25">
      <c r="A4168" s="18">
        <v>2753</v>
      </c>
      <c r="B4168" s="18" t="s">
        <v>8232</v>
      </c>
      <c r="C4168" s="18" t="s">
        <v>8235</v>
      </c>
      <c r="D4168" s="19">
        <v>44048</v>
      </c>
      <c r="J4168" s="130"/>
      <c r="K4168" s="130"/>
      <c r="L4168" s="130"/>
      <c r="AF4168" s="57"/>
      <c r="AG4168" s="57"/>
      <c r="DZ4168" s="56"/>
      <c r="EA4168" s="57"/>
    </row>
    <row r="4169" spans="1:131" s="18" customFormat="1" ht="39" customHeight="1" x14ac:dyDescent="0.25">
      <c r="A4169" s="18">
        <v>2753</v>
      </c>
      <c r="B4169" s="18" t="s">
        <v>8232</v>
      </c>
      <c r="C4169" s="18" t="s">
        <v>8235</v>
      </c>
      <c r="D4169" s="19">
        <v>44144</v>
      </c>
      <c r="J4169" s="130"/>
      <c r="K4169" s="130"/>
      <c r="L4169" s="130"/>
      <c r="S4169" s="20">
        <v>660000000</v>
      </c>
      <c r="T4169" s="20">
        <v>660000000</v>
      </c>
      <c r="U4169" s="20">
        <v>198000000</v>
      </c>
      <c r="V4169" s="20">
        <v>462000000</v>
      </c>
      <c r="AF4169" s="57">
        <v>462000000</v>
      </c>
      <c r="AG4169" s="55"/>
      <c r="DZ4169" s="56"/>
      <c r="EA4169" s="57"/>
    </row>
    <row r="4170" spans="1:131" s="18" customFormat="1" ht="39" customHeight="1" x14ac:dyDescent="0.25">
      <c r="A4170" s="18">
        <v>2753</v>
      </c>
      <c r="B4170" s="18" t="s">
        <v>8232</v>
      </c>
      <c r="C4170" s="18" t="s">
        <v>8235</v>
      </c>
      <c r="D4170" s="19">
        <v>44334</v>
      </c>
      <c r="J4170" s="130"/>
      <c r="K4170" s="130"/>
      <c r="L4170" s="130">
        <v>44408</v>
      </c>
      <c r="S4170" s="20"/>
      <c r="T4170" s="20"/>
      <c r="U4170" s="20"/>
      <c r="V4170" s="20"/>
      <c r="AF4170" s="57"/>
      <c r="AG4170" s="55"/>
      <c r="DZ4170" s="56"/>
      <c r="EA4170" s="57"/>
    </row>
    <row r="4171" spans="1:131" ht="19.5" customHeight="1" x14ac:dyDescent="0.25">
      <c r="A4171" s="9">
        <v>2754</v>
      </c>
      <c r="B4171" s="9" t="s">
        <v>8238</v>
      </c>
      <c r="C4171" s="9" t="s">
        <v>8239</v>
      </c>
      <c r="D4171" s="9"/>
      <c r="E4171" s="9" t="s">
        <v>5441</v>
      </c>
      <c r="F4171" s="9" t="s">
        <v>471</v>
      </c>
      <c r="G4171" s="9"/>
      <c r="H4171" s="9" t="s">
        <v>202</v>
      </c>
      <c r="I4171" s="9" t="s">
        <v>25</v>
      </c>
      <c r="J4171" s="129">
        <v>43919</v>
      </c>
      <c r="K4171" s="129">
        <v>43822</v>
      </c>
      <c r="L4171" s="129">
        <v>44377</v>
      </c>
      <c r="M4171" s="9" t="s">
        <v>20</v>
      </c>
      <c r="O4171" s="9">
        <v>31</v>
      </c>
      <c r="Q4171" s="9" t="s">
        <v>54</v>
      </c>
      <c r="R4171" s="9"/>
      <c r="S4171" s="13">
        <v>3722923</v>
      </c>
      <c r="T4171" s="13">
        <v>3722923</v>
      </c>
      <c r="U4171" s="13" t="s">
        <v>8643</v>
      </c>
      <c r="V4171" s="13" t="s">
        <v>8644</v>
      </c>
      <c r="W4171" s="9"/>
      <c r="X4171" s="9"/>
      <c r="Y4171" s="9"/>
      <c r="Z4171" s="9"/>
      <c r="AA4171" s="9"/>
      <c r="AB4171" s="9"/>
      <c r="AC4171" s="9"/>
      <c r="AD4171" s="9"/>
      <c r="AE4171" s="9"/>
      <c r="AF4171" s="59" t="s">
        <v>8644</v>
      </c>
      <c r="AG4171" s="55"/>
      <c r="AH4171" s="9"/>
      <c r="AI4171" s="9"/>
      <c r="AJ4171" s="9"/>
      <c r="AK4171" s="9"/>
      <c r="AL4171" s="9"/>
      <c r="AM4171" s="9"/>
      <c r="AN4171" s="9"/>
      <c r="AO4171" s="9"/>
      <c r="AP4171" s="9"/>
      <c r="AQ4171" s="9"/>
      <c r="AR4171" s="9"/>
      <c r="AS4171" s="9"/>
      <c r="AT4171" s="9"/>
      <c r="AU4171" s="9"/>
      <c r="AV4171" s="9"/>
      <c r="AW4171" s="9"/>
      <c r="AX4171" s="9"/>
      <c r="AY4171" s="9"/>
      <c r="AZ4171" s="9"/>
      <c r="BA4171" s="9"/>
      <c r="BB4171" s="9"/>
      <c r="BC4171" s="9"/>
      <c r="BD4171" s="9"/>
      <c r="BE4171" s="9"/>
      <c r="BF4171" s="9"/>
      <c r="BG4171" s="9"/>
      <c r="BH4171" s="9"/>
      <c r="BI4171" s="9"/>
      <c r="BJ4171" s="9"/>
      <c r="BK4171" s="9"/>
      <c r="BL4171" s="9"/>
      <c r="BM4171" s="9"/>
      <c r="BN4171" s="9"/>
      <c r="BO4171" s="9"/>
      <c r="BP4171" s="9"/>
      <c r="BQ4171" s="9"/>
      <c r="BT4171" s="9"/>
      <c r="BU4171" s="9"/>
      <c r="BX4171" s="9"/>
      <c r="BY4171" s="9"/>
      <c r="CB4171" s="9"/>
      <c r="CC4171" s="9"/>
      <c r="CF4171" s="9"/>
      <c r="CG4171" s="9"/>
      <c r="CJ4171" s="9"/>
      <c r="CK4171" s="9"/>
      <c r="CN4171" s="9"/>
      <c r="CO4171" s="9"/>
      <c r="CP4171" s="9"/>
      <c r="CQ4171" s="9"/>
      <c r="CR4171" s="9"/>
      <c r="CS4171" s="9"/>
      <c r="CT4171" s="9"/>
      <c r="CU4171" s="9"/>
      <c r="CV4171" s="9"/>
      <c r="CW4171" s="9"/>
      <c r="CX4171" s="9"/>
      <c r="CY4171" s="9"/>
      <c r="CZ4171" s="9"/>
      <c r="DA4171" s="9"/>
      <c r="DB4171" s="9"/>
      <c r="DC4171" s="9"/>
      <c r="DD4171" s="9"/>
      <c r="DE4171" s="9"/>
      <c r="DF4171" s="9"/>
      <c r="DG4171" s="9"/>
      <c r="DH4171" s="9"/>
      <c r="DI4171" s="9"/>
      <c r="DJ4171" s="9"/>
      <c r="DK4171" s="9"/>
      <c r="DL4171" s="9"/>
      <c r="DM4171" s="9"/>
      <c r="DN4171" s="9"/>
      <c r="DO4171" s="9"/>
      <c r="DP4171" s="9"/>
      <c r="DQ4171" s="9"/>
      <c r="DR4171" s="9"/>
      <c r="DS4171" s="9"/>
      <c r="DT4171" s="9"/>
      <c r="DU4171" s="9"/>
      <c r="DV4171" s="9"/>
      <c r="DW4171" s="9"/>
      <c r="DX4171" s="9"/>
      <c r="DY4171" s="9"/>
      <c r="DZ4171" s="56"/>
      <c r="EA4171" s="57"/>
    </row>
    <row r="4172" spans="1:131" s="18" customFormat="1" ht="19.5" customHeight="1" x14ac:dyDescent="0.25">
      <c r="A4172" s="18">
        <v>2754</v>
      </c>
      <c r="B4172" s="18" t="s">
        <v>8238</v>
      </c>
      <c r="C4172" s="18" t="s">
        <v>8239</v>
      </c>
      <c r="D4172" s="19">
        <v>43998</v>
      </c>
      <c r="E4172" s="18" t="s">
        <v>332</v>
      </c>
      <c r="F4172" s="18" t="s">
        <v>8489</v>
      </c>
      <c r="J4172" s="130"/>
      <c r="K4172" s="130"/>
      <c r="L4172" s="130"/>
      <c r="AF4172" s="57"/>
      <c r="AG4172" s="57"/>
      <c r="DZ4172" s="56"/>
      <c r="EA4172" s="57"/>
    </row>
    <row r="4173" spans="1:131" s="18" customFormat="1" ht="19.5" customHeight="1" x14ac:dyDescent="0.25">
      <c r="A4173" s="18">
        <v>2754</v>
      </c>
      <c r="B4173" s="18" t="s">
        <v>8238</v>
      </c>
      <c r="C4173" s="18" t="s">
        <v>8239</v>
      </c>
      <c r="D4173" s="19">
        <v>44159</v>
      </c>
      <c r="J4173" s="130"/>
      <c r="K4173" s="130"/>
      <c r="L4173" s="130">
        <v>44439</v>
      </c>
      <c r="AF4173" s="57"/>
      <c r="AG4173" s="57"/>
      <c r="DZ4173" s="56"/>
      <c r="EA4173" s="57"/>
    </row>
    <row r="4174" spans="1:131" ht="19.5" customHeight="1" x14ac:dyDescent="0.25">
      <c r="A4174" s="9">
        <v>2755</v>
      </c>
      <c r="B4174" s="9" t="s">
        <v>8240</v>
      </c>
      <c r="C4174" s="9" t="s">
        <v>8241</v>
      </c>
      <c r="D4174" s="9"/>
      <c r="E4174" s="9" t="s">
        <v>5441</v>
      </c>
      <c r="F4174" s="9" t="s">
        <v>471</v>
      </c>
      <c r="G4174" s="9"/>
      <c r="H4174" s="9" t="s">
        <v>202</v>
      </c>
      <c r="I4174" s="9" t="s">
        <v>25</v>
      </c>
      <c r="J4174" s="129">
        <v>43919</v>
      </c>
      <c r="K4174" s="129">
        <v>43822</v>
      </c>
      <c r="L4174" s="129">
        <v>44377</v>
      </c>
      <c r="M4174" s="9" t="s">
        <v>20</v>
      </c>
      <c r="O4174" s="9">
        <v>31</v>
      </c>
      <c r="Q4174" s="9" t="s">
        <v>54</v>
      </c>
      <c r="R4174" s="9"/>
      <c r="S4174" s="13">
        <v>3722923</v>
      </c>
      <c r="T4174" s="13">
        <v>3722923</v>
      </c>
      <c r="U4174" s="13" t="s">
        <v>8643</v>
      </c>
      <c r="V4174" s="13" t="s">
        <v>8644</v>
      </c>
      <c r="W4174" s="9"/>
      <c r="X4174" s="9"/>
      <c r="Y4174" s="9"/>
      <c r="Z4174" s="9"/>
      <c r="AA4174" s="9"/>
      <c r="AB4174" s="9"/>
      <c r="AC4174" s="9"/>
      <c r="AD4174" s="9"/>
      <c r="AE4174" s="9"/>
      <c r="AF4174" s="59" t="s">
        <v>8644</v>
      </c>
      <c r="AG4174" s="57"/>
      <c r="AH4174" s="9"/>
      <c r="AI4174" s="9"/>
      <c r="AJ4174" s="9"/>
      <c r="AK4174" s="9"/>
      <c r="AL4174" s="9"/>
      <c r="AM4174" s="9"/>
      <c r="AN4174" s="9"/>
      <c r="AO4174" s="9"/>
      <c r="AP4174" s="9"/>
      <c r="AQ4174" s="9"/>
      <c r="AR4174" s="9"/>
      <c r="AS4174" s="9"/>
      <c r="AT4174" s="9"/>
      <c r="AU4174" s="9"/>
      <c r="AV4174" s="9"/>
      <c r="AW4174" s="9"/>
      <c r="AX4174" s="9"/>
      <c r="AY4174" s="9"/>
      <c r="AZ4174" s="9"/>
      <c r="BA4174" s="9"/>
      <c r="BB4174" s="9"/>
      <c r="BC4174" s="9"/>
      <c r="BD4174" s="9"/>
      <c r="BE4174" s="9"/>
      <c r="BF4174" s="9"/>
      <c r="BG4174" s="9"/>
      <c r="BH4174" s="9"/>
      <c r="BI4174" s="9"/>
      <c r="BJ4174" s="9"/>
      <c r="BK4174" s="9"/>
      <c r="BL4174" s="9"/>
      <c r="BM4174" s="9"/>
      <c r="BN4174" s="9"/>
      <c r="BO4174" s="9"/>
      <c r="BP4174" s="9"/>
      <c r="BQ4174" s="9"/>
      <c r="BT4174" s="9"/>
      <c r="BU4174" s="9"/>
      <c r="BX4174" s="9"/>
      <c r="BY4174" s="9"/>
      <c r="CB4174" s="9"/>
      <c r="CC4174" s="9"/>
      <c r="CF4174" s="9"/>
      <c r="CG4174" s="9"/>
      <c r="CJ4174" s="9"/>
      <c r="CK4174" s="9"/>
      <c r="CN4174" s="9"/>
      <c r="CO4174" s="9"/>
      <c r="CP4174" s="9"/>
      <c r="CQ4174" s="9"/>
      <c r="CR4174" s="9"/>
      <c r="CS4174" s="9"/>
      <c r="CT4174" s="9"/>
      <c r="CU4174" s="9"/>
      <c r="CV4174" s="9"/>
      <c r="CW4174" s="9"/>
      <c r="CX4174" s="9"/>
      <c r="CY4174" s="9"/>
      <c r="CZ4174" s="9"/>
      <c r="DA4174" s="9"/>
      <c r="DB4174" s="9"/>
      <c r="DC4174" s="9"/>
      <c r="DD4174" s="9"/>
      <c r="DE4174" s="9"/>
      <c r="DF4174" s="9"/>
      <c r="DG4174" s="9"/>
      <c r="DH4174" s="9"/>
      <c r="DI4174" s="9"/>
      <c r="DJ4174" s="9"/>
      <c r="DK4174" s="9"/>
      <c r="DL4174" s="9"/>
      <c r="DM4174" s="9"/>
      <c r="DN4174" s="9"/>
      <c r="DO4174" s="9"/>
      <c r="DP4174" s="9"/>
      <c r="DQ4174" s="9"/>
      <c r="DR4174" s="9"/>
      <c r="DS4174" s="9"/>
      <c r="DT4174" s="9"/>
      <c r="DU4174" s="9"/>
      <c r="DV4174" s="9"/>
      <c r="DW4174" s="9"/>
      <c r="DX4174" s="9"/>
      <c r="DY4174" s="9"/>
      <c r="DZ4174" s="56"/>
      <c r="EA4174" s="57"/>
    </row>
    <row r="4175" spans="1:131" s="18" customFormat="1" ht="19.5" customHeight="1" x14ac:dyDescent="0.25">
      <c r="A4175" s="18">
        <v>2755</v>
      </c>
      <c r="B4175" s="18" t="s">
        <v>8240</v>
      </c>
      <c r="C4175" s="18" t="s">
        <v>8241</v>
      </c>
      <c r="D4175" s="19">
        <v>43998</v>
      </c>
      <c r="E4175" s="18" t="s">
        <v>332</v>
      </c>
      <c r="F4175" s="18" t="s">
        <v>8489</v>
      </c>
      <c r="J4175" s="130"/>
      <c r="K4175" s="130"/>
      <c r="L4175" s="130"/>
      <c r="AF4175" s="57"/>
      <c r="AG4175" s="57"/>
      <c r="DZ4175" s="56"/>
      <c r="EA4175" s="57"/>
    </row>
    <row r="4176" spans="1:131" s="18" customFormat="1" ht="19.5" customHeight="1" x14ac:dyDescent="0.25">
      <c r="A4176" s="18">
        <v>2755</v>
      </c>
      <c r="B4176" s="18" t="s">
        <v>8240</v>
      </c>
      <c r="C4176" s="18" t="s">
        <v>8241</v>
      </c>
      <c r="D4176" s="19">
        <v>44159</v>
      </c>
      <c r="J4176" s="130"/>
      <c r="K4176" s="130"/>
      <c r="L4176" s="130">
        <v>44439</v>
      </c>
      <c r="AF4176" s="57"/>
      <c r="AG4176" s="57"/>
      <c r="DZ4176" s="56"/>
      <c r="EA4176" s="57"/>
    </row>
    <row r="4177" spans="1:131" ht="19.5" customHeight="1" x14ac:dyDescent="0.25">
      <c r="A4177" s="9">
        <v>2756</v>
      </c>
      <c r="B4177" s="10" t="s">
        <v>8242</v>
      </c>
      <c r="C4177" s="9" t="s">
        <v>8243</v>
      </c>
      <c r="D4177" s="9"/>
      <c r="E4177" s="9" t="s">
        <v>5441</v>
      </c>
      <c r="F4177" s="9" t="s">
        <v>471</v>
      </c>
      <c r="G4177" s="9"/>
      <c r="H4177" s="9" t="s">
        <v>202</v>
      </c>
      <c r="I4177" s="9" t="s">
        <v>25</v>
      </c>
      <c r="J4177" s="129">
        <v>43919</v>
      </c>
      <c r="K4177" s="129">
        <v>43822</v>
      </c>
      <c r="L4177" s="129">
        <v>44377</v>
      </c>
      <c r="M4177" s="9" t="s">
        <v>20</v>
      </c>
      <c r="O4177" s="9">
        <v>31</v>
      </c>
      <c r="Q4177" s="9" t="s">
        <v>54</v>
      </c>
      <c r="R4177" s="9"/>
      <c r="S4177" s="13">
        <v>3722923</v>
      </c>
      <c r="T4177" s="13">
        <v>3722923</v>
      </c>
      <c r="U4177" s="13" t="s">
        <v>8643</v>
      </c>
      <c r="V4177" s="13" t="s">
        <v>8644</v>
      </c>
      <c r="W4177" s="9"/>
      <c r="X4177" s="9"/>
      <c r="Y4177" s="9"/>
      <c r="Z4177" s="9"/>
      <c r="AA4177" s="9"/>
      <c r="AB4177" s="9"/>
      <c r="AC4177" s="9"/>
      <c r="AD4177" s="9"/>
      <c r="AE4177" s="9"/>
      <c r="AF4177" s="59" t="s">
        <v>8644</v>
      </c>
      <c r="AG4177" s="55"/>
      <c r="AH4177" s="9"/>
      <c r="AI4177" s="9"/>
      <c r="AJ4177" s="9"/>
      <c r="AK4177" s="9"/>
      <c r="AL4177" s="9"/>
      <c r="AM4177" s="9"/>
      <c r="AN4177" s="9"/>
      <c r="AO4177" s="9"/>
      <c r="AP4177" s="9"/>
      <c r="AQ4177" s="9"/>
      <c r="AR4177" s="9"/>
      <c r="AS4177" s="9"/>
      <c r="AT4177" s="9"/>
      <c r="AU4177" s="9"/>
      <c r="AV4177" s="9"/>
      <c r="AW4177" s="9"/>
      <c r="AX4177" s="9"/>
      <c r="AY4177" s="9"/>
      <c r="AZ4177" s="9"/>
      <c r="BA4177" s="9"/>
      <c r="BB4177" s="9"/>
      <c r="BC4177" s="9"/>
      <c r="BD4177" s="9"/>
      <c r="BE4177" s="9"/>
      <c r="BF4177" s="9"/>
      <c r="BG4177" s="9"/>
      <c r="BH4177" s="9"/>
      <c r="BI4177" s="9"/>
      <c r="BJ4177" s="9"/>
      <c r="BK4177" s="9"/>
      <c r="BL4177" s="9"/>
      <c r="BM4177" s="9"/>
      <c r="BN4177" s="9"/>
      <c r="BO4177" s="9"/>
      <c r="BP4177" s="9"/>
      <c r="BQ4177" s="9"/>
      <c r="BT4177" s="9"/>
      <c r="BU4177" s="9"/>
      <c r="BX4177" s="9"/>
      <c r="BY4177" s="9"/>
      <c r="CB4177" s="9"/>
      <c r="CC4177" s="9"/>
      <c r="CF4177" s="9"/>
      <c r="CG4177" s="9"/>
      <c r="CJ4177" s="9"/>
      <c r="CK4177" s="9"/>
      <c r="CN4177" s="9"/>
      <c r="CO4177" s="9"/>
      <c r="CP4177" s="9"/>
      <c r="CQ4177" s="9"/>
      <c r="CR4177" s="9"/>
      <c r="CS4177" s="9"/>
      <c r="CT4177" s="9"/>
      <c r="CU4177" s="9"/>
      <c r="CV4177" s="9"/>
      <c r="CW4177" s="9"/>
      <c r="CX4177" s="9"/>
      <c r="CY4177" s="9"/>
      <c r="CZ4177" s="9"/>
      <c r="DA4177" s="9"/>
      <c r="DB4177" s="9"/>
      <c r="DC4177" s="9"/>
      <c r="DD4177" s="9"/>
      <c r="DE4177" s="9"/>
      <c r="DF4177" s="9"/>
      <c r="DG4177" s="9"/>
      <c r="DH4177" s="9"/>
      <c r="DI4177" s="9"/>
      <c r="DJ4177" s="9"/>
      <c r="DK4177" s="9"/>
      <c r="DL4177" s="9"/>
      <c r="DM4177" s="9"/>
      <c r="DN4177" s="9"/>
      <c r="DO4177" s="9"/>
      <c r="DP4177" s="9"/>
      <c r="DQ4177" s="9"/>
      <c r="DR4177" s="9"/>
      <c r="DS4177" s="9"/>
      <c r="DT4177" s="9"/>
      <c r="DU4177" s="9"/>
      <c r="DV4177" s="9"/>
      <c r="DW4177" s="9"/>
      <c r="DX4177" s="9"/>
      <c r="DY4177" s="9"/>
      <c r="DZ4177" s="56"/>
      <c r="EA4177" s="57"/>
    </row>
    <row r="4178" spans="1:131" s="18" customFormat="1" ht="19.5" customHeight="1" x14ac:dyDescent="0.25">
      <c r="A4178" s="18">
        <v>2756</v>
      </c>
      <c r="B4178" s="17" t="s">
        <v>8242</v>
      </c>
      <c r="C4178" s="18" t="s">
        <v>8243</v>
      </c>
      <c r="D4178" s="19">
        <v>43998</v>
      </c>
      <c r="E4178" s="18" t="s">
        <v>332</v>
      </c>
      <c r="F4178" s="18" t="s">
        <v>8489</v>
      </c>
      <c r="J4178" s="130"/>
      <c r="K4178" s="130"/>
      <c r="L4178" s="130"/>
      <c r="AF4178" s="57"/>
      <c r="AG4178" s="57"/>
      <c r="DZ4178" s="56"/>
      <c r="EA4178" s="57"/>
    </row>
    <row r="4179" spans="1:131" s="18" customFormat="1" ht="19.5" customHeight="1" x14ac:dyDescent="0.25">
      <c r="A4179" s="18">
        <v>2756</v>
      </c>
      <c r="B4179" s="17" t="s">
        <v>8242</v>
      </c>
      <c r="C4179" s="18" t="s">
        <v>8243</v>
      </c>
      <c r="D4179" s="19">
        <v>44159</v>
      </c>
      <c r="J4179" s="130"/>
      <c r="K4179" s="130"/>
      <c r="L4179" s="130">
        <v>44439</v>
      </c>
      <c r="AF4179" s="57"/>
      <c r="AG4179" s="57"/>
      <c r="DZ4179" s="56"/>
      <c r="EA4179" s="57"/>
    </row>
    <row r="4180" spans="1:131" s="18" customFormat="1" ht="19.5" customHeight="1" x14ac:dyDescent="0.25">
      <c r="A4180" s="18">
        <v>2756</v>
      </c>
      <c r="B4180" s="17" t="s">
        <v>8242</v>
      </c>
      <c r="C4180" s="18" t="s">
        <v>10269</v>
      </c>
      <c r="D4180" s="19">
        <v>44417</v>
      </c>
      <c r="J4180" s="130"/>
      <c r="K4180" s="130"/>
      <c r="L4180" s="130"/>
      <c r="AF4180" s="57"/>
      <c r="AG4180" s="57"/>
      <c r="DZ4180" s="56"/>
      <c r="EA4180" s="57"/>
    </row>
    <row r="4181" spans="1:131" ht="19.5" customHeight="1" x14ac:dyDescent="0.25">
      <c r="A4181" s="9">
        <v>2757</v>
      </c>
      <c r="B4181" s="10" t="s">
        <v>8244</v>
      </c>
      <c r="C4181" s="9" t="s">
        <v>8245</v>
      </c>
      <c r="D4181" s="9"/>
      <c r="E4181" s="9" t="s">
        <v>5441</v>
      </c>
      <c r="F4181" s="9" t="s">
        <v>471</v>
      </c>
      <c r="G4181" s="9"/>
      <c r="H4181" s="9" t="s">
        <v>202</v>
      </c>
      <c r="I4181" s="9" t="s">
        <v>25</v>
      </c>
      <c r="J4181" s="129">
        <v>43919</v>
      </c>
      <c r="K4181" s="129">
        <v>43822</v>
      </c>
      <c r="L4181" s="129">
        <v>44377</v>
      </c>
      <c r="M4181" s="9" t="s">
        <v>20</v>
      </c>
      <c r="O4181" s="9">
        <v>31</v>
      </c>
      <c r="Q4181" s="9" t="s">
        <v>54</v>
      </c>
      <c r="R4181" s="9"/>
      <c r="S4181" s="13">
        <v>3722923</v>
      </c>
      <c r="T4181" s="13">
        <v>3722923</v>
      </c>
      <c r="U4181" s="13" t="s">
        <v>8643</v>
      </c>
      <c r="V4181" s="13" t="s">
        <v>8644</v>
      </c>
      <c r="W4181" s="9"/>
      <c r="X4181" s="9"/>
      <c r="Y4181" s="9"/>
      <c r="Z4181" s="9"/>
      <c r="AA4181" s="9"/>
      <c r="AB4181" s="9"/>
      <c r="AC4181" s="9"/>
      <c r="AD4181" s="9"/>
      <c r="AE4181" s="9"/>
      <c r="AF4181" s="59" t="s">
        <v>8644</v>
      </c>
      <c r="AG4181" s="55"/>
      <c r="AH4181" s="9"/>
      <c r="AI4181" s="9"/>
      <c r="AJ4181" s="9"/>
      <c r="AK4181" s="9"/>
      <c r="AL4181" s="9"/>
      <c r="AM4181" s="9"/>
      <c r="AN4181" s="9"/>
      <c r="AO4181" s="9"/>
      <c r="AP4181" s="9"/>
      <c r="AQ4181" s="9"/>
      <c r="AR4181" s="9"/>
      <c r="AS4181" s="9"/>
      <c r="AT4181" s="9"/>
      <c r="AU4181" s="9"/>
      <c r="AV4181" s="9"/>
      <c r="AW4181" s="9"/>
      <c r="AX4181" s="9"/>
      <c r="AY4181" s="9"/>
      <c r="AZ4181" s="9"/>
      <c r="BA4181" s="9"/>
      <c r="BB4181" s="9"/>
      <c r="BC4181" s="9"/>
      <c r="BD4181" s="9"/>
      <c r="BE4181" s="9"/>
      <c r="BF4181" s="9"/>
      <c r="BG4181" s="9"/>
      <c r="BH4181" s="9"/>
      <c r="BI4181" s="9"/>
      <c r="BJ4181" s="9"/>
      <c r="BK4181" s="9"/>
      <c r="BL4181" s="9"/>
      <c r="BM4181" s="9"/>
      <c r="BN4181" s="9"/>
      <c r="BO4181" s="9"/>
      <c r="BP4181" s="9"/>
      <c r="BQ4181" s="9"/>
      <c r="BT4181" s="9"/>
      <c r="BU4181" s="9"/>
      <c r="BX4181" s="9"/>
      <c r="BY4181" s="9"/>
      <c r="CB4181" s="9"/>
      <c r="CC4181" s="9"/>
      <c r="CF4181" s="9"/>
      <c r="CG4181" s="9"/>
      <c r="CJ4181" s="9"/>
      <c r="CK4181" s="9"/>
      <c r="CN4181" s="9"/>
      <c r="CO4181" s="9"/>
      <c r="CP4181" s="9"/>
      <c r="CQ4181" s="9"/>
      <c r="CR4181" s="9"/>
      <c r="CS4181" s="9"/>
      <c r="CT4181" s="9"/>
      <c r="CU4181" s="9"/>
      <c r="CV4181" s="9"/>
      <c r="CW4181" s="9"/>
      <c r="CX4181" s="9"/>
      <c r="CY4181" s="9"/>
      <c r="CZ4181" s="9"/>
      <c r="DA4181" s="9"/>
      <c r="DB4181" s="9"/>
      <c r="DC4181" s="9"/>
      <c r="DD4181" s="9"/>
      <c r="DE4181" s="9"/>
      <c r="DF4181" s="9"/>
      <c r="DG4181" s="9"/>
      <c r="DH4181" s="9"/>
      <c r="DI4181" s="9"/>
      <c r="DJ4181" s="9"/>
      <c r="DK4181" s="9"/>
      <c r="DL4181" s="9"/>
      <c r="DM4181" s="9"/>
      <c r="DN4181" s="9"/>
      <c r="DO4181" s="9"/>
      <c r="DP4181" s="9"/>
      <c r="DQ4181" s="9"/>
      <c r="DR4181" s="9"/>
      <c r="DS4181" s="9"/>
      <c r="DT4181" s="9"/>
      <c r="DU4181" s="9"/>
      <c r="DV4181" s="9"/>
      <c r="DW4181" s="9"/>
      <c r="DX4181" s="9"/>
      <c r="DY4181" s="9"/>
      <c r="DZ4181" s="56"/>
      <c r="EA4181" s="57"/>
    </row>
    <row r="4182" spans="1:131" s="18" customFormat="1" ht="19.5" customHeight="1" x14ac:dyDescent="0.25">
      <c r="A4182" s="18">
        <v>2757</v>
      </c>
      <c r="B4182" s="17" t="s">
        <v>8244</v>
      </c>
      <c r="C4182" s="18" t="s">
        <v>8245</v>
      </c>
      <c r="D4182" s="19">
        <v>43998</v>
      </c>
      <c r="E4182" s="18" t="s">
        <v>332</v>
      </c>
      <c r="F4182" s="18" t="s">
        <v>8489</v>
      </c>
      <c r="J4182" s="130"/>
      <c r="K4182" s="130"/>
      <c r="L4182" s="130"/>
      <c r="AF4182" s="57"/>
      <c r="AG4182" s="57"/>
      <c r="DZ4182" s="56"/>
      <c r="EA4182" s="57"/>
    </row>
    <row r="4183" spans="1:131" s="18" customFormat="1" ht="19.5" customHeight="1" x14ac:dyDescent="0.25">
      <c r="A4183" s="18">
        <v>2757</v>
      </c>
      <c r="B4183" s="17" t="s">
        <v>8244</v>
      </c>
      <c r="C4183" s="18" t="s">
        <v>8245</v>
      </c>
      <c r="D4183" s="19">
        <v>44159</v>
      </c>
      <c r="J4183" s="130"/>
      <c r="K4183" s="130"/>
      <c r="L4183" s="130">
        <v>44439</v>
      </c>
      <c r="AF4183" s="57"/>
      <c r="AG4183" s="57"/>
      <c r="DZ4183" s="56"/>
      <c r="EA4183" s="57"/>
    </row>
    <row r="4184" spans="1:131" s="18" customFormat="1" ht="19.5" customHeight="1" x14ac:dyDescent="0.25">
      <c r="A4184" s="18">
        <v>2757</v>
      </c>
      <c r="B4184" s="17" t="s">
        <v>8244</v>
      </c>
      <c r="C4184" s="18" t="s">
        <v>10268</v>
      </c>
      <c r="D4184" s="19">
        <v>44417</v>
      </c>
      <c r="J4184" s="130"/>
      <c r="K4184" s="130"/>
      <c r="L4184" s="130"/>
      <c r="AF4184" s="57"/>
      <c r="AG4184" s="57"/>
      <c r="DZ4184" s="56"/>
      <c r="EA4184" s="57"/>
    </row>
    <row r="4185" spans="1:131" ht="19.5" customHeight="1" x14ac:dyDescent="0.25">
      <c r="A4185" s="9">
        <v>2758</v>
      </c>
      <c r="B4185" s="10" t="s">
        <v>8246</v>
      </c>
      <c r="C4185" s="9" t="s">
        <v>8247</v>
      </c>
      <c r="D4185" s="9"/>
      <c r="E4185" s="9" t="s">
        <v>5441</v>
      </c>
      <c r="F4185" s="9" t="s">
        <v>471</v>
      </c>
      <c r="G4185" s="9"/>
      <c r="H4185" s="9" t="s">
        <v>202</v>
      </c>
      <c r="I4185" s="9" t="s">
        <v>25</v>
      </c>
      <c r="J4185" s="129">
        <v>43919</v>
      </c>
      <c r="K4185" s="129">
        <v>43822</v>
      </c>
      <c r="L4185" s="129">
        <v>44377</v>
      </c>
      <c r="M4185" s="9" t="s">
        <v>20</v>
      </c>
      <c r="O4185" s="9">
        <v>31</v>
      </c>
      <c r="Q4185" s="9" t="s">
        <v>54</v>
      </c>
      <c r="R4185" s="9"/>
      <c r="S4185" s="13">
        <v>3722923</v>
      </c>
      <c r="T4185" s="13">
        <v>3722923</v>
      </c>
      <c r="U4185" s="13" t="s">
        <v>8643</v>
      </c>
      <c r="V4185" s="13" t="s">
        <v>8644</v>
      </c>
      <c r="W4185" s="9"/>
      <c r="X4185" s="9"/>
      <c r="Y4185" s="9"/>
      <c r="Z4185" s="9"/>
      <c r="AA4185" s="9"/>
      <c r="AB4185" s="9"/>
      <c r="AC4185" s="9"/>
      <c r="AD4185" s="9"/>
      <c r="AE4185" s="9"/>
      <c r="AF4185" s="59" t="s">
        <v>8644</v>
      </c>
      <c r="AG4185" s="57"/>
      <c r="AH4185" s="9"/>
      <c r="AI4185" s="9"/>
      <c r="AJ4185" s="9"/>
      <c r="AK4185" s="9"/>
      <c r="AL4185" s="9"/>
      <c r="AM4185" s="9"/>
      <c r="AN4185" s="9"/>
      <c r="AO4185" s="9"/>
      <c r="AP4185" s="9"/>
      <c r="AQ4185" s="9"/>
      <c r="AR4185" s="9"/>
      <c r="AS4185" s="9"/>
      <c r="AT4185" s="9"/>
      <c r="AU4185" s="9"/>
      <c r="AV4185" s="9"/>
      <c r="AW4185" s="9"/>
      <c r="AX4185" s="9"/>
      <c r="AY4185" s="9"/>
      <c r="AZ4185" s="9"/>
      <c r="BA4185" s="9"/>
      <c r="BB4185" s="9"/>
      <c r="BC4185" s="9"/>
      <c r="BD4185" s="9"/>
      <c r="BE4185" s="9"/>
      <c r="BF4185" s="9"/>
      <c r="BG4185" s="9"/>
      <c r="BH4185" s="9"/>
      <c r="BI4185" s="9"/>
      <c r="BJ4185" s="9"/>
      <c r="BK4185" s="9"/>
      <c r="BL4185" s="9"/>
      <c r="BM4185" s="9"/>
      <c r="BN4185" s="9"/>
      <c r="BO4185" s="9"/>
      <c r="BP4185" s="9"/>
      <c r="BQ4185" s="9"/>
      <c r="BT4185" s="9"/>
      <c r="BU4185" s="9"/>
      <c r="BX4185" s="9"/>
      <c r="BY4185" s="9"/>
      <c r="CB4185" s="9"/>
      <c r="CC4185" s="9"/>
      <c r="CF4185" s="9"/>
      <c r="CG4185" s="9"/>
      <c r="CJ4185" s="9"/>
      <c r="CK4185" s="9"/>
      <c r="CN4185" s="9"/>
      <c r="CO4185" s="9"/>
      <c r="CP4185" s="9"/>
      <c r="CQ4185" s="9"/>
      <c r="CR4185" s="9"/>
      <c r="CS4185" s="9"/>
      <c r="CT4185" s="9"/>
      <c r="CU4185" s="9"/>
      <c r="CV4185" s="9"/>
      <c r="CW4185" s="9"/>
      <c r="CX4185" s="9"/>
      <c r="CY4185" s="9"/>
      <c r="CZ4185" s="9"/>
      <c r="DA4185" s="9"/>
      <c r="DB4185" s="9"/>
      <c r="DC4185" s="9"/>
      <c r="DD4185" s="9"/>
      <c r="DE4185" s="9"/>
      <c r="DF4185" s="9"/>
      <c r="DG4185" s="9"/>
      <c r="DH4185" s="9"/>
      <c r="DI4185" s="9"/>
      <c r="DJ4185" s="9"/>
      <c r="DK4185" s="9"/>
      <c r="DL4185" s="9"/>
      <c r="DM4185" s="9"/>
      <c r="DN4185" s="9"/>
      <c r="DO4185" s="9"/>
      <c r="DP4185" s="9"/>
      <c r="DQ4185" s="9"/>
      <c r="DR4185" s="9"/>
      <c r="DS4185" s="9"/>
      <c r="DT4185" s="9"/>
      <c r="DU4185" s="9"/>
      <c r="DV4185" s="9"/>
      <c r="DW4185" s="9"/>
      <c r="DX4185" s="9"/>
      <c r="DY4185" s="9"/>
      <c r="DZ4185" s="56"/>
      <c r="EA4185" s="57"/>
    </row>
    <row r="4186" spans="1:131" s="18" customFormat="1" ht="19.5" customHeight="1" x14ac:dyDescent="0.25">
      <c r="A4186" s="18">
        <v>2758</v>
      </c>
      <c r="B4186" s="17" t="s">
        <v>8246</v>
      </c>
      <c r="C4186" s="18" t="s">
        <v>8247</v>
      </c>
      <c r="D4186" s="19">
        <v>43998</v>
      </c>
      <c r="E4186" s="18" t="s">
        <v>332</v>
      </c>
      <c r="F4186" s="18" t="s">
        <v>8489</v>
      </c>
      <c r="J4186" s="130"/>
      <c r="K4186" s="130"/>
      <c r="L4186" s="130"/>
      <c r="AF4186" s="57"/>
      <c r="AG4186" s="57"/>
      <c r="DZ4186" s="56"/>
      <c r="EA4186" s="57"/>
    </row>
    <row r="4187" spans="1:131" s="18" customFormat="1" ht="19.5" customHeight="1" x14ac:dyDescent="0.25">
      <c r="A4187" s="18">
        <v>2758</v>
      </c>
      <c r="B4187" s="17" t="s">
        <v>8246</v>
      </c>
      <c r="C4187" s="18" t="s">
        <v>8247</v>
      </c>
      <c r="D4187" s="19">
        <v>44159</v>
      </c>
      <c r="J4187" s="130"/>
      <c r="K4187" s="130"/>
      <c r="L4187" s="130">
        <v>44439</v>
      </c>
      <c r="AF4187" s="57"/>
      <c r="AG4187" s="57"/>
      <c r="DZ4187" s="56"/>
      <c r="EA4187" s="57"/>
    </row>
    <row r="4188" spans="1:131" ht="19.5" customHeight="1" x14ac:dyDescent="0.25">
      <c r="A4188" s="9">
        <v>2759</v>
      </c>
      <c r="B4188" s="10" t="s">
        <v>8248</v>
      </c>
      <c r="C4188" s="9" t="s">
        <v>8249</v>
      </c>
      <c r="D4188" s="9"/>
      <c r="E4188" s="9" t="s">
        <v>5441</v>
      </c>
      <c r="F4188" s="9" t="s">
        <v>471</v>
      </c>
      <c r="G4188" s="9"/>
      <c r="H4188" s="9" t="s">
        <v>202</v>
      </c>
      <c r="I4188" s="9" t="s">
        <v>25</v>
      </c>
      <c r="J4188" s="129">
        <v>43919</v>
      </c>
      <c r="K4188" s="129">
        <v>43822</v>
      </c>
      <c r="L4188" s="129">
        <v>44377</v>
      </c>
      <c r="M4188" s="9" t="s">
        <v>20</v>
      </c>
      <c r="O4188" s="9">
        <v>31</v>
      </c>
      <c r="Q4188" s="9" t="s">
        <v>54</v>
      </c>
      <c r="R4188" s="9"/>
      <c r="S4188" s="13">
        <v>3722923</v>
      </c>
      <c r="T4188" s="13">
        <v>3722923</v>
      </c>
      <c r="U4188" s="13">
        <v>1116877</v>
      </c>
      <c r="V4188" s="13" t="s">
        <v>8644</v>
      </c>
      <c r="W4188" s="9"/>
      <c r="X4188" s="9"/>
      <c r="Y4188" s="9"/>
      <c r="Z4188" s="9"/>
      <c r="AA4188" s="9"/>
      <c r="AB4188" s="9"/>
      <c r="AC4188" s="9"/>
      <c r="AD4188" s="9"/>
      <c r="AE4188" s="9"/>
      <c r="AF4188" s="59" t="s">
        <v>8644</v>
      </c>
      <c r="AG4188" s="57"/>
      <c r="AH4188" s="9"/>
      <c r="AI4188" s="9"/>
      <c r="AJ4188" s="9"/>
      <c r="AK4188" s="9"/>
      <c r="AL4188" s="9"/>
      <c r="AM4188" s="9"/>
      <c r="AN4188" s="9"/>
      <c r="AO4188" s="9"/>
      <c r="AP4188" s="9"/>
      <c r="AQ4188" s="9"/>
      <c r="AR4188" s="9"/>
      <c r="AS4188" s="9"/>
      <c r="AT4188" s="9"/>
      <c r="AU4188" s="9"/>
      <c r="AV4188" s="9"/>
      <c r="AW4188" s="9"/>
      <c r="AX4188" s="9"/>
      <c r="AY4188" s="9"/>
      <c r="AZ4188" s="9"/>
      <c r="BA4188" s="9"/>
      <c r="BB4188" s="9"/>
      <c r="BC4188" s="9"/>
      <c r="BD4188" s="9"/>
      <c r="BE4188" s="9"/>
      <c r="BF4188" s="9"/>
      <c r="BG4188" s="9"/>
      <c r="BH4188" s="9"/>
      <c r="BI4188" s="9"/>
      <c r="BJ4188" s="9"/>
      <c r="BK4188" s="9"/>
      <c r="BL4188" s="9"/>
      <c r="BM4188" s="9"/>
      <c r="BN4188" s="9"/>
      <c r="BO4188" s="9"/>
      <c r="BP4188" s="9"/>
      <c r="BQ4188" s="9"/>
      <c r="BT4188" s="9"/>
      <c r="BU4188" s="9"/>
      <c r="BX4188" s="9"/>
      <c r="BY4188" s="9"/>
      <c r="CB4188" s="9"/>
      <c r="CC4188" s="9"/>
      <c r="CF4188" s="9"/>
      <c r="CG4188" s="9"/>
      <c r="CJ4188" s="9"/>
      <c r="CK4188" s="9"/>
      <c r="CN4188" s="9"/>
      <c r="CO4188" s="9"/>
      <c r="CP4188" s="9"/>
      <c r="CQ4188" s="9"/>
      <c r="CR4188" s="9"/>
      <c r="CS4188" s="9"/>
      <c r="CT4188" s="9"/>
      <c r="CU4188" s="9"/>
      <c r="CV4188" s="9"/>
      <c r="CW4188" s="9"/>
      <c r="CX4188" s="9"/>
      <c r="CY4188" s="9"/>
      <c r="CZ4188" s="9"/>
      <c r="DA4188" s="9"/>
      <c r="DB4188" s="9"/>
      <c r="DC4188" s="9"/>
      <c r="DD4188" s="9"/>
      <c r="DE4188" s="9"/>
      <c r="DF4188" s="9"/>
      <c r="DG4188" s="9"/>
      <c r="DH4188" s="9"/>
      <c r="DI4188" s="9"/>
      <c r="DJ4188" s="9"/>
      <c r="DK4188" s="9"/>
      <c r="DL4188" s="9"/>
      <c r="DM4188" s="9"/>
      <c r="DN4188" s="9"/>
      <c r="DO4188" s="9"/>
      <c r="DP4188" s="9"/>
      <c r="DQ4188" s="9"/>
      <c r="DR4188" s="9"/>
      <c r="DS4188" s="9"/>
      <c r="DT4188" s="9"/>
      <c r="DU4188" s="9"/>
      <c r="DV4188" s="9"/>
      <c r="DW4188" s="9"/>
      <c r="DX4188" s="9"/>
      <c r="DY4188" s="9"/>
      <c r="DZ4188" s="56"/>
      <c r="EA4188" s="57"/>
    </row>
    <row r="4189" spans="1:131" s="18" customFormat="1" ht="19.5" customHeight="1" x14ac:dyDescent="0.25">
      <c r="A4189" s="18">
        <v>2759</v>
      </c>
      <c r="B4189" s="17" t="s">
        <v>8248</v>
      </c>
      <c r="C4189" s="18" t="s">
        <v>8249</v>
      </c>
      <c r="D4189" s="19">
        <v>43998</v>
      </c>
      <c r="E4189" s="18" t="s">
        <v>332</v>
      </c>
      <c r="F4189" s="18" t="s">
        <v>8489</v>
      </c>
      <c r="J4189" s="130"/>
      <c r="K4189" s="130"/>
      <c r="L4189" s="130"/>
      <c r="AF4189" s="57"/>
      <c r="AG4189" s="57"/>
      <c r="DZ4189" s="56"/>
      <c r="EA4189" s="57"/>
    </row>
    <row r="4190" spans="1:131" s="18" customFormat="1" ht="19.5" customHeight="1" x14ac:dyDescent="0.25">
      <c r="A4190" s="18">
        <v>2759</v>
      </c>
      <c r="B4190" s="17" t="s">
        <v>8248</v>
      </c>
      <c r="C4190" s="18" t="s">
        <v>8249</v>
      </c>
      <c r="D4190" s="19">
        <v>44159</v>
      </c>
      <c r="J4190" s="130"/>
      <c r="K4190" s="130"/>
      <c r="L4190" s="130">
        <v>44439</v>
      </c>
      <c r="AF4190" s="57"/>
      <c r="AG4190" s="57"/>
      <c r="DZ4190" s="56"/>
      <c r="EA4190" s="57"/>
    </row>
    <row r="4191" spans="1:131" s="18" customFormat="1" ht="19.5" customHeight="1" x14ac:dyDescent="0.25">
      <c r="A4191" s="18">
        <v>2759</v>
      </c>
      <c r="B4191" s="17" t="s">
        <v>8248</v>
      </c>
      <c r="C4191" s="18" t="s">
        <v>10266</v>
      </c>
      <c r="D4191" s="19">
        <v>44417</v>
      </c>
      <c r="J4191" s="130"/>
      <c r="K4191" s="130"/>
      <c r="L4191" s="130"/>
      <c r="AF4191" s="57"/>
      <c r="AG4191" s="57"/>
      <c r="DZ4191" s="56"/>
      <c r="EA4191" s="57"/>
    </row>
    <row r="4192" spans="1:131" ht="19.5" customHeight="1" x14ac:dyDescent="0.25">
      <c r="A4192" s="9">
        <v>2760</v>
      </c>
      <c r="B4192" s="10" t="s">
        <v>8250</v>
      </c>
      <c r="C4192" s="9" t="s">
        <v>8251</v>
      </c>
      <c r="D4192" s="9"/>
      <c r="E4192" s="9" t="s">
        <v>5441</v>
      </c>
      <c r="F4192" s="9" t="s">
        <v>471</v>
      </c>
      <c r="G4192" s="9"/>
      <c r="H4192" s="9" t="s">
        <v>202</v>
      </c>
      <c r="I4192" s="9" t="s">
        <v>25</v>
      </c>
      <c r="J4192" s="129">
        <v>43919</v>
      </c>
      <c r="K4192" s="129">
        <v>43822</v>
      </c>
      <c r="L4192" s="129">
        <v>44377</v>
      </c>
      <c r="M4192" s="9" t="s">
        <v>20</v>
      </c>
      <c r="O4192" s="9">
        <v>31</v>
      </c>
      <c r="Q4192" s="9" t="s">
        <v>54</v>
      </c>
      <c r="R4192" s="9"/>
      <c r="S4192" s="13">
        <v>3722923</v>
      </c>
      <c r="T4192" s="13">
        <v>3722923</v>
      </c>
      <c r="U4192" s="13" t="s">
        <v>8643</v>
      </c>
      <c r="V4192" s="13" t="s">
        <v>8644</v>
      </c>
      <c r="W4192" s="9"/>
      <c r="X4192" s="9"/>
      <c r="Y4192" s="9"/>
      <c r="Z4192" s="9"/>
      <c r="AA4192" s="9"/>
      <c r="AB4192" s="9"/>
      <c r="AC4192" s="9"/>
      <c r="AD4192" s="9"/>
      <c r="AE4192" s="9"/>
      <c r="AF4192" s="59" t="s">
        <v>8644</v>
      </c>
      <c r="AG4192" s="55"/>
      <c r="AH4192" s="9"/>
      <c r="AI4192" s="9"/>
      <c r="AJ4192" s="9"/>
      <c r="AK4192" s="9"/>
      <c r="AL4192" s="9"/>
      <c r="AM4192" s="9"/>
      <c r="AN4192" s="9"/>
      <c r="AO4192" s="9"/>
      <c r="AP4192" s="9"/>
      <c r="AQ4192" s="9"/>
      <c r="AR4192" s="9"/>
      <c r="AS4192" s="9"/>
      <c r="AT4192" s="9"/>
      <c r="AU4192" s="9"/>
      <c r="AV4192" s="9"/>
      <c r="AW4192" s="9"/>
      <c r="AX4192" s="9"/>
      <c r="AY4192" s="9"/>
      <c r="AZ4192" s="9"/>
      <c r="BA4192" s="9"/>
      <c r="BB4192" s="9"/>
      <c r="BC4192" s="9"/>
      <c r="BD4192" s="9"/>
      <c r="BE4192" s="9"/>
      <c r="BF4192" s="9"/>
      <c r="BG4192" s="9"/>
      <c r="BH4192" s="9"/>
      <c r="BI4192" s="9"/>
      <c r="BJ4192" s="9"/>
      <c r="BK4192" s="9"/>
      <c r="BL4192" s="9"/>
      <c r="BM4192" s="9"/>
      <c r="BN4192" s="9"/>
      <c r="BO4192" s="9"/>
      <c r="BP4192" s="9"/>
      <c r="BQ4192" s="9"/>
      <c r="BT4192" s="9"/>
      <c r="BU4192" s="9"/>
      <c r="BX4192" s="9"/>
      <c r="BY4192" s="9"/>
      <c r="CB4192" s="9"/>
      <c r="CC4192" s="9"/>
      <c r="CF4192" s="9"/>
      <c r="CG4192" s="9"/>
      <c r="CJ4192" s="9"/>
      <c r="CK4192" s="9"/>
      <c r="CN4192" s="9"/>
      <c r="CO4192" s="9"/>
      <c r="CP4192" s="9"/>
      <c r="CQ4192" s="9"/>
      <c r="CR4192" s="9"/>
      <c r="CS4192" s="9"/>
      <c r="CT4192" s="9"/>
      <c r="CU4192" s="9"/>
      <c r="CV4192" s="9"/>
      <c r="CW4192" s="9"/>
      <c r="CX4192" s="9"/>
      <c r="CY4192" s="9"/>
      <c r="CZ4192" s="9"/>
      <c r="DA4192" s="9"/>
      <c r="DB4192" s="9"/>
      <c r="DC4192" s="9"/>
      <c r="DD4192" s="9"/>
      <c r="DE4192" s="9"/>
      <c r="DF4192" s="9"/>
      <c r="DG4192" s="9"/>
      <c r="DH4192" s="9"/>
      <c r="DI4192" s="9"/>
      <c r="DJ4192" s="9"/>
      <c r="DK4192" s="9"/>
      <c r="DL4192" s="9"/>
      <c r="DM4192" s="9"/>
      <c r="DN4192" s="9"/>
      <c r="DO4192" s="9"/>
      <c r="DP4192" s="9"/>
      <c r="DQ4192" s="9"/>
      <c r="DR4192" s="9"/>
      <c r="DS4192" s="9"/>
      <c r="DT4192" s="9"/>
      <c r="DU4192" s="9"/>
      <c r="DV4192" s="9"/>
      <c r="DW4192" s="9"/>
      <c r="DX4192" s="9"/>
      <c r="DY4192" s="9"/>
      <c r="DZ4192" s="56"/>
      <c r="EA4192" s="57"/>
    </row>
    <row r="4193" spans="1:131" s="18" customFormat="1" ht="19.5" customHeight="1" x14ac:dyDescent="0.25">
      <c r="A4193" s="18">
        <v>2760</v>
      </c>
      <c r="B4193" s="17" t="s">
        <v>8250</v>
      </c>
      <c r="C4193" s="18" t="s">
        <v>8251</v>
      </c>
      <c r="D4193" s="19">
        <v>43998</v>
      </c>
      <c r="E4193" s="18" t="s">
        <v>332</v>
      </c>
      <c r="F4193" s="18" t="s">
        <v>8489</v>
      </c>
      <c r="J4193" s="130"/>
      <c r="K4193" s="130"/>
      <c r="L4193" s="130"/>
      <c r="AF4193" s="57"/>
      <c r="AG4193" s="57"/>
      <c r="DZ4193" s="56"/>
      <c r="EA4193" s="57"/>
    </row>
    <row r="4194" spans="1:131" s="18" customFormat="1" ht="19.5" customHeight="1" x14ac:dyDescent="0.25">
      <c r="A4194" s="18">
        <v>2760</v>
      </c>
      <c r="B4194" s="17" t="s">
        <v>8250</v>
      </c>
      <c r="C4194" s="18" t="s">
        <v>8251</v>
      </c>
      <c r="D4194" s="19">
        <v>44159</v>
      </c>
      <c r="J4194" s="130"/>
      <c r="K4194" s="130"/>
      <c r="L4194" s="130">
        <v>44439</v>
      </c>
      <c r="AF4194" s="57"/>
      <c r="AG4194" s="57"/>
      <c r="DZ4194" s="56"/>
      <c r="EA4194" s="57"/>
    </row>
    <row r="4195" spans="1:131" s="18" customFormat="1" ht="19.5" customHeight="1" x14ac:dyDescent="0.25">
      <c r="A4195" s="18">
        <v>2760</v>
      </c>
      <c r="B4195" s="17" t="s">
        <v>8250</v>
      </c>
      <c r="C4195" s="18" t="s">
        <v>10267</v>
      </c>
      <c r="D4195" s="19">
        <v>44417</v>
      </c>
      <c r="J4195" s="130"/>
      <c r="K4195" s="130"/>
      <c r="L4195" s="130"/>
      <c r="AF4195" s="57"/>
      <c r="AG4195" s="57"/>
      <c r="DZ4195" s="56"/>
      <c r="EA4195" s="57"/>
    </row>
    <row r="4196" spans="1:131" ht="19.5" customHeight="1" x14ac:dyDescent="0.25">
      <c r="A4196" s="9">
        <v>2761</v>
      </c>
      <c r="B4196" s="10" t="s">
        <v>8252</v>
      </c>
      <c r="C4196" s="9" t="s">
        <v>8253</v>
      </c>
      <c r="D4196" s="9"/>
      <c r="E4196" s="9" t="s">
        <v>5441</v>
      </c>
      <c r="F4196" s="9" t="s">
        <v>471</v>
      </c>
      <c r="G4196" s="9"/>
      <c r="H4196" s="9" t="s">
        <v>202</v>
      </c>
      <c r="I4196" s="9" t="s">
        <v>25</v>
      </c>
      <c r="J4196" s="129">
        <v>43919</v>
      </c>
      <c r="K4196" s="129">
        <v>43822</v>
      </c>
      <c r="L4196" s="129">
        <v>44377</v>
      </c>
      <c r="M4196" s="9" t="s">
        <v>20</v>
      </c>
      <c r="O4196" s="9">
        <v>31</v>
      </c>
      <c r="Q4196" s="9" t="s">
        <v>54</v>
      </c>
      <c r="R4196" s="9"/>
      <c r="S4196" s="13">
        <v>3722923</v>
      </c>
      <c r="T4196" s="13">
        <v>3722923</v>
      </c>
      <c r="U4196" s="13" t="s">
        <v>8643</v>
      </c>
      <c r="V4196" s="13" t="s">
        <v>8644</v>
      </c>
      <c r="W4196" s="9"/>
      <c r="X4196" s="9"/>
      <c r="Y4196" s="9"/>
      <c r="Z4196" s="9"/>
      <c r="AA4196" s="9"/>
      <c r="AB4196" s="9"/>
      <c r="AC4196" s="9"/>
      <c r="AD4196" s="9"/>
      <c r="AE4196" s="9"/>
      <c r="AF4196" s="59" t="s">
        <v>8644</v>
      </c>
      <c r="AG4196" s="55"/>
      <c r="AH4196" s="9"/>
      <c r="AI4196" s="9"/>
      <c r="AJ4196" s="9"/>
      <c r="AK4196" s="9"/>
      <c r="AL4196" s="9"/>
      <c r="AM4196" s="9"/>
      <c r="AN4196" s="9"/>
      <c r="AO4196" s="9"/>
      <c r="AP4196" s="9"/>
      <c r="AQ4196" s="9"/>
      <c r="AR4196" s="9"/>
      <c r="AS4196" s="9"/>
      <c r="AT4196" s="9"/>
      <c r="AU4196" s="9"/>
      <c r="AV4196" s="9"/>
      <c r="AW4196" s="9"/>
      <c r="AX4196" s="9"/>
      <c r="AY4196" s="9"/>
      <c r="AZ4196" s="9"/>
      <c r="BA4196" s="9"/>
      <c r="BB4196" s="9"/>
      <c r="BC4196" s="9"/>
      <c r="BD4196" s="9"/>
      <c r="BE4196" s="9"/>
      <c r="BF4196" s="9"/>
      <c r="BG4196" s="9"/>
      <c r="BH4196" s="9"/>
      <c r="BI4196" s="9"/>
      <c r="BJ4196" s="9"/>
      <c r="BK4196" s="9"/>
      <c r="BL4196" s="9"/>
      <c r="BM4196" s="9"/>
      <c r="BN4196" s="9"/>
      <c r="BO4196" s="9"/>
      <c r="BP4196" s="9"/>
      <c r="BQ4196" s="9"/>
      <c r="BT4196" s="9"/>
      <c r="BU4196" s="9"/>
      <c r="BX4196" s="9"/>
      <c r="BY4196" s="9"/>
      <c r="CB4196" s="9"/>
      <c r="CC4196" s="9"/>
      <c r="CF4196" s="9"/>
      <c r="CG4196" s="9"/>
      <c r="CJ4196" s="9"/>
      <c r="CK4196" s="9"/>
      <c r="CN4196" s="9"/>
      <c r="CO4196" s="9"/>
      <c r="CP4196" s="9"/>
      <c r="CQ4196" s="9"/>
      <c r="CR4196" s="9"/>
      <c r="CS4196" s="9"/>
      <c r="CT4196" s="9"/>
      <c r="CU4196" s="9"/>
      <c r="CV4196" s="9"/>
      <c r="CW4196" s="9"/>
      <c r="CX4196" s="9"/>
      <c r="CY4196" s="9"/>
      <c r="CZ4196" s="9"/>
      <c r="DA4196" s="9"/>
      <c r="DB4196" s="9"/>
      <c r="DC4196" s="9"/>
      <c r="DD4196" s="9"/>
      <c r="DE4196" s="9"/>
      <c r="DF4196" s="9"/>
      <c r="DG4196" s="9"/>
      <c r="DH4196" s="9"/>
      <c r="DI4196" s="9"/>
      <c r="DJ4196" s="9"/>
      <c r="DK4196" s="9"/>
      <c r="DL4196" s="9"/>
      <c r="DM4196" s="9"/>
      <c r="DN4196" s="9"/>
      <c r="DO4196" s="9"/>
      <c r="DP4196" s="9"/>
      <c r="DQ4196" s="9"/>
      <c r="DR4196" s="9"/>
      <c r="DS4196" s="9"/>
      <c r="DT4196" s="9"/>
      <c r="DU4196" s="9"/>
      <c r="DV4196" s="9"/>
      <c r="DW4196" s="9"/>
      <c r="DX4196" s="9"/>
      <c r="DY4196" s="9"/>
      <c r="DZ4196" s="56"/>
      <c r="EA4196" s="57"/>
    </row>
    <row r="4197" spans="1:131" s="18" customFormat="1" ht="19.5" customHeight="1" x14ac:dyDescent="0.25">
      <c r="A4197" s="18">
        <v>2761</v>
      </c>
      <c r="B4197" s="17" t="s">
        <v>8252</v>
      </c>
      <c r="C4197" s="18" t="s">
        <v>8253</v>
      </c>
      <c r="D4197" s="19">
        <v>43998</v>
      </c>
      <c r="E4197" s="18" t="s">
        <v>332</v>
      </c>
      <c r="F4197" s="18" t="s">
        <v>8489</v>
      </c>
      <c r="J4197" s="130"/>
      <c r="K4197" s="130"/>
      <c r="L4197" s="130"/>
      <c r="AF4197" s="57"/>
      <c r="AG4197" s="57"/>
      <c r="DZ4197" s="56"/>
      <c r="EA4197" s="57"/>
    </row>
    <row r="4198" spans="1:131" s="18" customFormat="1" ht="19.5" customHeight="1" x14ac:dyDescent="0.25">
      <c r="A4198" s="18">
        <v>2761</v>
      </c>
      <c r="B4198" s="17" t="s">
        <v>8252</v>
      </c>
      <c r="C4198" s="18" t="s">
        <v>8253</v>
      </c>
      <c r="D4198" s="19">
        <v>44159</v>
      </c>
      <c r="J4198" s="130"/>
      <c r="K4198" s="130"/>
      <c r="L4198" s="130">
        <v>44439</v>
      </c>
      <c r="AF4198" s="57"/>
      <c r="AG4198" s="57"/>
      <c r="DZ4198" s="56"/>
      <c r="EA4198" s="57"/>
    </row>
    <row r="4199" spans="1:131" s="18" customFormat="1" ht="19.5" customHeight="1" x14ac:dyDescent="0.25">
      <c r="A4199" s="18">
        <v>2761</v>
      </c>
      <c r="B4199" s="17" t="s">
        <v>8252</v>
      </c>
      <c r="C4199" s="18" t="s">
        <v>10270</v>
      </c>
      <c r="D4199" s="19">
        <v>44417</v>
      </c>
      <c r="J4199" s="130"/>
      <c r="K4199" s="130"/>
      <c r="L4199" s="130"/>
      <c r="AF4199" s="57"/>
      <c r="AG4199" s="57"/>
      <c r="DZ4199" s="56"/>
      <c r="EA4199" s="57"/>
    </row>
    <row r="4200" spans="1:131" ht="19.5" customHeight="1" x14ac:dyDescent="0.25">
      <c r="A4200" s="9">
        <v>2762</v>
      </c>
      <c r="B4200" s="9" t="s">
        <v>8254</v>
      </c>
      <c r="C4200" s="9" t="s">
        <v>8255</v>
      </c>
      <c r="D4200" s="9"/>
      <c r="E4200" s="9" t="s">
        <v>6435</v>
      </c>
      <c r="F4200" s="9" t="s">
        <v>4385</v>
      </c>
      <c r="G4200" s="9"/>
      <c r="H4200" s="9" t="s">
        <v>906</v>
      </c>
      <c r="I4200" s="9" t="s">
        <v>35</v>
      </c>
      <c r="M4200" s="9" t="s">
        <v>20</v>
      </c>
      <c r="O4200" s="9">
        <v>28</v>
      </c>
      <c r="R4200" s="9"/>
      <c r="S4200" s="9"/>
      <c r="T4200" s="9"/>
      <c r="U4200" s="9"/>
      <c r="V4200" s="9"/>
      <c r="W4200" s="9"/>
      <c r="X4200" s="9"/>
      <c r="Y4200" s="9"/>
      <c r="Z4200" s="9"/>
      <c r="AA4200" s="9"/>
      <c r="AB4200" s="9"/>
      <c r="AC4200" s="9"/>
      <c r="AD4200" s="9"/>
      <c r="AE4200" s="9"/>
      <c r="AF4200" s="55"/>
      <c r="AG4200" s="55"/>
      <c r="AH4200" s="9"/>
      <c r="AI4200" s="9"/>
      <c r="AJ4200" s="9"/>
      <c r="AK4200" s="9"/>
      <c r="AL4200" s="9"/>
      <c r="AM4200" s="9"/>
      <c r="AN4200" s="9"/>
      <c r="AO4200" s="9"/>
      <c r="AP4200" s="9"/>
      <c r="AQ4200" s="9"/>
      <c r="AR4200" s="9"/>
      <c r="AS4200" s="9"/>
      <c r="AT4200" s="9"/>
      <c r="AU4200" s="9"/>
      <c r="AV4200" s="9"/>
      <c r="AW4200" s="9"/>
      <c r="AX4200" s="9"/>
      <c r="AY4200" s="9"/>
      <c r="AZ4200" s="9"/>
      <c r="BA4200" s="9"/>
      <c r="BB4200" s="9"/>
      <c r="BC4200" s="9"/>
      <c r="BD4200" s="9"/>
      <c r="BE4200" s="9"/>
      <c r="BF4200" s="9"/>
      <c r="BG4200" s="9"/>
      <c r="BH4200" s="9"/>
      <c r="BI4200" s="9"/>
      <c r="BJ4200" s="9"/>
      <c r="BK4200" s="9"/>
      <c r="BL4200" s="9"/>
      <c r="BM4200" s="9"/>
      <c r="BN4200" s="9"/>
      <c r="BO4200" s="9"/>
      <c r="BP4200" s="9"/>
      <c r="BQ4200" s="9"/>
      <c r="BT4200" s="9"/>
      <c r="BU4200" s="9"/>
      <c r="BX4200" s="9"/>
      <c r="BY4200" s="9"/>
      <c r="CB4200" s="9"/>
      <c r="CC4200" s="9"/>
      <c r="CF4200" s="9"/>
      <c r="CG4200" s="9"/>
      <c r="CJ4200" s="9"/>
      <c r="CK4200" s="9"/>
      <c r="CN4200" s="9"/>
      <c r="CO4200" s="9"/>
      <c r="CP4200" s="9"/>
      <c r="CQ4200" s="9"/>
      <c r="CR4200" s="9"/>
      <c r="CS4200" s="9"/>
      <c r="CT4200" s="9"/>
      <c r="CU4200" s="9"/>
      <c r="CV4200" s="9"/>
      <c r="CW4200" s="9"/>
      <c r="CX4200" s="9"/>
      <c r="CY4200" s="9"/>
      <c r="CZ4200" s="9"/>
      <c r="DA4200" s="9"/>
      <c r="DB4200" s="9"/>
      <c r="DC4200" s="9"/>
      <c r="DD4200" s="9"/>
      <c r="DE4200" s="9"/>
      <c r="DF4200" s="9"/>
      <c r="DG4200" s="9"/>
      <c r="DH4200" s="9"/>
      <c r="DI4200" s="9"/>
      <c r="DJ4200" s="9"/>
      <c r="DK4200" s="9"/>
      <c r="DL4200" s="9"/>
      <c r="DM4200" s="9"/>
      <c r="DN4200" s="9"/>
      <c r="DO4200" s="9"/>
      <c r="DP4200" s="9"/>
      <c r="DQ4200" s="9"/>
      <c r="DR4200" s="9"/>
      <c r="DS4200" s="9"/>
      <c r="DT4200" s="9"/>
      <c r="DU4200" s="9"/>
      <c r="DV4200" s="9"/>
      <c r="DW4200" s="9"/>
      <c r="DX4200" s="9"/>
      <c r="DY4200" s="9"/>
      <c r="DZ4200" s="56"/>
      <c r="EA4200" s="57"/>
    </row>
    <row r="4201" spans="1:131" ht="19.5" customHeight="1" x14ac:dyDescent="0.25">
      <c r="A4201" s="9">
        <v>2763</v>
      </c>
      <c r="B4201" s="9" t="s">
        <v>8256</v>
      </c>
      <c r="C4201" s="9" t="s">
        <v>8257</v>
      </c>
      <c r="D4201" s="9"/>
      <c r="E4201" s="9" t="s">
        <v>8260</v>
      </c>
      <c r="F4201" s="9" t="s">
        <v>3777</v>
      </c>
      <c r="G4201" s="9"/>
      <c r="H4201" s="9" t="s">
        <v>906</v>
      </c>
      <c r="I4201" s="9" t="s">
        <v>78</v>
      </c>
      <c r="M4201" s="9" t="s">
        <v>20</v>
      </c>
      <c r="O4201" s="9">
        <v>31</v>
      </c>
      <c r="R4201" s="9"/>
      <c r="S4201" s="9"/>
      <c r="T4201" s="9"/>
      <c r="U4201" s="9"/>
      <c r="V4201" s="9"/>
      <c r="W4201" s="9"/>
      <c r="X4201" s="9"/>
      <c r="Y4201" s="9"/>
      <c r="Z4201" s="9"/>
      <c r="AA4201" s="9"/>
      <c r="AB4201" s="9"/>
      <c r="AC4201" s="9"/>
      <c r="AD4201" s="9"/>
      <c r="AE4201" s="9"/>
      <c r="AF4201" s="55"/>
      <c r="AG4201" s="55"/>
      <c r="AH4201" s="9"/>
      <c r="AI4201" s="9"/>
      <c r="AJ4201" s="9"/>
      <c r="AK4201" s="9"/>
      <c r="AL4201" s="9"/>
      <c r="AM4201" s="9"/>
      <c r="AN4201" s="9"/>
      <c r="AO4201" s="9"/>
      <c r="AP4201" s="9"/>
      <c r="AQ4201" s="9"/>
      <c r="AR4201" s="9"/>
      <c r="AS4201" s="9"/>
      <c r="AT4201" s="9"/>
      <c r="AU4201" s="9"/>
      <c r="AV4201" s="9"/>
      <c r="AW4201" s="9"/>
      <c r="AX4201" s="9"/>
      <c r="AY4201" s="9"/>
      <c r="AZ4201" s="9"/>
      <c r="BA4201" s="9"/>
      <c r="BB4201" s="9"/>
      <c r="BC4201" s="9"/>
      <c r="BD4201" s="9"/>
      <c r="BE4201" s="9"/>
      <c r="BF4201" s="9"/>
      <c r="BG4201" s="9"/>
      <c r="BH4201" s="9"/>
      <c r="BI4201" s="9"/>
      <c r="BJ4201" s="9"/>
      <c r="BK4201" s="9"/>
      <c r="BL4201" s="9"/>
      <c r="BM4201" s="9"/>
      <c r="BN4201" s="9"/>
      <c r="BO4201" s="9"/>
      <c r="BP4201" s="9"/>
      <c r="BQ4201" s="9"/>
      <c r="BT4201" s="9"/>
      <c r="BU4201" s="9"/>
      <c r="BX4201" s="9"/>
      <c r="BY4201" s="9"/>
      <c r="CB4201" s="9"/>
      <c r="CC4201" s="9"/>
      <c r="CF4201" s="9"/>
      <c r="CG4201" s="9"/>
      <c r="CJ4201" s="9"/>
      <c r="CK4201" s="9"/>
      <c r="CN4201" s="9"/>
      <c r="CO4201" s="9"/>
      <c r="CP4201" s="9"/>
      <c r="CQ4201" s="9"/>
      <c r="CR4201" s="9"/>
      <c r="CS4201" s="9"/>
      <c r="CT4201" s="9"/>
      <c r="CU4201" s="9"/>
      <c r="CV4201" s="9"/>
      <c r="CW4201" s="9"/>
      <c r="CX4201" s="9"/>
      <c r="CY4201" s="9"/>
      <c r="CZ4201" s="9"/>
      <c r="DA4201" s="9"/>
      <c r="DB4201" s="9"/>
      <c r="DC4201" s="9"/>
      <c r="DD4201" s="9"/>
      <c r="DE4201" s="9"/>
      <c r="DF4201" s="9"/>
      <c r="DG4201" s="9"/>
      <c r="DH4201" s="9"/>
      <c r="DI4201" s="9"/>
      <c r="DJ4201" s="9"/>
      <c r="DK4201" s="9"/>
      <c r="DL4201" s="9"/>
      <c r="DM4201" s="9"/>
      <c r="DN4201" s="9"/>
      <c r="DO4201" s="9"/>
      <c r="DP4201" s="9"/>
      <c r="DQ4201" s="9"/>
      <c r="DR4201" s="9"/>
      <c r="DS4201" s="9"/>
      <c r="DT4201" s="9"/>
      <c r="DU4201" s="9"/>
      <c r="DV4201" s="9"/>
      <c r="DW4201" s="9"/>
      <c r="DX4201" s="9"/>
      <c r="DY4201" s="9"/>
      <c r="DZ4201" s="56"/>
      <c r="EA4201" s="57"/>
    </row>
    <row r="4202" spans="1:131" ht="19.5" customHeight="1" x14ac:dyDescent="0.25">
      <c r="A4202" s="9">
        <v>2763</v>
      </c>
      <c r="B4202" s="9" t="s">
        <v>10529</v>
      </c>
      <c r="C4202" s="9" t="s">
        <v>10528</v>
      </c>
      <c r="D4202" s="9"/>
      <c r="G4202" s="9"/>
      <c r="H4202" s="9" t="s">
        <v>202</v>
      </c>
      <c r="I4202" s="9" t="s">
        <v>78</v>
      </c>
      <c r="J4202" s="129">
        <v>44494</v>
      </c>
      <c r="K4202" s="129">
        <v>43753</v>
      </c>
      <c r="L4202" s="129">
        <v>44742</v>
      </c>
      <c r="M4202" s="9" t="s">
        <v>20</v>
      </c>
      <c r="O4202" s="9">
        <v>31</v>
      </c>
      <c r="Q4202" s="9" t="s">
        <v>54</v>
      </c>
      <c r="R4202" s="9"/>
      <c r="S4202" s="13">
        <v>69999350</v>
      </c>
      <c r="T4202" s="13">
        <v>69999350</v>
      </c>
      <c r="U4202" s="13">
        <v>20699805</v>
      </c>
      <c r="V4202" s="9"/>
      <c r="W4202" s="9"/>
      <c r="X4202" s="9"/>
      <c r="Y4202" s="9"/>
      <c r="Z4202" s="13">
        <v>46000000</v>
      </c>
      <c r="AA4202" s="9"/>
      <c r="AB4202" s="9"/>
      <c r="AC4202" s="9"/>
      <c r="AD4202" s="9"/>
      <c r="AE4202" s="9"/>
      <c r="AF4202" s="59">
        <v>46000000</v>
      </c>
      <c r="AG4202" s="55"/>
      <c r="AH4202" s="9"/>
      <c r="AI4202" s="9"/>
      <c r="AJ4202" s="9"/>
      <c r="AK4202" s="9"/>
      <c r="AL4202" s="9"/>
      <c r="AM4202" s="9"/>
      <c r="AN4202" s="9"/>
      <c r="AO4202" s="9"/>
      <c r="AP4202" s="9"/>
      <c r="AQ4202" s="9"/>
      <c r="AR4202" s="9"/>
      <c r="AS4202" s="9"/>
      <c r="AT4202" s="9"/>
      <c r="AU4202" s="9"/>
      <c r="AV4202" s="9"/>
      <c r="AW4202" s="9"/>
      <c r="AX4202" s="9"/>
      <c r="AY4202" s="9"/>
      <c r="AZ4202" s="9"/>
      <c r="BA4202" s="9"/>
      <c r="BB4202" s="9"/>
      <c r="BC4202" s="9"/>
      <c r="BD4202" s="9"/>
      <c r="BE4202" s="9"/>
      <c r="BF4202" s="9"/>
      <c r="BG4202" s="9"/>
      <c r="BH4202" s="9"/>
      <c r="BI4202" s="9"/>
      <c r="BJ4202" s="9"/>
      <c r="BK4202" s="9"/>
      <c r="BL4202" s="9"/>
      <c r="BM4202" s="9"/>
      <c r="BN4202" s="9"/>
      <c r="BO4202" s="9"/>
      <c r="BP4202" s="9"/>
      <c r="BQ4202" s="9"/>
      <c r="BT4202" s="9"/>
      <c r="BU4202" s="9"/>
      <c r="BX4202" s="9"/>
      <c r="BY4202" s="9"/>
      <c r="CB4202" s="9"/>
      <c r="CC4202" s="9"/>
      <c r="CF4202" s="9"/>
      <c r="CG4202" s="9"/>
      <c r="CJ4202" s="9"/>
      <c r="CK4202" s="9"/>
      <c r="CN4202" s="9"/>
      <c r="CO4202" s="9"/>
      <c r="CP4202" s="9"/>
      <c r="CQ4202" s="9"/>
      <c r="CR4202" s="9"/>
      <c r="CS4202" s="9"/>
      <c r="CT4202" s="9"/>
      <c r="CU4202" s="9"/>
      <c r="CV4202" s="9"/>
      <c r="CW4202" s="9"/>
      <c r="CX4202" s="9"/>
      <c r="CY4202" s="9"/>
      <c r="CZ4202" s="9"/>
      <c r="DA4202" s="9"/>
      <c r="DB4202" s="9"/>
      <c r="DC4202" s="9"/>
      <c r="DD4202" s="9"/>
      <c r="DE4202" s="9"/>
      <c r="DF4202" s="9"/>
      <c r="DG4202" s="9"/>
      <c r="DH4202" s="9"/>
      <c r="DI4202" s="9"/>
      <c r="DJ4202" s="9"/>
      <c r="DK4202" s="9"/>
      <c r="DL4202" s="9"/>
      <c r="DM4202" s="9"/>
      <c r="DN4202" s="9"/>
      <c r="DO4202" s="9"/>
      <c r="DP4202" s="9"/>
      <c r="DQ4202" s="9"/>
      <c r="DR4202" s="9"/>
      <c r="DS4202" s="9"/>
      <c r="DT4202" s="9"/>
      <c r="DU4202" s="9"/>
      <c r="DV4202" s="9"/>
      <c r="DW4202" s="9"/>
      <c r="DX4202" s="9"/>
      <c r="DY4202" s="9"/>
      <c r="DZ4202" s="56"/>
      <c r="EA4202" s="57"/>
    </row>
    <row r="4203" spans="1:131" ht="19.5" customHeight="1" x14ac:dyDescent="0.25">
      <c r="A4203" s="9">
        <v>2764</v>
      </c>
      <c r="B4203" s="9" t="s">
        <v>8258</v>
      </c>
      <c r="C4203" s="9" t="s">
        <v>8259</v>
      </c>
      <c r="D4203" s="9"/>
      <c r="E4203" s="9" t="s">
        <v>8260</v>
      </c>
      <c r="F4203" s="9" t="s">
        <v>3777</v>
      </c>
      <c r="G4203" s="9"/>
      <c r="H4203" s="9" t="s">
        <v>906</v>
      </c>
      <c r="I4203" s="9" t="s">
        <v>78</v>
      </c>
      <c r="M4203" s="9" t="s">
        <v>20</v>
      </c>
      <c r="O4203" s="9">
        <v>32</v>
      </c>
      <c r="R4203" s="9"/>
      <c r="S4203" s="9"/>
      <c r="T4203" s="9"/>
      <c r="U4203" s="9"/>
      <c r="V4203" s="9"/>
      <c r="W4203" s="9"/>
      <c r="X4203" s="9"/>
      <c r="Y4203" s="9"/>
      <c r="Z4203" s="9"/>
      <c r="AA4203" s="9"/>
      <c r="AB4203" s="9"/>
      <c r="AC4203" s="9"/>
      <c r="AD4203" s="9"/>
      <c r="AE4203" s="9"/>
      <c r="AF4203" s="55"/>
      <c r="AG4203" s="55"/>
      <c r="AH4203" s="9"/>
      <c r="AI4203" s="9"/>
      <c r="AJ4203" s="9"/>
      <c r="AK4203" s="9"/>
      <c r="AL4203" s="9"/>
      <c r="AM4203" s="9"/>
      <c r="AN4203" s="9"/>
      <c r="AO4203" s="9"/>
      <c r="AP4203" s="9"/>
      <c r="AQ4203" s="9"/>
      <c r="AR4203" s="9"/>
      <c r="AS4203" s="9"/>
      <c r="AT4203" s="9"/>
      <c r="AU4203" s="9"/>
      <c r="AV4203" s="9"/>
      <c r="AW4203" s="9"/>
      <c r="AX4203" s="9"/>
      <c r="AY4203" s="9"/>
      <c r="AZ4203" s="9"/>
      <c r="BA4203" s="9"/>
      <c r="BB4203" s="9"/>
      <c r="BC4203" s="9"/>
      <c r="BD4203" s="9"/>
      <c r="BE4203" s="9"/>
      <c r="BF4203" s="9"/>
      <c r="BG4203" s="9"/>
      <c r="BH4203" s="9"/>
      <c r="BI4203" s="9"/>
      <c r="BJ4203" s="9"/>
      <c r="BK4203" s="9"/>
      <c r="BL4203" s="9"/>
      <c r="BM4203" s="9"/>
      <c r="BN4203" s="9"/>
      <c r="BO4203" s="9"/>
      <c r="BP4203" s="9"/>
      <c r="BQ4203" s="9"/>
      <c r="BT4203" s="9"/>
      <c r="BU4203" s="9"/>
      <c r="BX4203" s="9"/>
      <c r="BY4203" s="9"/>
      <c r="CB4203" s="9"/>
      <c r="CC4203" s="9"/>
      <c r="CF4203" s="9"/>
      <c r="CG4203" s="9"/>
      <c r="CJ4203" s="9"/>
      <c r="CK4203" s="9"/>
      <c r="CN4203" s="9"/>
      <c r="CO4203" s="9"/>
      <c r="CP4203" s="9"/>
      <c r="CQ4203" s="9"/>
      <c r="CR4203" s="9"/>
      <c r="CS4203" s="9"/>
      <c r="CT4203" s="9"/>
      <c r="CU4203" s="9"/>
      <c r="CV4203" s="9"/>
      <c r="CW4203" s="9"/>
      <c r="CX4203" s="9"/>
      <c r="CY4203" s="9"/>
      <c r="CZ4203" s="9"/>
      <c r="DA4203" s="9"/>
      <c r="DB4203" s="9"/>
      <c r="DC4203" s="9"/>
      <c r="DD4203" s="9"/>
      <c r="DE4203" s="9"/>
      <c r="DF4203" s="9"/>
      <c r="DG4203" s="9"/>
      <c r="DH4203" s="9"/>
      <c r="DI4203" s="9"/>
      <c r="DJ4203" s="9"/>
      <c r="DK4203" s="9"/>
      <c r="DL4203" s="9"/>
      <c r="DM4203" s="9"/>
      <c r="DN4203" s="9"/>
      <c r="DO4203" s="9"/>
      <c r="DP4203" s="9"/>
      <c r="DQ4203" s="9"/>
      <c r="DR4203" s="9"/>
      <c r="DS4203" s="9"/>
      <c r="DT4203" s="9"/>
      <c r="DU4203" s="9"/>
      <c r="DV4203" s="9"/>
      <c r="DW4203" s="9"/>
      <c r="DX4203" s="9"/>
      <c r="DY4203" s="9"/>
      <c r="DZ4203" s="56"/>
      <c r="EA4203" s="57"/>
    </row>
    <row r="4204" spans="1:131" ht="19.5" customHeight="1" x14ac:dyDescent="0.25">
      <c r="A4204" s="9">
        <v>2765</v>
      </c>
      <c r="B4204" s="9" t="s">
        <v>8261</v>
      </c>
      <c r="C4204" s="9" t="s">
        <v>8262</v>
      </c>
      <c r="D4204" s="9"/>
      <c r="E4204" s="9" t="s">
        <v>8264</v>
      </c>
      <c r="F4204" s="9" t="s">
        <v>8263</v>
      </c>
      <c r="G4204" s="9"/>
      <c r="H4204" s="9" t="s">
        <v>202</v>
      </c>
      <c r="I4204" s="9" t="s">
        <v>28</v>
      </c>
      <c r="O4204" s="9">
        <v>31</v>
      </c>
      <c r="Q4204" s="9" t="s">
        <v>61</v>
      </c>
      <c r="R4204" s="9"/>
      <c r="S4204" s="13">
        <v>9980000</v>
      </c>
      <c r="T4204" s="13">
        <v>9980000</v>
      </c>
      <c r="U4204" s="13">
        <v>2994000</v>
      </c>
      <c r="V4204" s="9"/>
      <c r="W4204" s="9"/>
      <c r="X4204" s="9"/>
      <c r="Y4204" s="9"/>
      <c r="Z4204" s="9"/>
      <c r="AA4204" s="9"/>
      <c r="AB4204" s="9"/>
      <c r="AC4204" s="9"/>
      <c r="AD4204" s="9"/>
      <c r="AE4204" s="9"/>
      <c r="AF4204" s="55"/>
      <c r="AG4204" s="55"/>
      <c r="AH4204" s="9"/>
      <c r="AI4204" s="9"/>
      <c r="AJ4204" s="9"/>
      <c r="AK4204" s="9"/>
      <c r="AL4204" s="9"/>
      <c r="AM4204" s="9"/>
      <c r="AN4204" s="9"/>
      <c r="AO4204" s="9"/>
      <c r="AP4204" s="9"/>
      <c r="AQ4204" s="9"/>
      <c r="AR4204" s="9"/>
      <c r="AS4204" s="9"/>
      <c r="AT4204" s="9"/>
      <c r="AU4204" s="9"/>
      <c r="AV4204" s="9"/>
      <c r="AW4204" s="9"/>
      <c r="AX4204" s="9"/>
      <c r="AY4204" s="9"/>
      <c r="AZ4204" s="9"/>
      <c r="BA4204" s="9"/>
      <c r="BB4204" s="9"/>
      <c r="BC4204" s="9"/>
      <c r="BD4204" s="9"/>
      <c r="BE4204" s="9"/>
      <c r="BF4204" s="9"/>
      <c r="BG4204" s="9"/>
      <c r="BH4204" s="9"/>
      <c r="BI4204" s="9"/>
      <c r="BJ4204" s="9"/>
      <c r="BK4204" s="9"/>
      <c r="BL4204" s="9"/>
      <c r="BM4204" s="9"/>
      <c r="BN4204" s="9"/>
      <c r="BO4204" s="9"/>
      <c r="BP4204" s="9"/>
      <c r="BQ4204" s="9"/>
      <c r="BT4204" s="9"/>
      <c r="BU4204" s="9"/>
      <c r="BX4204" s="9"/>
      <c r="BY4204" s="9"/>
      <c r="CB4204" s="9"/>
      <c r="CC4204" s="9"/>
      <c r="CF4204" s="9"/>
      <c r="CG4204" s="9"/>
      <c r="CJ4204" s="9"/>
      <c r="CK4204" s="9"/>
      <c r="CN4204" s="9"/>
      <c r="CO4204" s="9"/>
      <c r="CP4204" s="9"/>
      <c r="CQ4204" s="9"/>
      <c r="CR4204" s="9"/>
      <c r="CS4204" s="9"/>
      <c r="CT4204" s="9"/>
      <c r="CU4204" s="9"/>
      <c r="CV4204" s="9"/>
      <c r="CW4204" s="9"/>
      <c r="CX4204" s="9"/>
      <c r="CY4204" s="9"/>
      <c r="CZ4204" s="9"/>
      <c r="DA4204" s="9"/>
      <c r="DB4204" s="9"/>
      <c r="DC4204" s="9"/>
      <c r="DD4204" s="9"/>
      <c r="DE4204" s="9"/>
      <c r="DF4204" s="9"/>
      <c r="DG4204" s="9"/>
      <c r="DH4204" s="9"/>
      <c r="DI4204" s="9"/>
      <c r="DJ4204" s="9"/>
      <c r="DK4204" s="9"/>
      <c r="DL4204" s="9"/>
      <c r="DM4204" s="9"/>
      <c r="DN4204" s="9"/>
      <c r="DO4204" s="9"/>
      <c r="DP4204" s="9"/>
      <c r="DQ4204" s="9"/>
      <c r="DR4204" s="9"/>
      <c r="DS4204" s="9"/>
      <c r="DT4204" s="9"/>
      <c r="DU4204" s="9"/>
      <c r="DV4204" s="9"/>
      <c r="DW4204" s="9"/>
      <c r="DX4204" s="9"/>
      <c r="DY4204" s="9"/>
      <c r="DZ4204" s="56"/>
      <c r="EA4204" s="57"/>
    </row>
    <row r="4205" spans="1:131" ht="39" customHeight="1" x14ac:dyDescent="0.25">
      <c r="A4205" s="9">
        <v>2766</v>
      </c>
      <c r="B4205" s="9" t="s">
        <v>8265</v>
      </c>
      <c r="C4205" s="9" t="s">
        <v>8266</v>
      </c>
      <c r="D4205" s="9"/>
      <c r="E4205" s="9" t="s">
        <v>8665</v>
      </c>
      <c r="F4205" s="9" t="s">
        <v>8666</v>
      </c>
      <c r="G4205" s="9"/>
      <c r="H4205" s="9" t="s">
        <v>202</v>
      </c>
      <c r="I4205" s="9" t="s">
        <v>28</v>
      </c>
      <c r="J4205" s="129">
        <v>44007</v>
      </c>
      <c r="K4205" s="129">
        <v>43910</v>
      </c>
      <c r="L4205" s="129">
        <v>44377</v>
      </c>
      <c r="M4205" s="9" t="s">
        <v>20</v>
      </c>
      <c r="O4205" s="9">
        <v>28</v>
      </c>
      <c r="Q4205" s="9" t="s">
        <v>54</v>
      </c>
      <c r="R4205" s="9"/>
      <c r="S4205" s="13">
        <v>11764333</v>
      </c>
      <c r="T4205" s="13">
        <v>11764333</v>
      </c>
      <c r="U4205" s="13">
        <v>3529300</v>
      </c>
      <c r="V4205" s="13" t="s">
        <v>8667</v>
      </c>
      <c r="W4205" s="9"/>
      <c r="X4205" s="9"/>
      <c r="Y4205" s="9"/>
      <c r="Z4205" s="9"/>
      <c r="AA4205" s="9"/>
      <c r="AB4205" s="9"/>
      <c r="AC4205" s="9"/>
      <c r="AD4205" s="9"/>
      <c r="AE4205" s="9"/>
      <c r="AF4205" s="55" t="s">
        <v>8667</v>
      </c>
      <c r="AG4205" s="55"/>
      <c r="AH4205" s="9"/>
      <c r="AI4205" s="9"/>
      <c r="AJ4205" s="9"/>
      <c r="AK4205" s="9"/>
      <c r="AL4205" s="9"/>
      <c r="AM4205" s="9"/>
      <c r="AN4205" s="9"/>
      <c r="AO4205" s="9"/>
      <c r="AP4205" s="9"/>
      <c r="AQ4205" s="9"/>
      <c r="AR4205" s="9"/>
      <c r="AS4205" s="9"/>
      <c r="AT4205" s="9"/>
      <c r="AU4205" s="9"/>
      <c r="AV4205" s="9"/>
      <c r="AW4205" s="9"/>
      <c r="AX4205" s="9"/>
      <c r="AY4205" s="9"/>
      <c r="AZ4205" s="9"/>
      <c r="BA4205" s="9"/>
      <c r="BB4205" s="9"/>
      <c r="BC4205" s="9"/>
      <c r="BD4205" s="9"/>
      <c r="BE4205" s="9"/>
      <c r="BF4205" s="9"/>
      <c r="BG4205" s="9"/>
      <c r="BH4205" s="9"/>
      <c r="BI4205" s="9"/>
      <c r="BJ4205" s="9"/>
      <c r="BK4205" s="9"/>
      <c r="BL4205" s="9"/>
      <c r="BM4205" s="9"/>
      <c r="BN4205" s="9"/>
      <c r="BO4205" s="9"/>
      <c r="BP4205" s="9"/>
      <c r="BQ4205" s="9"/>
      <c r="BT4205" s="9"/>
      <c r="BU4205" s="9"/>
      <c r="BX4205" s="9"/>
      <c r="BY4205" s="9"/>
      <c r="CB4205" s="9"/>
      <c r="CC4205" s="9"/>
      <c r="CF4205" s="9"/>
      <c r="CG4205" s="9"/>
      <c r="CJ4205" s="9"/>
      <c r="CK4205" s="9"/>
      <c r="CN4205" s="9"/>
      <c r="CO4205" s="9"/>
      <c r="CP4205" s="9"/>
      <c r="CQ4205" s="9"/>
      <c r="CR4205" s="9"/>
      <c r="CS4205" s="9"/>
      <c r="CT4205" s="9"/>
      <c r="CU4205" s="9"/>
      <c r="CV4205" s="9"/>
      <c r="CW4205" s="9"/>
      <c r="CX4205" s="9"/>
      <c r="CY4205" s="9"/>
      <c r="CZ4205" s="9"/>
      <c r="DA4205" s="9"/>
      <c r="DB4205" s="9"/>
      <c r="DC4205" s="9"/>
      <c r="DD4205" s="9"/>
      <c r="DE4205" s="9"/>
      <c r="DF4205" s="9"/>
      <c r="DG4205" s="9"/>
      <c r="DH4205" s="9"/>
      <c r="DI4205" s="9"/>
      <c r="DJ4205" s="9"/>
      <c r="DK4205" s="9"/>
      <c r="DL4205" s="9"/>
      <c r="DM4205" s="9"/>
      <c r="DN4205" s="9"/>
      <c r="DO4205" s="9"/>
      <c r="DP4205" s="9"/>
      <c r="DQ4205" s="9"/>
      <c r="DR4205" s="9"/>
      <c r="DS4205" s="9"/>
      <c r="DT4205" s="9"/>
      <c r="DU4205" s="9"/>
      <c r="DV4205" s="9"/>
      <c r="DW4205" s="9"/>
      <c r="DX4205" s="9"/>
      <c r="DY4205" s="9"/>
      <c r="DZ4205" s="56"/>
      <c r="EA4205" s="57"/>
    </row>
    <row r="4206" spans="1:131" ht="39" customHeight="1" x14ac:dyDescent="0.25">
      <c r="A4206" s="9">
        <v>2767</v>
      </c>
      <c r="B4206" s="9" t="s">
        <v>8267</v>
      </c>
      <c r="C4206" s="9" t="s">
        <v>8268</v>
      </c>
      <c r="D4206" s="9"/>
      <c r="E4206" s="9" t="s">
        <v>8665</v>
      </c>
      <c r="F4206" s="9" t="s">
        <v>8666</v>
      </c>
      <c r="G4206" s="9"/>
      <c r="H4206" s="9" t="s">
        <v>202</v>
      </c>
      <c r="I4206" s="9" t="s">
        <v>28</v>
      </c>
      <c r="J4206" s="129">
        <v>44007</v>
      </c>
      <c r="K4206" s="129">
        <v>43910</v>
      </c>
      <c r="L4206" s="129">
        <v>44377</v>
      </c>
      <c r="M4206" s="9" t="s">
        <v>20</v>
      </c>
      <c r="O4206" s="9">
        <v>29</v>
      </c>
      <c r="Q4206" s="9" t="s">
        <v>54</v>
      </c>
      <c r="R4206" s="9"/>
      <c r="S4206" s="13">
        <v>11764333</v>
      </c>
      <c r="T4206" s="13">
        <v>11764333</v>
      </c>
      <c r="U4206" s="13">
        <v>3529300</v>
      </c>
      <c r="V4206" s="13" t="s">
        <v>8667</v>
      </c>
      <c r="W4206" s="9"/>
      <c r="X4206" s="9"/>
      <c r="Y4206" s="9"/>
      <c r="Z4206" s="9"/>
      <c r="AA4206" s="9"/>
      <c r="AB4206" s="9"/>
      <c r="AC4206" s="9"/>
      <c r="AD4206" s="9"/>
      <c r="AE4206" s="9"/>
      <c r="AF4206" s="55" t="s">
        <v>8667</v>
      </c>
      <c r="AG4206" s="55"/>
      <c r="AH4206" s="9"/>
      <c r="AI4206" s="9"/>
      <c r="AJ4206" s="9"/>
      <c r="AK4206" s="9"/>
      <c r="AL4206" s="9"/>
      <c r="AM4206" s="9"/>
      <c r="AN4206" s="9"/>
      <c r="AO4206" s="9"/>
      <c r="AP4206" s="9"/>
      <c r="AQ4206" s="9"/>
      <c r="AR4206" s="9"/>
      <c r="AS4206" s="9"/>
      <c r="AT4206" s="9"/>
      <c r="AU4206" s="9"/>
      <c r="AV4206" s="9"/>
      <c r="AW4206" s="9"/>
      <c r="AX4206" s="9"/>
      <c r="AY4206" s="9"/>
      <c r="AZ4206" s="9"/>
      <c r="BA4206" s="9"/>
      <c r="BB4206" s="9"/>
      <c r="BC4206" s="9"/>
      <c r="BD4206" s="9"/>
      <c r="BE4206" s="9"/>
      <c r="BF4206" s="9"/>
      <c r="BG4206" s="9"/>
      <c r="BH4206" s="9"/>
      <c r="BI4206" s="9"/>
      <c r="BJ4206" s="9"/>
      <c r="BK4206" s="9"/>
      <c r="BL4206" s="9"/>
      <c r="BM4206" s="9"/>
      <c r="BN4206" s="9"/>
      <c r="BO4206" s="9"/>
      <c r="BP4206" s="9"/>
      <c r="BQ4206" s="9"/>
      <c r="BT4206" s="9"/>
      <c r="BU4206" s="9"/>
      <c r="BX4206" s="9"/>
      <c r="BY4206" s="9"/>
      <c r="CB4206" s="9"/>
      <c r="CC4206" s="9"/>
      <c r="CF4206" s="9"/>
      <c r="CG4206" s="9"/>
      <c r="CJ4206" s="9"/>
      <c r="CK4206" s="9"/>
      <c r="CN4206" s="9"/>
      <c r="CO4206" s="9"/>
      <c r="CP4206" s="9"/>
      <c r="CQ4206" s="9"/>
      <c r="CR4206" s="9"/>
      <c r="CS4206" s="9"/>
      <c r="CT4206" s="9"/>
      <c r="CU4206" s="9"/>
      <c r="CV4206" s="9"/>
      <c r="CW4206" s="9"/>
      <c r="CX4206" s="9"/>
      <c r="CY4206" s="9"/>
      <c r="CZ4206" s="9"/>
      <c r="DA4206" s="9"/>
      <c r="DB4206" s="9"/>
      <c r="DC4206" s="9"/>
      <c r="DD4206" s="9"/>
      <c r="DE4206" s="9"/>
      <c r="DF4206" s="9"/>
      <c r="DG4206" s="9"/>
      <c r="DH4206" s="9"/>
      <c r="DI4206" s="9"/>
      <c r="DJ4206" s="9"/>
      <c r="DK4206" s="9"/>
      <c r="DL4206" s="9"/>
      <c r="DM4206" s="9"/>
      <c r="DN4206" s="9"/>
      <c r="DO4206" s="9"/>
      <c r="DP4206" s="9"/>
      <c r="DQ4206" s="9"/>
      <c r="DR4206" s="9"/>
      <c r="DS4206" s="9"/>
      <c r="DT4206" s="9"/>
      <c r="DU4206" s="9"/>
      <c r="DV4206" s="9"/>
      <c r="DW4206" s="9"/>
      <c r="DX4206" s="9"/>
      <c r="DY4206" s="9"/>
      <c r="DZ4206" s="56"/>
      <c r="EA4206" s="57"/>
    </row>
    <row r="4207" spans="1:131" ht="39" customHeight="1" x14ac:dyDescent="0.25">
      <c r="A4207" s="9">
        <v>2768</v>
      </c>
      <c r="B4207" s="9" t="s">
        <v>8269</v>
      </c>
      <c r="C4207" s="9" t="s">
        <v>8270</v>
      </c>
      <c r="D4207" s="9"/>
      <c r="E4207" s="9" t="s">
        <v>8665</v>
      </c>
      <c r="F4207" s="9" t="s">
        <v>8666</v>
      </c>
      <c r="G4207" s="9"/>
      <c r="H4207" s="9" t="s">
        <v>202</v>
      </c>
      <c r="I4207" s="9" t="s">
        <v>28</v>
      </c>
      <c r="J4207" s="129">
        <v>44007</v>
      </c>
      <c r="K4207" s="129">
        <v>43910</v>
      </c>
      <c r="L4207" s="129">
        <v>44377</v>
      </c>
      <c r="M4207" s="9" t="s">
        <v>20</v>
      </c>
      <c r="O4207" s="9">
        <v>28</v>
      </c>
      <c r="Q4207" s="9" t="s">
        <v>54</v>
      </c>
      <c r="R4207" s="9"/>
      <c r="S4207" s="13">
        <v>11764333</v>
      </c>
      <c r="T4207" s="13">
        <v>11764333</v>
      </c>
      <c r="U4207" s="13">
        <v>3529300</v>
      </c>
      <c r="V4207" s="13" t="s">
        <v>8667</v>
      </c>
      <c r="W4207" s="9"/>
      <c r="X4207" s="9"/>
      <c r="Y4207" s="9"/>
      <c r="Z4207" s="9"/>
      <c r="AA4207" s="9"/>
      <c r="AB4207" s="9"/>
      <c r="AC4207" s="9"/>
      <c r="AD4207" s="9"/>
      <c r="AE4207" s="9"/>
      <c r="AF4207" s="55" t="s">
        <v>8667</v>
      </c>
      <c r="AG4207" s="55"/>
      <c r="AH4207" s="9"/>
      <c r="AI4207" s="9"/>
      <c r="AJ4207" s="9"/>
      <c r="AK4207" s="9"/>
      <c r="AL4207" s="9"/>
      <c r="AM4207" s="9"/>
      <c r="AN4207" s="9"/>
      <c r="AO4207" s="9"/>
      <c r="AP4207" s="9"/>
      <c r="AQ4207" s="9"/>
      <c r="AR4207" s="9"/>
      <c r="AS4207" s="9"/>
      <c r="AT4207" s="9"/>
      <c r="AU4207" s="9"/>
      <c r="AV4207" s="9"/>
      <c r="AW4207" s="9"/>
      <c r="AX4207" s="9"/>
      <c r="AY4207" s="9"/>
      <c r="AZ4207" s="9"/>
      <c r="BA4207" s="9"/>
      <c r="BB4207" s="9"/>
      <c r="BC4207" s="9"/>
      <c r="BD4207" s="9"/>
      <c r="BE4207" s="9"/>
      <c r="BF4207" s="9"/>
      <c r="BG4207" s="9"/>
      <c r="BH4207" s="9"/>
      <c r="BI4207" s="9"/>
      <c r="BJ4207" s="9"/>
      <c r="BK4207" s="9"/>
      <c r="BL4207" s="9"/>
      <c r="BM4207" s="9"/>
      <c r="BN4207" s="9"/>
      <c r="BO4207" s="9"/>
      <c r="BP4207" s="9"/>
      <c r="BQ4207" s="9"/>
      <c r="BT4207" s="9"/>
      <c r="BU4207" s="9"/>
      <c r="BX4207" s="9"/>
      <c r="BY4207" s="9"/>
      <c r="CB4207" s="9"/>
      <c r="CC4207" s="9"/>
      <c r="CF4207" s="9"/>
      <c r="CG4207" s="9"/>
      <c r="CJ4207" s="9"/>
      <c r="CK4207" s="9"/>
      <c r="CN4207" s="9"/>
      <c r="CO4207" s="9"/>
      <c r="CP4207" s="9"/>
      <c r="CQ4207" s="9"/>
      <c r="CR4207" s="9"/>
      <c r="CS4207" s="9"/>
      <c r="CT4207" s="9"/>
      <c r="CU4207" s="9"/>
      <c r="CV4207" s="9"/>
      <c r="CW4207" s="9"/>
      <c r="CX4207" s="9"/>
      <c r="CY4207" s="9"/>
      <c r="CZ4207" s="9"/>
      <c r="DA4207" s="9"/>
      <c r="DB4207" s="9"/>
      <c r="DC4207" s="9"/>
      <c r="DD4207" s="9"/>
      <c r="DE4207" s="9"/>
      <c r="DF4207" s="9"/>
      <c r="DG4207" s="9"/>
      <c r="DH4207" s="9"/>
      <c r="DI4207" s="9"/>
      <c r="DJ4207" s="9"/>
      <c r="DK4207" s="9"/>
      <c r="DL4207" s="9"/>
      <c r="DM4207" s="9"/>
      <c r="DN4207" s="9"/>
      <c r="DO4207" s="9"/>
      <c r="DP4207" s="9"/>
      <c r="DQ4207" s="9"/>
      <c r="DR4207" s="9"/>
      <c r="DS4207" s="9"/>
      <c r="DT4207" s="9"/>
      <c r="DU4207" s="9"/>
      <c r="DV4207" s="9"/>
      <c r="DW4207" s="9"/>
      <c r="DX4207" s="9"/>
      <c r="DY4207" s="9"/>
      <c r="DZ4207" s="56"/>
      <c r="EA4207" s="57"/>
    </row>
    <row r="4208" spans="1:131" ht="39" customHeight="1" x14ac:dyDescent="0.25">
      <c r="A4208" s="9">
        <v>2769</v>
      </c>
      <c r="B4208" s="9" t="s">
        <v>8271</v>
      </c>
      <c r="C4208" s="9" t="s">
        <v>8272</v>
      </c>
      <c r="D4208" s="9"/>
      <c r="E4208" s="9" t="s">
        <v>8665</v>
      </c>
      <c r="F4208" s="9" t="s">
        <v>8666</v>
      </c>
      <c r="G4208" s="9"/>
      <c r="H4208" s="9" t="s">
        <v>202</v>
      </c>
      <c r="I4208" s="9" t="s">
        <v>28</v>
      </c>
      <c r="J4208" s="129">
        <v>44007</v>
      </c>
      <c r="K4208" s="129">
        <v>43910</v>
      </c>
      <c r="L4208" s="129">
        <v>44377</v>
      </c>
      <c r="M4208" s="9" t="s">
        <v>20</v>
      </c>
      <c r="O4208" s="9">
        <v>28</v>
      </c>
      <c r="Q4208" s="9" t="s">
        <v>54</v>
      </c>
      <c r="R4208" s="9"/>
      <c r="S4208" s="13">
        <v>11764333</v>
      </c>
      <c r="T4208" s="13">
        <v>11764333</v>
      </c>
      <c r="U4208" s="13">
        <v>3529300</v>
      </c>
      <c r="V4208" s="13" t="s">
        <v>8667</v>
      </c>
      <c r="W4208" s="9"/>
      <c r="X4208" s="9"/>
      <c r="Y4208" s="9"/>
      <c r="Z4208" s="9"/>
      <c r="AA4208" s="9"/>
      <c r="AB4208" s="9"/>
      <c r="AC4208" s="9"/>
      <c r="AD4208" s="9"/>
      <c r="AE4208" s="9"/>
      <c r="AF4208" s="55" t="s">
        <v>8667</v>
      </c>
      <c r="AG4208" s="55"/>
      <c r="AH4208" s="9"/>
      <c r="AI4208" s="9"/>
      <c r="AJ4208" s="9"/>
      <c r="AK4208" s="9"/>
      <c r="AL4208" s="9"/>
      <c r="AM4208" s="9"/>
      <c r="AN4208" s="9"/>
      <c r="AO4208" s="9"/>
      <c r="AP4208" s="9"/>
      <c r="AQ4208" s="9"/>
      <c r="AR4208" s="9"/>
      <c r="AS4208" s="9"/>
      <c r="AT4208" s="9"/>
      <c r="AU4208" s="9"/>
      <c r="AV4208" s="9"/>
      <c r="AW4208" s="9"/>
      <c r="AX4208" s="9"/>
      <c r="AY4208" s="9"/>
      <c r="AZ4208" s="9"/>
      <c r="BA4208" s="9"/>
      <c r="BB4208" s="9"/>
      <c r="BC4208" s="9"/>
      <c r="BD4208" s="9"/>
      <c r="BE4208" s="9"/>
      <c r="BF4208" s="9"/>
      <c r="BG4208" s="9"/>
      <c r="BH4208" s="9"/>
      <c r="BI4208" s="9"/>
      <c r="BJ4208" s="9"/>
      <c r="BK4208" s="9"/>
      <c r="BL4208" s="9"/>
      <c r="BM4208" s="9"/>
      <c r="BN4208" s="9"/>
      <c r="BO4208" s="9"/>
      <c r="BP4208" s="9"/>
      <c r="BQ4208" s="9"/>
      <c r="BT4208" s="9"/>
      <c r="BU4208" s="9"/>
      <c r="BX4208" s="9"/>
      <c r="BY4208" s="9"/>
      <c r="CB4208" s="9"/>
      <c r="CC4208" s="9"/>
      <c r="CF4208" s="9"/>
      <c r="CG4208" s="9"/>
      <c r="CJ4208" s="9"/>
      <c r="CK4208" s="9"/>
      <c r="CN4208" s="9"/>
      <c r="CO4208" s="9"/>
      <c r="CP4208" s="9"/>
      <c r="CQ4208" s="9"/>
      <c r="CR4208" s="9"/>
      <c r="CS4208" s="9"/>
      <c r="CT4208" s="9"/>
      <c r="CU4208" s="9"/>
      <c r="CV4208" s="9"/>
      <c r="CW4208" s="9"/>
      <c r="CX4208" s="9"/>
      <c r="CY4208" s="9"/>
      <c r="CZ4208" s="9"/>
      <c r="DA4208" s="9"/>
      <c r="DB4208" s="9"/>
      <c r="DC4208" s="9"/>
      <c r="DD4208" s="9"/>
      <c r="DE4208" s="9"/>
      <c r="DF4208" s="9"/>
      <c r="DG4208" s="9"/>
      <c r="DH4208" s="9"/>
      <c r="DI4208" s="9"/>
      <c r="DJ4208" s="9"/>
      <c r="DK4208" s="9"/>
      <c r="DL4208" s="9"/>
      <c r="DM4208" s="9"/>
      <c r="DN4208" s="9"/>
      <c r="DO4208" s="9"/>
      <c r="DP4208" s="9"/>
      <c r="DQ4208" s="9"/>
      <c r="DR4208" s="9"/>
      <c r="DS4208" s="9"/>
      <c r="DT4208" s="9"/>
      <c r="DU4208" s="9"/>
      <c r="DV4208" s="9"/>
      <c r="DW4208" s="9"/>
      <c r="DX4208" s="9"/>
      <c r="DY4208" s="9"/>
      <c r="DZ4208" s="56"/>
      <c r="EA4208" s="57"/>
    </row>
    <row r="4209" spans="1:131" ht="39" customHeight="1" x14ac:dyDescent="0.25">
      <c r="A4209" s="9">
        <v>2770</v>
      </c>
      <c r="B4209" s="9" t="s">
        <v>8273</v>
      </c>
      <c r="C4209" s="9" t="s">
        <v>8274</v>
      </c>
      <c r="D4209" s="9"/>
      <c r="E4209" s="9" t="s">
        <v>8665</v>
      </c>
      <c r="F4209" s="9" t="s">
        <v>8666</v>
      </c>
      <c r="G4209" s="9"/>
      <c r="H4209" s="9" t="s">
        <v>202</v>
      </c>
      <c r="I4209" s="9" t="s">
        <v>28</v>
      </c>
      <c r="J4209" s="129">
        <v>44007</v>
      </c>
      <c r="K4209" s="129">
        <v>43910</v>
      </c>
      <c r="L4209" s="129">
        <v>44377</v>
      </c>
      <c r="M4209" s="9" t="s">
        <v>20</v>
      </c>
      <c r="O4209" s="9">
        <v>27</v>
      </c>
      <c r="Q4209" s="9" t="s">
        <v>54</v>
      </c>
      <c r="R4209" s="9"/>
      <c r="S4209" s="13">
        <v>11764333</v>
      </c>
      <c r="T4209" s="13">
        <v>11764333</v>
      </c>
      <c r="U4209" s="13">
        <v>3529300</v>
      </c>
      <c r="V4209" s="13" t="s">
        <v>8667</v>
      </c>
      <c r="W4209" s="9"/>
      <c r="X4209" s="9"/>
      <c r="Y4209" s="9"/>
      <c r="Z4209" s="9"/>
      <c r="AA4209" s="9"/>
      <c r="AB4209" s="9"/>
      <c r="AC4209" s="9"/>
      <c r="AD4209" s="9"/>
      <c r="AE4209" s="9"/>
      <c r="AF4209" s="55" t="s">
        <v>8667</v>
      </c>
      <c r="AG4209" s="55"/>
      <c r="AH4209" s="9"/>
      <c r="AI4209" s="9"/>
      <c r="AJ4209" s="9"/>
      <c r="AK4209" s="9"/>
      <c r="AL4209" s="9"/>
      <c r="AM4209" s="9"/>
      <c r="AN4209" s="9"/>
      <c r="AO4209" s="9"/>
      <c r="AP4209" s="9"/>
      <c r="AQ4209" s="9"/>
      <c r="AR4209" s="9"/>
      <c r="AS4209" s="9"/>
      <c r="AT4209" s="9"/>
      <c r="AU4209" s="9"/>
      <c r="AV4209" s="9"/>
      <c r="AW4209" s="9"/>
      <c r="AX4209" s="9"/>
      <c r="AY4209" s="9"/>
      <c r="AZ4209" s="9"/>
      <c r="BA4209" s="9"/>
      <c r="BB4209" s="9"/>
      <c r="BC4209" s="9"/>
      <c r="BD4209" s="9"/>
      <c r="BE4209" s="9"/>
      <c r="BF4209" s="9"/>
      <c r="BG4209" s="9"/>
      <c r="BH4209" s="9"/>
      <c r="BI4209" s="9"/>
      <c r="BJ4209" s="9"/>
      <c r="BK4209" s="9"/>
      <c r="BL4209" s="9"/>
      <c r="BM4209" s="9"/>
      <c r="BN4209" s="9"/>
      <c r="BO4209" s="9"/>
      <c r="BP4209" s="9"/>
      <c r="BQ4209" s="9"/>
      <c r="BT4209" s="9"/>
      <c r="BU4209" s="9"/>
      <c r="BX4209" s="9"/>
      <c r="BY4209" s="9"/>
      <c r="CB4209" s="9"/>
      <c r="CC4209" s="9"/>
      <c r="CF4209" s="9"/>
      <c r="CG4209" s="9"/>
      <c r="CJ4209" s="9"/>
      <c r="CK4209" s="9"/>
      <c r="CN4209" s="9"/>
      <c r="CO4209" s="9"/>
      <c r="CP4209" s="9"/>
      <c r="CQ4209" s="9"/>
      <c r="CR4209" s="9"/>
      <c r="CS4209" s="9"/>
      <c r="CT4209" s="9"/>
      <c r="CU4209" s="9"/>
      <c r="CV4209" s="9"/>
      <c r="CW4209" s="9"/>
      <c r="CX4209" s="9"/>
      <c r="CY4209" s="9"/>
      <c r="CZ4209" s="9"/>
      <c r="DA4209" s="9"/>
      <c r="DB4209" s="9"/>
      <c r="DC4209" s="9"/>
      <c r="DD4209" s="9"/>
      <c r="DE4209" s="9"/>
      <c r="DF4209" s="9"/>
      <c r="DG4209" s="9"/>
      <c r="DH4209" s="9"/>
      <c r="DI4209" s="9"/>
      <c r="DJ4209" s="9"/>
      <c r="DK4209" s="9"/>
      <c r="DL4209" s="9"/>
      <c r="DM4209" s="9"/>
      <c r="DN4209" s="9"/>
      <c r="DO4209" s="9"/>
      <c r="DP4209" s="9"/>
      <c r="DQ4209" s="9"/>
      <c r="DR4209" s="9"/>
      <c r="DS4209" s="9"/>
      <c r="DT4209" s="9"/>
      <c r="DU4209" s="9"/>
      <c r="DV4209" s="9"/>
      <c r="DW4209" s="9"/>
      <c r="DX4209" s="9"/>
      <c r="DY4209" s="9"/>
      <c r="DZ4209" s="56"/>
      <c r="EA4209" s="57"/>
    </row>
    <row r="4210" spans="1:131" ht="38.25" customHeight="1" x14ac:dyDescent="0.25">
      <c r="A4210" s="9">
        <v>2771</v>
      </c>
      <c r="B4210" s="9" t="s">
        <v>8275</v>
      </c>
      <c r="C4210" s="9" t="s">
        <v>8276</v>
      </c>
      <c r="D4210" s="9"/>
      <c r="E4210" s="9" t="s">
        <v>8665</v>
      </c>
      <c r="F4210" s="9" t="s">
        <v>8666</v>
      </c>
      <c r="G4210" s="9"/>
      <c r="H4210" s="9" t="s">
        <v>202</v>
      </c>
      <c r="I4210" s="9" t="s">
        <v>28</v>
      </c>
      <c r="J4210" s="129">
        <v>44007</v>
      </c>
      <c r="K4210" s="129">
        <v>43910</v>
      </c>
      <c r="L4210" s="129">
        <v>44377</v>
      </c>
      <c r="M4210" s="9" t="s">
        <v>20</v>
      </c>
      <c r="O4210" s="9">
        <v>27</v>
      </c>
      <c r="Q4210" s="9" t="s">
        <v>54</v>
      </c>
      <c r="R4210" s="9"/>
      <c r="S4210" s="13">
        <v>11764333</v>
      </c>
      <c r="T4210" s="13">
        <v>11764333</v>
      </c>
      <c r="U4210" s="13">
        <v>3529300</v>
      </c>
      <c r="V4210" s="13" t="s">
        <v>8667</v>
      </c>
      <c r="W4210" s="9"/>
      <c r="X4210" s="9"/>
      <c r="Y4210" s="9"/>
      <c r="Z4210" s="9"/>
      <c r="AA4210" s="9"/>
      <c r="AB4210" s="9"/>
      <c r="AC4210" s="9"/>
      <c r="AD4210" s="9"/>
      <c r="AE4210" s="9"/>
      <c r="AF4210" s="55" t="s">
        <v>8667</v>
      </c>
      <c r="AG4210" s="55"/>
      <c r="AH4210" s="9"/>
      <c r="AI4210" s="9"/>
      <c r="AJ4210" s="9"/>
      <c r="AK4210" s="9"/>
      <c r="AL4210" s="9"/>
      <c r="AM4210" s="9"/>
      <c r="AN4210" s="9"/>
      <c r="AO4210" s="9"/>
      <c r="AP4210" s="9"/>
      <c r="AQ4210" s="9"/>
      <c r="AR4210" s="9"/>
      <c r="AS4210" s="9"/>
      <c r="AT4210" s="9"/>
      <c r="AU4210" s="9"/>
      <c r="AV4210" s="9"/>
      <c r="AW4210" s="9"/>
      <c r="AX4210" s="9"/>
      <c r="AY4210" s="9"/>
      <c r="AZ4210" s="9"/>
      <c r="BA4210" s="9"/>
      <c r="BB4210" s="9"/>
      <c r="BC4210" s="9"/>
      <c r="BD4210" s="9"/>
      <c r="BE4210" s="9"/>
      <c r="BF4210" s="9"/>
      <c r="BG4210" s="9"/>
      <c r="BH4210" s="9"/>
      <c r="BI4210" s="9"/>
      <c r="BJ4210" s="9"/>
      <c r="BK4210" s="9"/>
      <c r="BL4210" s="9"/>
      <c r="BM4210" s="9"/>
      <c r="BN4210" s="9"/>
      <c r="BO4210" s="9"/>
      <c r="BP4210" s="9"/>
      <c r="BQ4210" s="9"/>
      <c r="BT4210" s="9"/>
      <c r="BU4210" s="9"/>
      <c r="BX4210" s="9"/>
      <c r="BY4210" s="9"/>
      <c r="CB4210" s="9"/>
      <c r="CC4210" s="9"/>
      <c r="CF4210" s="9"/>
      <c r="CG4210" s="9"/>
      <c r="CJ4210" s="9"/>
      <c r="CK4210" s="9"/>
      <c r="CN4210" s="9"/>
      <c r="CO4210" s="9"/>
      <c r="CP4210" s="9"/>
      <c r="CQ4210" s="9"/>
      <c r="CR4210" s="9"/>
      <c r="CS4210" s="9"/>
      <c r="CT4210" s="9"/>
      <c r="CU4210" s="9"/>
      <c r="CV4210" s="9"/>
      <c r="CW4210" s="9"/>
      <c r="CX4210" s="9"/>
      <c r="CY4210" s="9"/>
      <c r="CZ4210" s="9"/>
      <c r="DA4210" s="9"/>
      <c r="DB4210" s="9"/>
      <c r="DC4210" s="9"/>
      <c r="DD4210" s="9"/>
      <c r="DE4210" s="9"/>
      <c r="DF4210" s="9"/>
      <c r="DG4210" s="9"/>
      <c r="DH4210" s="9"/>
      <c r="DI4210" s="9"/>
      <c r="DJ4210" s="9"/>
      <c r="DK4210" s="9"/>
      <c r="DL4210" s="9"/>
      <c r="DM4210" s="9"/>
      <c r="DN4210" s="9"/>
      <c r="DO4210" s="9"/>
      <c r="DP4210" s="9"/>
      <c r="DQ4210" s="9"/>
      <c r="DR4210" s="9"/>
      <c r="DS4210" s="9"/>
      <c r="DT4210" s="9"/>
      <c r="DU4210" s="9"/>
      <c r="DV4210" s="9"/>
      <c r="DW4210" s="9"/>
      <c r="DX4210" s="9"/>
      <c r="DY4210" s="9"/>
      <c r="DZ4210" s="56"/>
      <c r="EA4210" s="57"/>
    </row>
    <row r="4211" spans="1:131" ht="19.5" customHeight="1" x14ac:dyDescent="0.25">
      <c r="A4211" s="9">
        <v>2772</v>
      </c>
      <c r="B4211" s="9" t="s">
        <v>8277</v>
      </c>
      <c r="C4211" s="9" t="s">
        <v>8278</v>
      </c>
      <c r="D4211" s="9"/>
      <c r="E4211" s="9" t="s">
        <v>300</v>
      </c>
      <c r="F4211" s="9" t="s">
        <v>301</v>
      </c>
      <c r="G4211" s="9"/>
      <c r="H4211" s="9" t="s">
        <v>202</v>
      </c>
      <c r="I4211" s="9" t="s">
        <v>78</v>
      </c>
      <c r="J4211" s="129">
        <v>43957</v>
      </c>
      <c r="K4211" s="129">
        <v>43927</v>
      </c>
      <c r="L4211" s="129">
        <v>44407</v>
      </c>
      <c r="M4211" s="9" t="s">
        <v>20</v>
      </c>
      <c r="O4211" s="9">
        <v>30</v>
      </c>
      <c r="Q4211" s="9" t="s">
        <v>54</v>
      </c>
      <c r="R4211" s="9"/>
      <c r="S4211" s="13">
        <v>12721304</v>
      </c>
      <c r="T4211" s="13">
        <v>12721304</v>
      </c>
      <c r="U4211" s="13">
        <v>3816391</v>
      </c>
      <c r="V4211" s="13">
        <v>7887209</v>
      </c>
      <c r="W4211" s="9"/>
      <c r="X4211" s="9"/>
      <c r="Y4211" s="9"/>
      <c r="Z4211" s="9"/>
      <c r="AA4211" s="9"/>
      <c r="AB4211" s="9"/>
      <c r="AC4211" s="9"/>
      <c r="AD4211" s="9"/>
      <c r="AE4211" s="9"/>
      <c r="AF4211" s="114">
        <v>7887209</v>
      </c>
      <c r="AG4211" s="55"/>
      <c r="AH4211" s="9"/>
      <c r="AI4211" s="9"/>
      <c r="AJ4211" s="9"/>
      <c r="AK4211" s="9"/>
      <c r="AL4211" s="9"/>
      <c r="AM4211" s="9"/>
      <c r="AN4211" s="9"/>
      <c r="AO4211" s="9"/>
      <c r="AP4211" s="9"/>
      <c r="AQ4211" s="9"/>
      <c r="AR4211" s="9"/>
      <c r="AS4211" s="9"/>
      <c r="AT4211" s="9"/>
      <c r="AU4211" s="9"/>
      <c r="AV4211" s="9"/>
      <c r="AW4211" s="9"/>
      <c r="AX4211" s="9"/>
      <c r="AY4211" s="9"/>
      <c r="AZ4211" s="9"/>
      <c r="BA4211" s="9"/>
      <c r="BB4211" s="9"/>
      <c r="BC4211" s="9"/>
      <c r="BD4211" s="9"/>
      <c r="BE4211" s="9"/>
      <c r="BF4211" s="9"/>
      <c r="BG4211" s="9"/>
      <c r="BH4211" s="9"/>
      <c r="BI4211" s="9"/>
      <c r="BJ4211" s="9"/>
      <c r="BK4211" s="9"/>
      <c r="BL4211" s="9"/>
      <c r="BM4211" s="9"/>
      <c r="BN4211" s="9"/>
      <c r="BO4211" s="9"/>
      <c r="BP4211" s="9"/>
      <c r="BQ4211" s="9"/>
      <c r="BT4211" s="9"/>
      <c r="BU4211" s="9"/>
      <c r="BX4211" s="9"/>
      <c r="BY4211" s="9"/>
      <c r="CB4211" s="9"/>
      <c r="CC4211" s="9"/>
      <c r="CF4211" s="9"/>
      <c r="CG4211" s="9"/>
      <c r="CJ4211" s="9"/>
      <c r="CK4211" s="9"/>
      <c r="CN4211" s="9"/>
      <c r="CO4211" s="9"/>
      <c r="CP4211" s="9"/>
      <c r="CQ4211" s="9"/>
      <c r="CR4211" s="9"/>
      <c r="CS4211" s="9"/>
      <c r="CT4211" s="9"/>
      <c r="CU4211" s="9"/>
      <c r="CV4211" s="9"/>
      <c r="CW4211" s="9"/>
      <c r="CX4211" s="9"/>
      <c r="CY4211" s="9"/>
      <c r="CZ4211" s="9"/>
      <c r="DA4211" s="9"/>
      <c r="DB4211" s="9"/>
      <c r="DC4211" s="9"/>
      <c r="DD4211" s="9"/>
      <c r="DE4211" s="9"/>
      <c r="DF4211" s="9"/>
      <c r="DG4211" s="9"/>
      <c r="DH4211" s="9"/>
      <c r="DI4211" s="9"/>
      <c r="DJ4211" s="9"/>
      <c r="DK4211" s="9"/>
      <c r="DL4211" s="9"/>
      <c r="DM4211" s="9"/>
      <c r="DN4211" s="9"/>
      <c r="DO4211" s="9"/>
      <c r="DP4211" s="9"/>
      <c r="DQ4211" s="9"/>
      <c r="DR4211" s="9"/>
      <c r="DS4211" s="9"/>
      <c r="DT4211" s="9"/>
      <c r="DU4211" s="9"/>
      <c r="DV4211" s="9"/>
      <c r="DW4211" s="9"/>
      <c r="DX4211" s="9"/>
      <c r="DY4211" s="9"/>
      <c r="DZ4211" s="56"/>
      <c r="EA4211" s="57"/>
    </row>
    <row r="4212" spans="1:131" ht="39" customHeight="1" x14ac:dyDescent="0.25">
      <c r="A4212" s="9">
        <v>2773</v>
      </c>
      <c r="B4212" s="9" t="s">
        <v>8279</v>
      </c>
      <c r="C4212" s="9" t="s">
        <v>8280</v>
      </c>
      <c r="D4212" s="9"/>
      <c r="E4212" s="9" t="s">
        <v>300</v>
      </c>
      <c r="F4212" s="9" t="s">
        <v>301</v>
      </c>
      <c r="G4212" s="9"/>
      <c r="H4212" s="9" t="s">
        <v>202</v>
      </c>
      <c r="I4212" s="9" t="s">
        <v>78</v>
      </c>
      <c r="J4212" s="129">
        <v>43957</v>
      </c>
      <c r="K4212" s="129">
        <v>43927</v>
      </c>
      <c r="L4212" s="129">
        <v>44407</v>
      </c>
      <c r="M4212" s="9" t="s">
        <v>335</v>
      </c>
      <c r="O4212" s="9">
        <v>28</v>
      </c>
      <c r="Q4212" s="9" t="s">
        <v>54</v>
      </c>
      <c r="R4212" s="9"/>
      <c r="S4212" s="13">
        <v>11008587</v>
      </c>
      <c r="T4212" s="13">
        <v>11008587</v>
      </c>
      <c r="U4212" s="13">
        <v>3302576</v>
      </c>
      <c r="V4212" s="13">
        <v>6825324</v>
      </c>
      <c r="W4212" s="9"/>
      <c r="X4212" s="9"/>
      <c r="Y4212" s="9"/>
      <c r="Z4212" s="9"/>
      <c r="AA4212" s="9"/>
      <c r="AB4212" s="9"/>
      <c r="AC4212" s="9"/>
      <c r="AD4212" s="9"/>
      <c r="AE4212" s="9"/>
      <c r="AF4212" s="55">
        <v>6825324</v>
      </c>
      <c r="AG4212" s="55"/>
      <c r="AH4212" s="9"/>
      <c r="AI4212" s="9"/>
      <c r="AJ4212" s="9"/>
      <c r="AK4212" s="9"/>
      <c r="AL4212" s="9"/>
      <c r="AM4212" s="9"/>
      <c r="AN4212" s="9"/>
      <c r="AO4212" s="9"/>
      <c r="AP4212" s="9"/>
      <c r="AQ4212" s="9"/>
      <c r="AR4212" s="9"/>
      <c r="AS4212" s="9"/>
      <c r="AT4212" s="9"/>
      <c r="AU4212" s="9"/>
      <c r="AV4212" s="9"/>
      <c r="AW4212" s="9"/>
      <c r="AX4212" s="9"/>
      <c r="AY4212" s="9"/>
      <c r="AZ4212" s="9"/>
      <c r="BA4212" s="9"/>
      <c r="BB4212" s="9"/>
      <c r="BC4212" s="9"/>
      <c r="BD4212" s="9"/>
      <c r="BE4212" s="9"/>
      <c r="BF4212" s="9"/>
      <c r="BG4212" s="9"/>
      <c r="BH4212" s="9"/>
      <c r="BI4212" s="9"/>
      <c r="BJ4212" s="9"/>
      <c r="BK4212" s="9"/>
      <c r="BL4212" s="9"/>
      <c r="BM4212" s="9"/>
      <c r="BN4212" s="9"/>
      <c r="BO4212" s="9"/>
      <c r="BP4212" s="9"/>
      <c r="BQ4212" s="9"/>
      <c r="BT4212" s="9"/>
      <c r="BU4212" s="9"/>
      <c r="BX4212" s="9"/>
      <c r="BY4212" s="9"/>
      <c r="CB4212" s="9"/>
      <c r="CC4212" s="9"/>
      <c r="CF4212" s="9"/>
      <c r="CG4212" s="9"/>
      <c r="CJ4212" s="9"/>
      <c r="CK4212" s="9"/>
      <c r="CN4212" s="9"/>
      <c r="CO4212" s="9"/>
      <c r="CP4212" s="9"/>
      <c r="CQ4212" s="9"/>
      <c r="CR4212" s="9"/>
      <c r="CS4212" s="9"/>
      <c r="CT4212" s="9"/>
      <c r="CU4212" s="9"/>
      <c r="CV4212" s="9"/>
      <c r="CW4212" s="9"/>
      <c r="CX4212" s="9"/>
      <c r="CY4212" s="9"/>
      <c r="CZ4212" s="9"/>
      <c r="DA4212" s="9"/>
      <c r="DB4212" s="9"/>
      <c r="DC4212" s="9"/>
      <c r="DD4212" s="9"/>
      <c r="DE4212" s="9"/>
      <c r="DF4212" s="9"/>
      <c r="DG4212" s="9"/>
      <c r="DH4212" s="9"/>
      <c r="DI4212" s="9"/>
      <c r="DJ4212" s="9"/>
      <c r="DK4212" s="9"/>
      <c r="DL4212" s="9"/>
      <c r="DM4212" s="9"/>
      <c r="DN4212" s="9"/>
      <c r="DO4212" s="9"/>
      <c r="DP4212" s="9"/>
      <c r="DQ4212" s="9"/>
      <c r="DR4212" s="9"/>
      <c r="DS4212" s="9"/>
      <c r="DT4212" s="9"/>
      <c r="DU4212" s="9"/>
      <c r="DV4212" s="9"/>
      <c r="DW4212" s="9"/>
      <c r="DX4212" s="9"/>
      <c r="DY4212" s="9"/>
      <c r="DZ4212" s="56"/>
      <c r="EA4212" s="57"/>
    </row>
    <row r="4213" spans="1:131" s="18" customFormat="1" ht="39" customHeight="1" x14ac:dyDescent="0.25">
      <c r="A4213" s="18">
        <v>2773</v>
      </c>
      <c r="B4213" s="18" t="s">
        <v>8279</v>
      </c>
      <c r="C4213" s="18" t="s">
        <v>9934</v>
      </c>
      <c r="D4213" s="19">
        <v>44329</v>
      </c>
      <c r="J4213" s="130"/>
      <c r="K4213" s="130"/>
      <c r="L4213" s="130"/>
      <c r="S4213" s="20"/>
      <c r="T4213" s="20"/>
      <c r="U4213" s="20"/>
      <c r="V4213" s="20"/>
      <c r="AF4213" s="57"/>
      <c r="AG4213" s="57"/>
      <c r="DZ4213" s="56"/>
      <c r="EA4213" s="57"/>
    </row>
    <row r="4214" spans="1:131" ht="19.5" customHeight="1" x14ac:dyDescent="0.25">
      <c r="A4214" s="9">
        <v>2774</v>
      </c>
      <c r="B4214" s="9" t="s">
        <v>8281</v>
      </c>
      <c r="C4214" s="9" t="s">
        <v>8282</v>
      </c>
      <c r="D4214" s="9"/>
      <c r="E4214" s="9" t="s">
        <v>300</v>
      </c>
      <c r="F4214" s="9" t="s">
        <v>301</v>
      </c>
      <c r="G4214" s="9"/>
      <c r="H4214" s="9" t="s">
        <v>202</v>
      </c>
      <c r="I4214" s="9" t="s">
        <v>78</v>
      </c>
      <c r="J4214" s="129">
        <v>43957</v>
      </c>
      <c r="K4214" s="129">
        <v>43927</v>
      </c>
      <c r="L4214" s="129">
        <v>44407</v>
      </c>
      <c r="M4214" s="9" t="s">
        <v>20</v>
      </c>
      <c r="O4214" s="9">
        <v>30</v>
      </c>
      <c r="Q4214" s="9" t="s">
        <v>54</v>
      </c>
      <c r="R4214" s="9"/>
      <c r="S4214" s="13">
        <v>11008587</v>
      </c>
      <c r="T4214" s="13">
        <v>11008587</v>
      </c>
      <c r="U4214" s="13">
        <v>3302576</v>
      </c>
      <c r="V4214" s="13">
        <v>6825324</v>
      </c>
      <c r="W4214" s="9"/>
      <c r="X4214" s="9"/>
      <c r="Y4214" s="9"/>
      <c r="Z4214" s="9"/>
      <c r="AA4214" s="9"/>
      <c r="AB4214" s="9"/>
      <c r="AC4214" s="9"/>
      <c r="AD4214" s="9"/>
      <c r="AE4214" s="9"/>
      <c r="AF4214" s="55">
        <v>6825324</v>
      </c>
      <c r="AG4214" s="55"/>
      <c r="AH4214" s="9"/>
      <c r="AI4214" s="9"/>
      <c r="AJ4214" s="9"/>
      <c r="AK4214" s="9"/>
      <c r="AL4214" s="9"/>
      <c r="AM4214" s="9"/>
      <c r="AN4214" s="9"/>
      <c r="AO4214" s="9"/>
      <c r="AP4214" s="9"/>
      <c r="AQ4214" s="9"/>
      <c r="AR4214" s="9"/>
      <c r="AS4214" s="9"/>
      <c r="AT4214" s="9"/>
      <c r="AU4214" s="9"/>
      <c r="AV4214" s="9"/>
      <c r="AW4214" s="9"/>
      <c r="AX4214" s="9"/>
      <c r="AY4214" s="9"/>
      <c r="AZ4214" s="9"/>
      <c r="BA4214" s="9"/>
      <c r="BB4214" s="9"/>
      <c r="BC4214" s="9"/>
      <c r="BD4214" s="9"/>
      <c r="BE4214" s="9"/>
      <c r="BF4214" s="9"/>
      <c r="BG4214" s="9"/>
      <c r="BH4214" s="9"/>
      <c r="BI4214" s="9"/>
      <c r="BJ4214" s="9"/>
      <c r="BK4214" s="9"/>
      <c r="BL4214" s="9"/>
      <c r="BM4214" s="9"/>
      <c r="BN4214" s="9"/>
      <c r="BO4214" s="9"/>
      <c r="BP4214" s="9"/>
      <c r="BQ4214" s="9"/>
      <c r="BT4214" s="9"/>
      <c r="BU4214" s="9"/>
      <c r="BX4214" s="9"/>
      <c r="BY4214" s="9"/>
      <c r="CB4214" s="9"/>
      <c r="CC4214" s="9"/>
      <c r="CF4214" s="9"/>
      <c r="CG4214" s="9"/>
      <c r="CJ4214" s="9"/>
      <c r="CK4214" s="9"/>
      <c r="CN4214" s="9"/>
      <c r="CO4214" s="9"/>
      <c r="CP4214" s="9"/>
      <c r="CQ4214" s="9"/>
      <c r="CR4214" s="9"/>
      <c r="CS4214" s="9"/>
      <c r="CT4214" s="9"/>
      <c r="CU4214" s="9"/>
      <c r="CV4214" s="9"/>
      <c r="CW4214" s="9"/>
      <c r="CX4214" s="9"/>
      <c r="CY4214" s="9"/>
      <c r="CZ4214" s="9"/>
      <c r="DA4214" s="9"/>
      <c r="DB4214" s="9"/>
      <c r="DC4214" s="9"/>
      <c r="DD4214" s="9"/>
      <c r="DE4214" s="9"/>
      <c r="DF4214" s="9"/>
      <c r="DG4214" s="9"/>
      <c r="DH4214" s="9"/>
      <c r="DI4214" s="9"/>
      <c r="DJ4214" s="9"/>
      <c r="DK4214" s="9"/>
      <c r="DL4214" s="9"/>
      <c r="DM4214" s="9"/>
      <c r="DN4214" s="9"/>
      <c r="DO4214" s="9"/>
      <c r="DP4214" s="9"/>
      <c r="DQ4214" s="9"/>
      <c r="DR4214" s="9"/>
      <c r="DS4214" s="9"/>
      <c r="DT4214" s="9"/>
      <c r="DU4214" s="9"/>
      <c r="DV4214" s="9"/>
      <c r="DW4214" s="9"/>
      <c r="DX4214" s="9"/>
      <c r="DY4214" s="9"/>
      <c r="DZ4214" s="56"/>
      <c r="EA4214" s="57"/>
    </row>
    <row r="4215" spans="1:131" ht="39" customHeight="1" x14ac:dyDescent="0.25">
      <c r="A4215" s="9">
        <v>2775</v>
      </c>
      <c r="B4215" s="9" t="s">
        <v>8283</v>
      </c>
      <c r="C4215" s="9" t="s">
        <v>8284</v>
      </c>
      <c r="D4215" s="9"/>
      <c r="E4215" s="9" t="s">
        <v>300</v>
      </c>
      <c r="F4215" s="9" t="s">
        <v>301</v>
      </c>
      <c r="G4215" s="9"/>
      <c r="H4215" s="9" t="s">
        <v>202</v>
      </c>
      <c r="I4215" s="9" t="s">
        <v>78</v>
      </c>
      <c r="J4215" s="129">
        <v>43957</v>
      </c>
      <c r="K4215" s="129">
        <v>43927</v>
      </c>
      <c r="L4215" s="129">
        <v>44407</v>
      </c>
      <c r="M4215" s="9" t="s">
        <v>335</v>
      </c>
      <c r="O4215" s="9">
        <v>28</v>
      </c>
      <c r="Q4215" s="9" t="s">
        <v>54</v>
      </c>
      <c r="R4215" s="9"/>
      <c r="S4215" s="13">
        <v>10042283</v>
      </c>
      <c r="T4215" s="13">
        <v>10042283</v>
      </c>
      <c r="U4215" s="13">
        <v>3012685</v>
      </c>
      <c r="V4215" s="13">
        <v>6226215</v>
      </c>
      <c r="W4215" s="9"/>
      <c r="X4215" s="9"/>
      <c r="Y4215" s="9"/>
      <c r="Z4215" s="9"/>
      <c r="AA4215" s="9"/>
      <c r="AB4215" s="9"/>
      <c r="AC4215" s="9"/>
      <c r="AD4215" s="9"/>
      <c r="AE4215" s="9"/>
      <c r="AF4215" s="114">
        <v>6226215</v>
      </c>
      <c r="AG4215" s="55"/>
      <c r="AH4215" s="9"/>
      <c r="AI4215" s="9"/>
      <c r="AJ4215" s="9"/>
      <c r="AK4215" s="9"/>
      <c r="AL4215" s="9"/>
      <c r="AM4215" s="9"/>
      <c r="AN4215" s="9"/>
      <c r="AO4215" s="9"/>
      <c r="AP4215" s="9"/>
      <c r="AQ4215" s="9"/>
      <c r="AR4215" s="9"/>
      <c r="AS4215" s="9"/>
      <c r="AT4215" s="9"/>
      <c r="AU4215" s="9"/>
      <c r="AV4215" s="9"/>
      <c r="AW4215" s="9"/>
      <c r="AX4215" s="9"/>
      <c r="AY4215" s="9"/>
      <c r="AZ4215" s="9"/>
      <c r="BA4215" s="9"/>
      <c r="BB4215" s="9"/>
      <c r="BC4215" s="9"/>
      <c r="BD4215" s="9"/>
      <c r="BE4215" s="9"/>
      <c r="BF4215" s="9"/>
      <c r="BG4215" s="9"/>
      <c r="BH4215" s="9"/>
      <c r="BI4215" s="9"/>
      <c r="BJ4215" s="9"/>
      <c r="BK4215" s="9"/>
      <c r="BL4215" s="9"/>
      <c r="BM4215" s="9"/>
      <c r="BN4215" s="9"/>
      <c r="BO4215" s="9"/>
      <c r="BP4215" s="9"/>
      <c r="BQ4215" s="9"/>
      <c r="BT4215" s="9"/>
      <c r="BU4215" s="9"/>
      <c r="BX4215" s="9"/>
      <c r="BY4215" s="9"/>
      <c r="CB4215" s="9"/>
      <c r="CC4215" s="9"/>
      <c r="CF4215" s="9"/>
      <c r="CG4215" s="9"/>
      <c r="CJ4215" s="9"/>
      <c r="CK4215" s="9"/>
      <c r="CN4215" s="9"/>
      <c r="CO4215" s="9"/>
      <c r="CP4215" s="9"/>
      <c r="CQ4215" s="9"/>
      <c r="CR4215" s="9"/>
      <c r="CS4215" s="9"/>
      <c r="CT4215" s="9"/>
      <c r="CU4215" s="9"/>
      <c r="CV4215" s="9"/>
      <c r="CW4215" s="9"/>
      <c r="CX4215" s="9"/>
      <c r="CY4215" s="9"/>
      <c r="CZ4215" s="9"/>
      <c r="DA4215" s="9"/>
      <c r="DB4215" s="9"/>
      <c r="DC4215" s="9"/>
      <c r="DD4215" s="9"/>
      <c r="DE4215" s="9"/>
      <c r="DF4215" s="9"/>
      <c r="DG4215" s="9"/>
      <c r="DH4215" s="9"/>
      <c r="DI4215" s="9"/>
      <c r="DJ4215" s="9"/>
      <c r="DK4215" s="9"/>
      <c r="DL4215" s="9"/>
      <c r="DM4215" s="9"/>
      <c r="DN4215" s="9"/>
      <c r="DO4215" s="9"/>
      <c r="DP4215" s="9"/>
      <c r="DQ4215" s="9"/>
      <c r="DR4215" s="9"/>
      <c r="DS4215" s="9"/>
      <c r="DT4215" s="9"/>
      <c r="DU4215" s="9"/>
      <c r="DV4215" s="9"/>
      <c r="DW4215" s="9"/>
      <c r="DX4215" s="9"/>
      <c r="DY4215" s="9"/>
      <c r="DZ4215" s="56"/>
      <c r="EA4215" s="57"/>
    </row>
    <row r="4216" spans="1:131" ht="19.5" customHeight="1" x14ac:dyDescent="0.25">
      <c r="A4216" s="9">
        <v>2776</v>
      </c>
      <c r="B4216" s="9" t="s">
        <v>8285</v>
      </c>
      <c r="C4216" s="9" t="s">
        <v>8286</v>
      </c>
      <c r="D4216" s="9"/>
      <c r="E4216" s="9" t="s">
        <v>300</v>
      </c>
      <c r="F4216" s="9" t="s">
        <v>301</v>
      </c>
      <c r="G4216" s="9"/>
      <c r="H4216" s="9" t="s">
        <v>202</v>
      </c>
      <c r="I4216" s="9" t="s">
        <v>78</v>
      </c>
      <c r="J4216" s="129">
        <v>43957</v>
      </c>
      <c r="K4216" s="129">
        <v>43927</v>
      </c>
      <c r="L4216" s="129">
        <v>44407</v>
      </c>
      <c r="M4216" s="9" t="s">
        <v>20</v>
      </c>
      <c r="O4216" s="9">
        <v>30</v>
      </c>
      <c r="Q4216" s="9" t="s">
        <v>54</v>
      </c>
      <c r="R4216" s="9"/>
      <c r="S4216" s="13">
        <v>11119022</v>
      </c>
      <c r="T4216" s="13">
        <v>11119022</v>
      </c>
      <c r="U4216" s="13">
        <v>3335707</v>
      </c>
      <c r="V4216" s="13">
        <v>6893793</v>
      </c>
      <c r="W4216" s="9"/>
      <c r="X4216" s="9"/>
      <c r="Y4216" s="9"/>
      <c r="Z4216" s="9"/>
      <c r="AA4216" s="9"/>
      <c r="AB4216" s="9"/>
      <c r="AC4216" s="9"/>
      <c r="AD4216" s="9"/>
      <c r="AE4216" s="9"/>
      <c r="AF4216" s="114">
        <v>6893793</v>
      </c>
      <c r="AG4216" s="55"/>
      <c r="AH4216" s="9"/>
      <c r="AI4216" s="9"/>
      <c r="AJ4216" s="9"/>
      <c r="AK4216" s="9"/>
      <c r="AL4216" s="9"/>
      <c r="AM4216" s="9"/>
      <c r="AN4216" s="9"/>
      <c r="AO4216" s="9"/>
      <c r="AP4216" s="9"/>
      <c r="AQ4216" s="9"/>
      <c r="AR4216" s="9"/>
      <c r="AS4216" s="9"/>
      <c r="AT4216" s="9"/>
      <c r="AU4216" s="9"/>
      <c r="AV4216" s="9"/>
      <c r="AW4216" s="9"/>
      <c r="AX4216" s="9"/>
      <c r="AY4216" s="9"/>
      <c r="AZ4216" s="9"/>
      <c r="BA4216" s="9"/>
      <c r="BB4216" s="9"/>
      <c r="BC4216" s="9"/>
      <c r="BD4216" s="9"/>
      <c r="BE4216" s="9"/>
      <c r="BF4216" s="9"/>
      <c r="BG4216" s="9"/>
      <c r="BH4216" s="9"/>
      <c r="BI4216" s="9"/>
      <c r="BJ4216" s="9"/>
      <c r="BK4216" s="9"/>
      <c r="BL4216" s="9"/>
      <c r="BM4216" s="9"/>
      <c r="BN4216" s="9"/>
      <c r="BO4216" s="9"/>
      <c r="BP4216" s="9"/>
      <c r="BQ4216" s="9"/>
      <c r="BT4216" s="9"/>
      <c r="BU4216" s="9"/>
      <c r="BX4216" s="9"/>
      <c r="BY4216" s="9"/>
      <c r="CB4216" s="9"/>
      <c r="CC4216" s="9"/>
      <c r="CF4216" s="9"/>
      <c r="CG4216" s="9"/>
      <c r="CJ4216" s="9"/>
      <c r="CK4216" s="9"/>
      <c r="CN4216" s="9"/>
      <c r="CO4216" s="9"/>
      <c r="CP4216" s="9"/>
      <c r="CQ4216" s="9"/>
      <c r="CR4216" s="9"/>
      <c r="CS4216" s="9"/>
      <c r="CT4216" s="9"/>
      <c r="CU4216" s="9"/>
      <c r="CV4216" s="9"/>
      <c r="CW4216" s="9"/>
      <c r="CX4216" s="9"/>
      <c r="CY4216" s="9"/>
      <c r="CZ4216" s="9"/>
      <c r="DA4216" s="9"/>
      <c r="DB4216" s="9"/>
      <c r="DC4216" s="9"/>
      <c r="DD4216" s="9"/>
      <c r="DE4216" s="9"/>
      <c r="DF4216" s="9"/>
      <c r="DG4216" s="9"/>
      <c r="DH4216" s="9"/>
      <c r="DI4216" s="9"/>
      <c r="DJ4216" s="9"/>
      <c r="DK4216" s="9"/>
      <c r="DL4216" s="9"/>
      <c r="DM4216" s="9"/>
      <c r="DN4216" s="9"/>
      <c r="DO4216" s="9"/>
      <c r="DP4216" s="9"/>
      <c r="DQ4216" s="9"/>
      <c r="DR4216" s="9"/>
      <c r="DS4216" s="9"/>
      <c r="DT4216" s="9"/>
      <c r="DU4216" s="9"/>
      <c r="DV4216" s="9"/>
      <c r="DW4216" s="9"/>
      <c r="DX4216" s="9"/>
      <c r="DY4216" s="9"/>
      <c r="DZ4216" s="56"/>
      <c r="EA4216" s="57"/>
    </row>
    <row r="4217" spans="1:131" ht="19.5" customHeight="1" x14ac:dyDescent="0.25">
      <c r="A4217" s="9">
        <v>2777</v>
      </c>
      <c r="B4217" s="9" t="s">
        <v>8287</v>
      </c>
      <c r="C4217" s="9" t="s">
        <v>8288</v>
      </c>
      <c r="D4217" s="9"/>
      <c r="E4217" s="9" t="s">
        <v>1361</v>
      </c>
      <c r="F4217" s="9" t="s">
        <v>7184</v>
      </c>
      <c r="G4217" s="9"/>
      <c r="H4217" s="9" t="s">
        <v>202</v>
      </c>
      <c r="I4217" s="9" t="s">
        <v>78</v>
      </c>
      <c r="J4217" s="129">
        <v>43891</v>
      </c>
      <c r="K4217" s="129">
        <v>43817</v>
      </c>
      <c r="L4217" s="129">
        <v>44066</v>
      </c>
      <c r="O4217" s="9">
        <v>30</v>
      </c>
      <c r="Q4217" s="9" t="s">
        <v>61</v>
      </c>
      <c r="R4217" s="9"/>
      <c r="S4217" s="13">
        <v>57000000</v>
      </c>
      <c r="T4217" s="13">
        <v>57000000</v>
      </c>
      <c r="U4217" s="13">
        <v>17100000</v>
      </c>
      <c r="V4217" s="9"/>
      <c r="W4217" s="9"/>
      <c r="X4217" s="9"/>
      <c r="Y4217" s="9"/>
      <c r="Z4217" s="9"/>
      <c r="AA4217" s="9"/>
      <c r="AB4217" s="9"/>
      <c r="AC4217" s="9"/>
      <c r="AD4217" s="9"/>
      <c r="AE4217" s="9"/>
      <c r="AF4217" s="55"/>
      <c r="AG4217" s="55"/>
      <c r="AH4217" s="9"/>
      <c r="AI4217" s="9"/>
      <c r="AJ4217" s="9"/>
      <c r="AK4217" s="9"/>
      <c r="AL4217" s="9"/>
      <c r="AM4217" s="9"/>
      <c r="AN4217" s="9"/>
      <c r="AO4217" s="9"/>
      <c r="AP4217" s="9"/>
      <c r="AQ4217" s="9"/>
      <c r="AR4217" s="9"/>
      <c r="AS4217" s="9"/>
      <c r="AT4217" s="9"/>
      <c r="AU4217" s="9"/>
      <c r="AV4217" s="9"/>
      <c r="AW4217" s="9"/>
      <c r="AX4217" s="9"/>
      <c r="AY4217" s="9"/>
      <c r="AZ4217" s="9"/>
      <c r="BA4217" s="9"/>
      <c r="BB4217" s="9"/>
      <c r="BC4217" s="9"/>
      <c r="BD4217" s="9"/>
      <c r="BE4217" s="9"/>
      <c r="BF4217" s="9"/>
      <c r="BG4217" s="9"/>
      <c r="BH4217" s="9"/>
      <c r="BI4217" s="9"/>
      <c r="BJ4217" s="9"/>
      <c r="BK4217" s="9"/>
      <c r="BL4217" s="9"/>
      <c r="BM4217" s="9"/>
      <c r="BN4217" s="9"/>
      <c r="BO4217" s="9"/>
      <c r="BP4217" s="9"/>
      <c r="BQ4217" s="9"/>
      <c r="BT4217" s="9"/>
      <c r="BU4217" s="9"/>
      <c r="BX4217" s="9"/>
      <c r="BY4217" s="9"/>
      <c r="CB4217" s="9"/>
      <c r="CC4217" s="9"/>
      <c r="CF4217" s="9"/>
      <c r="CG4217" s="9"/>
      <c r="CJ4217" s="9"/>
      <c r="CK4217" s="9"/>
      <c r="CN4217" s="9"/>
      <c r="CO4217" s="9"/>
      <c r="CP4217" s="9"/>
      <c r="CQ4217" s="9"/>
      <c r="CR4217" s="9"/>
      <c r="CS4217" s="9"/>
      <c r="CT4217" s="9"/>
      <c r="CU4217" s="9"/>
      <c r="CV4217" s="9"/>
      <c r="CW4217" s="9"/>
      <c r="CX4217" s="9"/>
      <c r="CY4217" s="9"/>
      <c r="CZ4217" s="9"/>
      <c r="DA4217" s="9"/>
      <c r="DB4217" s="9"/>
      <c r="DC4217" s="9"/>
      <c r="DD4217" s="9"/>
      <c r="DE4217" s="9"/>
      <c r="DF4217" s="9"/>
      <c r="DG4217" s="9"/>
      <c r="DH4217" s="9"/>
      <c r="DI4217" s="9"/>
      <c r="DJ4217" s="9"/>
      <c r="DK4217" s="9"/>
      <c r="DL4217" s="9"/>
      <c r="DM4217" s="9"/>
      <c r="DN4217" s="9"/>
      <c r="DO4217" s="9"/>
      <c r="DP4217" s="9"/>
      <c r="DQ4217" s="9"/>
      <c r="DR4217" s="9"/>
      <c r="DS4217" s="9"/>
      <c r="DT4217" s="9"/>
      <c r="DU4217" s="9"/>
      <c r="DV4217" s="9"/>
      <c r="DW4217" s="9"/>
      <c r="DX4217" s="9"/>
      <c r="DY4217" s="9"/>
      <c r="DZ4217" s="56"/>
      <c r="EA4217" s="57"/>
    </row>
    <row r="4218" spans="1:131" ht="19.5" customHeight="1" x14ac:dyDescent="0.25">
      <c r="A4218" s="9">
        <v>2778</v>
      </c>
      <c r="B4218" s="10" t="s">
        <v>8291</v>
      </c>
      <c r="C4218" s="9" t="s">
        <v>8292</v>
      </c>
      <c r="D4218" s="9"/>
      <c r="E4218" s="9" t="s">
        <v>8293</v>
      </c>
      <c r="F4218" s="9" t="s">
        <v>8294</v>
      </c>
      <c r="G4218" s="9"/>
      <c r="H4218" s="9" t="s">
        <v>906</v>
      </c>
      <c r="I4218" s="9" t="s">
        <v>25</v>
      </c>
      <c r="O4218" s="9">
        <v>29</v>
      </c>
      <c r="R4218" s="9"/>
      <c r="S4218" s="9"/>
      <c r="T4218" s="9"/>
      <c r="U4218" s="9"/>
      <c r="V4218" s="9"/>
      <c r="W4218" s="9"/>
      <c r="X4218" s="9"/>
      <c r="Y4218" s="9"/>
      <c r="Z4218" s="9"/>
      <c r="AA4218" s="9"/>
      <c r="AB4218" s="9"/>
      <c r="AC4218" s="9"/>
      <c r="AD4218" s="9"/>
      <c r="AE4218" s="9"/>
      <c r="AF4218" s="55"/>
      <c r="AG4218" s="55"/>
      <c r="AH4218" s="9"/>
      <c r="AI4218" s="9"/>
      <c r="AJ4218" s="9"/>
      <c r="AK4218" s="9"/>
      <c r="AL4218" s="9"/>
      <c r="AM4218" s="9"/>
      <c r="AN4218" s="9"/>
      <c r="AO4218" s="9"/>
      <c r="AP4218" s="9"/>
      <c r="AQ4218" s="9"/>
      <c r="AR4218" s="9"/>
      <c r="AS4218" s="9"/>
      <c r="AT4218" s="9"/>
      <c r="AU4218" s="9"/>
      <c r="AV4218" s="9"/>
      <c r="AW4218" s="9"/>
      <c r="AX4218" s="9"/>
      <c r="AY4218" s="9"/>
      <c r="AZ4218" s="9"/>
      <c r="BA4218" s="9"/>
      <c r="BB4218" s="9"/>
      <c r="BC4218" s="9"/>
      <c r="BD4218" s="9"/>
      <c r="BE4218" s="9"/>
      <c r="BF4218" s="9"/>
      <c r="BG4218" s="9"/>
      <c r="BH4218" s="9"/>
      <c r="BI4218" s="9"/>
      <c r="BJ4218" s="9"/>
      <c r="BK4218" s="9"/>
      <c r="BL4218" s="9"/>
      <c r="BM4218" s="9"/>
      <c r="BN4218" s="9"/>
      <c r="BO4218" s="9"/>
      <c r="BP4218" s="9"/>
      <c r="BQ4218" s="9"/>
      <c r="BT4218" s="9"/>
      <c r="BU4218" s="9"/>
      <c r="BX4218" s="9"/>
      <c r="BY4218" s="9"/>
      <c r="CB4218" s="9"/>
      <c r="CC4218" s="9"/>
      <c r="CF4218" s="9"/>
      <c r="CG4218" s="9"/>
      <c r="CJ4218" s="9"/>
      <c r="CK4218" s="9"/>
      <c r="CN4218" s="9"/>
      <c r="CO4218" s="9"/>
      <c r="CP4218" s="9"/>
      <c r="CQ4218" s="9"/>
      <c r="CR4218" s="9"/>
      <c r="CS4218" s="9"/>
      <c r="CT4218" s="9"/>
      <c r="CU4218" s="9"/>
      <c r="CV4218" s="9"/>
      <c r="CW4218" s="9"/>
      <c r="CX4218" s="9"/>
      <c r="CY4218" s="9"/>
      <c r="CZ4218" s="9"/>
      <c r="DA4218" s="9"/>
      <c r="DB4218" s="9"/>
      <c r="DC4218" s="9"/>
      <c r="DD4218" s="9"/>
      <c r="DE4218" s="9"/>
      <c r="DF4218" s="9"/>
      <c r="DG4218" s="9"/>
      <c r="DH4218" s="9"/>
      <c r="DI4218" s="9"/>
      <c r="DJ4218" s="9"/>
      <c r="DK4218" s="9"/>
      <c r="DL4218" s="9"/>
      <c r="DM4218" s="9"/>
      <c r="DN4218" s="9"/>
      <c r="DO4218" s="9"/>
      <c r="DP4218" s="9"/>
      <c r="DQ4218" s="9"/>
      <c r="DR4218" s="9"/>
      <c r="DS4218" s="9"/>
      <c r="DT4218" s="9"/>
      <c r="DU4218" s="9"/>
      <c r="DV4218" s="9"/>
      <c r="DW4218" s="9"/>
      <c r="DX4218" s="9"/>
      <c r="DY4218" s="9"/>
      <c r="DZ4218" s="56"/>
      <c r="EA4218" s="57"/>
    </row>
    <row r="4219" spans="1:131" ht="19.5" customHeight="1" x14ac:dyDescent="0.25">
      <c r="A4219" s="9">
        <v>2779</v>
      </c>
      <c r="B4219" s="9" t="s">
        <v>8295</v>
      </c>
      <c r="C4219" s="9" t="s">
        <v>8298</v>
      </c>
      <c r="E4219" s="9" t="s">
        <v>168</v>
      </c>
      <c r="F4219" s="9" t="s">
        <v>1145</v>
      </c>
      <c r="G4219" s="9"/>
      <c r="H4219" s="9" t="s">
        <v>202</v>
      </c>
      <c r="I4219" s="9" t="s">
        <v>97</v>
      </c>
      <c r="J4219" s="129">
        <v>43987</v>
      </c>
      <c r="K4219" s="129">
        <v>43923</v>
      </c>
      <c r="L4219" s="129">
        <v>44196</v>
      </c>
      <c r="M4219" s="9" t="s">
        <v>20</v>
      </c>
      <c r="O4219" s="9">
        <v>27</v>
      </c>
      <c r="Q4219" s="9" t="s">
        <v>54</v>
      </c>
      <c r="R4219" s="9"/>
      <c r="S4219" s="13">
        <v>15600000</v>
      </c>
      <c r="T4219" s="13">
        <v>15600000</v>
      </c>
      <c r="U4219" s="13">
        <v>4600000</v>
      </c>
      <c r="V4219" s="9"/>
      <c r="W4219" s="13">
        <v>11000000</v>
      </c>
      <c r="Y4219" s="9"/>
      <c r="Z4219" s="9"/>
      <c r="AA4219" s="9"/>
      <c r="AB4219" s="9"/>
      <c r="AC4219" s="9"/>
      <c r="AD4219" s="9"/>
      <c r="AE4219" s="9"/>
      <c r="AF4219" s="55">
        <v>11000000</v>
      </c>
      <c r="AG4219" s="55"/>
      <c r="AH4219" s="11">
        <v>43923</v>
      </c>
      <c r="AI4219" s="11">
        <v>44159</v>
      </c>
      <c r="AJ4219" s="13">
        <v>15345458</v>
      </c>
      <c r="AK4219" s="13">
        <v>4524000</v>
      </c>
      <c r="AL4219" s="9"/>
      <c r="AM4219" s="9"/>
      <c r="AN4219" s="9"/>
      <c r="AO4219" s="9"/>
      <c r="AP4219" s="9"/>
      <c r="AQ4219" s="9"/>
      <c r="AR4219" s="9"/>
      <c r="AS4219" s="9"/>
      <c r="AT4219" s="9"/>
      <c r="AU4219" s="9"/>
      <c r="AV4219" s="9"/>
      <c r="AW4219" s="9"/>
      <c r="AX4219" s="9"/>
      <c r="AY4219" s="9"/>
      <c r="AZ4219" s="9"/>
      <c r="BA4219" s="9"/>
      <c r="BB4219" s="9"/>
      <c r="BC4219" s="9"/>
      <c r="BD4219" s="9"/>
      <c r="BE4219" s="9"/>
      <c r="BF4219" s="9"/>
      <c r="BG4219" s="9"/>
      <c r="BH4219" s="9"/>
      <c r="BI4219" s="9"/>
      <c r="BJ4219" s="9"/>
      <c r="BK4219" s="9"/>
      <c r="BL4219" s="9"/>
      <c r="BM4219" s="9"/>
      <c r="BN4219" s="9"/>
      <c r="BO4219" s="9"/>
      <c r="BP4219" s="9"/>
      <c r="BQ4219" s="9"/>
      <c r="BT4219" s="9"/>
      <c r="BU4219" s="9"/>
      <c r="BX4219" s="9"/>
      <c r="BY4219" s="9"/>
      <c r="CB4219" s="9"/>
      <c r="CC4219" s="9"/>
      <c r="CF4219" s="9"/>
      <c r="CG4219" s="9"/>
      <c r="CJ4219" s="9"/>
      <c r="CK4219" s="9"/>
      <c r="CN4219" s="9"/>
      <c r="CO4219" s="9"/>
      <c r="CP4219" s="9"/>
      <c r="CQ4219" s="9"/>
      <c r="CR4219" s="9"/>
      <c r="CS4219" s="9"/>
      <c r="CT4219" s="9"/>
      <c r="CU4219" s="9"/>
      <c r="CV4219" s="9"/>
      <c r="CW4219" s="9"/>
      <c r="CX4219" s="9"/>
      <c r="CY4219" s="9"/>
      <c r="CZ4219" s="9"/>
      <c r="DA4219" s="9"/>
      <c r="DB4219" s="9"/>
      <c r="DC4219" s="9"/>
      <c r="DD4219" s="9"/>
      <c r="DE4219" s="9"/>
      <c r="DF4219" s="9"/>
      <c r="DG4219" s="9"/>
      <c r="DH4219" s="9"/>
      <c r="DI4219" s="9"/>
      <c r="DJ4219" s="9"/>
      <c r="DK4219" s="9"/>
      <c r="DL4219" s="9"/>
      <c r="DM4219" s="9"/>
      <c r="DN4219" s="9"/>
      <c r="DO4219" s="9"/>
      <c r="DP4219" s="9"/>
      <c r="DQ4219" s="9"/>
      <c r="DR4219" s="9"/>
      <c r="DS4219" s="9"/>
      <c r="DT4219" s="9"/>
      <c r="DU4219" s="9"/>
      <c r="DV4219" s="9"/>
      <c r="DW4219" s="9"/>
      <c r="DX4219" s="9"/>
      <c r="DY4219" s="9"/>
      <c r="DZ4219" s="56"/>
      <c r="EA4219" s="57"/>
    </row>
    <row r="4220" spans="1:131" ht="19.5" customHeight="1" x14ac:dyDescent="0.25">
      <c r="A4220" s="9">
        <v>2780</v>
      </c>
      <c r="B4220" s="9" t="s">
        <v>8297</v>
      </c>
      <c r="C4220" s="9" t="s">
        <v>8296</v>
      </c>
      <c r="D4220" s="9"/>
      <c r="E4220" s="9" t="s">
        <v>168</v>
      </c>
      <c r="F4220" s="9" t="s">
        <v>1145</v>
      </c>
      <c r="G4220" s="9"/>
      <c r="H4220" s="9" t="s">
        <v>202</v>
      </c>
      <c r="I4220" s="9" t="s">
        <v>6149</v>
      </c>
      <c r="J4220" s="129">
        <v>44042</v>
      </c>
      <c r="K4220" s="129">
        <v>43987</v>
      </c>
      <c r="L4220" s="129">
        <v>44196</v>
      </c>
      <c r="M4220" s="9" t="s">
        <v>20</v>
      </c>
      <c r="O4220" s="9">
        <v>27</v>
      </c>
      <c r="Q4220" s="9" t="s">
        <v>54</v>
      </c>
      <c r="R4220" s="9"/>
      <c r="S4220" s="13">
        <v>8570000</v>
      </c>
      <c r="T4220" s="13">
        <v>8570000</v>
      </c>
      <c r="U4220" s="13">
        <v>2570000</v>
      </c>
      <c r="V4220" s="9"/>
      <c r="W4220" s="13">
        <v>6000000</v>
      </c>
      <c r="X4220" s="9"/>
      <c r="Y4220" s="9"/>
      <c r="Z4220" s="9"/>
      <c r="AA4220" s="9"/>
      <c r="AB4220" s="9"/>
      <c r="AC4220" s="9"/>
      <c r="AD4220" s="9"/>
      <c r="AE4220" s="9"/>
      <c r="AF4220" s="55">
        <v>6000000</v>
      </c>
      <c r="AG4220" s="55"/>
      <c r="AH4220" s="11">
        <v>43987</v>
      </c>
      <c r="AI4220" s="11">
        <v>44196</v>
      </c>
      <c r="AJ4220" s="13">
        <v>8570000</v>
      </c>
      <c r="AK4220" s="13">
        <v>2570000</v>
      </c>
      <c r="AL4220" s="9"/>
      <c r="AM4220" s="9"/>
      <c r="AN4220" s="9"/>
      <c r="AO4220" s="9"/>
      <c r="AP4220" s="9"/>
      <c r="AQ4220" s="9"/>
      <c r="AR4220" s="9"/>
      <c r="AS4220" s="9"/>
      <c r="AT4220" s="9"/>
      <c r="AU4220" s="9"/>
      <c r="AV4220" s="9"/>
      <c r="AW4220" s="9"/>
      <c r="AX4220" s="9"/>
      <c r="AY4220" s="9"/>
      <c r="AZ4220" s="9"/>
      <c r="BA4220" s="9"/>
      <c r="BB4220" s="9"/>
      <c r="BC4220" s="9"/>
      <c r="BD4220" s="9"/>
      <c r="BE4220" s="9"/>
      <c r="BF4220" s="9"/>
      <c r="BG4220" s="9"/>
      <c r="BH4220" s="9"/>
      <c r="BI4220" s="9"/>
      <c r="BJ4220" s="9"/>
      <c r="BK4220" s="9"/>
      <c r="BL4220" s="9"/>
      <c r="BM4220" s="9"/>
      <c r="BN4220" s="9"/>
      <c r="BO4220" s="9"/>
      <c r="BP4220" s="9"/>
      <c r="BQ4220" s="9"/>
      <c r="BT4220" s="9"/>
      <c r="BU4220" s="9"/>
      <c r="BX4220" s="9"/>
      <c r="BY4220" s="9"/>
      <c r="CB4220" s="9"/>
      <c r="CC4220" s="9"/>
      <c r="CF4220" s="9"/>
      <c r="CG4220" s="9"/>
      <c r="CJ4220" s="9"/>
      <c r="CK4220" s="9"/>
      <c r="CN4220" s="9"/>
      <c r="CO4220" s="9"/>
      <c r="CP4220" s="9"/>
      <c r="CQ4220" s="9"/>
      <c r="CR4220" s="9"/>
      <c r="CS4220" s="9"/>
      <c r="CT4220" s="9"/>
      <c r="CU4220" s="9"/>
      <c r="CV4220" s="9"/>
      <c r="CW4220" s="9"/>
      <c r="CX4220" s="9"/>
      <c r="CY4220" s="9"/>
      <c r="CZ4220" s="9"/>
      <c r="DA4220" s="9"/>
      <c r="DB4220" s="9"/>
      <c r="DC4220" s="9"/>
      <c r="DD4220" s="9"/>
      <c r="DE4220" s="9"/>
      <c r="DF4220" s="9"/>
      <c r="DG4220" s="9"/>
      <c r="DH4220" s="9"/>
      <c r="DI4220" s="9"/>
      <c r="DJ4220" s="9"/>
      <c r="DK4220" s="9"/>
      <c r="DL4220" s="9"/>
      <c r="DM4220" s="9"/>
      <c r="DN4220" s="9"/>
      <c r="DO4220" s="9"/>
      <c r="DP4220" s="9"/>
      <c r="DQ4220" s="9"/>
      <c r="DR4220" s="9"/>
      <c r="DS4220" s="9"/>
      <c r="DT4220" s="9"/>
      <c r="DU4220" s="9"/>
      <c r="DV4220" s="9"/>
      <c r="DW4220" s="9"/>
      <c r="DX4220" s="9"/>
      <c r="DY4220" s="9"/>
      <c r="DZ4220" s="56"/>
      <c r="EA4220" s="57"/>
    </row>
    <row r="4221" spans="1:131" ht="19.5" customHeight="1" x14ac:dyDescent="0.25">
      <c r="A4221" s="9">
        <v>2781</v>
      </c>
      <c r="B4221" s="9" t="s">
        <v>8301</v>
      </c>
      <c r="C4221" s="9" t="s">
        <v>8300</v>
      </c>
      <c r="D4221" s="9"/>
      <c r="E4221" s="9" t="s">
        <v>8172</v>
      </c>
      <c r="F4221" s="9" t="s">
        <v>8173</v>
      </c>
      <c r="G4221" s="9"/>
      <c r="H4221" s="9" t="s">
        <v>906</v>
      </c>
      <c r="I4221" s="9" t="s">
        <v>6285</v>
      </c>
      <c r="M4221" s="9" t="s">
        <v>20</v>
      </c>
      <c r="O4221" s="9">
        <v>30</v>
      </c>
      <c r="R4221" s="9"/>
      <c r="S4221" s="9"/>
      <c r="T4221" s="9"/>
      <c r="U4221" s="9"/>
      <c r="V4221" s="9"/>
      <c r="W4221" s="9"/>
      <c r="X4221" s="9"/>
      <c r="Y4221" s="9"/>
      <c r="Z4221" s="9"/>
      <c r="AA4221" s="9"/>
      <c r="AB4221" s="9"/>
      <c r="AC4221" s="9"/>
      <c r="AD4221" s="9"/>
      <c r="AE4221" s="9"/>
      <c r="AF4221" s="55"/>
      <c r="AG4221" s="55"/>
      <c r="AH4221" s="9"/>
      <c r="AI4221" s="9"/>
      <c r="AJ4221" s="9"/>
      <c r="AK4221" s="9"/>
      <c r="AL4221" s="9"/>
      <c r="AM4221" s="9"/>
      <c r="AN4221" s="9"/>
      <c r="AO4221" s="9"/>
      <c r="AP4221" s="9"/>
      <c r="AQ4221" s="9"/>
      <c r="AR4221" s="9"/>
      <c r="AS4221" s="9"/>
      <c r="AT4221" s="9"/>
      <c r="AU4221" s="9"/>
      <c r="AV4221" s="9"/>
      <c r="AW4221" s="9"/>
      <c r="AX4221" s="9"/>
      <c r="AY4221" s="9"/>
      <c r="AZ4221" s="9"/>
      <c r="BA4221" s="9"/>
      <c r="BB4221" s="9"/>
      <c r="BC4221" s="9"/>
      <c r="BD4221" s="9"/>
      <c r="BE4221" s="9"/>
      <c r="BF4221" s="9"/>
      <c r="BG4221" s="9"/>
      <c r="BH4221" s="9"/>
      <c r="BI4221" s="9"/>
      <c r="BJ4221" s="9"/>
      <c r="BK4221" s="9"/>
      <c r="BL4221" s="9"/>
      <c r="BM4221" s="9"/>
      <c r="BN4221" s="9"/>
      <c r="BO4221" s="9"/>
      <c r="BP4221" s="9"/>
      <c r="BQ4221" s="9"/>
      <c r="BT4221" s="9"/>
      <c r="BU4221" s="9"/>
      <c r="BX4221" s="9"/>
      <c r="BY4221" s="9"/>
      <c r="CB4221" s="9"/>
      <c r="CC4221" s="9"/>
      <c r="CF4221" s="9"/>
      <c r="CG4221" s="9"/>
      <c r="CJ4221" s="9"/>
      <c r="CK4221" s="9"/>
      <c r="CN4221" s="9"/>
      <c r="CO4221" s="9"/>
      <c r="CP4221" s="9"/>
      <c r="CQ4221" s="9"/>
      <c r="CR4221" s="9"/>
      <c r="CS4221" s="9"/>
      <c r="CT4221" s="9"/>
      <c r="CU4221" s="9"/>
      <c r="CV4221" s="9"/>
      <c r="CW4221" s="9"/>
      <c r="CX4221" s="9"/>
      <c r="CY4221" s="9"/>
      <c r="CZ4221" s="9"/>
      <c r="DA4221" s="9"/>
      <c r="DB4221" s="9"/>
      <c r="DC4221" s="9"/>
      <c r="DD4221" s="9"/>
      <c r="DE4221" s="9"/>
      <c r="DF4221" s="9"/>
      <c r="DG4221" s="9"/>
      <c r="DH4221" s="9"/>
      <c r="DI4221" s="9"/>
      <c r="DJ4221" s="9"/>
      <c r="DK4221" s="9"/>
      <c r="DL4221" s="9"/>
      <c r="DM4221" s="9"/>
      <c r="DN4221" s="9"/>
      <c r="DO4221" s="9"/>
      <c r="DP4221" s="9"/>
      <c r="DQ4221" s="9"/>
      <c r="DR4221" s="9"/>
      <c r="DS4221" s="9"/>
      <c r="DT4221" s="9"/>
      <c r="DU4221" s="9"/>
      <c r="DV4221" s="9"/>
      <c r="DW4221" s="9"/>
      <c r="DX4221" s="9"/>
      <c r="DY4221" s="9"/>
      <c r="DZ4221" s="56"/>
      <c r="EA4221" s="57"/>
    </row>
    <row r="4222" spans="1:131" ht="19.5" customHeight="1" x14ac:dyDescent="0.25">
      <c r="A4222" s="9">
        <v>2782</v>
      </c>
      <c r="B4222" s="9" t="s">
        <v>8302</v>
      </c>
      <c r="C4222" s="9" t="s">
        <v>8303</v>
      </c>
      <c r="D4222" s="9"/>
      <c r="E4222" s="168" t="s">
        <v>6438</v>
      </c>
      <c r="F4222" s="9" t="s">
        <v>5551</v>
      </c>
      <c r="G4222" s="9"/>
      <c r="H4222" s="9" t="s">
        <v>906</v>
      </c>
      <c r="I4222" s="9" t="s">
        <v>25</v>
      </c>
      <c r="M4222" s="9" t="s">
        <v>20</v>
      </c>
      <c r="O4222" s="9">
        <v>28</v>
      </c>
      <c r="R4222" s="9"/>
      <c r="S4222" s="9"/>
      <c r="T4222" s="9"/>
      <c r="U4222" s="9"/>
      <c r="V4222" s="9"/>
      <c r="W4222" s="9"/>
      <c r="X4222" s="9"/>
      <c r="Y4222" s="9"/>
      <c r="Z4222" s="9"/>
      <c r="AA4222" s="9"/>
      <c r="AB4222" s="9"/>
      <c r="AC4222" s="9"/>
      <c r="AD4222" s="9"/>
      <c r="AE4222" s="9"/>
      <c r="AF4222" s="55"/>
      <c r="AG4222" s="55"/>
      <c r="AH4222" s="9"/>
      <c r="AI4222" s="9"/>
      <c r="AJ4222" s="9"/>
      <c r="AK4222" s="9"/>
      <c r="AL4222" s="9"/>
      <c r="AM4222" s="9"/>
      <c r="AN4222" s="9"/>
      <c r="AO4222" s="9"/>
      <c r="AP4222" s="9"/>
      <c r="AQ4222" s="9"/>
      <c r="AR4222" s="9"/>
      <c r="AS4222" s="9"/>
      <c r="AT4222" s="9"/>
      <c r="AU4222" s="9"/>
      <c r="AV4222" s="9"/>
      <c r="AW4222" s="9"/>
      <c r="AX4222" s="9"/>
      <c r="AY4222" s="9"/>
      <c r="AZ4222" s="9"/>
      <c r="BA4222" s="9"/>
      <c r="BB4222" s="9"/>
      <c r="BC4222" s="9"/>
      <c r="BD4222" s="9"/>
      <c r="BE4222" s="9"/>
      <c r="BF4222" s="9"/>
      <c r="BG4222" s="9"/>
      <c r="BH4222" s="9"/>
      <c r="BI4222" s="9"/>
      <c r="BJ4222" s="9"/>
      <c r="BK4222" s="9"/>
      <c r="BL4222" s="9"/>
      <c r="BM4222" s="9"/>
      <c r="BN4222" s="9"/>
      <c r="BO4222" s="9"/>
      <c r="BP4222" s="9"/>
      <c r="BQ4222" s="9"/>
      <c r="BT4222" s="9"/>
      <c r="BU4222" s="9"/>
      <c r="BX4222" s="9"/>
      <c r="BY4222" s="9"/>
      <c r="CB4222" s="9"/>
      <c r="CC4222" s="9"/>
      <c r="CF4222" s="9"/>
      <c r="CG4222" s="9"/>
      <c r="CJ4222" s="9"/>
      <c r="CK4222" s="9"/>
      <c r="CN4222" s="9"/>
      <c r="CO4222" s="9"/>
      <c r="CP4222" s="9"/>
      <c r="CQ4222" s="9"/>
      <c r="CR4222" s="9"/>
      <c r="CS4222" s="9"/>
      <c r="CT4222" s="9"/>
      <c r="CU4222" s="9"/>
      <c r="CV4222" s="9"/>
      <c r="CW4222" s="9"/>
      <c r="CX4222" s="9"/>
      <c r="CY4222" s="9"/>
      <c r="CZ4222" s="9"/>
      <c r="DA4222" s="9"/>
      <c r="DB4222" s="9"/>
      <c r="DC4222" s="9"/>
      <c r="DD4222" s="9"/>
      <c r="DE4222" s="9"/>
      <c r="DF4222" s="9"/>
      <c r="DG4222" s="9"/>
      <c r="DH4222" s="9"/>
      <c r="DI4222" s="9"/>
      <c r="DJ4222" s="9"/>
      <c r="DK4222" s="9"/>
      <c r="DL4222" s="9"/>
      <c r="DM4222" s="9"/>
      <c r="DN4222" s="9"/>
      <c r="DO4222" s="9"/>
      <c r="DP4222" s="9"/>
      <c r="DQ4222" s="9"/>
      <c r="DR4222" s="9"/>
      <c r="DS4222" s="9"/>
      <c r="DT4222" s="9"/>
      <c r="DU4222" s="9"/>
      <c r="DV4222" s="9"/>
      <c r="DW4222" s="9"/>
      <c r="DX4222" s="9"/>
      <c r="DY4222" s="9"/>
      <c r="DZ4222" s="56"/>
      <c r="EA4222" s="57"/>
    </row>
    <row r="4223" spans="1:131" ht="19.5" customHeight="1" x14ac:dyDescent="0.25">
      <c r="A4223" s="9">
        <v>2783</v>
      </c>
      <c r="B4223" s="10" t="s">
        <v>8304</v>
      </c>
      <c r="C4223" s="9" t="s">
        <v>10146</v>
      </c>
      <c r="D4223" s="9"/>
      <c r="E4223" s="9" t="s">
        <v>5598</v>
      </c>
      <c r="F4223" s="9" t="s">
        <v>8305</v>
      </c>
      <c r="G4223" s="9"/>
      <c r="H4223" s="9" t="s">
        <v>202</v>
      </c>
      <c r="I4223" s="9" t="s">
        <v>8358</v>
      </c>
      <c r="J4223" s="129">
        <v>44351</v>
      </c>
      <c r="K4223" s="129">
        <v>44013</v>
      </c>
      <c r="L4223" s="129">
        <v>44530</v>
      </c>
      <c r="M4223" s="9" t="s">
        <v>20</v>
      </c>
      <c r="O4223" s="9">
        <v>28</v>
      </c>
      <c r="Q4223" s="9" t="s">
        <v>54</v>
      </c>
      <c r="R4223" s="9"/>
      <c r="S4223" s="13">
        <v>1040000</v>
      </c>
      <c r="T4223" s="13">
        <v>1040000</v>
      </c>
      <c r="U4223" s="13">
        <v>312000</v>
      </c>
      <c r="V4223" s="9"/>
      <c r="W4223" s="9"/>
      <c r="X4223" s="9"/>
      <c r="Y4223" s="9"/>
      <c r="Z4223" s="9"/>
      <c r="AA4223" s="9"/>
      <c r="AB4223" s="9"/>
      <c r="AC4223" s="9"/>
      <c r="AD4223" s="9"/>
      <c r="AE4223" s="9"/>
      <c r="AF4223" s="55"/>
      <c r="AG4223" s="55"/>
      <c r="AH4223" s="9"/>
      <c r="AI4223" s="9"/>
      <c r="AJ4223" s="9"/>
      <c r="AK4223" s="9"/>
      <c r="AL4223" s="9"/>
      <c r="AM4223" s="9"/>
      <c r="AN4223" s="9"/>
      <c r="AO4223" s="9"/>
      <c r="AP4223" s="9"/>
      <c r="AQ4223" s="9"/>
      <c r="AR4223" s="9"/>
      <c r="AS4223" s="9"/>
      <c r="AT4223" s="9"/>
      <c r="AU4223" s="9"/>
      <c r="AV4223" s="9"/>
      <c r="AW4223" s="9"/>
      <c r="AX4223" s="9"/>
      <c r="AY4223" s="9"/>
      <c r="AZ4223" s="9"/>
      <c r="BA4223" s="9"/>
      <c r="BB4223" s="9"/>
      <c r="BC4223" s="9"/>
      <c r="BD4223" s="9"/>
      <c r="BE4223" s="9"/>
      <c r="BF4223" s="9"/>
      <c r="BG4223" s="9"/>
      <c r="BH4223" s="9"/>
      <c r="BI4223" s="9"/>
      <c r="BJ4223" s="9"/>
      <c r="BK4223" s="9"/>
      <c r="BL4223" s="9"/>
      <c r="BM4223" s="9"/>
      <c r="BN4223" s="9"/>
      <c r="BO4223" s="9"/>
      <c r="BP4223" s="9"/>
      <c r="BQ4223" s="9"/>
      <c r="BT4223" s="9"/>
      <c r="BU4223" s="9"/>
      <c r="BX4223" s="9"/>
      <c r="BY4223" s="9"/>
      <c r="CB4223" s="9"/>
      <c r="CC4223" s="9"/>
      <c r="CF4223" s="9"/>
      <c r="CG4223" s="9"/>
      <c r="CJ4223" s="9"/>
      <c r="CK4223" s="9"/>
      <c r="CN4223" s="9"/>
      <c r="CO4223" s="9"/>
      <c r="CP4223" s="9"/>
      <c r="CQ4223" s="9"/>
      <c r="CR4223" s="9"/>
      <c r="CS4223" s="9"/>
      <c r="CT4223" s="9"/>
      <c r="CU4223" s="9"/>
      <c r="CV4223" s="9"/>
      <c r="CW4223" s="9"/>
      <c r="CX4223" s="9"/>
      <c r="CY4223" s="9"/>
      <c r="CZ4223" s="9"/>
      <c r="DA4223" s="9"/>
      <c r="DB4223" s="9"/>
      <c r="DC4223" s="9"/>
      <c r="DD4223" s="9"/>
      <c r="DE4223" s="9"/>
      <c r="DF4223" s="9"/>
      <c r="DG4223" s="9"/>
      <c r="DH4223" s="9"/>
      <c r="DI4223" s="9"/>
      <c r="DJ4223" s="9"/>
      <c r="DK4223" s="9"/>
      <c r="DL4223" s="9"/>
      <c r="DM4223" s="9"/>
      <c r="DN4223" s="9"/>
      <c r="DO4223" s="9"/>
      <c r="DP4223" s="9"/>
      <c r="DQ4223" s="9"/>
      <c r="DR4223" s="9"/>
      <c r="DS4223" s="9"/>
      <c r="DT4223" s="9"/>
      <c r="DU4223" s="9"/>
      <c r="DV4223" s="9"/>
      <c r="DW4223" s="9"/>
      <c r="DX4223" s="9"/>
      <c r="DY4223" s="9"/>
      <c r="DZ4223" s="56"/>
      <c r="EA4223" s="57"/>
    </row>
    <row r="4224" spans="1:131" s="18" customFormat="1" ht="19.5" customHeight="1" x14ac:dyDescent="0.25">
      <c r="A4224" s="18">
        <v>2783</v>
      </c>
      <c r="B4224" s="17" t="s">
        <v>8304</v>
      </c>
      <c r="C4224" s="18" t="s">
        <v>10146</v>
      </c>
      <c r="D4224" s="19">
        <v>44515</v>
      </c>
      <c r="J4224" s="130"/>
      <c r="K4224" s="130"/>
      <c r="L4224" s="130">
        <v>44712</v>
      </c>
      <c r="S4224" s="20"/>
      <c r="T4224" s="20"/>
      <c r="U4224" s="20"/>
      <c r="AF4224" s="57"/>
      <c r="AG4224" s="57"/>
      <c r="DZ4224" s="56"/>
      <c r="EA4224" s="57"/>
    </row>
    <row r="4225" spans="1:132" ht="38.25" customHeight="1" x14ac:dyDescent="0.25">
      <c r="A4225" s="9">
        <v>2784</v>
      </c>
      <c r="B4225" s="9" t="s">
        <v>8306</v>
      </c>
      <c r="C4225" s="9" t="s">
        <v>8309</v>
      </c>
      <c r="D4225" s="9"/>
      <c r="E4225" s="9" t="s">
        <v>6356</v>
      </c>
      <c r="F4225" s="9" t="s">
        <v>8307</v>
      </c>
      <c r="G4225" s="9"/>
      <c r="H4225" s="9" t="s">
        <v>202</v>
      </c>
      <c r="I4225" s="9" t="s">
        <v>78</v>
      </c>
      <c r="J4225" s="129">
        <v>44084</v>
      </c>
      <c r="K4225" s="129">
        <v>43948</v>
      </c>
      <c r="L4225" s="129">
        <v>44681</v>
      </c>
      <c r="M4225" s="9" t="s">
        <v>335</v>
      </c>
      <c r="O4225" s="9">
        <v>24</v>
      </c>
      <c r="Q4225" s="9" t="s">
        <v>54</v>
      </c>
      <c r="R4225" s="13">
        <v>380449793</v>
      </c>
      <c r="S4225" s="13">
        <v>110982729</v>
      </c>
      <c r="T4225" s="13">
        <v>110982729</v>
      </c>
      <c r="U4225" s="13">
        <v>33294789</v>
      </c>
      <c r="V4225" s="13">
        <v>77687940</v>
      </c>
      <c r="W4225" s="9"/>
      <c r="X4225" s="9"/>
      <c r="Y4225" s="9"/>
      <c r="Z4225" s="9"/>
      <c r="AA4225" s="9"/>
      <c r="AB4225" s="9"/>
      <c r="AC4225" s="9"/>
      <c r="AD4225" s="9"/>
      <c r="AE4225" s="9"/>
      <c r="AF4225" s="55">
        <v>77687940</v>
      </c>
      <c r="AG4225" s="55"/>
      <c r="AH4225" s="11">
        <v>43948</v>
      </c>
      <c r="AI4225" s="11">
        <v>44104</v>
      </c>
      <c r="AJ4225" s="13">
        <v>9428980</v>
      </c>
      <c r="AK4225" s="13">
        <v>2828694</v>
      </c>
      <c r="AL4225" s="11">
        <v>44166</v>
      </c>
      <c r="AM4225" s="11">
        <v>44196</v>
      </c>
      <c r="AN4225" s="13">
        <v>8803217</v>
      </c>
      <c r="AO4225" s="13">
        <v>2640965</v>
      </c>
      <c r="AP4225" s="11">
        <v>44197</v>
      </c>
      <c r="AQ4225" s="11">
        <v>44227</v>
      </c>
      <c r="AR4225" s="13">
        <v>5352486</v>
      </c>
      <c r="AS4225" s="13">
        <v>1605746</v>
      </c>
      <c r="AT4225" s="11">
        <v>44228</v>
      </c>
      <c r="AU4225" s="11">
        <v>44255</v>
      </c>
      <c r="AV4225" s="13">
        <v>5757861</v>
      </c>
      <c r="AW4225" s="13">
        <v>1727358</v>
      </c>
      <c r="AX4225" s="11">
        <v>44256</v>
      </c>
      <c r="AY4225" s="11">
        <v>44286</v>
      </c>
      <c r="AZ4225" s="13">
        <v>8899193</v>
      </c>
      <c r="BA4225" s="13">
        <v>2669758</v>
      </c>
      <c r="BB4225" s="11">
        <v>44287</v>
      </c>
      <c r="BC4225" s="11">
        <v>44316</v>
      </c>
      <c r="BD4225" s="13">
        <v>6775453</v>
      </c>
      <c r="BE4225" s="13">
        <v>2032636</v>
      </c>
      <c r="BF4225" s="11">
        <v>44317</v>
      </c>
      <c r="BG4225" s="11">
        <v>44347</v>
      </c>
      <c r="BH4225" s="13">
        <v>9082370</v>
      </c>
      <c r="BI4225" s="13">
        <v>2724711</v>
      </c>
      <c r="BJ4225" s="11">
        <v>44348</v>
      </c>
      <c r="BK4225" s="11">
        <v>44377</v>
      </c>
      <c r="BL4225" s="13">
        <v>8783497</v>
      </c>
      <c r="BM4225" s="13">
        <v>2635049</v>
      </c>
      <c r="BN4225" s="9"/>
      <c r="BO4225" s="9"/>
      <c r="BP4225" s="9"/>
      <c r="BQ4225" s="9"/>
      <c r="BT4225" s="9"/>
      <c r="BU4225" s="9"/>
      <c r="BX4225" s="9"/>
      <c r="BY4225" s="9"/>
      <c r="CB4225" s="9"/>
      <c r="CC4225" s="9"/>
      <c r="CF4225" s="9"/>
      <c r="CG4225" s="9"/>
      <c r="CJ4225" s="9"/>
      <c r="CK4225" s="9"/>
      <c r="CN4225" s="9"/>
      <c r="CO4225" s="9"/>
      <c r="CP4225" s="9"/>
      <c r="CQ4225" s="9"/>
      <c r="CR4225" s="9"/>
      <c r="CS4225" s="9"/>
      <c r="CT4225" s="9"/>
      <c r="CU4225" s="9"/>
      <c r="CV4225" s="9"/>
      <c r="CW4225" s="9"/>
      <c r="CX4225" s="9"/>
      <c r="CY4225" s="9"/>
      <c r="CZ4225" s="9"/>
      <c r="DA4225" s="9"/>
      <c r="DB4225" s="9"/>
      <c r="DC4225" s="9"/>
      <c r="DD4225" s="9"/>
      <c r="DE4225" s="9"/>
      <c r="DF4225" s="9"/>
      <c r="DG4225" s="9"/>
      <c r="DH4225" s="9"/>
      <c r="DI4225" s="9"/>
      <c r="DJ4225" s="9"/>
      <c r="DK4225" s="9"/>
      <c r="DL4225" s="9"/>
      <c r="DM4225" s="9"/>
      <c r="DN4225" s="9"/>
      <c r="DO4225" s="9"/>
      <c r="DP4225" s="9"/>
      <c r="DQ4225" s="9"/>
      <c r="DR4225" s="9"/>
      <c r="DS4225" s="9"/>
      <c r="DT4225" s="9"/>
      <c r="DU4225" s="9"/>
      <c r="DV4225" s="9"/>
      <c r="DW4225" s="9"/>
      <c r="DX4225" s="9"/>
      <c r="DY4225" s="9"/>
      <c r="DZ4225" s="56"/>
      <c r="EA4225" s="57"/>
    </row>
    <row r="4226" spans="1:132" s="18" customFormat="1" ht="38.25" customHeight="1" x14ac:dyDescent="0.25">
      <c r="A4226" s="18">
        <v>2784</v>
      </c>
      <c r="B4226" s="18" t="s">
        <v>8306</v>
      </c>
      <c r="C4226" s="18" t="s">
        <v>8309</v>
      </c>
      <c r="D4226" s="19">
        <v>44116</v>
      </c>
      <c r="E4226" s="18" t="s">
        <v>9039</v>
      </c>
      <c r="F4226" s="18" t="s">
        <v>8307</v>
      </c>
      <c r="J4226" s="130"/>
      <c r="K4226" s="130"/>
      <c r="L4226" s="130"/>
      <c r="AF4226" s="57"/>
      <c r="AG4226" s="57"/>
      <c r="DZ4226" s="56"/>
      <c r="EA4226" s="57"/>
    </row>
    <row r="4227" spans="1:132" ht="19.5" customHeight="1" x14ac:dyDescent="0.25">
      <c r="A4227" s="9">
        <v>2785</v>
      </c>
      <c r="B4227" s="10" t="s">
        <v>8308</v>
      </c>
      <c r="C4227" s="9" t="s">
        <v>9887</v>
      </c>
      <c r="D4227" s="9"/>
      <c r="E4227" s="9" t="s">
        <v>6755</v>
      </c>
      <c r="F4227" s="9" t="s">
        <v>6756</v>
      </c>
      <c r="G4227" s="9"/>
      <c r="H4227" s="9" t="s">
        <v>202</v>
      </c>
      <c r="I4227" s="9" t="s">
        <v>35</v>
      </c>
      <c r="K4227" s="129">
        <v>43933</v>
      </c>
      <c r="L4227" s="129">
        <v>43982</v>
      </c>
      <c r="M4227" s="9" t="s">
        <v>20</v>
      </c>
      <c r="O4227" s="9">
        <v>27</v>
      </c>
      <c r="Q4227" s="9" t="s">
        <v>54</v>
      </c>
      <c r="R4227" s="9"/>
      <c r="S4227" s="13">
        <v>9938000</v>
      </c>
      <c r="T4227" s="13">
        <v>9938000</v>
      </c>
      <c r="U4227" s="13">
        <v>2981400</v>
      </c>
      <c r="V4227" s="9"/>
      <c r="W4227" s="9"/>
      <c r="X4227" s="9"/>
      <c r="Y4227" s="9"/>
      <c r="Z4227" s="9"/>
      <c r="AA4227" s="9"/>
      <c r="AB4227" s="9"/>
      <c r="AC4227" s="9"/>
      <c r="AD4227" s="9"/>
      <c r="AE4227" s="9"/>
      <c r="AF4227" s="55"/>
      <c r="AG4227" s="55"/>
      <c r="AH4227" s="11">
        <v>43475</v>
      </c>
      <c r="AI4227" s="11">
        <v>44048</v>
      </c>
      <c r="AJ4227" s="13">
        <v>47377925</v>
      </c>
      <c r="AK4227" s="13">
        <v>14213378</v>
      </c>
      <c r="AL4227" s="9"/>
      <c r="AM4227" s="9"/>
      <c r="AN4227" s="9"/>
      <c r="AO4227" s="9"/>
      <c r="AP4227" s="9"/>
      <c r="AQ4227" s="9"/>
      <c r="AR4227" s="9"/>
      <c r="AS4227" s="9"/>
      <c r="AT4227" s="9"/>
      <c r="AU4227" s="9"/>
      <c r="AV4227" s="9"/>
      <c r="AW4227" s="9"/>
      <c r="AX4227" s="9"/>
      <c r="AY4227" s="9"/>
      <c r="AZ4227" s="9"/>
      <c r="BA4227" s="9"/>
      <c r="BB4227" s="9"/>
      <c r="BC4227" s="9"/>
      <c r="BD4227" s="9"/>
      <c r="BE4227" s="9"/>
      <c r="BF4227" s="9"/>
      <c r="BG4227" s="9"/>
      <c r="BH4227" s="9"/>
      <c r="BI4227" s="9"/>
      <c r="BJ4227" s="9"/>
      <c r="BK4227" s="9"/>
      <c r="BL4227" s="9"/>
      <c r="BM4227" s="9"/>
      <c r="BN4227" s="9"/>
      <c r="BO4227" s="9"/>
      <c r="BP4227" s="9"/>
      <c r="BQ4227" s="9"/>
      <c r="BT4227" s="9"/>
      <c r="BU4227" s="9"/>
      <c r="BX4227" s="9"/>
      <c r="BY4227" s="9"/>
      <c r="CB4227" s="9"/>
      <c r="CC4227" s="9"/>
      <c r="CF4227" s="9"/>
      <c r="CG4227" s="9"/>
      <c r="CJ4227" s="9"/>
      <c r="CK4227" s="9"/>
      <c r="CN4227" s="9"/>
      <c r="CO4227" s="9"/>
      <c r="CP4227" s="9"/>
      <c r="CQ4227" s="9"/>
      <c r="CR4227" s="9"/>
      <c r="CS4227" s="9"/>
      <c r="CT4227" s="9"/>
      <c r="CU4227" s="9"/>
      <c r="CV4227" s="9"/>
      <c r="CW4227" s="9"/>
      <c r="CX4227" s="9"/>
      <c r="CY4227" s="9"/>
      <c r="CZ4227" s="9"/>
      <c r="DA4227" s="9"/>
      <c r="DB4227" s="9"/>
      <c r="DC4227" s="9"/>
      <c r="DD4227" s="9"/>
      <c r="DE4227" s="9"/>
      <c r="DF4227" s="9"/>
      <c r="DG4227" s="9"/>
      <c r="DH4227" s="9"/>
      <c r="DI4227" s="9"/>
      <c r="DJ4227" s="9"/>
      <c r="DK4227" s="9"/>
      <c r="DL4227" s="9"/>
      <c r="DM4227" s="9"/>
      <c r="DN4227" s="9"/>
      <c r="DO4227" s="9"/>
      <c r="DP4227" s="9"/>
      <c r="DQ4227" s="9"/>
      <c r="DR4227" s="9"/>
      <c r="DS4227" s="9"/>
      <c r="DT4227" s="9"/>
      <c r="DU4227" s="9"/>
      <c r="DV4227" s="9"/>
      <c r="DW4227" s="9"/>
      <c r="DX4227" s="9"/>
      <c r="DY4227" s="9"/>
      <c r="DZ4227" s="56"/>
      <c r="EA4227" s="57"/>
    </row>
    <row r="4228" spans="1:132" s="18" customFormat="1" ht="19.5" customHeight="1" x14ac:dyDescent="0.25">
      <c r="A4228" s="18">
        <v>2785</v>
      </c>
      <c r="B4228" s="17" t="s">
        <v>8308</v>
      </c>
      <c r="C4228" s="18" t="s">
        <v>9887</v>
      </c>
      <c r="D4228" s="19">
        <v>44280</v>
      </c>
      <c r="J4228" s="130"/>
      <c r="K4228" s="130"/>
      <c r="L4228" s="130">
        <v>44048</v>
      </c>
      <c r="S4228" s="20">
        <v>49162500</v>
      </c>
      <c r="T4228" s="20">
        <v>49162500</v>
      </c>
      <c r="U4228" s="20">
        <v>14748750</v>
      </c>
      <c r="AF4228" s="57"/>
      <c r="AG4228" s="57"/>
      <c r="DZ4228" s="56"/>
      <c r="EA4228" s="57"/>
    </row>
    <row r="4229" spans="1:132" ht="19.5" customHeight="1" x14ac:dyDescent="0.25">
      <c r="A4229" s="9">
        <v>2786</v>
      </c>
      <c r="B4229" s="9" t="s">
        <v>8310</v>
      </c>
      <c r="C4229" s="9" t="s">
        <v>8319</v>
      </c>
      <c r="D4229" s="9"/>
      <c r="E4229" s="9" t="s">
        <v>8311</v>
      </c>
      <c r="F4229" s="9" t="s">
        <v>3471</v>
      </c>
      <c r="G4229" s="9"/>
      <c r="H4229" s="9" t="s">
        <v>202</v>
      </c>
      <c r="I4229" s="9" t="s">
        <v>122</v>
      </c>
      <c r="J4229" s="129">
        <v>43910</v>
      </c>
      <c r="K4229" s="129">
        <v>43819</v>
      </c>
      <c r="L4229" s="129">
        <v>44185</v>
      </c>
      <c r="M4229" s="9" t="s">
        <v>20</v>
      </c>
      <c r="O4229" s="9">
        <v>29</v>
      </c>
      <c r="Q4229" s="9" t="s">
        <v>54</v>
      </c>
      <c r="R4229" s="9"/>
      <c r="S4229" s="13">
        <v>14195000</v>
      </c>
      <c r="T4229" s="13">
        <v>14195000</v>
      </c>
      <c r="U4229" s="13">
        <v>4258500</v>
      </c>
      <c r="V4229" s="9"/>
      <c r="W4229" s="9"/>
      <c r="X4229" s="9"/>
      <c r="Y4229" s="9"/>
      <c r="Z4229" s="9"/>
      <c r="AA4229" s="9"/>
      <c r="AB4229" s="9"/>
      <c r="AC4229" s="9"/>
      <c r="AD4229" s="9"/>
      <c r="AE4229" s="9"/>
      <c r="AF4229" s="55"/>
      <c r="AG4229" s="55"/>
      <c r="AH4229" s="9"/>
      <c r="AI4229" s="9"/>
      <c r="AJ4229" s="9"/>
      <c r="AK4229" s="9"/>
      <c r="AL4229" s="9"/>
      <c r="AM4229" s="9"/>
      <c r="AN4229" s="9"/>
      <c r="AO4229" s="9"/>
      <c r="AP4229" s="9"/>
      <c r="AQ4229" s="9"/>
      <c r="AR4229" s="9"/>
      <c r="AS4229" s="9"/>
      <c r="AT4229" s="9"/>
      <c r="AU4229" s="9"/>
      <c r="AV4229" s="9"/>
      <c r="AW4229" s="9"/>
      <c r="AX4229" s="9"/>
      <c r="AY4229" s="9"/>
      <c r="AZ4229" s="9"/>
      <c r="BA4229" s="9"/>
      <c r="BB4229" s="9"/>
      <c r="BC4229" s="9"/>
      <c r="BD4229" s="9"/>
      <c r="BE4229" s="9"/>
      <c r="BF4229" s="9"/>
      <c r="BG4229" s="9"/>
      <c r="BH4229" s="9"/>
      <c r="BI4229" s="9"/>
      <c r="BJ4229" s="9"/>
      <c r="BK4229" s="9"/>
      <c r="BL4229" s="9"/>
      <c r="BM4229" s="9"/>
      <c r="BN4229" s="9"/>
      <c r="BO4229" s="9"/>
      <c r="BP4229" s="9"/>
      <c r="BQ4229" s="9"/>
      <c r="BT4229" s="9"/>
      <c r="BU4229" s="9"/>
      <c r="BX4229" s="9"/>
      <c r="BY4229" s="9"/>
      <c r="CB4229" s="9"/>
      <c r="CC4229" s="9"/>
      <c r="CF4229" s="9"/>
      <c r="CG4229" s="9"/>
      <c r="CJ4229" s="9"/>
      <c r="CK4229" s="9"/>
      <c r="CN4229" s="9"/>
      <c r="CO4229" s="9"/>
      <c r="CP4229" s="9"/>
      <c r="CQ4229" s="9"/>
      <c r="CR4229" s="9"/>
      <c r="CS4229" s="9"/>
      <c r="CT4229" s="9"/>
      <c r="CU4229" s="9"/>
      <c r="CV4229" s="9"/>
      <c r="CW4229" s="9"/>
      <c r="CX4229" s="9"/>
      <c r="CY4229" s="9"/>
      <c r="CZ4229" s="9"/>
      <c r="DA4229" s="9"/>
      <c r="DB4229" s="9"/>
      <c r="DC4229" s="9"/>
      <c r="DD4229" s="9"/>
      <c r="DE4229" s="9"/>
      <c r="DF4229" s="9"/>
      <c r="DG4229" s="9"/>
      <c r="DH4229" s="9"/>
      <c r="DI4229" s="9"/>
      <c r="DJ4229" s="9"/>
      <c r="DK4229" s="9"/>
      <c r="DL4229" s="9"/>
      <c r="DM4229" s="9"/>
      <c r="DN4229" s="9"/>
      <c r="DO4229" s="9"/>
      <c r="DP4229" s="9"/>
      <c r="DQ4229" s="9"/>
      <c r="DR4229" s="9"/>
      <c r="DS4229" s="9"/>
      <c r="DT4229" s="9"/>
      <c r="DU4229" s="9"/>
      <c r="DV4229" s="9"/>
      <c r="DW4229" s="9"/>
      <c r="DX4229" s="9"/>
      <c r="DY4229" s="9"/>
      <c r="DZ4229" s="56"/>
      <c r="EA4229" s="57"/>
    </row>
    <row r="4230" spans="1:132" s="18" customFormat="1" ht="19.5" customHeight="1" x14ac:dyDescent="0.25">
      <c r="A4230" s="18">
        <v>2786</v>
      </c>
      <c r="B4230" s="18" t="s">
        <v>8310</v>
      </c>
      <c r="C4230" s="18" t="s">
        <v>8319</v>
      </c>
      <c r="D4230" s="19">
        <v>43924</v>
      </c>
      <c r="J4230" s="130"/>
      <c r="K4230" s="130"/>
      <c r="L4230" s="130">
        <v>44316</v>
      </c>
      <c r="S4230" s="20"/>
      <c r="T4230" s="20"/>
      <c r="U4230" s="20"/>
      <c r="AF4230" s="57"/>
      <c r="AG4230" s="57"/>
      <c r="DZ4230" s="56"/>
      <c r="EA4230" s="57"/>
    </row>
    <row r="4231" spans="1:132" ht="19.5" customHeight="1" x14ac:dyDescent="0.25">
      <c r="A4231" s="9">
        <v>2787</v>
      </c>
      <c r="B4231" s="9" t="s">
        <v>8312</v>
      </c>
      <c r="C4231" s="9" t="s">
        <v>8313</v>
      </c>
      <c r="D4231" s="9"/>
      <c r="E4231" s="9" t="s">
        <v>104</v>
      </c>
      <c r="F4231" s="9" t="s">
        <v>360</v>
      </c>
      <c r="G4231" s="9"/>
      <c r="H4231" s="9" t="s">
        <v>906</v>
      </c>
      <c r="I4231" s="9" t="s">
        <v>35</v>
      </c>
      <c r="O4231" s="9">
        <v>25</v>
      </c>
      <c r="R4231" s="9"/>
      <c r="S4231" s="9"/>
      <c r="T4231" s="9"/>
      <c r="U4231" s="9"/>
      <c r="V4231" s="9"/>
      <c r="W4231" s="9"/>
      <c r="X4231" s="9"/>
      <c r="Y4231" s="9"/>
      <c r="Z4231" s="9"/>
      <c r="AA4231" s="9"/>
      <c r="AB4231" s="9"/>
      <c r="AC4231" s="9"/>
      <c r="AD4231" s="9"/>
      <c r="AE4231" s="9"/>
      <c r="AF4231" s="55"/>
      <c r="AG4231" s="55"/>
      <c r="AH4231" s="9"/>
      <c r="AI4231" s="9"/>
      <c r="AJ4231" s="9"/>
      <c r="AK4231" s="9"/>
      <c r="AL4231" s="9"/>
      <c r="AM4231" s="9"/>
      <c r="AN4231" s="9"/>
      <c r="AO4231" s="9"/>
      <c r="AP4231" s="9"/>
      <c r="AQ4231" s="9"/>
      <c r="AR4231" s="9"/>
      <c r="AS4231" s="9"/>
      <c r="AT4231" s="9"/>
      <c r="AU4231" s="9"/>
      <c r="AV4231" s="9"/>
      <c r="AW4231" s="9"/>
      <c r="AX4231" s="9"/>
      <c r="AY4231" s="9"/>
      <c r="AZ4231" s="9"/>
      <c r="BA4231" s="9"/>
      <c r="BB4231" s="9"/>
      <c r="BC4231" s="9"/>
      <c r="BD4231" s="9"/>
      <c r="BE4231" s="9"/>
      <c r="BF4231" s="9"/>
      <c r="BG4231" s="9"/>
      <c r="BH4231" s="9"/>
      <c r="BI4231" s="9"/>
      <c r="BJ4231" s="9"/>
      <c r="BK4231" s="9"/>
      <c r="BL4231" s="9"/>
      <c r="BM4231" s="9"/>
      <c r="BN4231" s="9"/>
      <c r="BO4231" s="9"/>
      <c r="BP4231" s="9"/>
      <c r="BQ4231" s="9"/>
      <c r="BT4231" s="9"/>
      <c r="BU4231" s="9"/>
      <c r="BX4231" s="9"/>
      <c r="BY4231" s="9"/>
      <c r="CB4231" s="9"/>
      <c r="CC4231" s="9"/>
      <c r="CF4231" s="9"/>
      <c r="CG4231" s="9"/>
      <c r="CJ4231" s="9"/>
      <c r="CK4231" s="9"/>
      <c r="CN4231" s="9"/>
      <c r="CO4231" s="9"/>
      <c r="CP4231" s="9"/>
      <c r="CQ4231" s="9"/>
      <c r="CR4231" s="9"/>
      <c r="CS4231" s="9"/>
      <c r="CT4231" s="9"/>
      <c r="CU4231" s="9"/>
      <c r="CV4231" s="9"/>
      <c r="CW4231" s="9"/>
      <c r="CX4231" s="9"/>
      <c r="CY4231" s="9"/>
      <c r="CZ4231" s="9"/>
      <c r="DA4231" s="9"/>
      <c r="DB4231" s="9"/>
      <c r="DC4231" s="9"/>
      <c r="DD4231" s="9"/>
      <c r="DE4231" s="9"/>
      <c r="DF4231" s="9"/>
      <c r="DG4231" s="9"/>
      <c r="DH4231" s="9"/>
      <c r="DI4231" s="9"/>
      <c r="DJ4231" s="9"/>
      <c r="DK4231" s="9"/>
      <c r="DL4231" s="9"/>
      <c r="DM4231" s="9"/>
      <c r="DN4231" s="9"/>
      <c r="DO4231" s="9"/>
      <c r="DP4231" s="9"/>
      <c r="DQ4231" s="9"/>
      <c r="DR4231" s="9"/>
      <c r="DS4231" s="9"/>
      <c r="DT4231" s="9"/>
      <c r="DU4231" s="9"/>
      <c r="DV4231" s="9"/>
      <c r="DW4231" s="9"/>
      <c r="DX4231" s="9"/>
      <c r="DY4231" s="9"/>
      <c r="DZ4231" s="56"/>
      <c r="EA4231" s="57"/>
    </row>
    <row r="4232" spans="1:132" ht="19.5" customHeight="1" x14ac:dyDescent="0.25">
      <c r="A4232" s="9">
        <v>2788</v>
      </c>
      <c r="B4232" s="9" t="s">
        <v>8314</v>
      </c>
      <c r="C4232" s="9" t="s">
        <v>8315</v>
      </c>
      <c r="D4232" s="9"/>
      <c r="E4232" s="9" t="s">
        <v>3331</v>
      </c>
      <c r="F4232" s="9" t="s">
        <v>969</v>
      </c>
      <c r="G4232" s="9"/>
      <c r="H4232" s="9" t="s">
        <v>202</v>
      </c>
      <c r="I4232" s="9" t="s">
        <v>25</v>
      </c>
      <c r="J4232" s="129">
        <v>43888</v>
      </c>
      <c r="K4232" s="129">
        <v>43865</v>
      </c>
      <c r="L4232" s="129">
        <v>44013</v>
      </c>
      <c r="O4232" s="9">
        <v>28</v>
      </c>
      <c r="Q4232" s="9" t="s">
        <v>61</v>
      </c>
      <c r="R4232" s="9"/>
      <c r="S4232" s="13">
        <v>2600000</v>
      </c>
      <c r="T4232" s="13">
        <v>2600000</v>
      </c>
      <c r="U4232" s="13">
        <v>780000</v>
      </c>
      <c r="V4232" s="9"/>
      <c r="W4232" s="9"/>
      <c r="X4232" s="9"/>
      <c r="Y4232" s="9"/>
      <c r="Z4232" s="9"/>
      <c r="AA4232" s="9"/>
      <c r="AB4232" s="9"/>
      <c r="AC4232" s="9"/>
      <c r="AD4232" s="9"/>
      <c r="AE4232" s="9"/>
      <c r="AF4232" s="55"/>
      <c r="AG4232" s="55"/>
      <c r="AH4232" s="9"/>
      <c r="AI4232" s="9"/>
      <c r="AJ4232" s="9"/>
      <c r="AK4232" s="9"/>
      <c r="AL4232" s="9"/>
      <c r="AM4232" s="9"/>
      <c r="AN4232" s="9"/>
      <c r="AO4232" s="9"/>
      <c r="AP4232" s="9"/>
      <c r="AQ4232" s="9"/>
      <c r="AR4232" s="9"/>
      <c r="AS4232" s="9"/>
      <c r="AT4232" s="9"/>
      <c r="AU4232" s="9"/>
      <c r="AV4232" s="9"/>
      <c r="AW4232" s="9"/>
      <c r="AX4232" s="9"/>
      <c r="AY4232" s="9"/>
      <c r="AZ4232" s="9"/>
      <c r="BA4232" s="9"/>
      <c r="BB4232" s="9"/>
      <c r="BC4232" s="9"/>
      <c r="BD4232" s="9"/>
      <c r="BE4232" s="9"/>
      <c r="BF4232" s="9"/>
      <c r="BG4232" s="9"/>
      <c r="BH4232" s="9"/>
      <c r="BI4232" s="9"/>
      <c r="BJ4232" s="9"/>
      <c r="BK4232" s="9"/>
      <c r="BL4232" s="9"/>
      <c r="BM4232" s="9"/>
      <c r="BN4232" s="9"/>
      <c r="BO4232" s="9"/>
      <c r="BP4232" s="9"/>
      <c r="BQ4232" s="9"/>
      <c r="BT4232" s="9"/>
      <c r="BU4232" s="9"/>
      <c r="BX4232" s="9"/>
      <c r="BY4232" s="9"/>
      <c r="CB4232" s="9"/>
      <c r="CC4232" s="9"/>
      <c r="CF4232" s="9"/>
      <c r="CG4232" s="9"/>
      <c r="CJ4232" s="9"/>
      <c r="CK4232" s="9"/>
      <c r="CN4232" s="9"/>
      <c r="CO4232" s="9"/>
      <c r="CP4232" s="9"/>
      <c r="CQ4232" s="9"/>
      <c r="CR4232" s="9"/>
      <c r="CS4232" s="9"/>
      <c r="CT4232" s="9"/>
      <c r="CU4232" s="9"/>
      <c r="CV4232" s="9"/>
      <c r="CW4232" s="9"/>
      <c r="CX4232" s="9"/>
      <c r="CY4232" s="9"/>
      <c r="CZ4232" s="9"/>
      <c r="DA4232" s="9"/>
      <c r="DB4232" s="9"/>
      <c r="DC4232" s="9"/>
      <c r="DD4232" s="9"/>
      <c r="DE4232" s="9"/>
      <c r="DF4232" s="9"/>
      <c r="DG4232" s="9"/>
      <c r="DH4232" s="9"/>
      <c r="DI4232" s="9"/>
      <c r="DJ4232" s="9"/>
      <c r="DK4232" s="9"/>
      <c r="DL4232" s="9"/>
      <c r="DM4232" s="9"/>
      <c r="DN4232" s="9"/>
      <c r="DO4232" s="9"/>
      <c r="DP4232" s="9"/>
      <c r="DQ4232" s="9"/>
      <c r="DR4232" s="9"/>
      <c r="DS4232" s="9"/>
      <c r="DT4232" s="9"/>
      <c r="DU4232" s="9"/>
      <c r="DV4232" s="9"/>
      <c r="DW4232" s="9"/>
      <c r="DX4232" s="9"/>
      <c r="DY4232" s="9"/>
      <c r="DZ4232" s="56"/>
      <c r="EA4232" s="57"/>
    </row>
    <row r="4233" spans="1:132" s="18" customFormat="1" ht="19.5" customHeight="1" x14ac:dyDescent="0.25">
      <c r="A4233" s="18">
        <v>2788</v>
      </c>
      <c r="B4233" s="18" t="s">
        <v>8314</v>
      </c>
      <c r="C4233" s="18" t="s">
        <v>8315</v>
      </c>
      <c r="D4233" s="19">
        <v>44027</v>
      </c>
      <c r="J4233" s="130"/>
      <c r="K4233" s="130"/>
      <c r="L4233" s="130">
        <v>44196</v>
      </c>
      <c r="S4233" s="20"/>
      <c r="T4233" s="20"/>
      <c r="U4233" s="20"/>
      <c r="AF4233" s="57"/>
      <c r="AG4233" s="57"/>
      <c r="AJ4233" s="13"/>
      <c r="AK4233" s="13"/>
      <c r="DZ4233" s="56"/>
      <c r="EA4233" s="57"/>
    </row>
    <row r="4234" spans="1:132" s="18" customFormat="1" ht="19.5" customHeight="1" x14ac:dyDescent="0.25">
      <c r="A4234" s="18">
        <v>2788</v>
      </c>
      <c r="B4234" s="18" t="s">
        <v>8314</v>
      </c>
      <c r="C4234" s="18" t="s">
        <v>8315</v>
      </c>
      <c r="D4234" s="19">
        <v>44323</v>
      </c>
      <c r="J4234" s="130"/>
      <c r="K4234" s="130"/>
      <c r="L4234" s="130">
        <v>44531</v>
      </c>
      <c r="S4234" s="20"/>
      <c r="T4234" s="20"/>
      <c r="U4234" s="20"/>
      <c r="AF4234" s="57"/>
      <c r="AG4234" s="57"/>
      <c r="AJ4234" s="13"/>
      <c r="AK4234" s="13"/>
      <c r="DZ4234" s="56"/>
      <c r="EA4234" s="57"/>
    </row>
    <row r="4235" spans="1:132" ht="19.5" customHeight="1" x14ac:dyDescent="0.25">
      <c r="A4235" s="9">
        <v>2789</v>
      </c>
      <c r="B4235" s="9" t="s">
        <v>8316</v>
      </c>
      <c r="C4235" s="9" t="s">
        <v>8317</v>
      </c>
      <c r="D4235" s="9"/>
      <c r="E4235" s="9" t="s">
        <v>903</v>
      </c>
      <c r="F4235" s="9" t="s">
        <v>4071</v>
      </c>
      <c r="G4235" s="9"/>
      <c r="H4235" s="9" t="s">
        <v>202</v>
      </c>
      <c r="I4235" s="9" t="s">
        <v>78</v>
      </c>
      <c r="J4235" s="129">
        <v>43850</v>
      </c>
      <c r="K4235" s="129">
        <v>43812</v>
      </c>
      <c r="L4235" s="129">
        <v>43917</v>
      </c>
      <c r="O4235" s="9">
        <v>24</v>
      </c>
      <c r="Q4235" s="9" t="s">
        <v>61</v>
      </c>
      <c r="R4235" s="9"/>
      <c r="S4235" s="13">
        <v>33726108</v>
      </c>
      <c r="T4235" s="13">
        <v>33726108</v>
      </c>
      <c r="U4235" s="13">
        <v>10117832</v>
      </c>
      <c r="V4235" s="9"/>
      <c r="W4235" s="9"/>
      <c r="X4235" s="9"/>
      <c r="Y4235" s="9"/>
      <c r="Z4235" s="9"/>
      <c r="AA4235" s="9"/>
      <c r="AB4235" s="9"/>
      <c r="AC4235" s="9"/>
      <c r="AD4235" s="9"/>
      <c r="AE4235" s="9"/>
      <c r="AF4235" s="55"/>
      <c r="AG4235" s="55"/>
      <c r="AH4235" s="11">
        <v>43812</v>
      </c>
      <c r="AI4235" s="11">
        <v>43917</v>
      </c>
      <c r="AJ4235" s="13">
        <v>33726108</v>
      </c>
      <c r="AK4235" s="13">
        <v>10117832</v>
      </c>
      <c r="AL4235" s="9"/>
      <c r="AM4235" s="9"/>
      <c r="AN4235" s="9"/>
      <c r="AO4235" s="9"/>
      <c r="AP4235" s="9"/>
      <c r="AQ4235" s="9"/>
      <c r="AR4235" s="9"/>
      <c r="AS4235" s="9"/>
      <c r="AT4235" s="9"/>
      <c r="AU4235" s="9"/>
      <c r="AV4235" s="9"/>
      <c r="AW4235" s="9"/>
      <c r="AX4235" s="9"/>
      <c r="AY4235" s="9"/>
      <c r="AZ4235" s="9"/>
      <c r="BA4235" s="9"/>
      <c r="BB4235" s="9"/>
      <c r="BC4235" s="9"/>
      <c r="BD4235" s="9"/>
      <c r="BE4235" s="9"/>
      <c r="BF4235" s="9"/>
      <c r="BG4235" s="9"/>
      <c r="BH4235" s="9"/>
      <c r="BI4235" s="9"/>
      <c r="BJ4235" s="9"/>
      <c r="BK4235" s="9"/>
      <c r="BL4235" s="9"/>
      <c r="BM4235" s="9"/>
      <c r="BN4235" s="9"/>
      <c r="BO4235" s="9"/>
      <c r="BP4235" s="9"/>
      <c r="BQ4235" s="9"/>
      <c r="BT4235" s="9"/>
      <c r="BU4235" s="9"/>
      <c r="BX4235" s="9"/>
      <c r="BY4235" s="9"/>
      <c r="CB4235" s="9"/>
      <c r="CC4235" s="9"/>
      <c r="CF4235" s="9"/>
      <c r="CG4235" s="9"/>
      <c r="CJ4235" s="9"/>
      <c r="CK4235" s="9"/>
      <c r="CN4235" s="9"/>
      <c r="CO4235" s="9"/>
      <c r="CP4235" s="9"/>
      <c r="CQ4235" s="9"/>
      <c r="CR4235" s="9"/>
      <c r="CS4235" s="9"/>
      <c r="CT4235" s="9"/>
      <c r="CU4235" s="9"/>
      <c r="CV4235" s="9"/>
      <c r="CW4235" s="9"/>
      <c r="CX4235" s="9"/>
      <c r="CY4235" s="9"/>
      <c r="CZ4235" s="9"/>
      <c r="DA4235" s="9"/>
      <c r="DB4235" s="9"/>
      <c r="DC4235" s="9"/>
      <c r="DD4235" s="9"/>
      <c r="DE4235" s="9"/>
      <c r="DF4235" s="9"/>
      <c r="DG4235" s="9"/>
      <c r="DH4235" s="9"/>
      <c r="DI4235" s="9"/>
      <c r="DJ4235" s="9"/>
      <c r="DK4235" s="9"/>
      <c r="DL4235" s="9"/>
      <c r="DM4235" s="9"/>
      <c r="DN4235" s="9"/>
      <c r="DO4235" s="9"/>
      <c r="DP4235" s="9"/>
      <c r="DQ4235" s="9"/>
      <c r="DR4235" s="9"/>
      <c r="DS4235" s="9"/>
      <c r="DT4235" s="9"/>
      <c r="DU4235" s="9"/>
      <c r="DV4235" s="9"/>
      <c r="DW4235" s="9"/>
      <c r="DX4235" s="9"/>
      <c r="DY4235" s="9"/>
      <c r="DZ4235" s="56"/>
      <c r="EA4235" s="57"/>
    </row>
    <row r="4236" spans="1:132" ht="19.5" customHeight="1" x14ac:dyDescent="0.25">
      <c r="A4236" s="9">
        <v>2790</v>
      </c>
      <c r="B4236" s="9" t="s">
        <v>8318</v>
      </c>
      <c r="C4236" s="9" t="s">
        <v>8321</v>
      </c>
      <c r="D4236" s="9"/>
      <c r="E4236" s="9" t="s">
        <v>8320</v>
      </c>
      <c r="F4236" s="9" t="s">
        <v>2427</v>
      </c>
      <c r="G4236" s="9"/>
      <c r="H4236" s="9" t="s">
        <v>202</v>
      </c>
      <c r="I4236" s="9" t="s">
        <v>7542</v>
      </c>
      <c r="J4236" s="129">
        <v>43869</v>
      </c>
      <c r="K4236" s="129">
        <v>43839</v>
      </c>
      <c r="L4236" s="129">
        <v>43951</v>
      </c>
      <c r="O4236" s="9">
        <v>27</v>
      </c>
      <c r="Q4236" s="9" t="s">
        <v>54</v>
      </c>
      <c r="R4236" s="9"/>
      <c r="S4236" s="13">
        <v>11000000</v>
      </c>
      <c r="T4236" s="13">
        <v>11000000</v>
      </c>
      <c r="U4236" s="13" t="s">
        <v>8322</v>
      </c>
      <c r="V4236" s="9"/>
      <c r="W4236" s="9"/>
      <c r="X4236" s="9"/>
      <c r="Y4236" s="9"/>
      <c r="Z4236" s="9"/>
      <c r="AA4236" s="9"/>
      <c r="AB4236" s="9"/>
      <c r="AC4236" s="9"/>
      <c r="AD4236" s="9"/>
      <c r="AE4236" s="9"/>
      <c r="AF4236" s="55"/>
      <c r="AG4236" s="55"/>
      <c r="AH4236" s="11">
        <v>43839</v>
      </c>
      <c r="AI4236" s="11">
        <v>43951</v>
      </c>
      <c r="AJ4236" s="13">
        <v>10508246</v>
      </c>
      <c r="AK4236" s="13">
        <v>3152474</v>
      </c>
      <c r="AL4236" s="9"/>
      <c r="AM4236" s="9"/>
      <c r="AN4236" s="9"/>
      <c r="AO4236" s="9"/>
      <c r="AP4236" s="9"/>
      <c r="AQ4236" s="9"/>
      <c r="AR4236" s="9"/>
      <c r="AS4236" s="9"/>
      <c r="AT4236" s="9"/>
      <c r="AU4236" s="9"/>
      <c r="AV4236" s="9"/>
      <c r="AW4236" s="9"/>
      <c r="AX4236" s="9"/>
      <c r="AY4236" s="9"/>
      <c r="AZ4236" s="9"/>
      <c r="BA4236" s="9"/>
      <c r="BB4236" s="9"/>
      <c r="BC4236" s="9"/>
      <c r="BD4236" s="9"/>
      <c r="BE4236" s="9"/>
      <c r="BF4236" s="9"/>
      <c r="BG4236" s="9"/>
      <c r="BH4236" s="9"/>
      <c r="BI4236" s="9"/>
      <c r="BJ4236" s="9"/>
      <c r="BK4236" s="9"/>
      <c r="BL4236" s="9"/>
      <c r="BM4236" s="9"/>
      <c r="BN4236" s="9"/>
      <c r="BO4236" s="9"/>
      <c r="BP4236" s="9"/>
      <c r="BQ4236" s="9"/>
      <c r="BT4236" s="9"/>
      <c r="BU4236" s="9"/>
      <c r="BX4236" s="9"/>
      <c r="BY4236" s="9"/>
      <c r="CB4236" s="9"/>
      <c r="CC4236" s="9"/>
      <c r="CF4236" s="9"/>
      <c r="CG4236" s="9"/>
      <c r="CJ4236" s="9"/>
      <c r="CK4236" s="9"/>
      <c r="CN4236" s="9"/>
      <c r="CO4236" s="9"/>
      <c r="CP4236" s="9"/>
      <c r="CQ4236" s="9"/>
      <c r="CR4236" s="9"/>
      <c r="CS4236" s="9"/>
      <c r="CT4236" s="9"/>
      <c r="CU4236" s="9"/>
      <c r="CV4236" s="9"/>
      <c r="CW4236" s="9"/>
      <c r="CX4236" s="9"/>
      <c r="CY4236" s="9"/>
      <c r="CZ4236" s="9"/>
      <c r="DA4236" s="9"/>
      <c r="DB4236" s="9"/>
      <c r="DC4236" s="9"/>
      <c r="DD4236" s="9"/>
      <c r="DE4236" s="9"/>
      <c r="DF4236" s="9"/>
      <c r="DG4236" s="9"/>
      <c r="DH4236" s="9"/>
      <c r="DI4236" s="9"/>
      <c r="DJ4236" s="9"/>
      <c r="DK4236" s="9"/>
      <c r="DL4236" s="9"/>
      <c r="DM4236" s="9"/>
      <c r="DN4236" s="9"/>
      <c r="DO4236" s="9"/>
      <c r="DP4236" s="9"/>
      <c r="DQ4236" s="9"/>
      <c r="DR4236" s="9"/>
      <c r="DS4236" s="9"/>
      <c r="DT4236" s="9"/>
      <c r="DU4236" s="9"/>
      <c r="DV4236" s="9"/>
      <c r="DW4236" s="9"/>
      <c r="DX4236" s="9"/>
      <c r="DY4236" s="9"/>
      <c r="DZ4236" s="56"/>
      <c r="EA4236" s="57"/>
    </row>
    <row r="4237" spans="1:132" ht="19.5" customHeight="1" x14ac:dyDescent="0.25">
      <c r="A4237" s="9">
        <v>2791</v>
      </c>
      <c r="B4237" s="9" t="s">
        <v>8323</v>
      </c>
      <c r="C4237" s="9" t="s">
        <v>8324</v>
      </c>
      <c r="D4237" s="9"/>
      <c r="E4237" s="9" t="s">
        <v>3053</v>
      </c>
      <c r="F4237" s="9" t="s">
        <v>3054</v>
      </c>
      <c r="G4237" s="9"/>
      <c r="H4237" s="9" t="s">
        <v>202</v>
      </c>
      <c r="I4237" s="9" t="s">
        <v>25</v>
      </c>
      <c r="J4237" s="129">
        <v>43906</v>
      </c>
      <c r="K4237" s="129">
        <v>43900</v>
      </c>
      <c r="L4237" s="129">
        <v>44012</v>
      </c>
      <c r="M4237" s="9" t="s">
        <v>20</v>
      </c>
      <c r="O4237" s="9">
        <v>28</v>
      </c>
      <c r="Q4237" s="9" t="s">
        <v>54</v>
      </c>
      <c r="R4237" s="9"/>
      <c r="S4237" s="13">
        <v>3571428</v>
      </c>
      <c r="T4237" s="13">
        <v>3571428</v>
      </c>
      <c r="U4237" s="13">
        <v>1071428</v>
      </c>
      <c r="V4237" s="9"/>
      <c r="W4237" s="13">
        <v>2500000</v>
      </c>
      <c r="X4237" s="9"/>
      <c r="Y4237" s="9"/>
      <c r="Z4237" s="9"/>
      <c r="AA4237" s="9"/>
      <c r="AB4237" s="9"/>
      <c r="AC4237" s="9"/>
      <c r="AD4237" s="9"/>
      <c r="AE4237" s="9"/>
      <c r="AF4237" s="55">
        <v>2500000</v>
      </c>
      <c r="AG4237" s="55"/>
      <c r="AH4237" s="11">
        <v>43900</v>
      </c>
      <c r="AI4237" s="11">
        <v>44180</v>
      </c>
      <c r="AJ4237" s="13">
        <v>3471428</v>
      </c>
      <c r="AK4237" s="13">
        <v>971428</v>
      </c>
      <c r="AL4237" s="9"/>
      <c r="AM4237" s="9"/>
      <c r="AN4237" s="9"/>
      <c r="AO4237" s="9"/>
      <c r="AP4237" s="9"/>
      <c r="AQ4237" s="9"/>
      <c r="AR4237" s="9"/>
      <c r="AS4237" s="9"/>
      <c r="AT4237" s="9"/>
      <c r="AU4237" s="9"/>
      <c r="AV4237" s="9"/>
      <c r="AW4237" s="9"/>
      <c r="AX4237" s="9"/>
      <c r="AY4237" s="9"/>
      <c r="AZ4237" s="9"/>
      <c r="BA4237" s="9"/>
      <c r="BB4237" s="9"/>
      <c r="BC4237" s="9"/>
      <c r="BD4237" s="9"/>
      <c r="BE4237" s="9"/>
      <c r="BF4237" s="9"/>
      <c r="BG4237" s="9"/>
      <c r="BH4237" s="9"/>
      <c r="BI4237" s="9"/>
      <c r="BJ4237" s="9"/>
      <c r="BK4237" s="9"/>
      <c r="BL4237" s="9"/>
      <c r="BM4237" s="9"/>
      <c r="BN4237" s="9"/>
      <c r="BO4237" s="9"/>
      <c r="BP4237" s="9"/>
      <c r="BQ4237" s="9"/>
      <c r="BT4237" s="9"/>
      <c r="BU4237" s="9"/>
      <c r="BX4237" s="9"/>
      <c r="BY4237" s="9"/>
      <c r="CB4237" s="9"/>
      <c r="CC4237" s="9"/>
      <c r="CF4237" s="9"/>
      <c r="CG4237" s="9"/>
      <c r="CJ4237" s="9"/>
      <c r="CK4237" s="9"/>
      <c r="CN4237" s="9"/>
      <c r="CO4237" s="9"/>
      <c r="CP4237" s="9"/>
      <c r="CQ4237" s="9"/>
      <c r="CR4237" s="9"/>
      <c r="CS4237" s="9"/>
      <c r="CT4237" s="9"/>
      <c r="CU4237" s="9"/>
      <c r="CV4237" s="9"/>
      <c r="CW4237" s="9"/>
      <c r="CX4237" s="9"/>
      <c r="CY4237" s="9"/>
      <c r="CZ4237" s="9"/>
      <c r="DA4237" s="9"/>
      <c r="DB4237" s="9"/>
      <c r="DC4237" s="9"/>
      <c r="DD4237" s="9"/>
      <c r="DE4237" s="9"/>
      <c r="DF4237" s="9"/>
      <c r="DG4237" s="9"/>
      <c r="DH4237" s="9"/>
      <c r="DI4237" s="9"/>
      <c r="DJ4237" s="9"/>
      <c r="DK4237" s="9"/>
      <c r="DL4237" s="9"/>
      <c r="DM4237" s="9"/>
      <c r="DN4237" s="9"/>
      <c r="DO4237" s="9"/>
      <c r="DP4237" s="9"/>
      <c r="DQ4237" s="9"/>
      <c r="DR4237" s="9"/>
      <c r="DS4237" s="9"/>
      <c r="DT4237" s="9"/>
      <c r="DU4237" s="9"/>
      <c r="DV4237" s="9"/>
      <c r="DW4237" s="9"/>
      <c r="DX4237" s="9"/>
      <c r="DY4237" s="9"/>
      <c r="DZ4237" s="56"/>
      <c r="EA4237" s="57"/>
    </row>
    <row r="4238" spans="1:132" s="18" customFormat="1" ht="19.5" customHeight="1" x14ac:dyDescent="0.25">
      <c r="A4238" s="18">
        <v>2791</v>
      </c>
      <c r="B4238" s="18" t="s">
        <v>8323</v>
      </c>
      <c r="C4238" s="18" t="s">
        <v>8324</v>
      </c>
      <c r="D4238" s="19">
        <v>44089</v>
      </c>
      <c r="J4238" s="130"/>
      <c r="K4238" s="130"/>
      <c r="L4238" s="130">
        <v>44180</v>
      </c>
      <c r="S4238" s="20"/>
      <c r="T4238" s="20"/>
      <c r="U4238" s="20"/>
      <c r="W4238" s="20"/>
      <c r="AF4238" s="57"/>
      <c r="AG4238" s="57"/>
      <c r="DZ4238" s="56"/>
      <c r="EA4238" s="57"/>
    </row>
    <row r="4239" spans="1:132" ht="19.5" customHeight="1" x14ac:dyDescent="0.25">
      <c r="A4239" s="9">
        <v>2792</v>
      </c>
      <c r="B4239" s="9" t="s">
        <v>8325</v>
      </c>
      <c r="C4239" s="9" t="s">
        <v>8326</v>
      </c>
      <c r="D4239" s="9"/>
      <c r="E4239" s="9" t="s">
        <v>1287</v>
      </c>
      <c r="F4239" s="9" t="s">
        <v>493</v>
      </c>
      <c r="G4239" s="9"/>
      <c r="H4239" s="9" t="s">
        <v>202</v>
      </c>
      <c r="I4239" s="9" t="s">
        <v>35</v>
      </c>
      <c r="J4239" s="129">
        <v>43900</v>
      </c>
      <c r="K4239" s="129">
        <v>43790</v>
      </c>
      <c r="L4239" s="129">
        <v>44255</v>
      </c>
      <c r="O4239" s="9">
        <v>32</v>
      </c>
      <c r="Q4239" s="9" t="s">
        <v>61</v>
      </c>
      <c r="R4239" s="9"/>
      <c r="S4239" s="13">
        <v>485579760</v>
      </c>
      <c r="T4239" s="13">
        <v>485579760</v>
      </c>
      <c r="U4239" s="13">
        <v>145673928</v>
      </c>
      <c r="V4239" s="9"/>
      <c r="W4239" s="9"/>
      <c r="X4239" s="9"/>
      <c r="Y4239" s="9"/>
      <c r="Z4239" s="9"/>
      <c r="AA4239" s="9"/>
      <c r="AB4239" s="9"/>
      <c r="AC4239" s="9"/>
      <c r="AD4239" s="9"/>
      <c r="AE4239" s="9"/>
      <c r="AF4239" s="55"/>
      <c r="AG4239" s="55"/>
      <c r="AH4239" s="11">
        <v>43800</v>
      </c>
      <c r="AI4239" s="11">
        <v>43890</v>
      </c>
      <c r="AJ4239" s="13">
        <v>6483555</v>
      </c>
      <c r="AK4239" s="13">
        <v>1945067</v>
      </c>
      <c r="AL4239" s="11">
        <v>43891</v>
      </c>
      <c r="AM4239" s="11">
        <v>43921</v>
      </c>
      <c r="AN4239" s="13">
        <v>141262571</v>
      </c>
      <c r="AO4239" s="13">
        <v>42378771</v>
      </c>
      <c r="AP4239" s="11">
        <v>43922</v>
      </c>
      <c r="AQ4239" s="11">
        <v>44043</v>
      </c>
      <c r="AR4239" s="13">
        <v>21174451</v>
      </c>
      <c r="AS4239" s="13">
        <v>6352335</v>
      </c>
      <c r="AT4239" s="11">
        <v>44044</v>
      </c>
      <c r="AU4239" s="11">
        <v>44074</v>
      </c>
      <c r="AV4239" s="13">
        <v>108947884</v>
      </c>
      <c r="AW4239" s="13">
        <v>32684365</v>
      </c>
      <c r="AX4239" s="11">
        <v>44075</v>
      </c>
      <c r="AY4239" s="11">
        <v>44135</v>
      </c>
      <c r="AZ4239" s="13">
        <v>83061077</v>
      </c>
      <c r="BA4239" s="13">
        <v>24918323</v>
      </c>
      <c r="BB4239" s="11">
        <v>43800</v>
      </c>
      <c r="BC4239" s="11">
        <v>44135</v>
      </c>
      <c r="BD4239" s="13">
        <v>363433953</v>
      </c>
      <c r="BE4239" s="13">
        <v>751325</v>
      </c>
      <c r="BF4239" s="9"/>
      <c r="BG4239" s="9"/>
      <c r="BH4239" s="9"/>
      <c r="BI4239" s="9"/>
      <c r="BJ4239" s="9"/>
      <c r="BK4239" s="9"/>
      <c r="BL4239" s="9"/>
      <c r="BM4239" s="9"/>
      <c r="BN4239" s="9"/>
      <c r="BO4239" s="9"/>
      <c r="BP4239" s="9"/>
      <c r="BQ4239" s="9"/>
      <c r="BT4239" s="9"/>
      <c r="BU4239" s="9"/>
      <c r="BX4239" s="9"/>
      <c r="BY4239" s="9"/>
      <c r="CB4239" s="9"/>
      <c r="CC4239" s="9"/>
      <c r="CF4239" s="9"/>
      <c r="CG4239" s="9"/>
      <c r="CJ4239" s="9"/>
      <c r="CK4239" s="9"/>
      <c r="CN4239" s="9"/>
      <c r="CO4239" s="9"/>
      <c r="CP4239" s="9"/>
      <c r="CQ4239" s="9"/>
      <c r="CR4239" s="9"/>
      <c r="CS4239" s="9"/>
      <c r="CT4239" s="9"/>
      <c r="CU4239" s="9"/>
      <c r="CV4239" s="9"/>
      <c r="CW4239" s="9"/>
      <c r="CX4239" s="9"/>
      <c r="CY4239" s="9"/>
      <c r="CZ4239" s="9"/>
      <c r="DA4239" s="9"/>
      <c r="DB4239" s="9"/>
      <c r="DC4239" s="9"/>
      <c r="DD4239" s="9"/>
      <c r="DE4239" s="9"/>
      <c r="DF4239" s="9"/>
      <c r="DG4239" s="9"/>
      <c r="DH4239" s="9"/>
      <c r="DI4239" s="9"/>
      <c r="DJ4239" s="9"/>
      <c r="DK4239" s="9"/>
      <c r="DL4239" s="9"/>
      <c r="DM4239" s="9"/>
      <c r="DN4239" s="9"/>
      <c r="DO4239" s="9"/>
      <c r="DP4239" s="9"/>
      <c r="DQ4239" s="9"/>
      <c r="DR4239" s="9"/>
      <c r="DS4239" s="9"/>
      <c r="DT4239" s="9"/>
      <c r="DU4239" s="9"/>
      <c r="DV4239" s="9"/>
      <c r="DW4239" s="9"/>
      <c r="DX4239" s="9"/>
      <c r="DY4239" s="18"/>
      <c r="DZ4239" s="58">
        <v>363433953</v>
      </c>
      <c r="EA4239" s="59">
        <v>109030186</v>
      </c>
      <c r="EB4239" s="18"/>
    </row>
    <row r="4240" spans="1:132" ht="19.5" customHeight="1" x14ac:dyDescent="0.25">
      <c r="A4240" s="9">
        <v>2793</v>
      </c>
      <c r="B4240" s="9" t="s">
        <v>8327</v>
      </c>
      <c r="C4240" s="9" t="s">
        <v>8328</v>
      </c>
      <c r="D4240" s="9"/>
      <c r="E4240" s="9" t="s">
        <v>527</v>
      </c>
      <c r="F4240" s="9" t="s">
        <v>52</v>
      </c>
      <c r="G4240" s="9"/>
      <c r="H4240" s="9" t="s">
        <v>202</v>
      </c>
      <c r="I4240" s="9" t="s">
        <v>28</v>
      </c>
      <c r="J4240" s="129">
        <v>44032</v>
      </c>
      <c r="K4240" s="129">
        <v>43910</v>
      </c>
      <c r="L4240" s="129">
        <v>44377</v>
      </c>
      <c r="M4240" s="9" t="s">
        <v>20</v>
      </c>
      <c r="O4240" s="9">
        <v>27</v>
      </c>
      <c r="Q4240" s="9" t="s">
        <v>54</v>
      </c>
      <c r="R4240" s="9"/>
      <c r="S4240" s="13">
        <v>2857143</v>
      </c>
      <c r="T4240" s="13">
        <v>2857143</v>
      </c>
      <c r="U4240" s="13">
        <v>857143</v>
      </c>
      <c r="V4240" s="13">
        <v>2000000</v>
      </c>
      <c r="W4240" s="9"/>
      <c r="X4240" s="9"/>
      <c r="Y4240" s="9"/>
      <c r="Z4240" s="9"/>
      <c r="AA4240" s="9"/>
      <c r="AB4240" s="9"/>
      <c r="AC4240" s="9"/>
      <c r="AD4240" s="9"/>
      <c r="AE4240" s="9"/>
      <c r="AF4240" s="55">
        <v>2000000</v>
      </c>
      <c r="AG4240" s="55"/>
      <c r="AH4240" s="9"/>
      <c r="AI4240" s="9"/>
      <c r="AJ4240" s="9"/>
      <c r="AK4240" s="9"/>
      <c r="AL4240" s="9"/>
      <c r="AM4240" s="9"/>
      <c r="AN4240" s="9"/>
      <c r="AO4240" s="9"/>
      <c r="AP4240" s="9"/>
      <c r="AQ4240" s="9"/>
      <c r="AR4240" s="9"/>
      <c r="AS4240" s="9"/>
      <c r="AT4240" s="9"/>
      <c r="AU4240" s="9"/>
      <c r="AV4240" s="9"/>
      <c r="AW4240" s="9"/>
      <c r="AX4240" s="9"/>
      <c r="AY4240" s="9"/>
      <c r="AZ4240" s="9"/>
      <c r="BA4240" s="9"/>
      <c r="BB4240" s="9"/>
      <c r="BC4240" s="9"/>
      <c r="BD4240" s="9"/>
      <c r="BE4240" s="9"/>
      <c r="BF4240" s="9"/>
      <c r="BG4240" s="9"/>
      <c r="BH4240" s="9"/>
      <c r="BI4240" s="9"/>
      <c r="BJ4240" s="9"/>
      <c r="BK4240" s="9"/>
      <c r="BL4240" s="9"/>
      <c r="BM4240" s="9"/>
      <c r="BN4240" s="9"/>
      <c r="BO4240" s="9"/>
      <c r="BP4240" s="9"/>
      <c r="BQ4240" s="9"/>
      <c r="BT4240" s="9"/>
      <c r="BU4240" s="9"/>
      <c r="BX4240" s="9"/>
      <c r="BY4240" s="9"/>
      <c r="CB4240" s="9"/>
      <c r="CC4240" s="9"/>
      <c r="CF4240" s="9"/>
      <c r="CG4240" s="9"/>
      <c r="CJ4240" s="9"/>
      <c r="CK4240" s="9"/>
      <c r="CN4240" s="9"/>
      <c r="CO4240" s="9"/>
      <c r="CP4240" s="9"/>
      <c r="CQ4240" s="9"/>
      <c r="CR4240" s="9"/>
      <c r="CS4240" s="9"/>
      <c r="CT4240" s="9"/>
      <c r="CU4240" s="9"/>
      <c r="CV4240" s="9"/>
      <c r="CW4240" s="9"/>
      <c r="CX4240" s="9"/>
      <c r="CY4240" s="9"/>
      <c r="CZ4240" s="9"/>
      <c r="DA4240" s="9"/>
      <c r="DB4240" s="9"/>
      <c r="DC4240" s="9"/>
      <c r="DD4240" s="9"/>
      <c r="DE4240" s="9"/>
      <c r="DF4240" s="9"/>
      <c r="DG4240" s="9"/>
      <c r="DH4240" s="9"/>
      <c r="DI4240" s="9"/>
      <c r="DJ4240" s="9"/>
      <c r="DK4240" s="9"/>
      <c r="DL4240" s="9"/>
      <c r="DM4240" s="9"/>
      <c r="DN4240" s="9"/>
      <c r="DO4240" s="9"/>
      <c r="DP4240" s="9"/>
      <c r="DQ4240" s="9"/>
      <c r="DR4240" s="9"/>
      <c r="DS4240" s="9"/>
      <c r="DT4240" s="9"/>
      <c r="DU4240" s="9"/>
      <c r="DV4240" s="9"/>
      <c r="DW4240" s="9"/>
      <c r="DX4240" s="9"/>
      <c r="DY4240" s="9"/>
      <c r="DZ4240" s="56"/>
      <c r="EA4240" s="57"/>
    </row>
    <row r="4241" spans="1:131" ht="19.5" customHeight="1" x14ac:dyDescent="0.25">
      <c r="A4241" s="9">
        <v>2794</v>
      </c>
      <c r="B4241" s="9" t="s">
        <v>8329</v>
      </c>
      <c r="C4241" s="9" t="s">
        <v>8330</v>
      </c>
      <c r="D4241" s="9"/>
      <c r="E4241" s="9" t="s">
        <v>527</v>
      </c>
      <c r="F4241" s="9" t="s">
        <v>52</v>
      </c>
      <c r="G4241" s="9"/>
      <c r="H4241" s="9" t="s">
        <v>202</v>
      </c>
      <c r="I4241" s="9" t="s">
        <v>28</v>
      </c>
      <c r="J4241" s="129">
        <v>44032</v>
      </c>
      <c r="K4241" s="129">
        <v>43910</v>
      </c>
      <c r="L4241" s="129">
        <v>44377</v>
      </c>
      <c r="M4241" s="9" t="s">
        <v>20</v>
      </c>
      <c r="O4241" s="9">
        <v>27</v>
      </c>
      <c r="Q4241" s="9" t="s">
        <v>54</v>
      </c>
      <c r="R4241" s="9"/>
      <c r="S4241" s="13">
        <v>2857143</v>
      </c>
      <c r="T4241" s="13">
        <v>2857143</v>
      </c>
      <c r="U4241" s="13">
        <v>857143</v>
      </c>
      <c r="V4241" s="13">
        <v>2000000</v>
      </c>
      <c r="W4241" s="9"/>
      <c r="X4241" s="9"/>
      <c r="Y4241" s="9"/>
      <c r="Z4241" s="9"/>
      <c r="AA4241" s="9"/>
      <c r="AB4241" s="9"/>
      <c r="AC4241" s="9"/>
      <c r="AD4241" s="9"/>
      <c r="AE4241" s="9"/>
      <c r="AF4241" s="55">
        <v>2000000</v>
      </c>
      <c r="AG4241" s="55"/>
      <c r="AH4241" s="9"/>
      <c r="AI4241" s="9"/>
      <c r="AJ4241" s="9"/>
      <c r="AK4241" s="9"/>
      <c r="AL4241" s="9"/>
      <c r="AM4241" s="9"/>
      <c r="AN4241" s="9"/>
      <c r="AO4241" s="9"/>
      <c r="AP4241" s="9"/>
      <c r="AQ4241" s="9"/>
      <c r="AR4241" s="9"/>
      <c r="AS4241" s="9"/>
      <c r="AT4241" s="9"/>
      <c r="AU4241" s="9"/>
      <c r="AV4241" s="9"/>
      <c r="AW4241" s="9"/>
      <c r="AX4241" s="9"/>
      <c r="AY4241" s="9"/>
      <c r="AZ4241" s="9"/>
      <c r="BA4241" s="9"/>
      <c r="BB4241" s="9"/>
      <c r="BC4241" s="9"/>
      <c r="BD4241" s="9"/>
      <c r="BE4241" s="9"/>
      <c r="BF4241" s="9"/>
      <c r="BG4241" s="9"/>
      <c r="BH4241" s="9"/>
      <c r="BI4241" s="9"/>
      <c r="BJ4241" s="9"/>
      <c r="BK4241" s="9"/>
      <c r="BL4241" s="9"/>
      <c r="BM4241" s="9"/>
      <c r="BN4241" s="9"/>
      <c r="BO4241" s="9"/>
      <c r="BP4241" s="9"/>
      <c r="BQ4241" s="9"/>
      <c r="BT4241" s="9"/>
      <c r="BU4241" s="9"/>
      <c r="BX4241" s="9"/>
      <c r="BY4241" s="9"/>
      <c r="CB4241" s="9"/>
      <c r="CC4241" s="9"/>
      <c r="CF4241" s="9"/>
      <c r="CG4241" s="9"/>
      <c r="CJ4241" s="9"/>
      <c r="CK4241" s="9"/>
      <c r="CN4241" s="9"/>
      <c r="CO4241" s="9"/>
      <c r="CP4241" s="9"/>
      <c r="CQ4241" s="9"/>
      <c r="CR4241" s="9"/>
      <c r="CS4241" s="9"/>
      <c r="CT4241" s="9"/>
      <c r="CU4241" s="9"/>
      <c r="CV4241" s="9"/>
      <c r="CW4241" s="9"/>
      <c r="CX4241" s="9"/>
      <c r="CY4241" s="9"/>
      <c r="CZ4241" s="9"/>
      <c r="DA4241" s="9"/>
      <c r="DB4241" s="9"/>
      <c r="DC4241" s="9"/>
      <c r="DD4241" s="9"/>
      <c r="DE4241" s="9"/>
      <c r="DF4241" s="9"/>
      <c r="DG4241" s="9"/>
      <c r="DH4241" s="9"/>
      <c r="DI4241" s="9"/>
      <c r="DJ4241" s="9"/>
      <c r="DK4241" s="9"/>
      <c r="DL4241" s="9"/>
      <c r="DM4241" s="9"/>
      <c r="DN4241" s="9"/>
      <c r="DO4241" s="9"/>
      <c r="DP4241" s="9"/>
      <c r="DQ4241" s="9"/>
      <c r="DR4241" s="9"/>
      <c r="DS4241" s="9"/>
      <c r="DT4241" s="9"/>
      <c r="DU4241" s="9"/>
      <c r="DV4241" s="9"/>
      <c r="DW4241" s="9"/>
      <c r="DX4241" s="9"/>
      <c r="DY4241" s="9"/>
      <c r="DZ4241" s="56"/>
      <c r="EA4241" s="57"/>
    </row>
    <row r="4242" spans="1:131" ht="19.5" customHeight="1" x14ac:dyDescent="0.25">
      <c r="A4242" s="9">
        <v>2795</v>
      </c>
      <c r="B4242" s="9" t="s">
        <v>8331</v>
      </c>
      <c r="C4242" s="9" t="s">
        <v>304</v>
      </c>
      <c r="D4242" s="9"/>
      <c r="E4242" s="9" t="s">
        <v>527</v>
      </c>
      <c r="F4242" s="9" t="s">
        <v>52</v>
      </c>
      <c r="G4242" s="9"/>
      <c r="H4242" s="9" t="s">
        <v>202</v>
      </c>
      <c r="I4242" s="9" t="s">
        <v>28</v>
      </c>
      <c r="J4242" s="129">
        <v>44032</v>
      </c>
      <c r="K4242" s="129">
        <v>43910</v>
      </c>
      <c r="L4242" s="129">
        <v>44377</v>
      </c>
      <c r="M4242" s="9" t="s">
        <v>20</v>
      </c>
      <c r="O4242" s="9">
        <v>27</v>
      </c>
      <c r="Q4242" s="9" t="s">
        <v>54</v>
      </c>
      <c r="R4242" s="9"/>
      <c r="S4242" s="13">
        <v>2142857</v>
      </c>
      <c r="T4242" s="13">
        <v>2142857</v>
      </c>
      <c r="U4242" s="13">
        <v>642857</v>
      </c>
      <c r="V4242" s="13">
        <v>1500000</v>
      </c>
      <c r="W4242" s="9"/>
      <c r="X4242" s="9"/>
      <c r="Y4242" s="9"/>
      <c r="Z4242" s="9"/>
      <c r="AA4242" s="9"/>
      <c r="AB4242" s="9"/>
      <c r="AC4242" s="9"/>
      <c r="AD4242" s="9"/>
      <c r="AE4242" s="9"/>
      <c r="AF4242" s="55">
        <v>1500000</v>
      </c>
      <c r="AG4242" s="55"/>
      <c r="AH4242" s="9"/>
      <c r="AI4242" s="9"/>
      <c r="AJ4242" s="9"/>
      <c r="AK4242" s="9"/>
      <c r="AL4242" s="9"/>
      <c r="AM4242" s="9"/>
      <c r="AN4242" s="9"/>
      <c r="AO4242" s="9"/>
      <c r="AP4242" s="9"/>
      <c r="AQ4242" s="9"/>
      <c r="AR4242" s="9"/>
      <c r="AS4242" s="9"/>
      <c r="AT4242" s="9"/>
      <c r="AU4242" s="9"/>
      <c r="AV4242" s="9"/>
      <c r="AW4242" s="9"/>
      <c r="AX4242" s="9"/>
      <c r="AY4242" s="9"/>
      <c r="AZ4242" s="9"/>
      <c r="BA4242" s="9"/>
      <c r="BB4242" s="9"/>
      <c r="BC4242" s="9"/>
      <c r="BD4242" s="9"/>
      <c r="BE4242" s="9"/>
      <c r="BF4242" s="9"/>
      <c r="BG4242" s="9"/>
      <c r="BH4242" s="9"/>
      <c r="BI4242" s="9"/>
      <c r="BJ4242" s="9"/>
      <c r="BK4242" s="9"/>
      <c r="BL4242" s="9"/>
      <c r="BM4242" s="9"/>
      <c r="BN4242" s="9"/>
      <c r="BO4242" s="9"/>
      <c r="BP4242" s="9"/>
      <c r="BQ4242" s="9"/>
      <c r="BT4242" s="9"/>
      <c r="BU4242" s="9"/>
      <c r="BX4242" s="9"/>
      <c r="BY4242" s="9"/>
      <c r="CB4242" s="9"/>
      <c r="CC4242" s="9"/>
      <c r="CF4242" s="9"/>
      <c r="CG4242" s="9"/>
      <c r="CJ4242" s="9"/>
      <c r="CK4242" s="9"/>
      <c r="CN4242" s="9"/>
      <c r="CO4242" s="9"/>
      <c r="CP4242" s="9"/>
      <c r="CQ4242" s="9"/>
      <c r="CR4242" s="9"/>
      <c r="CS4242" s="9"/>
      <c r="CT4242" s="9"/>
      <c r="CU4242" s="9"/>
      <c r="CV4242" s="9"/>
      <c r="CW4242" s="9"/>
      <c r="CX4242" s="9"/>
      <c r="CY4242" s="9"/>
      <c r="CZ4242" s="9"/>
      <c r="DA4242" s="9"/>
      <c r="DB4242" s="9"/>
      <c r="DC4242" s="9"/>
      <c r="DD4242" s="9"/>
      <c r="DE4242" s="9"/>
      <c r="DF4242" s="9"/>
      <c r="DG4242" s="9"/>
      <c r="DH4242" s="9"/>
      <c r="DI4242" s="9"/>
      <c r="DJ4242" s="9"/>
      <c r="DK4242" s="9"/>
      <c r="DL4242" s="9"/>
      <c r="DM4242" s="9"/>
      <c r="DN4242" s="9"/>
      <c r="DO4242" s="9"/>
      <c r="DP4242" s="9"/>
      <c r="DQ4242" s="9"/>
      <c r="DR4242" s="9"/>
      <c r="DS4242" s="9"/>
      <c r="DT4242" s="9"/>
      <c r="DU4242" s="9"/>
      <c r="DV4242" s="9"/>
      <c r="DW4242" s="9"/>
      <c r="DX4242" s="9"/>
      <c r="DY4242" s="9"/>
      <c r="DZ4242" s="56"/>
      <c r="EA4242" s="57"/>
    </row>
    <row r="4243" spans="1:131" ht="19.5" customHeight="1" x14ac:dyDescent="0.25">
      <c r="A4243" s="9">
        <v>2796</v>
      </c>
      <c r="B4243" s="9" t="s">
        <v>8332</v>
      </c>
      <c r="C4243" s="9" t="s">
        <v>8333</v>
      </c>
      <c r="D4243" s="9"/>
      <c r="E4243" s="9" t="s">
        <v>527</v>
      </c>
      <c r="F4243" s="9" t="s">
        <v>52</v>
      </c>
      <c r="G4243" s="9"/>
      <c r="H4243" s="9" t="s">
        <v>202</v>
      </c>
      <c r="I4243" s="9" t="s">
        <v>28</v>
      </c>
      <c r="J4243" s="129">
        <v>44032</v>
      </c>
      <c r="K4243" s="129">
        <v>43910</v>
      </c>
      <c r="L4243" s="129">
        <v>44377</v>
      </c>
      <c r="M4243" s="9" t="s">
        <v>20</v>
      </c>
      <c r="O4243" s="9">
        <v>25</v>
      </c>
      <c r="Q4243" s="9" t="s">
        <v>54</v>
      </c>
      <c r="R4243" s="9"/>
      <c r="S4243" s="13">
        <v>2857143</v>
      </c>
      <c r="T4243" s="13">
        <v>2857143</v>
      </c>
      <c r="U4243" s="13">
        <v>857143</v>
      </c>
      <c r="V4243" s="13">
        <v>2000000</v>
      </c>
      <c r="W4243" s="9"/>
      <c r="X4243" s="9"/>
      <c r="Y4243" s="9"/>
      <c r="Z4243" s="9"/>
      <c r="AA4243" s="9"/>
      <c r="AB4243" s="9"/>
      <c r="AC4243" s="9"/>
      <c r="AD4243" s="9"/>
      <c r="AE4243" s="9"/>
      <c r="AF4243" s="55">
        <v>2000000</v>
      </c>
      <c r="AG4243" s="55"/>
      <c r="AH4243" s="9"/>
      <c r="AI4243" s="9"/>
      <c r="AJ4243" s="9"/>
      <c r="AK4243" s="9"/>
      <c r="AL4243" s="9"/>
      <c r="AM4243" s="9"/>
      <c r="AN4243" s="9"/>
      <c r="AO4243" s="9"/>
      <c r="AP4243" s="9"/>
      <c r="AQ4243" s="9"/>
      <c r="AR4243" s="9"/>
      <c r="AS4243" s="9"/>
      <c r="AT4243" s="9"/>
      <c r="AU4243" s="9"/>
      <c r="AV4243" s="9"/>
      <c r="AW4243" s="9"/>
      <c r="AX4243" s="9"/>
      <c r="AY4243" s="9"/>
      <c r="AZ4243" s="9"/>
      <c r="BA4243" s="9"/>
      <c r="BB4243" s="9"/>
      <c r="BC4243" s="9"/>
      <c r="BD4243" s="9"/>
      <c r="BE4243" s="9"/>
      <c r="BF4243" s="9"/>
      <c r="BG4243" s="9"/>
      <c r="BH4243" s="9"/>
      <c r="BI4243" s="9"/>
      <c r="BJ4243" s="9"/>
      <c r="BK4243" s="9"/>
      <c r="BL4243" s="9"/>
      <c r="BM4243" s="9"/>
      <c r="BN4243" s="9"/>
      <c r="BO4243" s="9"/>
      <c r="BP4243" s="9"/>
      <c r="BQ4243" s="9"/>
      <c r="BT4243" s="9"/>
      <c r="BU4243" s="9"/>
      <c r="BX4243" s="9"/>
      <c r="BY4243" s="9"/>
      <c r="CB4243" s="9"/>
      <c r="CC4243" s="9"/>
      <c r="CF4243" s="9"/>
      <c r="CG4243" s="9"/>
      <c r="CJ4243" s="9"/>
      <c r="CK4243" s="9"/>
      <c r="CN4243" s="9"/>
      <c r="CO4243" s="9"/>
      <c r="CP4243" s="9"/>
      <c r="CQ4243" s="9"/>
      <c r="CR4243" s="9"/>
      <c r="CS4243" s="9"/>
      <c r="CT4243" s="9"/>
      <c r="CU4243" s="9"/>
      <c r="CV4243" s="9"/>
      <c r="CW4243" s="9"/>
      <c r="CX4243" s="9"/>
      <c r="CY4243" s="9"/>
      <c r="CZ4243" s="9"/>
      <c r="DA4243" s="9"/>
      <c r="DB4243" s="9"/>
      <c r="DC4243" s="9"/>
      <c r="DD4243" s="9"/>
      <c r="DE4243" s="9"/>
      <c r="DF4243" s="9"/>
      <c r="DG4243" s="9"/>
      <c r="DH4243" s="9"/>
      <c r="DI4243" s="9"/>
      <c r="DJ4243" s="9"/>
      <c r="DK4243" s="9"/>
      <c r="DL4243" s="9"/>
      <c r="DM4243" s="9"/>
      <c r="DN4243" s="9"/>
      <c r="DO4243" s="9"/>
      <c r="DP4243" s="9"/>
      <c r="DQ4243" s="9"/>
      <c r="DR4243" s="9"/>
      <c r="DS4243" s="9"/>
      <c r="DT4243" s="9"/>
      <c r="DU4243" s="9"/>
      <c r="DV4243" s="9"/>
      <c r="DW4243" s="9"/>
      <c r="DX4243" s="9"/>
      <c r="DY4243" s="9"/>
      <c r="DZ4243" s="56"/>
      <c r="EA4243" s="57"/>
    </row>
    <row r="4244" spans="1:131" ht="19.5" customHeight="1" x14ac:dyDescent="0.25">
      <c r="A4244" s="9">
        <v>2797</v>
      </c>
      <c r="B4244" s="9" t="s">
        <v>8334</v>
      </c>
      <c r="C4244" s="9" t="s">
        <v>8335</v>
      </c>
      <c r="D4244" s="9"/>
      <c r="E4244" s="9" t="s">
        <v>527</v>
      </c>
      <c r="F4244" s="9" t="s">
        <v>52</v>
      </c>
      <c r="G4244" s="9"/>
      <c r="H4244" s="9" t="s">
        <v>202</v>
      </c>
      <c r="I4244" s="9" t="s">
        <v>28</v>
      </c>
      <c r="J4244" s="129">
        <v>44032</v>
      </c>
      <c r="K4244" s="129">
        <v>43910</v>
      </c>
      <c r="L4244" s="129">
        <v>44377</v>
      </c>
      <c r="M4244" s="9" t="s">
        <v>20</v>
      </c>
      <c r="O4244" s="9">
        <v>27</v>
      </c>
      <c r="Q4244" s="9" t="s">
        <v>54</v>
      </c>
      <c r="R4244" s="9"/>
      <c r="S4244" s="13">
        <v>2857143</v>
      </c>
      <c r="T4244" s="13">
        <v>2857143</v>
      </c>
      <c r="U4244" s="13">
        <v>857143</v>
      </c>
      <c r="V4244" s="13">
        <v>2000000</v>
      </c>
      <c r="W4244" s="9"/>
      <c r="X4244" s="9"/>
      <c r="Y4244" s="9"/>
      <c r="Z4244" s="9"/>
      <c r="AA4244" s="9"/>
      <c r="AB4244" s="9"/>
      <c r="AC4244" s="9"/>
      <c r="AD4244" s="9"/>
      <c r="AE4244" s="9"/>
      <c r="AF4244" s="55">
        <v>2000000</v>
      </c>
      <c r="AG4244" s="55"/>
      <c r="AH4244" s="9"/>
      <c r="AI4244" s="9"/>
      <c r="AJ4244" s="9"/>
      <c r="AK4244" s="9"/>
      <c r="AL4244" s="9"/>
      <c r="AM4244" s="9"/>
      <c r="AN4244" s="9"/>
      <c r="AO4244" s="9"/>
      <c r="AP4244" s="9"/>
      <c r="AQ4244" s="9"/>
      <c r="AR4244" s="9"/>
      <c r="AS4244" s="9"/>
      <c r="AT4244" s="9"/>
      <c r="AU4244" s="9"/>
      <c r="AV4244" s="9"/>
      <c r="AW4244" s="9"/>
      <c r="AX4244" s="9"/>
      <c r="AY4244" s="9"/>
      <c r="AZ4244" s="9"/>
      <c r="BA4244" s="9"/>
      <c r="BB4244" s="9"/>
      <c r="BC4244" s="9"/>
      <c r="BD4244" s="9"/>
      <c r="BE4244" s="9"/>
      <c r="BF4244" s="9"/>
      <c r="BG4244" s="9"/>
      <c r="BH4244" s="9"/>
      <c r="BI4244" s="9"/>
      <c r="BJ4244" s="9"/>
      <c r="BK4244" s="9"/>
      <c r="BL4244" s="9"/>
      <c r="BM4244" s="9"/>
      <c r="BN4244" s="9"/>
      <c r="BO4244" s="9"/>
      <c r="BP4244" s="9"/>
      <c r="BQ4244" s="9"/>
      <c r="BT4244" s="9"/>
      <c r="BU4244" s="9"/>
      <c r="BX4244" s="9"/>
      <c r="BY4244" s="9"/>
      <c r="CB4244" s="9"/>
      <c r="CC4244" s="9"/>
      <c r="CF4244" s="9"/>
      <c r="CG4244" s="9"/>
      <c r="CJ4244" s="9"/>
      <c r="CK4244" s="9"/>
      <c r="CN4244" s="9"/>
      <c r="CO4244" s="9"/>
      <c r="CP4244" s="9"/>
      <c r="CQ4244" s="9"/>
      <c r="CR4244" s="9"/>
      <c r="CS4244" s="9"/>
      <c r="CT4244" s="9"/>
      <c r="CU4244" s="9"/>
      <c r="CV4244" s="9"/>
      <c r="CW4244" s="9"/>
      <c r="CX4244" s="9"/>
      <c r="CY4244" s="9"/>
      <c r="CZ4244" s="9"/>
      <c r="DA4244" s="9"/>
      <c r="DB4244" s="9"/>
      <c r="DC4244" s="9"/>
      <c r="DD4244" s="9"/>
      <c r="DE4244" s="9"/>
      <c r="DF4244" s="9"/>
      <c r="DG4244" s="9"/>
      <c r="DH4244" s="9"/>
      <c r="DI4244" s="9"/>
      <c r="DJ4244" s="9"/>
      <c r="DK4244" s="9"/>
      <c r="DL4244" s="9"/>
      <c r="DM4244" s="9"/>
      <c r="DN4244" s="9"/>
      <c r="DO4244" s="9"/>
      <c r="DP4244" s="9"/>
      <c r="DQ4244" s="9"/>
      <c r="DR4244" s="9"/>
      <c r="DS4244" s="9"/>
      <c r="DT4244" s="9"/>
      <c r="DU4244" s="9"/>
      <c r="DV4244" s="9"/>
      <c r="DW4244" s="9"/>
      <c r="DX4244" s="9"/>
      <c r="DY4244" s="9"/>
      <c r="DZ4244" s="56"/>
      <c r="EA4244" s="57"/>
    </row>
    <row r="4245" spans="1:131" ht="19.5" customHeight="1" x14ac:dyDescent="0.25">
      <c r="A4245" s="9">
        <v>2798</v>
      </c>
      <c r="B4245" s="9" t="s">
        <v>8336</v>
      </c>
      <c r="C4245" s="9" t="s">
        <v>8337</v>
      </c>
      <c r="D4245" s="9"/>
      <c r="E4245" s="9" t="s">
        <v>527</v>
      </c>
      <c r="F4245" s="9" t="s">
        <v>52</v>
      </c>
      <c r="G4245" s="9"/>
      <c r="H4245" s="9" t="s">
        <v>202</v>
      </c>
      <c r="I4245" s="9" t="s">
        <v>28</v>
      </c>
      <c r="J4245" s="129">
        <v>44032</v>
      </c>
      <c r="K4245" s="129">
        <v>43910</v>
      </c>
      <c r="L4245" s="129">
        <v>44377</v>
      </c>
      <c r="M4245" s="9" t="s">
        <v>20</v>
      </c>
      <c r="O4245" s="9">
        <v>25</v>
      </c>
      <c r="Q4245" s="9" t="s">
        <v>54</v>
      </c>
      <c r="R4245" s="9"/>
      <c r="S4245" s="13">
        <v>2857143</v>
      </c>
      <c r="T4245" s="13">
        <v>2857143</v>
      </c>
      <c r="U4245" s="13">
        <v>857143</v>
      </c>
      <c r="V4245" s="13">
        <v>2000000</v>
      </c>
      <c r="W4245" s="9"/>
      <c r="X4245" s="9"/>
      <c r="Y4245" s="9"/>
      <c r="Z4245" s="9"/>
      <c r="AA4245" s="9"/>
      <c r="AB4245" s="9"/>
      <c r="AC4245" s="9"/>
      <c r="AD4245" s="9"/>
      <c r="AE4245" s="9"/>
      <c r="AF4245" s="55">
        <v>2000000</v>
      </c>
      <c r="AG4245" s="55"/>
      <c r="AH4245" s="9"/>
      <c r="AI4245" s="9"/>
      <c r="AJ4245" s="9"/>
      <c r="AK4245" s="9"/>
      <c r="AL4245" s="9"/>
      <c r="AM4245" s="9"/>
      <c r="AN4245" s="9"/>
      <c r="AO4245" s="9"/>
      <c r="AP4245" s="9"/>
      <c r="AQ4245" s="9"/>
      <c r="AR4245" s="9"/>
      <c r="AS4245" s="9"/>
      <c r="AT4245" s="9"/>
      <c r="AU4245" s="9"/>
      <c r="AV4245" s="9"/>
      <c r="AW4245" s="9"/>
      <c r="AX4245" s="9"/>
      <c r="AY4245" s="9"/>
      <c r="AZ4245" s="9"/>
      <c r="BA4245" s="9"/>
      <c r="BB4245" s="9"/>
      <c r="BC4245" s="9"/>
      <c r="BD4245" s="9"/>
      <c r="BE4245" s="9"/>
      <c r="BF4245" s="9"/>
      <c r="BG4245" s="9"/>
      <c r="BH4245" s="9"/>
      <c r="BI4245" s="9"/>
      <c r="BJ4245" s="9"/>
      <c r="BK4245" s="9"/>
      <c r="BL4245" s="9"/>
      <c r="BM4245" s="9"/>
      <c r="BN4245" s="9"/>
      <c r="BO4245" s="9"/>
      <c r="BP4245" s="9"/>
      <c r="BQ4245" s="9"/>
      <c r="BT4245" s="9"/>
      <c r="BU4245" s="9"/>
      <c r="BX4245" s="9"/>
      <c r="BY4245" s="9"/>
      <c r="CB4245" s="9"/>
      <c r="CC4245" s="9"/>
      <c r="CF4245" s="9"/>
      <c r="CG4245" s="9"/>
      <c r="CJ4245" s="9"/>
      <c r="CK4245" s="9"/>
      <c r="CN4245" s="9"/>
      <c r="CO4245" s="9"/>
      <c r="CP4245" s="9"/>
      <c r="CQ4245" s="9"/>
      <c r="CR4245" s="9"/>
      <c r="CS4245" s="9"/>
      <c r="CT4245" s="9"/>
      <c r="CU4245" s="9"/>
      <c r="CV4245" s="9"/>
      <c r="CW4245" s="9"/>
      <c r="CX4245" s="9"/>
      <c r="CY4245" s="9"/>
      <c r="CZ4245" s="9"/>
      <c r="DA4245" s="9"/>
      <c r="DB4245" s="9"/>
      <c r="DC4245" s="9"/>
      <c r="DD4245" s="9"/>
      <c r="DE4245" s="9"/>
      <c r="DF4245" s="9"/>
      <c r="DG4245" s="9"/>
      <c r="DH4245" s="9"/>
      <c r="DI4245" s="9"/>
      <c r="DJ4245" s="9"/>
      <c r="DK4245" s="9"/>
      <c r="DL4245" s="9"/>
      <c r="DM4245" s="9"/>
      <c r="DN4245" s="9"/>
      <c r="DO4245" s="9"/>
      <c r="DP4245" s="9"/>
      <c r="DQ4245" s="9"/>
      <c r="DR4245" s="9"/>
      <c r="DS4245" s="9"/>
      <c r="DT4245" s="9"/>
      <c r="DU4245" s="9"/>
      <c r="DV4245" s="9"/>
      <c r="DW4245" s="9"/>
      <c r="DX4245" s="9"/>
      <c r="DY4245" s="9"/>
      <c r="DZ4245" s="56"/>
      <c r="EA4245" s="57"/>
    </row>
    <row r="4246" spans="1:131" ht="19.5" customHeight="1" x14ac:dyDescent="0.25">
      <c r="A4246" s="9">
        <v>2799</v>
      </c>
      <c r="B4246" s="9" t="s">
        <v>8338</v>
      </c>
      <c r="C4246" s="9" t="s">
        <v>8339</v>
      </c>
      <c r="D4246" s="9"/>
      <c r="E4246" s="9" t="s">
        <v>527</v>
      </c>
      <c r="F4246" s="9" t="s">
        <v>52</v>
      </c>
      <c r="G4246" s="9"/>
      <c r="H4246" s="9" t="s">
        <v>202</v>
      </c>
      <c r="I4246" s="9" t="s">
        <v>28</v>
      </c>
      <c r="J4246" s="129">
        <v>44032</v>
      </c>
      <c r="K4246" s="129">
        <v>43910</v>
      </c>
      <c r="L4246" s="129">
        <v>44377</v>
      </c>
      <c r="M4246" s="9" t="s">
        <v>20</v>
      </c>
      <c r="O4246" s="9">
        <v>28</v>
      </c>
      <c r="Q4246" s="9" t="s">
        <v>54</v>
      </c>
      <c r="R4246" s="9"/>
      <c r="S4246" s="13">
        <v>2142857</v>
      </c>
      <c r="T4246" s="13">
        <v>2142857</v>
      </c>
      <c r="U4246" s="13">
        <v>642857</v>
      </c>
      <c r="V4246" s="13">
        <v>1500000</v>
      </c>
      <c r="W4246" s="9"/>
      <c r="X4246" s="9"/>
      <c r="Y4246" s="9"/>
      <c r="Z4246" s="9"/>
      <c r="AA4246" s="9"/>
      <c r="AB4246" s="9"/>
      <c r="AC4246" s="9"/>
      <c r="AD4246" s="9"/>
      <c r="AE4246" s="9"/>
      <c r="AF4246" s="55">
        <v>1500000</v>
      </c>
      <c r="AG4246" s="55"/>
      <c r="AH4246" s="9"/>
      <c r="AI4246" s="9"/>
      <c r="AJ4246" s="9"/>
      <c r="AK4246" s="9"/>
      <c r="AL4246" s="9"/>
      <c r="AM4246" s="9"/>
      <c r="AN4246" s="9"/>
      <c r="AO4246" s="9"/>
      <c r="AP4246" s="9"/>
      <c r="AQ4246" s="9"/>
      <c r="AR4246" s="9"/>
      <c r="AS4246" s="9"/>
      <c r="AT4246" s="9"/>
      <c r="AU4246" s="9"/>
      <c r="AV4246" s="9"/>
      <c r="AW4246" s="9"/>
      <c r="AX4246" s="9"/>
      <c r="AY4246" s="9"/>
      <c r="AZ4246" s="9"/>
      <c r="BA4246" s="9"/>
      <c r="BB4246" s="9"/>
      <c r="BC4246" s="9"/>
      <c r="BD4246" s="9"/>
      <c r="BE4246" s="9"/>
      <c r="BF4246" s="9"/>
      <c r="BG4246" s="9"/>
      <c r="BH4246" s="9"/>
      <c r="BI4246" s="9"/>
      <c r="BJ4246" s="9"/>
      <c r="BK4246" s="9"/>
      <c r="BL4246" s="9"/>
      <c r="BM4246" s="9"/>
      <c r="BN4246" s="9"/>
      <c r="BO4246" s="9"/>
      <c r="BP4246" s="9"/>
      <c r="BQ4246" s="9"/>
      <c r="BT4246" s="9"/>
      <c r="BU4246" s="9"/>
      <c r="BX4246" s="9"/>
      <c r="BY4246" s="9"/>
      <c r="CB4246" s="9"/>
      <c r="CC4246" s="9"/>
      <c r="CF4246" s="9"/>
      <c r="CG4246" s="9"/>
      <c r="CJ4246" s="9"/>
      <c r="CK4246" s="9"/>
      <c r="CN4246" s="9"/>
      <c r="CO4246" s="9"/>
      <c r="CP4246" s="9"/>
      <c r="CQ4246" s="9"/>
      <c r="CR4246" s="9"/>
      <c r="CS4246" s="9"/>
      <c r="CT4246" s="9"/>
      <c r="CU4246" s="9"/>
      <c r="CV4246" s="9"/>
      <c r="CW4246" s="9"/>
      <c r="CX4246" s="9"/>
      <c r="CY4246" s="9"/>
      <c r="CZ4246" s="9"/>
      <c r="DA4246" s="9"/>
      <c r="DB4246" s="9"/>
      <c r="DC4246" s="9"/>
      <c r="DD4246" s="9"/>
      <c r="DE4246" s="9"/>
      <c r="DF4246" s="9"/>
      <c r="DG4246" s="9"/>
      <c r="DH4246" s="9"/>
      <c r="DI4246" s="9"/>
      <c r="DJ4246" s="9"/>
      <c r="DK4246" s="9"/>
      <c r="DL4246" s="9"/>
      <c r="DM4246" s="9"/>
      <c r="DN4246" s="9"/>
      <c r="DO4246" s="9"/>
      <c r="DP4246" s="9"/>
      <c r="DQ4246" s="9"/>
      <c r="DR4246" s="9"/>
      <c r="DS4246" s="9"/>
      <c r="DT4246" s="9"/>
      <c r="DU4246" s="9"/>
      <c r="DV4246" s="9"/>
      <c r="DW4246" s="9"/>
      <c r="DX4246" s="9"/>
      <c r="DY4246" s="9"/>
      <c r="DZ4246" s="56"/>
      <c r="EA4246" s="57"/>
    </row>
    <row r="4247" spans="1:131" ht="19.5" customHeight="1" x14ac:dyDescent="0.25">
      <c r="A4247" s="9">
        <v>2800</v>
      </c>
      <c r="B4247" s="9" t="s">
        <v>8340</v>
      </c>
      <c r="C4247" s="9" t="s">
        <v>8341</v>
      </c>
      <c r="D4247" s="9"/>
      <c r="E4247" s="9" t="s">
        <v>527</v>
      </c>
      <c r="F4247" s="9" t="s">
        <v>52</v>
      </c>
      <c r="G4247" s="9"/>
      <c r="H4247" s="9" t="s">
        <v>202</v>
      </c>
      <c r="I4247" s="9" t="s">
        <v>28</v>
      </c>
      <c r="J4247" s="129">
        <v>44032</v>
      </c>
      <c r="K4247" s="129">
        <v>43910</v>
      </c>
      <c r="L4247" s="129">
        <v>44377</v>
      </c>
      <c r="M4247" s="9" t="s">
        <v>20</v>
      </c>
      <c r="O4247" s="9">
        <v>28</v>
      </c>
      <c r="Q4247" s="9" t="s">
        <v>54</v>
      </c>
      <c r="R4247" s="9"/>
      <c r="S4247" s="13">
        <v>2857143</v>
      </c>
      <c r="T4247" s="13">
        <v>2857143</v>
      </c>
      <c r="U4247" s="13">
        <v>857143</v>
      </c>
      <c r="V4247" s="13">
        <v>2000000</v>
      </c>
      <c r="W4247" s="9"/>
      <c r="X4247" s="9"/>
      <c r="Y4247" s="9"/>
      <c r="Z4247" s="9"/>
      <c r="AA4247" s="9"/>
      <c r="AB4247" s="9"/>
      <c r="AC4247" s="9"/>
      <c r="AD4247" s="9"/>
      <c r="AE4247" s="9"/>
      <c r="AF4247" s="55">
        <v>2000000</v>
      </c>
      <c r="AG4247" s="55"/>
      <c r="AH4247" s="9"/>
      <c r="AI4247" s="9"/>
      <c r="AJ4247" s="9"/>
      <c r="AK4247" s="9"/>
      <c r="AL4247" s="9"/>
      <c r="AM4247" s="9"/>
      <c r="AN4247" s="9"/>
      <c r="AO4247" s="9"/>
      <c r="AP4247" s="9"/>
      <c r="AQ4247" s="9"/>
      <c r="AR4247" s="9"/>
      <c r="AS4247" s="9"/>
      <c r="AT4247" s="9"/>
      <c r="AU4247" s="9"/>
      <c r="AV4247" s="9"/>
      <c r="AW4247" s="9"/>
      <c r="AX4247" s="9"/>
      <c r="AY4247" s="9"/>
      <c r="AZ4247" s="9"/>
      <c r="BA4247" s="9"/>
      <c r="BB4247" s="9"/>
      <c r="BC4247" s="9"/>
      <c r="BD4247" s="9"/>
      <c r="BE4247" s="9"/>
      <c r="BF4247" s="9"/>
      <c r="BG4247" s="9"/>
      <c r="BH4247" s="9"/>
      <c r="BI4247" s="9"/>
      <c r="BJ4247" s="9"/>
      <c r="BK4247" s="9"/>
      <c r="BL4247" s="9"/>
      <c r="BM4247" s="9"/>
      <c r="BN4247" s="9"/>
      <c r="BO4247" s="9"/>
      <c r="BP4247" s="9"/>
      <c r="BQ4247" s="9"/>
      <c r="BT4247" s="9"/>
      <c r="BU4247" s="9"/>
      <c r="BX4247" s="9"/>
      <c r="BY4247" s="9"/>
      <c r="CB4247" s="9"/>
      <c r="CC4247" s="9"/>
      <c r="CF4247" s="9"/>
      <c r="CG4247" s="9"/>
      <c r="CJ4247" s="9"/>
      <c r="CK4247" s="9"/>
      <c r="CN4247" s="9"/>
      <c r="CO4247" s="9"/>
      <c r="CP4247" s="9"/>
      <c r="CQ4247" s="9"/>
      <c r="CR4247" s="9"/>
      <c r="CS4247" s="9"/>
      <c r="CT4247" s="9"/>
      <c r="CU4247" s="9"/>
      <c r="CV4247" s="9"/>
      <c r="CW4247" s="9"/>
      <c r="CX4247" s="9"/>
      <c r="CY4247" s="9"/>
      <c r="CZ4247" s="9"/>
      <c r="DA4247" s="9"/>
      <c r="DB4247" s="9"/>
      <c r="DC4247" s="9"/>
      <c r="DD4247" s="9"/>
      <c r="DE4247" s="9"/>
      <c r="DF4247" s="9"/>
      <c r="DG4247" s="9"/>
      <c r="DH4247" s="9"/>
      <c r="DI4247" s="9"/>
      <c r="DJ4247" s="9"/>
      <c r="DK4247" s="9"/>
      <c r="DL4247" s="9"/>
      <c r="DM4247" s="9"/>
      <c r="DN4247" s="9"/>
      <c r="DO4247" s="9"/>
      <c r="DP4247" s="9"/>
      <c r="DQ4247" s="9"/>
      <c r="DR4247" s="9"/>
      <c r="DS4247" s="9"/>
      <c r="DT4247" s="9"/>
      <c r="DU4247" s="9"/>
      <c r="DV4247" s="9"/>
      <c r="DW4247" s="9"/>
      <c r="DX4247" s="9"/>
      <c r="DY4247" s="9"/>
      <c r="DZ4247" s="56"/>
      <c r="EA4247" s="57"/>
    </row>
    <row r="4248" spans="1:131" ht="19.5" customHeight="1" x14ac:dyDescent="0.25">
      <c r="A4248" s="9">
        <v>2801</v>
      </c>
      <c r="B4248" s="9" t="s">
        <v>8343</v>
      </c>
      <c r="C4248" s="9" t="s">
        <v>8344</v>
      </c>
      <c r="D4248" s="9"/>
      <c r="E4248" s="9" t="s">
        <v>7867</v>
      </c>
      <c r="F4248" s="9" t="s">
        <v>7406</v>
      </c>
      <c r="G4248" s="9"/>
      <c r="H4248" s="9" t="s">
        <v>202</v>
      </c>
      <c r="I4248" s="9" t="s">
        <v>25</v>
      </c>
      <c r="J4248" s="129">
        <v>43900</v>
      </c>
      <c r="K4248" s="129">
        <v>43836</v>
      </c>
      <c r="L4248" s="129">
        <v>43951</v>
      </c>
      <c r="M4248" s="9" t="s">
        <v>20</v>
      </c>
      <c r="O4248" s="9">
        <v>25</v>
      </c>
      <c r="Q4248" s="9" t="s">
        <v>54</v>
      </c>
      <c r="R4248" s="9"/>
      <c r="S4248" s="13">
        <v>12000000</v>
      </c>
      <c r="T4248" s="13">
        <v>12000000</v>
      </c>
      <c r="U4248" s="13">
        <v>3600000</v>
      </c>
      <c r="V4248" s="9"/>
      <c r="W4248" s="9"/>
      <c r="X4248" s="9"/>
      <c r="Y4248" s="9"/>
      <c r="Z4248" s="9"/>
      <c r="AA4248" s="9"/>
      <c r="AB4248" s="9"/>
      <c r="AC4248" s="9"/>
      <c r="AD4248" s="9"/>
      <c r="AE4248" s="9"/>
      <c r="AF4248" s="55"/>
      <c r="AG4248" s="55"/>
      <c r="AH4248" s="11">
        <v>43836</v>
      </c>
      <c r="AI4248" s="11">
        <v>43951</v>
      </c>
      <c r="AJ4248" s="13">
        <v>8651583</v>
      </c>
      <c r="AK4248" s="13">
        <v>2595475</v>
      </c>
      <c r="AL4248" s="9"/>
      <c r="AM4248" s="9"/>
      <c r="AN4248" s="9"/>
      <c r="AO4248" s="9"/>
      <c r="AP4248" s="9"/>
      <c r="AQ4248" s="9"/>
      <c r="AR4248" s="9"/>
      <c r="AS4248" s="9"/>
      <c r="AT4248" s="9"/>
      <c r="AU4248" s="9"/>
      <c r="AV4248" s="9"/>
      <c r="AW4248" s="9"/>
      <c r="AX4248" s="9"/>
      <c r="AY4248" s="9"/>
      <c r="AZ4248" s="9"/>
      <c r="BA4248" s="9"/>
      <c r="BB4248" s="9"/>
      <c r="BC4248" s="9"/>
      <c r="BD4248" s="9"/>
      <c r="BE4248" s="9"/>
      <c r="BF4248" s="9"/>
      <c r="BG4248" s="9"/>
      <c r="BH4248" s="9"/>
      <c r="BI4248" s="9"/>
      <c r="BJ4248" s="9"/>
      <c r="BK4248" s="9"/>
      <c r="BL4248" s="9"/>
      <c r="BM4248" s="9"/>
      <c r="BN4248" s="9"/>
      <c r="BO4248" s="9"/>
      <c r="BP4248" s="9"/>
      <c r="BQ4248" s="9"/>
      <c r="BT4248" s="9"/>
      <c r="BU4248" s="9"/>
      <c r="BX4248" s="9"/>
      <c r="BY4248" s="9"/>
      <c r="CB4248" s="9"/>
      <c r="CC4248" s="9"/>
      <c r="CF4248" s="9"/>
      <c r="CG4248" s="9"/>
      <c r="CJ4248" s="9"/>
      <c r="CK4248" s="9"/>
      <c r="CN4248" s="9"/>
      <c r="CO4248" s="9"/>
      <c r="CP4248" s="9"/>
      <c r="CQ4248" s="9"/>
      <c r="CR4248" s="9"/>
      <c r="CS4248" s="9"/>
      <c r="CT4248" s="9"/>
      <c r="CU4248" s="9"/>
      <c r="CV4248" s="9"/>
      <c r="CW4248" s="9"/>
      <c r="CX4248" s="9"/>
      <c r="CY4248" s="9"/>
      <c r="CZ4248" s="9"/>
      <c r="DA4248" s="9"/>
      <c r="DB4248" s="9"/>
      <c r="DC4248" s="9"/>
      <c r="DD4248" s="9"/>
      <c r="DE4248" s="9"/>
      <c r="DF4248" s="9"/>
      <c r="DG4248" s="9"/>
      <c r="DH4248" s="9"/>
      <c r="DI4248" s="9"/>
      <c r="DJ4248" s="9"/>
      <c r="DK4248" s="9"/>
      <c r="DL4248" s="9"/>
      <c r="DM4248" s="9"/>
      <c r="DN4248" s="9"/>
      <c r="DO4248" s="9"/>
      <c r="DP4248" s="9"/>
      <c r="DQ4248" s="9"/>
      <c r="DR4248" s="9"/>
      <c r="DS4248" s="9"/>
      <c r="DT4248" s="9"/>
      <c r="DU4248" s="9"/>
      <c r="DV4248" s="9"/>
      <c r="DW4248" s="9"/>
      <c r="DX4248" s="9"/>
      <c r="DY4248" s="9"/>
      <c r="DZ4248" s="56"/>
      <c r="EA4248" s="57"/>
    </row>
    <row r="4249" spans="1:131" ht="39" customHeight="1" x14ac:dyDescent="0.25">
      <c r="A4249" s="9">
        <v>2802</v>
      </c>
      <c r="B4249" s="10" t="s">
        <v>8345</v>
      </c>
      <c r="C4249" s="9" t="s">
        <v>8346</v>
      </c>
      <c r="D4249" s="9"/>
      <c r="E4249" s="9" t="s">
        <v>10365</v>
      </c>
      <c r="F4249" s="9" t="s">
        <v>8347</v>
      </c>
      <c r="G4249" s="9"/>
      <c r="H4249" s="9" t="s">
        <v>202</v>
      </c>
      <c r="I4249" s="9" t="s">
        <v>35</v>
      </c>
      <c r="J4249" s="129">
        <v>44403</v>
      </c>
      <c r="K4249" s="129">
        <v>43668</v>
      </c>
      <c r="L4249" s="129">
        <v>44773</v>
      </c>
      <c r="M4249" s="9" t="s">
        <v>20</v>
      </c>
      <c r="O4249" s="9">
        <v>30</v>
      </c>
      <c r="Q4249" s="9" t="s">
        <v>54</v>
      </c>
      <c r="R4249" s="9"/>
      <c r="S4249" s="13">
        <v>650436051</v>
      </c>
      <c r="T4249" s="13">
        <v>650436051</v>
      </c>
      <c r="U4249" s="13">
        <v>194618400</v>
      </c>
      <c r="V4249" s="13">
        <v>455817651</v>
      </c>
      <c r="W4249" s="9"/>
      <c r="X4249" s="9"/>
      <c r="Y4249" s="9"/>
      <c r="Z4249" s="9"/>
      <c r="AA4249" s="9"/>
      <c r="AB4249" s="9"/>
      <c r="AC4249" s="9"/>
      <c r="AD4249" s="9"/>
      <c r="AE4249" s="9"/>
      <c r="AF4249" s="55">
        <v>455817651</v>
      </c>
      <c r="AG4249" s="55"/>
      <c r="AH4249" s="9"/>
      <c r="AI4249" s="9"/>
      <c r="AJ4249" s="9"/>
      <c r="AK4249" s="9"/>
      <c r="AL4249" s="9"/>
      <c r="AM4249" s="9"/>
      <c r="AN4249" s="9"/>
      <c r="AO4249" s="9"/>
      <c r="AP4249" s="9"/>
      <c r="AQ4249" s="9"/>
      <c r="AR4249" s="9"/>
      <c r="AS4249" s="9"/>
      <c r="AT4249" s="9"/>
      <c r="AU4249" s="9"/>
      <c r="AV4249" s="9"/>
      <c r="AW4249" s="9"/>
      <c r="AX4249" s="9"/>
      <c r="AY4249" s="9"/>
      <c r="AZ4249" s="9"/>
      <c r="BA4249" s="9"/>
      <c r="BB4249" s="9"/>
      <c r="BC4249" s="9"/>
      <c r="BD4249" s="9"/>
      <c r="BE4249" s="9"/>
      <c r="BF4249" s="9"/>
      <c r="BG4249" s="9"/>
      <c r="BH4249" s="9"/>
      <c r="BI4249" s="9"/>
      <c r="BJ4249" s="9"/>
      <c r="BK4249" s="9"/>
      <c r="BL4249" s="9"/>
      <c r="BM4249" s="9"/>
      <c r="BN4249" s="9"/>
      <c r="BO4249" s="9"/>
      <c r="BP4249" s="9"/>
      <c r="BQ4249" s="9"/>
      <c r="BT4249" s="9"/>
      <c r="BU4249" s="9"/>
      <c r="BX4249" s="9"/>
      <c r="BY4249" s="9"/>
      <c r="CB4249" s="9"/>
      <c r="CC4249" s="9"/>
      <c r="CF4249" s="9"/>
      <c r="CG4249" s="9"/>
      <c r="CJ4249" s="9"/>
      <c r="CK4249" s="9"/>
      <c r="CN4249" s="9"/>
      <c r="CO4249" s="9"/>
      <c r="CP4249" s="9"/>
      <c r="CQ4249" s="9"/>
      <c r="CR4249" s="9"/>
      <c r="CS4249" s="9"/>
      <c r="CT4249" s="9"/>
      <c r="CU4249" s="9"/>
      <c r="CV4249" s="9"/>
      <c r="CW4249" s="9"/>
      <c r="CX4249" s="9"/>
      <c r="CY4249" s="9"/>
      <c r="CZ4249" s="9"/>
      <c r="DA4249" s="9"/>
      <c r="DB4249" s="9"/>
      <c r="DC4249" s="9"/>
      <c r="DD4249" s="9"/>
      <c r="DE4249" s="9"/>
      <c r="DF4249" s="9"/>
      <c r="DG4249" s="9"/>
      <c r="DH4249" s="9"/>
      <c r="DI4249" s="9"/>
      <c r="DJ4249" s="9"/>
      <c r="DK4249" s="9"/>
      <c r="DL4249" s="9"/>
      <c r="DM4249" s="9"/>
      <c r="DN4249" s="9"/>
      <c r="DO4249" s="9"/>
      <c r="DP4249" s="9"/>
      <c r="DQ4249" s="9"/>
      <c r="DR4249" s="9"/>
      <c r="DS4249" s="9"/>
      <c r="DT4249" s="9"/>
      <c r="DU4249" s="9"/>
      <c r="DV4249" s="9"/>
      <c r="DW4249" s="9"/>
      <c r="DX4249" s="9"/>
      <c r="DY4249" s="9"/>
      <c r="DZ4249" s="56"/>
      <c r="EA4249" s="57"/>
    </row>
    <row r="4250" spans="1:131" ht="19.5" customHeight="1" x14ac:dyDescent="0.25">
      <c r="A4250" s="9">
        <v>2803</v>
      </c>
      <c r="B4250" s="10" t="s">
        <v>8350</v>
      </c>
      <c r="C4250" s="9" t="s">
        <v>8351</v>
      </c>
      <c r="D4250" s="9"/>
      <c r="E4250" s="9" t="s">
        <v>5566</v>
      </c>
      <c r="F4250" s="9" t="s">
        <v>4729</v>
      </c>
      <c r="G4250" s="9"/>
      <c r="H4250" s="9" t="s">
        <v>202</v>
      </c>
      <c r="I4250" s="9" t="s">
        <v>25</v>
      </c>
      <c r="J4250" s="129">
        <v>43849</v>
      </c>
      <c r="K4250" s="129">
        <v>43754</v>
      </c>
      <c r="L4250" s="129">
        <v>43981</v>
      </c>
      <c r="O4250" s="9">
        <v>28</v>
      </c>
      <c r="Q4250" s="9" t="s">
        <v>54</v>
      </c>
      <c r="R4250" s="9"/>
      <c r="S4250" s="13">
        <v>7300000</v>
      </c>
      <c r="T4250" s="13">
        <v>7300000</v>
      </c>
      <c r="U4250" s="13">
        <v>2190000</v>
      </c>
      <c r="V4250" s="9"/>
      <c r="W4250" s="9"/>
      <c r="X4250" s="9"/>
      <c r="Y4250" s="9"/>
      <c r="Z4250" s="9"/>
      <c r="AA4250" s="9"/>
      <c r="AB4250" s="9"/>
      <c r="AC4250" s="9"/>
      <c r="AD4250" s="9"/>
      <c r="AE4250" s="9"/>
      <c r="AF4250" s="55"/>
      <c r="AG4250" s="55"/>
      <c r="AH4250" s="11">
        <v>43754</v>
      </c>
      <c r="AI4250" s="11">
        <v>43981</v>
      </c>
      <c r="AJ4250" s="13">
        <v>7300000</v>
      </c>
      <c r="AK4250" s="13">
        <v>2190000</v>
      </c>
      <c r="AL4250" s="9"/>
      <c r="AM4250" s="9"/>
      <c r="AN4250" s="9"/>
      <c r="AO4250" s="9"/>
      <c r="AP4250" s="9"/>
      <c r="AQ4250" s="9"/>
      <c r="AR4250" s="9"/>
      <c r="AS4250" s="9"/>
      <c r="AT4250" s="9"/>
      <c r="AU4250" s="9"/>
      <c r="AV4250" s="9"/>
      <c r="AW4250" s="9"/>
      <c r="AX4250" s="9"/>
      <c r="AY4250" s="9"/>
      <c r="AZ4250" s="9"/>
      <c r="BA4250" s="9"/>
      <c r="BB4250" s="9"/>
      <c r="BC4250" s="9"/>
      <c r="BD4250" s="9"/>
      <c r="BE4250" s="9"/>
      <c r="BF4250" s="9"/>
      <c r="BG4250" s="9"/>
      <c r="BH4250" s="9"/>
      <c r="BI4250" s="9"/>
      <c r="BJ4250" s="9"/>
      <c r="BK4250" s="9"/>
      <c r="BL4250" s="9"/>
      <c r="BM4250" s="9"/>
      <c r="BN4250" s="9"/>
      <c r="BO4250" s="9"/>
      <c r="BP4250" s="9"/>
      <c r="BQ4250" s="9"/>
      <c r="BT4250" s="9"/>
      <c r="BU4250" s="9"/>
      <c r="BX4250" s="9"/>
      <c r="BY4250" s="9"/>
      <c r="CB4250" s="9"/>
      <c r="CC4250" s="9"/>
      <c r="CF4250" s="9"/>
      <c r="CG4250" s="9"/>
      <c r="CJ4250" s="9"/>
      <c r="CK4250" s="9"/>
      <c r="CN4250" s="9"/>
      <c r="CO4250" s="9"/>
      <c r="CP4250" s="9"/>
      <c r="CQ4250" s="9"/>
      <c r="CR4250" s="9"/>
      <c r="CS4250" s="9"/>
      <c r="CT4250" s="9"/>
      <c r="CU4250" s="9"/>
      <c r="CV4250" s="9"/>
      <c r="CW4250" s="9"/>
      <c r="CX4250" s="9"/>
      <c r="CY4250" s="9"/>
      <c r="CZ4250" s="9"/>
      <c r="DA4250" s="9"/>
      <c r="DB4250" s="9"/>
      <c r="DC4250" s="9"/>
      <c r="DD4250" s="9"/>
      <c r="DE4250" s="9"/>
      <c r="DF4250" s="9"/>
      <c r="DG4250" s="9"/>
      <c r="DH4250" s="9"/>
      <c r="DI4250" s="9"/>
      <c r="DJ4250" s="9"/>
      <c r="DK4250" s="9"/>
      <c r="DL4250" s="9"/>
      <c r="DM4250" s="9"/>
      <c r="DN4250" s="9"/>
      <c r="DO4250" s="9"/>
      <c r="DP4250" s="9"/>
      <c r="DQ4250" s="9"/>
      <c r="DR4250" s="9"/>
      <c r="DS4250" s="9"/>
      <c r="DT4250" s="9"/>
      <c r="DU4250" s="9"/>
      <c r="DV4250" s="9"/>
      <c r="DW4250" s="9"/>
      <c r="DX4250" s="9"/>
      <c r="DY4250" s="9"/>
      <c r="DZ4250" s="56"/>
      <c r="EA4250" s="57"/>
    </row>
    <row r="4251" spans="1:131" ht="19.5" customHeight="1" x14ac:dyDescent="0.25">
      <c r="A4251" s="9">
        <v>2804</v>
      </c>
      <c r="B4251" s="9" t="s">
        <v>8352</v>
      </c>
      <c r="C4251" s="9" t="s">
        <v>8354</v>
      </c>
      <c r="D4251" s="9"/>
      <c r="E4251" s="9" t="s">
        <v>8353</v>
      </c>
      <c r="F4251" s="9" t="s">
        <v>8355</v>
      </c>
      <c r="G4251" s="9"/>
      <c r="H4251" s="9" t="s">
        <v>202</v>
      </c>
      <c r="I4251" s="9" t="s">
        <v>25</v>
      </c>
      <c r="J4251" s="129">
        <v>44361</v>
      </c>
      <c r="K4251" s="129">
        <v>44034</v>
      </c>
      <c r="L4251" s="129">
        <v>44469</v>
      </c>
      <c r="M4251" s="9" t="s">
        <v>20</v>
      </c>
      <c r="O4251" s="9">
        <v>27</v>
      </c>
      <c r="Q4251" s="9" t="s">
        <v>54</v>
      </c>
      <c r="R4251" s="9"/>
      <c r="S4251" s="13">
        <v>7000000</v>
      </c>
      <c r="T4251" s="13">
        <v>7000000</v>
      </c>
      <c r="U4251" s="13">
        <v>2100000</v>
      </c>
      <c r="W4251" s="9"/>
      <c r="X4251" s="9"/>
      <c r="Y4251" s="9"/>
      <c r="Z4251" s="9"/>
      <c r="AA4251" s="9"/>
      <c r="AB4251" s="9"/>
      <c r="AC4251" s="9"/>
      <c r="AD4251" s="13">
        <v>2863344000</v>
      </c>
      <c r="AE4251" s="9"/>
      <c r="AF4251" s="55">
        <v>2863344000</v>
      </c>
      <c r="AG4251" s="55"/>
      <c r="AH4251" s="9"/>
      <c r="AI4251" s="9"/>
      <c r="AJ4251" s="9"/>
      <c r="AK4251" s="9"/>
      <c r="AL4251" s="9"/>
      <c r="AM4251" s="9"/>
      <c r="AN4251" s="9"/>
      <c r="AO4251" s="9"/>
      <c r="AP4251" s="9"/>
      <c r="AQ4251" s="9"/>
      <c r="AR4251" s="9"/>
      <c r="AS4251" s="9"/>
      <c r="AT4251" s="9"/>
      <c r="AU4251" s="9"/>
      <c r="AV4251" s="9"/>
      <c r="AW4251" s="9"/>
      <c r="AX4251" s="9"/>
      <c r="AY4251" s="9"/>
      <c r="AZ4251" s="9"/>
      <c r="BA4251" s="9"/>
      <c r="BB4251" s="9"/>
      <c r="BC4251" s="9"/>
      <c r="BD4251" s="9"/>
      <c r="BE4251" s="9"/>
      <c r="BF4251" s="9"/>
      <c r="BG4251" s="9"/>
      <c r="BH4251" s="9"/>
      <c r="BI4251" s="9"/>
      <c r="BJ4251" s="9"/>
      <c r="BK4251" s="9"/>
      <c r="BL4251" s="9"/>
      <c r="BM4251" s="9"/>
      <c r="BN4251" s="9"/>
      <c r="BO4251" s="9"/>
      <c r="BP4251" s="9"/>
      <c r="BQ4251" s="9"/>
      <c r="BT4251" s="9"/>
      <c r="BU4251" s="9"/>
      <c r="BX4251" s="9"/>
      <c r="BY4251" s="9"/>
      <c r="CB4251" s="9"/>
      <c r="CC4251" s="9"/>
      <c r="CF4251" s="9"/>
      <c r="CG4251" s="9"/>
      <c r="CJ4251" s="9"/>
      <c r="CK4251" s="9"/>
      <c r="CN4251" s="9"/>
      <c r="CO4251" s="9"/>
      <c r="CP4251" s="9"/>
      <c r="CQ4251" s="9"/>
      <c r="CR4251" s="9"/>
      <c r="CS4251" s="9"/>
      <c r="CT4251" s="9"/>
      <c r="CU4251" s="9"/>
      <c r="CV4251" s="9"/>
      <c r="CW4251" s="9"/>
      <c r="CX4251" s="9"/>
      <c r="CY4251" s="9"/>
      <c r="CZ4251" s="9"/>
      <c r="DA4251" s="9"/>
      <c r="DB4251" s="9"/>
      <c r="DC4251" s="9"/>
      <c r="DD4251" s="9"/>
      <c r="DE4251" s="9"/>
      <c r="DF4251" s="9"/>
      <c r="DG4251" s="9"/>
      <c r="DH4251" s="9"/>
      <c r="DI4251" s="9"/>
      <c r="DJ4251" s="9"/>
      <c r="DK4251" s="9"/>
      <c r="DL4251" s="9"/>
      <c r="DM4251" s="9"/>
      <c r="DN4251" s="9"/>
      <c r="DO4251" s="9"/>
      <c r="DP4251" s="9"/>
      <c r="DQ4251" s="9"/>
      <c r="DR4251" s="9"/>
      <c r="DS4251" s="9"/>
      <c r="DT4251" s="9"/>
      <c r="DU4251" s="9"/>
      <c r="DV4251" s="9"/>
      <c r="DW4251" s="9"/>
      <c r="DX4251" s="9"/>
      <c r="DY4251" s="9"/>
      <c r="DZ4251" s="56"/>
      <c r="EA4251" s="57"/>
    </row>
    <row r="4252" spans="1:131" ht="19.5" customHeight="1" x14ac:dyDescent="0.25">
      <c r="A4252" s="9">
        <v>2805</v>
      </c>
      <c r="B4252" s="10" t="s">
        <v>8356</v>
      </c>
      <c r="C4252" s="9" t="s">
        <v>8357</v>
      </c>
      <c r="D4252" s="9"/>
      <c r="E4252" s="9" t="s">
        <v>5598</v>
      </c>
      <c r="F4252" s="9" t="s">
        <v>8305</v>
      </c>
      <c r="G4252" s="9"/>
      <c r="H4252" s="9" t="s">
        <v>202</v>
      </c>
      <c r="I4252" s="9" t="s">
        <v>8358</v>
      </c>
      <c r="J4252" s="129">
        <v>44264</v>
      </c>
      <c r="K4252" s="129">
        <v>44257</v>
      </c>
      <c r="L4252" s="129">
        <v>44281</v>
      </c>
      <c r="M4252" s="9" t="s">
        <v>20</v>
      </c>
      <c r="O4252" s="9">
        <v>28</v>
      </c>
      <c r="Q4252" s="9" t="s">
        <v>54</v>
      </c>
      <c r="R4252" s="9"/>
      <c r="S4252" s="13">
        <v>520000</v>
      </c>
      <c r="T4252" s="13">
        <v>520000</v>
      </c>
      <c r="U4252" s="13">
        <v>156000</v>
      </c>
      <c r="V4252" s="9"/>
      <c r="W4252" s="9"/>
      <c r="X4252" s="9"/>
      <c r="Y4252" s="9"/>
      <c r="Z4252" s="9"/>
      <c r="AA4252" s="9"/>
      <c r="AB4252" s="9"/>
      <c r="AC4252" s="9"/>
      <c r="AD4252" s="9"/>
      <c r="AE4252" s="9"/>
      <c r="AF4252" s="55"/>
      <c r="AG4252" s="55"/>
      <c r="AH4252" s="11">
        <v>44257</v>
      </c>
      <c r="AI4252" s="11">
        <v>44281</v>
      </c>
      <c r="AJ4252" s="13">
        <v>520000</v>
      </c>
      <c r="AK4252" s="13">
        <v>156000</v>
      </c>
      <c r="AL4252" s="9"/>
      <c r="AM4252" s="9"/>
      <c r="AN4252" s="9"/>
      <c r="AO4252" s="9"/>
      <c r="AP4252" s="9"/>
      <c r="AQ4252" s="9"/>
      <c r="AR4252" s="9"/>
      <c r="AS4252" s="9"/>
      <c r="AT4252" s="9"/>
      <c r="AU4252" s="9"/>
      <c r="AV4252" s="9"/>
      <c r="AW4252" s="9"/>
      <c r="AX4252" s="9"/>
      <c r="AY4252" s="9"/>
      <c r="AZ4252" s="9"/>
      <c r="BA4252" s="9"/>
      <c r="BB4252" s="9"/>
      <c r="BC4252" s="9"/>
      <c r="BD4252" s="9"/>
      <c r="BE4252" s="9"/>
      <c r="BF4252" s="9"/>
      <c r="BG4252" s="9"/>
      <c r="BH4252" s="9"/>
      <c r="BI4252" s="9"/>
      <c r="BJ4252" s="9"/>
      <c r="BK4252" s="9"/>
      <c r="BL4252" s="9"/>
      <c r="BM4252" s="9"/>
      <c r="BN4252" s="9"/>
      <c r="BO4252" s="9"/>
      <c r="BP4252" s="9"/>
      <c r="BQ4252" s="9"/>
      <c r="BT4252" s="9"/>
      <c r="BU4252" s="9"/>
      <c r="BX4252" s="9"/>
      <c r="BY4252" s="9"/>
      <c r="CB4252" s="9"/>
      <c r="CC4252" s="9"/>
      <c r="CF4252" s="9"/>
      <c r="CG4252" s="9"/>
      <c r="CJ4252" s="9"/>
      <c r="CK4252" s="9"/>
      <c r="CN4252" s="9"/>
      <c r="CO4252" s="9"/>
      <c r="CP4252" s="9"/>
      <c r="CQ4252" s="9"/>
      <c r="CR4252" s="9"/>
      <c r="CS4252" s="9"/>
      <c r="CT4252" s="9"/>
      <c r="CU4252" s="9"/>
      <c r="CV4252" s="9"/>
      <c r="CW4252" s="9"/>
      <c r="CX4252" s="9"/>
      <c r="CY4252" s="9"/>
      <c r="CZ4252" s="9"/>
      <c r="DA4252" s="9"/>
      <c r="DB4252" s="9"/>
      <c r="DC4252" s="9"/>
      <c r="DD4252" s="9"/>
      <c r="DE4252" s="9"/>
      <c r="DF4252" s="9"/>
      <c r="DG4252" s="9"/>
      <c r="DH4252" s="9"/>
      <c r="DI4252" s="9"/>
      <c r="DJ4252" s="9"/>
      <c r="DK4252" s="9"/>
      <c r="DL4252" s="9"/>
      <c r="DM4252" s="9"/>
      <c r="DN4252" s="9"/>
      <c r="DO4252" s="9"/>
      <c r="DP4252" s="9"/>
      <c r="DQ4252" s="9"/>
      <c r="DR4252" s="9"/>
      <c r="DS4252" s="9"/>
      <c r="DT4252" s="9"/>
      <c r="DU4252" s="9"/>
      <c r="DV4252" s="9"/>
      <c r="DW4252" s="9"/>
      <c r="DX4252" s="9"/>
      <c r="DY4252" s="9"/>
      <c r="DZ4252" s="56"/>
      <c r="EA4252" s="57"/>
    </row>
    <row r="4253" spans="1:131" ht="19.5" customHeight="1" x14ac:dyDescent="0.25">
      <c r="A4253" s="9">
        <v>2806</v>
      </c>
      <c r="B4253" s="9" t="s">
        <v>8359</v>
      </c>
      <c r="C4253" s="9" t="s">
        <v>8360</v>
      </c>
      <c r="D4253" s="9"/>
      <c r="E4253" s="9" t="s">
        <v>7863</v>
      </c>
      <c r="F4253" s="9" t="s">
        <v>1090</v>
      </c>
      <c r="G4253" s="9"/>
      <c r="H4253" s="9" t="s">
        <v>202</v>
      </c>
      <c r="I4253" s="9" t="s">
        <v>7864</v>
      </c>
      <c r="J4253" s="129">
        <v>43895</v>
      </c>
      <c r="K4253" s="129">
        <v>43770</v>
      </c>
      <c r="L4253" s="129">
        <v>44195</v>
      </c>
      <c r="O4253" s="9">
        <v>30</v>
      </c>
      <c r="Q4253" s="9" t="s">
        <v>61</v>
      </c>
      <c r="R4253" s="9"/>
      <c r="S4253" s="13">
        <v>269356450</v>
      </c>
      <c r="T4253" s="13">
        <v>269356450</v>
      </c>
      <c r="U4253" s="13">
        <v>80806935</v>
      </c>
      <c r="V4253" s="9"/>
      <c r="W4253" s="9"/>
      <c r="X4253" s="9"/>
      <c r="Y4253" s="9"/>
      <c r="Z4253" s="9"/>
      <c r="AA4253" s="9"/>
      <c r="AB4253" s="9"/>
      <c r="AC4253" s="9"/>
      <c r="AD4253" s="9"/>
      <c r="AE4253" s="9"/>
      <c r="AF4253" s="55"/>
      <c r="AG4253" s="55"/>
      <c r="AH4253" s="11">
        <v>43800</v>
      </c>
      <c r="AI4253" s="11">
        <v>43921</v>
      </c>
      <c r="AJ4253" s="13">
        <v>36636848</v>
      </c>
      <c r="AK4253" s="13">
        <v>10991054</v>
      </c>
      <c r="AL4253" s="11">
        <v>43922</v>
      </c>
      <c r="AM4253" s="11">
        <v>44196</v>
      </c>
      <c r="AN4253" s="13">
        <v>256355351</v>
      </c>
      <c r="AO4253" s="13">
        <v>76887310</v>
      </c>
      <c r="AP4253" s="9"/>
      <c r="AQ4253" s="9"/>
      <c r="AR4253" s="9"/>
      <c r="AS4253" s="9"/>
      <c r="AT4253" s="9"/>
      <c r="AU4253" s="9"/>
      <c r="AV4253" s="9"/>
      <c r="AW4253" s="9"/>
      <c r="AX4253" s="9"/>
      <c r="AY4253" s="9"/>
      <c r="AZ4253" s="9"/>
      <c r="BA4253" s="9"/>
      <c r="BB4253" s="9"/>
      <c r="BC4253" s="9"/>
      <c r="BD4253" s="9"/>
      <c r="BE4253" s="9"/>
      <c r="BF4253" s="9"/>
      <c r="BG4253" s="9"/>
      <c r="BH4253" s="9"/>
      <c r="BI4253" s="9"/>
      <c r="BJ4253" s="9"/>
      <c r="BK4253" s="9"/>
      <c r="BL4253" s="9"/>
      <c r="BM4253" s="9"/>
      <c r="BN4253" s="9"/>
      <c r="BO4253" s="9"/>
      <c r="BP4253" s="9"/>
      <c r="BQ4253" s="9"/>
      <c r="BT4253" s="9"/>
      <c r="BU4253" s="9"/>
      <c r="BX4253" s="9"/>
      <c r="BY4253" s="9"/>
      <c r="CB4253" s="9"/>
      <c r="CC4253" s="9"/>
      <c r="CF4253" s="9"/>
      <c r="CG4253" s="9"/>
      <c r="CJ4253" s="9"/>
      <c r="CK4253" s="9"/>
      <c r="CN4253" s="9"/>
      <c r="CO4253" s="9"/>
      <c r="CP4253" s="9"/>
      <c r="CQ4253" s="9"/>
      <c r="CR4253" s="9"/>
      <c r="CS4253" s="9"/>
      <c r="CT4253" s="9"/>
      <c r="CU4253" s="9"/>
      <c r="CV4253" s="9"/>
      <c r="CW4253" s="9"/>
      <c r="CX4253" s="9"/>
      <c r="CY4253" s="9"/>
      <c r="CZ4253" s="9"/>
      <c r="DA4253" s="9"/>
      <c r="DB4253" s="9"/>
      <c r="DC4253" s="9"/>
      <c r="DD4253" s="9"/>
      <c r="DE4253" s="9"/>
      <c r="DF4253" s="9"/>
      <c r="DG4253" s="9"/>
      <c r="DH4253" s="9"/>
      <c r="DI4253" s="9"/>
      <c r="DJ4253" s="9"/>
      <c r="DK4253" s="9"/>
      <c r="DL4253" s="9"/>
      <c r="DM4253" s="9"/>
      <c r="DN4253" s="9"/>
      <c r="DO4253" s="9"/>
      <c r="DP4253" s="9"/>
      <c r="DQ4253" s="9"/>
      <c r="DR4253" s="9"/>
      <c r="DS4253" s="9"/>
      <c r="DT4253" s="9"/>
      <c r="DU4253" s="9"/>
      <c r="DV4253" s="9"/>
      <c r="DW4253" s="9"/>
      <c r="DX4253" s="9"/>
      <c r="DY4253" s="9"/>
      <c r="DZ4253" s="56"/>
      <c r="EA4253" s="57"/>
    </row>
    <row r="4254" spans="1:131" s="18" customFormat="1" ht="19.5" customHeight="1" x14ac:dyDescent="0.25">
      <c r="A4254" s="18">
        <v>2806</v>
      </c>
      <c r="B4254" s="18" t="s">
        <v>8359</v>
      </c>
      <c r="C4254" s="18" t="s">
        <v>8360</v>
      </c>
      <c r="D4254" s="19">
        <v>44201</v>
      </c>
      <c r="J4254" s="130"/>
      <c r="K4254" s="130"/>
      <c r="L4254" s="130">
        <v>44206</v>
      </c>
      <c r="S4254" s="20">
        <v>292927879</v>
      </c>
      <c r="T4254" s="20">
        <v>292927879</v>
      </c>
      <c r="U4254" s="20">
        <v>87878364</v>
      </c>
      <c r="AF4254" s="57"/>
      <c r="AG4254" s="57"/>
      <c r="AH4254" s="19"/>
      <c r="AI4254" s="19"/>
      <c r="AJ4254" s="20"/>
      <c r="AK4254" s="20"/>
      <c r="DZ4254" s="56"/>
      <c r="EA4254" s="57"/>
    </row>
    <row r="4255" spans="1:131" ht="19.5" customHeight="1" x14ac:dyDescent="0.25">
      <c r="A4255" s="9">
        <v>2807</v>
      </c>
      <c r="B4255" s="9" t="s">
        <v>8361</v>
      </c>
      <c r="C4255" s="9" t="s">
        <v>8362</v>
      </c>
      <c r="D4255" s="9"/>
      <c r="E4255" s="9" t="s">
        <v>7162</v>
      </c>
      <c r="F4255" s="9" t="s">
        <v>7163</v>
      </c>
      <c r="G4255" s="9"/>
      <c r="H4255" s="9" t="s">
        <v>202</v>
      </c>
      <c r="I4255" s="9" t="s">
        <v>25</v>
      </c>
      <c r="J4255" s="129">
        <v>43836</v>
      </c>
      <c r="K4255" s="129">
        <v>43749</v>
      </c>
      <c r="L4255" s="129">
        <v>43889</v>
      </c>
      <c r="O4255" s="9">
        <v>29</v>
      </c>
      <c r="Q4255" s="9" t="s">
        <v>61</v>
      </c>
      <c r="R4255" s="9"/>
      <c r="S4255" s="13">
        <v>2230000</v>
      </c>
      <c r="T4255" s="13">
        <v>2230000</v>
      </c>
      <c r="U4255" s="13">
        <v>660000</v>
      </c>
      <c r="V4255" s="9"/>
      <c r="W4255" s="9"/>
      <c r="X4255" s="9"/>
      <c r="Y4255" s="9"/>
      <c r="Z4255" s="9"/>
      <c r="AA4255" s="9"/>
      <c r="AB4255" s="9"/>
      <c r="AC4255" s="9"/>
      <c r="AD4255" s="9"/>
      <c r="AE4255" s="9"/>
      <c r="AF4255" s="55"/>
      <c r="AG4255" s="55"/>
      <c r="AH4255" s="11">
        <v>43749</v>
      </c>
      <c r="AI4255" s="11">
        <v>43889</v>
      </c>
      <c r="AJ4255" s="13">
        <v>2230000</v>
      </c>
      <c r="AK4255" s="13">
        <v>660000</v>
      </c>
      <c r="AL4255" s="9"/>
      <c r="AM4255" s="9"/>
      <c r="AN4255" s="9"/>
      <c r="AO4255" s="9"/>
      <c r="AP4255" s="9"/>
      <c r="AQ4255" s="9"/>
      <c r="AR4255" s="9"/>
      <c r="AS4255" s="9"/>
      <c r="AT4255" s="9"/>
      <c r="AU4255" s="9"/>
      <c r="AV4255" s="9"/>
      <c r="AW4255" s="9"/>
      <c r="AX4255" s="9"/>
      <c r="AY4255" s="9"/>
      <c r="AZ4255" s="9"/>
      <c r="BA4255" s="9"/>
      <c r="BB4255" s="9"/>
      <c r="BC4255" s="9"/>
      <c r="BD4255" s="9"/>
      <c r="BE4255" s="9"/>
      <c r="BF4255" s="9"/>
      <c r="BG4255" s="9"/>
      <c r="BH4255" s="9"/>
      <c r="BI4255" s="9"/>
      <c r="BJ4255" s="9"/>
      <c r="BK4255" s="9"/>
      <c r="BL4255" s="9"/>
      <c r="BM4255" s="9"/>
      <c r="BN4255" s="9"/>
      <c r="BO4255" s="9"/>
      <c r="BP4255" s="9"/>
      <c r="BQ4255" s="9"/>
      <c r="BT4255" s="9"/>
      <c r="BU4255" s="9"/>
      <c r="BX4255" s="9"/>
      <c r="BY4255" s="9"/>
      <c r="CB4255" s="9"/>
      <c r="CC4255" s="9"/>
      <c r="CF4255" s="9"/>
      <c r="CG4255" s="9"/>
      <c r="CJ4255" s="9"/>
      <c r="CK4255" s="9"/>
      <c r="CN4255" s="9"/>
      <c r="CO4255" s="9"/>
      <c r="CP4255" s="9"/>
      <c r="CQ4255" s="9"/>
      <c r="CR4255" s="9"/>
      <c r="CS4255" s="9"/>
      <c r="CT4255" s="9"/>
      <c r="CU4255" s="9"/>
      <c r="CV4255" s="9"/>
      <c r="CW4255" s="9"/>
      <c r="CX4255" s="9"/>
      <c r="CY4255" s="9"/>
      <c r="CZ4255" s="9"/>
      <c r="DA4255" s="9"/>
      <c r="DB4255" s="9"/>
      <c r="DC4255" s="9"/>
      <c r="DD4255" s="9"/>
      <c r="DE4255" s="9"/>
      <c r="DF4255" s="9"/>
      <c r="DG4255" s="9"/>
      <c r="DH4255" s="9"/>
      <c r="DI4255" s="9"/>
      <c r="DJ4255" s="9"/>
      <c r="DK4255" s="9"/>
      <c r="DL4255" s="9"/>
      <c r="DM4255" s="9"/>
      <c r="DN4255" s="9"/>
      <c r="DO4255" s="9"/>
      <c r="DP4255" s="9"/>
      <c r="DQ4255" s="9"/>
      <c r="DR4255" s="9"/>
      <c r="DS4255" s="9"/>
      <c r="DT4255" s="9"/>
      <c r="DU4255" s="9"/>
      <c r="DV4255" s="9"/>
      <c r="DW4255" s="9"/>
      <c r="DX4255" s="9"/>
      <c r="DY4255" s="9"/>
      <c r="DZ4255" s="56"/>
      <c r="EA4255" s="57"/>
    </row>
    <row r="4256" spans="1:131" ht="19.5" customHeight="1" x14ac:dyDescent="0.25">
      <c r="A4256" s="9">
        <v>2808</v>
      </c>
      <c r="B4256" s="9" t="s">
        <v>8365</v>
      </c>
      <c r="C4256" s="9" t="s">
        <v>8366</v>
      </c>
      <c r="D4256" s="9"/>
      <c r="E4256" s="9" t="s">
        <v>8367</v>
      </c>
      <c r="F4256" s="9" t="s">
        <v>8121</v>
      </c>
      <c r="G4256" s="9"/>
      <c r="H4256" s="9" t="s">
        <v>202</v>
      </c>
      <c r="I4256" s="9" t="s">
        <v>28</v>
      </c>
      <c r="J4256" s="129">
        <v>43850</v>
      </c>
      <c r="K4256" s="129">
        <v>43816</v>
      </c>
      <c r="L4256" s="129">
        <v>43910</v>
      </c>
      <c r="O4256" s="9">
        <v>30</v>
      </c>
      <c r="Q4256" s="9" t="s">
        <v>54</v>
      </c>
      <c r="R4256" s="9"/>
      <c r="S4256" s="13">
        <v>9870000</v>
      </c>
      <c r="T4256" s="13">
        <v>9870000</v>
      </c>
      <c r="U4256" s="13">
        <v>2961000</v>
      </c>
      <c r="V4256" s="9"/>
      <c r="W4256" s="9"/>
      <c r="X4256" s="9"/>
      <c r="Y4256" s="9"/>
      <c r="Z4256" s="9"/>
      <c r="AA4256" s="9"/>
      <c r="AB4256" s="9"/>
      <c r="AC4256" s="9"/>
      <c r="AD4256" s="9"/>
      <c r="AE4256" s="9"/>
      <c r="AF4256" s="55"/>
      <c r="AG4256" s="55"/>
      <c r="AH4256" s="9"/>
      <c r="AI4256" s="9"/>
      <c r="AJ4256" s="9"/>
      <c r="AK4256" s="9"/>
      <c r="AL4256" s="9"/>
      <c r="AM4256" s="9"/>
      <c r="AN4256" s="9"/>
      <c r="AO4256" s="9"/>
      <c r="AP4256" s="9"/>
      <c r="AQ4256" s="9"/>
      <c r="AR4256" s="9"/>
      <c r="AS4256" s="9"/>
      <c r="AT4256" s="9"/>
      <c r="AU4256" s="9"/>
      <c r="AV4256" s="9"/>
      <c r="AW4256" s="9"/>
      <c r="AX4256" s="9"/>
      <c r="AY4256" s="9"/>
      <c r="AZ4256" s="9"/>
      <c r="BA4256" s="9"/>
      <c r="BB4256" s="9"/>
      <c r="BC4256" s="9"/>
      <c r="BD4256" s="9"/>
      <c r="BE4256" s="9"/>
      <c r="BF4256" s="9"/>
      <c r="BG4256" s="9"/>
      <c r="BH4256" s="9"/>
      <c r="BI4256" s="9"/>
      <c r="BJ4256" s="9"/>
      <c r="BK4256" s="9"/>
      <c r="BL4256" s="9"/>
      <c r="BM4256" s="9"/>
      <c r="BN4256" s="9"/>
      <c r="BO4256" s="9"/>
      <c r="BP4256" s="9"/>
      <c r="BQ4256" s="9"/>
      <c r="BT4256" s="9"/>
      <c r="BU4256" s="9"/>
      <c r="BX4256" s="9"/>
      <c r="BY4256" s="9"/>
      <c r="CB4256" s="9"/>
      <c r="CC4256" s="9"/>
      <c r="CF4256" s="9"/>
      <c r="CG4256" s="9"/>
      <c r="CJ4256" s="9"/>
      <c r="CK4256" s="9"/>
      <c r="CN4256" s="9"/>
      <c r="CO4256" s="9"/>
      <c r="CP4256" s="9"/>
      <c r="CQ4256" s="9"/>
      <c r="CR4256" s="9"/>
      <c r="CS4256" s="9"/>
      <c r="CT4256" s="9"/>
      <c r="CU4256" s="9"/>
      <c r="CV4256" s="9"/>
      <c r="CW4256" s="9"/>
      <c r="CX4256" s="9"/>
      <c r="CY4256" s="9"/>
      <c r="CZ4256" s="9"/>
      <c r="DA4256" s="9"/>
      <c r="DB4256" s="9"/>
      <c r="DC4256" s="9"/>
      <c r="DD4256" s="9"/>
      <c r="DE4256" s="9"/>
      <c r="DF4256" s="9"/>
      <c r="DG4256" s="9"/>
      <c r="DH4256" s="9"/>
      <c r="DI4256" s="9"/>
      <c r="DJ4256" s="9"/>
      <c r="DK4256" s="9"/>
      <c r="DL4256" s="9"/>
      <c r="DM4256" s="9"/>
      <c r="DN4256" s="9"/>
      <c r="DO4256" s="9"/>
      <c r="DP4256" s="9"/>
      <c r="DQ4256" s="9"/>
      <c r="DR4256" s="9"/>
      <c r="DS4256" s="9"/>
      <c r="DT4256" s="9"/>
      <c r="DU4256" s="9"/>
      <c r="DV4256" s="9"/>
      <c r="DW4256" s="9"/>
      <c r="DX4256" s="9"/>
      <c r="DY4256" s="9"/>
      <c r="DZ4256" s="56"/>
      <c r="EA4256" s="57"/>
    </row>
    <row r="4257" spans="1:131" ht="19.5" customHeight="1" x14ac:dyDescent="0.25">
      <c r="A4257" s="9">
        <v>2809</v>
      </c>
      <c r="B4257" s="9" t="s">
        <v>8368</v>
      </c>
      <c r="C4257" s="9" t="s">
        <v>8369</v>
      </c>
      <c r="D4257" s="9"/>
      <c r="E4257" s="9" t="s">
        <v>3053</v>
      </c>
      <c r="F4257" s="9" t="s">
        <v>3054</v>
      </c>
      <c r="G4257" s="9"/>
      <c r="H4257" s="9" t="s">
        <v>202</v>
      </c>
      <c r="I4257" s="9" t="s">
        <v>25</v>
      </c>
      <c r="J4257" s="129">
        <v>43931</v>
      </c>
      <c r="K4257" s="129">
        <v>43922</v>
      </c>
      <c r="L4257" s="129">
        <v>44043</v>
      </c>
      <c r="M4257" s="9" t="s">
        <v>20</v>
      </c>
      <c r="O4257" s="9">
        <v>28</v>
      </c>
      <c r="Q4257" s="9" t="s">
        <v>54</v>
      </c>
      <c r="R4257" s="9"/>
      <c r="S4257" s="13">
        <v>4961051</v>
      </c>
      <c r="T4257" s="13">
        <v>4961051</v>
      </c>
      <c r="U4257" s="13">
        <v>1488315</v>
      </c>
      <c r="V4257" s="9"/>
      <c r="W4257" s="13">
        <v>3472736</v>
      </c>
      <c r="X4257" s="9"/>
      <c r="Y4257" s="9"/>
      <c r="Z4257" s="9"/>
      <c r="AA4257" s="9"/>
      <c r="AB4257" s="9"/>
      <c r="AC4257" s="9"/>
      <c r="AD4257" s="9"/>
      <c r="AE4257" s="9"/>
      <c r="AF4257" s="55">
        <v>3472736</v>
      </c>
      <c r="AG4257" s="55"/>
      <c r="AH4257" s="11">
        <v>44128</v>
      </c>
      <c r="AI4257" s="11">
        <v>44162</v>
      </c>
      <c r="AJ4257" s="13">
        <v>4961051</v>
      </c>
      <c r="AK4257" s="13">
        <v>1488315</v>
      </c>
      <c r="AL4257" s="9"/>
      <c r="AM4257" s="9"/>
      <c r="AN4257" s="9"/>
      <c r="AO4257" s="9"/>
      <c r="AP4257" s="9"/>
      <c r="AQ4257" s="9"/>
      <c r="AR4257" s="9"/>
      <c r="AS4257" s="9"/>
      <c r="AT4257" s="9"/>
      <c r="AU4257" s="9"/>
      <c r="AV4257" s="9"/>
      <c r="AW4257" s="9"/>
      <c r="AX4257" s="9"/>
      <c r="AY4257" s="9"/>
      <c r="AZ4257" s="9"/>
      <c r="BA4257" s="9"/>
      <c r="BB4257" s="9"/>
      <c r="BC4257" s="9"/>
      <c r="BD4257" s="9"/>
      <c r="BE4257" s="9"/>
      <c r="BF4257" s="9"/>
      <c r="BG4257" s="9"/>
      <c r="BH4257" s="9"/>
      <c r="BI4257" s="9"/>
      <c r="BJ4257" s="9"/>
      <c r="BK4257" s="9"/>
      <c r="BL4257" s="9"/>
      <c r="BM4257" s="9"/>
      <c r="BN4257" s="9"/>
      <c r="BO4257" s="9"/>
      <c r="BP4257" s="9"/>
      <c r="BQ4257" s="9"/>
      <c r="BT4257" s="9"/>
      <c r="BU4257" s="9"/>
      <c r="BX4257" s="9"/>
      <c r="BY4257" s="9"/>
      <c r="CB4257" s="9"/>
      <c r="CC4257" s="9"/>
      <c r="CF4257" s="9"/>
      <c r="CG4257" s="9"/>
      <c r="CJ4257" s="9"/>
      <c r="CK4257" s="9"/>
      <c r="CN4257" s="9"/>
      <c r="CO4257" s="9"/>
      <c r="CP4257" s="9"/>
      <c r="CQ4257" s="9"/>
      <c r="CR4257" s="9"/>
      <c r="CS4257" s="9"/>
      <c r="CT4257" s="9"/>
      <c r="CU4257" s="9"/>
      <c r="CV4257" s="9"/>
      <c r="CW4257" s="9"/>
      <c r="CX4257" s="9"/>
      <c r="CY4257" s="9"/>
      <c r="CZ4257" s="9"/>
      <c r="DA4257" s="9"/>
      <c r="DB4257" s="9"/>
      <c r="DC4257" s="9"/>
      <c r="DD4257" s="9"/>
      <c r="DE4257" s="9"/>
      <c r="DF4257" s="9"/>
      <c r="DG4257" s="9"/>
      <c r="DH4257" s="9"/>
      <c r="DI4257" s="9"/>
      <c r="DJ4257" s="9"/>
      <c r="DK4257" s="9"/>
      <c r="DL4257" s="9"/>
      <c r="DM4257" s="9"/>
      <c r="DN4257" s="9"/>
      <c r="DO4257" s="9"/>
      <c r="DP4257" s="9"/>
      <c r="DQ4257" s="9"/>
      <c r="DR4257" s="9"/>
      <c r="DS4257" s="9"/>
      <c r="DT4257" s="9"/>
      <c r="DU4257" s="9"/>
      <c r="DV4257" s="9"/>
      <c r="DW4257" s="9"/>
      <c r="DX4257" s="9"/>
      <c r="DY4257" s="9"/>
      <c r="DZ4257" s="56"/>
      <c r="EA4257" s="57"/>
    </row>
    <row r="4258" spans="1:131" s="18" customFormat="1" ht="19.5" customHeight="1" x14ac:dyDescent="0.25">
      <c r="A4258" s="18">
        <v>2809</v>
      </c>
      <c r="B4258" s="18" t="s">
        <v>8368</v>
      </c>
      <c r="C4258" s="18" t="s">
        <v>8369</v>
      </c>
      <c r="D4258" s="19">
        <v>44089</v>
      </c>
      <c r="J4258" s="130"/>
      <c r="K4258" s="130"/>
      <c r="L4258" s="130">
        <v>44180</v>
      </c>
      <c r="S4258" s="20"/>
      <c r="T4258" s="20"/>
      <c r="U4258" s="20"/>
      <c r="W4258" s="20"/>
      <c r="AF4258" s="57"/>
      <c r="AG4258" s="57"/>
      <c r="DZ4258" s="56"/>
      <c r="EA4258" s="57"/>
    </row>
    <row r="4259" spans="1:131" ht="19.5" customHeight="1" x14ac:dyDescent="0.25">
      <c r="A4259" s="9">
        <v>2810</v>
      </c>
      <c r="B4259" s="9" t="s">
        <v>8370</v>
      </c>
      <c r="C4259" s="9" t="s">
        <v>8371</v>
      </c>
      <c r="D4259" s="9"/>
      <c r="E4259" s="9" t="s">
        <v>168</v>
      </c>
      <c r="F4259" s="9" t="s">
        <v>3652</v>
      </c>
      <c r="G4259" s="9"/>
      <c r="H4259" s="9" t="s">
        <v>202</v>
      </c>
      <c r="I4259" s="9" t="s">
        <v>6149</v>
      </c>
      <c r="J4259" s="129">
        <v>43905</v>
      </c>
      <c r="K4259" s="129">
        <v>43876</v>
      </c>
      <c r="L4259" s="129">
        <v>44196</v>
      </c>
      <c r="O4259" s="9">
        <v>27</v>
      </c>
      <c r="Q4259" s="9" t="s">
        <v>54</v>
      </c>
      <c r="R4259" s="9"/>
      <c r="S4259" s="13">
        <v>4200000</v>
      </c>
      <c r="T4259" s="13">
        <v>4200000</v>
      </c>
      <c r="U4259" s="13">
        <v>1199940</v>
      </c>
      <c r="V4259" s="9"/>
      <c r="W4259" s="13">
        <v>3000000</v>
      </c>
      <c r="X4259" s="9"/>
      <c r="Y4259" s="9"/>
      <c r="Z4259" s="9"/>
      <c r="AA4259" s="9"/>
      <c r="AB4259" s="9"/>
      <c r="AC4259" s="9"/>
      <c r="AD4259" s="9"/>
      <c r="AE4259" s="9"/>
      <c r="AF4259" s="55">
        <v>3000000</v>
      </c>
      <c r="AG4259" s="55"/>
      <c r="AH4259" s="9"/>
      <c r="AI4259" s="9"/>
      <c r="AJ4259" s="9"/>
      <c r="AK4259" s="9"/>
      <c r="AL4259" s="9"/>
      <c r="AM4259" s="9"/>
      <c r="AN4259" s="9"/>
      <c r="AO4259" s="9"/>
      <c r="AP4259" s="9"/>
      <c r="AQ4259" s="9"/>
      <c r="AR4259" s="9"/>
      <c r="AS4259" s="9"/>
      <c r="AT4259" s="9"/>
      <c r="AU4259" s="9"/>
      <c r="AV4259" s="9"/>
      <c r="AW4259" s="9"/>
      <c r="AX4259" s="9"/>
      <c r="AY4259" s="9"/>
      <c r="AZ4259" s="9"/>
      <c r="BA4259" s="9"/>
      <c r="BB4259" s="9"/>
      <c r="BC4259" s="9"/>
      <c r="BD4259" s="9"/>
      <c r="BE4259" s="9"/>
      <c r="BF4259" s="9"/>
      <c r="BG4259" s="9"/>
      <c r="BH4259" s="9"/>
      <c r="BI4259" s="9"/>
      <c r="BJ4259" s="9"/>
      <c r="BK4259" s="9"/>
      <c r="BL4259" s="9"/>
      <c r="BM4259" s="9"/>
      <c r="BN4259" s="9"/>
      <c r="BO4259" s="9"/>
      <c r="BP4259" s="9"/>
      <c r="BQ4259" s="9"/>
      <c r="BT4259" s="9"/>
      <c r="BU4259" s="9"/>
      <c r="BX4259" s="9"/>
      <c r="BY4259" s="9"/>
      <c r="CB4259" s="9"/>
      <c r="CC4259" s="9"/>
      <c r="CF4259" s="9"/>
      <c r="CG4259" s="9"/>
      <c r="CJ4259" s="9"/>
      <c r="CK4259" s="9"/>
      <c r="CN4259" s="9"/>
      <c r="CO4259" s="9"/>
      <c r="CP4259" s="9"/>
      <c r="CQ4259" s="9"/>
      <c r="CR4259" s="9"/>
      <c r="CS4259" s="9"/>
      <c r="CT4259" s="9"/>
      <c r="CU4259" s="9"/>
      <c r="CV4259" s="9"/>
      <c r="CW4259" s="9"/>
      <c r="CX4259" s="9"/>
      <c r="CY4259" s="9"/>
      <c r="CZ4259" s="9"/>
      <c r="DA4259" s="9"/>
      <c r="DB4259" s="9"/>
      <c r="DC4259" s="9"/>
      <c r="DD4259" s="9"/>
      <c r="DE4259" s="9"/>
      <c r="DF4259" s="9"/>
      <c r="DG4259" s="9"/>
      <c r="DH4259" s="9"/>
      <c r="DI4259" s="9"/>
      <c r="DJ4259" s="9"/>
      <c r="DK4259" s="9"/>
      <c r="DL4259" s="9"/>
      <c r="DM4259" s="9"/>
      <c r="DN4259" s="9"/>
      <c r="DO4259" s="9"/>
      <c r="DP4259" s="9"/>
      <c r="DQ4259" s="9"/>
      <c r="DR4259" s="9"/>
      <c r="DS4259" s="9"/>
      <c r="DT4259" s="9"/>
      <c r="DU4259" s="9"/>
      <c r="DV4259" s="9"/>
      <c r="DW4259" s="9"/>
      <c r="DX4259" s="9"/>
      <c r="DY4259" s="9"/>
      <c r="DZ4259" s="56"/>
      <c r="EA4259" s="57"/>
    </row>
    <row r="4260" spans="1:131" ht="38.25" customHeight="1" x14ac:dyDescent="0.25">
      <c r="A4260" s="9">
        <v>2811</v>
      </c>
      <c r="B4260" s="9" t="s">
        <v>8372</v>
      </c>
      <c r="C4260" s="9" t="s">
        <v>8373</v>
      </c>
      <c r="D4260" s="9"/>
      <c r="E4260" s="9" t="s">
        <v>7513</v>
      </c>
      <c r="F4260" s="9" t="s">
        <v>7352</v>
      </c>
      <c r="G4260" s="9"/>
      <c r="H4260" s="9" t="s">
        <v>202</v>
      </c>
      <c r="I4260" s="9" t="s">
        <v>25</v>
      </c>
      <c r="J4260" s="129">
        <v>43909</v>
      </c>
      <c r="K4260" s="129">
        <v>43880</v>
      </c>
      <c r="L4260" s="129">
        <v>44561</v>
      </c>
      <c r="O4260" s="9">
        <v>28</v>
      </c>
      <c r="Q4260" s="9" t="s">
        <v>54</v>
      </c>
      <c r="R4260" s="9"/>
      <c r="S4260" s="13">
        <v>9800000</v>
      </c>
      <c r="T4260" s="13">
        <v>9800000</v>
      </c>
      <c r="U4260" s="13">
        <v>2940000</v>
      </c>
      <c r="V4260" s="9"/>
      <c r="W4260" s="9"/>
      <c r="X4260" s="9"/>
      <c r="Y4260" s="9"/>
      <c r="Z4260" s="9"/>
      <c r="AA4260" s="9"/>
      <c r="AB4260" s="9"/>
      <c r="AC4260" s="9"/>
      <c r="AD4260" s="9"/>
      <c r="AE4260" s="9"/>
      <c r="AF4260" s="55"/>
      <c r="AG4260" s="55"/>
      <c r="AH4260" s="9"/>
      <c r="AI4260" s="9"/>
      <c r="AJ4260" s="9"/>
      <c r="AK4260" s="9"/>
      <c r="AL4260" s="9"/>
      <c r="AM4260" s="9"/>
      <c r="AN4260" s="9"/>
      <c r="AO4260" s="9"/>
      <c r="AP4260" s="9"/>
      <c r="AQ4260" s="9"/>
      <c r="AR4260" s="9"/>
      <c r="AS4260" s="9"/>
      <c r="AT4260" s="9"/>
      <c r="AU4260" s="9"/>
      <c r="AV4260" s="9"/>
      <c r="AW4260" s="9"/>
      <c r="AX4260" s="9"/>
      <c r="AY4260" s="9"/>
      <c r="AZ4260" s="9"/>
      <c r="BA4260" s="9"/>
      <c r="BB4260" s="9"/>
      <c r="BC4260" s="9"/>
      <c r="BD4260" s="9"/>
      <c r="BE4260" s="9"/>
      <c r="BF4260" s="9"/>
      <c r="BG4260" s="9"/>
      <c r="BH4260" s="9"/>
      <c r="BI4260" s="9"/>
      <c r="BJ4260" s="9"/>
      <c r="BK4260" s="9"/>
      <c r="BL4260" s="9"/>
      <c r="BM4260" s="9"/>
      <c r="BN4260" s="9"/>
      <c r="BO4260" s="9"/>
      <c r="BP4260" s="9"/>
      <c r="BQ4260" s="9"/>
      <c r="BT4260" s="9"/>
      <c r="BU4260" s="9"/>
      <c r="BX4260" s="9"/>
      <c r="BY4260" s="9"/>
      <c r="CB4260" s="9"/>
      <c r="CC4260" s="9"/>
      <c r="CF4260" s="9"/>
      <c r="CG4260" s="9"/>
      <c r="CJ4260" s="9"/>
      <c r="CK4260" s="9"/>
      <c r="CN4260" s="9"/>
      <c r="CO4260" s="9"/>
      <c r="CP4260" s="9"/>
      <c r="CQ4260" s="9"/>
      <c r="CR4260" s="9"/>
      <c r="CS4260" s="9"/>
      <c r="CT4260" s="9"/>
      <c r="CU4260" s="9"/>
      <c r="CV4260" s="9"/>
      <c r="CW4260" s="9"/>
      <c r="CX4260" s="9"/>
      <c r="CY4260" s="9"/>
      <c r="CZ4260" s="9"/>
      <c r="DA4260" s="9"/>
      <c r="DB4260" s="9"/>
      <c r="DC4260" s="9"/>
      <c r="DD4260" s="9"/>
      <c r="DE4260" s="9"/>
      <c r="DF4260" s="9"/>
      <c r="DG4260" s="9"/>
      <c r="DH4260" s="9"/>
      <c r="DI4260" s="9"/>
      <c r="DJ4260" s="9"/>
      <c r="DK4260" s="9"/>
      <c r="DL4260" s="9"/>
      <c r="DM4260" s="9"/>
      <c r="DN4260" s="9"/>
      <c r="DO4260" s="9"/>
      <c r="DP4260" s="9"/>
      <c r="DQ4260" s="9"/>
      <c r="DR4260" s="9"/>
      <c r="DS4260" s="9"/>
      <c r="DT4260" s="9"/>
      <c r="DU4260" s="9"/>
      <c r="DV4260" s="9"/>
      <c r="DW4260" s="9"/>
      <c r="DX4260" s="9"/>
      <c r="DY4260" s="9"/>
      <c r="DZ4260" s="56"/>
      <c r="EA4260" s="57"/>
    </row>
    <row r="4261" spans="1:131" ht="19.5" customHeight="1" x14ac:dyDescent="0.25">
      <c r="A4261" s="9">
        <v>2812</v>
      </c>
      <c r="B4261" s="10" t="s">
        <v>8374</v>
      </c>
      <c r="C4261" s="9" t="s">
        <v>8375</v>
      </c>
      <c r="D4261" s="9"/>
      <c r="E4261" s="9" t="s">
        <v>7815</v>
      </c>
      <c r="F4261" s="9" t="s">
        <v>7681</v>
      </c>
      <c r="G4261" s="9"/>
      <c r="H4261" s="9" t="s">
        <v>906</v>
      </c>
      <c r="I4261" s="9" t="s">
        <v>8376</v>
      </c>
      <c r="M4261" s="9" t="s">
        <v>20</v>
      </c>
      <c r="O4261" s="9">
        <v>29</v>
      </c>
      <c r="R4261" s="9"/>
      <c r="S4261" s="9"/>
      <c r="T4261" s="9"/>
      <c r="U4261" s="9"/>
      <c r="V4261" s="9"/>
      <c r="W4261" s="9"/>
      <c r="X4261" s="9"/>
      <c r="Y4261" s="9"/>
      <c r="Z4261" s="9"/>
      <c r="AA4261" s="9"/>
      <c r="AB4261" s="9"/>
      <c r="AC4261" s="9"/>
      <c r="AD4261" s="9"/>
      <c r="AE4261" s="9"/>
      <c r="AF4261" s="55"/>
      <c r="AG4261" s="55"/>
      <c r="AH4261" s="9"/>
      <c r="AI4261" s="9"/>
      <c r="AJ4261" s="9"/>
      <c r="AK4261" s="9"/>
      <c r="AL4261" s="9"/>
      <c r="AM4261" s="9"/>
      <c r="AP4261" s="9"/>
      <c r="AQ4261" s="9"/>
      <c r="AR4261" s="9"/>
      <c r="AS4261" s="9"/>
      <c r="AT4261" s="9"/>
      <c r="AU4261" s="9"/>
      <c r="AV4261" s="9"/>
      <c r="AW4261" s="9"/>
      <c r="AX4261" s="9"/>
      <c r="AY4261" s="9"/>
      <c r="AZ4261" s="9"/>
      <c r="BA4261" s="9"/>
      <c r="BB4261" s="9"/>
      <c r="BC4261" s="9"/>
      <c r="BD4261" s="9"/>
      <c r="BE4261" s="9"/>
      <c r="BF4261" s="9"/>
      <c r="BG4261" s="9"/>
      <c r="BH4261" s="9"/>
      <c r="BI4261" s="9"/>
      <c r="BJ4261" s="9"/>
      <c r="BK4261" s="9"/>
      <c r="BL4261" s="9"/>
      <c r="BM4261" s="9"/>
      <c r="BN4261" s="9"/>
      <c r="BO4261" s="9"/>
      <c r="BP4261" s="9"/>
      <c r="BQ4261" s="9"/>
      <c r="BT4261" s="9"/>
      <c r="BU4261" s="9"/>
      <c r="BX4261" s="9"/>
      <c r="BY4261" s="9"/>
      <c r="CB4261" s="9"/>
      <c r="CC4261" s="9"/>
      <c r="CF4261" s="9"/>
      <c r="CG4261" s="9"/>
      <c r="CJ4261" s="9"/>
      <c r="CK4261" s="9"/>
      <c r="CN4261" s="9"/>
      <c r="CO4261" s="9"/>
      <c r="CP4261" s="9"/>
      <c r="CQ4261" s="9"/>
      <c r="CR4261" s="9"/>
      <c r="CS4261" s="9"/>
      <c r="CT4261" s="9"/>
      <c r="CU4261" s="9"/>
      <c r="CV4261" s="9"/>
      <c r="CW4261" s="9"/>
      <c r="CX4261" s="9"/>
      <c r="CY4261" s="9"/>
      <c r="CZ4261" s="9"/>
      <c r="DA4261" s="9"/>
      <c r="DB4261" s="9"/>
      <c r="DC4261" s="9"/>
      <c r="DD4261" s="9"/>
      <c r="DE4261" s="9"/>
      <c r="DF4261" s="9"/>
      <c r="DG4261" s="9"/>
      <c r="DH4261" s="9"/>
      <c r="DI4261" s="9"/>
      <c r="DJ4261" s="9"/>
      <c r="DK4261" s="9"/>
      <c r="DL4261" s="9"/>
      <c r="DM4261" s="9"/>
      <c r="DN4261" s="9"/>
      <c r="DO4261" s="9"/>
      <c r="DP4261" s="9"/>
      <c r="DQ4261" s="9"/>
      <c r="DR4261" s="9"/>
      <c r="DS4261" s="9"/>
      <c r="DT4261" s="9"/>
      <c r="DU4261" s="9"/>
      <c r="DV4261" s="9"/>
      <c r="DW4261" s="9"/>
      <c r="DX4261" s="9"/>
      <c r="DY4261" s="9"/>
      <c r="DZ4261" s="56"/>
      <c r="EA4261" s="57"/>
    </row>
    <row r="4262" spans="1:131" ht="19.5" customHeight="1" x14ac:dyDescent="0.25">
      <c r="A4262" s="9">
        <v>2813</v>
      </c>
      <c r="B4262" s="9" t="s">
        <v>8377</v>
      </c>
      <c r="C4262" s="9" t="s">
        <v>8378</v>
      </c>
      <c r="D4262" s="9"/>
      <c r="E4262" s="9" t="s">
        <v>1369</v>
      </c>
      <c r="F4262" s="9" t="s">
        <v>7489</v>
      </c>
      <c r="G4262" s="9"/>
      <c r="H4262" s="9" t="s">
        <v>202</v>
      </c>
      <c r="I4262" s="9" t="s">
        <v>25</v>
      </c>
      <c r="J4262" s="129">
        <v>44036</v>
      </c>
      <c r="K4262" s="129">
        <v>43892</v>
      </c>
      <c r="L4262" s="129">
        <v>44285</v>
      </c>
      <c r="M4262" s="9" t="s">
        <v>20</v>
      </c>
      <c r="O4262" s="9">
        <v>27</v>
      </c>
      <c r="Q4262" s="9" t="s">
        <v>54</v>
      </c>
      <c r="R4262" s="9"/>
      <c r="S4262" s="13">
        <v>76504000</v>
      </c>
      <c r="T4262" s="13">
        <v>76504000</v>
      </c>
      <c r="U4262" s="13">
        <v>22951200</v>
      </c>
      <c r="V4262" s="13">
        <v>53552800</v>
      </c>
      <c r="W4262" s="9"/>
      <c r="X4262" s="9"/>
      <c r="Y4262" s="9"/>
      <c r="Z4262" s="9"/>
      <c r="AA4262" s="9"/>
      <c r="AB4262" s="9"/>
      <c r="AC4262" s="9"/>
      <c r="AD4262" s="9"/>
      <c r="AE4262" s="9"/>
      <c r="AF4262" s="55">
        <v>53552800</v>
      </c>
      <c r="AG4262" s="55"/>
      <c r="AH4262" s="11">
        <v>43922</v>
      </c>
      <c r="AI4262" s="11">
        <v>44104</v>
      </c>
      <c r="AJ4262" s="13">
        <v>36367395</v>
      </c>
      <c r="AK4262" s="13">
        <v>10910219</v>
      </c>
      <c r="AL4262" s="11">
        <v>44105</v>
      </c>
      <c r="AM4262" s="11">
        <v>44196</v>
      </c>
      <c r="AN4262" s="13">
        <v>8635433</v>
      </c>
      <c r="AO4262" s="13">
        <v>2590630</v>
      </c>
      <c r="AP4262" s="9"/>
      <c r="AQ4262" s="9"/>
      <c r="AR4262" s="9"/>
      <c r="AS4262" s="9"/>
      <c r="AT4262" s="9"/>
      <c r="AU4262" s="9"/>
      <c r="AV4262" s="9"/>
      <c r="AW4262" s="9"/>
      <c r="AX4262" s="9"/>
      <c r="AY4262" s="9"/>
      <c r="AZ4262" s="9"/>
      <c r="BA4262" s="9"/>
      <c r="BB4262" s="9"/>
      <c r="BC4262" s="9"/>
      <c r="BD4262" s="9"/>
      <c r="BE4262" s="9"/>
      <c r="BF4262" s="9"/>
      <c r="BG4262" s="9"/>
      <c r="BH4262" s="9"/>
      <c r="BI4262" s="9"/>
      <c r="BJ4262" s="9"/>
      <c r="BK4262" s="9"/>
      <c r="BL4262" s="9"/>
      <c r="BM4262" s="9"/>
      <c r="BN4262" s="9"/>
      <c r="BO4262" s="9"/>
      <c r="BP4262" s="9"/>
      <c r="BQ4262" s="9"/>
      <c r="BT4262" s="9"/>
      <c r="BU4262" s="9"/>
      <c r="BX4262" s="9"/>
      <c r="BY4262" s="9"/>
      <c r="CB4262" s="9"/>
      <c r="CC4262" s="9"/>
      <c r="CF4262" s="9"/>
      <c r="CG4262" s="9"/>
      <c r="CJ4262" s="9"/>
      <c r="CK4262" s="9"/>
      <c r="CN4262" s="9"/>
      <c r="CO4262" s="9"/>
      <c r="CP4262" s="9"/>
      <c r="CQ4262" s="9"/>
      <c r="CR4262" s="9"/>
      <c r="CS4262" s="9"/>
      <c r="CT4262" s="9"/>
      <c r="CU4262" s="9"/>
      <c r="CV4262" s="9"/>
      <c r="CW4262" s="9"/>
      <c r="CX4262" s="9"/>
      <c r="CY4262" s="9"/>
      <c r="CZ4262" s="9"/>
      <c r="DA4262" s="9"/>
      <c r="DB4262" s="9"/>
      <c r="DC4262" s="9"/>
      <c r="DD4262" s="9"/>
      <c r="DE4262" s="9"/>
      <c r="DF4262" s="9"/>
      <c r="DG4262" s="9"/>
      <c r="DH4262" s="9"/>
      <c r="DI4262" s="9"/>
      <c r="DJ4262" s="9"/>
      <c r="DK4262" s="9"/>
      <c r="DL4262" s="9"/>
      <c r="DM4262" s="9"/>
      <c r="DN4262" s="9"/>
      <c r="DO4262" s="9"/>
      <c r="DP4262" s="9"/>
      <c r="DQ4262" s="9"/>
      <c r="DR4262" s="9"/>
      <c r="DS4262" s="9"/>
      <c r="DT4262" s="9"/>
      <c r="DU4262" s="9"/>
      <c r="DV4262" s="9"/>
      <c r="DW4262" s="9"/>
      <c r="DX4262" s="9"/>
      <c r="DY4262" s="9"/>
      <c r="DZ4262" s="56"/>
      <c r="EA4262" s="57"/>
    </row>
    <row r="4263" spans="1:131" ht="57.75" customHeight="1" x14ac:dyDescent="0.25">
      <c r="A4263" s="9">
        <v>2814</v>
      </c>
      <c r="B4263" s="9" t="s">
        <v>8379</v>
      </c>
      <c r="C4263" s="9" t="s">
        <v>8380</v>
      </c>
      <c r="D4263" s="9"/>
      <c r="E4263" s="9" t="s">
        <v>8589</v>
      </c>
      <c r="F4263" s="9" t="s">
        <v>916</v>
      </c>
      <c r="G4263" s="9"/>
      <c r="H4263" s="9" t="s">
        <v>202</v>
      </c>
      <c r="I4263" s="9" t="s">
        <v>10177</v>
      </c>
      <c r="J4263" s="129">
        <v>44267</v>
      </c>
      <c r="K4263" s="129">
        <v>43952</v>
      </c>
      <c r="L4263" s="129">
        <v>45214</v>
      </c>
      <c r="M4263" s="9" t="s">
        <v>335</v>
      </c>
      <c r="O4263" s="9">
        <v>28</v>
      </c>
      <c r="Q4263" s="9" t="s">
        <v>54</v>
      </c>
      <c r="R4263" s="13">
        <v>888100361</v>
      </c>
      <c r="S4263" s="13">
        <v>209148575</v>
      </c>
      <c r="T4263" s="13">
        <v>209148575</v>
      </c>
      <c r="U4263" s="13">
        <v>56759208</v>
      </c>
      <c r="V4263" s="13">
        <v>128512800</v>
      </c>
      <c r="W4263" s="9"/>
      <c r="X4263" s="9"/>
      <c r="Y4263" s="9"/>
      <c r="Z4263" s="9"/>
      <c r="AA4263" s="9"/>
      <c r="AB4263" s="9"/>
      <c r="AC4263" s="9"/>
      <c r="AD4263" s="9"/>
      <c r="AE4263" s="9"/>
      <c r="AF4263" s="55">
        <v>128512800</v>
      </c>
      <c r="AG4263" s="55"/>
      <c r="AH4263" s="11">
        <v>44004</v>
      </c>
      <c r="AI4263" s="11">
        <v>44347</v>
      </c>
      <c r="AJ4263" s="13">
        <v>32422959</v>
      </c>
      <c r="AK4263" s="13">
        <v>9726888</v>
      </c>
      <c r="AL4263" s="9"/>
      <c r="AM4263" s="9"/>
      <c r="AN4263" s="9"/>
      <c r="AO4263" s="9"/>
      <c r="AP4263" s="9"/>
      <c r="AQ4263" s="9"/>
      <c r="AR4263" s="9"/>
      <c r="AS4263" s="9"/>
      <c r="AT4263" s="9"/>
      <c r="AU4263" s="9"/>
      <c r="AV4263" s="9"/>
      <c r="AW4263" s="9"/>
      <c r="AX4263" s="9"/>
      <c r="AY4263" s="9"/>
      <c r="AZ4263" s="9"/>
      <c r="BA4263" s="9"/>
      <c r="BB4263" s="9"/>
      <c r="BC4263" s="9"/>
      <c r="BD4263" s="9"/>
      <c r="BE4263" s="9"/>
      <c r="BF4263" s="9"/>
      <c r="BG4263" s="9"/>
      <c r="BH4263" s="9"/>
      <c r="BI4263" s="9"/>
      <c r="BJ4263" s="9"/>
      <c r="BK4263" s="9"/>
      <c r="BL4263" s="9"/>
      <c r="BM4263" s="9"/>
      <c r="BN4263" s="9"/>
      <c r="BO4263" s="9"/>
      <c r="BP4263" s="9"/>
      <c r="BQ4263" s="9"/>
      <c r="BT4263" s="9"/>
      <c r="BU4263" s="9"/>
      <c r="BX4263" s="9"/>
      <c r="BY4263" s="9"/>
      <c r="CB4263" s="9"/>
      <c r="CC4263" s="9"/>
      <c r="CF4263" s="9"/>
      <c r="CG4263" s="9"/>
      <c r="CJ4263" s="9"/>
      <c r="CK4263" s="9"/>
      <c r="CN4263" s="9"/>
      <c r="CO4263" s="9"/>
      <c r="CP4263" s="9"/>
      <c r="CQ4263" s="9"/>
      <c r="CR4263" s="9"/>
      <c r="CS4263" s="9"/>
      <c r="CT4263" s="9"/>
      <c r="CU4263" s="9"/>
      <c r="CV4263" s="9"/>
      <c r="CW4263" s="9"/>
      <c r="CX4263" s="9"/>
      <c r="CY4263" s="9"/>
      <c r="CZ4263" s="9"/>
      <c r="DA4263" s="9"/>
      <c r="DB4263" s="9"/>
      <c r="DC4263" s="9"/>
      <c r="DD4263" s="9"/>
      <c r="DE4263" s="9"/>
      <c r="DF4263" s="9"/>
      <c r="DG4263" s="9"/>
      <c r="DH4263" s="9"/>
      <c r="DI4263" s="9"/>
      <c r="DJ4263" s="9"/>
      <c r="DK4263" s="9"/>
      <c r="DL4263" s="9"/>
      <c r="DM4263" s="9"/>
      <c r="DN4263" s="9"/>
      <c r="DO4263" s="9"/>
      <c r="DP4263" s="9"/>
      <c r="DQ4263" s="9"/>
      <c r="DR4263" s="9"/>
      <c r="DS4263" s="9"/>
      <c r="DT4263" s="9"/>
      <c r="DU4263" s="9"/>
      <c r="DV4263" s="9"/>
      <c r="DW4263" s="9"/>
      <c r="DX4263" s="9"/>
      <c r="DY4263" s="9"/>
      <c r="DZ4263" s="56"/>
      <c r="EA4263" s="57"/>
    </row>
    <row r="4264" spans="1:131" s="18" customFormat="1" ht="57.75" customHeight="1" x14ac:dyDescent="0.25">
      <c r="A4264" s="18">
        <v>2814</v>
      </c>
      <c r="B4264" s="18" t="s">
        <v>8379</v>
      </c>
      <c r="C4264" s="18" t="s">
        <v>8380</v>
      </c>
      <c r="D4264" s="19">
        <v>44036</v>
      </c>
      <c r="E4264" s="18" t="s">
        <v>8589</v>
      </c>
      <c r="F4264" s="18" t="s">
        <v>8349</v>
      </c>
      <c r="J4264" s="130"/>
      <c r="K4264" s="130"/>
      <c r="L4264" s="130"/>
      <c r="AF4264" s="57"/>
      <c r="AG4264" s="57"/>
      <c r="DZ4264" s="56"/>
      <c r="EA4264" s="57"/>
    </row>
    <row r="4265" spans="1:131" ht="19.5" customHeight="1" x14ac:dyDescent="0.25">
      <c r="A4265" s="9">
        <v>2815</v>
      </c>
      <c r="B4265" s="9" t="s">
        <v>8381</v>
      </c>
      <c r="C4265" s="9" t="s">
        <v>10510</v>
      </c>
      <c r="D4265" s="9"/>
      <c r="E4265" s="9" t="s">
        <v>8382</v>
      </c>
      <c r="F4265" s="9" t="s">
        <v>2530</v>
      </c>
      <c r="G4265" s="9"/>
      <c r="H4265" s="9" t="s">
        <v>202</v>
      </c>
      <c r="I4265" s="9" t="s">
        <v>25</v>
      </c>
      <c r="J4265" s="129">
        <v>44431</v>
      </c>
      <c r="K4265" s="129">
        <v>43556</v>
      </c>
      <c r="L4265" s="129">
        <v>44561</v>
      </c>
      <c r="M4265" s="9" t="s">
        <v>20</v>
      </c>
      <c r="O4265" s="9">
        <v>31</v>
      </c>
      <c r="Q4265" s="9" t="s">
        <v>54</v>
      </c>
      <c r="R4265" s="9"/>
      <c r="S4265" s="13">
        <v>104000000</v>
      </c>
      <c r="T4265" s="13">
        <v>104000000</v>
      </c>
      <c r="U4265" s="13">
        <v>31200000</v>
      </c>
      <c r="V4265" s="13">
        <v>60000000</v>
      </c>
      <c r="W4265" s="9"/>
      <c r="X4265" s="9"/>
      <c r="Y4265" s="9"/>
      <c r="Z4265" s="9"/>
      <c r="AA4265" s="9"/>
      <c r="AB4265" s="9"/>
      <c r="AC4265" s="9"/>
      <c r="AD4265" s="9"/>
      <c r="AE4265" s="9"/>
      <c r="AF4265" s="55">
        <v>60000000</v>
      </c>
      <c r="AG4265" s="55"/>
      <c r="AH4265" s="9"/>
      <c r="AI4265" s="9"/>
      <c r="AJ4265" s="9"/>
      <c r="AK4265" s="9"/>
      <c r="AL4265" s="9"/>
      <c r="AM4265" s="9"/>
      <c r="AN4265" s="9"/>
      <c r="AO4265" s="9"/>
      <c r="AP4265" s="9"/>
      <c r="AQ4265" s="9"/>
      <c r="AR4265" s="9"/>
      <c r="AS4265" s="9"/>
      <c r="AT4265" s="9"/>
      <c r="AU4265" s="9"/>
      <c r="AV4265" s="9"/>
      <c r="AW4265" s="9"/>
      <c r="AX4265" s="9"/>
      <c r="AY4265" s="9"/>
      <c r="AZ4265" s="9"/>
      <c r="BA4265" s="9"/>
      <c r="BB4265" s="9"/>
      <c r="BC4265" s="9"/>
      <c r="BD4265" s="9"/>
      <c r="BE4265" s="9"/>
      <c r="BF4265" s="9"/>
      <c r="BG4265" s="9"/>
      <c r="BH4265" s="9"/>
      <c r="BI4265" s="9"/>
      <c r="BJ4265" s="9"/>
      <c r="BK4265" s="9"/>
      <c r="BL4265" s="9"/>
      <c r="BM4265" s="9"/>
      <c r="BN4265" s="9"/>
      <c r="BO4265" s="9"/>
      <c r="BP4265" s="9"/>
      <c r="BQ4265" s="9"/>
      <c r="BT4265" s="9"/>
      <c r="BU4265" s="9"/>
      <c r="BX4265" s="9"/>
      <c r="BY4265" s="9"/>
      <c r="CB4265" s="9"/>
      <c r="CC4265" s="9"/>
      <c r="CF4265" s="9"/>
      <c r="CG4265" s="9"/>
      <c r="CJ4265" s="9"/>
      <c r="CK4265" s="9"/>
      <c r="CN4265" s="9"/>
      <c r="CO4265" s="9"/>
      <c r="CP4265" s="9"/>
      <c r="CQ4265" s="9"/>
      <c r="CR4265" s="9"/>
      <c r="CS4265" s="9"/>
      <c r="CT4265" s="9"/>
      <c r="CU4265" s="9"/>
      <c r="CV4265" s="9"/>
      <c r="CW4265" s="9"/>
      <c r="CX4265" s="9"/>
      <c r="CY4265" s="9"/>
      <c r="CZ4265" s="9"/>
      <c r="DA4265" s="9"/>
      <c r="DB4265" s="9"/>
      <c r="DC4265" s="9"/>
      <c r="DD4265" s="9"/>
      <c r="DE4265" s="9"/>
      <c r="DF4265" s="9"/>
      <c r="DG4265" s="9"/>
      <c r="DH4265" s="9"/>
      <c r="DI4265" s="9"/>
      <c r="DJ4265" s="9"/>
      <c r="DK4265" s="9"/>
      <c r="DL4265" s="9"/>
      <c r="DM4265" s="9"/>
      <c r="DN4265" s="9"/>
      <c r="DO4265" s="9"/>
      <c r="DP4265" s="9"/>
      <c r="DQ4265" s="9"/>
      <c r="DR4265" s="9"/>
      <c r="DS4265" s="9"/>
      <c r="DT4265" s="9"/>
      <c r="DU4265" s="9"/>
      <c r="DV4265" s="9"/>
      <c r="DW4265" s="9"/>
      <c r="DX4265" s="9"/>
      <c r="DY4265" s="9"/>
      <c r="DZ4265" s="56"/>
      <c r="EA4265" s="57"/>
    </row>
    <row r="4266" spans="1:131" ht="19.5" customHeight="1" x14ac:dyDescent="0.25">
      <c r="A4266" s="9">
        <v>2816</v>
      </c>
      <c r="B4266" s="9" t="s">
        <v>8385</v>
      </c>
      <c r="C4266" s="9" t="s">
        <v>8386</v>
      </c>
      <c r="D4266" s="9"/>
      <c r="E4266" s="9" t="s">
        <v>8041</v>
      </c>
      <c r="F4266" s="9" t="s">
        <v>655</v>
      </c>
      <c r="G4266" s="9"/>
      <c r="H4266" s="9" t="s">
        <v>906</v>
      </c>
      <c r="I4266" s="9" t="s">
        <v>35</v>
      </c>
      <c r="M4266" s="9" t="s">
        <v>20</v>
      </c>
      <c r="O4266" s="9">
        <v>31</v>
      </c>
      <c r="R4266" s="9"/>
      <c r="S4266" s="9"/>
      <c r="T4266" s="9"/>
      <c r="U4266" s="9"/>
      <c r="V4266" s="9"/>
      <c r="W4266" s="9"/>
      <c r="X4266" s="9"/>
      <c r="Y4266" s="9"/>
      <c r="Z4266" s="9"/>
      <c r="AA4266" s="9"/>
      <c r="AB4266" s="9"/>
      <c r="AC4266" s="9"/>
      <c r="AD4266" s="9"/>
      <c r="AE4266" s="9"/>
      <c r="AF4266" s="55"/>
      <c r="AG4266" s="55"/>
      <c r="AH4266" s="9"/>
      <c r="AI4266" s="9"/>
      <c r="AJ4266" s="9"/>
      <c r="AK4266" s="9"/>
      <c r="AL4266" s="9"/>
      <c r="AM4266" s="9"/>
      <c r="AN4266" s="9"/>
      <c r="AO4266" s="9"/>
      <c r="AP4266" s="9"/>
      <c r="AQ4266" s="9"/>
      <c r="AR4266" s="9"/>
      <c r="AS4266" s="9"/>
      <c r="AT4266" s="9"/>
      <c r="AU4266" s="9"/>
      <c r="AV4266" s="9"/>
      <c r="AW4266" s="9"/>
      <c r="AX4266" s="9"/>
      <c r="AY4266" s="9"/>
      <c r="AZ4266" s="9"/>
      <c r="BA4266" s="9"/>
      <c r="BB4266" s="9"/>
      <c r="BC4266" s="9"/>
      <c r="BD4266" s="9"/>
      <c r="BE4266" s="9"/>
      <c r="BF4266" s="9"/>
      <c r="BG4266" s="9"/>
      <c r="BH4266" s="9"/>
      <c r="BI4266" s="9"/>
      <c r="BJ4266" s="9"/>
      <c r="BK4266" s="9"/>
      <c r="BL4266" s="9"/>
      <c r="BM4266" s="9"/>
      <c r="BN4266" s="9"/>
      <c r="BO4266" s="9"/>
      <c r="BP4266" s="9"/>
      <c r="BQ4266" s="9"/>
      <c r="BT4266" s="9"/>
      <c r="BU4266" s="9"/>
      <c r="BX4266" s="9"/>
      <c r="BY4266" s="9"/>
      <c r="CB4266" s="9"/>
      <c r="CC4266" s="9"/>
      <c r="CF4266" s="9"/>
      <c r="CG4266" s="9"/>
      <c r="CJ4266" s="9"/>
      <c r="CK4266" s="9"/>
      <c r="CN4266" s="9"/>
      <c r="CO4266" s="9"/>
      <c r="CP4266" s="9"/>
      <c r="CQ4266" s="9"/>
      <c r="CR4266" s="9"/>
      <c r="CS4266" s="9"/>
      <c r="CT4266" s="9"/>
      <c r="CU4266" s="9"/>
      <c r="CV4266" s="9"/>
      <c r="CW4266" s="9"/>
      <c r="CX4266" s="9"/>
      <c r="CY4266" s="9"/>
      <c r="CZ4266" s="9"/>
      <c r="DA4266" s="9"/>
      <c r="DB4266" s="9"/>
      <c r="DC4266" s="9"/>
      <c r="DD4266" s="9"/>
      <c r="DE4266" s="9"/>
      <c r="DF4266" s="9"/>
      <c r="DG4266" s="9"/>
      <c r="DH4266" s="9"/>
      <c r="DI4266" s="9"/>
      <c r="DJ4266" s="9"/>
      <c r="DK4266" s="9"/>
      <c r="DL4266" s="9"/>
      <c r="DM4266" s="9"/>
      <c r="DN4266" s="9"/>
      <c r="DO4266" s="9"/>
      <c r="DP4266" s="9"/>
      <c r="DQ4266" s="9"/>
      <c r="DR4266" s="9"/>
      <c r="DS4266" s="9"/>
      <c r="DT4266" s="9"/>
      <c r="DU4266" s="9"/>
      <c r="DV4266" s="9"/>
      <c r="DW4266" s="9"/>
      <c r="DX4266" s="9"/>
      <c r="DY4266" s="9"/>
      <c r="DZ4266" s="56"/>
      <c r="EA4266" s="57"/>
    </row>
    <row r="4267" spans="1:131" ht="19.5" customHeight="1" x14ac:dyDescent="0.25">
      <c r="A4267" s="9">
        <v>2817</v>
      </c>
      <c r="B4267" s="9" t="s">
        <v>8388</v>
      </c>
      <c r="C4267" s="9" t="s">
        <v>8389</v>
      </c>
      <c r="D4267" s="9"/>
      <c r="E4267" s="9" t="s">
        <v>447</v>
      </c>
      <c r="F4267" s="9" t="s">
        <v>4761</v>
      </c>
      <c r="G4267" s="9"/>
      <c r="H4267" s="9" t="s">
        <v>202</v>
      </c>
      <c r="I4267" s="9" t="s">
        <v>25</v>
      </c>
      <c r="J4267" s="129">
        <v>43897</v>
      </c>
      <c r="K4267" s="129">
        <v>43866</v>
      </c>
      <c r="L4267" s="129">
        <v>43982</v>
      </c>
      <c r="O4267" s="9">
        <v>24</v>
      </c>
      <c r="Q4267" s="9" t="s">
        <v>54</v>
      </c>
      <c r="S4267" s="13">
        <v>13061000</v>
      </c>
      <c r="T4267" s="13">
        <v>13061000</v>
      </c>
      <c r="U4267" s="13">
        <v>3918300</v>
      </c>
      <c r="V4267" s="9"/>
      <c r="W4267" s="9"/>
      <c r="X4267" s="9"/>
      <c r="Y4267" s="9"/>
      <c r="Z4267" s="9"/>
      <c r="AA4267" s="9"/>
      <c r="AB4267" s="9"/>
      <c r="AC4267" s="9"/>
      <c r="AD4267" s="9"/>
      <c r="AE4267" s="9"/>
      <c r="AF4267" s="55"/>
      <c r="AG4267" s="55"/>
      <c r="AH4267" s="11">
        <v>43866</v>
      </c>
      <c r="AI4267" s="11">
        <v>43982</v>
      </c>
      <c r="AJ4267" s="13">
        <v>8767000</v>
      </c>
      <c r="AK4267" s="13">
        <v>2630100</v>
      </c>
      <c r="AL4267" s="9"/>
      <c r="AM4267" s="9"/>
      <c r="AN4267" s="9"/>
      <c r="AO4267" s="9"/>
      <c r="AP4267" s="9"/>
      <c r="AQ4267" s="9"/>
      <c r="AR4267" s="9"/>
      <c r="AS4267" s="9"/>
      <c r="AT4267" s="9"/>
      <c r="AU4267" s="9"/>
      <c r="AV4267" s="9"/>
      <c r="AW4267" s="9"/>
      <c r="AX4267" s="9"/>
      <c r="AY4267" s="9"/>
      <c r="AZ4267" s="9"/>
      <c r="BA4267" s="9"/>
      <c r="BB4267" s="9"/>
      <c r="BC4267" s="9"/>
      <c r="BD4267" s="9"/>
      <c r="BE4267" s="9"/>
      <c r="BF4267" s="9"/>
      <c r="BG4267" s="9"/>
      <c r="BH4267" s="9"/>
      <c r="BI4267" s="9"/>
      <c r="BJ4267" s="9"/>
      <c r="BK4267" s="9"/>
      <c r="BL4267" s="9"/>
      <c r="BM4267" s="9"/>
      <c r="BN4267" s="9"/>
      <c r="BO4267" s="9"/>
      <c r="BP4267" s="9"/>
      <c r="BQ4267" s="9"/>
      <c r="BT4267" s="9"/>
      <c r="BU4267" s="9"/>
      <c r="BX4267" s="9"/>
      <c r="BY4267" s="9"/>
      <c r="CB4267" s="9"/>
      <c r="CC4267" s="9"/>
      <c r="CF4267" s="9"/>
      <c r="CG4267" s="9"/>
      <c r="CJ4267" s="9"/>
      <c r="CK4267" s="9"/>
      <c r="CN4267" s="9"/>
      <c r="CO4267" s="9"/>
      <c r="CP4267" s="9"/>
      <c r="CQ4267" s="9"/>
      <c r="CR4267" s="9"/>
      <c r="CS4267" s="9"/>
      <c r="CT4267" s="9"/>
      <c r="CU4267" s="9"/>
      <c r="CV4267" s="9"/>
      <c r="CW4267" s="9"/>
      <c r="CX4267" s="9"/>
      <c r="CY4267" s="9"/>
      <c r="CZ4267" s="9"/>
      <c r="DA4267" s="9"/>
      <c r="DB4267" s="9"/>
      <c r="DC4267" s="9"/>
      <c r="DD4267" s="9"/>
      <c r="DE4267" s="9"/>
      <c r="DF4267" s="9"/>
      <c r="DG4267" s="9"/>
      <c r="DH4267" s="9"/>
      <c r="DI4267" s="9"/>
      <c r="DJ4267" s="9"/>
      <c r="DK4267" s="9"/>
      <c r="DL4267" s="9"/>
      <c r="DM4267" s="9"/>
      <c r="DN4267" s="9"/>
      <c r="DO4267" s="9"/>
      <c r="DP4267" s="9"/>
      <c r="DQ4267" s="9"/>
      <c r="DR4267" s="9"/>
      <c r="DS4267" s="9"/>
      <c r="DT4267" s="9"/>
      <c r="DU4267" s="9"/>
      <c r="DV4267" s="9"/>
      <c r="DW4267" s="9"/>
      <c r="DX4267" s="9"/>
      <c r="DY4267" s="9"/>
      <c r="DZ4267" s="56"/>
      <c r="EA4267" s="57"/>
    </row>
    <row r="4268" spans="1:131" s="18" customFormat="1" ht="19.5" customHeight="1" x14ac:dyDescent="0.25">
      <c r="A4268" s="18">
        <v>2817</v>
      </c>
      <c r="B4268" s="18" t="s">
        <v>8388</v>
      </c>
      <c r="C4268" s="18" t="s">
        <v>8407</v>
      </c>
      <c r="D4268" s="19">
        <v>43944</v>
      </c>
      <c r="J4268" s="130">
        <v>43895</v>
      </c>
      <c r="K4268" s="130"/>
      <c r="L4268" s="130"/>
      <c r="R4268" s="20"/>
      <c r="S4268" s="20">
        <v>8899000</v>
      </c>
      <c r="T4268" s="20">
        <v>8899000</v>
      </c>
      <c r="U4268" s="20">
        <v>2669700</v>
      </c>
      <c r="AF4268" s="57"/>
      <c r="AG4268" s="57"/>
      <c r="DZ4268" s="56"/>
      <c r="EA4268" s="57"/>
    </row>
    <row r="4269" spans="1:131" ht="19.5" customHeight="1" x14ac:dyDescent="0.25">
      <c r="A4269" s="9">
        <v>2818</v>
      </c>
      <c r="B4269" s="9" t="s">
        <v>8390</v>
      </c>
      <c r="C4269" s="9" t="s">
        <v>8391</v>
      </c>
      <c r="D4269" s="9"/>
      <c r="E4269" s="9" t="s">
        <v>3883</v>
      </c>
      <c r="F4269" s="9" t="s">
        <v>3886</v>
      </c>
      <c r="G4269" s="9"/>
      <c r="H4269" s="9" t="s">
        <v>202</v>
      </c>
      <c r="I4269" s="9" t="s">
        <v>25</v>
      </c>
      <c r="J4269" s="129">
        <v>43906</v>
      </c>
      <c r="K4269" s="129">
        <v>43873</v>
      </c>
      <c r="L4269" s="129">
        <v>44196</v>
      </c>
      <c r="O4269" s="9">
        <v>31</v>
      </c>
      <c r="Q4269" s="9" t="s">
        <v>54</v>
      </c>
      <c r="R4269" s="9"/>
      <c r="S4269" s="13">
        <v>20290500</v>
      </c>
      <c r="T4269" s="13">
        <v>20290500</v>
      </c>
      <c r="U4269" s="13">
        <v>6087150</v>
      </c>
      <c r="V4269" s="9"/>
      <c r="W4269" s="9"/>
      <c r="X4269" s="9"/>
      <c r="Y4269" s="9"/>
      <c r="Z4269" s="9"/>
      <c r="AA4269" s="9"/>
      <c r="AB4269" s="9"/>
      <c r="AC4269" s="9"/>
      <c r="AD4269" s="9"/>
      <c r="AE4269" s="9"/>
      <c r="AF4269" s="55"/>
      <c r="AG4269" s="55"/>
      <c r="AH4269" s="11">
        <v>43873</v>
      </c>
      <c r="AI4269" s="11">
        <v>44196</v>
      </c>
      <c r="AJ4269" s="13">
        <v>18743690</v>
      </c>
      <c r="AK4269" s="13">
        <v>5623107</v>
      </c>
      <c r="AL4269" s="9"/>
      <c r="AM4269" s="9"/>
      <c r="AN4269" s="9"/>
      <c r="AO4269" s="9"/>
      <c r="AP4269" s="9"/>
      <c r="AQ4269" s="9"/>
      <c r="AR4269" s="9"/>
      <c r="AS4269" s="9"/>
      <c r="AT4269" s="9"/>
      <c r="AU4269" s="9"/>
      <c r="AV4269" s="9"/>
      <c r="AW4269" s="9"/>
      <c r="AX4269" s="9"/>
      <c r="AY4269" s="9"/>
      <c r="AZ4269" s="9"/>
      <c r="BA4269" s="9"/>
      <c r="BB4269" s="9"/>
      <c r="BC4269" s="9"/>
      <c r="BD4269" s="9"/>
      <c r="BE4269" s="9"/>
      <c r="BF4269" s="9"/>
      <c r="BG4269" s="9"/>
      <c r="BH4269" s="9"/>
      <c r="BI4269" s="9"/>
      <c r="BJ4269" s="9"/>
      <c r="BK4269" s="9"/>
      <c r="BL4269" s="9"/>
      <c r="BM4269" s="9"/>
      <c r="BN4269" s="9"/>
      <c r="BO4269" s="9"/>
      <c r="BP4269" s="9"/>
      <c r="BQ4269" s="9"/>
      <c r="BT4269" s="9"/>
      <c r="BU4269" s="9"/>
      <c r="BX4269" s="9"/>
      <c r="BY4269" s="9"/>
      <c r="CB4269" s="9"/>
      <c r="CC4269" s="9"/>
      <c r="CF4269" s="9"/>
      <c r="CG4269" s="9"/>
      <c r="CJ4269" s="9"/>
      <c r="CK4269" s="9"/>
      <c r="CN4269" s="9"/>
      <c r="CO4269" s="9"/>
      <c r="CP4269" s="9"/>
      <c r="CQ4269" s="9"/>
      <c r="CR4269" s="9"/>
      <c r="CS4269" s="9"/>
      <c r="CT4269" s="9"/>
      <c r="CU4269" s="9"/>
      <c r="CV4269" s="9"/>
      <c r="CW4269" s="9"/>
      <c r="CX4269" s="9"/>
      <c r="CY4269" s="9"/>
      <c r="CZ4269" s="9"/>
      <c r="DA4269" s="9"/>
      <c r="DB4269" s="9"/>
      <c r="DC4269" s="9"/>
      <c r="DD4269" s="9"/>
      <c r="DE4269" s="9"/>
      <c r="DF4269" s="9"/>
      <c r="DG4269" s="9"/>
      <c r="DH4269" s="9"/>
      <c r="DI4269" s="9"/>
      <c r="DJ4269" s="9"/>
      <c r="DK4269" s="9"/>
      <c r="DL4269" s="9"/>
      <c r="DM4269" s="9"/>
      <c r="DN4269" s="9"/>
      <c r="DO4269" s="9"/>
      <c r="DP4269" s="9"/>
      <c r="DQ4269" s="9"/>
      <c r="DR4269" s="9"/>
      <c r="DS4269" s="9"/>
      <c r="DT4269" s="9"/>
      <c r="DU4269" s="9"/>
      <c r="DV4269" s="9"/>
      <c r="DW4269" s="9"/>
      <c r="DX4269" s="9"/>
      <c r="DY4269" s="9"/>
      <c r="DZ4269" s="56"/>
      <c r="EA4269" s="57"/>
    </row>
    <row r="4270" spans="1:131" ht="19.5" customHeight="1" x14ac:dyDescent="0.25">
      <c r="A4270" s="9">
        <v>2819</v>
      </c>
      <c r="B4270" s="9" t="s">
        <v>8392</v>
      </c>
      <c r="C4270" s="9" t="s">
        <v>8393</v>
      </c>
      <c r="D4270" s="9"/>
      <c r="E4270" s="9" t="s">
        <v>104</v>
      </c>
      <c r="F4270" s="9" t="s">
        <v>105</v>
      </c>
      <c r="G4270" s="9"/>
      <c r="H4270" s="9" t="s">
        <v>202</v>
      </c>
      <c r="I4270" s="9" t="s">
        <v>35</v>
      </c>
      <c r="J4270" s="129">
        <v>43915</v>
      </c>
      <c r="K4270" s="129">
        <v>43858</v>
      </c>
      <c r="L4270" s="129">
        <v>44002</v>
      </c>
      <c r="O4270" s="9">
        <v>24</v>
      </c>
      <c r="Q4270" s="9" t="s">
        <v>61</v>
      </c>
      <c r="R4270" s="9"/>
      <c r="S4270" s="13">
        <v>185311732</v>
      </c>
      <c r="T4270" s="13">
        <v>185311732</v>
      </c>
      <c r="U4270" s="13">
        <v>55593520</v>
      </c>
      <c r="V4270" s="9"/>
      <c r="W4270" s="9"/>
      <c r="X4270" s="9"/>
      <c r="Y4270" s="9"/>
      <c r="Z4270" s="9"/>
      <c r="AA4270" s="9"/>
      <c r="AB4270" s="9"/>
      <c r="AC4270" s="9"/>
      <c r="AD4270" s="9"/>
      <c r="AE4270" s="9"/>
      <c r="AF4270" s="55"/>
      <c r="AG4270" s="55"/>
      <c r="AH4270" s="11">
        <v>43858</v>
      </c>
      <c r="AI4270" s="11">
        <v>43951</v>
      </c>
      <c r="AJ4270" s="13">
        <v>32051562</v>
      </c>
      <c r="AK4270" s="13">
        <v>9615469</v>
      </c>
      <c r="AL4270" s="11">
        <v>43952</v>
      </c>
      <c r="AM4270" s="11">
        <v>44002</v>
      </c>
      <c r="AN4270" s="13">
        <v>2923206</v>
      </c>
      <c r="AO4270" s="13">
        <v>876962</v>
      </c>
      <c r="AP4270" s="9"/>
      <c r="AQ4270" s="9"/>
      <c r="AR4270" s="9"/>
      <c r="AS4270" s="9"/>
      <c r="AT4270" s="9"/>
      <c r="AU4270" s="9"/>
      <c r="AV4270" s="9"/>
      <c r="AW4270" s="9"/>
      <c r="AX4270" s="9"/>
      <c r="AY4270" s="9"/>
      <c r="AZ4270" s="9"/>
      <c r="BA4270" s="9"/>
      <c r="BB4270" s="9"/>
      <c r="BC4270" s="9"/>
      <c r="BD4270" s="9"/>
      <c r="BE4270" s="9"/>
      <c r="BF4270" s="9"/>
      <c r="BG4270" s="9"/>
      <c r="BH4270" s="9"/>
      <c r="BI4270" s="9"/>
      <c r="BJ4270" s="9"/>
      <c r="BK4270" s="9"/>
      <c r="BL4270" s="9"/>
      <c r="BM4270" s="9"/>
      <c r="BN4270" s="9"/>
      <c r="BO4270" s="9"/>
      <c r="BP4270" s="9"/>
      <c r="BQ4270" s="9"/>
      <c r="BT4270" s="9"/>
      <c r="BU4270" s="9"/>
      <c r="BX4270" s="9"/>
      <c r="BY4270" s="9"/>
      <c r="CB4270" s="9"/>
      <c r="CC4270" s="9"/>
      <c r="CF4270" s="9"/>
      <c r="CG4270" s="9"/>
      <c r="CJ4270" s="9"/>
      <c r="CK4270" s="9"/>
      <c r="CN4270" s="9"/>
      <c r="CO4270" s="9"/>
      <c r="CP4270" s="9"/>
      <c r="CQ4270" s="9"/>
      <c r="CR4270" s="9"/>
      <c r="CS4270" s="9"/>
      <c r="CT4270" s="9"/>
      <c r="CU4270" s="9"/>
      <c r="CV4270" s="9"/>
      <c r="CW4270" s="9"/>
      <c r="CX4270" s="9"/>
      <c r="CY4270" s="9"/>
      <c r="CZ4270" s="9"/>
      <c r="DA4270" s="9"/>
      <c r="DB4270" s="9"/>
      <c r="DC4270" s="9"/>
      <c r="DD4270" s="9"/>
      <c r="DE4270" s="9"/>
      <c r="DF4270" s="9"/>
      <c r="DG4270" s="9"/>
      <c r="DH4270" s="9"/>
      <c r="DI4270" s="9"/>
      <c r="DJ4270" s="9"/>
      <c r="DK4270" s="9"/>
      <c r="DL4270" s="9"/>
      <c r="DM4270" s="9"/>
      <c r="DN4270" s="9"/>
      <c r="DO4270" s="9"/>
      <c r="DP4270" s="9"/>
      <c r="DQ4270" s="9"/>
      <c r="DR4270" s="9"/>
      <c r="DS4270" s="9"/>
      <c r="DT4270" s="9"/>
      <c r="DU4270" s="9"/>
      <c r="DV4270" s="9"/>
      <c r="DW4270" s="9"/>
      <c r="DX4270" s="9"/>
      <c r="DY4270" s="9"/>
      <c r="DZ4270" s="56"/>
      <c r="EA4270" s="57"/>
    </row>
    <row r="4271" spans="1:131" ht="19.5" customHeight="1" x14ac:dyDescent="0.25">
      <c r="A4271" s="9">
        <v>2820</v>
      </c>
      <c r="B4271" s="9" t="s">
        <v>8395</v>
      </c>
      <c r="C4271" s="9" t="s">
        <v>8396</v>
      </c>
      <c r="D4271" s="9"/>
      <c r="E4271" s="9" t="s">
        <v>7044</v>
      </c>
      <c r="F4271" s="9" t="s">
        <v>7045</v>
      </c>
      <c r="G4271" s="9"/>
      <c r="H4271" s="9" t="s">
        <v>906</v>
      </c>
      <c r="I4271" s="9" t="s">
        <v>25</v>
      </c>
      <c r="M4271" s="9" t="s">
        <v>20</v>
      </c>
      <c r="O4271" s="9">
        <v>30</v>
      </c>
      <c r="R4271" s="9"/>
      <c r="S4271" s="9"/>
      <c r="T4271" s="9"/>
      <c r="U4271" s="9"/>
      <c r="V4271" s="9"/>
      <c r="W4271" s="9"/>
      <c r="X4271" s="9"/>
      <c r="Y4271" s="9"/>
      <c r="Z4271" s="9"/>
      <c r="AA4271" s="9"/>
      <c r="AB4271" s="9"/>
      <c r="AC4271" s="9"/>
      <c r="AD4271" s="9"/>
      <c r="AE4271" s="9"/>
      <c r="AF4271" s="55"/>
      <c r="AG4271" s="55"/>
      <c r="AH4271" s="9"/>
      <c r="AI4271" s="9"/>
      <c r="AJ4271" s="9"/>
      <c r="AK4271" s="9"/>
      <c r="AL4271" s="9"/>
      <c r="AM4271" s="9"/>
      <c r="AN4271" s="9"/>
      <c r="AO4271" s="9"/>
      <c r="AP4271" s="9"/>
      <c r="AQ4271" s="9"/>
      <c r="AR4271" s="9"/>
      <c r="AS4271" s="9"/>
      <c r="AT4271" s="9"/>
      <c r="AU4271" s="9"/>
      <c r="AV4271" s="9"/>
      <c r="AW4271" s="9"/>
      <c r="AX4271" s="9"/>
      <c r="AY4271" s="9"/>
      <c r="AZ4271" s="9"/>
      <c r="BA4271" s="9"/>
      <c r="BB4271" s="9"/>
      <c r="BC4271" s="9"/>
      <c r="BD4271" s="9"/>
      <c r="BE4271" s="9"/>
      <c r="BF4271" s="9"/>
      <c r="BG4271" s="9"/>
      <c r="BH4271" s="9"/>
      <c r="BI4271" s="9"/>
      <c r="BJ4271" s="9"/>
      <c r="BK4271" s="9"/>
      <c r="BL4271" s="9"/>
      <c r="BM4271" s="9"/>
      <c r="BN4271" s="9"/>
      <c r="BO4271" s="9"/>
      <c r="BP4271" s="9"/>
      <c r="BQ4271" s="9"/>
      <c r="BT4271" s="9"/>
      <c r="BU4271" s="9"/>
      <c r="BX4271" s="9"/>
      <c r="BY4271" s="9"/>
      <c r="CB4271" s="9"/>
      <c r="CC4271" s="9"/>
      <c r="CF4271" s="9"/>
      <c r="CG4271" s="9"/>
      <c r="CJ4271" s="9"/>
      <c r="CK4271" s="9"/>
      <c r="CN4271" s="9"/>
      <c r="CO4271" s="9"/>
      <c r="CP4271" s="9"/>
      <c r="CQ4271" s="9"/>
      <c r="CR4271" s="9"/>
      <c r="CS4271" s="9"/>
      <c r="CT4271" s="9"/>
      <c r="CU4271" s="9"/>
      <c r="CV4271" s="9"/>
      <c r="CW4271" s="9"/>
      <c r="CX4271" s="9"/>
      <c r="CY4271" s="9"/>
      <c r="CZ4271" s="9"/>
      <c r="DA4271" s="9"/>
      <c r="DB4271" s="9"/>
      <c r="DC4271" s="9"/>
      <c r="DD4271" s="9"/>
      <c r="DE4271" s="9"/>
      <c r="DF4271" s="9"/>
      <c r="DG4271" s="9"/>
      <c r="DH4271" s="9"/>
      <c r="DI4271" s="9"/>
      <c r="DJ4271" s="9"/>
      <c r="DK4271" s="9"/>
      <c r="DL4271" s="9"/>
      <c r="DM4271" s="9"/>
      <c r="DN4271" s="9"/>
      <c r="DO4271" s="9"/>
      <c r="DP4271" s="9"/>
      <c r="DQ4271" s="9"/>
      <c r="DR4271" s="9"/>
      <c r="DS4271" s="9"/>
      <c r="DT4271" s="9"/>
      <c r="DU4271" s="9"/>
      <c r="DV4271" s="9"/>
      <c r="DW4271" s="9"/>
      <c r="DX4271" s="9"/>
      <c r="DY4271" s="9"/>
      <c r="DZ4271" s="56"/>
      <c r="EA4271" s="57"/>
    </row>
    <row r="4272" spans="1:131" ht="37.5" customHeight="1" x14ac:dyDescent="0.25">
      <c r="A4272" s="9">
        <v>2821</v>
      </c>
      <c r="B4272" s="10" t="s">
        <v>8397</v>
      </c>
      <c r="C4272" s="9" t="s">
        <v>8398</v>
      </c>
      <c r="D4272" s="9"/>
      <c r="E4272" s="9" t="s">
        <v>8399</v>
      </c>
      <c r="F4272" s="9" t="s">
        <v>8400</v>
      </c>
      <c r="G4272" s="9"/>
      <c r="H4272" s="9" t="s">
        <v>202</v>
      </c>
      <c r="I4272" s="9" t="s">
        <v>35</v>
      </c>
      <c r="J4272" s="129">
        <v>43927</v>
      </c>
      <c r="K4272" s="129">
        <v>43686</v>
      </c>
      <c r="L4272" s="129">
        <v>44196</v>
      </c>
      <c r="O4272" s="9">
        <v>32</v>
      </c>
      <c r="Q4272" s="9" t="s">
        <v>54</v>
      </c>
      <c r="R4272" s="9"/>
      <c r="S4272" s="13">
        <v>266217000</v>
      </c>
      <c r="T4272" s="13">
        <v>266217000</v>
      </c>
      <c r="U4272" s="13">
        <v>79865100</v>
      </c>
      <c r="V4272" s="9"/>
      <c r="W4272" s="9"/>
      <c r="X4272" s="9"/>
      <c r="Y4272" s="9"/>
      <c r="Z4272" s="9"/>
      <c r="AA4272" s="9"/>
      <c r="AB4272" s="9"/>
      <c r="AC4272" s="9"/>
      <c r="AD4272" s="9"/>
      <c r="AE4272" s="9"/>
      <c r="AF4272" s="55"/>
      <c r="AG4272" s="55"/>
      <c r="AH4272" s="9"/>
      <c r="AI4272" s="9"/>
      <c r="AJ4272" s="9"/>
      <c r="AK4272" s="9"/>
      <c r="AL4272" s="9"/>
      <c r="AM4272" s="9"/>
      <c r="AN4272" s="9"/>
      <c r="AO4272" s="9"/>
      <c r="AP4272" s="9"/>
      <c r="AQ4272" s="9"/>
      <c r="AR4272" s="9"/>
      <c r="AS4272" s="9"/>
      <c r="AT4272" s="9"/>
      <c r="AU4272" s="9"/>
      <c r="AV4272" s="9"/>
      <c r="AW4272" s="9"/>
      <c r="AX4272" s="9"/>
      <c r="AY4272" s="9"/>
      <c r="AZ4272" s="9"/>
      <c r="BA4272" s="9"/>
      <c r="BB4272" s="9"/>
      <c r="BC4272" s="9"/>
      <c r="BD4272" s="9"/>
      <c r="BE4272" s="9"/>
      <c r="BF4272" s="9"/>
      <c r="BG4272" s="9"/>
      <c r="BH4272" s="9"/>
      <c r="BI4272" s="9"/>
      <c r="BJ4272" s="9"/>
      <c r="BK4272" s="9"/>
      <c r="BL4272" s="9"/>
      <c r="BM4272" s="9"/>
      <c r="BN4272" s="9"/>
      <c r="BO4272" s="9"/>
      <c r="BP4272" s="9"/>
      <c r="BQ4272" s="9"/>
      <c r="BT4272" s="9"/>
      <c r="BU4272" s="9"/>
      <c r="BX4272" s="9"/>
      <c r="BY4272" s="9"/>
      <c r="CB4272" s="9"/>
      <c r="CC4272" s="9"/>
      <c r="CF4272" s="9"/>
      <c r="CG4272" s="9"/>
      <c r="CJ4272" s="9"/>
      <c r="CK4272" s="9"/>
      <c r="CN4272" s="9"/>
      <c r="CO4272" s="9"/>
      <c r="CP4272" s="9"/>
      <c r="CQ4272" s="9"/>
      <c r="CR4272" s="9"/>
      <c r="CS4272" s="9"/>
      <c r="CT4272" s="9"/>
      <c r="CU4272" s="9"/>
      <c r="CV4272" s="9"/>
      <c r="CW4272" s="9"/>
      <c r="CX4272" s="9"/>
      <c r="CY4272" s="9"/>
      <c r="CZ4272" s="9"/>
      <c r="DA4272" s="9"/>
      <c r="DB4272" s="9"/>
      <c r="DC4272" s="9"/>
      <c r="DD4272" s="9"/>
      <c r="DE4272" s="9"/>
      <c r="DF4272" s="9"/>
      <c r="DG4272" s="9"/>
      <c r="DH4272" s="9"/>
      <c r="DI4272" s="9"/>
      <c r="DJ4272" s="9"/>
      <c r="DK4272" s="9"/>
      <c r="DL4272" s="9"/>
      <c r="DM4272" s="9"/>
      <c r="DN4272" s="9"/>
      <c r="DO4272" s="9"/>
      <c r="DP4272" s="9"/>
      <c r="DQ4272" s="9"/>
      <c r="DR4272" s="9"/>
      <c r="DS4272" s="9"/>
      <c r="DT4272" s="9"/>
      <c r="DU4272" s="9"/>
      <c r="DV4272" s="9"/>
      <c r="DW4272" s="9"/>
      <c r="DX4272" s="9"/>
      <c r="DY4272" s="9"/>
      <c r="DZ4272" s="56"/>
      <c r="EA4272" s="57"/>
    </row>
    <row r="4273" spans="1:131" s="18" customFormat="1" ht="37.5" customHeight="1" x14ac:dyDescent="0.25">
      <c r="A4273" s="18">
        <v>2821</v>
      </c>
      <c r="B4273" s="17" t="s">
        <v>8397</v>
      </c>
      <c r="C4273" s="18" t="s">
        <v>8398</v>
      </c>
      <c r="D4273" s="19">
        <v>44266</v>
      </c>
      <c r="J4273" s="130"/>
      <c r="K4273" s="130"/>
      <c r="L4273" s="130">
        <v>44926</v>
      </c>
      <c r="S4273" s="20"/>
      <c r="T4273" s="20"/>
      <c r="U4273" s="20"/>
      <c r="AF4273" s="57"/>
      <c r="AG4273" s="57"/>
      <c r="DZ4273" s="56"/>
      <c r="EA4273" s="57"/>
    </row>
    <row r="4274" spans="1:131" ht="19.5" customHeight="1" x14ac:dyDescent="0.25">
      <c r="A4274" s="9">
        <v>2822</v>
      </c>
      <c r="B4274" s="9" t="s">
        <v>8402</v>
      </c>
      <c r="C4274" s="9" t="s">
        <v>8405</v>
      </c>
      <c r="D4274" s="9"/>
      <c r="E4274" s="9" t="s">
        <v>8406</v>
      </c>
      <c r="F4274" s="9" t="s">
        <v>5802</v>
      </c>
      <c r="G4274" s="9"/>
      <c r="H4274" s="9" t="s">
        <v>202</v>
      </c>
      <c r="I4274" s="9" t="s">
        <v>25</v>
      </c>
      <c r="J4274" s="129">
        <v>43983</v>
      </c>
      <c r="K4274" s="129">
        <v>43914</v>
      </c>
      <c r="L4274" s="129">
        <v>44196</v>
      </c>
      <c r="O4274" s="9">
        <v>27</v>
      </c>
      <c r="Q4274" s="9" t="s">
        <v>54</v>
      </c>
      <c r="R4274" s="9"/>
      <c r="S4274" s="13">
        <v>6000000</v>
      </c>
      <c r="T4274" s="13">
        <v>6000000</v>
      </c>
      <c r="U4274" s="13">
        <v>1800000</v>
      </c>
      <c r="V4274" s="9"/>
      <c r="W4274" s="9"/>
      <c r="X4274" s="9"/>
      <c r="Y4274" s="9"/>
      <c r="Z4274" s="9"/>
      <c r="AA4274" s="9"/>
      <c r="AB4274" s="9"/>
      <c r="AC4274" s="9"/>
      <c r="AD4274" s="9"/>
      <c r="AE4274" s="9"/>
      <c r="AF4274" s="55"/>
      <c r="AG4274" s="55"/>
      <c r="AH4274" s="9"/>
      <c r="AI4274" s="9"/>
      <c r="AJ4274" s="9"/>
      <c r="AK4274" s="9"/>
      <c r="AL4274" s="9"/>
      <c r="AM4274" s="9"/>
      <c r="AN4274" s="9"/>
      <c r="AO4274" s="9"/>
      <c r="AP4274" s="9"/>
      <c r="AQ4274" s="9"/>
      <c r="AR4274" s="9"/>
      <c r="AS4274" s="9"/>
      <c r="AT4274" s="9"/>
      <c r="AU4274" s="9"/>
      <c r="AV4274" s="9"/>
      <c r="AW4274" s="9"/>
      <c r="AX4274" s="9"/>
      <c r="AY4274" s="9"/>
      <c r="AZ4274" s="9"/>
      <c r="BA4274" s="9"/>
      <c r="BB4274" s="9"/>
      <c r="BC4274" s="9"/>
      <c r="BD4274" s="9"/>
      <c r="BE4274" s="9"/>
      <c r="BF4274" s="9"/>
      <c r="BG4274" s="9"/>
      <c r="BH4274" s="9"/>
      <c r="BI4274" s="9"/>
      <c r="BJ4274" s="9"/>
      <c r="BK4274" s="9"/>
      <c r="BL4274" s="9"/>
      <c r="BM4274" s="9"/>
      <c r="BN4274" s="9"/>
      <c r="BO4274" s="9"/>
      <c r="BP4274" s="9"/>
      <c r="BQ4274" s="9"/>
      <c r="BT4274" s="9"/>
      <c r="BU4274" s="9"/>
      <c r="BX4274" s="9"/>
      <c r="BY4274" s="9"/>
      <c r="CB4274" s="9"/>
      <c r="CC4274" s="9"/>
      <c r="CF4274" s="9"/>
      <c r="CG4274" s="9"/>
      <c r="CJ4274" s="9"/>
      <c r="CK4274" s="9"/>
      <c r="CN4274" s="9"/>
      <c r="CO4274" s="9"/>
      <c r="CP4274" s="9"/>
      <c r="CQ4274" s="9"/>
      <c r="CR4274" s="9"/>
      <c r="CS4274" s="9"/>
      <c r="CT4274" s="9"/>
      <c r="CU4274" s="9"/>
      <c r="CV4274" s="9"/>
      <c r="CW4274" s="9"/>
      <c r="CX4274" s="9"/>
      <c r="CY4274" s="9"/>
      <c r="CZ4274" s="9"/>
      <c r="DA4274" s="9"/>
      <c r="DB4274" s="9"/>
      <c r="DC4274" s="9"/>
      <c r="DD4274" s="9"/>
      <c r="DE4274" s="9"/>
      <c r="DF4274" s="9"/>
      <c r="DG4274" s="9"/>
      <c r="DH4274" s="9"/>
      <c r="DI4274" s="9"/>
      <c r="DJ4274" s="9"/>
      <c r="DK4274" s="9"/>
      <c r="DL4274" s="9"/>
      <c r="DM4274" s="9"/>
      <c r="DN4274" s="9"/>
      <c r="DO4274" s="9"/>
      <c r="DP4274" s="9"/>
      <c r="DQ4274" s="9"/>
      <c r="DR4274" s="9"/>
      <c r="DS4274" s="9"/>
      <c r="DT4274" s="9"/>
      <c r="DU4274" s="9"/>
      <c r="DV4274" s="9"/>
      <c r="DW4274" s="9"/>
      <c r="DX4274" s="9"/>
      <c r="DY4274" s="9"/>
      <c r="DZ4274" s="56"/>
      <c r="EA4274" s="57"/>
    </row>
    <row r="4275" spans="1:131" s="18" customFormat="1" ht="19.5" customHeight="1" x14ac:dyDescent="0.25">
      <c r="A4275" s="18">
        <v>2822</v>
      </c>
      <c r="B4275" s="18" t="s">
        <v>8402</v>
      </c>
      <c r="C4275" s="18" t="s">
        <v>8405</v>
      </c>
      <c r="D4275" s="19">
        <v>44266</v>
      </c>
      <c r="J4275" s="130"/>
      <c r="K4275" s="130"/>
      <c r="L4275" s="130">
        <v>44561</v>
      </c>
      <c r="S4275" s="20"/>
      <c r="T4275" s="20"/>
      <c r="U4275" s="20"/>
      <c r="AF4275" s="57"/>
      <c r="AG4275" s="57"/>
      <c r="DZ4275" s="56"/>
      <c r="EA4275" s="57"/>
    </row>
    <row r="4276" spans="1:131" ht="19.5" customHeight="1" x14ac:dyDescent="0.25">
      <c r="A4276" s="9">
        <v>2823</v>
      </c>
      <c r="B4276" s="9" t="s">
        <v>8408</v>
      </c>
      <c r="C4276" s="9" t="s">
        <v>8409</v>
      </c>
      <c r="D4276" s="9"/>
      <c r="E4276" s="9" t="s">
        <v>903</v>
      </c>
      <c r="F4276" s="9" t="s">
        <v>4071</v>
      </c>
      <c r="G4276" s="9"/>
      <c r="H4276" s="9" t="s">
        <v>202</v>
      </c>
      <c r="I4276" s="9" t="s">
        <v>78</v>
      </c>
      <c r="J4276" s="129">
        <v>43927</v>
      </c>
      <c r="K4276" s="129">
        <v>43880</v>
      </c>
      <c r="L4276" s="129">
        <v>43980</v>
      </c>
      <c r="O4276" s="9">
        <v>24</v>
      </c>
      <c r="Q4276" s="9" t="s">
        <v>61</v>
      </c>
      <c r="R4276" s="9"/>
      <c r="S4276" s="13">
        <v>40720577</v>
      </c>
      <c r="T4276" s="13">
        <v>40720577</v>
      </c>
      <c r="U4276" s="13">
        <v>12216173</v>
      </c>
      <c r="V4276" s="9"/>
      <c r="W4276" s="9"/>
      <c r="X4276" s="9"/>
      <c r="Y4276" s="9"/>
      <c r="Z4276" s="9"/>
      <c r="AA4276" s="9"/>
      <c r="AB4276" s="9"/>
      <c r="AC4276" s="9"/>
      <c r="AD4276" s="9"/>
      <c r="AE4276" s="9"/>
      <c r="AF4276" s="55"/>
      <c r="AG4276" s="55"/>
      <c r="AH4276" s="11">
        <v>43880</v>
      </c>
      <c r="AI4276" s="11">
        <v>44001</v>
      </c>
      <c r="AJ4276" s="27">
        <v>40720577</v>
      </c>
      <c r="AK4276" s="27">
        <v>12216173</v>
      </c>
      <c r="AL4276" s="9"/>
      <c r="AM4276" s="9"/>
      <c r="AN4276" s="9"/>
      <c r="AO4276" s="9"/>
      <c r="AP4276" s="9"/>
      <c r="AQ4276" s="9"/>
      <c r="AR4276" s="9"/>
      <c r="AS4276" s="9"/>
      <c r="AT4276" s="9"/>
      <c r="AU4276" s="9"/>
      <c r="AV4276" s="9"/>
      <c r="AW4276" s="9"/>
      <c r="AX4276" s="9"/>
      <c r="AY4276" s="9"/>
      <c r="AZ4276" s="9"/>
      <c r="BA4276" s="9"/>
      <c r="BB4276" s="9"/>
      <c r="BC4276" s="9"/>
      <c r="BD4276" s="9"/>
      <c r="BE4276" s="9"/>
      <c r="BF4276" s="9"/>
      <c r="BG4276" s="9"/>
      <c r="BH4276" s="9"/>
      <c r="BI4276" s="9"/>
      <c r="BJ4276" s="9"/>
      <c r="BK4276" s="9"/>
      <c r="BL4276" s="9"/>
      <c r="BM4276" s="9"/>
      <c r="BN4276" s="9"/>
      <c r="BO4276" s="9"/>
      <c r="BP4276" s="9"/>
      <c r="BQ4276" s="9"/>
      <c r="BT4276" s="9"/>
      <c r="BU4276" s="9"/>
      <c r="BX4276" s="9"/>
      <c r="BY4276" s="9"/>
      <c r="CB4276" s="9"/>
      <c r="CC4276" s="9"/>
      <c r="CF4276" s="9"/>
      <c r="CG4276" s="9"/>
      <c r="CJ4276" s="9"/>
      <c r="CK4276" s="9"/>
      <c r="CN4276" s="9"/>
      <c r="CO4276" s="9"/>
      <c r="CP4276" s="9"/>
      <c r="CQ4276" s="9"/>
      <c r="CR4276" s="9"/>
      <c r="CS4276" s="9"/>
      <c r="CT4276" s="9"/>
      <c r="CU4276" s="9"/>
      <c r="CV4276" s="9"/>
      <c r="CW4276" s="9"/>
      <c r="CX4276" s="9"/>
      <c r="CY4276" s="9"/>
      <c r="CZ4276" s="9"/>
      <c r="DA4276" s="9"/>
      <c r="DB4276" s="9"/>
      <c r="DC4276" s="9"/>
      <c r="DD4276" s="9"/>
      <c r="DE4276" s="9"/>
      <c r="DF4276" s="9"/>
      <c r="DG4276" s="9"/>
      <c r="DH4276" s="9"/>
      <c r="DI4276" s="9"/>
      <c r="DJ4276" s="9"/>
      <c r="DK4276" s="9"/>
      <c r="DL4276" s="9"/>
      <c r="DM4276" s="9"/>
      <c r="DN4276" s="9"/>
      <c r="DO4276" s="9"/>
      <c r="DP4276" s="9"/>
      <c r="DQ4276" s="9"/>
      <c r="DR4276" s="9"/>
      <c r="DS4276" s="9"/>
      <c r="DT4276" s="9"/>
      <c r="DU4276" s="9"/>
      <c r="DV4276" s="9"/>
      <c r="DW4276" s="9"/>
      <c r="DX4276" s="9"/>
      <c r="DY4276" s="9"/>
      <c r="DZ4276" s="56"/>
      <c r="EA4276" s="57"/>
    </row>
    <row r="4277" spans="1:131" s="18" customFormat="1" ht="19.5" customHeight="1" x14ac:dyDescent="0.25">
      <c r="A4277" s="18">
        <v>2823</v>
      </c>
      <c r="B4277" s="18" t="s">
        <v>8408</v>
      </c>
      <c r="C4277" s="18" t="s">
        <v>8409</v>
      </c>
      <c r="D4277" s="19">
        <v>43978</v>
      </c>
      <c r="J4277" s="130"/>
      <c r="K4277" s="130"/>
      <c r="L4277" s="130">
        <v>44001</v>
      </c>
      <c r="S4277" s="20"/>
      <c r="T4277" s="20"/>
      <c r="U4277" s="20"/>
      <c r="AF4277" s="57"/>
      <c r="AG4277" s="57"/>
      <c r="DZ4277" s="56"/>
      <c r="EA4277" s="57"/>
    </row>
    <row r="4278" spans="1:131" ht="19.5" customHeight="1" x14ac:dyDescent="0.25">
      <c r="A4278" s="9">
        <v>2824</v>
      </c>
      <c r="B4278" s="9" t="s">
        <v>8410</v>
      </c>
      <c r="C4278" s="9" t="s">
        <v>8411</v>
      </c>
      <c r="D4278" s="9"/>
      <c r="E4278" s="9" t="s">
        <v>7449</v>
      </c>
      <c r="F4278" s="9" t="s">
        <v>8412</v>
      </c>
      <c r="G4278" s="9"/>
      <c r="H4278" s="9" t="s">
        <v>202</v>
      </c>
      <c r="I4278" s="9" t="s">
        <v>28</v>
      </c>
      <c r="J4278" s="129">
        <v>44116</v>
      </c>
      <c r="K4278" s="129">
        <v>44074</v>
      </c>
      <c r="L4278" s="129">
        <v>44255</v>
      </c>
      <c r="M4278" s="9" t="s">
        <v>20</v>
      </c>
      <c r="O4278" s="9">
        <v>31</v>
      </c>
      <c r="Q4278" s="9" t="s">
        <v>54</v>
      </c>
      <c r="R4278" s="9"/>
      <c r="S4278" s="13">
        <v>48500000</v>
      </c>
      <c r="T4278" s="13">
        <v>48500000</v>
      </c>
      <c r="U4278" s="13">
        <v>14550000</v>
      </c>
      <c r="V4278" s="13">
        <v>33950000</v>
      </c>
      <c r="W4278" s="9"/>
      <c r="X4278" s="9"/>
      <c r="Y4278" s="9"/>
      <c r="Z4278" s="9"/>
      <c r="AA4278" s="9"/>
      <c r="AB4278" s="9"/>
      <c r="AC4278" s="9"/>
      <c r="AD4278" s="9"/>
      <c r="AE4278" s="9"/>
      <c r="AF4278" s="55">
        <v>33950000</v>
      </c>
      <c r="AG4278" s="55"/>
      <c r="AH4278" s="11">
        <v>44069</v>
      </c>
      <c r="AI4278" s="11">
        <v>44196</v>
      </c>
      <c r="AJ4278" s="27">
        <v>5091284</v>
      </c>
      <c r="AK4278" s="27">
        <v>1527385</v>
      </c>
      <c r="AL4278" s="9"/>
      <c r="AM4278" s="9"/>
      <c r="AN4278" s="9"/>
      <c r="AO4278" s="9"/>
      <c r="AP4278" s="9"/>
      <c r="AQ4278" s="9"/>
      <c r="AR4278" s="9"/>
      <c r="AS4278" s="9"/>
      <c r="AT4278" s="9"/>
      <c r="AU4278" s="9"/>
      <c r="AV4278" s="9"/>
      <c r="AW4278" s="9"/>
      <c r="AX4278" s="9"/>
      <c r="AY4278" s="9"/>
      <c r="AZ4278" s="9"/>
      <c r="BA4278" s="9"/>
      <c r="BB4278" s="9"/>
      <c r="BC4278" s="9"/>
      <c r="BD4278" s="9"/>
      <c r="BE4278" s="9"/>
      <c r="BF4278" s="9"/>
      <c r="BG4278" s="9"/>
      <c r="BH4278" s="9"/>
      <c r="BI4278" s="9"/>
      <c r="BJ4278" s="9"/>
      <c r="BK4278" s="9"/>
      <c r="BL4278" s="9"/>
      <c r="BM4278" s="9"/>
      <c r="BN4278" s="9"/>
      <c r="BO4278" s="9"/>
      <c r="BP4278" s="9"/>
      <c r="BQ4278" s="9"/>
      <c r="BT4278" s="9"/>
      <c r="BU4278" s="9"/>
      <c r="BX4278" s="9"/>
      <c r="BY4278" s="9"/>
      <c r="CB4278" s="9"/>
      <c r="CC4278" s="9"/>
      <c r="CF4278" s="9"/>
      <c r="CG4278" s="9"/>
      <c r="CJ4278" s="9"/>
      <c r="CK4278" s="9"/>
      <c r="CN4278" s="9"/>
      <c r="CO4278" s="9"/>
      <c r="CP4278" s="9"/>
      <c r="CQ4278" s="9"/>
      <c r="CR4278" s="9"/>
      <c r="CS4278" s="9"/>
      <c r="CT4278" s="9"/>
      <c r="CU4278" s="9"/>
      <c r="CV4278" s="9"/>
      <c r="CW4278" s="9"/>
      <c r="CX4278" s="9"/>
      <c r="CY4278" s="9"/>
      <c r="CZ4278" s="9"/>
      <c r="DA4278" s="9"/>
      <c r="DB4278" s="9"/>
      <c r="DC4278" s="9"/>
      <c r="DD4278" s="9"/>
      <c r="DE4278" s="9"/>
      <c r="DF4278" s="9"/>
      <c r="DG4278" s="9"/>
      <c r="DH4278" s="9"/>
      <c r="DI4278" s="9"/>
      <c r="DJ4278" s="9"/>
      <c r="DK4278" s="9"/>
      <c r="DL4278" s="9"/>
      <c r="DM4278" s="9"/>
      <c r="DN4278" s="9"/>
      <c r="DO4278" s="9"/>
      <c r="DP4278" s="9"/>
      <c r="DQ4278" s="9"/>
      <c r="DR4278" s="9"/>
      <c r="DS4278" s="9"/>
      <c r="DT4278" s="9"/>
      <c r="DU4278" s="9"/>
      <c r="DV4278" s="9"/>
      <c r="DW4278" s="9"/>
      <c r="DX4278" s="9"/>
      <c r="DY4278" s="9"/>
      <c r="DZ4278" s="56"/>
      <c r="EA4278" s="57"/>
    </row>
    <row r="4279" spans="1:131" s="18" customFormat="1" ht="19.5" customHeight="1" x14ac:dyDescent="0.25">
      <c r="A4279" s="18">
        <v>2824</v>
      </c>
      <c r="B4279" s="18" t="s">
        <v>8410</v>
      </c>
      <c r="C4279" s="18" t="s">
        <v>8411</v>
      </c>
      <c r="D4279" s="19">
        <v>44228</v>
      </c>
      <c r="J4279" s="130"/>
      <c r="K4279" s="130">
        <v>44069</v>
      </c>
      <c r="L4279" s="130"/>
      <c r="S4279" s="20"/>
      <c r="T4279" s="20"/>
      <c r="U4279" s="20"/>
      <c r="V4279" s="20"/>
      <c r="AF4279" s="57"/>
      <c r="AG4279" s="57"/>
      <c r="DZ4279" s="56"/>
      <c r="EA4279" s="57"/>
    </row>
    <row r="4280" spans="1:131" s="18" customFormat="1" ht="19.5" customHeight="1" x14ac:dyDescent="0.25">
      <c r="A4280" s="18">
        <v>2824</v>
      </c>
      <c r="B4280" s="18" t="s">
        <v>8410</v>
      </c>
      <c r="C4280" s="18" t="s">
        <v>8411</v>
      </c>
      <c r="D4280" s="19">
        <v>44433</v>
      </c>
      <c r="J4280" s="130"/>
      <c r="K4280" s="130"/>
      <c r="L4280" s="130">
        <v>44561</v>
      </c>
      <c r="S4280" s="20">
        <v>53350000</v>
      </c>
      <c r="T4280" s="20">
        <v>53350000</v>
      </c>
      <c r="U4280" s="20">
        <v>16005000</v>
      </c>
      <c r="V4280" s="20">
        <v>37345000</v>
      </c>
      <c r="AF4280" s="43">
        <v>37345000</v>
      </c>
      <c r="AG4280" s="57"/>
      <c r="DZ4280" s="56"/>
      <c r="EA4280" s="57"/>
    </row>
    <row r="4281" spans="1:131" ht="19.5" customHeight="1" x14ac:dyDescent="0.25">
      <c r="A4281" s="9">
        <v>2825</v>
      </c>
      <c r="B4281" s="9" t="s">
        <v>8413</v>
      </c>
      <c r="C4281" s="9" t="s">
        <v>8414</v>
      </c>
      <c r="D4281" s="9"/>
      <c r="E4281" s="9" t="s">
        <v>6508</v>
      </c>
      <c r="F4281" s="9" t="s">
        <v>4385</v>
      </c>
      <c r="G4281" s="9"/>
      <c r="H4281" s="9" t="s">
        <v>202</v>
      </c>
      <c r="I4281" s="9" t="s">
        <v>25</v>
      </c>
      <c r="J4281" s="129">
        <v>44044</v>
      </c>
      <c r="K4281" s="129">
        <v>43873</v>
      </c>
      <c r="L4281" s="129">
        <v>44196</v>
      </c>
      <c r="M4281" s="9" t="s">
        <v>20</v>
      </c>
      <c r="O4281" s="9">
        <v>32</v>
      </c>
      <c r="Q4281" s="9" t="s">
        <v>54</v>
      </c>
      <c r="R4281" s="9"/>
      <c r="S4281" s="13">
        <v>25000000</v>
      </c>
      <c r="T4281" s="13">
        <v>25000000</v>
      </c>
      <c r="U4281" s="13">
        <v>7500000</v>
      </c>
      <c r="W4281" s="9"/>
      <c r="X4281" s="9"/>
      <c r="Y4281" s="9"/>
      <c r="Z4281" s="9"/>
      <c r="AA4281" s="9"/>
      <c r="AB4281" s="45">
        <v>17500000</v>
      </c>
      <c r="AC4281" s="9"/>
      <c r="AD4281" s="9"/>
      <c r="AE4281" s="9"/>
      <c r="AF4281" s="55">
        <v>17500000</v>
      </c>
      <c r="AG4281" s="55"/>
      <c r="AH4281" s="9"/>
      <c r="AI4281" s="9"/>
      <c r="AJ4281" s="9"/>
      <c r="AK4281" s="9"/>
      <c r="AL4281" s="9"/>
      <c r="AM4281" s="9"/>
      <c r="AN4281" s="9"/>
      <c r="AO4281" s="9"/>
      <c r="AP4281" s="9"/>
      <c r="AQ4281" s="9"/>
      <c r="AR4281" s="9"/>
      <c r="AS4281" s="9"/>
      <c r="AT4281" s="9"/>
      <c r="AU4281" s="9"/>
      <c r="AV4281" s="9"/>
      <c r="AW4281" s="9"/>
      <c r="AX4281" s="9"/>
      <c r="AY4281" s="9"/>
      <c r="AZ4281" s="9"/>
      <c r="BA4281" s="9"/>
      <c r="BB4281" s="9"/>
      <c r="BC4281" s="9"/>
      <c r="BD4281" s="9"/>
      <c r="BE4281" s="9"/>
      <c r="BF4281" s="9"/>
      <c r="BG4281" s="9"/>
      <c r="BH4281" s="9"/>
      <c r="BI4281" s="9"/>
      <c r="BJ4281" s="9"/>
      <c r="BK4281" s="9"/>
      <c r="BL4281" s="9"/>
      <c r="BM4281" s="9"/>
      <c r="BN4281" s="9"/>
      <c r="BO4281" s="9"/>
      <c r="BP4281" s="9"/>
      <c r="BQ4281" s="9"/>
      <c r="BT4281" s="9"/>
      <c r="BU4281" s="9"/>
      <c r="BX4281" s="9"/>
      <c r="BY4281" s="9"/>
      <c r="CB4281" s="9"/>
      <c r="CC4281" s="9"/>
      <c r="CF4281" s="9"/>
      <c r="CG4281" s="9"/>
      <c r="CJ4281" s="9"/>
      <c r="CK4281" s="9"/>
      <c r="CN4281" s="9"/>
      <c r="CO4281" s="9"/>
      <c r="CP4281" s="9"/>
      <c r="CQ4281" s="9"/>
      <c r="CR4281" s="9"/>
      <c r="CS4281" s="9"/>
      <c r="CT4281" s="9"/>
      <c r="CU4281" s="9"/>
      <c r="CV4281" s="9"/>
      <c r="CW4281" s="9"/>
      <c r="CX4281" s="9"/>
      <c r="CY4281" s="9"/>
      <c r="CZ4281" s="9"/>
      <c r="DA4281" s="9"/>
      <c r="DB4281" s="9"/>
      <c r="DC4281" s="9"/>
      <c r="DD4281" s="9"/>
      <c r="DE4281" s="9"/>
      <c r="DF4281" s="9"/>
      <c r="DG4281" s="9"/>
      <c r="DH4281" s="9"/>
      <c r="DI4281" s="9"/>
      <c r="DJ4281" s="9"/>
      <c r="DK4281" s="9"/>
      <c r="DL4281" s="9"/>
      <c r="DM4281" s="9"/>
      <c r="DN4281" s="9"/>
      <c r="DO4281" s="9"/>
      <c r="DP4281" s="9"/>
      <c r="DQ4281" s="9"/>
      <c r="DR4281" s="9"/>
      <c r="DS4281" s="9"/>
      <c r="DT4281" s="9"/>
      <c r="DU4281" s="9"/>
      <c r="DV4281" s="9"/>
      <c r="DW4281" s="9"/>
      <c r="DX4281" s="9"/>
      <c r="DY4281" s="9"/>
      <c r="DZ4281" s="56"/>
      <c r="EA4281" s="57"/>
    </row>
    <row r="4282" spans="1:131" s="18" customFormat="1" ht="19.5" customHeight="1" x14ac:dyDescent="0.25">
      <c r="A4282" s="18">
        <v>2825</v>
      </c>
      <c r="B4282" s="18" t="s">
        <v>8413</v>
      </c>
      <c r="C4282" s="18" t="s">
        <v>8414</v>
      </c>
      <c r="D4282" s="19">
        <v>44461</v>
      </c>
      <c r="J4282" s="130"/>
      <c r="K4282" s="130"/>
      <c r="L4282" s="130">
        <v>44561</v>
      </c>
      <c r="S4282" s="20">
        <v>36707143</v>
      </c>
      <c r="T4282" s="20">
        <v>36707143</v>
      </c>
      <c r="U4282" s="20">
        <v>11012143</v>
      </c>
      <c r="V4282" s="20"/>
      <c r="AB4282" s="83">
        <v>25695000</v>
      </c>
      <c r="AF4282" s="43">
        <v>25695000</v>
      </c>
      <c r="AG4282" s="57"/>
      <c r="DZ4282" s="56"/>
      <c r="EA4282" s="57"/>
    </row>
    <row r="4283" spans="1:131" ht="19.5" customHeight="1" x14ac:dyDescent="0.25">
      <c r="A4283" s="9">
        <v>2826</v>
      </c>
      <c r="B4283" s="9" t="s">
        <v>8415</v>
      </c>
      <c r="C4283" s="9" t="s">
        <v>8416</v>
      </c>
      <c r="D4283" s="9"/>
      <c r="E4283" s="9" t="s">
        <v>8320</v>
      </c>
      <c r="F4283" s="9" t="s">
        <v>6294</v>
      </c>
      <c r="G4283" s="9"/>
      <c r="H4283" s="9" t="s">
        <v>202</v>
      </c>
      <c r="I4283" s="9" t="s">
        <v>25</v>
      </c>
      <c r="J4283" s="129">
        <v>43924</v>
      </c>
      <c r="K4283" s="129">
        <v>43906</v>
      </c>
      <c r="L4283" s="129">
        <v>44074</v>
      </c>
      <c r="O4283" s="9">
        <v>28</v>
      </c>
      <c r="Q4283" s="9" t="s">
        <v>54</v>
      </c>
      <c r="R4283" s="9"/>
      <c r="S4283" s="13">
        <v>9800000</v>
      </c>
      <c r="T4283" s="13">
        <v>9800000</v>
      </c>
      <c r="U4283" s="13">
        <v>2940000</v>
      </c>
      <c r="V4283" s="9"/>
      <c r="W4283" s="9"/>
      <c r="X4283" s="9"/>
      <c r="Y4283" s="9"/>
      <c r="Z4283" s="9"/>
      <c r="AA4283" s="9"/>
      <c r="AB4283" s="9"/>
      <c r="AC4283" s="9"/>
      <c r="AD4283" s="9"/>
      <c r="AE4283" s="9"/>
      <c r="AF4283" s="55"/>
      <c r="AG4283" s="55"/>
      <c r="AH4283" s="11">
        <v>43906</v>
      </c>
      <c r="AI4283" s="11">
        <v>44135</v>
      </c>
      <c r="AJ4283" s="13">
        <v>9767483</v>
      </c>
      <c r="AK4283" s="13">
        <v>2930245</v>
      </c>
      <c r="AL4283" s="9"/>
      <c r="AM4283" s="9"/>
      <c r="AN4283" s="9"/>
      <c r="AO4283" s="9"/>
      <c r="AP4283" s="9"/>
      <c r="AQ4283" s="9"/>
      <c r="AR4283" s="9"/>
      <c r="AS4283" s="9"/>
      <c r="AT4283" s="9"/>
      <c r="AU4283" s="9"/>
      <c r="AV4283" s="9"/>
      <c r="AW4283" s="9"/>
      <c r="AX4283" s="9"/>
      <c r="AY4283" s="9"/>
      <c r="AZ4283" s="9"/>
      <c r="BA4283" s="9"/>
      <c r="BB4283" s="9"/>
      <c r="BC4283" s="9"/>
      <c r="BD4283" s="9"/>
      <c r="BE4283" s="9"/>
      <c r="BF4283" s="9"/>
      <c r="BG4283" s="9"/>
      <c r="BH4283" s="9"/>
      <c r="BI4283" s="9"/>
      <c r="BJ4283" s="9"/>
      <c r="BK4283" s="9"/>
      <c r="BL4283" s="9"/>
      <c r="BM4283" s="9"/>
      <c r="BN4283" s="9"/>
      <c r="BO4283" s="9"/>
      <c r="BP4283" s="9"/>
      <c r="BQ4283" s="9"/>
      <c r="BT4283" s="9"/>
      <c r="BU4283" s="9"/>
      <c r="BX4283" s="9"/>
      <c r="BY4283" s="9"/>
      <c r="CB4283" s="9"/>
      <c r="CC4283" s="9"/>
      <c r="CF4283" s="9"/>
      <c r="CG4283" s="9"/>
      <c r="CJ4283" s="9"/>
      <c r="CK4283" s="9"/>
      <c r="CN4283" s="9"/>
      <c r="CO4283" s="9"/>
      <c r="CP4283" s="9"/>
      <c r="CQ4283" s="9"/>
      <c r="CR4283" s="9"/>
      <c r="CS4283" s="9"/>
      <c r="CT4283" s="9"/>
      <c r="CU4283" s="9"/>
      <c r="CV4283" s="9"/>
      <c r="CW4283" s="9"/>
      <c r="CX4283" s="9"/>
      <c r="CY4283" s="9"/>
      <c r="CZ4283" s="9"/>
      <c r="DA4283" s="9"/>
      <c r="DB4283" s="9"/>
      <c r="DC4283" s="9"/>
      <c r="DD4283" s="9"/>
      <c r="DE4283" s="9"/>
      <c r="DF4283" s="9"/>
      <c r="DG4283" s="9"/>
      <c r="DH4283" s="9"/>
      <c r="DI4283" s="9"/>
      <c r="DJ4283" s="9"/>
      <c r="DK4283" s="9"/>
      <c r="DL4283" s="9"/>
      <c r="DM4283" s="9"/>
      <c r="DN4283" s="9"/>
      <c r="DO4283" s="9"/>
      <c r="DP4283" s="9"/>
      <c r="DQ4283" s="9"/>
      <c r="DR4283" s="9"/>
      <c r="DS4283" s="9"/>
      <c r="DT4283" s="9"/>
      <c r="DU4283" s="9"/>
      <c r="DV4283" s="9"/>
      <c r="DW4283" s="9"/>
      <c r="DX4283" s="9"/>
      <c r="DY4283" s="9"/>
      <c r="DZ4283" s="56"/>
      <c r="EA4283" s="57"/>
    </row>
    <row r="4284" spans="1:131" s="18" customFormat="1" ht="19.5" customHeight="1" x14ac:dyDescent="0.25">
      <c r="A4284" s="18">
        <v>2826</v>
      </c>
      <c r="B4284" s="18" t="s">
        <v>8415</v>
      </c>
      <c r="C4284" s="18" t="s">
        <v>8416</v>
      </c>
      <c r="D4284" s="19">
        <v>44047</v>
      </c>
      <c r="J4284" s="130"/>
      <c r="K4284" s="130"/>
      <c r="L4284" s="130">
        <v>44135</v>
      </c>
      <c r="S4284" s="20"/>
      <c r="T4284" s="20"/>
      <c r="U4284" s="20"/>
      <c r="AF4284" s="57"/>
      <c r="AG4284" s="57"/>
      <c r="DZ4284" s="56"/>
      <c r="EA4284" s="57"/>
    </row>
    <row r="4285" spans="1:131" ht="19.5" customHeight="1" x14ac:dyDescent="0.25">
      <c r="A4285" s="9">
        <v>2827</v>
      </c>
      <c r="B4285" s="9" t="s">
        <v>8417</v>
      </c>
      <c r="C4285" s="9" t="s">
        <v>8418</v>
      </c>
      <c r="D4285" s="9"/>
      <c r="E4285" s="9" t="s">
        <v>8419</v>
      </c>
      <c r="F4285" s="9" t="s">
        <v>7276</v>
      </c>
      <c r="G4285" s="9"/>
      <c r="H4285" s="9" t="s">
        <v>202</v>
      </c>
      <c r="I4285" s="9" t="s">
        <v>35</v>
      </c>
      <c r="J4285" s="129">
        <v>44120</v>
      </c>
      <c r="K4285" s="129">
        <v>44049</v>
      </c>
      <c r="L4285" s="129">
        <v>44592</v>
      </c>
      <c r="M4285" s="9" t="s">
        <v>20</v>
      </c>
      <c r="O4285" s="9">
        <v>31</v>
      </c>
      <c r="Q4285" s="9" t="s">
        <v>54</v>
      </c>
      <c r="R4285" s="13">
        <v>515000000</v>
      </c>
      <c r="S4285" s="13">
        <v>445000000</v>
      </c>
      <c r="T4285" s="13">
        <v>445000000</v>
      </c>
      <c r="U4285" s="13">
        <v>133500000</v>
      </c>
      <c r="V4285" s="13">
        <v>311500000</v>
      </c>
      <c r="W4285" s="9"/>
      <c r="X4285" s="9"/>
      <c r="Y4285" s="9"/>
      <c r="Z4285" s="9"/>
      <c r="AA4285" s="9"/>
      <c r="AB4285" s="9"/>
      <c r="AC4285" s="9"/>
      <c r="AD4285" s="9"/>
      <c r="AE4285" s="9"/>
      <c r="AF4285" s="55">
        <v>311500000</v>
      </c>
      <c r="AG4285" s="55"/>
      <c r="AH4285" s="11">
        <v>44049</v>
      </c>
      <c r="AI4285" s="11">
        <v>44196</v>
      </c>
      <c r="AJ4285" s="13">
        <v>303330135</v>
      </c>
      <c r="AK4285" s="13">
        <v>90999041</v>
      </c>
      <c r="AL4285" s="11">
        <v>44197</v>
      </c>
      <c r="AM4285" s="11">
        <v>44347</v>
      </c>
      <c r="AN4285" s="13">
        <v>20187685</v>
      </c>
      <c r="AO4285" s="13">
        <v>6056306</v>
      </c>
      <c r="AP4285" s="9"/>
      <c r="AQ4285" s="9"/>
      <c r="AR4285" s="9"/>
      <c r="AS4285" s="9"/>
      <c r="AT4285" s="9"/>
      <c r="AU4285" s="9"/>
      <c r="AV4285" s="9"/>
      <c r="AW4285" s="9"/>
      <c r="AX4285" s="9"/>
      <c r="AY4285" s="9"/>
      <c r="AZ4285" s="9"/>
      <c r="BA4285" s="9"/>
      <c r="BB4285" s="9"/>
      <c r="BC4285" s="9"/>
      <c r="BD4285" s="9"/>
      <c r="BE4285" s="9"/>
      <c r="BF4285" s="9"/>
      <c r="BG4285" s="9"/>
      <c r="BH4285" s="9"/>
      <c r="BI4285" s="9"/>
      <c r="BJ4285" s="9"/>
      <c r="BK4285" s="9"/>
      <c r="BL4285" s="9"/>
      <c r="BM4285" s="9"/>
      <c r="BN4285" s="9"/>
      <c r="BO4285" s="9"/>
      <c r="BP4285" s="9"/>
      <c r="BQ4285" s="9"/>
      <c r="BT4285" s="9"/>
      <c r="BU4285" s="9"/>
      <c r="BX4285" s="9"/>
      <c r="BY4285" s="9"/>
      <c r="CB4285" s="9"/>
      <c r="CC4285" s="9"/>
      <c r="CF4285" s="9"/>
      <c r="CG4285" s="9"/>
      <c r="CJ4285" s="9"/>
      <c r="CK4285" s="9"/>
      <c r="CN4285" s="9"/>
      <c r="CO4285" s="9"/>
      <c r="CP4285" s="9"/>
      <c r="CQ4285" s="9"/>
      <c r="CR4285" s="9"/>
      <c r="CS4285" s="9"/>
      <c r="CT4285" s="9"/>
      <c r="CU4285" s="9"/>
      <c r="CV4285" s="9"/>
      <c r="CW4285" s="9"/>
      <c r="CX4285" s="9"/>
      <c r="CY4285" s="9"/>
      <c r="CZ4285" s="9"/>
      <c r="DA4285" s="9"/>
      <c r="DB4285" s="9"/>
      <c r="DC4285" s="9"/>
      <c r="DD4285" s="9"/>
      <c r="DE4285" s="9"/>
      <c r="DF4285" s="9"/>
      <c r="DG4285" s="9"/>
      <c r="DH4285" s="9"/>
      <c r="DI4285" s="9"/>
      <c r="DJ4285" s="9"/>
      <c r="DK4285" s="9"/>
      <c r="DL4285" s="9"/>
      <c r="DM4285" s="9"/>
      <c r="DN4285" s="9"/>
      <c r="DO4285" s="9"/>
      <c r="DP4285" s="9"/>
      <c r="DQ4285" s="9"/>
      <c r="DR4285" s="9"/>
      <c r="DS4285" s="9"/>
      <c r="DT4285" s="9"/>
      <c r="DU4285" s="9"/>
      <c r="DV4285" s="9"/>
      <c r="DW4285" s="9"/>
      <c r="DX4285" s="9"/>
      <c r="DY4285" s="9"/>
      <c r="DZ4285" s="56"/>
      <c r="EA4285" s="57"/>
    </row>
    <row r="4286" spans="1:131" s="18" customFormat="1" ht="19.5" customHeight="1" x14ac:dyDescent="0.25">
      <c r="A4286" s="18">
        <v>2827</v>
      </c>
      <c r="B4286" s="18" t="s">
        <v>8417</v>
      </c>
      <c r="C4286" s="18" t="s">
        <v>8418</v>
      </c>
      <c r="D4286" s="19">
        <v>44056</v>
      </c>
      <c r="E4286" s="18" t="s">
        <v>8700</v>
      </c>
      <c r="F4286" s="18" t="s">
        <v>8701</v>
      </c>
      <c r="J4286" s="130"/>
      <c r="K4286" s="130"/>
      <c r="L4286" s="130"/>
      <c r="AF4286" s="57"/>
      <c r="AG4286" s="57"/>
      <c r="DZ4286" s="56"/>
      <c r="EA4286" s="57"/>
    </row>
    <row r="4287" spans="1:131" ht="19.5" customHeight="1" x14ac:dyDescent="0.25">
      <c r="A4287" s="9">
        <v>2828</v>
      </c>
      <c r="B4287" s="10" t="s">
        <v>8420</v>
      </c>
      <c r="C4287" s="9" t="s">
        <v>8421</v>
      </c>
      <c r="D4287" s="9"/>
      <c r="E4287" s="9" t="s">
        <v>8293</v>
      </c>
      <c r="F4287" s="9" t="s">
        <v>2583</v>
      </c>
      <c r="G4287" s="9"/>
      <c r="H4287" s="9" t="s">
        <v>906</v>
      </c>
      <c r="I4287" s="9" t="s">
        <v>35</v>
      </c>
      <c r="O4287" s="9">
        <v>21</v>
      </c>
      <c r="R4287" s="9"/>
      <c r="S4287" s="9"/>
      <c r="T4287" s="9"/>
      <c r="U4287" s="9"/>
      <c r="V4287" s="9"/>
      <c r="W4287" s="9"/>
      <c r="X4287" s="9"/>
      <c r="Y4287" s="9"/>
      <c r="Z4287" s="9"/>
      <c r="AA4287" s="9"/>
      <c r="AB4287" s="9"/>
      <c r="AC4287" s="9"/>
      <c r="AD4287" s="9"/>
      <c r="AE4287" s="9"/>
      <c r="AF4287" s="55"/>
      <c r="AG4287" s="55"/>
      <c r="AH4287" s="9"/>
      <c r="AI4287" s="9"/>
      <c r="AJ4287" s="9"/>
      <c r="AK4287" s="9"/>
      <c r="AL4287" s="9"/>
      <c r="AM4287" s="9"/>
      <c r="AN4287" s="9"/>
      <c r="AO4287" s="9"/>
      <c r="AP4287" s="9"/>
      <c r="AQ4287" s="9"/>
      <c r="AR4287" s="9"/>
      <c r="AS4287" s="9"/>
      <c r="AT4287" s="9"/>
      <c r="AU4287" s="9"/>
      <c r="AV4287" s="9"/>
      <c r="AW4287" s="9"/>
      <c r="AX4287" s="9"/>
      <c r="AY4287" s="9"/>
      <c r="AZ4287" s="9"/>
      <c r="BA4287" s="9"/>
      <c r="BB4287" s="9"/>
      <c r="BC4287" s="9"/>
      <c r="BD4287" s="9"/>
      <c r="BE4287" s="9"/>
      <c r="BF4287" s="9"/>
      <c r="BG4287" s="9"/>
      <c r="BH4287" s="9"/>
      <c r="BI4287" s="9"/>
      <c r="BJ4287" s="9"/>
      <c r="BK4287" s="9"/>
      <c r="BL4287" s="9"/>
      <c r="BM4287" s="9"/>
      <c r="BN4287" s="9"/>
      <c r="BO4287" s="9"/>
      <c r="BP4287" s="9"/>
      <c r="BQ4287" s="9"/>
      <c r="BT4287" s="9"/>
      <c r="BU4287" s="9"/>
      <c r="BX4287" s="9"/>
      <c r="BY4287" s="9"/>
      <c r="CB4287" s="9"/>
      <c r="CC4287" s="9"/>
      <c r="CF4287" s="9"/>
      <c r="CG4287" s="9"/>
      <c r="CJ4287" s="9"/>
      <c r="CK4287" s="9"/>
      <c r="CN4287" s="9"/>
      <c r="CO4287" s="9"/>
      <c r="CP4287" s="9"/>
      <c r="CQ4287" s="9"/>
      <c r="CR4287" s="9"/>
      <c r="CS4287" s="9"/>
      <c r="CT4287" s="9"/>
      <c r="CU4287" s="9"/>
      <c r="CV4287" s="9"/>
      <c r="CW4287" s="9"/>
      <c r="CX4287" s="9"/>
      <c r="CY4287" s="9"/>
      <c r="CZ4287" s="9"/>
      <c r="DA4287" s="9"/>
      <c r="DB4287" s="9"/>
      <c r="DC4287" s="9"/>
      <c r="DD4287" s="9"/>
      <c r="DE4287" s="9"/>
      <c r="DF4287" s="9"/>
      <c r="DG4287" s="9"/>
      <c r="DH4287" s="9"/>
      <c r="DI4287" s="9"/>
      <c r="DJ4287" s="9"/>
      <c r="DK4287" s="9"/>
      <c r="DL4287" s="9"/>
      <c r="DM4287" s="9"/>
      <c r="DN4287" s="9"/>
      <c r="DO4287" s="9"/>
      <c r="DP4287" s="9"/>
      <c r="DQ4287" s="9"/>
      <c r="DR4287" s="9"/>
      <c r="DS4287" s="9"/>
      <c r="DT4287" s="9"/>
      <c r="DU4287" s="9"/>
      <c r="DV4287" s="9"/>
      <c r="DW4287" s="9"/>
      <c r="DX4287" s="9"/>
      <c r="DY4287" s="9"/>
      <c r="DZ4287" s="56"/>
      <c r="EA4287" s="57"/>
    </row>
    <row r="4288" spans="1:131" ht="39" customHeight="1" x14ac:dyDescent="0.25">
      <c r="A4288" s="9">
        <v>2829</v>
      </c>
      <c r="B4288" s="9" t="s">
        <v>8422</v>
      </c>
      <c r="C4288" s="9" t="s">
        <v>8423</v>
      </c>
      <c r="D4288" s="9"/>
      <c r="E4288" s="9" t="s">
        <v>8964</v>
      </c>
      <c r="F4288" s="9" t="s">
        <v>8424</v>
      </c>
      <c r="G4288" s="9"/>
      <c r="H4288" s="9" t="s">
        <v>202</v>
      </c>
      <c r="I4288" s="9" t="s">
        <v>35</v>
      </c>
      <c r="J4288" s="129">
        <v>44081</v>
      </c>
      <c r="K4288" s="129">
        <v>43636</v>
      </c>
      <c r="L4288" s="129">
        <v>44418</v>
      </c>
      <c r="M4288" s="9" t="s">
        <v>20</v>
      </c>
      <c r="O4288" s="9">
        <v>31</v>
      </c>
      <c r="Q4288" s="9" t="s">
        <v>54</v>
      </c>
      <c r="R4288" s="9"/>
      <c r="S4288" s="13">
        <v>1039964238</v>
      </c>
      <c r="T4288" s="13">
        <v>1039964238</v>
      </c>
      <c r="U4288" s="13">
        <v>311989272</v>
      </c>
      <c r="V4288" s="13">
        <v>727974966</v>
      </c>
      <c r="W4288" s="9"/>
      <c r="X4288" s="9"/>
      <c r="Y4288" s="9"/>
      <c r="Z4288" s="9"/>
      <c r="AA4288" s="9"/>
      <c r="AB4288" s="9"/>
      <c r="AC4288" s="9"/>
      <c r="AD4288" s="9"/>
      <c r="AE4288" s="9"/>
      <c r="AF4288" s="55">
        <v>727974966</v>
      </c>
      <c r="AG4288" s="55"/>
      <c r="AH4288" s="11">
        <v>43979</v>
      </c>
      <c r="AI4288" s="11">
        <v>44012</v>
      </c>
      <c r="AJ4288" s="13">
        <v>16639310</v>
      </c>
      <c r="AK4288" s="13">
        <v>4991793</v>
      </c>
      <c r="AL4288" s="11">
        <v>44013</v>
      </c>
      <c r="AM4288" s="11">
        <v>44104</v>
      </c>
      <c r="AN4288" s="13">
        <v>190376030</v>
      </c>
      <c r="AO4288" s="13">
        <v>57112809</v>
      </c>
      <c r="AP4288" s="11">
        <v>44105</v>
      </c>
      <c r="AQ4288" s="11">
        <v>44196</v>
      </c>
      <c r="AR4288" s="13">
        <v>642331080</v>
      </c>
      <c r="AS4288" s="13">
        <v>192699324</v>
      </c>
      <c r="AT4288" s="11">
        <v>44197</v>
      </c>
      <c r="AU4288" s="11">
        <v>44286</v>
      </c>
      <c r="AV4288" s="13">
        <v>32758672</v>
      </c>
      <c r="AW4288" s="13">
        <v>9827601</v>
      </c>
      <c r="AX4288" s="9"/>
      <c r="AY4288" s="9"/>
      <c r="AZ4288" s="9"/>
      <c r="BA4288" s="9"/>
      <c r="BB4288" s="9"/>
      <c r="BC4288" s="9"/>
      <c r="BD4288" s="9"/>
      <c r="BE4288" s="9"/>
      <c r="BF4288" s="9"/>
      <c r="BG4288" s="9"/>
      <c r="BH4288" s="9"/>
      <c r="BI4288" s="9"/>
      <c r="BJ4288" s="9"/>
      <c r="BK4288" s="9"/>
      <c r="BL4288" s="9"/>
      <c r="BM4288" s="9"/>
      <c r="BN4288" s="9"/>
      <c r="BO4288" s="9"/>
      <c r="BP4288" s="9"/>
      <c r="BQ4288" s="9"/>
      <c r="BT4288" s="9"/>
      <c r="BU4288" s="9"/>
      <c r="BX4288" s="9"/>
      <c r="BY4288" s="9"/>
      <c r="CB4288" s="9"/>
      <c r="CC4288" s="9"/>
      <c r="CF4288" s="9"/>
      <c r="CG4288" s="9"/>
      <c r="CJ4288" s="9"/>
      <c r="CK4288" s="9"/>
      <c r="CN4288" s="9"/>
      <c r="CO4288" s="9"/>
      <c r="CP4288" s="9"/>
      <c r="CQ4288" s="9"/>
      <c r="CR4288" s="9"/>
      <c r="CS4288" s="9"/>
      <c r="CT4288" s="9"/>
      <c r="CU4288" s="9"/>
      <c r="CV4288" s="9"/>
      <c r="CW4288" s="9"/>
      <c r="CX4288" s="9"/>
      <c r="CY4288" s="9"/>
      <c r="CZ4288" s="9"/>
      <c r="DA4288" s="9"/>
      <c r="DB4288" s="9"/>
      <c r="DC4288" s="9"/>
      <c r="DD4288" s="9"/>
      <c r="DE4288" s="9"/>
      <c r="DF4288" s="9"/>
      <c r="DG4288" s="9"/>
      <c r="DH4288" s="9"/>
      <c r="DI4288" s="9"/>
      <c r="DJ4288" s="9"/>
      <c r="DK4288" s="9"/>
      <c r="DL4288" s="9"/>
      <c r="DM4288" s="9"/>
      <c r="DN4288" s="9"/>
      <c r="DO4288" s="9"/>
      <c r="DP4288" s="9"/>
      <c r="DQ4288" s="9"/>
      <c r="DR4288" s="9"/>
      <c r="DS4288" s="9"/>
      <c r="DT4288" s="9"/>
      <c r="DU4288" s="9"/>
      <c r="DV4288" s="9"/>
      <c r="DW4288" s="9"/>
      <c r="DX4288" s="9"/>
      <c r="DY4288" s="9"/>
      <c r="DZ4288" s="56"/>
      <c r="EA4288" s="57"/>
    </row>
    <row r="4289" spans="1:131" ht="19.5" customHeight="1" x14ac:dyDescent="0.25">
      <c r="A4289" s="9">
        <v>2830</v>
      </c>
      <c r="B4289" s="9" t="s">
        <v>8429</v>
      </c>
      <c r="C4289" s="9" t="s">
        <v>8430</v>
      </c>
      <c r="D4289" s="9"/>
      <c r="E4289" s="9" t="s">
        <v>3668</v>
      </c>
      <c r="F4289" s="9" t="s">
        <v>2583</v>
      </c>
      <c r="G4289" s="9"/>
      <c r="H4289" s="9" t="s">
        <v>906</v>
      </c>
      <c r="I4289" s="9" t="s">
        <v>35</v>
      </c>
      <c r="O4289" s="9">
        <v>23</v>
      </c>
      <c r="R4289" s="9"/>
      <c r="S4289" s="9"/>
      <c r="T4289" s="9"/>
      <c r="U4289" s="9"/>
      <c r="V4289" s="9"/>
      <c r="W4289" s="9"/>
      <c r="X4289" s="9"/>
      <c r="Y4289" s="9"/>
      <c r="Z4289" s="9"/>
      <c r="AA4289" s="9"/>
      <c r="AB4289" s="9"/>
      <c r="AC4289" s="9"/>
      <c r="AD4289" s="9"/>
      <c r="AE4289" s="9"/>
      <c r="AF4289" s="55"/>
      <c r="AG4289" s="55"/>
      <c r="AH4289" s="9"/>
      <c r="AI4289" s="9"/>
      <c r="AJ4289" s="9"/>
      <c r="AK4289" s="9"/>
      <c r="AL4289" s="9"/>
      <c r="AM4289" s="9"/>
      <c r="AN4289" s="9"/>
      <c r="AO4289" s="9"/>
      <c r="AP4289" s="9"/>
      <c r="AQ4289" s="9"/>
      <c r="AR4289" s="9"/>
      <c r="AS4289" s="9"/>
      <c r="AT4289" s="9"/>
      <c r="AU4289" s="9"/>
      <c r="AV4289" s="9"/>
      <c r="AW4289" s="9"/>
      <c r="AX4289" s="9"/>
      <c r="AY4289" s="9"/>
      <c r="AZ4289" s="9"/>
      <c r="BA4289" s="9"/>
      <c r="BB4289" s="9"/>
      <c r="BC4289" s="9"/>
      <c r="BD4289" s="9"/>
      <c r="BE4289" s="9"/>
      <c r="BF4289" s="9"/>
      <c r="BG4289" s="9"/>
      <c r="BH4289" s="9"/>
      <c r="BI4289" s="9"/>
      <c r="BJ4289" s="9"/>
      <c r="BK4289" s="9"/>
      <c r="BL4289" s="9"/>
      <c r="BM4289" s="9"/>
      <c r="BN4289" s="9"/>
      <c r="BO4289" s="9"/>
      <c r="BP4289" s="9"/>
      <c r="BQ4289" s="9"/>
      <c r="BT4289" s="9"/>
      <c r="BU4289" s="9"/>
      <c r="BX4289" s="9"/>
      <c r="BY4289" s="9"/>
      <c r="CB4289" s="9"/>
      <c r="CC4289" s="9"/>
      <c r="CF4289" s="9"/>
      <c r="CG4289" s="9"/>
      <c r="CJ4289" s="9"/>
      <c r="CK4289" s="9"/>
      <c r="CN4289" s="9"/>
      <c r="CO4289" s="9"/>
      <c r="CP4289" s="9"/>
      <c r="CQ4289" s="9"/>
      <c r="CR4289" s="9"/>
      <c r="CS4289" s="9"/>
      <c r="CT4289" s="9"/>
      <c r="CU4289" s="9"/>
      <c r="CV4289" s="9"/>
      <c r="CW4289" s="9"/>
      <c r="CX4289" s="9"/>
      <c r="CY4289" s="9"/>
      <c r="CZ4289" s="9"/>
      <c r="DA4289" s="9"/>
      <c r="DB4289" s="9"/>
      <c r="DC4289" s="9"/>
      <c r="DD4289" s="9"/>
      <c r="DE4289" s="9"/>
      <c r="DF4289" s="9"/>
      <c r="DG4289" s="9"/>
      <c r="DH4289" s="9"/>
      <c r="DI4289" s="9"/>
      <c r="DJ4289" s="9"/>
      <c r="DK4289" s="9"/>
      <c r="DL4289" s="9"/>
      <c r="DM4289" s="9"/>
      <c r="DN4289" s="9"/>
      <c r="DO4289" s="9"/>
      <c r="DP4289" s="9"/>
      <c r="DQ4289" s="9"/>
      <c r="DR4289" s="9"/>
      <c r="DS4289" s="9"/>
      <c r="DT4289" s="9"/>
      <c r="DU4289" s="9"/>
      <c r="DV4289" s="9"/>
      <c r="DW4289" s="9"/>
      <c r="DX4289" s="9"/>
      <c r="DY4289" s="9"/>
      <c r="DZ4289" s="56"/>
      <c r="EA4289" s="57"/>
    </row>
    <row r="4290" spans="1:131" ht="39" customHeight="1" x14ac:dyDescent="0.25">
      <c r="A4290" s="9">
        <v>2831</v>
      </c>
      <c r="B4290" s="10" t="s">
        <v>8431</v>
      </c>
      <c r="C4290" s="9" t="s">
        <v>8432</v>
      </c>
      <c r="D4290" s="9"/>
      <c r="E4290" s="9" t="s">
        <v>9221</v>
      </c>
      <c r="F4290" s="9" t="s">
        <v>4891</v>
      </c>
      <c r="G4290" s="9"/>
      <c r="H4290" s="9" t="s">
        <v>202</v>
      </c>
      <c r="I4290" s="9" t="s">
        <v>35</v>
      </c>
      <c r="J4290" s="129">
        <v>44081</v>
      </c>
      <c r="K4290" s="129">
        <v>43959</v>
      </c>
      <c r="L4290" s="129">
        <v>44560</v>
      </c>
      <c r="M4290" s="9" t="s">
        <v>20</v>
      </c>
      <c r="O4290" s="9">
        <v>31</v>
      </c>
      <c r="Q4290" s="9" t="s">
        <v>54</v>
      </c>
      <c r="R4290" s="9"/>
      <c r="S4290" s="13">
        <v>1269000000</v>
      </c>
      <c r="T4290" s="13">
        <v>1269000000</v>
      </c>
      <c r="U4290" s="13">
        <v>380700000</v>
      </c>
      <c r="V4290" s="13">
        <v>888260000</v>
      </c>
      <c r="W4290" s="9"/>
      <c r="X4290" s="9"/>
      <c r="Y4290" s="9"/>
      <c r="Z4290" s="9"/>
      <c r="AA4290" s="9"/>
      <c r="AB4290" s="9"/>
      <c r="AC4290" s="9"/>
      <c r="AD4290" s="9"/>
      <c r="AE4290" s="9"/>
      <c r="AF4290" s="55">
        <v>888260000</v>
      </c>
      <c r="AG4290" s="55"/>
      <c r="AH4290" s="11">
        <v>43993</v>
      </c>
      <c r="AI4290" s="11">
        <v>44043</v>
      </c>
      <c r="AJ4290" s="13">
        <v>56796347</v>
      </c>
      <c r="AK4290" s="13">
        <v>17038904</v>
      </c>
      <c r="AL4290" s="11">
        <v>44044</v>
      </c>
      <c r="AM4290" s="11">
        <v>44104</v>
      </c>
      <c r="AN4290" s="13">
        <v>232520152</v>
      </c>
      <c r="AO4290" s="13">
        <v>69756046</v>
      </c>
      <c r="AP4290" s="11">
        <v>44105</v>
      </c>
      <c r="AQ4290" s="11">
        <v>44196</v>
      </c>
      <c r="AR4290" s="13">
        <v>652395499</v>
      </c>
      <c r="AS4290" s="13">
        <v>195718650</v>
      </c>
      <c r="AT4290" s="11">
        <v>44197</v>
      </c>
      <c r="AU4290" s="11">
        <v>44286</v>
      </c>
      <c r="AV4290" s="13">
        <v>79923290</v>
      </c>
      <c r="AW4290" s="13">
        <v>23976987</v>
      </c>
      <c r="AX4290" s="9"/>
      <c r="AY4290" s="9"/>
      <c r="AZ4290" s="9"/>
      <c r="BA4290" s="9"/>
      <c r="BB4290" s="9"/>
      <c r="BC4290" s="9"/>
      <c r="BD4290" s="9"/>
      <c r="BE4290" s="9"/>
      <c r="BF4290" s="9"/>
      <c r="BG4290" s="9"/>
      <c r="BH4290" s="9"/>
      <c r="BI4290" s="9"/>
      <c r="BJ4290" s="9"/>
      <c r="BK4290" s="9"/>
      <c r="BL4290" s="9"/>
      <c r="BM4290" s="9"/>
      <c r="BN4290" s="9"/>
      <c r="BO4290" s="9"/>
      <c r="BP4290" s="9"/>
      <c r="BQ4290" s="9"/>
      <c r="BT4290" s="9"/>
      <c r="BU4290" s="9"/>
      <c r="BX4290" s="9"/>
      <c r="BY4290" s="9"/>
      <c r="CB4290" s="9"/>
      <c r="CC4290" s="9"/>
      <c r="CF4290" s="9"/>
      <c r="CG4290" s="9"/>
      <c r="CJ4290" s="9"/>
      <c r="CK4290" s="9"/>
      <c r="CN4290" s="9"/>
      <c r="CO4290" s="9"/>
      <c r="CP4290" s="9"/>
      <c r="CQ4290" s="9"/>
      <c r="CR4290" s="9"/>
      <c r="CS4290" s="9"/>
      <c r="CT4290" s="9"/>
      <c r="CU4290" s="9"/>
      <c r="CV4290" s="9"/>
      <c r="CW4290" s="9"/>
      <c r="CX4290" s="9"/>
      <c r="CY4290" s="9"/>
      <c r="CZ4290" s="9"/>
      <c r="DA4290" s="9"/>
      <c r="DB4290" s="9"/>
      <c r="DC4290" s="9"/>
      <c r="DD4290" s="9"/>
      <c r="DE4290" s="9"/>
      <c r="DF4290" s="9"/>
      <c r="DG4290" s="9"/>
      <c r="DH4290" s="9"/>
      <c r="DI4290" s="9"/>
      <c r="DJ4290" s="9"/>
      <c r="DK4290" s="9"/>
      <c r="DL4290" s="9"/>
      <c r="DM4290" s="9"/>
      <c r="DN4290" s="9"/>
      <c r="DO4290" s="9"/>
      <c r="DP4290" s="9"/>
      <c r="DQ4290" s="9"/>
      <c r="DR4290" s="9"/>
      <c r="DS4290" s="9"/>
      <c r="DT4290" s="9"/>
      <c r="DU4290" s="9"/>
      <c r="DV4290" s="9"/>
      <c r="DW4290" s="9"/>
      <c r="DX4290" s="9"/>
      <c r="DY4290" s="9"/>
      <c r="DZ4290" s="56"/>
      <c r="EA4290" s="57"/>
    </row>
    <row r="4291" spans="1:131" ht="19.5" customHeight="1" x14ac:dyDescent="0.25">
      <c r="A4291" s="9">
        <v>2832</v>
      </c>
      <c r="B4291" s="10" t="s">
        <v>8433</v>
      </c>
      <c r="C4291" s="9" t="s">
        <v>8434</v>
      </c>
      <c r="D4291" s="9"/>
      <c r="E4291" s="9" t="s">
        <v>8435</v>
      </c>
      <c r="F4291" s="9" t="s">
        <v>8436</v>
      </c>
      <c r="G4291" s="9"/>
      <c r="H4291" s="9" t="s">
        <v>906</v>
      </c>
      <c r="I4291" s="9" t="s">
        <v>35</v>
      </c>
      <c r="O4291" s="9">
        <v>26</v>
      </c>
      <c r="R4291" s="9"/>
      <c r="S4291" s="9"/>
      <c r="T4291" s="9"/>
      <c r="U4291" s="9"/>
      <c r="V4291" s="9"/>
      <c r="W4291" s="9"/>
      <c r="X4291" s="9"/>
      <c r="Y4291" s="9"/>
      <c r="Z4291" s="9"/>
      <c r="AA4291" s="9"/>
      <c r="AB4291" s="9"/>
      <c r="AC4291" s="9"/>
      <c r="AD4291" s="9"/>
      <c r="AE4291" s="9"/>
      <c r="AF4291" s="55"/>
      <c r="AG4291" s="55"/>
      <c r="AH4291" s="9"/>
      <c r="AI4291" s="9"/>
      <c r="AJ4291" s="9"/>
      <c r="AK4291" s="9"/>
      <c r="AL4291" s="9"/>
      <c r="AM4291" s="9"/>
      <c r="AN4291" s="9"/>
      <c r="AO4291" s="9"/>
      <c r="AP4291" s="9"/>
      <c r="AQ4291" s="9"/>
      <c r="AR4291" s="9"/>
      <c r="AS4291" s="9"/>
      <c r="AT4291" s="9"/>
      <c r="AU4291" s="9"/>
      <c r="AV4291" s="9"/>
      <c r="AW4291" s="9"/>
      <c r="AX4291" s="9"/>
      <c r="AY4291" s="9"/>
      <c r="AZ4291" s="9"/>
      <c r="BA4291" s="9"/>
      <c r="BB4291" s="9"/>
      <c r="BC4291" s="9"/>
      <c r="BD4291" s="9"/>
      <c r="BE4291" s="9"/>
      <c r="BF4291" s="9"/>
      <c r="BG4291" s="9"/>
      <c r="BH4291" s="9"/>
      <c r="BI4291" s="9"/>
      <c r="BJ4291" s="9"/>
      <c r="BK4291" s="9"/>
      <c r="BL4291" s="9"/>
      <c r="BM4291" s="9"/>
      <c r="BN4291" s="9"/>
      <c r="BO4291" s="9"/>
      <c r="BP4291" s="9"/>
      <c r="BQ4291" s="9"/>
      <c r="BT4291" s="9"/>
      <c r="BU4291" s="9"/>
      <c r="BX4291" s="9"/>
      <c r="BY4291" s="9"/>
      <c r="CB4291" s="9"/>
      <c r="CC4291" s="9"/>
      <c r="CF4291" s="9"/>
      <c r="CG4291" s="9"/>
      <c r="CJ4291" s="9"/>
      <c r="CK4291" s="9"/>
      <c r="CN4291" s="9"/>
      <c r="CO4291" s="9"/>
      <c r="CP4291" s="9"/>
      <c r="CQ4291" s="9"/>
      <c r="CR4291" s="9"/>
      <c r="CS4291" s="9"/>
      <c r="CT4291" s="9"/>
      <c r="CU4291" s="9"/>
      <c r="CV4291" s="9"/>
      <c r="CW4291" s="9"/>
      <c r="CX4291" s="9"/>
      <c r="CY4291" s="9"/>
      <c r="CZ4291" s="9"/>
      <c r="DA4291" s="9"/>
      <c r="DB4291" s="9"/>
      <c r="DC4291" s="9"/>
      <c r="DD4291" s="9"/>
      <c r="DE4291" s="9"/>
      <c r="DF4291" s="9"/>
      <c r="DG4291" s="9"/>
      <c r="DH4291" s="9"/>
      <c r="DI4291" s="9"/>
      <c r="DJ4291" s="9"/>
      <c r="DK4291" s="9"/>
      <c r="DL4291" s="9"/>
      <c r="DM4291" s="9"/>
      <c r="DN4291" s="9"/>
      <c r="DO4291" s="9"/>
      <c r="DP4291" s="9"/>
      <c r="DQ4291" s="9"/>
      <c r="DR4291" s="9"/>
      <c r="DS4291" s="9"/>
      <c r="DT4291" s="9"/>
      <c r="DU4291" s="9"/>
      <c r="DV4291" s="9"/>
      <c r="DW4291" s="9"/>
      <c r="DX4291" s="9"/>
      <c r="DY4291" s="9"/>
      <c r="DZ4291" s="56"/>
      <c r="EA4291" s="57"/>
    </row>
    <row r="4292" spans="1:131" ht="19.5" customHeight="1" x14ac:dyDescent="0.25">
      <c r="A4292" s="9">
        <v>2833</v>
      </c>
      <c r="B4292" s="9" t="s">
        <v>8437</v>
      </c>
      <c r="C4292" s="9" t="s">
        <v>8438</v>
      </c>
      <c r="D4292" s="9"/>
      <c r="E4292" s="9" t="s">
        <v>527</v>
      </c>
      <c r="F4292" s="9" t="s">
        <v>52</v>
      </c>
      <c r="G4292" s="9"/>
      <c r="H4292" s="9" t="s">
        <v>202</v>
      </c>
      <c r="I4292" s="9" t="s">
        <v>28</v>
      </c>
      <c r="J4292" s="129">
        <v>43836</v>
      </c>
      <c r="K4292" s="129">
        <v>43466</v>
      </c>
      <c r="L4292" s="129">
        <v>43900</v>
      </c>
      <c r="O4292" s="9">
        <v>29</v>
      </c>
      <c r="Q4292" s="9" t="s">
        <v>54</v>
      </c>
      <c r="R4292" s="9"/>
      <c r="S4292" s="13">
        <v>17636894</v>
      </c>
      <c r="T4292" s="13">
        <v>17636894</v>
      </c>
      <c r="U4292" s="13">
        <v>5291068</v>
      </c>
      <c r="V4292" s="9"/>
      <c r="W4292" s="9"/>
      <c r="X4292" s="9"/>
      <c r="Y4292" s="9"/>
      <c r="Z4292" s="9"/>
      <c r="AA4292" s="9"/>
      <c r="AB4292" s="9"/>
      <c r="AC4292" s="9"/>
      <c r="AD4292" s="9"/>
      <c r="AE4292" s="9"/>
      <c r="AF4292" s="55"/>
      <c r="AG4292" s="55"/>
      <c r="AH4292" s="11">
        <v>43466</v>
      </c>
      <c r="AI4292" s="11">
        <v>43900</v>
      </c>
      <c r="AJ4292" s="13">
        <v>17662658</v>
      </c>
      <c r="AK4292" s="13">
        <v>5291068</v>
      </c>
      <c r="AL4292" s="9"/>
      <c r="AM4292" s="9"/>
      <c r="AN4292" s="9"/>
      <c r="AO4292" s="9"/>
      <c r="AP4292" s="9"/>
      <c r="AQ4292" s="9"/>
      <c r="AR4292" s="9"/>
      <c r="AS4292" s="9"/>
      <c r="AT4292" s="9"/>
      <c r="AU4292" s="9"/>
      <c r="AV4292" s="9"/>
      <c r="AW4292" s="9"/>
      <c r="AX4292" s="9"/>
      <c r="AY4292" s="9"/>
      <c r="AZ4292" s="9"/>
      <c r="BA4292" s="9"/>
      <c r="BB4292" s="9"/>
      <c r="BC4292" s="9"/>
      <c r="BD4292" s="9"/>
      <c r="BE4292" s="9"/>
      <c r="BF4292" s="9"/>
      <c r="BG4292" s="9"/>
      <c r="BH4292" s="9"/>
      <c r="BI4292" s="9"/>
      <c r="BJ4292" s="9"/>
      <c r="BK4292" s="9"/>
      <c r="BL4292" s="9"/>
      <c r="BM4292" s="9"/>
      <c r="BN4292" s="9"/>
      <c r="BO4292" s="9"/>
      <c r="BP4292" s="9"/>
      <c r="BQ4292" s="9"/>
      <c r="BT4292" s="9"/>
      <c r="BU4292" s="9"/>
      <c r="BX4292" s="9"/>
      <c r="BY4292" s="9"/>
      <c r="CB4292" s="9"/>
      <c r="CC4292" s="9"/>
      <c r="CF4292" s="9"/>
      <c r="CG4292" s="9"/>
      <c r="CJ4292" s="9"/>
      <c r="CK4292" s="9"/>
      <c r="CN4292" s="9"/>
      <c r="CO4292" s="9"/>
      <c r="CP4292" s="9"/>
      <c r="CQ4292" s="9"/>
      <c r="CR4292" s="9"/>
      <c r="CS4292" s="9"/>
      <c r="CT4292" s="9"/>
      <c r="CU4292" s="9"/>
      <c r="CV4292" s="9"/>
      <c r="CW4292" s="9"/>
      <c r="CX4292" s="9"/>
      <c r="CY4292" s="9"/>
      <c r="CZ4292" s="9"/>
      <c r="DA4292" s="9"/>
      <c r="DB4292" s="9"/>
      <c r="DC4292" s="9"/>
      <c r="DD4292" s="9"/>
      <c r="DE4292" s="9"/>
      <c r="DF4292" s="9"/>
      <c r="DG4292" s="9"/>
      <c r="DH4292" s="9"/>
      <c r="DI4292" s="9"/>
      <c r="DJ4292" s="9"/>
      <c r="DK4292" s="9"/>
      <c r="DL4292" s="9"/>
      <c r="DM4292" s="9"/>
      <c r="DN4292" s="9"/>
      <c r="DO4292" s="9"/>
      <c r="DP4292" s="9"/>
      <c r="DQ4292" s="9"/>
      <c r="DR4292" s="9"/>
      <c r="DS4292" s="9"/>
      <c r="DT4292" s="9"/>
      <c r="DU4292" s="9"/>
      <c r="DV4292" s="9"/>
      <c r="DW4292" s="9"/>
      <c r="DX4292" s="9"/>
      <c r="DY4292" s="9"/>
      <c r="DZ4292" s="56"/>
      <c r="EA4292" s="57"/>
    </row>
    <row r="4293" spans="1:131" ht="39" customHeight="1" x14ac:dyDescent="0.25">
      <c r="A4293" s="9">
        <v>2834</v>
      </c>
      <c r="B4293" s="9" t="s">
        <v>8447</v>
      </c>
      <c r="C4293" s="9" t="s">
        <v>8448</v>
      </c>
      <c r="D4293" s="9"/>
      <c r="E4293" s="9" t="s">
        <v>8449</v>
      </c>
      <c r="F4293" s="9" t="s">
        <v>8450</v>
      </c>
      <c r="G4293" s="9"/>
      <c r="H4293" s="9" t="s">
        <v>906</v>
      </c>
      <c r="I4293" s="9" t="s">
        <v>35</v>
      </c>
      <c r="M4293" s="9" t="s">
        <v>335</v>
      </c>
      <c r="O4293" s="9">
        <v>29</v>
      </c>
      <c r="R4293" s="9"/>
      <c r="S4293" s="9"/>
      <c r="T4293" s="9"/>
      <c r="U4293" s="9"/>
      <c r="V4293" s="9"/>
      <c r="W4293" s="9"/>
      <c r="X4293" s="9"/>
      <c r="Y4293" s="9"/>
      <c r="Z4293" s="9"/>
      <c r="AA4293" s="9"/>
      <c r="AB4293" s="9"/>
      <c r="AC4293" s="9"/>
      <c r="AD4293" s="9"/>
      <c r="AE4293" s="9"/>
      <c r="AF4293" s="55"/>
      <c r="AG4293" s="55"/>
      <c r="AH4293" s="9"/>
      <c r="AI4293" s="9"/>
      <c r="AJ4293" s="9"/>
      <c r="AK4293" s="9"/>
      <c r="AL4293" s="9"/>
      <c r="AM4293" s="9"/>
      <c r="AN4293" s="9"/>
      <c r="AO4293" s="9"/>
      <c r="AP4293" s="9"/>
      <c r="AQ4293" s="9"/>
      <c r="AR4293" s="9"/>
      <c r="AS4293" s="9"/>
      <c r="AT4293" s="9"/>
      <c r="AU4293" s="9"/>
      <c r="AV4293" s="9"/>
      <c r="AW4293" s="9"/>
      <c r="AX4293" s="9"/>
      <c r="AY4293" s="9"/>
      <c r="AZ4293" s="9"/>
      <c r="BA4293" s="9"/>
      <c r="BB4293" s="9"/>
      <c r="BC4293" s="9"/>
      <c r="BD4293" s="9"/>
      <c r="BE4293" s="9"/>
      <c r="BF4293" s="9"/>
      <c r="BG4293" s="9"/>
      <c r="BH4293" s="9"/>
      <c r="BI4293" s="9"/>
      <c r="BJ4293" s="9"/>
      <c r="BK4293" s="9"/>
      <c r="BL4293" s="9"/>
      <c r="BM4293" s="9"/>
      <c r="BN4293" s="9"/>
      <c r="BO4293" s="9"/>
      <c r="BP4293" s="9"/>
      <c r="BQ4293" s="9"/>
      <c r="BT4293" s="9"/>
      <c r="BU4293" s="9"/>
      <c r="BX4293" s="9"/>
      <c r="BY4293" s="9"/>
      <c r="CB4293" s="9"/>
      <c r="CC4293" s="9"/>
      <c r="CF4293" s="9"/>
      <c r="CG4293" s="9"/>
      <c r="CJ4293" s="9"/>
      <c r="CK4293" s="9"/>
      <c r="CN4293" s="9"/>
      <c r="CO4293" s="9"/>
      <c r="CP4293" s="9"/>
      <c r="CQ4293" s="9"/>
      <c r="CR4293" s="9"/>
      <c r="CS4293" s="9"/>
      <c r="CT4293" s="9"/>
      <c r="CU4293" s="9"/>
      <c r="CV4293" s="9"/>
      <c r="CW4293" s="9"/>
      <c r="CX4293" s="9"/>
      <c r="CY4293" s="9"/>
      <c r="CZ4293" s="9"/>
      <c r="DA4293" s="9"/>
      <c r="DB4293" s="9"/>
      <c r="DC4293" s="9"/>
      <c r="DD4293" s="9"/>
      <c r="DE4293" s="9"/>
      <c r="DF4293" s="9"/>
      <c r="DG4293" s="9"/>
      <c r="DH4293" s="9"/>
      <c r="DI4293" s="9"/>
      <c r="DJ4293" s="9"/>
      <c r="DK4293" s="9"/>
      <c r="DL4293" s="9"/>
      <c r="DM4293" s="9"/>
      <c r="DN4293" s="9"/>
      <c r="DO4293" s="9"/>
      <c r="DP4293" s="9"/>
      <c r="DQ4293" s="9"/>
      <c r="DR4293" s="9"/>
      <c r="DS4293" s="9"/>
      <c r="DT4293" s="9"/>
      <c r="DU4293" s="9"/>
      <c r="DV4293" s="9"/>
      <c r="DW4293" s="9"/>
      <c r="DX4293" s="9"/>
      <c r="DY4293" s="9"/>
      <c r="DZ4293" s="56"/>
      <c r="EA4293" s="57"/>
    </row>
    <row r="4294" spans="1:131" ht="38.25" customHeight="1" x14ac:dyDescent="0.25">
      <c r="A4294" s="9">
        <v>2835</v>
      </c>
      <c r="B4294" s="10" t="s">
        <v>8451</v>
      </c>
      <c r="C4294" s="9" t="s">
        <v>8452</v>
      </c>
      <c r="D4294" s="9"/>
      <c r="E4294" s="9" t="s">
        <v>7344</v>
      </c>
      <c r="F4294" s="9" t="s">
        <v>8453</v>
      </c>
      <c r="G4294" s="9"/>
      <c r="H4294" s="9" t="s">
        <v>906</v>
      </c>
      <c r="I4294" s="9" t="s">
        <v>35</v>
      </c>
      <c r="M4294" s="9" t="s">
        <v>20</v>
      </c>
      <c r="O4294" s="9">
        <v>31</v>
      </c>
      <c r="R4294" s="9"/>
      <c r="S4294" s="9"/>
      <c r="T4294" s="9"/>
      <c r="U4294" s="9"/>
      <c r="V4294" s="9"/>
      <c r="W4294" s="9"/>
      <c r="X4294" s="9"/>
      <c r="Y4294" s="9"/>
      <c r="Z4294" s="9"/>
      <c r="AA4294" s="9"/>
      <c r="AB4294" s="9"/>
      <c r="AC4294" s="9"/>
      <c r="AD4294" s="9"/>
      <c r="AE4294" s="9"/>
      <c r="AF4294" s="55"/>
      <c r="AG4294" s="55"/>
      <c r="AH4294" s="9"/>
      <c r="AI4294" s="9"/>
      <c r="AJ4294" s="9"/>
      <c r="AK4294" s="9"/>
      <c r="AL4294" s="9"/>
      <c r="AM4294" s="9"/>
      <c r="AN4294" s="9"/>
      <c r="AO4294" s="9"/>
      <c r="AP4294" s="9"/>
      <c r="AQ4294" s="9"/>
      <c r="AR4294" s="9"/>
      <c r="AS4294" s="9"/>
      <c r="AT4294" s="9"/>
      <c r="AU4294" s="9"/>
      <c r="AV4294" s="9"/>
      <c r="AW4294" s="9"/>
      <c r="AX4294" s="9"/>
      <c r="AY4294" s="9"/>
      <c r="AZ4294" s="9"/>
      <c r="BA4294" s="9"/>
      <c r="BB4294" s="9"/>
      <c r="BC4294" s="9"/>
      <c r="BD4294" s="9"/>
      <c r="BE4294" s="9"/>
      <c r="BF4294" s="9"/>
      <c r="BG4294" s="9"/>
      <c r="BH4294" s="9"/>
      <c r="BI4294" s="9"/>
      <c r="BJ4294" s="9"/>
      <c r="BK4294" s="9"/>
      <c r="BL4294" s="9"/>
      <c r="BM4294" s="9"/>
      <c r="BN4294" s="9"/>
      <c r="BO4294" s="9"/>
      <c r="BP4294" s="9"/>
      <c r="BQ4294" s="9"/>
      <c r="BT4294" s="9"/>
      <c r="BU4294" s="9"/>
      <c r="BX4294" s="9"/>
      <c r="BY4294" s="9"/>
      <c r="CB4294" s="9"/>
      <c r="CC4294" s="9"/>
      <c r="CF4294" s="9"/>
      <c r="CG4294" s="9"/>
      <c r="CJ4294" s="9"/>
      <c r="CK4294" s="9"/>
      <c r="CN4294" s="9"/>
      <c r="CO4294" s="9"/>
      <c r="CP4294" s="9"/>
      <c r="CQ4294" s="9"/>
      <c r="CR4294" s="9"/>
      <c r="CS4294" s="9"/>
      <c r="CT4294" s="9"/>
      <c r="CU4294" s="9"/>
      <c r="CV4294" s="9"/>
      <c r="CW4294" s="9"/>
      <c r="CX4294" s="9"/>
      <c r="CY4294" s="9"/>
      <c r="CZ4294" s="9"/>
      <c r="DA4294" s="9"/>
      <c r="DB4294" s="9"/>
      <c r="DC4294" s="9"/>
      <c r="DD4294" s="9"/>
      <c r="DE4294" s="9"/>
      <c r="DF4294" s="9"/>
      <c r="DG4294" s="9"/>
      <c r="DH4294" s="9"/>
      <c r="DI4294" s="9"/>
      <c r="DJ4294" s="9"/>
      <c r="DK4294" s="9"/>
      <c r="DL4294" s="9"/>
      <c r="DM4294" s="9"/>
      <c r="DN4294" s="9"/>
      <c r="DO4294" s="9"/>
      <c r="DP4294" s="9"/>
      <c r="DQ4294" s="9"/>
      <c r="DR4294" s="9"/>
      <c r="DS4294" s="9"/>
      <c r="DT4294" s="9"/>
      <c r="DU4294" s="9"/>
      <c r="DV4294" s="9"/>
      <c r="DW4294" s="9"/>
      <c r="DX4294" s="9"/>
      <c r="DY4294" s="9"/>
      <c r="DZ4294" s="56"/>
      <c r="EA4294" s="57"/>
    </row>
    <row r="4295" spans="1:131" ht="19.5" customHeight="1" x14ac:dyDescent="0.25">
      <c r="A4295" s="9">
        <v>2836</v>
      </c>
      <c r="B4295" s="9" t="s">
        <v>8454</v>
      </c>
      <c r="C4295" s="9" t="s">
        <v>8455</v>
      </c>
      <c r="D4295" s="9"/>
      <c r="E4295" s="9" t="s">
        <v>4586</v>
      </c>
      <c r="F4295" s="9" t="s">
        <v>4587</v>
      </c>
      <c r="G4295" s="9"/>
      <c r="H4295" s="9" t="s">
        <v>202</v>
      </c>
      <c r="I4295" s="9" t="s">
        <v>97</v>
      </c>
      <c r="J4295" s="129">
        <v>44071</v>
      </c>
      <c r="K4295" s="129">
        <v>44027</v>
      </c>
      <c r="L4295" s="129">
        <v>44576</v>
      </c>
      <c r="M4295" s="9" t="s">
        <v>20</v>
      </c>
      <c r="O4295" s="9">
        <v>29</v>
      </c>
      <c r="Q4295" s="9" t="s">
        <v>54</v>
      </c>
      <c r="R4295" s="9"/>
      <c r="S4295" s="13">
        <v>5714286</v>
      </c>
      <c r="T4295" s="13">
        <v>5714286</v>
      </c>
      <c r="U4295" s="13">
        <v>1714286</v>
      </c>
      <c r="V4295" s="13">
        <v>4000000</v>
      </c>
      <c r="W4295" s="9"/>
      <c r="X4295" s="9"/>
      <c r="Y4295" s="9"/>
      <c r="Z4295" s="9"/>
      <c r="AA4295" s="9"/>
      <c r="AB4295" s="9"/>
      <c r="AC4295" s="9"/>
      <c r="AD4295" s="9"/>
      <c r="AE4295" s="9"/>
      <c r="AF4295" s="55">
        <v>4000000</v>
      </c>
      <c r="AG4295" s="55"/>
      <c r="AH4295" s="9"/>
      <c r="AI4295" s="9"/>
      <c r="AJ4295" s="9"/>
      <c r="AK4295" s="9"/>
      <c r="AL4295" s="9"/>
      <c r="AM4295" s="9"/>
      <c r="AN4295" s="9"/>
      <c r="AO4295" s="9"/>
      <c r="AP4295" s="9"/>
      <c r="AQ4295" s="9"/>
      <c r="AR4295" s="9"/>
      <c r="AS4295" s="9"/>
      <c r="AT4295" s="9"/>
      <c r="AU4295" s="9"/>
      <c r="AV4295" s="9"/>
      <c r="AW4295" s="9"/>
      <c r="AX4295" s="9"/>
      <c r="AY4295" s="9"/>
      <c r="AZ4295" s="9"/>
      <c r="BA4295" s="9"/>
      <c r="BB4295" s="9"/>
      <c r="BC4295" s="9"/>
      <c r="BD4295" s="9"/>
      <c r="BE4295" s="9"/>
      <c r="BF4295" s="9"/>
      <c r="BG4295" s="9"/>
      <c r="BH4295" s="9"/>
      <c r="BI4295" s="9"/>
      <c r="BJ4295" s="9"/>
      <c r="BK4295" s="9"/>
      <c r="BL4295" s="9"/>
      <c r="BM4295" s="9"/>
      <c r="BN4295" s="9"/>
      <c r="BO4295" s="9"/>
      <c r="BP4295" s="9"/>
      <c r="BQ4295" s="9"/>
      <c r="BT4295" s="9"/>
      <c r="BU4295" s="9"/>
      <c r="BX4295" s="9"/>
      <c r="BY4295" s="9"/>
      <c r="CB4295" s="9"/>
      <c r="CC4295" s="9"/>
      <c r="CF4295" s="9"/>
      <c r="CG4295" s="9"/>
      <c r="CJ4295" s="9"/>
      <c r="CK4295" s="9"/>
      <c r="CN4295" s="9"/>
      <c r="CO4295" s="9"/>
      <c r="CP4295" s="9"/>
      <c r="CQ4295" s="9"/>
      <c r="CR4295" s="9"/>
      <c r="CS4295" s="9"/>
      <c r="CT4295" s="9"/>
      <c r="CU4295" s="9"/>
      <c r="CV4295" s="9"/>
      <c r="CW4295" s="9"/>
      <c r="CX4295" s="9"/>
      <c r="CY4295" s="9"/>
      <c r="CZ4295" s="9"/>
      <c r="DA4295" s="9"/>
      <c r="DB4295" s="9"/>
      <c r="DC4295" s="9"/>
      <c r="DD4295" s="9"/>
      <c r="DE4295" s="9"/>
      <c r="DF4295" s="9"/>
      <c r="DG4295" s="9"/>
      <c r="DH4295" s="9"/>
      <c r="DI4295" s="9"/>
      <c r="DJ4295" s="9"/>
      <c r="DK4295" s="9"/>
      <c r="DL4295" s="9"/>
      <c r="DM4295" s="9"/>
      <c r="DN4295" s="9"/>
      <c r="DO4295" s="9"/>
      <c r="DP4295" s="9"/>
      <c r="DQ4295" s="9"/>
      <c r="DR4295" s="9"/>
      <c r="DS4295" s="9"/>
      <c r="DT4295" s="9"/>
      <c r="DU4295" s="9"/>
      <c r="DV4295" s="9"/>
      <c r="DW4295" s="9"/>
      <c r="DX4295" s="9"/>
      <c r="DY4295" s="9"/>
      <c r="DZ4295" s="56"/>
      <c r="EA4295" s="57"/>
    </row>
    <row r="4296" spans="1:131" ht="19.5" customHeight="1" x14ac:dyDescent="0.25">
      <c r="A4296" s="9">
        <v>2837</v>
      </c>
      <c r="B4296" s="9" t="s">
        <v>8456</v>
      </c>
      <c r="C4296" s="9" t="s">
        <v>8457</v>
      </c>
      <c r="D4296" s="9"/>
      <c r="E4296" s="9" t="s">
        <v>903</v>
      </c>
      <c r="F4296" s="9" t="s">
        <v>4071</v>
      </c>
      <c r="G4296" s="9"/>
      <c r="H4296" s="9" t="s">
        <v>202</v>
      </c>
      <c r="I4296" s="9" t="s">
        <v>78</v>
      </c>
      <c r="J4296" s="129">
        <v>43948</v>
      </c>
      <c r="K4296" s="129">
        <v>43868</v>
      </c>
      <c r="L4296" s="129">
        <v>44011</v>
      </c>
      <c r="O4296" s="9">
        <v>26</v>
      </c>
      <c r="Q4296" s="9" t="s">
        <v>61</v>
      </c>
      <c r="R4296" s="9"/>
      <c r="S4296" s="13">
        <v>26940165</v>
      </c>
      <c r="T4296" s="13">
        <v>26940165</v>
      </c>
      <c r="U4296" s="13">
        <v>8082050</v>
      </c>
      <c r="V4296" s="9"/>
      <c r="W4296" s="9"/>
      <c r="X4296" s="9"/>
      <c r="Y4296" s="9"/>
      <c r="Z4296" s="9"/>
      <c r="AA4296" s="9"/>
      <c r="AB4296" s="9"/>
      <c r="AC4296" s="9"/>
      <c r="AD4296" s="9"/>
      <c r="AE4296" s="9"/>
      <c r="AF4296" s="55"/>
      <c r="AG4296" s="55"/>
      <c r="AH4296" s="9"/>
      <c r="AI4296" s="9"/>
      <c r="AJ4296" s="9"/>
      <c r="AK4296" s="9"/>
      <c r="AL4296" s="9"/>
      <c r="AM4296" s="9"/>
      <c r="AN4296" s="9"/>
      <c r="AO4296" s="9"/>
      <c r="AP4296" s="9"/>
      <c r="AQ4296" s="9"/>
      <c r="AR4296" s="9"/>
      <c r="AS4296" s="9"/>
      <c r="AT4296" s="9"/>
      <c r="AU4296" s="9"/>
      <c r="AV4296" s="9"/>
      <c r="AW4296" s="9"/>
      <c r="AX4296" s="9"/>
      <c r="AY4296" s="9"/>
      <c r="AZ4296" s="9"/>
      <c r="BA4296" s="9"/>
      <c r="BB4296" s="9"/>
      <c r="BC4296" s="9"/>
      <c r="BD4296" s="9"/>
      <c r="BE4296" s="9"/>
      <c r="BF4296" s="9"/>
      <c r="BG4296" s="9"/>
      <c r="BH4296" s="9"/>
      <c r="BI4296" s="9"/>
      <c r="BJ4296" s="9"/>
      <c r="BK4296" s="9"/>
      <c r="BL4296" s="9"/>
      <c r="BM4296" s="9"/>
      <c r="BN4296" s="9"/>
      <c r="BO4296" s="9"/>
      <c r="BP4296" s="9"/>
      <c r="BQ4296" s="9"/>
      <c r="BT4296" s="9"/>
      <c r="BU4296" s="9"/>
      <c r="BX4296" s="9"/>
      <c r="BY4296" s="9"/>
      <c r="CB4296" s="9"/>
      <c r="CC4296" s="9"/>
      <c r="CF4296" s="9"/>
      <c r="CG4296" s="9"/>
      <c r="CJ4296" s="9"/>
      <c r="CK4296" s="9"/>
      <c r="CN4296" s="9"/>
      <c r="CO4296" s="9"/>
      <c r="CP4296" s="9"/>
      <c r="CQ4296" s="9"/>
      <c r="CR4296" s="9"/>
      <c r="CS4296" s="9"/>
      <c r="CT4296" s="9"/>
      <c r="CU4296" s="9"/>
      <c r="CV4296" s="9"/>
      <c r="CW4296" s="9"/>
      <c r="CX4296" s="9"/>
      <c r="CY4296" s="9"/>
      <c r="CZ4296" s="9"/>
      <c r="DA4296" s="9"/>
      <c r="DB4296" s="9"/>
      <c r="DC4296" s="9"/>
      <c r="DD4296" s="9"/>
      <c r="DE4296" s="9"/>
      <c r="DF4296" s="9"/>
      <c r="DG4296" s="9"/>
      <c r="DH4296" s="9"/>
      <c r="DI4296" s="9"/>
      <c r="DJ4296" s="9"/>
      <c r="DK4296" s="9"/>
      <c r="DL4296" s="9"/>
      <c r="DM4296" s="9"/>
      <c r="DN4296" s="9"/>
      <c r="DO4296" s="9"/>
      <c r="DP4296" s="9"/>
      <c r="DQ4296" s="9"/>
      <c r="DR4296" s="9"/>
      <c r="DS4296" s="9"/>
      <c r="DT4296" s="9"/>
      <c r="DU4296" s="9"/>
      <c r="DV4296" s="9"/>
      <c r="DW4296" s="9"/>
      <c r="DX4296" s="9"/>
      <c r="DY4296" s="9"/>
      <c r="DZ4296" s="56"/>
      <c r="EA4296" s="57"/>
    </row>
    <row r="4297" spans="1:131" ht="19.5" customHeight="1" x14ac:dyDescent="0.25">
      <c r="A4297" s="9">
        <v>2838</v>
      </c>
      <c r="B4297" s="9" t="s">
        <v>8459</v>
      </c>
      <c r="C4297" s="9" t="s">
        <v>8460</v>
      </c>
      <c r="D4297" s="9"/>
      <c r="E4297" s="9" t="s">
        <v>915</v>
      </c>
      <c r="F4297" s="9" t="s">
        <v>8461</v>
      </c>
      <c r="G4297" s="9"/>
      <c r="H4297" s="9" t="s">
        <v>202</v>
      </c>
      <c r="I4297" s="9" t="s">
        <v>25</v>
      </c>
      <c r="J4297" s="129">
        <v>43733</v>
      </c>
      <c r="K4297" s="129">
        <v>43709</v>
      </c>
      <c r="L4297" s="129">
        <v>44012</v>
      </c>
      <c r="O4297" s="9">
        <v>30</v>
      </c>
      <c r="Q4297" s="9" t="s">
        <v>61</v>
      </c>
      <c r="R4297" s="9"/>
      <c r="S4297" s="13">
        <v>10000000</v>
      </c>
      <c r="T4297" s="13">
        <v>10000000</v>
      </c>
      <c r="U4297" s="13">
        <v>3000000</v>
      </c>
      <c r="V4297" s="9"/>
      <c r="W4297" s="9"/>
      <c r="X4297" s="9"/>
      <c r="Y4297" s="9"/>
      <c r="Z4297" s="9"/>
      <c r="AA4297" s="9"/>
      <c r="AB4297" s="9"/>
      <c r="AC4297" s="9"/>
      <c r="AD4297" s="9"/>
      <c r="AE4297" s="9"/>
      <c r="AF4297" s="55"/>
      <c r="AG4297" s="55"/>
      <c r="AH4297" s="11">
        <v>43709</v>
      </c>
      <c r="AI4297" s="11">
        <v>43921</v>
      </c>
      <c r="AJ4297" s="13">
        <v>10384465</v>
      </c>
      <c r="AK4297" s="13">
        <v>3000000</v>
      </c>
      <c r="AL4297" s="9"/>
      <c r="AM4297" s="9"/>
      <c r="AN4297" s="9"/>
      <c r="AO4297" s="9"/>
      <c r="AP4297" s="9"/>
      <c r="AQ4297" s="9"/>
      <c r="AR4297" s="9"/>
      <c r="AS4297" s="9"/>
      <c r="AT4297" s="9"/>
      <c r="AU4297" s="9"/>
      <c r="AV4297" s="9"/>
      <c r="AW4297" s="9"/>
      <c r="AX4297" s="9"/>
      <c r="AY4297" s="9"/>
      <c r="AZ4297" s="9"/>
      <c r="BA4297" s="9"/>
      <c r="BB4297" s="9"/>
      <c r="BC4297" s="9"/>
      <c r="BD4297" s="9"/>
      <c r="BE4297" s="9"/>
      <c r="BF4297" s="9"/>
      <c r="BG4297" s="9"/>
      <c r="BH4297" s="9"/>
      <c r="BI4297" s="9"/>
      <c r="BJ4297" s="9"/>
      <c r="BK4297" s="9"/>
      <c r="BL4297" s="9"/>
      <c r="BM4297" s="9"/>
      <c r="BN4297" s="9"/>
      <c r="BO4297" s="9"/>
      <c r="BP4297" s="9"/>
      <c r="BQ4297" s="9"/>
      <c r="BT4297" s="9"/>
      <c r="BU4297" s="9"/>
      <c r="BX4297" s="9"/>
      <c r="BY4297" s="9"/>
      <c r="CB4297" s="9"/>
      <c r="CC4297" s="9"/>
      <c r="CF4297" s="9"/>
      <c r="CG4297" s="9"/>
      <c r="CJ4297" s="9"/>
      <c r="CK4297" s="9"/>
      <c r="CN4297" s="9"/>
      <c r="CO4297" s="9"/>
      <c r="CP4297" s="9"/>
      <c r="CQ4297" s="9"/>
      <c r="CR4297" s="9"/>
      <c r="CS4297" s="9"/>
      <c r="CT4297" s="9"/>
      <c r="CU4297" s="9"/>
      <c r="CV4297" s="9"/>
      <c r="CW4297" s="9"/>
      <c r="CX4297" s="9"/>
      <c r="CY4297" s="9"/>
      <c r="CZ4297" s="9"/>
      <c r="DA4297" s="9"/>
      <c r="DB4297" s="9"/>
      <c r="DC4297" s="9"/>
      <c r="DD4297" s="9"/>
      <c r="DE4297" s="9"/>
      <c r="DF4297" s="9"/>
      <c r="DG4297" s="9"/>
      <c r="DH4297" s="9"/>
      <c r="DI4297" s="9"/>
      <c r="DJ4297" s="9"/>
      <c r="DK4297" s="9"/>
      <c r="DL4297" s="9"/>
      <c r="DM4297" s="9"/>
      <c r="DN4297" s="9"/>
      <c r="DO4297" s="9"/>
      <c r="DP4297" s="9"/>
      <c r="DQ4297" s="9"/>
      <c r="DR4297" s="9"/>
      <c r="DS4297" s="9"/>
      <c r="DT4297" s="9"/>
      <c r="DU4297" s="9"/>
      <c r="DV4297" s="9"/>
      <c r="DW4297" s="9"/>
      <c r="DX4297" s="9"/>
      <c r="DY4297" s="9"/>
      <c r="DZ4297" s="56"/>
      <c r="EA4297" s="57"/>
    </row>
    <row r="4298" spans="1:131" ht="19.5" customHeight="1" x14ac:dyDescent="0.25">
      <c r="A4298" s="9">
        <v>2839</v>
      </c>
      <c r="B4298" s="9" t="s">
        <v>8462</v>
      </c>
      <c r="C4298" s="9" t="s">
        <v>8463</v>
      </c>
      <c r="D4298" s="9"/>
      <c r="E4298" s="9" t="s">
        <v>8464</v>
      </c>
      <c r="F4298" s="9" t="s">
        <v>2305</v>
      </c>
      <c r="G4298" s="9"/>
      <c r="H4298" s="9" t="s">
        <v>202</v>
      </c>
      <c r="I4298" s="9" t="s">
        <v>35</v>
      </c>
      <c r="J4298" s="129">
        <v>44074</v>
      </c>
      <c r="K4298" s="129">
        <v>43839</v>
      </c>
      <c r="L4298" s="129">
        <v>44561</v>
      </c>
      <c r="O4298" s="9">
        <v>24</v>
      </c>
      <c r="Q4298" s="9" t="s">
        <v>61</v>
      </c>
      <c r="R4298" s="9"/>
      <c r="S4298" s="13">
        <v>5573310052</v>
      </c>
      <c r="T4298" s="13">
        <v>5573310052</v>
      </c>
      <c r="U4298" s="13">
        <v>1671993016</v>
      </c>
      <c r="V4298" s="9"/>
      <c r="W4298" s="9"/>
      <c r="X4298" s="9"/>
      <c r="Y4298" s="9"/>
      <c r="Z4298" s="9"/>
      <c r="AA4298" s="9"/>
      <c r="AB4298" s="9"/>
      <c r="AC4298" s="9"/>
      <c r="AD4298" s="9"/>
      <c r="AE4298" s="9"/>
      <c r="AF4298" s="55"/>
      <c r="AG4298" s="55"/>
      <c r="AH4298" s="11">
        <v>43839</v>
      </c>
      <c r="AI4298" s="11">
        <v>43921</v>
      </c>
      <c r="AJ4298" s="13">
        <v>522451749</v>
      </c>
      <c r="AK4298" s="13">
        <v>156735525</v>
      </c>
      <c r="AL4298" s="11">
        <v>43922</v>
      </c>
      <c r="AM4298" s="11">
        <v>44012</v>
      </c>
      <c r="AN4298" s="13">
        <v>692575707</v>
      </c>
      <c r="AO4298" s="13">
        <v>207772712</v>
      </c>
      <c r="AP4298" s="11">
        <v>44013</v>
      </c>
      <c r="AQ4298" s="11">
        <v>44104</v>
      </c>
      <c r="AR4298" s="13">
        <v>587519927</v>
      </c>
      <c r="AS4298" s="13">
        <v>176255978</v>
      </c>
      <c r="AT4298" s="11">
        <v>44105</v>
      </c>
      <c r="AU4298" s="11">
        <v>44286</v>
      </c>
      <c r="AV4298" s="13">
        <v>5233926164</v>
      </c>
      <c r="AW4298" s="13">
        <v>1570177849</v>
      </c>
      <c r="AX4298" s="9"/>
      <c r="AY4298" s="9"/>
      <c r="AZ4298" s="9"/>
      <c r="BA4298" s="9"/>
      <c r="BB4298" s="9"/>
      <c r="BC4298" s="9"/>
      <c r="BD4298" s="9"/>
      <c r="BE4298" s="9"/>
      <c r="BF4298" s="9"/>
      <c r="BG4298" s="9"/>
      <c r="BH4298" s="9"/>
      <c r="BI4298" s="9"/>
      <c r="BJ4298" s="9"/>
      <c r="BK4298" s="9"/>
      <c r="BL4298" s="9"/>
      <c r="BM4298" s="9"/>
      <c r="BN4298" s="9"/>
      <c r="BO4298" s="9"/>
      <c r="BP4298" s="9"/>
      <c r="BQ4298" s="9"/>
      <c r="BT4298" s="9"/>
      <c r="BU4298" s="9"/>
      <c r="BX4298" s="9"/>
      <c r="BY4298" s="9"/>
      <c r="CB4298" s="9"/>
      <c r="CC4298" s="9"/>
      <c r="CF4298" s="9"/>
      <c r="CG4298" s="9"/>
      <c r="CJ4298" s="9"/>
      <c r="CK4298" s="9"/>
      <c r="CN4298" s="9"/>
      <c r="CO4298" s="9"/>
      <c r="CP4298" s="9"/>
      <c r="CQ4298" s="9"/>
      <c r="CR4298" s="9"/>
      <c r="CS4298" s="9"/>
      <c r="CT4298" s="9"/>
      <c r="CU4298" s="9"/>
      <c r="CV4298" s="9"/>
      <c r="CW4298" s="9"/>
      <c r="CX4298" s="9"/>
      <c r="CY4298" s="9"/>
      <c r="CZ4298" s="9"/>
      <c r="DA4298" s="9"/>
      <c r="DB4298" s="9"/>
      <c r="DC4298" s="9"/>
      <c r="DD4298" s="9"/>
      <c r="DE4298" s="9"/>
      <c r="DF4298" s="9"/>
      <c r="DG4298" s="9"/>
      <c r="DH4298" s="9"/>
      <c r="DI4298" s="9"/>
      <c r="DJ4298" s="9"/>
      <c r="DK4298" s="9"/>
      <c r="DL4298" s="9"/>
      <c r="DM4298" s="9"/>
      <c r="DN4298" s="9"/>
      <c r="DO4298" s="9"/>
      <c r="DP4298" s="9"/>
      <c r="DQ4298" s="9"/>
      <c r="DR4298" s="9"/>
      <c r="DS4298" s="9"/>
      <c r="DT4298" s="9"/>
      <c r="DU4298" s="9"/>
      <c r="DV4298" s="9"/>
      <c r="DW4298" s="9"/>
      <c r="DX4298" s="9"/>
      <c r="DY4298" s="9"/>
      <c r="DZ4298" s="56"/>
      <c r="EA4298" s="57"/>
    </row>
    <row r="4299" spans="1:131" s="18" customFormat="1" ht="19.5" customHeight="1" x14ac:dyDescent="0.25">
      <c r="A4299" s="18">
        <v>2839</v>
      </c>
      <c r="B4299" s="18" t="s">
        <v>8462</v>
      </c>
      <c r="C4299" s="18" t="s">
        <v>8463</v>
      </c>
      <c r="D4299" s="19">
        <v>44034</v>
      </c>
      <c r="J4299" s="130">
        <v>44081</v>
      </c>
      <c r="K4299" s="130"/>
      <c r="L4299" s="130"/>
      <c r="S4299" s="20"/>
      <c r="T4299" s="20"/>
      <c r="U4299" s="20"/>
      <c r="AF4299" s="57"/>
      <c r="AG4299" s="57"/>
      <c r="DZ4299" s="56"/>
      <c r="EA4299" s="57"/>
    </row>
    <row r="4300" spans="1:131" s="18" customFormat="1" ht="19.5" customHeight="1" x14ac:dyDescent="0.25">
      <c r="A4300" s="18">
        <v>2839</v>
      </c>
      <c r="B4300" s="18" t="s">
        <v>8462</v>
      </c>
      <c r="C4300" s="18" t="s">
        <v>8463</v>
      </c>
      <c r="D4300" s="19">
        <v>44298</v>
      </c>
      <c r="J4300" s="130"/>
      <c r="K4300" s="130"/>
      <c r="L4300" s="130"/>
      <c r="S4300" s="20">
        <v>7783310052</v>
      </c>
      <c r="T4300" s="20">
        <v>7783310052</v>
      </c>
      <c r="U4300" s="20">
        <v>2334993016</v>
      </c>
      <c r="AF4300" s="57"/>
      <c r="AG4300" s="57"/>
      <c r="DZ4300" s="56"/>
      <c r="EA4300" s="57"/>
    </row>
    <row r="4301" spans="1:131" ht="19.5" customHeight="1" x14ac:dyDescent="0.25">
      <c r="A4301" s="9">
        <v>2840</v>
      </c>
      <c r="B4301" s="10" t="s">
        <v>8465</v>
      </c>
      <c r="C4301" s="9" t="s">
        <v>8588</v>
      </c>
      <c r="D4301" s="9"/>
      <c r="E4301" s="9" t="s">
        <v>8466</v>
      </c>
      <c r="F4301" s="9" t="s">
        <v>2305</v>
      </c>
      <c r="G4301" s="9"/>
      <c r="H4301" s="9" t="s">
        <v>202</v>
      </c>
      <c r="I4301" s="9" t="s">
        <v>35</v>
      </c>
      <c r="J4301" s="129">
        <v>44074</v>
      </c>
      <c r="K4301" s="129">
        <v>43801</v>
      </c>
      <c r="L4301" s="129">
        <v>44561</v>
      </c>
      <c r="O4301" s="9">
        <v>29</v>
      </c>
      <c r="Q4301" s="9" t="s">
        <v>61</v>
      </c>
      <c r="R4301" s="9"/>
      <c r="S4301" s="13">
        <v>4948759375</v>
      </c>
      <c r="T4301" s="13">
        <v>4948759375</v>
      </c>
      <c r="U4301" s="13">
        <v>1484627813</v>
      </c>
      <c r="V4301" s="9"/>
      <c r="W4301" s="9"/>
      <c r="X4301" s="9"/>
      <c r="Y4301" s="9"/>
      <c r="Z4301" s="9"/>
      <c r="AA4301" s="9"/>
      <c r="AB4301" s="9"/>
      <c r="AC4301" s="9"/>
      <c r="AD4301" s="9"/>
      <c r="AE4301" s="9"/>
      <c r="AF4301" s="55"/>
      <c r="AG4301" s="55"/>
      <c r="AH4301" s="11">
        <v>43801</v>
      </c>
      <c r="AI4301" s="11">
        <v>43921</v>
      </c>
      <c r="AJ4301" s="13">
        <v>252918467</v>
      </c>
      <c r="AK4301" s="13">
        <v>75875540</v>
      </c>
      <c r="AL4301" s="11">
        <v>43922</v>
      </c>
      <c r="AM4301" s="11">
        <v>44012</v>
      </c>
      <c r="AN4301" s="13">
        <v>232307755</v>
      </c>
      <c r="AO4301" s="13">
        <v>69692327</v>
      </c>
      <c r="AP4301" s="11">
        <v>44013</v>
      </c>
      <c r="AQ4301" s="11">
        <v>44104</v>
      </c>
      <c r="AR4301" s="13">
        <v>136666033</v>
      </c>
      <c r="AS4301" s="13">
        <v>40999810</v>
      </c>
      <c r="AT4301" s="11">
        <v>44105</v>
      </c>
      <c r="AU4301" s="11">
        <v>44196</v>
      </c>
      <c r="AV4301" s="13">
        <v>116329678</v>
      </c>
      <c r="AW4301" s="13">
        <v>34898903</v>
      </c>
      <c r="AX4301" s="11">
        <v>44197</v>
      </c>
      <c r="AY4301" s="11">
        <v>44286</v>
      </c>
      <c r="AZ4301" s="13">
        <v>29263436</v>
      </c>
      <c r="BA4301" s="13">
        <v>8779031</v>
      </c>
      <c r="BB4301" s="11">
        <v>43801</v>
      </c>
      <c r="BC4301" s="11">
        <v>44286</v>
      </c>
      <c r="BD4301" s="13">
        <v>874811408</v>
      </c>
      <c r="BE4301" s="13">
        <v>32197811</v>
      </c>
      <c r="BF4301" s="9"/>
      <c r="BG4301" s="9"/>
      <c r="BH4301" s="9"/>
      <c r="BI4301" s="9"/>
      <c r="BJ4301" s="9"/>
      <c r="BK4301" s="9"/>
      <c r="BL4301" s="9"/>
      <c r="BM4301" s="9"/>
      <c r="BN4301" s="9"/>
      <c r="BO4301" s="9"/>
      <c r="BP4301" s="9"/>
      <c r="BQ4301" s="9"/>
      <c r="BT4301" s="9"/>
      <c r="BU4301" s="9"/>
      <c r="BX4301" s="9"/>
      <c r="BY4301" s="9"/>
      <c r="CB4301" s="9"/>
      <c r="CC4301" s="9"/>
      <c r="CF4301" s="9"/>
      <c r="CG4301" s="9"/>
      <c r="CJ4301" s="9"/>
      <c r="CK4301" s="9"/>
      <c r="CN4301" s="9"/>
      <c r="CO4301" s="9"/>
      <c r="CP4301" s="9"/>
      <c r="CQ4301" s="9"/>
      <c r="CR4301" s="9"/>
      <c r="CS4301" s="9"/>
      <c r="CT4301" s="9"/>
      <c r="CU4301" s="9"/>
      <c r="CV4301" s="9"/>
      <c r="CW4301" s="9"/>
      <c r="CX4301" s="9"/>
      <c r="CY4301" s="9"/>
      <c r="CZ4301" s="9"/>
      <c r="DA4301" s="9"/>
      <c r="DB4301" s="9"/>
      <c r="DC4301" s="9"/>
      <c r="DD4301" s="9"/>
      <c r="DE4301" s="9"/>
      <c r="DF4301" s="9"/>
      <c r="DG4301" s="9"/>
      <c r="DH4301" s="9"/>
      <c r="DI4301" s="9"/>
      <c r="DJ4301" s="9"/>
      <c r="DK4301" s="9"/>
      <c r="DL4301" s="9"/>
      <c r="DM4301" s="9"/>
      <c r="DN4301" s="9"/>
      <c r="DO4301" s="9"/>
      <c r="DP4301" s="9"/>
      <c r="DQ4301" s="9"/>
      <c r="DR4301" s="9"/>
      <c r="DS4301" s="9"/>
      <c r="DT4301" s="9"/>
      <c r="DU4301" s="9"/>
      <c r="DV4301" s="9"/>
      <c r="DW4301" s="9"/>
      <c r="DX4301" s="9"/>
      <c r="DY4301" s="18"/>
      <c r="DZ4301" s="58">
        <v>874811408</v>
      </c>
      <c r="EA4301" s="59">
        <v>262443422</v>
      </c>
    </row>
    <row r="4302" spans="1:131" s="18" customFormat="1" ht="19.5" customHeight="1" x14ac:dyDescent="0.25">
      <c r="A4302" s="18">
        <v>2840</v>
      </c>
      <c r="B4302" s="17" t="s">
        <v>8465</v>
      </c>
      <c r="C4302" s="18" t="s">
        <v>8588</v>
      </c>
      <c r="D4302" s="19">
        <v>44034</v>
      </c>
      <c r="J4302" s="130">
        <v>44102</v>
      </c>
      <c r="K4302" s="130"/>
      <c r="L4302" s="130"/>
      <c r="S4302" s="20"/>
      <c r="T4302" s="20"/>
      <c r="U4302" s="20"/>
      <c r="AF4302" s="57"/>
      <c r="AG4302" s="57"/>
      <c r="DZ4302" s="56"/>
      <c r="EA4302" s="57"/>
    </row>
    <row r="4303" spans="1:131" ht="19.5" customHeight="1" x14ac:dyDescent="0.25">
      <c r="A4303" s="9">
        <v>2841</v>
      </c>
      <c r="B4303" s="9" t="s">
        <v>8471</v>
      </c>
      <c r="C4303" s="9" t="s">
        <v>8472</v>
      </c>
      <c r="D4303" s="9"/>
      <c r="E4303" s="9" t="s">
        <v>8473</v>
      </c>
      <c r="F4303" s="9" t="s">
        <v>7825</v>
      </c>
      <c r="G4303" s="9"/>
      <c r="H4303" s="9" t="s">
        <v>202</v>
      </c>
      <c r="I4303" s="9" t="s">
        <v>78</v>
      </c>
      <c r="J4303" s="129">
        <v>43936</v>
      </c>
      <c r="K4303" s="129">
        <v>43894</v>
      </c>
      <c r="L4303" s="129">
        <v>43981</v>
      </c>
      <c r="O4303" s="9">
        <v>26</v>
      </c>
      <c r="Q4303" s="9" t="s">
        <v>61</v>
      </c>
      <c r="R4303" s="9"/>
      <c r="S4303" s="13">
        <v>13254900</v>
      </c>
      <c r="T4303" s="13">
        <v>13254900</v>
      </c>
      <c r="U4303" s="13">
        <v>3767400</v>
      </c>
      <c r="V4303" s="9"/>
      <c r="W4303" s="9"/>
      <c r="X4303" s="9"/>
      <c r="Y4303" s="9"/>
      <c r="Z4303" s="9"/>
      <c r="AA4303" s="9"/>
      <c r="AB4303" s="9"/>
      <c r="AC4303" s="9"/>
      <c r="AD4303" s="9"/>
      <c r="AE4303" s="9"/>
      <c r="AF4303" s="55"/>
      <c r="AG4303" s="55"/>
      <c r="AH4303" s="11">
        <v>43894</v>
      </c>
      <c r="AI4303" s="11">
        <v>43981</v>
      </c>
      <c r="AJ4303" s="13">
        <v>12846041</v>
      </c>
      <c r="AK4303" s="13">
        <v>3862812</v>
      </c>
      <c r="AL4303" s="9"/>
      <c r="AM4303" s="9"/>
      <c r="AN4303" s="9"/>
      <c r="AO4303" s="9"/>
      <c r="AP4303" s="9"/>
      <c r="AQ4303" s="9"/>
      <c r="AR4303" s="9"/>
      <c r="AS4303" s="9"/>
      <c r="AT4303" s="9"/>
      <c r="AU4303" s="9"/>
      <c r="AV4303" s="9"/>
      <c r="AW4303" s="9"/>
      <c r="AX4303" s="9"/>
      <c r="AY4303" s="9"/>
      <c r="AZ4303" s="9"/>
      <c r="BA4303" s="9"/>
      <c r="BB4303" s="9"/>
      <c r="BC4303" s="9"/>
      <c r="BD4303" s="9"/>
      <c r="BE4303" s="9"/>
      <c r="BF4303" s="9"/>
      <c r="BG4303" s="9"/>
      <c r="BH4303" s="9"/>
      <c r="BI4303" s="9"/>
      <c r="BJ4303" s="9"/>
      <c r="BK4303" s="9"/>
      <c r="BL4303" s="9"/>
      <c r="BM4303" s="9"/>
      <c r="BN4303" s="9"/>
      <c r="BO4303" s="9"/>
      <c r="BP4303" s="9"/>
      <c r="BQ4303" s="9"/>
      <c r="BT4303" s="9"/>
      <c r="BU4303" s="9"/>
      <c r="BX4303" s="9"/>
      <c r="BY4303" s="9"/>
      <c r="CB4303" s="9"/>
      <c r="CC4303" s="9"/>
      <c r="CF4303" s="9"/>
      <c r="CG4303" s="9"/>
      <c r="CJ4303" s="9"/>
      <c r="CK4303" s="9"/>
      <c r="CN4303" s="9"/>
      <c r="CO4303" s="9"/>
      <c r="CP4303" s="9"/>
      <c r="CQ4303" s="9"/>
      <c r="CR4303" s="9"/>
      <c r="CS4303" s="9"/>
      <c r="CT4303" s="9"/>
      <c r="CU4303" s="9"/>
      <c r="CV4303" s="9"/>
      <c r="CW4303" s="9"/>
      <c r="CX4303" s="9"/>
      <c r="CY4303" s="9"/>
      <c r="CZ4303" s="9"/>
      <c r="DA4303" s="9"/>
      <c r="DB4303" s="9"/>
      <c r="DC4303" s="9"/>
      <c r="DD4303" s="9"/>
      <c r="DE4303" s="9"/>
      <c r="DF4303" s="9"/>
      <c r="DG4303" s="9"/>
      <c r="DH4303" s="9"/>
      <c r="DI4303" s="9"/>
      <c r="DJ4303" s="9"/>
      <c r="DK4303" s="9"/>
      <c r="DL4303" s="9"/>
      <c r="DM4303" s="9"/>
      <c r="DN4303" s="9"/>
      <c r="DO4303" s="9"/>
      <c r="DP4303" s="9"/>
      <c r="DQ4303" s="9"/>
      <c r="DR4303" s="9"/>
      <c r="DS4303" s="9"/>
      <c r="DT4303" s="9"/>
      <c r="DU4303" s="9"/>
      <c r="DV4303" s="9"/>
      <c r="DW4303" s="9"/>
      <c r="DX4303" s="9"/>
      <c r="DY4303" s="9"/>
      <c r="DZ4303" s="56"/>
      <c r="EA4303" s="57"/>
    </row>
    <row r="4304" spans="1:131" ht="19.5" customHeight="1" x14ac:dyDescent="0.25">
      <c r="A4304" s="9">
        <v>2842</v>
      </c>
      <c r="B4304" s="9" t="s">
        <v>8474</v>
      </c>
      <c r="C4304" s="9" t="s">
        <v>8475</v>
      </c>
      <c r="D4304" s="9"/>
      <c r="E4304" s="9" t="s">
        <v>903</v>
      </c>
      <c r="F4304" s="9" t="s">
        <v>4071</v>
      </c>
      <c r="G4304" s="9"/>
      <c r="H4304" s="9" t="s">
        <v>202</v>
      </c>
      <c r="I4304" s="9" t="s">
        <v>78</v>
      </c>
      <c r="J4304" s="129">
        <v>43787</v>
      </c>
      <c r="K4304" s="129">
        <v>43724</v>
      </c>
      <c r="L4304" s="129">
        <v>43938</v>
      </c>
      <c r="O4304" s="9">
        <v>25</v>
      </c>
      <c r="Q4304" s="9" t="s">
        <v>61</v>
      </c>
      <c r="R4304" s="9"/>
      <c r="S4304" s="13">
        <v>86664234</v>
      </c>
      <c r="T4304" s="13">
        <v>86664234</v>
      </c>
      <c r="U4304" s="13">
        <v>25999270</v>
      </c>
      <c r="V4304" s="9"/>
      <c r="W4304" s="9"/>
      <c r="X4304" s="9"/>
      <c r="Y4304" s="9"/>
      <c r="Z4304" s="9"/>
      <c r="AA4304" s="9"/>
      <c r="AB4304" s="9"/>
      <c r="AC4304" s="9"/>
      <c r="AD4304" s="9"/>
      <c r="AE4304" s="9"/>
      <c r="AF4304" s="55"/>
      <c r="AG4304" s="55"/>
      <c r="AH4304" s="11">
        <v>43724</v>
      </c>
      <c r="AI4304" s="11">
        <v>43938</v>
      </c>
      <c r="AJ4304" s="13">
        <v>86664234</v>
      </c>
      <c r="AK4304" s="13">
        <v>25999270</v>
      </c>
      <c r="AL4304" s="9"/>
      <c r="AM4304" s="9"/>
      <c r="AN4304" s="9"/>
      <c r="AO4304" s="9"/>
      <c r="AP4304" s="9"/>
      <c r="AQ4304" s="9"/>
      <c r="AR4304" s="9"/>
      <c r="AS4304" s="9"/>
      <c r="AT4304" s="9"/>
      <c r="AU4304" s="9"/>
      <c r="AV4304" s="9"/>
      <c r="AW4304" s="9"/>
      <c r="AX4304" s="9"/>
      <c r="AY4304" s="9"/>
      <c r="AZ4304" s="9"/>
      <c r="BA4304" s="9"/>
      <c r="BB4304" s="9"/>
      <c r="BC4304" s="9"/>
      <c r="BD4304" s="9"/>
      <c r="BE4304" s="9"/>
      <c r="BF4304" s="9"/>
      <c r="BG4304" s="9"/>
      <c r="BH4304" s="9"/>
      <c r="BI4304" s="9"/>
      <c r="BJ4304" s="9"/>
      <c r="BK4304" s="9"/>
      <c r="BL4304" s="9"/>
      <c r="BM4304" s="9"/>
      <c r="BN4304" s="9"/>
      <c r="BO4304" s="9"/>
      <c r="BP4304" s="9"/>
      <c r="BQ4304" s="9"/>
      <c r="BT4304" s="9"/>
      <c r="BU4304" s="9"/>
      <c r="BX4304" s="9"/>
      <c r="BY4304" s="9"/>
      <c r="CB4304" s="9"/>
      <c r="CC4304" s="9"/>
      <c r="CF4304" s="9"/>
      <c r="CG4304" s="9"/>
      <c r="CJ4304" s="9"/>
      <c r="CK4304" s="9"/>
      <c r="CN4304" s="9"/>
      <c r="CO4304" s="9"/>
      <c r="CP4304" s="9"/>
      <c r="CQ4304" s="9"/>
      <c r="CR4304" s="9"/>
      <c r="CS4304" s="9"/>
      <c r="CT4304" s="9"/>
      <c r="CU4304" s="9"/>
      <c r="CV4304" s="9"/>
      <c r="CW4304" s="9"/>
      <c r="CX4304" s="9"/>
      <c r="CY4304" s="9"/>
      <c r="CZ4304" s="9"/>
      <c r="DA4304" s="9"/>
      <c r="DB4304" s="9"/>
      <c r="DC4304" s="9"/>
      <c r="DD4304" s="9"/>
      <c r="DE4304" s="9"/>
      <c r="DF4304" s="9"/>
      <c r="DG4304" s="9"/>
      <c r="DH4304" s="9"/>
      <c r="DI4304" s="9"/>
      <c r="DJ4304" s="9"/>
      <c r="DK4304" s="9"/>
      <c r="DL4304" s="9"/>
      <c r="DM4304" s="9"/>
      <c r="DN4304" s="9"/>
      <c r="DO4304" s="9"/>
      <c r="DP4304" s="9"/>
      <c r="DQ4304" s="9"/>
      <c r="DR4304" s="9"/>
      <c r="DS4304" s="9"/>
      <c r="DT4304" s="9"/>
      <c r="DU4304" s="9"/>
      <c r="DV4304" s="9"/>
      <c r="DW4304" s="9"/>
      <c r="DX4304" s="9"/>
      <c r="DY4304" s="9"/>
      <c r="DZ4304" s="56"/>
      <c r="EA4304" s="57"/>
    </row>
    <row r="4305" spans="1:131" ht="19.5" customHeight="1" x14ac:dyDescent="0.25">
      <c r="A4305" s="9">
        <v>2843</v>
      </c>
      <c r="B4305" s="9" t="s">
        <v>8476</v>
      </c>
      <c r="C4305" s="9" t="s">
        <v>8477</v>
      </c>
      <c r="D4305" s="9"/>
      <c r="E4305" s="9" t="s">
        <v>3693</v>
      </c>
      <c r="F4305" s="9" t="s">
        <v>5916</v>
      </c>
      <c r="G4305" s="9"/>
      <c r="H4305" s="9" t="s">
        <v>202</v>
      </c>
      <c r="I4305" s="9" t="s">
        <v>28</v>
      </c>
      <c r="J4305" s="129">
        <v>43983</v>
      </c>
      <c r="K4305" s="129">
        <v>43951</v>
      </c>
      <c r="L4305" s="129">
        <v>44134</v>
      </c>
      <c r="O4305" s="9">
        <v>26</v>
      </c>
      <c r="Q4305" s="9" t="s">
        <v>54</v>
      </c>
      <c r="R4305" s="9"/>
      <c r="S4305" s="13">
        <v>6000000</v>
      </c>
      <c r="T4305" s="13">
        <v>6000000</v>
      </c>
      <c r="U4305" s="13">
        <v>1800000</v>
      </c>
      <c r="V4305" s="9"/>
      <c r="W4305" s="9"/>
      <c r="X4305" s="9"/>
      <c r="Y4305" s="9"/>
      <c r="Z4305" s="9"/>
      <c r="AA4305" s="9"/>
      <c r="AB4305" s="9"/>
      <c r="AC4305" s="9"/>
      <c r="AD4305" s="9"/>
      <c r="AE4305" s="9"/>
      <c r="AF4305" s="55"/>
      <c r="AG4305" s="55"/>
      <c r="AH4305" s="11">
        <v>43952</v>
      </c>
      <c r="AI4305" s="11">
        <v>44074</v>
      </c>
      <c r="AJ4305" s="13">
        <v>6120148</v>
      </c>
      <c r="AK4305" s="13">
        <v>1800000</v>
      </c>
      <c r="AL4305" s="9"/>
      <c r="AM4305" s="9"/>
      <c r="AN4305" s="9"/>
      <c r="AO4305" s="9"/>
      <c r="AP4305" s="9"/>
      <c r="AQ4305" s="9"/>
      <c r="AR4305" s="9"/>
      <c r="AS4305" s="9"/>
      <c r="AT4305" s="9"/>
      <c r="AU4305" s="9"/>
      <c r="AV4305" s="9"/>
      <c r="AW4305" s="9"/>
      <c r="AX4305" s="9"/>
      <c r="AY4305" s="9"/>
      <c r="AZ4305" s="9"/>
      <c r="BA4305" s="9"/>
      <c r="BB4305" s="9"/>
      <c r="BC4305" s="9"/>
      <c r="BD4305" s="9"/>
      <c r="BE4305" s="9"/>
      <c r="BF4305" s="9"/>
      <c r="BG4305" s="9"/>
      <c r="BH4305" s="9"/>
      <c r="BI4305" s="9"/>
      <c r="BJ4305" s="9"/>
      <c r="BK4305" s="9"/>
      <c r="BL4305" s="9"/>
      <c r="BM4305" s="9"/>
      <c r="BN4305" s="9"/>
      <c r="BO4305" s="9"/>
      <c r="BP4305" s="9"/>
      <c r="BQ4305" s="9"/>
      <c r="BT4305" s="9"/>
      <c r="BU4305" s="9"/>
      <c r="BX4305" s="9"/>
      <c r="BY4305" s="9"/>
      <c r="CB4305" s="9"/>
      <c r="CC4305" s="9"/>
      <c r="CF4305" s="9"/>
      <c r="CG4305" s="9"/>
      <c r="CJ4305" s="9"/>
      <c r="CK4305" s="9"/>
      <c r="CN4305" s="9"/>
      <c r="CO4305" s="9"/>
      <c r="CP4305" s="9"/>
      <c r="CQ4305" s="9"/>
      <c r="CR4305" s="9"/>
      <c r="CS4305" s="9"/>
      <c r="CT4305" s="9"/>
      <c r="CU4305" s="9"/>
      <c r="CV4305" s="9"/>
      <c r="CW4305" s="9"/>
      <c r="CX4305" s="9"/>
      <c r="CY4305" s="9"/>
      <c r="CZ4305" s="9"/>
      <c r="DA4305" s="9"/>
      <c r="DB4305" s="9"/>
      <c r="DC4305" s="9"/>
      <c r="DD4305" s="9"/>
      <c r="DE4305" s="9"/>
      <c r="DF4305" s="9"/>
      <c r="DG4305" s="9"/>
      <c r="DH4305" s="9"/>
      <c r="DI4305" s="9"/>
      <c r="DJ4305" s="9"/>
      <c r="DK4305" s="9"/>
      <c r="DL4305" s="9"/>
      <c r="DM4305" s="9"/>
      <c r="DN4305" s="9"/>
      <c r="DO4305" s="9"/>
      <c r="DP4305" s="9"/>
      <c r="DQ4305" s="9"/>
      <c r="DR4305" s="9"/>
      <c r="DS4305" s="9"/>
      <c r="DT4305" s="9"/>
      <c r="DU4305" s="9"/>
      <c r="DV4305" s="9"/>
      <c r="DW4305" s="9"/>
      <c r="DX4305" s="9"/>
      <c r="DY4305" s="9"/>
      <c r="DZ4305" s="56"/>
      <c r="EA4305" s="57"/>
    </row>
    <row r="4306" spans="1:131" ht="19.5" customHeight="1" x14ac:dyDescent="0.25">
      <c r="A4306" s="9">
        <v>2844</v>
      </c>
      <c r="B4306" s="9" t="s">
        <v>8478</v>
      </c>
      <c r="C4306" s="9" t="s">
        <v>8479</v>
      </c>
      <c r="D4306" s="9"/>
      <c r="E4306" s="9" t="s">
        <v>447</v>
      </c>
      <c r="F4306" s="9" t="s">
        <v>4761</v>
      </c>
      <c r="G4306" s="9"/>
      <c r="H4306" s="9" t="s">
        <v>202</v>
      </c>
      <c r="I4306" s="9" t="s">
        <v>25</v>
      </c>
      <c r="J4306" s="129">
        <v>43988</v>
      </c>
      <c r="K4306" s="129">
        <v>43955</v>
      </c>
      <c r="L4306" s="129">
        <v>44104</v>
      </c>
      <c r="O4306" s="9">
        <v>24</v>
      </c>
      <c r="Q4306" s="9" t="s">
        <v>54</v>
      </c>
      <c r="R4306" s="9"/>
      <c r="S4306" s="13">
        <v>34306000</v>
      </c>
      <c r="T4306" s="13">
        <v>34306000</v>
      </c>
      <c r="U4306" s="13">
        <v>10291800</v>
      </c>
      <c r="V4306" s="9"/>
      <c r="W4306" s="9"/>
      <c r="X4306" s="9"/>
      <c r="Y4306" s="9"/>
      <c r="Z4306" s="9"/>
      <c r="AA4306" s="9"/>
      <c r="AB4306" s="9"/>
      <c r="AC4306" s="9"/>
      <c r="AD4306" s="9"/>
      <c r="AE4306" s="9"/>
      <c r="AF4306" s="55"/>
      <c r="AG4306" s="55"/>
      <c r="AH4306" s="11">
        <v>43955</v>
      </c>
      <c r="AI4306" s="11">
        <v>44104</v>
      </c>
      <c r="AJ4306" s="13">
        <v>7573480</v>
      </c>
      <c r="AK4306" s="13">
        <v>2272044</v>
      </c>
      <c r="AL4306" s="9"/>
      <c r="AM4306" s="9"/>
      <c r="AN4306" s="9"/>
      <c r="AO4306" s="9"/>
      <c r="AP4306" s="9"/>
      <c r="AQ4306" s="9"/>
      <c r="AR4306" s="9"/>
      <c r="AS4306" s="9"/>
      <c r="AT4306" s="9"/>
      <c r="AU4306" s="9"/>
      <c r="AV4306" s="9"/>
      <c r="AW4306" s="9"/>
      <c r="AX4306" s="9"/>
      <c r="AY4306" s="9"/>
      <c r="AZ4306" s="9"/>
      <c r="BA4306" s="9"/>
      <c r="BB4306" s="9"/>
      <c r="BC4306" s="9"/>
      <c r="BD4306" s="9"/>
      <c r="BE4306" s="9"/>
      <c r="BF4306" s="9"/>
      <c r="BG4306" s="9"/>
      <c r="BH4306" s="9"/>
      <c r="BI4306" s="9"/>
      <c r="BJ4306" s="9"/>
      <c r="BK4306" s="9"/>
      <c r="BL4306" s="9"/>
      <c r="BM4306" s="9"/>
      <c r="BN4306" s="9"/>
      <c r="BO4306" s="9"/>
      <c r="BP4306" s="9"/>
      <c r="BQ4306" s="9"/>
      <c r="BT4306" s="9"/>
      <c r="BU4306" s="9"/>
      <c r="BX4306" s="9"/>
      <c r="BY4306" s="9"/>
      <c r="CB4306" s="9"/>
      <c r="CC4306" s="9"/>
      <c r="CF4306" s="9"/>
      <c r="CG4306" s="9"/>
      <c r="CJ4306" s="9"/>
      <c r="CK4306" s="9"/>
      <c r="CN4306" s="9"/>
      <c r="CO4306" s="9"/>
      <c r="CP4306" s="9"/>
      <c r="CQ4306" s="9"/>
      <c r="CR4306" s="9"/>
      <c r="CS4306" s="9"/>
      <c r="CT4306" s="9"/>
      <c r="CU4306" s="9"/>
      <c r="CV4306" s="9"/>
      <c r="CW4306" s="9"/>
      <c r="CX4306" s="9"/>
      <c r="CY4306" s="9"/>
      <c r="CZ4306" s="9"/>
      <c r="DA4306" s="9"/>
      <c r="DB4306" s="9"/>
      <c r="DC4306" s="9"/>
      <c r="DD4306" s="9"/>
      <c r="DE4306" s="9"/>
      <c r="DF4306" s="9"/>
      <c r="DG4306" s="9"/>
      <c r="DH4306" s="9"/>
      <c r="DI4306" s="9"/>
      <c r="DJ4306" s="9"/>
      <c r="DK4306" s="9"/>
      <c r="DL4306" s="9"/>
      <c r="DM4306" s="9"/>
      <c r="DN4306" s="9"/>
      <c r="DO4306" s="9"/>
      <c r="DP4306" s="9"/>
      <c r="DQ4306" s="9"/>
      <c r="DR4306" s="9"/>
      <c r="DS4306" s="9"/>
      <c r="DT4306" s="9"/>
      <c r="DU4306" s="9"/>
      <c r="DV4306" s="9"/>
      <c r="DW4306" s="9"/>
      <c r="DX4306" s="9"/>
      <c r="DY4306" s="9"/>
      <c r="DZ4306" s="56"/>
      <c r="EA4306" s="57"/>
    </row>
    <row r="4307" spans="1:131" ht="19.5" customHeight="1" x14ac:dyDescent="0.25">
      <c r="A4307" s="9">
        <v>2845</v>
      </c>
      <c r="B4307" s="9" t="s">
        <v>8480</v>
      </c>
      <c r="C4307" s="9" t="s">
        <v>8481</v>
      </c>
      <c r="D4307" s="9"/>
      <c r="E4307" s="9" t="s">
        <v>8133</v>
      </c>
      <c r="F4307" s="9" t="s">
        <v>7474</v>
      </c>
      <c r="G4307" s="9"/>
      <c r="H4307" s="9" t="s">
        <v>202</v>
      </c>
      <c r="I4307" s="9" t="s">
        <v>949</v>
      </c>
      <c r="J4307" s="129">
        <v>43965</v>
      </c>
      <c r="K4307" s="129">
        <v>43691</v>
      </c>
      <c r="L4307" s="129">
        <v>44074</v>
      </c>
      <c r="O4307" s="9">
        <v>32</v>
      </c>
      <c r="Q4307" s="9" t="s">
        <v>54</v>
      </c>
      <c r="R4307" s="9"/>
      <c r="S4307" s="13">
        <v>142857143</v>
      </c>
      <c r="T4307" s="13">
        <v>142857143</v>
      </c>
      <c r="U4307" s="13">
        <v>42857143</v>
      </c>
      <c r="V4307" s="9"/>
      <c r="W4307" s="9"/>
      <c r="X4307" s="9"/>
      <c r="Y4307" s="9"/>
      <c r="Z4307" s="9"/>
      <c r="AA4307" s="9"/>
      <c r="AB4307" s="9"/>
      <c r="AC4307" s="9"/>
      <c r="AD4307" s="9"/>
      <c r="AE4307" s="9"/>
      <c r="AF4307" s="55"/>
      <c r="AG4307" s="55"/>
      <c r="AH4307" s="11">
        <v>43831</v>
      </c>
      <c r="AI4307" s="11">
        <v>43982</v>
      </c>
      <c r="AJ4307" s="13">
        <v>82827461</v>
      </c>
      <c r="AK4307" s="13">
        <v>24848238</v>
      </c>
      <c r="AL4307" s="11">
        <v>43983</v>
      </c>
      <c r="AM4307" s="11">
        <v>43984</v>
      </c>
      <c r="AN4307" s="13">
        <v>42401262</v>
      </c>
      <c r="AO4307" s="13">
        <v>12720379</v>
      </c>
      <c r="AP4307" s="11">
        <v>43831</v>
      </c>
      <c r="AQ4307" s="11">
        <v>43984</v>
      </c>
      <c r="AR4307" s="13">
        <v>128541822</v>
      </c>
      <c r="AS4307" s="13">
        <v>993930</v>
      </c>
      <c r="AT4307" s="9"/>
      <c r="AU4307" s="9"/>
      <c r="AV4307" s="9"/>
      <c r="AW4307" s="9"/>
      <c r="AX4307" s="9"/>
      <c r="AY4307" s="9"/>
      <c r="AZ4307" s="9"/>
      <c r="BA4307" s="9"/>
      <c r="BB4307" s="9"/>
      <c r="BC4307" s="9"/>
      <c r="BD4307" s="9"/>
      <c r="BE4307" s="9"/>
      <c r="BF4307" s="9"/>
      <c r="BG4307" s="9"/>
      <c r="BH4307" s="9"/>
      <c r="BI4307" s="9"/>
      <c r="BJ4307" s="9"/>
      <c r="BK4307" s="9"/>
      <c r="BL4307" s="9"/>
      <c r="BM4307" s="9"/>
      <c r="BN4307" s="9"/>
      <c r="BO4307" s="9"/>
      <c r="BP4307" s="9"/>
      <c r="BQ4307" s="9"/>
      <c r="BT4307" s="9"/>
      <c r="BU4307" s="9"/>
      <c r="BX4307" s="9"/>
      <c r="BY4307" s="9"/>
      <c r="CB4307" s="9"/>
      <c r="CC4307" s="9"/>
      <c r="CF4307" s="9"/>
      <c r="CG4307" s="9"/>
      <c r="CJ4307" s="9"/>
      <c r="CK4307" s="9"/>
      <c r="CN4307" s="9"/>
      <c r="CO4307" s="9"/>
      <c r="CP4307" s="9"/>
      <c r="CQ4307" s="9"/>
      <c r="CR4307" s="9"/>
      <c r="CS4307" s="9"/>
      <c r="CT4307" s="9"/>
      <c r="CU4307" s="9"/>
      <c r="CV4307" s="9"/>
      <c r="CW4307" s="9"/>
      <c r="CX4307" s="9"/>
      <c r="CY4307" s="9"/>
      <c r="CZ4307" s="9"/>
      <c r="DA4307" s="9"/>
      <c r="DB4307" s="9"/>
      <c r="DC4307" s="9"/>
      <c r="DD4307" s="9"/>
      <c r="DE4307" s="9"/>
      <c r="DF4307" s="9"/>
      <c r="DG4307" s="9"/>
      <c r="DH4307" s="9"/>
      <c r="DI4307" s="9"/>
      <c r="DJ4307" s="9"/>
      <c r="DK4307" s="9"/>
      <c r="DL4307" s="9"/>
      <c r="DM4307" s="9"/>
      <c r="DN4307" s="9"/>
      <c r="DO4307" s="9"/>
      <c r="DP4307" s="9"/>
      <c r="DQ4307" s="9"/>
      <c r="DR4307" s="9"/>
      <c r="DS4307" s="9"/>
      <c r="DT4307" s="9"/>
      <c r="DU4307" s="9"/>
      <c r="DV4307" s="9"/>
      <c r="DW4307" s="9"/>
      <c r="DX4307" s="9"/>
      <c r="DY4307" s="9"/>
      <c r="DZ4307" s="58">
        <v>128541822</v>
      </c>
      <c r="EA4307" s="59">
        <v>38562547</v>
      </c>
    </row>
    <row r="4308" spans="1:131" ht="78" customHeight="1" x14ac:dyDescent="0.25">
      <c r="A4308" s="9">
        <v>2846</v>
      </c>
      <c r="B4308" s="9" t="s">
        <v>8483</v>
      </c>
      <c r="C4308" s="9" t="s">
        <v>8484</v>
      </c>
      <c r="D4308" s="9"/>
      <c r="E4308" s="9" t="s">
        <v>1401</v>
      </c>
      <c r="F4308" s="9" t="s">
        <v>7058</v>
      </c>
      <c r="G4308" s="9"/>
      <c r="H4308" s="9" t="s">
        <v>202</v>
      </c>
      <c r="I4308" s="9" t="s">
        <v>78</v>
      </c>
      <c r="J4308" s="129">
        <v>43936</v>
      </c>
      <c r="K4308" s="129">
        <v>43936</v>
      </c>
      <c r="L4308" s="129">
        <v>44287</v>
      </c>
      <c r="O4308" s="9">
        <v>30</v>
      </c>
      <c r="Q4308" s="9" t="s">
        <v>54</v>
      </c>
      <c r="R4308" s="9"/>
      <c r="S4308" s="13">
        <v>23716500</v>
      </c>
      <c r="T4308" s="13">
        <v>23716500</v>
      </c>
      <c r="U4308" s="13">
        <v>7114950</v>
      </c>
      <c r="V4308" s="9"/>
      <c r="W4308" s="9"/>
      <c r="X4308" s="9"/>
      <c r="Y4308" s="9"/>
      <c r="Z4308" s="9"/>
      <c r="AA4308" s="9"/>
      <c r="AB4308" s="9"/>
      <c r="AC4308" s="9"/>
      <c r="AD4308" s="9"/>
      <c r="AE4308" s="9"/>
      <c r="AF4308" s="55"/>
      <c r="AG4308" s="55"/>
      <c r="AH4308" s="11">
        <v>43936</v>
      </c>
      <c r="AI4308" s="11">
        <v>44287</v>
      </c>
      <c r="AJ4308" s="13">
        <v>24111872</v>
      </c>
      <c r="AK4308" s="13">
        <v>7114950</v>
      </c>
      <c r="AL4308" s="9"/>
      <c r="AM4308" s="9"/>
      <c r="AN4308" s="9"/>
      <c r="AO4308" s="9"/>
      <c r="AP4308" s="9"/>
      <c r="AQ4308" s="9"/>
      <c r="AR4308" s="9"/>
      <c r="AS4308" s="9"/>
      <c r="AT4308" s="9"/>
      <c r="AU4308" s="9"/>
      <c r="AV4308" s="9"/>
      <c r="AW4308" s="9"/>
      <c r="AX4308" s="9"/>
      <c r="AY4308" s="9"/>
      <c r="AZ4308" s="9"/>
      <c r="BA4308" s="9"/>
      <c r="BB4308" s="9"/>
      <c r="BC4308" s="9"/>
      <c r="BD4308" s="9"/>
      <c r="BE4308" s="9"/>
      <c r="BF4308" s="9"/>
      <c r="BG4308" s="9"/>
      <c r="BH4308" s="9"/>
      <c r="BI4308" s="9"/>
      <c r="BJ4308" s="9"/>
      <c r="BK4308" s="9"/>
      <c r="BL4308" s="9"/>
      <c r="BM4308" s="9"/>
      <c r="BN4308" s="9"/>
      <c r="BO4308" s="9"/>
      <c r="BP4308" s="9"/>
      <c r="BQ4308" s="9"/>
      <c r="BT4308" s="9"/>
      <c r="BU4308" s="9"/>
      <c r="BX4308" s="9"/>
      <c r="BY4308" s="9"/>
      <c r="CB4308" s="9"/>
      <c r="CC4308" s="9"/>
      <c r="CF4308" s="9"/>
      <c r="CG4308" s="9"/>
      <c r="CJ4308" s="9"/>
      <c r="CK4308" s="9"/>
      <c r="CN4308" s="9"/>
      <c r="CO4308" s="9"/>
      <c r="CP4308" s="9"/>
      <c r="CQ4308" s="9"/>
      <c r="CR4308" s="9"/>
      <c r="CS4308" s="9"/>
      <c r="CT4308" s="9"/>
      <c r="CU4308" s="9"/>
      <c r="CV4308" s="9"/>
      <c r="CW4308" s="9"/>
      <c r="CX4308" s="9"/>
      <c r="CY4308" s="9"/>
      <c r="CZ4308" s="9"/>
      <c r="DA4308" s="9"/>
      <c r="DB4308" s="9"/>
      <c r="DC4308" s="9"/>
      <c r="DD4308" s="9"/>
      <c r="DE4308" s="9"/>
      <c r="DF4308" s="9"/>
      <c r="DG4308" s="9"/>
      <c r="DH4308" s="9"/>
      <c r="DI4308" s="9"/>
      <c r="DJ4308" s="9"/>
      <c r="DK4308" s="9"/>
      <c r="DL4308" s="9"/>
      <c r="DM4308" s="9"/>
      <c r="DN4308" s="9"/>
      <c r="DO4308" s="9"/>
      <c r="DP4308" s="9"/>
      <c r="DQ4308" s="9"/>
      <c r="DR4308" s="9"/>
      <c r="DS4308" s="9"/>
      <c r="DT4308" s="9"/>
      <c r="DU4308" s="9"/>
      <c r="DV4308" s="9"/>
      <c r="DW4308" s="9"/>
      <c r="DX4308" s="9"/>
      <c r="DY4308" s="9"/>
      <c r="DZ4308" s="56"/>
      <c r="EA4308" s="57"/>
    </row>
    <row r="4309" spans="1:131" s="18" customFormat="1" ht="78" customHeight="1" x14ac:dyDescent="0.25">
      <c r="A4309" s="18">
        <v>2846</v>
      </c>
      <c r="B4309" s="18" t="s">
        <v>8483</v>
      </c>
      <c r="C4309" s="18" t="s">
        <v>10186</v>
      </c>
      <c r="D4309" s="19">
        <v>44389</v>
      </c>
      <c r="J4309" s="130"/>
      <c r="K4309" s="130"/>
      <c r="L4309" s="130"/>
      <c r="S4309" s="20"/>
      <c r="T4309" s="20"/>
      <c r="U4309" s="20"/>
      <c r="AF4309" s="57"/>
      <c r="AG4309" s="57"/>
      <c r="DZ4309" s="56"/>
      <c r="EA4309" s="57"/>
    </row>
    <row r="4310" spans="1:131" ht="19.5" customHeight="1" x14ac:dyDescent="0.25">
      <c r="A4310" s="9">
        <v>2847</v>
      </c>
      <c r="B4310" s="9" t="s">
        <v>8485</v>
      </c>
      <c r="C4310" s="9" t="s">
        <v>8486</v>
      </c>
      <c r="D4310" s="9"/>
      <c r="E4310" s="9" t="s">
        <v>8487</v>
      </c>
      <c r="F4310" s="9" t="s">
        <v>8488</v>
      </c>
      <c r="G4310" s="9"/>
      <c r="H4310" s="9" t="s">
        <v>906</v>
      </c>
      <c r="I4310" s="9" t="s">
        <v>35</v>
      </c>
      <c r="M4310" s="9" t="s">
        <v>20</v>
      </c>
      <c r="O4310" s="9">
        <v>32</v>
      </c>
      <c r="R4310" s="9"/>
      <c r="S4310" s="9"/>
      <c r="T4310" s="9"/>
      <c r="U4310" s="9"/>
      <c r="V4310" s="9"/>
      <c r="W4310" s="9"/>
      <c r="X4310" s="9"/>
      <c r="Y4310" s="9"/>
      <c r="Z4310" s="9"/>
      <c r="AA4310" s="9"/>
      <c r="AB4310" s="9"/>
      <c r="AC4310" s="9"/>
      <c r="AD4310" s="9"/>
      <c r="AE4310" s="9"/>
      <c r="AF4310" s="55"/>
      <c r="AG4310" s="55"/>
      <c r="AH4310" s="9"/>
      <c r="AI4310" s="9"/>
      <c r="AJ4310" s="9"/>
      <c r="AK4310" s="9"/>
      <c r="AL4310" s="9"/>
      <c r="AM4310" s="9"/>
      <c r="AN4310" s="9"/>
      <c r="AO4310" s="9"/>
      <c r="AP4310" s="9"/>
      <c r="AQ4310" s="9"/>
      <c r="AR4310" s="9"/>
      <c r="AS4310" s="9"/>
      <c r="AT4310" s="9"/>
      <c r="AU4310" s="9"/>
      <c r="AV4310" s="9"/>
      <c r="AW4310" s="9"/>
      <c r="AX4310" s="9"/>
      <c r="AY4310" s="9"/>
      <c r="AZ4310" s="9"/>
      <c r="BA4310" s="9"/>
      <c r="BB4310" s="9"/>
      <c r="BC4310" s="9"/>
      <c r="BD4310" s="9"/>
      <c r="BE4310" s="9"/>
      <c r="BF4310" s="9"/>
      <c r="BG4310" s="9"/>
      <c r="BH4310" s="9"/>
      <c r="BI4310" s="9"/>
      <c r="BJ4310" s="9"/>
      <c r="BK4310" s="9"/>
      <c r="BL4310" s="9"/>
      <c r="BM4310" s="9"/>
      <c r="BN4310" s="9"/>
      <c r="BO4310" s="9"/>
      <c r="BP4310" s="9"/>
      <c r="BQ4310" s="9"/>
      <c r="BT4310" s="9"/>
      <c r="BU4310" s="9"/>
      <c r="BX4310" s="9"/>
      <c r="BY4310" s="9"/>
      <c r="CB4310" s="9"/>
      <c r="CC4310" s="9"/>
      <c r="CF4310" s="9"/>
      <c r="CG4310" s="9"/>
      <c r="CJ4310" s="9"/>
      <c r="CK4310" s="9"/>
      <c r="CN4310" s="9"/>
      <c r="CO4310" s="9"/>
      <c r="CP4310" s="9"/>
      <c r="CQ4310" s="9"/>
      <c r="CR4310" s="9"/>
      <c r="CS4310" s="9"/>
      <c r="CT4310" s="9"/>
      <c r="CU4310" s="9"/>
      <c r="CV4310" s="9"/>
      <c r="CW4310" s="9"/>
      <c r="CX4310" s="9"/>
      <c r="CY4310" s="9"/>
      <c r="CZ4310" s="9"/>
      <c r="DA4310" s="9"/>
      <c r="DB4310" s="9"/>
      <c r="DC4310" s="9"/>
      <c r="DD4310" s="9"/>
      <c r="DE4310" s="9"/>
      <c r="DF4310" s="9"/>
      <c r="DG4310" s="9"/>
      <c r="DH4310" s="9"/>
      <c r="DI4310" s="9"/>
      <c r="DJ4310" s="9"/>
      <c r="DK4310" s="9"/>
      <c r="DL4310" s="9"/>
      <c r="DM4310" s="9"/>
      <c r="DN4310" s="9"/>
      <c r="DO4310" s="9"/>
      <c r="DP4310" s="9"/>
      <c r="DQ4310" s="9"/>
      <c r="DR4310" s="9"/>
      <c r="DS4310" s="9"/>
      <c r="DT4310" s="9"/>
      <c r="DU4310" s="9"/>
      <c r="DV4310" s="9"/>
      <c r="DW4310" s="9"/>
      <c r="DX4310" s="9"/>
      <c r="DY4310" s="9"/>
      <c r="DZ4310" s="56"/>
      <c r="EA4310" s="57"/>
    </row>
    <row r="4311" spans="1:131" ht="19.5" customHeight="1" x14ac:dyDescent="0.25">
      <c r="A4311" s="9">
        <v>2848</v>
      </c>
      <c r="B4311" s="9" t="s">
        <v>8490</v>
      </c>
      <c r="C4311" s="9" t="s">
        <v>8491</v>
      </c>
      <c r="D4311" s="9"/>
      <c r="E4311" s="9" t="s">
        <v>8492</v>
      </c>
      <c r="F4311" s="9" t="s">
        <v>8493</v>
      </c>
      <c r="G4311" s="9"/>
      <c r="H4311" s="9" t="s">
        <v>906</v>
      </c>
      <c r="I4311" s="9" t="s">
        <v>6149</v>
      </c>
      <c r="M4311" s="9" t="s">
        <v>20</v>
      </c>
      <c r="O4311" s="9">
        <v>28</v>
      </c>
      <c r="R4311" s="9"/>
      <c r="S4311" s="9"/>
      <c r="T4311" s="9"/>
      <c r="U4311" s="9"/>
      <c r="V4311" s="9"/>
      <c r="W4311" s="9"/>
      <c r="X4311" s="9"/>
      <c r="Y4311" s="9"/>
      <c r="Z4311" s="9"/>
      <c r="AA4311" s="9"/>
      <c r="AB4311" s="9"/>
      <c r="AC4311" s="9"/>
      <c r="AD4311" s="9"/>
      <c r="AE4311" s="9"/>
      <c r="AF4311" s="55"/>
      <c r="AG4311" s="55"/>
      <c r="AH4311" s="9"/>
      <c r="AI4311" s="9"/>
      <c r="AJ4311" s="9"/>
      <c r="AK4311" s="9"/>
      <c r="AL4311" s="9"/>
      <c r="AM4311" s="9"/>
      <c r="AN4311" s="9"/>
      <c r="AO4311" s="9"/>
      <c r="AP4311" s="9"/>
      <c r="AQ4311" s="9"/>
      <c r="AR4311" s="9"/>
      <c r="AS4311" s="9"/>
      <c r="AT4311" s="9"/>
      <c r="AU4311" s="9"/>
      <c r="AV4311" s="9"/>
      <c r="AW4311" s="9"/>
      <c r="AX4311" s="9"/>
      <c r="AY4311" s="9"/>
      <c r="AZ4311" s="9"/>
      <c r="BA4311" s="9"/>
      <c r="BB4311" s="9"/>
      <c r="BC4311" s="9"/>
      <c r="BD4311" s="9"/>
      <c r="BE4311" s="9"/>
      <c r="BF4311" s="9"/>
      <c r="BG4311" s="9"/>
      <c r="BH4311" s="9"/>
      <c r="BI4311" s="9"/>
      <c r="BJ4311" s="9"/>
      <c r="BK4311" s="9"/>
      <c r="BL4311" s="9"/>
      <c r="BM4311" s="9"/>
      <c r="BN4311" s="9"/>
      <c r="BO4311" s="9"/>
      <c r="BP4311" s="9"/>
      <c r="BQ4311" s="9"/>
      <c r="BT4311" s="9"/>
      <c r="BU4311" s="9"/>
      <c r="BX4311" s="9"/>
      <c r="BY4311" s="9"/>
      <c r="CB4311" s="9"/>
      <c r="CC4311" s="9"/>
      <c r="CF4311" s="9"/>
      <c r="CG4311" s="9"/>
      <c r="CJ4311" s="9"/>
      <c r="CK4311" s="9"/>
      <c r="CN4311" s="9"/>
      <c r="CO4311" s="9"/>
      <c r="CP4311" s="9"/>
      <c r="CQ4311" s="9"/>
      <c r="CR4311" s="9"/>
      <c r="CS4311" s="9"/>
      <c r="CT4311" s="9"/>
      <c r="CU4311" s="9"/>
      <c r="CV4311" s="9"/>
      <c r="CW4311" s="9"/>
      <c r="CX4311" s="9"/>
      <c r="CY4311" s="9"/>
      <c r="CZ4311" s="9"/>
      <c r="DA4311" s="9"/>
      <c r="DB4311" s="9"/>
      <c r="DC4311" s="9"/>
      <c r="DD4311" s="9"/>
      <c r="DE4311" s="9"/>
      <c r="DF4311" s="9"/>
      <c r="DG4311" s="9"/>
      <c r="DH4311" s="9"/>
      <c r="DI4311" s="9"/>
      <c r="DJ4311" s="9"/>
      <c r="DK4311" s="9"/>
      <c r="DL4311" s="9"/>
      <c r="DM4311" s="9"/>
      <c r="DN4311" s="9"/>
      <c r="DO4311" s="9"/>
      <c r="DP4311" s="9"/>
      <c r="DQ4311" s="9"/>
      <c r="DR4311" s="9"/>
      <c r="DS4311" s="9"/>
      <c r="DT4311" s="9"/>
      <c r="DU4311" s="9"/>
      <c r="DV4311" s="9"/>
      <c r="DW4311" s="9"/>
      <c r="DX4311" s="9"/>
      <c r="DY4311" s="9"/>
      <c r="DZ4311" s="56"/>
      <c r="EA4311" s="57"/>
    </row>
    <row r="4312" spans="1:131" ht="19.5" customHeight="1" x14ac:dyDescent="0.25">
      <c r="A4312" s="9">
        <v>2849</v>
      </c>
      <c r="B4312" s="9" t="s">
        <v>8494</v>
      </c>
      <c r="C4312" s="9" t="s">
        <v>8495</v>
      </c>
      <c r="D4312" s="9"/>
      <c r="E4312" s="9" t="s">
        <v>8496</v>
      </c>
      <c r="F4312" s="9" t="s">
        <v>8497</v>
      </c>
      <c r="G4312" s="9"/>
      <c r="H4312" s="9" t="s">
        <v>906</v>
      </c>
      <c r="I4312" s="9" t="s">
        <v>78</v>
      </c>
      <c r="M4312" s="9" t="s">
        <v>20</v>
      </c>
      <c r="O4312" s="9">
        <v>26</v>
      </c>
      <c r="R4312" s="9"/>
      <c r="S4312" s="9"/>
      <c r="T4312" s="9"/>
      <c r="U4312" s="9"/>
      <c r="V4312" s="9"/>
      <c r="W4312" s="9"/>
      <c r="X4312" s="9"/>
      <c r="Y4312" s="9"/>
      <c r="Z4312" s="9"/>
      <c r="AA4312" s="9"/>
      <c r="AB4312" s="9"/>
      <c r="AC4312" s="9"/>
      <c r="AD4312" s="9"/>
      <c r="AE4312" s="9"/>
      <c r="AF4312" s="55"/>
      <c r="AG4312" s="55"/>
      <c r="AH4312" s="9"/>
      <c r="AI4312" s="9"/>
      <c r="AJ4312" s="9"/>
      <c r="AK4312" s="9"/>
      <c r="AL4312" s="9"/>
      <c r="AM4312" s="9"/>
      <c r="AN4312" s="9"/>
      <c r="AO4312" s="9"/>
      <c r="AP4312" s="9"/>
      <c r="AQ4312" s="9"/>
      <c r="AR4312" s="9"/>
      <c r="AS4312" s="9"/>
      <c r="AT4312" s="9"/>
      <c r="AU4312" s="9"/>
      <c r="AV4312" s="9"/>
      <c r="AW4312" s="9"/>
      <c r="AX4312" s="9"/>
      <c r="AY4312" s="9"/>
      <c r="AZ4312" s="9"/>
      <c r="BA4312" s="9"/>
      <c r="BB4312" s="9"/>
      <c r="BC4312" s="9"/>
      <c r="BD4312" s="9"/>
      <c r="BE4312" s="9"/>
      <c r="BF4312" s="9"/>
      <c r="BG4312" s="9"/>
      <c r="BH4312" s="9"/>
      <c r="BI4312" s="9"/>
      <c r="BJ4312" s="9"/>
      <c r="BK4312" s="9"/>
      <c r="BL4312" s="9"/>
      <c r="BM4312" s="9"/>
      <c r="BN4312" s="9"/>
      <c r="BO4312" s="9"/>
      <c r="BP4312" s="9"/>
      <c r="BQ4312" s="9"/>
      <c r="BT4312" s="9"/>
      <c r="BU4312" s="9"/>
      <c r="BX4312" s="9"/>
      <c r="BY4312" s="9"/>
      <c r="CB4312" s="9"/>
      <c r="CC4312" s="9"/>
      <c r="CF4312" s="9"/>
      <c r="CG4312" s="9"/>
      <c r="CJ4312" s="9"/>
      <c r="CK4312" s="9"/>
      <c r="CN4312" s="9"/>
      <c r="CO4312" s="9"/>
      <c r="CP4312" s="9"/>
      <c r="CQ4312" s="9"/>
      <c r="CR4312" s="9"/>
      <c r="CS4312" s="9"/>
      <c r="CT4312" s="9"/>
      <c r="CU4312" s="9"/>
      <c r="CV4312" s="9"/>
      <c r="CW4312" s="9"/>
      <c r="CX4312" s="9"/>
      <c r="CY4312" s="9"/>
      <c r="CZ4312" s="9"/>
      <c r="DA4312" s="9"/>
      <c r="DB4312" s="9"/>
      <c r="DC4312" s="9"/>
      <c r="DD4312" s="9"/>
      <c r="DE4312" s="9"/>
      <c r="DF4312" s="9"/>
      <c r="DG4312" s="9"/>
      <c r="DH4312" s="9"/>
      <c r="DI4312" s="9"/>
      <c r="DJ4312" s="9"/>
      <c r="DK4312" s="9"/>
      <c r="DL4312" s="9"/>
      <c r="DM4312" s="9"/>
      <c r="DN4312" s="9"/>
      <c r="DO4312" s="9"/>
      <c r="DP4312" s="9"/>
      <c r="DQ4312" s="9"/>
      <c r="DR4312" s="9"/>
      <c r="DS4312" s="9"/>
      <c r="DT4312" s="9"/>
      <c r="DU4312" s="9"/>
      <c r="DV4312" s="9"/>
      <c r="DW4312" s="9"/>
      <c r="DX4312" s="9"/>
      <c r="DY4312" s="9"/>
      <c r="DZ4312" s="56"/>
      <c r="EA4312" s="57"/>
    </row>
    <row r="4313" spans="1:131" ht="19.5" customHeight="1" x14ac:dyDescent="0.25">
      <c r="A4313" s="9">
        <v>2850</v>
      </c>
      <c r="B4313" s="9" t="s">
        <v>8498</v>
      </c>
      <c r="C4313" s="9" t="s">
        <v>8499</v>
      </c>
      <c r="D4313" s="9"/>
      <c r="E4313" s="9" t="s">
        <v>8496</v>
      </c>
      <c r="F4313" s="9" t="s">
        <v>8497</v>
      </c>
      <c r="G4313" s="9"/>
      <c r="H4313" s="9" t="s">
        <v>906</v>
      </c>
      <c r="I4313" s="9" t="s">
        <v>78</v>
      </c>
      <c r="M4313" s="9" t="s">
        <v>20</v>
      </c>
      <c r="O4313" s="9">
        <v>30</v>
      </c>
      <c r="R4313" s="9"/>
      <c r="S4313" s="9"/>
      <c r="T4313" s="9"/>
      <c r="U4313" s="9"/>
      <c r="V4313" s="9"/>
      <c r="W4313" s="9"/>
      <c r="X4313" s="9"/>
      <c r="Y4313" s="9"/>
      <c r="Z4313" s="9"/>
      <c r="AA4313" s="9"/>
      <c r="AB4313" s="9"/>
      <c r="AC4313" s="9"/>
      <c r="AD4313" s="9"/>
      <c r="AE4313" s="9"/>
      <c r="AF4313" s="55"/>
      <c r="AG4313" s="55"/>
      <c r="AH4313" s="9"/>
      <c r="AI4313" s="9"/>
      <c r="AJ4313" s="9"/>
      <c r="AK4313" s="9"/>
      <c r="AL4313" s="9"/>
      <c r="AM4313" s="9"/>
      <c r="AN4313" s="9"/>
      <c r="AO4313" s="9"/>
      <c r="AP4313" s="9"/>
      <c r="AQ4313" s="9"/>
      <c r="AR4313" s="9"/>
      <c r="AS4313" s="9"/>
      <c r="AT4313" s="9"/>
      <c r="AU4313" s="9"/>
      <c r="AV4313" s="9"/>
      <c r="AW4313" s="9"/>
      <c r="AX4313" s="9"/>
      <c r="AY4313" s="9"/>
      <c r="AZ4313" s="9"/>
      <c r="BA4313" s="9"/>
      <c r="BB4313" s="9"/>
      <c r="BC4313" s="9"/>
      <c r="BD4313" s="9"/>
      <c r="BE4313" s="9"/>
      <c r="BF4313" s="9"/>
      <c r="BG4313" s="9"/>
      <c r="BH4313" s="9"/>
      <c r="BI4313" s="9"/>
      <c r="BJ4313" s="9"/>
      <c r="BK4313" s="9"/>
      <c r="BL4313" s="9"/>
      <c r="BM4313" s="9"/>
      <c r="BN4313" s="9"/>
      <c r="BO4313" s="9"/>
      <c r="BP4313" s="9"/>
      <c r="BQ4313" s="9"/>
      <c r="BT4313" s="9"/>
      <c r="BU4313" s="9"/>
      <c r="BX4313" s="9"/>
      <c r="BY4313" s="9"/>
      <c r="CB4313" s="9"/>
      <c r="CC4313" s="9"/>
      <c r="CF4313" s="9"/>
      <c r="CG4313" s="9"/>
      <c r="CJ4313" s="9"/>
      <c r="CK4313" s="9"/>
      <c r="CN4313" s="9"/>
      <c r="CO4313" s="9"/>
      <c r="CP4313" s="9"/>
      <c r="CQ4313" s="9"/>
      <c r="CR4313" s="9"/>
      <c r="CS4313" s="9"/>
      <c r="CT4313" s="9"/>
      <c r="CU4313" s="9"/>
      <c r="CV4313" s="9"/>
      <c r="CW4313" s="9"/>
      <c r="CX4313" s="9"/>
      <c r="CY4313" s="9"/>
      <c r="CZ4313" s="9"/>
      <c r="DA4313" s="9"/>
      <c r="DB4313" s="9"/>
      <c r="DC4313" s="9"/>
      <c r="DD4313" s="9"/>
      <c r="DE4313" s="9"/>
      <c r="DF4313" s="9"/>
      <c r="DG4313" s="9"/>
      <c r="DH4313" s="9"/>
      <c r="DI4313" s="9"/>
      <c r="DJ4313" s="9"/>
      <c r="DK4313" s="9"/>
      <c r="DL4313" s="9"/>
      <c r="DM4313" s="9"/>
      <c r="DN4313" s="9"/>
      <c r="DO4313" s="9"/>
      <c r="DP4313" s="9"/>
      <c r="DQ4313" s="9"/>
      <c r="DR4313" s="9"/>
      <c r="DS4313" s="9"/>
      <c r="DT4313" s="9"/>
      <c r="DU4313" s="9"/>
      <c r="DV4313" s="9"/>
      <c r="DW4313" s="9"/>
      <c r="DX4313" s="9"/>
      <c r="DY4313" s="9"/>
      <c r="DZ4313" s="56"/>
      <c r="EA4313" s="57"/>
    </row>
    <row r="4314" spans="1:131" ht="39" customHeight="1" x14ac:dyDescent="0.25">
      <c r="A4314" s="9">
        <v>2851</v>
      </c>
      <c r="B4314" s="10" t="s">
        <v>8500</v>
      </c>
      <c r="C4314" s="9" t="s">
        <v>8501</v>
      </c>
      <c r="D4314" s="9"/>
      <c r="E4314" s="9" t="s">
        <v>5553</v>
      </c>
      <c r="F4314" s="9" t="s">
        <v>8926</v>
      </c>
      <c r="G4314" s="9"/>
      <c r="H4314" s="9" t="s">
        <v>202</v>
      </c>
      <c r="I4314" s="9" t="s">
        <v>97</v>
      </c>
      <c r="J4314" s="129">
        <v>44104</v>
      </c>
      <c r="K4314" s="129">
        <v>43962</v>
      </c>
      <c r="L4314" s="129">
        <v>44592</v>
      </c>
      <c r="M4314" s="9" t="s">
        <v>20</v>
      </c>
      <c r="O4314" s="9">
        <v>30</v>
      </c>
      <c r="Q4314" s="9" t="s">
        <v>54</v>
      </c>
      <c r="R4314" s="9"/>
      <c r="S4314" s="13">
        <v>14285714</v>
      </c>
      <c r="T4314" s="13">
        <v>14285714</v>
      </c>
      <c r="U4314" s="13">
        <v>4285714</v>
      </c>
      <c r="V4314" s="13">
        <v>7000000</v>
      </c>
      <c r="W4314" s="9"/>
      <c r="X4314" s="9"/>
      <c r="Y4314" s="9"/>
      <c r="Z4314" s="9"/>
      <c r="AA4314" s="9"/>
      <c r="AB4314" s="9"/>
      <c r="AC4314" s="9"/>
      <c r="AD4314" s="9"/>
      <c r="AE4314" s="9"/>
      <c r="AF4314" s="55">
        <v>7000000</v>
      </c>
      <c r="AG4314" s="55"/>
      <c r="AH4314" s="11">
        <v>44013</v>
      </c>
      <c r="AI4314" s="11">
        <v>44104</v>
      </c>
      <c r="AJ4314" s="13">
        <v>1049439</v>
      </c>
      <c r="AK4314" s="13">
        <v>314832</v>
      </c>
      <c r="AL4314" s="11">
        <v>44105</v>
      </c>
      <c r="AM4314" s="11">
        <v>44196</v>
      </c>
      <c r="AN4314" s="13">
        <v>750020</v>
      </c>
      <c r="AO4314" s="13">
        <v>225006</v>
      </c>
      <c r="AP4314" s="9"/>
      <c r="AQ4314" s="9"/>
      <c r="AR4314" s="9"/>
      <c r="AS4314" s="9"/>
      <c r="AT4314" s="9"/>
      <c r="AU4314" s="9"/>
      <c r="AV4314" s="9"/>
      <c r="AW4314" s="9"/>
      <c r="AX4314" s="9"/>
      <c r="AY4314" s="9"/>
      <c r="AZ4314" s="9"/>
      <c r="BA4314" s="9"/>
      <c r="BB4314" s="9"/>
      <c r="BC4314" s="9"/>
      <c r="BD4314" s="9"/>
      <c r="BE4314" s="9"/>
      <c r="BF4314" s="9"/>
      <c r="BG4314" s="9"/>
      <c r="BH4314" s="9"/>
      <c r="BI4314" s="9"/>
      <c r="BJ4314" s="9"/>
      <c r="BK4314" s="9"/>
      <c r="BL4314" s="9"/>
      <c r="BM4314" s="9"/>
      <c r="BN4314" s="9"/>
      <c r="BO4314" s="9"/>
      <c r="BP4314" s="9"/>
      <c r="BQ4314" s="9"/>
      <c r="BT4314" s="9"/>
      <c r="BU4314" s="9"/>
      <c r="BX4314" s="9"/>
      <c r="BY4314" s="9"/>
      <c r="CB4314" s="9"/>
      <c r="CC4314" s="9"/>
      <c r="CF4314" s="9"/>
      <c r="CG4314" s="9"/>
      <c r="CJ4314" s="9"/>
      <c r="CK4314" s="9"/>
      <c r="CN4314" s="9"/>
      <c r="CO4314" s="9"/>
      <c r="CP4314" s="9"/>
      <c r="CQ4314" s="9"/>
      <c r="CR4314" s="9"/>
      <c r="CS4314" s="9"/>
      <c r="CT4314" s="9"/>
      <c r="CU4314" s="9"/>
      <c r="CV4314" s="9"/>
      <c r="CW4314" s="9"/>
      <c r="CX4314" s="9"/>
      <c r="CY4314" s="9"/>
      <c r="CZ4314" s="9"/>
      <c r="DA4314" s="9"/>
      <c r="DB4314" s="9"/>
      <c r="DC4314" s="9"/>
      <c r="DD4314" s="9"/>
      <c r="DE4314" s="9"/>
      <c r="DF4314" s="9"/>
      <c r="DG4314" s="9"/>
      <c r="DH4314" s="9"/>
      <c r="DI4314" s="9"/>
      <c r="DJ4314" s="9"/>
      <c r="DK4314" s="9"/>
      <c r="DL4314" s="9"/>
      <c r="DM4314" s="9"/>
      <c r="DN4314" s="9"/>
      <c r="DO4314" s="9"/>
      <c r="DP4314" s="9"/>
      <c r="DQ4314" s="9"/>
      <c r="DR4314" s="9"/>
      <c r="DS4314" s="9"/>
      <c r="DT4314" s="9"/>
      <c r="DU4314" s="9"/>
      <c r="DV4314" s="9"/>
      <c r="DW4314" s="9"/>
      <c r="DX4314" s="9"/>
      <c r="DY4314" s="9"/>
      <c r="DZ4314" s="56"/>
      <c r="EA4314" s="57"/>
    </row>
    <row r="4315" spans="1:131" ht="19.5" customHeight="1" x14ac:dyDescent="0.25">
      <c r="A4315" s="9">
        <v>2852</v>
      </c>
      <c r="B4315" s="9" t="s">
        <v>8504</v>
      </c>
      <c r="C4315" s="9" t="s">
        <v>8505</v>
      </c>
      <c r="D4315" s="9"/>
      <c r="E4315" s="9" t="s">
        <v>8191</v>
      </c>
      <c r="F4315" s="9" t="s">
        <v>5018</v>
      </c>
      <c r="G4315" s="9"/>
      <c r="H4315" s="9" t="s">
        <v>906</v>
      </c>
      <c r="I4315" s="9" t="s">
        <v>97</v>
      </c>
      <c r="M4315" s="9" t="s">
        <v>20</v>
      </c>
      <c r="O4315" s="9">
        <v>27</v>
      </c>
      <c r="R4315" s="9"/>
      <c r="S4315" s="9"/>
      <c r="T4315" s="9"/>
      <c r="U4315" s="9"/>
      <c r="V4315" s="9"/>
      <c r="W4315" s="9"/>
      <c r="X4315" s="9"/>
      <c r="Y4315" s="9"/>
      <c r="Z4315" s="9"/>
      <c r="AA4315" s="9"/>
      <c r="AB4315" s="9"/>
      <c r="AC4315" s="9"/>
      <c r="AD4315" s="9"/>
      <c r="AE4315" s="9"/>
      <c r="AF4315" s="55"/>
      <c r="AG4315" s="55"/>
      <c r="AH4315" s="9"/>
      <c r="AI4315" s="9"/>
      <c r="AJ4315" s="9"/>
      <c r="AK4315" s="9"/>
      <c r="AL4315" s="9"/>
      <c r="AM4315" s="9"/>
      <c r="AN4315" s="9"/>
      <c r="AO4315" s="9"/>
      <c r="AP4315" s="9"/>
      <c r="AQ4315" s="9"/>
      <c r="AR4315" s="9"/>
      <c r="AS4315" s="9"/>
      <c r="AT4315" s="9"/>
      <c r="AU4315" s="9"/>
      <c r="AV4315" s="9"/>
      <c r="AW4315" s="9"/>
      <c r="AX4315" s="9"/>
      <c r="AY4315" s="9"/>
      <c r="AZ4315" s="9"/>
      <c r="BA4315" s="9"/>
      <c r="BB4315" s="9"/>
      <c r="BC4315" s="9"/>
      <c r="BD4315" s="9"/>
      <c r="BE4315" s="9"/>
      <c r="BF4315" s="9"/>
      <c r="BG4315" s="9"/>
      <c r="BH4315" s="9"/>
      <c r="BI4315" s="9"/>
      <c r="BJ4315" s="9"/>
      <c r="BK4315" s="9"/>
      <c r="BL4315" s="9"/>
      <c r="BM4315" s="9"/>
      <c r="BN4315" s="9"/>
      <c r="BO4315" s="9"/>
      <c r="BP4315" s="9"/>
      <c r="BQ4315" s="9"/>
      <c r="BT4315" s="9"/>
      <c r="BU4315" s="9"/>
      <c r="BX4315" s="9"/>
      <c r="BY4315" s="9"/>
      <c r="CB4315" s="9"/>
      <c r="CC4315" s="9"/>
      <c r="CF4315" s="9"/>
      <c r="CG4315" s="9"/>
      <c r="CJ4315" s="9"/>
      <c r="CK4315" s="9"/>
      <c r="CN4315" s="9"/>
      <c r="CO4315" s="9"/>
      <c r="CP4315" s="9"/>
      <c r="CQ4315" s="9"/>
      <c r="CR4315" s="9"/>
      <c r="CS4315" s="9"/>
      <c r="CT4315" s="9"/>
      <c r="CU4315" s="9"/>
      <c r="CV4315" s="9"/>
      <c r="CW4315" s="9"/>
      <c r="CX4315" s="9"/>
      <c r="CY4315" s="9"/>
      <c r="CZ4315" s="9"/>
      <c r="DA4315" s="9"/>
      <c r="DB4315" s="9"/>
      <c r="DC4315" s="9"/>
      <c r="DD4315" s="9"/>
      <c r="DE4315" s="9"/>
      <c r="DF4315" s="9"/>
      <c r="DG4315" s="9"/>
      <c r="DH4315" s="9"/>
      <c r="DI4315" s="9"/>
      <c r="DJ4315" s="9"/>
      <c r="DK4315" s="9"/>
      <c r="DL4315" s="9"/>
      <c r="DM4315" s="9"/>
      <c r="DN4315" s="9"/>
      <c r="DO4315" s="9"/>
      <c r="DP4315" s="9"/>
      <c r="DQ4315" s="9"/>
      <c r="DR4315" s="9"/>
      <c r="DS4315" s="9"/>
      <c r="DT4315" s="9"/>
      <c r="DU4315" s="9"/>
      <c r="DV4315" s="9"/>
      <c r="DW4315" s="9"/>
      <c r="DX4315" s="9"/>
      <c r="DY4315" s="9"/>
      <c r="DZ4315" s="56"/>
      <c r="EA4315" s="57"/>
    </row>
    <row r="4316" spans="1:131" ht="19.5" customHeight="1" x14ac:dyDescent="0.25">
      <c r="A4316" s="9">
        <v>2853</v>
      </c>
      <c r="B4316" s="9" t="s">
        <v>8506</v>
      </c>
      <c r="C4316" s="9" t="s">
        <v>8507</v>
      </c>
      <c r="D4316" s="9"/>
      <c r="E4316" s="9" t="s">
        <v>7449</v>
      </c>
      <c r="F4316" s="9" t="s">
        <v>8412</v>
      </c>
      <c r="G4316" s="9"/>
      <c r="H4316" s="9" t="s">
        <v>202</v>
      </c>
      <c r="I4316" s="9" t="s">
        <v>25</v>
      </c>
      <c r="J4316" s="129">
        <v>44123</v>
      </c>
      <c r="K4316" s="129">
        <v>44074</v>
      </c>
      <c r="L4316" s="129">
        <v>44592</v>
      </c>
      <c r="M4316" s="9" t="s">
        <v>20</v>
      </c>
      <c r="O4316" s="9">
        <v>31</v>
      </c>
      <c r="Q4316" s="9" t="s">
        <v>54</v>
      </c>
      <c r="R4316" s="9"/>
      <c r="S4316" s="13">
        <v>14000000</v>
      </c>
      <c r="T4316" s="13">
        <v>14000000</v>
      </c>
      <c r="U4316" s="13">
        <v>4200000</v>
      </c>
      <c r="V4316" s="13">
        <v>6750000</v>
      </c>
      <c r="W4316" s="9"/>
      <c r="X4316" s="9"/>
      <c r="Y4316" s="9"/>
      <c r="Z4316" s="9"/>
      <c r="AA4316" s="9"/>
      <c r="AB4316" s="9"/>
      <c r="AC4316" s="9"/>
      <c r="AD4316" s="9"/>
      <c r="AE4316" s="9"/>
      <c r="AF4316" s="55">
        <v>6750000</v>
      </c>
      <c r="AG4316" s="55"/>
      <c r="AH4316" s="11">
        <v>44074</v>
      </c>
      <c r="AI4316" s="11">
        <v>44196</v>
      </c>
      <c r="AJ4316" s="13">
        <v>2251399</v>
      </c>
      <c r="AK4316" s="13">
        <v>675420</v>
      </c>
      <c r="AL4316" s="9"/>
      <c r="AM4316" s="9"/>
      <c r="AN4316" s="9"/>
      <c r="AO4316" s="9"/>
      <c r="AP4316" s="9"/>
      <c r="AQ4316" s="9"/>
      <c r="AR4316" s="9"/>
      <c r="AS4316" s="9"/>
      <c r="AT4316" s="9"/>
      <c r="AU4316" s="9"/>
      <c r="AV4316" s="9"/>
      <c r="AW4316" s="9"/>
      <c r="AX4316" s="9"/>
      <c r="AY4316" s="9"/>
      <c r="AZ4316" s="9"/>
      <c r="BA4316" s="9"/>
      <c r="BB4316" s="9"/>
      <c r="BC4316" s="9"/>
      <c r="BD4316" s="9"/>
      <c r="BE4316" s="9"/>
      <c r="BF4316" s="9"/>
      <c r="BG4316" s="9"/>
      <c r="BH4316" s="9"/>
      <c r="BI4316" s="9"/>
      <c r="BJ4316" s="9"/>
      <c r="BK4316" s="9"/>
      <c r="BL4316" s="9"/>
      <c r="BM4316" s="9"/>
      <c r="BN4316" s="9"/>
      <c r="BO4316" s="9"/>
      <c r="BP4316" s="9"/>
      <c r="BQ4316" s="9"/>
      <c r="BT4316" s="9"/>
      <c r="BU4316" s="9"/>
      <c r="BX4316" s="9"/>
      <c r="BY4316" s="9"/>
      <c r="CB4316" s="9"/>
      <c r="CC4316" s="9"/>
      <c r="CF4316" s="9"/>
      <c r="CG4316" s="9"/>
      <c r="CJ4316" s="9"/>
      <c r="CK4316" s="9"/>
      <c r="CN4316" s="9"/>
      <c r="CO4316" s="9"/>
      <c r="CP4316" s="9"/>
      <c r="CQ4316" s="9"/>
      <c r="CR4316" s="9"/>
      <c r="CS4316" s="9"/>
      <c r="CT4316" s="9"/>
      <c r="CU4316" s="9"/>
      <c r="CV4316" s="9"/>
      <c r="CW4316" s="9"/>
      <c r="CX4316" s="9"/>
      <c r="CY4316" s="9"/>
      <c r="CZ4316" s="9"/>
      <c r="DA4316" s="9"/>
      <c r="DB4316" s="9"/>
      <c r="DC4316" s="9"/>
      <c r="DD4316" s="9"/>
      <c r="DE4316" s="9"/>
      <c r="DF4316" s="9"/>
      <c r="DG4316" s="9"/>
      <c r="DH4316" s="9"/>
      <c r="DI4316" s="9"/>
      <c r="DJ4316" s="9"/>
      <c r="DK4316" s="9"/>
      <c r="DL4316" s="9"/>
      <c r="DM4316" s="9"/>
      <c r="DN4316" s="9"/>
      <c r="DO4316" s="9"/>
      <c r="DP4316" s="9"/>
      <c r="DQ4316" s="9"/>
      <c r="DR4316" s="9"/>
      <c r="DS4316" s="9"/>
      <c r="DT4316" s="9"/>
      <c r="DU4316" s="9"/>
      <c r="DV4316" s="9"/>
      <c r="DW4316" s="9"/>
      <c r="DX4316" s="9"/>
      <c r="DY4316" s="9"/>
      <c r="DZ4316" s="56"/>
      <c r="EA4316" s="57"/>
    </row>
    <row r="4317" spans="1:131" ht="19.5" customHeight="1" x14ac:dyDescent="0.25">
      <c r="A4317" s="9">
        <v>2854</v>
      </c>
      <c r="B4317" s="9" t="s">
        <v>8508</v>
      </c>
      <c r="C4317" s="9" t="s">
        <v>8509</v>
      </c>
      <c r="D4317" s="9"/>
      <c r="E4317" s="9" t="s">
        <v>447</v>
      </c>
      <c r="F4317" s="9" t="s">
        <v>4761</v>
      </c>
      <c r="G4317" s="9"/>
      <c r="H4317" s="9" t="s">
        <v>202</v>
      </c>
      <c r="I4317" s="9" t="s">
        <v>25</v>
      </c>
      <c r="J4317" s="129">
        <v>43927</v>
      </c>
      <c r="K4317" s="129">
        <v>43892</v>
      </c>
      <c r="L4317" s="129">
        <v>44074</v>
      </c>
      <c r="O4317" s="9">
        <v>25</v>
      </c>
      <c r="Q4317" s="9" t="s">
        <v>54</v>
      </c>
      <c r="R4317" s="9"/>
      <c r="S4317" s="13">
        <v>36251000</v>
      </c>
      <c r="T4317" s="13">
        <v>36251000</v>
      </c>
      <c r="U4317" s="13">
        <v>10875300</v>
      </c>
      <c r="V4317" s="9"/>
      <c r="W4317" s="9"/>
      <c r="X4317" s="9"/>
      <c r="Y4317" s="9"/>
      <c r="Z4317" s="9"/>
      <c r="AA4317" s="9"/>
      <c r="AB4317" s="9"/>
      <c r="AC4317" s="9"/>
      <c r="AD4317" s="9"/>
      <c r="AE4317" s="9"/>
      <c r="AF4317" s="55"/>
      <c r="AG4317" s="55"/>
      <c r="AH4317" s="11">
        <v>43892</v>
      </c>
      <c r="AI4317" s="11">
        <v>44074</v>
      </c>
      <c r="AJ4317" s="13">
        <v>31041660</v>
      </c>
      <c r="AK4317" s="13">
        <v>9312498</v>
      </c>
      <c r="AL4317" s="9"/>
      <c r="AM4317" s="9"/>
      <c r="AN4317" s="9"/>
      <c r="AO4317" s="9"/>
      <c r="AP4317" s="9"/>
      <c r="AQ4317" s="9"/>
      <c r="AR4317" s="9"/>
      <c r="AS4317" s="9"/>
      <c r="AT4317" s="9"/>
      <c r="AU4317" s="9"/>
      <c r="AV4317" s="9"/>
      <c r="AW4317" s="9"/>
      <c r="AX4317" s="9"/>
      <c r="AY4317" s="9"/>
      <c r="AZ4317" s="9"/>
      <c r="BA4317" s="9"/>
      <c r="BB4317" s="9"/>
      <c r="BC4317" s="9"/>
      <c r="BD4317" s="9"/>
      <c r="BE4317" s="9"/>
      <c r="BF4317" s="9"/>
      <c r="BG4317" s="9"/>
      <c r="BH4317" s="9"/>
      <c r="BI4317" s="9"/>
      <c r="BJ4317" s="9"/>
      <c r="BK4317" s="9"/>
      <c r="BL4317" s="9"/>
      <c r="BM4317" s="9"/>
      <c r="BN4317" s="9"/>
      <c r="BO4317" s="9"/>
      <c r="BP4317" s="9"/>
      <c r="BQ4317" s="9"/>
      <c r="BT4317" s="9"/>
      <c r="BU4317" s="9"/>
      <c r="BX4317" s="9"/>
      <c r="BY4317" s="9"/>
      <c r="CB4317" s="9"/>
      <c r="CC4317" s="9"/>
      <c r="CF4317" s="9"/>
      <c r="CG4317" s="9"/>
      <c r="CJ4317" s="9"/>
      <c r="CK4317" s="9"/>
      <c r="CN4317" s="9"/>
      <c r="CO4317" s="9"/>
      <c r="CP4317" s="9"/>
      <c r="CQ4317" s="9"/>
      <c r="CR4317" s="9"/>
      <c r="CS4317" s="9"/>
      <c r="CT4317" s="9"/>
      <c r="CU4317" s="9"/>
      <c r="CV4317" s="9"/>
      <c r="CW4317" s="9"/>
      <c r="CX4317" s="9"/>
      <c r="CY4317" s="9"/>
      <c r="CZ4317" s="9"/>
      <c r="DA4317" s="9"/>
      <c r="DB4317" s="9"/>
      <c r="DC4317" s="9"/>
      <c r="DD4317" s="9"/>
      <c r="DE4317" s="9"/>
      <c r="DF4317" s="9"/>
      <c r="DG4317" s="9"/>
      <c r="DH4317" s="9"/>
      <c r="DI4317" s="9"/>
      <c r="DJ4317" s="9"/>
      <c r="DK4317" s="9"/>
      <c r="DL4317" s="9"/>
      <c r="DM4317" s="9"/>
      <c r="DN4317" s="9"/>
      <c r="DO4317" s="9"/>
      <c r="DP4317" s="9"/>
      <c r="DQ4317" s="9"/>
      <c r="DR4317" s="9"/>
      <c r="DS4317" s="9"/>
      <c r="DT4317" s="9"/>
      <c r="DU4317" s="9"/>
      <c r="DV4317" s="9"/>
      <c r="DW4317" s="9"/>
      <c r="DX4317" s="9"/>
      <c r="DY4317" s="9"/>
      <c r="DZ4317" s="56"/>
      <c r="EA4317" s="57"/>
    </row>
    <row r="4318" spans="1:131" ht="19.5" customHeight="1" x14ac:dyDescent="0.25">
      <c r="A4318" s="9">
        <v>2855</v>
      </c>
      <c r="B4318" s="9" t="s">
        <v>8511</v>
      </c>
      <c r="C4318" s="9" t="s">
        <v>8512</v>
      </c>
      <c r="D4318" s="9"/>
      <c r="E4318" s="9" t="s">
        <v>2418</v>
      </c>
      <c r="F4318" s="9" t="s">
        <v>4385</v>
      </c>
      <c r="G4318" s="9"/>
      <c r="H4318" s="9" t="s">
        <v>202</v>
      </c>
      <c r="I4318" s="9" t="s">
        <v>25</v>
      </c>
      <c r="J4318" s="129">
        <v>44089</v>
      </c>
      <c r="K4318" s="129">
        <v>43831</v>
      </c>
      <c r="L4318" s="129">
        <v>44499</v>
      </c>
      <c r="M4318" s="9" t="s">
        <v>20</v>
      </c>
      <c r="O4318" s="9">
        <v>32</v>
      </c>
      <c r="Q4318" s="9" t="s">
        <v>54</v>
      </c>
      <c r="R4318" s="9"/>
      <c r="S4318" s="13">
        <v>35714286</v>
      </c>
      <c r="T4318" s="13">
        <v>35714286</v>
      </c>
      <c r="U4318" s="13">
        <v>10714286</v>
      </c>
      <c r="V4318" s="13">
        <v>25000000</v>
      </c>
      <c r="W4318" s="9"/>
      <c r="X4318" s="9"/>
      <c r="Y4318" s="9"/>
      <c r="Z4318" s="9"/>
      <c r="AA4318" s="9"/>
      <c r="AB4318" s="9"/>
      <c r="AC4318" s="9"/>
      <c r="AD4318" s="9"/>
      <c r="AE4318" s="9"/>
      <c r="AF4318" s="55">
        <v>25000000</v>
      </c>
      <c r="AG4318" s="55"/>
      <c r="AH4318" s="9"/>
      <c r="AI4318" s="9"/>
      <c r="AJ4318" s="9"/>
      <c r="AK4318" s="9"/>
      <c r="AL4318" s="9"/>
      <c r="AM4318" s="9"/>
      <c r="AN4318" s="9"/>
      <c r="AO4318" s="9"/>
      <c r="AP4318" s="9"/>
      <c r="AQ4318" s="9"/>
      <c r="AR4318" s="9"/>
      <c r="AS4318" s="9"/>
      <c r="AT4318" s="9"/>
      <c r="AU4318" s="9"/>
      <c r="AV4318" s="9"/>
      <c r="AW4318" s="9"/>
      <c r="AX4318" s="9"/>
      <c r="AY4318" s="9"/>
      <c r="AZ4318" s="9"/>
      <c r="BA4318" s="9"/>
      <c r="BB4318" s="9"/>
      <c r="BC4318" s="9"/>
      <c r="BD4318" s="9"/>
      <c r="BE4318" s="9"/>
      <c r="BF4318" s="9"/>
      <c r="BG4318" s="9"/>
      <c r="BH4318" s="9"/>
      <c r="BI4318" s="9"/>
      <c r="BJ4318" s="9"/>
      <c r="BK4318" s="9"/>
      <c r="BL4318" s="9"/>
      <c r="BM4318" s="9"/>
      <c r="BN4318" s="9"/>
      <c r="BO4318" s="9"/>
      <c r="BP4318" s="9"/>
      <c r="BQ4318" s="9"/>
      <c r="BT4318" s="9"/>
      <c r="BU4318" s="9"/>
      <c r="BX4318" s="9"/>
      <c r="BY4318" s="9"/>
      <c r="CB4318" s="9"/>
      <c r="CC4318" s="9"/>
      <c r="CF4318" s="9"/>
      <c r="CG4318" s="9"/>
      <c r="CJ4318" s="9"/>
      <c r="CK4318" s="9"/>
      <c r="CN4318" s="9"/>
      <c r="CO4318" s="9"/>
      <c r="CP4318" s="9"/>
      <c r="CQ4318" s="9"/>
      <c r="CR4318" s="9"/>
      <c r="CS4318" s="9"/>
      <c r="CT4318" s="9"/>
      <c r="CU4318" s="9"/>
      <c r="CV4318" s="9"/>
      <c r="CW4318" s="9"/>
      <c r="CX4318" s="9"/>
      <c r="CY4318" s="9"/>
      <c r="CZ4318" s="9"/>
      <c r="DA4318" s="9"/>
      <c r="DB4318" s="9"/>
      <c r="DC4318" s="9"/>
      <c r="DD4318" s="9"/>
      <c r="DE4318" s="9"/>
      <c r="DF4318" s="9"/>
      <c r="DG4318" s="9"/>
      <c r="DH4318" s="9"/>
      <c r="DI4318" s="9"/>
      <c r="DJ4318" s="9"/>
      <c r="DK4318" s="9"/>
      <c r="DL4318" s="9"/>
      <c r="DM4318" s="9"/>
      <c r="DN4318" s="9"/>
      <c r="DO4318" s="9"/>
      <c r="DP4318" s="9"/>
      <c r="DQ4318" s="9"/>
      <c r="DR4318" s="9"/>
      <c r="DS4318" s="9"/>
      <c r="DT4318" s="9"/>
      <c r="DU4318" s="9"/>
      <c r="DV4318" s="9"/>
      <c r="DW4318" s="9"/>
      <c r="DX4318" s="9"/>
      <c r="DY4318" s="9"/>
      <c r="DZ4318" s="56"/>
      <c r="EA4318" s="57"/>
    </row>
    <row r="4319" spans="1:131" s="18" customFormat="1" ht="19.5" customHeight="1" x14ac:dyDescent="0.25">
      <c r="A4319" s="18">
        <v>2855</v>
      </c>
      <c r="B4319" s="18" t="s">
        <v>8511</v>
      </c>
      <c r="C4319" s="18" t="s">
        <v>8835</v>
      </c>
      <c r="D4319" s="19">
        <v>44062</v>
      </c>
      <c r="J4319" s="130"/>
      <c r="K4319" s="130"/>
      <c r="L4319" s="130"/>
      <c r="AF4319" s="57"/>
      <c r="AG4319" s="57"/>
      <c r="DZ4319" s="56"/>
      <c r="EA4319" s="57"/>
    </row>
    <row r="4320" spans="1:131" ht="19.5" customHeight="1" x14ac:dyDescent="0.25">
      <c r="A4320" s="9">
        <v>2856</v>
      </c>
      <c r="B4320" s="9" t="s">
        <v>8513</v>
      </c>
      <c r="C4320" s="9" t="s">
        <v>8514</v>
      </c>
      <c r="D4320" s="9"/>
      <c r="E4320" s="9" t="s">
        <v>369</v>
      </c>
      <c r="F4320" s="9" t="s">
        <v>6999</v>
      </c>
      <c r="G4320" s="9"/>
      <c r="H4320" s="9" t="s">
        <v>202</v>
      </c>
      <c r="I4320" s="9" t="s">
        <v>25</v>
      </c>
      <c r="J4320" s="129">
        <v>44055</v>
      </c>
      <c r="K4320" s="129">
        <v>43976</v>
      </c>
      <c r="L4320" s="129">
        <v>44392</v>
      </c>
      <c r="M4320" s="9" t="s">
        <v>20</v>
      </c>
      <c r="O4320" s="9">
        <v>29</v>
      </c>
      <c r="Q4320" s="9" t="s">
        <v>54</v>
      </c>
      <c r="R4320" s="9"/>
      <c r="S4320" s="13">
        <v>42857143</v>
      </c>
      <c r="T4320" s="13">
        <v>42857143</v>
      </c>
      <c r="U4320" s="13">
        <v>12857143</v>
      </c>
      <c r="V4320" s="13">
        <v>30000000</v>
      </c>
      <c r="W4320" s="9"/>
      <c r="X4320" s="9"/>
      <c r="Y4320" s="9"/>
      <c r="Z4320" s="9"/>
      <c r="AA4320" s="9"/>
      <c r="AB4320" s="9"/>
      <c r="AC4320" s="9"/>
      <c r="AD4320" s="9"/>
      <c r="AE4320" s="9"/>
      <c r="AF4320" s="59">
        <v>30000000</v>
      </c>
      <c r="AG4320" s="57"/>
      <c r="AH4320" s="11">
        <v>44013</v>
      </c>
      <c r="AI4320" s="11">
        <v>44196</v>
      </c>
      <c r="AJ4320" s="13">
        <v>11423017</v>
      </c>
      <c r="AK4320" s="13">
        <v>3426905</v>
      </c>
      <c r="AL4320" s="11">
        <v>44197</v>
      </c>
      <c r="AM4320" s="11">
        <v>44286</v>
      </c>
      <c r="AN4320" s="13">
        <v>7971107</v>
      </c>
      <c r="AO4320" s="13">
        <v>2391332</v>
      </c>
      <c r="AP4320" s="9"/>
      <c r="AQ4320" s="9"/>
      <c r="AR4320" s="9"/>
      <c r="AS4320" s="9"/>
      <c r="AT4320" s="9"/>
      <c r="AU4320" s="9"/>
      <c r="AV4320" s="9"/>
      <c r="AW4320" s="9"/>
      <c r="AX4320" s="9"/>
      <c r="AY4320" s="9"/>
      <c r="AZ4320" s="9"/>
      <c r="BA4320" s="9"/>
      <c r="BB4320" s="9"/>
      <c r="BC4320" s="9"/>
      <c r="BD4320" s="9"/>
      <c r="BE4320" s="9"/>
      <c r="BF4320" s="9"/>
      <c r="BG4320" s="9"/>
      <c r="BH4320" s="9"/>
      <c r="BI4320" s="9"/>
      <c r="BJ4320" s="9"/>
      <c r="BK4320" s="9"/>
      <c r="BL4320" s="9"/>
      <c r="BM4320" s="9"/>
      <c r="BN4320" s="9"/>
      <c r="BO4320" s="9"/>
      <c r="BP4320" s="9"/>
      <c r="BQ4320" s="9"/>
      <c r="BT4320" s="9"/>
      <c r="BU4320" s="9"/>
      <c r="BX4320" s="9"/>
      <c r="BY4320" s="9"/>
      <c r="CB4320" s="9"/>
      <c r="CC4320" s="9"/>
      <c r="CF4320" s="9"/>
      <c r="CG4320" s="9"/>
      <c r="CJ4320" s="9"/>
      <c r="CK4320" s="9"/>
      <c r="CN4320" s="9"/>
      <c r="CO4320" s="9"/>
      <c r="CP4320" s="9"/>
      <c r="CQ4320" s="9"/>
      <c r="CR4320" s="9"/>
      <c r="CS4320" s="9"/>
      <c r="CT4320" s="9"/>
      <c r="CU4320" s="9"/>
      <c r="CV4320" s="9"/>
      <c r="CW4320" s="9"/>
      <c r="CX4320" s="9"/>
      <c r="CY4320" s="9"/>
      <c r="CZ4320" s="9"/>
      <c r="DA4320" s="9"/>
      <c r="DB4320" s="9"/>
      <c r="DC4320" s="9"/>
      <c r="DD4320" s="9"/>
      <c r="DE4320" s="9"/>
      <c r="DF4320" s="9"/>
      <c r="DG4320" s="9"/>
      <c r="DH4320" s="9"/>
      <c r="DI4320" s="9"/>
      <c r="DJ4320" s="9"/>
      <c r="DK4320" s="9"/>
      <c r="DL4320" s="9"/>
      <c r="DM4320" s="9"/>
      <c r="DN4320" s="9"/>
      <c r="DO4320" s="9"/>
      <c r="DP4320" s="9"/>
      <c r="DQ4320" s="9"/>
      <c r="DR4320" s="9"/>
      <c r="DS4320" s="9"/>
      <c r="DT4320" s="9"/>
      <c r="DU4320" s="9"/>
      <c r="DV4320" s="9"/>
      <c r="DW4320" s="9"/>
      <c r="DX4320" s="9"/>
      <c r="DY4320" s="9"/>
      <c r="DZ4320" s="56"/>
      <c r="EA4320" s="57"/>
    </row>
    <row r="4321" spans="1:131" s="18" customFormat="1" ht="19.5" customHeight="1" x14ac:dyDescent="0.25">
      <c r="A4321" s="18">
        <v>2856</v>
      </c>
      <c r="B4321" s="18" t="s">
        <v>8513</v>
      </c>
      <c r="C4321" s="18" t="s">
        <v>8514</v>
      </c>
      <c r="D4321" s="19">
        <v>44349</v>
      </c>
      <c r="J4321" s="130"/>
      <c r="K4321" s="130"/>
      <c r="L4321" s="130">
        <v>44560</v>
      </c>
      <c r="S4321" s="20"/>
      <c r="T4321" s="20"/>
      <c r="U4321" s="20"/>
      <c r="V4321" s="20"/>
      <c r="AF4321" s="57"/>
      <c r="AG4321" s="57"/>
      <c r="AH4321" s="19"/>
      <c r="AI4321" s="19"/>
      <c r="AJ4321" s="20"/>
      <c r="AK4321" s="20"/>
      <c r="DZ4321" s="56"/>
      <c r="EA4321" s="57"/>
    </row>
    <row r="4322" spans="1:131" ht="19.5" customHeight="1" x14ac:dyDescent="0.25">
      <c r="A4322" s="9">
        <v>2857</v>
      </c>
      <c r="B4322" s="9" t="s">
        <v>8515</v>
      </c>
      <c r="C4322" s="9" t="s">
        <v>8516</v>
      </c>
      <c r="D4322" s="9"/>
      <c r="E4322" s="9" t="s">
        <v>369</v>
      </c>
      <c r="F4322" s="9" t="s">
        <v>6999</v>
      </c>
      <c r="G4322" s="9"/>
      <c r="H4322" s="9" t="s">
        <v>202</v>
      </c>
      <c r="I4322" s="9" t="s">
        <v>25</v>
      </c>
      <c r="J4322" s="129">
        <v>44354</v>
      </c>
      <c r="K4322" s="129">
        <v>43983</v>
      </c>
      <c r="L4322" s="129">
        <v>44773</v>
      </c>
      <c r="M4322" s="9" t="s">
        <v>20</v>
      </c>
      <c r="O4322" s="9">
        <v>28</v>
      </c>
      <c r="Q4322" s="9" t="s">
        <v>54</v>
      </c>
      <c r="R4322" s="9"/>
      <c r="S4322" s="13">
        <v>19575000</v>
      </c>
      <c r="T4322" s="13">
        <v>19575000</v>
      </c>
      <c r="U4322" s="13">
        <v>5872500</v>
      </c>
      <c r="V4322" s="13">
        <v>13702500</v>
      </c>
      <c r="W4322" s="9"/>
      <c r="X4322" s="9"/>
      <c r="Y4322" s="9"/>
      <c r="Z4322" s="9"/>
      <c r="AA4322" s="9"/>
      <c r="AB4322" s="9"/>
      <c r="AC4322" s="9"/>
      <c r="AD4322" s="9"/>
      <c r="AE4322" s="9"/>
      <c r="AF4322" s="59">
        <v>13702500</v>
      </c>
      <c r="AG4322" s="57"/>
      <c r="AH4322" s="106"/>
      <c r="AI4322" s="9"/>
      <c r="AJ4322" s="9"/>
      <c r="AK4322" s="9"/>
      <c r="AL4322" s="9"/>
      <c r="AM4322" s="9"/>
      <c r="AN4322" s="9"/>
      <c r="AO4322" s="9"/>
      <c r="AP4322" s="9"/>
      <c r="AQ4322" s="9"/>
      <c r="AR4322" s="9"/>
      <c r="AS4322" s="9"/>
      <c r="AT4322" s="9"/>
      <c r="AU4322" s="9"/>
      <c r="AV4322" s="9"/>
      <c r="AW4322" s="9"/>
      <c r="AX4322" s="9"/>
      <c r="AY4322" s="9"/>
      <c r="AZ4322" s="9"/>
      <c r="BA4322" s="9"/>
      <c r="BB4322" s="9"/>
      <c r="BC4322" s="9"/>
      <c r="BD4322" s="9"/>
      <c r="BE4322" s="9"/>
      <c r="BF4322" s="9"/>
      <c r="BG4322" s="9"/>
      <c r="BH4322" s="9"/>
      <c r="BI4322" s="9"/>
      <c r="BJ4322" s="9"/>
      <c r="BK4322" s="9"/>
      <c r="BL4322" s="9"/>
      <c r="BM4322" s="9"/>
      <c r="BN4322" s="9"/>
      <c r="BO4322" s="9"/>
      <c r="BP4322" s="9"/>
      <c r="BQ4322" s="9"/>
      <c r="BT4322" s="9"/>
      <c r="BU4322" s="9"/>
      <c r="BX4322" s="9"/>
      <c r="BY4322" s="9"/>
      <c r="CB4322" s="9"/>
      <c r="CC4322" s="9"/>
      <c r="CF4322" s="9"/>
      <c r="CG4322" s="9"/>
      <c r="CJ4322" s="9"/>
      <c r="CK4322" s="9"/>
      <c r="CN4322" s="9"/>
      <c r="CO4322" s="9"/>
      <c r="CP4322" s="9"/>
      <c r="CQ4322" s="9"/>
      <c r="CR4322" s="9"/>
      <c r="CS4322" s="9"/>
      <c r="CT4322" s="9"/>
      <c r="CU4322" s="9"/>
      <c r="CV4322" s="9"/>
      <c r="CW4322" s="9"/>
      <c r="CX4322" s="9"/>
      <c r="CY4322" s="9"/>
      <c r="CZ4322" s="9"/>
      <c r="DA4322" s="9"/>
      <c r="DB4322" s="9"/>
      <c r="DC4322" s="9"/>
      <c r="DD4322" s="9"/>
      <c r="DE4322" s="9"/>
      <c r="DF4322" s="9"/>
      <c r="DG4322" s="9"/>
      <c r="DH4322" s="9"/>
      <c r="DI4322" s="9"/>
      <c r="DJ4322" s="9"/>
      <c r="DK4322" s="9"/>
      <c r="DL4322" s="9"/>
      <c r="DM4322" s="9"/>
      <c r="DN4322" s="9"/>
      <c r="DO4322" s="9"/>
      <c r="DP4322" s="9"/>
      <c r="DQ4322" s="9"/>
      <c r="DR4322" s="9"/>
      <c r="DS4322" s="9"/>
      <c r="DT4322" s="9"/>
      <c r="DU4322" s="9"/>
      <c r="DV4322" s="9"/>
      <c r="DW4322" s="9"/>
      <c r="DX4322" s="9"/>
      <c r="DY4322" s="9"/>
      <c r="DZ4322" s="56"/>
      <c r="EA4322" s="57"/>
    </row>
    <row r="4323" spans="1:131" ht="19.5" customHeight="1" x14ac:dyDescent="0.25">
      <c r="A4323" s="9">
        <v>2858</v>
      </c>
      <c r="B4323" s="10" t="s">
        <v>8517</v>
      </c>
      <c r="C4323" s="9" t="s">
        <v>8518</v>
      </c>
      <c r="D4323" s="9"/>
      <c r="E4323" s="9" t="s">
        <v>6024</v>
      </c>
      <c r="F4323" s="9" t="s">
        <v>3543</v>
      </c>
      <c r="G4323" s="9"/>
      <c r="H4323" s="9" t="s">
        <v>202</v>
      </c>
      <c r="I4323" s="9" t="s">
        <v>97</v>
      </c>
      <c r="J4323" s="129">
        <v>44094</v>
      </c>
      <c r="K4323" s="129">
        <v>44084</v>
      </c>
      <c r="L4323" s="129">
        <v>44267</v>
      </c>
      <c r="M4323" s="9" t="s">
        <v>20</v>
      </c>
      <c r="O4323" s="9">
        <v>28</v>
      </c>
      <c r="Q4323" s="9" t="s">
        <v>54</v>
      </c>
      <c r="R4323" s="9"/>
      <c r="S4323" s="13">
        <v>14285715</v>
      </c>
      <c r="T4323" s="13">
        <v>14285715</v>
      </c>
      <c r="U4323" s="13">
        <v>4285715</v>
      </c>
      <c r="W4323" s="13">
        <v>10000000</v>
      </c>
      <c r="X4323" s="9"/>
      <c r="Y4323" s="9"/>
      <c r="Z4323" s="9"/>
      <c r="AA4323" s="9"/>
      <c r="AB4323" s="9"/>
      <c r="AC4323" s="9"/>
      <c r="AD4323" s="9"/>
      <c r="AE4323" s="9"/>
      <c r="AF4323" s="55">
        <v>10000000</v>
      </c>
      <c r="AG4323" s="55"/>
      <c r="AH4323" s="11">
        <v>44084</v>
      </c>
      <c r="AI4323" s="11">
        <v>44193</v>
      </c>
      <c r="AJ4323" s="13">
        <v>14285715</v>
      </c>
      <c r="AK4323" s="13">
        <v>4285715</v>
      </c>
      <c r="AL4323" s="9"/>
      <c r="AM4323" s="9"/>
      <c r="AN4323" s="9"/>
      <c r="AO4323" s="9"/>
      <c r="AP4323" s="9"/>
      <c r="AQ4323" s="9"/>
      <c r="AR4323" s="9"/>
      <c r="AS4323" s="9"/>
      <c r="AT4323" s="9"/>
      <c r="AU4323" s="9"/>
      <c r="AV4323" s="9"/>
      <c r="AW4323" s="9"/>
      <c r="AX4323" s="9"/>
      <c r="AY4323" s="9"/>
      <c r="AZ4323" s="9"/>
      <c r="BA4323" s="9"/>
      <c r="BB4323" s="9"/>
      <c r="BC4323" s="9"/>
      <c r="BD4323" s="9"/>
      <c r="BE4323" s="9"/>
      <c r="BF4323" s="9"/>
      <c r="BG4323" s="9"/>
      <c r="BH4323" s="9"/>
      <c r="BI4323" s="9"/>
      <c r="BJ4323" s="9"/>
      <c r="BK4323" s="9"/>
      <c r="BL4323" s="9"/>
      <c r="BM4323" s="9"/>
      <c r="BN4323" s="9"/>
      <c r="BO4323" s="9"/>
      <c r="BP4323" s="9"/>
      <c r="BQ4323" s="9"/>
      <c r="BT4323" s="9"/>
      <c r="BU4323" s="9"/>
      <c r="BX4323" s="9"/>
      <c r="BY4323" s="9"/>
      <c r="CB4323" s="9"/>
      <c r="CC4323" s="9"/>
      <c r="CF4323" s="9"/>
      <c r="CG4323" s="9"/>
      <c r="CJ4323" s="9"/>
      <c r="CK4323" s="9"/>
      <c r="CN4323" s="9"/>
      <c r="CO4323" s="9"/>
      <c r="CP4323" s="9"/>
      <c r="CQ4323" s="9"/>
      <c r="CR4323" s="9"/>
      <c r="CS4323" s="9"/>
      <c r="CT4323" s="9"/>
      <c r="CU4323" s="9"/>
      <c r="CV4323" s="9"/>
      <c r="CW4323" s="9"/>
      <c r="CX4323" s="9"/>
      <c r="CY4323" s="9"/>
      <c r="CZ4323" s="9"/>
      <c r="DA4323" s="9"/>
      <c r="DB4323" s="9"/>
      <c r="DC4323" s="9"/>
      <c r="DD4323" s="9"/>
      <c r="DE4323" s="9"/>
      <c r="DF4323" s="9"/>
      <c r="DG4323" s="9"/>
      <c r="DH4323" s="9"/>
      <c r="DI4323" s="9"/>
      <c r="DJ4323" s="9"/>
      <c r="DK4323" s="9"/>
      <c r="DL4323" s="9"/>
      <c r="DM4323" s="9"/>
      <c r="DN4323" s="9"/>
      <c r="DO4323" s="9"/>
      <c r="DP4323" s="9"/>
      <c r="DQ4323" s="9"/>
      <c r="DR4323" s="9"/>
      <c r="DS4323" s="9"/>
      <c r="DT4323" s="9"/>
      <c r="DU4323" s="9"/>
      <c r="DV4323" s="9"/>
      <c r="DW4323" s="9"/>
      <c r="DX4323" s="9"/>
      <c r="DY4323" s="9"/>
      <c r="DZ4323" s="56"/>
      <c r="EA4323" s="57"/>
    </row>
    <row r="4324" spans="1:131" ht="19.5" customHeight="1" x14ac:dyDescent="0.25">
      <c r="A4324" s="9">
        <v>2859</v>
      </c>
      <c r="B4324" s="9" t="s">
        <v>8519</v>
      </c>
      <c r="C4324" s="9" t="s">
        <v>9613</v>
      </c>
      <c r="D4324" s="9"/>
      <c r="E4324" s="9" t="s">
        <v>7815</v>
      </c>
      <c r="F4324" s="9" t="s">
        <v>7681</v>
      </c>
      <c r="G4324" s="9"/>
      <c r="H4324" s="9" t="s">
        <v>202</v>
      </c>
      <c r="I4324" s="9" t="s">
        <v>25</v>
      </c>
      <c r="J4324" s="129">
        <v>44221</v>
      </c>
      <c r="K4324" s="129">
        <v>44075</v>
      </c>
      <c r="L4324" s="129">
        <v>44286</v>
      </c>
      <c r="M4324" s="9" t="s">
        <v>20</v>
      </c>
      <c r="O4324" s="9">
        <v>31</v>
      </c>
      <c r="Q4324" s="9" t="s">
        <v>54</v>
      </c>
      <c r="R4324" s="9"/>
      <c r="S4324" s="13">
        <v>24997800</v>
      </c>
      <c r="T4324" s="13">
        <v>24997800</v>
      </c>
      <c r="U4324" s="13">
        <v>5249538</v>
      </c>
      <c r="W4324" s="13">
        <v>19700000</v>
      </c>
      <c r="X4324" s="9"/>
      <c r="Y4324" s="9"/>
      <c r="Z4324" s="9"/>
      <c r="AA4324" s="9"/>
      <c r="AB4324" s="9"/>
      <c r="AC4324" s="9"/>
      <c r="AD4324" s="9"/>
      <c r="AE4324" s="9"/>
      <c r="AF4324" s="55">
        <v>19700000</v>
      </c>
      <c r="AG4324" s="55"/>
      <c r="AH4324" s="106"/>
      <c r="AI4324" s="9"/>
      <c r="AJ4324" s="9"/>
      <c r="AK4324" s="9"/>
      <c r="AL4324" s="9"/>
      <c r="AM4324" s="9"/>
      <c r="AN4324" s="9"/>
      <c r="AO4324" s="9"/>
      <c r="AP4324" s="9"/>
      <c r="AQ4324" s="9"/>
      <c r="AR4324" s="9"/>
      <c r="AS4324" s="9"/>
      <c r="AT4324" s="9"/>
      <c r="AU4324" s="9"/>
      <c r="AV4324" s="9"/>
      <c r="AW4324" s="9"/>
      <c r="AX4324" s="9"/>
      <c r="AY4324" s="9"/>
      <c r="AZ4324" s="9"/>
      <c r="BA4324" s="9"/>
      <c r="BB4324" s="9"/>
      <c r="BC4324" s="9"/>
      <c r="BD4324" s="9"/>
      <c r="BE4324" s="9"/>
      <c r="BF4324" s="9"/>
      <c r="BG4324" s="9"/>
      <c r="BH4324" s="9"/>
      <c r="BI4324" s="9"/>
      <c r="BJ4324" s="9"/>
      <c r="BK4324" s="9"/>
      <c r="BL4324" s="9"/>
      <c r="BM4324" s="9"/>
      <c r="BN4324" s="9"/>
      <c r="BO4324" s="9"/>
      <c r="BP4324" s="9"/>
      <c r="BQ4324" s="9"/>
      <c r="BT4324" s="9"/>
      <c r="BU4324" s="9"/>
      <c r="BX4324" s="9"/>
      <c r="BY4324" s="9"/>
      <c r="CB4324" s="9"/>
      <c r="CC4324" s="9"/>
      <c r="CF4324" s="9"/>
      <c r="CG4324" s="9"/>
      <c r="CJ4324" s="9"/>
      <c r="CK4324" s="9"/>
      <c r="CN4324" s="9"/>
      <c r="CO4324" s="9"/>
      <c r="CP4324" s="9"/>
      <c r="CQ4324" s="9"/>
      <c r="CR4324" s="9"/>
      <c r="CS4324" s="9"/>
      <c r="CT4324" s="9"/>
      <c r="CU4324" s="9"/>
      <c r="CV4324" s="9"/>
      <c r="CW4324" s="9"/>
      <c r="CX4324" s="9"/>
      <c r="CY4324" s="9"/>
      <c r="CZ4324" s="9"/>
      <c r="DA4324" s="9"/>
      <c r="DB4324" s="9"/>
      <c r="DC4324" s="9"/>
      <c r="DD4324" s="9"/>
      <c r="DE4324" s="9"/>
      <c r="DF4324" s="9"/>
      <c r="DG4324" s="9"/>
      <c r="DH4324" s="9"/>
      <c r="DI4324" s="9"/>
      <c r="DJ4324" s="9"/>
      <c r="DK4324" s="9"/>
      <c r="DL4324" s="9"/>
      <c r="DM4324" s="9"/>
      <c r="DN4324" s="9"/>
      <c r="DO4324" s="9"/>
      <c r="DP4324" s="9"/>
      <c r="DQ4324" s="9"/>
      <c r="DR4324" s="9"/>
      <c r="DS4324" s="9"/>
      <c r="DT4324" s="9"/>
      <c r="DU4324" s="9"/>
      <c r="DV4324" s="9"/>
      <c r="DW4324" s="9"/>
      <c r="DX4324" s="9"/>
      <c r="DY4324" s="9"/>
      <c r="DZ4324" s="56"/>
      <c r="EA4324" s="57"/>
    </row>
    <row r="4325" spans="1:131" ht="39" customHeight="1" x14ac:dyDescent="0.25">
      <c r="A4325" s="9">
        <v>2860</v>
      </c>
      <c r="B4325" s="9" t="s">
        <v>8520</v>
      </c>
      <c r="C4325" s="9" t="s">
        <v>8521</v>
      </c>
      <c r="D4325" s="9"/>
      <c r="E4325" s="9" t="s">
        <v>10373</v>
      </c>
      <c r="F4325" s="9" t="s">
        <v>8523</v>
      </c>
      <c r="G4325" s="9"/>
      <c r="H4325" s="9" t="s">
        <v>202</v>
      </c>
      <c r="I4325" s="9" t="s">
        <v>35</v>
      </c>
      <c r="J4325" s="129">
        <v>44109</v>
      </c>
      <c r="K4325" s="129">
        <v>44039</v>
      </c>
      <c r="L4325" s="129">
        <v>44561</v>
      </c>
      <c r="M4325" s="9" t="s">
        <v>335</v>
      </c>
      <c r="O4325" s="9">
        <v>32</v>
      </c>
      <c r="Q4325" s="9" t="s">
        <v>54</v>
      </c>
      <c r="R4325" s="13">
        <v>3890709842</v>
      </c>
      <c r="S4325" s="13">
        <v>2424472746</v>
      </c>
      <c r="T4325" s="13">
        <v>2424472746</v>
      </c>
      <c r="U4325" s="13">
        <v>727341824</v>
      </c>
      <c r="V4325" s="13">
        <v>279503105</v>
      </c>
      <c r="W4325" s="9"/>
      <c r="X4325" s="9"/>
      <c r="Y4325" s="9"/>
      <c r="Z4325" s="9"/>
      <c r="AA4325" s="9"/>
      <c r="AB4325" s="9"/>
      <c r="AC4325" s="9"/>
      <c r="AD4325" s="9"/>
      <c r="AE4325" s="9"/>
      <c r="AF4325" s="59">
        <v>279503105</v>
      </c>
      <c r="AG4325" s="59"/>
      <c r="AH4325" s="11">
        <v>44039</v>
      </c>
      <c r="AI4325" s="11">
        <v>44316</v>
      </c>
      <c r="AJ4325" s="13">
        <v>2402617571</v>
      </c>
      <c r="AK4325" s="13">
        <v>720785271</v>
      </c>
      <c r="AL4325" s="9"/>
      <c r="AM4325" s="9"/>
      <c r="AN4325" s="9"/>
      <c r="AO4325" s="9"/>
      <c r="AP4325" s="9"/>
      <c r="AQ4325" s="9"/>
      <c r="AR4325" s="9"/>
      <c r="AS4325" s="9"/>
      <c r="AT4325" s="9"/>
      <c r="AU4325" s="9"/>
      <c r="AV4325" s="9"/>
      <c r="AW4325" s="9"/>
      <c r="AX4325" s="9"/>
      <c r="AY4325" s="9"/>
      <c r="AZ4325" s="9"/>
      <c r="BA4325" s="9"/>
      <c r="BB4325" s="9"/>
      <c r="BC4325" s="9"/>
      <c r="BD4325" s="9"/>
      <c r="BE4325" s="9"/>
      <c r="BF4325" s="9"/>
      <c r="BG4325" s="9"/>
      <c r="BH4325" s="9"/>
      <c r="BI4325" s="9"/>
      <c r="BJ4325" s="9"/>
      <c r="BK4325" s="9"/>
      <c r="BL4325" s="9"/>
      <c r="BM4325" s="9"/>
      <c r="BN4325" s="9"/>
      <c r="BO4325" s="9"/>
      <c r="BP4325" s="9"/>
      <c r="BQ4325" s="9"/>
      <c r="BT4325" s="9"/>
      <c r="BU4325" s="9"/>
      <c r="BX4325" s="9"/>
      <c r="BY4325" s="9"/>
      <c r="CB4325" s="9"/>
      <c r="CC4325" s="9"/>
      <c r="CF4325" s="9"/>
      <c r="CG4325" s="9"/>
      <c r="CJ4325" s="9"/>
      <c r="CK4325" s="9"/>
      <c r="CN4325" s="9"/>
      <c r="CO4325" s="9"/>
      <c r="CP4325" s="9"/>
      <c r="CQ4325" s="9"/>
      <c r="CR4325" s="9"/>
      <c r="CS4325" s="9"/>
      <c r="CT4325" s="9"/>
      <c r="CU4325" s="9"/>
      <c r="CV4325" s="9"/>
      <c r="CW4325" s="9"/>
      <c r="CX4325" s="9"/>
      <c r="CY4325" s="9"/>
      <c r="CZ4325" s="9"/>
      <c r="DA4325" s="9"/>
      <c r="DB4325" s="9"/>
      <c r="DC4325" s="9"/>
      <c r="DD4325" s="9"/>
      <c r="DE4325" s="9"/>
      <c r="DF4325" s="9"/>
      <c r="DG4325" s="9"/>
      <c r="DH4325" s="9"/>
      <c r="DI4325" s="9"/>
      <c r="DJ4325" s="9"/>
      <c r="DK4325" s="9"/>
      <c r="DL4325" s="9"/>
      <c r="DM4325" s="9"/>
      <c r="DN4325" s="9"/>
      <c r="DO4325" s="9"/>
      <c r="DP4325" s="9"/>
      <c r="DQ4325" s="9"/>
      <c r="DR4325" s="9"/>
      <c r="DS4325" s="9"/>
      <c r="DT4325" s="9"/>
      <c r="DU4325" s="9"/>
      <c r="DV4325" s="9"/>
      <c r="DW4325" s="9"/>
      <c r="DX4325" s="9"/>
      <c r="DY4325" s="9"/>
      <c r="DZ4325" s="56"/>
      <c r="EA4325" s="57"/>
    </row>
    <row r="4326" spans="1:131" s="18" customFormat="1" ht="19.5" customHeight="1" x14ac:dyDescent="0.25">
      <c r="A4326" s="18">
        <v>2860</v>
      </c>
      <c r="B4326" s="18" t="s">
        <v>8520</v>
      </c>
      <c r="C4326" s="18" t="s">
        <v>8607</v>
      </c>
      <c r="D4326" s="19">
        <v>44032</v>
      </c>
      <c r="J4326" s="130"/>
      <c r="K4326" s="130"/>
      <c r="L4326" s="130"/>
      <c r="AF4326" s="57"/>
      <c r="AG4326" s="57"/>
      <c r="AH4326" s="107"/>
      <c r="DZ4326" s="56"/>
      <c r="EA4326" s="57"/>
    </row>
    <row r="4327" spans="1:131" ht="19.5" customHeight="1" x14ac:dyDescent="0.25">
      <c r="A4327" s="9">
        <v>2861</v>
      </c>
      <c r="B4327" s="9" t="s">
        <v>8524</v>
      </c>
      <c r="C4327" s="9" t="s">
        <v>8525</v>
      </c>
      <c r="D4327" s="9"/>
      <c r="E4327" s="9" t="s">
        <v>8015</v>
      </c>
      <c r="F4327" s="9" t="s">
        <v>8017</v>
      </c>
      <c r="G4327" s="9"/>
      <c r="H4327" s="9" t="s">
        <v>906</v>
      </c>
      <c r="I4327" s="9" t="s">
        <v>8147</v>
      </c>
      <c r="M4327" s="9" t="s">
        <v>20</v>
      </c>
      <c r="O4327" s="9">
        <v>29</v>
      </c>
      <c r="R4327" s="9"/>
      <c r="S4327" s="9"/>
      <c r="T4327" s="9"/>
      <c r="U4327" s="9"/>
      <c r="V4327" s="9"/>
      <c r="W4327" s="9"/>
      <c r="X4327" s="9"/>
      <c r="Y4327" s="9"/>
      <c r="Z4327" s="9"/>
      <c r="AA4327" s="9"/>
      <c r="AB4327" s="9"/>
      <c r="AC4327" s="9"/>
      <c r="AD4327" s="9"/>
      <c r="AE4327" s="9"/>
      <c r="AF4327" s="55"/>
      <c r="AG4327" s="55"/>
      <c r="AH4327" s="106"/>
      <c r="AI4327" s="9"/>
      <c r="AJ4327" s="9"/>
      <c r="AK4327" s="9"/>
      <c r="AL4327" s="9"/>
      <c r="AM4327" s="9"/>
      <c r="AN4327" s="9"/>
      <c r="AO4327" s="9"/>
      <c r="AP4327" s="9"/>
      <c r="AQ4327" s="9"/>
      <c r="AR4327" s="9"/>
      <c r="AS4327" s="9"/>
      <c r="AT4327" s="9"/>
      <c r="AU4327" s="9"/>
      <c r="AV4327" s="9"/>
      <c r="AW4327" s="9"/>
      <c r="AX4327" s="9"/>
      <c r="AY4327" s="9"/>
      <c r="AZ4327" s="9"/>
      <c r="BA4327" s="9"/>
      <c r="BB4327" s="9"/>
      <c r="BC4327" s="9"/>
      <c r="BD4327" s="9"/>
      <c r="BE4327" s="9"/>
      <c r="BF4327" s="9"/>
      <c r="BG4327" s="9"/>
      <c r="BH4327" s="9"/>
      <c r="BI4327" s="9"/>
      <c r="BJ4327" s="9"/>
      <c r="BK4327" s="9"/>
      <c r="BL4327" s="9"/>
      <c r="BM4327" s="9"/>
      <c r="BN4327" s="9"/>
      <c r="BO4327" s="9"/>
      <c r="BP4327" s="9"/>
      <c r="BQ4327" s="9"/>
      <c r="BT4327" s="9"/>
      <c r="BU4327" s="9"/>
      <c r="BX4327" s="9"/>
      <c r="BY4327" s="9"/>
      <c r="CB4327" s="9"/>
      <c r="CC4327" s="9"/>
      <c r="CF4327" s="9"/>
      <c r="CG4327" s="9"/>
      <c r="CJ4327" s="9"/>
      <c r="CK4327" s="9"/>
      <c r="CN4327" s="9"/>
      <c r="CO4327" s="9"/>
      <c r="CP4327" s="9"/>
      <c r="CQ4327" s="9"/>
      <c r="CR4327" s="9"/>
      <c r="CS4327" s="9"/>
      <c r="CT4327" s="9"/>
      <c r="CU4327" s="9"/>
      <c r="CV4327" s="9"/>
      <c r="CW4327" s="9"/>
      <c r="CX4327" s="9"/>
      <c r="CY4327" s="9"/>
      <c r="CZ4327" s="9"/>
      <c r="DA4327" s="9"/>
      <c r="DB4327" s="9"/>
      <c r="DC4327" s="9"/>
      <c r="DD4327" s="9"/>
      <c r="DE4327" s="9"/>
      <c r="DF4327" s="9"/>
      <c r="DG4327" s="9"/>
      <c r="DH4327" s="9"/>
      <c r="DI4327" s="9"/>
      <c r="DJ4327" s="9"/>
      <c r="DK4327" s="9"/>
      <c r="DL4327" s="9"/>
      <c r="DM4327" s="9"/>
      <c r="DN4327" s="9"/>
      <c r="DO4327" s="9"/>
      <c r="DP4327" s="9"/>
      <c r="DQ4327" s="9"/>
      <c r="DR4327" s="9"/>
      <c r="DS4327" s="9"/>
      <c r="DT4327" s="9"/>
      <c r="DU4327" s="9"/>
      <c r="DV4327" s="9"/>
      <c r="DW4327" s="9"/>
      <c r="DX4327" s="9"/>
      <c r="DY4327" s="9"/>
      <c r="DZ4327" s="56"/>
      <c r="EA4327" s="57"/>
    </row>
    <row r="4328" spans="1:131" ht="19.5" customHeight="1" x14ac:dyDescent="0.25">
      <c r="A4328" s="9">
        <v>2862</v>
      </c>
      <c r="B4328" s="9" t="s">
        <v>8526</v>
      </c>
      <c r="C4328" s="9" t="s">
        <v>8527</v>
      </c>
      <c r="D4328" s="9"/>
      <c r="E4328" s="9" t="s">
        <v>8528</v>
      </c>
      <c r="F4328" s="9" t="s">
        <v>8529</v>
      </c>
      <c r="G4328" s="9"/>
      <c r="H4328" s="9" t="s">
        <v>906</v>
      </c>
      <c r="I4328" s="9" t="s">
        <v>25</v>
      </c>
      <c r="M4328" s="9" t="s">
        <v>20</v>
      </c>
      <c r="O4328" s="9">
        <v>28</v>
      </c>
      <c r="R4328" s="9"/>
      <c r="S4328" s="9"/>
      <c r="T4328" s="9"/>
      <c r="U4328" s="9"/>
      <c r="V4328" s="9"/>
      <c r="W4328" s="9"/>
      <c r="X4328" s="9"/>
      <c r="Y4328" s="9"/>
      <c r="Z4328" s="9"/>
      <c r="AA4328" s="9"/>
      <c r="AB4328" s="9"/>
      <c r="AC4328" s="9"/>
      <c r="AD4328" s="9"/>
      <c r="AE4328" s="9"/>
      <c r="AF4328" s="55"/>
      <c r="AG4328" s="55"/>
      <c r="AH4328" s="106"/>
      <c r="AI4328" s="9"/>
      <c r="AJ4328" s="9"/>
      <c r="AK4328" s="9"/>
      <c r="AL4328" s="9"/>
      <c r="AM4328" s="9"/>
      <c r="AN4328" s="9"/>
      <c r="AO4328" s="9"/>
      <c r="AP4328" s="9"/>
      <c r="AQ4328" s="9"/>
      <c r="AR4328" s="9"/>
      <c r="AS4328" s="9"/>
      <c r="AT4328" s="9"/>
      <c r="AU4328" s="9"/>
      <c r="AV4328" s="9"/>
      <c r="AW4328" s="9"/>
      <c r="AX4328" s="9"/>
      <c r="AY4328" s="9"/>
      <c r="AZ4328" s="9"/>
      <c r="BA4328" s="9"/>
      <c r="BB4328" s="9"/>
      <c r="BC4328" s="9"/>
      <c r="BD4328" s="9"/>
      <c r="BE4328" s="9"/>
      <c r="BF4328" s="9"/>
      <c r="BG4328" s="9"/>
      <c r="BH4328" s="9"/>
      <c r="BI4328" s="9"/>
      <c r="BJ4328" s="9"/>
      <c r="BK4328" s="9"/>
      <c r="BL4328" s="9"/>
      <c r="BM4328" s="9"/>
      <c r="BN4328" s="9"/>
      <c r="BO4328" s="9"/>
      <c r="BP4328" s="9"/>
      <c r="BQ4328" s="9"/>
      <c r="BT4328" s="9"/>
      <c r="BU4328" s="9"/>
      <c r="BX4328" s="9"/>
      <c r="BY4328" s="9"/>
      <c r="CB4328" s="9"/>
      <c r="CC4328" s="9"/>
      <c r="CF4328" s="9"/>
      <c r="CG4328" s="9"/>
      <c r="CJ4328" s="9"/>
      <c r="CK4328" s="9"/>
      <c r="CN4328" s="9"/>
      <c r="CO4328" s="9"/>
      <c r="CP4328" s="9"/>
      <c r="CQ4328" s="9"/>
      <c r="CR4328" s="9"/>
      <c r="CS4328" s="9"/>
      <c r="CT4328" s="9"/>
      <c r="CU4328" s="9"/>
      <c r="CV4328" s="9"/>
      <c r="CW4328" s="9"/>
      <c r="CX4328" s="9"/>
      <c r="CY4328" s="9"/>
      <c r="CZ4328" s="9"/>
      <c r="DA4328" s="9"/>
      <c r="DB4328" s="9"/>
      <c r="DC4328" s="9"/>
      <c r="DD4328" s="9"/>
      <c r="DE4328" s="9"/>
      <c r="DF4328" s="9"/>
      <c r="DG4328" s="9"/>
      <c r="DH4328" s="9"/>
      <c r="DI4328" s="9"/>
      <c r="DJ4328" s="9"/>
      <c r="DK4328" s="9"/>
      <c r="DL4328" s="9"/>
      <c r="DM4328" s="9"/>
      <c r="DN4328" s="9"/>
      <c r="DO4328" s="9"/>
      <c r="DP4328" s="9"/>
      <c r="DQ4328" s="9"/>
      <c r="DR4328" s="9"/>
      <c r="DS4328" s="9"/>
      <c r="DT4328" s="9"/>
      <c r="DU4328" s="9"/>
      <c r="DV4328" s="9"/>
      <c r="DW4328" s="9"/>
      <c r="DX4328" s="9"/>
      <c r="DY4328" s="9"/>
      <c r="DZ4328" s="56"/>
      <c r="EA4328" s="57"/>
    </row>
    <row r="4329" spans="1:131" ht="19.5" customHeight="1" x14ac:dyDescent="0.25">
      <c r="A4329" s="9">
        <v>2863</v>
      </c>
      <c r="B4329" s="9" t="s">
        <v>8530</v>
      </c>
      <c r="C4329" s="9" t="s">
        <v>8531</v>
      </c>
      <c r="D4329" s="9"/>
      <c r="E4329" s="9" t="s">
        <v>8260</v>
      </c>
      <c r="F4329" s="9" t="s">
        <v>3777</v>
      </c>
      <c r="G4329" s="9"/>
      <c r="H4329" s="9" t="s">
        <v>906</v>
      </c>
      <c r="I4329" s="9" t="s">
        <v>78</v>
      </c>
      <c r="M4329" s="9" t="s">
        <v>20</v>
      </c>
      <c r="O4329" s="9">
        <v>32</v>
      </c>
      <c r="R4329" s="9"/>
      <c r="S4329" s="9"/>
      <c r="T4329" s="9"/>
      <c r="U4329" s="9"/>
      <c r="V4329" s="9"/>
      <c r="W4329" s="9"/>
      <c r="X4329" s="9"/>
      <c r="Y4329" s="9"/>
      <c r="Z4329" s="9"/>
      <c r="AA4329" s="9"/>
      <c r="AB4329" s="9"/>
      <c r="AC4329" s="9"/>
      <c r="AD4329" s="9"/>
      <c r="AE4329" s="9"/>
      <c r="AF4329" s="55"/>
      <c r="AG4329" s="55"/>
      <c r="AH4329" s="106"/>
      <c r="AI4329" s="9"/>
      <c r="AJ4329" s="9"/>
      <c r="AK4329" s="9"/>
      <c r="AL4329" s="9"/>
      <c r="AM4329" s="9"/>
      <c r="AN4329" s="9"/>
      <c r="AO4329" s="9"/>
      <c r="AP4329" s="9"/>
      <c r="AQ4329" s="9"/>
      <c r="AR4329" s="9"/>
      <c r="AS4329" s="9"/>
      <c r="AT4329" s="9"/>
      <c r="AU4329" s="9"/>
      <c r="AV4329" s="9"/>
      <c r="AW4329" s="9"/>
      <c r="AX4329" s="9"/>
      <c r="AY4329" s="9"/>
      <c r="AZ4329" s="9"/>
      <c r="BA4329" s="9"/>
      <c r="BB4329" s="9"/>
      <c r="BC4329" s="9"/>
      <c r="BD4329" s="9"/>
      <c r="BE4329" s="9"/>
      <c r="BF4329" s="9"/>
      <c r="BG4329" s="9"/>
      <c r="BH4329" s="9"/>
      <c r="BI4329" s="9"/>
      <c r="BJ4329" s="9"/>
      <c r="BK4329" s="9"/>
      <c r="BL4329" s="9"/>
      <c r="BM4329" s="9"/>
      <c r="BN4329" s="9"/>
      <c r="BO4329" s="9"/>
      <c r="BP4329" s="9"/>
      <c r="BQ4329" s="9"/>
      <c r="BT4329" s="9"/>
      <c r="BU4329" s="9"/>
      <c r="BX4329" s="9"/>
      <c r="BY4329" s="9"/>
      <c r="CB4329" s="9"/>
      <c r="CC4329" s="9"/>
      <c r="CF4329" s="9"/>
      <c r="CG4329" s="9"/>
      <c r="CJ4329" s="9"/>
      <c r="CK4329" s="9"/>
      <c r="CN4329" s="9"/>
      <c r="CO4329" s="9"/>
      <c r="CP4329" s="9"/>
      <c r="CQ4329" s="9"/>
      <c r="CR4329" s="9"/>
      <c r="CS4329" s="9"/>
      <c r="CT4329" s="9"/>
      <c r="CU4329" s="9"/>
      <c r="CV4329" s="9"/>
      <c r="CW4329" s="9"/>
      <c r="CX4329" s="9"/>
      <c r="CY4329" s="9"/>
      <c r="CZ4329" s="9"/>
      <c r="DA4329" s="9"/>
      <c r="DB4329" s="9"/>
      <c r="DC4329" s="9"/>
      <c r="DD4329" s="9"/>
      <c r="DE4329" s="9"/>
      <c r="DF4329" s="9"/>
      <c r="DG4329" s="9"/>
      <c r="DH4329" s="9"/>
      <c r="DI4329" s="9"/>
      <c r="DJ4329" s="9"/>
      <c r="DK4329" s="9"/>
      <c r="DL4329" s="9"/>
      <c r="DM4329" s="9"/>
      <c r="DN4329" s="9"/>
      <c r="DO4329" s="9"/>
      <c r="DP4329" s="9"/>
      <c r="DQ4329" s="9"/>
      <c r="DR4329" s="9"/>
      <c r="DS4329" s="9"/>
      <c r="DT4329" s="9"/>
      <c r="DU4329" s="9"/>
      <c r="DV4329" s="9"/>
      <c r="DW4329" s="9"/>
      <c r="DX4329" s="9"/>
      <c r="DY4329" s="9"/>
      <c r="DZ4329" s="56"/>
      <c r="EA4329" s="57"/>
    </row>
    <row r="4330" spans="1:131" ht="19.5" customHeight="1" x14ac:dyDescent="0.25">
      <c r="A4330" s="9">
        <v>2864</v>
      </c>
      <c r="B4330" s="10" t="s">
        <v>8532</v>
      </c>
      <c r="C4330" s="9" t="s">
        <v>8533</v>
      </c>
      <c r="D4330" s="9"/>
      <c r="E4330" s="9" t="s">
        <v>109</v>
      </c>
      <c r="F4330" s="9" t="s">
        <v>998</v>
      </c>
      <c r="G4330" s="9"/>
      <c r="H4330" s="9" t="s">
        <v>906</v>
      </c>
      <c r="I4330" s="9" t="s">
        <v>35</v>
      </c>
      <c r="M4330" s="9" t="s">
        <v>20</v>
      </c>
      <c r="O4330" s="9">
        <v>31</v>
      </c>
      <c r="R4330" s="9"/>
      <c r="S4330" s="9"/>
      <c r="T4330" s="9"/>
      <c r="U4330" s="9"/>
      <c r="V4330" s="9"/>
      <c r="W4330" s="9"/>
      <c r="X4330" s="9"/>
      <c r="Y4330" s="9"/>
      <c r="Z4330" s="9"/>
      <c r="AA4330" s="9"/>
      <c r="AB4330" s="9"/>
      <c r="AC4330" s="9"/>
      <c r="AD4330" s="9"/>
      <c r="AE4330" s="9"/>
      <c r="AF4330" s="55"/>
      <c r="AG4330" s="55"/>
      <c r="AH4330" s="106"/>
      <c r="AI4330" s="9"/>
      <c r="AJ4330" s="9"/>
      <c r="AK4330" s="9"/>
      <c r="AL4330" s="9"/>
      <c r="AM4330" s="9"/>
      <c r="AN4330" s="9"/>
      <c r="AO4330" s="9"/>
      <c r="AP4330" s="9"/>
      <c r="AQ4330" s="9"/>
      <c r="AR4330" s="9"/>
      <c r="AS4330" s="9"/>
      <c r="AT4330" s="9"/>
      <c r="AU4330" s="9"/>
      <c r="AV4330" s="9"/>
      <c r="AW4330" s="9"/>
      <c r="AX4330" s="9"/>
      <c r="AY4330" s="9"/>
      <c r="AZ4330" s="9"/>
      <c r="BA4330" s="9"/>
      <c r="BB4330" s="9"/>
      <c r="BC4330" s="9"/>
      <c r="BD4330" s="9"/>
      <c r="BE4330" s="9"/>
      <c r="BF4330" s="9"/>
      <c r="BG4330" s="9"/>
      <c r="BH4330" s="9"/>
      <c r="BI4330" s="9"/>
      <c r="BJ4330" s="9"/>
      <c r="BK4330" s="9"/>
      <c r="BL4330" s="9"/>
      <c r="BM4330" s="9"/>
      <c r="BN4330" s="9"/>
      <c r="BO4330" s="9"/>
      <c r="BP4330" s="9"/>
      <c r="BQ4330" s="9"/>
      <c r="BT4330" s="9"/>
      <c r="BU4330" s="9"/>
      <c r="BX4330" s="9"/>
      <c r="BY4330" s="9"/>
      <c r="CB4330" s="9"/>
      <c r="CC4330" s="9"/>
      <c r="CF4330" s="9"/>
      <c r="CG4330" s="9"/>
      <c r="CJ4330" s="9"/>
      <c r="CK4330" s="9"/>
      <c r="CN4330" s="9"/>
      <c r="CO4330" s="9"/>
      <c r="CP4330" s="9"/>
      <c r="CQ4330" s="9"/>
      <c r="CR4330" s="9"/>
      <c r="CS4330" s="9"/>
      <c r="CT4330" s="9"/>
      <c r="CU4330" s="9"/>
      <c r="CV4330" s="9"/>
      <c r="CW4330" s="9"/>
      <c r="CX4330" s="9"/>
      <c r="CY4330" s="9"/>
      <c r="CZ4330" s="9"/>
      <c r="DA4330" s="9"/>
      <c r="DB4330" s="9"/>
      <c r="DC4330" s="9"/>
      <c r="DD4330" s="9"/>
      <c r="DE4330" s="9"/>
      <c r="DF4330" s="9"/>
      <c r="DG4330" s="9"/>
      <c r="DH4330" s="9"/>
      <c r="DI4330" s="9"/>
      <c r="DJ4330" s="9"/>
      <c r="DK4330" s="9"/>
      <c r="DL4330" s="9"/>
      <c r="DM4330" s="9"/>
      <c r="DN4330" s="9"/>
      <c r="DO4330" s="9"/>
      <c r="DP4330" s="9"/>
      <c r="DQ4330" s="9"/>
      <c r="DR4330" s="9"/>
      <c r="DS4330" s="9"/>
      <c r="DT4330" s="9"/>
      <c r="DU4330" s="9"/>
      <c r="DV4330" s="9"/>
      <c r="DW4330" s="9"/>
      <c r="DX4330" s="9"/>
      <c r="DY4330" s="9"/>
      <c r="DZ4330" s="56"/>
      <c r="EA4330" s="57"/>
    </row>
    <row r="4331" spans="1:131" ht="19.5" customHeight="1" x14ac:dyDescent="0.25">
      <c r="A4331" s="9">
        <v>2865</v>
      </c>
      <c r="B4331" s="9" t="s">
        <v>8534</v>
      </c>
      <c r="C4331" s="9" t="s">
        <v>8535</v>
      </c>
      <c r="D4331" s="9"/>
      <c r="E4331" s="9" t="s">
        <v>3053</v>
      </c>
      <c r="F4331" s="9" t="s">
        <v>3054</v>
      </c>
      <c r="G4331" s="9"/>
      <c r="H4331" s="9" t="s">
        <v>202</v>
      </c>
      <c r="I4331" s="9" t="s">
        <v>25</v>
      </c>
      <c r="J4331" s="129">
        <v>44004</v>
      </c>
      <c r="K4331" s="129">
        <v>44002</v>
      </c>
      <c r="L4331" s="129">
        <v>44027</v>
      </c>
      <c r="O4331" s="9">
        <v>30</v>
      </c>
      <c r="Q4331" s="9" t="s">
        <v>61</v>
      </c>
      <c r="R4331" s="9"/>
      <c r="S4331" s="13">
        <v>2857143</v>
      </c>
      <c r="T4331" s="13">
        <v>2857143</v>
      </c>
      <c r="U4331" s="13">
        <v>857143</v>
      </c>
      <c r="V4331" s="9"/>
      <c r="W4331" s="9"/>
      <c r="X4331" s="9"/>
      <c r="Y4331" s="9"/>
      <c r="Z4331" s="9"/>
      <c r="AA4331" s="9"/>
      <c r="AB4331" s="9"/>
      <c r="AC4331" s="9"/>
      <c r="AD4331" s="9"/>
      <c r="AE4331" s="9"/>
      <c r="AF4331" s="55"/>
      <c r="AG4331" s="55"/>
      <c r="AH4331" s="11">
        <v>44004</v>
      </c>
      <c r="AI4331" s="11">
        <v>44011</v>
      </c>
      <c r="AJ4331" s="13">
        <v>2857143</v>
      </c>
      <c r="AK4331" s="13">
        <v>857143</v>
      </c>
      <c r="AL4331" s="9"/>
      <c r="AM4331" s="9"/>
      <c r="AN4331" s="9"/>
      <c r="AO4331" s="9"/>
      <c r="AP4331" s="9"/>
      <c r="AQ4331" s="9"/>
      <c r="AR4331" s="9"/>
      <c r="AS4331" s="9"/>
      <c r="AT4331" s="9"/>
      <c r="AU4331" s="9"/>
      <c r="AV4331" s="9"/>
      <c r="AW4331" s="9"/>
      <c r="AX4331" s="9"/>
      <c r="AY4331" s="9"/>
      <c r="AZ4331" s="9"/>
      <c r="BA4331" s="9"/>
      <c r="BB4331" s="9"/>
      <c r="BC4331" s="9"/>
      <c r="BD4331" s="9"/>
      <c r="BE4331" s="9"/>
      <c r="BF4331" s="9"/>
      <c r="BG4331" s="9"/>
      <c r="BH4331" s="9"/>
      <c r="BI4331" s="9"/>
      <c r="BJ4331" s="9"/>
      <c r="BK4331" s="9"/>
      <c r="BL4331" s="9"/>
      <c r="BM4331" s="9"/>
      <c r="BN4331" s="9"/>
      <c r="BO4331" s="9"/>
      <c r="BP4331" s="9"/>
      <c r="BQ4331" s="9"/>
      <c r="BT4331" s="9"/>
      <c r="BU4331" s="9"/>
      <c r="BX4331" s="9"/>
      <c r="BY4331" s="9"/>
      <c r="CB4331" s="9"/>
      <c r="CC4331" s="9"/>
      <c r="CF4331" s="9"/>
      <c r="CG4331" s="9"/>
      <c r="CJ4331" s="9"/>
      <c r="CK4331" s="9"/>
      <c r="CN4331" s="9"/>
      <c r="CO4331" s="9"/>
      <c r="CP4331" s="9"/>
      <c r="CQ4331" s="9"/>
      <c r="CR4331" s="9"/>
      <c r="CS4331" s="9"/>
      <c r="CT4331" s="9"/>
      <c r="CU4331" s="9"/>
      <c r="CV4331" s="9"/>
      <c r="CW4331" s="9"/>
      <c r="CX4331" s="9"/>
      <c r="CY4331" s="9"/>
      <c r="CZ4331" s="9"/>
      <c r="DA4331" s="9"/>
      <c r="DB4331" s="9"/>
      <c r="DC4331" s="9"/>
      <c r="DD4331" s="9"/>
      <c r="DE4331" s="9"/>
      <c r="DF4331" s="9"/>
      <c r="DG4331" s="9"/>
      <c r="DH4331" s="9"/>
      <c r="DI4331" s="9"/>
      <c r="DJ4331" s="9"/>
      <c r="DK4331" s="9"/>
      <c r="DL4331" s="9"/>
      <c r="DM4331" s="9"/>
      <c r="DN4331" s="9"/>
      <c r="DO4331" s="9"/>
      <c r="DP4331" s="9"/>
      <c r="DQ4331" s="9"/>
      <c r="DR4331" s="9"/>
      <c r="DS4331" s="9"/>
      <c r="DT4331" s="9"/>
      <c r="DU4331" s="9"/>
      <c r="DV4331" s="9"/>
      <c r="DW4331" s="9"/>
      <c r="DX4331" s="9"/>
      <c r="DY4331" s="9"/>
      <c r="DZ4331" s="56"/>
      <c r="EA4331" s="57"/>
    </row>
    <row r="4332" spans="1:131" ht="19.5" customHeight="1" x14ac:dyDescent="0.25">
      <c r="A4332" s="9">
        <v>2866</v>
      </c>
      <c r="B4332" s="9" t="s">
        <v>8536</v>
      </c>
      <c r="C4332" s="9" t="s">
        <v>8537</v>
      </c>
      <c r="D4332" s="9"/>
      <c r="E4332" s="9" t="s">
        <v>7951</v>
      </c>
      <c r="F4332" s="9" t="s">
        <v>7952</v>
      </c>
      <c r="G4332" s="9"/>
      <c r="H4332" s="9" t="s">
        <v>202</v>
      </c>
      <c r="I4332" s="9" t="s">
        <v>25</v>
      </c>
      <c r="J4332" s="129">
        <v>43978</v>
      </c>
      <c r="K4332" s="129">
        <v>43959</v>
      </c>
      <c r="L4332" s="129">
        <v>44012</v>
      </c>
      <c r="O4332" s="9">
        <v>27</v>
      </c>
      <c r="Q4332" s="9" t="s">
        <v>61</v>
      </c>
      <c r="R4332" s="9"/>
      <c r="S4332" s="13">
        <v>5300000</v>
      </c>
      <c r="T4332" s="13">
        <v>5300000</v>
      </c>
      <c r="U4332" s="13">
        <v>1590000</v>
      </c>
      <c r="V4332" s="9"/>
      <c r="W4332" s="9"/>
      <c r="X4332" s="9"/>
      <c r="Y4332" s="9"/>
      <c r="Z4332" s="9"/>
      <c r="AA4332" s="9"/>
      <c r="AB4332" s="9"/>
      <c r="AC4332" s="9"/>
      <c r="AD4332" s="9"/>
      <c r="AE4332" s="9"/>
      <c r="AF4332" s="55"/>
      <c r="AG4332" s="55"/>
      <c r="AH4332" s="11">
        <v>43959</v>
      </c>
      <c r="AI4332" s="11">
        <v>44012</v>
      </c>
      <c r="AJ4332" s="13">
        <v>5417184</v>
      </c>
      <c r="AK4332" s="13">
        <v>1590000</v>
      </c>
      <c r="AL4332" s="9"/>
      <c r="AM4332" s="9"/>
      <c r="AN4332" s="9"/>
      <c r="AO4332" s="9"/>
      <c r="AP4332" s="9"/>
      <c r="AQ4332" s="9"/>
      <c r="AR4332" s="9"/>
      <c r="AS4332" s="9"/>
      <c r="AT4332" s="9"/>
      <c r="AU4332" s="9"/>
      <c r="AV4332" s="9"/>
      <c r="AW4332" s="9"/>
      <c r="AX4332" s="9"/>
      <c r="AY4332" s="9"/>
      <c r="AZ4332" s="9"/>
      <c r="BA4332" s="9"/>
      <c r="BB4332" s="9"/>
      <c r="BC4332" s="9"/>
      <c r="BD4332" s="9"/>
      <c r="BE4332" s="9"/>
      <c r="BF4332" s="9"/>
      <c r="BG4332" s="9"/>
      <c r="BH4332" s="9"/>
      <c r="BI4332" s="9"/>
      <c r="BJ4332" s="9"/>
      <c r="BK4332" s="9"/>
      <c r="BL4332" s="9"/>
      <c r="BM4332" s="9"/>
      <c r="BN4332" s="9"/>
      <c r="BO4332" s="9"/>
      <c r="BP4332" s="9"/>
      <c r="BQ4332" s="9"/>
      <c r="BT4332" s="9"/>
      <c r="BU4332" s="9"/>
      <c r="BX4332" s="9"/>
      <c r="BY4332" s="9"/>
      <c r="CB4332" s="9"/>
      <c r="CC4332" s="9"/>
      <c r="CF4332" s="9"/>
      <c r="CG4332" s="9"/>
      <c r="CJ4332" s="9"/>
      <c r="CK4332" s="9"/>
      <c r="CN4332" s="9"/>
      <c r="CO4332" s="9"/>
      <c r="CP4332" s="9"/>
      <c r="CQ4332" s="9"/>
      <c r="CR4332" s="9"/>
      <c r="CS4332" s="9"/>
      <c r="CT4332" s="9"/>
      <c r="CU4332" s="9"/>
      <c r="CV4332" s="9"/>
      <c r="CW4332" s="9"/>
      <c r="CX4332" s="9"/>
      <c r="CY4332" s="9"/>
      <c r="CZ4332" s="9"/>
      <c r="DA4332" s="9"/>
      <c r="DB4332" s="9"/>
      <c r="DC4332" s="9"/>
      <c r="DD4332" s="9"/>
      <c r="DE4332" s="9"/>
      <c r="DF4332" s="9"/>
      <c r="DG4332" s="9"/>
      <c r="DH4332" s="9"/>
      <c r="DI4332" s="9"/>
      <c r="DJ4332" s="9"/>
      <c r="DK4332" s="9"/>
      <c r="DL4332" s="9"/>
      <c r="DM4332" s="9"/>
      <c r="DN4332" s="9"/>
      <c r="DO4332" s="9"/>
      <c r="DP4332" s="9"/>
      <c r="DQ4332" s="9"/>
      <c r="DR4332" s="9"/>
      <c r="DS4332" s="9"/>
      <c r="DT4332" s="9"/>
      <c r="DU4332" s="9"/>
      <c r="DV4332" s="9"/>
      <c r="DW4332" s="9"/>
      <c r="DX4332" s="9"/>
      <c r="DY4332" s="9"/>
      <c r="DZ4332" s="56"/>
      <c r="EA4332" s="57"/>
    </row>
    <row r="4333" spans="1:131" ht="19.5" customHeight="1" x14ac:dyDescent="0.25">
      <c r="A4333" s="9">
        <v>2867</v>
      </c>
      <c r="B4333" s="9" t="s">
        <v>8538</v>
      </c>
      <c r="C4333" s="9" t="s">
        <v>8539</v>
      </c>
      <c r="D4333" s="9"/>
      <c r="E4333" s="9" t="s">
        <v>8522</v>
      </c>
      <c r="F4333" s="9" t="s">
        <v>8523</v>
      </c>
      <c r="G4333" s="9"/>
      <c r="H4333" s="9" t="s">
        <v>202</v>
      </c>
      <c r="I4333" s="9" t="s">
        <v>28</v>
      </c>
      <c r="J4333" s="129">
        <v>43967</v>
      </c>
      <c r="K4333" s="129">
        <v>43957</v>
      </c>
      <c r="L4333" s="129">
        <v>44104</v>
      </c>
      <c r="O4333" s="9">
        <v>25</v>
      </c>
      <c r="Q4333" s="9" t="s">
        <v>54</v>
      </c>
      <c r="R4333" s="9"/>
      <c r="S4333" s="13">
        <v>5478750</v>
      </c>
      <c r="T4333" s="13">
        <v>5478750</v>
      </c>
      <c r="U4333" s="13">
        <v>1643625</v>
      </c>
      <c r="V4333" s="9"/>
      <c r="W4333" s="9"/>
      <c r="X4333" s="9"/>
      <c r="Y4333" s="9"/>
      <c r="Z4333" s="9"/>
      <c r="AA4333" s="9"/>
      <c r="AB4333" s="9"/>
      <c r="AC4333" s="9"/>
      <c r="AD4333" s="9"/>
      <c r="AE4333" s="9"/>
      <c r="AF4333" s="55"/>
      <c r="AG4333" s="55"/>
      <c r="AH4333" s="11">
        <v>43957</v>
      </c>
      <c r="AI4333" s="11">
        <v>44104</v>
      </c>
      <c r="AJ4333" s="13">
        <v>3249363</v>
      </c>
      <c r="AK4333" s="13">
        <v>974809</v>
      </c>
      <c r="AL4333" s="9"/>
      <c r="AM4333" s="9"/>
      <c r="AN4333" s="9"/>
      <c r="AO4333" s="9"/>
      <c r="AP4333" s="9"/>
      <c r="AQ4333" s="9"/>
      <c r="AR4333" s="9"/>
      <c r="AS4333" s="9"/>
      <c r="AT4333" s="9"/>
      <c r="AU4333" s="9"/>
      <c r="AV4333" s="9"/>
      <c r="AW4333" s="9"/>
      <c r="AX4333" s="9"/>
      <c r="AY4333" s="9"/>
      <c r="AZ4333" s="9"/>
      <c r="BA4333" s="9"/>
      <c r="BB4333" s="9"/>
      <c r="BC4333" s="9"/>
      <c r="BD4333" s="9"/>
      <c r="BE4333" s="9"/>
      <c r="BF4333" s="9"/>
      <c r="BG4333" s="9"/>
      <c r="BH4333" s="9"/>
      <c r="BI4333" s="9"/>
      <c r="BJ4333" s="9"/>
      <c r="BK4333" s="9"/>
      <c r="BL4333" s="9"/>
      <c r="BM4333" s="9"/>
      <c r="BN4333" s="9"/>
      <c r="BO4333" s="9"/>
      <c r="BP4333" s="9"/>
      <c r="BQ4333" s="9"/>
      <c r="BT4333" s="9"/>
      <c r="BU4333" s="9"/>
      <c r="BX4333" s="9"/>
      <c r="BY4333" s="9"/>
      <c r="CB4333" s="9"/>
      <c r="CC4333" s="9"/>
      <c r="CF4333" s="9"/>
      <c r="CG4333" s="9"/>
      <c r="CJ4333" s="9"/>
      <c r="CK4333" s="9"/>
      <c r="CN4333" s="9"/>
      <c r="CO4333" s="9"/>
      <c r="CP4333" s="9"/>
      <c r="CQ4333" s="9"/>
      <c r="CR4333" s="9"/>
      <c r="CS4333" s="9"/>
      <c r="CT4333" s="9"/>
      <c r="CU4333" s="9"/>
      <c r="CV4333" s="9"/>
      <c r="CW4333" s="9"/>
      <c r="CX4333" s="9"/>
      <c r="CY4333" s="9"/>
      <c r="CZ4333" s="9"/>
      <c r="DA4333" s="9"/>
      <c r="DB4333" s="9"/>
      <c r="DC4333" s="9"/>
      <c r="DD4333" s="9"/>
      <c r="DE4333" s="9"/>
      <c r="DF4333" s="9"/>
      <c r="DG4333" s="9"/>
      <c r="DH4333" s="9"/>
      <c r="DI4333" s="9"/>
      <c r="DJ4333" s="9"/>
      <c r="DK4333" s="9"/>
      <c r="DL4333" s="9"/>
      <c r="DM4333" s="9"/>
      <c r="DN4333" s="9"/>
      <c r="DO4333" s="9"/>
      <c r="DP4333" s="9"/>
      <c r="DQ4333" s="9"/>
      <c r="DR4333" s="9"/>
      <c r="DS4333" s="9"/>
      <c r="DT4333" s="9"/>
      <c r="DU4333" s="9"/>
      <c r="DV4333" s="9"/>
      <c r="DW4333" s="9"/>
      <c r="DX4333" s="9"/>
      <c r="DY4333" s="9"/>
      <c r="DZ4333" s="56"/>
      <c r="EA4333" s="57"/>
    </row>
    <row r="4334" spans="1:131" ht="19.5" customHeight="1" x14ac:dyDescent="0.25">
      <c r="A4334" s="9">
        <v>2868</v>
      </c>
      <c r="B4334" s="9" t="s">
        <v>8540</v>
      </c>
      <c r="C4334" s="9" t="s">
        <v>8541</v>
      </c>
      <c r="D4334" s="9"/>
      <c r="E4334" s="9" t="s">
        <v>8542</v>
      </c>
      <c r="F4334" s="9" t="s">
        <v>8543</v>
      </c>
      <c r="G4334" s="9"/>
      <c r="H4334" s="9" t="s">
        <v>202</v>
      </c>
      <c r="I4334" s="9" t="s">
        <v>122</v>
      </c>
      <c r="J4334" s="129">
        <v>43993</v>
      </c>
      <c r="K4334" s="129">
        <v>43962</v>
      </c>
      <c r="L4334" s="129">
        <v>44176</v>
      </c>
      <c r="O4334" s="9">
        <v>27</v>
      </c>
      <c r="Q4334" s="9" t="s">
        <v>54</v>
      </c>
      <c r="R4334" s="9"/>
      <c r="S4334" s="13">
        <v>3550000</v>
      </c>
      <c r="T4334" s="13">
        <v>3550000</v>
      </c>
      <c r="U4334" s="13">
        <v>1065000</v>
      </c>
      <c r="V4334" s="9"/>
      <c r="W4334" s="9"/>
      <c r="X4334" s="9"/>
      <c r="Y4334" s="9"/>
      <c r="Z4334" s="9"/>
      <c r="AA4334" s="9"/>
      <c r="AB4334" s="9"/>
      <c r="AC4334" s="9"/>
      <c r="AD4334" s="9"/>
      <c r="AE4334" s="9"/>
      <c r="AF4334" s="55"/>
      <c r="AG4334" s="55"/>
      <c r="AH4334" s="11">
        <v>43962</v>
      </c>
      <c r="AI4334" s="11">
        <v>44138</v>
      </c>
      <c r="AJ4334" s="13">
        <v>3558559</v>
      </c>
      <c r="AK4334" s="13">
        <v>1065000</v>
      </c>
      <c r="AL4334" s="9"/>
      <c r="AM4334" s="9"/>
      <c r="AN4334" s="9"/>
      <c r="AO4334" s="9"/>
      <c r="AP4334" s="9"/>
      <c r="AQ4334" s="9"/>
      <c r="AR4334" s="9"/>
      <c r="AS4334" s="9"/>
      <c r="AT4334" s="9"/>
      <c r="AU4334" s="9"/>
      <c r="AV4334" s="9"/>
      <c r="AW4334" s="9"/>
      <c r="AX4334" s="9"/>
      <c r="AY4334" s="9"/>
      <c r="AZ4334" s="9"/>
      <c r="BA4334" s="9"/>
      <c r="BB4334" s="9"/>
      <c r="BC4334" s="9"/>
      <c r="BD4334" s="9"/>
      <c r="BE4334" s="9"/>
      <c r="BF4334" s="9"/>
      <c r="BG4334" s="9"/>
      <c r="BH4334" s="9"/>
      <c r="BI4334" s="9"/>
      <c r="BJ4334" s="9"/>
      <c r="BK4334" s="9"/>
      <c r="BL4334" s="9"/>
      <c r="BM4334" s="9"/>
      <c r="BN4334" s="9"/>
      <c r="BO4334" s="9"/>
      <c r="BP4334" s="9"/>
      <c r="BQ4334" s="9"/>
      <c r="BT4334" s="9"/>
      <c r="BU4334" s="9"/>
      <c r="BX4334" s="9"/>
      <c r="BY4334" s="9"/>
      <c r="CB4334" s="9"/>
      <c r="CC4334" s="9"/>
      <c r="CF4334" s="9"/>
      <c r="CG4334" s="9"/>
      <c r="CJ4334" s="9"/>
      <c r="CK4334" s="9"/>
      <c r="CN4334" s="9"/>
      <c r="CO4334" s="9"/>
      <c r="CP4334" s="9"/>
      <c r="CQ4334" s="9"/>
      <c r="CR4334" s="9"/>
      <c r="CS4334" s="9"/>
      <c r="CT4334" s="9"/>
      <c r="CU4334" s="9"/>
      <c r="CV4334" s="9"/>
      <c r="CW4334" s="9"/>
      <c r="CX4334" s="9"/>
      <c r="CY4334" s="9"/>
      <c r="CZ4334" s="9"/>
      <c r="DA4334" s="9"/>
      <c r="DB4334" s="9"/>
      <c r="DC4334" s="9"/>
      <c r="DD4334" s="9"/>
      <c r="DE4334" s="9"/>
      <c r="DF4334" s="9"/>
      <c r="DG4334" s="9"/>
      <c r="DH4334" s="9"/>
      <c r="DI4334" s="9"/>
      <c r="DJ4334" s="9"/>
      <c r="DK4334" s="9"/>
      <c r="DL4334" s="9"/>
      <c r="DM4334" s="9"/>
      <c r="DN4334" s="9"/>
      <c r="DO4334" s="9"/>
      <c r="DP4334" s="9"/>
      <c r="DQ4334" s="9"/>
      <c r="DR4334" s="9"/>
      <c r="DS4334" s="9"/>
      <c r="DT4334" s="9"/>
      <c r="DU4334" s="9"/>
      <c r="DV4334" s="9"/>
      <c r="DW4334" s="9"/>
      <c r="DX4334" s="9"/>
      <c r="DY4334" s="9"/>
      <c r="DZ4334" s="56"/>
      <c r="EA4334" s="57"/>
    </row>
    <row r="4335" spans="1:131" ht="19.5" customHeight="1" x14ac:dyDescent="0.25">
      <c r="A4335" s="9">
        <v>2869</v>
      </c>
      <c r="B4335" s="9" t="s">
        <v>8544</v>
      </c>
      <c r="C4335" s="9" t="s">
        <v>8545</v>
      </c>
      <c r="D4335" s="9"/>
      <c r="E4335" s="9" t="s">
        <v>3417</v>
      </c>
      <c r="F4335" s="9" t="s">
        <v>493</v>
      </c>
      <c r="G4335" s="9"/>
      <c r="H4335" s="9" t="s">
        <v>202</v>
      </c>
      <c r="I4335" s="9" t="s">
        <v>8546</v>
      </c>
      <c r="J4335" s="129">
        <v>44018</v>
      </c>
      <c r="K4335" s="129">
        <v>43809</v>
      </c>
      <c r="L4335" s="129">
        <v>44392</v>
      </c>
      <c r="O4335" s="9">
        <v>29</v>
      </c>
      <c r="Q4335" s="9" t="s">
        <v>61</v>
      </c>
      <c r="R4335" s="9"/>
      <c r="S4335" s="13">
        <v>115511000</v>
      </c>
      <c r="T4335" s="13">
        <v>115511000</v>
      </c>
      <c r="U4335" s="13">
        <v>34653300</v>
      </c>
      <c r="V4335" s="9"/>
      <c r="W4335" s="9"/>
      <c r="X4335" s="9"/>
      <c r="Y4335" s="9"/>
      <c r="Z4335" s="9"/>
      <c r="AA4335" s="9"/>
      <c r="AB4335" s="9"/>
      <c r="AC4335" s="9"/>
      <c r="AD4335" s="9"/>
      <c r="AE4335" s="9"/>
      <c r="AF4335" s="55"/>
      <c r="AG4335" s="55"/>
      <c r="AH4335" s="11">
        <v>43831</v>
      </c>
      <c r="AI4335" s="11">
        <v>44196</v>
      </c>
      <c r="AJ4335" s="13">
        <v>14533248</v>
      </c>
      <c r="AK4335" s="13">
        <v>4359974</v>
      </c>
      <c r="AL4335" s="9"/>
      <c r="AM4335" s="9"/>
      <c r="AN4335" s="9"/>
      <c r="AO4335" s="9"/>
      <c r="AP4335" s="9"/>
      <c r="AQ4335" s="9"/>
      <c r="AR4335" s="9"/>
      <c r="AS4335" s="9"/>
      <c r="AT4335" s="9"/>
      <c r="AU4335" s="9"/>
      <c r="AV4335" s="9"/>
      <c r="AW4335" s="9"/>
      <c r="AX4335" s="9"/>
      <c r="AY4335" s="9"/>
      <c r="AZ4335" s="9"/>
      <c r="BA4335" s="9"/>
      <c r="BB4335" s="9"/>
      <c r="BC4335" s="9"/>
      <c r="BD4335" s="9"/>
      <c r="BE4335" s="9"/>
      <c r="BF4335" s="9"/>
      <c r="BG4335" s="9"/>
      <c r="BH4335" s="9"/>
      <c r="BI4335" s="9"/>
      <c r="BJ4335" s="9"/>
      <c r="BK4335" s="9"/>
      <c r="BL4335" s="9"/>
      <c r="BM4335" s="9"/>
      <c r="BN4335" s="9"/>
      <c r="BO4335" s="9"/>
      <c r="BP4335" s="9"/>
      <c r="BQ4335" s="9"/>
      <c r="BT4335" s="9"/>
      <c r="BU4335" s="9"/>
      <c r="BX4335" s="9"/>
      <c r="BY4335" s="9"/>
      <c r="CB4335" s="9"/>
      <c r="CC4335" s="9"/>
      <c r="CF4335" s="9"/>
      <c r="CG4335" s="9"/>
      <c r="CJ4335" s="9"/>
      <c r="CK4335" s="9"/>
      <c r="CN4335" s="9"/>
      <c r="CO4335" s="9"/>
      <c r="CP4335" s="9"/>
      <c r="CQ4335" s="9"/>
      <c r="CR4335" s="9"/>
      <c r="CS4335" s="9"/>
      <c r="CT4335" s="9"/>
      <c r="CU4335" s="9"/>
      <c r="CV4335" s="9"/>
      <c r="CW4335" s="9"/>
      <c r="CX4335" s="9"/>
      <c r="CY4335" s="9"/>
      <c r="CZ4335" s="9"/>
      <c r="DA4335" s="9"/>
      <c r="DB4335" s="9"/>
      <c r="DC4335" s="9"/>
      <c r="DD4335" s="9"/>
      <c r="DE4335" s="9"/>
      <c r="DF4335" s="9"/>
      <c r="DG4335" s="9"/>
      <c r="DH4335" s="9"/>
      <c r="DI4335" s="9"/>
      <c r="DJ4335" s="9"/>
      <c r="DK4335" s="9"/>
      <c r="DL4335" s="9"/>
      <c r="DM4335" s="9"/>
      <c r="DN4335" s="9"/>
      <c r="DO4335" s="9"/>
      <c r="DP4335" s="9"/>
      <c r="DQ4335" s="9"/>
      <c r="DR4335" s="9"/>
      <c r="DS4335" s="9"/>
      <c r="DT4335" s="9"/>
      <c r="DU4335" s="9"/>
      <c r="DV4335" s="9"/>
      <c r="DW4335" s="9"/>
      <c r="DX4335" s="9"/>
      <c r="DY4335" s="9"/>
      <c r="DZ4335" s="56"/>
      <c r="EA4335" s="57"/>
    </row>
    <row r="4336" spans="1:131" ht="19.5" customHeight="1" x14ac:dyDescent="0.25">
      <c r="A4336" s="9">
        <v>2870</v>
      </c>
      <c r="B4336" s="9" t="s">
        <v>8547</v>
      </c>
      <c r="C4336" s="9" t="s">
        <v>8550</v>
      </c>
      <c r="D4336" s="9"/>
      <c r="E4336" s="9" t="s">
        <v>7507</v>
      </c>
      <c r="F4336" s="9" t="s">
        <v>7508</v>
      </c>
      <c r="G4336" s="9"/>
      <c r="H4336" s="9" t="s">
        <v>202</v>
      </c>
      <c r="I4336" s="9" t="s">
        <v>668</v>
      </c>
      <c r="J4336" s="129">
        <v>43654</v>
      </c>
      <c r="K4336" s="129">
        <v>43466</v>
      </c>
      <c r="L4336" s="129">
        <v>43830</v>
      </c>
      <c r="O4336" s="9">
        <v>27</v>
      </c>
      <c r="Q4336" s="9" t="s">
        <v>54</v>
      </c>
      <c r="R4336" s="9"/>
      <c r="S4336" s="13">
        <v>16005139</v>
      </c>
      <c r="T4336" s="13">
        <v>16005139</v>
      </c>
      <c r="U4336" s="13">
        <v>4801542</v>
      </c>
      <c r="V4336" s="9"/>
      <c r="W4336" s="9"/>
      <c r="X4336" s="9"/>
      <c r="Y4336" s="9"/>
      <c r="Z4336" s="9"/>
      <c r="AA4336" s="9"/>
      <c r="AB4336" s="9"/>
      <c r="AC4336" s="9"/>
      <c r="AD4336" s="9"/>
      <c r="AE4336" s="9"/>
      <c r="AF4336" s="55"/>
      <c r="AG4336" s="55"/>
      <c r="AH4336" s="11">
        <v>43466</v>
      </c>
      <c r="AI4336" s="11">
        <v>43830</v>
      </c>
      <c r="AJ4336" s="13">
        <v>7126107</v>
      </c>
      <c r="AK4336" s="13">
        <v>2137832</v>
      </c>
      <c r="AL4336" s="9"/>
      <c r="AM4336" s="9"/>
      <c r="AN4336" s="9"/>
      <c r="AO4336" s="9"/>
      <c r="AP4336" s="9"/>
      <c r="AQ4336" s="9"/>
      <c r="AR4336" s="9"/>
      <c r="AS4336" s="9"/>
      <c r="AT4336" s="9"/>
      <c r="AU4336" s="9"/>
      <c r="AV4336" s="9"/>
      <c r="AW4336" s="9"/>
      <c r="AX4336" s="9"/>
      <c r="AY4336" s="9"/>
      <c r="AZ4336" s="9"/>
      <c r="BA4336" s="9"/>
      <c r="BB4336" s="9"/>
      <c r="BC4336" s="9"/>
      <c r="BD4336" s="9"/>
      <c r="BE4336" s="9"/>
      <c r="BF4336" s="9"/>
      <c r="BG4336" s="9"/>
      <c r="BH4336" s="9"/>
      <c r="BI4336" s="9"/>
      <c r="BJ4336" s="9"/>
      <c r="BK4336" s="9"/>
      <c r="BL4336" s="9"/>
      <c r="BM4336" s="9"/>
      <c r="BN4336" s="9"/>
      <c r="BO4336" s="9"/>
      <c r="BP4336" s="9"/>
      <c r="BQ4336" s="9"/>
      <c r="BT4336" s="9"/>
      <c r="BU4336" s="9"/>
      <c r="BX4336" s="9"/>
      <c r="BY4336" s="9"/>
      <c r="CB4336" s="9"/>
      <c r="CC4336" s="9"/>
      <c r="CF4336" s="9"/>
      <c r="CG4336" s="9"/>
      <c r="CJ4336" s="9"/>
      <c r="CK4336" s="9"/>
      <c r="CN4336" s="9"/>
      <c r="CO4336" s="9"/>
      <c r="CP4336" s="9"/>
      <c r="CQ4336" s="9"/>
      <c r="CR4336" s="9"/>
      <c r="CS4336" s="9"/>
      <c r="CT4336" s="9"/>
      <c r="CU4336" s="9"/>
      <c r="CV4336" s="9"/>
      <c r="CW4336" s="9"/>
      <c r="CX4336" s="9"/>
      <c r="CY4336" s="9"/>
      <c r="CZ4336" s="9"/>
      <c r="DA4336" s="9"/>
      <c r="DB4336" s="9"/>
      <c r="DC4336" s="9"/>
      <c r="DD4336" s="9"/>
      <c r="DE4336" s="9"/>
      <c r="DF4336" s="9"/>
      <c r="DG4336" s="9"/>
      <c r="DH4336" s="9"/>
      <c r="DI4336" s="9"/>
      <c r="DJ4336" s="9"/>
      <c r="DK4336" s="9"/>
      <c r="DL4336" s="9"/>
      <c r="DM4336" s="9"/>
      <c r="DN4336" s="9"/>
      <c r="DO4336" s="9"/>
      <c r="DP4336" s="9"/>
      <c r="DQ4336" s="9"/>
      <c r="DR4336" s="9"/>
      <c r="DS4336" s="9"/>
      <c r="DT4336" s="9"/>
      <c r="DU4336" s="9"/>
      <c r="DV4336" s="9"/>
      <c r="DW4336" s="9"/>
      <c r="DX4336" s="9"/>
      <c r="DY4336" s="9"/>
      <c r="DZ4336" s="56"/>
      <c r="EA4336" s="57"/>
    </row>
    <row r="4337" spans="1:131" s="18" customFormat="1" ht="19.5" customHeight="1" x14ac:dyDescent="0.25">
      <c r="A4337" s="18">
        <v>2870</v>
      </c>
      <c r="B4337" s="18" t="s">
        <v>8547</v>
      </c>
      <c r="C4337" s="18" t="s">
        <v>8550</v>
      </c>
      <c r="J4337" s="130"/>
      <c r="K4337" s="130"/>
      <c r="L4337" s="130"/>
      <c r="S4337" s="20"/>
      <c r="T4337" s="20"/>
      <c r="U4337" s="20">
        <v>4801542</v>
      </c>
      <c r="AF4337" s="57"/>
      <c r="AG4337" s="57"/>
      <c r="AH4337" s="107"/>
      <c r="DZ4337" s="56"/>
      <c r="EA4337" s="57"/>
    </row>
    <row r="4338" spans="1:131" ht="19.5" customHeight="1" x14ac:dyDescent="0.25">
      <c r="A4338" s="9">
        <v>2871</v>
      </c>
      <c r="B4338" s="10" t="s">
        <v>8549</v>
      </c>
      <c r="C4338" s="9" t="s">
        <v>8552</v>
      </c>
      <c r="D4338" s="9"/>
      <c r="E4338" s="9" t="s">
        <v>8551</v>
      </c>
      <c r="F4338" s="9" t="s">
        <v>8553</v>
      </c>
      <c r="G4338" s="9"/>
      <c r="H4338" s="9" t="s">
        <v>202</v>
      </c>
      <c r="I4338" s="9" t="s">
        <v>25</v>
      </c>
      <c r="J4338" s="129">
        <v>43980</v>
      </c>
      <c r="K4338" s="129">
        <v>43955</v>
      </c>
      <c r="L4338" s="129">
        <v>44180</v>
      </c>
      <c r="M4338" s="9" t="s">
        <v>20</v>
      </c>
      <c r="O4338" s="9">
        <v>24</v>
      </c>
      <c r="Q4338" s="9" t="s">
        <v>54</v>
      </c>
      <c r="R4338" s="9"/>
      <c r="S4338" s="13">
        <v>13150000</v>
      </c>
      <c r="T4338" s="13">
        <v>13150000</v>
      </c>
      <c r="U4338" s="13">
        <v>3945000</v>
      </c>
      <c r="V4338" s="13">
        <v>9205000</v>
      </c>
      <c r="W4338" s="9"/>
      <c r="X4338" s="9"/>
      <c r="Y4338" s="9"/>
      <c r="Z4338" s="9"/>
      <c r="AA4338" s="9"/>
      <c r="AB4338" s="9"/>
      <c r="AC4338" s="9"/>
      <c r="AD4338" s="9"/>
      <c r="AE4338" s="9"/>
      <c r="AF4338" s="55">
        <v>9205000</v>
      </c>
      <c r="AG4338" s="55"/>
      <c r="AH4338" s="106"/>
      <c r="AI4338" s="9"/>
      <c r="AJ4338" s="9"/>
      <c r="AK4338" s="9"/>
      <c r="AL4338" s="9"/>
      <c r="AM4338" s="9"/>
      <c r="AN4338" s="9"/>
      <c r="AO4338" s="9"/>
      <c r="AP4338" s="9"/>
      <c r="AQ4338" s="9"/>
      <c r="AR4338" s="9"/>
      <c r="AS4338" s="9"/>
      <c r="AT4338" s="9"/>
      <c r="AU4338" s="9"/>
      <c r="AV4338" s="9"/>
      <c r="AW4338" s="9"/>
      <c r="AX4338" s="9"/>
      <c r="AY4338" s="9"/>
      <c r="AZ4338" s="9"/>
      <c r="BA4338" s="9"/>
      <c r="BB4338" s="9"/>
      <c r="BC4338" s="9"/>
      <c r="BD4338" s="9"/>
      <c r="BE4338" s="9"/>
      <c r="BF4338" s="9"/>
      <c r="BG4338" s="9"/>
      <c r="BH4338" s="9"/>
      <c r="BI4338" s="9"/>
      <c r="BJ4338" s="9"/>
      <c r="BK4338" s="9"/>
      <c r="BL4338" s="9"/>
      <c r="BM4338" s="9"/>
      <c r="BN4338" s="9"/>
      <c r="BO4338" s="9"/>
      <c r="BP4338" s="9"/>
      <c r="BQ4338" s="9"/>
      <c r="BT4338" s="9"/>
      <c r="BU4338" s="9"/>
      <c r="BX4338" s="9"/>
      <c r="BY4338" s="9"/>
      <c r="CB4338" s="9"/>
      <c r="CC4338" s="9"/>
      <c r="CF4338" s="9"/>
      <c r="CG4338" s="9"/>
      <c r="CJ4338" s="9"/>
      <c r="CK4338" s="9"/>
      <c r="CN4338" s="9"/>
      <c r="CO4338" s="9"/>
      <c r="CP4338" s="9"/>
      <c r="CQ4338" s="9"/>
      <c r="CR4338" s="9"/>
      <c r="CS4338" s="9"/>
      <c r="CT4338" s="9"/>
      <c r="CU4338" s="9"/>
      <c r="CV4338" s="9"/>
      <c r="CW4338" s="9"/>
      <c r="CX4338" s="9"/>
      <c r="CY4338" s="9"/>
      <c r="CZ4338" s="9"/>
      <c r="DA4338" s="9"/>
      <c r="DB4338" s="9"/>
      <c r="DC4338" s="9"/>
      <c r="DD4338" s="9"/>
      <c r="DE4338" s="9"/>
      <c r="DF4338" s="9"/>
      <c r="DG4338" s="9"/>
      <c r="DH4338" s="9"/>
      <c r="DI4338" s="9"/>
      <c r="DJ4338" s="9"/>
      <c r="DK4338" s="9"/>
      <c r="DL4338" s="9"/>
      <c r="DM4338" s="9"/>
      <c r="DN4338" s="9"/>
      <c r="DO4338" s="9"/>
      <c r="DP4338" s="9"/>
      <c r="DQ4338" s="9"/>
      <c r="DR4338" s="9"/>
      <c r="DS4338" s="9"/>
      <c r="DT4338" s="9"/>
      <c r="DU4338" s="9"/>
      <c r="DV4338" s="9"/>
      <c r="DW4338" s="9"/>
      <c r="DX4338" s="9"/>
      <c r="DY4338" s="9"/>
      <c r="DZ4338" s="56"/>
      <c r="EA4338" s="57"/>
    </row>
    <row r="4339" spans="1:131" ht="19.5" customHeight="1" x14ac:dyDescent="0.25">
      <c r="A4339" s="9">
        <v>2872</v>
      </c>
      <c r="B4339" s="9" t="s">
        <v>8554</v>
      </c>
      <c r="C4339" s="9" t="s">
        <v>8555</v>
      </c>
      <c r="D4339" s="9"/>
      <c r="E4339" s="9" t="s">
        <v>2928</v>
      </c>
      <c r="F4339" s="9" t="s">
        <v>8160</v>
      </c>
      <c r="G4339" s="9"/>
      <c r="H4339" s="9" t="s">
        <v>202</v>
      </c>
      <c r="I4339" s="9" t="s">
        <v>25</v>
      </c>
      <c r="J4339" s="129">
        <v>44027</v>
      </c>
      <c r="K4339" s="129">
        <v>43983</v>
      </c>
      <c r="L4339" s="129">
        <v>44347</v>
      </c>
      <c r="M4339" s="9" t="s">
        <v>20</v>
      </c>
      <c r="O4339" s="9">
        <v>30</v>
      </c>
      <c r="Q4339" s="9" t="s">
        <v>54</v>
      </c>
      <c r="R4339" s="9"/>
      <c r="S4339" s="13">
        <v>28571440</v>
      </c>
      <c r="T4339" s="13">
        <v>28571440</v>
      </c>
      <c r="U4339" s="13">
        <v>8571432</v>
      </c>
      <c r="V4339" s="13">
        <v>20000000</v>
      </c>
      <c r="W4339" s="9"/>
      <c r="X4339" s="9"/>
      <c r="Y4339" s="9"/>
      <c r="Z4339" s="9"/>
      <c r="AA4339" s="9"/>
      <c r="AB4339" s="9"/>
      <c r="AC4339" s="9"/>
      <c r="AD4339" s="9"/>
      <c r="AE4339" s="9"/>
      <c r="AF4339" s="55">
        <v>20000000</v>
      </c>
      <c r="AG4339" s="55"/>
      <c r="AH4339" s="106"/>
      <c r="AI4339" s="9"/>
      <c r="AJ4339" s="9"/>
      <c r="AK4339" s="9"/>
      <c r="AL4339" s="9"/>
      <c r="AM4339" s="9"/>
      <c r="AN4339" s="9"/>
      <c r="AO4339" s="9"/>
      <c r="AP4339" s="9"/>
      <c r="AQ4339" s="9"/>
      <c r="AR4339" s="9"/>
      <c r="AS4339" s="9"/>
      <c r="AT4339" s="9"/>
      <c r="AU4339" s="9"/>
      <c r="AV4339" s="9"/>
      <c r="AW4339" s="9"/>
      <c r="AX4339" s="9"/>
      <c r="AY4339" s="9"/>
      <c r="AZ4339" s="9"/>
      <c r="BA4339" s="9"/>
      <c r="BB4339" s="9"/>
      <c r="BC4339" s="9"/>
      <c r="BD4339" s="9"/>
      <c r="BE4339" s="9"/>
      <c r="BF4339" s="9"/>
      <c r="BG4339" s="9"/>
      <c r="BH4339" s="9"/>
      <c r="BI4339" s="9"/>
      <c r="BJ4339" s="9"/>
      <c r="BK4339" s="9"/>
      <c r="BL4339" s="9"/>
      <c r="BM4339" s="9"/>
      <c r="BN4339" s="9"/>
      <c r="BO4339" s="9"/>
      <c r="BP4339" s="9"/>
      <c r="BQ4339" s="9"/>
      <c r="BT4339" s="9"/>
      <c r="BU4339" s="9"/>
      <c r="BX4339" s="9"/>
      <c r="BY4339" s="9"/>
      <c r="CB4339" s="9"/>
      <c r="CC4339" s="9"/>
      <c r="CF4339" s="9"/>
      <c r="CG4339" s="9"/>
      <c r="CJ4339" s="9"/>
      <c r="CK4339" s="9"/>
      <c r="CN4339" s="9"/>
      <c r="CO4339" s="9"/>
      <c r="CP4339" s="9"/>
      <c r="CQ4339" s="9"/>
      <c r="CR4339" s="9"/>
      <c r="CS4339" s="9"/>
      <c r="CT4339" s="9"/>
      <c r="CU4339" s="9"/>
      <c r="CV4339" s="9"/>
      <c r="CW4339" s="9"/>
      <c r="CX4339" s="9"/>
      <c r="CY4339" s="9"/>
      <c r="CZ4339" s="9"/>
      <c r="DA4339" s="9"/>
      <c r="DB4339" s="9"/>
      <c r="DC4339" s="9"/>
      <c r="DD4339" s="9"/>
      <c r="DE4339" s="9"/>
      <c r="DF4339" s="9"/>
      <c r="DG4339" s="9"/>
      <c r="DH4339" s="9"/>
      <c r="DI4339" s="9"/>
      <c r="DJ4339" s="9"/>
      <c r="DK4339" s="9"/>
      <c r="DL4339" s="9"/>
      <c r="DM4339" s="9"/>
      <c r="DN4339" s="9"/>
      <c r="DO4339" s="9"/>
      <c r="DP4339" s="9"/>
      <c r="DQ4339" s="9"/>
      <c r="DR4339" s="9"/>
      <c r="DS4339" s="9"/>
      <c r="DT4339" s="9"/>
      <c r="DU4339" s="9"/>
      <c r="DV4339" s="9"/>
      <c r="DW4339" s="9"/>
      <c r="DX4339" s="9"/>
      <c r="DY4339" s="9"/>
      <c r="DZ4339" s="56"/>
      <c r="EA4339" s="57"/>
    </row>
    <row r="4340" spans="1:131" ht="19.5" customHeight="1" x14ac:dyDescent="0.25">
      <c r="A4340" s="9">
        <v>2873</v>
      </c>
      <c r="B4340" s="10" t="s">
        <v>8556</v>
      </c>
      <c r="C4340" s="9" t="s">
        <v>8557</v>
      </c>
      <c r="D4340" s="9"/>
      <c r="E4340" s="9" t="s">
        <v>8558</v>
      </c>
      <c r="F4340" s="9" t="s">
        <v>8559</v>
      </c>
      <c r="G4340" s="9"/>
      <c r="H4340" s="9" t="s">
        <v>906</v>
      </c>
      <c r="I4340" s="9" t="s">
        <v>78</v>
      </c>
      <c r="M4340" s="9" t="s">
        <v>20</v>
      </c>
      <c r="O4340" s="9">
        <v>30</v>
      </c>
      <c r="R4340" s="9"/>
      <c r="S4340" s="9"/>
      <c r="T4340" s="9"/>
      <c r="U4340" s="9"/>
      <c r="V4340" s="9"/>
      <c r="W4340" s="9"/>
      <c r="X4340" s="9"/>
      <c r="Y4340" s="9"/>
      <c r="Z4340" s="9"/>
      <c r="AA4340" s="9"/>
      <c r="AB4340" s="9"/>
      <c r="AC4340" s="9"/>
      <c r="AD4340" s="9"/>
      <c r="AE4340" s="9"/>
      <c r="AF4340" s="55"/>
      <c r="AG4340" s="55"/>
      <c r="AH4340" s="106"/>
      <c r="AI4340" s="9"/>
      <c r="AJ4340" s="9"/>
      <c r="AK4340" s="9"/>
      <c r="AL4340" s="9"/>
      <c r="AM4340" s="9"/>
      <c r="AN4340" s="9"/>
      <c r="AO4340" s="9"/>
      <c r="AP4340" s="9"/>
      <c r="AQ4340" s="9"/>
      <c r="AR4340" s="9"/>
      <c r="AS4340" s="9"/>
      <c r="AT4340" s="9"/>
      <c r="AU4340" s="9"/>
      <c r="AV4340" s="9"/>
      <c r="AW4340" s="9"/>
      <c r="AX4340" s="9"/>
      <c r="AY4340" s="9"/>
      <c r="AZ4340" s="9"/>
      <c r="BA4340" s="9"/>
      <c r="BB4340" s="9"/>
      <c r="BC4340" s="9"/>
      <c r="BD4340" s="9"/>
      <c r="BE4340" s="9"/>
      <c r="BF4340" s="9"/>
      <c r="BG4340" s="9"/>
      <c r="BH4340" s="9"/>
      <c r="BI4340" s="9"/>
      <c r="BJ4340" s="9"/>
      <c r="BK4340" s="9"/>
      <c r="BL4340" s="9"/>
      <c r="BM4340" s="9"/>
      <c r="BN4340" s="9"/>
      <c r="BO4340" s="9"/>
      <c r="BP4340" s="9"/>
      <c r="BQ4340" s="9"/>
      <c r="BT4340" s="9"/>
      <c r="BU4340" s="9"/>
      <c r="BX4340" s="9"/>
      <c r="BY4340" s="9"/>
      <c r="CB4340" s="9"/>
      <c r="CC4340" s="9"/>
      <c r="CF4340" s="9"/>
      <c r="CG4340" s="9"/>
      <c r="CJ4340" s="9"/>
      <c r="CK4340" s="9"/>
      <c r="CN4340" s="9"/>
      <c r="CO4340" s="9"/>
      <c r="CP4340" s="9"/>
      <c r="CQ4340" s="9"/>
      <c r="CR4340" s="9"/>
      <c r="CS4340" s="9"/>
      <c r="CT4340" s="9"/>
      <c r="CU4340" s="9"/>
      <c r="CV4340" s="9"/>
      <c r="CW4340" s="9"/>
      <c r="CX4340" s="9"/>
      <c r="CY4340" s="9"/>
      <c r="CZ4340" s="9"/>
      <c r="DA4340" s="9"/>
      <c r="DB4340" s="9"/>
      <c r="DC4340" s="9"/>
      <c r="DD4340" s="9"/>
      <c r="DE4340" s="9"/>
      <c r="DF4340" s="9"/>
      <c r="DG4340" s="9"/>
      <c r="DH4340" s="9"/>
      <c r="DI4340" s="9"/>
      <c r="DJ4340" s="9"/>
      <c r="DK4340" s="9"/>
      <c r="DL4340" s="9"/>
      <c r="DM4340" s="9"/>
      <c r="DN4340" s="9"/>
      <c r="DO4340" s="9"/>
      <c r="DP4340" s="9"/>
      <c r="DQ4340" s="9"/>
      <c r="DR4340" s="9"/>
      <c r="DS4340" s="9"/>
      <c r="DT4340" s="9"/>
      <c r="DU4340" s="9"/>
      <c r="DV4340" s="9"/>
      <c r="DW4340" s="9"/>
      <c r="DX4340" s="9"/>
      <c r="DY4340" s="9"/>
      <c r="DZ4340" s="56"/>
      <c r="EA4340" s="57"/>
    </row>
    <row r="4341" spans="1:131" s="18" customFormat="1" ht="19.5" customHeight="1" x14ac:dyDescent="0.25">
      <c r="A4341" s="18">
        <v>2873</v>
      </c>
      <c r="B4341" s="17" t="s">
        <v>8556</v>
      </c>
      <c r="C4341" s="18" t="s">
        <v>9353</v>
      </c>
      <c r="D4341" s="19">
        <v>44210</v>
      </c>
      <c r="J4341" s="130"/>
      <c r="K4341" s="130"/>
      <c r="L4341" s="130"/>
      <c r="AF4341" s="57"/>
      <c r="AG4341" s="57"/>
      <c r="AH4341" s="107"/>
      <c r="DZ4341" s="56"/>
      <c r="EA4341" s="57"/>
    </row>
    <row r="4342" spans="1:131" ht="19.5" customHeight="1" x14ac:dyDescent="0.25">
      <c r="A4342" s="9">
        <v>2874</v>
      </c>
      <c r="B4342" s="9" t="s">
        <v>8560</v>
      </c>
      <c r="C4342" s="9" t="s">
        <v>8561</v>
      </c>
      <c r="D4342" s="9"/>
      <c r="E4342" s="9" t="s">
        <v>2706</v>
      </c>
      <c r="F4342" s="9" t="s">
        <v>8562</v>
      </c>
      <c r="G4342" s="9"/>
      <c r="H4342" s="9" t="s">
        <v>202</v>
      </c>
      <c r="I4342" s="9" t="s">
        <v>25</v>
      </c>
      <c r="J4342" s="129">
        <v>44207</v>
      </c>
      <c r="K4342" s="129">
        <v>44058</v>
      </c>
      <c r="L4342" s="129">
        <v>44469</v>
      </c>
      <c r="M4342" s="9" t="s">
        <v>20</v>
      </c>
      <c r="O4342" s="9">
        <v>27</v>
      </c>
      <c r="Q4342" s="9" t="s">
        <v>54</v>
      </c>
      <c r="R4342" s="9"/>
      <c r="S4342" s="13">
        <v>9925000</v>
      </c>
      <c r="T4342" s="13">
        <v>9925000</v>
      </c>
      <c r="U4342" s="13">
        <v>2977500</v>
      </c>
      <c r="V4342" s="13">
        <v>4000000</v>
      </c>
      <c r="W4342" s="9"/>
      <c r="X4342" s="9"/>
      <c r="Y4342" s="9"/>
      <c r="Z4342" s="9"/>
      <c r="AA4342" s="9"/>
      <c r="AB4342" s="9"/>
      <c r="AC4342" s="9"/>
      <c r="AD4342" s="9"/>
      <c r="AE4342" s="9"/>
      <c r="AF4342" s="55">
        <v>4000000</v>
      </c>
      <c r="AG4342" s="55"/>
      <c r="AH4342" s="106"/>
      <c r="AI4342" s="9"/>
      <c r="AJ4342" s="9"/>
      <c r="AK4342" s="9"/>
      <c r="AL4342" s="9"/>
      <c r="AM4342" s="9"/>
      <c r="AN4342" s="9"/>
      <c r="AO4342" s="9"/>
      <c r="AP4342" s="9"/>
      <c r="AQ4342" s="9"/>
      <c r="AR4342" s="9"/>
      <c r="AS4342" s="9"/>
      <c r="AT4342" s="9"/>
      <c r="AU4342" s="9"/>
      <c r="AV4342" s="9"/>
      <c r="AW4342" s="9"/>
      <c r="AX4342" s="9"/>
      <c r="AY4342" s="9"/>
      <c r="AZ4342" s="9"/>
      <c r="BA4342" s="9"/>
      <c r="BB4342" s="9"/>
      <c r="BC4342" s="9"/>
      <c r="BD4342" s="9"/>
      <c r="BE4342" s="9"/>
      <c r="BF4342" s="9"/>
      <c r="BG4342" s="9"/>
      <c r="BH4342" s="9"/>
      <c r="BI4342" s="9"/>
      <c r="BJ4342" s="9"/>
      <c r="BK4342" s="9"/>
      <c r="BL4342" s="9"/>
      <c r="BM4342" s="9"/>
      <c r="BN4342" s="9"/>
      <c r="BO4342" s="9"/>
      <c r="BP4342" s="9"/>
      <c r="BQ4342" s="9"/>
      <c r="BT4342" s="9"/>
      <c r="BU4342" s="9"/>
      <c r="BX4342" s="9"/>
      <c r="BY4342" s="9"/>
      <c r="CB4342" s="9"/>
      <c r="CC4342" s="9"/>
      <c r="CF4342" s="9"/>
      <c r="CG4342" s="9"/>
      <c r="CJ4342" s="9"/>
      <c r="CK4342" s="9"/>
      <c r="CN4342" s="9"/>
      <c r="CO4342" s="9"/>
      <c r="CP4342" s="9"/>
      <c r="CQ4342" s="9"/>
      <c r="CR4342" s="9"/>
      <c r="CS4342" s="9"/>
      <c r="CT4342" s="9"/>
      <c r="CU4342" s="9"/>
      <c r="CV4342" s="9"/>
      <c r="CW4342" s="9"/>
      <c r="CX4342" s="9"/>
      <c r="CY4342" s="9"/>
      <c r="CZ4342" s="9"/>
      <c r="DA4342" s="9"/>
      <c r="DB4342" s="9"/>
      <c r="DC4342" s="9"/>
      <c r="DD4342" s="9"/>
      <c r="DE4342" s="9"/>
      <c r="DF4342" s="9"/>
      <c r="DG4342" s="9"/>
      <c r="DH4342" s="9"/>
      <c r="DI4342" s="9"/>
      <c r="DJ4342" s="9"/>
      <c r="DK4342" s="9"/>
      <c r="DL4342" s="9"/>
      <c r="DM4342" s="9"/>
      <c r="DN4342" s="9"/>
      <c r="DO4342" s="9"/>
      <c r="DP4342" s="9"/>
      <c r="DQ4342" s="9"/>
      <c r="DR4342" s="9"/>
      <c r="DS4342" s="9"/>
      <c r="DT4342" s="9"/>
      <c r="DU4342" s="9"/>
      <c r="DV4342" s="9"/>
      <c r="DW4342" s="9"/>
      <c r="DX4342" s="9"/>
      <c r="DY4342" s="9"/>
      <c r="DZ4342" s="56"/>
      <c r="EA4342" s="57"/>
    </row>
    <row r="4343" spans="1:131" s="18" customFormat="1" ht="19.5" customHeight="1" x14ac:dyDescent="0.25">
      <c r="A4343" s="18">
        <v>2874</v>
      </c>
      <c r="B4343" s="18" t="s">
        <v>8560</v>
      </c>
      <c r="C4343" s="18" t="s">
        <v>8561</v>
      </c>
      <c r="D4343" s="19">
        <v>44424</v>
      </c>
      <c r="J4343" s="130"/>
      <c r="K4343" s="130"/>
      <c r="L4343" s="130">
        <v>44592</v>
      </c>
      <c r="S4343" s="20"/>
      <c r="T4343" s="20"/>
      <c r="U4343" s="20"/>
      <c r="V4343" s="20"/>
      <c r="AF4343" s="57"/>
      <c r="AG4343" s="57"/>
      <c r="AH4343" s="107"/>
      <c r="DZ4343" s="56"/>
      <c r="EA4343" s="57"/>
    </row>
    <row r="4344" spans="1:131" ht="19.5" customHeight="1" x14ac:dyDescent="0.25">
      <c r="A4344" s="9">
        <v>2875</v>
      </c>
      <c r="B4344" s="9" t="s">
        <v>8563</v>
      </c>
      <c r="C4344" s="9" t="s">
        <v>8564</v>
      </c>
      <c r="D4344" s="9"/>
      <c r="E4344" s="9" t="s">
        <v>8565</v>
      </c>
      <c r="F4344" s="9" t="s">
        <v>7681</v>
      </c>
      <c r="G4344" s="9"/>
      <c r="H4344" s="9" t="s">
        <v>906</v>
      </c>
      <c r="I4344" s="9" t="s">
        <v>25</v>
      </c>
      <c r="M4344" s="9" t="s">
        <v>20</v>
      </c>
      <c r="O4344" s="9">
        <v>31</v>
      </c>
      <c r="R4344" s="9"/>
      <c r="S4344" s="9"/>
      <c r="T4344" s="9"/>
      <c r="U4344" s="9"/>
      <c r="V4344" s="9"/>
      <c r="W4344" s="9"/>
      <c r="X4344" s="9"/>
      <c r="Y4344" s="9"/>
      <c r="Z4344" s="9"/>
      <c r="AA4344" s="9"/>
      <c r="AB4344" s="9"/>
      <c r="AC4344" s="9"/>
      <c r="AD4344" s="9"/>
      <c r="AE4344" s="9"/>
      <c r="AF4344" s="55"/>
      <c r="AG4344" s="55"/>
      <c r="AH4344" s="9"/>
      <c r="AI4344" s="9"/>
      <c r="AJ4344" s="9"/>
      <c r="AK4344" s="9"/>
      <c r="AL4344" s="9"/>
      <c r="AM4344" s="9"/>
      <c r="AN4344" s="9"/>
      <c r="AO4344" s="9"/>
      <c r="AP4344" s="9"/>
      <c r="AQ4344" s="9"/>
      <c r="AR4344" s="9"/>
      <c r="AS4344" s="9"/>
      <c r="AT4344" s="9"/>
      <c r="AU4344" s="9"/>
      <c r="AV4344" s="9"/>
      <c r="AW4344" s="9"/>
      <c r="AX4344" s="9"/>
      <c r="AY4344" s="9"/>
      <c r="AZ4344" s="9"/>
      <c r="BA4344" s="9"/>
      <c r="BB4344" s="9"/>
      <c r="BC4344" s="9"/>
      <c r="BD4344" s="9"/>
      <c r="BE4344" s="9"/>
      <c r="BF4344" s="9"/>
      <c r="BG4344" s="9"/>
      <c r="BH4344" s="9"/>
      <c r="BI4344" s="9"/>
      <c r="BJ4344" s="9"/>
      <c r="BK4344" s="9"/>
      <c r="BL4344" s="9"/>
      <c r="BM4344" s="9"/>
      <c r="BN4344" s="9"/>
      <c r="BO4344" s="9"/>
      <c r="BP4344" s="9"/>
      <c r="BQ4344" s="9"/>
      <c r="BT4344" s="9"/>
      <c r="BU4344" s="9"/>
      <c r="BX4344" s="9"/>
      <c r="BY4344" s="9"/>
      <c r="CB4344" s="9"/>
      <c r="CC4344" s="9"/>
      <c r="CF4344" s="9"/>
      <c r="CG4344" s="9"/>
      <c r="CJ4344" s="9"/>
      <c r="CK4344" s="9"/>
      <c r="CN4344" s="9"/>
      <c r="CO4344" s="9"/>
      <c r="CP4344" s="9"/>
      <c r="CQ4344" s="9"/>
      <c r="CR4344" s="9"/>
      <c r="CS4344" s="9"/>
      <c r="CT4344" s="9"/>
      <c r="CU4344" s="9"/>
      <c r="CV4344" s="9"/>
      <c r="CW4344" s="9"/>
      <c r="CX4344" s="9"/>
      <c r="CY4344" s="9"/>
      <c r="CZ4344" s="9"/>
      <c r="DA4344" s="9"/>
      <c r="DB4344" s="9"/>
      <c r="DC4344" s="9"/>
      <c r="DD4344" s="9"/>
      <c r="DE4344" s="9"/>
      <c r="DF4344" s="9"/>
      <c r="DG4344" s="9"/>
      <c r="DH4344" s="9"/>
      <c r="DI4344" s="9"/>
      <c r="DJ4344" s="9"/>
      <c r="DK4344" s="9"/>
      <c r="DL4344" s="9"/>
      <c r="DM4344" s="9"/>
      <c r="DN4344" s="9"/>
      <c r="DO4344" s="9"/>
      <c r="DP4344" s="9"/>
      <c r="DQ4344" s="9"/>
      <c r="DR4344" s="9"/>
      <c r="DS4344" s="9"/>
      <c r="DT4344" s="9"/>
      <c r="DU4344" s="9"/>
      <c r="DV4344" s="9"/>
      <c r="DW4344" s="9"/>
      <c r="DX4344" s="9"/>
      <c r="DY4344" s="9"/>
      <c r="DZ4344" s="56"/>
      <c r="EA4344" s="57"/>
    </row>
    <row r="4345" spans="1:131" ht="37.5" customHeight="1" x14ac:dyDescent="0.25">
      <c r="A4345" s="9">
        <v>2876</v>
      </c>
      <c r="B4345" s="9" t="s">
        <v>8566</v>
      </c>
      <c r="C4345" s="9" t="s">
        <v>8567</v>
      </c>
      <c r="D4345" s="9"/>
      <c r="E4345" s="9" t="s">
        <v>3417</v>
      </c>
      <c r="F4345" s="9" t="s">
        <v>8568</v>
      </c>
      <c r="G4345" s="9"/>
      <c r="H4345" s="9" t="s">
        <v>202</v>
      </c>
      <c r="I4345" s="9" t="s">
        <v>35</v>
      </c>
      <c r="J4345" s="129">
        <v>44082</v>
      </c>
      <c r="K4345" s="129">
        <v>43861</v>
      </c>
      <c r="L4345" s="129">
        <v>44521</v>
      </c>
      <c r="M4345" s="9" t="s">
        <v>335</v>
      </c>
      <c r="O4345" s="9">
        <v>29</v>
      </c>
      <c r="Q4345" s="9" t="s">
        <v>54</v>
      </c>
      <c r="R4345" s="13">
        <v>1356666681</v>
      </c>
      <c r="S4345" s="13">
        <v>751735285</v>
      </c>
      <c r="T4345" s="13">
        <v>751735285</v>
      </c>
      <c r="U4345" s="13">
        <v>215542748</v>
      </c>
      <c r="V4345" s="13">
        <v>70000000</v>
      </c>
      <c r="W4345" s="9"/>
      <c r="X4345" s="9"/>
      <c r="Y4345" s="9"/>
      <c r="Z4345" s="9"/>
      <c r="AA4345" s="9"/>
      <c r="AB4345" s="9"/>
      <c r="AC4345" s="9"/>
      <c r="AD4345" s="9"/>
      <c r="AE4345" s="9"/>
      <c r="AF4345" s="55">
        <v>70000000</v>
      </c>
      <c r="AG4345" s="55"/>
      <c r="AH4345" s="11">
        <v>43983</v>
      </c>
      <c r="AI4345" s="11">
        <v>44196</v>
      </c>
      <c r="AJ4345" s="13">
        <v>638220463</v>
      </c>
      <c r="AK4345" s="13">
        <v>191466139</v>
      </c>
      <c r="AL4345" s="9"/>
      <c r="AM4345" s="9"/>
      <c r="AN4345" s="9"/>
      <c r="AO4345" s="9"/>
      <c r="AP4345" s="9"/>
      <c r="AQ4345" s="9"/>
      <c r="AR4345" s="9"/>
      <c r="AS4345" s="9"/>
      <c r="AT4345" s="9"/>
      <c r="AU4345" s="9"/>
      <c r="AV4345" s="9"/>
      <c r="AW4345" s="9"/>
      <c r="AX4345" s="9"/>
      <c r="AY4345" s="9"/>
      <c r="AZ4345" s="9"/>
      <c r="BA4345" s="9"/>
      <c r="BB4345" s="9"/>
      <c r="BC4345" s="9"/>
      <c r="BD4345" s="9"/>
      <c r="BE4345" s="9"/>
      <c r="BF4345" s="9"/>
      <c r="BG4345" s="9"/>
      <c r="BH4345" s="9"/>
      <c r="BI4345" s="9"/>
      <c r="BJ4345" s="9"/>
      <c r="BK4345" s="9"/>
      <c r="BL4345" s="9"/>
      <c r="BM4345" s="9"/>
      <c r="BN4345" s="9"/>
      <c r="BO4345" s="9"/>
      <c r="BP4345" s="9"/>
      <c r="BQ4345" s="9"/>
      <c r="BT4345" s="9"/>
      <c r="BU4345" s="9"/>
      <c r="BX4345" s="9"/>
      <c r="BY4345" s="9"/>
      <c r="CB4345" s="9"/>
      <c r="CC4345" s="9"/>
      <c r="CF4345" s="9"/>
      <c r="CG4345" s="9"/>
      <c r="CJ4345" s="9"/>
      <c r="CK4345" s="9"/>
      <c r="CN4345" s="9"/>
      <c r="CO4345" s="9"/>
      <c r="CP4345" s="9"/>
      <c r="CQ4345" s="9"/>
      <c r="CR4345" s="9"/>
      <c r="CS4345" s="9"/>
      <c r="CT4345" s="9"/>
      <c r="CU4345" s="9"/>
      <c r="CV4345" s="9"/>
      <c r="CW4345" s="9"/>
      <c r="CX4345" s="9"/>
      <c r="CY4345" s="9"/>
      <c r="CZ4345" s="9"/>
      <c r="DA4345" s="9"/>
      <c r="DB4345" s="9"/>
      <c r="DC4345" s="9"/>
      <c r="DD4345" s="9"/>
      <c r="DE4345" s="9"/>
      <c r="DF4345" s="9"/>
      <c r="DG4345" s="9"/>
      <c r="DH4345" s="9"/>
      <c r="DI4345" s="9"/>
      <c r="DJ4345" s="9"/>
      <c r="DK4345" s="9"/>
      <c r="DL4345" s="9"/>
      <c r="DM4345" s="9"/>
      <c r="DN4345" s="9"/>
      <c r="DO4345" s="9"/>
      <c r="DP4345" s="9"/>
      <c r="DQ4345" s="9"/>
      <c r="DR4345" s="9"/>
      <c r="DS4345" s="9"/>
      <c r="DT4345" s="9"/>
      <c r="DU4345" s="9"/>
      <c r="DV4345" s="9"/>
      <c r="DW4345" s="9"/>
      <c r="DX4345" s="9"/>
      <c r="DY4345" s="9"/>
      <c r="DZ4345" s="56"/>
      <c r="EA4345" s="57"/>
    </row>
    <row r="4346" spans="1:131" ht="39" customHeight="1" x14ac:dyDescent="0.25">
      <c r="A4346" s="9">
        <v>2877</v>
      </c>
      <c r="B4346" s="9" t="s">
        <v>8569</v>
      </c>
      <c r="C4346" s="9" t="s">
        <v>8570</v>
      </c>
      <c r="D4346" s="9"/>
      <c r="E4346" s="9" t="s">
        <v>3646</v>
      </c>
      <c r="F4346" s="9" t="s">
        <v>5505</v>
      </c>
      <c r="G4346" s="9"/>
      <c r="H4346" s="9" t="s">
        <v>202</v>
      </c>
      <c r="I4346" s="9" t="s">
        <v>668</v>
      </c>
      <c r="J4346" s="129">
        <v>43931</v>
      </c>
      <c r="K4346" s="129">
        <v>43922</v>
      </c>
      <c r="L4346" s="129">
        <v>43977</v>
      </c>
      <c r="O4346" s="9">
        <v>29</v>
      </c>
      <c r="Q4346" s="9" t="s">
        <v>61</v>
      </c>
      <c r="R4346" s="9"/>
      <c r="S4346" s="13">
        <v>37125125</v>
      </c>
      <c r="T4346" s="13">
        <v>37125125</v>
      </c>
      <c r="U4346" s="13">
        <v>11137537</v>
      </c>
      <c r="V4346" s="9"/>
      <c r="W4346" s="9"/>
      <c r="X4346" s="9"/>
      <c r="Y4346" s="9"/>
      <c r="Z4346" s="9"/>
      <c r="AA4346" s="9"/>
      <c r="AB4346" s="9"/>
      <c r="AC4346" s="9"/>
      <c r="AD4346" s="9"/>
      <c r="AE4346" s="9"/>
      <c r="AF4346" s="55"/>
      <c r="AG4346" s="55"/>
      <c r="AH4346" s="11">
        <v>43922</v>
      </c>
      <c r="AI4346" s="11">
        <v>43977</v>
      </c>
      <c r="AJ4346" s="13">
        <v>37447956</v>
      </c>
      <c r="AK4346" s="13">
        <v>11137537</v>
      </c>
      <c r="AL4346" s="9"/>
      <c r="AM4346" s="9"/>
      <c r="AN4346" s="9"/>
      <c r="AO4346" s="9"/>
      <c r="AP4346" s="9"/>
      <c r="AQ4346" s="9"/>
      <c r="AR4346" s="9"/>
      <c r="AS4346" s="9"/>
      <c r="AT4346" s="9"/>
      <c r="AU4346" s="9"/>
      <c r="AV4346" s="9"/>
      <c r="AW4346" s="9"/>
      <c r="AX4346" s="9"/>
      <c r="AY4346" s="9"/>
      <c r="AZ4346" s="9"/>
      <c r="BA4346" s="9"/>
      <c r="BB4346" s="9"/>
      <c r="BC4346" s="9"/>
      <c r="BD4346" s="9"/>
      <c r="BE4346" s="9"/>
      <c r="BF4346" s="9"/>
      <c r="BG4346" s="9"/>
      <c r="BH4346" s="9"/>
      <c r="BI4346" s="9"/>
      <c r="BJ4346" s="9"/>
      <c r="BK4346" s="9"/>
      <c r="BL4346" s="9"/>
      <c r="BM4346" s="9"/>
      <c r="BN4346" s="9"/>
      <c r="BO4346" s="9"/>
      <c r="BP4346" s="9"/>
      <c r="BQ4346" s="9"/>
      <c r="BT4346" s="9"/>
      <c r="BU4346" s="9"/>
      <c r="BX4346" s="9"/>
      <c r="BY4346" s="9"/>
      <c r="CB4346" s="9"/>
      <c r="CC4346" s="9"/>
      <c r="CF4346" s="9"/>
      <c r="CG4346" s="9"/>
      <c r="CJ4346" s="9"/>
      <c r="CK4346" s="9"/>
      <c r="CN4346" s="9"/>
      <c r="CO4346" s="9"/>
      <c r="CP4346" s="9"/>
      <c r="CQ4346" s="9"/>
      <c r="CR4346" s="9"/>
      <c r="CS4346" s="9"/>
      <c r="CT4346" s="9"/>
      <c r="CU4346" s="9"/>
      <c r="CV4346" s="9"/>
      <c r="CW4346" s="9"/>
      <c r="CX4346" s="9"/>
      <c r="CY4346" s="9"/>
      <c r="CZ4346" s="9"/>
      <c r="DA4346" s="9"/>
      <c r="DB4346" s="9"/>
      <c r="DC4346" s="9"/>
      <c r="DD4346" s="9"/>
      <c r="DE4346" s="9"/>
      <c r="DF4346" s="9"/>
      <c r="DG4346" s="9"/>
      <c r="DH4346" s="9"/>
      <c r="DI4346" s="9"/>
      <c r="DJ4346" s="9"/>
      <c r="DK4346" s="9"/>
      <c r="DL4346" s="9"/>
      <c r="DM4346" s="9"/>
      <c r="DN4346" s="9"/>
      <c r="DO4346" s="9"/>
      <c r="DP4346" s="9"/>
      <c r="DQ4346" s="9"/>
      <c r="DR4346" s="9"/>
      <c r="DS4346" s="9"/>
      <c r="DT4346" s="9"/>
      <c r="DU4346" s="9"/>
      <c r="DV4346" s="9"/>
      <c r="DW4346" s="9"/>
      <c r="DX4346" s="9"/>
      <c r="DY4346" s="9"/>
      <c r="DZ4346" s="56"/>
      <c r="EA4346" s="57"/>
    </row>
    <row r="4347" spans="1:131" ht="19.5" customHeight="1" x14ac:dyDescent="0.25">
      <c r="A4347" s="9">
        <v>2878</v>
      </c>
      <c r="B4347" s="9" t="s">
        <v>8571</v>
      </c>
      <c r="C4347" s="9" t="s">
        <v>8572</v>
      </c>
      <c r="D4347" s="9"/>
      <c r="E4347" s="9" t="s">
        <v>6435</v>
      </c>
      <c r="F4347" s="9" t="s">
        <v>4385</v>
      </c>
      <c r="G4347" s="9"/>
      <c r="H4347" s="9" t="s">
        <v>906</v>
      </c>
      <c r="I4347" s="9" t="s">
        <v>25</v>
      </c>
      <c r="M4347" s="9" t="s">
        <v>20</v>
      </c>
      <c r="O4347" s="9">
        <v>31</v>
      </c>
      <c r="R4347" s="9"/>
      <c r="S4347" s="9"/>
      <c r="T4347" s="9"/>
      <c r="U4347" s="9"/>
      <c r="V4347" s="9"/>
      <c r="W4347" s="9"/>
      <c r="X4347" s="9"/>
      <c r="Y4347" s="9"/>
      <c r="Z4347" s="9"/>
      <c r="AA4347" s="9"/>
      <c r="AB4347" s="9"/>
      <c r="AC4347" s="9"/>
      <c r="AD4347" s="9"/>
      <c r="AE4347" s="9"/>
      <c r="AF4347" s="55"/>
      <c r="AG4347" s="55"/>
      <c r="AH4347" s="9"/>
      <c r="AI4347" s="9"/>
      <c r="AJ4347" s="9"/>
      <c r="AK4347" s="9"/>
      <c r="AL4347" s="9"/>
      <c r="AM4347" s="9"/>
      <c r="AN4347" s="9"/>
      <c r="AO4347" s="9"/>
      <c r="AP4347" s="9"/>
      <c r="AQ4347" s="9"/>
      <c r="AR4347" s="9"/>
      <c r="AS4347" s="9"/>
      <c r="AT4347" s="9"/>
      <c r="AU4347" s="9"/>
      <c r="AV4347" s="9"/>
      <c r="AW4347" s="9"/>
      <c r="AX4347" s="9"/>
      <c r="AY4347" s="9"/>
      <c r="AZ4347" s="9"/>
      <c r="BA4347" s="9"/>
      <c r="BB4347" s="9"/>
      <c r="BC4347" s="9"/>
      <c r="BD4347" s="9"/>
      <c r="BE4347" s="9"/>
      <c r="BF4347" s="9"/>
      <c r="BG4347" s="9"/>
      <c r="BH4347" s="9"/>
      <c r="BI4347" s="9"/>
      <c r="BJ4347" s="9"/>
      <c r="BK4347" s="9"/>
      <c r="BL4347" s="9"/>
      <c r="BM4347" s="9"/>
      <c r="BN4347" s="9"/>
      <c r="BO4347" s="9"/>
      <c r="BP4347" s="9"/>
      <c r="BQ4347" s="9"/>
      <c r="BT4347" s="9"/>
      <c r="BU4347" s="9"/>
      <c r="BX4347" s="9"/>
      <c r="BY4347" s="9"/>
      <c r="CB4347" s="9"/>
      <c r="CC4347" s="9"/>
      <c r="CF4347" s="9"/>
      <c r="CG4347" s="9"/>
      <c r="CJ4347" s="9"/>
      <c r="CK4347" s="9"/>
      <c r="CN4347" s="9"/>
      <c r="CO4347" s="9"/>
      <c r="CP4347" s="9"/>
      <c r="CQ4347" s="9"/>
      <c r="CR4347" s="9"/>
      <c r="CS4347" s="9"/>
      <c r="CT4347" s="9"/>
      <c r="CU4347" s="9"/>
      <c r="CV4347" s="9"/>
      <c r="CW4347" s="9"/>
      <c r="CX4347" s="9"/>
      <c r="CY4347" s="9"/>
      <c r="CZ4347" s="9"/>
      <c r="DA4347" s="9"/>
      <c r="DB4347" s="9"/>
      <c r="DC4347" s="9"/>
      <c r="DD4347" s="9"/>
      <c r="DE4347" s="9"/>
      <c r="DF4347" s="9"/>
      <c r="DG4347" s="9"/>
      <c r="DH4347" s="9"/>
      <c r="DI4347" s="9"/>
      <c r="DJ4347" s="9"/>
      <c r="DK4347" s="9"/>
      <c r="DL4347" s="9"/>
      <c r="DM4347" s="9"/>
      <c r="DN4347" s="9"/>
      <c r="DO4347" s="9"/>
      <c r="DP4347" s="9"/>
      <c r="DQ4347" s="9"/>
      <c r="DR4347" s="9"/>
      <c r="DS4347" s="9"/>
      <c r="DT4347" s="9"/>
      <c r="DU4347" s="9"/>
      <c r="DV4347" s="9"/>
      <c r="DW4347" s="9"/>
      <c r="DX4347" s="9"/>
      <c r="DY4347" s="9"/>
      <c r="DZ4347" s="56"/>
      <c r="EA4347" s="57"/>
    </row>
    <row r="4348" spans="1:131" ht="19.5" customHeight="1" x14ac:dyDescent="0.25">
      <c r="A4348" s="9">
        <v>2879</v>
      </c>
      <c r="B4348" s="9" t="s">
        <v>8573</v>
      </c>
      <c r="C4348" s="9" t="s">
        <v>8574</v>
      </c>
      <c r="D4348" s="9"/>
      <c r="E4348" s="9" t="s">
        <v>8502</v>
      </c>
      <c r="F4348" s="9" t="s">
        <v>8503</v>
      </c>
      <c r="G4348" s="9"/>
      <c r="H4348" s="9" t="s">
        <v>202</v>
      </c>
      <c r="I4348" s="9" t="s">
        <v>25</v>
      </c>
      <c r="J4348" s="129">
        <v>44136</v>
      </c>
      <c r="K4348" s="129">
        <v>43962</v>
      </c>
      <c r="L4348" s="129">
        <v>44593</v>
      </c>
      <c r="M4348" s="9" t="s">
        <v>20</v>
      </c>
      <c r="O4348" s="9">
        <v>30</v>
      </c>
      <c r="Q4348" s="9" t="s">
        <v>54</v>
      </c>
      <c r="R4348" s="13">
        <v>30676854</v>
      </c>
      <c r="S4348" s="13">
        <v>17142857</v>
      </c>
      <c r="T4348" s="13">
        <v>17142857</v>
      </c>
      <c r="U4348" s="13">
        <v>5142857</v>
      </c>
      <c r="V4348" s="13">
        <v>12000000</v>
      </c>
      <c r="W4348" s="9"/>
      <c r="X4348" s="9"/>
      <c r="Y4348" s="9"/>
      <c r="Z4348" s="9"/>
      <c r="AA4348" s="9"/>
      <c r="AB4348" s="9"/>
      <c r="AC4348" s="9"/>
      <c r="AD4348" s="9"/>
      <c r="AE4348" s="9"/>
      <c r="AF4348" s="55">
        <v>12000000</v>
      </c>
      <c r="AG4348" s="55"/>
      <c r="AH4348" s="11">
        <v>43962</v>
      </c>
      <c r="AI4348" s="11">
        <v>44104</v>
      </c>
      <c r="AJ4348" s="13">
        <v>631127</v>
      </c>
      <c r="AK4348" s="13">
        <v>189338</v>
      </c>
      <c r="AL4348" s="11">
        <v>44105</v>
      </c>
      <c r="AM4348" s="11">
        <v>44196</v>
      </c>
      <c r="AN4348" s="13">
        <v>3289551</v>
      </c>
      <c r="AO4348" s="13">
        <v>986865</v>
      </c>
      <c r="AP4348" s="11">
        <v>44197</v>
      </c>
      <c r="AQ4348" s="11">
        <v>44286</v>
      </c>
      <c r="AR4348" s="13">
        <v>4883836</v>
      </c>
      <c r="AS4348" s="13">
        <v>1465151</v>
      </c>
      <c r="AT4348" s="9"/>
      <c r="AU4348" s="9"/>
      <c r="AV4348" s="9"/>
      <c r="AW4348" s="9"/>
      <c r="AX4348" s="9"/>
      <c r="AY4348" s="9"/>
      <c r="AZ4348" s="9"/>
      <c r="BA4348" s="9"/>
      <c r="BB4348" s="9"/>
      <c r="BC4348" s="9"/>
      <c r="BD4348" s="9"/>
      <c r="BE4348" s="9"/>
      <c r="BF4348" s="9"/>
      <c r="BG4348" s="9"/>
      <c r="BH4348" s="9"/>
      <c r="BI4348" s="9"/>
      <c r="BJ4348" s="9"/>
      <c r="BK4348" s="9"/>
      <c r="BL4348" s="9"/>
      <c r="BM4348" s="9"/>
      <c r="BN4348" s="9"/>
      <c r="BO4348" s="9"/>
      <c r="BP4348" s="9"/>
      <c r="BQ4348" s="9"/>
      <c r="BT4348" s="9"/>
      <c r="BU4348" s="9"/>
      <c r="BX4348" s="9"/>
      <c r="BY4348" s="9"/>
      <c r="CB4348" s="9"/>
      <c r="CC4348" s="9"/>
      <c r="CF4348" s="9"/>
      <c r="CG4348" s="9"/>
      <c r="CJ4348" s="9"/>
      <c r="CK4348" s="9"/>
      <c r="CN4348" s="9"/>
      <c r="CO4348" s="9"/>
      <c r="CP4348" s="9"/>
      <c r="CQ4348" s="9"/>
      <c r="CR4348" s="9"/>
      <c r="CS4348" s="9"/>
      <c r="CT4348" s="9"/>
      <c r="CU4348" s="9"/>
      <c r="CV4348" s="9"/>
      <c r="CW4348" s="9"/>
      <c r="CX4348" s="9"/>
      <c r="CY4348" s="9"/>
      <c r="CZ4348" s="9"/>
      <c r="DA4348" s="9"/>
      <c r="DB4348" s="9"/>
      <c r="DC4348" s="9"/>
      <c r="DD4348" s="9"/>
      <c r="DE4348" s="9"/>
      <c r="DF4348" s="9"/>
      <c r="DG4348" s="9"/>
      <c r="DH4348" s="9"/>
      <c r="DI4348" s="9"/>
      <c r="DJ4348" s="9"/>
      <c r="DK4348" s="9"/>
      <c r="DL4348" s="9"/>
      <c r="DM4348" s="9"/>
      <c r="DN4348" s="9"/>
      <c r="DO4348" s="9"/>
      <c r="DP4348" s="9"/>
      <c r="DQ4348" s="9"/>
      <c r="DR4348" s="9"/>
      <c r="DS4348" s="9"/>
      <c r="DT4348" s="9"/>
      <c r="DU4348" s="9"/>
      <c r="DV4348" s="9"/>
      <c r="DW4348" s="9"/>
      <c r="DX4348" s="9"/>
      <c r="DY4348" s="9"/>
      <c r="DZ4348" s="56"/>
      <c r="EA4348" s="57"/>
    </row>
    <row r="4349" spans="1:131" ht="19.5" customHeight="1" x14ac:dyDescent="0.25">
      <c r="A4349" s="9">
        <v>2880</v>
      </c>
      <c r="B4349" s="9" t="s">
        <v>8575</v>
      </c>
      <c r="C4349" s="9" t="s">
        <v>8576</v>
      </c>
      <c r="D4349" s="9"/>
      <c r="E4349" s="9" t="s">
        <v>4426</v>
      </c>
      <c r="F4349" s="9" t="s">
        <v>8577</v>
      </c>
      <c r="G4349" s="9"/>
      <c r="H4349" s="9" t="s">
        <v>5978</v>
      </c>
      <c r="I4349" s="9" t="s">
        <v>25</v>
      </c>
      <c r="M4349" s="9" t="s">
        <v>20</v>
      </c>
      <c r="O4349" s="9">
        <v>29</v>
      </c>
      <c r="R4349" s="9"/>
      <c r="S4349" s="9"/>
      <c r="T4349" s="9"/>
      <c r="U4349" s="9"/>
      <c r="V4349" s="9"/>
      <c r="W4349" s="9"/>
      <c r="X4349" s="9"/>
      <c r="Y4349" s="9"/>
      <c r="Z4349" s="9"/>
      <c r="AA4349" s="9"/>
      <c r="AB4349" s="9"/>
      <c r="AC4349" s="9"/>
      <c r="AD4349" s="9"/>
      <c r="AE4349" s="9"/>
      <c r="AF4349" s="55"/>
      <c r="AG4349" s="55"/>
      <c r="AH4349" s="9"/>
      <c r="AI4349" s="9"/>
      <c r="AJ4349" s="9"/>
      <c r="AK4349" s="9"/>
      <c r="AL4349" s="9"/>
      <c r="AM4349" s="9"/>
      <c r="AN4349" s="9"/>
      <c r="AO4349" s="9"/>
      <c r="AP4349" s="9"/>
      <c r="AQ4349" s="9"/>
      <c r="AR4349" s="9"/>
      <c r="AS4349" s="9"/>
      <c r="AT4349" s="9"/>
      <c r="AU4349" s="9"/>
      <c r="AV4349" s="9"/>
      <c r="AW4349" s="9"/>
      <c r="AX4349" s="9"/>
      <c r="AY4349" s="9"/>
      <c r="AZ4349" s="9"/>
      <c r="BA4349" s="9"/>
      <c r="BB4349" s="9"/>
      <c r="BC4349" s="9"/>
      <c r="BD4349" s="9"/>
      <c r="BE4349" s="9"/>
      <c r="BF4349" s="9"/>
      <c r="BG4349" s="9"/>
      <c r="BH4349" s="9"/>
      <c r="BI4349" s="9"/>
      <c r="BJ4349" s="9"/>
      <c r="BK4349" s="9"/>
      <c r="BL4349" s="9"/>
      <c r="BM4349" s="9"/>
      <c r="BN4349" s="9"/>
      <c r="BO4349" s="9"/>
      <c r="BP4349" s="9"/>
      <c r="BQ4349" s="9"/>
      <c r="BT4349" s="9"/>
      <c r="BU4349" s="9"/>
      <c r="BX4349" s="9"/>
      <c r="BY4349" s="9"/>
      <c r="CB4349" s="9"/>
      <c r="CC4349" s="9"/>
      <c r="CF4349" s="9"/>
      <c r="CG4349" s="9"/>
      <c r="CJ4349" s="9"/>
      <c r="CK4349" s="9"/>
      <c r="CN4349" s="9"/>
      <c r="CO4349" s="9"/>
      <c r="CP4349" s="9"/>
      <c r="CQ4349" s="9"/>
      <c r="CR4349" s="9"/>
      <c r="CS4349" s="9"/>
      <c r="CT4349" s="9"/>
      <c r="CU4349" s="9"/>
      <c r="CV4349" s="9"/>
      <c r="CW4349" s="9"/>
      <c r="CX4349" s="9"/>
      <c r="CY4349" s="9"/>
      <c r="CZ4349" s="9"/>
      <c r="DA4349" s="9"/>
      <c r="DB4349" s="9"/>
      <c r="DC4349" s="9"/>
      <c r="DD4349" s="9"/>
      <c r="DE4349" s="9"/>
      <c r="DF4349" s="9"/>
      <c r="DG4349" s="9"/>
      <c r="DH4349" s="9"/>
      <c r="DI4349" s="9"/>
      <c r="DJ4349" s="9"/>
      <c r="DK4349" s="9"/>
      <c r="DL4349" s="9"/>
      <c r="DM4349" s="9"/>
      <c r="DN4349" s="9"/>
      <c r="DO4349" s="9"/>
      <c r="DP4349" s="9"/>
      <c r="DQ4349" s="9"/>
      <c r="DR4349" s="9"/>
      <c r="DS4349" s="9"/>
      <c r="DT4349" s="9"/>
      <c r="DU4349" s="9"/>
      <c r="DV4349" s="9"/>
      <c r="DW4349" s="9"/>
      <c r="DX4349" s="9"/>
      <c r="DY4349" s="9"/>
      <c r="DZ4349" s="56"/>
      <c r="EA4349" s="57"/>
    </row>
    <row r="4350" spans="1:131" s="18" customFormat="1" ht="19.5" customHeight="1" x14ac:dyDescent="0.25">
      <c r="A4350" s="18">
        <v>2880</v>
      </c>
      <c r="B4350" s="18" t="s">
        <v>8575</v>
      </c>
      <c r="C4350" s="18" t="s">
        <v>8576</v>
      </c>
      <c r="D4350" s="19">
        <v>44074</v>
      </c>
      <c r="E4350" s="18" t="s">
        <v>4426</v>
      </c>
      <c r="F4350" s="18" t="s">
        <v>9101</v>
      </c>
      <c r="J4350" s="130"/>
      <c r="K4350" s="130"/>
      <c r="L4350" s="130"/>
      <c r="AF4350" s="57"/>
      <c r="AG4350" s="57"/>
      <c r="DZ4350" s="56"/>
      <c r="EA4350" s="57"/>
    </row>
    <row r="4351" spans="1:131" ht="39" customHeight="1" x14ac:dyDescent="0.25">
      <c r="A4351" s="9">
        <v>2881</v>
      </c>
      <c r="B4351" s="9" t="s">
        <v>8578</v>
      </c>
      <c r="C4351" s="9" t="s">
        <v>8579</v>
      </c>
      <c r="D4351" s="9"/>
      <c r="E4351" s="9" t="s">
        <v>104</v>
      </c>
      <c r="F4351" s="9" t="s">
        <v>105</v>
      </c>
      <c r="G4351" s="9"/>
      <c r="H4351" s="9" t="s">
        <v>202</v>
      </c>
      <c r="I4351" s="9" t="s">
        <v>35</v>
      </c>
      <c r="J4351" s="129">
        <v>44302</v>
      </c>
      <c r="K4351" s="129">
        <v>44106</v>
      </c>
      <c r="L4351" s="129">
        <v>44460</v>
      </c>
      <c r="M4351" s="9" t="s">
        <v>335</v>
      </c>
      <c r="O4351" s="9">
        <v>31</v>
      </c>
      <c r="Q4351" s="9" t="s">
        <v>61</v>
      </c>
      <c r="S4351" s="13">
        <v>14927448</v>
      </c>
      <c r="T4351" s="13">
        <v>14927448</v>
      </c>
      <c r="U4351" s="13">
        <v>4478234</v>
      </c>
      <c r="V4351" s="9"/>
      <c r="W4351" s="9"/>
      <c r="X4351" s="9"/>
      <c r="Y4351" s="9"/>
      <c r="Z4351" s="9"/>
      <c r="AA4351" s="9"/>
      <c r="AB4351" s="9"/>
      <c r="AC4351" s="9"/>
      <c r="AD4351" s="9"/>
      <c r="AE4351" s="9"/>
      <c r="AF4351" s="55"/>
      <c r="AG4351" s="55"/>
      <c r="AH4351" s="9"/>
      <c r="AI4351" s="9"/>
      <c r="AJ4351" s="9"/>
      <c r="AK4351" s="9"/>
      <c r="AL4351" s="9"/>
      <c r="AM4351" s="9"/>
      <c r="AN4351" s="9"/>
      <c r="AO4351" s="9"/>
      <c r="AP4351" s="9"/>
      <c r="AQ4351" s="9"/>
      <c r="AR4351" s="9"/>
      <c r="AS4351" s="9"/>
      <c r="AT4351" s="9"/>
      <c r="AU4351" s="9"/>
      <c r="AV4351" s="9"/>
      <c r="AW4351" s="9"/>
      <c r="AX4351" s="9"/>
      <c r="AY4351" s="9"/>
      <c r="AZ4351" s="9"/>
      <c r="BA4351" s="9"/>
      <c r="BB4351" s="9"/>
      <c r="BC4351" s="9"/>
      <c r="BD4351" s="9"/>
      <c r="BE4351" s="9"/>
      <c r="BF4351" s="9"/>
      <c r="BG4351" s="9"/>
      <c r="BH4351" s="9"/>
      <c r="BI4351" s="9"/>
      <c r="BJ4351" s="9"/>
      <c r="BK4351" s="9"/>
      <c r="BL4351" s="9"/>
      <c r="BM4351" s="9"/>
      <c r="BN4351" s="9"/>
      <c r="BO4351" s="9"/>
      <c r="BP4351" s="9"/>
      <c r="BQ4351" s="9"/>
      <c r="BT4351" s="9"/>
      <c r="BU4351" s="9"/>
      <c r="BX4351" s="9"/>
      <c r="BY4351" s="9"/>
      <c r="CB4351" s="9"/>
      <c r="CC4351" s="9"/>
      <c r="CF4351" s="9"/>
      <c r="CG4351" s="9"/>
      <c r="CJ4351" s="9"/>
      <c r="CK4351" s="9"/>
      <c r="CN4351" s="9"/>
      <c r="CO4351" s="9"/>
      <c r="CP4351" s="9"/>
      <c r="CQ4351" s="9"/>
      <c r="CR4351" s="9"/>
      <c r="CS4351" s="9"/>
      <c r="CT4351" s="9"/>
      <c r="CU4351" s="9"/>
      <c r="CV4351" s="9"/>
      <c r="CW4351" s="9"/>
      <c r="CX4351" s="9"/>
      <c r="CY4351" s="9"/>
      <c r="CZ4351" s="9"/>
      <c r="DA4351" s="9"/>
      <c r="DB4351" s="9"/>
      <c r="DC4351" s="9"/>
      <c r="DD4351" s="9"/>
      <c r="DE4351" s="9"/>
      <c r="DF4351" s="9"/>
      <c r="DG4351" s="9"/>
      <c r="DH4351" s="9"/>
      <c r="DI4351" s="9"/>
      <c r="DJ4351" s="9"/>
      <c r="DK4351" s="9"/>
      <c r="DL4351" s="9"/>
      <c r="DM4351" s="9"/>
      <c r="DN4351" s="9"/>
      <c r="DO4351" s="9"/>
      <c r="DP4351" s="9"/>
      <c r="DQ4351" s="9"/>
      <c r="DR4351" s="9"/>
      <c r="DS4351" s="9"/>
      <c r="DT4351" s="9"/>
      <c r="DU4351" s="9"/>
      <c r="DV4351" s="9"/>
      <c r="DW4351" s="9"/>
      <c r="DX4351" s="9"/>
      <c r="DY4351" s="9"/>
      <c r="DZ4351" s="56"/>
      <c r="EA4351" s="57"/>
    </row>
    <row r="4352" spans="1:131" ht="19.5" customHeight="1" x14ac:dyDescent="0.25">
      <c r="A4352" s="9">
        <v>2882</v>
      </c>
      <c r="B4352" s="10" t="s">
        <v>8580</v>
      </c>
      <c r="C4352" s="9" t="s">
        <v>8581</v>
      </c>
      <c r="D4352" s="9"/>
      <c r="E4352" s="9" t="s">
        <v>6435</v>
      </c>
      <c r="F4352" s="9" t="s">
        <v>4385</v>
      </c>
      <c r="G4352" s="9"/>
      <c r="H4352" s="9" t="s">
        <v>202</v>
      </c>
      <c r="I4352" s="9" t="s">
        <v>25</v>
      </c>
      <c r="J4352" s="129">
        <v>44130</v>
      </c>
      <c r="K4352" s="129">
        <v>43831</v>
      </c>
      <c r="L4352" s="129">
        <v>44592</v>
      </c>
      <c r="M4352" s="9" t="s">
        <v>20</v>
      </c>
      <c r="O4352" s="9">
        <v>32</v>
      </c>
      <c r="Q4352" s="9" t="s">
        <v>54</v>
      </c>
      <c r="R4352" s="9"/>
      <c r="S4352" s="13">
        <v>15714286</v>
      </c>
      <c r="T4352" s="13">
        <v>15714286</v>
      </c>
      <c r="U4352" s="13">
        <v>4714286</v>
      </c>
      <c r="V4352" s="13">
        <v>11000000</v>
      </c>
      <c r="W4352" s="9"/>
      <c r="X4352" s="9"/>
      <c r="Y4352" s="9"/>
      <c r="Z4352" s="9"/>
      <c r="AA4352" s="9"/>
      <c r="AB4352" s="9"/>
      <c r="AC4352" s="9"/>
      <c r="AD4352" s="9"/>
      <c r="AE4352" s="9"/>
      <c r="AF4352" s="55">
        <v>11000000</v>
      </c>
      <c r="AG4352" s="55"/>
      <c r="AH4352" s="9"/>
      <c r="AI4352" s="9"/>
      <c r="AJ4352" s="9"/>
      <c r="AK4352" s="9"/>
      <c r="AL4352" s="9"/>
      <c r="AM4352" s="9"/>
      <c r="AN4352" s="9"/>
      <c r="AO4352" s="9"/>
      <c r="AP4352" s="9"/>
      <c r="AQ4352" s="9"/>
      <c r="AR4352" s="9"/>
      <c r="AS4352" s="9"/>
      <c r="AT4352" s="9"/>
      <c r="AU4352" s="9"/>
      <c r="AV4352" s="9"/>
      <c r="AW4352" s="9"/>
      <c r="AX4352" s="9"/>
      <c r="AY4352" s="9"/>
      <c r="AZ4352" s="9"/>
      <c r="BA4352" s="9"/>
      <c r="BB4352" s="9"/>
      <c r="BC4352" s="9"/>
      <c r="BD4352" s="9"/>
      <c r="BE4352" s="9"/>
      <c r="BF4352" s="9"/>
      <c r="BG4352" s="9"/>
      <c r="BH4352" s="9"/>
      <c r="BI4352" s="9"/>
      <c r="BJ4352" s="9"/>
      <c r="BK4352" s="9"/>
      <c r="BL4352" s="9"/>
      <c r="BM4352" s="9"/>
      <c r="BN4352" s="9"/>
      <c r="BO4352" s="9"/>
      <c r="BP4352" s="9"/>
      <c r="BQ4352" s="9"/>
      <c r="BT4352" s="9"/>
      <c r="BU4352" s="9"/>
      <c r="BX4352" s="9"/>
      <c r="BY4352" s="9"/>
      <c r="CB4352" s="9"/>
      <c r="CC4352" s="9"/>
      <c r="CF4352" s="9"/>
      <c r="CG4352" s="9"/>
      <c r="CJ4352" s="9"/>
      <c r="CK4352" s="9"/>
      <c r="CN4352" s="9"/>
      <c r="CO4352" s="9"/>
      <c r="CP4352" s="9"/>
      <c r="CQ4352" s="9"/>
      <c r="CR4352" s="9"/>
      <c r="CS4352" s="9"/>
      <c r="CT4352" s="9"/>
      <c r="CU4352" s="9"/>
      <c r="CV4352" s="9"/>
      <c r="CW4352" s="9"/>
      <c r="CX4352" s="9"/>
      <c r="CY4352" s="9"/>
      <c r="CZ4352" s="9"/>
      <c r="DA4352" s="9"/>
      <c r="DB4352" s="9"/>
      <c r="DC4352" s="9"/>
      <c r="DD4352" s="9"/>
      <c r="DE4352" s="9"/>
      <c r="DF4352" s="9"/>
      <c r="DG4352" s="9"/>
      <c r="DH4352" s="9"/>
      <c r="DI4352" s="9"/>
      <c r="DJ4352" s="9"/>
      <c r="DK4352" s="9"/>
      <c r="DL4352" s="9"/>
      <c r="DM4352" s="9"/>
      <c r="DN4352" s="9"/>
      <c r="DO4352" s="9"/>
      <c r="DP4352" s="9"/>
      <c r="DQ4352" s="9"/>
      <c r="DR4352" s="9"/>
      <c r="DS4352" s="9"/>
      <c r="DT4352" s="9"/>
      <c r="DU4352" s="9"/>
      <c r="DV4352" s="9"/>
      <c r="DW4352" s="9"/>
      <c r="DX4352" s="9"/>
      <c r="DY4352" s="9"/>
      <c r="DZ4352" s="56"/>
      <c r="EA4352" s="57"/>
    </row>
    <row r="4353" spans="1:131" ht="37.5" customHeight="1" x14ac:dyDescent="0.25">
      <c r="A4353" s="9">
        <v>2883</v>
      </c>
      <c r="B4353" s="9" t="s">
        <v>8582</v>
      </c>
      <c r="C4353" s="9" t="s">
        <v>8584</v>
      </c>
      <c r="D4353" s="9"/>
      <c r="E4353" s="9" t="s">
        <v>2648</v>
      </c>
      <c r="F4353" s="9" t="s">
        <v>8583</v>
      </c>
      <c r="G4353" s="9"/>
      <c r="H4353" s="9" t="s">
        <v>202</v>
      </c>
      <c r="I4353" s="9" t="s">
        <v>35</v>
      </c>
      <c r="J4353" s="129">
        <v>44051</v>
      </c>
      <c r="K4353" s="129">
        <v>43467</v>
      </c>
      <c r="L4353" s="129">
        <v>44347</v>
      </c>
      <c r="M4353" s="9" t="s">
        <v>335</v>
      </c>
      <c r="O4353" s="9">
        <v>29</v>
      </c>
      <c r="Q4353" s="9" t="s">
        <v>54</v>
      </c>
      <c r="R4353" s="13">
        <v>1629432897</v>
      </c>
      <c r="S4353" s="13">
        <v>983835952</v>
      </c>
      <c r="T4353" s="13">
        <v>983835952</v>
      </c>
      <c r="U4353" s="13">
        <v>292789579</v>
      </c>
      <c r="V4353" s="13">
        <v>54000000</v>
      </c>
      <c r="W4353" s="9"/>
      <c r="X4353" s="9"/>
      <c r="Y4353" s="9"/>
      <c r="Z4353" s="9"/>
      <c r="AA4353" s="9"/>
      <c r="AB4353" s="9"/>
      <c r="AC4353" s="9"/>
      <c r="AD4353" s="9"/>
      <c r="AE4353" s="9"/>
      <c r="AF4353" s="55">
        <v>54000000</v>
      </c>
      <c r="AG4353" s="55"/>
      <c r="AH4353" s="11">
        <v>43467</v>
      </c>
      <c r="AI4353" s="11">
        <v>44012</v>
      </c>
      <c r="AJ4353" s="13">
        <v>13582145</v>
      </c>
      <c r="AK4353" s="13">
        <v>4074643</v>
      </c>
      <c r="AL4353" s="11">
        <v>44013</v>
      </c>
      <c r="AM4353" s="11">
        <v>44104</v>
      </c>
      <c r="AN4353" s="13">
        <v>366146526</v>
      </c>
      <c r="AO4353" s="13">
        <v>109843958</v>
      </c>
      <c r="AP4353" s="11">
        <v>44105</v>
      </c>
      <c r="AQ4353" s="11">
        <v>44196</v>
      </c>
      <c r="AR4353" s="13">
        <v>371537151</v>
      </c>
      <c r="AS4353" s="13">
        <v>111461145</v>
      </c>
      <c r="AT4353" s="11">
        <v>44197</v>
      </c>
      <c r="AU4353" s="11">
        <v>44286</v>
      </c>
      <c r="AV4353" s="13">
        <v>29401922</v>
      </c>
      <c r="AW4353" s="13">
        <v>8820577</v>
      </c>
      <c r="AX4353" s="11">
        <v>44287</v>
      </c>
      <c r="AY4353" s="11">
        <v>44316</v>
      </c>
      <c r="AZ4353" s="13">
        <v>28372936</v>
      </c>
      <c r="BA4353" s="13">
        <v>8511881</v>
      </c>
      <c r="BB4353" s="9"/>
      <c r="BC4353" s="9"/>
      <c r="BD4353" s="9"/>
      <c r="BE4353" s="9"/>
      <c r="BF4353" s="9"/>
      <c r="BG4353" s="9"/>
      <c r="BH4353" s="9"/>
      <c r="BI4353" s="9"/>
      <c r="BJ4353" s="9"/>
      <c r="BK4353" s="9"/>
      <c r="BL4353" s="9"/>
      <c r="BM4353" s="9"/>
      <c r="BN4353" s="9"/>
      <c r="BO4353" s="9"/>
      <c r="BP4353" s="9"/>
      <c r="BQ4353" s="9"/>
      <c r="BT4353" s="9"/>
      <c r="BU4353" s="9"/>
      <c r="BX4353" s="9"/>
      <c r="BY4353" s="9"/>
      <c r="CB4353" s="9"/>
      <c r="CC4353" s="9"/>
      <c r="CF4353" s="9"/>
      <c r="CG4353" s="9"/>
      <c r="CJ4353" s="9"/>
      <c r="CK4353" s="9"/>
      <c r="CN4353" s="9"/>
      <c r="CO4353" s="9"/>
      <c r="CP4353" s="9"/>
      <c r="CQ4353" s="9"/>
      <c r="CR4353" s="9"/>
      <c r="CS4353" s="9"/>
      <c r="CT4353" s="9"/>
      <c r="CU4353" s="9"/>
      <c r="CV4353" s="9"/>
      <c r="CW4353" s="9"/>
      <c r="CX4353" s="9"/>
      <c r="CY4353" s="9"/>
      <c r="CZ4353" s="9"/>
      <c r="DA4353" s="9"/>
      <c r="DB4353" s="9"/>
      <c r="DC4353" s="9"/>
      <c r="DD4353" s="9"/>
      <c r="DE4353" s="9"/>
      <c r="DF4353" s="9"/>
      <c r="DG4353" s="9"/>
      <c r="DH4353" s="9"/>
      <c r="DI4353" s="9"/>
      <c r="DJ4353" s="9"/>
      <c r="DK4353" s="9"/>
      <c r="DL4353" s="9"/>
      <c r="DM4353" s="9"/>
      <c r="DN4353" s="9"/>
      <c r="DO4353" s="9"/>
      <c r="DP4353" s="9"/>
      <c r="DQ4353" s="9"/>
      <c r="DR4353" s="9"/>
      <c r="DS4353" s="9"/>
      <c r="DT4353" s="9"/>
      <c r="DU4353" s="9"/>
      <c r="DV4353" s="9"/>
      <c r="DW4353" s="9"/>
      <c r="DX4353" s="9"/>
      <c r="DY4353" s="9"/>
      <c r="DZ4353" s="56"/>
      <c r="EA4353" s="57"/>
    </row>
    <row r="4354" spans="1:131" ht="39" customHeight="1" x14ac:dyDescent="0.25">
      <c r="A4354" s="9">
        <v>2884</v>
      </c>
      <c r="B4354" s="9" t="s">
        <v>8590</v>
      </c>
      <c r="C4354" s="9" t="s">
        <v>8591</v>
      </c>
      <c r="D4354" s="9"/>
      <c r="E4354" s="9" t="s">
        <v>3276</v>
      </c>
      <c r="F4354" s="9" t="s">
        <v>7297</v>
      </c>
      <c r="G4354" s="9"/>
      <c r="H4354" s="9" t="s">
        <v>202</v>
      </c>
      <c r="I4354" s="9" t="s">
        <v>78</v>
      </c>
      <c r="J4354" s="129">
        <v>44105</v>
      </c>
      <c r="K4354" s="129">
        <v>44068</v>
      </c>
      <c r="L4354" s="129">
        <v>44561</v>
      </c>
      <c r="M4354" s="9" t="s">
        <v>20</v>
      </c>
      <c r="O4354" s="9">
        <v>31</v>
      </c>
      <c r="Q4354" s="9" t="s">
        <v>54</v>
      </c>
      <c r="R4354" s="9"/>
      <c r="S4354" s="13">
        <v>12000000</v>
      </c>
      <c r="T4354" s="13">
        <v>12000000</v>
      </c>
      <c r="U4354" s="13">
        <v>3600000</v>
      </c>
      <c r="V4354" s="13">
        <v>8400000</v>
      </c>
      <c r="W4354" s="9"/>
      <c r="X4354" s="9"/>
      <c r="Y4354" s="9"/>
      <c r="Z4354" s="9"/>
      <c r="AA4354" s="9"/>
      <c r="AB4354" s="9"/>
      <c r="AC4354" s="9"/>
      <c r="AD4354" s="9"/>
      <c r="AE4354" s="9"/>
      <c r="AF4354" s="55">
        <v>8400000</v>
      </c>
      <c r="AG4354" s="55"/>
      <c r="AH4354" s="9"/>
      <c r="AI4354" s="9"/>
      <c r="AJ4354" s="9"/>
      <c r="AK4354" s="9"/>
      <c r="AL4354" s="9"/>
      <c r="AM4354" s="9"/>
      <c r="AN4354" s="9"/>
      <c r="AO4354" s="9"/>
      <c r="AP4354" s="9"/>
      <c r="AQ4354" s="9"/>
      <c r="AR4354" s="9"/>
      <c r="AS4354" s="9"/>
      <c r="AT4354" s="9"/>
      <c r="AU4354" s="9"/>
      <c r="AV4354" s="9"/>
      <c r="AW4354" s="9"/>
      <c r="AX4354" s="9"/>
      <c r="AY4354" s="9"/>
      <c r="AZ4354" s="9"/>
      <c r="BA4354" s="9"/>
      <c r="BB4354" s="9"/>
      <c r="BC4354" s="9"/>
      <c r="BD4354" s="9"/>
      <c r="BE4354" s="9"/>
      <c r="BF4354" s="9"/>
      <c r="BG4354" s="9"/>
      <c r="BH4354" s="9"/>
      <c r="BI4354" s="9"/>
      <c r="BJ4354" s="9"/>
      <c r="BK4354" s="9"/>
      <c r="BL4354" s="9"/>
      <c r="BM4354" s="9"/>
      <c r="BN4354" s="9"/>
      <c r="BO4354" s="9"/>
      <c r="BP4354" s="9"/>
      <c r="BQ4354" s="9"/>
      <c r="BT4354" s="9"/>
      <c r="BU4354" s="9"/>
      <c r="BX4354" s="9"/>
      <c r="BY4354" s="9"/>
      <c r="CB4354" s="9"/>
      <c r="CC4354" s="9"/>
      <c r="CF4354" s="9"/>
      <c r="CG4354" s="9"/>
      <c r="CJ4354" s="9"/>
      <c r="CK4354" s="9"/>
      <c r="CN4354" s="9"/>
      <c r="CO4354" s="9"/>
      <c r="CP4354" s="9"/>
      <c r="CQ4354" s="9"/>
      <c r="CR4354" s="9"/>
      <c r="CS4354" s="9"/>
      <c r="CT4354" s="9"/>
      <c r="CU4354" s="9"/>
      <c r="CV4354" s="9"/>
      <c r="CW4354" s="9"/>
      <c r="CX4354" s="9"/>
      <c r="CY4354" s="9"/>
      <c r="CZ4354" s="9"/>
      <c r="DA4354" s="9"/>
      <c r="DB4354" s="9"/>
      <c r="DC4354" s="9"/>
      <c r="DD4354" s="9"/>
      <c r="DE4354" s="9"/>
      <c r="DF4354" s="9"/>
      <c r="DG4354" s="9"/>
      <c r="DH4354" s="9"/>
      <c r="DI4354" s="9"/>
      <c r="DJ4354" s="9"/>
      <c r="DK4354" s="9"/>
      <c r="DL4354" s="9"/>
      <c r="DM4354" s="9"/>
      <c r="DN4354" s="9"/>
      <c r="DO4354" s="9"/>
      <c r="DP4354" s="9"/>
      <c r="DQ4354" s="9"/>
      <c r="DR4354" s="9"/>
      <c r="DS4354" s="9"/>
      <c r="DT4354" s="9"/>
      <c r="DU4354" s="9"/>
      <c r="DV4354" s="9"/>
      <c r="DW4354" s="9"/>
      <c r="DX4354" s="9"/>
      <c r="DY4354" s="9"/>
      <c r="DZ4354" s="56"/>
      <c r="EA4354" s="57"/>
    </row>
    <row r="4355" spans="1:131" ht="39" customHeight="1" x14ac:dyDescent="0.25">
      <c r="A4355" s="9">
        <v>2885</v>
      </c>
      <c r="B4355" s="9" t="s">
        <v>8593</v>
      </c>
      <c r="C4355" s="9" t="s">
        <v>8594</v>
      </c>
      <c r="D4355" s="9"/>
      <c r="E4355" s="9" t="s">
        <v>8595</v>
      </c>
      <c r="F4355" s="9" t="s">
        <v>8596</v>
      </c>
      <c r="G4355" s="9"/>
      <c r="H4355" s="9" t="s">
        <v>906</v>
      </c>
      <c r="I4355" s="9" t="s">
        <v>35</v>
      </c>
      <c r="M4355" s="9" t="s">
        <v>335</v>
      </c>
      <c r="O4355" s="9">
        <v>26</v>
      </c>
      <c r="R4355" s="9"/>
      <c r="S4355" s="9"/>
      <c r="T4355" s="9"/>
      <c r="U4355" s="9"/>
      <c r="V4355" s="9"/>
      <c r="W4355" s="9"/>
      <c r="X4355" s="9"/>
      <c r="Y4355" s="9"/>
      <c r="Z4355" s="9"/>
      <c r="AA4355" s="9"/>
      <c r="AB4355" s="9"/>
      <c r="AC4355" s="9"/>
      <c r="AD4355" s="9"/>
      <c r="AE4355" s="9"/>
      <c r="AF4355" s="55"/>
      <c r="AG4355" s="55"/>
      <c r="AH4355" s="9"/>
      <c r="AI4355" s="9"/>
      <c r="AJ4355" s="9"/>
      <c r="AK4355" s="9"/>
      <c r="AL4355" s="9"/>
      <c r="AM4355" s="9"/>
      <c r="AN4355" s="9"/>
      <c r="AO4355" s="9"/>
      <c r="AP4355" s="9"/>
      <c r="AQ4355" s="9"/>
      <c r="AR4355" s="9"/>
      <c r="AS4355" s="9"/>
      <c r="AT4355" s="9"/>
      <c r="AU4355" s="9"/>
      <c r="AV4355" s="9"/>
      <c r="AW4355" s="9"/>
      <c r="AX4355" s="9"/>
      <c r="AY4355" s="9"/>
      <c r="AZ4355" s="9"/>
      <c r="BA4355" s="9"/>
      <c r="BB4355" s="9"/>
      <c r="BC4355" s="9"/>
      <c r="BD4355" s="9"/>
      <c r="BE4355" s="9"/>
      <c r="BF4355" s="9"/>
      <c r="BG4355" s="9"/>
      <c r="BH4355" s="9"/>
      <c r="BI4355" s="9"/>
      <c r="BJ4355" s="9"/>
      <c r="BK4355" s="9"/>
      <c r="BL4355" s="9"/>
      <c r="BM4355" s="9"/>
      <c r="BN4355" s="9"/>
      <c r="BO4355" s="9"/>
      <c r="BP4355" s="9"/>
      <c r="BQ4355" s="9"/>
      <c r="BT4355" s="9"/>
      <c r="BU4355" s="9"/>
      <c r="BX4355" s="9"/>
      <c r="BY4355" s="9"/>
      <c r="CB4355" s="9"/>
      <c r="CC4355" s="9"/>
      <c r="CF4355" s="9"/>
      <c r="CG4355" s="9"/>
      <c r="CJ4355" s="9"/>
      <c r="CK4355" s="9"/>
      <c r="CN4355" s="9"/>
      <c r="CO4355" s="9"/>
      <c r="CP4355" s="9"/>
      <c r="CQ4355" s="9"/>
      <c r="CR4355" s="9"/>
      <c r="CS4355" s="9"/>
      <c r="CT4355" s="9"/>
      <c r="CU4355" s="9"/>
      <c r="CV4355" s="9"/>
      <c r="CW4355" s="9"/>
      <c r="CX4355" s="9"/>
      <c r="CY4355" s="9"/>
      <c r="CZ4355" s="9"/>
      <c r="DA4355" s="9"/>
      <c r="DB4355" s="9"/>
      <c r="DC4355" s="9"/>
      <c r="DD4355" s="9"/>
      <c r="DE4355" s="9"/>
      <c r="DF4355" s="9"/>
      <c r="DG4355" s="9"/>
      <c r="DH4355" s="9"/>
      <c r="DI4355" s="9"/>
      <c r="DJ4355" s="9"/>
      <c r="DK4355" s="9"/>
      <c r="DL4355" s="9"/>
      <c r="DM4355" s="9"/>
      <c r="DN4355" s="9"/>
      <c r="DO4355" s="9"/>
      <c r="DP4355" s="9"/>
      <c r="DQ4355" s="9"/>
      <c r="DR4355" s="9"/>
      <c r="DS4355" s="9"/>
      <c r="DT4355" s="9"/>
      <c r="DU4355" s="9"/>
      <c r="DV4355" s="9"/>
      <c r="DW4355" s="9"/>
      <c r="DX4355" s="9"/>
      <c r="DY4355" s="9"/>
      <c r="DZ4355" s="56"/>
      <c r="EA4355" s="57"/>
    </row>
    <row r="4356" spans="1:131" ht="19.5" customHeight="1" x14ac:dyDescent="0.25">
      <c r="A4356" s="9">
        <v>2886</v>
      </c>
      <c r="B4356" s="9" t="s">
        <v>8597</v>
      </c>
      <c r="C4356" s="9" t="s">
        <v>8598</v>
      </c>
      <c r="D4356" s="9"/>
      <c r="E4356" s="9" t="s">
        <v>6024</v>
      </c>
      <c r="F4356" s="9" t="s">
        <v>1119</v>
      </c>
      <c r="G4356" s="9"/>
      <c r="H4356" s="9" t="s">
        <v>906</v>
      </c>
      <c r="I4356" s="9" t="s">
        <v>78</v>
      </c>
      <c r="M4356" s="9" t="s">
        <v>20</v>
      </c>
      <c r="O4356" s="9">
        <v>31</v>
      </c>
      <c r="R4356" s="9"/>
      <c r="S4356" s="9"/>
      <c r="T4356" s="9"/>
      <c r="U4356" s="9"/>
      <c r="V4356" s="9"/>
      <c r="W4356" s="9"/>
      <c r="X4356" s="9"/>
      <c r="Y4356" s="9"/>
      <c r="Z4356" s="9"/>
      <c r="AA4356" s="9"/>
      <c r="AB4356" s="9"/>
      <c r="AC4356" s="9"/>
      <c r="AD4356" s="9"/>
      <c r="AE4356" s="9"/>
      <c r="AF4356" s="55"/>
      <c r="AG4356" s="55"/>
      <c r="AH4356" s="9"/>
      <c r="AI4356" s="9"/>
      <c r="AJ4356" s="9"/>
      <c r="AK4356" s="9"/>
      <c r="AL4356" s="9"/>
      <c r="AM4356" s="9"/>
      <c r="AN4356" s="9"/>
      <c r="AO4356" s="9"/>
      <c r="AP4356" s="9"/>
      <c r="AQ4356" s="9"/>
      <c r="AR4356" s="9"/>
      <c r="AS4356" s="9"/>
      <c r="AT4356" s="9"/>
      <c r="AU4356" s="9"/>
      <c r="AV4356" s="9"/>
      <c r="AW4356" s="9"/>
      <c r="AX4356" s="9"/>
      <c r="AY4356" s="9"/>
      <c r="AZ4356" s="9"/>
      <c r="BA4356" s="9"/>
      <c r="BB4356" s="9"/>
      <c r="BC4356" s="9"/>
      <c r="BD4356" s="9"/>
      <c r="BE4356" s="9"/>
      <c r="BF4356" s="9"/>
      <c r="BG4356" s="9"/>
      <c r="BH4356" s="9"/>
      <c r="BI4356" s="9"/>
      <c r="BJ4356" s="9"/>
      <c r="BK4356" s="9"/>
      <c r="BL4356" s="9"/>
      <c r="BM4356" s="9"/>
      <c r="BN4356" s="9"/>
      <c r="BO4356" s="9"/>
      <c r="BP4356" s="9"/>
      <c r="BQ4356" s="9"/>
      <c r="BT4356" s="9"/>
      <c r="BU4356" s="9"/>
      <c r="BX4356" s="9"/>
      <c r="BY4356" s="9"/>
      <c r="CB4356" s="9"/>
      <c r="CC4356" s="9"/>
      <c r="CF4356" s="9"/>
      <c r="CG4356" s="9"/>
      <c r="CJ4356" s="9"/>
      <c r="CK4356" s="9"/>
      <c r="CN4356" s="9"/>
      <c r="CO4356" s="9"/>
      <c r="CP4356" s="9"/>
      <c r="CQ4356" s="9"/>
      <c r="CR4356" s="9"/>
      <c r="CS4356" s="9"/>
      <c r="CT4356" s="9"/>
      <c r="CU4356" s="9"/>
      <c r="CV4356" s="9"/>
      <c r="CW4356" s="9"/>
      <c r="CX4356" s="9"/>
      <c r="CY4356" s="9"/>
      <c r="CZ4356" s="9"/>
      <c r="DA4356" s="9"/>
      <c r="DB4356" s="9"/>
      <c r="DC4356" s="9"/>
      <c r="DD4356" s="9"/>
      <c r="DE4356" s="9"/>
      <c r="DF4356" s="9"/>
      <c r="DG4356" s="9"/>
      <c r="DH4356" s="9"/>
      <c r="DI4356" s="9"/>
      <c r="DJ4356" s="9"/>
      <c r="DK4356" s="9"/>
      <c r="DL4356" s="9"/>
      <c r="DM4356" s="9"/>
      <c r="DN4356" s="9"/>
      <c r="DO4356" s="9"/>
      <c r="DP4356" s="9"/>
      <c r="DQ4356" s="9"/>
      <c r="DR4356" s="9"/>
      <c r="DS4356" s="9"/>
      <c r="DT4356" s="9"/>
      <c r="DU4356" s="9"/>
      <c r="DV4356" s="9"/>
      <c r="DW4356" s="9"/>
      <c r="DX4356" s="9"/>
      <c r="DY4356" s="9"/>
      <c r="DZ4356" s="56"/>
      <c r="EA4356" s="57"/>
    </row>
    <row r="4357" spans="1:131" ht="19.5" customHeight="1" x14ac:dyDescent="0.25">
      <c r="A4357" s="9">
        <v>2887</v>
      </c>
      <c r="B4357" s="9" t="s">
        <v>8599</v>
      </c>
      <c r="C4357" s="9" t="s">
        <v>8600</v>
      </c>
      <c r="D4357" s="9"/>
      <c r="E4357" s="9" t="s">
        <v>7979</v>
      </c>
      <c r="F4357" s="9" t="s">
        <v>7417</v>
      </c>
      <c r="G4357" s="9"/>
      <c r="H4357" s="9" t="s">
        <v>202</v>
      </c>
      <c r="I4357" s="9" t="s">
        <v>78</v>
      </c>
      <c r="J4357" s="129">
        <v>44015</v>
      </c>
      <c r="K4357" s="129">
        <v>43966</v>
      </c>
      <c r="L4357" s="129">
        <v>44561</v>
      </c>
      <c r="M4357" s="9" t="s">
        <v>20</v>
      </c>
      <c r="O4357" s="9">
        <v>29</v>
      </c>
      <c r="Q4357" s="9" t="s">
        <v>54</v>
      </c>
      <c r="R4357" s="9"/>
      <c r="S4357" s="13">
        <v>11667000</v>
      </c>
      <c r="T4357" s="13">
        <v>11667000</v>
      </c>
      <c r="U4357" s="13">
        <v>3500100</v>
      </c>
      <c r="V4357" s="9"/>
      <c r="W4357" s="9"/>
      <c r="X4357" s="9"/>
      <c r="Y4357" s="9"/>
      <c r="Z4357" s="9"/>
      <c r="AA4357" s="9"/>
      <c r="AB4357" s="9"/>
      <c r="AC4357" s="9"/>
      <c r="AD4357" s="9"/>
      <c r="AE4357" s="9"/>
      <c r="AF4357" s="55"/>
      <c r="AG4357" s="55"/>
      <c r="AH4357" s="9"/>
      <c r="AI4357" s="9"/>
      <c r="AJ4357" s="9"/>
      <c r="AK4357" s="9"/>
      <c r="AL4357" s="9"/>
      <c r="AM4357" s="9"/>
      <c r="AN4357" s="9"/>
      <c r="AO4357" s="9"/>
      <c r="AP4357" s="9"/>
      <c r="AQ4357" s="9"/>
      <c r="AR4357" s="9"/>
      <c r="AS4357" s="9"/>
      <c r="AT4357" s="9"/>
      <c r="AU4357" s="9"/>
      <c r="AV4357" s="9"/>
      <c r="AW4357" s="9"/>
      <c r="AX4357" s="9"/>
      <c r="AY4357" s="9"/>
      <c r="AZ4357" s="9"/>
      <c r="BA4357" s="9"/>
      <c r="BB4357" s="9"/>
      <c r="BC4357" s="9"/>
      <c r="BD4357" s="9"/>
      <c r="BE4357" s="9"/>
      <c r="BF4357" s="9"/>
      <c r="BG4357" s="9"/>
      <c r="BH4357" s="9"/>
      <c r="BI4357" s="9"/>
      <c r="BJ4357" s="9"/>
      <c r="BK4357" s="9"/>
      <c r="BL4357" s="9"/>
      <c r="BM4357" s="9"/>
      <c r="BN4357" s="9"/>
      <c r="BO4357" s="9"/>
      <c r="BP4357" s="9"/>
      <c r="BQ4357" s="9"/>
      <c r="BT4357" s="9"/>
      <c r="BU4357" s="9"/>
      <c r="BX4357" s="9"/>
      <c r="BY4357" s="9"/>
      <c r="CB4357" s="9"/>
      <c r="CC4357" s="9"/>
      <c r="CF4357" s="9"/>
      <c r="CG4357" s="9"/>
      <c r="CJ4357" s="9"/>
      <c r="CK4357" s="9"/>
      <c r="CN4357" s="9"/>
      <c r="CO4357" s="9"/>
      <c r="CP4357" s="9"/>
      <c r="CQ4357" s="9"/>
      <c r="CR4357" s="9"/>
      <c r="CS4357" s="9"/>
      <c r="CT4357" s="9"/>
      <c r="CU4357" s="9"/>
      <c r="CV4357" s="9"/>
      <c r="CW4357" s="9"/>
      <c r="CX4357" s="9"/>
      <c r="CY4357" s="9"/>
      <c r="CZ4357" s="9"/>
      <c r="DA4357" s="9"/>
      <c r="DB4357" s="9"/>
      <c r="DC4357" s="9"/>
      <c r="DD4357" s="9"/>
      <c r="DE4357" s="9"/>
      <c r="DF4357" s="9"/>
      <c r="DG4357" s="9"/>
      <c r="DH4357" s="9"/>
      <c r="DI4357" s="9"/>
      <c r="DJ4357" s="9"/>
      <c r="DK4357" s="9"/>
      <c r="DL4357" s="9"/>
      <c r="DM4357" s="9"/>
      <c r="DN4357" s="9"/>
      <c r="DO4357" s="9"/>
      <c r="DP4357" s="9"/>
      <c r="DQ4357" s="9"/>
      <c r="DR4357" s="9"/>
      <c r="DS4357" s="9"/>
      <c r="DT4357" s="9"/>
      <c r="DU4357" s="9"/>
      <c r="DV4357" s="9"/>
      <c r="DW4357" s="9"/>
      <c r="DX4357" s="9"/>
      <c r="DY4357" s="9"/>
      <c r="DZ4357" s="56"/>
      <c r="EA4357" s="57"/>
    </row>
    <row r="4358" spans="1:131" ht="19.5" customHeight="1" x14ac:dyDescent="0.25">
      <c r="A4358" s="9">
        <v>2888</v>
      </c>
      <c r="B4358" s="9" t="s">
        <v>8601</v>
      </c>
      <c r="C4358" s="9" t="s">
        <v>8602</v>
      </c>
      <c r="D4358" s="9"/>
      <c r="E4358" s="9" t="s">
        <v>5592</v>
      </c>
      <c r="F4358" s="9" t="s">
        <v>7428</v>
      </c>
      <c r="G4358" s="9"/>
      <c r="H4358" s="9" t="s">
        <v>202</v>
      </c>
      <c r="I4358" s="9" t="s">
        <v>97</v>
      </c>
      <c r="J4358" s="129">
        <v>44326</v>
      </c>
      <c r="K4358" s="129">
        <v>44242</v>
      </c>
      <c r="L4358" s="129">
        <v>44592</v>
      </c>
      <c r="M4358" s="9" t="s">
        <v>20</v>
      </c>
      <c r="O4358" s="9">
        <v>26</v>
      </c>
      <c r="Q4358" s="9" t="s">
        <v>54</v>
      </c>
      <c r="R4358" s="9"/>
      <c r="S4358" s="13">
        <v>9493175</v>
      </c>
      <c r="T4358" s="13">
        <v>9493175</v>
      </c>
      <c r="U4358" s="13">
        <v>2847953</v>
      </c>
      <c r="V4358" s="13">
        <v>6645000</v>
      </c>
      <c r="W4358" s="9"/>
      <c r="X4358" s="9"/>
      <c r="Y4358" s="9"/>
      <c r="Z4358" s="9"/>
      <c r="AA4358" s="9"/>
      <c r="AB4358" s="9"/>
      <c r="AC4358" s="9"/>
      <c r="AD4358" s="9"/>
      <c r="AE4358" s="9"/>
      <c r="AF4358" s="55">
        <v>6645000</v>
      </c>
      <c r="AG4358" s="55"/>
      <c r="AH4358" s="9"/>
      <c r="AI4358" s="9"/>
      <c r="AJ4358" s="9"/>
      <c r="AK4358" s="9"/>
      <c r="AL4358" s="9"/>
      <c r="AM4358" s="9"/>
      <c r="AN4358" s="9"/>
      <c r="AO4358" s="9"/>
      <c r="AP4358" s="9"/>
      <c r="AQ4358" s="9"/>
      <c r="AR4358" s="9"/>
      <c r="AS4358" s="9"/>
      <c r="AT4358" s="9"/>
      <c r="AU4358" s="9"/>
      <c r="AV4358" s="9"/>
      <c r="AW4358" s="9"/>
      <c r="AX4358" s="9"/>
      <c r="AY4358" s="9"/>
      <c r="AZ4358" s="9"/>
      <c r="BA4358" s="9"/>
      <c r="BB4358" s="9"/>
      <c r="BC4358" s="9"/>
      <c r="BD4358" s="9"/>
      <c r="BE4358" s="9"/>
      <c r="BF4358" s="9"/>
      <c r="BG4358" s="9"/>
      <c r="BH4358" s="9"/>
      <c r="BI4358" s="9"/>
      <c r="BJ4358" s="9"/>
      <c r="BK4358" s="9"/>
      <c r="BL4358" s="9"/>
      <c r="BM4358" s="9"/>
      <c r="BN4358" s="9"/>
      <c r="BO4358" s="9"/>
      <c r="BP4358" s="9"/>
      <c r="BQ4358" s="9"/>
      <c r="BT4358" s="9"/>
      <c r="BU4358" s="9"/>
      <c r="BX4358" s="9"/>
      <c r="BY4358" s="9"/>
      <c r="CB4358" s="9"/>
      <c r="CC4358" s="9"/>
      <c r="CF4358" s="9"/>
      <c r="CG4358" s="9"/>
      <c r="CJ4358" s="9"/>
      <c r="CK4358" s="9"/>
      <c r="CN4358" s="9"/>
      <c r="CO4358" s="9"/>
      <c r="CP4358" s="9"/>
      <c r="CQ4358" s="9"/>
      <c r="CR4358" s="9"/>
      <c r="CS4358" s="9"/>
      <c r="CT4358" s="9"/>
      <c r="CU4358" s="9"/>
      <c r="CV4358" s="9"/>
      <c r="CW4358" s="9"/>
      <c r="CX4358" s="9"/>
      <c r="CY4358" s="9"/>
      <c r="CZ4358" s="9"/>
      <c r="DA4358" s="9"/>
      <c r="DB4358" s="9"/>
      <c r="DC4358" s="9"/>
      <c r="DD4358" s="9"/>
      <c r="DE4358" s="9"/>
      <c r="DF4358" s="9"/>
      <c r="DG4358" s="9"/>
      <c r="DH4358" s="9"/>
      <c r="DI4358" s="9"/>
      <c r="DJ4358" s="9"/>
      <c r="DK4358" s="9"/>
      <c r="DL4358" s="9"/>
      <c r="DM4358" s="9"/>
      <c r="DN4358" s="9"/>
      <c r="DO4358" s="9"/>
      <c r="DP4358" s="9"/>
      <c r="DQ4358" s="9"/>
      <c r="DR4358" s="9"/>
      <c r="DS4358" s="9"/>
      <c r="DT4358" s="9"/>
      <c r="DU4358" s="9"/>
      <c r="DV4358" s="9"/>
      <c r="DW4358" s="9"/>
      <c r="DX4358" s="9"/>
      <c r="DY4358" s="9"/>
      <c r="DZ4358" s="56"/>
      <c r="EA4358" s="57"/>
    </row>
    <row r="4359" spans="1:131" ht="38.25" customHeight="1" x14ac:dyDescent="0.25">
      <c r="A4359" s="9">
        <v>2889</v>
      </c>
      <c r="B4359" s="9" t="s">
        <v>8603</v>
      </c>
      <c r="C4359" s="9" t="s">
        <v>8853</v>
      </c>
      <c r="D4359" s="9"/>
      <c r="E4359" s="9" t="s">
        <v>1259</v>
      </c>
      <c r="F4359" s="9" t="s">
        <v>1410</v>
      </c>
      <c r="G4359" s="9"/>
      <c r="H4359" s="9" t="s">
        <v>202</v>
      </c>
      <c r="I4359" s="9" t="s">
        <v>78</v>
      </c>
      <c r="J4359" s="129">
        <v>44027</v>
      </c>
      <c r="K4359" s="129">
        <v>43927</v>
      </c>
      <c r="L4359" s="129">
        <v>44377</v>
      </c>
      <c r="M4359" s="9" t="s">
        <v>335</v>
      </c>
      <c r="O4359" s="9">
        <v>29</v>
      </c>
      <c r="Q4359" s="9" t="s">
        <v>54</v>
      </c>
      <c r="R4359" s="13">
        <v>231428312</v>
      </c>
      <c r="S4359" s="13">
        <v>78831600</v>
      </c>
      <c r="T4359" s="13">
        <v>78831600</v>
      </c>
      <c r="U4359" s="13">
        <v>23649480</v>
      </c>
      <c r="V4359" s="9"/>
      <c r="W4359" s="9"/>
      <c r="X4359" s="9"/>
      <c r="Y4359" s="9"/>
      <c r="Z4359" s="9"/>
      <c r="AA4359" s="9"/>
      <c r="AB4359" s="9"/>
      <c r="AC4359" s="9"/>
      <c r="AD4359" s="9"/>
      <c r="AE4359" s="9"/>
      <c r="AF4359" s="55"/>
      <c r="AG4359" s="55"/>
      <c r="AH4359" s="9"/>
      <c r="AI4359" s="9"/>
      <c r="AJ4359" s="9"/>
      <c r="AK4359" s="9"/>
      <c r="AL4359" s="9"/>
      <c r="AM4359" s="9"/>
      <c r="AN4359" s="9"/>
      <c r="AO4359" s="9"/>
      <c r="AP4359" s="9"/>
      <c r="AQ4359" s="9"/>
      <c r="AR4359" s="9"/>
      <c r="AS4359" s="9"/>
      <c r="AT4359" s="9"/>
      <c r="AU4359" s="9"/>
      <c r="AV4359" s="9"/>
      <c r="AW4359" s="9"/>
      <c r="AX4359" s="9"/>
      <c r="AY4359" s="9"/>
      <c r="AZ4359" s="9"/>
      <c r="BA4359" s="9"/>
      <c r="BB4359" s="9"/>
      <c r="BC4359" s="9"/>
      <c r="BD4359" s="9"/>
      <c r="BE4359" s="9"/>
      <c r="BF4359" s="9"/>
      <c r="BG4359" s="9"/>
      <c r="BH4359" s="9"/>
      <c r="BI4359" s="9"/>
      <c r="BJ4359" s="9"/>
      <c r="BK4359" s="9"/>
      <c r="BL4359" s="9"/>
      <c r="BM4359" s="9"/>
      <c r="BN4359" s="9"/>
      <c r="BO4359" s="9"/>
      <c r="BP4359" s="9"/>
      <c r="BQ4359" s="9"/>
      <c r="BT4359" s="9"/>
      <c r="BU4359" s="9"/>
      <c r="BX4359" s="9"/>
      <c r="BY4359" s="9"/>
      <c r="CB4359" s="9"/>
      <c r="CC4359" s="9"/>
      <c r="CF4359" s="9"/>
      <c r="CG4359" s="9"/>
      <c r="CJ4359" s="9"/>
      <c r="CK4359" s="9"/>
      <c r="CN4359" s="9"/>
      <c r="CO4359" s="9"/>
      <c r="CP4359" s="9"/>
      <c r="CQ4359" s="9"/>
      <c r="CR4359" s="9"/>
      <c r="CS4359" s="9"/>
      <c r="CT4359" s="9"/>
      <c r="CU4359" s="9"/>
      <c r="CV4359" s="9"/>
      <c r="CW4359" s="9"/>
      <c r="CX4359" s="9"/>
      <c r="CY4359" s="9"/>
      <c r="CZ4359" s="9"/>
      <c r="DA4359" s="9"/>
      <c r="DB4359" s="9"/>
      <c r="DC4359" s="9"/>
      <c r="DD4359" s="9"/>
      <c r="DE4359" s="9"/>
      <c r="DF4359" s="9"/>
      <c r="DG4359" s="9"/>
      <c r="DH4359" s="9"/>
      <c r="DI4359" s="9"/>
      <c r="DJ4359" s="9"/>
      <c r="DK4359" s="9"/>
      <c r="DL4359" s="9"/>
      <c r="DM4359" s="9"/>
      <c r="DN4359" s="9"/>
      <c r="DO4359" s="9"/>
      <c r="DP4359" s="9"/>
      <c r="DQ4359" s="9"/>
      <c r="DR4359" s="9"/>
      <c r="DS4359" s="9"/>
      <c r="DT4359" s="9"/>
      <c r="DU4359" s="9"/>
      <c r="DV4359" s="9"/>
      <c r="DW4359" s="9"/>
      <c r="DX4359" s="9"/>
      <c r="DY4359" s="9"/>
      <c r="DZ4359" s="56"/>
      <c r="EA4359" s="57"/>
    </row>
    <row r="4360" spans="1:131" ht="39" customHeight="1" x14ac:dyDescent="0.25">
      <c r="A4360" s="9">
        <v>2890</v>
      </c>
      <c r="B4360" s="9" t="s">
        <v>8604</v>
      </c>
      <c r="C4360" s="9" t="s">
        <v>8605</v>
      </c>
      <c r="D4360" s="9"/>
      <c r="E4360" s="9" t="s">
        <v>10511</v>
      </c>
      <c r="F4360" s="9" t="s">
        <v>8596</v>
      </c>
      <c r="G4360" s="9"/>
      <c r="H4360" s="9" t="s">
        <v>202</v>
      </c>
      <c r="I4360" s="9" t="s">
        <v>35</v>
      </c>
      <c r="J4360" s="129">
        <v>44484</v>
      </c>
      <c r="K4360" s="129">
        <v>43961</v>
      </c>
      <c r="L4360" s="129">
        <v>44635</v>
      </c>
      <c r="M4360" s="9" t="s">
        <v>335</v>
      </c>
      <c r="O4360" s="9">
        <v>19</v>
      </c>
      <c r="Q4360" s="9" t="s">
        <v>54</v>
      </c>
      <c r="R4360" s="13">
        <v>413530935</v>
      </c>
      <c r="S4360" s="13">
        <v>206350000</v>
      </c>
      <c r="T4360" s="13">
        <v>206350000</v>
      </c>
      <c r="U4360" s="13">
        <v>61905000</v>
      </c>
      <c r="V4360" s="13">
        <v>142350000</v>
      </c>
      <c r="W4360" s="9"/>
      <c r="X4360" s="9"/>
      <c r="Y4360" s="9"/>
      <c r="Z4360" s="9"/>
      <c r="AA4360" s="9"/>
      <c r="AB4360" s="9"/>
      <c r="AC4360" s="9"/>
      <c r="AD4360" s="9"/>
      <c r="AE4360" s="9"/>
      <c r="AF4360" s="55">
        <v>142350000</v>
      </c>
      <c r="AG4360" s="55"/>
      <c r="AH4360" s="9"/>
      <c r="AI4360" s="9"/>
      <c r="AJ4360" s="9"/>
      <c r="AK4360" s="9"/>
      <c r="AL4360" s="9"/>
      <c r="AM4360" s="9"/>
      <c r="AN4360" s="9"/>
      <c r="AO4360" s="9"/>
      <c r="AP4360" s="9"/>
      <c r="AQ4360" s="9"/>
      <c r="AR4360" s="9"/>
      <c r="AS4360" s="9"/>
      <c r="AT4360" s="9"/>
      <c r="AU4360" s="9"/>
      <c r="AV4360" s="9"/>
      <c r="AW4360" s="9"/>
      <c r="AX4360" s="9"/>
      <c r="AY4360" s="9"/>
      <c r="AZ4360" s="9"/>
      <c r="BA4360" s="9"/>
      <c r="BB4360" s="9"/>
      <c r="BC4360" s="9"/>
      <c r="BD4360" s="9"/>
      <c r="BE4360" s="9"/>
      <c r="BF4360" s="9"/>
      <c r="BG4360" s="9"/>
      <c r="BH4360" s="9"/>
      <c r="BI4360" s="9"/>
      <c r="BJ4360" s="9"/>
      <c r="BK4360" s="9"/>
      <c r="BL4360" s="9"/>
      <c r="BM4360" s="9"/>
      <c r="BN4360" s="9"/>
      <c r="BO4360" s="9"/>
      <c r="BP4360" s="9"/>
      <c r="BQ4360" s="9"/>
      <c r="BT4360" s="9"/>
      <c r="BU4360" s="9"/>
      <c r="BX4360" s="9"/>
      <c r="BY4360" s="9"/>
      <c r="CB4360" s="9"/>
      <c r="CC4360" s="9"/>
      <c r="CF4360" s="9"/>
      <c r="CG4360" s="9"/>
      <c r="CJ4360" s="9"/>
      <c r="CK4360" s="9"/>
      <c r="CN4360" s="9"/>
      <c r="CO4360" s="9"/>
      <c r="CP4360" s="9"/>
      <c r="CQ4360" s="9"/>
      <c r="CR4360" s="9"/>
      <c r="CS4360" s="9"/>
      <c r="CT4360" s="9"/>
      <c r="CU4360" s="9"/>
      <c r="CV4360" s="9"/>
      <c r="CW4360" s="9"/>
      <c r="CX4360" s="9"/>
      <c r="CY4360" s="9"/>
      <c r="CZ4360" s="9"/>
      <c r="DA4360" s="9"/>
      <c r="DB4360" s="9"/>
      <c r="DC4360" s="9"/>
      <c r="DD4360" s="9"/>
      <c r="DE4360" s="9"/>
      <c r="DF4360" s="9"/>
      <c r="DG4360" s="9"/>
      <c r="DH4360" s="9"/>
      <c r="DI4360" s="9"/>
      <c r="DJ4360" s="9"/>
      <c r="DK4360" s="9"/>
      <c r="DL4360" s="9"/>
      <c r="DM4360" s="9"/>
      <c r="DN4360" s="9"/>
      <c r="DO4360" s="9"/>
      <c r="DP4360" s="9"/>
      <c r="DQ4360" s="9"/>
      <c r="DR4360" s="9"/>
      <c r="DS4360" s="9"/>
      <c r="DT4360" s="9"/>
      <c r="DU4360" s="9"/>
      <c r="DV4360" s="9"/>
      <c r="DW4360" s="9"/>
      <c r="DX4360" s="9"/>
      <c r="DY4360" s="9"/>
      <c r="DZ4360" s="56"/>
      <c r="EA4360" s="57"/>
    </row>
    <row r="4361" spans="1:131" ht="39" customHeight="1" x14ac:dyDescent="0.25">
      <c r="A4361" s="9">
        <v>2891</v>
      </c>
      <c r="B4361" s="9" t="s">
        <v>8606</v>
      </c>
      <c r="C4361" s="9" t="s">
        <v>8608</v>
      </c>
      <c r="D4361" s="9"/>
      <c r="E4361" s="9" t="s">
        <v>8609</v>
      </c>
      <c r="F4361" s="9" t="s">
        <v>8610</v>
      </c>
      <c r="G4361" s="9"/>
      <c r="H4361" s="9" t="s">
        <v>906</v>
      </c>
      <c r="I4361" s="9" t="s">
        <v>97</v>
      </c>
      <c r="M4361" s="9" t="s">
        <v>335</v>
      </c>
      <c r="O4361" s="9">
        <v>27</v>
      </c>
      <c r="R4361" s="9"/>
      <c r="S4361" s="9"/>
      <c r="T4361" s="9"/>
      <c r="U4361" s="9"/>
      <c r="V4361" s="9"/>
      <c r="W4361" s="9"/>
      <c r="X4361" s="9"/>
      <c r="Y4361" s="9"/>
      <c r="Z4361" s="9"/>
      <c r="AA4361" s="9"/>
      <c r="AB4361" s="9"/>
      <c r="AC4361" s="9"/>
      <c r="AD4361" s="9"/>
      <c r="AE4361" s="9"/>
      <c r="AF4361" s="55"/>
      <c r="AG4361" s="55"/>
      <c r="AH4361" s="9"/>
      <c r="AI4361" s="9"/>
      <c r="AJ4361" s="9"/>
      <c r="AK4361" s="9"/>
      <c r="AL4361" s="9"/>
      <c r="AM4361" s="9"/>
      <c r="AN4361" s="9"/>
      <c r="AO4361" s="9"/>
      <c r="AP4361" s="9"/>
      <c r="AQ4361" s="9"/>
      <c r="AR4361" s="9"/>
      <c r="AS4361" s="9"/>
      <c r="AT4361" s="9"/>
      <c r="AU4361" s="9"/>
      <c r="AV4361" s="9"/>
      <c r="AW4361" s="9"/>
      <c r="AX4361" s="9"/>
      <c r="AY4361" s="9"/>
      <c r="AZ4361" s="9"/>
      <c r="BA4361" s="9"/>
      <c r="BB4361" s="9"/>
      <c r="BC4361" s="9"/>
      <c r="BD4361" s="9"/>
      <c r="BE4361" s="9"/>
      <c r="BF4361" s="9"/>
      <c r="BG4361" s="9"/>
      <c r="BH4361" s="9"/>
      <c r="BI4361" s="9"/>
      <c r="BJ4361" s="9"/>
      <c r="BK4361" s="9"/>
      <c r="BL4361" s="9"/>
      <c r="BM4361" s="9"/>
      <c r="BN4361" s="9"/>
      <c r="BO4361" s="9"/>
      <c r="BP4361" s="9"/>
      <c r="BQ4361" s="9"/>
      <c r="BT4361" s="9"/>
      <c r="BU4361" s="9"/>
      <c r="BX4361" s="9"/>
      <c r="BY4361" s="9"/>
      <c r="CB4361" s="9"/>
      <c r="CC4361" s="9"/>
      <c r="CF4361" s="9"/>
      <c r="CG4361" s="9"/>
      <c r="CJ4361" s="9"/>
      <c r="CK4361" s="9"/>
      <c r="CN4361" s="9"/>
      <c r="CO4361" s="9"/>
      <c r="CP4361" s="9"/>
      <c r="CQ4361" s="9"/>
      <c r="CR4361" s="9"/>
      <c r="CS4361" s="9"/>
      <c r="CT4361" s="9"/>
      <c r="CU4361" s="9"/>
      <c r="CV4361" s="9"/>
      <c r="CW4361" s="9"/>
      <c r="CX4361" s="9"/>
      <c r="CY4361" s="9"/>
      <c r="CZ4361" s="9"/>
      <c r="DA4361" s="9"/>
      <c r="DB4361" s="9"/>
      <c r="DC4361" s="9"/>
      <c r="DD4361" s="9"/>
      <c r="DE4361" s="9"/>
      <c r="DF4361" s="9"/>
      <c r="DG4361" s="9"/>
      <c r="DH4361" s="9"/>
      <c r="DI4361" s="9"/>
      <c r="DJ4361" s="9"/>
      <c r="DK4361" s="9"/>
      <c r="DL4361" s="9"/>
      <c r="DM4361" s="9"/>
      <c r="DN4361" s="9"/>
      <c r="DO4361" s="9"/>
      <c r="DP4361" s="9"/>
      <c r="DQ4361" s="9"/>
      <c r="DR4361" s="9"/>
      <c r="DS4361" s="9"/>
      <c r="DT4361" s="9"/>
      <c r="DU4361" s="9"/>
      <c r="DV4361" s="9"/>
      <c r="DW4361" s="9"/>
      <c r="DX4361" s="9"/>
      <c r="DY4361" s="9"/>
      <c r="DZ4361" s="56"/>
      <c r="EA4361" s="57"/>
    </row>
    <row r="4362" spans="1:131" ht="19.5" customHeight="1" x14ac:dyDescent="0.25">
      <c r="A4362" s="9">
        <v>2892</v>
      </c>
      <c r="B4362" s="9" t="s">
        <v>8611</v>
      </c>
      <c r="C4362" s="9" t="s">
        <v>8612</v>
      </c>
      <c r="D4362" s="9"/>
      <c r="E4362" s="9" t="s">
        <v>8613</v>
      </c>
      <c r="F4362" s="9" t="s">
        <v>3701</v>
      </c>
      <c r="G4362" s="9"/>
      <c r="H4362" s="9" t="s">
        <v>906</v>
      </c>
      <c r="I4362" s="9" t="s">
        <v>25</v>
      </c>
      <c r="M4362" s="9" t="s">
        <v>20</v>
      </c>
      <c r="O4362" s="9">
        <v>28</v>
      </c>
      <c r="R4362" s="9"/>
      <c r="S4362" s="9"/>
      <c r="T4362" s="9"/>
      <c r="U4362" s="9"/>
      <c r="V4362" s="9"/>
      <c r="W4362" s="9"/>
      <c r="X4362" s="9"/>
      <c r="Y4362" s="9"/>
      <c r="Z4362" s="9"/>
      <c r="AA4362" s="9"/>
      <c r="AB4362" s="9"/>
      <c r="AC4362" s="9"/>
      <c r="AD4362" s="9"/>
      <c r="AE4362" s="9"/>
      <c r="AF4362" s="55"/>
      <c r="AG4362" s="55"/>
      <c r="AH4362" s="9"/>
      <c r="AI4362" s="9"/>
      <c r="AJ4362" s="9"/>
      <c r="AK4362" s="9"/>
      <c r="AL4362" s="9"/>
      <c r="AM4362" s="9"/>
      <c r="AN4362" s="9"/>
      <c r="AO4362" s="9"/>
      <c r="AP4362" s="9"/>
      <c r="AQ4362" s="9"/>
      <c r="AR4362" s="9"/>
      <c r="AS4362" s="9"/>
      <c r="AT4362" s="9"/>
      <c r="AU4362" s="9"/>
      <c r="AV4362" s="9"/>
      <c r="AW4362" s="9"/>
      <c r="AX4362" s="9"/>
      <c r="AY4362" s="9"/>
      <c r="AZ4362" s="9"/>
      <c r="BA4362" s="9"/>
      <c r="BB4362" s="9"/>
      <c r="BC4362" s="9"/>
      <c r="BD4362" s="9"/>
      <c r="BE4362" s="9"/>
      <c r="BF4362" s="9"/>
      <c r="BG4362" s="9"/>
      <c r="BH4362" s="9"/>
      <c r="BI4362" s="9"/>
      <c r="BJ4362" s="9"/>
      <c r="BK4362" s="9"/>
      <c r="BL4362" s="9"/>
      <c r="BM4362" s="9"/>
      <c r="BN4362" s="9"/>
      <c r="BO4362" s="9"/>
      <c r="BP4362" s="9"/>
      <c r="BQ4362" s="9"/>
      <c r="BT4362" s="9"/>
      <c r="BU4362" s="9"/>
      <c r="BX4362" s="9"/>
      <c r="BY4362" s="9"/>
      <c r="CB4362" s="9"/>
      <c r="CC4362" s="9"/>
      <c r="CF4362" s="9"/>
      <c r="CG4362" s="9"/>
      <c r="CJ4362" s="9"/>
      <c r="CK4362" s="9"/>
      <c r="CN4362" s="9"/>
      <c r="CO4362" s="9"/>
      <c r="CP4362" s="9"/>
      <c r="CQ4362" s="9"/>
      <c r="CR4362" s="9"/>
      <c r="CS4362" s="9"/>
      <c r="CT4362" s="9"/>
      <c r="CU4362" s="9"/>
      <c r="CV4362" s="9"/>
      <c r="CW4362" s="9"/>
      <c r="CX4362" s="9"/>
      <c r="CY4362" s="9"/>
      <c r="CZ4362" s="9"/>
      <c r="DA4362" s="9"/>
      <c r="DB4362" s="9"/>
      <c r="DC4362" s="9"/>
      <c r="DD4362" s="9"/>
      <c r="DE4362" s="9"/>
      <c r="DF4362" s="9"/>
      <c r="DG4362" s="9"/>
      <c r="DH4362" s="9"/>
      <c r="DI4362" s="9"/>
      <c r="DJ4362" s="9"/>
      <c r="DK4362" s="9"/>
      <c r="DL4362" s="9"/>
      <c r="DM4362" s="9"/>
      <c r="DN4362" s="9"/>
      <c r="DO4362" s="9"/>
      <c r="DP4362" s="9"/>
      <c r="DQ4362" s="9"/>
      <c r="DR4362" s="9"/>
      <c r="DS4362" s="9"/>
      <c r="DT4362" s="9"/>
      <c r="DU4362" s="9"/>
      <c r="DV4362" s="9"/>
      <c r="DW4362" s="9"/>
      <c r="DX4362" s="9"/>
      <c r="DY4362" s="9"/>
      <c r="DZ4362" s="56"/>
      <c r="EA4362" s="57"/>
    </row>
    <row r="4363" spans="1:131" ht="19.5" customHeight="1" x14ac:dyDescent="0.25">
      <c r="A4363" s="9">
        <v>2893</v>
      </c>
      <c r="B4363" s="9" t="s">
        <v>8614</v>
      </c>
      <c r="C4363" s="9" t="s">
        <v>9640</v>
      </c>
      <c r="D4363" s="9"/>
      <c r="E4363" s="9" t="s">
        <v>4200</v>
      </c>
      <c r="F4363" s="9" t="s">
        <v>8615</v>
      </c>
      <c r="G4363" s="9"/>
      <c r="H4363" s="9" t="s">
        <v>202</v>
      </c>
      <c r="I4363" s="9" t="s">
        <v>25</v>
      </c>
      <c r="J4363" s="129">
        <v>44319</v>
      </c>
      <c r="K4363" s="129">
        <v>44246</v>
      </c>
      <c r="L4363" s="129">
        <v>44592</v>
      </c>
      <c r="M4363" s="9" t="s">
        <v>20</v>
      </c>
      <c r="O4363" s="9">
        <v>29</v>
      </c>
      <c r="Q4363" s="9" t="s">
        <v>54</v>
      </c>
      <c r="R4363" s="9"/>
      <c r="S4363" s="13">
        <v>8221319</v>
      </c>
      <c r="T4363" s="13">
        <v>8221319</v>
      </c>
      <c r="U4363" s="13">
        <v>2466396</v>
      </c>
      <c r="V4363" s="13">
        <v>5754600</v>
      </c>
      <c r="W4363" s="9"/>
      <c r="X4363" s="9"/>
      <c r="Y4363" s="9"/>
      <c r="Z4363" s="9"/>
      <c r="AA4363" s="9"/>
      <c r="AB4363" s="9"/>
      <c r="AC4363" s="9"/>
      <c r="AD4363" s="9"/>
      <c r="AE4363" s="9"/>
      <c r="AF4363" s="55">
        <v>5754600</v>
      </c>
      <c r="AG4363" s="55"/>
      <c r="AH4363" s="9"/>
      <c r="AI4363" s="9"/>
      <c r="AJ4363" s="9"/>
      <c r="AK4363" s="9"/>
      <c r="AL4363" s="9"/>
      <c r="AM4363" s="9"/>
      <c r="AN4363" s="9"/>
      <c r="AO4363" s="9"/>
      <c r="AP4363" s="9"/>
      <c r="AQ4363" s="9"/>
      <c r="AR4363" s="9"/>
      <c r="AS4363" s="9"/>
      <c r="AT4363" s="9"/>
      <c r="AU4363" s="9"/>
      <c r="AV4363" s="9"/>
      <c r="AW4363" s="9"/>
      <c r="AX4363" s="9"/>
      <c r="AY4363" s="9"/>
      <c r="AZ4363" s="9"/>
      <c r="BA4363" s="9"/>
      <c r="BB4363" s="9"/>
      <c r="BC4363" s="9"/>
      <c r="BD4363" s="9"/>
      <c r="BE4363" s="9"/>
      <c r="BF4363" s="9"/>
      <c r="BG4363" s="9"/>
      <c r="BH4363" s="9"/>
      <c r="BI4363" s="9"/>
      <c r="BJ4363" s="9"/>
      <c r="BK4363" s="9"/>
      <c r="BL4363" s="9"/>
      <c r="BM4363" s="9"/>
      <c r="BN4363" s="9"/>
      <c r="BO4363" s="9"/>
      <c r="BP4363" s="9"/>
      <c r="BQ4363" s="9"/>
      <c r="BT4363" s="9"/>
      <c r="BU4363" s="9"/>
      <c r="BX4363" s="9"/>
      <c r="BY4363" s="9"/>
      <c r="CB4363" s="9"/>
      <c r="CC4363" s="9"/>
      <c r="CF4363" s="9"/>
      <c r="CG4363" s="9"/>
      <c r="CJ4363" s="9"/>
      <c r="CK4363" s="9"/>
      <c r="CN4363" s="9"/>
      <c r="CO4363" s="9"/>
      <c r="CP4363" s="9"/>
      <c r="CQ4363" s="9"/>
      <c r="CR4363" s="9"/>
      <c r="CS4363" s="9"/>
      <c r="CT4363" s="9"/>
      <c r="CU4363" s="9"/>
      <c r="CV4363" s="9"/>
      <c r="CW4363" s="9"/>
      <c r="CX4363" s="9"/>
      <c r="CY4363" s="9"/>
      <c r="CZ4363" s="9"/>
      <c r="DA4363" s="9"/>
      <c r="DB4363" s="9"/>
      <c r="DC4363" s="9"/>
      <c r="DD4363" s="9"/>
      <c r="DE4363" s="9"/>
      <c r="DF4363" s="9"/>
      <c r="DG4363" s="9"/>
      <c r="DH4363" s="9"/>
      <c r="DI4363" s="9"/>
      <c r="DJ4363" s="9"/>
      <c r="DK4363" s="9"/>
      <c r="DL4363" s="9"/>
      <c r="DM4363" s="9"/>
      <c r="DN4363" s="9"/>
      <c r="DO4363" s="9"/>
      <c r="DP4363" s="9"/>
      <c r="DQ4363" s="9"/>
      <c r="DR4363" s="9"/>
      <c r="DS4363" s="9"/>
      <c r="DT4363" s="9"/>
      <c r="DU4363" s="9"/>
      <c r="DV4363" s="9"/>
      <c r="DW4363" s="9"/>
      <c r="DX4363" s="9"/>
      <c r="DY4363" s="9"/>
      <c r="DZ4363" s="56"/>
      <c r="EA4363" s="57"/>
    </row>
    <row r="4364" spans="1:131" ht="38.25" customHeight="1" x14ac:dyDescent="0.25">
      <c r="A4364" s="9">
        <v>2894</v>
      </c>
      <c r="B4364" s="9" t="s">
        <v>8617</v>
      </c>
      <c r="C4364" s="9" t="s">
        <v>8618</v>
      </c>
      <c r="D4364" s="9"/>
      <c r="E4364" s="9" t="s">
        <v>521</v>
      </c>
      <c r="F4364" s="9" t="s">
        <v>7766</v>
      </c>
      <c r="G4364" s="9"/>
      <c r="H4364" s="9" t="s">
        <v>906</v>
      </c>
      <c r="I4364" s="9" t="s">
        <v>35</v>
      </c>
      <c r="M4364" s="9" t="s">
        <v>335</v>
      </c>
      <c r="O4364" s="9">
        <v>27</v>
      </c>
      <c r="R4364" s="9"/>
      <c r="S4364" s="9"/>
      <c r="T4364" s="9"/>
      <c r="U4364" s="9"/>
      <c r="V4364" s="9"/>
      <c r="W4364" s="9"/>
      <c r="X4364" s="9"/>
      <c r="Y4364" s="9"/>
      <c r="Z4364" s="9"/>
      <c r="AA4364" s="9"/>
      <c r="AB4364" s="9"/>
      <c r="AC4364" s="9"/>
      <c r="AD4364" s="9"/>
      <c r="AE4364" s="9"/>
      <c r="AF4364" s="55"/>
      <c r="AG4364" s="55"/>
      <c r="AH4364" s="9"/>
      <c r="AI4364" s="9"/>
      <c r="AJ4364" s="9"/>
      <c r="AK4364" s="9"/>
      <c r="AL4364" s="9"/>
      <c r="AM4364" s="9"/>
      <c r="AN4364" s="9"/>
      <c r="AO4364" s="9"/>
      <c r="AP4364" s="9"/>
      <c r="AQ4364" s="9"/>
      <c r="AR4364" s="9"/>
      <c r="AS4364" s="9"/>
      <c r="AT4364" s="9"/>
      <c r="AU4364" s="9"/>
      <c r="AV4364" s="9"/>
      <c r="AW4364" s="9"/>
      <c r="AX4364" s="9"/>
      <c r="AY4364" s="9"/>
      <c r="AZ4364" s="9"/>
      <c r="BA4364" s="9"/>
      <c r="BB4364" s="9"/>
      <c r="BC4364" s="9"/>
      <c r="BD4364" s="9"/>
      <c r="BE4364" s="9"/>
      <c r="BF4364" s="9"/>
      <c r="BG4364" s="9"/>
      <c r="BH4364" s="9"/>
      <c r="BI4364" s="9"/>
      <c r="BJ4364" s="9"/>
      <c r="BK4364" s="9"/>
      <c r="BL4364" s="9"/>
      <c r="BM4364" s="9"/>
      <c r="BN4364" s="9"/>
      <c r="BO4364" s="9"/>
      <c r="BP4364" s="9"/>
      <c r="BQ4364" s="9"/>
      <c r="BT4364" s="9"/>
      <c r="BU4364" s="9"/>
      <c r="BX4364" s="9"/>
      <c r="BY4364" s="9"/>
      <c r="CB4364" s="9"/>
      <c r="CC4364" s="9"/>
      <c r="CF4364" s="9"/>
      <c r="CG4364" s="9"/>
      <c r="CJ4364" s="9"/>
      <c r="CK4364" s="9"/>
      <c r="CN4364" s="9"/>
      <c r="CO4364" s="9"/>
      <c r="CP4364" s="9"/>
      <c r="CQ4364" s="9"/>
      <c r="CR4364" s="9"/>
      <c r="CS4364" s="9"/>
      <c r="CT4364" s="9"/>
      <c r="CU4364" s="9"/>
      <c r="CV4364" s="9"/>
      <c r="CW4364" s="9"/>
      <c r="CX4364" s="9"/>
      <c r="CY4364" s="9"/>
      <c r="CZ4364" s="9"/>
      <c r="DA4364" s="9"/>
      <c r="DB4364" s="9"/>
      <c r="DC4364" s="9"/>
      <c r="DD4364" s="9"/>
      <c r="DE4364" s="9"/>
      <c r="DF4364" s="9"/>
      <c r="DG4364" s="9"/>
      <c r="DH4364" s="9"/>
      <c r="DI4364" s="9"/>
      <c r="DJ4364" s="9"/>
      <c r="DK4364" s="9"/>
      <c r="DL4364" s="9"/>
      <c r="DM4364" s="9"/>
      <c r="DN4364" s="9"/>
      <c r="DO4364" s="9"/>
      <c r="DP4364" s="9"/>
      <c r="DQ4364" s="9"/>
      <c r="DR4364" s="9"/>
      <c r="DS4364" s="9"/>
      <c r="DT4364" s="9"/>
      <c r="DU4364" s="9"/>
      <c r="DV4364" s="9"/>
      <c r="DW4364" s="9"/>
      <c r="DX4364" s="9"/>
      <c r="DY4364" s="9"/>
      <c r="DZ4364" s="56"/>
      <c r="EA4364" s="57"/>
    </row>
    <row r="4365" spans="1:131" s="18" customFormat="1" ht="38.25" customHeight="1" x14ac:dyDescent="0.25">
      <c r="A4365" s="18">
        <v>2894</v>
      </c>
      <c r="B4365" s="18" t="s">
        <v>8617</v>
      </c>
      <c r="C4365" s="18" t="s">
        <v>8618</v>
      </c>
      <c r="E4365" s="18" t="s">
        <v>9800</v>
      </c>
      <c r="F4365" s="18" t="s">
        <v>9801</v>
      </c>
      <c r="J4365" s="130"/>
      <c r="K4365" s="130"/>
      <c r="L4365" s="130"/>
      <c r="AF4365" s="57"/>
      <c r="AG4365" s="57"/>
      <c r="DZ4365" s="56"/>
      <c r="EA4365" s="57"/>
    </row>
    <row r="4366" spans="1:131" ht="19.5" customHeight="1" x14ac:dyDescent="0.25">
      <c r="A4366" s="9">
        <v>2895</v>
      </c>
      <c r="B4366" s="9" t="s">
        <v>8620</v>
      </c>
      <c r="C4366" s="9" t="s">
        <v>8621</v>
      </c>
      <c r="D4366" s="9"/>
      <c r="E4366" s="9" t="s">
        <v>6435</v>
      </c>
      <c r="F4366" s="9" t="s">
        <v>4385</v>
      </c>
      <c r="G4366" s="9"/>
      <c r="H4366" s="9" t="s">
        <v>202</v>
      </c>
      <c r="I4366" s="9" t="s">
        <v>35</v>
      </c>
      <c r="J4366" s="129">
        <v>44152</v>
      </c>
      <c r="K4366" s="129">
        <v>43126</v>
      </c>
      <c r="L4366" s="129">
        <v>44620</v>
      </c>
      <c r="M4366" s="9" t="s">
        <v>20</v>
      </c>
      <c r="O4366" s="9">
        <v>31</v>
      </c>
      <c r="Q4366" s="9" t="s">
        <v>54</v>
      </c>
      <c r="R4366" s="13">
        <v>417002256</v>
      </c>
      <c r="S4366" s="13">
        <v>396233256</v>
      </c>
      <c r="T4366" s="13">
        <v>396233256</v>
      </c>
      <c r="U4366" s="13">
        <v>113178636</v>
      </c>
      <c r="V4366" s="13">
        <v>219817500</v>
      </c>
      <c r="W4366" s="9"/>
      <c r="X4366" s="9"/>
      <c r="Y4366" s="9"/>
      <c r="Z4366" s="9"/>
      <c r="AA4366" s="9"/>
      <c r="AB4366" s="9"/>
      <c r="AC4366" s="9"/>
      <c r="AD4366" s="9"/>
      <c r="AE4366" s="9"/>
      <c r="AF4366" s="55">
        <v>219817500</v>
      </c>
      <c r="AG4366" s="55"/>
      <c r="AH4366" s="11">
        <v>44075</v>
      </c>
      <c r="AI4366" s="11">
        <v>44196</v>
      </c>
      <c r="AJ4366" s="13">
        <v>194892066</v>
      </c>
      <c r="AK4366" s="13">
        <v>58467620</v>
      </c>
      <c r="AL4366" s="11">
        <v>44197</v>
      </c>
      <c r="AM4366" s="11">
        <v>44286</v>
      </c>
      <c r="AN4366" s="13">
        <v>79783947</v>
      </c>
      <c r="AO4366" s="13">
        <v>23935184</v>
      </c>
      <c r="AP4366" s="9"/>
      <c r="AQ4366" s="9"/>
      <c r="AR4366" s="9"/>
      <c r="AS4366" s="9"/>
      <c r="AT4366" s="9"/>
      <c r="AU4366" s="9"/>
      <c r="AV4366" s="9"/>
      <c r="AW4366" s="9"/>
      <c r="AX4366" s="9"/>
      <c r="AY4366" s="9"/>
      <c r="AZ4366" s="9"/>
      <c r="BA4366" s="9"/>
      <c r="BB4366" s="9"/>
      <c r="BC4366" s="9"/>
      <c r="BD4366" s="9"/>
      <c r="BE4366" s="9"/>
      <c r="BF4366" s="9"/>
      <c r="BG4366" s="9"/>
      <c r="BH4366" s="9"/>
      <c r="BI4366" s="9"/>
      <c r="BJ4366" s="9"/>
      <c r="BK4366" s="9"/>
      <c r="BL4366" s="9"/>
      <c r="BM4366" s="9"/>
      <c r="BN4366" s="9"/>
      <c r="BO4366" s="9"/>
      <c r="BP4366" s="9"/>
      <c r="BQ4366" s="9"/>
      <c r="BT4366" s="9"/>
      <c r="BU4366" s="9"/>
      <c r="BX4366" s="9"/>
      <c r="BY4366" s="9"/>
      <c r="CB4366" s="9"/>
      <c r="CC4366" s="9"/>
      <c r="CF4366" s="9"/>
      <c r="CG4366" s="9"/>
      <c r="CJ4366" s="9"/>
      <c r="CK4366" s="9"/>
      <c r="CN4366" s="9"/>
      <c r="CO4366" s="9"/>
      <c r="CP4366" s="9"/>
      <c r="CQ4366" s="9"/>
      <c r="CR4366" s="9"/>
      <c r="CS4366" s="9"/>
      <c r="CT4366" s="9"/>
      <c r="CU4366" s="9"/>
      <c r="CV4366" s="9"/>
      <c r="CW4366" s="9"/>
      <c r="CX4366" s="9"/>
      <c r="CY4366" s="9"/>
      <c r="CZ4366" s="9"/>
      <c r="DA4366" s="9"/>
      <c r="DB4366" s="9"/>
      <c r="DC4366" s="9"/>
      <c r="DD4366" s="9"/>
      <c r="DE4366" s="9"/>
      <c r="DF4366" s="9"/>
      <c r="DG4366" s="9"/>
      <c r="DH4366" s="9"/>
      <c r="DI4366" s="9"/>
      <c r="DJ4366" s="9"/>
      <c r="DK4366" s="9"/>
      <c r="DL4366" s="9"/>
      <c r="DM4366" s="9"/>
      <c r="DN4366" s="9"/>
      <c r="DO4366" s="9"/>
      <c r="DP4366" s="9"/>
      <c r="DQ4366" s="9"/>
      <c r="DR4366" s="9"/>
      <c r="DS4366" s="9"/>
      <c r="DT4366" s="9"/>
      <c r="DU4366" s="9"/>
      <c r="DV4366" s="9"/>
      <c r="DW4366" s="9"/>
      <c r="DX4366" s="9"/>
      <c r="DY4366" s="9"/>
      <c r="DZ4366" s="56"/>
      <c r="EA4366" s="57"/>
    </row>
    <row r="4367" spans="1:131" ht="19.5" customHeight="1" x14ac:dyDescent="0.25">
      <c r="A4367" s="9">
        <v>2896</v>
      </c>
      <c r="B4367" s="9" t="s">
        <v>8623</v>
      </c>
      <c r="C4367" s="9" t="s">
        <v>8624</v>
      </c>
      <c r="D4367" s="9"/>
      <c r="E4367" s="9" t="s">
        <v>3646</v>
      </c>
      <c r="F4367" s="9" t="s">
        <v>5505</v>
      </c>
      <c r="G4367" s="9"/>
      <c r="H4367" s="9" t="s">
        <v>202</v>
      </c>
      <c r="I4367" s="9" t="s">
        <v>3432</v>
      </c>
      <c r="J4367" s="129">
        <v>43992</v>
      </c>
      <c r="K4367" s="129">
        <v>43798</v>
      </c>
      <c r="L4367" s="129">
        <v>44330</v>
      </c>
      <c r="O4367" s="9">
        <v>30</v>
      </c>
      <c r="Q4367" s="9" t="s">
        <v>61</v>
      </c>
      <c r="R4367" s="9"/>
      <c r="S4367" s="13">
        <v>939261375</v>
      </c>
      <c r="T4367" s="13">
        <v>939261375</v>
      </c>
      <c r="U4367" s="13">
        <v>281778413</v>
      </c>
      <c r="V4367" s="9"/>
      <c r="W4367" s="9"/>
      <c r="X4367" s="9"/>
      <c r="Y4367" s="9"/>
      <c r="Z4367" s="9"/>
      <c r="AA4367" s="9"/>
      <c r="AB4367" s="9"/>
      <c r="AC4367" s="9"/>
      <c r="AD4367" s="9"/>
      <c r="AE4367" s="9"/>
      <c r="AF4367" s="55"/>
      <c r="AG4367" s="55"/>
      <c r="AH4367" s="9"/>
      <c r="AI4367" s="9"/>
      <c r="AJ4367" s="9"/>
      <c r="AK4367" s="9"/>
      <c r="AL4367" s="9"/>
      <c r="AM4367" s="9"/>
      <c r="AN4367" s="9"/>
      <c r="AO4367" s="9"/>
      <c r="AP4367" s="9"/>
      <c r="AQ4367" s="9"/>
      <c r="AR4367" s="9"/>
      <c r="AS4367" s="9"/>
      <c r="AT4367" s="9"/>
      <c r="AU4367" s="9"/>
      <c r="AV4367" s="9"/>
      <c r="AW4367" s="9"/>
      <c r="AX4367" s="9"/>
      <c r="AY4367" s="9"/>
      <c r="AZ4367" s="9"/>
      <c r="BA4367" s="9"/>
      <c r="BB4367" s="9"/>
      <c r="BC4367" s="9"/>
      <c r="BD4367" s="9"/>
      <c r="BE4367" s="9"/>
      <c r="BF4367" s="9"/>
      <c r="BG4367" s="9"/>
      <c r="BH4367" s="9"/>
      <c r="BI4367" s="9"/>
      <c r="BJ4367" s="9"/>
      <c r="BK4367" s="9"/>
      <c r="BL4367" s="9"/>
      <c r="BM4367" s="9"/>
      <c r="BN4367" s="9"/>
      <c r="BO4367" s="9"/>
      <c r="BP4367" s="9"/>
      <c r="BQ4367" s="9"/>
      <c r="BT4367" s="9"/>
      <c r="BU4367" s="9"/>
      <c r="BX4367" s="9"/>
      <c r="BY4367" s="9"/>
      <c r="CB4367" s="9"/>
      <c r="CC4367" s="9"/>
      <c r="CF4367" s="9"/>
      <c r="CG4367" s="9"/>
      <c r="CJ4367" s="9"/>
      <c r="CK4367" s="9"/>
      <c r="CN4367" s="9"/>
      <c r="CO4367" s="9"/>
      <c r="CP4367" s="9"/>
      <c r="CQ4367" s="9"/>
      <c r="CR4367" s="9"/>
      <c r="CS4367" s="9"/>
      <c r="CT4367" s="9"/>
      <c r="CU4367" s="9"/>
      <c r="CV4367" s="9"/>
      <c r="CW4367" s="9"/>
      <c r="CX4367" s="9"/>
      <c r="CY4367" s="9"/>
      <c r="CZ4367" s="9"/>
      <c r="DA4367" s="9"/>
      <c r="DB4367" s="9"/>
      <c r="DC4367" s="9"/>
      <c r="DD4367" s="9"/>
      <c r="DE4367" s="9"/>
      <c r="DF4367" s="9"/>
      <c r="DG4367" s="9"/>
      <c r="DH4367" s="9"/>
      <c r="DI4367" s="9"/>
      <c r="DJ4367" s="9"/>
      <c r="DK4367" s="9"/>
      <c r="DL4367" s="9"/>
      <c r="DM4367" s="9"/>
      <c r="DN4367" s="9"/>
      <c r="DO4367" s="9"/>
      <c r="DP4367" s="9"/>
      <c r="DQ4367" s="9"/>
      <c r="DR4367" s="9"/>
      <c r="DS4367" s="9"/>
      <c r="DT4367" s="9"/>
      <c r="DU4367" s="9"/>
      <c r="DV4367" s="9"/>
      <c r="DW4367" s="9"/>
      <c r="DX4367" s="9"/>
      <c r="DY4367" s="9"/>
      <c r="DZ4367" s="56"/>
      <c r="EA4367" s="57"/>
    </row>
    <row r="4368" spans="1:131" s="18" customFormat="1" ht="19.5" customHeight="1" x14ac:dyDescent="0.25">
      <c r="A4368" s="18">
        <v>2896</v>
      </c>
      <c r="B4368" s="18" t="s">
        <v>8623</v>
      </c>
      <c r="C4368" s="18" t="s">
        <v>8624</v>
      </c>
      <c r="D4368" s="19">
        <v>44287</v>
      </c>
      <c r="J4368" s="130"/>
      <c r="K4368" s="130"/>
      <c r="L4368" s="130">
        <v>44396</v>
      </c>
      <c r="S4368" s="20">
        <v>1068177439</v>
      </c>
      <c r="T4368" s="20">
        <v>1068177439</v>
      </c>
      <c r="U4368" s="20">
        <v>320453232</v>
      </c>
      <c r="AF4368" s="57"/>
      <c r="AG4368" s="57"/>
      <c r="DZ4368" s="56"/>
      <c r="EA4368" s="57"/>
    </row>
    <row r="4369" spans="1:131" ht="19.5" customHeight="1" x14ac:dyDescent="0.25">
      <c r="A4369" s="9">
        <v>2897</v>
      </c>
      <c r="B4369" s="9" t="s">
        <v>8625</v>
      </c>
      <c r="C4369" s="9" t="s">
        <v>10334</v>
      </c>
      <c r="D4369" s="9"/>
      <c r="E4369" s="9" t="s">
        <v>903</v>
      </c>
      <c r="F4369" s="9" t="s">
        <v>4071</v>
      </c>
      <c r="G4369" s="9"/>
      <c r="H4369" s="9" t="s">
        <v>202</v>
      </c>
      <c r="I4369" s="9" t="s">
        <v>78</v>
      </c>
      <c r="J4369" s="129">
        <v>43941</v>
      </c>
      <c r="K4369" s="129">
        <v>43976</v>
      </c>
      <c r="L4369" s="129">
        <v>44012</v>
      </c>
      <c r="O4369" s="9">
        <v>24</v>
      </c>
      <c r="Q4369" s="9" t="s">
        <v>61</v>
      </c>
      <c r="R4369" s="9"/>
      <c r="S4369" s="13">
        <v>6976490</v>
      </c>
      <c r="T4369" s="13">
        <v>6976490</v>
      </c>
      <c r="U4369" s="13">
        <v>2092947</v>
      </c>
      <c r="V4369" s="9"/>
      <c r="W4369" s="9"/>
      <c r="X4369" s="9"/>
      <c r="Y4369" s="9"/>
      <c r="Z4369" s="9"/>
      <c r="AA4369" s="9"/>
      <c r="AB4369" s="9"/>
      <c r="AC4369" s="9"/>
      <c r="AD4369" s="9"/>
      <c r="AE4369" s="9"/>
      <c r="AF4369" s="55"/>
      <c r="AG4369" s="55"/>
      <c r="AH4369" s="11">
        <v>43941</v>
      </c>
      <c r="AI4369" s="11">
        <v>44012</v>
      </c>
      <c r="AJ4369" s="13">
        <v>6976490</v>
      </c>
      <c r="AK4369" s="13">
        <v>2092947</v>
      </c>
      <c r="AL4369" s="9"/>
      <c r="AM4369" s="9"/>
      <c r="AN4369" s="9"/>
      <c r="AO4369" s="9"/>
      <c r="AP4369" s="9"/>
      <c r="AQ4369" s="9"/>
      <c r="AR4369" s="9"/>
      <c r="AS4369" s="9"/>
      <c r="AT4369" s="9"/>
      <c r="AU4369" s="9"/>
      <c r="AV4369" s="9"/>
      <c r="AW4369" s="9"/>
      <c r="AX4369" s="9"/>
      <c r="AY4369" s="9"/>
      <c r="AZ4369" s="9"/>
      <c r="BA4369" s="9"/>
      <c r="BB4369" s="9"/>
      <c r="BC4369" s="9"/>
      <c r="BD4369" s="9"/>
      <c r="BE4369" s="9"/>
      <c r="BF4369" s="9"/>
      <c r="BG4369" s="9"/>
      <c r="BH4369" s="9"/>
      <c r="BI4369" s="9"/>
      <c r="BJ4369" s="9"/>
      <c r="BK4369" s="9"/>
      <c r="BL4369" s="9"/>
      <c r="BM4369" s="9"/>
      <c r="BN4369" s="9"/>
      <c r="BO4369" s="9"/>
      <c r="BP4369" s="9"/>
      <c r="BQ4369" s="9"/>
      <c r="BT4369" s="9"/>
      <c r="BU4369" s="9"/>
      <c r="BX4369" s="9"/>
      <c r="BY4369" s="9"/>
      <c r="CB4369" s="9"/>
      <c r="CC4369" s="9"/>
      <c r="CF4369" s="9"/>
      <c r="CG4369" s="9"/>
      <c r="CJ4369" s="9"/>
      <c r="CK4369" s="9"/>
      <c r="CN4369" s="9"/>
      <c r="CO4369" s="9"/>
      <c r="CP4369" s="9"/>
      <c r="CQ4369" s="9"/>
      <c r="CR4369" s="9"/>
      <c r="CS4369" s="9"/>
      <c r="CT4369" s="9"/>
      <c r="CU4369" s="9"/>
      <c r="CV4369" s="9"/>
      <c r="CW4369" s="9"/>
      <c r="CX4369" s="9"/>
      <c r="CY4369" s="9"/>
      <c r="CZ4369" s="9"/>
      <c r="DA4369" s="9"/>
      <c r="DB4369" s="9"/>
      <c r="DC4369" s="9"/>
      <c r="DD4369" s="9"/>
      <c r="DE4369" s="9"/>
      <c r="DF4369" s="9"/>
      <c r="DG4369" s="9"/>
      <c r="DH4369" s="9"/>
      <c r="DI4369" s="9"/>
      <c r="DJ4369" s="9"/>
      <c r="DK4369" s="9"/>
      <c r="DL4369" s="9"/>
      <c r="DM4369" s="9"/>
      <c r="DN4369" s="9"/>
      <c r="DO4369" s="9"/>
      <c r="DP4369" s="9"/>
      <c r="DQ4369" s="9"/>
      <c r="DR4369" s="9"/>
      <c r="DS4369" s="9"/>
      <c r="DT4369" s="9"/>
      <c r="DU4369" s="9"/>
      <c r="DV4369" s="9"/>
      <c r="DW4369" s="9"/>
      <c r="DX4369" s="9"/>
      <c r="DY4369" s="9"/>
      <c r="DZ4369" s="56"/>
      <c r="EA4369" s="57"/>
    </row>
    <row r="4370" spans="1:131" s="18" customFormat="1" ht="19.5" customHeight="1" x14ac:dyDescent="0.25">
      <c r="A4370" s="18">
        <v>2897</v>
      </c>
      <c r="B4370" s="18" t="s">
        <v>8625</v>
      </c>
      <c r="C4370" s="18" t="s">
        <v>10334</v>
      </c>
      <c r="D4370" s="19">
        <v>44005</v>
      </c>
      <c r="J4370" s="130">
        <v>43976</v>
      </c>
      <c r="K4370" s="130">
        <v>43941</v>
      </c>
      <c r="AF4370" s="57"/>
      <c r="AG4370" s="57"/>
      <c r="DZ4370" s="56"/>
      <c r="EA4370" s="57"/>
    </row>
    <row r="4371" spans="1:131" ht="19.5" customHeight="1" x14ac:dyDescent="0.25">
      <c r="A4371" s="9">
        <v>2898</v>
      </c>
      <c r="B4371" s="9" t="s">
        <v>8626</v>
      </c>
      <c r="C4371" s="9" t="s">
        <v>8627</v>
      </c>
      <c r="D4371" s="9"/>
      <c r="E4371" s="9" t="s">
        <v>903</v>
      </c>
      <c r="F4371" s="9" t="s">
        <v>4071</v>
      </c>
      <c r="G4371" s="9"/>
      <c r="H4371" s="9" t="s">
        <v>202</v>
      </c>
      <c r="I4371" s="9" t="s">
        <v>78</v>
      </c>
      <c r="J4371" s="129">
        <v>43789</v>
      </c>
      <c r="K4371" s="129">
        <v>43832</v>
      </c>
      <c r="L4371" s="129">
        <v>43858</v>
      </c>
      <c r="O4371" s="9">
        <v>28</v>
      </c>
      <c r="Q4371" s="9" t="s">
        <v>61</v>
      </c>
      <c r="R4371" s="9"/>
      <c r="S4371" s="13">
        <v>16995750</v>
      </c>
      <c r="T4371" s="13">
        <v>16995750</v>
      </c>
      <c r="U4371" s="13">
        <v>5098725</v>
      </c>
      <c r="V4371" s="9"/>
      <c r="W4371" s="9"/>
      <c r="X4371" s="9"/>
      <c r="Y4371" s="9"/>
      <c r="Z4371" s="9"/>
      <c r="AA4371" s="9"/>
      <c r="AB4371" s="9"/>
      <c r="AC4371" s="9"/>
      <c r="AD4371" s="9"/>
      <c r="AE4371" s="9"/>
      <c r="AF4371" s="55"/>
      <c r="AG4371" s="55"/>
      <c r="AH4371" s="11">
        <v>43789</v>
      </c>
      <c r="AI4371" s="11">
        <v>43858</v>
      </c>
      <c r="AJ4371" s="13">
        <v>16995750</v>
      </c>
      <c r="AK4371" s="13">
        <v>5098725</v>
      </c>
      <c r="AL4371" s="9"/>
      <c r="AM4371" s="9"/>
      <c r="AN4371" s="9"/>
      <c r="AO4371" s="9"/>
      <c r="AP4371" s="9"/>
      <c r="AQ4371" s="9"/>
      <c r="AR4371" s="9"/>
      <c r="AS4371" s="9"/>
      <c r="AT4371" s="9"/>
      <c r="AU4371" s="9"/>
      <c r="AV4371" s="9"/>
      <c r="AW4371" s="9"/>
      <c r="AX4371" s="9"/>
      <c r="AY4371" s="9"/>
      <c r="AZ4371" s="9"/>
      <c r="BA4371" s="9"/>
      <c r="BB4371" s="9"/>
      <c r="BC4371" s="9"/>
      <c r="BD4371" s="9"/>
      <c r="BE4371" s="9"/>
      <c r="BF4371" s="9"/>
      <c r="BG4371" s="9"/>
      <c r="BH4371" s="9"/>
      <c r="BI4371" s="9"/>
      <c r="BJ4371" s="9"/>
      <c r="BK4371" s="9"/>
      <c r="BL4371" s="9"/>
      <c r="BM4371" s="9"/>
      <c r="BN4371" s="9"/>
      <c r="BO4371" s="9"/>
      <c r="BP4371" s="9"/>
      <c r="BQ4371" s="9"/>
      <c r="BT4371" s="9"/>
      <c r="BU4371" s="9"/>
      <c r="BX4371" s="9"/>
      <c r="BY4371" s="9"/>
      <c r="CB4371" s="9"/>
      <c r="CC4371" s="9"/>
      <c r="CF4371" s="9"/>
      <c r="CG4371" s="9"/>
      <c r="CJ4371" s="9"/>
      <c r="CK4371" s="9"/>
      <c r="CN4371" s="9"/>
      <c r="CO4371" s="9"/>
      <c r="CP4371" s="9"/>
      <c r="CQ4371" s="9"/>
      <c r="CR4371" s="9"/>
      <c r="CS4371" s="9"/>
      <c r="CT4371" s="9"/>
      <c r="CU4371" s="9"/>
      <c r="CV4371" s="9"/>
      <c r="CW4371" s="9"/>
      <c r="CX4371" s="9"/>
      <c r="CY4371" s="9"/>
      <c r="CZ4371" s="9"/>
      <c r="DA4371" s="9"/>
      <c r="DB4371" s="9"/>
      <c r="DC4371" s="9"/>
      <c r="DD4371" s="9"/>
      <c r="DE4371" s="9"/>
      <c r="DF4371" s="9"/>
      <c r="DG4371" s="9"/>
      <c r="DH4371" s="9"/>
      <c r="DI4371" s="9"/>
      <c r="DJ4371" s="9"/>
      <c r="DK4371" s="9"/>
      <c r="DL4371" s="9"/>
      <c r="DM4371" s="9"/>
      <c r="DN4371" s="9"/>
      <c r="DO4371" s="9"/>
      <c r="DP4371" s="9"/>
      <c r="DQ4371" s="9"/>
      <c r="DR4371" s="9"/>
      <c r="DS4371" s="9"/>
      <c r="DT4371" s="9"/>
      <c r="DU4371" s="9"/>
      <c r="DV4371" s="9"/>
      <c r="DW4371" s="9"/>
      <c r="DX4371" s="9"/>
      <c r="DY4371" s="9"/>
      <c r="DZ4371" s="56"/>
      <c r="EA4371" s="57"/>
    </row>
    <row r="4372" spans="1:131" s="18" customFormat="1" ht="19.5" customHeight="1" x14ac:dyDescent="0.25">
      <c r="A4372" s="18">
        <v>2898</v>
      </c>
      <c r="B4372" s="18" t="s">
        <v>8626</v>
      </c>
      <c r="C4372" s="18" t="s">
        <v>8627</v>
      </c>
      <c r="D4372" s="19">
        <v>44005</v>
      </c>
      <c r="J4372" s="130">
        <v>43832</v>
      </c>
      <c r="K4372" s="130">
        <v>43789</v>
      </c>
      <c r="AF4372" s="57"/>
      <c r="AG4372" s="57"/>
      <c r="DZ4372" s="56"/>
      <c r="EA4372" s="57"/>
    </row>
    <row r="4373" spans="1:131" ht="19.5" customHeight="1" x14ac:dyDescent="0.25">
      <c r="A4373" s="9">
        <v>2899</v>
      </c>
      <c r="B4373" s="9" t="s">
        <v>8628</v>
      </c>
      <c r="C4373" s="9" t="s">
        <v>8629</v>
      </c>
      <c r="D4373" s="9"/>
      <c r="E4373" s="9" t="s">
        <v>1401</v>
      </c>
      <c r="F4373" s="9" t="s">
        <v>7476</v>
      </c>
      <c r="G4373" s="9"/>
      <c r="H4373" s="9" t="s">
        <v>202</v>
      </c>
      <c r="I4373" s="9" t="s">
        <v>78</v>
      </c>
      <c r="J4373" s="129">
        <v>43978</v>
      </c>
      <c r="K4373" s="129">
        <v>43976</v>
      </c>
      <c r="L4373" s="129">
        <v>44165</v>
      </c>
      <c r="O4373" s="9">
        <v>30</v>
      </c>
      <c r="Q4373" s="9" t="s">
        <v>54</v>
      </c>
      <c r="R4373" s="9"/>
      <c r="S4373" s="13">
        <v>20000000</v>
      </c>
      <c r="T4373" s="13">
        <v>20000000</v>
      </c>
      <c r="U4373" s="13">
        <v>6000000</v>
      </c>
      <c r="V4373" s="9"/>
      <c r="W4373" s="9"/>
      <c r="X4373" s="9"/>
      <c r="Y4373" s="9"/>
      <c r="Z4373" s="9"/>
      <c r="AA4373" s="9"/>
      <c r="AB4373" s="9"/>
      <c r="AC4373" s="9"/>
      <c r="AD4373" s="9"/>
      <c r="AE4373" s="9"/>
      <c r="AF4373" s="55"/>
      <c r="AG4373" s="55"/>
      <c r="AH4373" s="11">
        <v>43976</v>
      </c>
      <c r="AI4373" s="11">
        <v>44165</v>
      </c>
      <c r="AJ4373" s="13">
        <v>20083998</v>
      </c>
      <c r="AK4373" s="13">
        <v>6000000</v>
      </c>
      <c r="AL4373" s="9"/>
      <c r="AM4373" s="9"/>
      <c r="AN4373" s="9"/>
      <c r="AO4373" s="9"/>
      <c r="AP4373" s="9"/>
      <c r="AQ4373" s="9"/>
      <c r="AR4373" s="9"/>
      <c r="AS4373" s="9"/>
      <c r="AT4373" s="9"/>
      <c r="AU4373" s="9"/>
      <c r="AV4373" s="9"/>
      <c r="AW4373" s="9"/>
      <c r="AX4373" s="9"/>
      <c r="AY4373" s="9"/>
      <c r="AZ4373" s="9"/>
      <c r="BA4373" s="9"/>
      <c r="BB4373" s="9"/>
      <c r="BC4373" s="9"/>
      <c r="BD4373" s="9"/>
      <c r="BE4373" s="9"/>
      <c r="BF4373" s="9"/>
      <c r="BG4373" s="9"/>
      <c r="BH4373" s="9"/>
      <c r="BI4373" s="9"/>
      <c r="BJ4373" s="9"/>
      <c r="BK4373" s="9"/>
      <c r="BL4373" s="9"/>
      <c r="BM4373" s="9"/>
      <c r="BN4373" s="9"/>
      <c r="BO4373" s="9"/>
      <c r="BP4373" s="9"/>
      <c r="BQ4373" s="9"/>
      <c r="BT4373" s="9"/>
      <c r="BU4373" s="9"/>
      <c r="BX4373" s="9"/>
      <c r="BY4373" s="9"/>
      <c r="CB4373" s="9"/>
      <c r="CC4373" s="9"/>
      <c r="CF4373" s="9"/>
      <c r="CG4373" s="9"/>
      <c r="CJ4373" s="9"/>
      <c r="CK4373" s="9"/>
      <c r="CN4373" s="9"/>
      <c r="CO4373" s="9"/>
      <c r="CP4373" s="9"/>
      <c r="CQ4373" s="9"/>
      <c r="CR4373" s="9"/>
      <c r="CS4373" s="9"/>
      <c r="CT4373" s="9"/>
      <c r="CU4373" s="9"/>
      <c r="CV4373" s="9"/>
      <c r="CW4373" s="9"/>
      <c r="CX4373" s="9"/>
      <c r="CY4373" s="9"/>
      <c r="CZ4373" s="9"/>
      <c r="DA4373" s="9"/>
      <c r="DB4373" s="9"/>
      <c r="DC4373" s="9"/>
      <c r="DD4373" s="9"/>
      <c r="DE4373" s="9"/>
      <c r="DF4373" s="9"/>
      <c r="DG4373" s="9"/>
      <c r="DH4373" s="9"/>
      <c r="DI4373" s="9"/>
      <c r="DJ4373" s="9"/>
      <c r="DK4373" s="9"/>
      <c r="DL4373" s="9"/>
      <c r="DM4373" s="9"/>
      <c r="DN4373" s="9"/>
      <c r="DO4373" s="9"/>
      <c r="DP4373" s="9"/>
      <c r="DQ4373" s="9"/>
      <c r="DR4373" s="9"/>
      <c r="DS4373" s="9"/>
      <c r="DT4373" s="9"/>
      <c r="DU4373" s="9"/>
      <c r="DV4373" s="9"/>
      <c r="DW4373" s="9"/>
      <c r="DX4373" s="9"/>
      <c r="DY4373" s="9"/>
      <c r="DZ4373" s="56"/>
      <c r="EA4373" s="57"/>
    </row>
    <row r="4374" spans="1:131" ht="19.5" customHeight="1" x14ac:dyDescent="0.25">
      <c r="A4374" s="9">
        <v>2900</v>
      </c>
      <c r="B4374" s="9" t="s">
        <v>8630</v>
      </c>
      <c r="C4374" s="9" t="s">
        <v>8632</v>
      </c>
      <c r="D4374" s="9"/>
      <c r="E4374" s="9" t="s">
        <v>8631</v>
      </c>
      <c r="F4374" s="9" t="s">
        <v>8633</v>
      </c>
      <c r="G4374" s="9"/>
      <c r="H4374" s="9" t="s">
        <v>202</v>
      </c>
      <c r="I4374" s="9" t="s">
        <v>78</v>
      </c>
      <c r="J4374" s="129">
        <v>44228</v>
      </c>
      <c r="K4374" s="129">
        <v>44058</v>
      </c>
      <c r="L4374" s="129">
        <v>44561</v>
      </c>
      <c r="M4374" s="9" t="s">
        <v>20</v>
      </c>
      <c r="O4374" s="9">
        <v>26</v>
      </c>
      <c r="Q4374" s="9" t="s">
        <v>54</v>
      </c>
      <c r="R4374" s="9"/>
      <c r="S4374" s="13">
        <v>17755000</v>
      </c>
      <c r="T4374" s="13">
        <v>17755000</v>
      </c>
      <c r="U4374" s="13">
        <v>5326500</v>
      </c>
      <c r="V4374" s="13">
        <v>11000000</v>
      </c>
      <c r="W4374" s="9"/>
      <c r="X4374" s="9"/>
      <c r="Y4374" s="9"/>
      <c r="Z4374" s="9"/>
      <c r="AA4374" s="9"/>
      <c r="AB4374" s="9"/>
      <c r="AC4374" s="9"/>
      <c r="AD4374" s="9"/>
      <c r="AE4374" s="9"/>
      <c r="AF4374" s="55">
        <v>11000000</v>
      </c>
      <c r="AG4374" s="55"/>
      <c r="AH4374" s="11">
        <v>44058</v>
      </c>
      <c r="AI4374" s="11">
        <v>44286</v>
      </c>
      <c r="AJ4374" s="13">
        <v>8699164</v>
      </c>
      <c r="AK4374" s="13">
        <v>2609749</v>
      </c>
      <c r="AL4374" s="9"/>
      <c r="AM4374" s="9"/>
      <c r="AN4374" s="9"/>
      <c r="AO4374" s="9"/>
      <c r="AP4374" s="9"/>
      <c r="AQ4374" s="9"/>
      <c r="AR4374" s="9"/>
      <c r="AS4374" s="9"/>
      <c r="AT4374" s="9"/>
      <c r="AU4374" s="9"/>
      <c r="AV4374" s="9"/>
      <c r="AW4374" s="9"/>
      <c r="AX4374" s="9"/>
      <c r="AY4374" s="9"/>
      <c r="AZ4374" s="9"/>
      <c r="BA4374" s="9"/>
      <c r="BB4374" s="9"/>
      <c r="BC4374" s="9"/>
      <c r="BD4374" s="9"/>
      <c r="BE4374" s="9"/>
      <c r="BF4374" s="9"/>
      <c r="BG4374" s="9"/>
      <c r="BH4374" s="9"/>
      <c r="BI4374" s="9"/>
      <c r="BJ4374" s="9"/>
      <c r="BK4374" s="9"/>
      <c r="BL4374" s="9"/>
      <c r="BM4374" s="9"/>
      <c r="BN4374" s="9"/>
      <c r="BO4374" s="9"/>
      <c r="BP4374" s="9"/>
      <c r="BQ4374" s="9"/>
      <c r="BT4374" s="9"/>
      <c r="BU4374" s="9"/>
      <c r="BX4374" s="9"/>
      <c r="BY4374" s="9"/>
      <c r="CB4374" s="9"/>
      <c r="CC4374" s="9"/>
      <c r="CF4374" s="9"/>
      <c r="CG4374" s="9"/>
      <c r="CJ4374" s="9"/>
      <c r="CK4374" s="9"/>
      <c r="CN4374" s="9"/>
      <c r="CO4374" s="9"/>
      <c r="CP4374" s="9"/>
      <c r="CQ4374" s="9"/>
      <c r="CR4374" s="9"/>
      <c r="CS4374" s="9"/>
      <c r="CT4374" s="9"/>
      <c r="CU4374" s="9"/>
      <c r="CV4374" s="9"/>
      <c r="CW4374" s="9"/>
      <c r="CX4374" s="9"/>
      <c r="CY4374" s="9"/>
      <c r="CZ4374" s="9"/>
      <c r="DA4374" s="9"/>
      <c r="DB4374" s="9"/>
      <c r="DC4374" s="9"/>
      <c r="DD4374" s="9"/>
      <c r="DE4374" s="9"/>
      <c r="DF4374" s="9"/>
      <c r="DG4374" s="9"/>
      <c r="DH4374" s="9"/>
      <c r="DI4374" s="9"/>
      <c r="DJ4374" s="9"/>
      <c r="DK4374" s="9"/>
      <c r="DL4374" s="9"/>
      <c r="DM4374" s="9"/>
      <c r="DN4374" s="9"/>
      <c r="DO4374" s="9"/>
      <c r="DP4374" s="9"/>
      <c r="DQ4374" s="9"/>
      <c r="DR4374" s="9"/>
      <c r="DS4374" s="9"/>
      <c r="DT4374" s="9"/>
      <c r="DU4374" s="9"/>
      <c r="DV4374" s="9"/>
      <c r="DW4374" s="9"/>
      <c r="DX4374" s="9"/>
      <c r="DY4374" s="9"/>
      <c r="DZ4374" s="56"/>
      <c r="EA4374" s="57"/>
    </row>
    <row r="4375" spans="1:131" ht="39" customHeight="1" x14ac:dyDescent="0.25">
      <c r="A4375" s="9">
        <v>2901</v>
      </c>
      <c r="B4375" s="9" t="s">
        <v>8634</v>
      </c>
      <c r="C4375" s="9" t="s">
        <v>8635</v>
      </c>
      <c r="D4375" s="9"/>
      <c r="E4375" s="9" t="s">
        <v>6306</v>
      </c>
      <c r="F4375" s="9" t="s">
        <v>8636</v>
      </c>
      <c r="G4375" s="9"/>
      <c r="H4375" s="9" t="s">
        <v>202</v>
      </c>
      <c r="I4375" s="9" t="s">
        <v>97</v>
      </c>
      <c r="J4375" s="129">
        <v>44287</v>
      </c>
      <c r="K4375" s="129">
        <v>44021</v>
      </c>
      <c r="L4375" s="129">
        <v>44651</v>
      </c>
      <c r="M4375" s="9" t="s">
        <v>20</v>
      </c>
      <c r="O4375" s="9">
        <v>29</v>
      </c>
      <c r="Q4375" s="9" t="s">
        <v>54</v>
      </c>
      <c r="R4375" s="9"/>
      <c r="S4375" s="13">
        <v>12532000</v>
      </c>
      <c r="T4375" s="13">
        <v>12532000</v>
      </c>
      <c r="U4375" s="13">
        <v>3759600</v>
      </c>
      <c r="V4375" s="13">
        <v>7800000</v>
      </c>
      <c r="W4375" s="9"/>
      <c r="X4375" s="9"/>
      <c r="Y4375" s="9"/>
      <c r="Z4375" s="9"/>
      <c r="AA4375" s="9"/>
      <c r="AB4375" s="9"/>
      <c r="AC4375" s="9"/>
      <c r="AD4375" s="9"/>
      <c r="AE4375" s="9"/>
      <c r="AF4375" s="55">
        <v>7800000</v>
      </c>
      <c r="AG4375" s="55"/>
      <c r="AH4375" s="9"/>
      <c r="AI4375" s="9"/>
      <c r="AJ4375" s="9"/>
      <c r="AK4375" s="9"/>
      <c r="AL4375" s="9"/>
      <c r="AM4375" s="9"/>
      <c r="AN4375" s="9"/>
      <c r="AO4375" s="9"/>
      <c r="AP4375" s="9"/>
      <c r="AQ4375" s="9"/>
      <c r="AR4375" s="9"/>
      <c r="AS4375" s="9"/>
      <c r="AT4375" s="9"/>
      <c r="AU4375" s="9"/>
      <c r="AV4375" s="9"/>
      <c r="AW4375" s="9"/>
      <c r="AX4375" s="9"/>
      <c r="AY4375" s="9"/>
      <c r="AZ4375" s="9"/>
      <c r="BA4375" s="9"/>
      <c r="BB4375" s="9"/>
      <c r="BC4375" s="9"/>
      <c r="BD4375" s="9"/>
      <c r="BE4375" s="9"/>
      <c r="BF4375" s="9"/>
      <c r="BG4375" s="9"/>
      <c r="BH4375" s="9"/>
      <c r="BI4375" s="9"/>
      <c r="BJ4375" s="9"/>
      <c r="BK4375" s="9"/>
      <c r="BL4375" s="9"/>
      <c r="BM4375" s="9"/>
      <c r="BN4375" s="9"/>
      <c r="BO4375" s="9"/>
      <c r="BP4375" s="9"/>
      <c r="BQ4375" s="9"/>
      <c r="BT4375" s="9"/>
      <c r="BU4375" s="9"/>
      <c r="BX4375" s="9"/>
      <c r="BY4375" s="9"/>
      <c r="CB4375" s="9"/>
      <c r="CC4375" s="9"/>
      <c r="CF4375" s="9"/>
      <c r="CG4375" s="9"/>
      <c r="CJ4375" s="9"/>
      <c r="CK4375" s="9"/>
      <c r="CN4375" s="9"/>
      <c r="CO4375" s="9"/>
      <c r="CP4375" s="9"/>
      <c r="CQ4375" s="9"/>
      <c r="CR4375" s="9"/>
      <c r="CS4375" s="9"/>
      <c r="CT4375" s="9"/>
      <c r="CU4375" s="9"/>
      <c r="CV4375" s="9"/>
      <c r="CW4375" s="9"/>
      <c r="CX4375" s="9"/>
      <c r="CY4375" s="9"/>
      <c r="CZ4375" s="9"/>
      <c r="DA4375" s="9"/>
      <c r="DB4375" s="9"/>
      <c r="DC4375" s="9"/>
      <c r="DD4375" s="9"/>
      <c r="DE4375" s="9"/>
      <c r="DF4375" s="9"/>
      <c r="DG4375" s="9"/>
      <c r="DH4375" s="9"/>
      <c r="DI4375" s="9"/>
      <c r="DJ4375" s="9"/>
      <c r="DK4375" s="9"/>
      <c r="DL4375" s="9"/>
      <c r="DM4375" s="9"/>
      <c r="DN4375" s="9"/>
      <c r="DO4375" s="9"/>
      <c r="DP4375" s="9"/>
      <c r="DQ4375" s="9"/>
      <c r="DR4375" s="9"/>
      <c r="DS4375" s="9"/>
      <c r="DT4375" s="9"/>
      <c r="DU4375" s="9"/>
      <c r="DV4375" s="9"/>
      <c r="DW4375" s="9"/>
      <c r="DX4375" s="9"/>
      <c r="DY4375" s="9"/>
      <c r="DZ4375" s="56"/>
      <c r="EA4375" s="57"/>
    </row>
    <row r="4376" spans="1:131" ht="19.5" customHeight="1" x14ac:dyDescent="0.25">
      <c r="A4376" s="9">
        <v>2902</v>
      </c>
      <c r="B4376" s="9" t="s">
        <v>8637</v>
      </c>
      <c r="C4376" s="9" t="s">
        <v>8638</v>
      </c>
      <c r="D4376" s="9"/>
      <c r="E4376" s="9" t="s">
        <v>8639</v>
      </c>
      <c r="F4376" s="9" t="s">
        <v>8640</v>
      </c>
      <c r="G4376" s="9"/>
      <c r="H4376" s="9" t="s">
        <v>906</v>
      </c>
      <c r="I4376" s="9" t="s">
        <v>25</v>
      </c>
      <c r="M4376" s="9" t="s">
        <v>20</v>
      </c>
      <c r="O4376" s="9">
        <v>26</v>
      </c>
      <c r="R4376" s="9"/>
      <c r="S4376" s="9"/>
      <c r="T4376" s="9"/>
      <c r="U4376" s="9"/>
      <c r="V4376" s="9"/>
      <c r="W4376" s="9"/>
      <c r="X4376" s="9"/>
      <c r="Y4376" s="9"/>
      <c r="Z4376" s="9"/>
      <c r="AA4376" s="9"/>
      <c r="AB4376" s="9"/>
      <c r="AC4376" s="9"/>
      <c r="AD4376" s="9"/>
      <c r="AE4376" s="9"/>
      <c r="AF4376" s="55"/>
      <c r="AG4376" s="55"/>
      <c r="AH4376" s="9"/>
      <c r="AI4376" s="9"/>
      <c r="AJ4376" s="9"/>
      <c r="AK4376" s="9"/>
      <c r="AL4376" s="9"/>
      <c r="AM4376" s="9"/>
      <c r="AN4376" s="9"/>
      <c r="AO4376" s="9"/>
      <c r="AP4376" s="9"/>
      <c r="AQ4376" s="9"/>
      <c r="AR4376" s="9"/>
      <c r="AS4376" s="9"/>
      <c r="AT4376" s="9"/>
      <c r="AU4376" s="9"/>
      <c r="AV4376" s="9"/>
      <c r="AW4376" s="9"/>
      <c r="AX4376" s="9"/>
      <c r="AY4376" s="9"/>
      <c r="AZ4376" s="9"/>
      <c r="BA4376" s="9"/>
      <c r="BB4376" s="9"/>
      <c r="BC4376" s="9"/>
      <c r="BD4376" s="9"/>
      <c r="BE4376" s="9"/>
      <c r="BF4376" s="9"/>
      <c r="BG4376" s="9"/>
      <c r="BH4376" s="9"/>
      <c r="BI4376" s="9"/>
      <c r="BJ4376" s="9"/>
      <c r="BK4376" s="9"/>
      <c r="BL4376" s="9"/>
      <c r="BM4376" s="9"/>
      <c r="BN4376" s="9"/>
      <c r="BO4376" s="9"/>
      <c r="BP4376" s="9"/>
      <c r="BQ4376" s="9"/>
      <c r="BT4376" s="9"/>
      <c r="BU4376" s="9"/>
      <c r="BX4376" s="9"/>
      <c r="BY4376" s="9"/>
      <c r="CB4376" s="9"/>
      <c r="CC4376" s="9"/>
      <c r="CF4376" s="9"/>
      <c r="CG4376" s="9"/>
      <c r="CJ4376" s="9"/>
      <c r="CK4376" s="9"/>
      <c r="CN4376" s="9"/>
      <c r="CO4376" s="9"/>
      <c r="CP4376" s="9"/>
      <c r="CQ4376" s="9"/>
      <c r="CR4376" s="9"/>
      <c r="CS4376" s="9"/>
      <c r="CT4376" s="9"/>
      <c r="CU4376" s="9"/>
      <c r="CV4376" s="9"/>
      <c r="CW4376" s="9"/>
      <c r="CX4376" s="9"/>
      <c r="CY4376" s="9"/>
      <c r="CZ4376" s="9"/>
      <c r="DA4376" s="9"/>
      <c r="DB4376" s="9"/>
      <c r="DC4376" s="9"/>
      <c r="DD4376" s="9"/>
      <c r="DE4376" s="9"/>
      <c r="DF4376" s="9"/>
      <c r="DG4376" s="9"/>
      <c r="DH4376" s="9"/>
      <c r="DI4376" s="9"/>
      <c r="DJ4376" s="9"/>
      <c r="DK4376" s="9"/>
      <c r="DL4376" s="9"/>
      <c r="DM4376" s="9"/>
      <c r="DN4376" s="9"/>
      <c r="DO4376" s="9"/>
      <c r="DP4376" s="9"/>
      <c r="DQ4376" s="9"/>
      <c r="DR4376" s="9"/>
      <c r="DS4376" s="9"/>
      <c r="DT4376" s="9"/>
      <c r="DU4376" s="9"/>
      <c r="DV4376" s="9"/>
      <c r="DW4376" s="9"/>
      <c r="DX4376" s="9"/>
      <c r="DY4376" s="9"/>
      <c r="DZ4376" s="56"/>
      <c r="EA4376" s="57"/>
    </row>
    <row r="4377" spans="1:131" ht="19.5" customHeight="1" x14ac:dyDescent="0.25">
      <c r="A4377" s="9">
        <v>2903</v>
      </c>
      <c r="B4377" s="9" t="s">
        <v>8641</v>
      </c>
      <c r="C4377" s="9" t="s">
        <v>8642</v>
      </c>
      <c r="D4377" s="9"/>
      <c r="E4377" s="9" t="s">
        <v>8320</v>
      </c>
      <c r="F4377" s="9" t="s">
        <v>2427</v>
      </c>
      <c r="G4377" s="9"/>
      <c r="H4377" s="9" t="s">
        <v>202</v>
      </c>
      <c r="I4377" s="9" t="s">
        <v>7542</v>
      </c>
      <c r="J4377" s="129">
        <v>44044</v>
      </c>
      <c r="K4377" s="129">
        <v>44013</v>
      </c>
      <c r="L4377" s="129">
        <v>44105</v>
      </c>
      <c r="O4377" s="9">
        <v>25</v>
      </c>
      <c r="Q4377" s="9" t="s">
        <v>54</v>
      </c>
      <c r="R4377" s="9"/>
      <c r="S4377" s="13">
        <v>9270000</v>
      </c>
      <c r="T4377" s="13">
        <v>9270000</v>
      </c>
      <c r="U4377" s="13">
        <v>2781000</v>
      </c>
      <c r="V4377" s="9"/>
      <c r="W4377" s="9"/>
      <c r="X4377" s="9"/>
      <c r="Y4377" s="9"/>
      <c r="Z4377" s="9"/>
      <c r="AA4377" s="9"/>
      <c r="AB4377" s="9"/>
      <c r="AC4377" s="9"/>
      <c r="AD4377" s="9"/>
      <c r="AE4377" s="9"/>
      <c r="AF4377" s="55"/>
      <c r="AG4377" s="55"/>
      <c r="AH4377" s="11">
        <v>44013</v>
      </c>
      <c r="AI4377" s="11">
        <v>44166</v>
      </c>
      <c r="AJ4377" s="13">
        <v>9095650</v>
      </c>
      <c r="AK4377" s="13">
        <v>2728695</v>
      </c>
      <c r="AL4377" s="9"/>
      <c r="AM4377" s="9"/>
      <c r="AN4377" s="9"/>
      <c r="AO4377" s="9"/>
      <c r="AP4377" s="9"/>
      <c r="AQ4377" s="9"/>
      <c r="AR4377" s="9"/>
      <c r="AS4377" s="9"/>
      <c r="AT4377" s="9"/>
      <c r="AU4377" s="9"/>
      <c r="AV4377" s="9"/>
      <c r="AW4377" s="9"/>
      <c r="AX4377" s="9"/>
      <c r="AY4377" s="9"/>
      <c r="AZ4377" s="9"/>
      <c r="BA4377" s="9"/>
      <c r="BB4377" s="9"/>
      <c r="BC4377" s="9"/>
      <c r="BD4377" s="9"/>
      <c r="BE4377" s="9"/>
      <c r="BF4377" s="9"/>
      <c r="BG4377" s="9"/>
      <c r="BH4377" s="9"/>
      <c r="BI4377" s="9"/>
      <c r="BJ4377" s="9"/>
      <c r="BK4377" s="9"/>
      <c r="BL4377" s="9"/>
      <c r="BM4377" s="9"/>
      <c r="BN4377" s="9"/>
      <c r="BO4377" s="9"/>
      <c r="BP4377" s="9"/>
      <c r="BQ4377" s="9"/>
      <c r="BT4377" s="9"/>
      <c r="BU4377" s="9"/>
      <c r="BX4377" s="9"/>
      <c r="BY4377" s="9"/>
      <c r="CB4377" s="9"/>
      <c r="CC4377" s="9"/>
      <c r="CF4377" s="9"/>
      <c r="CG4377" s="9"/>
      <c r="CJ4377" s="9"/>
      <c r="CK4377" s="9"/>
      <c r="CN4377" s="9"/>
      <c r="CO4377" s="9"/>
      <c r="CP4377" s="9"/>
      <c r="CQ4377" s="9"/>
      <c r="CR4377" s="9"/>
      <c r="CS4377" s="9"/>
      <c r="CT4377" s="9"/>
      <c r="CU4377" s="9"/>
      <c r="CV4377" s="9"/>
      <c r="CW4377" s="9"/>
      <c r="CX4377" s="9"/>
      <c r="CY4377" s="9"/>
      <c r="CZ4377" s="9"/>
      <c r="DA4377" s="9"/>
      <c r="DB4377" s="9"/>
      <c r="DC4377" s="9"/>
      <c r="DD4377" s="9"/>
      <c r="DE4377" s="9"/>
      <c r="DF4377" s="9"/>
      <c r="DG4377" s="9"/>
      <c r="DH4377" s="9"/>
      <c r="DI4377" s="9"/>
      <c r="DJ4377" s="9"/>
      <c r="DK4377" s="9"/>
      <c r="DL4377" s="9"/>
      <c r="DM4377" s="9"/>
      <c r="DN4377" s="9"/>
      <c r="DO4377" s="9"/>
      <c r="DP4377" s="9"/>
      <c r="DQ4377" s="9"/>
      <c r="DR4377" s="9"/>
      <c r="DS4377" s="9"/>
      <c r="DT4377" s="9"/>
      <c r="DU4377" s="9"/>
      <c r="DV4377" s="9"/>
      <c r="DW4377" s="9"/>
      <c r="DX4377" s="9"/>
      <c r="DY4377" s="9"/>
      <c r="DZ4377" s="56"/>
      <c r="EA4377" s="57"/>
    </row>
    <row r="4378" spans="1:131" s="18" customFormat="1" ht="19.5" customHeight="1" x14ac:dyDescent="0.25">
      <c r="A4378" s="18">
        <v>2903</v>
      </c>
      <c r="B4378" s="18" t="s">
        <v>8641</v>
      </c>
      <c r="C4378" s="18" t="s">
        <v>8642</v>
      </c>
      <c r="D4378" s="19">
        <v>44106</v>
      </c>
      <c r="J4378" s="130"/>
      <c r="K4378" s="130"/>
      <c r="L4378" s="130">
        <v>44166</v>
      </c>
      <c r="S4378" s="20"/>
      <c r="T4378" s="20"/>
      <c r="U4378" s="20"/>
      <c r="AF4378" s="57"/>
      <c r="AG4378" s="57"/>
      <c r="DZ4378" s="56"/>
      <c r="EA4378" s="57"/>
    </row>
    <row r="4379" spans="1:131" ht="19.5" customHeight="1" x14ac:dyDescent="0.25">
      <c r="A4379" s="9">
        <v>2904</v>
      </c>
      <c r="B4379" s="9" t="s">
        <v>8645</v>
      </c>
      <c r="C4379" s="9" t="s">
        <v>8646</v>
      </c>
      <c r="D4379" s="9"/>
      <c r="E4379" s="9" t="s">
        <v>7507</v>
      </c>
      <c r="F4379" s="9" t="s">
        <v>7508</v>
      </c>
      <c r="G4379" s="9"/>
      <c r="H4379" s="9" t="s">
        <v>202</v>
      </c>
      <c r="I4379" s="9" t="s">
        <v>4464</v>
      </c>
      <c r="J4379" s="129">
        <v>44018</v>
      </c>
      <c r="K4379" s="129">
        <v>43894</v>
      </c>
      <c r="L4379" s="129">
        <v>44316</v>
      </c>
      <c r="O4379" s="9">
        <v>29</v>
      </c>
      <c r="Q4379" s="9" t="s">
        <v>61</v>
      </c>
      <c r="R4379" s="9"/>
      <c r="S4379" s="13">
        <v>579042319</v>
      </c>
      <c r="T4379" s="13">
        <v>579042319</v>
      </c>
      <c r="U4379" s="13">
        <v>173712696</v>
      </c>
      <c r="V4379" s="9"/>
      <c r="W4379" s="9"/>
      <c r="X4379" s="9"/>
      <c r="Y4379" s="9"/>
      <c r="Z4379" s="9"/>
      <c r="AA4379" s="9"/>
      <c r="AB4379" s="9"/>
      <c r="AC4379" s="9"/>
      <c r="AD4379" s="9"/>
      <c r="AE4379" s="9"/>
      <c r="AF4379" s="55"/>
      <c r="AG4379" s="55"/>
      <c r="AH4379" s="9"/>
      <c r="AI4379" s="9"/>
      <c r="AJ4379" s="9"/>
      <c r="AK4379" s="9"/>
      <c r="AL4379" s="9"/>
      <c r="AM4379" s="9"/>
      <c r="AN4379" s="9"/>
      <c r="AO4379" s="9"/>
      <c r="AP4379" s="9"/>
      <c r="AQ4379" s="9"/>
      <c r="AR4379" s="9"/>
      <c r="AS4379" s="9"/>
      <c r="AT4379" s="9"/>
      <c r="AU4379" s="9"/>
      <c r="AV4379" s="9"/>
      <c r="AW4379" s="9"/>
      <c r="AX4379" s="9"/>
      <c r="AY4379" s="9"/>
      <c r="AZ4379" s="9"/>
      <c r="BA4379" s="9"/>
      <c r="BB4379" s="9"/>
      <c r="BC4379" s="9"/>
      <c r="BD4379" s="9"/>
      <c r="BE4379" s="9"/>
      <c r="BF4379" s="9"/>
      <c r="BG4379" s="9"/>
      <c r="BH4379" s="9"/>
      <c r="BI4379" s="9"/>
      <c r="BJ4379" s="9"/>
      <c r="BK4379" s="9"/>
      <c r="BL4379" s="9"/>
      <c r="BM4379" s="9"/>
      <c r="BN4379" s="9"/>
      <c r="BO4379" s="9"/>
      <c r="BP4379" s="9"/>
      <c r="BQ4379" s="9"/>
      <c r="BT4379" s="9"/>
      <c r="BU4379" s="9"/>
      <c r="BX4379" s="9"/>
      <c r="BY4379" s="9"/>
      <c r="CB4379" s="9"/>
      <c r="CC4379" s="9"/>
      <c r="CF4379" s="9"/>
      <c r="CG4379" s="9"/>
      <c r="CJ4379" s="9"/>
      <c r="CK4379" s="9"/>
      <c r="CN4379" s="9"/>
      <c r="CO4379" s="9"/>
      <c r="CP4379" s="9"/>
      <c r="CQ4379" s="9"/>
      <c r="CR4379" s="9"/>
      <c r="CS4379" s="9"/>
      <c r="CT4379" s="9"/>
      <c r="CU4379" s="9"/>
      <c r="CV4379" s="9"/>
      <c r="CW4379" s="9"/>
      <c r="CX4379" s="9"/>
      <c r="CY4379" s="9"/>
      <c r="CZ4379" s="9"/>
      <c r="DA4379" s="9"/>
      <c r="DB4379" s="9"/>
      <c r="DC4379" s="9"/>
      <c r="DD4379" s="9"/>
      <c r="DE4379" s="9"/>
      <c r="DF4379" s="9"/>
      <c r="DG4379" s="9"/>
      <c r="DH4379" s="9"/>
      <c r="DI4379" s="9"/>
      <c r="DJ4379" s="9"/>
      <c r="DK4379" s="9"/>
      <c r="DL4379" s="9"/>
      <c r="DM4379" s="9"/>
      <c r="DN4379" s="9"/>
      <c r="DO4379" s="9"/>
      <c r="DP4379" s="9"/>
      <c r="DQ4379" s="9"/>
      <c r="DR4379" s="9"/>
      <c r="DS4379" s="9"/>
      <c r="DT4379" s="9"/>
      <c r="DU4379" s="9"/>
      <c r="DV4379" s="9"/>
      <c r="DW4379" s="9"/>
      <c r="DX4379" s="9"/>
      <c r="DY4379" s="9"/>
      <c r="DZ4379" s="56"/>
      <c r="EA4379" s="57"/>
    </row>
    <row r="4380" spans="1:131" s="18" customFormat="1" ht="19.5" customHeight="1" x14ac:dyDescent="0.25">
      <c r="A4380" s="18">
        <v>2904</v>
      </c>
      <c r="B4380" s="18" t="s">
        <v>8645</v>
      </c>
      <c r="C4380" s="18" t="s">
        <v>8646</v>
      </c>
      <c r="D4380" s="19">
        <v>44308</v>
      </c>
      <c r="J4380" s="130"/>
      <c r="K4380" s="130"/>
      <c r="L4380" s="130">
        <v>44331</v>
      </c>
      <c r="S4380" s="20">
        <v>609551541</v>
      </c>
      <c r="T4380" s="20">
        <v>609551541</v>
      </c>
      <c r="U4380" s="20">
        <v>182865462</v>
      </c>
      <c r="AF4380" s="57"/>
      <c r="AG4380" s="57"/>
      <c r="DZ4380" s="56"/>
      <c r="EA4380" s="57"/>
    </row>
    <row r="4381" spans="1:131" ht="19.5" customHeight="1" x14ac:dyDescent="0.25">
      <c r="A4381" s="9">
        <v>2905</v>
      </c>
      <c r="B4381" s="9" t="s">
        <v>8647</v>
      </c>
      <c r="C4381" s="9" t="s">
        <v>8648</v>
      </c>
      <c r="D4381" s="9"/>
      <c r="E4381" s="9" t="s">
        <v>662</v>
      </c>
      <c r="F4381" s="9" t="s">
        <v>3300</v>
      </c>
      <c r="G4381" s="9"/>
      <c r="H4381" s="9" t="s">
        <v>202</v>
      </c>
      <c r="I4381" s="9" t="s">
        <v>78</v>
      </c>
      <c r="J4381" s="129">
        <v>44005</v>
      </c>
      <c r="K4381" s="129">
        <v>43893</v>
      </c>
      <c r="L4381" s="129">
        <v>44074</v>
      </c>
      <c r="O4381" s="9">
        <v>24</v>
      </c>
      <c r="Q4381" s="9" t="s">
        <v>61</v>
      </c>
      <c r="R4381" s="9"/>
      <c r="S4381" s="13">
        <v>554896670</v>
      </c>
      <c r="T4381" s="13">
        <v>554896670</v>
      </c>
      <c r="U4381" s="13">
        <v>166469001</v>
      </c>
      <c r="V4381" s="9"/>
      <c r="W4381" s="9"/>
      <c r="X4381" s="9"/>
      <c r="Y4381" s="9"/>
      <c r="Z4381" s="9"/>
      <c r="AA4381" s="9"/>
      <c r="AB4381" s="9"/>
      <c r="AC4381" s="9"/>
      <c r="AD4381" s="9"/>
      <c r="AE4381" s="9"/>
      <c r="AF4381" s="55"/>
      <c r="AG4381" s="55"/>
      <c r="AH4381" s="11">
        <v>43893</v>
      </c>
      <c r="AI4381" s="11">
        <v>44074</v>
      </c>
      <c r="AJ4381" s="13">
        <v>588292449</v>
      </c>
      <c r="AK4381" s="13">
        <v>166469001</v>
      </c>
      <c r="AL4381" s="9"/>
      <c r="AM4381" s="9"/>
      <c r="AN4381" s="9"/>
      <c r="AO4381" s="9"/>
      <c r="AP4381" s="9"/>
      <c r="AQ4381" s="9"/>
      <c r="AR4381" s="9"/>
      <c r="AS4381" s="9"/>
      <c r="AT4381" s="9"/>
      <c r="AU4381" s="9"/>
      <c r="AV4381" s="9"/>
      <c r="AW4381" s="9"/>
      <c r="AX4381" s="9"/>
      <c r="AY4381" s="9"/>
      <c r="AZ4381" s="9"/>
      <c r="BA4381" s="9"/>
      <c r="BB4381" s="9"/>
      <c r="BC4381" s="9"/>
      <c r="BD4381" s="9"/>
      <c r="BE4381" s="9"/>
      <c r="BF4381" s="9"/>
      <c r="BG4381" s="9"/>
      <c r="BH4381" s="9"/>
      <c r="BI4381" s="9"/>
      <c r="BJ4381" s="9"/>
      <c r="BK4381" s="9"/>
      <c r="BL4381" s="9"/>
      <c r="BM4381" s="9"/>
      <c r="BN4381" s="9"/>
      <c r="BO4381" s="9"/>
      <c r="BP4381" s="9"/>
      <c r="BQ4381" s="9"/>
      <c r="BT4381" s="9"/>
      <c r="BU4381" s="9"/>
      <c r="BX4381" s="9"/>
      <c r="BY4381" s="9"/>
      <c r="CB4381" s="9"/>
      <c r="CC4381" s="9"/>
      <c r="CF4381" s="9"/>
      <c r="CG4381" s="9"/>
      <c r="CJ4381" s="9"/>
      <c r="CK4381" s="9"/>
      <c r="CN4381" s="9"/>
      <c r="CO4381" s="9"/>
      <c r="CP4381" s="9"/>
      <c r="CQ4381" s="9"/>
      <c r="CR4381" s="9"/>
      <c r="CS4381" s="9"/>
      <c r="CT4381" s="9"/>
      <c r="CU4381" s="9"/>
      <c r="CV4381" s="9"/>
      <c r="CW4381" s="9"/>
      <c r="CX4381" s="9"/>
      <c r="CY4381" s="9"/>
      <c r="CZ4381" s="9"/>
      <c r="DA4381" s="9"/>
      <c r="DB4381" s="9"/>
      <c r="DC4381" s="9"/>
      <c r="DD4381" s="9"/>
      <c r="DE4381" s="9"/>
      <c r="DF4381" s="9"/>
      <c r="DG4381" s="9"/>
      <c r="DH4381" s="9"/>
      <c r="DI4381" s="9"/>
      <c r="DJ4381" s="9"/>
      <c r="DK4381" s="9"/>
      <c r="DL4381" s="9"/>
      <c r="DM4381" s="9"/>
      <c r="DN4381" s="9"/>
      <c r="DO4381" s="9"/>
      <c r="DP4381" s="9"/>
      <c r="DQ4381" s="9"/>
      <c r="DR4381" s="9"/>
      <c r="DS4381" s="9"/>
      <c r="DT4381" s="9"/>
      <c r="DU4381" s="9"/>
      <c r="DV4381" s="9"/>
      <c r="DW4381" s="9"/>
      <c r="DX4381" s="9"/>
      <c r="DY4381" s="9"/>
      <c r="DZ4381" s="56"/>
      <c r="EA4381" s="57"/>
    </row>
    <row r="4382" spans="1:131" ht="19.5" customHeight="1" x14ac:dyDescent="0.25">
      <c r="A4382" s="9">
        <v>2906</v>
      </c>
      <c r="B4382" s="9" t="s">
        <v>8649</v>
      </c>
      <c r="C4382" s="9" t="s">
        <v>8650</v>
      </c>
      <c r="D4382" s="9"/>
      <c r="E4382" s="9" t="s">
        <v>662</v>
      </c>
      <c r="F4382" s="9" t="s">
        <v>3300</v>
      </c>
      <c r="G4382" s="9"/>
      <c r="H4382" s="9" t="s">
        <v>202</v>
      </c>
      <c r="I4382" s="9" t="s">
        <v>78</v>
      </c>
      <c r="J4382" s="129">
        <v>44003</v>
      </c>
      <c r="K4382" s="129">
        <v>43893</v>
      </c>
      <c r="L4382" s="129">
        <v>44067</v>
      </c>
      <c r="O4382" s="9">
        <v>24</v>
      </c>
      <c r="Q4382" s="9" t="s">
        <v>61</v>
      </c>
      <c r="R4382" s="9"/>
      <c r="S4382" s="13">
        <v>354834557</v>
      </c>
      <c r="T4382" s="13">
        <v>354834557</v>
      </c>
      <c r="U4382" s="13">
        <v>106450367</v>
      </c>
      <c r="V4382" s="9"/>
      <c r="W4382" s="9"/>
      <c r="X4382" s="9"/>
      <c r="Y4382" s="9"/>
      <c r="Z4382" s="9"/>
      <c r="AA4382" s="9"/>
      <c r="AB4382" s="9"/>
      <c r="AC4382" s="9"/>
      <c r="AD4382" s="9"/>
      <c r="AE4382" s="9"/>
      <c r="AF4382" s="55"/>
      <c r="AG4382" s="55"/>
      <c r="AH4382" s="11">
        <v>43893</v>
      </c>
      <c r="AI4382" s="11">
        <v>44067</v>
      </c>
      <c r="AJ4382" s="13">
        <v>360520976</v>
      </c>
      <c r="AK4382" s="13">
        <v>106450367</v>
      </c>
      <c r="AL4382" s="9"/>
      <c r="AM4382" s="9"/>
      <c r="AN4382" s="9"/>
      <c r="AO4382" s="9"/>
      <c r="AP4382" s="9"/>
      <c r="AQ4382" s="9"/>
      <c r="AR4382" s="9"/>
      <c r="AS4382" s="9"/>
      <c r="AT4382" s="9"/>
      <c r="AU4382" s="9"/>
      <c r="AV4382" s="9"/>
      <c r="AW4382" s="9"/>
      <c r="AX4382" s="9"/>
      <c r="AY4382" s="9"/>
      <c r="AZ4382" s="9"/>
      <c r="BA4382" s="9"/>
      <c r="BB4382" s="9"/>
      <c r="BC4382" s="9"/>
      <c r="BD4382" s="9"/>
      <c r="BE4382" s="9"/>
      <c r="BF4382" s="9"/>
      <c r="BG4382" s="9"/>
      <c r="BH4382" s="9"/>
      <c r="BI4382" s="9"/>
      <c r="BJ4382" s="9"/>
      <c r="BK4382" s="9"/>
      <c r="BL4382" s="9"/>
      <c r="BM4382" s="9"/>
      <c r="BN4382" s="9"/>
      <c r="BO4382" s="9"/>
      <c r="BP4382" s="9"/>
      <c r="BQ4382" s="9"/>
      <c r="BT4382" s="9"/>
      <c r="BU4382" s="9"/>
      <c r="BX4382" s="9"/>
      <c r="BY4382" s="9"/>
      <c r="CB4382" s="9"/>
      <c r="CC4382" s="9"/>
      <c r="CF4382" s="9"/>
      <c r="CG4382" s="9"/>
      <c r="CJ4382" s="9"/>
      <c r="CK4382" s="9"/>
      <c r="CN4382" s="9"/>
      <c r="CO4382" s="9"/>
      <c r="CP4382" s="9"/>
      <c r="CQ4382" s="9"/>
      <c r="CR4382" s="9"/>
      <c r="CS4382" s="9"/>
      <c r="CT4382" s="9"/>
      <c r="CU4382" s="9"/>
      <c r="CV4382" s="9"/>
      <c r="CW4382" s="9"/>
      <c r="CX4382" s="9"/>
      <c r="CY4382" s="9"/>
      <c r="CZ4382" s="9"/>
      <c r="DA4382" s="9"/>
      <c r="DB4382" s="9"/>
      <c r="DC4382" s="9"/>
      <c r="DD4382" s="9"/>
      <c r="DE4382" s="9"/>
      <c r="DF4382" s="9"/>
      <c r="DG4382" s="9"/>
      <c r="DH4382" s="9"/>
      <c r="DI4382" s="9"/>
      <c r="DJ4382" s="9"/>
      <c r="DK4382" s="9"/>
      <c r="DL4382" s="9"/>
      <c r="DM4382" s="9"/>
      <c r="DN4382" s="9"/>
      <c r="DO4382" s="9"/>
      <c r="DP4382" s="9"/>
      <c r="DQ4382" s="9"/>
      <c r="DR4382" s="9"/>
      <c r="DS4382" s="9"/>
      <c r="DT4382" s="9"/>
      <c r="DU4382" s="9"/>
      <c r="DV4382" s="9"/>
      <c r="DW4382" s="9"/>
      <c r="DX4382" s="9"/>
      <c r="DY4382" s="9"/>
      <c r="DZ4382" s="56"/>
      <c r="EA4382" s="57"/>
    </row>
    <row r="4383" spans="1:131" ht="19.5" customHeight="1" x14ac:dyDescent="0.25">
      <c r="A4383" s="9">
        <v>2907</v>
      </c>
      <c r="B4383" s="9" t="s">
        <v>8651</v>
      </c>
      <c r="C4383" s="9" t="s">
        <v>8652</v>
      </c>
      <c r="D4383" s="9"/>
      <c r="E4383" s="9" t="s">
        <v>662</v>
      </c>
      <c r="F4383" s="9" t="s">
        <v>3300</v>
      </c>
      <c r="G4383" s="9"/>
      <c r="H4383" s="9" t="s">
        <v>202</v>
      </c>
      <c r="I4383" s="9" t="s">
        <v>78</v>
      </c>
      <c r="J4383" s="129">
        <v>44032</v>
      </c>
      <c r="K4383" s="129">
        <v>43893</v>
      </c>
      <c r="L4383" s="129">
        <v>44485</v>
      </c>
      <c r="O4383" s="9">
        <v>24</v>
      </c>
      <c r="Q4383" s="9" t="s">
        <v>61</v>
      </c>
      <c r="R4383" s="9"/>
      <c r="S4383" s="13">
        <v>363468000</v>
      </c>
      <c r="T4383" s="13">
        <v>363468000</v>
      </c>
      <c r="U4383" s="13">
        <v>109040400</v>
      </c>
      <c r="V4383" s="9"/>
      <c r="W4383" s="9"/>
      <c r="X4383" s="9"/>
      <c r="Y4383" s="9"/>
      <c r="Z4383" s="9"/>
      <c r="AA4383" s="9"/>
      <c r="AB4383" s="9"/>
      <c r="AC4383" s="9"/>
      <c r="AD4383" s="9"/>
      <c r="AE4383" s="9"/>
      <c r="AF4383" s="55"/>
      <c r="AG4383" s="55"/>
      <c r="AH4383" s="11">
        <v>43893</v>
      </c>
      <c r="AI4383" s="11">
        <v>44120</v>
      </c>
      <c r="AJ4383" s="13">
        <v>379931595</v>
      </c>
      <c r="AK4383" s="13">
        <v>109040400</v>
      </c>
      <c r="AL4383" s="9"/>
      <c r="AM4383" s="9"/>
      <c r="AN4383" s="9"/>
      <c r="AO4383" s="9"/>
      <c r="AP4383" s="9"/>
      <c r="AQ4383" s="9"/>
      <c r="AR4383" s="9"/>
      <c r="AS4383" s="9"/>
      <c r="AT4383" s="9"/>
      <c r="AU4383" s="9"/>
      <c r="AV4383" s="9"/>
      <c r="AW4383" s="9"/>
      <c r="AX4383" s="9"/>
      <c r="AY4383" s="9"/>
      <c r="AZ4383" s="9"/>
      <c r="BA4383" s="9"/>
      <c r="BB4383" s="9"/>
      <c r="BC4383" s="9"/>
      <c r="BD4383" s="9"/>
      <c r="BE4383" s="9"/>
      <c r="BF4383" s="9"/>
      <c r="BG4383" s="9"/>
      <c r="BH4383" s="9"/>
      <c r="BI4383" s="9"/>
      <c r="BJ4383" s="9"/>
      <c r="BK4383" s="9"/>
      <c r="BL4383" s="9"/>
      <c r="BM4383" s="9"/>
      <c r="BN4383" s="9"/>
      <c r="BO4383" s="9"/>
      <c r="BP4383" s="9"/>
      <c r="BQ4383" s="9"/>
      <c r="BT4383" s="9"/>
      <c r="BU4383" s="9"/>
      <c r="BX4383" s="9"/>
      <c r="BY4383" s="9"/>
      <c r="CB4383" s="9"/>
      <c r="CC4383" s="9"/>
      <c r="CF4383" s="9"/>
      <c r="CG4383" s="9"/>
      <c r="CJ4383" s="9"/>
      <c r="CK4383" s="9"/>
      <c r="CN4383" s="9"/>
      <c r="CO4383" s="9"/>
      <c r="CP4383" s="9"/>
      <c r="CQ4383" s="9"/>
      <c r="CR4383" s="9"/>
      <c r="CS4383" s="9"/>
      <c r="CT4383" s="9"/>
      <c r="CU4383" s="9"/>
      <c r="CV4383" s="9"/>
      <c r="CW4383" s="9"/>
      <c r="CX4383" s="9"/>
      <c r="CY4383" s="9"/>
      <c r="CZ4383" s="9"/>
      <c r="DA4383" s="9"/>
      <c r="DB4383" s="9"/>
      <c r="DC4383" s="9"/>
      <c r="DD4383" s="9"/>
      <c r="DE4383" s="9"/>
      <c r="DF4383" s="9"/>
      <c r="DG4383" s="9"/>
      <c r="DH4383" s="9"/>
      <c r="DI4383" s="9"/>
      <c r="DJ4383" s="9"/>
      <c r="DK4383" s="9"/>
      <c r="DL4383" s="9"/>
      <c r="DM4383" s="9"/>
      <c r="DN4383" s="9"/>
      <c r="DO4383" s="9"/>
      <c r="DP4383" s="9"/>
      <c r="DQ4383" s="9"/>
      <c r="DR4383" s="9"/>
      <c r="DS4383" s="9"/>
      <c r="DT4383" s="9"/>
      <c r="DU4383" s="9"/>
      <c r="DV4383" s="9"/>
      <c r="DW4383" s="9"/>
      <c r="DX4383" s="9"/>
      <c r="DY4383" s="9"/>
      <c r="DZ4383" s="56"/>
      <c r="EA4383" s="57"/>
    </row>
    <row r="4384" spans="1:131" ht="19.5" customHeight="1" x14ac:dyDescent="0.25">
      <c r="A4384" s="9">
        <v>2908</v>
      </c>
      <c r="B4384" s="10" t="s">
        <v>8653</v>
      </c>
      <c r="C4384" s="9" t="s">
        <v>8654</v>
      </c>
      <c r="D4384" s="9"/>
      <c r="E4384" s="9" t="s">
        <v>8655</v>
      </c>
      <c r="F4384" s="9" t="s">
        <v>8656</v>
      </c>
      <c r="G4384" s="9"/>
      <c r="H4384" s="9" t="s">
        <v>202</v>
      </c>
      <c r="I4384" s="9" t="s">
        <v>35</v>
      </c>
      <c r="J4384" s="129">
        <v>44011</v>
      </c>
      <c r="K4384" s="129">
        <v>43979</v>
      </c>
      <c r="L4384" s="129">
        <v>44347</v>
      </c>
      <c r="O4384" s="9">
        <v>30</v>
      </c>
      <c r="Q4384" s="9" t="s">
        <v>54</v>
      </c>
      <c r="R4384" s="9"/>
      <c r="S4384" s="13">
        <v>51652900</v>
      </c>
      <c r="T4384" s="13">
        <v>51652900</v>
      </c>
      <c r="U4384" s="13">
        <v>15495870</v>
      </c>
      <c r="V4384" s="9"/>
      <c r="W4384" s="9"/>
      <c r="X4384" s="9"/>
      <c r="Y4384" s="9"/>
      <c r="Z4384" s="9"/>
      <c r="AA4384" s="9"/>
      <c r="AB4384" s="9"/>
      <c r="AC4384" s="9"/>
      <c r="AD4384" s="9"/>
      <c r="AE4384" s="9"/>
      <c r="AF4384" s="55"/>
      <c r="AG4384" s="55"/>
      <c r="AH4384" s="11">
        <v>43983</v>
      </c>
      <c r="AI4384" s="11">
        <v>44043</v>
      </c>
      <c r="AJ4384" s="13">
        <v>17079390</v>
      </c>
      <c r="AK4384" s="13">
        <v>5123817</v>
      </c>
      <c r="AL4384" s="9"/>
      <c r="AM4384" s="9"/>
      <c r="AN4384" s="9"/>
      <c r="AO4384" s="9"/>
      <c r="AP4384" s="9"/>
      <c r="AQ4384" s="9"/>
      <c r="AR4384" s="9"/>
      <c r="AS4384" s="9"/>
      <c r="AT4384" s="9"/>
      <c r="AU4384" s="9"/>
      <c r="AV4384" s="9"/>
      <c r="AW4384" s="9"/>
      <c r="AX4384" s="9"/>
      <c r="AY4384" s="9"/>
      <c r="AZ4384" s="9"/>
      <c r="BA4384" s="9"/>
      <c r="BB4384" s="9"/>
      <c r="BC4384" s="9"/>
      <c r="BD4384" s="9"/>
      <c r="BE4384" s="9"/>
      <c r="BF4384" s="9"/>
      <c r="BG4384" s="9"/>
      <c r="BH4384" s="9"/>
      <c r="BI4384" s="9"/>
      <c r="BJ4384" s="9"/>
      <c r="BK4384" s="9"/>
      <c r="BL4384" s="9"/>
      <c r="BM4384" s="9"/>
      <c r="BN4384" s="9"/>
      <c r="BO4384" s="9"/>
      <c r="BP4384" s="9"/>
      <c r="BQ4384" s="9"/>
      <c r="BT4384" s="9"/>
      <c r="BU4384" s="9"/>
      <c r="BX4384" s="9"/>
      <c r="BY4384" s="9"/>
      <c r="CB4384" s="9"/>
      <c r="CC4384" s="9"/>
      <c r="CF4384" s="9"/>
      <c r="CG4384" s="9"/>
      <c r="CJ4384" s="9"/>
      <c r="CK4384" s="9"/>
      <c r="CN4384" s="9"/>
      <c r="CO4384" s="9"/>
      <c r="CP4384" s="9"/>
      <c r="CQ4384" s="9"/>
      <c r="CR4384" s="9"/>
      <c r="CS4384" s="9"/>
      <c r="CT4384" s="9"/>
      <c r="CU4384" s="9"/>
      <c r="CV4384" s="9"/>
      <c r="CW4384" s="9"/>
      <c r="CX4384" s="9"/>
      <c r="CY4384" s="9"/>
      <c r="CZ4384" s="9"/>
      <c r="DA4384" s="9"/>
      <c r="DB4384" s="9"/>
      <c r="DC4384" s="9"/>
      <c r="DD4384" s="9"/>
      <c r="DE4384" s="9"/>
      <c r="DF4384" s="9"/>
      <c r="DG4384" s="9"/>
      <c r="DH4384" s="9"/>
      <c r="DI4384" s="9"/>
      <c r="DJ4384" s="9"/>
      <c r="DK4384" s="9"/>
      <c r="DL4384" s="9"/>
      <c r="DM4384" s="9"/>
      <c r="DN4384" s="9"/>
      <c r="DO4384" s="9"/>
      <c r="DP4384" s="9"/>
      <c r="DQ4384" s="9"/>
      <c r="DR4384" s="9"/>
      <c r="DS4384" s="9"/>
      <c r="DT4384" s="9"/>
      <c r="DU4384" s="9"/>
      <c r="DV4384" s="9"/>
      <c r="DW4384" s="9"/>
      <c r="DX4384" s="9"/>
      <c r="DY4384" s="9"/>
      <c r="DZ4384" s="56"/>
      <c r="EA4384" s="57"/>
    </row>
    <row r="4385" spans="1:131" ht="19.5" customHeight="1" x14ac:dyDescent="0.25">
      <c r="A4385" s="9">
        <v>2909</v>
      </c>
      <c r="B4385" s="9" t="s">
        <v>8657</v>
      </c>
      <c r="C4385" s="9" t="s">
        <v>8658</v>
      </c>
      <c r="D4385" s="9"/>
      <c r="E4385" s="9" t="s">
        <v>8659</v>
      </c>
      <c r="F4385" s="9" t="s">
        <v>4676</v>
      </c>
      <c r="G4385" s="9"/>
      <c r="H4385" s="9" t="s">
        <v>202</v>
      </c>
      <c r="I4385" s="9" t="s">
        <v>28</v>
      </c>
      <c r="J4385" s="129">
        <v>44045</v>
      </c>
      <c r="K4385" s="129">
        <v>44027</v>
      </c>
      <c r="L4385" s="129">
        <v>44237</v>
      </c>
      <c r="O4385" s="9">
        <v>26</v>
      </c>
      <c r="Q4385" s="9" t="s">
        <v>54</v>
      </c>
      <c r="R4385" s="9"/>
      <c r="S4385" s="13">
        <v>9700000</v>
      </c>
      <c r="T4385" s="13">
        <v>9700000</v>
      </c>
      <c r="U4385" s="13">
        <v>2910000</v>
      </c>
      <c r="V4385" s="9"/>
      <c r="W4385" s="9"/>
      <c r="X4385" s="9"/>
      <c r="Y4385" s="9"/>
      <c r="Z4385" s="9"/>
      <c r="AA4385" s="9"/>
      <c r="AB4385" s="9"/>
      <c r="AC4385" s="9"/>
      <c r="AD4385" s="9"/>
      <c r="AE4385" s="9"/>
      <c r="AF4385" s="55"/>
      <c r="AG4385" s="55"/>
      <c r="AH4385" s="9"/>
      <c r="AI4385" s="9"/>
      <c r="AJ4385" s="9"/>
      <c r="AK4385" s="9"/>
      <c r="AL4385" s="9"/>
      <c r="AM4385" s="9"/>
      <c r="AN4385" s="9"/>
      <c r="AO4385" s="9"/>
      <c r="AP4385" s="9"/>
      <c r="AQ4385" s="9"/>
      <c r="AR4385" s="9"/>
      <c r="AS4385" s="9"/>
      <c r="AT4385" s="9"/>
      <c r="AU4385" s="9"/>
      <c r="AV4385" s="9"/>
      <c r="AW4385" s="9"/>
      <c r="AX4385" s="9"/>
      <c r="AY4385" s="9"/>
      <c r="AZ4385" s="9"/>
      <c r="BA4385" s="9"/>
      <c r="BB4385" s="9"/>
      <c r="BC4385" s="9"/>
      <c r="BD4385" s="9"/>
      <c r="BE4385" s="9"/>
      <c r="BF4385" s="9"/>
      <c r="BG4385" s="9"/>
      <c r="BH4385" s="9"/>
      <c r="BI4385" s="9"/>
      <c r="BJ4385" s="9"/>
      <c r="BK4385" s="9"/>
      <c r="BL4385" s="9"/>
      <c r="BM4385" s="9"/>
      <c r="BN4385" s="9"/>
      <c r="BO4385" s="9"/>
      <c r="BP4385" s="9"/>
      <c r="BQ4385" s="9"/>
      <c r="BT4385" s="9"/>
      <c r="BU4385" s="9"/>
      <c r="BX4385" s="9"/>
      <c r="BY4385" s="9"/>
      <c r="CB4385" s="9"/>
      <c r="CC4385" s="9"/>
      <c r="CF4385" s="9"/>
      <c r="CG4385" s="9"/>
      <c r="CJ4385" s="9"/>
      <c r="CK4385" s="9"/>
      <c r="CN4385" s="9"/>
      <c r="CO4385" s="9"/>
      <c r="CP4385" s="9"/>
      <c r="CQ4385" s="9"/>
      <c r="CR4385" s="9"/>
      <c r="CS4385" s="9"/>
      <c r="CT4385" s="9"/>
      <c r="CU4385" s="9"/>
      <c r="CV4385" s="9"/>
      <c r="CW4385" s="9"/>
      <c r="CX4385" s="9"/>
      <c r="CY4385" s="9"/>
      <c r="CZ4385" s="9"/>
      <c r="DA4385" s="9"/>
      <c r="DB4385" s="9"/>
      <c r="DC4385" s="9"/>
      <c r="DD4385" s="9"/>
      <c r="DE4385" s="9"/>
      <c r="DF4385" s="9"/>
      <c r="DG4385" s="9"/>
      <c r="DH4385" s="9"/>
      <c r="DI4385" s="9"/>
      <c r="DJ4385" s="9"/>
      <c r="DK4385" s="9"/>
      <c r="DL4385" s="9"/>
      <c r="DM4385" s="9"/>
      <c r="DN4385" s="9"/>
      <c r="DO4385" s="9"/>
      <c r="DP4385" s="9"/>
      <c r="DQ4385" s="9"/>
      <c r="DR4385" s="9"/>
      <c r="DS4385" s="9"/>
      <c r="DT4385" s="9"/>
      <c r="DU4385" s="9"/>
      <c r="DV4385" s="9"/>
      <c r="DW4385" s="9"/>
      <c r="DX4385" s="9"/>
      <c r="DY4385" s="9"/>
      <c r="DZ4385" s="56"/>
      <c r="EA4385" s="57"/>
    </row>
    <row r="4386" spans="1:131" s="18" customFormat="1" ht="19.5" customHeight="1" x14ac:dyDescent="0.25">
      <c r="A4386" s="18">
        <v>2909</v>
      </c>
      <c r="B4386" s="18" t="s">
        <v>8657</v>
      </c>
      <c r="C4386" s="18" t="s">
        <v>8658</v>
      </c>
      <c r="D4386" s="19">
        <v>44202</v>
      </c>
      <c r="J4386" s="130"/>
      <c r="K4386" s="130"/>
      <c r="L4386" s="130">
        <v>44438</v>
      </c>
      <c r="S4386" s="20"/>
      <c r="T4386" s="20"/>
      <c r="U4386" s="20"/>
      <c r="AF4386" s="57"/>
      <c r="AG4386" s="57"/>
      <c r="DZ4386" s="56"/>
      <c r="EA4386" s="57"/>
    </row>
    <row r="4387" spans="1:131" s="18" customFormat="1" ht="19.5" customHeight="1" x14ac:dyDescent="0.25">
      <c r="A4387" s="18">
        <v>2909</v>
      </c>
      <c r="B4387" s="18" t="s">
        <v>8657</v>
      </c>
      <c r="C4387" s="18" t="s">
        <v>8658</v>
      </c>
      <c r="D4387" s="19">
        <v>44405</v>
      </c>
      <c r="J4387" s="130"/>
      <c r="K4387" s="130"/>
      <c r="L4387" s="130">
        <v>44620</v>
      </c>
      <c r="S4387" s="20"/>
      <c r="T4387" s="20"/>
      <c r="U4387" s="20"/>
      <c r="AF4387" s="57"/>
      <c r="AG4387" s="57"/>
      <c r="DZ4387" s="56"/>
      <c r="EA4387" s="57"/>
    </row>
    <row r="4388" spans="1:131" s="18" customFormat="1" ht="19.5" customHeight="1" x14ac:dyDescent="0.25">
      <c r="A4388" s="18">
        <v>2909</v>
      </c>
      <c r="B4388" s="18" t="s">
        <v>8657</v>
      </c>
      <c r="C4388" s="18" t="s">
        <v>8658</v>
      </c>
      <c r="D4388" s="19">
        <v>44524</v>
      </c>
      <c r="J4388" s="130"/>
      <c r="K4388" s="130"/>
      <c r="L4388" s="130">
        <v>44805</v>
      </c>
      <c r="S4388" s="20"/>
      <c r="T4388" s="20"/>
      <c r="U4388" s="20"/>
      <c r="AF4388" s="57"/>
      <c r="AG4388" s="57"/>
      <c r="DZ4388" s="56"/>
      <c r="EA4388" s="57"/>
    </row>
    <row r="4389" spans="1:131" ht="38.25" customHeight="1" x14ac:dyDescent="0.25">
      <c r="A4389" s="9">
        <v>2910</v>
      </c>
      <c r="B4389" s="9" t="s">
        <v>8660</v>
      </c>
      <c r="C4389" s="9" t="s">
        <v>8661</v>
      </c>
      <c r="D4389" s="9"/>
      <c r="E4389" s="9" t="s">
        <v>7513</v>
      </c>
      <c r="F4389" s="9" t="s">
        <v>7352</v>
      </c>
      <c r="G4389" s="9"/>
      <c r="H4389" s="9" t="s">
        <v>202</v>
      </c>
      <c r="I4389" s="9" t="s">
        <v>25</v>
      </c>
      <c r="J4389" s="129">
        <v>44024</v>
      </c>
      <c r="K4389" s="129">
        <v>43993</v>
      </c>
      <c r="L4389" s="129">
        <v>44561</v>
      </c>
      <c r="O4389" s="9">
        <v>27</v>
      </c>
      <c r="Q4389" s="9" t="s">
        <v>54</v>
      </c>
      <c r="R4389" s="9"/>
      <c r="S4389" s="13">
        <v>9900000</v>
      </c>
      <c r="T4389" s="13">
        <v>9900000</v>
      </c>
      <c r="U4389" s="13">
        <v>2970000</v>
      </c>
      <c r="V4389" s="9"/>
      <c r="W4389" s="9"/>
      <c r="X4389" s="9"/>
      <c r="Y4389" s="9"/>
      <c r="Z4389" s="9"/>
      <c r="AA4389" s="9"/>
      <c r="AB4389" s="9"/>
      <c r="AC4389" s="9"/>
      <c r="AD4389" s="9"/>
      <c r="AE4389" s="9"/>
      <c r="AF4389" s="55"/>
      <c r="AG4389" s="55"/>
      <c r="AH4389" s="11">
        <v>43994</v>
      </c>
      <c r="AI4389" s="11">
        <v>44347</v>
      </c>
      <c r="AJ4389" s="13">
        <v>9900000</v>
      </c>
      <c r="AK4389" s="13">
        <v>2970000</v>
      </c>
      <c r="AL4389" s="9"/>
      <c r="AM4389" s="9"/>
      <c r="AN4389" s="9"/>
      <c r="AO4389" s="9"/>
      <c r="AP4389" s="9"/>
      <c r="AQ4389" s="9"/>
      <c r="AR4389" s="9"/>
      <c r="AS4389" s="9"/>
      <c r="AT4389" s="9"/>
      <c r="AU4389" s="9"/>
      <c r="AV4389" s="9"/>
      <c r="AW4389" s="9"/>
      <c r="AX4389" s="9"/>
      <c r="AY4389" s="9"/>
      <c r="AZ4389" s="9"/>
      <c r="BA4389" s="9"/>
      <c r="BB4389" s="9"/>
      <c r="BC4389" s="9"/>
      <c r="BD4389" s="9"/>
      <c r="BE4389" s="9"/>
      <c r="BF4389" s="9"/>
      <c r="BG4389" s="9"/>
      <c r="BH4389" s="9"/>
      <c r="BI4389" s="9"/>
      <c r="BJ4389" s="9"/>
      <c r="BK4389" s="9"/>
      <c r="BL4389" s="9"/>
      <c r="BM4389" s="9"/>
      <c r="BN4389" s="9"/>
      <c r="BO4389" s="9"/>
      <c r="BP4389" s="9"/>
      <c r="BQ4389" s="9"/>
      <c r="BT4389" s="9"/>
      <c r="BU4389" s="9"/>
      <c r="BX4389" s="9"/>
      <c r="BY4389" s="9"/>
      <c r="CB4389" s="9"/>
      <c r="CC4389" s="9"/>
      <c r="CF4389" s="9"/>
      <c r="CG4389" s="9"/>
      <c r="CJ4389" s="9"/>
      <c r="CK4389" s="9"/>
      <c r="CN4389" s="9"/>
      <c r="CO4389" s="9"/>
      <c r="CP4389" s="9"/>
      <c r="CQ4389" s="9"/>
      <c r="CR4389" s="9"/>
      <c r="CS4389" s="9"/>
      <c r="CT4389" s="9"/>
      <c r="CU4389" s="9"/>
      <c r="CV4389" s="9"/>
      <c r="CW4389" s="9"/>
      <c r="CX4389" s="9"/>
      <c r="CY4389" s="9"/>
      <c r="CZ4389" s="9"/>
      <c r="DA4389" s="9"/>
      <c r="DB4389" s="9"/>
      <c r="DC4389" s="9"/>
      <c r="DD4389" s="9"/>
      <c r="DE4389" s="9"/>
      <c r="DF4389" s="9"/>
      <c r="DG4389" s="9"/>
      <c r="DH4389" s="9"/>
      <c r="DI4389" s="9"/>
      <c r="DJ4389" s="9"/>
      <c r="DK4389" s="9"/>
      <c r="DL4389" s="9"/>
      <c r="DM4389" s="9"/>
      <c r="DN4389" s="9"/>
      <c r="DO4389" s="9"/>
      <c r="DP4389" s="9"/>
      <c r="DQ4389" s="9"/>
      <c r="DR4389" s="9"/>
      <c r="DS4389" s="9"/>
      <c r="DT4389" s="9"/>
      <c r="DU4389" s="9"/>
      <c r="DV4389" s="9"/>
      <c r="DW4389" s="9"/>
      <c r="DX4389" s="9"/>
      <c r="DY4389" s="9"/>
      <c r="DZ4389" s="56"/>
      <c r="EA4389" s="57"/>
    </row>
    <row r="4390" spans="1:131" s="18" customFormat="1" ht="38.25" customHeight="1" x14ac:dyDescent="0.25">
      <c r="A4390" s="18">
        <v>2910</v>
      </c>
      <c r="B4390" s="18" t="s">
        <v>8660</v>
      </c>
      <c r="C4390" s="18" t="s">
        <v>10383</v>
      </c>
      <c r="D4390" s="19">
        <v>44413</v>
      </c>
      <c r="J4390" s="130"/>
      <c r="K4390" s="130"/>
      <c r="L4390" s="130"/>
      <c r="S4390" s="20"/>
      <c r="T4390" s="20"/>
      <c r="U4390" s="20"/>
      <c r="AF4390" s="57"/>
      <c r="AG4390" s="57"/>
      <c r="DZ4390" s="56"/>
      <c r="EA4390" s="57"/>
    </row>
    <row r="4391" spans="1:131" ht="19.5" customHeight="1" x14ac:dyDescent="0.25">
      <c r="A4391" s="9">
        <v>2911</v>
      </c>
      <c r="B4391" s="9" t="s">
        <v>8662</v>
      </c>
      <c r="C4391" s="9" t="s">
        <v>8663</v>
      </c>
      <c r="D4391" s="9"/>
      <c r="E4391" s="9" t="s">
        <v>8664</v>
      </c>
      <c r="F4391" s="9" t="s">
        <v>493</v>
      </c>
      <c r="G4391" s="9"/>
      <c r="H4391" s="9" t="s">
        <v>202</v>
      </c>
      <c r="I4391" s="9" t="s">
        <v>4464</v>
      </c>
      <c r="J4391" s="129">
        <v>44022</v>
      </c>
      <c r="K4391" s="129">
        <v>43712</v>
      </c>
      <c r="L4391" s="129">
        <v>44439</v>
      </c>
      <c r="O4391" s="9">
        <v>31</v>
      </c>
      <c r="Q4391" s="9" t="s">
        <v>61</v>
      </c>
      <c r="R4391" s="9"/>
      <c r="S4391" s="13">
        <v>3445504837</v>
      </c>
      <c r="T4391" s="9"/>
      <c r="U4391" s="13">
        <v>1033651451</v>
      </c>
      <c r="V4391" s="9"/>
      <c r="W4391" s="9"/>
      <c r="X4391" s="9"/>
      <c r="Y4391" s="9"/>
      <c r="Z4391" s="9"/>
      <c r="AA4391" s="9"/>
      <c r="AB4391" s="9"/>
      <c r="AC4391" s="9"/>
      <c r="AD4391" s="9"/>
      <c r="AE4391" s="9"/>
      <c r="AF4391" s="55"/>
      <c r="AG4391" s="55"/>
      <c r="AH4391" s="11">
        <v>44105</v>
      </c>
      <c r="AI4391" s="11">
        <v>44286</v>
      </c>
      <c r="AJ4391" s="13">
        <v>1603373721</v>
      </c>
      <c r="AK4391" s="13">
        <v>481012116</v>
      </c>
      <c r="AL4391" s="9"/>
      <c r="AM4391" s="9"/>
      <c r="AN4391" s="9"/>
      <c r="AO4391" s="9"/>
      <c r="AP4391" s="9"/>
      <c r="AQ4391" s="9"/>
      <c r="AR4391" s="9"/>
      <c r="AS4391" s="9"/>
      <c r="AT4391" s="9"/>
      <c r="AU4391" s="9"/>
      <c r="AV4391" s="9"/>
      <c r="AW4391" s="9"/>
      <c r="AX4391" s="9"/>
      <c r="AY4391" s="9"/>
      <c r="AZ4391" s="9"/>
      <c r="BA4391" s="9"/>
      <c r="BB4391" s="9"/>
      <c r="BC4391" s="9"/>
      <c r="BD4391" s="9"/>
      <c r="BE4391" s="9"/>
      <c r="BF4391" s="9"/>
      <c r="BG4391" s="9"/>
      <c r="BH4391" s="9"/>
      <c r="BI4391" s="9"/>
      <c r="BJ4391" s="9"/>
      <c r="BK4391" s="9"/>
      <c r="BL4391" s="9"/>
      <c r="BM4391" s="9"/>
      <c r="BN4391" s="9"/>
      <c r="BO4391" s="9"/>
      <c r="BP4391" s="9"/>
      <c r="BQ4391" s="9"/>
      <c r="BT4391" s="9"/>
      <c r="BU4391" s="9"/>
      <c r="BX4391" s="9"/>
      <c r="BY4391" s="9"/>
      <c r="CB4391" s="9"/>
      <c r="CC4391" s="9"/>
      <c r="CF4391" s="9"/>
      <c r="CG4391" s="9"/>
      <c r="CJ4391" s="9"/>
      <c r="CK4391" s="9"/>
      <c r="CN4391" s="9"/>
      <c r="CO4391" s="9"/>
      <c r="CP4391" s="9"/>
      <c r="CQ4391" s="9"/>
      <c r="CR4391" s="9"/>
      <c r="CS4391" s="9"/>
      <c r="CT4391" s="9"/>
      <c r="CU4391" s="9"/>
      <c r="CV4391" s="9"/>
      <c r="CW4391" s="9"/>
      <c r="CX4391" s="9"/>
      <c r="CY4391" s="9"/>
      <c r="CZ4391" s="9"/>
      <c r="DA4391" s="9"/>
      <c r="DB4391" s="9"/>
      <c r="DC4391" s="9"/>
      <c r="DD4391" s="9"/>
      <c r="DE4391" s="9"/>
      <c r="DF4391" s="9"/>
      <c r="DG4391" s="9"/>
      <c r="DH4391" s="9"/>
      <c r="DI4391" s="9"/>
      <c r="DJ4391" s="9"/>
      <c r="DK4391" s="9"/>
      <c r="DL4391" s="9"/>
      <c r="DM4391" s="9"/>
      <c r="DN4391" s="9"/>
      <c r="DO4391" s="9"/>
      <c r="DP4391" s="9"/>
      <c r="DQ4391" s="9"/>
      <c r="DR4391" s="9"/>
      <c r="DS4391" s="9"/>
      <c r="DT4391" s="9"/>
      <c r="DU4391" s="9"/>
      <c r="DV4391" s="9"/>
      <c r="DW4391" s="9"/>
      <c r="DX4391" s="9"/>
      <c r="DY4391" s="9"/>
      <c r="DZ4391" s="56"/>
      <c r="EA4391" s="57"/>
    </row>
    <row r="4392" spans="1:131" ht="19.5" customHeight="1" x14ac:dyDescent="0.25">
      <c r="A4392" s="9">
        <v>2912</v>
      </c>
      <c r="B4392" s="9" t="s">
        <v>8670</v>
      </c>
      <c r="C4392" s="9" t="s">
        <v>8671</v>
      </c>
      <c r="D4392" s="9"/>
      <c r="E4392" s="108" t="s">
        <v>8672</v>
      </c>
      <c r="F4392" s="9" t="s">
        <v>5018</v>
      </c>
      <c r="G4392" s="9"/>
      <c r="H4392" s="9" t="s">
        <v>202</v>
      </c>
      <c r="I4392" s="9" t="s">
        <v>25</v>
      </c>
      <c r="J4392" s="129">
        <v>44027</v>
      </c>
      <c r="K4392" s="129">
        <v>43997</v>
      </c>
      <c r="L4392" s="129">
        <v>44150</v>
      </c>
      <c r="O4392" s="9">
        <v>30</v>
      </c>
      <c r="Q4392" s="9" t="s">
        <v>61</v>
      </c>
      <c r="R4392" s="9"/>
      <c r="S4392" s="13">
        <v>2600000</v>
      </c>
      <c r="T4392" s="13">
        <v>2600000</v>
      </c>
      <c r="U4392" s="13">
        <v>780000</v>
      </c>
      <c r="V4392" s="9"/>
      <c r="W4392" s="9"/>
      <c r="X4392" s="9"/>
      <c r="Y4392" s="9"/>
      <c r="Z4392" s="9"/>
      <c r="AA4392" s="9"/>
      <c r="AB4392" s="9"/>
      <c r="AC4392" s="9"/>
      <c r="AD4392" s="9"/>
      <c r="AE4392" s="9"/>
      <c r="AF4392" s="55"/>
      <c r="AG4392" s="55"/>
      <c r="AH4392" s="11">
        <v>43997</v>
      </c>
      <c r="AI4392" s="11">
        <v>44150</v>
      </c>
      <c r="AJ4392" s="13">
        <v>2845040</v>
      </c>
      <c r="AK4392" s="13">
        <v>780000</v>
      </c>
      <c r="AL4392" s="9"/>
      <c r="AM4392" s="9"/>
      <c r="AN4392" s="9"/>
      <c r="AO4392" s="9"/>
      <c r="AP4392" s="9"/>
      <c r="AQ4392" s="9"/>
      <c r="AR4392" s="9"/>
      <c r="AS4392" s="9"/>
      <c r="AT4392" s="9"/>
      <c r="AU4392" s="9"/>
      <c r="AV4392" s="9"/>
      <c r="AW4392" s="9"/>
      <c r="AX4392" s="9"/>
      <c r="AY4392" s="9"/>
      <c r="AZ4392" s="9"/>
      <c r="BA4392" s="9"/>
      <c r="BB4392" s="9"/>
      <c r="BC4392" s="9"/>
      <c r="BD4392" s="9"/>
      <c r="BE4392" s="9"/>
      <c r="BF4392" s="9"/>
      <c r="BG4392" s="9"/>
      <c r="BH4392" s="9"/>
      <c r="BI4392" s="9"/>
      <c r="BJ4392" s="9"/>
      <c r="BK4392" s="9"/>
      <c r="BL4392" s="9"/>
      <c r="BM4392" s="9"/>
      <c r="BN4392" s="9"/>
      <c r="BO4392" s="9"/>
      <c r="BP4392" s="9"/>
      <c r="BQ4392" s="9"/>
      <c r="BT4392" s="9"/>
      <c r="BU4392" s="9"/>
      <c r="BX4392" s="9"/>
      <c r="BY4392" s="9"/>
      <c r="CB4392" s="9"/>
      <c r="CC4392" s="9"/>
      <c r="CF4392" s="9"/>
      <c r="CG4392" s="9"/>
      <c r="CJ4392" s="9"/>
      <c r="CK4392" s="9"/>
      <c r="CN4392" s="9"/>
      <c r="CO4392" s="9"/>
      <c r="CP4392" s="9"/>
      <c r="CQ4392" s="9"/>
      <c r="CR4392" s="9"/>
      <c r="CS4392" s="9"/>
      <c r="CT4392" s="9"/>
      <c r="CU4392" s="9"/>
      <c r="CV4392" s="9"/>
      <c r="CW4392" s="9"/>
      <c r="CX4392" s="9"/>
      <c r="CY4392" s="9"/>
      <c r="CZ4392" s="9"/>
      <c r="DA4392" s="9"/>
      <c r="DB4392" s="9"/>
      <c r="DC4392" s="9"/>
      <c r="DD4392" s="9"/>
      <c r="DE4392" s="9"/>
      <c r="DF4392" s="9"/>
      <c r="DG4392" s="9"/>
      <c r="DH4392" s="9"/>
      <c r="DI4392" s="9"/>
      <c r="DJ4392" s="9"/>
      <c r="DK4392" s="9"/>
      <c r="DL4392" s="9"/>
      <c r="DM4392" s="9"/>
      <c r="DN4392" s="9"/>
      <c r="DO4392" s="9"/>
      <c r="DP4392" s="9"/>
      <c r="DQ4392" s="9"/>
      <c r="DR4392" s="9"/>
      <c r="DS4392" s="9"/>
      <c r="DT4392" s="9"/>
      <c r="DU4392" s="9"/>
      <c r="DV4392" s="9"/>
      <c r="DW4392" s="9"/>
      <c r="DX4392" s="9"/>
      <c r="DY4392" s="9"/>
      <c r="DZ4392" s="56"/>
      <c r="EA4392" s="57"/>
    </row>
    <row r="4393" spans="1:131" ht="19.5" customHeight="1" x14ac:dyDescent="0.25">
      <c r="A4393" s="9">
        <v>2913</v>
      </c>
      <c r="B4393" s="10" t="s">
        <v>8673</v>
      </c>
      <c r="C4393" s="9" t="s">
        <v>8674</v>
      </c>
      <c r="D4393" s="9"/>
      <c r="E4393" s="108" t="s">
        <v>8672</v>
      </c>
      <c r="F4393" s="9" t="s">
        <v>5018</v>
      </c>
      <c r="G4393" s="9"/>
      <c r="H4393" s="9" t="s">
        <v>202</v>
      </c>
      <c r="I4393" s="9" t="s">
        <v>25</v>
      </c>
      <c r="J4393" s="129">
        <v>44027</v>
      </c>
      <c r="K4393" s="129">
        <v>43997</v>
      </c>
      <c r="L4393" s="129">
        <v>44134</v>
      </c>
      <c r="O4393" s="9">
        <v>30</v>
      </c>
      <c r="Q4393" s="9" t="s">
        <v>61</v>
      </c>
      <c r="R4393" s="9"/>
      <c r="S4393" s="13">
        <v>2600000</v>
      </c>
      <c r="T4393" s="13">
        <v>2600000</v>
      </c>
      <c r="U4393" s="13">
        <v>780000</v>
      </c>
      <c r="V4393" s="9"/>
      <c r="W4393" s="9"/>
      <c r="X4393" s="9"/>
      <c r="Y4393" s="9"/>
      <c r="Z4393" s="9"/>
      <c r="AA4393" s="9"/>
      <c r="AB4393" s="9"/>
      <c r="AC4393" s="9"/>
      <c r="AD4393" s="9"/>
      <c r="AE4393" s="9"/>
      <c r="AF4393" s="55"/>
      <c r="AG4393" s="55"/>
      <c r="AH4393" s="11">
        <v>43997</v>
      </c>
      <c r="AI4393" s="11">
        <v>44134</v>
      </c>
      <c r="AJ4393" s="13">
        <v>2639594</v>
      </c>
      <c r="AK4393" s="13">
        <v>780000</v>
      </c>
      <c r="AL4393" s="9"/>
      <c r="AM4393" s="9"/>
      <c r="AN4393" s="9"/>
      <c r="AO4393" s="9"/>
      <c r="AP4393" s="9"/>
      <c r="AQ4393" s="9"/>
      <c r="AR4393" s="9"/>
      <c r="AS4393" s="9"/>
      <c r="AT4393" s="9"/>
      <c r="AU4393" s="9"/>
      <c r="AV4393" s="9"/>
      <c r="AW4393" s="9"/>
      <c r="AX4393" s="9"/>
      <c r="AY4393" s="9"/>
      <c r="AZ4393" s="9"/>
      <c r="BA4393" s="9"/>
      <c r="BB4393" s="9"/>
      <c r="BC4393" s="9"/>
      <c r="BD4393" s="9"/>
      <c r="BE4393" s="9"/>
      <c r="BF4393" s="9"/>
      <c r="BG4393" s="9"/>
      <c r="BH4393" s="9"/>
      <c r="BI4393" s="9"/>
      <c r="BJ4393" s="9"/>
      <c r="BK4393" s="9"/>
      <c r="BL4393" s="9"/>
      <c r="BM4393" s="9"/>
      <c r="BN4393" s="9"/>
      <c r="BO4393" s="9"/>
      <c r="BP4393" s="9"/>
      <c r="BQ4393" s="9"/>
      <c r="BT4393" s="9"/>
      <c r="BU4393" s="9"/>
      <c r="BX4393" s="9"/>
      <c r="BY4393" s="9"/>
      <c r="CB4393" s="9"/>
      <c r="CC4393" s="9"/>
      <c r="CF4393" s="9"/>
      <c r="CG4393" s="9"/>
      <c r="CJ4393" s="9"/>
      <c r="CK4393" s="9"/>
      <c r="CN4393" s="9"/>
      <c r="CO4393" s="9"/>
      <c r="CP4393" s="9"/>
      <c r="CQ4393" s="9"/>
      <c r="CR4393" s="9"/>
      <c r="CS4393" s="9"/>
      <c r="CT4393" s="9"/>
      <c r="CU4393" s="9"/>
      <c r="CV4393" s="9"/>
      <c r="CW4393" s="9"/>
      <c r="CX4393" s="9"/>
      <c r="CY4393" s="9"/>
      <c r="CZ4393" s="9"/>
      <c r="DA4393" s="9"/>
      <c r="DB4393" s="9"/>
      <c r="DC4393" s="9"/>
      <c r="DD4393" s="9"/>
      <c r="DE4393" s="9"/>
      <c r="DF4393" s="9"/>
      <c r="DG4393" s="9"/>
      <c r="DH4393" s="9"/>
      <c r="DI4393" s="9"/>
      <c r="DJ4393" s="9"/>
      <c r="DK4393" s="9"/>
      <c r="DL4393" s="9"/>
      <c r="DM4393" s="9"/>
      <c r="DN4393" s="9"/>
      <c r="DO4393" s="9"/>
      <c r="DP4393" s="9"/>
      <c r="DQ4393" s="9"/>
      <c r="DR4393" s="9"/>
      <c r="DS4393" s="9"/>
      <c r="DT4393" s="9"/>
      <c r="DU4393" s="9"/>
      <c r="DV4393" s="9"/>
      <c r="DW4393" s="9"/>
      <c r="DX4393" s="9"/>
      <c r="DY4393" s="9"/>
      <c r="DZ4393" s="56"/>
      <c r="EA4393" s="57"/>
    </row>
    <row r="4394" spans="1:131" ht="39" customHeight="1" x14ac:dyDescent="0.25">
      <c r="A4394" s="9">
        <v>2914</v>
      </c>
      <c r="B4394" s="9" t="s">
        <v>8675</v>
      </c>
      <c r="C4394" s="9" t="s">
        <v>8676</v>
      </c>
      <c r="D4394" s="9"/>
      <c r="E4394" s="9" t="s">
        <v>6873</v>
      </c>
      <c r="F4394" s="9" t="s">
        <v>8677</v>
      </c>
      <c r="G4394" s="9"/>
      <c r="H4394" s="9" t="s">
        <v>202</v>
      </c>
      <c r="I4394" s="9" t="s">
        <v>78</v>
      </c>
      <c r="J4394" s="129">
        <v>43944</v>
      </c>
      <c r="K4394" s="129">
        <v>43944</v>
      </c>
      <c r="L4394" s="129">
        <v>44003</v>
      </c>
      <c r="O4394" s="9">
        <v>23</v>
      </c>
      <c r="Q4394" s="9" t="s">
        <v>61</v>
      </c>
      <c r="R4394" s="9"/>
      <c r="S4394" s="13">
        <v>40250000</v>
      </c>
      <c r="T4394" s="13">
        <v>40250000</v>
      </c>
      <c r="U4394" s="13">
        <v>12075000</v>
      </c>
      <c r="V4394" s="9"/>
      <c r="W4394" s="9"/>
      <c r="X4394" s="9"/>
      <c r="Y4394" s="9"/>
      <c r="Z4394" s="9"/>
      <c r="AA4394" s="9"/>
      <c r="AB4394" s="9"/>
      <c r="AC4394" s="9"/>
      <c r="AD4394" s="9"/>
      <c r="AE4394" s="9"/>
      <c r="AF4394" s="55"/>
      <c r="AG4394" s="55"/>
      <c r="AH4394" s="11">
        <v>43944</v>
      </c>
      <c r="AI4394" s="11">
        <v>44003</v>
      </c>
      <c r="AJ4394" s="13">
        <v>31604493</v>
      </c>
      <c r="AK4394" s="13">
        <v>9481348</v>
      </c>
      <c r="AL4394" s="9"/>
      <c r="AM4394" s="9"/>
      <c r="AN4394" s="9"/>
      <c r="AO4394" s="9"/>
      <c r="AP4394" s="9"/>
      <c r="AQ4394" s="9"/>
      <c r="AR4394" s="9"/>
      <c r="AS4394" s="9"/>
      <c r="AT4394" s="9"/>
      <c r="AU4394" s="9"/>
      <c r="AV4394" s="9"/>
      <c r="AW4394" s="9"/>
      <c r="AX4394" s="9"/>
      <c r="AY4394" s="9"/>
      <c r="AZ4394" s="9"/>
      <c r="BA4394" s="9"/>
      <c r="BB4394" s="9"/>
      <c r="BC4394" s="9"/>
      <c r="BD4394" s="9"/>
      <c r="BE4394" s="9"/>
      <c r="BF4394" s="9"/>
      <c r="BG4394" s="9"/>
      <c r="BH4394" s="9"/>
      <c r="BI4394" s="9"/>
      <c r="BJ4394" s="9"/>
      <c r="BK4394" s="9"/>
      <c r="BL4394" s="9"/>
      <c r="BM4394" s="9"/>
      <c r="BN4394" s="9"/>
      <c r="BO4394" s="9"/>
      <c r="BP4394" s="9"/>
      <c r="BQ4394" s="9"/>
      <c r="BT4394" s="9"/>
      <c r="BU4394" s="9"/>
      <c r="BX4394" s="9"/>
      <c r="BY4394" s="9"/>
      <c r="CB4394" s="9"/>
      <c r="CC4394" s="9"/>
      <c r="CF4394" s="9"/>
      <c r="CG4394" s="9"/>
      <c r="CJ4394" s="9"/>
      <c r="CK4394" s="9"/>
      <c r="CN4394" s="9"/>
      <c r="CO4394" s="9"/>
      <c r="CP4394" s="9"/>
      <c r="CQ4394" s="9"/>
      <c r="CR4394" s="9"/>
      <c r="CS4394" s="9"/>
      <c r="CT4394" s="9"/>
      <c r="CU4394" s="9"/>
      <c r="CV4394" s="9"/>
      <c r="CW4394" s="9"/>
      <c r="CX4394" s="9"/>
      <c r="CY4394" s="9"/>
      <c r="CZ4394" s="9"/>
      <c r="DA4394" s="9"/>
      <c r="DB4394" s="9"/>
      <c r="DC4394" s="9"/>
      <c r="DD4394" s="9"/>
      <c r="DE4394" s="9"/>
      <c r="DF4394" s="9"/>
      <c r="DG4394" s="9"/>
      <c r="DH4394" s="9"/>
      <c r="DI4394" s="9"/>
      <c r="DJ4394" s="9"/>
      <c r="DK4394" s="9"/>
      <c r="DL4394" s="9"/>
      <c r="DM4394" s="9"/>
      <c r="DN4394" s="9"/>
      <c r="DO4394" s="9"/>
      <c r="DP4394" s="9"/>
      <c r="DQ4394" s="9"/>
      <c r="DR4394" s="9"/>
      <c r="DS4394" s="9"/>
      <c r="DT4394" s="9"/>
      <c r="DU4394" s="9"/>
      <c r="DV4394" s="9"/>
      <c r="DW4394" s="9"/>
      <c r="DX4394" s="9"/>
      <c r="DY4394" s="9"/>
      <c r="DZ4394" s="56"/>
      <c r="EA4394" s="57"/>
    </row>
    <row r="4395" spans="1:131" ht="39" customHeight="1" x14ac:dyDescent="0.25">
      <c r="A4395" s="9">
        <v>2915</v>
      </c>
      <c r="B4395" s="9" t="s">
        <v>8678</v>
      </c>
      <c r="C4395" s="9" t="s">
        <v>8679</v>
      </c>
      <c r="D4395" s="9"/>
      <c r="E4395" s="9" t="s">
        <v>8367</v>
      </c>
      <c r="F4395" s="9" t="s">
        <v>8680</v>
      </c>
      <c r="G4395" s="9"/>
      <c r="H4395" s="9" t="s">
        <v>202</v>
      </c>
      <c r="I4395" s="9" t="s">
        <v>28</v>
      </c>
      <c r="J4395" s="129">
        <v>44029</v>
      </c>
      <c r="K4395" s="129">
        <v>43999</v>
      </c>
      <c r="L4395" s="129">
        <v>44195</v>
      </c>
      <c r="O4395" s="9">
        <v>32</v>
      </c>
      <c r="Q4395" s="9" t="s">
        <v>54</v>
      </c>
      <c r="R4395" s="9"/>
      <c r="S4395" s="13">
        <v>9980000</v>
      </c>
      <c r="T4395" s="13">
        <v>9980000</v>
      </c>
      <c r="U4395" s="13">
        <v>2994000</v>
      </c>
      <c r="V4395" s="9"/>
      <c r="W4395" s="9"/>
      <c r="X4395" s="9"/>
      <c r="Y4395" s="9"/>
      <c r="Z4395" s="9"/>
      <c r="AA4395" s="9"/>
      <c r="AB4395" s="9"/>
      <c r="AC4395" s="9"/>
      <c r="AD4395" s="9"/>
      <c r="AE4395" s="9"/>
      <c r="AF4395" s="55"/>
      <c r="AG4395" s="55"/>
      <c r="AH4395" s="9"/>
      <c r="AI4395" s="9"/>
      <c r="AJ4395" s="9"/>
      <c r="AK4395" s="9"/>
      <c r="AL4395" s="9"/>
      <c r="AM4395" s="9"/>
      <c r="AN4395" s="9"/>
      <c r="AO4395" s="9"/>
      <c r="AP4395" s="9"/>
      <c r="AQ4395" s="9"/>
      <c r="AR4395" s="9"/>
      <c r="AS4395" s="9"/>
      <c r="AT4395" s="9"/>
      <c r="AU4395" s="9"/>
      <c r="AV4395" s="9"/>
      <c r="AW4395" s="9"/>
      <c r="AX4395" s="9"/>
      <c r="AY4395" s="9"/>
      <c r="AZ4395" s="9"/>
      <c r="BA4395" s="9"/>
      <c r="BB4395" s="9"/>
      <c r="BC4395" s="9"/>
      <c r="BD4395" s="9"/>
      <c r="BE4395" s="9"/>
      <c r="BF4395" s="9"/>
      <c r="BG4395" s="9"/>
      <c r="BH4395" s="9"/>
      <c r="BI4395" s="9"/>
      <c r="BJ4395" s="9"/>
      <c r="BK4395" s="9"/>
      <c r="BL4395" s="9"/>
      <c r="BM4395" s="9"/>
      <c r="BN4395" s="9"/>
      <c r="BO4395" s="9"/>
      <c r="BP4395" s="9"/>
      <c r="BQ4395" s="9"/>
      <c r="BT4395" s="9"/>
      <c r="BU4395" s="9"/>
      <c r="BX4395" s="9"/>
      <c r="BY4395" s="9"/>
      <c r="CB4395" s="9"/>
      <c r="CC4395" s="9"/>
      <c r="CF4395" s="9"/>
      <c r="CG4395" s="9"/>
      <c r="CJ4395" s="9"/>
      <c r="CK4395" s="9"/>
      <c r="CN4395" s="9"/>
      <c r="CO4395" s="9"/>
      <c r="CP4395" s="9"/>
      <c r="CQ4395" s="9"/>
      <c r="CR4395" s="9"/>
      <c r="CS4395" s="9"/>
      <c r="CT4395" s="9"/>
      <c r="CU4395" s="9"/>
      <c r="CV4395" s="9"/>
      <c r="CW4395" s="9"/>
      <c r="CX4395" s="9"/>
      <c r="CY4395" s="9"/>
      <c r="CZ4395" s="9"/>
      <c r="DA4395" s="9"/>
      <c r="DB4395" s="9"/>
      <c r="DC4395" s="9"/>
      <c r="DD4395" s="9"/>
      <c r="DE4395" s="9"/>
      <c r="DF4395" s="9"/>
      <c r="DG4395" s="9"/>
      <c r="DH4395" s="9"/>
      <c r="DI4395" s="9"/>
      <c r="DJ4395" s="9"/>
      <c r="DK4395" s="9"/>
      <c r="DL4395" s="9"/>
      <c r="DM4395" s="9"/>
      <c r="DN4395" s="9"/>
      <c r="DO4395" s="9"/>
      <c r="DP4395" s="9"/>
      <c r="DQ4395" s="9"/>
      <c r="DR4395" s="9"/>
      <c r="DS4395" s="9"/>
      <c r="DT4395" s="9"/>
      <c r="DU4395" s="9"/>
      <c r="DV4395" s="9"/>
      <c r="DW4395" s="9"/>
      <c r="DX4395" s="9"/>
      <c r="DY4395" s="9"/>
      <c r="DZ4395" s="56"/>
      <c r="EA4395" s="57"/>
    </row>
    <row r="4396" spans="1:131" ht="19.5" customHeight="1" x14ac:dyDescent="0.25">
      <c r="A4396" s="9">
        <v>2916</v>
      </c>
      <c r="B4396" s="9" t="s">
        <v>8681</v>
      </c>
      <c r="C4396" s="9" t="s">
        <v>8682</v>
      </c>
      <c r="D4396" s="9"/>
      <c r="E4396" s="9" t="s">
        <v>7867</v>
      </c>
      <c r="F4396" s="9" t="s">
        <v>7406</v>
      </c>
      <c r="G4396" s="9"/>
      <c r="H4396" s="9" t="s">
        <v>906</v>
      </c>
      <c r="I4396" s="9" t="s">
        <v>25</v>
      </c>
      <c r="M4396" s="9" t="s">
        <v>20</v>
      </c>
      <c r="O4396" s="9">
        <v>29</v>
      </c>
      <c r="R4396" s="9"/>
      <c r="S4396" s="9"/>
      <c r="T4396" s="9"/>
      <c r="U4396" s="9"/>
      <c r="V4396" s="9"/>
      <c r="W4396" s="9"/>
      <c r="X4396" s="9"/>
      <c r="Y4396" s="9"/>
      <c r="Z4396" s="9"/>
      <c r="AA4396" s="9"/>
      <c r="AB4396" s="9"/>
      <c r="AC4396" s="9"/>
      <c r="AD4396" s="9"/>
      <c r="AE4396" s="9"/>
      <c r="AF4396" s="55"/>
      <c r="AG4396" s="55"/>
      <c r="AH4396" s="9"/>
      <c r="AI4396" s="9"/>
      <c r="AJ4396" s="9"/>
      <c r="AK4396" s="9"/>
      <c r="AL4396" s="9"/>
      <c r="AM4396" s="9"/>
      <c r="AN4396" s="9"/>
      <c r="AO4396" s="9"/>
      <c r="AP4396" s="9"/>
      <c r="AQ4396" s="9"/>
      <c r="AR4396" s="9"/>
      <c r="AS4396" s="9"/>
      <c r="AT4396" s="9"/>
      <c r="AU4396" s="9"/>
      <c r="AV4396" s="9"/>
      <c r="AW4396" s="9"/>
      <c r="AX4396" s="9"/>
      <c r="AY4396" s="9"/>
      <c r="AZ4396" s="9"/>
      <c r="BA4396" s="9"/>
      <c r="BB4396" s="9"/>
      <c r="BC4396" s="9"/>
      <c r="BD4396" s="9"/>
      <c r="BE4396" s="9"/>
      <c r="BF4396" s="9"/>
      <c r="BG4396" s="9"/>
      <c r="BH4396" s="9"/>
      <c r="BI4396" s="9"/>
      <c r="BJ4396" s="9"/>
      <c r="BK4396" s="9"/>
      <c r="BL4396" s="9"/>
      <c r="BM4396" s="9"/>
      <c r="BN4396" s="9"/>
      <c r="BO4396" s="9"/>
      <c r="BP4396" s="9"/>
      <c r="BQ4396" s="9"/>
      <c r="BT4396" s="9"/>
      <c r="BU4396" s="9"/>
      <c r="BX4396" s="9"/>
      <c r="BY4396" s="9"/>
      <c r="CB4396" s="9"/>
      <c r="CC4396" s="9"/>
      <c r="CF4396" s="9"/>
      <c r="CG4396" s="9"/>
      <c r="CJ4396" s="9"/>
      <c r="CK4396" s="9"/>
      <c r="CN4396" s="9"/>
      <c r="CO4396" s="9"/>
      <c r="CP4396" s="9"/>
      <c r="CQ4396" s="9"/>
      <c r="CR4396" s="9"/>
      <c r="CS4396" s="9"/>
      <c r="CT4396" s="9"/>
      <c r="CU4396" s="9"/>
      <c r="CV4396" s="9"/>
      <c r="CW4396" s="9"/>
      <c r="CX4396" s="9"/>
      <c r="CY4396" s="9"/>
      <c r="CZ4396" s="9"/>
      <c r="DA4396" s="9"/>
      <c r="DB4396" s="9"/>
      <c r="DC4396" s="9"/>
      <c r="DD4396" s="9"/>
      <c r="DE4396" s="9"/>
      <c r="DF4396" s="9"/>
      <c r="DG4396" s="9"/>
      <c r="DH4396" s="9"/>
      <c r="DI4396" s="9"/>
      <c r="DJ4396" s="9"/>
      <c r="DK4396" s="9"/>
      <c r="DL4396" s="9"/>
      <c r="DM4396" s="9"/>
      <c r="DN4396" s="9"/>
      <c r="DO4396" s="9"/>
      <c r="DP4396" s="9"/>
      <c r="DQ4396" s="9"/>
      <c r="DR4396" s="9"/>
      <c r="DS4396" s="9"/>
      <c r="DT4396" s="9"/>
      <c r="DU4396" s="9"/>
      <c r="DV4396" s="9"/>
      <c r="DW4396" s="9"/>
      <c r="DX4396" s="9"/>
      <c r="DY4396" s="9"/>
      <c r="DZ4396" s="56"/>
      <c r="EA4396" s="57"/>
    </row>
    <row r="4397" spans="1:131" ht="19.5" customHeight="1" x14ac:dyDescent="0.25">
      <c r="A4397" s="9">
        <v>2917</v>
      </c>
      <c r="B4397" s="9" t="s">
        <v>8683</v>
      </c>
      <c r="C4397" s="9" t="s">
        <v>8684</v>
      </c>
      <c r="D4397" s="9"/>
      <c r="E4397" s="9" t="s">
        <v>7867</v>
      </c>
      <c r="F4397" s="9" t="s">
        <v>7406</v>
      </c>
      <c r="G4397" s="9"/>
      <c r="H4397" s="9" t="s">
        <v>202</v>
      </c>
      <c r="I4397" s="9" t="s">
        <v>97</v>
      </c>
      <c r="J4397" s="129">
        <v>44079</v>
      </c>
      <c r="K4397" s="129">
        <v>44046</v>
      </c>
      <c r="L4397" s="129">
        <v>44318</v>
      </c>
      <c r="M4397" s="9" t="s">
        <v>20</v>
      </c>
      <c r="O4397" s="9">
        <v>25</v>
      </c>
      <c r="Q4397" s="9" t="s">
        <v>54</v>
      </c>
      <c r="R4397" s="9"/>
      <c r="S4397" s="13">
        <v>14740000</v>
      </c>
      <c r="T4397" s="13">
        <v>14740000</v>
      </c>
      <c r="U4397" s="13">
        <v>4422000</v>
      </c>
      <c r="V4397" s="9"/>
      <c r="W4397" s="9"/>
      <c r="X4397" s="9"/>
      <c r="Y4397" s="9"/>
      <c r="Z4397" s="9"/>
      <c r="AA4397" s="9"/>
      <c r="AB4397" s="9"/>
      <c r="AC4397" s="9"/>
      <c r="AD4397" s="9"/>
      <c r="AE4397" s="9"/>
      <c r="AF4397" s="55"/>
      <c r="AG4397" s="55"/>
      <c r="AH4397" s="9"/>
      <c r="AI4397" s="9"/>
      <c r="AJ4397" s="9"/>
      <c r="AK4397" s="9"/>
      <c r="AL4397" s="9"/>
      <c r="AM4397" s="9"/>
      <c r="AN4397" s="9"/>
      <c r="AO4397" s="9"/>
      <c r="AP4397" s="9"/>
      <c r="AQ4397" s="9"/>
      <c r="AR4397" s="9"/>
      <c r="AS4397" s="9"/>
      <c r="AT4397" s="9"/>
      <c r="AU4397" s="9"/>
      <c r="AV4397" s="9"/>
      <c r="AW4397" s="9"/>
      <c r="AX4397" s="9"/>
      <c r="AY4397" s="9"/>
      <c r="AZ4397" s="9"/>
      <c r="BA4397" s="9"/>
      <c r="BB4397" s="9"/>
      <c r="BC4397" s="9"/>
      <c r="BD4397" s="9"/>
      <c r="BE4397" s="9"/>
      <c r="BF4397" s="9"/>
      <c r="BG4397" s="9"/>
      <c r="BH4397" s="9"/>
      <c r="BI4397" s="9"/>
      <c r="BJ4397" s="9"/>
      <c r="BK4397" s="9"/>
      <c r="BL4397" s="9"/>
      <c r="BM4397" s="9"/>
      <c r="BN4397" s="9"/>
      <c r="BO4397" s="9"/>
      <c r="BP4397" s="9"/>
      <c r="BQ4397" s="9"/>
      <c r="BT4397" s="9"/>
      <c r="BU4397" s="9"/>
      <c r="BX4397" s="9"/>
      <c r="BY4397" s="9"/>
      <c r="CB4397" s="9"/>
      <c r="CC4397" s="9"/>
      <c r="CF4397" s="9"/>
      <c r="CG4397" s="9"/>
      <c r="CJ4397" s="9"/>
      <c r="CK4397" s="9"/>
      <c r="CN4397" s="9"/>
      <c r="CO4397" s="9"/>
      <c r="CP4397" s="9"/>
      <c r="CQ4397" s="9"/>
      <c r="CR4397" s="9"/>
      <c r="CS4397" s="9"/>
      <c r="CT4397" s="9"/>
      <c r="CU4397" s="9"/>
      <c r="CV4397" s="9"/>
      <c r="CW4397" s="9"/>
      <c r="CX4397" s="9"/>
      <c r="CY4397" s="9"/>
      <c r="CZ4397" s="9"/>
      <c r="DA4397" s="9"/>
      <c r="DB4397" s="9"/>
      <c r="DC4397" s="9"/>
      <c r="DD4397" s="9"/>
      <c r="DE4397" s="9"/>
      <c r="DF4397" s="9"/>
      <c r="DG4397" s="9"/>
      <c r="DH4397" s="9"/>
      <c r="DI4397" s="9"/>
      <c r="DJ4397" s="9"/>
      <c r="DK4397" s="9"/>
      <c r="DL4397" s="9"/>
      <c r="DM4397" s="9"/>
      <c r="DN4397" s="9"/>
      <c r="DO4397" s="9"/>
      <c r="DP4397" s="9"/>
      <c r="DQ4397" s="9"/>
      <c r="DR4397" s="9"/>
      <c r="DS4397" s="9"/>
      <c r="DT4397" s="9"/>
      <c r="DU4397" s="9"/>
      <c r="DV4397" s="9"/>
      <c r="DW4397" s="9"/>
      <c r="DX4397" s="9"/>
      <c r="DY4397" s="9"/>
      <c r="DZ4397" s="56"/>
      <c r="EA4397" s="57"/>
    </row>
    <row r="4398" spans="1:131" ht="19.5" customHeight="1" x14ac:dyDescent="0.25">
      <c r="A4398" s="9">
        <v>2918</v>
      </c>
      <c r="B4398" s="9" t="s">
        <v>8685</v>
      </c>
      <c r="C4398" s="9" t="s">
        <v>8686</v>
      </c>
      <c r="D4398" s="9"/>
      <c r="E4398" s="9" t="s">
        <v>7867</v>
      </c>
      <c r="F4398" s="9" t="s">
        <v>7406</v>
      </c>
      <c r="G4398" s="9"/>
      <c r="H4398" s="9" t="s">
        <v>906</v>
      </c>
      <c r="I4398" s="9" t="s">
        <v>25</v>
      </c>
      <c r="M4398" s="9" t="s">
        <v>20</v>
      </c>
      <c r="O4398" s="9">
        <v>25</v>
      </c>
      <c r="R4398" s="9"/>
      <c r="S4398" s="9"/>
      <c r="T4398" s="9"/>
      <c r="U4398" s="9"/>
      <c r="V4398" s="9"/>
      <c r="W4398" s="9"/>
      <c r="X4398" s="9"/>
      <c r="Y4398" s="9"/>
      <c r="Z4398" s="9"/>
      <c r="AA4398" s="9"/>
      <c r="AB4398" s="9"/>
      <c r="AC4398" s="9"/>
      <c r="AD4398" s="9"/>
      <c r="AE4398" s="9"/>
      <c r="AF4398" s="55"/>
      <c r="AG4398" s="55"/>
      <c r="AH4398" s="9"/>
      <c r="AI4398" s="9"/>
      <c r="AJ4398" s="9"/>
      <c r="AK4398" s="9"/>
      <c r="AL4398" s="9"/>
      <c r="AM4398" s="9"/>
      <c r="AN4398" s="9"/>
      <c r="AO4398" s="9"/>
      <c r="AP4398" s="9"/>
      <c r="AQ4398" s="9"/>
      <c r="AR4398" s="9"/>
      <c r="AS4398" s="9"/>
      <c r="AT4398" s="9"/>
      <c r="AU4398" s="9"/>
      <c r="AV4398" s="9"/>
      <c r="AW4398" s="9"/>
      <c r="AX4398" s="9"/>
      <c r="AY4398" s="9"/>
      <c r="AZ4398" s="9"/>
      <c r="BA4398" s="9"/>
      <c r="BB4398" s="9"/>
      <c r="BC4398" s="9"/>
      <c r="BD4398" s="9"/>
      <c r="BE4398" s="9"/>
      <c r="BF4398" s="9"/>
      <c r="BG4398" s="9"/>
      <c r="BH4398" s="9"/>
      <c r="BI4398" s="9"/>
      <c r="BJ4398" s="9"/>
      <c r="BK4398" s="9"/>
      <c r="BL4398" s="9"/>
      <c r="BM4398" s="9"/>
      <c r="BN4398" s="9"/>
      <c r="BO4398" s="9"/>
      <c r="BP4398" s="9"/>
      <c r="BQ4398" s="9"/>
      <c r="BT4398" s="9"/>
      <c r="BU4398" s="9"/>
      <c r="BX4398" s="9"/>
      <c r="BY4398" s="9"/>
      <c r="CB4398" s="9"/>
      <c r="CC4398" s="9"/>
      <c r="CF4398" s="9"/>
      <c r="CG4398" s="9"/>
      <c r="CJ4398" s="9"/>
      <c r="CK4398" s="9"/>
      <c r="CN4398" s="9"/>
      <c r="CO4398" s="9"/>
      <c r="CP4398" s="9"/>
      <c r="CQ4398" s="9"/>
      <c r="CR4398" s="9"/>
      <c r="CS4398" s="9"/>
      <c r="CT4398" s="9"/>
      <c r="CU4398" s="9"/>
      <c r="CV4398" s="9"/>
      <c r="CW4398" s="9"/>
      <c r="CX4398" s="9"/>
      <c r="CY4398" s="9"/>
      <c r="CZ4398" s="9"/>
      <c r="DA4398" s="9"/>
      <c r="DB4398" s="9"/>
      <c r="DC4398" s="9"/>
      <c r="DD4398" s="9"/>
      <c r="DE4398" s="9"/>
      <c r="DF4398" s="9"/>
      <c r="DG4398" s="9"/>
      <c r="DH4398" s="9"/>
      <c r="DI4398" s="9"/>
      <c r="DJ4398" s="9"/>
      <c r="DK4398" s="9"/>
      <c r="DL4398" s="9"/>
      <c r="DM4398" s="9"/>
      <c r="DN4398" s="9"/>
      <c r="DO4398" s="9"/>
      <c r="DP4398" s="9"/>
      <c r="DQ4398" s="9"/>
      <c r="DR4398" s="9"/>
      <c r="DS4398" s="9"/>
      <c r="DT4398" s="9"/>
      <c r="DU4398" s="9"/>
      <c r="DV4398" s="9"/>
      <c r="DW4398" s="9"/>
      <c r="DX4398" s="9"/>
      <c r="DY4398" s="9"/>
      <c r="DZ4398" s="56"/>
      <c r="EA4398" s="57"/>
    </row>
    <row r="4399" spans="1:131" ht="19.5" customHeight="1" x14ac:dyDescent="0.25">
      <c r="A4399" s="9">
        <v>2919</v>
      </c>
      <c r="B4399" s="9" t="s">
        <v>8687</v>
      </c>
      <c r="C4399" s="9" t="s">
        <v>8688</v>
      </c>
      <c r="D4399" s="9"/>
      <c r="E4399" s="9" t="s">
        <v>6435</v>
      </c>
      <c r="F4399" s="9" t="s">
        <v>4385</v>
      </c>
      <c r="G4399" s="9"/>
      <c r="H4399" s="9" t="s">
        <v>906</v>
      </c>
      <c r="I4399" s="9" t="s">
        <v>35</v>
      </c>
      <c r="M4399" s="9" t="s">
        <v>20</v>
      </c>
      <c r="O4399" s="9">
        <v>31</v>
      </c>
      <c r="R4399" s="9"/>
      <c r="S4399" s="9"/>
      <c r="T4399" s="9"/>
      <c r="U4399" s="9"/>
      <c r="V4399" s="9"/>
      <c r="W4399" s="9"/>
      <c r="X4399" s="9"/>
      <c r="Y4399" s="9"/>
      <c r="Z4399" s="9"/>
      <c r="AA4399" s="9"/>
      <c r="AB4399" s="9"/>
      <c r="AC4399" s="9"/>
      <c r="AD4399" s="9"/>
      <c r="AE4399" s="9"/>
      <c r="AF4399" s="55"/>
      <c r="AG4399" s="55"/>
      <c r="AH4399" s="9"/>
      <c r="AI4399" s="9"/>
      <c r="AJ4399" s="9"/>
      <c r="AK4399" s="9"/>
      <c r="AL4399" s="9"/>
      <c r="AM4399" s="9"/>
      <c r="AN4399" s="9"/>
      <c r="AO4399" s="9"/>
      <c r="AP4399" s="9"/>
      <c r="AQ4399" s="9"/>
      <c r="AR4399" s="9"/>
      <c r="AS4399" s="9"/>
      <c r="AT4399" s="9"/>
      <c r="AU4399" s="9"/>
      <c r="AV4399" s="9"/>
      <c r="AW4399" s="9"/>
      <c r="AX4399" s="9"/>
      <c r="AY4399" s="9"/>
      <c r="AZ4399" s="9"/>
      <c r="BA4399" s="9"/>
      <c r="BB4399" s="9"/>
      <c r="BC4399" s="9"/>
      <c r="BD4399" s="9"/>
      <c r="BE4399" s="9"/>
      <c r="BF4399" s="9"/>
      <c r="BG4399" s="9"/>
      <c r="BH4399" s="9"/>
      <c r="BI4399" s="9"/>
      <c r="BJ4399" s="9"/>
      <c r="BK4399" s="9"/>
      <c r="BL4399" s="9"/>
      <c r="BM4399" s="9"/>
      <c r="BN4399" s="9"/>
      <c r="BO4399" s="9"/>
      <c r="BP4399" s="9"/>
      <c r="BQ4399" s="9"/>
      <c r="BT4399" s="9"/>
      <c r="BU4399" s="9"/>
      <c r="BX4399" s="9"/>
      <c r="BY4399" s="9"/>
      <c r="CB4399" s="9"/>
      <c r="CC4399" s="9"/>
      <c r="CF4399" s="9"/>
      <c r="CG4399" s="9"/>
      <c r="CJ4399" s="9"/>
      <c r="CK4399" s="9"/>
      <c r="CN4399" s="9"/>
      <c r="CO4399" s="9"/>
      <c r="CP4399" s="9"/>
      <c r="CQ4399" s="9"/>
      <c r="CR4399" s="9"/>
      <c r="CS4399" s="9"/>
      <c r="CT4399" s="9"/>
      <c r="CU4399" s="9"/>
      <c r="CV4399" s="9"/>
      <c r="CW4399" s="9"/>
      <c r="CX4399" s="9"/>
      <c r="CY4399" s="9"/>
      <c r="CZ4399" s="9"/>
      <c r="DA4399" s="9"/>
      <c r="DB4399" s="9"/>
      <c r="DC4399" s="9"/>
      <c r="DD4399" s="9"/>
      <c r="DE4399" s="9"/>
      <c r="DF4399" s="9"/>
      <c r="DG4399" s="9"/>
      <c r="DH4399" s="9"/>
      <c r="DI4399" s="9"/>
      <c r="DJ4399" s="9"/>
      <c r="DK4399" s="9"/>
      <c r="DL4399" s="9"/>
      <c r="DM4399" s="9"/>
      <c r="DN4399" s="9"/>
      <c r="DO4399" s="9"/>
      <c r="DP4399" s="9"/>
      <c r="DQ4399" s="9"/>
      <c r="DR4399" s="9"/>
      <c r="DS4399" s="9"/>
      <c r="DT4399" s="9"/>
      <c r="DU4399" s="9"/>
      <c r="DV4399" s="9"/>
      <c r="DW4399" s="9"/>
      <c r="DX4399" s="9"/>
      <c r="DY4399" s="9"/>
      <c r="DZ4399" s="56"/>
      <c r="EA4399" s="57"/>
    </row>
    <row r="4400" spans="1:131" ht="19.5" customHeight="1" x14ac:dyDescent="0.25">
      <c r="A4400" s="9">
        <v>2920</v>
      </c>
      <c r="B4400" s="9" t="s">
        <v>8689</v>
      </c>
      <c r="C4400" s="9" t="s">
        <v>8690</v>
      </c>
      <c r="D4400" s="9"/>
      <c r="E4400" s="9" t="s">
        <v>8691</v>
      </c>
      <c r="F4400" s="9" t="s">
        <v>5618</v>
      </c>
      <c r="G4400" s="9"/>
      <c r="H4400" s="9" t="s">
        <v>906</v>
      </c>
      <c r="I4400" s="9" t="s">
        <v>25</v>
      </c>
      <c r="M4400" s="9" t="s">
        <v>20</v>
      </c>
      <c r="O4400" s="9">
        <v>29</v>
      </c>
      <c r="R4400" s="9"/>
      <c r="S4400" s="9"/>
      <c r="T4400" s="9"/>
      <c r="U4400" s="9"/>
      <c r="V4400" s="9"/>
      <c r="W4400" s="9"/>
      <c r="X4400" s="9"/>
      <c r="Y4400" s="9"/>
      <c r="Z4400" s="9"/>
      <c r="AA4400" s="9"/>
      <c r="AB4400" s="9"/>
      <c r="AC4400" s="9"/>
      <c r="AD4400" s="9"/>
      <c r="AE4400" s="9"/>
      <c r="AF4400" s="55"/>
      <c r="AG4400" s="55"/>
      <c r="AH4400" s="9"/>
      <c r="AI4400" s="9"/>
      <c r="AJ4400" s="9"/>
      <c r="AK4400" s="9"/>
      <c r="AL4400" s="9"/>
      <c r="AM4400" s="9"/>
      <c r="AN4400" s="9"/>
      <c r="AO4400" s="9"/>
      <c r="AP4400" s="9"/>
      <c r="AQ4400" s="9"/>
      <c r="AR4400" s="9"/>
      <c r="AS4400" s="9"/>
      <c r="AT4400" s="9"/>
      <c r="AU4400" s="9"/>
      <c r="AV4400" s="9"/>
      <c r="AW4400" s="9"/>
      <c r="AX4400" s="9"/>
      <c r="AY4400" s="9"/>
      <c r="AZ4400" s="9"/>
      <c r="BA4400" s="9"/>
      <c r="BB4400" s="9"/>
      <c r="BC4400" s="9"/>
      <c r="BD4400" s="9"/>
      <c r="BE4400" s="9"/>
      <c r="BF4400" s="9"/>
      <c r="BG4400" s="9"/>
      <c r="BH4400" s="9"/>
      <c r="BI4400" s="9"/>
      <c r="BJ4400" s="9"/>
      <c r="BK4400" s="9"/>
      <c r="BL4400" s="9"/>
      <c r="BM4400" s="9"/>
      <c r="BN4400" s="9"/>
      <c r="BO4400" s="9"/>
      <c r="BP4400" s="9"/>
      <c r="BQ4400" s="9"/>
      <c r="BT4400" s="9"/>
      <c r="BU4400" s="9"/>
      <c r="BX4400" s="9"/>
      <c r="BY4400" s="9"/>
      <c r="CB4400" s="9"/>
      <c r="CC4400" s="9"/>
      <c r="CF4400" s="9"/>
      <c r="CG4400" s="9"/>
      <c r="CJ4400" s="9"/>
      <c r="CK4400" s="9"/>
      <c r="CN4400" s="9"/>
      <c r="CO4400" s="9"/>
      <c r="CP4400" s="9"/>
      <c r="CQ4400" s="9"/>
      <c r="CR4400" s="9"/>
      <c r="CS4400" s="9"/>
      <c r="CT4400" s="9"/>
      <c r="CU4400" s="9"/>
      <c r="CV4400" s="9"/>
      <c r="CW4400" s="9"/>
      <c r="CX4400" s="9"/>
      <c r="CY4400" s="9"/>
      <c r="CZ4400" s="9"/>
      <c r="DA4400" s="9"/>
      <c r="DB4400" s="9"/>
      <c r="DC4400" s="9"/>
      <c r="DD4400" s="9"/>
      <c r="DE4400" s="9"/>
      <c r="DF4400" s="9"/>
      <c r="DG4400" s="9"/>
      <c r="DH4400" s="9"/>
      <c r="DI4400" s="9"/>
      <c r="DJ4400" s="9"/>
      <c r="DK4400" s="9"/>
      <c r="DL4400" s="9"/>
      <c r="DM4400" s="9"/>
      <c r="DN4400" s="9"/>
      <c r="DO4400" s="9"/>
      <c r="DP4400" s="9"/>
      <c r="DQ4400" s="9"/>
      <c r="DR4400" s="9"/>
      <c r="DS4400" s="9"/>
      <c r="DT4400" s="9"/>
      <c r="DU4400" s="9"/>
      <c r="DV4400" s="9"/>
      <c r="DW4400" s="9"/>
      <c r="DX4400" s="9"/>
      <c r="DY4400" s="9"/>
      <c r="DZ4400" s="56"/>
      <c r="EA4400" s="57"/>
    </row>
    <row r="4401" spans="1:131" ht="19.5" customHeight="1" x14ac:dyDescent="0.25">
      <c r="A4401" s="9">
        <v>2921</v>
      </c>
      <c r="B4401" s="10" t="s">
        <v>8692</v>
      </c>
      <c r="C4401" s="9" t="s">
        <v>8693</v>
      </c>
      <c r="D4401" s="9"/>
      <c r="E4401" s="9" t="s">
        <v>3053</v>
      </c>
      <c r="F4401" s="9" t="s">
        <v>3054</v>
      </c>
      <c r="G4401" s="9"/>
      <c r="H4401" s="9" t="s">
        <v>202</v>
      </c>
      <c r="I4401" s="9" t="s">
        <v>25</v>
      </c>
      <c r="J4401" s="129">
        <v>44105</v>
      </c>
      <c r="K4401" s="129">
        <v>44073</v>
      </c>
      <c r="L4401" s="129">
        <v>44592</v>
      </c>
      <c r="M4401" s="9" t="s">
        <v>20</v>
      </c>
      <c r="O4401" s="9">
        <v>28</v>
      </c>
      <c r="Q4401" s="9" t="s">
        <v>54</v>
      </c>
      <c r="R4401" s="9"/>
      <c r="S4401" s="13">
        <v>11428572</v>
      </c>
      <c r="T4401" s="13">
        <v>11428572</v>
      </c>
      <c r="U4401" s="13">
        <v>3428572</v>
      </c>
      <c r="V4401" s="13">
        <v>8000000</v>
      </c>
      <c r="W4401" s="9"/>
      <c r="X4401" s="9"/>
      <c r="Y4401" s="9"/>
      <c r="Z4401" s="9"/>
      <c r="AA4401" s="9"/>
      <c r="AB4401" s="9"/>
      <c r="AC4401" s="9"/>
      <c r="AD4401" s="9"/>
      <c r="AE4401" s="9"/>
      <c r="AF4401" s="55">
        <v>8000000</v>
      </c>
      <c r="AG4401" s="55"/>
      <c r="AH4401" s="9"/>
      <c r="AI4401" s="9"/>
      <c r="AJ4401" s="9"/>
      <c r="AK4401" s="9"/>
      <c r="AL4401" s="9"/>
      <c r="AM4401" s="9"/>
      <c r="AN4401" s="9"/>
      <c r="AO4401" s="9"/>
      <c r="AP4401" s="9"/>
      <c r="AQ4401" s="9"/>
      <c r="AR4401" s="9"/>
      <c r="AS4401" s="9"/>
      <c r="AT4401" s="9"/>
      <c r="AU4401" s="9"/>
      <c r="AV4401" s="9"/>
      <c r="AW4401" s="9"/>
      <c r="AX4401" s="9"/>
      <c r="AY4401" s="9"/>
      <c r="AZ4401" s="9"/>
      <c r="BA4401" s="9"/>
      <c r="BB4401" s="9"/>
      <c r="BC4401" s="9"/>
      <c r="BD4401" s="9"/>
      <c r="BE4401" s="9"/>
      <c r="BF4401" s="9"/>
      <c r="BG4401" s="9"/>
      <c r="BH4401" s="9"/>
      <c r="BI4401" s="9"/>
      <c r="BJ4401" s="9"/>
      <c r="BK4401" s="9"/>
      <c r="BL4401" s="9"/>
      <c r="BM4401" s="9"/>
      <c r="BN4401" s="9"/>
      <c r="BO4401" s="9"/>
      <c r="BP4401" s="9"/>
      <c r="BQ4401" s="9"/>
      <c r="BT4401" s="9"/>
      <c r="BU4401" s="9"/>
      <c r="BX4401" s="9"/>
      <c r="BY4401" s="9"/>
      <c r="CB4401" s="9"/>
      <c r="CC4401" s="9"/>
      <c r="CF4401" s="9"/>
      <c r="CG4401" s="9"/>
      <c r="CJ4401" s="9"/>
      <c r="CK4401" s="9"/>
      <c r="CN4401" s="9"/>
      <c r="CO4401" s="9"/>
      <c r="CP4401" s="9"/>
      <c r="CQ4401" s="9"/>
      <c r="CR4401" s="9"/>
      <c r="CS4401" s="9"/>
      <c r="CT4401" s="9"/>
      <c r="CU4401" s="9"/>
      <c r="CV4401" s="9"/>
      <c r="CW4401" s="9"/>
      <c r="CX4401" s="9"/>
      <c r="CY4401" s="9"/>
      <c r="CZ4401" s="9"/>
      <c r="DA4401" s="9"/>
      <c r="DB4401" s="9"/>
      <c r="DC4401" s="9"/>
      <c r="DD4401" s="9"/>
      <c r="DE4401" s="9"/>
      <c r="DF4401" s="9"/>
      <c r="DG4401" s="9"/>
      <c r="DH4401" s="9"/>
      <c r="DI4401" s="9"/>
      <c r="DJ4401" s="9"/>
      <c r="DK4401" s="9"/>
      <c r="DL4401" s="9"/>
      <c r="DM4401" s="9"/>
      <c r="DN4401" s="9"/>
      <c r="DO4401" s="9"/>
      <c r="DP4401" s="9"/>
      <c r="DQ4401" s="9"/>
      <c r="DR4401" s="9"/>
      <c r="DS4401" s="9"/>
      <c r="DT4401" s="9"/>
      <c r="DU4401" s="9"/>
      <c r="DV4401" s="9"/>
      <c r="DW4401" s="9"/>
      <c r="DX4401" s="9"/>
      <c r="DY4401" s="9"/>
      <c r="DZ4401" s="56"/>
      <c r="EA4401" s="57"/>
    </row>
    <row r="4402" spans="1:131" ht="19.5" customHeight="1" x14ac:dyDescent="0.25">
      <c r="A4402" s="9">
        <v>2922</v>
      </c>
      <c r="B4402" s="9" t="s">
        <v>8695</v>
      </c>
      <c r="C4402" s="9" t="s">
        <v>8694</v>
      </c>
      <c r="D4402" s="9"/>
      <c r="E4402" s="9" t="s">
        <v>8015</v>
      </c>
      <c r="F4402" s="9" t="s">
        <v>8017</v>
      </c>
      <c r="G4402" s="9"/>
      <c r="H4402" s="9" t="s">
        <v>202</v>
      </c>
      <c r="I4402" s="9" t="s">
        <v>25</v>
      </c>
      <c r="J4402" s="129">
        <v>44134</v>
      </c>
      <c r="K4402" s="129">
        <v>44104</v>
      </c>
      <c r="L4402" s="129">
        <v>44592</v>
      </c>
      <c r="M4402" s="9" t="s">
        <v>20</v>
      </c>
      <c r="O4402" s="9">
        <v>28</v>
      </c>
      <c r="Q4402" s="9" t="s">
        <v>54</v>
      </c>
      <c r="R4402" s="9"/>
      <c r="S4402" s="13">
        <v>12056500</v>
      </c>
      <c r="T4402" s="13">
        <v>12056500</v>
      </c>
      <c r="U4402" s="13">
        <v>3456500</v>
      </c>
      <c r="V4402" s="13">
        <v>7100000</v>
      </c>
      <c r="W4402" s="9"/>
      <c r="X4402" s="9"/>
      <c r="Y4402" s="9"/>
      <c r="Z4402" s="9"/>
      <c r="AA4402" s="9"/>
      <c r="AB4402" s="9"/>
      <c r="AC4402" s="9"/>
      <c r="AD4402" s="9"/>
      <c r="AE4402" s="9"/>
      <c r="AF4402" s="55">
        <v>7100000</v>
      </c>
      <c r="AG4402" s="55"/>
      <c r="AH4402" s="9"/>
      <c r="AI4402" s="9"/>
      <c r="AJ4402" s="9"/>
      <c r="AK4402" s="9"/>
      <c r="AL4402" s="9"/>
      <c r="AM4402" s="9"/>
      <c r="AN4402" s="9"/>
      <c r="AO4402" s="9"/>
      <c r="AP4402" s="9"/>
      <c r="AQ4402" s="9"/>
      <c r="AR4402" s="9"/>
      <c r="AS4402" s="9"/>
      <c r="AT4402" s="9"/>
      <c r="AU4402" s="9"/>
      <c r="AV4402" s="9"/>
      <c r="AW4402" s="9"/>
      <c r="AX4402" s="9"/>
      <c r="AY4402" s="9"/>
      <c r="AZ4402" s="9"/>
      <c r="BA4402" s="9"/>
      <c r="BB4402" s="9"/>
      <c r="BC4402" s="9"/>
      <c r="BD4402" s="9"/>
      <c r="BE4402" s="9"/>
      <c r="BF4402" s="9"/>
      <c r="BG4402" s="9"/>
      <c r="BH4402" s="9"/>
      <c r="BI4402" s="9"/>
      <c r="BJ4402" s="9"/>
      <c r="BK4402" s="9"/>
      <c r="BL4402" s="9"/>
      <c r="BM4402" s="9"/>
      <c r="BN4402" s="9"/>
      <c r="BO4402" s="9"/>
      <c r="BP4402" s="9"/>
      <c r="BQ4402" s="9"/>
      <c r="BT4402" s="9"/>
      <c r="BU4402" s="9"/>
      <c r="BX4402" s="9"/>
      <c r="BY4402" s="9"/>
      <c r="CB4402" s="9"/>
      <c r="CC4402" s="9"/>
      <c r="CF4402" s="9"/>
      <c r="CG4402" s="9"/>
      <c r="CJ4402" s="9"/>
      <c r="CK4402" s="9"/>
      <c r="CN4402" s="9"/>
      <c r="CO4402" s="9"/>
      <c r="CP4402" s="9"/>
      <c r="CQ4402" s="9"/>
      <c r="CR4402" s="9"/>
      <c r="CS4402" s="9"/>
      <c r="CT4402" s="9"/>
      <c r="CU4402" s="9"/>
      <c r="CV4402" s="9"/>
      <c r="CW4402" s="9"/>
      <c r="CX4402" s="9"/>
      <c r="CY4402" s="9"/>
      <c r="CZ4402" s="9"/>
      <c r="DA4402" s="9"/>
      <c r="DB4402" s="9"/>
      <c r="DC4402" s="9"/>
      <c r="DD4402" s="9"/>
      <c r="DE4402" s="9"/>
      <c r="DF4402" s="9"/>
      <c r="DG4402" s="9"/>
      <c r="DH4402" s="9"/>
      <c r="DI4402" s="9"/>
      <c r="DJ4402" s="9"/>
      <c r="DK4402" s="9"/>
      <c r="DL4402" s="9"/>
      <c r="DM4402" s="9"/>
      <c r="DN4402" s="9"/>
      <c r="DO4402" s="9"/>
      <c r="DP4402" s="9"/>
      <c r="DQ4402" s="9"/>
      <c r="DR4402" s="9"/>
      <c r="DS4402" s="9"/>
      <c r="DT4402" s="9"/>
      <c r="DU4402" s="9"/>
      <c r="DV4402" s="9"/>
      <c r="DW4402" s="9"/>
      <c r="DX4402" s="9"/>
      <c r="DY4402" s="9"/>
      <c r="DZ4402" s="56"/>
      <c r="EA4402" s="57"/>
    </row>
    <row r="4403" spans="1:131" ht="19.5" customHeight="1" x14ac:dyDescent="0.25">
      <c r="A4403" s="9">
        <v>2923</v>
      </c>
      <c r="B4403" s="9" t="s">
        <v>8696</v>
      </c>
      <c r="C4403" s="9" t="s">
        <v>8697</v>
      </c>
      <c r="D4403" s="9"/>
      <c r="E4403" s="9" t="s">
        <v>3693</v>
      </c>
      <c r="F4403" s="9" t="s">
        <v>5916</v>
      </c>
      <c r="G4403" s="9"/>
      <c r="H4403" s="9" t="s">
        <v>906</v>
      </c>
      <c r="I4403" s="9" t="s">
        <v>25</v>
      </c>
      <c r="M4403" s="9" t="s">
        <v>20</v>
      </c>
      <c r="O4403" s="9">
        <v>29</v>
      </c>
      <c r="R4403" s="9"/>
      <c r="S4403" s="9"/>
      <c r="T4403" s="9"/>
      <c r="V4403" s="9"/>
      <c r="W4403" s="9"/>
      <c r="X4403" s="9"/>
      <c r="Y4403" s="9"/>
      <c r="Z4403" s="9"/>
      <c r="AA4403" s="9"/>
      <c r="AB4403" s="9"/>
      <c r="AC4403" s="9"/>
      <c r="AD4403" s="9"/>
      <c r="AE4403" s="9"/>
      <c r="AF4403" s="55"/>
      <c r="AG4403" s="55"/>
      <c r="AH4403" s="9"/>
      <c r="AI4403" s="9"/>
      <c r="AJ4403" s="9"/>
      <c r="AK4403" s="9"/>
      <c r="AL4403" s="9"/>
      <c r="AM4403" s="9"/>
      <c r="AN4403" s="9"/>
      <c r="AO4403" s="9"/>
      <c r="AP4403" s="9"/>
      <c r="AQ4403" s="9"/>
      <c r="AR4403" s="9"/>
      <c r="AS4403" s="9"/>
      <c r="AT4403" s="9"/>
      <c r="AU4403" s="9"/>
      <c r="AV4403" s="9"/>
      <c r="AW4403" s="9"/>
      <c r="AX4403" s="9"/>
      <c r="AY4403" s="9"/>
      <c r="AZ4403" s="9"/>
      <c r="BA4403" s="9"/>
      <c r="BB4403" s="9"/>
      <c r="BC4403" s="9"/>
      <c r="BD4403" s="9"/>
      <c r="BE4403" s="9"/>
      <c r="BF4403" s="9"/>
      <c r="BG4403" s="9"/>
      <c r="BH4403" s="9"/>
      <c r="BI4403" s="9"/>
      <c r="BJ4403" s="9"/>
      <c r="BK4403" s="9"/>
      <c r="BL4403" s="9"/>
      <c r="BM4403" s="9"/>
      <c r="BN4403" s="9"/>
      <c r="BO4403" s="9"/>
      <c r="BP4403" s="9"/>
      <c r="BQ4403" s="9"/>
      <c r="BT4403" s="9"/>
      <c r="BU4403" s="9"/>
      <c r="BX4403" s="9"/>
      <c r="BY4403" s="9"/>
      <c r="CB4403" s="9"/>
      <c r="CC4403" s="9"/>
      <c r="CF4403" s="9"/>
      <c r="CG4403" s="9"/>
      <c r="CJ4403" s="9"/>
      <c r="CK4403" s="9"/>
      <c r="CN4403" s="9"/>
      <c r="CO4403" s="9"/>
      <c r="CP4403" s="9"/>
      <c r="CQ4403" s="9"/>
      <c r="CR4403" s="9"/>
      <c r="CS4403" s="9"/>
      <c r="CT4403" s="9"/>
      <c r="CU4403" s="9"/>
      <c r="CV4403" s="9"/>
      <c r="CW4403" s="9"/>
      <c r="CX4403" s="9"/>
      <c r="CY4403" s="9"/>
      <c r="CZ4403" s="9"/>
      <c r="DA4403" s="9"/>
      <c r="DB4403" s="9"/>
      <c r="DC4403" s="9"/>
      <c r="DD4403" s="9"/>
      <c r="DE4403" s="9"/>
      <c r="DF4403" s="9"/>
      <c r="DG4403" s="9"/>
      <c r="DH4403" s="9"/>
      <c r="DI4403" s="9"/>
      <c r="DJ4403" s="9"/>
      <c r="DK4403" s="9"/>
      <c r="DL4403" s="9"/>
      <c r="DM4403" s="9"/>
      <c r="DN4403" s="9"/>
      <c r="DO4403" s="9"/>
      <c r="DP4403" s="9"/>
      <c r="DQ4403" s="9"/>
      <c r="DR4403" s="9"/>
      <c r="DS4403" s="9"/>
      <c r="DT4403" s="9"/>
      <c r="DU4403" s="9"/>
      <c r="DV4403" s="9"/>
      <c r="DW4403" s="9"/>
      <c r="DX4403" s="9"/>
      <c r="DY4403" s="9"/>
      <c r="DZ4403" s="56"/>
      <c r="EA4403" s="57"/>
    </row>
    <row r="4404" spans="1:131" ht="19.5" customHeight="1" x14ac:dyDescent="0.25">
      <c r="A4404" s="9">
        <v>2924</v>
      </c>
      <c r="B4404" s="9" t="s">
        <v>8698</v>
      </c>
      <c r="C4404" s="9" t="s">
        <v>8699</v>
      </c>
      <c r="D4404" s="9"/>
      <c r="E4404" s="9" t="s">
        <v>1425</v>
      </c>
      <c r="F4404" s="9" t="s">
        <v>6153</v>
      </c>
      <c r="G4404" s="9"/>
      <c r="H4404" s="9" t="s">
        <v>202</v>
      </c>
      <c r="I4404" s="9" t="s">
        <v>97</v>
      </c>
      <c r="J4404" s="129">
        <v>44075</v>
      </c>
      <c r="K4404" s="129">
        <v>44071</v>
      </c>
      <c r="L4404" s="129">
        <v>44592</v>
      </c>
      <c r="M4404" s="9" t="s">
        <v>20</v>
      </c>
      <c r="O4404" s="9">
        <v>26</v>
      </c>
      <c r="Q4404" s="9" t="s">
        <v>54</v>
      </c>
      <c r="R4404" s="9"/>
      <c r="S4404" s="13">
        <v>24251450</v>
      </c>
      <c r="T4404" s="13">
        <v>24251450</v>
      </c>
      <c r="U4404" s="13">
        <v>7000000</v>
      </c>
      <c r="V4404" s="13">
        <v>9000000</v>
      </c>
      <c r="W4404" s="9"/>
      <c r="X4404" s="9"/>
      <c r="Y4404" s="9"/>
      <c r="Z4404" s="9"/>
      <c r="AA4404" s="9"/>
      <c r="AB4404" s="9"/>
      <c r="AC4404" s="9"/>
      <c r="AD4404" s="9"/>
      <c r="AE4404" s="9"/>
      <c r="AF4404" s="55">
        <v>9000000</v>
      </c>
      <c r="AG4404" s="55"/>
      <c r="AH4404" s="9"/>
      <c r="AI4404" s="9"/>
      <c r="AJ4404" s="9"/>
      <c r="AK4404" s="9"/>
      <c r="AL4404" s="9"/>
      <c r="AM4404" s="9"/>
      <c r="AN4404" s="9"/>
      <c r="AO4404" s="9"/>
      <c r="AP4404" s="9"/>
      <c r="AQ4404" s="9"/>
      <c r="AR4404" s="9"/>
      <c r="AS4404" s="9"/>
      <c r="AT4404" s="9"/>
      <c r="AU4404" s="9"/>
      <c r="AV4404" s="9"/>
      <c r="AW4404" s="9"/>
      <c r="AX4404" s="9"/>
      <c r="AY4404" s="9"/>
      <c r="AZ4404" s="9"/>
      <c r="BA4404" s="9"/>
      <c r="BB4404" s="9"/>
      <c r="BC4404" s="9"/>
      <c r="BD4404" s="9"/>
      <c r="BE4404" s="9"/>
      <c r="BF4404" s="9"/>
      <c r="BG4404" s="9"/>
      <c r="BH4404" s="9"/>
      <c r="BI4404" s="9"/>
      <c r="BJ4404" s="9"/>
      <c r="BK4404" s="9"/>
      <c r="BL4404" s="9"/>
      <c r="BM4404" s="9"/>
      <c r="BN4404" s="9"/>
      <c r="BO4404" s="9"/>
      <c r="BP4404" s="9"/>
      <c r="BQ4404" s="9"/>
      <c r="BT4404" s="9"/>
      <c r="BU4404" s="9"/>
      <c r="BX4404" s="9"/>
      <c r="BY4404" s="9"/>
      <c r="CB4404" s="9"/>
      <c r="CC4404" s="9"/>
      <c r="CF4404" s="9"/>
      <c r="CG4404" s="9"/>
      <c r="CJ4404" s="9"/>
      <c r="CK4404" s="9"/>
      <c r="CN4404" s="9"/>
      <c r="CO4404" s="9"/>
      <c r="CP4404" s="9"/>
      <c r="CQ4404" s="9"/>
      <c r="CR4404" s="9"/>
      <c r="CS4404" s="9"/>
      <c r="CT4404" s="9"/>
      <c r="CU4404" s="9"/>
      <c r="CV4404" s="9"/>
      <c r="CW4404" s="9"/>
      <c r="CX4404" s="9"/>
      <c r="CY4404" s="9"/>
      <c r="CZ4404" s="9"/>
      <c r="DA4404" s="9"/>
      <c r="DB4404" s="9"/>
      <c r="DC4404" s="9"/>
      <c r="DD4404" s="9"/>
      <c r="DE4404" s="9"/>
      <c r="DF4404" s="9"/>
      <c r="DG4404" s="9"/>
      <c r="DH4404" s="9"/>
      <c r="DI4404" s="9"/>
      <c r="DJ4404" s="9"/>
      <c r="DK4404" s="9"/>
      <c r="DL4404" s="9"/>
      <c r="DM4404" s="9"/>
      <c r="DN4404" s="9"/>
      <c r="DO4404" s="9"/>
      <c r="DP4404" s="9"/>
      <c r="DQ4404" s="9"/>
      <c r="DR4404" s="9"/>
      <c r="DS4404" s="9"/>
      <c r="DT4404" s="9"/>
      <c r="DU4404" s="9"/>
      <c r="DV4404" s="9"/>
      <c r="DW4404" s="9"/>
      <c r="DX4404" s="9"/>
      <c r="DY4404" s="9"/>
      <c r="DZ4404" s="56"/>
      <c r="EA4404" s="57"/>
    </row>
    <row r="4405" spans="1:131" ht="19.5" customHeight="1" x14ac:dyDescent="0.25">
      <c r="A4405" s="9">
        <v>2925</v>
      </c>
      <c r="B4405" s="9" t="s">
        <v>8702</v>
      </c>
      <c r="C4405" s="9" t="s">
        <v>8703</v>
      </c>
      <c r="D4405" s="9"/>
      <c r="E4405" s="9" t="s">
        <v>291</v>
      </c>
      <c r="F4405" s="9" t="s">
        <v>8705</v>
      </c>
      <c r="G4405" s="9"/>
      <c r="H4405" s="9" t="s">
        <v>906</v>
      </c>
      <c r="I4405" s="9" t="s">
        <v>28</v>
      </c>
      <c r="M4405" s="9" t="s">
        <v>20</v>
      </c>
      <c r="O4405" s="9">
        <v>30</v>
      </c>
      <c r="R4405" s="9"/>
      <c r="S4405" s="9"/>
      <c r="T4405" s="9"/>
      <c r="U4405" s="9"/>
      <c r="V4405" s="9"/>
      <c r="W4405" s="9"/>
      <c r="X4405" s="9"/>
      <c r="Y4405" s="9"/>
      <c r="Z4405" s="9"/>
      <c r="AA4405" s="9"/>
      <c r="AB4405" s="9"/>
      <c r="AC4405" s="9"/>
      <c r="AD4405" s="9"/>
      <c r="AE4405" s="9"/>
      <c r="AF4405" s="55"/>
      <c r="AG4405" s="55"/>
      <c r="AH4405" s="9"/>
      <c r="AI4405" s="9"/>
      <c r="AJ4405" s="9"/>
      <c r="AK4405" s="9"/>
      <c r="AL4405" s="9"/>
      <c r="AM4405" s="9"/>
      <c r="AN4405" s="9"/>
      <c r="AO4405" s="9"/>
      <c r="AP4405" s="9"/>
      <c r="AQ4405" s="9"/>
      <c r="AR4405" s="9"/>
      <c r="AS4405" s="9"/>
      <c r="AT4405" s="9"/>
      <c r="AU4405" s="9"/>
      <c r="AV4405" s="9"/>
      <c r="AW4405" s="9"/>
      <c r="AX4405" s="9"/>
      <c r="AY4405" s="9"/>
      <c r="AZ4405" s="9"/>
      <c r="BA4405" s="9"/>
      <c r="BB4405" s="9"/>
      <c r="BC4405" s="9"/>
      <c r="BD4405" s="9"/>
      <c r="BE4405" s="9"/>
      <c r="BF4405" s="9"/>
      <c r="BG4405" s="9"/>
      <c r="BH4405" s="9"/>
      <c r="BI4405" s="9"/>
      <c r="BJ4405" s="9"/>
      <c r="BK4405" s="9"/>
      <c r="BL4405" s="9"/>
      <c r="BM4405" s="9"/>
      <c r="BN4405" s="9"/>
      <c r="BO4405" s="9"/>
      <c r="BP4405" s="9"/>
      <c r="BQ4405" s="9"/>
      <c r="BT4405" s="9"/>
      <c r="BU4405" s="9"/>
      <c r="BX4405" s="9"/>
      <c r="BY4405" s="9"/>
      <c r="CB4405" s="9"/>
      <c r="CC4405" s="9"/>
      <c r="CF4405" s="9"/>
      <c r="CG4405" s="9"/>
      <c r="CJ4405" s="9"/>
      <c r="CK4405" s="9"/>
      <c r="CN4405" s="9"/>
      <c r="CO4405" s="9"/>
      <c r="CP4405" s="9"/>
      <c r="CQ4405" s="9"/>
      <c r="CR4405" s="9"/>
      <c r="CS4405" s="9"/>
      <c r="CT4405" s="9"/>
      <c r="CU4405" s="9"/>
      <c r="CV4405" s="9"/>
      <c r="CW4405" s="9"/>
      <c r="CX4405" s="9"/>
      <c r="CY4405" s="9"/>
      <c r="CZ4405" s="9"/>
      <c r="DA4405" s="9"/>
      <c r="DB4405" s="9"/>
      <c r="DC4405" s="9"/>
      <c r="DD4405" s="9"/>
      <c r="DE4405" s="9"/>
      <c r="DF4405" s="9"/>
      <c r="DG4405" s="9"/>
      <c r="DH4405" s="9"/>
      <c r="DI4405" s="9"/>
      <c r="DJ4405" s="9"/>
      <c r="DK4405" s="9"/>
      <c r="DL4405" s="9"/>
      <c r="DM4405" s="9"/>
      <c r="DN4405" s="9"/>
      <c r="DO4405" s="9"/>
      <c r="DP4405" s="9"/>
      <c r="DQ4405" s="9"/>
      <c r="DR4405" s="9"/>
      <c r="DS4405" s="9"/>
      <c r="DT4405" s="9"/>
      <c r="DU4405" s="9"/>
      <c r="DV4405" s="9"/>
      <c r="DW4405" s="9"/>
      <c r="DX4405" s="9"/>
      <c r="DY4405" s="9"/>
      <c r="DZ4405" s="56"/>
      <c r="EA4405" s="57"/>
    </row>
    <row r="4406" spans="1:131" ht="19.5" customHeight="1" x14ac:dyDescent="0.25">
      <c r="A4406" s="9">
        <v>2926</v>
      </c>
      <c r="B4406" s="10" t="s">
        <v>8704</v>
      </c>
      <c r="C4406" s="9" t="s">
        <v>8690</v>
      </c>
      <c r="D4406" s="9"/>
      <c r="E4406" s="9" t="s">
        <v>291</v>
      </c>
      <c r="F4406" s="9" t="s">
        <v>8705</v>
      </c>
      <c r="G4406" s="9"/>
      <c r="H4406" s="9" t="s">
        <v>906</v>
      </c>
      <c r="I4406" s="9" t="s">
        <v>28</v>
      </c>
      <c r="M4406" s="9" t="s">
        <v>20</v>
      </c>
      <c r="O4406" s="9">
        <v>31</v>
      </c>
      <c r="R4406" s="9"/>
      <c r="S4406" s="9"/>
      <c r="T4406" s="9"/>
      <c r="U4406" s="9"/>
      <c r="V4406" s="9"/>
      <c r="W4406" s="9"/>
      <c r="X4406" s="9"/>
      <c r="Y4406" s="9"/>
      <c r="Z4406" s="9"/>
      <c r="AA4406" s="9"/>
      <c r="AB4406" s="9"/>
      <c r="AC4406" s="9"/>
      <c r="AD4406" s="9"/>
      <c r="AE4406" s="9"/>
      <c r="AF4406" s="55"/>
      <c r="AG4406" s="55"/>
      <c r="AH4406" s="9"/>
      <c r="AI4406" s="9"/>
      <c r="AJ4406" s="9"/>
      <c r="AK4406" s="9"/>
      <c r="AL4406" s="9"/>
      <c r="AM4406" s="9"/>
      <c r="AN4406" s="9"/>
      <c r="AO4406" s="9"/>
      <c r="AP4406" s="9"/>
      <c r="AQ4406" s="9"/>
      <c r="AR4406" s="9"/>
      <c r="AS4406" s="9"/>
      <c r="AT4406" s="9"/>
      <c r="AU4406" s="9"/>
      <c r="AV4406" s="9"/>
      <c r="AW4406" s="9"/>
      <c r="AX4406" s="9"/>
      <c r="AY4406" s="9"/>
      <c r="AZ4406" s="9"/>
      <c r="BA4406" s="9"/>
      <c r="BB4406" s="9"/>
      <c r="BC4406" s="9"/>
      <c r="BD4406" s="9"/>
      <c r="BE4406" s="9"/>
      <c r="BF4406" s="9"/>
      <c r="BG4406" s="9"/>
      <c r="BH4406" s="9"/>
      <c r="BI4406" s="9"/>
      <c r="BJ4406" s="9"/>
      <c r="BK4406" s="9"/>
      <c r="BL4406" s="9"/>
      <c r="BM4406" s="9"/>
      <c r="BN4406" s="9"/>
      <c r="BO4406" s="9"/>
      <c r="BP4406" s="9"/>
      <c r="BQ4406" s="9"/>
      <c r="BT4406" s="9"/>
      <c r="BU4406" s="9"/>
      <c r="BX4406" s="9"/>
      <c r="BY4406" s="9"/>
      <c r="CB4406" s="9"/>
      <c r="CC4406" s="9"/>
      <c r="CF4406" s="9"/>
      <c r="CG4406" s="9"/>
      <c r="CJ4406" s="9"/>
      <c r="CK4406" s="9"/>
      <c r="CN4406" s="9"/>
      <c r="CO4406" s="9"/>
      <c r="CP4406" s="9"/>
      <c r="CQ4406" s="9"/>
      <c r="CR4406" s="9"/>
      <c r="CS4406" s="9"/>
      <c r="CT4406" s="9"/>
      <c r="CU4406" s="9"/>
      <c r="CV4406" s="9"/>
      <c r="CW4406" s="9"/>
      <c r="CX4406" s="9"/>
      <c r="CY4406" s="9"/>
      <c r="CZ4406" s="9"/>
      <c r="DA4406" s="9"/>
      <c r="DB4406" s="9"/>
      <c r="DC4406" s="9"/>
      <c r="DD4406" s="9"/>
      <c r="DE4406" s="9"/>
      <c r="DF4406" s="9"/>
      <c r="DG4406" s="9"/>
      <c r="DH4406" s="9"/>
      <c r="DI4406" s="9"/>
      <c r="DJ4406" s="9"/>
      <c r="DK4406" s="9"/>
      <c r="DL4406" s="9"/>
      <c r="DM4406" s="9"/>
      <c r="DN4406" s="9"/>
      <c r="DO4406" s="9"/>
      <c r="DP4406" s="9"/>
      <c r="DQ4406" s="9"/>
      <c r="DR4406" s="9"/>
      <c r="DS4406" s="9"/>
      <c r="DT4406" s="9"/>
      <c r="DU4406" s="9"/>
      <c r="DV4406" s="9"/>
      <c r="DW4406" s="9"/>
      <c r="DX4406" s="9"/>
      <c r="DY4406" s="9"/>
      <c r="DZ4406" s="56"/>
      <c r="EA4406" s="57"/>
    </row>
    <row r="4407" spans="1:131" ht="19.5" customHeight="1" x14ac:dyDescent="0.25">
      <c r="A4407" s="9">
        <v>2927</v>
      </c>
      <c r="B4407" s="9" t="s">
        <v>8706</v>
      </c>
      <c r="C4407" s="9" t="s">
        <v>2643</v>
      </c>
      <c r="D4407" s="9"/>
      <c r="E4407" s="9" t="s">
        <v>291</v>
      </c>
      <c r="F4407" s="9" t="s">
        <v>8705</v>
      </c>
      <c r="G4407" s="9"/>
      <c r="H4407" s="9" t="s">
        <v>906</v>
      </c>
      <c r="I4407" s="9" t="s">
        <v>28</v>
      </c>
      <c r="M4407" s="9" t="s">
        <v>20</v>
      </c>
      <c r="O4407" s="9">
        <v>31</v>
      </c>
      <c r="R4407" s="9"/>
      <c r="S4407" s="9"/>
      <c r="T4407" s="9"/>
      <c r="U4407" s="9"/>
      <c r="V4407" s="9"/>
      <c r="W4407" s="9"/>
      <c r="X4407" s="9"/>
      <c r="Y4407" s="9"/>
      <c r="Z4407" s="9"/>
      <c r="AA4407" s="9"/>
      <c r="AB4407" s="9"/>
      <c r="AC4407" s="9"/>
      <c r="AD4407" s="9"/>
      <c r="AE4407" s="9"/>
      <c r="AF4407" s="55"/>
      <c r="AG4407" s="55"/>
      <c r="AH4407" s="9"/>
      <c r="AI4407" s="9"/>
      <c r="AJ4407" s="9"/>
      <c r="AK4407" s="9"/>
      <c r="AL4407" s="9"/>
      <c r="AM4407" s="9"/>
      <c r="AN4407" s="9"/>
      <c r="AO4407" s="9"/>
      <c r="AP4407" s="9"/>
      <c r="AQ4407" s="9"/>
      <c r="AR4407" s="9"/>
      <c r="AS4407" s="9"/>
      <c r="AT4407" s="9"/>
      <c r="AU4407" s="9"/>
      <c r="AV4407" s="9"/>
      <c r="AW4407" s="9"/>
      <c r="AX4407" s="9"/>
      <c r="AY4407" s="9"/>
      <c r="AZ4407" s="9"/>
      <c r="BA4407" s="9"/>
      <c r="BB4407" s="9"/>
      <c r="BC4407" s="9"/>
      <c r="BD4407" s="9"/>
      <c r="BE4407" s="9"/>
      <c r="BF4407" s="9"/>
      <c r="BG4407" s="9"/>
      <c r="BH4407" s="9"/>
      <c r="BI4407" s="9"/>
      <c r="BJ4407" s="9"/>
      <c r="BK4407" s="9"/>
      <c r="BL4407" s="9"/>
      <c r="BM4407" s="9"/>
      <c r="BN4407" s="9"/>
      <c r="BO4407" s="9"/>
      <c r="BP4407" s="9"/>
      <c r="BQ4407" s="9"/>
      <c r="BT4407" s="9"/>
      <c r="BU4407" s="9"/>
      <c r="BX4407" s="9"/>
      <c r="BY4407" s="9"/>
      <c r="CB4407" s="9"/>
      <c r="CC4407" s="9"/>
      <c r="CF4407" s="9"/>
      <c r="CG4407" s="9"/>
      <c r="CJ4407" s="9"/>
      <c r="CK4407" s="9"/>
      <c r="CN4407" s="9"/>
      <c r="CO4407" s="9"/>
      <c r="CP4407" s="9"/>
      <c r="CQ4407" s="9"/>
      <c r="CR4407" s="9"/>
      <c r="CS4407" s="9"/>
      <c r="CT4407" s="9"/>
      <c r="CU4407" s="9"/>
      <c r="CV4407" s="9"/>
      <c r="CW4407" s="9"/>
      <c r="CX4407" s="9"/>
      <c r="CY4407" s="9"/>
      <c r="CZ4407" s="9"/>
      <c r="DA4407" s="9"/>
      <c r="DB4407" s="9"/>
      <c r="DC4407" s="9"/>
      <c r="DD4407" s="9"/>
      <c r="DE4407" s="9"/>
      <c r="DF4407" s="9"/>
      <c r="DG4407" s="9"/>
      <c r="DH4407" s="9"/>
      <c r="DI4407" s="9"/>
      <c r="DJ4407" s="9"/>
      <c r="DK4407" s="9"/>
      <c r="DL4407" s="9"/>
      <c r="DM4407" s="9"/>
      <c r="DN4407" s="9"/>
      <c r="DO4407" s="9"/>
      <c r="DP4407" s="9"/>
      <c r="DQ4407" s="9"/>
      <c r="DR4407" s="9"/>
      <c r="DS4407" s="9"/>
      <c r="DT4407" s="9"/>
      <c r="DU4407" s="9"/>
      <c r="DV4407" s="9"/>
      <c r="DW4407" s="9"/>
      <c r="DX4407" s="9"/>
      <c r="DY4407" s="9"/>
      <c r="DZ4407" s="56"/>
      <c r="EA4407" s="57"/>
    </row>
    <row r="4408" spans="1:131" ht="19.5" customHeight="1" x14ac:dyDescent="0.25">
      <c r="A4408" s="9">
        <v>2928</v>
      </c>
      <c r="B4408" s="9" t="s">
        <v>8707</v>
      </c>
      <c r="C4408" s="9" t="s">
        <v>8708</v>
      </c>
      <c r="D4408" s="9"/>
      <c r="E4408" s="9" t="s">
        <v>291</v>
      </c>
      <c r="F4408" s="9" t="s">
        <v>8705</v>
      </c>
      <c r="G4408" s="9"/>
      <c r="H4408" s="9" t="s">
        <v>906</v>
      </c>
      <c r="I4408" s="9" t="s">
        <v>28</v>
      </c>
      <c r="M4408" s="9" t="s">
        <v>20</v>
      </c>
      <c r="O4408" s="9">
        <v>31</v>
      </c>
      <c r="R4408" s="9"/>
      <c r="S4408" s="9"/>
      <c r="T4408" s="9"/>
      <c r="U4408" s="9"/>
      <c r="V4408" s="9"/>
      <c r="W4408" s="9"/>
      <c r="X4408" s="9"/>
      <c r="Y4408" s="9"/>
      <c r="Z4408" s="9"/>
      <c r="AA4408" s="9"/>
      <c r="AB4408" s="9"/>
      <c r="AC4408" s="9"/>
      <c r="AD4408" s="9"/>
      <c r="AE4408" s="9"/>
      <c r="AF4408" s="55"/>
      <c r="AG4408" s="55"/>
      <c r="AH4408" s="9"/>
      <c r="AI4408" s="9"/>
      <c r="AJ4408" s="9"/>
      <c r="AK4408" s="9"/>
      <c r="AL4408" s="9"/>
      <c r="AM4408" s="9"/>
      <c r="AN4408" s="9"/>
      <c r="AO4408" s="9"/>
      <c r="AP4408" s="9"/>
      <c r="AQ4408" s="9"/>
      <c r="AR4408" s="9"/>
      <c r="AS4408" s="9"/>
      <c r="AT4408" s="9"/>
      <c r="AU4408" s="9"/>
      <c r="AV4408" s="9"/>
      <c r="AW4408" s="9"/>
      <c r="AX4408" s="9"/>
      <c r="AY4408" s="9"/>
      <c r="AZ4408" s="9"/>
      <c r="BA4408" s="9"/>
      <c r="BB4408" s="9"/>
      <c r="BC4408" s="9"/>
      <c r="BD4408" s="9"/>
      <c r="BE4408" s="9"/>
      <c r="BF4408" s="9"/>
      <c r="BG4408" s="9"/>
      <c r="BH4408" s="9"/>
      <c r="BI4408" s="9"/>
      <c r="BJ4408" s="9"/>
      <c r="BK4408" s="9"/>
      <c r="BL4408" s="9"/>
      <c r="BM4408" s="9"/>
      <c r="BN4408" s="9"/>
      <c r="BO4408" s="9"/>
      <c r="BP4408" s="9"/>
      <c r="BQ4408" s="9"/>
      <c r="BT4408" s="9"/>
      <c r="BU4408" s="9"/>
      <c r="BX4408" s="9"/>
      <c r="BY4408" s="9"/>
      <c r="CB4408" s="9"/>
      <c r="CC4408" s="9"/>
      <c r="CF4408" s="9"/>
      <c r="CG4408" s="9"/>
      <c r="CJ4408" s="9"/>
      <c r="CK4408" s="9"/>
      <c r="CN4408" s="9"/>
      <c r="CO4408" s="9"/>
      <c r="CP4408" s="9"/>
      <c r="CQ4408" s="9"/>
      <c r="CR4408" s="9"/>
      <c r="CS4408" s="9"/>
      <c r="CT4408" s="9"/>
      <c r="CU4408" s="9"/>
      <c r="CV4408" s="9"/>
      <c r="CW4408" s="9"/>
      <c r="CX4408" s="9"/>
      <c r="CY4408" s="9"/>
      <c r="CZ4408" s="9"/>
      <c r="DA4408" s="9"/>
      <c r="DB4408" s="9"/>
      <c r="DC4408" s="9"/>
      <c r="DD4408" s="9"/>
      <c r="DE4408" s="9"/>
      <c r="DF4408" s="9"/>
      <c r="DG4408" s="9"/>
      <c r="DH4408" s="9"/>
      <c r="DI4408" s="9"/>
      <c r="DJ4408" s="9"/>
      <c r="DK4408" s="9"/>
      <c r="DL4408" s="9"/>
      <c r="DM4408" s="9"/>
      <c r="DN4408" s="9"/>
      <c r="DO4408" s="9"/>
      <c r="DP4408" s="9"/>
      <c r="DQ4408" s="9"/>
      <c r="DR4408" s="9"/>
      <c r="DS4408" s="9"/>
      <c r="DT4408" s="9"/>
      <c r="DU4408" s="9"/>
      <c r="DV4408" s="9"/>
      <c r="DW4408" s="9"/>
      <c r="DX4408" s="9"/>
      <c r="DY4408" s="9"/>
      <c r="DZ4408" s="56"/>
      <c r="EA4408" s="57"/>
    </row>
    <row r="4409" spans="1:131" ht="19.5" customHeight="1" x14ac:dyDescent="0.25">
      <c r="A4409" s="9">
        <v>2929</v>
      </c>
      <c r="B4409" s="9" t="s">
        <v>8709</v>
      </c>
      <c r="C4409" s="9" t="s">
        <v>8710</v>
      </c>
      <c r="D4409" s="9"/>
      <c r="E4409" s="9" t="s">
        <v>291</v>
      </c>
      <c r="F4409" s="9" t="s">
        <v>8705</v>
      </c>
      <c r="G4409" s="9"/>
      <c r="H4409" s="9" t="s">
        <v>906</v>
      </c>
      <c r="I4409" s="9" t="s">
        <v>28</v>
      </c>
      <c r="M4409" s="9" t="s">
        <v>20</v>
      </c>
      <c r="O4409" s="9">
        <v>30</v>
      </c>
      <c r="R4409" s="9"/>
      <c r="S4409" s="9"/>
      <c r="T4409" s="9"/>
      <c r="U4409" s="9"/>
      <c r="V4409" s="9"/>
      <c r="W4409" s="9"/>
      <c r="X4409" s="9"/>
      <c r="Y4409" s="9"/>
      <c r="Z4409" s="9"/>
      <c r="AA4409" s="9"/>
      <c r="AB4409" s="9"/>
      <c r="AC4409" s="9"/>
      <c r="AD4409" s="9"/>
      <c r="AE4409" s="9"/>
      <c r="AF4409" s="55"/>
      <c r="AG4409" s="55"/>
      <c r="AH4409" s="9"/>
      <c r="AI4409" s="9"/>
      <c r="AJ4409" s="9"/>
      <c r="AK4409" s="9"/>
      <c r="AL4409" s="9"/>
      <c r="AM4409" s="9"/>
      <c r="AN4409" s="9"/>
      <c r="AO4409" s="9"/>
      <c r="AP4409" s="9"/>
      <c r="AQ4409" s="9"/>
      <c r="AR4409" s="9"/>
      <c r="AS4409" s="9"/>
      <c r="AT4409" s="9"/>
      <c r="AU4409" s="9"/>
      <c r="AV4409" s="9"/>
      <c r="AW4409" s="9"/>
      <c r="AX4409" s="9"/>
      <c r="AY4409" s="9"/>
      <c r="AZ4409" s="9"/>
      <c r="BA4409" s="9"/>
      <c r="BB4409" s="9"/>
      <c r="BC4409" s="9"/>
      <c r="BD4409" s="9"/>
      <c r="BE4409" s="9"/>
      <c r="BF4409" s="9"/>
      <c r="BG4409" s="9"/>
      <c r="BH4409" s="9"/>
      <c r="BI4409" s="9"/>
      <c r="BJ4409" s="9"/>
      <c r="BK4409" s="9"/>
      <c r="BL4409" s="9"/>
      <c r="BM4409" s="9"/>
      <c r="BN4409" s="9"/>
      <c r="BO4409" s="9"/>
      <c r="BP4409" s="9"/>
      <c r="BQ4409" s="9"/>
      <c r="BT4409" s="9"/>
      <c r="BU4409" s="9"/>
      <c r="BX4409" s="9"/>
      <c r="BY4409" s="9"/>
      <c r="CB4409" s="9"/>
      <c r="CC4409" s="9"/>
      <c r="CF4409" s="9"/>
      <c r="CG4409" s="9"/>
      <c r="CJ4409" s="9"/>
      <c r="CK4409" s="9"/>
      <c r="CN4409" s="9"/>
      <c r="CO4409" s="9"/>
      <c r="CP4409" s="9"/>
      <c r="CQ4409" s="9"/>
      <c r="CR4409" s="9"/>
      <c r="CS4409" s="9"/>
      <c r="CT4409" s="9"/>
      <c r="CU4409" s="9"/>
      <c r="CV4409" s="9"/>
      <c r="CW4409" s="9"/>
      <c r="CX4409" s="9"/>
      <c r="CY4409" s="9"/>
      <c r="CZ4409" s="9"/>
      <c r="DA4409" s="9"/>
      <c r="DB4409" s="9"/>
      <c r="DC4409" s="9"/>
      <c r="DD4409" s="9"/>
      <c r="DE4409" s="9"/>
      <c r="DF4409" s="9"/>
      <c r="DG4409" s="9"/>
      <c r="DH4409" s="9"/>
      <c r="DI4409" s="9"/>
      <c r="DJ4409" s="9"/>
      <c r="DK4409" s="9"/>
      <c r="DL4409" s="9"/>
      <c r="DM4409" s="9"/>
      <c r="DN4409" s="9"/>
      <c r="DO4409" s="9"/>
      <c r="DP4409" s="9"/>
      <c r="DQ4409" s="9"/>
      <c r="DR4409" s="9"/>
      <c r="DS4409" s="9"/>
      <c r="DT4409" s="9"/>
      <c r="DU4409" s="9"/>
      <c r="DV4409" s="9"/>
      <c r="DW4409" s="9"/>
      <c r="DX4409" s="9"/>
      <c r="DY4409" s="9"/>
      <c r="DZ4409" s="56"/>
      <c r="EA4409" s="57"/>
    </row>
    <row r="4410" spans="1:131" ht="19.5" customHeight="1" x14ac:dyDescent="0.25">
      <c r="A4410" s="9">
        <v>2930</v>
      </c>
      <c r="B4410" s="9" t="s">
        <v>8711</v>
      </c>
      <c r="C4410" s="9" t="s">
        <v>8712</v>
      </c>
      <c r="D4410" s="9"/>
      <c r="E4410" s="9" t="s">
        <v>291</v>
      </c>
      <c r="F4410" s="9" t="s">
        <v>8705</v>
      </c>
      <c r="G4410" s="9"/>
      <c r="H4410" s="9" t="s">
        <v>906</v>
      </c>
      <c r="I4410" s="9" t="s">
        <v>28</v>
      </c>
      <c r="M4410" s="9" t="s">
        <v>20</v>
      </c>
      <c r="O4410" s="9">
        <v>30</v>
      </c>
      <c r="R4410" s="9"/>
      <c r="S4410" s="9"/>
      <c r="T4410" s="9"/>
      <c r="U4410" s="9"/>
      <c r="V4410" s="9"/>
      <c r="W4410" s="9"/>
      <c r="X4410" s="9"/>
      <c r="Y4410" s="9"/>
      <c r="Z4410" s="9"/>
      <c r="AA4410" s="9"/>
      <c r="AB4410" s="9"/>
      <c r="AC4410" s="9"/>
      <c r="AD4410" s="9"/>
      <c r="AE4410" s="9"/>
      <c r="AF4410" s="55"/>
      <c r="AG4410" s="55"/>
      <c r="AH4410" s="9"/>
      <c r="AI4410" s="9"/>
      <c r="AJ4410" s="9"/>
      <c r="AK4410" s="9"/>
      <c r="AL4410" s="9"/>
      <c r="AM4410" s="9"/>
      <c r="AN4410" s="9"/>
      <c r="AO4410" s="9"/>
      <c r="AP4410" s="9"/>
      <c r="AQ4410" s="9"/>
      <c r="AR4410" s="9"/>
      <c r="AS4410" s="9"/>
      <c r="AT4410" s="9"/>
      <c r="AU4410" s="9"/>
      <c r="AV4410" s="9"/>
      <c r="AW4410" s="9"/>
      <c r="AX4410" s="9"/>
      <c r="AY4410" s="9"/>
      <c r="AZ4410" s="9"/>
      <c r="BA4410" s="9"/>
      <c r="BB4410" s="9"/>
      <c r="BC4410" s="9"/>
      <c r="BD4410" s="9"/>
      <c r="BE4410" s="9"/>
      <c r="BF4410" s="9"/>
      <c r="BG4410" s="9"/>
      <c r="BH4410" s="9"/>
      <c r="BI4410" s="9"/>
      <c r="BJ4410" s="9"/>
      <c r="BK4410" s="9"/>
      <c r="BL4410" s="9"/>
      <c r="BM4410" s="9"/>
      <c r="BN4410" s="9"/>
      <c r="BO4410" s="9"/>
      <c r="BP4410" s="9"/>
      <c r="BQ4410" s="9"/>
      <c r="BT4410" s="9"/>
      <c r="BU4410" s="9"/>
      <c r="BX4410" s="9"/>
      <c r="BY4410" s="9"/>
      <c r="CB4410" s="9"/>
      <c r="CC4410" s="9"/>
      <c r="CF4410" s="9"/>
      <c r="CG4410" s="9"/>
      <c r="CJ4410" s="9"/>
      <c r="CK4410" s="9"/>
      <c r="CN4410" s="9"/>
      <c r="CO4410" s="9"/>
      <c r="CP4410" s="9"/>
      <c r="CQ4410" s="9"/>
      <c r="CR4410" s="9"/>
      <c r="CS4410" s="9"/>
      <c r="CT4410" s="9"/>
      <c r="CU4410" s="9"/>
      <c r="CV4410" s="9"/>
      <c r="CW4410" s="9"/>
      <c r="CX4410" s="9"/>
      <c r="CY4410" s="9"/>
      <c r="CZ4410" s="9"/>
      <c r="DA4410" s="9"/>
      <c r="DB4410" s="9"/>
      <c r="DC4410" s="9"/>
      <c r="DD4410" s="9"/>
      <c r="DE4410" s="9"/>
      <c r="DF4410" s="9"/>
      <c r="DG4410" s="9"/>
      <c r="DH4410" s="9"/>
      <c r="DI4410" s="9"/>
      <c r="DJ4410" s="9"/>
      <c r="DK4410" s="9"/>
      <c r="DL4410" s="9"/>
      <c r="DM4410" s="9"/>
      <c r="DN4410" s="9"/>
      <c r="DO4410" s="9"/>
      <c r="DP4410" s="9"/>
      <c r="DQ4410" s="9"/>
      <c r="DR4410" s="9"/>
      <c r="DS4410" s="9"/>
      <c r="DT4410" s="9"/>
      <c r="DU4410" s="9"/>
      <c r="DV4410" s="9"/>
      <c r="DW4410" s="9"/>
      <c r="DX4410" s="9"/>
      <c r="DY4410" s="9"/>
      <c r="DZ4410" s="56"/>
      <c r="EA4410" s="57"/>
    </row>
    <row r="4411" spans="1:131" ht="19.5" customHeight="1" x14ac:dyDescent="0.25">
      <c r="A4411" s="9">
        <v>2931</v>
      </c>
      <c r="B4411" s="9" t="s">
        <v>8713</v>
      </c>
      <c r="C4411" s="9" t="s">
        <v>8714</v>
      </c>
      <c r="D4411" s="9"/>
      <c r="E4411" s="9" t="s">
        <v>291</v>
      </c>
      <c r="F4411" s="9" t="s">
        <v>8705</v>
      </c>
      <c r="G4411" s="9"/>
      <c r="H4411" s="9" t="s">
        <v>906</v>
      </c>
      <c r="I4411" s="9" t="s">
        <v>28</v>
      </c>
      <c r="M4411" s="9" t="s">
        <v>20</v>
      </c>
      <c r="O4411" s="9">
        <v>30</v>
      </c>
      <c r="R4411" s="9"/>
      <c r="S4411" s="9"/>
      <c r="T4411" s="9"/>
      <c r="U4411" s="9"/>
      <c r="V4411" s="9"/>
      <c r="W4411" s="9"/>
      <c r="X4411" s="9"/>
      <c r="Y4411" s="9"/>
      <c r="Z4411" s="9"/>
      <c r="AA4411" s="9"/>
      <c r="AB4411" s="9"/>
      <c r="AC4411" s="9"/>
      <c r="AD4411" s="9"/>
      <c r="AE4411" s="9"/>
      <c r="AF4411" s="55"/>
      <c r="AG4411" s="55"/>
      <c r="AH4411" s="9"/>
      <c r="AI4411" s="9"/>
      <c r="AJ4411" s="9"/>
      <c r="AK4411" s="9"/>
      <c r="AL4411" s="9"/>
      <c r="AM4411" s="9"/>
      <c r="AN4411" s="9"/>
      <c r="AO4411" s="9"/>
      <c r="AP4411" s="9"/>
      <c r="AQ4411" s="9"/>
      <c r="AR4411" s="9"/>
      <c r="AS4411" s="9"/>
      <c r="AT4411" s="9"/>
      <c r="AU4411" s="9"/>
      <c r="AV4411" s="9"/>
      <c r="AW4411" s="9"/>
      <c r="AX4411" s="9"/>
      <c r="AY4411" s="9"/>
      <c r="AZ4411" s="9"/>
      <c r="BA4411" s="9"/>
      <c r="BB4411" s="9"/>
      <c r="BC4411" s="9"/>
      <c r="BD4411" s="9"/>
      <c r="BE4411" s="9"/>
      <c r="BF4411" s="9"/>
      <c r="BG4411" s="9"/>
      <c r="BH4411" s="9"/>
      <c r="BI4411" s="9"/>
      <c r="BJ4411" s="9"/>
      <c r="BK4411" s="9"/>
      <c r="BL4411" s="9"/>
      <c r="BM4411" s="9"/>
      <c r="BN4411" s="9"/>
      <c r="BO4411" s="9"/>
      <c r="BP4411" s="9"/>
      <c r="BQ4411" s="9"/>
      <c r="BT4411" s="9"/>
      <c r="BU4411" s="9"/>
      <c r="BX4411" s="9"/>
      <c r="BY4411" s="9"/>
      <c r="CB4411" s="9"/>
      <c r="CC4411" s="9"/>
      <c r="CF4411" s="9"/>
      <c r="CG4411" s="9"/>
      <c r="CJ4411" s="9"/>
      <c r="CK4411" s="9"/>
      <c r="CN4411" s="9"/>
      <c r="CO4411" s="9"/>
      <c r="CP4411" s="9"/>
      <c r="CQ4411" s="9"/>
      <c r="CR4411" s="9"/>
      <c r="CS4411" s="9"/>
      <c r="CT4411" s="9"/>
      <c r="CU4411" s="9"/>
      <c r="CV4411" s="9"/>
      <c r="CW4411" s="9"/>
      <c r="CX4411" s="9"/>
      <c r="CY4411" s="9"/>
      <c r="CZ4411" s="9"/>
      <c r="DA4411" s="9"/>
      <c r="DB4411" s="9"/>
      <c r="DC4411" s="9"/>
      <c r="DD4411" s="9"/>
      <c r="DE4411" s="9"/>
      <c r="DF4411" s="9"/>
      <c r="DG4411" s="9"/>
      <c r="DH4411" s="9"/>
      <c r="DI4411" s="9"/>
      <c r="DJ4411" s="9"/>
      <c r="DK4411" s="9"/>
      <c r="DL4411" s="9"/>
      <c r="DM4411" s="9"/>
      <c r="DN4411" s="9"/>
      <c r="DO4411" s="9"/>
      <c r="DP4411" s="9"/>
      <c r="DQ4411" s="9"/>
      <c r="DR4411" s="9"/>
      <c r="DS4411" s="9"/>
      <c r="DT4411" s="9"/>
      <c r="DU4411" s="9"/>
      <c r="DV4411" s="9"/>
      <c r="DW4411" s="9"/>
      <c r="DX4411" s="9"/>
      <c r="DY4411" s="9"/>
      <c r="DZ4411" s="56"/>
      <c r="EA4411" s="57"/>
    </row>
    <row r="4412" spans="1:131" ht="19.5" customHeight="1" x14ac:dyDescent="0.25">
      <c r="A4412" s="9">
        <v>2932</v>
      </c>
      <c r="B4412" s="9" t="s">
        <v>8715</v>
      </c>
      <c r="C4412" s="9" t="s">
        <v>8716</v>
      </c>
      <c r="D4412" s="9"/>
      <c r="E4412" s="9" t="s">
        <v>291</v>
      </c>
      <c r="F4412" s="9" t="s">
        <v>8705</v>
      </c>
      <c r="G4412" s="9"/>
      <c r="H4412" s="9" t="s">
        <v>906</v>
      </c>
      <c r="I4412" s="9" t="s">
        <v>28</v>
      </c>
      <c r="M4412" s="9" t="s">
        <v>20</v>
      </c>
      <c r="O4412" s="9">
        <v>31</v>
      </c>
      <c r="R4412" s="9"/>
      <c r="S4412" s="9"/>
      <c r="T4412" s="9"/>
      <c r="U4412" s="9"/>
      <c r="V4412" s="9"/>
      <c r="W4412" s="9"/>
      <c r="X4412" s="9"/>
      <c r="Y4412" s="9"/>
      <c r="Z4412" s="9"/>
      <c r="AA4412" s="9"/>
      <c r="AB4412" s="9"/>
      <c r="AC4412" s="9"/>
      <c r="AD4412" s="9"/>
      <c r="AE4412" s="9"/>
      <c r="AF4412" s="55"/>
      <c r="AG4412" s="55"/>
      <c r="AH4412" s="9"/>
      <c r="AI4412" s="9"/>
      <c r="AJ4412" s="9"/>
      <c r="AK4412" s="9"/>
      <c r="AL4412" s="9"/>
      <c r="AM4412" s="9"/>
      <c r="AN4412" s="9"/>
      <c r="AO4412" s="9"/>
      <c r="AP4412" s="9"/>
      <c r="AQ4412" s="9"/>
      <c r="AR4412" s="9"/>
      <c r="AS4412" s="9"/>
      <c r="AT4412" s="9"/>
      <c r="AU4412" s="9"/>
      <c r="AV4412" s="9"/>
      <c r="AW4412" s="9"/>
      <c r="AX4412" s="9"/>
      <c r="AY4412" s="9"/>
      <c r="AZ4412" s="9"/>
      <c r="BA4412" s="9"/>
      <c r="BB4412" s="9"/>
      <c r="BC4412" s="9"/>
      <c r="BD4412" s="9"/>
      <c r="BE4412" s="9"/>
      <c r="BF4412" s="9"/>
      <c r="BG4412" s="9"/>
      <c r="BH4412" s="9"/>
      <c r="BI4412" s="9"/>
      <c r="BJ4412" s="9"/>
      <c r="BK4412" s="9"/>
      <c r="BL4412" s="9"/>
      <c r="BM4412" s="9"/>
      <c r="BN4412" s="9"/>
      <c r="BO4412" s="9"/>
      <c r="BP4412" s="9"/>
      <c r="BQ4412" s="9"/>
      <c r="BT4412" s="9"/>
      <c r="BU4412" s="9"/>
      <c r="BX4412" s="9"/>
      <c r="BY4412" s="9"/>
      <c r="CB4412" s="9"/>
      <c r="CC4412" s="9"/>
      <c r="CF4412" s="9"/>
      <c r="CG4412" s="9"/>
      <c r="CJ4412" s="9"/>
      <c r="CK4412" s="9"/>
      <c r="CN4412" s="9"/>
      <c r="CO4412" s="9"/>
      <c r="CP4412" s="9"/>
      <c r="CQ4412" s="9"/>
      <c r="CR4412" s="9"/>
      <c r="CS4412" s="9"/>
      <c r="CT4412" s="9"/>
      <c r="CU4412" s="9"/>
      <c r="CV4412" s="9"/>
      <c r="CW4412" s="9"/>
      <c r="CX4412" s="9"/>
      <c r="CY4412" s="9"/>
      <c r="CZ4412" s="9"/>
      <c r="DA4412" s="9"/>
      <c r="DB4412" s="9"/>
      <c r="DC4412" s="9"/>
      <c r="DD4412" s="9"/>
      <c r="DE4412" s="9"/>
      <c r="DF4412" s="9"/>
      <c r="DG4412" s="9"/>
      <c r="DH4412" s="9"/>
      <c r="DI4412" s="9"/>
      <c r="DJ4412" s="9"/>
      <c r="DK4412" s="9"/>
      <c r="DL4412" s="9"/>
      <c r="DM4412" s="9"/>
      <c r="DN4412" s="9"/>
      <c r="DO4412" s="9"/>
      <c r="DP4412" s="9"/>
      <c r="DQ4412" s="9"/>
      <c r="DR4412" s="9"/>
      <c r="DS4412" s="9"/>
      <c r="DT4412" s="9"/>
      <c r="DU4412" s="9"/>
      <c r="DV4412" s="9"/>
      <c r="DW4412" s="9"/>
      <c r="DX4412" s="9"/>
      <c r="DY4412" s="9"/>
      <c r="DZ4412" s="56"/>
      <c r="EA4412" s="57"/>
    </row>
    <row r="4413" spans="1:131" ht="19.5" customHeight="1" x14ac:dyDescent="0.25">
      <c r="A4413" s="9">
        <v>2933</v>
      </c>
      <c r="B4413" s="9" t="s">
        <v>8717</v>
      </c>
      <c r="C4413" s="9" t="s">
        <v>8718</v>
      </c>
      <c r="D4413" s="9"/>
      <c r="E4413" s="9" t="s">
        <v>291</v>
      </c>
      <c r="F4413" s="9" t="s">
        <v>8705</v>
      </c>
      <c r="G4413" s="9"/>
      <c r="H4413" s="9" t="s">
        <v>906</v>
      </c>
      <c r="I4413" s="9" t="s">
        <v>28</v>
      </c>
      <c r="M4413" s="9" t="s">
        <v>20</v>
      </c>
      <c r="O4413" s="9">
        <v>31</v>
      </c>
      <c r="R4413" s="9"/>
      <c r="S4413" s="9"/>
      <c r="T4413" s="9"/>
      <c r="U4413" s="9"/>
      <c r="V4413" s="9"/>
      <c r="W4413" s="9"/>
      <c r="X4413" s="9"/>
      <c r="Y4413" s="9"/>
      <c r="Z4413" s="9"/>
      <c r="AA4413" s="9"/>
      <c r="AB4413" s="9"/>
      <c r="AC4413" s="9"/>
      <c r="AD4413" s="9"/>
      <c r="AE4413" s="9"/>
      <c r="AF4413" s="55"/>
      <c r="AG4413" s="55"/>
      <c r="AH4413" s="9"/>
      <c r="AI4413" s="9"/>
      <c r="AJ4413" s="9"/>
      <c r="AK4413" s="9"/>
      <c r="AL4413" s="9"/>
      <c r="AM4413" s="9"/>
      <c r="AN4413" s="9"/>
      <c r="AO4413" s="9"/>
      <c r="AP4413" s="9"/>
      <c r="AQ4413" s="9"/>
      <c r="AR4413" s="9"/>
      <c r="AS4413" s="9"/>
      <c r="AT4413" s="9"/>
      <c r="AU4413" s="9"/>
      <c r="AV4413" s="9"/>
      <c r="AW4413" s="9"/>
      <c r="AX4413" s="9"/>
      <c r="AY4413" s="9"/>
      <c r="AZ4413" s="9"/>
      <c r="BA4413" s="9"/>
      <c r="BB4413" s="9"/>
      <c r="BC4413" s="9"/>
      <c r="BD4413" s="9"/>
      <c r="BE4413" s="9"/>
      <c r="BF4413" s="9"/>
      <c r="BG4413" s="9"/>
      <c r="BH4413" s="9"/>
      <c r="BI4413" s="9"/>
      <c r="BJ4413" s="9"/>
      <c r="BK4413" s="9"/>
      <c r="BL4413" s="9"/>
      <c r="BM4413" s="9"/>
      <c r="BN4413" s="9"/>
      <c r="BO4413" s="9"/>
      <c r="BP4413" s="9"/>
      <c r="BQ4413" s="9"/>
      <c r="BT4413" s="9"/>
      <c r="BU4413" s="9"/>
      <c r="BX4413" s="9"/>
      <c r="BY4413" s="9"/>
      <c r="CB4413" s="9"/>
      <c r="CC4413" s="9"/>
      <c r="CF4413" s="9"/>
      <c r="CG4413" s="9"/>
      <c r="CJ4413" s="9"/>
      <c r="CK4413" s="9"/>
      <c r="CN4413" s="9"/>
      <c r="CO4413" s="9"/>
      <c r="CP4413" s="9"/>
      <c r="CQ4413" s="9"/>
      <c r="CR4413" s="9"/>
      <c r="CS4413" s="9"/>
      <c r="CT4413" s="9"/>
      <c r="CU4413" s="9"/>
      <c r="CV4413" s="9"/>
      <c r="CW4413" s="9"/>
      <c r="CX4413" s="9"/>
      <c r="CY4413" s="9"/>
      <c r="CZ4413" s="9"/>
      <c r="DA4413" s="9"/>
      <c r="DB4413" s="9"/>
      <c r="DC4413" s="9"/>
      <c r="DD4413" s="9"/>
      <c r="DE4413" s="9"/>
      <c r="DF4413" s="9"/>
      <c r="DG4413" s="9"/>
      <c r="DH4413" s="9"/>
      <c r="DI4413" s="9"/>
      <c r="DJ4413" s="9"/>
      <c r="DK4413" s="9"/>
      <c r="DL4413" s="9"/>
      <c r="DM4413" s="9"/>
      <c r="DN4413" s="9"/>
      <c r="DO4413" s="9"/>
      <c r="DP4413" s="9"/>
      <c r="DQ4413" s="9"/>
      <c r="DR4413" s="9"/>
      <c r="DS4413" s="9"/>
      <c r="DT4413" s="9"/>
      <c r="DU4413" s="9"/>
      <c r="DV4413" s="9"/>
      <c r="DW4413" s="9"/>
      <c r="DX4413" s="9"/>
      <c r="DY4413" s="9"/>
      <c r="DZ4413" s="56"/>
      <c r="EA4413" s="57"/>
    </row>
    <row r="4414" spans="1:131" ht="19.5" customHeight="1" x14ac:dyDescent="0.25">
      <c r="A4414" s="9">
        <v>2934</v>
      </c>
      <c r="B4414" s="9" t="s">
        <v>8719</v>
      </c>
      <c r="C4414" s="9" t="s">
        <v>8720</v>
      </c>
      <c r="D4414" s="9"/>
      <c r="E4414" s="9" t="s">
        <v>291</v>
      </c>
      <c r="F4414" s="9" t="s">
        <v>8705</v>
      </c>
      <c r="G4414" s="9"/>
      <c r="H4414" s="9" t="s">
        <v>906</v>
      </c>
      <c r="I4414" s="9" t="s">
        <v>28</v>
      </c>
      <c r="M4414" s="9" t="s">
        <v>20</v>
      </c>
      <c r="O4414" s="9">
        <v>31</v>
      </c>
      <c r="R4414" s="9"/>
      <c r="S4414" s="9"/>
      <c r="T4414" s="9"/>
      <c r="U4414" s="9"/>
      <c r="V4414" s="9"/>
      <c r="W4414" s="9"/>
      <c r="X4414" s="9"/>
      <c r="Y4414" s="9"/>
      <c r="Z4414" s="9"/>
      <c r="AA4414" s="9"/>
      <c r="AB4414" s="9"/>
      <c r="AC4414" s="9"/>
      <c r="AD4414" s="9"/>
      <c r="AE4414" s="9"/>
      <c r="AF4414" s="55"/>
      <c r="AG4414" s="55"/>
      <c r="AH4414" s="9"/>
      <c r="AI4414" s="9"/>
      <c r="AJ4414" s="9"/>
      <c r="AK4414" s="9"/>
      <c r="AL4414" s="9"/>
      <c r="AM4414" s="9"/>
      <c r="AN4414" s="9"/>
      <c r="AO4414" s="9"/>
      <c r="AP4414" s="9"/>
      <c r="AQ4414" s="9"/>
      <c r="AR4414" s="9"/>
      <c r="AS4414" s="9"/>
      <c r="AT4414" s="9"/>
      <c r="AU4414" s="9"/>
      <c r="AV4414" s="9"/>
      <c r="AW4414" s="9"/>
      <c r="AX4414" s="9"/>
      <c r="AY4414" s="9"/>
      <c r="AZ4414" s="9"/>
      <c r="BA4414" s="9"/>
      <c r="BB4414" s="9"/>
      <c r="BC4414" s="9"/>
      <c r="BD4414" s="9"/>
      <c r="BE4414" s="9"/>
      <c r="BF4414" s="9"/>
      <c r="BG4414" s="9"/>
      <c r="BH4414" s="9"/>
      <c r="BI4414" s="9"/>
      <c r="BJ4414" s="9"/>
      <c r="BK4414" s="9"/>
      <c r="BL4414" s="9"/>
      <c r="BM4414" s="9"/>
      <c r="BN4414" s="9"/>
      <c r="BO4414" s="9"/>
      <c r="BP4414" s="9"/>
      <c r="BQ4414" s="9"/>
      <c r="BT4414" s="9"/>
      <c r="BU4414" s="9"/>
      <c r="BX4414" s="9"/>
      <c r="BY4414" s="9"/>
      <c r="CB4414" s="9"/>
      <c r="CC4414" s="9"/>
      <c r="CF4414" s="9"/>
      <c r="CG4414" s="9"/>
      <c r="CJ4414" s="9"/>
      <c r="CK4414" s="9"/>
      <c r="CN4414" s="9"/>
      <c r="CO4414" s="9"/>
      <c r="CP4414" s="9"/>
      <c r="CQ4414" s="9"/>
      <c r="CR4414" s="9"/>
      <c r="CS4414" s="9"/>
      <c r="CT4414" s="9"/>
      <c r="CU4414" s="9"/>
      <c r="CV4414" s="9"/>
      <c r="CW4414" s="9"/>
      <c r="CX4414" s="9"/>
      <c r="CY4414" s="9"/>
      <c r="CZ4414" s="9"/>
      <c r="DA4414" s="9"/>
      <c r="DB4414" s="9"/>
      <c r="DC4414" s="9"/>
      <c r="DD4414" s="9"/>
      <c r="DE4414" s="9"/>
      <c r="DF4414" s="9"/>
      <c r="DG4414" s="9"/>
      <c r="DH4414" s="9"/>
      <c r="DI4414" s="9"/>
      <c r="DJ4414" s="9"/>
      <c r="DK4414" s="9"/>
      <c r="DL4414" s="9"/>
      <c r="DM4414" s="9"/>
      <c r="DN4414" s="9"/>
      <c r="DO4414" s="9"/>
      <c r="DP4414" s="9"/>
      <c r="DQ4414" s="9"/>
      <c r="DR4414" s="9"/>
      <c r="DS4414" s="9"/>
      <c r="DT4414" s="9"/>
      <c r="DU4414" s="9"/>
      <c r="DV4414" s="9"/>
      <c r="DW4414" s="9"/>
      <c r="DX4414" s="9"/>
      <c r="DY4414" s="9"/>
      <c r="DZ4414" s="56"/>
      <c r="EA4414" s="57"/>
    </row>
    <row r="4415" spans="1:131" ht="19.5" customHeight="1" x14ac:dyDescent="0.25">
      <c r="A4415" s="9">
        <v>2935</v>
      </c>
      <c r="B4415" s="9" t="s">
        <v>8721</v>
      </c>
      <c r="C4415" s="9" t="s">
        <v>8722</v>
      </c>
      <c r="D4415" s="9"/>
      <c r="E4415" s="9" t="s">
        <v>291</v>
      </c>
      <c r="F4415" s="9" t="s">
        <v>8705</v>
      </c>
      <c r="G4415" s="9"/>
      <c r="H4415" s="9" t="s">
        <v>906</v>
      </c>
      <c r="I4415" s="9" t="s">
        <v>28</v>
      </c>
      <c r="M4415" s="9" t="s">
        <v>20</v>
      </c>
      <c r="O4415" s="9">
        <v>31</v>
      </c>
      <c r="R4415" s="9"/>
      <c r="S4415" s="9"/>
      <c r="T4415" s="9"/>
      <c r="U4415" s="9"/>
      <c r="V4415" s="9"/>
      <c r="W4415" s="9"/>
      <c r="X4415" s="9"/>
      <c r="Y4415" s="9"/>
      <c r="Z4415" s="9"/>
      <c r="AA4415" s="9"/>
      <c r="AB4415" s="9"/>
      <c r="AC4415" s="9"/>
      <c r="AD4415" s="9"/>
      <c r="AE4415" s="9"/>
      <c r="AF4415" s="55"/>
      <c r="AG4415" s="55"/>
      <c r="AH4415" s="9"/>
      <c r="AI4415" s="9"/>
      <c r="AJ4415" s="9"/>
      <c r="AK4415" s="9"/>
      <c r="AL4415" s="9"/>
      <c r="AM4415" s="9"/>
      <c r="AN4415" s="9"/>
      <c r="AO4415" s="9"/>
      <c r="AP4415" s="9"/>
      <c r="AQ4415" s="9"/>
      <c r="AR4415" s="9"/>
      <c r="AS4415" s="9"/>
      <c r="AT4415" s="9"/>
      <c r="AU4415" s="9"/>
      <c r="AV4415" s="9"/>
      <c r="AW4415" s="9"/>
      <c r="AX4415" s="9"/>
      <c r="AY4415" s="9"/>
      <c r="AZ4415" s="9"/>
      <c r="BA4415" s="9"/>
      <c r="BB4415" s="9"/>
      <c r="BC4415" s="9"/>
      <c r="BD4415" s="9"/>
      <c r="BE4415" s="9"/>
      <c r="BF4415" s="9"/>
      <c r="BG4415" s="9"/>
      <c r="BH4415" s="9"/>
      <c r="BI4415" s="9"/>
      <c r="BJ4415" s="9"/>
      <c r="BK4415" s="9"/>
      <c r="BL4415" s="9"/>
      <c r="BM4415" s="9"/>
      <c r="BN4415" s="9"/>
      <c r="BO4415" s="9"/>
      <c r="BP4415" s="9"/>
      <c r="BQ4415" s="9"/>
      <c r="BT4415" s="9"/>
      <c r="BU4415" s="9"/>
      <c r="BX4415" s="9"/>
      <c r="BY4415" s="9"/>
      <c r="CB4415" s="9"/>
      <c r="CC4415" s="9"/>
      <c r="CF4415" s="9"/>
      <c r="CG4415" s="9"/>
      <c r="CJ4415" s="9"/>
      <c r="CK4415" s="9"/>
      <c r="CN4415" s="9"/>
      <c r="CO4415" s="9"/>
      <c r="CP4415" s="9"/>
      <c r="CQ4415" s="9"/>
      <c r="CR4415" s="9"/>
      <c r="CS4415" s="9"/>
      <c r="CT4415" s="9"/>
      <c r="CU4415" s="9"/>
      <c r="CV4415" s="9"/>
      <c r="CW4415" s="9"/>
      <c r="CX4415" s="9"/>
      <c r="CY4415" s="9"/>
      <c r="CZ4415" s="9"/>
      <c r="DA4415" s="9"/>
      <c r="DB4415" s="9"/>
      <c r="DC4415" s="9"/>
      <c r="DD4415" s="9"/>
      <c r="DE4415" s="9"/>
      <c r="DF4415" s="9"/>
      <c r="DG4415" s="9"/>
      <c r="DH4415" s="9"/>
      <c r="DI4415" s="9"/>
      <c r="DJ4415" s="9"/>
      <c r="DK4415" s="9"/>
      <c r="DL4415" s="9"/>
      <c r="DM4415" s="9"/>
      <c r="DN4415" s="9"/>
      <c r="DO4415" s="9"/>
      <c r="DP4415" s="9"/>
      <c r="DQ4415" s="9"/>
      <c r="DR4415" s="9"/>
      <c r="DS4415" s="9"/>
      <c r="DT4415" s="9"/>
      <c r="DU4415" s="9"/>
      <c r="DV4415" s="9"/>
      <c r="DW4415" s="9"/>
      <c r="DX4415" s="9"/>
      <c r="DY4415" s="9"/>
      <c r="DZ4415" s="56"/>
      <c r="EA4415" s="57"/>
    </row>
    <row r="4416" spans="1:131" ht="19.5" customHeight="1" x14ac:dyDescent="0.25">
      <c r="A4416" s="9">
        <v>2936</v>
      </c>
      <c r="B4416" s="9" t="s">
        <v>8723</v>
      </c>
      <c r="C4416" s="9" t="s">
        <v>8724</v>
      </c>
      <c r="D4416" s="9"/>
      <c r="E4416" s="9" t="s">
        <v>291</v>
      </c>
      <c r="F4416" s="9" t="s">
        <v>8705</v>
      </c>
      <c r="G4416" s="9"/>
      <c r="H4416" s="9" t="s">
        <v>906</v>
      </c>
      <c r="I4416" s="9" t="s">
        <v>28</v>
      </c>
      <c r="M4416" s="9" t="s">
        <v>20</v>
      </c>
      <c r="O4416" s="9">
        <v>30</v>
      </c>
      <c r="R4416" s="9"/>
      <c r="S4416" s="9"/>
      <c r="T4416" s="9"/>
      <c r="U4416" s="9"/>
      <c r="V4416" s="9"/>
      <c r="W4416" s="9"/>
      <c r="X4416" s="9"/>
      <c r="Y4416" s="9"/>
      <c r="Z4416" s="9"/>
      <c r="AA4416" s="9"/>
      <c r="AB4416" s="9"/>
      <c r="AC4416" s="9"/>
      <c r="AD4416" s="9"/>
      <c r="AE4416" s="9"/>
      <c r="AF4416" s="55"/>
      <c r="AG4416" s="55"/>
      <c r="AH4416" s="9"/>
      <c r="AI4416" s="9"/>
      <c r="AJ4416" s="9"/>
      <c r="AK4416" s="9"/>
      <c r="AL4416" s="9"/>
      <c r="AM4416" s="9"/>
      <c r="AN4416" s="9"/>
      <c r="AO4416" s="9"/>
      <c r="AP4416" s="9"/>
      <c r="AQ4416" s="9"/>
      <c r="AR4416" s="9"/>
      <c r="AS4416" s="9"/>
      <c r="AT4416" s="9"/>
      <c r="AU4416" s="9"/>
      <c r="AV4416" s="9"/>
      <c r="AW4416" s="9"/>
      <c r="AX4416" s="9"/>
      <c r="AY4416" s="9"/>
      <c r="AZ4416" s="9"/>
      <c r="BA4416" s="9"/>
      <c r="BB4416" s="9"/>
      <c r="BC4416" s="9"/>
      <c r="BD4416" s="9"/>
      <c r="BE4416" s="9"/>
      <c r="BF4416" s="9"/>
      <c r="BG4416" s="9"/>
      <c r="BH4416" s="9"/>
      <c r="BI4416" s="9"/>
      <c r="BJ4416" s="9"/>
      <c r="BK4416" s="9"/>
      <c r="BL4416" s="9"/>
      <c r="BM4416" s="9"/>
      <c r="BN4416" s="9"/>
      <c r="BO4416" s="9"/>
      <c r="BP4416" s="9"/>
      <c r="BQ4416" s="9"/>
      <c r="BT4416" s="9"/>
      <c r="BU4416" s="9"/>
      <c r="BX4416" s="9"/>
      <c r="BY4416" s="9"/>
      <c r="CB4416" s="9"/>
      <c r="CC4416" s="9"/>
      <c r="CF4416" s="9"/>
      <c r="CG4416" s="9"/>
      <c r="CJ4416" s="9"/>
      <c r="CK4416" s="9"/>
      <c r="CN4416" s="9"/>
      <c r="CO4416" s="9"/>
      <c r="CP4416" s="9"/>
      <c r="CQ4416" s="9"/>
      <c r="CR4416" s="9"/>
      <c r="CS4416" s="9"/>
      <c r="CT4416" s="9"/>
      <c r="CU4416" s="9"/>
      <c r="CV4416" s="9"/>
      <c r="CW4416" s="9"/>
      <c r="CX4416" s="9"/>
      <c r="CY4416" s="9"/>
      <c r="CZ4416" s="9"/>
      <c r="DA4416" s="9"/>
      <c r="DB4416" s="9"/>
      <c r="DC4416" s="9"/>
      <c r="DD4416" s="9"/>
      <c r="DE4416" s="9"/>
      <c r="DF4416" s="9"/>
      <c r="DG4416" s="9"/>
      <c r="DH4416" s="9"/>
      <c r="DI4416" s="9"/>
      <c r="DJ4416" s="9"/>
      <c r="DK4416" s="9"/>
      <c r="DL4416" s="9"/>
      <c r="DM4416" s="9"/>
      <c r="DN4416" s="9"/>
      <c r="DO4416" s="9"/>
      <c r="DP4416" s="9"/>
      <c r="DQ4416" s="9"/>
      <c r="DR4416" s="9"/>
      <c r="DS4416" s="9"/>
      <c r="DT4416" s="9"/>
      <c r="DU4416" s="9"/>
      <c r="DV4416" s="9"/>
      <c r="DW4416" s="9"/>
      <c r="DX4416" s="9"/>
      <c r="DY4416" s="9"/>
      <c r="DZ4416" s="56"/>
      <c r="EA4416" s="57"/>
    </row>
    <row r="4417" spans="1:131" ht="19.5" customHeight="1" x14ac:dyDescent="0.25">
      <c r="A4417" s="9">
        <v>2937</v>
      </c>
      <c r="B4417" s="9" t="s">
        <v>8725</v>
      </c>
      <c r="C4417" s="9" t="s">
        <v>8726</v>
      </c>
      <c r="D4417" s="9"/>
      <c r="E4417" s="9" t="s">
        <v>291</v>
      </c>
      <c r="F4417" s="9" t="s">
        <v>8705</v>
      </c>
      <c r="G4417" s="9"/>
      <c r="H4417" s="9" t="s">
        <v>906</v>
      </c>
      <c r="I4417" s="9" t="s">
        <v>28</v>
      </c>
      <c r="M4417" s="9" t="s">
        <v>20</v>
      </c>
      <c r="O4417" s="9">
        <v>31</v>
      </c>
      <c r="R4417" s="9"/>
      <c r="S4417" s="9"/>
      <c r="T4417" s="9"/>
      <c r="U4417" s="9"/>
      <c r="V4417" s="9"/>
      <c r="W4417" s="9"/>
      <c r="X4417" s="9"/>
      <c r="Y4417" s="9"/>
      <c r="Z4417" s="9"/>
      <c r="AA4417" s="9"/>
      <c r="AB4417" s="9"/>
      <c r="AC4417" s="9"/>
      <c r="AD4417" s="9"/>
      <c r="AE4417" s="9"/>
      <c r="AF4417" s="55"/>
      <c r="AG4417" s="55"/>
      <c r="AH4417" s="9"/>
      <c r="AI4417" s="9"/>
      <c r="AJ4417" s="9"/>
      <c r="AK4417" s="9"/>
      <c r="AL4417" s="9"/>
      <c r="AM4417" s="9"/>
      <c r="AN4417" s="9"/>
      <c r="AO4417" s="9"/>
      <c r="AP4417" s="9"/>
      <c r="AQ4417" s="9"/>
      <c r="AR4417" s="9"/>
      <c r="AS4417" s="9"/>
      <c r="AT4417" s="9"/>
      <c r="AU4417" s="9"/>
      <c r="AV4417" s="9"/>
      <c r="AW4417" s="9"/>
      <c r="AX4417" s="9"/>
      <c r="AY4417" s="9"/>
      <c r="AZ4417" s="9"/>
      <c r="BA4417" s="9"/>
      <c r="BB4417" s="9"/>
      <c r="BC4417" s="9"/>
      <c r="BD4417" s="9"/>
      <c r="BE4417" s="9"/>
      <c r="BF4417" s="9"/>
      <c r="BG4417" s="9"/>
      <c r="BH4417" s="9"/>
      <c r="BI4417" s="9"/>
      <c r="BJ4417" s="9"/>
      <c r="BK4417" s="9"/>
      <c r="BL4417" s="9"/>
      <c r="BM4417" s="9"/>
      <c r="BN4417" s="9"/>
      <c r="BO4417" s="9"/>
      <c r="BP4417" s="9"/>
      <c r="BQ4417" s="9"/>
      <c r="BT4417" s="9"/>
      <c r="BU4417" s="9"/>
      <c r="BX4417" s="9"/>
      <c r="BY4417" s="9"/>
      <c r="CB4417" s="9"/>
      <c r="CC4417" s="9"/>
      <c r="CF4417" s="9"/>
      <c r="CG4417" s="9"/>
      <c r="CJ4417" s="9"/>
      <c r="CK4417" s="9"/>
      <c r="CN4417" s="9"/>
      <c r="CO4417" s="9"/>
      <c r="CP4417" s="9"/>
      <c r="CQ4417" s="9"/>
      <c r="CR4417" s="9"/>
      <c r="CS4417" s="9"/>
      <c r="CT4417" s="9"/>
      <c r="CU4417" s="9"/>
      <c r="CV4417" s="9"/>
      <c r="CW4417" s="9"/>
      <c r="CX4417" s="9"/>
      <c r="CY4417" s="9"/>
      <c r="CZ4417" s="9"/>
      <c r="DA4417" s="9"/>
      <c r="DB4417" s="9"/>
      <c r="DC4417" s="9"/>
      <c r="DD4417" s="9"/>
      <c r="DE4417" s="9"/>
      <c r="DF4417" s="9"/>
      <c r="DG4417" s="9"/>
      <c r="DH4417" s="9"/>
      <c r="DI4417" s="9"/>
      <c r="DJ4417" s="9"/>
      <c r="DK4417" s="9"/>
      <c r="DL4417" s="9"/>
      <c r="DM4417" s="9"/>
      <c r="DN4417" s="9"/>
      <c r="DO4417" s="9"/>
      <c r="DP4417" s="9"/>
      <c r="DQ4417" s="9"/>
      <c r="DR4417" s="9"/>
      <c r="DS4417" s="9"/>
      <c r="DT4417" s="9"/>
      <c r="DU4417" s="9"/>
      <c r="DV4417" s="9"/>
      <c r="DW4417" s="9"/>
      <c r="DX4417" s="9"/>
      <c r="DY4417" s="9"/>
      <c r="DZ4417" s="56"/>
      <c r="EA4417" s="57"/>
    </row>
    <row r="4418" spans="1:131" ht="19.5" customHeight="1" x14ac:dyDescent="0.25">
      <c r="A4418" s="9">
        <v>2938</v>
      </c>
      <c r="B4418" s="9" t="s">
        <v>8727</v>
      </c>
      <c r="C4418" s="9" t="s">
        <v>8728</v>
      </c>
      <c r="D4418" s="9"/>
      <c r="E4418" s="9" t="s">
        <v>291</v>
      </c>
      <c r="F4418" s="9" t="s">
        <v>8705</v>
      </c>
      <c r="G4418" s="9"/>
      <c r="H4418" s="9" t="s">
        <v>906</v>
      </c>
      <c r="I4418" s="9" t="s">
        <v>28</v>
      </c>
      <c r="M4418" s="9" t="s">
        <v>20</v>
      </c>
      <c r="O4418" s="9">
        <v>31</v>
      </c>
      <c r="R4418" s="9"/>
      <c r="S4418" s="9"/>
      <c r="T4418" s="9"/>
      <c r="U4418" s="9"/>
      <c r="V4418" s="9"/>
      <c r="W4418" s="9"/>
      <c r="X4418" s="9"/>
      <c r="Y4418" s="9"/>
      <c r="Z4418" s="9"/>
      <c r="AA4418" s="9"/>
      <c r="AB4418" s="9"/>
      <c r="AC4418" s="9"/>
      <c r="AD4418" s="9"/>
      <c r="AE4418" s="9"/>
      <c r="AF4418" s="55"/>
      <c r="AG4418" s="55"/>
      <c r="AH4418" s="9"/>
      <c r="AI4418" s="9"/>
      <c r="AJ4418" s="9"/>
      <c r="AK4418" s="9"/>
      <c r="AL4418" s="9"/>
      <c r="AM4418" s="9"/>
      <c r="AN4418" s="9"/>
      <c r="AO4418" s="9"/>
      <c r="AP4418" s="9"/>
      <c r="AQ4418" s="9"/>
      <c r="AR4418" s="9"/>
      <c r="AS4418" s="9"/>
      <c r="AT4418" s="9"/>
      <c r="AU4418" s="9"/>
      <c r="AV4418" s="9"/>
      <c r="AW4418" s="9"/>
      <c r="AX4418" s="9"/>
      <c r="AY4418" s="9"/>
      <c r="AZ4418" s="9"/>
      <c r="BA4418" s="9"/>
      <c r="BB4418" s="9"/>
      <c r="BC4418" s="9"/>
      <c r="BD4418" s="9"/>
      <c r="BE4418" s="9"/>
      <c r="BF4418" s="9"/>
      <c r="BG4418" s="9"/>
      <c r="BH4418" s="9"/>
      <c r="BI4418" s="9"/>
      <c r="BJ4418" s="9"/>
      <c r="BK4418" s="9"/>
      <c r="BL4418" s="9"/>
      <c r="BM4418" s="9"/>
      <c r="BN4418" s="9"/>
      <c r="BO4418" s="9"/>
      <c r="BP4418" s="9"/>
      <c r="BQ4418" s="9"/>
      <c r="BT4418" s="9"/>
      <c r="BU4418" s="9"/>
      <c r="BX4418" s="9"/>
      <c r="BY4418" s="9"/>
      <c r="CB4418" s="9"/>
      <c r="CC4418" s="9"/>
      <c r="CF4418" s="9"/>
      <c r="CG4418" s="9"/>
      <c r="CJ4418" s="9"/>
      <c r="CK4418" s="9"/>
      <c r="CN4418" s="9"/>
      <c r="CO4418" s="9"/>
      <c r="CP4418" s="9"/>
      <c r="CQ4418" s="9"/>
      <c r="CR4418" s="9"/>
      <c r="CS4418" s="9"/>
      <c r="CT4418" s="9"/>
      <c r="CU4418" s="9"/>
      <c r="CV4418" s="9"/>
      <c r="CW4418" s="9"/>
      <c r="CX4418" s="9"/>
      <c r="CY4418" s="9"/>
      <c r="CZ4418" s="9"/>
      <c r="DA4418" s="9"/>
      <c r="DB4418" s="9"/>
      <c r="DC4418" s="9"/>
      <c r="DD4418" s="9"/>
      <c r="DE4418" s="9"/>
      <c r="DF4418" s="9"/>
      <c r="DG4418" s="9"/>
      <c r="DH4418" s="9"/>
      <c r="DI4418" s="9"/>
      <c r="DJ4418" s="9"/>
      <c r="DK4418" s="9"/>
      <c r="DL4418" s="9"/>
      <c r="DM4418" s="9"/>
      <c r="DN4418" s="9"/>
      <c r="DO4418" s="9"/>
      <c r="DP4418" s="9"/>
      <c r="DQ4418" s="9"/>
      <c r="DR4418" s="9"/>
      <c r="DS4418" s="9"/>
      <c r="DT4418" s="9"/>
      <c r="DU4418" s="9"/>
      <c r="DV4418" s="9"/>
      <c r="DW4418" s="9"/>
      <c r="DX4418" s="9"/>
      <c r="DY4418" s="9"/>
      <c r="DZ4418" s="56"/>
      <c r="EA4418" s="57"/>
    </row>
    <row r="4419" spans="1:131" ht="19.5" customHeight="1" x14ac:dyDescent="0.25">
      <c r="A4419" s="9">
        <v>2939</v>
      </c>
      <c r="B4419" s="9" t="s">
        <v>8729</v>
      </c>
      <c r="C4419" s="9" t="s">
        <v>8730</v>
      </c>
      <c r="D4419" s="9"/>
      <c r="E4419" s="9" t="s">
        <v>291</v>
      </c>
      <c r="F4419" s="9" t="s">
        <v>8705</v>
      </c>
      <c r="G4419" s="9"/>
      <c r="H4419" s="9" t="s">
        <v>906</v>
      </c>
      <c r="I4419" s="9" t="s">
        <v>25</v>
      </c>
      <c r="M4419" s="9" t="s">
        <v>20</v>
      </c>
      <c r="O4419" s="9">
        <v>31</v>
      </c>
      <c r="R4419" s="9"/>
      <c r="S4419" s="9"/>
      <c r="T4419" s="9"/>
      <c r="U4419" s="9"/>
      <c r="V4419" s="9"/>
      <c r="W4419" s="9"/>
      <c r="X4419" s="9"/>
      <c r="Y4419" s="9"/>
      <c r="Z4419" s="9"/>
      <c r="AA4419" s="9"/>
      <c r="AB4419" s="9"/>
      <c r="AC4419" s="9"/>
      <c r="AD4419" s="9"/>
      <c r="AE4419" s="9"/>
      <c r="AF4419" s="55"/>
      <c r="AG4419" s="55"/>
      <c r="AH4419" s="9"/>
      <c r="AI4419" s="9"/>
      <c r="AJ4419" s="9"/>
      <c r="AK4419" s="9"/>
      <c r="AL4419" s="9"/>
      <c r="AM4419" s="9"/>
      <c r="AN4419" s="9"/>
      <c r="AO4419" s="9"/>
      <c r="AP4419" s="9"/>
      <c r="AQ4419" s="9"/>
      <c r="AR4419" s="9"/>
      <c r="AS4419" s="9"/>
      <c r="AT4419" s="9"/>
      <c r="AU4419" s="9"/>
      <c r="AV4419" s="9"/>
      <c r="AW4419" s="9"/>
      <c r="AX4419" s="9"/>
      <c r="AY4419" s="9"/>
      <c r="AZ4419" s="9"/>
      <c r="BA4419" s="9"/>
      <c r="BB4419" s="9"/>
      <c r="BC4419" s="9"/>
      <c r="BD4419" s="9"/>
      <c r="BE4419" s="9"/>
      <c r="BF4419" s="9"/>
      <c r="BG4419" s="9"/>
      <c r="BH4419" s="9"/>
      <c r="BI4419" s="9"/>
      <c r="BJ4419" s="9"/>
      <c r="BK4419" s="9"/>
      <c r="BL4419" s="9"/>
      <c r="BM4419" s="9"/>
      <c r="BN4419" s="9"/>
      <c r="BO4419" s="9"/>
      <c r="BP4419" s="9"/>
      <c r="BQ4419" s="9"/>
      <c r="BT4419" s="9"/>
      <c r="BU4419" s="9"/>
      <c r="BX4419" s="9"/>
      <c r="BY4419" s="9"/>
      <c r="CB4419" s="9"/>
      <c r="CC4419" s="9"/>
      <c r="CF4419" s="9"/>
      <c r="CG4419" s="9"/>
      <c r="CJ4419" s="9"/>
      <c r="CK4419" s="9"/>
      <c r="CN4419" s="9"/>
      <c r="CO4419" s="9"/>
      <c r="CP4419" s="9"/>
      <c r="CQ4419" s="9"/>
      <c r="CR4419" s="9"/>
      <c r="CS4419" s="9"/>
      <c r="CT4419" s="9"/>
      <c r="CU4419" s="9"/>
      <c r="CV4419" s="9"/>
      <c r="CW4419" s="9"/>
      <c r="CX4419" s="9"/>
      <c r="CY4419" s="9"/>
      <c r="CZ4419" s="9"/>
      <c r="DA4419" s="9"/>
      <c r="DB4419" s="9"/>
      <c r="DC4419" s="9"/>
      <c r="DD4419" s="9"/>
      <c r="DE4419" s="9"/>
      <c r="DF4419" s="9"/>
      <c r="DG4419" s="9"/>
      <c r="DH4419" s="9"/>
      <c r="DI4419" s="9"/>
      <c r="DJ4419" s="9"/>
      <c r="DK4419" s="9"/>
      <c r="DL4419" s="9"/>
      <c r="DM4419" s="9"/>
      <c r="DN4419" s="9"/>
      <c r="DO4419" s="9"/>
      <c r="DP4419" s="9"/>
      <c r="DQ4419" s="9"/>
      <c r="DR4419" s="9"/>
      <c r="DS4419" s="9"/>
      <c r="DT4419" s="9"/>
      <c r="DU4419" s="9"/>
      <c r="DV4419" s="9"/>
      <c r="DW4419" s="9"/>
      <c r="DX4419" s="9"/>
      <c r="DY4419" s="9"/>
      <c r="DZ4419" s="56"/>
      <c r="EA4419" s="57"/>
    </row>
    <row r="4420" spans="1:131" ht="19.5" customHeight="1" x14ac:dyDescent="0.25">
      <c r="A4420" s="9">
        <v>2940</v>
      </c>
      <c r="B4420" s="9" t="s">
        <v>8731</v>
      </c>
      <c r="C4420" s="9" t="s">
        <v>8732</v>
      </c>
      <c r="D4420" s="9"/>
      <c r="E4420" s="9" t="s">
        <v>291</v>
      </c>
      <c r="F4420" s="9" t="s">
        <v>8705</v>
      </c>
      <c r="G4420" s="9"/>
      <c r="H4420" s="9" t="s">
        <v>906</v>
      </c>
      <c r="I4420" s="9" t="s">
        <v>25</v>
      </c>
      <c r="M4420" s="9" t="s">
        <v>20</v>
      </c>
      <c r="O4420" s="9">
        <v>31</v>
      </c>
      <c r="R4420" s="9"/>
      <c r="S4420" s="9"/>
      <c r="T4420" s="9"/>
      <c r="U4420" s="9"/>
      <c r="V4420" s="9"/>
      <c r="W4420" s="9"/>
      <c r="X4420" s="9"/>
      <c r="Y4420" s="9"/>
      <c r="Z4420" s="9"/>
      <c r="AA4420" s="9"/>
      <c r="AB4420" s="9"/>
      <c r="AC4420" s="9"/>
      <c r="AD4420" s="9"/>
      <c r="AE4420" s="9"/>
      <c r="AF4420" s="55"/>
      <c r="AG4420" s="55"/>
      <c r="AH4420" s="9"/>
      <c r="AI4420" s="9"/>
      <c r="AJ4420" s="9"/>
      <c r="AK4420" s="9"/>
      <c r="AL4420" s="9"/>
      <c r="AM4420" s="9"/>
      <c r="AN4420" s="9"/>
      <c r="AO4420" s="9"/>
      <c r="AP4420" s="9"/>
      <c r="AQ4420" s="9"/>
      <c r="AR4420" s="9"/>
      <c r="AS4420" s="9"/>
      <c r="AT4420" s="9"/>
      <c r="AU4420" s="9"/>
      <c r="AV4420" s="9"/>
      <c r="AW4420" s="9"/>
      <c r="AX4420" s="9"/>
      <c r="AY4420" s="9"/>
      <c r="AZ4420" s="9"/>
      <c r="BA4420" s="9"/>
      <c r="BB4420" s="9"/>
      <c r="BC4420" s="9"/>
      <c r="BD4420" s="9"/>
      <c r="BE4420" s="9"/>
      <c r="BF4420" s="9"/>
      <c r="BG4420" s="9"/>
      <c r="BH4420" s="9"/>
      <c r="BI4420" s="9"/>
      <c r="BJ4420" s="9"/>
      <c r="BK4420" s="9"/>
      <c r="BL4420" s="9"/>
      <c r="BM4420" s="9"/>
      <c r="BN4420" s="9"/>
      <c r="BO4420" s="9"/>
      <c r="BP4420" s="9"/>
      <c r="BQ4420" s="9"/>
      <c r="BT4420" s="9"/>
      <c r="BU4420" s="9"/>
      <c r="BX4420" s="9"/>
      <c r="BY4420" s="9"/>
      <c r="CB4420" s="9"/>
      <c r="CC4420" s="9"/>
      <c r="CF4420" s="9"/>
      <c r="CG4420" s="9"/>
      <c r="CJ4420" s="9"/>
      <c r="CK4420" s="9"/>
      <c r="CN4420" s="9"/>
      <c r="CO4420" s="9"/>
      <c r="CP4420" s="9"/>
      <c r="CQ4420" s="9"/>
      <c r="CR4420" s="9"/>
      <c r="CS4420" s="9"/>
      <c r="CT4420" s="9"/>
      <c r="CU4420" s="9"/>
      <c r="CV4420" s="9"/>
      <c r="CW4420" s="9"/>
      <c r="CX4420" s="9"/>
      <c r="CY4420" s="9"/>
      <c r="CZ4420" s="9"/>
      <c r="DA4420" s="9"/>
      <c r="DB4420" s="9"/>
      <c r="DC4420" s="9"/>
      <c r="DD4420" s="9"/>
      <c r="DE4420" s="9"/>
      <c r="DF4420" s="9"/>
      <c r="DG4420" s="9"/>
      <c r="DH4420" s="9"/>
      <c r="DI4420" s="9"/>
      <c r="DJ4420" s="9"/>
      <c r="DK4420" s="9"/>
      <c r="DL4420" s="9"/>
      <c r="DM4420" s="9"/>
      <c r="DN4420" s="9"/>
      <c r="DO4420" s="9"/>
      <c r="DP4420" s="9"/>
      <c r="DQ4420" s="9"/>
      <c r="DR4420" s="9"/>
      <c r="DS4420" s="9"/>
      <c r="DT4420" s="9"/>
      <c r="DU4420" s="9"/>
      <c r="DV4420" s="9"/>
      <c r="DW4420" s="9"/>
      <c r="DX4420" s="9"/>
      <c r="DY4420" s="9"/>
      <c r="DZ4420" s="56"/>
      <c r="EA4420" s="57"/>
    </row>
    <row r="4421" spans="1:131" ht="19.5" customHeight="1" x14ac:dyDescent="0.25">
      <c r="A4421" s="9">
        <v>2941</v>
      </c>
      <c r="B4421" s="9" t="s">
        <v>8733</v>
      </c>
      <c r="C4421" s="9" t="s">
        <v>8734</v>
      </c>
      <c r="D4421" s="9"/>
      <c r="E4421" s="9" t="s">
        <v>291</v>
      </c>
      <c r="F4421" s="9" t="s">
        <v>8705</v>
      </c>
      <c r="G4421" s="9"/>
      <c r="H4421" s="9" t="s">
        <v>906</v>
      </c>
      <c r="I4421" s="9" t="s">
        <v>25</v>
      </c>
      <c r="M4421" s="9" t="s">
        <v>20</v>
      </c>
      <c r="O4421" s="9">
        <v>31</v>
      </c>
      <c r="R4421" s="9"/>
      <c r="S4421" s="9"/>
      <c r="T4421" s="9"/>
      <c r="U4421" s="9"/>
      <c r="V4421" s="9"/>
      <c r="W4421" s="9"/>
      <c r="X4421" s="9"/>
      <c r="Y4421" s="9"/>
      <c r="Z4421" s="9"/>
      <c r="AA4421" s="9"/>
      <c r="AB4421" s="9"/>
      <c r="AC4421" s="9"/>
      <c r="AD4421" s="9"/>
      <c r="AE4421" s="9"/>
      <c r="AF4421" s="55"/>
      <c r="AG4421" s="55"/>
      <c r="AH4421" s="9"/>
      <c r="AI4421" s="9"/>
      <c r="AJ4421" s="9"/>
      <c r="AK4421" s="9"/>
      <c r="AL4421" s="9"/>
      <c r="AM4421" s="9"/>
      <c r="AN4421" s="9"/>
      <c r="AO4421" s="9"/>
      <c r="AP4421" s="9"/>
      <c r="AQ4421" s="9"/>
      <c r="AR4421" s="9"/>
      <c r="AS4421" s="9"/>
      <c r="AT4421" s="9"/>
      <c r="AU4421" s="9"/>
      <c r="AV4421" s="9"/>
      <c r="AW4421" s="9"/>
      <c r="AX4421" s="9"/>
      <c r="AY4421" s="9"/>
      <c r="AZ4421" s="9"/>
      <c r="BA4421" s="9"/>
      <c r="BB4421" s="9"/>
      <c r="BC4421" s="9"/>
      <c r="BD4421" s="9"/>
      <c r="BE4421" s="9"/>
      <c r="BF4421" s="9"/>
      <c r="BG4421" s="9"/>
      <c r="BH4421" s="9"/>
      <c r="BI4421" s="9"/>
      <c r="BJ4421" s="9"/>
      <c r="BK4421" s="9"/>
      <c r="BL4421" s="9"/>
      <c r="BM4421" s="9"/>
      <c r="BN4421" s="9"/>
      <c r="BO4421" s="9"/>
      <c r="BP4421" s="9"/>
      <c r="BQ4421" s="9"/>
      <c r="BT4421" s="9"/>
      <c r="BU4421" s="9"/>
      <c r="BX4421" s="9"/>
      <c r="BY4421" s="9"/>
      <c r="CB4421" s="9"/>
      <c r="CC4421" s="9"/>
      <c r="CF4421" s="9"/>
      <c r="CG4421" s="9"/>
      <c r="CJ4421" s="9"/>
      <c r="CK4421" s="9"/>
      <c r="CN4421" s="9"/>
      <c r="CO4421" s="9"/>
      <c r="CP4421" s="9"/>
      <c r="CQ4421" s="9"/>
      <c r="CR4421" s="9"/>
      <c r="CS4421" s="9"/>
      <c r="CT4421" s="9"/>
      <c r="CU4421" s="9"/>
      <c r="CV4421" s="9"/>
      <c r="CW4421" s="9"/>
      <c r="CX4421" s="9"/>
      <c r="CY4421" s="9"/>
      <c r="CZ4421" s="9"/>
      <c r="DA4421" s="9"/>
      <c r="DB4421" s="9"/>
      <c r="DC4421" s="9"/>
      <c r="DD4421" s="9"/>
      <c r="DE4421" s="9"/>
      <c r="DF4421" s="9"/>
      <c r="DG4421" s="9"/>
      <c r="DH4421" s="9"/>
      <c r="DI4421" s="9"/>
      <c r="DJ4421" s="9"/>
      <c r="DK4421" s="9"/>
      <c r="DL4421" s="9"/>
      <c r="DM4421" s="9"/>
      <c r="DN4421" s="9"/>
      <c r="DO4421" s="9"/>
      <c r="DP4421" s="9"/>
      <c r="DQ4421" s="9"/>
      <c r="DR4421" s="9"/>
      <c r="DS4421" s="9"/>
      <c r="DT4421" s="9"/>
      <c r="DU4421" s="9"/>
      <c r="DV4421" s="9"/>
      <c r="DW4421" s="9"/>
      <c r="DX4421" s="9"/>
      <c r="DY4421" s="9"/>
      <c r="DZ4421" s="56"/>
      <c r="EA4421" s="57"/>
    </row>
    <row r="4422" spans="1:131" ht="19.5" customHeight="1" x14ac:dyDescent="0.25">
      <c r="A4422" s="9">
        <v>2942</v>
      </c>
      <c r="B4422" s="10" t="s">
        <v>8735</v>
      </c>
      <c r="C4422" s="9" t="s">
        <v>8736</v>
      </c>
      <c r="D4422" s="9"/>
      <c r="E4422" s="9" t="s">
        <v>291</v>
      </c>
      <c r="F4422" s="9" t="s">
        <v>8705</v>
      </c>
      <c r="G4422" s="9"/>
      <c r="H4422" s="9" t="s">
        <v>906</v>
      </c>
      <c r="I4422" s="9" t="s">
        <v>25</v>
      </c>
      <c r="M4422" s="9" t="s">
        <v>20</v>
      </c>
      <c r="O4422" s="9">
        <v>31</v>
      </c>
      <c r="R4422" s="9"/>
      <c r="S4422" s="9"/>
      <c r="T4422" s="9"/>
      <c r="U4422" s="9"/>
      <c r="V4422" s="9"/>
      <c r="W4422" s="9"/>
      <c r="X4422" s="9"/>
      <c r="Y4422" s="9"/>
      <c r="Z4422" s="9"/>
      <c r="AA4422" s="9"/>
      <c r="AB4422" s="9"/>
      <c r="AC4422" s="9"/>
      <c r="AD4422" s="9"/>
      <c r="AE4422" s="9"/>
      <c r="AF4422" s="55"/>
      <c r="AG4422" s="55"/>
      <c r="AH4422" s="9"/>
      <c r="AI4422" s="9"/>
      <c r="AJ4422" s="9"/>
      <c r="AK4422" s="9"/>
      <c r="AL4422" s="9"/>
      <c r="AM4422" s="9"/>
      <c r="AN4422" s="9"/>
      <c r="AO4422" s="9"/>
      <c r="AP4422" s="9"/>
      <c r="AQ4422" s="9"/>
      <c r="AR4422" s="9"/>
      <c r="AS4422" s="9"/>
      <c r="AT4422" s="9"/>
      <c r="AU4422" s="9"/>
      <c r="AV4422" s="9"/>
      <c r="AW4422" s="9"/>
      <c r="AX4422" s="9"/>
      <c r="AY4422" s="9"/>
      <c r="AZ4422" s="9"/>
      <c r="BA4422" s="9"/>
      <c r="BB4422" s="9"/>
      <c r="BC4422" s="9"/>
      <c r="BD4422" s="9"/>
      <c r="BE4422" s="9"/>
      <c r="BF4422" s="9"/>
      <c r="BG4422" s="9"/>
      <c r="BH4422" s="9"/>
      <c r="BI4422" s="9"/>
      <c r="BJ4422" s="9"/>
      <c r="BK4422" s="9"/>
      <c r="BL4422" s="9"/>
      <c r="BM4422" s="9"/>
      <c r="BN4422" s="9"/>
      <c r="BO4422" s="9"/>
      <c r="BP4422" s="9"/>
      <c r="BQ4422" s="9"/>
      <c r="BT4422" s="9"/>
      <c r="BU4422" s="9"/>
      <c r="BX4422" s="9"/>
      <c r="BY4422" s="9"/>
      <c r="CB4422" s="9"/>
      <c r="CC4422" s="9"/>
      <c r="CF4422" s="9"/>
      <c r="CG4422" s="9"/>
      <c r="CJ4422" s="9"/>
      <c r="CK4422" s="9"/>
      <c r="CN4422" s="9"/>
      <c r="CO4422" s="9"/>
      <c r="CP4422" s="9"/>
      <c r="CQ4422" s="9"/>
      <c r="CR4422" s="9"/>
      <c r="CS4422" s="9"/>
      <c r="CT4422" s="9"/>
      <c r="CU4422" s="9"/>
      <c r="CV4422" s="9"/>
      <c r="CW4422" s="9"/>
      <c r="CX4422" s="9"/>
      <c r="CY4422" s="9"/>
      <c r="CZ4422" s="9"/>
      <c r="DA4422" s="9"/>
      <c r="DB4422" s="9"/>
      <c r="DC4422" s="9"/>
      <c r="DD4422" s="9"/>
      <c r="DE4422" s="9"/>
      <c r="DF4422" s="9"/>
      <c r="DG4422" s="9"/>
      <c r="DH4422" s="9"/>
      <c r="DI4422" s="9"/>
      <c r="DJ4422" s="9"/>
      <c r="DK4422" s="9"/>
      <c r="DL4422" s="9"/>
      <c r="DM4422" s="9"/>
      <c r="DN4422" s="9"/>
      <c r="DO4422" s="9"/>
      <c r="DP4422" s="9"/>
      <c r="DQ4422" s="9"/>
      <c r="DR4422" s="9"/>
      <c r="DS4422" s="9"/>
      <c r="DT4422" s="9"/>
      <c r="DU4422" s="9"/>
      <c r="DV4422" s="9"/>
      <c r="DW4422" s="9"/>
      <c r="DX4422" s="9"/>
      <c r="DY4422" s="9"/>
      <c r="DZ4422" s="56"/>
      <c r="EA4422" s="57"/>
    </row>
    <row r="4423" spans="1:131" ht="19.5" customHeight="1" x14ac:dyDescent="0.25">
      <c r="A4423" s="9">
        <v>2943</v>
      </c>
      <c r="B4423" s="9" t="s">
        <v>8737</v>
      </c>
      <c r="C4423" s="9" t="s">
        <v>8738</v>
      </c>
      <c r="D4423" s="9"/>
      <c r="E4423" s="9" t="s">
        <v>291</v>
      </c>
      <c r="F4423" s="9" t="s">
        <v>8705</v>
      </c>
      <c r="G4423" s="9"/>
      <c r="H4423" s="9" t="s">
        <v>906</v>
      </c>
      <c r="I4423" s="9" t="s">
        <v>25</v>
      </c>
      <c r="M4423" s="9" t="s">
        <v>20</v>
      </c>
      <c r="O4423" s="9">
        <v>31</v>
      </c>
      <c r="R4423" s="9"/>
      <c r="S4423" s="9"/>
      <c r="T4423" s="9"/>
      <c r="U4423" s="9"/>
      <c r="V4423" s="9"/>
      <c r="W4423" s="9"/>
      <c r="X4423" s="9"/>
      <c r="Y4423" s="9"/>
      <c r="Z4423" s="9"/>
      <c r="AA4423" s="9"/>
      <c r="AB4423" s="9"/>
      <c r="AC4423" s="9"/>
      <c r="AD4423" s="9"/>
      <c r="AE4423" s="9"/>
      <c r="AF4423" s="55"/>
      <c r="AG4423" s="55"/>
      <c r="AH4423" s="9"/>
      <c r="AI4423" s="9"/>
      <c r="AJ4423" s="9"/>
      <c r="AK4423" s="9"/>
      <c r="AL4423" s="9"/>
      <c r="AM4423" s="9"/>
      <c r="AN4423" s="9"/>
      <c r="AO4423" s="9"/>
      <c r="AP4423" s="9"/>
      <c r="AQ4423" s="9"/>
      <c r="AR4423" s="9"/>
      <c r="AS4423" s="9"/>
      <c r="AT4423" s="9"/>
      <c r="AU4423" s="9"/>
      <c r="AV4423" s="9"/>
      <c r="AW4423" s="9"/>
      <c r="AX4423" s="9"/>
      <c r="AY4423" s="9"/>
      <c r="AZ4423" s="9"/>
      <c r="BA4423" s="9"/>
      <c r="BB4423" s="9"/>
      <c r="BC4423" s="9"/>
      <c r="BD4423" s="9"/>
      <c r="BE4423" s="9"/>
      <c r="BF4423" s="9"/>
      <c r="BG4423" s="9"/>
      <c r="BH4423" s="9"/>
      <c r="BI4423" s="9"/>
      <c r="BJ4423" s="9"/>
      <c r="BK4423" s="9"/>
      <c r="BL4423" s="9"/>
      <c r="BM4423" s="9"/>
      <c r="BN4423" s="9"/>
      <c r="BO4423" s="9"/>
      <c r="BP4423" s="9"/>
      <c r="BQ4423" s="9"/>
      <c r="BT4423" s="9"/>
      <c r="BU4423" s="9"/>
      <c r="BX4423" s="9"/>
      <c r="BY4423" s="9"/>
      <c r="CB4423" s="9"/>
      <c r="CC4423" s="9"/>
      <c r="CF4423" s="9"/>
      <c r="CG4423" s="9"/>
      <c r="CJ4423" s="9"/>
      <c r="CK4423" s="9"/>
      <c r="CN4423" s="9"/>
      <c r="CO4423" s="9"/>
      <c r="CP4423" s="9"/>
      <c r="CQ4423" s="9"/>
      <c r="CR4423" s="9"/>
      <c r="CS4423" s="9"/>
      <c r="CT4423" s="9"/>
      <c r="CU4423" s="9"/>
      <c r="CV4423" s="9"/>
      <c r="CW4423" s="9"/>
      <c r="CX4423" s="9"/>
      <c r="CY4423" s="9"/>
      <c r="CZ4423" s="9"/>
      <c r="DA4423" s="9"/>
      <c r="DB4423" s="9"/>
      <c r="DC4423" s="9"/>
      <c r="DD4423" s="9"/>
      <c r="DE4423" s="9"/>
      <c r="DF4423" s="9"/>
      <c r="DG4423" s="9"/>
      <c r="DH4423" s="9"/>
      <c r="DI4423" s="9"/>
      <c r="DJ4423" s="9"/>
      <c r="DK4423" s="9"/>
      <c r="DL4423" s="9"/>
      <c r="DM4423" s="9"/>
      <c r="DN4423" s="9"/>
      <c r="DO4423" s="9"/>
      <c r="DP4423" s="9"/>
      <c r="DQ4423" s="9"/>
      <c r="DR4423" s="9"/>
      <c r="DS4423" s="9"/>
      <c r="DT4423" s="9"/>
      <c r="DU4423" s="9"/>
      <c r="DV4423" s="9"/>
      <c r="DW4423" s="9"/>
      <c r="DX4423" s="9"/>
      <c r="DY4423" s="9"/>
      <c r="DZ4423" s="56"/>
      <c r="EA4423" s="57"/>
    </row>
    <row r="4424" spans="1:131" ht="19.5" customHeight="1" x14ac:dyDescent="0.25">
      <c r="A4424" s="9">
        <v>2944</v>
      </c>
      <c r="B4424" s="9" t="s">
        <v>8739</v>
      </c>
      <c r="C4424" s="9" t="s">
        <v>8740</v>
      </c>
      <c r="D4424" s="9"/>
      <c r="E4424" s="9" t="s">
        <v>291</v>
      </c>
      <c r="F4424" s="9" t="s">
        <v>8705</v>
      </c>
      <c r="G4424" s="9"/>
      <c r="H4424" s="9" t="s">
        <v>906</v>
      </c>
      <c r="I4424" s="9" t="s">
        <v>28</v>
      </c>
      <c r="M4424" s="9" t="s">
        <v>20</v>
      </c>
      <c r="O4424" s="9">
        <v>32</v>
      </c>
      <c r="R4424" s="9"/>
      <c r="S4424" s="9"/>
      <c r="T4424" s="9"/>
      <c r="U4424" s="9"/>
      <c r="V4424" s="9"/>
      <c r="W4424" s="9"/>
      <c r="X4424" s="9"/>
      <c r="Y4424" s="9"/>
      <c r="Z4424" s="9"/>
      <c r="AA4424" s="9"/>
      <c r="AB4424" s="9"/>
      <c r="AC4424" s="9"/>
      <c r="AD4424" s="9"/>
      <c r="AE4424" s="9"/>
      <c r="AF4424" s="55"/>
      <c r="AG4424" s="55"/>
      <c r="AH4424" s="9"/>
      <c r="AI4424" s="9"/>
      <c r="AJ4424" s="9"/>
      <c r="AK4424" s="9"/>
      <c r="AL4424" s="9"/>
      <c r="AM4424" s="9"/>
      <c r="AN4424" s="9"/>
      <c r="AO4424" s="9"/>
      <c r="AP4424" s="9"/>
      <c r="AQ4424" s="9"/>
      <c r="AR4424" s="9"/>
      <c r="AS4424" s="9"/>
      <c r="AT4424" s="9"/>
      <c r="AU4424" s="9"/>
      <c r="AV4424" s="9"/>
      <c r="AW4424" s="9"/>
      <c r="AX4424" s="9"/>
      <c r="AY4424" s="9"/>
      <c r="AZ4424" s="9"/>
      <c r="BA4424" s="9"/>
      <c r="BB4424" s="9"/>
      <c r="BC4424" s="9"/>
      <c r="BD4424" s="9"/>
      <c r="BE4424" s="9"/>
      <c r="BF4424" s="9"/>
      <c r="BG4424" s="9"/>
      <c r="BH4424" s="9"/>
      <c r="BI4424" s="9"/>
      <c r="BJ4424" s="9"/>
      <c r="BK4424" s="9"/>
      <c r="BL4424" s="9"/>
      <c r="BM4424" s="9"/>
      <c r="BN4424" s="9"/>
      <c r="BO4424" s="9"/>
      <c r="BP4424" s="9"/>
      <c r="BQ4424" s="9"/>
      <c r="BT4424" s="9"/>
      <c r="BU4424" s="9"/>
      <c r="BX4424" s="9"/>
      <c r="BY4424" s="9"/>
      <c r="CB4424" s="9"/>
      <c r="CC4424" s="9"/>
      <c r="CF4424" s="9"/>
      <c r="CG4424" s="9"/>
      <c r="CJ4424" s="9"/>
      <c r="CK4424" s="9"/>
      <c r="CN4424" s="9"/>
      <c r="CO4424" s="9"/>
      <c r="CP4424" s="9"/>
      <c r="CQ4424" s="9"/>
      <c r="CR4424" s="9"/>
      <c r="CS4424" s="9"/>
      <c r="CT4424" s="9"/>
      <c r="CU4424" s="9"/>
      <c r="CV4424" s="9"/>
      <c r="CW4424" s="9"/>
      <c r="CX4424" s="9"/>
      <c r="CY4424" s="9"/>
      <c r="CZ4424" s="9"/>
      <c r="DA4424" s="9"/>
      <c r="DB4424" s="9"/>
      <c r="DC4424" s="9"/>
      <c r="DD4424" s="9"/>
      <c r="DE4424" s="9"/>
      <c r="DF4424" s="9"/>
      <c r="DG4424" s="9"/>
      <c r="DH4424" s="9"/>
      <c r="DI4424" s="9"/>
      <c r="DJ4424" s="9"/>
      <c r="DK4424" s="9"/>
      <c r="DL4424" s="9"/>
      <c r="DM4424" s="9"/>
      <c r="DN4424" s="9"/>
      <c r="DO4424" s="9"/>
      <c r="DP4424" s="9"/>
      <c r="DQ4424" s="9"/>
      <c r="DR4424" s="9"/>
      <c r="DS4424" s="9"/>
      <c r="DT4424" s="9"/>
      <c r="DU4424" s="9"/>
      <c r="DV4424" s="9"/>
      <c r="DW4424" s="9"/>
      <c r="DX4424" s="9"/>
      <c r="DY4424" s="9"/>
      <c r="DZ4424" s="56"/>
      <c r="EA4424" s="57"/>
    </row>
    <row r="4425" spans="1:131" ht="19.5" customHeight="1" x14ac:dyDescent="0.25">
      <c r="A4425" s="9">
        <v>2945</v>
      </c>
      <c r="B4425" s="9" t="s">
        <v>8741</v>
      </c>
      <c r="C4425" s="9" t="s">
        <v>8742</v>
      </c>
      <c r="D4425" s="9"/>
      <c r="E4425" s="9" t="s">
        <v>291</v>
      </c>
      <c r="F4425" s="9" t="s">
        <v>8705</v>
      </c>
      <c r="G4425" s="9"/>
      <c r="H4425" s="9" t="s">
        <v>906</v>
      </c>
      <c r="I4425" s="9" t="s">
        <v>28</v>
      </c>
      <c r="M4425" s="9" t="s">
        <v>20</v>
      </c>
      <c r="O4425" s="9">
        <v>32</v>
      </c>
      <c r="R4425" s="9"/>
      <c r="S4425" s="9"/>
      <c r="T4425" s="9"/>
      <c r="U4425" s="9"/>
      <c r="V4425" s="9"/>
      <c r="W4425" s="9"/>
      <c r="X4425" s="9"/>
      <c r="Y4425" s="9"/>
      <c r="Z4425" s="9"/>
      <c r="AA4425" s="9"/>
      <c r="AB4425" s="9"/>
      <c r="AC4425" s="9"/>
      <c r="AD4425" s="9"/>
      <c r="AE4425" s="9"/>
      <c r="AF4425" s="55"/>
      <c r="AG4425" s="55"/>
      <c r="AH4425" s="9"/>
      <c r="AI4425" s="9"/>
      <c r="AJ4425" s="9"/>
      <c r="AK4425" s="9"/>
      <c r="AL4425" s="9"/>
      <c r="AM4425" s="9"/>
      <c r="AN4425" s="9"/>
      <c r="AO4425" s="9"/>
      <c r="AP4425" s="9"/>
      <c r="AQ4425" s="9"/>
      <c r="AR4425" s="9"/>
      <c r="AS4425" s="9"/>
      <c r="AT4425" s="9"/>
      <c r="AU4425" s="9"/>
      <c r="AV4425" s="9"/>
      <c r="AW4425" s="9"/>
      <c r="AX4425" s="9"/>
      <c r="AY4425" s="9"/>
      <c r="AZ4425" s="9"/>
      <c r="BA4425" s="9"/>
      <c r="BB4425" s="9"/>
      <c r="BC4425" s="9"/>
      <c r="BD4425" s="9"/>
      <c r="BE4425" s="9"/>
      <c r="BF4425" s="9"/>
      <c r="BG4425" s="9"/>
      <c r="BH4425" s="9"/>
      <c r="BI4425" s="9"/>
      <c r="BJ4425" s="9"/>
      <c r="BK4425" s="9"/>
      <c r="BL4425" s="9"/>
      <c r="BM4425" s="9"/>
      <c r="BN4425" s="9"/>
      <c r="BO4425" s="9"/>
      <c r="BP4425" s="9"/>
      <c r="BQ4425" s="9"/>
      <c r="BT4425" s="9"/>
      <c r="BU4425" s="9"/>
      <c r="BX4425" s="9"/>
      <c r="BY4425" s="9"/>
      <c r="CB4425" s="9"/>
      <c r="CC4425" s="9"/>
      <c r="CF4425" s="9"/>
      <c r="CG4425" s="9"/>
      <c r="CJ4425" s="9"/>
      <c r="CK4425" s="9"/>
      <c r="CN4425" s="9"/>
      <c r="CO4425" s="9"/>
      <c r="CP4425" s="9"/>
      <c r="CQ4425" s="9"/>
      <c r="CR4425" s="9"/>
      <c r="CS4425" s="9"/>
      <c r="CT4425" s="9"/>
      <c r="CU4425" s="9"/>
      <c r="CV4425" s="9"/>
      <c r="CW4425" s="9"/>
      <c r="CX4425" s="9"/>
      <c r="CY4425" s="9"/>
      <c r="CZ4425" s="9"/>
      <c r="DA4425" s="9"/>
      <c r="DB4425" s="9"/>
      <c r="DC4425" s="9"/>
      <c r="DD4425" s="9"/>
      <c r="DE4425" s="9"/>
      <c r="DF4425" s="9"/>
      <c r="DG4425" s="9"/>
      <c r="DH4425" s="9"/>
      <c r="DI4425" s="9"/>
      <c r="DJ4425" s="9"/>
      <c r="DK4425" s="9"/>
      <c r="DL4425" s="9"/>
      <c r="DM4425" s="9"/>
      <c r="DN4425" s="9"/>
      <c r="DO4425" s="9"/>
      <c r="DP4425" s="9"/>
      <c r="DQ4425" s="9"/>
      <c r="DR4425" s="9"/>
      <c r="DS4425" s="9"/>
      <c r="DT4425" s="9"/>
      <c r="DU4425" s="9"/>
      <c r="DV4425" s="9"/>
      <c r="DW4425" s="9"/>
      <c r="DX4425" s="9"/>
      <c r="DY4425" s="9"/>
      <c r="DZ4425" s="56"/>
      <c r="EA4425" s="57"/>
    </row>
    <row r="4426" spans="1:131" ht="19.5" customHeight="1" x14ac:dyDescent="0.25">
      <c r="A4426" s="9">
        <v>2946</v>
      </c>
      <c r="B4426" s="9" t="s">
        <v>8743</v>
      </c>
      <c r="C4426" s="9" t="s">
        <v>8744</v>
      </c>
      <c r="D4426" s="9"/>
      <c r="E4426" s="9" t="s">
        <v>291</v>
      </c>
      <c r="F4426" s="9" t="s">
        <v>8705</v>
      </c>
      <c r="G4426" s="9"/>
      <c r="H4426" s="9" t="s">
        <v>906</v>
      </c>
      <c r="I4426" s="9" t="s">
        <v>28</v>
      </c>
      <c r="M4426" s="9" t="s">
        <v>20</v>
      </c>
      <c r="O4426" s="9">
        <v>32</v>
      </c>
      <c r="R4426" s="9"/>
      <c r="S4426" s="9"/>
      <c r="T4426" s="9"/>
      <c r="U4426" s="9"/>
      <c r="V4426" s="9"/>
      <c r="W4426" s="9"/>
      <c r="X4426" s="9"/>
      <c r="Y4426" s="9"/>
      <c r="Z4426" s="9"/>
      <c r="AA4426" s="9"/>
      <c r="AB4426" s="9"/>
      <c r="AC4426" s="9"/>
      <c r="AD4426" s="9"/>
      <c r="AE4426" s="9"/>
      <c r="AF4426" s="55"/>
      <c r="AG4426" s="55"/>
      <c r="AH4426" s="9"/>
      <c r="AI4426" s="9"/>
      <c r="AJ4426" s="9"/>
      <c r="AK4426" s="9"/>
      <c r="AL4426" s="9"/>
      <c r="AM4426" s="9"/>
      <c r="AN4426" s="9"/>
      <c r="AO4426" s="9"/>
      <c r="AP4426" s="9"/>
      <c r="AQ4426" s="9"/>
      <c r="AR4426" s="9"/>
      <c r="AS4426" s="9"/>
      <c r="AT4426" s="9"/>
      <c r="AU4426" s="9"/>
      <c r="AV4426" s="9"/>
      <c r="AW4426" s="9"/>
      <c r="AX4426" s="9"/>
      <c r="AY4426" s="9"/>
      <c r="AZ4426" s="9"/>
      <c r="BA4426" s="9"/>
      <c r="BB4426" s="9"/>
      <c r="BC4426" s="9"/>
      <c r="BD4426" s="9"/>
      <c r="BE4426" s="9"/>
      <c r="BF4426" s="9"/>
      <c r="BG4426" s="9"/>
      <c r="BH4426" s="9"/>
      <c r="BI4426" s="9"/>
      <c r="BJ4426" s="9"/>
      <c r="BK4426" s="9"/>
      <c r="BL4426" s="9"/>
      <c r="BM4426" s="9"/>
      <c r="BN4426" s="9"/>
      <c r="BO4426" s="9"/>
      <c r="BP4426" s="9"/>
      <c r="BQ4426" s="9"/>
      <c r="BT4426" s="9"/>
      <c r="BU4426" s="9"/>
      <c r="BX4426" s="9"/>
      <c r="BY4426" s="9"/>
      <c r="CB4426" s="9"/>
      <c r="CC4426" s="9"/>
      <c r="CF4426" s="9"/>
      <c r="CG4426" s="9"/>
      <c r="CJ4426" s="9"/>
      <c r="CK4426" s="9"/>
      <c r="CN4426" s="9"/>
      <c r="CO4426" s="9"/>
      <c r="CP4426" s="9"/>
      <c r="CQ4426" s="9"/>
      <c r="CR4426" s="9"/>
      <c r="CS4426" s="9"/>
      <c r="CT4426" s="9"/>
      <c r="CU4426" s="9"/>
      <c r="CV4426" s="9"/>
      <c r="CW4426" s="9"/>
      <c r="CX4426" s="9"/>
      <c r="CY4426" s="9"/>
      <c r="CZ4426" s="9"/>
      <c r="DA4426" s="9"/>
      <c r="DB4426" s="9"/>
      <c r="DC4426" s="9"/>
      <c r="DD4426" s="9"/>
      <c r="DE4426" s="9"/>
      <c r="DF4426" s="9"/>
      <c r="DG4426" s="9"/>
      <c r="DH4426" s="9"/>
      <c r="DI4426" s="9"/>
      <c r="DJ4426" s="9"/>
      <c r="DK4426" s="9"/>
      <c r="DL4426" s="9"/>
      <c r="DM4426" s="9"/>
      <c r="DN4426" s="9"/>
      <c r="DO4426" s="9"/>
      <c r="DP4426" s="9"/>
      <c r="DQ4426" s="9"/>
      <c r="DR4426" s="9"/>
      <c r="DS4426" s="9"/>
      <c r="DT4426" s="9"/>
      <c r="DU4426" s="9"/>
      <c r="DV4426" s="9"/>
      <c r="DW4426" s="9"/>
      <c r="DX4426" s="9"/>
      <c r="DY4426" s="9"/>
      <c r="DZ4426" s="56"/>
      <c r="EA4426" s="57"/>
    </row>
    <row r="4427" spans="1:131" ht="19.5" customHeight="1" x14ac:dyDescent="0.25">
      <c r="A4427" s="9">
        <v>2947</v>
      </c>
      <c r="B4427" s="9" t="s">
        <v>8745</v>
      </c>
      <c r="C4427" s="9" t="s">
        <v>8746</v>
      </c>
      <c r="D4427" s="9"/>
      <c r="E4427" s="9" t="s">
        <v>291</v>
      </c>
      <c r="F4427" s="9" t="s">
        <v>8705</v>
      </c>
      <c r="G4427" s="9"/>
      <c r="H4427" s="9" t="s">
        <v>906</v>
      </c>
      <c r="I4427" s="9" t="s">
        <v>25</v>
      </c>
      <c r="M4427" s="9" t="s">
        <v>20</v>
      </c>
      <c r="O4427" s="9">
        <v>31</v>
      </c>
      <c r="R4427" s="9"/>
      <c r="S4427" s="9"/>
      <c r="T4427" s="9"/>
      <c r="U4427" s="9"/>
      <c r="V4427" s="9"/>
      <c r="W4427" s="9"/>
      <c r="X4427" s="9"/>
      <c r="Y4427" s="9"/>
      <c r="Z4427" s="9"/>
      <c r="AA4427" s="9"/>
      <c r="AB4427" s="9"/>
      <c r="AC4427" s="9"/>
      <c r="AD4427" s="9"/>
      <c r="AE4427" s="9"/>
      <c r="AF4427" s="55"/>
      <c r="AG4427" s="55"/>
      <c r="AH4427" s="9"/>
      <c r="AI4427" s="9"/>
      <c r="AJ4427" s="9"/>
      <c r="AK4427" s="9"/>
      <c r="AL4427" s="9"/>
      <c r="AM4427" s="9"/>
      <c r="AN4427" s="9"/>
      <c r="AO4427" s="9"/>
      <c r="AP4427" s="9"/>
      <c r="AQ4427" s="9"/>
      <c r="AR4427" s="9"/>
      <c r="AS4427" s="9"/>
      <c r="AT4427" s="9"/>
      <c r="AU4427" s="9"/>
      <c r="AV4427" s="9"/>
      <c r="AW4427" s="9"/>
      <c r="AX4427" s="9"/>
      <c r="AY4427" s="9"/>
      <c r="AZ4427" s="9"/>
      <c r="BA4427" s="9"/>
      <c r="BB4427" s="9"/>
      <c r="BC4427" s="9"/>
      <c r="BD4427" s="9"/>
      <c r="BE4427" s="9"/>
      <c r="BF4427" s="9"/>
      <c r="BG4427" s="9"/>
      <c r="BH4427" s="9"/>
      <c r="BI4427" s="9"/>
      <c r="BJ4427" s="9"/>
      <c r="BK4427" s="9"/>
      <c r="BL4427" s="9"/>
      <c r="BM4427" s="9"/>
      <c r="BN4427" s="9"/>
      <c r="BO4427" s="9"/>
      <c r="BP4427" s="9"/>
      <c r="BQ4427" s="9"/>
      <c r="BT4427" s="9"/>
      <c r="BU4427" s="9"/>
      <c r="BX4427" s="9"/>
      <c r="BY4427" s="9"/>
      <c r="CB4427" s="9"/>
      <c r="CC4427" s="9"/>
      <c r="CF4427" s="9"/>
      <c r="CG4427" s="9"/>
      <c r="CJ4427" s="9"/>
      <c r="CK4427" s="9"/>
      <c r="CN4427" s="9"/>
      <c r="CO4427" s="9"/>
      <c r="CP4427" s="9"/>
      <c r="CQ4427" s="9"/>
      <c r="CR4427" s="9"/>
      <c r="CS4427" s="9"/>
      <c r="CT4427" s="9"/>
      <c r="CU4427" s="9"/>
      <c r="CV4427" s="9"/>
      <c r="CW4427" s="9"/>
      <c r="CX4427" s="9"/>
      <c r="CY4427" s="9"/>
      <c r="CZ4427" s="9"/>
      <c r="DA4427" s="9"/>
      <c r="DB4427" s="9"/>
      <c r="DC4427" s="9"/>
      <c r="DD4427" s="9"/>
      <c r="DE4427" s="9"/>
      <c r="DF4427" s="9"/>
      <c r="DG4427" s="9"/>
      <c r="DH4427" s="9"/>
      <c r="DI4427" s="9"/>
      <c r="DJ4427" s="9"/>
      <c r="DK4427" s="9"/>
      <c r="DL4427" s="9"/>
      <c r="DM4427" s="9"/>
      <c r="DN4427" s="9"/>
      <c r="DO4427" s="9"/>
      <c r="DP4427" s="9"/>
      <c r="DQ4427" s="9"/>
      <c r="DR4427" s="9"/>
      <c r="DS4427" s="9"/>
      <c r="DT4427" s="9"/>
      <c r="DU4427" s="9"/>
      <c r="DV4427" s="9"/>
      <c r="DW4427" s="9"/>
      <c r="DX4427" s="9"/>
      <c r="DY4427" s="9"/>
      <c r="DZ4427" s="56"/>
      <c r="EA4427" s="57"/>
    </row>
    <row r="4428" spans="1:131" ht="19.5" customHeight="1" x14ac:dyDescent="0.25">
      <c r="A4428" s="9">
        <v>2948</v>
      </c>
      <c r="B4428" s="9" t="s">
        <v>8748</v>
      </c>
      <c r="C4428" s="9" t="s">
        <v>8749</v>
      </c>
      <c r="D4428" s="9"/>
      <c r="E4428" s="9" t="s">
        <v>447</v>
      </c>
      <c r="F4428" s="9" t="s">
        <v>4761</v>
      </c>
      <c r="G4428" s="9"/>
      <c r="H4428" s="9" t="s">
        <v>202</v>
      </c>
      <c r="I4428" s="9" t="s">
        <v>25</v>
      </c>
      <c r="J4428" s="129">
        <v>43957</v>
      </c>
      <c r="K4428" s="129">
        <v>43923</v>
      </c>
      <c r="L4428" s="129">
        <v>44104</v>
      </c>
      <c r="O4428" s="9">
        <v>25</v>
      </c>
      <c r="Q4428" s="9" t="s">
        <v>54</v>
      </c>
      <c r="R4428" s="9"/>
      <c r="S4428" s="13">
        <v>49282000</v>
      </c>
      <c r="T4428" s="13">
        <v>49282000</v>
      </c>
      <c r="U4428" s="13">
        <v>14784600</v>
      </c>
      <c r="V4428" s="9"/>
      <c r="W4428" s="9"/>
      <c r="X4428" s="9"/>
      <c r="Y4428" s="9"/>
      <c r="Z4428" s="9"/>
      <c r="AA4428" s="9"/>
      <c r="AB4428" s="9"/>
      <c r="AC4428" s="9"/>
      <c r="AD4428" s="9"/>
      <c r="AE4428" s="9"/>
      <c r="AF4428" s="55"/>
      <c r="AG4428" s="55"/>
      <c r="AH4428" s="11">
        <v>43923</v>
      </c>
      <c r="AI4428" s="11">
        <v>44104</v>
      </c>
      <c r="AJ4428" s="13">
        <v>47148991</v>
      </c>
      <c r="AK4428" s="13">
        <v>14144697</v>
      </c>
      <c r="AL4428" s="9"/>
      <c r="AM4428" s="9"/>
      <c r="AN4428" s="9"/>
      <c r="AO4428" s="9"/>
      <c r="AP4428" s="9"/>
      <c r="AQ4428" s="9"/>
      <c r="AR4428" s="9"/>
      <c r="AS4428" s="9"/>
      <c r="AT4428" s="9"/>
      <c r="AU4428" s="9"/>
      <c r="AV4428" s="9"/>
      <c r="AW4428" s="9"/>
      <c r="AX4428" s="9"/>
      <c r="AY4428" s="9"/>
      <c r="AZ4428" s="9"/>
      <c r="BA4428" s="9"/>
      <c r="BB4428" s="9"/>
      <c r="BC4428" s="9"/>
      <c r="BD4428" s="9"/>
      <c r="BE4428" s="9"/>
      <c r="BF4428" s="9"/>
      <c r="BG4428" s="9"/>
      <c r="BH4428" s="9"/>
      <c r="BI4428" s="9"/>
      <c r="BJ4428" s="9"/>
      <c r="BK4428" s="9"/>
      <c r="BL4428" s="9"/>
      <c r="BM4428" s="9"/>
      <c r="BN4428" s="9"/>
      <c r="BO4428" s="9"/>
      <c r="BP4428" s="9"/>
      <c r="BQ4428" s="9"/>
      <c r="BT4428" s="9"/>
      <c r="BU4428" s="9"/>
      <c r="BX4428" s="9"/>
      <c r="BY4428" s="9"/>
      <c r="CB4428" s="9"/>
      <c r="CC4428" s="9"/>
      <c r="CF4428" s="9"/>
      <c r="CG4428" s="9"/>
      <c r="CJ4428" s="9"/>
      <c r="CK4428" s="9"/>
      <c r="CN4428" s="9"/>
      <c r="CO4428" s="9"/>
      <c r="CP4428" s="9"/>
      <c r="CQ4428" s="9"/>
      <c r="CR4428" s="9"/>
      <c r="CS4428" s="9"/>
      <c r="CT4428" s="9"/>
      <c r="CU4428" s="9"/>
      <c r="CV4428" s="9"/>
      <c r="CW4428" s="9"/>
      <c r="CX4428" s="9"/>
      <c r="CY4428" s="9"/>
      <c r="CZ4428" s="9"/>
      <c r="DA4428" s="9"/>
      <c r="DB4428" s="9"/>
      <c r="DC4428" s="9"/>
      <c r="DD4428" s="9"/>
      <c r="DE4428" s="9"/>
      <c r="DF4428" s="9"/>
      <c r="DG4428" s="9"/>
      <c r="DH4428" s="9"/>
      <c r="DI4428" s="9"/>
      <c r="DJ4428" s="9"/>
      <c r="DK4428" s="9"/>
      <c r="DL4428" s="9"/>
      <c r="DM4428" s="9"/>
      <c r="DN4428" s="9"/>
      <c r="DO4428" s="9"/>
      <c r="DP4428" s="9"/>
      <c r="DQ4428" s="9"/>
      <c r="DR4428" s="9"/>
      <c r="DS4428" s="9"/>
      <c r="DT4428" s="9"/>
      <c r="DU4428" s="9"/>
      <c r="DV4428" s="9"/>
      <c r="DW4428" s="9"/>
      <c r="DX4428" s="9"/>
      <c r="DY4428" s="9"/>
      <c r="DZ4428" s="56"/>
      <c r="EA4428" s="57"/>
    </row>
    <row r="4429" spans="1:131" ht="19.5" customHeight="1" x14ac:dyDescent="0.25">
      <c r="A4429" s="9">
        <v>2949</v>
      </c>
      <c r="B4429" s="9" t="s">
        <v>8750</v>
      </c>
      <c r="C4429" s="9" t="s">
        <v>8751</v>
      </c>
      <c r="D4429" s="9"/>
      <c r="E4429" s="9" t="s">
        <v>8752</v>
      </c>
      <c r="F4429" s="9" t="s">
        <v>4503</v>
      </c>
      <c r="G4429" s="9"/>
      <c r="H4429" s="9" t="s">
        <v>202</v>
      </c>
      <c r="I4429" s="9" t="s">
        <v>25</v>
      </c>
      <c r="J4429" s="129">
        <v>44084</v>
      </c>
      <c r="K4429" s="129">
        <v>43800</v>
      </c>
      <c r="L4429" s="129">
        <v>44196</v>
      </c>
      <c r="M4429" s="9" t="s">
        <v>20</v>
      </c>
      <c r="O4429" s="9">
        <v>29</v>
      </c>
      <c r="Q4429" s="9" t="s">
        <v>54</v>
      </c>
      <c r="R4429" s="9"/>
      <c r="S4429" s="13">
        <v>2142857</v>
      </c>
      <c r="T4429" s="13">
        <v>2142857</v>
      </c>
      <c r="U4429" s="13">
        <v>642857</v>
      </c>
      <c r="V4429" s="9"/>
      <c r="W4429" s="9"/>
      <c r="X4429" s="9"/>
      <c r="Y4429" s="9"/>
      <c r="Z4429" s="9"/>
      <c r="AA4429" s="9"/>
      <c r="AB4429" s="13">
        <v>900000</v>
      </c>
      <c r="AC4429" s="9"/>
      <c r="AD4429" s="9"/>
      <c r="AE4429" s="9"/>
      <c r="AF4429" s="55">
        <v>900000</v>
      </c>
      <c r="AG4429" s="55"/>
      <c r="AH4429" s="9"/>
      <c r="AI4429" s="9"/>
      <c r="AJ4429" s="9"/>
      <c r="AK4429" s="9"/>
      <c r="AL4429" s="9"/>
      <c r="AM4429" s="9"/>
      <c r="AN4429" s="9"/>
      <c r="AO4429" s="9"/>
      <c r="AP4429" s="9"/>
      <c r="AQ4429" s="9"/>
      <c r="AR4429" s="9"/>
      <c r="AS4429" s="9"/>
      <c r="AT4429" s="9"/>
      <c r="AU4429" s="9"/>
      <c r="AV4429" s="9"/>
      <c r="AW4429" s="9"/>
      <c r="AX4429" s="9"/>
      <c r="AY4429" s="9"/>
      <c r="AZ4429" s="9"/>
      <c r="BA4429" s="9"/>
      <c r="BB4429" s="9"/>
      <c r="BC4429" s="9"/>
      <c r="BD4429" s="9"/>
      <c r="BE4429" s="9"/>
      <c r="BF4429" s="9"/>
      <c r="BG4429" s="9"/>
      <c r="BH4429" s="9"/>
      <c r="BI4429" s="9"/>
      <c r="BJ4429" s="9"/>
      <c r="BK4429" s="9"/>
      <c r="BL4429" s="9"/>
      <c r="BM4429" s="9"/>
      <c r="BN4429" s="9"/>
      <c r="BO4429" s="9"/>
      <c r="BP4429" s="9"/>
      <c r="BQ4429" s="9"/>
      <c r="BT4429" s="9"/>
      <c r="BU4429" s="9"/>
      <c r="BX4429" s="9"/>
      <c r="BY4429" s="9"/>
      <c r="CB4429" s="9"/>
      <c r="CC4429" s="9"/>
      <c r="CF4429" s="9"/>
      <c r="CG4429" s="9"/>
      <c r="CJ4429" s="9"/>
      <c r="CK4429" s="9"/>
      <c r="CN4429" s="9"/>
      <c r="CO4429" s="9"/>
      <c r="CP4429" s="9"/>
      <c r="CQ4429" s="9"/>
      <c r="CR4429" s="9"/>
      <c r="CS4429" s="9"/>
      <c r="CT4429" s="9"/>
      <c r="CU4429" s="9"/>
      <c r="CV4429" s="9"/>
      <c r="CW4429" s="9"/>
      <c r="CX4429" s="9"/>
      <c r="CY4429" s="9"/>
      <c r="CZ4429" s="9"/>
      <c r="DA4429" s="9"/>
      <c r="DB4429" s="9"/>
      <c r="DC4429" s="9"/>
      <c r="DD4429" s="9"/>
      <c r="DE4429" s="9"/>
      <c r="DF4429" s="9"/>
      <c r="DG4429" s="9"/>
      <c r="DH4429" s="9"/>
      <c r="DI4429" s="9"/>
      <c r="DJ4429" s="9"/>
      <c r="DK4429" s="9"/>
      <c r="DL4429" s="9"/>
      <c r="DM4429" s="9"/>
      <c r="DN4429" s="9"/>
      <c r="DO4429" s="9"/>
      <c r="DP4429" s="9"/>
      <c r="DQ4429" s="9"/>
      <c r="DR4429" s="9"/>
      <c r="DS4429" s="9"/>
      <c r="DT4429" s="9"/>
      <c r="DU4429" s="9"/>
      <c r="DV4429" s="9"/>
      <c r="DW4429" s="9"/>
      <c r="DX4429" s="9"/>
      <c r="DY4429" s="9"/>
      <c r="DZ4429" s="56"/>
      <c r="EA4429" s="57"/>
    </row>
    <row r="4430" spans="1:131" ht="19.5" customHeight="1" x14ac:dyDescent="0.25">
      <c r="A4430" s="9">
        <v>2950</v>
      </c>
      <c r="B4430" s="10" t="s">
        <v>8753</v>
      </c>
      <c r="C4430" s="9" t="s">
        <v>8754</v>
      </c>
      <c r="D4430" s="9"/>
      <c r="E4430" s="9" t="s">
        <v>986</v>
      </c>
      <c r="F4430" s="9" t="s">
        <v>8668</v>
      </c>
      <c r="G4430" s="9"/>
      <c r="H4430" s="9" t="s">
        <v>906</v>
      </c>
      <c r="I4430" s="9" t="s">
        <v>25</v>
      </c>
      <c r="M4430" s="9" t="s">
        <v>20</v>
      </c>
      <c r="O4430" s="9">
        <v>27</v>
      </c>
      <c r="R4430" s="9"/>
      <c r="S4430" s="9"/>
      <c r="T4430" s="9"/>
      <c r="U4430" s="9"/>
      <c r="V4430" s="9"/>
      <c r="W4430" s="9"/>
      <c r="X4430" s="9"/>
      <c r="Y4430" s="9"/>
      <c r="Z4430" s="9"/>
      <c r="AA4430" s="9"/>
      <c r="AB4430" s="9"/>
      <c r="AC4430" s="9"/>
      <c r="AD4430" s="9"/>
      <c r="AE4430" s="9"/>
      <c r="AF4430" s="55"/>
      <c r="AG4430" s="55"/>
      <c r="AH4430" s="9"/>
      <c r="AI4430" s="9"/>
      <c r="AJ4430" s="9"/>
      <c r="AK4430" s="9"/>
      <c r="AL4430" s="9"/>
      <c r="AM4430" s="9"/>
      <c r="AN4430" s="9"/>
      <c r="AO4430" s="9"/>
      <c r="AP4430" s="9"/>
      <c r="AQ4430" s="9"/>
      <c r="AR4430" s="9"/>
      <c r="AS4430" s="9"/>
      <c r="AT4430" s="9"/>
      <c r="AU4430" s="9"/>
      <c r="AV4430" s="9"/>
      <c r="AW4430" s="9"/>
      <c r="AX4430" s="9"/>
      <c r="AY4430" s="9"/>
      <c r="AZ4430" s="9"/>
      <c r="BA4430" s="9"/>
      <c r="BB4430" s="9"/>
      <c r="BC4430" s="9"/>
      <c r="BD4430" s="9"/>
      <c r="BE4430" s="9"/>
      <c r="BF4430" s="9"/>
      <c r="BG4430" s="9"/>
      <c r="BH4430" s="9"/>
      <c r="BI4430" s="9"/>
      <c r="BJ4430" s="9"/>
      <c r="BK4430" s="9"/>
      <c r="BL4430" s="9"/>
      <c r="BM4430" s="9"/>
      <c r="BN4430" s="9"/>
      <c r="BO4430" s="9"/>
      <c r="BP4430" s="9"/>
      <c r="BQ4430" s="9"/>
      <c r="BT4430" s="9"/>
      <c r="BU4430" s="9"/>
      <c r="BX4430" s="9"/>
      <c r="BY4430" s="9"/>
      <c r="CB4430" s="9"/>
      <c r="CC4430" s="9"/>
      <c r="CF4430" s="9"/>
      <c r="CG4430" s="9"/>
      <c r="CJ4430" s="9"/>
      <c r="CK4430" s="9"/>
      <c r="CN4430" s="9"/>
      <c r="CO4430" s="9"/>
      <c r="CP4430" s="9"/>
      <c r="CQ4430" s="9"/>
      <c r="CR4430" s="9"/>
      <c r="CS4430" s="9"/>
      <c r="CT4430" s="9"/>
      <c r="CU4430" s="9"/>
      <c r="CV4430" s="9"/>
      <c r="CW4430" s="9"/>
      <c r="CX4430" s="9"/>
      <c r="CY4430" s="9"/>
      <c r="CZ4430" s="9"/>
      <c r="DA4430" s="9"/>
      <c r="DB4430" s="9"/>
      <c r="DC4430" s="9"/>
      <c r="DD4430" s="9"/>
      <c r="DE4430" s="9"/>
      <c r="DF4430" s="9"/>
      <c r="DG4430" s="9"/>
      <c r="DH4430" s="9"/>
      <c r="DI4430" s="9"/>
      <c r="DJ4430" s="9"/>
      <c r="DK4430" s="9"/>
      <c r="DL4430" s="9"/>
      <c r="DM4430" s="9"/>
      <c r="DN4430" s="9"/>
      <c r="DO4430" s="9"/>
      <c r="DP4430" s="9"/>
      <c r="DQ4430" s="9"/>
      <c r="DR4430" s="9"/>
      <c r="DS4430" s="9"/>
      <c r="DT4430" s="9"/>
      <c r="DU4430" s="9"/>
      <c r="DV4430" s="9"/>
      <c r="DW4430" s="9"/>
      <c r="DX4430" s="9"/>
      <c r="DY4430" s="9"/>
      <c r="DZ4430" s="56"/>
      <c r="EA4430" s="57"/>
    </row>
    <row r="4431" spans="1:131" ht="19.5" customHeight="1" x14ac:dyDescent="0.25">
      <c r="A4431" s="9">
        <v>2951</v>
      </c>
      <c r="B4431" s="9" t="s">
        <v>8755</v>
      </c>
      <c r="C4431" s="9" t="s">
        <v>8756</v>
      </c>
      <c r="D4431" s="9"/>
      <c r="E4431" s="9" t="s">
        <v>7193</v>
      </c>
      <c r="F4431" s="9" t="s">
        <v>7194</v>
      </c>
      <c r="G4431" s="9"/>
      <c r="H4431" s="9" t="s">
        <v>202</v>
      </c>
      <c r="I4431" s="9" t="s">
        <v>97</v>
      </c>
      <c r="J4431" s="129">
        <v>44125</v>
      </c>
      <c r="K4431" s="129">
        <v>44032</v>
      </c>
      <c r="L4431" s="129">
        <v>44592</v>
      </c>
      <c r="M4431" s="9" t="s">
        <v>20</v>
      </c>
      <c r="O4431" s="9">
        <v>29</v>
      </c>
      <c r="Q4431" s="9" t="s">
        <v>54</v>
      </c>
      <c r="R4431" s="9"/>
      <c r="S4431" s="13">
        <v>18063750</v>
      </c>
      <c r="T4431" s="13">
        <v>18063750</v>
      </c>
      <c r="U4431" s="13">
        <v>5419125</v>
      </c>
      <c r="V4431" s="13">
        <v>9250000</v>
      </c>
      <c r="W4431" s="9"/>
      <c r="X4431" s="9"/>
      <c r="Y4431" s="9"/>
      <c r="Z4431" s="9"/>
      <c r="AA4431" s="9"/>
      <c r="AB4431" s="9"/>
      <c r="AC4431" s="9"/>
      <c r="AD4431" s="9"/>
      <c r="AE4431" s="9"/>
      <c r="AF4431" s="55">
        <v>9250000</v>
      </c>
      <c r="AG4431" s="55"/>
      <c r="AH4431" s="9"/>
      <c r="AI4431" s="9"/>
      <c r="AJ4431" s="9"/>
      <c r="AK4431" s="9"/>
      <c r="AL4431" s="9"/>
      <c r="AM4431" s="9"/>
      <c r="AN4431" s="9"/>
      <c r="AO4431" s="9"/>
      <c r="AP4431" s="9"/>
      <c r="AQ4431" s="9"/>
      <c r="AR4431" s="9"/>
      <c r="AS4431" s="9"/>
      <c r="AT4431" s="9"/>
      <c r="AU4431" s="9"/>
      <c r="AV4431" s="9"/>
      <c r="AW4431" s="9"/>
      <c r="AX4431" s="9"/>
      <c r="AY4431" s="9"/>
      <c r="AZ4431" s="9"/>
      <c r="BA4431" s="9"/>
      <c r="BB4431" s="9"/>
      <c r="BC4431" s="9"/>
      <c r="BD4431" s="9"/>
      <c r="BE4431" s="9"/>
      <c r="BF4431" s="9"/>
      <c r="BG4431" s="9"/>
      <c r="BH4431" s="9"/>
      <c r="BI4431" s="9"/>
      <c r="BJ4431" s="9"/>
      <c r="BK4431" s="9"/>
      <c r="BL4431" s="9"/>
      <c r="BM4431" s="9"/>
      <c r="BN4431" s="9"/>
      <c r="BO4431" s="9"/>
      <c r="BP4431" s="9"/>
      <c r="BQ4431" s="9"/>
      <c r="BT4431" s="9"/>
      <c r="BU4431" s="9"/>
      <c r="BX4431" s="9"/>
      <c r="BY4431" s="9"/>
      <c r="CB4431" s="9"/>
      <c r="CC4431" s="9"/>
      <c r="CF4431" s="9"/>
      <c r="CG4431" s="9"/>
      <c r="CJ4431" s="9"/>
      <c r="CK4431" s="9"/>
      <c r="CN4431" s="9"/>
      <c r="CO4431" s="9"/>
      <c r="CP4431" s="9"/>
      <c r="CQ4431" s="9"/>
      <c r="CR4431" s="9"/>
      <c r="CS4431" s="9"/>
      <c r="CT4431" s="9"/>
      <c r="CU4431" s="9"/>
      <c r="CV4431" s="9"/>
      <c r="CW4431" s="9"/>
      <c r="CX4431" s="9"/>
      <c r="CY4431" s="9"/>
      <c r="CZ4431" s="9"/>
      <c r="DA4431" s="9"/>
      <c r="DB4431" s="9"/>
      <c r="DC4431" s="9"/>
      <c r="DD4431" s="9"/>
      <c r="DE4431" s="9"/>
      <c r="DF4431" s="9"/>
      <c r="DG4431" s="9"/>
      <c r="DH4431" s="9"/>
      <c r="DI4431" s="9"/>
      <c r="DJ4431" s="9"/>
      <c r="DK4431" s="9"/>
      <c r="DL4431" s="9"/>
      <c r="DM4431" s="9"/>
      <c r="DN4431" s="9"/>
      <c r="DO4431" s="9"/>
      <c r="DP4431" s="9"/>
      <c r="DQ4431" s="9"/>
      <c r="DR4431" s="9"/>
      <c r="DS4431" s="9"/>
      <c r="DT4431" s="9"/>
      <c r="DU4431" s="9"/>
      <c r="DV4431" s="9"/>
      <c r="DW4431" s="9"/>
      <c r="DX4431" s="9"/>
      <c r="DY4431" s="9"/>
      <c r="DZ4431" s="56"/>
      <c r="EA4431" s="57"/>
    </row>
    <row r="4432" spans="1:131" ht="19.5" customHeight="1" x14ac:dyDescent="0.25">
      <c r="A4432" s="9">
        <v>2952</v>
      </c>
      <c r="B4432" s="9" t="s">
        <v>8757</v>
      </c>
      <c r="C4432" s="9" t="s">
        <v>8758</v>
      </c>
      <c r="D4432" s="9"/>
      <c r="E4432" s="9" t="s">
        <v>8759</v>
      </c>
      <c r="F4432" s="9" t="s">
        <v>5238</v>
      </c>
      <c r="G4432" s="9"/>
      <c r="H4432" s="9" t="s">
        <v>906</v>
      </c>
      <c r="I4432" s="9" t="s">
        <v>28</v>
      </c>
      <c r="M4432" s="9" t="s">
        <v>20</v>
      </c>
      <c r="O4432" s="9">
        <v>31</v>
      </c>
      <c r="R4432" s="9"/>
      <c r="S4432" s="9"/>
      <c r="T4432" s="9"/>
      <c r="U4432" s="9"/>
      <c r="V4432" s="9"/>
      <c r="W4432" s="9"/>
      <c r="X4432" s="9"/>
      <c r="Y4432" s="9"/>
      <c r="Z4432" s="9"/>
      <c r="AA4432" s="9"/>
      <c r="AB4432" s="9"/>
      <c r="AC4432" s="9"/>
      <c r="AD4432" s="9"/>
      <c r="AE4432" s="9"/>
      <c r="AF4432" s="55"/>
      <c r="AG4432" s="55"/>
      <c r="AH4432" s="9"/>
      <c r="AI4432" s="9"/>
      <c r="AJ4432" s="9"/>
      <c r="AK4432" s="9"/>
      <c r="AL4432" s="9"/>
      <c r="AM4432" s="9"/>
      <c r="AN4432" s="9"/>
      <c r="AO4432" s="9"/>
      <c r="AP4432" s="9"/>
      <c r="AQ4432" s="9"/>
      <c r="AR4432" s="9"/>
      <c r="AS4432" s="9"/>
      <c r="AT4432" s="9"/>
      <c r="AU4432" s="9"/>
      <c r="AV4432" s="9"/>
      <c r="AW4432" s="9"/>
      <c r="AX4432" s="9"/>
      <c r="AY4432" s="9"/>
      <c r="AZ4432" s="9"/>
      <c r="BA4432" s="9"/>
      <c r="BB4432" s="9"/>
      <c r="BC4432" s="9"/>
      <c r="BD4432" s="9"/>
      <c r="BE4432" s="9"/>
      <c r="BF4432" s="9"/>
      <c r="BG4432" s="9"/>
      <c r="BH4432" s="9"/>
      <c r="BI4432" s="9"/>
      <c r="BJ4432" s="9"/>
      <c r="BK4432" s="9"/>
      <c r="BL4432" s="9"/>
      <c r="BM4432" s="9"/>
      <c r="BN4432" s="9"/>
      <c r="BO4432" s="9"/>
      <c r="BP4432" s="9"/>
      <c r="BQ4432" s="9"/>
      <c r="BT4432" s="9"/>
      <c r="BU4432" s="9"/>
      <c r="BX4432" s="9"/>
      <c r="BY4432" s="9"/>
      <c r="CB4432" s="9"/>
      <c r="CC4432" s="9"/>
      <c r="CF4432" s="9"/>
      <c r="CG4432" s="9"/>
      <c r="CJ4432" s="9"/>
      <c r="CK4432" s="9"/>
      <c r="CN4432" s="9"/>
      <c r="CO4432" s="9"/>
      <c r="CP4432" s="9"/>
      <c r="CQ4432" s="9"/>
      <c r="CR4432" s="9"/>
      <c r="CS4432" s="9"/>
      <c r="CT4432" s="9"/>
      <c r="CU4432" s="9"/>
      <c r="CV4432" s="9"/>
      <c r="CW4432" s="9"/>
      <c r="CX4432" s="9"/>
      <c r="CY4432" s="9"/>
      <c r="CZ4432" s="9"/>
      <c r="DA4432" s="9"/>
      <c r="DB4432" s="9"/>
      <c r="DC4432" s="9"/>
      <c r="DD4432" s="9"/>
      <c r="DE4432" s="9"/>
      <c r="DF4432" s="9"/>
      <c r="DG4432" s="9"/>
      <c r="DH4432" s="9"/>
      <c r="DI4432" s="9"/>
      <c r="DJ4432" s="9"/>
      <c r="DK4432" s="9"/>
      <c r="DL4432" s="9"/>
      <c r="DM4432" s="9"/>
      <c r="DN4432" s="9"/>
      <c r="DO4432" s="9"/>
      <c r="DP4432" s="9"/>
      <c r="DQ4432" s="9"/>
      <c r="DR4432" s="9"/>
      <c r="DS4432" s="9"/>
      <c r="DT4432" s="9"/>
      <c r="DU4432" s="9"/>
      <c r="DV4432" s="9"/>
      <c r="DW4432" s="9"/>
      <c r="DX4432" s="9"/>
      <c r="DY4432" s="9"/>
      <c r="DZ4432" s="56"/>
      <c r="EA4432" s="57"/>
    </row>
    <row r="4433" spans="1:132" ht="19.5" customHeight="1" x14ac:dyDescent="0.25">
      <c r="A4433" s="9">
        <v>2953</v>
      </c>
      <c r="B4433" s="10" t="s">
        <v>8760</v>
      </c>
      <c r="C4433" s="9" t="s">
        <v>8761</v>
      </c>
      <c r="D4433" s="9"/>
      <c r="E4433" s="9" t="s">
        <v>8806</v>
      </c>
      <c r="F4433" s="9" t="s">
        <v>7474</v>
      </c>
      <c r="G4433" s="9"/>
      <c r="H4433" s="9" t="s">
        <v>202</v>
      </c>
      <c r="I4433" s="9" t="s">
        <v>9661</v>
      </c>
      <c r="J4433" s="129">
        <v>44320</v>
      </c>
      <c r="K4433" s="129">
        <v>43759</v>
      </c>
      <c r="L4433" s="129">
        <v>44561</v>
      </c>
      <c r="M4433" s="9" t="s">
        <v>20</v>
      </c>
      <c r="O4433" s="9">
        <v>32</v>
      </c>
      <c r="Q4433" s="9" t="s">
        <v>54</v>
      </c>
      <c r="R4433" s="9"/>
      <c r="S4433" s="13">
        <v>377000000</v>
      </c>
      <c r="T4433" s="13">
        <v>377000000</v>
      </c>
      <c r="U4433" s="13">
        <v>113100000</v>
      </c>
      <c r="V4433" s="13">
        <v>263900000</v>
      </c>
      <c r="W4433" s="9"/>
      <c r="X4433" s="9"/>
      <c r="Y4433" s="9"/>
      <c r="Z4433" s="9"/>
      <c r="AA4433" s="9"/>
      <c r="AB4433" s="9"/>
      <c r="AC4433" s="9"/>
      <c r="AD4433" s="9"/>
      <c r="AE4433" s="9"/>
      <c r="AF4433" s="55">
        <v>263900000</v>
      </c>
      <c r="AG4433" s="55"/>
      <c r="AH4433" s="11">
        <v>44317</v>
      </c>
      <c r="AI4433" s="11">
        <v>44347</v>
      </c>
      <c r="AJ4433" s="13">
        <v>148446220</v>
      </c>
      <c r="AK4433" s="13">
        <v>44533866</v>
      </c>
      <c r="AL4433" s="11">
        <v>44348</v>
      </c>
      <c r="AM4433" s="11">
        <v>44377</v>
      </c>
      <c r="AN4433" s="13">
        <v>68794303</v>
      </c>
      <c r="AO4433" s="13">
        <v>20638291</v>
      </c>
      <c r="AP4433" s="11">
        <v>43759</v>
      </c>
      <c r="AQ4433" s="11">
        <v>44316</v>
      </c>
      <c r="AR4433" s="13">
        <v>35931124</v>
      </c>
      <c r="AS4433" s="13">
        <v>10779337</v>
      </c>
      <c r="AT4433" s="9"/>
      <c r="AU4433" s="9"/>
      <c r="AV4433" s="9"/>
      <c r="AW4433" s="9"/>
      <c r="AX4433" s="9"/>
      <c r="AY4433" s="9"/>
      <c r="AZ4433" s="9"/>
      <c r="BA4433" s="9"/>
      <c r="BB4433" s="9"/>
      <c r="BC4433" s="9"/>
      <c r="BD4433" s="9"/>
      <c r="BE4433" s="9"/>
      <c r="BF4433" s="9"/>
      <c r="BG4433" s="9"/>
      <c r="BH4433" s="9"/>
      <c r="BI4433" s="9"/>
      <c r="BJ4433" s="9"/>
      <c r="BK4433" s="9"/>
      <c r="BL4433" s="9"/>
      <c r="BM4433" s="9"/>
      <c r="BN4433" s="9"/>
      <c r="BO4433" s="9"/>
      <c r="BP4433" s="9"/>
      <c r="BQ4433" s="9"/>
      <c r="BT4433" s="9"/>
      <c r="BU4433" s="9"/>
      <c r="BX4433" s="9"/>
      <c r="BY4433" s="9"/>
      <c r="CB4433" s="9"/>
      <c r="CC4433" s="9"/>
      <c r="CF4433" s="9"/>
      <c r="CG4433" s="9"/>
      <c r="CJ4433" s="9"/>
      <c r="CK4433" s="9"/>
      <c r="CN4433" s="9"/>
      <c r="CO4433" s="9"/>
      <c r="CP4433" s="9"/>
      <c r="CQ4433" s="9"/>
      <c r="CR4433" s="9"/>
      <c r="CS4433" s="9"/>
      <c r="CT4433" s="9"/>
      <c r="CU4433" s="9"/>
      <c r="CV4433" s="9"/>
      <c r="CW4433" s="9"/>
      <c r="CX4433" s="9"/>
      <c r="CY4433" s="9"/>
      <c r="CZ4433" s="9"/>
      <c r="DA4433" s="9"/>
      <c r="DB4433" s="9"/>
      <c r="DC4433" s="9"/>
      <c r="DD4433" s="9"/>
      <c r="DE4433" s="9"/>
      <c r="DF4433" s="9"/>
      <c r="DG4433" s="9"/>
      <c r="DH4433" s="9"/>
      <c r="DI4433" s="9"/>
      <c r="DJ4433" s="9"/>
      <c r="DK4433" s="9"/>
      <c r="DL4433" s="9"/>
      <c r="DM4433" s="9"/>
      <c r="DN4433" s="9"/>
      <c r="DO4433" s="9"/>
      <c r="DP4433" s="9"/>
      <c r="DQ4433" s="9"/>
      <c r="DR4433" s="9"/>
      <c r="DS4433" s="9"/>
      <c r="DT4433" s="9"/>
      <c r="DU4433" s="9"/>
      <c r="DV4433" s="9"/>
      <c r="DW4433" s="9"/>
      <c r="DX4433" s="9"/>
      <c r="DY4433" s="9"/>
      <c r="DZ4433" s="56"/>
      <c r="EA4433" s="57"/>
    </row>
    <row r="4434" spans="1:132" ht="19.5" customHeight="1" x14ac:dyDescent="0.25">
      <c r="A4434" s="9">
        <v>2954</v>
      </c>
      <c r="B4434" s="9" t="s">
        <v>8762</v>
      </c>
      <c r="C4434" s="9" t="s">
        <v>8764</v>
      </c>
      <c r="D4434" s="9"/>
      <c r="E4434" s="9" t="s">
        <v>8763</v>
      </c>
      <c r="F4434" s="9" t="s">
        <v>8765</v>
      </c>
      <c r="G4434" s="9"/>
      <c r="H4434" s="9" t="s">
        <v>906</v>
      </c>
      <c r="I4434" s="9" t="s">
        <v>97</v>
      </c>
      <c r="M4434" s="9" t="s">
        <v>20</v>
      </c>
      <c r="O4434" s="9">
        <v>28</v>
      </c>
      <c r="R4434" s="9"/>
      <c r="S4434" s="9"/>
      <c r="T4434" s="9"/>
      <c r="U4434" s="9"/>
      <c r="V4434" s="9"/>
      <c r="W4434" s="9"/>
      <c r="X4434" s="9"/>
      <c r="Y4434" s="9"/>
      <c r="Z4434" s="9"/>
      <c r="AA4434" s="9"/>
      <c r="AB4434" s="9"/>
      <c r="AC4434" s="9"/>
      <c r="AD4434" s="9"/>
      <c r="AE4434" s="9"/>
      <c r="AF4434" s="55"/>
      <c r="AG4434" s="55"/>
      <c r="AH4434" s="9"/>
      <c r="AI4434" s="9"/>
      <c r="AJ4434" s="9"/>
      <c r="AK4434" s="9"/>
      <c r="AL4434" s="9"/>
      <c r="AM4434" s="9"/>
      <c r="AN4434" s="9"/>
      <c r="AO4434" s="9"/>
      <c r="AP4434" s="9"/>
      <c r="AQ4434" s="9"/>
      <c r="AR4434" s="9"/>
      <c r="AS4434" s="9"/>
      <c r="AT4434" s="9"/>
      <c r="AU4434" s="9"/>
      <c r="AV4434" s="9"/>
      <c r="AW4434" s="9"/>
      <c r="AX4434" s="9"/>
      <c r="AY4434" s="9"/>
      <c r="AZ4434" s="9"/>
      <c r="BA4434" s="9"/>
      <c r="BB4434" s="9"/>
      <c r="BC4434" s="9"/>
      <c r="BD4434" s="9"/>
      <c r="BE4434" s="9"/>
      <c r="BF4434" s="9"/>
      <c r="BG4434" s="9"/>
      <c r="BH4434" s="9"/>
      <c r="BI4434" s="9"/>
      <c r="BJ4434" s="9"/>
      <c r="BK4434" s="9"/>
      <c r="BL4434" s="9"/>
      <c r="BM4434" s="9"/>
      <c r="BN4434" s="9"/>
      <c r="BO4434" s="9"/>
      <c r="BP4434" s="9"/>
      <c r="BQ4434" s="9"/>
      <c r="BT4434" s="9"/>
      <c r="BU4434" s="9"/>
      <c r="BX4434" s="9"/>
      <c r="BY4434" s="9"/>
      <c r="CB4434" s="9"/>
      <c r="CC4434" s="9"/>
      <c r="CF4434" s="9"/>
      <c r="CG4434" s="9"/>
      <c r="CJ4434" s="9"/>
      <c r="CK4434" s="9"/>
      <c r="CN4434" s="9"/>
      <c r="CO4434" s="9"/>
      <c r="CP4434" s="9"/>
      <c r="CQ4434" s="9"/>
      <c r="CR4434" s="9"/>
      <c r="CS4434" s="9"/>
      <c r="CT4434" s="9"/>
      <c r="CU4434" s="9"/>
      <c r="CV4434" s="9"/>
      <c r="CW4434" s="9"/>
      <c r="CX4434" s="9"/>
      <c r="CY4434" s="9"/>
      <c r="CZ4434" s="9"/>
      <c r="DA4434" s="9"/>
      <c r="DB4434" s="9"/>
      <c r="DC4434" s="9"/>
      <c r="DD4434" s="9"/>
      <c r="DE4434" s="9"/>
      <c r="DF4434" s="9"/>
      <c r="DG4434" s="9"/>
      <c r="DH4434" s="9"/>
      <c r="DI4434" s="9"/>
      <c r="DJ4434" s="9"/>
      <c r="DK4434" s="9"/>
      <c r="DL4434" s="9"/>
      <c r="DM4434" s="9"/>
      <c r="DN4434" s="9"/>
      <c r="DO4434" s="9"/>
      <c r="DP4434" s="9"/>
      <c r="DQ4434" s="9"/>
      <c r="DR4434" s="9"/>
      <c r="DS4434" s="9"/>
      <c r="DT4434" s="9"/>
      <c r="DU4434" s="9"/>
      <c r="DV4434" s="9"/>
      <c r="DW4434" s="9"/>
      <c r="DX4434" s="9"/>
      <c r="DY4434" s="9"/>
      <c r="DZ4434" s="56"/>
      <c r="EA4434" s="57"/>
    </row>
    <row r="4435" spans="1:132" ht="19.5" customHeight="1" x14ac:dyDescent="0.25">
      <c r="A4435" s="9">
        <v>2955</v>
      </c>
      <c r="B4435" s="9" t="s">
        <v>8766</v>
      </c>
      <c r="C4435" s="9" t="s">
        <v>8767</v>
      </c>
      <c r="D4435" s="9"/>
      <c r="E4435" s="9" t="s">
        <v>8768</v>
      </c>
      <c r="F4435" s="9" t="s">
        <v>8769</v>
      </c>
      <c r="G4435" s="9"/>
      <c r="H4435" s="9" t="s">
        <v>202</v>
      </c>
      <c r="I4435" s="9" t="s">
        <v>97</v>
      </c>
      <c r="J4435" s="129">
        <v>44137</v>
      </c>
      <c r="K4435" s="129">
        <v>44075</v>
      </c>
      <c r="L4435" s="129">
        <v>44592</v>
      </c>
      <c r="M4435" s="9" t="s">
        <v>20</v>
      </c>
      <c r="O4435" s="9">
        <v>24</v>
      </c>
      <c r="Q4435" s="9" t="s">
        <v>54</v>
      </c>
      <c r="R4435" s="9"/>
      <c r="S4435" s="13">
        <v>17421150</v>
      </c>
      <c r="T4435" s="13">
        <v>17421150</v>
      </c>
      <c r="U4435" s="13">
        <v>5226345</v>
      </c>
      <c r="V4435" s="13">
        <v>8210000</v>
      </c>
      <c r="W4435" s="9"/>
      <c r="X4435" s="9"/>
      <c r="Y4435" s="9"/>
      <c r="Z4435" s="9"/>
      <c r="AA4435" s="9"/>
      <c r="AB4435" s="9"/>
      <c r="AC4435" s="9"/>
      <c r="AD4435" s="9"/>
      <c r="AE4435" s="9"/>
      <c r="AF4435" s="55">
        <v>8210000</v>
      </c>
      <c r="AG4435" s="55"/>
      <c r="AH4435" s="9"/>
      <c r="AI4435" s="9"/>
      <c r="AJ4435" s="9"/>
      <c r="AK4435" s="9"/>
      <c r="AL4435" s="9"/>
      <c r="AM4435" s="9"/>
      <c r="AN4435" s="9"/>
      <c r="AO4435" s="9"/>
      <c r="AP4435" s="9"/>
      <c r="AQ4435" s="9"/>
      <c r="AR4435" s="9"/>
      <c r="AS4435" s="9"/>
      <c r="AT4435" s="9"/>
      <c r="AU4435" s="9"/>
      <c r="AV4435" s="9"/>
      <c r="AW4435" s="9"/>
      <c r="AX4435" s="9"/>
      <c r="AY4435" s="9"/>
      <c r="AZ4435" s="9"/>
      <c r="BA4435" s="9"/>
      <c r="BB4435" s="9"/>
      <c r="BC4435" s="9"/>
      <c r="BD4435" s="9"/>
      <c r="BE4435" s="9"/>
      <c r="BF4435" s="9"/>
      <c r="BG4435" s="9"/>
      <c r="BH4435" s="9"/>
      <c r="BI4435" s="9"/>
      <c r="BJ4435" s="9"/>
      <c r="BK4435" s="9"/>
      <c r="BL4435" s="9"/>
      <c r="BM4435" s="9"/>
      <c r="BN4435" s="9"/>
      <c r="BO4435" s="9"/>
      <c r="BP4435" s="9"/>
      <c r="BQ4435" s="9"/>
      <c r="BT4435" s="9"/>
      <c r="BU4435" s="9"/>
      <c r="BX4435" s="9"/>
      <c r="BY4435" s="9"/>
      <c r="CB4435" s="9"/>
      <c r="CC4435" s="9"/>
      <c r="CF4435" s="9"/>
      <c r="CG4435" s="9"/>
      <c r="CJ4435" s="9"/>
      <c r="CK4435" s="9"/>
      <c r="CN4435" s="9"/>
      <c r="CO4435" s="9"/>
      <c r="CP4435" s="9"/>
      <c r="CQ4435" s="9"/>
      <c r="CR4435" s="9"/>
      <c r="CS4435" s="9"/>
      <c r="CT4435" s="9"/>
      <c r="CU4435" s="9"/>
      <c r="CV4435" s="9"/>
      <c r="CW4435" s="9"/>
      <c r="CX4435" s="9"/>
      <c r="CY4435" s="9"/>
      <c r="CZ4435" s="9"/>
      <c r="DA4435" s="9"/>
      <c r="DB4435" s="9"/>
      <c r="DC4435" s="9"/>
      <c r="DD4435" s="9"/>
      <c r="DE4435" s="9"/>
      <c r="DF4435" s="9"/>
      <c r="DG4435" s="9"/>
      <c r="DH4435" s="9"/>
      <c r="DI4435" s="9"/>
      <c r="DJ4435" s="9"/>
      <c r="DK4435" s="9"/>
      <c r="DL4435" s="9"/>
      <c r="DM4435" s="9"/>
      <c r="DN4435" s="9"/>
      <c r="DO4435" s="9"/>
      <c r="DP4435" s="9"/>
      <c r="DQ4435" s="9"/>
      <c r="DR4435" s="9"/>
      <c r="DS4435" s="9"/>
      <c r="DT4435" s="9"/>
      <c r="DU4435" s="9"/>
      <c r="DV4435" s="9"/>
      <c r="DW4435" s="9"/>
      <c r="DX4435" s="9"/>
      <c r="DY4435" s="9"/>
      <c r="DZ4435" s="56"/>
      <c r="EA4435" s="57"/>
    </row>
    <row r="4436" spans="1:132" ht="19.5" customHeight="1" x14ac:dyDescent="0.25">
      <c r="A4436" s="9">
        <v>2956</v>
      </c>
      <c r="B4436" s="9" t="s">
        <v>8770</v>
      </c>
      <c r="C4436" s="9" t="s">
        <v>8771</v>
      </c>
      <c r="D4436" s="9"/>
      <c r="E4436" s="9" t="s">
        <v>2473</v>
      </c>
      <c r="F4436" s="9" t="s">
        <v>2474</v>
      </c>
      <c r="G4436" s="9"/>
      <c r="H4436" s="9" t="s">
        <v>202</v>
      </c>
      <c r="I4436" s="9" t="s">
        <v>78</v>
      </c>
      <c r="J4436" s="129">
        <v>44265</v>
      </c>
      <c r="K4436" s="129">
        <v>44119</v>
      </c>
      <c r="L4436" s="129">
        <v>44479</v>
      </c>
      <c r="M4436" s="9" t="s">
        <v>20</v>
      </c>
      <c r="O4436" s="9">
        <v>27</v>
      </c>
      <c r="Q4436" s="9" t="s">
        <v>54</v>
      </c>
      <c r="R4436" s="9"/>
      <c r="S4436" s="13">
        <v>14000000</v>
      </c>
      <c r="T4436" s="13">
        <v>14000000</v>
      </c>
      <c r="U4436" s="13">
        <v>4200000</v>
      </c>
      <c r="V4436" s="13">
        <v>9800000</v>
      </c>
      <c r="W4436" s="9"/>
      <c r="X4436" s="9"/>
      <c r="Y4436" s="9"/>
      <c r="Z4436" s="9"/>
      <c r="AA4436" s="9"/>
      <c r="AB4436" s="9"/>
      <c r="AC4436" s="9"/>
      <c r="AD4436" s="9"/>
      <c r="AE4436" s="9"/>
      <c r="AF4436" s="55">
        <v>9800000</v>
      </c>
      <c r="AG4436" s="55"/>
      <c r="AH4436" s="9"/>
      <c r="AI4436" s="9"/>
      <c r="AJ4436" s="9"/>
      <c r="AK4436" s="9"/>
      <c r="AL4436" s="9"/>
      <c r="AM4436" s="9"/>
      <c r="AN4436" s="9"/>
      <c r="AO4436" s="9"/>
      <c r="AP4436" s="9"/>
      <c r="AQ4436" s="9"/>
      <c r="AR4436" s="9"/>
      <c r="AS4436" s="9"/>
      <c r="AT4436" s="9"/>
      <c r="AU4436" s="9"/>
      <c r="AV4436" s="9"/>
      <c r="AW4436" s="9"/>
      <c r="AX4436" s="9"/>
      <c r="AY4436" s="9"/>
      <c r="AZ4436" s="9"/>
      <c r="BA4436" s="9"/>
      <c r="BB4436" s="9"/>
      <c r="BC4436" s="9"/>
      <c r="BD4436" s="9"/>
      <c r="BE4436" s="9"/>
      <c r="BF4436" s="9"/>
      <c r="BG4436" s="9"/>
      <c r="BH4436" s="9"/>
      <c r="BI4436" s="9"/>
      <c r="BJ4436" s="9"/>
      <c r="BK4436" s="9"/>
      <c r="BL4436" s="9"/>
      <c r="BM4436" s="9"/>
      <c r="BN4436" s="9"/>
      <c r="BO4436" s="9"/>
      <c r="BP4436" s="9"/>
      <c r="BQ4436" s="9"/>
      <c r="BT4436" s="9"/>
      <c r="BU4436" s="9"/>
      <c r="BX4436" s="9"/>
      <c r="BY4436" s="9"/>
      <c r="CB4436" s="9"/>
      <c r="CC4436" s="9"/>
      <c r="CF4436" s="9"/>
      <c r="CG4436" s="9"/>
      <c r="CJ4436" s="9"/>
      <c r="CK4436" s="9"/>
      <c r="CN4436" s="9"/>
      <c r="CO4436" s="9"/>
      <c r="CP4436" s="9"/>
      <c r="CQ4436" s="9"/>
      <c r="CR4436" s="9"/>
      <c r="CS4436" s="9"/>
      <c r="CT4436" s="9"/>
      <c r="CU4436" s="9"/>
      <c r="CV4436" s="9"/>
      <c r="CW4436" s="9"/>
      <c r="CX4436" s="9"/>
      <c r="CY4436" s="9"/>
      <c r="CZ4436" s="9"/>
      <c r="DA4436" s="9"/>
      <c r="DB4436" s="9"/>
      <c r="DC4436" s="9"/>
      <c r="DD4436" s="9"/>
      <c r="DE4436" s="9"/>
      <c r="DF4436" s="9"/>
      <c r="DG4436" s="9"/>
      <c r="DH4436" s="9"/>
      <c r="DI4436" s="9"/>
      <c r="DJ4436" s="9"/>
      <c r="DK4436" s="9"/>
      <c r="DL4436" s="9"/>
      <c r="DM4436" s="9"/>
      <c r="DN4436" s="9"/>
      <c r="DO4436" s="9"/>
      <c r="DP4436" s="9"/>
      <c r="DQ4436" s="9"/>
      <c r="DR4436" s="9"/>
      <c r="DS4436" s="9"/>
      <c r="DT4436" s="9"/>
      <c r="DU4436" s="9"/>
      <c r="DV4436" s="9"/>
      <c r="DW4436" s="9"/>
      <c r="DX4436" s="9"/>
      <c r="DY4436" s="9"/>
      <c r="DZ4436" s="56"/>
      <c r="EA4436" s="57"/>
    </row>
    <row r="4437" spans="1:132" ht="19.5" customHeight="1" x14ac:dyDescent="0.25">
      <c r="A4437" s="9">
        <v>2957</v>
      </c>
      <c r="B4437" s="9" t="s">
        <v>8772</v>
      </c>
      <c r="C4437" s="9" t="s">
        <v>8773</v>
      </c>
      <c r="D4437" s="9"/>
      <c r="E4437" s="9" t="s">
        <v>2473</v>
      </c>
      <c r="F4437" s="9" t="s">
        <v>2474</v>
      </c>
      <c r="G4437" s="9"/>
      <c r="H4437" s="9" t="s">
        <v>202</v>
      </c>
      <c r="I4437" s="9" t="s">
        <v>97</v>
      </c>
      <c r="J4437" s="129">
        <v>44237</v>
      </c>
      <c r="K4437" s="129">
        <v>44119</v>
      </c>
      <c r="L4437" s="129">
        <v>44479</v>
      </c>
      <c r="M4437" s="9" t="s">
        <v>20</v>
      </c>
      <c r="O4437" s="9">
        <v>26</v>
      </c>
      <c r="Q4437" s="9" t="s">
        <v>54</v>
      </c>
      <c r="R4437" s="9"/>
      <c r="S4437" s="13">
        <v>6480000</v>
      </c>
      <c r="T4437" s="13">
        <v>6480000</v>
      </c>
      <c r="U4437" s="13">
        <v>1944000</v>
      </c>
      <c r="V4437" s="13">
        <v>4536000</v>
      </c>
      <c r="W4437" s="9"/>
      <c r="X4437" s="9"/>
      <c r="Y4437" s="9"/>
      <c r="Z4437" s="9"/>
      <c r="AA4437" s="9"/>
      <c r="AB4437" s="9"/>
      <c r="AC4437" s="9"/>
      <c r="AD4437" s="9"/>
      <c r="AE4437" s="9"/>
      <c r="AF4437" s="55"/>
      <c r="AG4437" s="55"/>
      <c r="AH4437" s="9"/>
      <c r="AI4437" s="9"/>
      <c r="AJ4437" s="9"/>
      <c r="AK4437" s="9"/>
      <c r="AL4437" s="9"/>
      <c r="AM4437" s="9"/>
      <c r="AN4437" s="9"/>
      <c r="AO4437" s="9"/>
      <c r="AP4437" s="9"/>
      <c r="AQ4437" s="9"/>
      <c r="AR4437" s="9"/>
      <c r="AS4437" s="9"/>
      <c r="AT4437" s="9"/>
      <c r="AU4437" s="9"/>
      <c r="AV4437" s="9"/>
      <c r="AW4437" s="9"/>
      <c r="AX4437" s="9"/>
      <c r="AY4437" s="9"/>
      <c r="AZ4437" s="9"/>
      <c r="BA4437" s="9"/>
      <c r="BB4437" s="9"/>
      <c r="BC4437" s="9"/>
      <c r="BD4437" s="9"/>
      <c r="BE4437" s="9"/>
      <c r="BF4437" s="9"/>
      <c r="BG4437" s="9"/>
      <c r="BH4437" s="9"/>
      <c r="BI4437" s="9"/>
      <c r="BJ4437" s="9"/>
      <c r="BK4437" s="9"/>
      <c r="BL4437" s="9"/>
      <c r="BM4437" s="9"/>
      <c r="BN4437" s="9"/>
      <c r="BO4437" s="9"/>
      <c r="BP4437" s="9"/>
      <c r="BQ4437" s="9"/>
      <c r="BT4437" s="9"/>
      <c r="BU4437" s="9"/>
      <c r="BX4437" s="9"/>
      <c r="BY4437" s="9"/>
      <c r="CB4437" s="9"/>
      <c r="CC4437" s="9"/>
      <c r="CF4437" s="9"/>
      <c r="CG4437" s="9"/>
      <c r="CJ4437" s="9"/>
      <c r="CK4437" s="9"/>
      <c r="CN4437" s="9"/>
      <c r="CO4437" s="9"/>
      <c r="CP4437" s="9"/>
      <c r="CQ4437" s="9"/>
      <c r="CR4437" s="9"/>
      <c r="CS4437" s="9"/>
      <c r="CT4437" s="9"/>
      <c r="CU4437" s="9"/>
      <c r="CV4437" s="9"/>
      <c r="CW4437" s="9"/>
      <c r="CX4437" s="9"/>
      <c r="CY4437" s="9"/>
      <c r="CZ4437" s="9"/>
      <c r="DA4437" s="9"/>
      <c r="DB4437" s="9"/>
      <c r="DC4437" s="9"/>
      <c r="DD4437" s="9"/>
      <c r="DE4437" s="9"/>
      <c r="DF4437" s="9"/>
      <c r="DG4437" s="9"/>
      <c r="DH4437" s="9"/>
      <c r="DI4437" s="9"/>
      <c r="DJ4437" s="9"/>
      <c r="DK4437" s="9"/>
      <c r="DL4437" s="9"/>
      <c r="DM4437" s="9"/>
      <c r="DN4437" s="9"/>
      <c r="DO4437" s="9"/>
      <c r="DP4437" s="9"/>
      <c r="DQ4437" s="9"/>
      <c r="DR4437" s="9"/>
      <c r="DS4437" s="9"/>
      <c r="DT4437" s="9"/>
      <c r="DU4437" s="9"/>
      <c r="DV4437" s="9"/>
      <c r="DW4437" s="9"/>
      <c r="DX4437" s="9"/>
      <c r="DY4437" s="9"/>
      <c r="DZ4437" s="56"/>
      <c r="EA4437" s="57"/>
    </row>
    <row r="4438" spans="1:132" ht="39" customHeight="1" x14ac:dyDescent="0.25">
      <c r="A4438" s="9">
        <v>2958</v>
      </c>
      <c r="B4438" s="9" t="s">
        <v>8774</v>
      </c>
      <c r="C4438" s="9" t="s">
        <v>8777</v>
      </c>
      <c r="D4438" s="9"/>
      <c r="E4438" s="9" t="s">
        <v>8775</v>
      </c>
      <c r="F4438" s="9" t="s">
        <v>8776</v>
      </c>
      <c r="G4438" s="9"/>
      <c r="H4438" s="9" t="s">
        <v>906</v>
      </c>
      <c r="I4438" s="9" t="s">
        <v>35</v>
      </c>
      <c r="M4438" s="9" t="s">
        <v>335</v>
      </c>
      <c r="O4438" s="9">
        <v>27</v>
      </c>
      <c r="R4438" s="9"/>
      <c r="S4438" s="9"/>
      <c r="T4438" s="9"/>
      <c r="U4438" s="9"/>
      <c r="V4438" s="9"/>
      <c r="W4438" s="9"/>
      <c r="X4438" s="9"/>
      <c r="Y4438" s="9"/>
      <c r="Z4438" s="9"/>
      <c r="AA4438" s="9"/>
      <c r="AB4438" s="9"/>
      <c r="AC4438" s="9"/>
      <c r="AD4438" s="9"/>
      <c r="AE4438" s="9"/>
      <c r="AF4438" s="55"/>
      <c r="AG4438" s="55"/>
      <c r="AH4438" s="9"/>
      <c r="AI4438" s="9"/>
      <c r="AJ4438" s="9"/>
      <c r="AK4438" s="9"/>
      <c r="AL4438" s="9"/>
      <c r="AM4438" s="9"/>
      <c r="AN4438" s="9"/>
      <c r="AO4438" s="9"/>
      <c r="AP4438" s="9"/>
      <c r="AQ4438" s="9"/>
      <c r="AR4438" s="9"/>
      <c r="AS4438" s="9"/>
      <c r="AT4438" s="9"/>
      <c r="AU4438" s="9"/>
      <c r="AV4438" s="9"/>
      <c r="AW4438" s="9"/>
      <c r="AX4438" s="9"/>
      <c r="AY4438" s="9"/>
      <c r="AZ4438" s="9"/>
      <c r="BA4438" s="9"/>
      <c r="BB4438" s="9"/>
      <c r="BC4438" s="9"/>
      <c r="BD4438" s="9"/>
      <c r="BE4438" s="9"/>
      <c r="BF4438" s="9"/>
      <c r="BG4438" s="9"/>
      <c r="BH4438" s="9"/>
      <c r="BI4438" s="9"/>
      <c r="BJ4438" s="9"/>
      <c r="BK4438" s="9"/>
      <c r="BL4438" s="9"/>
      <c r="BM4438" s="9"/>
      <c r="BN4438" s="9"/>
      <c r="BO4438" s="9"/>
      <c r="BP4438" s="9"/>
      <c r="BQ4438" s="9"/>
      <c r="BT4438" s="9"/>
      <c r="BU4438" s="9"/>
      <c r="BX4438" s="9"/>
      <c r="BY4438" s="9"/>
      <c r="CB4438" s="9"/>
      <c r="CC4438" s="9"/>
      <c r="CF4438" s="9"/>
      <c r="CG4438" s="9"/>
      <c r="CJ4438" s="9"/>
      <c r="CK4438" s="9"/>
      <c r="CN4438" s="9"/>
      <c r="CO4438" s="9"/>
      <c r="CP4438" s="9"/>
      <c r="CQ4438" s="9"/>
      <c r="CR4438" s="9"/>
      <c r="CS4438" s="9"/>
      <c r="CT4438" s="9"/>
      <c r="CU4438" s="9"/>
      <c r="CV4438" s="9"/>
      <c r="CW4438" s="9"/>
      <c r="CX4438" s="9"/>
      <c r="CY4438" s="9"/>
      <c r="CZ4438" s="9"/>
      <c r="DA4438" s="9"/>
      <c r="DB4438" s="9"/>
      <c r="DC4438" s="9"/>
      <c r="DD4438" s="9"/>
      <c r="DE4438" s="9"/>
      <c r="DF4438" s="9"/>
      <c r="DG4438" s="9"/>
      <c r="DH4438" s="9"/>
      <c r="DI4438" s="9"/>
      <c r="DJ4438" s="9"/>
      <c r="DK4438" s="9"/>
      <c r="DL4438" s="9"/>
      <c r="DM4438" s="9"/>
      <c r="DN4438" s="9"/>
      <c r="DO4438" s="9"/>
      <c r="DP4438" s="9"/>
      <c r="DQ4438" s="9"/>
      <c r="DR4438" s="9"/>
      <c r="DS4438" s="9"/>
      <c r="DT4438" s="9"/>
      <c r="DU4438" s="9"/>
      <c r="DV4438" s="9"/>
      <c r="DW4438" s="9"/>
      <c r="DX4438" s="9"/>
      <c r="DY4438" s="9"/>
      <c r="DZ4438" s="56"/>
      <c r="EA4438" s="57"/>
    </row>
    <row r="4439" spans="1:132" ht="19.5" customHeight="1" x14ac:dyDescent="0.25">
      <c r="A4439" s="9">
        <v>2959</v>
      </c>
      <c r="B4439" s="9" t="s">
        <v>8778</v>
      </c>
      <c r="C4439" s="9" t="s">
        <v>8779</v>
      </c>
      <c r="D4439" s="9"/>
      <c r="E4439" s="9" t="s">
        <v>8780</v>
      </c>
      <c r="F4439" s="9" t="s">
        <v>8781</v>
      </c>
      <c r="G4439" s="9"/>
      <c r="H4439" s="9" t="s">
        <v>906</v>
      </c>
      <c r="I4439" s="9" t="s">
        <v>8782</v>
      </c>
      <c r="M4439" s="9" t="s">
        <v>20</v>
      </c>
      <c r="O4439" s="9">
        <v>30</v>
      </c>
      <c r="R4439" s="9"/>
      <c r="S4439" s="9"/>
      <c r="T4439" s="9"/>
      <c r="U4439" s="9"/>
      <c r="V4439" s="9"/>
      <c r="W4439" s="9"/>
      <c r="X4439" s="9"/>
      <c r="Y4439" s="9"/>
      <c r="Z4439" s="9"/>
      <c r="AA4439" s="9"/>
      <c r="AB4439" s="9"/>
      <c r="AC4439" s="9"/>
      <c r="AD4439" s="9"/>
      <c r="AE4439" s="9"/>
      <c r="AF4439" s="55"/>
      <c r="AG4439" s="55"/>
      <c r="AH4439" s="9"/>
      <c r="AI4439" s="9"/>
      <c r="AJ4439" s="9"/>
      <c r="AK4439" s="9"/>
      <c r="AL4439" s="9"/>
      <c r="AM4439" s="9"/>
      <c r="AN4439" s="9"/>
      <c r="AO4439" s="9"/>
      <c r="AP4439" s="9"/>
      <c r="AQ4439" s="9"/>
      <c r="AR4439" s="9"/>
      <c r="AS4439" s="9"/>
      <c r="AT4439" s="9"/>
      <c r="AU4439" s="9"/>
      <c r="AV4439" s="9"/>
      <c r="AW4439" s="9"/>
      <c r="AX4439" s="9"/>
      <c r="AY4439" s="9"/>
      <c r="AZ4439" s="9"/>
      <c r="BA4439" s="9"/>
      <c r="BB4439" s="9"/>
      <c r="BC4439" s="9"/>
      <c r="BD4439" s="9"/>
      <c r="BE4439" s="9"/>
      <c r="BF4439" s="9"/>
      <c r="BG4439" s="9"/>
      <c r="BH4439" s="9"/>
      <c r="BI4439" s="9"/>
      <c r="BJ4439" s="9"/>
      <c r="BK4439" s="9"/>
      <c r="BL4439" s="9"/>
      <c r="BM4439" s="9"/>
      <c r="BN4439" s="9"/>
      <c r="BO4439" s="9"/>
      <c r="BP4439" s="9"/>
      <c r="BQ4439" s="9"/>
      <c r="BT4439" s="9"/>
      <c r="BU4439" s="9"/>
      <c r="BX4439" s="9"/>
      <c r="BY4439" s="9"/>
      <c r="CB4439" s="9"/>
      <c r="CC4439" s="9"/>
      <c r="CF4439" s="9"/>
      <c r="CG4439" s="9"/>
      <c r="CJ4439" s="9"/>
      <c r="CK4439" s="9"/>
      <c r="CN4439" s="9"/>
      <c r="CO4439" s="9"/>
      <c r="CP4439" s="9"/>
      <c r="CQ4439" s="9"/>
      <c r="CR4439" s="9"/>
      <c r="CS4439" s="9"/>
      <c r="CT4439" s="9"/>
      <c r="CU4439" s="9"/>
      <c r="CV4439" s="9"/>
      <c r="CW4439" s="9"/>
      <c r="CX4439" s="9"/>
      <c r="CY4439" s="9"/>
      <c r="CZ4439" s="9"/>
      <c r="DA4439" s="9"/>
      <c r="DB4439" s="9"/>
      <c r="DC4439" s="9"/>
      <c r="DD4439" s="9"/>
      <c r="DE4439" s="9"/>
      <c r="DF4439" s="9"/>
      <c r="DG4439" s="9"/>
      <c r="DH4439" s="9"/>
      <c r="DI4439" s="9"/>
      <c r="DJ4439" s="9"/>
      <c r="DK4439" s="9"/>
      <c r="DL4439" s="9"/>
      <c r="DM4439" s="9"/>
      <c r="DN4439" s="9"/>
      <c r="DO4439" s="9"/>
      <c r="DP4439" s="9"/>
      <c r="DQ4439" s="9"/>
      <c r="DR4439" s="9"/>
      <c r="DS4439" s="9"/>
      <c r="DT4439" s="9"/>
      <c r="DU4439" s="9"/>
      <c r="DV4439" s="9"/>
      <c r="DW4439" s="9"/>
      <c r="DX4439" s="9"/>
      <c r="DY4439" s="9"/>
      <c r="DZ4439" s="56"/>
      <c r="EA4439" s="57"/>
    </row>
    <row r="4440" spans="1:132" ht="19.5" customHeight="1" x14ac:dyDescent="0.25">
      <c r="A4440" s="9">
        <v>2960</v>
      </c>
      <c r="B4440" s="10" t="s">
        <v>8783</v>
      </c>
      <c r="C4440" s="9" t="s">
        <v>8784</v>
      </c>
      <c r="D4440" s="9"/>
      <c r="E4440" s="9" t="s">
        <v>8785</v>
      </c>
      <c r="F4440" s="9" t="s">
        <v>8786</v>
      </c>
      <c r="G4440" s="9"/>
      <c r="H4440" s="9" t="s">
        <v>202</v>
      </c>
      <c r="I4440" s="9" t="s">
        <v>97</v>
      </c>
      <c r="J4440" s="129">
        <v>44151</v>
      </c>
      <c r="K4440" s="129">
        <v>44104</v>
      </c>
      <c r="L4440" s="129">
        <v>44592</v>
      </c>
      <c r="M4440" s="9" t="s">
        <v>20</v>
      </c>
      <c r="O4440" s="9">
        <v>27</v>
      </c>
      <c r="Q4440" s="9" t="s">
        <v>54</v>
      </c>
      <c r="R4440" s="9"/>
      <c r="S4440" s="13">
        <v>13000000</v>
      </c>
      <c r="T4440" s="13">
        <v>13000000</v>
      </c>
      <c r="U4440" s="13">
        <v>3900000</v>
      </c>
      <c r="V4440" s="13">
        <v>9000000</v>
      </c>
      <c r="W4440" s="9"/>
      <c r="X4440" s="9"/>
      <c r="Y4440" s="9"/>
      <c r="Z4440" s="9"/>
      <c r="AA4440" s="9"/>
      <c r="AB4440" s="9"/>
      <c r="AC4440" s="9"/>
      <c r="AD4440" s="9"/>
      <c r="AE4440" s="9"/>
      <c r="AF4440" s="55">
        <v>9000000</v>
      </c>
      <c r="AG4440" s="55"/>
      <c r="AH4440" s="9"/>
      <c r="AI4440" s="9"/>
      <c r="AJ4440" s="9"/>
      <c r="AK4440" s="9"/>
      <c r="AL4440" s="9"/>
      <c r="AM4440" s="9"/>
      <c r="AN4440" s="9"/>
      <c r="AO4440" s="9"/>
      <c r="AP4440" s="9"/>
      <c r="AQ4440" s="9"/>
      <c r="AR4440" s="9"/>
      <c r="AS4440" s="9"/>
      <c r="AT4440" s="9"/>
      <c r="AU4440" s="9"/>
      <c r="AV4440" s="9"/>
      <c r="AW4440" s="9"/>
      <c r="AX4440" s="9"/>
      <c r="AY4440" s="9"/>
      <c r="AZ4440" s="9"/>
      <c r="BA4440" s="9"/>
      <c r="BB4440" s="9"/>
      <c r="BC4440" s="9"/>
      <c r="BD4440" s="9"/>
      <c r="BE4440" s="9"/>
      <c r="BF4440" s="9"/>
      <c r="BG4440" s="9"/>
      <c r="BH4440" s="9"/>
      <c r="BI4440" s="9"/>
      <c r="BJ4440" s="9"/>
      <c r="BK4440" s="9"/>
      <c r="BL4440" s="9"/>
      <c r="BM4440" s="9"/>
      <c r="BN4440" s="9"/>
      <c r="BO4440" s="9"/>
      <c r="BP4440" s="9"/>
      <c r="BQ4440" s="9"/>
      <c r="BT4440" s="9"/>
      <c r="BU4440" s="9"/>
      <c r="BX4440" s="9"/>
      <c r="BY4440" s="9"/>
      <c r="CB4440" s="9"/>
      <c r="CC4440" s="9"/>
      <c r="CF4440" s="9"/>
      <c r="CG4440" s="9"/>
      <c r="CJ4440" s="9"/>
      <c r="CK4440" s="9"/>
      <c r="CN4440" s="9"/>
      <c r="CO4440" s="9"/>
      <c r="CP4440" s="9"/>
      <c r="CQ4440" s="9"/>
      <c r="CR4440" s="9"/>
      <c r="CS4440" s="9"/>
      <c r="CT4440" s="9"/>
      <c r="CU4440" s="9"/>
      <c r="CV4440" s="9"/>
      <c r="CW4440" s="9"/>
      <c r="CX4440" s="9"/>
      <c r="CY4440" s="9"/>
      <c r="CZ4440" s="9"/>
      <c r="DA4440" s="9"/>
      <c r="DB4440" s="9"/>
      <c r="DC4440" s="9"/>
      <c r="DD4440" s="9"/>
      <c r="DE4440" s="9"/>
      <c r="DF4440" s="9"/>
      <c r="DG4440" s="9"/>
      <c r="DH4440" s="9"/>
      <c r="DI4440" s="9"/>
      <c r="DJ4440" s="9"/>
      <c r="DK4440" s="9"/>
      <c r="DL4440" s="9"/>
      <c r="DM4440" s="9"/>
      <c r="DN4440" s="9"/>
      <c r="DO4440" s="9"/>
      <c r="DP4440" s="9"/>
      <c r="DQ4440" s="9"/>
      <c r="DR4440" s="9"/>
      <c r="DS4440" s="9"/>
      <c r="DT4440" s="9"/>
      <c r="DU4440" s="9"/>
      <c r="DV4440" s="9"/>
      <c r="DW4440" s="9"/>
      <c r="DX4440" s="9"/>
      <c r="DY4440" s="9"/>
      <c r="DZ4440" s="56"/>
      <c r="EA4440" s="57"/>
    </row>
    <row r="4441" spans="1:132" s="18" customFormat="1" ht="19.5" customHeight="1" x14ac:dyDescent="0.25">
      <c r="A4441" s="18">
        <v>2960</v>
      </c>
      <c r="B4441" s="17" t="s">
        <v>8783</v>
      </c>
      <c r="C4441" s="18" t="s">
        <v>8784</v>
      </c>
      <c r="D4441" s="19">
        <v>44260</v>
      </c>
      <c r="J4441" s="130"/>
      <c r="K4441" s="130"/>
      <c r="L4441" s="130">
        <v>44742</v>
      </c>
      <c r="S4441" s="20"/>
      <c r="T4441" s="20"/>
      <c r="U4441" s="20"/>
      <c r="V4441" s="20"/>
      <c r="AF4441" s="57"/>
      <c r="AG4441" s="57"/>
      <c r="DY4441" s="9"/>
      <c r="DZ4441" s="56"/>
      <c r="EA4441" s="57"/>
      <c r="EB4441" s="9"/>
    </row>
    <row r="4442" spans="1:132" ht="19.5" customHeight="1" x14ac:dyDescent="0.25">
      <c r="A4442" s="9">
        <v>2961</v>
      </c>
      <c r="B4442" s="9" t="s">
        <v>8787</v>
      </c>
      <c r="C4442" s="9" t="s">
        <v>8788</v>
      </c>
      <c r="D4442" s="9"/>
      <c r="E4442" s="9" t="s">
        <v>291</v>
      </c>
      <c r="F4442" s="9" t="s">
        <v>8705</v>
      </c>
      <c r="G4442" s="9"/>
      <c r="H4442" s="9" t="s">
        <v>906</v>
      </c>
      <c r="I4442" s="9" t="s">
        <v>28</v>
      </c>
      <c r="M4442" s="9" t="s">
        <v>20</v>
      </c>
      <c r="O4442" s="9">
        <v>32</v>
      </c>
      <c r="R4442" s="9"/>
      <c r="S4442" s="9"/>
      <c r="T4442" s="9"/>
      <c r="U4442" s="9"/>
      <c r="V4442" s="9"/>
      <c r="W4442" s="9"/>
      <c r="X4442" s="9"/>
      <c r="Y4442" s="9"/>
      <c r="Z4442" s="9"/>
      <c r="AA4442" s="9"/>
      <c r="AB4442" s="9"/>
      <c r="AC4442" s="9"/>
      <c r="AD4442" s="9"/>
      <c r="AE4442" s="9"/>
      <c r="AF4442" s="55"/>
      <c r="AG4442" s="55"/>
      <c r="AH4442" s="9"/>
      <c r="AI4442" s="9"/>
      <c r="AJ4442" s="9"/>
      <c r="AK4442" s="9"/>
      <c r="AL4442" s="9"/>
      <c r="AM4442" s="9"/>
      <c r="AN4442" s="9"/>
      <c r="AO4442" s="9"/>
      <c r="AP4442" s="9"/>
      <c r="AQ4442" s="9"/>
      <c r="AR4442" s="9"/>
      <c r="AS4442" s="9"/>
      <c r="AT4442" s="9"/>
      <c r="AU4442" s="9"/>
      <c r="AV4442" s="9"/>
      <c r="AW4442" s="9"/>
      <c r="AX4442" s="9"/>
      <c r="AY4442" s="9"/>
      <c r="AZ4442" s="9"/>
      <c r="BA4442" s="9"/>
      <c r="BB4442" s="9"/>
      <c r="BC4442" s="9"/>
      <c r="BD4442" s="9"/>
      <c r="BE4442" s="9"/>
      <c r="BF4442" s="9"/>
      <c r="BG4442" s="9"/>
      <c r="BH4442" s="9"/>
      <c r="BI4442" s="9"/>
      <c r="BJ4442" s="9"/>
      <c r="BK4442" s="9"/>
      <c r="BL4442" s="9"/>
      <c r="BM4442" s="9"/>
      <c r="BN4442" s="9"/>
      <c r="BO4442" s="9"/>
      <c r="BP4442" s="9"/>
      <c r="BQ4442" s="9"/>
      <c r="BT4442" s="9"/>
      <c r="BU4442" s="9"/>
      <c r="BX4442" s="9"/>
      <c r="BY4442" s="9"/>
      <c r="CB4442" s="9"/>
      <c r="CC4442" s="9"/>
      <c r="CF4442" s="9"/>
      <c r="CG4442" s="9"/>
      <c r="CJ4442" s="9"/>
      <c r="CK4442" s="9"/>
      <c r="CN4442" s="9"/>
      <c r="CO4442" s="9"/>
      <c r="CP4442" s="9"/>
      <c r="CQ4442" s="9"/>
      <c r="CR4442" s="9"/>
      <c r="CS4442" s="9"/>
      <c r="CT4442" s="9"/>
      <c r="CU4442" s="9"/>
      <c r="CV4442" s="9"/>
      <c r="CW4442" s="9"/>
      <c r="CX4442" s="9"/>
      <c r="CY4442" s="9"/>
      <c r="CZ4442" s="9"/>
      <c r="DA4442" s="9"/>
      <c r="DB4442" s="9"/>
      <c r="DC4442" s="9"/>
      <c r="DD4442" s="9"/>
      <c r="DE4442" s="9"/>
      <c r="DF4442" s="9"/>
      <c r="DG4442" s="9"/>
      <c r="DH4442" s="9"/>
      <c r="DI4442" s="9"/>
      <c r="DJ4442" s="9"/>
      <c r="DK4442" s="9"/>
      <c r="DL4442" s="9"/>
      <c r="DM4442" s="9"/>
      <c r="DN4442" s="9"/>
      <c r="DO4442" s="9"/>
      <c r="DP4442" s="9"/>
      <c r="DQ4442" s="9"/>
      <c r="DR4442" s="9"/>
      <c r="DS4442" s="9"/>
      <c r="DT4442" s="9"/>
      <c r="DU4442" s="9"/>
      <c r="DV4442" s="9"/>
      <c r="DW4442" s="9"/>
      <c r="DX4442" s="9"/>
      <c r="DY4442" s="9"/>
      <c r="DZ4442" s="56"/>
      <c r="EA4442" s="57"/>
    </row>
    <row r="4443" spans="1:132" ht="19.5" customHeight="1" x14ac:dyDescent="0.25">
      <c r="A4443" s="9">
        <v>2962</v>
      </c>
      <c r="B4443" s="9" t="s">
        <v>8789</v>
      </c>
      <c r="C4443" s="9" t="s">
        <v>8790</v>
      </c>
      <c r="D4443" s="9"/>
      <c r="E4443" s="9" t="s">
        <v>291</v>
      </c>
      <c r="F4443" s="9" t="s">
        <v>8705</v>
      </c>
      <c r="G4443" s="9"/>
      <c r="H4443" s="9" t="s">
        <v>906</v>
      </c>
      <c r="I4443" s="9" t="s">
        <v>28</v>
      </c>
      <c r="M4443" s="9" t="s">
        <v>20</v>
      </c>
      <c r="O4443" s="9">
        <v>32</v>
      </c>
      <c r="R4443" s="9"/>
      <c r="S4443" s="9"/>
      <c r="T4443" s="9"/>
      <c r="U4443" s="9"/>
      <c r="V4443" s="9"/>
      <c r="W4443" s="9"/>
      <c r="X4443" s="9"/>
      <c r="Y4443" s="9"/>
      <c r="Z4443" s="9"/>
      <c r="AA4443" s="9"/>
      <c r="AB4443" s="9"/>
      <c r="AC4443" s="9"/>
      <c r="AD4443" s="9"/>
      <c r="AE4443" s="9"/>
      <c r="AF4443" s="55"/>
      <c r="AG4443" s="55"/>
      <c r="AH4443" s="9"/>
      <c r="AI4443" s="9"/>
      <c r="AJ4443" s="9"/>
      <c r="AK4443" s="9"/>
      <c r="AL4443" s="9"/>
      <c r="AM4443" s="9"/>
      <c r="AN4443" s="9"/>
      <c r="AO4443" s="9"/>
      <c r="AP4443" s="9"/>
      <c r="AQ4443" s="9"/>
      <c r="AR4443" s="9"/>
      <c r="AS4443" s="9"/>
      <c r="AT4443" s="9"/>
      <c r="AU4443" s="9"/>
      <c r="AV4443" s="9"/>
      <c r="AW4443" s="9"/>
      <c r="AX4443" s="9"/>
      <c r="AY4443" s="9"/>
      <c r="AZ4443" s="9"/>
      <c r="BA4443" s="9"/>
      <c r="BB4443" s="9"/>
      <c r="BC4443" s="9"/>
      <c r="BD4443" s="9"/>
      <c r="BE4443" s="9"/>
      <c r="BF4443" s="9"/>
      <c r="BG4443" s="9"/>
      <c r="BH4443" s="9"/>
      <c r="BI4443" s="9"/>
      <c r="BJ4443" s="9"/>
      <c r="BK4443" s="9"/>
      <c r="BL4443" s="9"/>
      <c r="BM4443" s="9"/>
      <c r="BN4443" s="9"/>
      <c r="BO4443" s="9"/>
      <c r="BP4443" s="9"/>
      <c r="BQ4443" s="9"/>
      <c r="BT4443" s="9"/>
      <c r="BU4443" s="9"/>
      <c r="BX4443" s="9"/>
      <c r="BY4443" s="9"/>
      <c r="CB4443" s="9"/>
      <c r="CC4443" s="9"/>
      <c r="CF4443" s="9"/>
      <c r="CG4443" s="9"/>
      <c r="CJ4443" s="9"/>
      <c r="CK4443" s="9"/>
      <c r="CN4443" s="9"/>
      <c r="CO4443" s="9"/>
      <c r="CP4443" s="9"/>
      <c r="CQ4443" s="9"/>
      <c r="CR4443" s="9"/>
      <c r="CS4443" s="9"/>
      <c r="CT4443" s="9"/>
      <c r="CU4443" s="9"/>
      <c r="CV4443" s="9"/>
      <c r="CW4443" s="9"/>
      <c r="CX4443" s="9"/>
      <c r="CY4443" s="9"/>
      <c r="CZ4443" s="9"/>
      <c r="DA4443" s="9"/>
      <c r="DB4443" s="9"/>
      <c r="DC4443" s="9"/>
      <c r="DD4443" s="9"/>
      <c r="DE4443" s="9"/>
      <c r="DF4443" s="9"/>
      <c r="DG4443" s="9"/>
      <c r="DH4443" s="9"/>
      <c r="DI4443" s="9"/>
      <c r="DJ4443" s="9"/>
      <c r="DK4443" s="9"/>
      <c r="DL4443" s="9"/>
      <c r="DM4443" s="9"/>
      <c r="DN4443" s="9"/>
      <c r="DO4443" s="9"/>
      <c r="DP4443" s="9"/>
      <c r="DQ4443" s="9"/>
      <c r="DR4443" s="9"/>
      <c r="DS4443" s="9"/>
      <c r="DT4443" s="9"/>
      <c r="DU4443" s="9"/>
      <c r="DV4443" s="9"/>
      <c r="DW4443" s="9"/>
      <c r="DX4443" s="9"/>
      <c r="DY4443" s="9"/>
      <c r="DZ4443" s="56"/>
      <c r="EA4443" s="57"/>
    </row>
    <row r="4444" spans="1:132" ht="19.5" customHeight="1" x14ac:dyDescent="0.25">
      <c r="A4444" s="9">
        <v>2963</v>
      </c>
      <c r="B4444" s="9" t="s">
        <v>8791</v>
      </c>
      <c r="C4444" s="9" t="s">
        <v>8792</v>
      </c>
      <c r="D4444" s="9"/>
      <c r="E4444" s="9" t="s">
        <v>291</v>
      </c>
      <c r="F4444" s="9" t="s">
        <v>8705</v>
      </c>
      <c r="G4444" s="9"/>
      <c r="H4444" s="9" t="s">
        <v>906</v>
      </c>
      <c r="I4444" s="9" t="s">
        <v>28</v>
      </c>
      <c r="M4444" s="9" t="s">
        <v>20</v>
      </c>
      <c r="O4444" s="9">
        <v>32</v>
      </c>
      <c r="R4444" s="9"/>
      <c r="S4444" s="9"/>
      <c r="T4444" s="9"/>
      <c r="U4444" s="9"/>
      <c r="V4444" s="9"/>
      <c r="W4444" s="9"/>
      <c r="X4444" s="9"/>
      <c r="Y4444" s="9"/>
      <c r="Z4444" s="9"/>
      <c r="AA4444" s="9"/>
      <c r="AB4444" s="9"/>
      <c r="AC4444" s="9"/>
      <c r="AD4444" s="9"/>
      <c r="AE4444" s="9"/>
      <c r="AF4444" s="55"/>
      <c r="AG4444" s="55"/>
      <c r="AH4444" s="9"/>
      <c r="AI4444" s="9"/>
      <c r="AJ4444" s="9"/>
      <c r="AK4444" s="9"/>
      <c r="AL4444" s="9"/>
      <c r="AM4444" s="9"/>
      <c r="AN4444" s="9"/>
      <c r="AO4444" s="9"/>
      <c r="AP4444" s="9"/>
      <c r="AQ4444" s="9"/>
      <c r="AR4444" s="9"/>
      <c r="AS4444" s="9"/>
      <c r="AT4444" s="9"/>
      <c r="AU4444" s="9"/>
      <c r="AV4444" s="9"/>
      <c r="AW4444" s="9"/>
      <c r="AX4444" s="9"/>
      <c r="AY4444" s="9"/>
      <c r="AZ4444" s="9"/>
      <c r="BA4444" s="9"/>
      <c r="BB4444" s="9"/>
      <c r="BC4444" s="9"/>
      <c r="BD4444" s="9"/>
      <c r="BE4444" s="9"/>
      <c r="BF4444" s="9"/>
      <c r="BG4444" s="9"/>
      <c r="BH4444" s="9"/>
      <c r="BI4444" s="9"/>
      <c r="BJ4444" s="9"/>
      <c r="BK4444" s="9"/>
      <c r="BL4444" s="9"/>
      <c r="BM4444" s="9"/>
      <c r="BN4444" s="9"/>
      <c r="BO4444" s="9"/>
      <c r="BP4444" s="9"/>
      <c r="BQ4444" s="9"/>
      <c r="BT4444" s="9"/>
      <c r="BU4444" s="9"/>
      <c r="BX4444" s="9"/>
      <c r="BY4444" s="9"/>
      <c r="CB4444" s="9"/>
      <c r="CC4444" s="9"/>
      <c r="CF4444" s="9"/>
      <c r="CG4444" s="9"/>
      <c r="CJ4444" s="9"/>
      <c r="CK4444" s="9"/>
      <c r="CN4444" s="9"/>
      <c r="CO4444" s="9"/>
      <c r="CP4444" s="9"/>
      <c r="CQ4444" s="9"/>
      <c r="CR4444" s="9"/>
      <c r="CS4444" s="9"/>
      <c r="CT4444" s="9"/>
      <c r="CU4444" s="9"/>
      <c r="CV4444" s="9"/>
      <c r="CW4444" s="9"/>
      <c r="CX4444" s="9"/>
      <c r="CY4444" s="9"/>
      <c r="CZ4444" s="9"/>
      <c r="DA4444" s="9"/>
      <c r="DB4444" s="9"/>
      <c r="DC4444" s="9"/>
      <c r="DD4444" s="9"/>
      <c r="DE4444" s="9"/>
      <c r="DF4444" s="9"/>
      <c r="DG4444" s="9"/>
      <c r="DH4444" s="9"/>
      <c r="DI4444" s="9"/>
      <c r="DJ4444" s="9"/>
      <c r="DK4444" s="9"/>
      <c r="DL4444" s="9"/>
      <c r="DM4444" s="9"/>
      <c r="DN4444" s="9"/>
      <c r="DO4444" s="9"/>
      <c r="DP4444" s="9"/>
      <c r="DQ4444" s="9"/>
      <c r="DR4444" s="9"/>
      <c r="DS4444" s="9"/>
      <c r="DT4444" s="9"/>
      <c r="DU4444" s="9"/>
      <c r="DV4444" s="9"/>
      <c r="DW4444" s="9"/>
      <c r="DX4444" s="9"/>
      <c r="DY4444" s="9"/>
      <c r="DZ4444" s="56"/>
      <c r="EA4444" s="57"/>
    </row>
    <row r="4445" spans="1:132" ht="19.5" customHeight="1" x14ac:dyDescent="0.25">
      <c r="A4445" s="9">
        <v>2964</v>
      </c>
      <c r="B4445" s="9" t="s">
        <v>8793</v>
      </c>
      <c r="C4445" s="9" t="s">
        <v>8794</v>
      </c>
      <c r="D4445" s="9"/>
      <c r="E4445" s="9" t="s">
        <v>8382</v>
      </c>
      <c r="F4445" s="9" t="s">
        <v>2530</v>
      </c>
      <c r="G4445" s="9"/>
      <c r="H4445" s="9" t="s">
        <v>202</v>
      </c>
      <c r="I4445" s="9" t="s">
        <v>78</v>
      </c>
      <c r="J4445" s="129">
        <v>44075</v>
      </c>
      <c r="K4445" s="129">
        <v>44075</v>
      </c>
      <c r="L4445" s="129">
        <v>44621</v>
      </c>
      <c r="M4445" s="9" t="s">
        <v>20</v>
      </c>
      <c r="O4445" s="9">
        <v>30</v>
      </c>
      <c r="Q4445" s="9" t="s">
        <v>54</v>
      </c>
      <c r="R4445" s="9"/>
      <c r="S4445" s="13">
        <v>21450000</v>
      </c>
      <c r="T4445" s="13">
        <v>21450000</v>
      </c>
      <c r="U4445" s="13">
        <v>6428000</v>
      </c>
      <c r="V4445" s="13">
        <v>15000000</v>
      </c>
      <c r="W4445" s="9"/>
      <c r="X4445" s="9"/>
      <c r="Y4445" s="9"/>
      <c r="Z4445" s="9"/>
      <c r="AA4445" s="9"/>
      <c r="AB4445" s="9"/>
      <c r="AC4445" s="9"/>
      <c r="AD4445" s="9"/>
      <c r="AE4445" s="9"/>
      <c r="AF4445" s="55">
        <v>15000000</v>
      </c>
      <c r="AG4445" s="55"/>
      <c r="AH4445" s="9"/>
      <c r="AI4445" s="9"/>
      <c r="AJ4445" s="9"/>
      <c r="AK4445" s="9"/>
      <c r="AL4445" s="9"/>
      <c r="AM4445" s="9"/>
      <c r="AN4445" s="9"/>
      <c r="AO4445" s="9"/>
      <c r="AP4445" s="9"/>
      <c r="AQ4445" s="9"/>
      <c r="AR4445" s="9"/>
      <c r="AS4445" s="9"/>
      <c r="AT4445" s="9"/>
      <c r="AU4445" s="9"/>
      <c r="AV4445" s="9"/>
      <c r="AW4445" s="9"/>
      <c r="AX4445" s="9"/>
      <c r="AY4445" s="9"/>
      <c r="AZ4445" s="9"/>
      <c r="BA4445" s="9"/>
      <c r="BB4445" s="9"/>
      <c r="BC4445" s="9"/>
      <c r="BD4445" s="9"/>
      <c r="BE4445" s="9"/>
      <c r="BF4445" s="9"/>
      <c r="BG4445" s="9"/>
      <c r="BH4445" s="9"/>
      <c r="BI4445" s="9"/>
      <c r="BJ4445" s="9"/>
      <c r="BK4445" s="9"/>
      <c r="BL4445" s="9"/>
      <c r="BM4445" s="9"/>
      <c r="BN4445" s="9"/>
      <c r="BO4445" s="9"/>
      <c r="BP4445" s="9"/>
      <c r="BQ4445" s="9"/>
      <c r="BT4445" s="9"/>
      <c r="BU4445" s="9"/>
      <c r="BX4445" s="9"/>
      <c r="BY4445" s="9"/>
      <c r="CB4445" s="9"/>
      <c r="CC4445" s="9"/>
      <c r="CF4445" s="9"/>
      <c r="CG4445" s="9"/>
      <c r="CJ4445" s="9"/>
      <c r="CK4445" s="9"/>
      <c r="CN4445" s="9"/>
      <c r="CO4445" s="9"/>
      <c r="CP4445" s="9"/>
      <c r="CQ4445" s="9"/>
      <c r="CR4445" s="9"/>
      <c r="CS4445" s="9"/>
      <c r="CT4445" s="9"/>
      <c r="CU4445" s="9"/>
      <c r="CV4445" s="9"/>
      <c r="CW4445" s="9"/>
      <c r="CX4445" s="9"/>
      <c r="CY4445" s="9"/>
      <c r="CZ4445" s="9"/>
      <c r="DA4445" s="9"/>
      <c r="DB4445" s="9"/>
      <c r="DC4445" s="9"/>
      <c r="DD4445" s="9"/>
      <c r="DE4445" s="9"/>
      <c r="DF4445" s="9"/>
      <c r="DG4445" s="9"/>
      <c r="DH4445" s="9"/>
      <c r="DI4445" s="9"/>
      <c r="DJ4445" s="9"/>
      <c r="DK4445" s="9"/>
      <c r="DL4445" s="9"/>
      <c r="DM4445" s="9"/>
      <c r="DN4445" s="9"/>
      <c r="DO4445" s="9"/>
      <c r="DP4445" s="9"/>
      <c r="DQ4445" s="9"/>
      <c r="DR4445" s="9"/>
      <c r="DS4445" s="9"/>
      <c r="DT4445" s="9"/>
      <c r="DU4445" s="9"/>
      <c r="DV4445" s="9"/>
      <c r="DW4445" s="9"/>
      <c r="DX4445" s="9"/>
      <c r="DY4445" s="9"/>
      <c r="DZ4445" s="56"/>
      <c r="EA4445" s="57"/>
    </row>
    <row r="4446" spans="1:132" ht="19.5" customHeight="1" x14ac:dyDescent="0.25">
      <c r="A4446" s="9">
        <v>2965</v>
      </c>
      <c r="B4446" s="9" t="s">
        <v>8795</v>
      </c>
      <c r="C4446" s="9" t="s">
        <v>8796</v>
      </c>
      <c r="D4446" s="9"/>
      <c r="E4446" s="9" t="s">
        <v>2466</v>
      </c>
      <c r="F4446" s="9" t="s">
        <v>217</v>
      </c>
      <c r="G4446" s="9"/>
      <c r="H4446" s="9" t="s">
        <v>202</v>
      </c>
      <c r="I4446" s="9" t="s">
        <v>97</v>
      </c>
      <c r="J4446" s="129">
        <v>44075</v>
      </c>
      <c r="K4446" s="129">
        <v>44067</v>
      </c>
      <c r="L4446" s="129">
        <v>44592</v>
      </c>
      <c r="M4446" s="9" t="s">
        <v>20</v>
      </c>
      <c r="O4446" s="9">
        <v>30</v>
      </c>
      <c r="Q4446" s="9" t="s">
        <v>54</v>
      </c>
      <c r="R4446" s="9"/>
      <c r="S4446" s="13">
        <v>15000000</v>
      </c>
      <c r="T4446" s="13">
        <v>15000000</v>
      </c>
      <c r="U4446" s="13">
        <v>4500000</v>
      </c>
      <c r="V4446" s="13">
        <v>9500000</v>
      </c>
      <c r="W4446" s="9"/>
      <c r="X4446" s="9"/>
      <c r="Y4446" s="9"/>
      <c r="Z4446" s="9"/>
      <c r="AA4446" s="9"/>
      <c r="AB4446" s="9"/>
      <c r="AC4446" s="9"/>
      <c r="AD4446" s="9"/>
      <c r="AE4446" s="9"/>
      <c r="AF4446" s="55">
        <v>9500000</v>
      </c>
      <c r="AG4446" s="55"/>
      <c r="AH4446" s="9"/>
      <c r="AI4446" s="9"/>
      <c r="AJ4446" s="9"/>
      <c r="AK4446" s="9"/>
      <c r="AL4446" s="9"/>
      <c r="AM4446" s="9"/>
      <c r="AN4446" s="9"/>
      <c r="AO4446" s="9"/>
      <c r="AP4446" s="9"/>
      <c r="AQ4446" s="9"/>
      <c r="AR4446" s="9"/>
      <c r="AS4446" s="9"/>
      <c r="AT4446" s="9"/>
      <c r="AU4446" s="9"/>
      <c r="AV4446" s="9"/>
      <c r="AW4446" s="9"/>
      <c r="AX4446" s="9"/>
      <c r="AY4446" s="9"/>
      <c r="AZ4446" s="9"/>
      <c r="BA4446" s="9"/>
      <c r="BB4446" s="9"/>
      <c r="BC4446" s="9"/>
      <c r="BD4446" s="9"/>
      <c r="BE4446" s="9"/>
      <c r="BF4446" s="9"/>
      <c r="BG4446" s="9"/>
      <c r="BH4446" s="9"/>
      <c r="BI4446" s="9"/>
      <c r="BJ4446" s="9"/>
      <c r="BK4446" s="9"/>
      <c r="BL4446" s="9"/>
      <c r="BM4446" s="9"/>
      <c r="BN4446" s="9"/>
      <c r="BO4446" s="9"/>
      <c r="BP4446" s="9"/>
      <c r="BQ4446" s="9"/>
      <c r="BT4446" s="9"/>
      <c r="BU4446" s="9"/>
      <c r="BX4446" s="9"/>
      <c r="BY4446" s="9"/>
      <c r="CB4446" s="9"/>
      <c r="CC4446" s="9"/>
      <c r="CF4446" s="9"/>
      <c r="CG4446" s="9"/>
      <c r="CJ4446" s="9"/>
      <c r="CK4446" s="9"/>
      <c r="CN4446" s="9"/>
      <c r="CO4446" s="9"/>
      <c r="CP4446" s="9"/>
      <c r="CQ4446" s="9"/>
      <c r="CR4446" s="9"/>
      <c r="CS4446" s="9"/>
      <c r="CT4446" s="9"/>
      <c r="CU4446" s="9"/>
      <c r="CV4446" s="9"/>
      <c r="CW4446" s="9"/>
      <c r="CX4446" s="9"/>
      <c r="CY4446" s="9"/>
      <c r="CZ4446" s="9"/>
      <c r="DA4446" s="9"/>
      <c r="DB4446" s="9"/>
      <c r="DC4446" s="9"/>
      <c r="DD4446" s="9"/>
      <c r="DE4446" s="9"/>
      <c r="DF4446" s="9"/>
      <c r="DG4446" s="9"/>
      <c r="DH4446" s="9"/>
      <c r="DI4446" s="9"/>
      <c r="DJ4446" s="9"/>
      <c r="DK4446" s="9"/>
      <c r="DL4446" s="9"/>
      <c r="DM4446" s="9"/>
      <c r="DN4446" s="9"/>
      <c r="DO4446" s="9"/>
      <c r="DP4446" s="9"/>
      <c r="DQ4446" s="9"/>
      <c r="DR4446" s="9"/>
      <c r="DS4446" s="9"/>
      <c r="DT4446" s="9"/>
      <c r="DU4446" s="9"/>
      <c r="DV4446" s="9"/>
      <c r="DW4446" s="9"/>
      <c r="DX4446" s="9"/>
      <c r="DY4446" s="9"/>
      <c r="DZ4446" s="56"/>
      <c r="EA4446" s="57"/>
    </row>
    <row r="4447" spans="1:132" ht="19.5" customHeight="1" x14ac:dyDescent="0.25">
      <c r="A4447" s="9">
        <v>2966</v>
      </c>
      <c r="B4447" s="9" t="s">
        <v>8797</v>
      </c>
      <c r="C4447" s="9" t="s">
        <v>8798</v>
      </c>
      <c r="D4447" s="9"/>
      <c r="E4447" s="9" t="s">
        <v>3486</v>
      </c>
      <c r="F4447" s="9" t="s">
        <v>8799</v>
      </c>
      <c r="G4447" s="9"/>
      <c r="H4447" s="9" t="s">
        <v>202</v>
      </c>
      <c r="I4447" s="9" t="s">
        <v>25</v>
      </c>
      <c r="J4447" s="129">
        <v>44125</v>
      </c>
      <c r="K4447" s="129">
        <v>44116</v>
      </c>
      <c r="L4447" s="129">
        <v>44466</v>
      </c>
      <c r="M4447" s="9" t="s">
        <v>20</v>
      </c>
      <c r="O4447" s="9">
        <v>31</v>
      </c>
      <c r="Q4447" s="9" t="s">
        <v>54</v>
      </c>
      <c r="R4447" s="9"/>
      <c r="S4447" s="13">
        <v>28200000</v>
      </c>
      <c r="T4447" s="13">
        <v>28200000</v>
      </c>
      <c r="U4447" s="13">
        <v>8460000</v>
      </c>
      <c r="V4447" s="13">
        <v>19740000</v>
      </c>
      <c r="W4447" s="9"/>
      <c r="X4447" s="9"/>
      <c r="Y4447" s="9"/>
      <c r="Z4447" s="9"/>
      <c r="AA4447" s="9"/>
      <c r="AB4447" s="9"/>
      <c r="AC4447" s="9"/>
      <c r="AD4447" s="9"/>
      <c r="AE4447" s="9"/>
      <c r="AF4447" s="55">
        <v>19740000</v>
      </c>
      <c r="AG4447" s="55"/>
      <c r="AH4447" s="9"/>
      <c r="AI4447" s="9"/>
      <c r="AJ4447" s="9"/>
      <c r="AK4447" s="9"/>
      <c r="AL4447" s="9"/>
      <c r="AM4447" s="9"/>
      <c r="AN4447" s="9"/>
      <c r="AO4447" s="9"/>
      <c r="AP4447" s="9"/>
      <c r="AQ4447" s="9"/>
      <c r="AR4447" s="9"/>
      <c r="AS4447" s="9"/>
      <c r="AT4447" s="9"/>
      <c r="AU4447" s="9"/>
      <c r="AV4447" s="9"/>
      <c r="AW4447" s="9"/>
      <c r="AX4447" s="9"/>
      <c r="AY4447" s="9"/>
      <c r="AZ4447" s="9"/>
      <c r="BA4447" s="9"/>
      <c r="BB4447" s="9"/>
      <c r="BC4447" s="9"/>
      <c r="BD4447" s="9"/>
      <c r="BE4447" s="9"/>
      <c r="BF4447" s="9"/>
      <c r="BG4447" s="9"/>
      <c r="BH4447" s="9"/>
      <c r="BI4447" s="9"/>
      <c r="BJ4447" s="9"/>
      <c r="BK4447" s="9"/>
      <c r="BL4447" s="9"/>
      <c r="BM4447" s="9"/>
      <c r="BN4447" s="9"/>
      <c r="BO4447" s="9"/>
      <c r="BP4447" s="9"/>
      <c r="BQ4447" s="9"/>
      <c r="BT4447" s="9"/>
      <c r="BU4447" s="9"/>
      <c r="BX4447" s="9"/>
      <c r="BY4447" s="9"/>
      <c r="CB4447" s="9"/>
      <c r="CC4447" s="9"/>
      <c r="CF4447" s="9"/>
      <c r="CG4447" s="9"/>
      <c r="CJ4447" s="9"/>
      <c r="CK4447" s="9"/>
      <c r="CN4447" s="9"/>
      <c r="CO4447" s="9"/>
      <c r="CP4447" s="9"/>
      <c r="CQ4447" s="9"/>
      <c r="CR4447" s="9"/>
      <c r="CS4447" s="9"/>
      <c r="CT4447" s="9"/>
      <c r="CU4447" s="9"/>
      <c r="CV4447" s="9"/>
      <c r="CW4447" s="9"/>
      <c r="CX4447" s="9"/>
      <c r="CY4447" s="9"/>
      <c r="CZ4447" s="9"/>
      <c r="DA4447" s="9"/>
      <c r="DB4447" s="9"/>
      <c r="DC4447" s="9"/>
      <c r="DD4447" s="9"/>
      <c r="DE4447" s="9"/>
      <c r="DF4447" s="9"/>
      <c r="DG4447" s="9"/>
      <c r="DH4447" s="9"/>
      <c r="DI4447" s="9"/>
      <c r="DJ4447" s="9"/>
      <c r="DK4447" s="9"/>
      <c r="DL4447" s="9"/>
      <c r="DM4447" s="9"/>
      <c r="DN4447" s="9"/>
      <c r="DO4447" s="9"/>
      <c r="DP4447" s="9"/>
      <c r="DQ4447" s="9"/>
      <c r="DR4447" s="9"/>
      <c r="DS4447" s="9"/>
      <c r="DT4447" s="9"/>
      <c r="DU4447" s="9"/>
      <c r="DV4447" s="9"/>
      <c r="DW4447" s="9"/>
      <c r="DX4447" s="9"/>
      <c r="DY4447" s="9"/>
      <c r="DZ4447" s="56"/>
      <c r="EA4447" s="57"/>
    </row>
    <row r="4448" spans="1:132" ht="19.5" customHeight="1" x14ac:dyDescent="0.25">
      <c r="A4448" s="9">
        <v>2967</v>
      </c>
      <c r="B4448" s="9" t="s">
        <v>8800</v>
      </c>
      <c r="C4448" s="9" t="s">
        <v>8801</v>
      </c>
      <c r="D4448" s="9"/>
      <c r="E4448" s="9" t="s">
        <v>6984</v>
      </c>
      <c r="F4448" s="9" t="s">
        <v>8802</v>
      </c>
      <c r="G4448" s="9"/>
      <c r="H4448" s="9" t="s">
        <v>202</v>
      </c>
      <c r="I4448" s="9" t="s">
        <v>97</v>
      </c>
      <c r="J4448" s="129">
        <v>44125</v>
      </c>
      <c r="K4448" s="129">
        <v>44022</v>
      </c>
      <c r="L4448" s="129">
        <v>44592</v>
      </c>
      <c r="M4448" s="9" t="s">
        <v>20</v>
      </c>
      <c r="O4448" s="9">
        <v>29</v>
      </c>
      <c r="Q4448" s="9" t="s">
        <v>54</v>
      </c>
      <c r="R4448" s="9"/>
      <c r="S4448" s="13">
        <v>19590750</v>
      </c>
      <c r="T4448" s="13">
        <v>19590750</v>
      </c>
      <c r="U4448" s="13">
        <v>5877225</v>
      </c>
      <c r="V4448" s="13">
        <v>9450000</v>
      </c>
      <c r="W4448" s="9"/>
      <c r="X4448" s="9"/>
      <c r="Y4448" s="9"/>
      <c r="Z4448" s="9"/>
      <c r="AA4448" s="9"/>
      <c r="AB4448" s="9"/>
      <c r="AC4448" s="9"/>
      <c r="AD4448" s="9"/>
      <c r="AE4448" s="9"/>
      <c r="AF4448" s="55">
        <v>9450000</v>
      </c>
      <c r="AG4448" s="55"/>
      <c r="AH4448" s="9"/>
      <c r="AI4448" s="9"/>
      <c r="AJ4448" s="9"/>
      <c r="AK4448" s="9"/>
      <c r="AL4448" s="9"/>
      <c r="AM4448" s="9"/>
      <c r="AN4448" s="9"/>
      <c r="AO4448" s="9"/>
      <c r="AP4448" s="9"/>
      <c r="AQ4448" s="9"/>
      <c r="AR4448" s="9"/>
      <c r="AS4448" s="9"/>
      <c r="AT4448" s="9"/>
      <c r="AU4448" s="9"/>
      <c r="AV4448" s="9"/>
      <c r="AW4448" s="9"/>
      <c r="AX4448" s="9"/>
      <c r="AY4448" s="9"/>
      <c r="AZ4448" s="9"/>
      <c r="BA4448" s="9"/>
      <c r="BB4448" s="9"/>
      <c r="BC4448" s="9"/>
      <c r="BD4448" s="9"/>
      <c r="BE4448" s="9"/>
      <c r="BF4448" s="9"/>
      <c r="BG4448" s="9"/>
      <c r="BH4448" s="9"/>
      <c r="BI4448" s="9"/>
      <c r="BJ4448" s="9"/>
      <c r="BK4448" s="9"/>
      <c r="BL4448" s="9"/>
      <c r="BM4448" s="9"/>
      <c r="BN4448" s="9"/>
      <c r="BO4448" s="9"/>
      <c r="BP4448" s="9"/>
      <c r="BQ4448" s="9"/>
      <c r="BT4448" s="9"/>
      <c r="BU4448" s="9"/>
      <c r="BX4448" s="9"/>
      <c r="BY4448" s="9"/>
      <c r="CB4448" s="9"/>
      <c r="CC4448" s="9"/>
      <c r="CF4448" s="9"/>
      <c r="CG4448" s="9"/>
      <c r="CJ4448" s="9"/>
      <c r="CK4448" s="9"/>
      <c r="CN4448" s="9"/>
      <c r="CO4448" s="9"/>
      <c r="CP4448" s="9"/>
      <c r="CQ4448" s="9"/>
      <c r="CR4448" s="9"/>
      <c r="CS4448" s="9"/>
      <c r="CT4448" s="9"/>
      <c r="CU4448" s="9"/>
      <c r="CV4448" s="9"/>
      <c r="CW4448" s="9"/>
      <c r="CX4448" s="9"/>
      <c r="CY4448" s="9"/>
      <c r="CZ4448" s="9"/>
      <c r="DA4448" s="9"/>
      <c r="DB4448" s="9"/>
      <c r="DC4448" s="9"/>
      <c r="DD4448" s="9"/>
      <c r="DE4448" s="9"/>
      <c r="DF4448" s="9"/>
      <c r="DG4448" s="9"/>
      <c r="DH4448" s="9"/>
      <c r="DI4448" s="9"/>
      <c r="DJ4448" s="9"/>
      <c r="DK4448" s="9"/>
      <c r="DL4448" s="9"/>
      <c r="DM4448" s="9"/>
      <c r="DN4448" s="9"/>
      <c r="DO4448" s="9"/>
      <c r="DP4448" s="9"/>
      <c r="DQ4448" s="9"/>
      <c r="DR4448" s="9"/>
      <c r="DS4448" s="9"/>
      <c r="DT4448" s="9"/>
      <c r="DU4448" s="9"/>
      <c r="DV4448" s="9"/>
      <c r="DW4448" s="9"/>
      <c r="DX4448" s="9"/>
      <c r="DY4448" s="9"/>
      <c r="DZ4448" s="56"/>
      <c r="EA4448" s="57"/>
    </row>
    <row r="4449" spans="1:132" ht="38.25" customHeight="1" x14ac:dyDescent="0.25">
      <c r="A4449" s="9">
        <v>2968</v>
      </c>
      <c r="B4449" s="9" t="s">
        <v>8803</v>
      </c>
      <c r="C4449" s="9" t="s">
        <v>9254</v>
      </c>
      <c r="D4449" s="9"/>
      <c r="E4449" s="9" t="s">
        <v>8804</v>
      </c>
      <c r="F4449" s="9" t="s">
        <v>8805</v>
      </c>
      <c r="G4449" s="9"/>
      <c r="H4449" s="9" t="s">
        <v>202</v>
      </c>
      <c r="I4449" s="9" t="s">
        <v>97</v>
      </c>
      <c r="J4449" s="129">
        <v>44137</v>
      </c>
      <c r="K4449" s="129">
        <v>43429</v>
      </c>
      <c r="L4449" s="129">
        <v>44592</v>
      </c>
      <c r="M4449" s="9" t="s">
        <v>20</v>
      </c>
      <c r="O4449" s="9">
        <v>27</v>
      </c>
      <c r="Q4449" s="9" t="s">
        <v>54</v>
      </c>
      <c r="R4449" s="9"/>
      <c r="S4449" s="13">
        <v>6400000</v>
      </c>
      <c r="T4449" s="13">
        <v>6400000</v>
      </c>
      <c r="U4449" s="13">
        <v>1920000</v>
      </c>
      <c r="V4449" s="13">
        <v>4480000</v>
      </c>
      <c r="W4449" s="9"/>
      <c r="X4449" s="9"/>
      <c r="Y4449" s="9"/>
      <c r="Z4449" s="9"/>
      <c r="AA4449" s="9"/>
      <c r="AB4449" s="9"/>
      <c r="AC4449" s="9"/>
      <c r="AD4449" s="9"/>
      <c r="AE4449" s="9"/>
      <c r="AF4449" s="55">
        <v>4480000</v>
      </c>
      <c r="AG4449" s="55"/>
      <c r="AH4449" s="9"/>
      <c r="AI4449" s="9"/>
      <c r="AJ4449" s="9"/>
      <c r="AK4449" s="9"/>
      <c r="AL4449" s="9"/>
      <c r="AM4449" s="9"/>
      <c r="AN4449" s="9"/>
      <c r="AO4449" s="9"/>
      <c r="AP4449" s="9"/>
      <c r="AQ4449" s="9"/>
      <c r="AR4449" s="9"/>
      <c r="AS4449" s="9"/>
      <c r="AT4449" s="9"/>
      <c r="AU4449" s="9"/>
      <c r="AV4449" s="9"/>
      <c r="AW4449" s="9"/>
      <c r="AX4449" s="9"/>
      <c r="AY4449" s="9"/>
      <c r="AZ4449" s="9"/>
      <c r="BA4449" s="9"/>
      <c r="BB4449" s="9"/>
      <c r="BC4449" s="9"/>
      <c r="BD4449" s="9"/>
      <c r="BE4449" s="9"/>
      <c r="BF4449" s="9"/>
      <c r="BG4449" s="9"/>
      <c r="BH4449" s="9"/>
      <c r="BI4449" s="9"/>
      <c r="BJ4449" s="9"/>
      <c r="BK4449" s="9"/>
      <c r="BL4449" s="9"/>
      <c r="BM4449" s="9"/>
      <c r="BN4449" s="9"/>
      <c r="BO4449" s="9"/>
      <c r="BP4449" s="9"/>
      <c r="BQ4449" s="9"/>
      <c r="BT4449" s="9"/>
      <c r="BU4449" s="9"/>
      <c r="BX4449" s="9"/>
      <c r="BY4449" s="9"/>
      <c r="CB4449" s="9"/>
      <c r="CC4449" s="9"/>
      <c r="CF4449" s="9"/>
      <c r="CG4449" s="9"/>
      <c r="CJ4449" s="9"/>
      <c r="CK4449" s="9"/>
      <c r="CN4449" s="9"/>
      <c r="CO4449" s="9"/>
      <c r="CP4449" s="9"/>
      <c r="CQ4449" s="9"/>
      <c r="CR4449" s="9"/>
      <c r="CS4449" s="9"/>
      <c r="CT4449" s="9"/>
      <c r="CU4449" s="9"/>
      <c r="CV4449" s="9"/>
      <c r="CW4449" s="9"/>
      <c r="CX4449" s="9"/>
      <c r="CY4449" s="9"/>
      <c r="CZ4449" s="9"/>
      <c r="DA4449" s="9"/>
      <c r="DB4449" s="9"/>
      <c r="DC4449" s="9"/>
      <c r="DD4449" s="9"/>
      <c r="DE4449" s="9"/>
      <c r="DF4449" s="9"/>
      <c r="DG4449" s="9"/>
      <c r="DH4449" s="9"/>
      <c r="DI4449" s="9"/>
      <c r="DJ4449" s="9"/>
      <c r="DK4449" s="9"/>
      <c r="DL4449" s="9"/>
      <c r="DM4449" s="9"/>
      <c r="DN4449" s="9"/>
      <c r="DO4449" s="9"/>
      <c r="DP4449" s="9"/>
      <c r="DQ4449" s="9"/>
      <c r="DR4449" s="9"/>
      <c r="DS4449" s="9"/>
      <c r="DT4449" s="9"/>
      <c r="DU4449" s="9"/>
      <c r="DV4449" s="9"/>
      <c r="DW4449" s="9"/>
      <c r="DX4449" s="9"/>
      <c r="DY4449" s="9"/>
      <c r="DZ4449" s="56"/>
      <c r="EA4449" s="57"/>
    </row>
    <row r="4450" spans="1:132" ht="19.5" customHeight="1" x14ac:dyDescent="0.25">
      <c r="A4450" s="9">
        <v>2969</v>
      </c>
      <c r="B4450" s="9" t="s">
        <v>8807</v>
      </c>
      <c r="C4450" s="9" t="s">
        <v>8808</v>
      </c>
      <c r="D4450" s="9"/>
      <c r="E4450" s="9" t="s">
        <v>6024</v>
      </c>
      <c r="F4450" s="9" t="s">
        <v>3543</v>
      </c>
      <c r="G4450" s="9"/>
      <c r="H4450" s="9" t="s">
        <v>202</v>
      </c>
      <c r="I4450" s="9" t="s">
        <v>28</v>
      </c>
      <c r="J4450" s="129">
        <v>44206</v>
      </c>
      <c r="K4450" s="129">
        <v>44137</v>
      </c>
      <c r="L4450" s="129">
        <v>44592</v>
      </c>
      <c r="M4450" s="9" t="s">
        <v>20</v>
      </c>
      <c r="O4450" s="9">
        <v>28</v>
      </c>
      <c r="Q4450" s="9" t="s">
        <v>54</v>
      </c>
      <c r="R4450" s="9"/>
      <c r="S4450" s="13">
        <v>52857142</v>
      </c>
      <c r="T4450" s="13">
        <v>52857142</v>
      </c>
      <c r="U4450" s="13">
        <v>15857142</v>
      </c>
      <c r="V4450" s="13">
        <v>28000000</v>
      </c>
      <c r="W4450" s="13">
        <v>4000000</v>
      </c>
      <c r="Y4450" s="9"/>
      <c r="Z4450" s="9"/>
      <c r="AA4450" s="9"/>
      <c r="AB4450" s="9"/>
      <c r="AC4450" s="9"/>
      <c r="AD4450" s="13">
        <v>5000000</v>
      </c>
      <c r="AE4450" s="9"/>
      <c r="AF4450" s="55">
        <v>37000000</v>
      </c>
      <c r="AG4450" s="55"/>
      <c r="AH4450" s="9"/>
      <c r="AI4450" s="9"/>
      <c r="AJ4450" s="9"/>
      <c r="AK4450" s="9"/>
      <c r="AL4450" s="9"/>
      <c r="AM4450" s="9"/>
      <c r="AN4450" s="9"/>
      <c r="AO4450" s="9"/>
      <c r="AP4450" s="9"/>
      <c r="AQ4450" s="9"/>
      <c r="AR4450" s="9"/>
      <c r="AS4450" s="9"/>
      <c r="AT4450" s="9"/>
      <c r="AU4450" s="9"/>
      <c r="AV4450" s="9"/>
      <c r="AW4450" s="9"/>
      <c r="AX4450" s="9"/>
      <c r="AY4450" s="9"/>
      <c r="AZ4450" s="9"/>
      <c r="BA4450" s="9"/>
      <c r="BB4450" s="9"/>
      <c r="BC4450" s="9"/>
      <c r="BD4450" s="9"/>
      <c r="BE4450" s="9"/>
      <c r="BF4450" s="9"/>
      <c r="BG4450" s="9"/>
      <c r="BH4450" s="9"/>
      <c r="BI4450" s="9"/>
      <c r="BJ4450" s="9"/>
      <c r="BK4450" s="9"/>
      <c r="BL4450" s="9"/>
      <c r="BM4450" s="9"/>
      <c r="BN4450" s="9"/>
      <c r="BO4450" s="9"/>
      <c r="BP4450" s="9"/>
      <c r="BQ4450" s="9"/>
      <c r="BT4450" s="9"/>
      <c r="BU4450" s="9"/>
      <c r="BX4450" s="9"/>
      <c r="BY4450" s="9"/>
      <c r="CB4450" s="9"/>
      <c r="CC4450" s="9"/>
      <c r="CF4450" s="9"/>
      <c r="CG4450" s="9"/>
      <c r="CJ4450" s="9"/>
      <c r="CK4450" s="9"/>
      <c r="CN4450" s="9"/>
      <c r="CO4450" s="9"/>
      <c r="CP4450" s="9"/>
      <c r="CQ4450" s="9"/>
      <c r="CR4450" s="9"/>
      <c r="CS4450" s="9"/>
      <c r="CT4450" s="9"/>
      <c r="CU4450" s="9"/>
      <c r="CV4450" s="9"/>
      <c r="CW4450" s="9"/>
      <c r="CX4450" s="9"/>
      <c r="CY4450" s="9"/>
      <c r="CZ4450" s="9"/>
      <c r="DA4450" s="9"/>
      <c r="DB4450" s="9"/>
      <c r="DC4450" s="9"/>
      <c r="DD4450" s="9"/>
      <c r="DE4450" s="9"/>
      <c r="DF4450" s="9"/>
      <c r="DG4450" s="9"/>
      <c r="DH4450" s="9"/>
      <c r="DI4450" s="9"/>
      <c r="DJ4450" s="9"/>
      <c r="DK4450" s="9"/>
      <c r="DL4450" s="9"/>
      <c r="DM4450" s="9"/>
      <c r="DN4450" s="9"/>
      <c r="DO4450" s="9"/>
      <c r="DP4450" s="9"/>
      <c r="DQ4450" s="9"/>
      <c r="DR4450" s="9"/>
      <c r="DS4450" s="9"/>
      <c r="DT4450" s="9"/>
      <c r="DU4450" s="9"/>
      <c r="DV4450" s="9"/>
      <c r="DW4450" s="9"/>
      <c r="DX4450" s="9"/>
      <c r="DY4450" s="9"/>
      <c r="DZ4450" s="56"/>
      <c r="EA4450" s="57"/>
    </row>
    <row r="4451" spans="1:132" s="18" customFormat="1" ht="19.5" customHeight="1" x14ac:dyDescent="0.25">
      <c r="A4451" s="18">
        <v>2969</v>
      </c>
      <c r="B4451" s="18" t="s">
        <v>8807</v>
      </c>
      <c r="C4451" s="18" t="s">
        <v>8972</v>
      </c>
      <c r="D4451" s="19">
        <v>44109</v>
      </c>
      <c r="J4451" s="130"/>
      <c r="K4451" s="130"/>
      <c r="L4451" s="130"/>
      <c r="AF4451" s="57"/>
      <c r="AG4451" s="55"/>
      <c r="DY4451" s="9"/>
      <c r="DZ4451" s="56"/>
      <c r="EA4451" s="57"/>
      <c r="EB4451" s="9"/>
    </row>
    <row r="4452" spans="1:132" s="18" customFormat="1" ht="19.5" customHeight="1" x14ac:dyDescent="0.25">
      <c r="A4452" s="18">
        <v>2969</v>
      </c>
      <c r="B4452" s="18" t="s">
        <v>8807</v>
      </c>
      <c r="C4452" s="18" t="s">
        <v>8972</v>
      </c>
      <c r="D4452" s="19">
        <v>44365</v>
      </c>
      <c r="J4452" s="130"/>
      <c r="K4452" s="130"/>
      <c r="L4452" s="130"/>
      <c r="S4452" s="20">
        <v>56857142</v>
      </c>
      <c r="T4452" s="20">
        <v>56857142</v>
      </c>
      <c r="U4452" s="20">
        <v>17057142</v>
      </c>
      <c r="V4452" s="20">
        <v>30800000</v>
      </c>
      <c r="W4452" s="20">
        <v>4000000</v>
      </c>
      <c r="AD4452" s="20">
        <v>5000000</v>
      </c>
      <c r="AF4452" s="57">
        <v>39800000</v>
      </c>
      <c r="AG4452" s="57"/>
      <c r="DZ4452" s="56"/>
      <c r="EA4452" s="57"/>
    </row>
    <row r="4453" spans="1:132" ht="19.5" customHeight="1" x14ac:dyDescent="0.25">
      <c r="A4453" s="9">
        <v>2970</v>
      </c>
      <c r="B4453" s="9" t="s">
        <v>8809</v>
      </c>
      <c r="C4453" s="9" t="s">
        <v>8810</v>
      </c>
      <c r="D4453" s="9"/>
      <c r="E4453" s="9" t="s">
        <v>8811</v>
      </c>
      <c r="F4453" s="9" t="s">
        <v>8812</v>
      </c>
      <c r="G4453" s="9"/>
      <c r="H4453" s="9" t="s">
        <v>202</v>
      </c>
      <c r="I4453" s="9" t="s">
        <v>97</v>
      </c>
      <c r="J4453" s="129">
        <v>44150</v>
      </c>
      <c r="K4453" s="129">
        <v>43979</v>
      </c>
      <c r="L4453" s="129">
        <v>44592</v>
      </c>
      <c r="M4453" s="9" t="s">
        <v>20</v>
      </c>
      <c r="O4453" s="9">
        <v>29</v>
      </c>
      <c r="Q4453" s="9" t="s">
        <v>54</v>
      </c>
      <c r="R4453" s="9"/>
      <c r="S4453" s="13">
        <v>13875000</v>
      </c>
      <c r="T4453" s="13">
        <v>13875000</v>
      </c>
      <c r="U4453" s="13">
        <v>3125000</v>
      </c>
      <c r="V4453" s="13">
        <v>8750000</v>
      </c>
      <c r="W4453" s="9"/>
      <c r="X4453" s="9"/>
      <c r="Y4453" s="9"/>
      <c r="Z4453" s="9"/>
      <c r="AA4453" s="9"/>
      <c r="AB4453" s="9"/>
      <c r="AC4453" s="9"/>
      <c r="AD4453" s="9"/>
      <c r="AE4453" s="9"/>
      <c r="AF4453" s="55">
        <v>8750000</v>
      </c>
      <c r="AG4453" s="55"/>
      <c r="AH4453" s="9"/>
      <c r="AI4453" s="9"/>
      <c r="AJ4453" s="9"/>
      <c r="AK4453" s="9"/>
      <c r="AL4453" s="9"/>
      <c r="AM4453" s="9"/>
      <c r="AN4453" s="9"/>
      <c r="AO4453" s="9"/>
      <c r="AP4453" s="9"/>
      <c r="AQ4453" s="9"/>
      <c r="AR4453" s="9"/>
      <c r="AS4453" s="9"/>
      <c r="AT4453" s="9"/>
      <c r="AU4453" s="9"/>
      <c r="AV4453" s="9"/>
      <c r="AW4453" s="9"/>
      <c r="AX4453" s="9"/>
      <c r="AY4453" s="9"/>
      <c r="AZ4453" s="9"/>
      <c r="BA4453" s="9"/>
      <c r="BB4453" s="9"/>
      <c r="BC4453" s="9"/>
      <c r="BD4453" s="9"/>
      <c r="BE4453" s="9"/>
      <c r="BF4453" s="9"/>
      <c r="BG4453" s="9"/>
      <c r="BH4453" s="9"/>
      <c r="BI4453" s="9"/>
      <c r="BJ4453" s="9"/>
      <c r="BK4453" s="9"/>
      <c r="BL4453" s="9"/>
      <c r="BM4453" s="9"/>
      <c r="BN4453" s="9"/>
      <c r="BO4453" s="9"/>
      <c r="BP4453" s="9"/>
      <c r="BQ4453" s="9"/>
      <c r="BT4453" s="9"/>
      <c r="BU4453" s="9"/>
      <c r="BX4453" s="9"/>
      <c r="BY4453" s="9"/>
      <c r="CB4453" s="9"/>
      <c r="CC4453" s="9"/>
      <c r="CF4453" s="9"/>
      <c r="CG4453" s="9"/>
      <c r="CJ4453" s="9"/>
      <c r="CK4453" s="9"/>
      <c r="CN4453" s="9"/>
      <c r="CO4453" s="9"/>
      <c r="CP4453" s="9"/>
      <c r="CQ4453" s="9"/>
      <c r="CR4453" s="9"/>
      <c r="CS4453" s="9"/>
      <c r="CT4453" s="9"/>
      <c r="CU4453" s="9"/>
      <c r="CV4453" s="9"/>
      <c r="CW4453" s="9"/>
      <c r="CX4453" s="9"/>
      <c r="CY4453" s="9"/>
      <c r="CZ4453" s="9"/>
      <c r="DA4453" s="9"/>
      <c r="DB4453" s="9"/>
      <c r="DC4453" s="9"/>
      <c r="DD4453" s="9"/>
      <c r="DE4453" s="9"/>
      <c r="DF4453" s="9"/>
      <c r="DG4453" s="9"/>
      <c r="DH4453" s="9"/>
      <c r="DI4453" s="9"/>
      <c r="DJ4453" s="9"/>
      <c r="DK4453" s="9"/>
      <c r="DL4453" s="9"/>
      <c r="DM4453" s="9"/>
      <c r="DN4453" s="9"/>
      <c r="DO4453" s="9"/>
      <c r="DP4453" s="9"/>
      <c r="DQ4453" s="9"/>
      <c r="DR4453" s="9"/>
      <c r="DS4453" s="9"/>
      <c r="DT4453" s="9"/>
      <c r="DU4453" s="9"/>
      <c r="DV4453" s="9"/>
      <c r="DW4453" s="9"/>
      <c r="DX4453" s="9"/>
      <c r="DY4453" s="9"/>
      <c r="DZ4453" s="56"/>
      <c r="EA4453" s="57"/>
    </row>
    <row r="4454" spans="1:132" ht="19.5" customHeight="1" x14ac:dyDescent="0.25">
      <c r="A4454" s="9">
        <v>2971</v>
      </c>
      <c r="B4454" s="9" t="s">
        <v>8813</v>
      </c>
      <c r="C4454" s="9" t="s">
        <v>8814</v>
      </c>
      <c r="D4454" s="9"/>
      <c r="E4454" s="9" t="s">
        <v>968</v>
      </c>
      <c r="F4454" s="9" t="s">
        <v>5018</v>
      </c>
      <c r="G4454" s="9"/>
      <c r="H4454" s="9" t="s">
        <v>202</v>
      </c>
      <c r="I4454" s="9" t="s">
        <v>97</v>
      </c>
      <c r="J4454" s="129">
        <v>44166</v>
      </c>
      <c r="K4454" s="129">
        <v>44105</v>
      </c>
      <c r="L4454" s="129">
        <v>44592</v>
      </c>
      <c r="M4454" s="9" t="s">
        <v>20</v>
      </c>
      <c r="O4454" s="9">
        <v>28</v>
      </c>
      <c r="Q4454" s="9" t="s">
        <v>54</v>
      </c>
      <c r="R4454" s="9"/>
      <c r="S4454" s="13">
        <v>21714000</v>
      </c>
      <c r="T4454" s="13">
        <v>21714000</v>
      </c>
      <c r="U4454" s="13">
        <v>6514000</v>
      </c>
      <c r="V4454" s="13">
        <v>7700000</v>
      </c>
      <c r="W4454" s="13">
        <v>7500000</v>
      </c>
      <c r="X4454" s="9"/>
      <c r="Y4454" s="9"/>
      <c r="Z4454" s="9"/>
      <c r="AA4454" s="9"/>
      <c r="AB4454" s="9"/>
      <c r="AC4454" s="9"/>
      <c r="AD4454" s="9"/>
      <c r="AE4454" s="9"/>
      <c r="AF4454" s="55">
        <v>15200000</v>
      </c>
      <c r="AG4454" s="55"/>
      <c r="AH4454" s="9"/>
      <c r="AI4454" s="9"/>
      <c r="AJ4454" s="9"/>
      <c r="AK4454" s="9"/>
      <c r="AL4454" s="9"/>
      <c r="AM4454" s="9"/>
      <c r="AN4454" s="9"/>
      <c r="AO4454" s="9"/>
      <c r="AP4454" s="9"/>
      <c r="AQ4454" s="9"/>
      <c r="AR4454" s="9"/>
      <c r="AS4454" s="9"/>
      <c r="AT4454" s="9"/>
      <c r="AU4454" s="9"/>
      <c r="AV4454" s="9"/>
      <c r="AW4454" s="9"/>
      <c r="AX4454" s="9"/>
      <c r="AY4454" s="9"/>
      <c r="AZ4454" s="9"/>
      <c r="BA4454" s="9"/>
      <c r="BB4454" s="9"/>
      <c r="BC4454" s="9"/>
      <c r="BD4454" s="9"/>
      <c r="BE4454" s="9"/>
      <c r="BF4454" s="9"/>
      <c r="BG4454" s="9"/>
      <c r="BH4454" s="9"/>
      <c r="BI4454" s="9"/>
      <c r="BJ4454" s="9"/>
      <c r="BK4454" s="9"/>
      <c r="BL4454" s="9"/>
      <c r="BM4454" s="9"/>
      <c r="BN4454" s="9"/>
      <c r="BO4454" s="9"/>
      <c r="BP4454" s="9"/>
      <c r="BQ4454" s="9"/>
      <c r="BT4454" s="9"/>
      <c r="BU4454" s="9"/>
      <c r="BX4454" s="9"/>
      <c r="BY4454" s="9"/>
      <c r="CB4454" s="9"/>
      <c r="CC4454" s="9"/>
      <c r="CF4454" s="9"/>
      <c r="CG4454" s="9"/>
      <c r="CJ4454" s="9"/>
      <c r="CK4454" s="9"/>
      <c r="CN4454" s="9"/>
      <c r="CO4454" s="9"/>
      <c r="CP4454" s="9"/>
      <c r="CQ4454" s="9"/>
      <c r="CR4454" s="9"/>
      <c r="CS4454" s="9"/>
      <c r="CT4454" s="9"/>
      <c r="CU4454" s="9"/>
      <c r="CV4454" s="9"/>
      <c r="CW4454" s="9"/>
      <c r="CX4454" s="9"/>
      <c r="CY4454" s="9"/>
      <c r="CZ4454" s="9"/>
      <c r="DA4454" s="9"/>
      <c r="DB4454" s="9"/>
      <c r="DC4454" s="9"/>
      <c r="DD4454" s="9"/>
      <c r="DE4454" s="9"/>
      <c r="DF4454" s="9"/>
      <c r="DG4454" s="9"/>
      <c r="DH4454" s="9"/>
      <c r="DI4454" s="9"/>
      <c r="DJ4454" s="9"/>
      <c r="DK4454" s="9"/>
      <c r="DL4454" s="9"/>
      <c r="DM4454" s="9"/>
      <c r="DN4454" s="9"/>
      <c r="DO4454" s="9"/>
      <c r="DP4454" s="9"/>
      <c r="DQ4454" s="9"/>
      <c r="DR4454" s="9"/>
      <c r="DS4454" s="9"/>
      <c r="DT4454" s="9"/>
      <c r="DU4454" s="9"/>
      <c r="DV4454" s="9"/>
      <c r="DW4454" s="9"/>
      <c r="DX4454" s="9"/>
      <c r="DY4454" s="9"/>
      <c r="DZ4454" s="56"/>
      <c r="EA4454" s="57"/>
    </row>
    <row r="4455" spans="1:132" ht="19.5" customHeight="1" x14ac:dyDescent="0.25">
      <c r="A4455" s="9">
        <v>2972</v>
      </c>
      <c r="B4455" s="9" t="s">
        <v>8815</v>
      </c>
      <c r="C4455" s="9" t="s">
        <v>8816</v>
      </c>
      <c r="D4455" s="9"/>
      <c r="E4455" s="9" t="s">
        <v>8367</v>
      </c>
      <c r="F4455" s="9" t="s">
        <v>8817</v>
      </c>
      <c r="G4455" s="9"/>
      <c r="H4455" s="9" t="s">
        <v>202</v>
      </c>
      <c r="I4455" s="9" t="s">
        <v>25</v>
      </c>
      <c r="J4455" s="129">
        <v>44039</v>
      </c>
      <c r="K4455" s="129">
        <v>43955</v>
      </c>
      <c r="L4455" s="129">
        <v>44256</v>
      </c>
      <c r="M4455" s="9" t="s">
        <v>20</v>
      </c>
      <c r="O4455" s="9">
        <v>30</v>
      </c>
      <c r="Q4455" s="9" t="s">
        <v>54</v>
      </c>
      <c r="R4455" s="9"/>
      <c r="S4455" s="13">
        <v>24000000</v>
      </c>
      <c r="T4455" s="13">
        <v>24000000</v>
      </c>
      <c r="U4455" s="13">
        <v>7200000</v>
      </c>
      <c r="V4455" s="13">
        <v>16800000</v>
      </c>
      <c r="W4455" s="9"/>
      <c r="X4455" s="9"/>
      <c r="Y4455" s="9"/>
      <c r="Z4455" s="9"/>
      <c r="AA4455" s="9"/>
      <c r="AB4455" s="9"/>
      <c r="AC4455" s="9"/>
      <c r="AD4455" s="9"/>
      <c r="AE4455" s="9"/>
      <c r="AF4455" s="55">
        <v>16800000</v>
      </c>
      <c r="AG4455" s="55"/>
      <c r="AH4455" s="9"/>
      <c r="AI4455" s="9"/>
      <c r="AJ4455" s="9"/>
      <c r="AK4455" s="9"/>
      <c r="AL4455" s="9"/>
      <c r="AM4455" s="9"/>
      <c r="AN4455" s="9"/>
      <c r="AO4455" s="9"/>
      <c r="AP4455" s="9"/>
      <c r="AQ4455" s="9"/>
      <c r="AR4455" s="9"/>
      <c r="AS4455" s="9"/>
      <c r="AT4455" s="9"/>
      <c r="AU4455" s="9"/>
      <c r="AV4455" s="9"/>
      <c r="AW4455" s="9"/>
      <c r="AX4455" s="9"/>
      <c r="AY4455" s="9"/>
      <c r="AZ4455" s="9"/>
      <c r="BA4455" s="9"/>
      <c r="BB4455" s="9"/>
      <c r="BC4455" s="9"/>
      <c r="BD4455" s="9"/>
      <c r="BE4455" s="9"/>
      <c r="BF4455" s="9"/>
      <c r="BG4455" s="9"/>
      <c r="BH4455" s="9"/>
      <c r="BI4455" s="9"/>
      <c r="BJ4455" s="9"/>
      <c r="BK4455" s="9"/>
      <c r="BL4455" s="9"/>
      <c r="BM4455" s="9"/>
      <c r="BN4455" s="9"/>
      <c r="BO4455" s="9"/>
      <c r="BP4455" s="9"/>
      <c r="BQ4455" s="9"/>
      <c r="BT4455" s="9"/>
      <c r="BU4455" s="9"/>
      <c r="BX4455" s="9"/>
      <c r="BY4455" s="9"/>
      <c r="CB4455" s="9"/>
      <c r="CC4455" s="9"/>
      <c r="CF4455" s="9"/>
      <c r="CG4455" s="9"/>
      <c r="CJ4455" s="9"/>
      <c r="CK4455" s="9"/>
      <c r="CN4455" s="9"/>
      <c r="CO4455" s="9"/>
      <c r="CP4455" s="9"/>
      <c r="CQ4455" s="9"/>
      <c r="CR4455" s="9"/>
      <c r="CS4455" s="9"/>
      <c r="CT4455" s="9"/>
      <c r="CU4455" s="9"/>
      <c r="CV4455" s="9"/>
      <c r="CW4455" s="9"/>
      <c r="CX4455" s="9"/>
      <c r="CY4455" s="9"/>
      <c r="CZ4455" s="9"/>
      <c r="DA4455" s="9"/>
      <c r="DB4455" s="9"/>
      <c r="DC4455" s="9"/>
      <c r="DD4455" s="9"/>
      <c r="DE4455" s="9"/>
      <c r="DF4455" s="9"/>
      <c r="DG4455" s="9"/>
      <c r="DH4455" s="9"/>
      <c r="DI4455" s="9"/>
      <c r="DJ4455" s="9"/>
      <c r="DK4455" s="9"/>
      <c r="DL4455" s="9"/>
      <c r="DM4455" s="9"/>
      <c r="DN4455" s="9"/>
      <c r="DO4455" s="9"/>
      <c r="DP4455" s="9"/>
      <c r="DQ4455" s="9"/>
      <c r="DR4455" s="9"/>
      <c r="DS4455" s="9"/>
      <c r="DT4455" s="9"/>
      <c r="DU4455" s="9"/>
      <c r="DV4455" s="9"/>
      <c r="DW4455" s="9"/>
      <c r="DX4455" s="9"/>
      <c r="DY4455" s="9"/>
      <c r="DZ4455" s="56"/>
      <c r="EA4455" s="57"/>
    </row>
    <row r="4456" spans="1:132" ht="19.5" customHeight="1" x14ac:dyDescent="0.25">
      <c r="A4456" s="9">
        <v>2973</v>
      </c>
      <c r="B4456" s="9" t="s">
        <v>8818</v>
      </c>
      <c r="C4456" s="9" t="s">
        <v>8819</v>
      </c>
      <c r="D4456" s="9"/>
      <c r="E4456" s="9" t="s">
        <v>6664</v>
      </c>
      <c r="F4456" s="9" t="s">
        <v>6665</v>
      </c>
      <c r="G4456" s="9"/>
      <c r="H4456" s="9" t="s">
        <v>202</v>
      </c>
      <c r="I4456" s="9" t="s">
        <v>25</v>
      </c>
      <c r="J4456" s="129">
        <v>44150</v>
      </c>
      <c r="K4456" s="129">
        <v>44136</v>
      </c>
      <c r="L4456" s="129">
        <v>44470</v>
      </c>
      <c r="M4456" s="9" t="s">
        <v>20</v>
      </c>
      <c r="O4456" s="9">
        <v>30</v>
      </c>
      <c r="Q4456" s="9" t="s">
        <v>54</v>
      </c>
      <c r="R4456" s="9"/>
      <c r="S4456" s="13">
        <v>7900000</v>
      </c>
      <c r="T4456" s="13">
        <v>7900000</v>
      </c>
      <c r="U4456" s="13">
        <v>2370000</v>
      </c>
      <c r="V4456" s="13">
        <v>5500000</v>
      </c>
      <c r="W4456" s="9"/>
      <c r="X4456" s="9"/>
      <c r="Y4456" s="9"/>
      <c r="Z4456" s="9"/>
      <c r="AA4456" s="9"/>
      <c r="AB4456" s="9"/>
      <c r="AC4456" s="9"/>
      <c r="AD4456" s="9"/>
      <c r="AE4456" s="9"/>
      <c r="AF4456" s="55">
        <v>5500000</v>
      </c>
      <c r="AG4456" s="55"/>
      <c r="AH4456" s="9"/>
      <c r="AI4456" s="9"/>
      <c r="AJ4456" s="9"/>
      <c r="AK4456" s="9"/>
      <c r="AL4456" s="9"/>
      <c r="AM4456" s="9"/>
      <c r="AN4456" s="9"/>
      <c r="AO4456" s="9"/>
      <c r="AP4456" s="9"/>
      <c r="AQ4456" s="9"/>
      <c r="AR4456" s="9"/>
      <c r="AS4456" s="9"/>
      <c r="AT4456" s="9"/>
      <c r="AU4456" s="9"/>
      <c r="AV4456" s="9"/>
      <c r="AW4456" s="9"/>
      <c r="AX4456" s="9"/>
      <c r="AY4456" s="9"/>
      <c r="AZ4456" s="9"/>
      <c r="BA4456" s="9"/>
      <c r="BB4456" s="9"/>
      <c r="BC4456" s="9"/>
      <c r="BD4456" s="9"/>
      <c r="BE4456" s="9"/>
      <c r="BF4456" s="9"/>
      <c r="BG4456" s="9"/>
      <c r="BH4456" s="9"/>
      <c r="BI4456" s="9"/>
      <c r="BJ4456" s="9"/>
      <c r="BK4456" s="9"/>
      <c r="BL4456" s="9"/>
      <c r="BM4456" s="9"/>
      <c r="BN4456" s="9"/>
      <c r="BO4456" s="9"/>
      <c r="BP4456" s="9"/>
      <c r="BQ4456" s="9"/>
      <c r="BT4456" s="9"/>
      <c r="BU4456" s="9"/>
      <c r="BX4456" s="9"/>
      <c r="BY4456" s="9"/>
      <c r="CB4456" s="9"/>
      <c r="CC4456" s="9"/>
      <c r="CF4456" s="9"/>
      <c r="CG4456" s="9"/>
      <c r="CJ4456" s="9"/>
      <c r="CK4456" s="9"/>
      <c r="CN4456" s="9"/>
      <c r="CO4456" s="9"/>
      <c r="CP4456" s="9"/>
      <c r="CQ4456" s="9"/>
      <c r="CR4456" s="9"/>
      <c r="CS4456" s="9"/>
      <c r="CT4456" s="9"/>
      <c r="CU4456" s="9"/>
      <c r="CV4456" s="9"/>
      <c r="CW4456" s="9"/>
      <c r="CX4456" s="9"/>
      <c r="CY4456" s="9"/>
      <c r="CZ4456" s="9"/>
      <c r="DA4456" s="9"/>
      <c r="DB4456" s="9"/>
      <c r="DC4456" s="9"/>
      <c r="DD4456" s="9"/>
      <c r="DE4456" s="9"/>
      <c r="DF4456" s="9"/>
      <c r="DG4456" s="9"/>
      <c r="DH4456" s="9"/>
      <c r="DI4456" s="9"/>
      <c r="DJ4456" s="9"/>
      <c r="DK4456" s="9"/>
      <c r="DL4456" s="9"/>
      <c r="DM4456" s="9"/>
      <c r="DN4456" s="9"/>
      <c r="DO4456" s="9"/>
      <c r="DP4456" s="9"/>
      <c r="DQ4456" s="9"/>
      <c r="DR4456" s="9"/>
      <c r="DS4456" s="9"/>
      <c r="DT4456" s="9"/>
      <c r="DU4456" s="9"/>
      <c r="DV4456" s="9"/>
      <c r="DW4456" s="9"/>
      <c r="DX4456" s="9"/>
      <c r="DY4456" s="9"/>
      <c r="DZ4456" s="56"/>
      <c r="EA4456" s="57"/>
    </row>
    <row r="4457" spans="1:132" ht="19.5" customHeight="1" x14ac:dyDescent="0.25">
      <c r="A4457" s="9">
        <v>2974</v>
      </c>
      <c r="B4457" s="9" t="s">
        <v>8820</v>
      </c>
      <c r="C4457" s="9" t="s">
        <v>8821</v>
      </c>
      <c r="D4457" s="9"/>
      <c r="E4457" s="9" t="s">
        <v>401</v>
      </c>
      <c r="F4457" s="9" t="s">
        <v>6506</v>
      </c>
      <c r="G4457" s="9"/>
      <c r="H4457" s="9" t="s">
        <v>202</v>
      </c>
      <c r="I4457" s="9" t="s">
        <v>25</v>
      </c>
      <c r="J4457" s="129">
        <v>44275</v>
      </c>
      <c r="K4457" s="129">
        <v>44012</v>
      </c>
      <c r="L4457" s="129">
        <v>44592</v>
      </c>
      <c r="M4457" s="9" t="s">
        <v>20</v>
      </c>
      <c r="O4457" s="9">
        <v>29</v>
      </c>
      <c r="Q4457" s="9" t="s">
        <v>54</v>
      </c>
      <c r="R4457" s="9"/>
      <c r="S4457" s="13">
        <v>11750000</v>
      </c>
      <c r="T4457" s="13">
        <v>11750000</v>
      </c>
      <c r="U4457" s="13">
        <v>3525000</v>
      </c>
      <c r="V4457" s="13">
        <v>7500000</v>
      </c>
      <c r="W4457" s="9"/>
      <c r="X4457" s="9"/>
      <c r="Y4457" s="9"/>
      <c r="Z4457" s="9"/>
      <c r="AA4457" s="9"/>
      <c r="AB4457" s="9"/>
      <c r="AC4457" s="9"/>
      <c r="AD4457" s="9"/>
      <c r="AE4457" s="9"/>
      <c r="AF4457" s="55">
        <v>7500000</v>
      </c>
      <c r="AG4457" s="55"/>
      <c r="AH4457" s="9"/>
      <c r="AI4457" s="9"/>
      <c r="AJ4457" s="9"/>
      <c r="AK4457" s="9"/>
      <c r="AL4457" s="9"/>
      <c r="AM4457" s="9"/>
      <c r="AN4457" s="9"/>
      <c r="AO4457" s="9"/>
      <c r="AP4457" s="9"/>
      <c r="AQ4457" s="9"/>
      <c r="AR4457" s="9"/>
      <c r="AS4457" s="9"/>
      <c r="AT4457" s="9"/>
      <c r="AU4457" s="9"/>
      <c r="AV4457" s="9"/>
      <c r="AW4457" s="9"/>
      <c r="AX4457" s="9"/>
      <c r="AY4457" s="9"/>
      <c r="AZ4457" s="9"/>
      <c r="BA4457" s="9"/>
      <c r="BB4457" s="9"/>
      <c r="BC4457" s="9"/>
      <c r="BD4457" s="9"/>
      <c r="BE4457" s="9"/>
      <c r="BF4457" s="9"/>
      <c r="BG4457" s="9"/>
      <c r="BH4457" s="9"/>
      <c r="BI4457" s="9"/>
      <c r="BJ4457" s="9"/>
      <c r="BK4457" s="9"/>
      <c r="BL4457" s="9"/>
      <c r="BM4457" s="9"/>
      <c r="BN4457" s="9"/>
      <c r="BO4457" s="9"/>
      <c r="BP4457" s="9"/>
      <c r="BQ4457" s="9"/>
      <c r="BT4457" s="9"/>
      <c r="BU4457" s="9"/>
      <c r="BX4457" s="9"/>
      <c r="BY4457" s="9"/>
      <c r="CB4457" s="9"/>
      <c r="CC4457" s="9"/>
      <c r="CF4457" s="9"/>
      <c r="CG4457" s="9"/>
      <c r="CJ4457" s="9"/>
      <c r="CK4457" s="9"/>
      <c r="CN4457" s="9"/>
      <c r="CO4457" s="9"/>
      <c r="CP4457" s="9"/>
      <c r="CQ4457" s="9"/>
      <c r="CR4457" s="9"/>
      <c r="CS4457" s="9"/>
      <c r="CT4457" s="9"/>
      <c r="CU4457" s="9"/>
      <c r="CV4457" s="9"/>
      <c r="CW4457" s="9"/>
      <c r="CX4457" s="9"/>
      <c r="CY4457" s="9"/>
      <c r="CZ4457" s="9"/>
      <c r="DA4457" s="9"/>
      <c r="DB4457" s="9"/>
      <c r="DC4457" s="9"/>
      <c r="DD4457" s="9"/>
      <c r="DE4457" s="9"/>
      <c r="DF4457" s="9"/>
      <c r="DG4457" s="9"/>
      <c r="DH4457" s="9"/>
      <c r="DI4457" s="9"/>
      <c r="DJ4457" s="9"/>
      <c r="DK4457" s="9"/>
      <c r="DL4457" s="9"/>
      <c r="DM4457" s="9"/>
      <c r="DN4457" s="9"/>
      <c r="DO4457" s="9"/>
      <c r="DP4457" s="9"/>
      <c r="DQ4457" s="9"/>
      <c r="DR4457" s="9"/>
      <c r="DS4457" s="9"/>
      <c r="DT4457" s="9"/>
      <c r="DU4457" s="9"/>
      <c r="DV4457" s="9"/>
      <c r="DW4457" s="9"/>
      <c r="DX4457" s="9"/>
      <c r="DY4457" s="9"/>
      <c r="DZ4457" s="56"/>
      <c r="EA4457" s="57"/>
    </row>
    <row r="4458" spans="1:132" ht="39" customHeight="1" x14ac:dyDescent="0.25">
      <c r="A4458" s="9">
        <v>2975</v>
      </c>
      <c r="B4458" s="9" t="s">
        <v>8822</v>
      </c>
      <c r="C4458" s="176" t="s">
        <v>9352</v>
      </c>
      <c r="D4458" s="9"/>
      <c r="E4458" s="9" t="s">
        <v>6247</v>
      </c>
      <c r="F4458" s="9" t="s">
        <v>8823</v>
      </c>
      <c r="G4458" s="9"/>
      <c r="H4458" s="9" t="s">
        <v>202</v>
      </c>
      <c r="I4458" s="9" t="s">
        <v>25</v>
      </c>
      <c r="J4458" s="129">
        <v>44182</v>
      </c>
      <c r="K4458" s="129">
        <v>44036</v>
      </c>
      <c r="L4458" s="129">
        <v>44592</v>
      </c>
      <c r="M4458" s="9" t="s">
        <v>20</v>
      </c>
      <c r="O4458" s="9">
        <v>29</v>
      </c>
      <c r="Q4458" s="9" t="s">
        <v>54</v>
      </c>
      <c r="R4458" s="9"/>
      <c r="S4458" s="13">
        <v>4715000</v>
      </c>
      <c r="T4458" s="13">
        <v>4715000</v>
      </c>
      <c r="U4458" s="13">
        <v>1414500</v>
      </c>
      <c r="V4458" s="13">
        <v>3300000</v>
      </c>
      <c r="W4458" s="9"/>
      <c r="X4458" s="9"/>
      <c r="Y4458" s="9"/>
      <c r="Z4458" s="9"/>
      <c r="AA4458" s="9"/>
      <c r="AB4458" s="9"/>
      <c r="AC4458" s="9"/>
      <c r="AD4458" s="9"/>
      <c r="AE4458" s="9"/>
      <c r="AF4458" s="55">
        <v>3300000</v>
      </c>
      <c r="AG4458" s="55"/>
      <c r="AH4458" s="9"/>
      <c r="AI4458" s="9"/>
      <c r="AJ4458" s="9"/>
      <c r="AK4458" s="9"/>
      <c r="AL4458" s="9"/>
      <c r="AM4458" s="9"/>
      <c r="AN4458" s="9"/>
      <c r="AO4458" s="9"/>
      <c r="AP4458" s="9"/>
      <c r="AQ4458" s="9"/>
      <c r="AR4458" s="9"/>
      <c r="AS4458" s="9"/>
      <c r="AT4458" s="9"/>
      <c r="AU4458" s="9"/>
      <c r="AV4458" s="9"/>
      <c r="AW4458" s="9"/>
      <c r="AX4458" s="9"/>
      <c r="AY4458" s="9"/>
      <c r="AZ4458" s="9"/>
      <c r="BA4458" s="9"/>
      <c r="BB4458" s="9"/>
      <c r="BC4458" s="9"/>
      <c r="BD4458" s="9"/>
      <c r="BE4458" s="9"/>
      <c r="BF4458" s="9"/>
      <c r="BG4458" s="9"/>
      <c r="BH4458" s="9"/>
      <c r="BI4458" s="9"/>
      <c r="BJ4458" s="9"/>
      <c r="BK4458" s="9"/>
      <c r="BL4458" s="9"/>
      <c r="BM4458" s="9"/>
      <c r="BN4458" s="9"/>
      <c r="BO4458" s="9"/>
      <c r="BP4458" s="9"/>
      <c r="BQ4458" s="9"/>
      <c r="BT4458" s="9"/>
      <c r="BU4458" s="9"/>
      <c r="BX4458" s="9"/>
      <c r="BY4458" s="9"/>
      <c r="CB4458" s="9"/>
      <c r="CC4458" s="9"/>
      <c r="CF4458" s="9"/>
      <c r="CG4458" s="9"/>
      <c r="CJ4458" s="9"/>
      <c r="CK4458" s="9"/>
      <c r="CN4458" s="9"/>
      <c r="CO4458" s="9"/>
      <c r="CP4458" s="9"/>
      <c r="CQ4458" s="9"/>
      <c r="CR4458" s="9"/>
      <c r="CS4458" s="9"/>
      <c r="CT4458" s="9"/>
      <c r="CU4458" s="9"/>
      <c r="CV4458" s="9"/>
      <c r="CW4458" s="9"/>
      <c r="CX4458" s="9"/>
      <c r="CY4458" s="9"/>
      <c r="CZ4458" s="9"/>
      <c r="DA4458" s="9"/>
      <c r="DB4458" s="9"/>
      <c r="DC4458" s="9"/>
      <c r="DD4458" s="9"/>
      <c r="DE4458" s="9"/>
      <c r="DF4458" s="9"/>
      <c r="DG4458" s="9"/>
      <c r="DH4458" s="9"/>
      <c r="DI4458" s="9"/>
      <c r="DJ4458" s="9"/>
      <c r="DK4458" s="9"/>
      <c r="DL4458" s="9"/>
      <c r="DM4458" s="9"/>
      <c r="DN4458" s="9"/>
      <c r="DO4458" s="9"/>
      <c r="DP4458" s="9"/>
      <c r="DQ4458" s="9"/>
      <c r="DR4458" s="9"/>
      <c r="DS4458" s="9"/>
      <c r="DT4458" s="9"/>
      <c r="DU4458" s="9"/>
      <c r="DV4458" s="9"/>
      <c r="DW4458" s="9"/>
      <c r="DX4458" s="9"/>
      <c r="DY4458" s="9"/>
      <c r="DZ4458" s="56"/>
      <c r="EA4458" s="57"/>
    </row>
    <row r="4459" spans="1:132" ht="19.5" customHeight="1" x14ac:dyDescent="0.25">
      <c r="A4459" s="9">
        <v>2976</v>
      </c>
      <c r="B4459" s="9" t="s">
        <v>8824</v>
      </c>
      <c r="C4459" s="9" t="s">
        <v>8825</v>
      </c>
      <c r="D4459" s="9"/>
      <c r="E4459" s="9" t="s">
        <v>903</v>
      </c>
      <c r="F4459" s="9" t="s">
        <v>4071</v>
      </c>
      <c r="G4459" s="9"/>
      <c r="H4459" s="9" t="s">
        <v>202</v>
      </c>
      <c r="I4459" s="9" t="s">
        <v>78</v>
      </c>
      <c r="J4459" s="129">
        <v>43836</v>
      </c>
      <c r="K4459" s="129">
        <v>43795</v>
      </c>
      <c r="L4459" s="129">
        <v>43966</v>
      </c>
      <c r="O4459" s="9">
        <v>25</v>
      </c>
      <c r="Q4459" s="9" t="s">
        <v>61</v>
      </c>
      <c r="R4459" s="9"/>
      <c r="S4459" s="13">
        <v>50214995</v>
      </c>
      <c r="T4459" s="13">
        <v>50214995</v>
      </c>
      <c r="U4459" s="13">
        <v>15064498</v>
      </c>
      <c r="V4459" s="9"/>
      <c r="W4459" s="9"/>
      <c r="X4459" s="9"/>
      <c r="Y4459" s="9"/>
      <c r="Z4459" s="9"/>
      <c r="AA4459" s="9"/>
      <c r="AB4459" s="9"/>
      <c r="AC4459" s="9"/>
      <c r="AD4459" s="9"/>
      <c r="AE4459" s="9"/>
      <c r="AF4459" s="55"/>
      <c r="AG4459" s="55"/>
      <c r="AH4459" s="11">
        <v>43795</v>
      </c>
      <c r="AI4459" s="11">
        <v>43966</v>
      </c>
      <c r="AJ4459" s="13">
        <v>50214995</v>
      </c>
      <c r="AK4459" s="13">
        <v>15064498</v>
      </c>
      <c r="AL4459" s="9"/>
      <c r="AM4459" s="9"/>
      <c r="AN4459" s="9"/>
      <c r="AO4459" s="9"/>
      <c r="AP4459" s="9"/>
      <c r="AQ4459" s="9"/>
      <c r="AR4459" s="9"/>
      <c r="AS4459" s="9"/>
      <c r="AT4459" s="9"/>
      <c r="AU4459" s="9"/>
      <c r="AV4459" s="9"/>
      <c r="AW4459" s="9"/>
      <c r="AX4459" s="9"/>
      <c r="AY4459" s="9"/>
      <c r="AZ4459" s="9"/>
      <c r="BA4459" s="9"/>
      <c r="BB4459" s="9"/>
      <c r="BC4459" s="9"/>
      <c r="BD4459" s="9"/>
      <c r="BE4459" s="9"/>
      <c r="BF4459" s="9"/>
      <c r="BG4459" s="9"/>
      <c r="BH4459" s="9"/>
      <c r="BI4459" s="9"/>
      <c r="BJ4459" s="9"/>
      <c r="BK4459" s="9"/>
      <c r="BL4459" s="9"/>
      <c r="BM4459" s="9"/>
      <c r="BN4459" s="9"/>
      <c r="BO4459" s="9"/>
      <c r="BP4459" s="9"/>
      <c r="BQ4459" s="9"/>
      <c r="BT4459" s="9"/>
      <c r="BU4459" s="9"/>
      <c r="BX4459" s="9"/>
      <c r="BY4459" s="9"/>
      <c r="CB4459" s="9"/>
      <c r="CC4459" s="9"/>
      <c r="CF4459" s="9"/>
      <c r="CG4459" s="9"/>
      <c r="CJ4459" s="9"/>
      <c r="CK4459" s="9"/>
      <c r="CN4459" s="9"/>
      <c r="CO4459" s="9"/>
      <c r="CP4459" s="9"/>
      <c r="CQ4459" s="9"/>
      <c r="CR4459" s="9"/>
      <c r="CS4459" s="9"/>
      <c r="CT4459" s="9"/>
      <c r="CU4459" s="9"/>
      <c r="CV4459" s="9"/>
      <c r="CW4459" s="9"/>
      <c r="CX4459" s="9"/>
      <c r="CY4459" s="9"/>
      <c r="CZ4459" s="9"/>
      <c r="DA4459" s="9"/>
      <c r="DB4459" s="9"/>
      <c r="DC4459" s="9"/>
      <c r="DD4459" s="9"/>
      <c r="DE4459" s="9"/>
      <c r="DF4459" s="9"/>
      <c r="DG4459" s="9"/>
      <c r="DH4459" s="9"/>
      <c r="DI4459" s="9"/>
      <c r="DJ4459" s="9"/>
      <c r="DK4459" s="9"/>
      <c r="DL4459" s="9"/>
      <c r="DM4459" s="9"/>
      <c r="DN4459" s="9"/>
      <c r="DO4459" s="9"/>
      <c r="DP4459" s="9"/>
      <c r="DQ4459" s="9"/>
      <c r="DR4459" s="9"/>
      <c r="DS4459" s="9"/>
      <c r="DT4459" s="9"/>
      <c r="DU4459" s="9"/>
      <c r="DV4459" s="9"/>
      <c r="DW4459" s="9"/>
      <c r="DX4459" s="9"/>
      <c r="DY4459" s="9"/>
      <c r="DZ4459" s="56"/>
      <c r="EA4459" s="57"/>
    </row>
    <row r="4460" spans="1:132" ht="19.5" customHeight="1" x14ac:dyDescent="0.25">
      <c r="A4460" s="9">
        <v>2977</v>
      </c>
      <c r="B4460" s="9" t="s">
        <v>8826</v>
      </c>
      <c r="C4460" s="9" t="s">
        <v>8827</v>
      </c>
      <c r="D4460" s="9"/>
      <c r="E4460" s="9" t="s">
        <v>6892</v>
      </c>
      <c r="F4460" s="9" t="s">
        <v>7377</v>
      </c>
      <c r="G4460" s="9"/>
      <c r="H4460" s="9" t="s">
        <v>202</v>
      </c>
      <c r="I4460" s="9" t="s">
        <v>668</v>
      </c>
      <c r="J4460" s="129">
        <v>44044</v>
      </c>
      <c r="K4460" s="129">
        <v>43791</v>
      </c>
      <c r="L4460" s="129">
        <v>44305</v>
      </c>
      <c r="O4460" s="9">
        <v>29</v>
      </c>
      <c r="Q4460" s="9" t="s">
        <v>61</v>
      </c>
      <c r="R4460" s="9"/>
      <c r="S4460" s="13">
        <v>572868252</v>
      </c>
      <c r="T4460" s="13">
        <v>572868252</v>
      </c>
      <c r="U4460" s="13">
        <v>171860476</v>
      </c>
      <c r="V4460" s="9"/>
      <c r="W4460" s="9"/>
      <c r="X4460" s="9"/>
      <c r="Y4460" s="9"/>
      <c r="Z4460" s="9"/>
      <c r="AA4460" s="9"/>
      <c r="AB4460" s="9"/>
      <c r="AC4460" s="9"/>
      <c r="AD4460" s="9"/>
      <c r="AE4460" s="9"/>
      <c r="AF4460" s="55"/>
      <c r="AG4460" s="55"/>
      <c r="AH4460" s="9"/>
      <c r="AI4460" s="9"/>
      <c r="AJ4460" s="9"/>
      <c r="AK4460" s="9"/>
      <c r="AL4460" s="9"/>
      <c r="AM4460" s="9"/>
      <c r="AN4460" s="9"/>
      <c r="AO4460" s="9"/>
      <c r="AP4460" s="9"/>
      <c r="AQ4460" s="9"/>
      <c r="AR4460" s="9"/>
      <c r="AS4460" s="9"/>
      <c r="AT4460" s="9"/>
      <c r="AU4460" s="9"/>
      <c r="AV4460" s="9"/>
      <c r="AW4460" s="9"/>
      <c r="AX4460" s="9"/>
      <c r="AY4460" s="9"/>
      <c r="AZ4460" s="9"/>
      <c r="BA4460" s="9"/>
      <c r="BB4460" s="9"/>
      <c r="BC4460" s="9"/>
      <c r="BD4460" s="9"/>
      <c r="BE4460" s="9"/>
      <c r="BF4460" s="9"/>
      <c r="BG4460" s="9"/>
      <c r="BH4460" s="9"/>
      <c r="BI4460" s="9"/>
      <c r="BJ4460" s="9"/>
      <c r="BK4460" s="9"/>
      <c r="BL4460" s="9"/>
      <c r="BM4460" s="9"/>
      <c r="BN4460" s="9"/>
      <c r="BO4460" s="9"/>
      <c r="BP4460" s="9"/>
      <c r="BQ4460" s="9"/>
      <c r="BT4460" s="9"/>
      <c r="BU4460" s="9"/>
      <c r="BX4460" s="9"/>
      <c r="BY4460" s="9"/>
      <c r="CB4460" s="9"/>
      <c r="CC4460" s="9"/>
      <c r="CF4460" s="9"/>
      <c r="CG4460" s="9"/>
      <c r="CJ4460" s="9"/>
      <c r="CK4460" s="9"/>
      <c r="CN4460" s="9"/>
      <c r="CO4460" s="9"/>
      <c r="CP4460" s="9"/>
      <c r="CQ4460" s="9"/>
      <c r="CR4460" s="9"/>
      <c r="CS4460" s="9"/>
      <c r="CT4460" s="9"/>
      <c r="CU4460" s="9"/>
      <c r="CV4460" s="9"/>
      <c r="CW4460" s="9"/>
      <c r="CX4460" s="9"/>
      <c r="CY4460" s="9"/>
      <c r="CZ4460" s="9"/>
      <c r="DA4460" s="9"/>
      <c r="DB4460" s="9"/>
      <c r="DC4460" s="9"/>
      <c r="DD4460" s="9"/>
      <c r="DE4460" s="9"/>
      <c r="DF4460" s="9"/>
      <c r="DG4460" s="9"/>
      <c r="DH4460" s="9"/>
      <c r="DI4460" s="9"/>
      <c r="DJ4460" s="9"/>
      <c r="DK4460" s="9"/>
      <c r="DL4460" s="9"/>
      <c r="DM4460" s="9"/>
      <c r="DN4460" s="9"/>
      <c r="DO4460" s="9"/>
      <c r="DP4460" s="9"/>
      <c r="DQ4460" s="9"/>
      <c r="DR4460" s="9"/>
      <c r="DS4460" s="9"/>
      <c r="DT4460" s="9"/>
      <c r="DU4460" s="9"/>
      <c r="DV4460" s="9"/>
      <c r="DW4460" s="9"/>
      <c r="DX4460" s="9"/>
      <c r="DY4460" s="9"/>
      <c r="DZ4460" s="56"/>
      <c r="EA4460" s="57"/>
    </row>
    <row r="4461" spans="1:132" s="18" customFormat="1" ht="19.5" customHeight="1" x14ac:dyDescent="0.25">
      <c r="A4461" s="18">
        <v>2977</v>
      </c>
      <c r="B4461" s="18" t="s">
        <v>8826</v>
      </c>
      <c r="C4461" s="18" t="s">
        <v>8827</v>
      </c>
      <c r="D4461" s="19">
        <v>44179</v>
      </c>
      <c r="J4461" s="130"/>
      <c r="K4461" s="130"/>
      <c r="L4461" s="130"/>
      <c r="S4461" s="20">
        <v>593678766</v>
      </c>
      <c r="T4461" s="20">
        <v>593678766</v>
      </c>
      <c r="U4461" s="20">
        <v>178103630</v>
      </c>
      <c r="AF4461" s="57"/>
      <c r="AG4461" s="57"/>
      <c r="DY4461" s="9"/>
      <c r="DZ4461" s="56"/>
      <c r="EA4461" s="57"/>
      <c r="EB4461" s="9"/>
    </row>
    <row r="4462" spans="1:132" s="18" customFormat="1" ht="19.5" customHeight="1" x14ac:dyDescent="0.25">
      <c r="A4462" s="18">
        <v>2977</v>
      </c>
      <c r="B4462" s="18" t="s">
        <v>8826</v>
      </c>
      <c r="C4462" s="18" t="s">
        <v>8827</v>
      </c>
      <c r="D4462" s="19">
        <v>44328</v>
      </c>
      <c r="J4462" s="130"/>
      <c r="K4462" s="130"/>
      <c r="L4462" s="130">
        <v>44305</v>
      </c>
      <c r="S4462" s="20">
        <v>638828587</v>
      </c>
      <c r="T4462" s="20">
        <v>638828587</v>
      </c>
      <c r="U4462" s="20">
        <v>191648576</v>
      </c>
      <c r="AF4462" s="57"/>
      <c r="AG4462" s="57"/>
      <c r="DY4462" s="9"/>
      <c r="DZ4462" s="56"/>
      <c r="EA4462" s="57"/>
      <c r="EB4462" s="9"/>
    </row>
    <row r="4463" spans="1:132" ht="19.5" customHeight="1" x14ac:dyDescent="0.25">
      <c r="A4463" s="9">
        <v>2978</v>
      </c>
      <c r="B4463" s="9" t="s">
        <v>8828</v>
      </c>
      <c r="C4463" s="9" t="s">
        <v>8829</v>
      </c>
      <c r="D4463" s="9"/>
      <c r="E4463" s="9" t="s">
        <v>915</v>
      </c>
      <c r="F4463" s="9" t="s">
        <v>4523</v>
      </c>
      <c r="G4463" s="9"/>
      <c r="H4463" s="9" t="s">
        <v>202</v>
      </c>
      <c r="I4463" s="9" t="s">
        <v>122</v>
      </c>
      <c r="J4463" s="129">
        <v>44032</v>
      </c>
      <c r="K4463" s="129">
        <v>43999</v>
      </c>
      <c r="L4463" s="129">
        <v>44286</v>
      </c>
      <c r="O4463" s="9">
        <v>28</v>
      </c>
      <c r="Q4463" s="9" t="s">
        <v>61</v>
      </c>
      <c r="R4463" s="9"/>
      <c r="S4463" s="13">
        <v>11000000</v>
      </c>
      <c r="T4463" s="13">
        <v>11000000</v>
      </c>
      <c r="U4463" s="13">
        <v>3300000</v>
      </c>
      <c r="V4463" s="9"/>
      <c r="W4463" s="9"/>
      <c r="X4463" s="9"/>
      <c r="Y4463" s="9"/>
      <c r="Z4463" s="9"/>
      <c r="AA4463" s="9"/>
      <c r="AB4463" s="9"/>
      <c r="AC4463" s="9"/>
      <c r="AD4463" s="9"/>
      <c r="AE4463" s="9"/>
      <c r="AF4463" s="55"/>
      <c r="AG4463" s="55"/>
      <c r="AH4463" s="11">
        <v>43999</v>
      </c>
      <c r="AI4463" s="11">
        <v>44239</v>
      </c>
      <c r="AJ4463" s="13">
        <v>11000000</v>
      </c>
      <c r="AK4463" s="13">
        <v>3300000</v>
      </c>
      <c r="AL4463" s="9"/>
      <c r="AM4463" s="9"/>
      <c r="AN4463" s="9"/>
      <c r="AO4463" s="9"/>
      <c r="AP4463" s="9"/>
      <c r="AQ4463" s="9"/>
      <c r="AR4463" s="9"/>
      <c r="AS4463" s="9"/>
      <c r="AT4463" s="9"/>
      <c r="AU4463" s="9"/>
      <c r="AV4463" s="9"/>
      <c r="AW4463" s="9"/>
      <c r="AX4463" s="9"/>
      <c r="AY4463" s="9"/>
      <c r="AZ4463" s="9"/>
      <c r="BA4463" s="9"/>
      <c r="BB4463" s="9"/>
      <c r="BC4463" s="9"/>
      <c r="BD4463" s="9"/>
      <c r="BE4463" s="9"/>
      <c r="BF4463" s="9"/>
      <c r="BG4463" s="9"/>
      <c r="BH4463" s="9"/>
      <c r="BI4463" s="9"/>
      <c r="BJ4463" s="9"/>
      <c r="BK4463" s="9"/>
      <c r="BL4463" s="9"/>
      <c r="BM4463" s="9"/>
      <c r="BN4463" s="9"/>
      <c r="BO4463" s="9"/>
      <c r="BP4463" s="9"/>
      <c r="BQ4463" s="9"/>
      <c r="BT4463" s="9"/>
      <c r="BU4463" s="9"/>
      <c r="BX4463" s="9"/>
      <c r="BY4463" s="9"/>
      <c r="CB4463" s="9"/>
      <c r="CC4463" s="9"/>
      <c r="CF4463" s="9"/>
      <c r="CG4463" s="9"/>
      <c r="CJ4463" s="9"/>
      <c r="CK4463" s="9"/>
      <c r="CN4463" s="9"/>
      <c r="CO4463" s="9"/>
      <c r="CP4463" s="9"/>
      <c r="CQ4463" s="9"/>
      <c r="CR4463" s="9"/>
      <c r="CS4463" s="9"/>
      <c r="CT4463" s="9"/>
      <c r="CU4463" s="9"/>
      <c r="CV4463" s="9"/>
      <c r="CW4463" s="9"/>
      <c r="CX4463" s="9"/>
      <c r="CY4463" s="9"/>
      <c r="CZ4463" s="9"/>
      <c r="DA4463" s="9"/>
      <c r="DB4463" s="9"/>
      <c r="DC4463" s="9"/>
      <c r="DD4463" s="9"/>
      <c r="DE4463" s="9"/>
      <c r="DF4463" s="9"/>
      <c r="DG4463" s="9"/>
      <c r="DH4463" s="9"/>
      <c r="DI4463" s="9"/>
      <c r="DJ4463" s="9"/>
      <c r="DK4463" s="9"/>
      <c r="DL4463" s="9"/>
      <c r="DM4463" s="9"/>
      <c r="DN4463" s="9"/>
      <c r="DO4463" s="9"/>
      <c r="DP4463" s="9"/>
      <c r="DQ4463" s="9"/>
      <c r="DR4463" s="9"/>
      <c r="DS4463" s="9"/>
      <c r="DT4463" s="9"/>
      <c r="DU4463" s="9"/>
      <c r="DV4463" s="9"/>
      <c r="DW4463" s="9"/>
      <c r="DX4463" s="9"/>
      <c r="DY4463" s="9"/>
      <c r="DZ4463" s="56"/>
      <c r="EA4463" s="57"/>
    </row>
    <row r="4464" spans="1:132" ht="39" customHeight="1" x14ac:dyDescent="0.25">
      <c r="A4464" s="9">
        <v>2979</v>
      </c>
      <c r="B4464" s="9" t="s">
        <v>8830</v>
      </c>
      <c r="C4464" s="9" t="s">
        <v>8833</v>
      </c>
      <c r="D4464" s="9"/>
      <c r="E4464" s="9" t="s">
        <v>3693</v>
      </c>
      <c r="F4464" s="9" t="s">
        <v>5916</v>
      </c>
      <c r="G4464" s="9"/>
      <c r="H4464" s="9" t="s">
        <v>202</v>
      </c>
      <c r="I4464" s="9" t="s">
        <v>28</v>
      </c>
      <c r="J4464" s="129">
        <v>44063</v>
      </c>
      <c r="K4464" s="129">
        <v>44032</v>
      </c>
      <c r="L4464" s="129">
        <v>44134</v>
      </c>
      <c r="O4464" s="9">
        <v>25</v>
      </c>
      <c r="Q4464" s="9" t="s">
        <v>54</v>
      </c>
      <c r="R4464" s="9"/>
      <c r="S4464" s="13">
        <v>4000000</v>
      </c>
      <c r="T4464" s="13">
        <v>4000000</v>
      </c>
      <c r="U4464" s="13">
        <v>1200000</v>
      </c>
      <c r="V4464" s="9"/>
      <c r="W4464" s="9"/>
      <c r="X4464" s="9"/>
      <c r="Y4464" s="9"/>
      <c r="Z4464" s="9"/>
      <c r="AA4464" s="9"/>
      <c r="AB4464" s="9"/>
      <c r="AC4464" s="9"/>
      <c r="AD4464" s="9"/>
      <c r="AE4464" s="9"/>
      <c r="AF4464" s="55"/>
      <c r="AG4464" s="55"/>
      <c r="AH4464" s="9"/>
      <c r="AI4464" s="9"/>
      <c r="AJ4464" s="9"/>
      <c r="AK4464" s="9"/>
      <c r="AL4464" s="9"/>
      <c r="AM4464" s="9"/>
      <c r="AN4464" s="9"/>
      <c r="AO4464" s="9"/>
      <c r="AP4464" s="9"/>
      <c r="AQ4464" s="9"/>
      <c r="AR4464" s="9"/>
      <c r="AS4464" s="9"/>
      <c r="AT4464" s="9"/>
      <c r="AU4464" s="9"/>
      <c r="AV4464" s="9"/>
      <c r="AW4464" s="9"/>
      <c r="AX4464" s="9"/>
      <c r="AY4464" s="9"/>
      <c r="AZ4464" s="9"/>
      <c r="BA4464" s="9"/>
      <c r="BB4464" s="9"/>
      <c r="BC4464" s="9"/>
      <c r="BD4464" s="9"/>
      <c r="BE4464" s="9"/>
      <c r="BF4464" s="9"/>
      <c r="BG4464" s="9"/>
      <c r="BH4464" s="9"/>
      <c r="BI4464" s="9"/>
      <c r="BJ4464" s="9"/>
      <c r="BK4464" s="9"/>
      <c r="BL4464" s="9"/>
      <c r="BM4464" s="9"/>
      <c r="BN4464" s="9"/>
      <c r="BO4464" s="9"/>
      <c r="BP4464" s="9"/>
      <c r="BQ4464" s="9"/>
      <c r="BT4464" s="9"/>
      <c r="BU4464" s="9"/>
      <c r="BX4464" s="9"/>
      <c r="BY4464" s="9"/>
      <c r="CB4464" s="9"/>
      <c r="CC4464" s="9"/>
      <c r="CF4464" s="9"/>
      <c r="CG4464" s="9"/>
      <c r="CJ4464" s="9"/>
      <c r="CK4464" s="9"/>
      <c r="CN4464" s="9"/>
      <c r="CO4464" s="9"/>
      <c r="CP4464" s="9"/>
      <c r="CQ4464" s="9"/>
      <c r="CR4464" s="9"/>
      <c r="CS4464" s="9"/>
      <c r="CT4464" s="9"/>
      <c r="CU4464" s="9"/>
      <c r="CV4464" s="9"/>
      <c r="CW4464" s="9"/>
      <c r="CX4464" s="9"/>
      <c r="CY4464" s="9"/>
      <c r="CZ4464" s="9"/>
      <c r="DA4464" s="9"/>
      <c r="DB4464" s="9"/>
      <c r="DC4464" s="9"/>
      <c r="DD4464" s="9"/>
      <c r="DE4464" s="9"/>
      <c r="DF4464" s="9"/>
      <c r="DG4464" s="9"/>
      <c r="DH4464" s="9"/>
      <c r="DI4464" s="9"/>
      <c r="DJ4464" s="9"/>
      <c r="DK4464" s="9"/>
      <c r="DL4464" s="9"/>
      <c r="DM4464" s="9"/>
      <c r="DN4464" s="9"/>
      <c r="DO4464" s="9"/>
      <c r="DP4464" s="9"/>
      <c r="DQ4464" s="9"/>
      <c r="DR4464" s="9"/>
      <c r="DS4464" s="9"/>
      <c r="DT4464" s="9"/>
      <c r="DU4464" s="9"/>
      <c r="DV4464" s="9"/>
      <c r="DW4464" s="9"/>
      <c r="DX4464" s="9"/>
      <c r="DY4464" s="9"/>
      <c r="DZ4464" s="56"/>
      <c r="EA4464" s="57"/>
    </row>
    <row r="4465" spans="1:132" ht="19.5" customHeight="1" x14ac:dyDescent="0.25">
      <c r="A4465" s="9">
        <v>2980</v>
      </c>
      <c r="B4465" s="9" t="s">
        <v>8834</v>
      </c>
      <c r="C4465" s="9" t="s">
        <v>8836</v>
      </c>
      <c r="D4465" s="9"/>
      <c r="E4465" s="9" t="s">
        <v>2760</v>
      </c>
      <c r="F4465" s="9" t="s">
        <v>8837</v>
      </c>
      <c r="G4465" s="9"/>
      <c r="H4465" s="9" t="s">
        <v>202</v>
      </c>
      <c r="I4465" s="9" t="s">
        <v>25</v>
      </c>
      <c r="J4465" s="129">
        <v>44075</v>
      </c>
      <c r="K4465" s="129">
        <v>43878</v>
      </c>
      <c r="L4465" s="129">
        <v>44286</v>
      </c>
      <c r="O4465" s="9">
        <v>27</v>
      </c>
      <c r="Q4465" s="9" t="s">
        <v>54</v>
      </c>
      <c r="R4465" s="9"/>
      <c r="S4465" s="13">
        <v>15975000</v>
      </c>
      <c r="T4465" s="13">
        <v>15975000</v>
      </c>
      <c r="U4465" s="13">
        <v>4792000</v>
      </c>
      <c r="V4465" s="9"/>
      <c r="W4465" s="9"/>
      <c r="X4465" s="9"/>
      <c r="Y4465" s="9"/>
      <c r="Z4465" s="9"/>
      <c r="AA4465" s="9"/>
      <c r="AB4465" s="9"/>
      <c r="AC4465" s="9"/>
      <c r="AD4465" s="9"/>
      <c r="AE4465" s="9"/>
      <c r="AF4465" s="55"/>
      <c r="AG4465" s="55"/>
      <c r="AH4465" s="9"/>
      <c r="AI4465" s="9"/>
      <c r="AJ4465" s="9"/>
      <c r="AK4465" s="9"/>
      <c r="AL4465" s="9"/>
      <c r="AM4465" s="9"/>
      <c r="AN4465" s="9"/>
      <c r="AO4465" s="9"/>
      <c r="AP4465" s="9"/>
      <c r="AQ4465" s="9"/>
      <c r="AR4465" s="9"/>
      <c r="AS4465" s="9"/>
      <c r="AT4465" s="9"/>
      <c r="AU4465" s="9"/>
      <c r="AV4465" s="9"/>
      <c r="AW4465" s="9"/>
      <c r="AX4465" s="9"/>
      <c r="AY4465" s="9"/>
      <c r="AZ4465" s="9"/>
      <c r="BA4465" s="9"/>
      <c r="BB4465" s="9"/>
      <c r="BC4465" s="9"/>
      <c r="BD4465" s="9"/>
      <c r="BE4465" s="9"/>
      <c r="BF4465" s="9"/>
      <c r="BG4465" s="9"/>
      <c r="BH4465" s="9"/>
      <c r="BI4465" s="9"/>
      <c r="BJ4465" s="9"/>
      <c r="BK4465" s="9"/>
      <c r="BL4465" s="9"/>
      <c r="BM4465" s="9"/>
      <c r="BN4465" s="9"/>
      <c r="BO4465" s="9"/>
      <c r="BP4465" s="9"/>
      <c r="BQ4465" s="9"/>
      <c r="BT4465" s="9"/>
      <c r="BU4465" s="9"/>
      <c r="BX4465" s="9"/>
      <c r="BY4465" s="9"/>
      <c r="CB4465" s="9"/>
      <c r="CC4465" s="9"/>
      <c r="CF4465" s="9"/>
      <c r="CG4465" s="9"/>
      <c r="CJ4465" s="9"/>
      <c r="CK4465" s="9"/>
      <c r="CN4465" s="9"/>
      <c r="CO4465" s="9"/>
      <c r="CP4465" s="9"/>
      <c r="CQ4465" s="9"/>
      <c r="CR4465" s="9"/>
      <c r="CS4465" s="9"/>
      <c r="CT4465" s="9"/>
      <c r="CU4465" s="9"/>
      <c r="CV4465" s="9"/>
      <c r="CW4465" s="9"/>
      <c r="CX4465" s="9"/>
      <c r="CY4465" s="9"/>
      <c r="CZ4465" s="9"/>
      <c r="DA4465" s="9"/>
      <c r="DB4465" s="9"/>
      <c r="DC4465" s="9"/>
      <c r="DD4465" s="9"/>
      <c r="DE4465" s="9"/>
      <c r="DF4465" s="9"/>
      <c r="DG4465" s="9"/>
      <c r="DH4465" s="9"/>
      <c r="DI4465" s="9"/>
      <c r="DJ4465" s="9"/>
      <c r="DK4465" s="9"/>
      <c r="DL4465" s="9"/>
      <c r="DM4465" s="9"/>
      <c r="DN4465" s="9"/>
      <c r="DO4465" s="9"/>
      <c r="DP4465" s="9"/>
      <c r="DQ4465" s="9"/>
      <c r="DR4465" s="9"/>
      <c r="DS4465" s="9"/>
      <c r="DT4465" s="9"/>
      <c r="DU4465" s="9"/>
      <c r="DV4465" s="9"/>
      <c r="DW4465" s="9"/>
      <c r="DX4465" s="9"/>
      <c r="DY4465" s="9"/>
      <c r="DZ4465" s="56"/>
      <c r="EA4465" s="57"/>
    </row>
    <row r="4466" spans="1:132" s="18" customFormat="1" ht="19.5" customHeight="1" x14ac:dyDescent="0.25">
      <c r="A4466" s="18">
        <v>2980</v>
      </c>
      <c r="B4466" s="18" t="s">
        <v>8834</v>
      </c>
      <c r="C4466" s="18" t="s">
        <v>8836</v>
      </c>
      <c r="D4466" s="19">
        <v>44287</v>
      </c>
      <c r="J4466" s="130"/>
      <c r="K4466" s="130"/>
      <c r="L4466" s="130">
        <v>44592</v>
      </c>
      <c r="S4466" s="20"/>
      <c r="T4466" s="20"/>
      <c r="U4466" s="20"/>
      <c r="AF4466" s="57"/>
      <c r="AG4466" s="57"/>
      <c r="DY4466" s="9"/>
      <c r="DZ4466" s="56"/>
      <c r="EA4466" s="57"/>
      <c r="EB4466" s="9"/>
    </row>
    <row r="4467" spans="1:132" ht="19.5" customHeight="1" x14ac:dyDescent="0.25">
      <c r="A4467" s="9">
        <v>2981</v>
      </c>
      <c r="B4467" s="9" t="s">
        <v>8838</v>
      </c>
      <c r="C4467" s="9" t="s">
        <v>8839</v>
      </c>
      <c r="D4467" s="9"/>
      <c r="E4467" s="9" t="s">
        <v>8840</v>
      </c>
      <c r="F4467" s="9" t="s">
        <v>105</v>
      </c>
      <c r="G4467" s="9"/>
      <c r="H4467" s="9" t="s">
        <v>202</v>
      </c>
      <c r="I4467" s="9" t="s">
        <v>35</v>
      </c>
      <c r="J4467" s="129">
        <v>44053</v>
      </c>
      <c r="K4467" s="129">
        <v>43895</v>
      </c>
      <c r="L4467" s="129">
        <v>44187</v>
      </c>
      <c r="O4467" s="9">
        <v>24</v>
      </c>
      <c r="Q4467" s="9" t="s">
        <v>61</v>
      </c>
      <c r="R4467" s="9"/>
      <c r="S4467" s="13">
        <v>3162186802</v>
      </c>
      <c r="T4467" s="13">
        <v>3162186802</v>
      </c>
      <c r="U4467" s="13">
        <v>948656041</v>
      </c>
      <c r="V4467" s="9"/>
      <c r="W4467" s="9"/>
      <c r="X4467" s="9"/>
      <c r="Y4467" s="9"/>
      <c r="Z4467" s="9"/>
      <c r="AA4467" s="9"/>
      <c r="AB4467" s="9"/>
      <c r="AC4467" s="9"/>
      <c r="AD4467" s="9"/>
      <c r="AE4467" s="9"/>
      <c r="AF4467" s="55"/>
      <c r="AG4467" s="55"/>
      <c r="AH4467" s="11">
        <v>43895</v>
      </c>
      <c r="AI4467" s="11">
        <v>44043</v>
      </c>
      <c r="AJ4467" s="13">
        <v>509091505</v>
      </c>
      <c r="AK4467" s="13">
        <v>152727451</v>
      </c>
      <c r="AL4467" s="11">
        <v>44044</v>
      </c>
      <c r="AM4467" s="11">
        <v>44074</v>
      </c>
      <c r="AN4467" s="13">
        <v>1113837602</v>
      </c>
      <c r="AO4467" s="13">
        <v>334151281</v>
      </c>
      <c r="AP4467" s="11">
        <v>44075</v>
      </c>
      <c r="AQ4467" s="11">
        <v>44165</v>
      </c>
      <c r="AR4467" s="13">
        <v>745353941</v>
      </c>
      <c r="AS4467" s="13">
        <v>223606182</v>
      </c>
      <c r="AT4467" s="11">
        <v>44166</v>
      </c>
      <c r="AU4467" s="11">
        <v>44187</v>
      </c>
      <c r="AV4467" s="13">
        <v>115556260</v>
      </c>
      <c r="AW4467" s="13">
        <v>34666878</v>
      </c>
      <c r="AX4467" s="11">
        <v>43895</v>
      </c>
      <c r="AY4467" s="11">
        <v>44187</v>
      </c>
      <c r="AZ4467" s="13">
        <v>3075866008</v>
      </c>
      <c r="BA4467" s="13">
        <v>177608010</v>
      </c>
      <c r="BB4467" s="9"/>
      <c r="BC4467" s="9"/>
      <c r="BD4467" s="9"/>
      <c r="BE4467" s="9"/>
      <c r="BF4467" s="9"/>
      <c r="BG4467" s="9"/>
      <c r="BH4467" s="9"/>
      <c r="BI4467" s="9"/>
      <c r="BJ4467" s="9"/>
      <c r="BK4467" s="9"/>
      <c r="BL4467" s="9"/>
      <c r="BM4467" s="9"/>
      <c r="BN4467" s="9"/>
      <c r="BO4467" s="9"/>
      <c r="BP4467" s="9"/>
      <c r="BQ4467" s="9"/>
      <c r="BT4467" s="9"/>
      <c r="BU4467" s="9"/>
      <c r="BX4467" s="9"/>
      <c r="BY4467" s="9"/>
      <c r="CB4467" s="9"/>
      <c r="CC4467" s="9"/>
      <c r="CF4467" s="9"/>
      <c r="CG4467" s="9"/>
      <c r="CJ4467" s="9"/>
      <c r="CK4467" s="9"/>
      <c r="CN4467" s="9"/>
      <c r="CO4467" s="9"/>
      <c r="CP4467" s="9"/>
      <c r="CQ4467" s="9"/>
      <c r="CR4467" s="9"/>
      <c r="CS4467" s="9"/>
      <c r="CT4467" s="9"/>
      <c r="CU4467" s="9"/>
      <c r="CV4467" s="9"/>
      <c r="CW4467" s="9"/>
      <c r="CX4467" s="9"/>
      <c r="CY4467" s="9"/>
      <c r="CZ4467" s="9"/>
      <c r="DA4467" s="9"/>
      <c r="DB4467" s="9"/>
      <c r="DC4467" s="9"/>
      <c r="DD4467" s="9"/>
      <c r="DE4467" s="9"/>
      <c r="DF4467" s="9"/>
      <c r="DG4467" s="9"/>
      <c r="DH4467" s="9"/>
      <c r="DI4467" s="9"/>
      <c r="DJ4467" s="9"/>
      <c r="DK4467" s="9"/>
      <c r="DL4467" s="9"/>
      <c r="DM4467" s="9"/>
      <c r="DN4467" s="9"/>
      <c r="DO4467" s="9"/>
      <c r="DP4467" s="9"/>
      <c r="DQ4467" s="9"/>
      <c r="DR4467" s="9"/>
      <c r="DS4467" s="9"/>
      <c r="DT4467" s="9"/>
      <c r="DU4467" s="9"/>
      <c r="DV4467" s="9"/>
      <c r="DW4467" s="9"/>
      <c r="DX4467" s="9"/>
      <c r="DY4467" s="9"/>
      <c r="DZ4467" s="58">
        <v>3075866008</v>
      </c>
      <c r="EA4467" s="59">
        <v>922759802</v>
      </c>
    </row>
    <row r="4468" spans="1:132" ht="19.5" customHeight="1" x14ac:dyDescent="0.25">
      <c r="A4468" s="9">
        <v>2982</v>
      </c>
      <c r="B4468" s="10" t="s">
        <v>8841</v>
      </c>
      <c r="C4468" s="9" t="s">
        <v>8842</v>
      </c>
      <c r="D4468" s="9"/>
      <c r="E4468" s="9" t="s">
        <v>8843</v>
      </c>
      <c r="F4468" s="9" t="s">
        <v>8844</v>
      </c>
      <c r="G4468" s="9"/>
      <c r="H4468" s="9" t="s">
        <v>202</v>
      </c>
      <c r="I4468" s="9" t="s">
        <v>8845</v>
      </c>
      <c r="J4468" s="129">
        <v>44067</v>
      </c>
      <c r="K4468" s="129">
        <v>44039</v>
      </c>
      <c r="L4468" s="129">
        <v>44119</v>
      </c>
      <c r="O4468" s="9">
        <v>27</v>
      </c>
      <c r="Q4468" s="9" t="s">
        <v>54</v>
      </c>
      <c r="R4468" s="9"/>
      <c r="S4468" s="13">
        <v>16500000</v>
      </c>
      <c r="T4468" s="13">
        <v>16500000</v>
      </c>
      <c r="U4468" s="13">
        <v>4950000</v>
      </c>
      <c r="V4468" s="9"/>
      <c r="W4468" s="9"/>
      <c r="X4468" s="9"/>
      <c r="Y4468" s="9"/>
      <c r="Z4468" s="9"/>
      <c r="AA4468" s="9"/>
      <c r="AB4468" s="9"/>
      <c r="AC4468" s="9"/>
      <c r="AD4468" s="9"/>
      <c r="AE4468" s="9"/>
      <c r="AF4468" s="55"/>
      <c r="AG4468" s="55"/>
      <c r="AH4468" s="9"/>
      <c r="AI4468" s="9"/>
      <c r="AJ4468" s="9"/>
      <c r="AK4468" s="9"/>
      <c r="AL4468" s="9"/>
      <c r="AM4468" s="9"/>
      <c r="AN4468" s="9"/>
      <c r="AO4468" s="9"/>
      <c r="AP4468" s="9"/>
      <c r="AQ4468" s="9"/>
      <c r="AR4468" s="9"/>
      <c r="AS4468" s="9"/>
      <c r="AT4468" s="9"/>
      <c r="AU4468" s="9"/>
      <c r="AV4468" s="9"/>
      <c r="AW4468" s="9"/>
      <c r="AX4468" s="9"/>
      <c r="AY4468" s="9"/>
      <c r="AZ4468" s="9"/>
      <c r="BA4468" s="9"/>
      <c r="BB4468" s="9"/>
      <c r="BC4468" s="9"/>
      <c r="BD4468" s="9"/>
      <c r="BE4468" s="9"/>
      <c r="BF4468" s="9"/>
      <c r="BG4468" s="9"/>
      <c r="BH4468" s="9"/>
      <c r="BI4468" s="9"/>
      <c r="BJ4468" s="9"/>
      <c r="BK4468" s="9"/>
      <c r="BL4468" s="9"/>
      <c r="BM4468" s="9"/>
      <c r="BN4468" s="9"/>
      <c r="BO4468" s="9"/>
      <c r="BP4468" s="9"/>
      <c r="BQ4468" s="9"/>
      <c r="BT4468" s="9"/>
      <c r="BU4468" s="9"/>
      <c r="BX4468" s="9"/>
      <c r="BY4468" s="9"/>
      <c r="CB4468" s="9"/>
      <c r="CC4468" s="9"/>
      <c r="CF4468" s="9"/>
      <c r="CG4468" s="9"/>
      <c r="CJ4468" s="9"/>
      <c r="CK4468" s="9"/>
      <c r="CN4468" s="9"/>
      <c r="CO4468" s="9"/>
      <c r="CP4468" s="9"/>
      <c r="CQ4468" s="9"/>
      <c r="CR4468" s="9"/>
      <c r="CS4468" s="9"/>
      <c r="CT4468" s="9"/>
      <c r="CU4468" s="9"/>
      <c r="CV4468" s="9"/>
      <c r="CW4468" s="9"/>
      <c r="CX4468" s="9"/>
      <c r="CY4468" s="9"/>
      <c r="CZ4468" s="9"/>
      <c r="DA4468" s="9"/>
      <c r="DB4468" s="9"/>
      <c r="DC4468" s="9"/>
      <c r="DD4468" s="9"/>
      <c r="DE4468" s="9"/>
      <c r="DF4468" s="9"/>
      <c r="DG4468" s="9"/>
      <c r="DH4468" s="9"/>
      <c r="DI4468" s="9"/>
      <c r="DJ4468" s="9"/>
      <c r="DK4468" s="9"/>
      <c r="DL4468" s="9"/>
      <c r="DM4468" s="9"/>
      <c r="DN4468" s="9"/>
      <c r="DO4468" s="9"/>
      <c r="DP4468" s="9"/>
      <c r="DQ4468" s="9"/>
      <c r="DR4468" s="9"/>
      <c r="DS4468" s="9"/>
      <c r="DT4468" s="9"/>
      <c r="DU4468" s="9"/>
      <c r="DV4468" s="9"/>
      <c r="DW4468" s="9"/>
      <c r="DX4468" s="9"/>
      <c r="DY4468" s="9"/>
      <c r="DZ4468" s="56"/>
      <c r="EA4468" s="57"/>
    </row>
    <row r="4469" spans="1:132" s="18" customFormat="1" ht="19.5" customHeight="1" x14ac:dyDescent="0.25">
      <c r="A4469" s="18">
        <v>2982</v>
      </c>
      <c r="B4469" s="17" t="s">
        <v>8841</v>
      </c>
      <c r="C4469" s="18" t="s">
        <v>8842</v>
      </c>
      <c r="D4469" s="19">
        <v>44174</v>
      </c>
      <c r="J4469" s="130"/>
      <c r="K4469" s="130"/>
      <c r="L4469" s="130"/>
      <c r="S4469" s="20">
        <v>19685826</v>
      </c>
      <c r="T4469" s="20">
        <v>19685826</v>
      </c>
      <c r="U4469" s="20">
        <v>5905748</v>
      </c>
      <c r="AF4469" s="57"/>
      <c r="AG4469" s="57"/>
      <c r="DY4469" s="9"/>
      <c r="DZ4469" s="56"/>
      <c r="EA4469" s="57"/>
      <c r="EB4469" s="9"/>
    </row>
    <row r="4470" spans="1:132" ht="19.5" customHeight="1" x14ac:dyDescent="0.25">
      <c r="A4470" s="9">
        <v>2983</v>
      </c>
      <c r="B4470" s="9" t="s">
        <v>8846</v>
      </c>
      <c r="C4470" s="9" t="s">
        <v>8849</v>
      </c>
      <c r="D4470" s="9"/>
      <c r="E4470" s="9" t="s">
        <v>8847</v>
      </c>
      <c r="F4470" s="9" t="s">
        <v>8848</v>
      </c>
      <c r="G4470" s="9"/>
      <c r="H4470" s="9" t="s">
        <v>202</v>
      </c>
      <c r="I4470" s="9" t="s">
        <v>8850</v>
      </c>
      <c r="J4470" s="129">
        <v>44068</v>
      </c>
      <c r="K4470" s="129">
        <v>43878</v>
      </c>
      <c r="L4470" s="129">
        <v>44275</v>
      </c>
      <c r="O4470" s="9">
        <v>26</v>
      </c>
      <c r="Q4470" s="9" t="s">
        <v>54</v>
      </c>
      <c r="R4470" s="9"/>
      <c r="S4470" s="13">
        <v>13900000</v>
      </c>
      <c r="T4470" s="13">
        <v>13900000</v>
      </c>
      <c r="U4470" s="13">
        <v>4170000</v>
      </c>
      <c r="V4470" s="9"/>
      <c r="W4470" s="9"/>
      <c r="X4470" s="9"/>
      <c r="Y4470" s="9"/>
      <c r="Z4470" s="9"/>
      <c r="AA4470" s="9"/>
      <c r="AB4470" s="9"/>
      <c r="AC4470" s="9"/>
      <c r="AD4470" s="9"/>
      <c r="AE4470" s="9"/>
      <c r="AF4470" s="55"/>
      <c r="AG4470" s="55"/>
      <c r="AH4470" s="9"/>
      <c r="AI4470" s="9"/>
      <c r="AJ4470" s="9"/>
      <c r="AK4470" s="9"/>
      <c r="AL4470" s="9"/>
      <c r="AM4470" s="9"/>
      <c r="AN4470" s="9"/>
      <c r="AO4470" s="9"/>
      <c r="AP4470" s="9"/>
      <c r="AQ4470" s="9"/>
      <c r="AR4470" s="9"/>
      <c r="AS4470" s="9"/>
      <c r="AT4470" s="9"/>
      <c r="AU4470" s="9"/>
      <c r="AV4470" s="9"/>
      <c r="AW4470" s="9"/>
      <c r="AX4470" s="9"/>
      <c r="AY4470" s="9"/>
      <c r="AZ4470" s="9"/>
      <c r="BA4470" s="9"/>
      <c r="BB4470" s="9"/>
      <c r="BC4470" s="9"/>
      <c r="BD4470" s="9"/>
      <c r="BE4470" s="9"/>
      <c r="BF4470" s="9"/>
      <c r="BG4470" s="9"/>
      <c r="BH4470" s="9"/>
      <c r="BI4470" s="9"/>
      <c r="BJ4470" s="9"/>
      <c r="BK4470" s="9"/>
      <c r="BL4470" s="9"/>
      <c r="BM4470" s="9"/>
      <c r="BN4470" s="9"/>
      <c r="BO4470" s="9"/>
      <c r="BP4470" s="9"/>
      <c r="BQ4470" s="9"/>
      <c r="BT4470" s="9"/>
      <c r="BU4470" s="9"/>
      <c r="BX4470" s="9"/>
      <c r="BY4470" s="9"/>
      <c r="CB4470" s="9"/>
      <c r="CC4470" s="9"/>
      <c r="CF4470" s="9"/>
      <c r="CG4470" s="9"/>
      <c r="CJ4470" s="9"/>
      <c r="CK4470" s="9"/>
      <c r="CN4470" s="9"/>
      <c r="CO4470" s="9"/>
      <c r="CP4470" s="9"/>
      <c r="CQ4470" s="9"/>
      <c r="CR4470" s="9"/>
      <c r="CS4470" s="9"/>
      <c r="CT4470" s="9"/>
      <c r="CU4470" s="9"/>
      <c r="CV4470" s="9"/>
      <c r="CW4470" s="9"/>
      <c r="CX4470" s="9"/>
      <c r="CY4470" s="9"/>
      <c r="CZ4470" s="9"/>
      <c r="DA4470" s="9"/>
      <c r="DB4470" s="9"/>
      <c r="DC4470" s="9"/>
      <c r="DD4470" s="9"/>
      <c r="DE4470" s="9"/>
      <c r="DF4470" s="9"/>
      <c r="DG4470" s="9"/>
      <c r="DH4470" s="9"/>
      <c r="DI4470" s="9"/>
      <c r="DJ4470" s="9"/>
      <c r="DK4470" s="9"/>
      <c r="DL4470" s="9"/>
      <c r="DM4470" s="9"/>
      <c r="DN4470" s="9"/>
      <c r="DO4470" s="9"/>
      <c r="DP4470" s="9"/>
      <c r="DQ4470" s="9"/>
      <c r="DR4470" s="9"/>
      <c r="DS4470" s="9"/>
      <c r="DT4470" s="9"/>
      <c r="DU4470" s="9"/>
      <c r="DV4470" s="9"/>
      <c r="DW4470" s="9"/>
      <c r="DX4470" s="9"/>
      <c r="DY4470" s="9"/>
      <c r="DZ4470" s="56"/>
      <c r="EA4470" s="57"/>
    </row>
    <row r="4471" spans="1:132" s="18" customFormat="1" ht="19.5" customHeight="1" x14ac:dyDescent="0.25">
      <c r="A4471" s="18">
        <v>2983</v>
      </c>
      <c r="B4471" s="18" t="s">
        <v>8846</v>
      </c>
      <c r="C4471" s="18" t="s">
        <v>8849</v>
      </c>
      <c r="D4471" s="19">
        <v>44287</v>
      </c>
      <c r="J4471" s="130"/>
      <c r="K4471" s="130"/>
      <c r="L4471" s="130">
        <v>44547</v>
      </c>
      <c r="S4471" s="20"/>
      <c r="T4471" s="20"/>
      <c r="U4471" s="20"/>
      <c r="AF4471" s="57"/>
      <c r="AG4471" s="57"/>
      <c r="DY4471" s="9"/>
      <c r="DZ4471" s="56"/>
      <c r="EA4471" s="57"/>
      <c r="EB4471" s="9"/>
    </row>
    <row r="4472" spans="1:132" ht="19.5" customHeight="1" x14ac:dyDescent="0.25">
      <c r="A4472" s="9">
        <v>2984</v>
      </c>
      <c r="B4472" s="9" t="s">
        <v>8851</v>
      </c>
      <c r="C4472" s="9" t="s">
        <v>8852</v>
      </c>
      <c r="D4472" s="9"/>
      <c r="E4472" s="9" t="s">
        <v>8320</v>
      </c>
      <c r="F4472" s="9" t="s">
        <v>2427</v>
      </c>
      <c r="G4472" s="9"/>
      <c r="H4472" s="9" t="s">
        <v>202</v>
      </c>
      <c r="I4472" s="9" t="s">
        <v>122</v>
      </c>
      <c r="J4472" s="129">
        <v>44067</v>
      </c>
      <c r="K4472" s="129">
        <v>44032</v>
      </c>
      <c r="L4472" s="129">
        <v>44099</v>
      </c>
      <c r="O4472" s="9">
        <v>28</v>
      </c>
      <c r="Q4472" s="9" t="s">
        <v>54</v>
      </c>
      <c r="R4472" s="9"/>
      <c r="S4472" s="13">
        <v>9310000</v>
      </c>
      <c r="T4472" s="13">
        <v>9310000</v>
      </c>
      <c r="U4472" s="13">
        <v>2793000</v>
      </c>
      <c r="V4472" s="9"/>
      <c r="W4472" s="9"/>
      <c r="X4472" s="9"/>
      <c r="Y4472" s="9"/>
      <c r="Z4472" s="9"/>
      <c r="AA4472" s="9"/>
      <c r="AB4472" s="9"/>
      <c r="AC4472" s="9"/>
      <c r="AD4472" s="9"/>
      <c r="AE4472" s="9"/>
      <c r="AF4472" s="55"/>
      <c r="AG4472" s="55"/>
      <c r="AH4472" s="11">
        <v>44032</v>
      </c>
      <c r="AI4472" s="11">
        <v>44099</v>
      </c>
      <c r="AJ4472" s="13">
        <v>9295850</v>
      </c>
      <c r="AK4472" s="13">
        <v>2788000</v>
      </c>
      <c r="AL4472" s="9"/>
      <c r="AM4472" s="9"/>
      <c r="AN4472" s="9"/>
      <c r="AO4472" s="9"/>
      <c r="AP4472" s="9"/>
      <c r="AQ4472" s="9"/>
      <c r="AR4472" s="9"/>
      <c r="AS4472" s="9"/>
      <c r="AT4472" s="9"/>
      <c r="AU4472" s="9"/>
      <c r="AV4472" s="9"/>
      <c r="AW4472" s="9"/>
      <c r="AX4472" s="9"/>
      <c r="AY4472" s="9"/>
      <c r="AZ4472" s="9"/>
      <c r="BA4472" s="9"/>
      <c r="BB4472" s="9"/>
      <c r="BC4472" s="9"/>
      <c r="BD4472" s="9"/>
      <c r="BE4472" s="9"/>
      <c r="BF4472" s="9"/>
      <c r="BG4472" s="9"/>
      <c r="BH4472" s="9"/>
      <c r="BI4472" s="9"/>
      <c r="BJ4472" s="9"/>
      <c r="BK4472" s="9"/>
      <c r="BL4472" s="9"/>
      <c r="BM4472" s="9"/>
      <c r="BN4472" s="9"/>
      <c r="BO4472" s="9"/>
      <c r="BP4472" s="9"/>
      <c r="BQ4472" s="9"/>
      <c r="BT4472" s="9"/>
      <c r="BU4472" s="9"/>
      <c r="BX4472" s="9"/>
      <c r="BY4472" s="9"/>
      <c r="CB4472" s="9"/>
      <c r="CC4472" s="9"/>
      <c r="CF4472" s="9"/>
      <c r="CG4472" s="9"/>
      <c r="CJ4472" s="9"/>
      <c r="CK4472" s="9"/>
      <c r="CN4472" s="9"/>
      <c r="CO4472" s="9"/>
      <c r="CP4472" s="9"/>
      <c r="CQ4472" s="9"/>
      <c r="CR4472" s="9"/>
      <c r="CS4472" s="9"/>
      <c r="CT4472" s="9"/>
      <c r="CU4472" s="9"/>
      <c r="CV4472" s="9"/>
      <c r="CW4472" s="9"/>
      <c r="CX4472" s="9"/>
      <c r="CY4472" s="9"/>
      <c r="CZ4472" s="9"/>
      <c r="DA4472" s="9"/>
      <c r="DB4472" s="9"/>
      <c r="DC4472" s="9"/>
      <c r="DD4472" s="9"/>
      <c r="DE4472" s="9"/>
      <c r="DF4472" s="9"/>
      <c r="DG4472" s="9"/>
      <c r="DH4472" s="9"/>
      <c r="DI4472" s="9"/>
      <c r="DJ4472" s="9"/>
      <c r="DK4472" s="9"/>
      <c r="DL4472" s="9"/>
      <c r="DM4472" s="9"/>
      <c r="DN4472" s="9"/>
      <c r="DO4472" s="9"/>
      <c r="DP4472" s="9"/>
      <c r="DQ4472" s="9"/>
      <c r="DR4472" s="9"/>
      <c r="DS4472" s="9"/>
      <c r="DT4472" s="9"/>
      <c r="DU4472" s="9"/>
      <c r="DV4472" s="9"/>
      <c r="DW4472" s="9"/>
      <c r="DX4472" s="9"/>
      <c r="DY4472" s="9"/>
      <c r="DZ4472" s="56"/>
      <c r="EA4472" s="57"/>
    </row>
    <row r="4473" spans="1:132" ht="19.5" customHeight="1" x14ac:dyDescent="0.25">
      <c r="A4473" s="9">
        <v>2985</v>
      </c>
      <c r="B4473" s="9" t="s">
        <v>8854</v>
      </c>
      <c r="C4473" s="9" t="s">
        <v>8855</v>
      </c>
      <c r="D4473" s="9"/>
      <c r="E4473" s="9" t="s">
        <v>7546</v>
      </c>
      <c r="F4473" s="9" t="s">
        <v>215</v>
      </c>
      <c r="G4473" s="9"/>
      <c r="H4473" s="9" t="s">
        <v>202</v>
      </c>
      <c r="I4473" s="9" t="s">
        <v>78</v>
      </c>
      <c r="J4473" s="129">
        <v>44075</v>
      </c>
      <c r="K4473" s="129">
        <v>44044</v>
      </c>
      <c r="L4473" s="129">
        <v>44561</v>
      </c>
      <c r="M4473" s="9" t="s">
        <v>20</v>
      </c>
      <c r="O4473" s="9">
        <v>30</v>
      </c>
      <c r="Q4473" s="9" t="s">
        <v>54</v>
      </c>
      <c r="R4473" s="9"/>
      <c r="V4473" s="13">
        <v>8400000</v>
      </c>
      <c r="W4473" s="9"/>
      <c r="X4473" s="9"/>
      <c r="Y4473" s="9"/>
      <c r="Z4473" s="9"/>
      <c r="AA4473" s="9"/>
      <c r="AB4473" s="9"/>
      <c r="AC4473" s="9"/>
      <c r="AD4473" s="9"/>
      <c r="AE4473" s="9"/>
      <c r="AF4473" s="55">
        <v>8400000</v>
      </c>
      <c r="AG4473" s="55"/>
      <c r="AH4473" s="9"/>
      <c r="AI4473" s="9"/>
      <c r="AJ4473" s="9"/>
      <c r="AK4473" s="9"/>
      <c r="AL4473" s="9"/>
      <c r="AM4473" s="9"/>
      <c r="AN4473" s="9"/>
      <c r="AO4473" s="9"/>
      <c r="AP4473" s="9"/>
      <c r="AQ4473" s="9"/>
      <c r="AR4473" s="9"/>
      <c r="AS4473" s="9"/>
      <c r="AT4473" s="9"/>
      <c r="AU4473" s="9"/>
      <c r="AV4473" s="9"/>
      <c r="AW4473" s="9"/>
      <c r="AX4473" s="9"/>
      <c r="AY4473" s="9"/>
      <c r="AZ4473" s="9"/>
      <c r="BA4473" s="9"/>
      <c r="BB4473" s="9"/>
      <c r="BC4473" s="9"/>
      <c r="BD4473" s="9"/>
      <c r="BE4473" s="9"/>
      <c r="BF4473" s="9"/>
      <c r="BG4473" s="9"/>
      <c r="BH4473" s="9"/>
      <c r="BI4473" s="9"/>
      <c r="BJ4473" s="9"/>
      <c r="BK4473" s="9"/>
      <c r="BL4473" s="9"/>
      <c r="BM4473" s="9"/>
      <c r="BN4473" s="9"/>
      <c r="BO4473" s="9"/>
      <c r="BP4473" s="9"/>
      <c r="BQ4473" s="9"/>
      <c r="BT4473" s="9"/>
      <c r="BU4473" s="9"/>
      <c r="BX4473" s="9"/>
      <c r="BY4473" s="9"/>
      <c r="CB4473" s="9"/>
      <c r="CC4473" s="9"/>
      <c r="CF4473" s="9"/>
      <c r="CG4473" s="9"/>
      <c r="CJ4473" s="9"/>
      <c r="CK4473" s="9"/>
      <c r="CN4473" s="9"/>
      <c r="CO4473" s="9"/>
      <c r="CP4473" s="9"/>
      <c r="CQ4473" s="9"/>
      <c r="CR4473" s="9"/>
      <c r="CS4473" s="9"/>
      <c r="CT4473" s="9"/>
      <c r="CU4473" s="9"/>
      <c r="CV4473" s="9"/>
      <c r="CW4473" s="9"/>
      <c r="CX4473" s="9"/>
      <c r="CY4473" s="9"/>
      <c r="CZ4473" s="9"/>
      <c r="DA4473" s="9"/>
      <c r="DB4473" s="9"/>
      <c r="DC4473" s="9"/>
      <c r="DD4473" s="9"/>
      <c r="DE4473" s="9"/>
      <c r="DF4473" s="9"/>
      <c r="DG4473" s="9"/>
      <c r="DH4473" s="9"/>
      <c r="DI4473" s="9"/>
      <c r="DJ4473" s="9"/>
      <c r="DK4473" s="9"/>
      <c r="DL4473" s="9"/>
      <c r="DM4473" s="9"/>
      <c r="DN4473" s="9"/>
      <c r="DO4473" s="9"/>
      <c r="DP4473" s="9"/>
      <c r="DQ4473" s="9"/>
      <c r="DR4473" s="9"/>
      <c r="DS4473" s="9"/>
      <c r="DT4473" s="9"/>
      <c r="DU4473" s="9"/>
      <c r="DV4473" s="9"/>
      <c r="DW4473" s="9"/>
      <c r="DX4473" s="9"/>
      <c r="DY4473" s="9"/>
      <c r="DZ4473" s="56"/>
      <c r="EA4473" s="57"/>
    </row>
    <row r="4474" spans="1:132" ht="19.5" customHeight="1" x14ac:dyDescent="0.25">
      <c r="A4474" s="9">
        <v>2986</v>
      </c>
      <c r="B4474" s="9" t="s">
        <v>8856</v>
      </c>
      <c r="C4474" s="9" t="s">
        <v>8857</v>
      </c>
      <c r="D4474" s="9"/>
      <c r="E4474" s="9" t="s">
        <v>8858</v>
      </c>
      <c r="F4474" s="9" t="s">
        <v>8859</v>
      </c>
      <c r="G4474" s="9"/>
      <c r="H4474" s="9" t="s">
        <v>202</v>
      </c>
      <c r="I4474" s="9" t="s">
        <v>8850</v>
      </c>
      <c r="J4474" s="129">
        <v>44379</v>
      </c>
      <c r="K4474" s="129">
        <v>44137</v>
      </c>
      <c r="L4474" s="129">
        <v>44592</v>
      </c>
      <c r="M4474" s="9" t="s">
        <v>20</v>
      </c>
      <c r="O4474" s="9">
        <v>31</v>
      </c>
      <c r="Q4474" s="9" t="s">
        <v>54</v>
      </c>
      <c r="R4474" s="9"/>
      <c r="S4474" s="13">
        <v>17857928</v>
      </c>
      <c r="T4474" s="13">
        <v>17857928</v>
      </c>
      <c r="U4474" s="13">
        <v>5357378</v>
      </c>
      <c r="V4474" s="13">
        <v>6500550</v>
      </c>
      <c r="W4474" s="9"/>
      <c r="X4474" s="9"/>
      <c r="Y4474" s="9"/>
      <c r="Z4474" s="9"/>
      <c r="AA4474" s="9"/>
      <c r="AB4474" s="9"/>
      <c r="AC4474" s="9"/>
      <c r="AD4474" s="9"/>
      <c r="AE4474" s="9"/>
      <c r="AF4474" s="55">
        <v>6500550</v>
      </c>
      <c r="AG4474" s="55"/>
      <c r="AH4474" s="9"/>
      <c r="AI4474" s="9"/>
      <c r="AJ4474" s="9"/>
      <c r="AK4474" s="9"/>
      <c r="AL4474" s="9"/>
      <c r="AM4474" s="9"/>
      <c r="AN4474" s="9"/>
      <c r="AO4474" s="9"/>
      <c r="AP4474" s="9"/>
      <c r="AQ4474" s="9"/>
      <c r="AR4474" s="9"/>
      <c r="AS4474" s="9"/>
      <c r="AT4474" s="9"/>
      <c r="AU4474" s="9"/>
      <c r="AV4474" s="9"/>
      <c r="AW4474" s="9"/>
      <c r="AX4474" s="9"/>
      <c r="AY4474" s="9"/>
      <c r="AZ4474" s="9"/>
      <c r="BA4474" s="9"/>
      <c r="BB4474" s="9"/>
      <c r="BC4474" s="9"/>
      <c r="BD4474" s="9"/>
      <c r="BE4474" s="9"/>
      <c r="BF4474" s="9"/>
      <c r="BG4474" s="9"/>
      <c r="BH4474" s="9"/>
      <c r="BI4474" s="9"/>
      <c r="BJ4474" s="9"/>
      <c r="BK4474" s="9"/>
      <c r="BL4474" s="9"/>
      <c r="BM4474" s="9"/>
      <c r="BN4474" s="9"/>
      <c r="BO4474" s="9"/>
      <c r="BP4474" s="9"/>
      <c r="BQ4474" s="9"/>
      <c r="BT4474" s="9"/>
      <c r="BU4474" s="9"/>
      <c r="BX4474" s="9"/>
      <c r="BY4474" s="9"/>
      <c r="CB4474" s="9"/>
      <c r="CC4474" s="9"/>
      <c r="CF4474" s="9"/>
      <c r="CG4474" s="9"/>
      <c r="CJ4474" s="9"/>
      <c r="CK4474" s="9"/>
      <c r="CN4474" s="9"/>
      <c r="CO4474" s="9"/>
      <c r="CP4474" s="9"/>
      <c r="CQ4474" s="9"/>
      <c r="CR4474" s="9"/>
      <c r="CS4474" s="9"/>
      <c r="CT4474" s="9"/>
      <c r="CU4474" s="9"/>
      <c r="CV4474" s="9"/>
      <c r="CW4474" s="9"/>
      <c r="CX4474" s="9"/>
      <c r="CY4474" s="9"/>
      <c r="CZ4474" s="9"/>
      <c r="DA4474" s="9"/>
      <c r="DB4474" s="9"/>
      <c r="DC4474" s="9"/>
      <c r="DD4474" s="9"/>
      <c r="DE4474" s="9"/>
      <c r="DF4474" s="9"/>
      <c r="DG4474" s="9"/>
      <c r="DH4474" s="9"/>
      <c r="DI4474" s="9"/>
      <c r="DJ4474" s="9"/>
      <c r="DK4474" s="9"/>
      <c r="DL4474" s="9"/>
      <c r="DM4474" s="9"/>
      <c r="DN4474" s="9"/>
      <c r="DO4474" s="9"/>
      <c r="DP4474" s="9"/>
      <c r="DQ4474" s="9"/>
      <c r="DR4474" s="9"/>
      <c r="DS4474" s="9"/>
      <c r="DT4474" s="9"/>
      <c r="DU4474" s="9"/>
      <c r="DV4474" s="9"/>
      <c r="DW4474" s="9"/>
      <c r="DX4474" s="9"/>
      <c r="DY4474" s="9"/>
      <c r="DZ4474" s="56"/>
      <c r="EA4474" s="57"/>
    </row>
    <row r="4475" spans="1:132" ht="19.5" customHeight="1" x14ac:dyDescent="0.25">
      <c r="A4475" s="9">
        <v>2987</v>
      </c>
      <c r="B4475" s="9" t="s">
        <v>8861</v>
      </c>
      <c r="C4475" s="9" t="s">
        <v>8860</v>
      </c>
      <c r="D4475" s="9"/>
      <c r="E4475" s="9" t="s">
        <v>2213</v>
      </c>
      <c r="F4475" s="9" t="s">
        <v>6069</v>
      </c>
      <c r="G4475" s="9"/>
      <c r="H4475" s="9" t="s">
        <v>906</v>
      </c>
      <c r="I4475" s="9" t="s">
        <v>8850</v>
      </c>
      <c r="M4475" s="9" t="s">
        <v>20</v>
      </c>
      <c r="O4475" s="9">
        <v>29</v>
      </c>
      <c r="R4475" s="9"/>
      <c r="S4475" s="9"/>
      <c r="T4475" s="9"/>
      <c r="U4475" s="9"/>
      <c r="V4475" s="9"/>
      <c r="W4475" s="9"/>
      <c r="X4475" s="9"/>
      <c r="Y4475" s="9"/>
      <c r="Z4475" s="9"/>
      <c r="AA4475" s="9"/>
      <c r="AB4475" s="9"/>
      <c r="AC4475" s="9"/>
      <c r="AD4475" s="9"/>
      <c r="AE4475" s="9"/>
      <c r="AF4475" s="55"/>
      <c r="AG4475" s="55"/>
      <c r="AH4475" s="9"/>
      <c r="AI4475" s="9"/>
      <c r="AJ4475" s="9"/>
      <c r="AK4475" s="9"/>
      <c r="AL4475" s="9"/>
      <c r="AM4475" s="9"/>
      <c r="AN4475" s="9"/>
      <c r="AO4475" s="9"/>
      <c r="AP4475" s="9"/>
      <c r="AQ4475" s="9"/>
      <c r="AR4475" s="9"/>
      <c r="AS4475" s="9"/>
      <c r="AT4475" s="9"/>
      <c r="AU4475" s="9"/>
      <c r="AV4475" s="9"/>
      <c r="AW4475" s="9"/>
      <c r="AX4475" s="9"/>
      <c r="AY4475" s="9"/>
      <c r="AZ4475" s="9"/>
      <c r="BA4475" s="9"/>
      <c r="BB4475" s="9"/>
      <c r="BC4475" s="9"/>
      <c r="BD4475" s="9"/>
      <c r="BE4475" s="9"/>
      <c r="BF4475" s="9"/>
      <c r="BG4475" s="9"/>
      <c r="BH4475" s="9"/>
      <c r="BI4475" s="9"/>
      <c r="BJ4475" s="9"/>
      <c r="BK4475" s="9"/>
      <c r="BL4475" s="9"/>
      <c r="BM4475" s="9"/>
      <c r="BN4475" s="9"/>
      <c r="BO4475" s="9"/>
      <c r="BP4475" s="9"/>
      <c r="BQ4475" s="9"/>
      <c r="BT4475" s="9"/>
      <c r="BU4475" s="9"/>
      <c r="BX4475" s="9"/>
      <c r="BY4475" s="9"/>
      <c r="CB4475" s="9"/>
      <c r="CC4475" s="9"/>
      <c r="CF4475" s="9"/>
      <c r="CG4475" s="9"/>
      <c r="CJ4475" s="9"/>
      <c r="CK4475" s="9"/>
      <c r="CN4475" s="9"/>
      <c r="CO4475" s="9"/>
      <c r="CP4475" s="9"/>
      <c r="CQ4475" s="9"/>
      <c r="CR4475" s="9"/>
      <c r="CS4475" s="9"/>
      <c r="CT4475" s="9"/>
      <c r="CU4475" s="9"/>
      <c r="CV4475" s="9"/>
      <c r="CW4475" s="9"/>
      <c r="CX4475" s="9"/>
      <c r="CY4475" s="9"/>
      <c r="CZ4475" s="9"/>
      <c r="DA4475" s="9"/>
      <c r="DB4475" s="9"/>
      <c r="DC4475" s="9"/>
      <c r="DD4475" s="9"/>
      <c r="DE4475" s="9"/>
      <c r="DF4475" s="9"/>
      <c r="DG4475" s="9"/>
      <c r="DH4475" s="9"/>
      <c r="DI4475" s="9"/>
      <c r="DJ4475" s="9"/>
      <c r="DK4475" s="9"/>
      <c r="DL4475" s="9"/>
      <c r="DM4475" s="9"/>
      <c r="DN4475" s="9"/>
      <c r="DO4475" s="9"/>
      <c r="DP4475" s="9"/>
      <c r="DQ4475" s="9"/>
      <c r="DR4475" s="9"/>
      <c r="DS4475" s="9"/>
      <c r="DT4475" s="9"/>
      <c r="DU4475" s="9"/>
      <c r="DV4475" s="9"/>
      <c r="DW4475" s="9"/>
      <c r="DX4475" s="9"/>
      <c r="DY4475" s="9"/>
      <c r="DZ4475" s="56"/>
      <c r="EA4475" s="57"/>
    </row>
    <row r="4476" spans="1:132" ht="19.5" customHeight="1" x14ac:dyDescent="0.25">
      <c r="A4476" s="9">
        <v>2988</v>
      </c>
      <c r="B4476" s="9" t="s">
        <v>8862</v>
      </c>
      <c r="C4476" s="9" t="s">
        <v>8863</v>
      </c>
      <c r="D4476" s="9"/>
      <c r="E4476" s="9" t="s">
        <v>4795</v>
      </c>
      <c r="F4476" s="9" t="s">
        <v>8864</v>
      </c>
      <c r="G4476" s="9"/>
      <c r="H4476" s="9" t="s">
        <v>202</v>
      </c>
      <c r="I4476" s="9" t="s">
        <v>25</v>
      </c>
      <c r="J4476" s="129">
        <v>44136</v>
      </c>
      <c r="K4476" s="129">
        <v>44098</v>
      </c>
      <c r="L4476" s="129">
        <v>44592</v>
      </c>
      <c r="M4476" s="9" t="s">
        <v>20</v>
      </c>
      <c r="O4476" s="9">
        <v>29</v>
      </c>
      <c r="Q4476" s="9" t="s">
        <v>54</v>
      </c>
      <c r="R4476" s="9"/>
      <c r="S4476" s="13">
        <v>7140000</v>
      </c>
      <c r="T4476" s="13">
        <v>7140000</v>
      </c>
      <c r="U4476" s="13">
        <v>2142000</v>
      </c>
      <c r="V4476" s="13">
        <v>4998000</v>
      </c>
      <c r="W4476" s="9"/>
      <c r="X4476" s="9"/>
      <c r="Y4476" s="9"/>
      <c r="Z4476" s="9"/>
      <c r="AA4476" s="9"/>
      <c r="AB4476" s="9"/>
      <c r="AC4476" s="9"/>
      <c r="AD4476" s="9"/>
      <c r="AE4476" s="9"/>
      <c r="AF4476" s="55">
        <v>4998000</v>
      </c>
      <c r="AG4476" s="55"/>
      <c r="AH4476" s="9"/>
      <c r="AI4476" s="9"/>
      <c r="AJ4476" s="9"/>
      <c r="AK4476" s="9"/>
      <c r="AL4476" s="9"/>
      <c r="AM4476" s="9"/>
      <c r="AN4476" s="9"/>
      <c r="AO4476" s="9"/>
      <c r="AP4476" s="9"/>
      <c r="AQ4476" s="9"/>
      <c r="AR4476" s="9"/>
      <c r="AS4476" s="9"/>
      <c r="AT4476" s="9"/>
      <c r="AU4476" s="9"/>
      <c r="AV4476" s="9"/>
      <c r="AW4476" s="9"/>
      <c r="AX4476" s="9"/>
      <c r="AY4476" s="9"/>
      <c r="AZ4476" s="9"/>
      <c r="BA4476" s="9"/>
      <c r="BB4476" s="9"/>
      <c r="BC4476" s="9"/>
      <c r="BD4476" s="9"/>
      <c r="BE4476" s="9"/>
      <c r="BF4476" s="9"/>
      <c r="BG4476" s="9"/>
      <c r="BH4476" s="9"/>
      <c r="BI4476" s="9"/>
      <c r="BJ4476" s="9"/>
      <c r="BK4476" s="9"/>
      <c r="BL4476" s="9"/>
      <c r="BM4476" s="9"/>
      <c r="BN4476" s="9"/>
      <c r="BO4476" s="9"/>
      <c r="BP4476" s="9"/>
      <c r="BQ4476" s="9"/>
      <c r="BT4476" s="9"/>
      <c r="BU4476" s="9"/>
      <c r="BX4476" s="9"/>
      <c r="BY4476" s="9"/>
      <c r="CB4476" s="9"/>
      <c r="CC4476" s="9"/>
      <c r="CF4476" s="9"/>
      <c r="CG4476" s="9"/>
      <c r="CJ4476" s="9"/>
      <c r="CK4476" s="9"/>
      <c r="CN4476" s="9"/>
      <c r="CO4476" s="9"/>
      <c r="CP4476" s="9"/>
      <c r="CQ4476" s="9"/>
      <c r="CR4476" s="9"/>
      <c r="CS4476" s="9"/>
      <c r="CT4476" s="9"/>
      <c r="CU4476" s="9"/>
      <c r="CV4476" s="9"/>
      <c r="CW4476" s="9"/>
      <c r="CX4476" s="9"/>
      <c r="CY4476" s="9"/>
      <c r="CZ4476" s="9"/>
      <c r="DA4476" s="9"/>
      <c r="DB4476" s="9"/>
      <c r="DC4476" s="9"/>
      <c r="DD4476" s="9"/>
      <c r="DE4476" s="9"/>
      <c r="DF4476" s="9"/>
      <c r="DG4476" s="9"/>
      <c r="DH4476" s="9"/>
      <c r="DI4476" s="9"/>
      <c r="DJ4476" s="9"/>
      <c r="DK4476" s="9"/>
      <c r="DL4476" s="9"/>
      <c r="DM4476" s="9"/>
      <c r="DN4476" s="9"/>
      <c r="DO4476" s="9"/>
      <c r="DP4476" s="9"/>
      <c r="DQ4476" s="9"/>
      <c r="DR4476" s="9"/>
      <c r="DS4476" s="9"/>
      <c r="DT4476" s="9"/>
      <c r="DU4476" s="9"/>
      <c r="DV4476" s="9"/>
      <c r="DW4476" s="9"/>
      <c r="DX4476" s="9"/>
      <c r="DY4476" s="9"/>
      <c r="DZ4476" s="56"/>
      <c r="EA4476" s="57"/>
    </row>
    <row r="4477" spans="1:132" ht="19.5" customHeight="1" x14ac:dyDescent="0.25">
      <c r="A4477" s="9">
        <v>2989</v>
      </c>
      <c r="B4477" s="10" t="s">
        <v>8865</v>
      </c>
      <c r="C4477" s="9" t="s">
        <v>8866</v>
      </c>
      <c r="D4477" s="9"/>
      <c r="E4477" s="9" t="s">
        <v>7546</v>
      </c>
      <c r="F4477" s="9" t="s">
        <v>215</v>
      </c>
      <c r="G4477" s="9"/>
      <c r="H4477" s="9" t="s">
        <v>202</v>
      </c>
      <c r="I4477" s="9" t="s">
        <v>25</v>
      </c>
      <c r="J4477" s="129">
        <v>44124</v>
      </c>
      <c r="K4477" s="129">
        <v>44084</v>
      </c>
      <c r="L4477" s="129">
        <v>44499</v>
      </c>
      <c r="M4477" s="9" t="s">
        <v>20</v>
      </c>
      <c r="O4477" s="9">
        <v>29</v>
      </c>
      <c r="Q4477" s="9" t="s">
        <v>54</v>
      </c>
      <c r="R4477" s="9"/>
      <c r="S4477" s="13">
        <v>8900000</v>
      </c>
      <c r="T4477" s="13">
        <v>8900000</v>
      </c>
      <c r="U4477" s="13">
        <v>2670000</v>
      </c>
      <c r="V4477" s="13">
        <v>6230000</v>
      </c>
      <c r="W4477" s="9"/>
      <c r="X4477" s="9"/>
      <c r="Y4477" s="9"/>
      <c r="Z4477" s="9"/>
      <c r="AA4477" s="9"/>
      <c r="AB4477" s="9"/>
      <c r="AC4477" s="9"/>
      <c r="AD4477" s="9"/>
      <c r="AE4477" s="9"/>
      <c r="AF4477" s="55">
        <v>6230000</v>
      </c>
      <c r="AG4477" s="55"/>
      <c r="AH4477" s="9"/>
      <c r="AI4477" s="9"/>
      <c r="AJ4477" s="9"/>
      <c r="AK4477" s="9"/>
      <c r="AL4477" s="9"/>
      <c r="AM4477" s="9"/>
      <c r="AN4477" s="9"/>
      <c r="AO4477" s="9"/>
      <c r="AP4477" s="9"/>
      <c r="AQ4477" s="9"/>
      <c r="AR4477" s="9"/>
      <c r="AS4477" s="9"/>
      <c r="AT4477" s="9"/>
      <c r="AU4477" s="9"/>
      <c r="AV4477" s="9"/>
      <c r="AW4477" s="9"/>
      <c r="AX4477" s="9"/>
      <c r="AY4477" s="9"/>
      <c r="AZ4477" s="9"/>
      <c r="BA4477" s="9"/>
      <c r="BB4477" s="9"/>
      <c r="BC4477" s="9"/>
      <c r="BD4477" s="9"/>
      <c r="BE4477" s="9"/>
      <c r="BF4477" s="9"/>
      <c r="BG4477" s="9"/>
      <c r="BH4477" s="9"/>
      <c r="BI4477" s="9"/>
      <c r="BJ4477" s="9"/>
      <c r="BK4477" s="9"/>
      <c r="BL4477" s="9"/>
      <c r="BM4477" s="9"/>
      <c r="BN4477" s="9"/>
      <c r="BO4477" s="9"/>
      <c r="BP4477" s="9"/>
      <c r="BQ4477" s="9"/>
      <c r="BT4477" s="9"/>
      <c r="BU4477" s="9"/>
      <c r="BX4477" s="9"/>
      <c r="BY4477" s="9"/>
      <c r="CB4477" s="9"/>
      <c r="CC4477" s="9"/>
      <c r="CF4477" s="9"/>
      <c r="CG4477" s="9"/>
      <c r="CJ4477" s="9"/>
      <c r="CK4477" s="9"/>
      <c r="CN4477" s="9"/>
      <c r="CO4477" s="9"/>
      <c r="CP4477" s="9"/>
      <c r="CQ4477" s="9"/>
      <c r="CR4477" s="9"/>
      <c r="CS4477" s="9"/>
      <c r="CT4477" s="9"/>
      <c r="CU4477" s="9"/>
      <c r="CV4477" s="9"/>
      <c r="CW4477" s="9"/>
      <c r="CX4477" s="9"/>
      <c r="CY4477" s="9"/>
      <c r="CZ4477" s="9"/>
      <c r="DA4477" s="9"/>
      <c r="DB4477" s="9"/>
      <c r="DC4477" s="9"/>
      <c r="DD4477" s="9"/>
      <c r="DE4477" s="9"/>
      <c r="DF4477" s="9"/>
      <c r="DG4477" s="9"/>
      <c r="DH4477" s="9"/>
      <c r="DI4477" s="9"/>
      <c r="DJ4477" s="9"/>
      <c r="DK4477" s="9"/>
      <c r="DL4477" s="9"/>
      <c r="DM4477" s="9"/>
      <c r="DN4477" s="9"/>
      <c r="DO4477" s="9"/>
      <c r="DP4477" s="9"/>
      <c r="DQ4477" s="9"/>
      <c r="DR4477" s="9"/>
      <c r="DS4477" s="9"/>
      <c r="DT4477" s="9"/>
      <c r="DU4477" s="9"/>
      <c r="DV4477" s="9"/>
      <c r="DW4477" s="9"/>
      <c r="DX4477" s="9"/>
      <c r="DY4477" s="9"/>
      <c r="DZ4477" s="56"/>
      <c r="EA4477" s="57"/>
    </row>
    <row r="4478" spans="1:132" ht="19.5" customHeight="1" x14ac:dyDescent="0.25">
      <c r="A4478" s="9">
        <v>2990</v>
      </c>
      <c r="B4478" s="9" t="s">
        <v>8867</v>
      </c>
      <c r="C4478" s="9" t="s">
        <v>8868</v>
      </c>
      <c r="D4478" s="9"/>
      <c r="E4478" s="9" t="s">
        <v>4171</v>
      </c>
      <c r="F4478" s="9" t="s">
        <v>5949</v>
      </c>
      <c r="G4478" s="9"/>
      <c r="H4478" s="9" t="s">
        <v>202</v>
      </c>
      <c r="I4478" s="9" t="s">
        <v>25</v>
      </c>
      <c r="J4478" s="129">
        <v>44319</v>
      </c>
      <c r="K4478" s="129">
        <v>44064</v>
      </c>
      <c r="L4478" s="129">
        <v>44592</v>
      </c>
      <c r="M4478" s="9" t="s">
        <v>20</v>
      </c>
      <c r="O4478" s="9">
        <v>29</v>
      </c>
      <c r="Q4478" s="9" t="s">
        <v>54</v>
      </c>
      <c r="R4478" s="9"/>
      <c r="S4478" s="13">
        <v>15000000</v>
      </c>
      <c r="T4478" s="13">
        <v>15000000</v>
      </c>
      <c r="U4478" s="13">
        <v>4500000</v>
      </c>
      <c r="V4478" s="13">
        <v>9500000</v>
      </c>
      <c r="W4478" s="9"/>
      <c r="X4478" s="9"/>
      <c r="Y4478" s="9"/>
      <c r="Z4478" s="9"/>
      <c r="AA4478" s="9"/>
      <c r="AB4478" s="9"/>
      <c r="AC4478" s="9"/>
      <c r="AD4478" s="9"/>
      <c r="AE4478" s="9"/>
      <c r="AF4478" s="55">
        <v>9500000</v>
      </c>
      <c r="AG4478" s="55"/>
      <c r="AH4478" s="9"/>
      <c r="AI4478" s="9"/>
      <c r="AJ4478" s="9"/>
      <c r="AK4478" s="9"/>
      <c r="AL4478" s="9"/>
      <c r="AM4478" s="9"/>
      <c r="AN4478" s="9"/>
      <c r="AO4478" s="9"/>
      <c r="AP4478" s="9"/>
      <c r="AQ4478" s="9"/>
      <c r="AR4478" s="9"/>
      <c r="AS4478" s="9"/>
      <c r="AT4478" s="9"/>
      <c r="AU4478" s="9"/>
      <c r="AV4478" s="9"/>
      <c r="AW4478" s="9"/>
      <c r="AX4478" s="9"/>
      <c r="AY4478" s="9"/>
      <c r="AZ4478" s="9"/>
      <c r="BA4478" s="9"/>
      <c r="BB4478" s="9"/>
      <c r="BC4478" s="9"/>
      <c r="BD4478" s="9"/>
      <c r="BE4478" s="9"/>
      <c r="BF4478" s="9"/>
      <c r="BG4478" s="9"/>
      <c r="BH4478" s="9"/>
      <c r="BI4478" s="9"/>
      <c r="BJ4478" s="9"/>
      <c r="BK4478" s="9"/>
      <c r="BL4478" s="9"/>
      <c r="BM4478" s="9"/>
      <c r="BN4478" s="9"/>
      <c r="BO4478" s="9"/>
      <c r="BP4478" s="9"/>
      <c r="BQ4478" s="9"/>
      <c r="BT4478" s="9"/>
      <c r="BU4478" s="9"/>
      <c r="BX4478" s="9"/>
      <c r="BY4478" s="9"/>
      <c r="CB4478" s="9"/>
      <c r="CC4478" s="9"/>
      <c r="CF4478" s="9"/>
      <c r="CG4478" s="9"/>
      <c r="CJ4478" s="9"/>
      <c r="CK4478" s="9"/>
      <c r="CN4478" s="9"/>
      <c r="CO4478" s="9"/>
      <c r="CP4478" s="9"/>
      <c r="CQ4478" s="9"/>
      <c r="CR4478" s="9"/>
      <c r="CS4478" s="9"/>
      <c r="CT4478" s="9"/>
      <c r="CU4478" s="9"/>
      <c r="CV4478" s="9"/>
      <c r="CW4478" s="9"/>
      <c r="CX4478" s="9"/>
      <c r="CY4478" s="9"/>
      <c r="CZ4478" s="9"/>
      <c r="DA4478" s="9"/>
      <c r="DB4478" s="9"/>
      <c r="DC4478" s="9"/>
      <c r="DD4478" s="9"/>
      <c r="DE4478" s="9"/>
      <c r="DF4478" s="9"/>
      <c r="DG4478" s="9"/>
      <c r="DH4478" s="9"/>
      <c r="DI4478" s="9"/>
      <c r="DJ4478" s="9"/>
      <c r="DK4478" s="9"/>
      <c r="DL4478" s="9"/>
      <c r="DM4478" s="9"/>
      <c r="DN4478" s="9"/>
      <c r="DO4478" s="9"/>
      <c r="DP4478" s="9"/>
      <c r="DQ4478" s="9"/>
      <c r="DR4478" s="9"/>
      <c r="DS4478" s="9"/>
      <c r="DT4478" s="9"/>
      <c r="DU4478" s="9"/>
      <c r="DV4478" s="9"/>
      <c r="DW4478" s="9"/>
      <c r="DX4478" s="9"/>
      <c r="DY4478" s="9"/>
      <c r="DZ4478" s="56"/>
      <c r="EA4478" s="57"/>
    </row>
    <row r="4479" spans="1:132" ht="19.5" customHeight="1" x14ac:dyDescent="0.25">
      <c r="A4479" s="9">
        <v>2991</v>
      </c>
      <c r="B4479" s="9" t="s">
        <v>8869</v>
      </c>
      <c r="C4479" s="9" t="s">
        <v>8870</v>
      </c>
      <c r="D4479" s="9"/>
      <c r="E4479" s="9" t="s">
        <v>8871</v>
      </c>
      <c r="F4479" s="9" t="s">
        <v>8668</v>
      </c>
      <c r="G4479" s="9"/>
      <c r="H4479" s="9" t="s">
        <v>906</v>
      </c>
      <c r="I4479" s="9" t="s">
        <v>25</v>
      </c>
      <c r="M4479" s="9" t="s">
        <v>20</v>
      </c>
      <c r="O4479" s="9">
        <v>27</v>
      </c>
      <c r="R4479" s="9"/>
      <c r="S4479" s="9"/>
      <c r="T4479" s="9"/>
      <c r="U4479" s="9"/>
      <c r="V4479" s="9"/>
      <c r="W4479" s="9"/>
      <c r="X4479" s="9"/>
      <c r="Y4479" s="9"/>
      <c r="Z4479" s="9"/>
      <c r="AA4479" s="9"/>
      <c r="AB4479" s="9"/>
      <c r="AC4479" s="9"/>
      <c r="AD4479" s="9"/>
      <c r="AE4479" s="9"/>
      <c r="AF4479" s="55"/>
      <c r="AG4479" s="55"/>
      <c r="AH4479" s="9"/>
      <c r="AI4479" s="9"/>
      <c r="AJ4479" s="9"/>
      <c r="AK4479" s="9"/>
      <c r="AL4479" s="9"/>
      <c r="AM4479" s="9"/>
      <c r="AN4479" s="9"/>
      <c r="AO4479" s="9"/>
      <c r="AP4479" s="9"/>
      <c r="AQ4479" s="9"/>
      <c r="AR4479" s="9"/>
      <c r="AS4479" s="9"/>
      <c r="AT4479" s="9"/>
      <c r="AU4479" s="9"/>
      <c r="AV4479" s="9"/>
      <c r="AW4479" s="9"/>
      <c r="AX4479" s="9"/>
      <c r="AY4479" s="9"/>
      <c r="AZ4479" s="9"/>
      <c r="BA4479" s="9"/>
      <c r="BB4479" s="9"/>
      <c r="BC4479" s="9"/>
      <c r="BD4479" s="9"/>
      <c r="BE4479" s="9"/>
      <c r="BF4479" s="9"/>
      <c r="BG4479" s="9"/>
      <c r="BH4479" s="9"/>
      <c r="BI4479" s="9"/>
      <c r="BJ4479" s="9"/>
      <c r="BK4479" s="9"/>
      <c r="BL4479" s="9"/>
      <c r="BM4479" s="9"/>
      <c r="BN4479" s="9"/>
      <c r="BO4479" s="9"/>
      <c r="BP4479" s="9"/>
      <c r="BQ4479" s="9"/>
      <c r="BT4479" s="9"/>
      <c r="BU4479" s="9"/>
      <c r="BX4479" s="9"/>
      <c r="BY4479" s="9"/>
      <c r="CB4479" s="9"/>
      <c r="CC4479" s="9"/>
      <c r="CF4479" s="9"/>
      <c r="CG4479" s="9"/>
      <c r="CJ4479" s="9"/>
      <c r="CK4479" s="9"/>
      <c r="CN4479" s="9"/>
      <c r="CO4479" s="9"/>
      <c r="CP4479" s="9"/>
      <c r="CQ4479" s="9"/>
      <c r="CR4479" s="9"/>
      <c r="CS4479" s="9"/>
      <c r="CT4479" s="9"/>
      <c r="CU4479" s="9"/>
      <c r="CV4479" s="9"/>
      <c r="CW4479" s="9"/>
      <c r="CX4479" s="9"/>
      <c r="CY4479" s="9"/>
      <c r="CZ4479" s="9"/>
      <c r="DA4479" s="9"/>
      <c r="DB4479" s="9"/>
      <c r="DC4479" s="9"/>
      <c r="DD4479" s="9"/>
      <c r="DE4479" s="9"/>
      <c r="DF4479" s="9"/>
      <c r="DG4479" s="9"/>
      <c r="DH4479" s="9"/>
      <c r="DI4479" s="9"/>
      <c r="DJ4479" s="9"/>
      <c r="DK4479" s="9"/>
      <c r="DL4479" s="9"/>
      <c r="DM4479" s="9"/>
      <c r="DN4479" s="9"/>
      <c r="DO4479" s="9"/>
      <c r="DP4479" s="9"/>
      <c r="DQ4479" s="9"/>
      <c r="DR4479" s="9"/>
      <c r="DS4479" s="9"/>
      <c r="DT4479" s="9"/>
      <c r="DU4479" s="9"/>
      <c r="DV4479" s="9"/>
      <c r="DW4479" s="9"/>
      <c r="DX4479" s="9"/>
      <c r="DY4479" s="9"/>
      <c r="DZ4479" s="56"/>
      <c r="EA4479" s="57"/>
    </row>
    <row r="4480" spans="1:132" ht="39" customHeight="1" x14ac:dyDescent="0.25">
      <c r="A4480" s="9">
        <v>2992</v>
      </c>
      <c r="B4480" s="9" t="s">
        <v>8872</v>
      </c>
      <c r="C4480" s="9" t="s">
        <v>8873</v>
      </c>
      <c r="D4480" s="9"/>
      <c r="E4480" s="9" t="s">
        <v>8874</v>
      </c>
      <c r="F4480" s="9" t="s">
        <v>8347</v>
      </c>
      <c r="G4480" s="9"/>
      <c r="H4480" s="9" t="s">
        <v>906</v>
      </c>
      <c r="I4480" s="9" t="s">
        <v>28</v>
      </c>
      <c r="M4480" s="9" t="s">
        <v>20</v>
      </c>
      <c r="O4480" s="9">
        <v>29</v>
      </c>
      <c r="R4480" s="9"/>
      <c r="S4480" s="9"/>
      <c r="T4480" s="9"/>
      <c r="U4480" s="9"/>
      <c r="V4480" s="9"/>
      <c r="W4480" s="9"/>
      <c r="X4480" s="9"/>
      <c r="Y4480" s="9"/>
      <c r="Z4480" s="9"/>
      <c r="AA4480" s="9"/>
      <c r="AB4480" s="9"/>
      <c r="AC4480" s="9"/>
      <c r="AD4480" s="9"/>
      <c r="AE4480" s="9"/>
      <c r="AF4480" s="55"/>
      <c r="AG4480" s="55"/>
      <c r="AH4480" s="9"/>
      <c r="AI4480" s="9"/>
      <c r="AJ4480" s="9"/>
      <c r="AK4480" s="9"/>
      <c r="AL4480" s="9"/>
      <c r="AM4480" s="9"/>
      <c r="AN4480" s="9"/>
      <c r="AO4480" s="9"/>
      <c r="AP4480" s="9"/>
      <c r="AQ4480" s="9"/>
      <c r="AR4480" s="9"/>
      <c r="AS4480" s="9"/>
      <c r="AT4480" s="9"/>
      <c r="AU4480" s="9"/>
      <c r="AV4480" s="9"/>
      <c r="AW4480" s="9"/>
      <c r="AX4480" s="9"/>
      <c r="AY4480" s="9"/>
      <c r="AZ4480" s="9"/>
      <c r="BA4480" s="9"/>
      <c r="BB4480" s="9"/>
      <c r="BC4480" s="9"/>
      <c r="BD4480" s="9"/>
      <c r="BE4480" s="9"/>
      <c r="BF4480" s="9"/>
      <c r="BG4480" s="9"/>
      <c r="BH4480" s="9"/>
      <c r="BI4480" s="9"/>
      <c r="BJ4480" s="9"/>
      <c r="BK4480" s="9"/>
      <c r="BL4480" s="9"/>
      <c r="BM4480" s="9"/>
      <c r="BN4480" s="9"/>
      <c r="BO4480" s="9"/>
      <c r="BP4480" s="9"/>
      <c r="BQ4480" s="9"/>
      <c r="BT4480" s="9"/>
      <c r="BU4480" s="9"/>
      <c r="BX4480" s="9"/>
      <c r="BY4480" s="9"/>
      <c r="CB4480" s="9"/>
      <c r="CC4480" s="9"/>
      <c r="CF4480" s="9"/>
      <c r="CG4480" s="9"/>
      <c r="CJ4480" s="9"/>
      <c r="CK4480" s="9"/>
      <c r="CN4480" s="9"/>
      <c r="CO4480" s="9"/>
      <c r="CP4480" s="9"/>
      <c r="CQ4480" s="9"/>
      <c r="CR4480" s="9"/>
      <c r="CS4480" s="9"/>
      <c r="CT4480" s="9"/>
      <c r="CU4480" s="9"/>
      <c r="CV4480" s="9"/>
      <c r="CW4480" s="9"/>
      <c r="CX4480" s="9"/>
      <c r="CY4480" s="9"/>
      <c r="CZ4480" s="9"/>
      <c r="DA4480" s="9"/>
      <c r="DB4480" s="9"/>
      <c r="DC4480" s="9"/>
      <c r="DD4480" s="9"/>
      <c r="DE4480" s="9"/>
      <c r="DF4480" s="9"/>
      <c r="DG4480" s="9"/>
      <c r="DH4480" s="9"/>
      <c r="DI4480" s="9"/>
      <c r="DJ4480" s="9"/>
      <c r="DK4480" s="9"/>
      <c r="DL4480" s="9"/>
      <c r="DM4480" s="9"/>
      <c r="DN4480" s="9"/>
      <c r="DO4480" s="9"/>
      <c r="DP4480" s="9"/>
      <c r="DQ4480" s="9"/>
      <c r="DR4480" s="9"/>
      <c r="DS4480" s="9"/>
      <c r="DT4480" s="9"/>
      <c r="DU4480" s="9"/>
      <c r="DV4480" s="9"/>
      <c r="DW4480" s="9"/>
      <c r="DX4480" s="9"/>
      <c r="DY4480" s="9"/>
      <c r="DZ4480" s="56"/>
      <c r="EA4480" s="57"/>
    </row>
    <row r="4481" spans="1:132" ht="19.5" customHeight="1" x14ac:dyDescent="0.25">
      <c r="A4481" s="9">
        <v>2993</v>
      </c>
      <c r="B4481" s="9" t="s">
        <v>8875</v>
      </c>
      <c r="C4481" s="9" t="s">
        <v>8878</v>
      </c>
      <c r="D4481" s="9"/>
      <c r="E4481" s="9" t="s">
        <v>8876</v>
      </c>
      <c r="F4481" s="9" t="s">
        <v>8781</v>
      </c>
      <c r="G4481" s="9"/>
      <c r="H4481" s="9" t="s">
        <v>906</v>
      </c>
      <c r="I4481" s="9" t="s">
        <v>8877</v>
      </c>
      <c r="M4481" s="9" t="s">
        <v>20</v>
      </c>
      <c r="O4481" s="9">
        <v>30</v>
      </c>
      <c r="R4481" s="9"/>
      <c r="S4481" s="9"/>
      <c r="T4481" s="9"/>
      <c r="V4481" s="9"/>
      <c r="W4481" s="9"/>
      <c r="X4481" s="9"/>
      <c r="Y4481" s="9"/>
      <c r="Z4481" s="9"/>
      <c r="AA4481" s="9"/>
      <c r="AB4481" s="9"/>
      <c r="AC4481" s="9"/>
      <c r="AD4481" s="9"/>
      <c r="AE4481" s="9"/>
      <c r="AF4481" s="55"/>
      <c r="AG4481" s="55"/>
      <c r="AH4481" s="9"/>
      <c r="AI4481" s="9"/>
      <c r="AJ4481" s="9"/>
      <c r="AK4481" s="9"/>
      <c r="AL4481" s="9"/>
      <c r="AM4481" s="9"/>
      <c r="AN4481" s="9"/>
      <c r="AO4481" s="9"/>
      <c r="AP4481" s="9"/>
      <c r="AQ4481" s="9"/>
      <c r="AR4481" s="9"/>
      <c r="AS4481" s="9"/>
      <c r="AT4481" s="9"/>
      <c r="AU4481" s="9"/>
      <c r="AV4481" s="9"/>
      <c r="AW4481" s="9"/>
      <c r="AX4481" s="9"/>
      <c r="AY4481" s="9"/>
      <c r="AZ4481" s="9"/>
      <c r="BA4481" s="9"/>
      <c r="BB4481" s="9"/>
      <c r="BC4481" s="9"/>
      <c r="BD4481" s="9"/>
      <c r="BE4481" s="9"/>
      <c r="BF4481" s="9"/>
      <c r="BG4481" s="9"/>
      <c r="BH4481" s="9"/>
      <c r="BI4481" s="9"/>
      <c r="BJ4481" s="9"/>
      <c r="BK4481" s="9"/>
      <c r="BL4481" s="9"/>
      <c r="BM4481" s="9"/>
      <c r="BN4481" s="9"/>
      <c r="BO4481" s="9"/>
      <c r="BP4481" s="9"/>
      <c r="BQ4481" s="9"/>
      <c r="BT4481" s="9"/>
      <c r="BU4481" s="9"/>
      <c r="BX4481" s="9"/>
      <c r="BY4481" s="9"/>
      <c r="CB4481" s="9"/>
      <c r="CC4481" s="9"/>
      <c r="CF4481" s="9"/>
      <c r="CG4481" s="9"/>
      <c r="CJ4481" s="9"/>
      <c r="CK4481" s="9"/>
      <c r="CN4481" s="9"/>
      <c r="CO4481" s="9"/>
      <c r="CP4481" s="9"/>
      <c r="CQ4481" s="9"/>
      <c r="CR4481" s="9"/>
      <c r="CS4481" s="9"/>
      <c r="CT4481" s="9"/>
      <c r="CU4481" s="9"/>
      <c r="CV4481" s="9"/>
      <c r="CW4481" s="9"/>
      <c r="CX4481" s="9"/>
      <c r="CY4481" s="9"/>
      <c r="CZ4481" s="9"/>
      <c r="DA4481" s="9"/>
      <c r="DB4481" s="9"/>
      <c r="DC4481" s="9"/>
      <c r="DD4481" s="9"/>
      <c r="DE4481" s="9"/>
      <c r="DF4481" s="9"/>
      <c r="DG4481" s="9"/>
      <c r="DH4481" s="9"/>
      <c r="DI4481" s="9"/>
      <c r="DJ4481" s="9"/>
      <c r="DK4481" s="9"/>
      <c r="DL4481" s="9"/>
      <c r="DM4481" s="9"/>
      <c r="DN4481" s="9"/>
      <c r="DO4481" s="9"/>
      <c r="DP4481" s="9"/>
      <c r="DQ4481" s="9"/>
      <c r="DR4481" s="9"/>
      <c r="DS4481" s="9"/>
      <c r="DT4481" s="9"/>
      <c r="DU4481" s="9"/>
      <c r="DV4481" s="9"/>
      <c r="DW4481" s="9"/>
      <c r="DX4481" s="9"/>
      <c r="DY4481" s="9"/>
      <c r="DZ4481" s="56"/>
      <c r="EA4481" s="57"/>
    </row>
    <row r="4482" spans="1:132" ht="19.5" customHeight="1" x14ac:dyDescent="0.25">
      <c r="A4482" s="9">
        <v>2994</v>
      </c>
      <c r="B4482" s="9" t="s">
        <v>8879</v>
      </c>
      <c r="C4482" s="9" t="s">
        <v>8880</v>
      </c>
      <c r="D4482" s="9"/>
      <c r="E4482" s="9" t="s">
        <v>8881</v>
      </c>
      <c r="F4482" s="9" t="s">
        <v>8882</v>
      </c>
      <c r="G4482" s="9"/>
      <c r="H4482" s="9" t="s">
        <v>202</v>
      </c>
      <c r="I4482" s="9" t="s">
        <v>97</v>
      </c>
      <c r="J4482" s="129">
        <v>44317</v>
      </c>
      <c r="K4482" s="129">
        <v>44151</v>
      </c>
      <c r="L4482" s="129">
        <v>44592</v>
      </c>
      <c r="M4482" s="9" t="s">
        <v>20</v>
      </c>
      <c r="O4482" s="9">
        <v>28</v>
      </c>
      <c r="Q4482" s="9" t="s">
        <v>54</v>
      </c>
      <c r="R4482" s="9"/>
      <c r="S4482" s="13">
        <v>18000000</v>
      </c>
      <c r="T4482" s="13">
        <v>18000000</v>
      </c>
      <c r="U4482" s="13">
        <v>5400000</v>
      </c>
      <c r="V4482" s="13">
        <v>6300000</v>
      </c>
      <c r="W4482" s="9"/>
      <c r="X4482" s="9"/>
      <c r="Y4482" s="9"/>
      <c r="Z4482" s="9"/>
      <c r="AA4482" s="9"/>
      <c r="AB4482" s="9"/>
      <c r="AC4482" s="9"/>
      <c r="AD4482" s="9"/>
      <c r="AE4482" s="9"/>
      <c r="AF4482" s="114">
        <v>6300000</v>
      </c>
      <c r="AG4482" s="55"/>
      <c r="AH4482" s="9"/>
      <c r="AI4482" s="9"/>
      <c r="AJ4482" s="9"/>
      <c r="AK4482" s="9"/>
      <c r="AL4482" s="9"/>
      <c r="AM4482" s="9"/>
      <c r="AN4482" s="9"/>
      <c r="AO4482" s="9"/>
      <c r="AP4482" s="9"/>
      <c r="AQ4482" s="9"/>
      <c r="AR4482" s="9"/>
      <c r="AS4482" s="9"/>
      <c r="AT4482" s="9"/>
      <c r="AU4482" s="9"/>
      <c r="AV4482" s="9"/>
      <c r="AW4482" s="9"/>
      <c r="AX4482" s="9"/>
      <c r="AY4482" s="9"/>
      <c r="AZ4482" s="9"/>
      <c r="BA4482" s="9"/>
      <c r="BB4482" s="9"/>
      <c r="BC4482" s="9"/>
      <c r="BD4482" s="9"/>
      <c r="BE4482" s="9"/>
      <c r="BF4482" s="9"/>
      <c r="BG4482" s="9"/>
      <c r="BH4482" s="9"/>
      <c r="BI4482" s="9"/>
      <c r="BJ4482" s="9"/>
      <c r="BK4482" s="9"/>
      <c r="BL4482" s="9"/>
      <c r="BM4482" s="9"/>
      <c r="BN4482" s="9"/>
      <c r="BO4482" s="9"/>
      <c r="BP4482" s="9"/>
      <c r="BQ4482" s="9"/>
      <c r="BT4482" s="9"/>
      <c r="BU4482" s="9"/>
      <c r="BX4482" s="9"/>
      <c r="BY4482" s="9"/>
      <c r="CB4482" s="9"/>
      <c r="CC4482" s="9"/>
      <c r="CF4482" s="9"/>
      <c r="CG4482" s="9"/>
      <c r="CJ4482" s="9"/>
      <c r="CK4482" s="9"/>
      <c r="CN4482" s="9"/>
      <c r="CO4482" s="9"/>
      <c r="CP4482" s="9"/>
      <c r="CQ4482" s="9"/>
      <c r="CR4482" s="9"/>
      <c r="CS4482" s="9"/>
      <c r="CT4482" s="9"/>
      <c r="CU4482" s="9"/>
      <c r="CV4482" s="9"/>
      <c r="CW4482" s="9"/>
      <c r="CX4482" s="9"/>
      <c r="CY4482" s="9"/>
      <c r="CZ4482" s="9"/>
      <c r="DA4482" s="9"/>
      <c r="DB4482" s="9"/>
      <c r="DC4482" s="9"/>
      <c r="DD4482" s="9"/>
      <c r="DE4482" s="9"/>
      <c r="DF4482" s="9"/>
      <c r="DG4482" s="9"/>
      <c r="DH4482" s="9"/>
      <c r="DI4482" s="9"/>
      <c r="DJ4482" s="9"/>
      <c r="DK4482" s="9"/>
      <c r="DL4482" s="9"/>
      <c r="DM4482" s="9"/>
      <c r="DN4482" s="9"/>
      <c r="DO4482" s="9"/>
      <c r="DP4482" s="9"/>
      <c r="DQ4482" s="9"/>
      <c r="DR4482" s="9"/>
      <c r="DS4482" s="9"/>
      <c r="DT4482" s="9"/>
      <c r="DU4482" s="9"/>
      <c r="DV4482" s="9"/>
      <c r="DW4482" s="9"/>
      <c r="DX4482" s="9"/>
      <c r="DY4482" s="9"/>
      <c r="DZ4482" s="56"/>
      <c r="EA4482" s="57"/>
    </row>
    <row r="4483" spans="1:132" ht="19.5" customHeight="1" x14ac:dyDescent="0.25">
      <c r="A4483" s="9">
        <v>2995</v>
      </c>
      <c r="B4483" s="9" t="s">
        <v>8883</v>
      </c>
      <c r="C4483" s="9" t="s">
        <v>8884</v>
      </c>
      <c r="D4483" s="9"/>
      <c r="E4483" s="9" t="s">
        <v>6253</v>
      </c>
      <c r="F4483" s="9" t="s">
        <v>8885</v>
      </c>
      <c r="G4483" s="9"/>
      <c r="H4483" s="9" t="s">
        <v>906</v>
      </c>
      <c r="I4483" s="9" t="s">
        <v>25</v>
      </c>
      <c r="M4483" s="9" t="s">
        <v>20</v>
      </c>
      <c r="O4483" s="9">
        <v>29</v>
      </c>
      <c r="R4483" s="9"/>
      <c r="S4483" s="9"/>
      <c r="T4483" s="9"/>
      <c r="U4483" s="9"/>
      <c r="V4483" s="9"/>
      <c r="W4483" s="9"/>
      <c r="X4483" s="9"/>
      <c r="Y4483" s="9"/>
      <c r="Z4483" s="9"/>
      <c r="AA4483" s="9"/>
      <c r="AB4483" s="9"/>
      <c r="AC4483" s="9"/>
      <c r="AD4483" s="9"/>
      <c r="AE4483" s="9"/>
      <c r="AF4483" s="55"/>
      <c r="AG4483" s="55"/>
      <c r="AH4483" s="9"/>
      <c r="AI4483" s="9"/>
      <c r="AJ4483" s="9"/>
      <c r="AK4483" s="9"/>
      <c r="AL4483" s="9"/>
      <c r="AM4483" s="9"/>
      <c r="AN4483" s="9"/>
      <c r="AO4483" s="9"/>
      <c r="AP4483" s="9"/>
      <c r="AQ4483" s="9"/>
      <c r="AR4483" s="9"/>
      <c r="AS4483" s="9"/>
      <c r="AT4483" s="9"/>
      <c r="AU4483" s="9"/>
      <c r="AV4483" s="9"/>
      <c r="AW4483" s="9"/>
      <c r="AX4483" s="9"/>
      <c r="AY4483" s="9"/>
      <c r="AZ4483" s="9"/>
      <c r="BA4483" s="9"/>
      <c r="BB4483" s="9"/>
      <c r="BC4483" s="9"/>
      <c r="BD4483" s="9"/>
      <c r="BE4483" s="9"/>
      <c r="BF4483" s="9"/>
      <c r="BG4483" s="9"/>
      <c r="BH4483" s="9"/>
      <c r="BI4483" s="9"/>
      <c r="BJ4483" s="9"/>
      <c r="BK4483" s="9"/>
      <c r="BL4483" s="9"/>
      <c r="BM4483" s="9"/>
      <c r="BN4483" s="9"/>
      <c r="BO4483" s="9"/>
      <c r="BP4483" s="9"/>
      <c r="BQ4483" s="9"/>
      <c r="BT4483" s="9"/>
      <c r="BU4483" s="9"/>
      <c r="BX4483" s="9"/>
      <c r="BY4483" s="9"/>
      <c r="CB4483" s="9"/>
      <c r="CC4483" s="9"/>
      <c r="CF4483" s="9"/>
      <c r="CG4483" s="9"/>
      <c r="CJ4483" s="9"/>
      <c r="CK4483" s="9"/>
      <c r="CN4483" s="9"/>
      <c r="CO4483" s="9"/>
      <c r="CP4483" s="9"/>
      <c r="CQ4483" s="9"/>
      <c r="CR4483" s="9"/>
      <c r="CS4483" s="9"/>
      <c r="CT4483" s="9"/>
      <c r="CU4483" s="9"/>
      <c r="CV4483" s="9"/>
      <c r="CW4483" s="9"/>
      <c r="CX4483" s="9"/>
      <c r="CY4483" s="9"/>
      <c r="CZ4483" s="9"/>
      <c r="DA4483" s="9"/>
      <c r="DB4483" s="9"/>
      <c r="DC4483" s="9"/>
      <c r="DD4483" s="9"/>
      <c r="DE4483" s="9"/>
      <c r="DF4483" s="9"/>
      <c r="DG4483" s="9"/>
      <c r="DH4483" s="9"/>
      <c r="DI4483" s="9"/>
      <c r="DJ4483" s="9"/>
      <c r="DK4483" s="9"/>
      <c r="DL4483" s="9"/>
      <c r="DM4483" s="9"/>
      <c r="DN4483" s="9"/>
      <c r="DO4483" s="9"/>
      <c r="DP4483" s="9"/>
      <c r="DQ4483" s="9"/>
      <c r="DR4483" s="9"/>
      <c r="DS4483" s="9"/>
      <c r="DT4483" s="9"/>
      <c r="DU4483" s="9"/>
      <c r="DV4483" s="9"/>
      <c r="DW4483" s="9"/>
      <c r="DX4483" s="9"/>
      <c r="DY4483" s="9"/>
      <c r="DZ4483" s="56"/>
      <c r="EA4483" s="57"/>
    </row>
    <row r="4484" spans="1:132" ht="19.5" customHeight="1" x14ac:dyDescent="0.25">
      <c r="A4484" s="9">
        <v>2996</v>
      </c>
      <c r="B4484" s="9" t="s">
        <v>8886</v>
      </c>
      <c r="C4484" s="9" t="s">
        <v>8887</v>
      </c>
      <c r="D4484" s="9"/>
      <c r="E4484" s="9" t="s">
        <v>2473</v>
      </c>
      <c r="F4484" s="9" t="s">
        <v>2474</v>
      </c>
      <c r="G4484" s="9"/>
      <c r="H4484" s="9" t="s">
        <v>202</v>
      </c>
      <c r="I4484" s="9" t="s">
        <v>25</v>
      </c>
      <c r="J4484" s="129">
        <v>44265</v>
      </c>
      <c r="K4484" s="129">
        <v>44002</v>
      </c>
      <c r="L4484" s="129">
        <v>44500</v>
      </c>
      <c r="M4484" s="9" t="s">
        <v>20</v>
      </c>
      <c r="O4484" s="9">
        <v>26</v>
      </c>
      <c r="Q4484" s="9" t="s">
        <v>54</v>
      </c>
      <c r="R4484" s="9"/>
      <c r="S4484" s="13">
        <v>5371000</v>
      </c>
      <c r="T4484" s="13">
        <v>5371000</v>
      </c>
      <c r="U4484" s="13">
        <v>1611300</v>
      </c>
      <c r="V4484" s="13">
        <v>3759700</v>
      </c>
      <c r="W4484" s="9"/>
      <c r="X4484" s="9"/>
      <c r="Y4484" s="9"/>
      <c r="Z4484" s="9"/>
      <c r="AA4484" s="9"/>
      <c r="AB4484" s="9"/>
      <c r="AC4484" s="9"/>
      <c r="AD4484" s="9"/>
      <c r="AE4484" s="9"/>
      <c r="AF4484" s="55">
        <v>3759700</v>
      </c>
      <c r="AG4484" s="55"/>
      <c r="AH4484" s="9"/>
      <c r="AI4484" s="9"/>
      <c r="AJ4484" s="9"/>
      <c r="AK4484" s="9"/>
      <c r="AL4484" s="9"/>
      <c r="AM4484" s="9"/>
      <c r="AN4484" s="9"/>
      <c r="AO4484" s="9"/>
      <c r="AP4484" s="9"/>
      <c r="AQ4484" s="9"/>
      <c r="AR4484" s="9"/>
      <c r="AS4484" s="9"/>
      <c r="AT4484" s="9"/>
      <c r="AU4484" s="9"/>
      <c r="AV4484" s="9"/>
      <c r="AW4484" s="9"/>
      <c r="AX4484" s="9"/>
      <c r="AY4484" s="9"/>
      <c r="AZ4484" s="9"/>
      <c r="BA4484" s="9"/>
      <c r="BB4484" s="9"/>
      <c r="BC4484" s="9"/>
      <c r="BD4484" s="9"/>
      <c r="BE4484" s="9"/>
      <c r="BF4484" s="9"/>
      <c r="BG4484" s="9"/>
      <c r="BH4484" s="9"/>
      <c r="BI4484" s="9"/>
      <c r="BJ4484" s="9"/>
      <c r="BK4484" s="9"/>
      <c r="BL4484" s="9"/>
      <c r="BM4484" s="9"/>
      <c r="BN4484" s="9"/>
      <c r="BO4484" s="9"/>
      <c r="BP4484" s="9"/>
      <c r="BQ4484" s="9"/>
      <c r="BT4484" s="9"/>
      <c r="BU4484" s="9"/>
      <c r="BX4484" s="9"/>
      <c r="BY4484" s="9"/>
      <c r="CB4484" s="9"/>
      <c r="CC4484" s="9"/>
      <c r="CF4484" s="9"/>
      <c r="CG4484" s="9"/>
      <c r="CJ4484" s="9"/>
      <c r="CK4484" s="9"/>
      <c r="CN4484" s="9"/>
      <c r="CO4484" s="9"/>
      <c r="CP4484" s="9"/>
      <c r="CQ4484" s="9"/>
      <c r="CR4484" s="9"/>
      <c r="CS4484" s="9"/>
      <c r="CT4484" s="9"/>
      <c r="CU4484" s="9"/>
      <c r="CV4484" s="9"/>
      <c r="CW4484" s="9"/>
      <c r="CX4484" s="9"/>
      <c r="CY4484" s="9"/>
      <c r="CZ4484" s="9"/>
      <c r="DA4484" s="9"/>
      <c r="DB4484" s="9"/>
      <c r="DC4484" s="9"/>
      <c r="DD4484" s="9"/>
      <c r="DE4484" s="9"/>
      <c r="DF4484" s="9"/>
      <c r="DG4484" s="9"/>
      <c r="DH4484" s="9"/>
      <c r="DI4484" s="9"/>
      <c r="DJ4484" s="9"/>
      <c r="DK4484" s="9"/>
      <c r="DL4484" s="9"/>
      <c r="DM4484" s="9"/>
      <c r="DN4484" s="9"/>
      <c r="DO4484" s="9"/>
      <c r="DP4484" s="9"/>
      <c r="DQ4484" s="9"/>
      <c r="DR4484" s="9"/>
      <c r="DS4484" s="9"/>
      <c r="DT4484" s="9"/>
      <c r="DU4484" s="9"/>
      <c r="DV4484" s="9"/>
      <c r="DW4484" s="9"/>
      <c r="DX4484" s="9"/>
      <c r="DY4484" s="9"/>
      <c r="DZ4484" s="56"/>
      <c r="EA4484" s="57"/>
    </row>
    <row r="4485" spans="1:132" ht="19.5" customHeight="1" x14ac:dyDescent="0.25">
      <c r="A4485" s="9">
        <v>2997</v>
      </c>
      <c r="B4485" s="9" t="s">
        <v>8888</v>
      </c>
      <c r="C4485" s="9" t="s">
        <v>8889</v>
      </c>
      <c r="D4485" s="9"/>
      <c r="E4485" s="9" t="s">
        <v>8890</v>
      </c>
      <c r="F4485" s="9" t="s">
        <v>8891</v>
      </c>
      <c r="G4485" s="9"/>
      <c r="H4485" s="9" t="s">
        <v>202</v>
      </c>
      <c r="I4485" s="9" t="s">
        <v>25</v>
      </c>
      <c r="J4485" s="129">
        <v>44270</v>
      </c>
      <c r="K4485" s="129">
        <v>44119</v>
      </c>
      <c r="L4485" s="129">
        <v>44561</v>
      </c>
      <c r="M4485" s="9" t="s">
        <v>20</v>
      </c>
      <c r="O4485" s="9">
        <v>25</v>
      </c>
      <c r="Q4485" s="9" t="s">
        <v>54</v>
      </c>
      <c r="R4485" s="9"/>
      <c r="S4485" s="13">
        <v>6060000</v>
      </c>
      <c r="T4485" s="13">
        <v>6060000</v>
      </c>
      <c r="U4485" s="13">
        <v>1818000</v>
      </c>
      <c r="V4485" s="13">
        <v>4150000</v>
      </c>
      <c r="W4485" s="9"/>
      <c r="X4485" s="9"/>
      <c r="Y4485" s="9"/>
      <c r="Z4485" s="9"/>
      <c r="AA4485" s="9"/>
      <c r="AB4485" s="9"/>
      <c r="AC4485" s="9"/>
      <c r="AD4485" s="9"/>
      <c r="AE4485" s="9"/>
      <c r="AF4485" s="55">
        <v>4150000</v>
      </c>
      <c r="AG4485" s="55"/>
      <c r="AH4485" s="9"/>
      <c r="AI4485" s="9"/>
      <c r="AJ4485" s="9"/>
      <c r="AK4485" s="9"/>
      <c r="AL4485" s="9"/>
      <c r="AM4485" s="9"/>
      <c r="AN4485" s="9"/>
      <c r="AO4485" s="9"/>
      <c r="AP4485" s="9"/>
      <c r="AQ4485" s="9"/>
      <c r="AR4485" s="9"/>
      <c r="AS4485" s="9"/>
      <c r="AT4485" s="9"/>
      <c r="AU4485" s="9"/>
      <c r="AV4485" s="9"/>
      <c r="AW4485" s="9"/>
      <c r="AX4485" s="9"/>
      <c r="AY4485" s="9"/>
      <c r="AZ4485" s="9"/>
      <c r="BA4485" s="9"/>
      <c r="BB4485" s="9"/>
      <c r="BC4485" s="9"/>
      <c r="BD4485" s="9"/>
      <c r="BE4485" s="9"/>
      <c r="BF4485" s="9"/>
      <c r="BG4485" s="9"/>
      <c r="BH4485" s="9"/>
      <c r="BI4485" s="9"/>
      <c r="BJ4485" s="9"/>
      <c r="BK4485" s="9"/>
      <c r="BL4485" s="9"/>
      <c r="BM4485" s="9"/>
      <c r="BN4485" s="9"/>
      <c r="BO4485" s="9"/>
      <c r="BP4485" s="9"/>
      <c r="BQ4485" s="9"/>
      <c r="BT4485" s="9"/>
      <c r="BU4485" s="9"/>
      <c r="BX4485" s="9"/>
      <c r="BY4485" s="9"/>
      <c r="CB4485" s="9"/>
      <c r="CC4485" s="9"/>
      <c r="CF4485" s="9"/>
      <c r="CG4485" s="9"/>
      <c r="CJ4485" s="9"/>
      <c r="CK4485" s="9"/>
      <c r="CN4485" s="9"/>
      <c r="CO4485" s="9"/>
      <c r="CP4485" s="9"/>
      <c r="CQ4485" s="9"/>
      <c r="CR4485" s="9"/>
      <c r="CS4485" s="9"/>
      <c r="CT4485" s="9"/>
      <c r="CU4485" s="9"/>
      <c r="CV4485" s="9"/>
      <c r="CW4485" s="9"/>
      <c r="CX4485" s="9"/>
      <c r="CY4485" s="9"/>
      <c r="CZ4485" s="9"/>
      <c r="DA4485" s="9"/>
      <c r="DB4485" s="9"/>
      <c r="DC4485" s="9"/>
      <c r="DD4485" s="9"/>
      <c r="DE4485" s="9"/>
      <c r="DF4485" s="9"/>
      <c r="DG4485" s="9"/>
      <c r="DH4485" s="9"/>
      <c r="DI4485" s="9"/>
      <c r="DJ4485" s="9"/>
      <c r="DK4485" s="9"/>
      <c r="DL4485" s="9"/>
      <c r="DM4485" s="9"/>
      <c r="DN4485" s="9"/>
      <c r="DO4485" s="9"/>
      <c r="DP4485" s="9"/>
      <c r="DQ4485" s="9"/>
      <c r="DR4485" s="9"/>
      <c r="DS4485" s="9"/>
      <c r="DT4485" s="9"/>
      <c r="DU4485" s="9"/>
      <c r="DV4485" s="9"/>
      <c r="DW4485" s="9"/>
      <c r="DX4485" s="9"/>
      <c r="DY4485" s="9"/>
      <c r="DZ4485" s="56"/>
      <c r="EA4485" s="57"/>
    </row>
    <row r="4486" spans="1:132" ht="19.5" customHeight="1" x14ac:dyDescent="0.25">
      <c r="A4486" s="9">
        <v>2998</v>
      </c>
      <c r="B4486" s="9" t="s">
        <v>8892</v>
      </c>
      <c r="C4486" s="9" t="s">
        <v>8893</v>
      </c>
      <c r="D4486" s="9"/>
      <c r="E4486" s="9" t="s">
        <v>168</v>
      </c>
      <c r="F4486" s="9" t="s">
        <v>1145</v>
      </c>
      <c r="G4486" s="9"/>
      <c r="H4486" s="9" t="s">
        <v>202</v>
      </c>
      <c r="I4486" s="9" t="s">
        <v>25</v>
      </c>
      <c r="J4486" s="129">
        <v>44150</v>
      </c>
      <c r="K4486" s="129">
        <v>44119</v>
      </c>
      <c r="L4486" s="129">
        <v>44561</v>
      </c>
      <c r="M4486" s="9" t="s">
        <v>20</v>
      </c>
      <c r="O4486" s="9">
        <v>26</v>
      </c>
      <c r="Q4486" s="9" t="s">
        <v>54</v>
      </c>
      <c r="R4486" s="9"/>
      <c r="S4486" s="13">
        <v>6700000</v>
      </c>
      <c r="T4486" s="13">
        <v>6700000</v>
      </c>
      <c r="U4486" s="13">
        <v>2010000</v>
      </c>
      <c r="V4486" s="13">
        <v>4690000</v>
      </c>
      <c r="W4486" s="9"/>
      <c r="X4486" s="9"/>
      <c r="Y4486" s="9"/>
      <c r="Z4486" s="9"/>
      <c r="AA4486" s="9"/>
      <c r="AB4486" s="9"/>
      <c r="AC4486" s="9"/>
      <c r="AD4486" s="9"/>
      <c r="AE4486" s="9"/>
      <c r="AF4486" s="55">
        <v>4690000</v>
      </c>
      <c r="AG4486" s="55"/>
      <c r="AH4486" s="9"/>
      <c r="AI4486" s="9"/>
      <c r="AJ4486" s="9"/>
      <c r="AK4486" s="9"/>
      <c r="AL4486" s="9"/>
      <c r="AM4486" s="9"/>
      <c r="AN4486" s="9"/>
      <c r="AO4486" s="9"/>
      <c r="AP4486" s="9"/>
      <c r="AQ4486" s="9"/>
      <c r="AR4486" s="9"/>
      <c r="AS4486" s="9"/>
      <c r="AT4486" s="9"/>
      <c r="AU4486" s="9"/>
      <c r="AV4486" s="9"/>
      <c r="AW4486" s="9"/>
      <c r="AX4486" s="9"/>
      <c r="AY4486" s="9"/>
      <c r="AZ4486" s="9"/>
      <c r="BA4486" s="9"/>
      <c r="BB4486" s="9"/>
      <c r="BC4486" s="9"/>
      <c r="BD4486" s="9"/>
      <c r="BE4486" s="9"/>
      <c r="BF4486" s="9"/>
      <c r="BG4486" s="9"/>
      <c r="BH4486" s="9"/>
      <c r="BI4486" s="9"/>
      <c r="BJ4486" s="9"/>
      <c r="BK4486" s="9"/>
      <c r="BL4486" s="9"/>
      <c r="BM4486" s="9"/>
      <c r="BN4486" s="9"/>
      <c r="BO4486" s="9"/>
      <c r="BP4486" s="9"/>
      <c r="BQ4486" s="9"/>
      <c r="BT4486" s="9"/>
      <c r="BU4486" s="9"/>
      <c r="BX4486" s="9"/>
      <c r="BY4486" s="9"/>
      <c r="CB4486" s="9"/>
      <c r="CC4486" s="9"/>
      <c r="CF4486" s="9"/>
      <c r="CG4486" s="9"/>
      <c r="CJ4486" s="9"/>
      <c r="CK4486" s="9"/>
      <c r="CN4486" s="9"/>
      <c r="CO4486" s="9"/>
      <c r="CP4486" s="9"/>
      <c r="CQ4486" s="9"/>
      <c r="CR4486" s="9"/>
      <c r="CS4486" s="9"/>
      <c r="CT4486" s="9"/>
      <c r="CU4486" s="9"/>
      <c r="CV4486" s="9"/>
      <c r="CW4486" s="9"/>
      <c r="CX4486" s="9"/>
      <c r="CY4486" s="9"/>
      <c r="CZ4486" s="9"/>
      <c r="DA4486" s="9"/>
      <c r="DB4486" s="9"/>
      <c r="DC4486" s="9"/>
      <c r="DD4486" s="9"/>
      <c r="DE4486" s="9"/>
      <c r="DF4486" s="9"/>
      <c r="DG4486" s="9"/>
      <c r="DH4486" s="9"/>
      <c r="DI4486" s="9"/>
      <c r="DJ4486" s="9"/>
      <c r="DK4486" s="9"/>
      <c r="DL4486" s="9"/>
      <c r="DM4486" s="9"/>
      <c r="DN4486" s="9"/>
      <c r="DO4486" s="9"/>
      <c r="DP4486" s="9"/>
      <c r="DQ4486" s="9"/>
      <c r="DR4486" s="9"/>
      <c r="DS4486" s="9"/>
      <c r="DT4486" s="9"/>
      <c r="DU4486" s="9"/>
      <c r="DV4486" s="9"/>
      <c r="DW4486" s="9"/>
      <c r="DX4486" s="9"/>
      <c r="DY4486" s="9"/>
      <c r="DZ4486" s="56"/>
      <c r="EA4486" s="57"/>
    </row>
    <row r="4487" spans="1:132" ht="19.5" customHeight="1" x14ac:dyDescent="0.25">
      <c r="A4487" s="9">
        <v>2999</v>
      </c>
      <c r="B4487" s="9" t="s">
        <v>8894</v>
      </c>
      <c r="C4487" s="9" t="s">
        <v>8895</v>
      </c>
      <c r="D4487" s="9"/>
      <c r="E4487" s="9" t="s">
        <v>8876</v>
      </c>
      <c r="F4487" s="9" t="s">
        <v>8781</v>
      </c>
      <c r="G4487" s="9"/>
      <c r="H4487" s="9" t="s">
        <v>906</v>
      </c>
      <c r="I4487" s="9" t="s">
        <v>6149</v>
      </c>
      <c r="M4487" s="9" t="s">
        <v>20</v>
      </c>
      <c r="O4487" s="9">
        <v>30</v>
      </c>
      <c r="R4487" s="9"/>
      <c r="S4487" s="9"/>
      <c r="T4487" s="9"/>
      <c r="U4487" s="9"/>
      <c r="V4487" s="9"/>
      <c r="W4487" s="9"/>
      <c r="X4487" s="9"/>
      <c r="Y4487" s="9"/>
      <c r="Z4487" s="9"/>
      <c r="AA4487" s="9"/>
      <c r="AB4487" s="9"/>
      <c r="AC4487" s="9"/>
      <c r="AD4487" s="9"/>
      <c r="AE4487" s="9"/>
      <c r="AF4487" s="55"/>
      <c r="AG4487" s="55"/>
      <c r="AH4487" s="9"/>
      <c r="AI4487" s="9"/>
      <c r="AJ4487" s="9"/>
      <c r="AK4487" s="9"/>
      <c r="AL4487" s="9"/>
      <c r="AM4487" s="9"/>
      <c r="AN4487" s="9"/>
      <c r="AO4487" s="9"/>
      <c r="AP4487" s="9"/>
      <c r="AQ4487" s="9"/>
      <c r="AR4487" s="9"/>
      <c r="AS4487" s="9"/>
      <c r="AT4487" s="9"/>
      <c r="AU4487" s="9"/>
      <c r="AV4487" s="9"/>
      <c r="AW4487" s="9"/>
      <c r="AX4487" s="9"/>
      <c r="AY4487" s="9"/>
      <c r="AZ4487" s="9"/>
      <c r="BA4487" s="9"/>
      <c r="BB4487" s="9"/>
      <c r="BC4487" s="9"/>
      <c r="BD4487" s="9"/>
      <c r="BE4487" s="9"/>
      <c r="BF4487" s="9"/>
      <c r="BG4487" s="9"/>
      <c r="BH4487" s="9"/>
      <c r="BI4487" s="9"/>
      <c r="BJ4487" s="9"/>
      <c r="BK4487" s="9"/>
      <c r="BL4487" s="9"/>
      <c r="BM4487" s="9"/>
      <c r="BN4487" s="9"/>
      <c r="BO4487" s="9"/>
      <c r="BP4487" s="9"/>
      <c r="BQ4487" s="9"/>
      <c r="BT4487" s="9"/>
      <c r="BU4487" s="9"/>
      <c r="BX4487" s="9"/>
      <c r="BY4487" s="9"/>
      <c r="CB4487" s="9"/>
      <c r="CC4487" s="9"/>
      <c r="CF4487" s="9"/>
      <c r="CG4487" s="9"/>
      <c r="CJ4487" s="9"/>
      <c r="CK4487" s="9"/>
      <c r="CN4487" s="9"/>
      <c r="CO4487" s="9"/>
      <c r="CP4487" s="9"/>
      <c r="CQ4487" s="9"/>
      <c r="CR4487" s="9"/>
      <c r="CS4487" s="9"/>
      <c r="CT4487" s="9"/>
      <c r="CU4487" s="9"/>
      <c r="CV4487" s="9"/>
      <c r="CW4487" s="9"/>
      <c r="CX4487" s="9"/>
      <c r="CY4487" s="9"/>
      <c r="CZ4487" s="9"/>
      <c r="DA4487" s="9"/>
      <c r="DB4487" s="9"/>
      <c r="DC4487" s="9"/>
      <c r="DD4487" s="9"/>
      <c r="DE4487" s="9"/>
      <c r="DF4487" s="9"/>
      <c r="DG4487" s="9"/>
      <c r="DH4487" s="9"/>
      <c r="DI4487" s="9"/>
      <c r="DJ4487" s="9"/>
      <c r="DK4487" s="9"/>
      <c r="DL4487" s="9"/>
      <c r="DM4487" s="9"/>
      <c r="DN4487" s="9"/>
      <c r="DO4487" s="9"/>
      <c r="DP4487" s="9"/>
      <c r="DQ4487" s="9"/>
      <c r="DR4487" s="9"/>
      <c r="DS4487" s="9"/>
      <c r="DT4487" s="9"/>
      <c r="DU4487" s="9"/>
      <c r="DV4487" s="9"/>
      <c r="DW4487" s="9"/>
      <c r="DX4487" s="9"/>
      <c r="DY4487" s="9"/>
      <c r="DZ4487" s="56"/>
      <c r="EA4487" s="57"/>
    </row>
    <row r="4488" spans="1:132" ht="19.5" customHeight="1" x14ac:dyDescent="0.25">
      <c r="A4488" s="9">
        <v>3000</v>
      </c>
      <c r="B4488" s="10" t="s">
        <v>8896</v>
      </c>
      <c r="C4488" s="9" t="s">
        <v>8897</v>
      </c>
      <c r="D4488" s="9"/>
      <c r="E4488" s="9" t="s">
        <v>8898</v>
      </c>
      <c r="F4488" s="9" t="s">
        <v>7045</v>
      </c>
      <c r="G4488" s="9"/>
      <c r="H4488" s="9" t="s">
        <v>906</v>
      </c>
      <c r="I4488" s="9" t="s">
        <v>25</v>
      </c>
      <c r="M4488" s="9" t="s">
        <v>20</v>
      </c>
      <c r="O4488" s="9">
        <v>29</v>
      </c>
      <c r="R4488" s="9"/>
      <c r="S4488" s="9"/>
      <c r="T4488" s="9"/>
      <c r="U4488" s="9"/>
      <c r="V4488" s="9"/>
      <c r="W4488" s="9"/>
      <c r="X4488" s="9"/>
      <c r="Y4488" s="9"/>
      <c r="Z4488" s="9"/>
      <c r="AA4488" s="9"/>
      <c r="AB4488" s="9"/>
      <c r="AC4488" s="9"/>
      <c r="AD4488" s="9"/>
      <c r="AE4488" s="9"/>
      <c r="AF4488" s="55"/>
      <c r="AG4488" s="55"/>
      <c r="AH4488" s="9"/>
      <c r="AI4488" s="9"/>
      <c r="AJ4488" s="9"/>
      <c r="AK4488" s="9"/>
      <c r="AL4488" s="9"/>
      <c r="AM4488" s="9"/>
      <c r="AN4488" s="9"/>
      <c r="AO4488" s="9"/>
      <c r="AP4488" s="9"/>
      <c r="AQ4488" s="9"/>
      <c r="AR4488" s="9"/>
      <c r="AS4488" s="9"/>
      <c r="AT4488" s="9"/>
      <c r="AU4488" s="9"/>
      <c r="AV4488" s="9"/>
      <c r="AW4488" s="9"/>
      <c r="AX4488" s="9"/>
      <c r="AY4488" s="9"/>
      <c r="AZ4488" s="9"/>
      <c r="BA4488" s="9"/>
      <c r="BB4488" s="9"/>
      <c r="BC4488" s="9"/>
      <c r="BD4488" s="9"/>
      <c r="BE4488" s="9"/>
      <c r="BF4488" s="9"/>
      <c r="BG4488" s="9"/>
      <c r="BH4488" s="9"/>
      <c r="BI4488" s="9"/>
      <c r="BJ4488" s="9"/>
      <c r="BK4488" s="9"/>
      <c r="BL4488" s="9"/>
      <c r="BM4488" s="9"/>
      <c r="BN4488" s="9"/>
      <c r="BO4488" s="9"/>
      <c r="BP4488" s="9"/>
      <c r="BQ4488" s="9"/>
      <c r="BT4488" s="9"/>
      <c r="BU4488" s="9"/>
      <c r="BX4488" s="9"/>
      <c r="BY4488" s="9"/>
      <c r="CB4488" s="9"/>
      <c r="CC4488" s="9"/>
      <c r="CF4488" s="9"/>
      <c r="CG4488" s="9"/>
      <c r="CJ4488" s="9"/>
      <c r="CK4488" s="9"/>
      <c r="CN4488" s="9"/>
      <c r="CO4488" s="9"/>
      <c r="CP4488" s="9"/>
      <c r="CQ4488" s="9"/>
      <c r="CR4488" s="9"/>
      <c r="CS4488" s="9"/>
      <c r="CT4488" s="9"/>
      <c r="CU4488" s="9"/>
      <c r="CV4488" s="9"/>
      <c r="CW4488" s="9"/>
      <c r="CX4488" s="9"/>
      <c r="CY4488" s="9"/>
      <c r="CZ4488" s="9"/>
      <c r="DA4488" s="9"/>
      <c r="DB4488" s="9"/>
      <c r="DC4488" s="9"/>
      <c r="DD4488" s="9"/>
      <c r="DE4488" s="9"/>
      <c r="DF4488" s="9"/>
      <c r="DG4488" s="9"/>
      <c r="DH4488" s="9"/>
      <c r="DI4488" s="9"/>
      <c r="DJ4488" s="9"/>
      <c r="DK4488" s="9"/>
      <c r="DL4488" s="9"/>
      <c r="DM4488" s="9"/>
      <c r="DN4488" s="9"/>
      <c r="DO4488" s="9"/>
      <c r="DP4488" s="9"/>
      <c r="DQ4488" s="9"/>
      <c r="DR4488" s="9"/>
      <c r="DS4488" s="9"/>
      <c r="DT4488" s="9"/>
      <c r="DU4488" s="9"/>
      <c r="DV4488" s="9"/>
      <c r="DW4488" s="9"/>
      <c r="DX4488" s="9"/>
      <c r="DY4488" s="9"/>
      <c r="DZ4488" s="56"/>
      <c r="EA4488" s="57"/>
    </row>
    <row r="4489" spans="1:132" ht="19.5" customHeight="1" x14ac:dyDescent="0.25">
      <c r="A4489" s="9">
        <v>3001</v>
      </c>
      <c r="B4489" s="9" t="s">
        <v>8899</v>
      </c>
      <c r="C4489" s="9" t="s">
        <v>8900</v>
      </c>
      <c r="D4489" s="9"/>
      <c r="E4489" s="9" t="s">
        <v>4392</v>
      </c>
      <c r="F4489" s="9" t="s">
        <v>655</v>
      </c>
      <c r="G4489" s="9"/>
      <c r="H4489" s="9" t="s">
        <v>202</v>
      </c>
      <c r="I4489" s="9" t="s">
        <v>25</v>
      </c>
      <c r="J4489" s="129">
        <v>44175</v>
      </c>
      <c r="K4489" s="129">
        <v>44105</v>
      </c>
      <c r="L4489" s="129">
        <v>44592</v>
      </c>
      <c r="M4489" s="9" t="s">
        <v>20</v>
      </c>
      <c r="O4489" s="9">
        <v>31</v>
      </c>
      <c r="Q4489" s="9" t="s">
        <v>54</v>
      </c>
      <c r="R4489" s="9"/>
      <c r="S4489" s="13">
        <v>15720000</v>
      </c>
      <c r="T4489" s="13">
        <v>15720000</v>
      </c>
      <c r="U4489" s="13">
        <v>4716000</v>
      </c>
      <c r="V4489" s="13">
        <v>11000000</v>
      </c>
      <c r="W4489" s="9"/>
      <c r="X4489" s="9"/>
      <c r="Y4489" s="9"/>
      <c r="Z4489" s="9"/>
      <c r="AA4489" s="9"/>
      <c r="AB4489" s="9"/>
      <c r="AC4489" s="9"/>
      <c r="AD4489" s="9"/>
      <c r="AE4489" s="9"/>
      <c r="AF4489" s="55">
        <v>11000000</v>
      </c>
      <c r="AG4489" s="55"/>
      <c r="AH4489" s="9"/>
      <c r="AI4489" s="9"/>
      <c r="AJ4489" s="9"/>
      <c r="AK4489" s="9"/>
      <c r="AL4489" s="9"/>
      <c r="AM4489" s="9"/>
      <c r="AN4489" s="9"/>
      <c r="AO4489" s="9"/>
      <c r="AP4489" s="9"/>
      <c r="AQ4489" s="9"/>
      <c r="AR4489" s="9"/>
      <c r="AS4489" s="9"/>
      <c r="AT4489" s="9"/>
      <c r="AU4489" s="9"/>
      <c r="AV4489" s="9"/>
      <c r="AW4489" s="9"/>
      <c r="AX4489" s="9"/>
      <c r="AY4489" s="9"/>
      <c r="AZ4489" s="9"/>
      <c r="BA4489" s="9"/>
      <c r="BB4489" s="9"/>
      <c r="BC4489" s="9"/>
      <c r="BD4489" s="9"/>
      <c r="BE4489" s="9"/>
      <c r="BF4489" s="9"/>
      <c r="BG4489" s="9"/>
      <c r="BH4489" s="9"/>
      <c r="BI4489" s="9"/>
      <c r="BJ4489" s="9"/>
      <c r="BK4489" s="9"/>
      <c r="BL4489" s="9"/>
      <c r="BM4489" s="9"/>
      <c r="BN4489" s="9"/>
      <c r="BO4489" s="9"/>
      <c r="BP4489" s="9"/>
      <c r="BQ4489" s="9"/>
      <c r="BT4489" s="9"/>
      <c r="BU4489" s="9"/>
      <c r="BX4489" s="9"/>
      <c r="BY4489" s="9"/>
      <c r="CB4489" s="9"/>
      <c r="CC4489" s="9"/>
      <c r="CF4489" s="9"/>
      <c r="CG4489" s="9"/>
      <c r="CJ4489" s="9"/>
      <c r="CK4489" s="9"/>
      <c r="CN4489" s="9"/>
      <c r="CO4489" s="9"/>
      <c r="CP4489" s="9"/>
      <c r="CQ4489" s="9"/>
      <c r="CR4489" s="9"/>
      <c r="CS4489" s="9"/>
      <c r="CT4489" s="9"/>
      <c r="CU4489" s="9"/>
      <c r="CV4489" s="9"/>
      <c r="CW4489" s="9"/>
      <c r="CX4489" s="9"/>
      <c r="CY4489" s="9"/>
      <c r="CZ4489" s="9"/>
      <c r="DA4489" s="9"/>
      <c r="DB4489" s="9"/>
      <c r="DC4489" s="9"/>
      <c r="DD4489" s="9"/>
      <c r="DE4489" s="9"/>
      <c r="DF4489" s="9"/>
      <c r="DG4489" s="9"/>
      <c r="DH4489" s="9"/>
      <c r="DI4489" s="9"/>
      <c r="DJ4489" s="9"/>
      <c r="DK4489" s="9"/>
      <c r="DL4489" s="9"/>
      <c r="DM4489" s="9"/>
      <c r="DN4489" s="9"/>
      <c r="DO4489" s="9"/>
      <c r="DP4489" s="9"/>
      <c r="DQ4489" s="9"/>
      <c r="DR4489" s="9"/>
      <c r="DS4489" s="9"/>
      <c r="DT4489" s="9"/>
      <c r="DU4489" s="9"/>
      <c r="DV4489" s="9"/>
      <c r="DW4489" s="9"/>
      <c r="DX4489" s="9"/>
      <c r="DY4489" s="9"/>
      <c r="DZ4489" s="56"/>
      <c r="EA4489" s="57"/>
    </row>
    <row r="4490" spans="1:132" ht="19.5" customHeight="1" x14ac:dyDescent="0.25">
      <c r="A4490" s="9">
        <v>3002</v>
      </c>
      <c r="B4490" s="9" t="s">
        <v>8901</v>
      </c>
      <c r="C4490" s="9" t="s">
        <v>8902</v>
      </c>
      <c r="D4490" s="9"/>
      <c r="E4490" s="9" t="s">
        <v>1179</v>
      </c>
      <c r="F4490" s="9" t="s">
        <v>3357</v>
      </c>
      <c r="G4490" s="9"/>
      <c r="H4490" s="9" t="s">
        <v>202</v>
      </c>
      <c r="I4490" s="9" t="s">
        <v>25</v>
      </c>
      <c r="J4490" s="129">
        <v>44288</v>
      </c>
      <c r="K4490" s="129">
        <v>43878</v>
      </c>
      <c r="L4490" s="129">
        <v>44592</v>
      </c>
      <c r="M4490" s="9" t="s">
        <v>20</v>
      </c>
      <c r="O4490" s="9">
        <v>29</v>
      </c>
      <c r="Q4490" s="9" t="s">
        <v>54</v>
      </c>
      <c r="R4490" s="9"/>
      <c r="S4490" s="13">
        <v>11756500</v>
      </c>
      <c r="T4490" s="13">
        <v>11756500</v>
      </c>
      <c r="U4490" s="13">
        <v>3526956</v>
      </c>
      <c r="V4490" s="13">
        <v>7100000</v>
      </c>
      <c r="W4490" s="9"/>
      <c r="X4490" s="9"/>
      <c r="Y4490" s="9"/>
      <c r="Z4490" s="9"/>
      <c r="AA4490" s="9"/>
      <c r="AB4490" s="9"/>
      <c r="AC4490" s="9"/>
      <c r="AD4490" s="9"/>
      <c r="AE4490" s="9"/>
      <c r="AF4490" s="55">
        <v>7100000</v>
      </c>
      <c r="AG4490" s="55"/>
      <c r="AH4490" s="9"/>
      <c r="AI4490" s="9"/>
      <c r="AJ4490" s="9"/>
      <c r="AK4490" s="9"/>
      <c r="AL4490" s="9"/>
      <c r="AM4490" s="9"/>
      <c r="AN4490" s="9"/>
      <c r="AO4490" s="9"/>
      <c r="AP4490" s="9"/>
      <c r="AQ4490" s="9"/>
      <c r="AR4490" s="9"/>
      <c r="AS4490" s="9"/>
      <c r="AT4490" s="9"/>
      <c r="AU4490" s="9"/>
      <c r="AV4490" s="9"/>
      <c r="AW4490" s="9"/>
      <c r="AX4490" s="9"/>
      <c r="AY4490" s="9"/>
      <c r="AZ4490" s="9"/>
      <c r="BA4490" s="9"/>
      <c r="BB4490" s="9"/>
      <c r="BC4490" s="9"/>
      <c r="BD4490" s="9"/>
      <c r="BE4490" s="9"/>
      <c r="BF4490" s="9"/>
      <c r="BG4490" s="9"/>
      <c r="BH4490" s="9"/>
      <c r="BI4490" s="9"/>
      <c r="BJ4490" s="9"/>
      <c r="BK4490" s="9"/>
      <c r="BL4490" s="9"/>
      <c r="BM4490" s="9"/>
      <c r="BN4490" s="9"/>
      <c r="BO4490" s="9"/>
      <c r="BP4490" s="9"/>
      <c r="BQ4490" s="9"/>
      <c r="BT4490" s="9"/>
      <c r="BU4490" s="9"/>
      <c r="BX4490" s="9"/>
      <c r="BY4490" s="9"/>
      <c r="CB4490" s="9"/>
      <c r="CC4490" s="9"/>
      <c r="CF4490" s="9"/>
      <c r="CG4490" s="9"/>
      <c r="CJ4490" s="9"/>
      <c r="CK4490" s="9"/>
      <c r="CN4490" s="9"/>
      <c r="CO4490" s="9"/>
      <c r="CP4490" s="9"/>
      <c r="CQ4490" s="9"/>
      <c r="CR4490" s="9"/>
      <c r="CS4490" s="9"/>
      <c r="CT4490" s="9"/>
      <c r="CU4490" s="9"/>
      <c r="CV4490" s="9"/>
      <c r="CW4490" s="9"/>
      <c r="CX4490" s="9"/>
      <c r="CY4490" s="9"/>
      <c r="CZ4490" s="9"/>
      <c r="DA4490" s="9"/>
      <c r="DB4490" s="9"/>
      <c r="DC4490" s="9"/>
      <c r="DD4490" s="9"/>
      <c r="DE4490" s="9"/>
      <c r="DF4490" s="9"/>
      <c r="DG4490" s="9"/>
      <c r="DH4490" s="9"/>
      <c r="DI4490" s="9"/>
      <c r="DJ4490" s="9"/>
      <c r="DK4490" s="9"/>
      <c r="DL4490" s="9"/>
      <c r="DM4490" s="9"/>
      <c r="DN4490" s="9"/>
      <c r="DO4490" s="9"/>
      <c r="DP4490" s="9"/>
      <c r="DQ4490" s="9"/>
      <c r="DR4490" s="9"/>
      <c r="DS4490" s="9"/>
      <c r="DT4490" s="9"/>
      <c r="DU4490" s="9"/>
      <c r="DV4490" s="9"/>
      <c r="DW4490" s="9"/>
      <c r="DX4490" s="9"/>
      <c r="DY4490" s="9"/>
      <c r="DZ4490" s="56"/>
      <c r="EA4490" s="57"/>
    </row>
    <row r="4491" spans="1:132" ht="19.5" customHeight="1" x14ac:dyDescent="0.25">
      <c r="A4491" s="9">
        <v>3003</v>
      </c>
      <c r="B4491" s="10" t="s">
        <v>8903</v>
      </c>
      <c r="C4491" s="9" t="s">
        <v>8904</v>
      </c>
      <c r="D4491" s="9"/>
      <c r="E4491" s="9" t="s">
        <v>7100</v>
      </c>
      <c r="F4491" s="9" t="s">
        <v>3556</v>
      </c>
      <c r="G4491" s="9"/>
      <c r="H4491" s="9" t="s">
        <v>202</v>
      </c>
      <c r="I4491" s="9" t="s">
        <v>25</v>
      </c>
      <c r="J4491" s="129">
        <v>44200</v>
      </c>
      <c r="K4491" s="129">
        <v>44044</v>
      </c>
      <c r="L4491" s="129">
        <v>44592</v>
      </c>
      <c r="M4491" s="9" t="s">
        <v>20</v>
      </c>
      <c r="O4491" s="9">
        <v>32</v>
      </c>
      <c r="Q4491" s="9" t="s">
        <v>54</v>
      </c>
      <c r="R4491" s="9"/>
      <c r="S4491" s="13">
        <v>20000000</v>
      </c>
      <c r="T4491" s="13">
        <v>20000000</v>
      </c>
      <c r="U4491" s="13">
        <v>6000000</v>
      </c>
      <c r="V4491" s="13">
        <v>11500000</v>
      </c>
      <c r="W4491" s="9"/>
      <c r="X4491" s="9"/>
      <c r="Y4491" s="9"/>
      <c r="Z4491" s="9"/>
      <c r="AA4491" s="9"/>
      <c r="AB4491" s="9"/>
      <c r="AC4491" s="9"/>
      <c r="AD4491" s="9"/>
      <c r="AE4491" s="9"/>
      <c r="AF4491" s="55">
        <v>11500000</v>
      </c>
      <c r="AG4491" s="55"/>
      <c r="AH4491" s="9"/>
      <c r="AI4491" s="9"/>
      <c r="AJ4491" s="9"/>
      <c r="AK4491" s="9"/>
      <c r="AL4491" s="9"/>
      <c r="AM4491" s="9"/>
      <c r="AN4491" s="9"/>
      <c r="AO4491" s="9"/>
      <c r="AP4491" s="9"/>
      <c r="AQ4491" s="9"/>
      <c r="AR4491" s="9"/>
      <c r="AS4491" s="9"/>
      <c r="AT4491" s="9"/>
      <c r="AU4491" s="9"/>
      <c r="AV4491" s="9"/>
      <c r="AW4491" s="9"/>
      <c r="AX4491" s="9"/>
      <c r="AY4491" s="9"/>
      <c r="AZ4491" s="9"/>
      <c r="BA4491" s="9"/>
      <c r="BB4491" s="9"/>
      <c r="BC4491" s="9"/>
      <c r="BD4491" s="9"/>
      <c r="BE4491" s="9"/>
      <c r="BF4491" s="9"/>
      <c r="BG4491" s="9"/>
      <c r="BH4491" s="9"/>
      <c r="BI4491" s="9"/>
      <c r="BJ4491" s="9"/>
      <c r="BK4491" s="9"/>
      <c r="BL4491" s="9"/>
      <c r="BM4491" s="9"/>
      <c r="BN4491" s="9"/>
      <c r="BO4491" s="9"/>
      <c r="BP4491" s="9"/>
      <c r="BQ4491" s="9"/>
      <c r="BT4491" s="9"/>
      <c r="BU4491" s="9"/>
      <c r="BX4491" s="9"/>
      <c r="BY4491" s="9"/>
      <c r="CB4491" s="9"/>
      <c r="CC4491" s="9"/>
      <c r="CF4491" s="9"/>
      <c r="CG4491" s="9"/>
      <c r="CJ4491" s="9"/>
      <c r="CK4491" s="9"/>
      <c r="CN4491" s="9"/>
      <c r="CO4491" s="9"/>
      <c r="CP4491" s="9"/>
      <c r="CQ4491" s="9"/>
      <c r="CR4491" s="9"/>
      <c r="CS4491" s="9"/>
      <c r="CT4491" s="9"/>
      <c r="CU4491" s="9"/>
      <c r="CV4491" s="9"/>
      <c r="CW4491" s="9"/>
      <c r="CX4491" s="9"/>
      <c r="CY4491" s="9"/>
      <c r="CZ4491" s="9"/>
      <c r="DA4491" s="9"/>
      <c r="DB4491" s="9"/>
      <c r="DC4491" s="9"/>
      <c r="DD4491" s="9"/>
      <c r="DE4491" s="9"/>
      <c r="DF4491" s="9"/>
      <c r="DG4491" s="9"/>
      <c r="DH4491" s="9"/>
      <c r="DI4491" s="9"/>
      <c r="DJ4491" s="9"/>
      <c r="DK4491" s="9"/>
      <c r="DL4491" s="9"/>
      <c r="DM4491" s="9"/>
      <c r="DN4491" s="9"/>
      <c r="DO4491" s="9"/>
      <c r="DP4491" s="9"/>
      <c r="DQ4491" s="9"/>
      <c r="DR4491" s="9"/>
      <c r="DS4491" s="9"/>
      <c r="DT4491" s="9"/>
      <c r="DU4491" s="9"/>
      <c r="DV4491" s="9"/>
      <c r="DW4491" s="9"/>
      <c r="DX4491" s="9"/>
      <c r="DY4491" s="9"/>
      <c r="DZ4491" s="56"/>
      <c r="EA4491" s="57"/>
    </row>
    <row r="4492" spans="1:132" ht="19.5" customHeight="1" x14ac:dyDescent="0.25">
      <c r="A4492" s="9">
        <v>3004</v>
      </c>
      <c r="B4492" s="9" t="s">
        <v>8905</v>
      </c>
      <c r="C4492" s="9" t="s">
        <v>8906</v>
      </c>
      <c r="D4492" s="9"/>
      <c r="E4492" s="9" t="s">
        <v>5306</v>
      </c>
      <c r="F4492" s="9" t="s">
        <v>118</v>
      </c>
      <c r="G4492" s="9"/>
      <c r="H4492" s="9" t="s">
        <v>202</v>
      </c>
      <c r="I4492" s="9" t="s">
        <v>25</v>
      </c>
      <c r="J4492" s="129">
        <v>44119</v>
      </c>
      <c r="K4492" s="129">
        <v>44102</v>
      </c>
      <c r="L4492" s="129">
        <v>44469</v>
      </c>
      <c r="M4492" s="9" t="s">
        <v>20</v>
      </c>
      <c r="O4492" s="9">
        <v>30</v>
      </c>
      <c r="Q4492" s="9" t="s">
        <v>54</v>
      </c>
      <c r="R4492" s="9"/>
      <c r="S4492" s="13">
        <v>7860000</v>
      </c>
      <c r="T4492" s="13">
        <v>7860000</v>
      </c>
      <c r="U4492" s="13">
        <v>2358000</v>
      </c>
      <c r="V4492" s="13">
        <v>5500000</v>
      </c>
      <c r="W4492" s="9"/>
      <c r="X4492" s="9"/>
      <c r="Y4492" s="9"/>
      <c r="Z4492" s="9"/>
      <c r="AA4492" s="9"/>
      <c r="AB4492" s="9"/>
      <c r="AC4492" s="9"/>
      <c r="AD4492" s="9"/>
      <c r="AE4492" s="9"/>
      <c r="AF4492" s="55">
        <v>5500000</v>
      </c>
      <c r="AG4492" s="55"/>
      <c r="AH4492" s="9"/>
      <c r="AI4492" s="9"/>
      <c r="AJ4492" s="9"/>
      <c r="AK4492" s="9"/>
      <c r="AL4492" s="9"/>
      <c r="AM4492" s="9"/>
      <c r="AN4492" s="9"/>
      <c r="AO4492" s="9"/>
      <c r="AP4492" s="9"/>
      <c r="AQ4492" s="9"/>
      <c r="AR4492" s="9"/>
      <c r="AS4492" s="9"/>
      <c r="AT4492" s="9"/>
      <c r="AU4492" s="9"/>
      <c r="AV4492" s="9"/>
      <c r="AW4492" s="9"/>
      <c r="AX4492" s="9"/>
      <c r="AY4492" s="9"/>
      <c r="AZ4492" s="9"/>
      <c r="BA4492" s="9"/>
      <c r="BB4492" s="9"/>
      <c r="BC4492" s="9"/>
      <c r="BD4492" s="9"/>
      <c r="BE4492" s="9"/>
      <c r="BF4492" s="9"/>
      <c r="BG4492" s="9"/>
      <c r="BH4492" s="9"/>
      <c r="BI4492" s="9"/>
      <c r="BJ4492" s="9"/>
      <c r="BK4492" s="9"/>
      <c r="BL4492" s="9"/>
      <c r="BM4492" s="9"/>
      <c r="BN4492" s="9"/>
      <c r="BO4492" s="9"/>
      <c r="BP4492" s="9"/>
      <c r="BQ4492" s="9"/>
      <c r="BT4492" s="9"/>
      <c r="BU4492" s="9"/>
      <c r="BX4492" s="9"/>
      <c r="BY4492" s="9"/>
      <c r="CB4492" s="9"/>
      <c r="CC4492" s="9"/>
      <c r="CF4492" s="9"/>
      <c r="CG4492" s="9"/>
      <c r="CJ4492" s="9"/>
      <c r="CK4492" s="9"/>
      <c r="CN4492" s="9"/>
      <c r="CO4492" s="9"/>
      <c r="CP4492" s="9"/>
      <c r="CQ4492" s="9"/>
      <c r="CR4492" s="9"/>
      <c r="CS4492" s="9"/>
      <c r="CT4492" s="9"/>
      <c r="CU4492" s="9"/>
      <c r="CV4492" s="9"/>
      <c r="CW4492" s="9"/>
      <c r="CX4492" s="9"/>
      <c r="CY4492" s="9"/>
      <c r="CZ4492" s="9"/>
      <c r="DA4492" s="9"/>
      <c r="DB4492" s="9"/>
      <c r="DC4492" s="9"/>
      <c r="DD4492" s="9"/>
      <c r="DE4492" s="9"/>
      <c r="DF4492" s="9"/>
      <c r="DG4492" s="9"/>
      <c r="DH4492" s="9"/>
      <c r="DI4492" s="9"/>
      <c r="DJ4492" s="9"/>
      <c r="DK4492" s="9"/>
      <c r="DL4492" s="9"/>
      <c r="DM4492" s="9"/>
      <c r="DN4492" s="9"/>
      <c r="DO4492" s="9"/>
      <c r="DP4492" s="9"/>
      <c r="DQ4492" s="9"/>
      <c r="DR4492" s="9"/>
      <c r="DS4492" s="9"/>
      <c r="DT4492" s="9"/>
      <c r="DU4492" s="9"/>
      <c r="DV4492" s="9"/>
      <c r="DW4492" s="9"/>
      <c r="DX4492" s="9"/>
      <c r="DY4492" s="9"/>
      <c r="DZ4492" s="56"/>
      <c r="EA4492" s="57"/>
    </row>
    <row r="4493" spans="1:132" ht="19.5" customHeight="1" x14ac:dyDescent="0.25">
      <c r="A4493" s="9">
        <v>3005</v>
      </c>
      <c r="B4493" s="10" t="s">
        <v>8907</v>
      </c>
      <c r="C4493" s="9" t="s">
        <v>8908</v>
      </c>
      <c r="D4493" s="9"/>
      <c r="E4493" s="9" t="s">
        <v>8909</v>
      </c>
      <c r="F4493" s="9" t="s">
        <v>8910</v>
      </c>
      <c r="G4493" s="9"/>
      <c r="H4493" s="9" t="s">
        <v>906</v>
      </c>
      <c r="I4493" s="9" t="s">
        <v>35</v>
      </c>
      <c r="M4493" s="9" t="s">
        <v>20</v>
      </c>
      <c r="O4493" s="9">
        <v>30</v>
      </c>
      <c r="R4493" s="9"/>
      <c r="W4493" s="9"/>
      <c r="X4493" s="9"/>
      <c r="Y4493" s="9"/>
      <c r="Z4493" s="9"/>
      <c r="AA4493" s="9"/>
      <c r="AB4493" s="9"/>
      <c r="AC4493" s="9"/>
      <c r="AD4493" s="9"/>
      <c r="AE4493" s="9"/>
      <c r="AF4493" s="55"/>
      <c r="AG4493" s="55"/>
      <c r="AH4493" s="9"/>
      <c r="AI4493" s="9"/>
      <c r="AJ4493" s="9"/>
      <c r="AK4493" s="9"/>
      <c r="AL4493" s="9"/>
      <c r="AM4493" s="9"/>
      <c r="AN4493" s="9"/>
      <c r="AO4493" s="9"/>
      <c r="AP4493" s="9"/>
      <c r="AQ4493" s="9"/>
      <c r="AR4493" s="9"/>
      <c r="AS4493" s="9"/>
      <c r="AT4493" s="9"/>
      <c r="AU4493" s="9"/>
      <c r="AV4493" s="9"/>
      <c r="AW4493" s="9"/>
      <c r="AX4493" s="9"/>
      <c r="AY4493" s="9"/>
      <c r="AZ4493" s="9"/>
      <c r="BA4493" s="9"/>
      <c r="BB4493" s="9"/>
      <c r="BC4493" s="9"/>
      <c r="BD4493" s="9"/>
      <c r="BE4493" s="9"/>
      <c r="BF4493" s="9"/>
      <c r="BG4493" s="9"/>
      <c r="BH4493" s="9"/>
      <c r="BI4493" s="9"/>
      <c r="BJ4493" s="9"/>
      <c r="BK4493" s="9"/>
      <c r="BL4493" s="9"/>
      <c r="BM4493" s="9"/>
      <c r="BN4493" s="9"/>
      <c r="BO4493" s="9"/>
      <c r="BP4493" s="9"/>
      <c r="BQ4493" s="9"/>
      <c r="BT4493" s="9"/>
      <c r="BU4493" s="9"/>
      <c r="BX4493" s="9"/>
      <c r="BY4493" s="9"/>
      <c r="CB4493" s="9"/>
      <c r="CC4493" s="9"/>
      <c r="CF4493" s="9"/>
      <c r="CG4493" s="9"/>
      <c r="CJ4493" s="9"/>
      <c r="CK4493" s="9"/>
      <c r="CN4493" s="9"/>
      <c r="CO4493" s="9"/>
      <c r="CP4493" s="9"/>
      <c r="CQ4493" s="9"/>
      <c r="CR4493" s="9"/>
      <c r="CS4493" s="9"/>
      <c r="CT4493" s="9"/>
      <c r="CU4493" s="9"/>
      <c r="CV4493" s="9"/>
      <c r="CW4493" s="9"/>
      <c r="CX4493" s="9"/>
      <c r="CY4493" s="9"/>
      <c r="CZ4493" s="9"/>
      <c r="DA4493" s="9"/>
      <c r="DB4493" s="9"/>
      <c r="DC4493" s="9"/>
      <c r="DD4493" s="9"/>
      <c r="DE4493" s="9"/>
      <c r="DF4493" s="9"/>
      <c r="DG4493" s="9"/>
      <c r="DH4493" s="9"/>
      <c r="DI4493" s="9"/>
      <c r="DJ4493" s="9"/>
      <c r="DK4493" s="9"/>
      <c r="DL4493" s="9"/>
      <c r="DM4493" s="9"/>
      <c r="DN4493" s="9"/>
      <c r="DO4493" s="9"/>
      <c r="DP4493" s="9"/>
      <c r="DQ4493" s="9"/>
      <c r="DR4493" s="9"/>
      <c r="DS4493" s="9"/>
      <c r="DT4493" s="9"/>
      <c r="DU4493" s="9"/>
      <c r="DV4493" s="9"/>
      <c r="DW4493" s="9"/>
      <c r="DX4493" s="9"/>
      <c r="DY4493" s="9"/>
      <c r="DZ4493" s="56"/>
      <c r="EA4493" s="57"/>
    </row>
    <row r="4494" spans="1:132" ht="19.5" customHeight="1" x14ac:dyDescent="0.25">
      <c r="A4494" s="9">
        <v>3006</v>
      </c>
      <c r="B4494" s="9" t="s">
        <v>8911</v>
      </c>
      <c r="C4494" s="9" t="s">
        <v>8912</v>
      </c>
      <c r="D4494" s="9"/>
      <c r="E4494" s="9" t="s">
        <v>1400</v>
      </c>
      <c r="F4494" s="9" t="s">
        <v>7474</v>
      </c>
      <c r="G4494" s="9"/>
      <c r="H4494" s="9" t="s">
        <v>202</v>
      </c>
      <c r="I4494" s="9" t="s">
        <v>3195</v>
      </c>
      <c r="J4494" s="129">
        <v>44214</v>
      </c>
      <c r="K4494" s="129">
        <v>44047</v>
      </c>
      <c r="L4494" s="129">
        <v>44347</v>
      </c>
      <c r="M4494" s="9" t="s">
        <v>20</v>
      </c>
      <c r="O4494" s="9">
        <v>32</v>
      </c>
      <c r="Q4494" s="9" t="s">
        <v>54</v>
      </c>
      <c r="R4494" s="9"/>
      <c r="S4494" s="13">
        <v>142850000</v>
      </c>
      <c r="T4494" s="13">
        <v>142850000</v>
      </c>
      <c r="U4494" s="13">
        <v>42855000</v>
      </c>
      <c r="V4494" s="13">
        <v>99995000</v>
      </c>
      <c r="W4494" s="9"/>
      <c r="X4494" s="9"/>
      <c r="Y4494" s="9"/>
      <c r="Z4494" s="9"/>
      <c r="AA4494" s="9"/>
      <c r="AB4494" s="9"/>
      <c r="AC4494" s="9"/>
      <c r="AD4494" s="9"/>
      <c r="AE4494" s="9"/>
      <c r="AF4494" s="55">
        <v>99995000</v>
      </c>
      <c r="AG4494" s="55"/>
      <c r="AH4494" s="11">
        <v>44105</v>
      </c>
      <c r="AI4494" s="11">
        <v>44196</v>
      </c>
      <c r="AJ4494" s="13">
        <v>8923168</v>
      </c>
      <c r="AK4494" s="13">
        <v>2676950</v>
      </c>
      <c r="AL4494" s="11">
        <v>44197</v>
      </c>
      <c r="AM4494" s="11">
        <v>44227</v>
      </c>
      <c r="AN4494" s="13">
        <v>49953943</v>
      </c>
      <c r="AO4494" s="13">
        <v>14986183</v>
      </c>
      <c r="AP4494" s="11">
        <v>44228</v>
      </c>
      <c r="AQ4494" s="11">
        <v>44255</v>
      </c>
      <c r="AR4494" s="13">
        <v>40314037</v>
      </c>
      <c r="AS4494" s="13">
        <v>12094211</v>
      </c>
      <c r="AT4494" s="11">
        <v>44256</v>
      </c>
      <c r="AU4494" s="11">
        <v>44316</v>
      </c>
      <c r="AV4494" s="13">
        <v>15036037</v>
      </c>
      <c r="AW4494" s="13">
        <v>4510811</v>
      </c>
      <c r="AX4494" s="9"/>
      <c r="AY4494" s="9"/>
      <c r="AZ4494" s="9"/>
      <c r="BA4494" s="9"/>
      <c r="BB4494" s="9"/>
      <c r="BC4494" s="9"/>
      <c r="BD4494" s="9"/>
      <c r="BE4494" s="9"/>
      <c r="BF4494" s="9"/>
      <c r="BG4494" s="9"/>
      <c r="BH4494" s="9"/>
      <c r="BI4494" s="9"/>
      <c r="BJ4494" s="9"/>
      <c r="BK4494" s="9"/>
      <c r="BL4494" s="9"/>
      <c r="BM4494" s="9"/>
      <c r="BN4494" s="9"/>
      <c r="BO4494" s="9"/>
      <c r="BP4494" s="9"/>
      <c r="BQ4494" s="9"/>
      <c r="BT4494" s="9"/>
      <c r="BU4494" s="9"/>
      <c r="BX4494" s="9"/>
      <c r="BY4494" s="9"/>
      <c r="CB4494" s="9"/>
      <c r="CC4494" s="9"/>
      <c r="CF4494" s="9"/>
      <c r="CG4494" s="9"/>
      <c r="CJ4494" s="9"/>
      <c r="CK4494" s="9"/>
      <c r="CN4494" s="9"/>
      <c r="CO4494" s="9"/>
      <c r="CP4494" s="9"/>
      <c r="CQ4494" s="9"/>
      <c r="CR4494" s="9"/>
      <c r="CS4494" s="9"/>
      <c r="CT4494" s="9"/>
      <c r="CU4494" s="9"/>
      <c r="CV4494" s="9"/>
      <c r="CW4494" s="9"/>
      <c r="CX4494" s="9"/>
      <c r="CY4494" s="9"/>
      <c r="CZ4494" s="9"/>
      <c r="DA4494" s="9"/>
      <c r="DB4494" s="9"/>
      <c r="DC4494" s="9"/>
      <c r="DD4494" s="9"/>
      <c r="DE4494" s="9"/>
      <c r="DF4494" s="9"/>
      <c r="DG4494" s="9"/>
      <c r="DH4494" s="9"/>
      <c r="DI4494" s="9"/>
      <c r="DJ4494" s="9"/>
      <c r="DK4494" s="9"/>
      <c r="DL4494" s="9"/>
      <c r="DM4494" s="9"/>
      <c r="DN4494" s="9"/>
      <c r="DO4494" s="9"/>
      <c r="DP4494" s="9"/>
      <c r="DQ4494" s="9"/>
      <c r="DR4494" s="9"/>
      <c r="DS4494" s="9"/>
      <c r="DT4494" s="9"/>
      <c r="DU4494" s="9"/>
      <c r="DV4494" s="9"/>
      <c r="DW4494" s="9"/>
      <c r="DX4494" s="9"/>
      <c r="DY4494" s="9"/>
      <c r="DZ4494" s="56"/>
      <c r="EA4494" s="57"/>
    </row>
    <row r="4495" spans="1:132" s="18" customFormat="1" ht="19.5" customHeight="1" x14ac:dyDescent="0.25">
      <c r="A4495" s="18">
        <v>3006</v>
      </c>
      <c r="B4495" s="18" t="s">
        <v>8911</v>
      </c>
      <c r="C4495" s="18" t="s">
        <v>8912</v>
      </c>
      <c r="D4495" s="19">
        <v>44274</v>
      </c>
      <c r="J4495" s="130"/>
      <c r="K4495" s="130"/>
      <c r="L4495" s="130"/>
      <c r="S4495" s="20">
        <v>155700000</v>
      </c>
      <c r="T4495" s="20">
        <v>155700000</v>
      </c>
      <c r="U4495" s="20">
        <v>46710000</v>
      </c>
      <c r="V4495" s="20">
        <v>108990000</v>
      </c>
      <c r="AF4495" s="57">
        <v>108990000</v>
      </c>
      <c r="AG4495" s="55"/>
      <c r="DY4495" s="9"/>
      <c r="DZ4495" s="56"/>
      <c r="EA4495" s="57"/>
      <c r="EB4495" s="9"/>
    </row>
    <row r="4496" spans="1:132" ht="19.5" customHeight="1" x14ac:dyDescent="0.25">
      <c r="A4496" s="9">
        <v>3007</v>
      </c>
      <c r="B4496" s="9" t="s">
        <v>8913</v>
      </c>
      <c r="C4496" s="9" t="s">
        <v>8914</v>
      </c>
      <c r="D4496" s="9"/>
      <c r="E4496" s="9" t="s">
        <v>8915</v>
      </c>
      <c r="F4496" s="9" t="s">
        <v>8916</v>
      </c>
      <c r="G4496" s="9"/>
      <c r="H4496" s="9" t="s">
        <v>202</v>
      </c>
      <c r="I4496" s="9" t="s">
        <v>78</v>
      </c>
      <c r="J4496" s="129">
        <v>44016</v>
      </c>
      <c r="K4496" s="129">
        <v>44016</v>
      </c>
      <c r="L4496" s="129">
        <v>44060</v>
      </c>
      <c r="O4496" s="9">
        <v>26</v>
      </c>
      <c r="Q4496" s="9" t="s">
        <v>61</v>
      </c>
      <c r="R4496" s="9"/>
      <c r="S4496" s="13">
        <v>5800000</v>
      </c>
      <c r="T4496" s="13">
        <v>5800000</v>
      </c>
      <c r="U4496" s="13">
        <v>1740000</v>
      </c>
      <c r="V4496" s="9"/>
      <c r="W4496" s="9"/>
      <c r="X4496" s="9"/>
      <c r="Y4496" s="9"/>
      <c r="Z4496" s="9"/>
      <c r="AA4496" s="9"/>
      <c r="AB4496" s="9"/>
      <c r="AC4496" s="9"/>
      <c r="AD4496" s="9"/>
      <c r="AE4496" s="9"/>
      <c r="AF4496" s="55"/>
      <c r="AG4496" s="55"/>
      <c r="AH4496" s="9"/>
      <c r="AI4496" s="9"/>
      <c r="AJ4496" s="9"/>
      <c r="AK4496" s="9"/>
      <c r="AL4496" s="9"/>
      <c r="AM4496" s="9"/>
      <c r="AN4496" s="9"/>
      <c r="AO4496" s="9"/>
      <c r="AP4496" s="9"/>
      <c r="AQ4496" s="9"/>
      <c r="AR4496" s="9"/>
      <c r="AS4496" s="9"/>
      <c r="AT4496" s="9"/>
      <c r="AU4496" s="9"/>
      <c r="AV4496" s="9"/>
      <c r="AW4496" s="9"/>
      <c r="AX4496" s="9"/>
      <c r="AY4496" s="9"/>
      <c r="AZ4496" s="9"/>
      <c r="BA4496" s="9"/>
      <c r="BB4496" s="9"/>
      <c r="BC4496" s="9"/>
      <c r="BD4496" s="9"/>
      <c r="BE4496" s="9"/>
      <c r="BF4496" s="9"/>
      <c r="BG4496" s="9"/>
      <c r="BH4496" s="9"/>
      <c r="BI4496" s="9"/>
      <c r="BJ4496" s="9"/>
      <c r="BK4496" s="9"/>
      <c r="BL4496" s="9"/>
      <c r="BM4496" s="9"/>
      <c r="BN4496" s="9"/>
      <c r="BO4496" s="9"/>
      <c r="BP4496" s="9"/>
      <c r="BQ4496" s="9"/>
      <c r="BT4496" s="9"/>
      <c r="BU4496" s="9"/>
      <c r="BX4496" s="9"/>
      <c r="BY4496" s="9"/>
      <c r="CB4496" s="9"/>
      <c r="CC4496" s="9"/>
      <c r="CF4496" s="9"/>
      <c r="CG4496" s="9"/>
      <c r="CJ4496" s="9"/>
      <c r="CK4496" s="9"/>
      <c r="CN4496" s="9"/>
      <c r="CO4496" s="9"/>
      <c r="CP4496" s="9"/>
      <c r="CQ4496" s="9"/>
      <c r="CR4496" s="9"/>
      <c r="CS4496" s="9"/>
      <c r="CT4496" s="9"/>
      <c r="CU4496" s="9"/>
      <c r="CV4496" s="9"/>
      <c r="CW4496" s="9"/>
      <c r="CX4496" s="9"/>
      <c r="CY4496" s="9"/>
      <c r="CZ4496" s="9"/>
      <c r="DA4496" s="9"/>
      <c r="DB4496" s="9"/>
      <c r="DC4496" s="9"/>
      <c r="DD4496" s="9"/>
      <c r="DE4496" s="9"/>
      <c r="DF4496" s="9"/>
      <c r="DG4496" s="9"/>
      <c r="DH4496" s="9"/>
      <c r="DI4496" s="9"/>
      <c r="DJ4496" s="9"/>
      <c r="DK4496" s="9"/>
      <c r="DL4496" s="9"/>
      <c r="DM4496" s="9"/>
      <c r="DN4496" s="9"/>
      <c r="DO4496" s="9"/>
      <c r="DP4496" s="9"/>
      <c r="DQ4496" s="9"/>
      <c r="DR4496" s="9"/>
      <c r="DS4496" s="9"/>
      <c r="DT4496" s="9"/>
      <c r="DU4496" s="9"/>
      <c r="DV4496" s="9"/>
      <c r="DW4496" s="9"/>
      <c r="DX4496" s="9"/>
      <c r="DY4496" s="9"/>
      <c r="DZ4496" s="56"/>
      <c r="EA4496" s="57"/>
    </row>
    <row r="4497" spans="1:132" ht="19.5" customHeight="1" x14ac:dyDescent="0.25">
      <c r="A4497" s="9">
        <v>3008</v>
      </c>
      <c r="B4497" s="9" t="s">
        <v>8917</v>
      </c>
      <c r="C4497" s="9" t="s">
        <v>8918</v>
      </c>
      <c r="D4497" s="9"/>
      <c r="E4497" s="9" t="s">
        <v>8915</v>
      </c>
      <c r="F4497" s="9" t="s">
        <v>8916</v>
      </c>
      <c r="G4497" s="9"/>
      <c r="H4497" s="9" t="s">
        <v>202</v>
      </c>
      <c r="I4497" s="9" t="s">
        <v>78</v>
      </c>
      <c r="J4497" s="129">
        <v>44016</v>
      </c>
      <c r="K4497" s="129">
        <v>44016</v>
      </c>
      <c r="L4497" s="129">
        <v>44060</v>
      </c>
      <c r="O4497" s="9">
        <v>26</v>
      </c>
      <c r="Q4497" s="9" t="s">
        <v>61</v>
      </c>
      <c r="R4497" s="9"/>
      <c r="S4497" s="13">
        <v>5130000</v>
      </c>
      <c r="T4497" s="13">
        <v>5130000</v>
      </c>
      <c r="U4497" s="13">
        <v>1539000</v>
      </c>
      <c r="V4497" s="9"/>
      <c r="W4497" s="9"/>
      <c r="X4497" s="9"/>
      <c r="Y4497" s="9"/>
      <c r="Z4497" s="9"/>
      <c r="AA4497" s="9"/>
      <c r="AB4497" s="9"/>
      <c r="AC4497" s="9"/>
      <c r="AD4497" s="9"/>
      <c r="AE4497" s="9"/>
      <c r="AF4497" s="55"/>
      <c r="AG4497" s="55"/>
      <c r="AH4497" s="9"/>
      <c r="AI4497" s="9"/>
      <c r="AJ4497" s="9"/>
      <c r="AK4497" s="9"/>
      <c r="AL4497" s="9"/>
      <c r="AM4497" s="9"/>
      <c r="AN4497" s="9"/>
      <c r="AO4497" s="9"/>
      <c r="AP4497" s="9"/>
      <c r="AQ4497" s="9"/>
      <c r="AR4497" s="9"/>
      <c r="AS4497" s="9"/>
      <c r="AT4497" s="9"/>
      <c r="AU4497" s="9"/>
      <c r="AV4497" s="9"/>
      <c r="AW4497" s="9"/>
      <c r="AX4497" s="9"/>
      <c r="AY4497" s="9"/>
      <c r="AZ4497" s="9"/>
      <c r="BA4497" s="9"/>
      <c r="BB4497" s="9"/>
      <c r="BC4497" s="9"/>
      <c r="BD4497" s="9"/>
      <c r="BE4497" s="9"/>
      <c r="BF4497" s="9"/>
      <c r="BG4497" s="9"/>
      <c r="BH4497" s="9"/>
      <c r="BI4497" s="9"/>
      <c r="BJ4497" s="9"/>
      <c r="BK4497" s="9"/>
      <c r="BL4497" s="9"/>
      <c r="BM4497" s="9"/>
      <c r="BN4497" s="9"/>
      <c r="BO4497" s="9"/>
      <c r="BP4497" s="9"/>
      <c r="BQ4497" s="9"/>
      <c r="BT4497" s="9"/>
      <c r="BU4497" s="9"/>
      <c r="BX4497" s="9"/>
      <c r="BY4497" s="9"/>
      <c r="CB4497" s="9"/>
      <c r="CC4497" s="9"/>
      <c r="CF4497" s="9"/>
      <c r="CG4497" s="9"/>
      <c r="CJ4497" s="9"/>
      <c r="CK4497" s="9"/>
      <c r="CN4497" s="9"/>
      <c r="CO4497" s="9"/>
      <c r="CP4497" s="9"/>
      <c r="CQ4497" s="9"/>
      <c r="CR4497" s="9"/>
      <c r="CS4497" s="9"/>
      <c r="CT4497" s="9"/>
      <c r="CU4497" s="9"/>
      <c r="CV4497" s="9"/>
      <c r="CW4497" s="9"/>
      <c r="CX4497" s="9"/>
      <c r="CY4497" s="9"/>
      <c r="CZ4497" s="9"/>
      <c r="DA4497" s="9"/>
      <c r="DB4497" s="9"/>
      <c r="DC4497" s="9"/>
      <c r="DD4497" s="9"/>
      <c r="DE4497" s="9"/>
      <c r="DF4497" s="9"/>
      <c r="DG4497" s="9"/>
      <c r="DH4497" s="9"/>
      <c r="DI4497" s="9"/>
      <c r="DJ4497" s="9"/>
      <c r="DK4497" s="9"/>
      <c r="DL4497" s="9"/>
      <c r="DM4497" s="9"/>
      <c r="DN4497" s="9"/>
      <c r="DO4497" s="9"/>
      <c r="DP4497" s="9"/>
      <c r="DQ4497" s="9"/>
      <c r="DR4497" s="9"/>
      <c r="DS4497" s="9"/>
      <c r="DT4497" s="9"/>
      <c r="DU4497" s="9"/>
      <c r="DV4497" s="9"/>
      <c r="DW4497" s="9"/>
      <c r="DX4497" s="9"/>
      <c r="DY4497" s="9"/>
      <c r="DZ4497" s="56"/>
      <c r="EA4497" s="57"/>
    </row>
    <row r="4498" spans="1:132" ht="19.5" customHeight="1" x14ac:dyDescent="0.25">
      <c r="A4498" s="9">
        <v>3009</v>
      </c>
      <c r="B4498" s="9" t="s">
        <v>8922</v>
      </c>
      <c r="C4498" s="9" t="s">
        <v>8923</v>
      </c>
      <c r="D4498" s="9"/>
      <c r="E4498" s="9" t="s">
        <v>8924</v>
      </c>
      <c r="F4498" s="9" t="s">
        <v>8925</v>
      </c>
      <c r="G4498" s="9"/>
      <c r="H4498" s="9" t="s">
        <v>202</v>
      </c>
      <c r="I4498" s="9" t="s">
        <v>28</v>
      </c>
      <c r="J4498" s="129">
        <v>44076</v>
      </c>
      <c r="K4498" s="129">
        <v>43906</v>
      </c>
      <c r="L4498" s="129">
        <v>44227</v>
      </c>
      <c r="O4498" s="9">
        <v>31</v>
      </c>
      <c r="Q4498" s="9" t="s">
        <v>61</v>
      </c>
      <c r="R4498" s="9"/>
      <c r="S4498" s="13">
        <v>122737000</v>
      </c>
      <c r="T4498" s="13">
        <v>122737000</v>
      </c>
      <c r="U4498" s="13">
        <v>36821000</v>
      </c>
      <c r="V4498" s="9"/>
      <c r="W4498" s="9"/>
      <c r="X4498" s="9"/>
      <c r="Y4498" s="9"/>
      <c r="Z4498" s="9"/>
      <c r="AA4498" s="9"/>
      <c r="AB4498" s="9"/>
      <c r="AC4498" s="9"/>
      <c r="AD4498" s="9"/>
      <c r="AE4498" s="9"/>
      <c r="AF4498" s="55"/>
      <c r="AG4498" s="55"/>
      <c r="AH4498" s="11">
        <v>43906</v>
      </c>
      <c r="AI4498" s="11">
        <v>44043</v>
      </c>
      <c r="AJ4498" s="13">
        <v>30020525</v>
      </c>
      <c r="AK4498" s="13">
        <v>9006157</v>
      </c>
      <c r="AL4498" s="11">
        <v>44044</v>
      </c>
      <c r="AM4498" s="11">
        <v>44074</v>
      </c>
      <c r="AN4498" s="13">
        <v>17367618</v>
      </c>
      <c r="AO4498" s="13">
        <v>5210285</v>
      </c>
      <c r="AP4498" s="11">
        <v>44075</v>
      </c>
      <c r="AQ4498" s="11">
        <v>44165</v>
      </c>
      <c r="AR4498" s="13">
        <v>52331944</v>
      </c>
      <c r="AS4498" s="13">
        <v>15699583</v>
      </c>
      <c r="AT4498" s="11">
        <v>44166</v>
      </c>
      <c r="AU4498" s="11">
        <v>44286</v>
      </c>
      <c r="AV4498" s="13">
        <v>19417699</v>
      </c>
      <c r="AW4498" s="13">
        <v>5825310</v>
      </c>
      <c r="AX4498" s="9"/>
      <c r="AY4498" s="9"/>
      <c r="AZ4498" s="9"/>
      <c r="BA4498" s="9"/>
      <c r="BB4498" s="9"/>
      <c r="BC4498" s="9"/>
      <c r="BD4498" s="9"/>
      <c r="BE4498" s="9"/>
      <c r="BF4498" s="9"/>
      <c r="BG4498" s="9"/>
      <c r="BH4498" s="9"/>
      <c r="BI4498" s="9"/>
      <c r="BJ4498" s="9"/>
      <c r="BK4498" s="9"/>
      <c r="BL4498" s="9"/>
      <c r="BM4498" s="9"/>
      <c r="BN4498" s="9"/>
      <c r="BO4498" s="9"/>
      <c r="BP4498" s="9"/>
      <c r="BQ4498" s="9"/>
      <c r="BT4498" s="9"/>
      <c r="BU4498" s="9"/>
      <c r="BX4498" s="9"/>
      <c r="BY4498" s="9"/>
      <c r="CB4498" s="9"/>
      <c r="CC4498" s="9"/>
      <c r="CF4498" s="9"/>
      <c r="CG4498" s="9"/>
      <c r="CJ4498" s="9"/>
      <c r="CK4498" s="9"/>
      <c r="CN4498" s="9"/>
      <c r="CO4498" s="9"/>
      <c r="CP4498" s="9"/>
      <c r="CQ4498" s="9"/>
      <c r="CR4498" s="9"/>
      <c r="CS4498" s="9"/>
      <c r="CT4498" s="9"/>
      <c r="CU4498" s="9"/>
      <c r="CV4498" s="9"/>
      <c r="CW4498" s="9"/>
      <c r="CX4498" s="9"/>
      <c r="CY4498" s="9"/>
      <c r="CZ4498" s="9"/>
      <c r="DA4498" s="9"/>
      <c r="DB4498" s="9"/>
      <c r="DC4498" s="9"/>
      <c r="DD4498" s="9"/>
      <c r="DE4498" s="9"/>
      <c r="DF4498" s="9"/>
      <c r="DG4498" s="9"/>
      <c r="DH4498" s="9"/>
      <c r="DI4498" s="9"/>
      <c r="DJ4498" s="9"/>
      <c r="DK4498" s="9"/>
      <c r="DL4498" s="9"/>
      <c r="DM4498" s="9"/>
      <c r="DN4498" s="9"/>
      <c r="DO4498" s="9"/>
      <c r="DP4498" s="9"/>
      <c r="DQ4498" s="9"/>
      <c r="DR4498" s="9"/>
      <c r="DS4498" s="9"/>
      <c r="DT4498" s="9"/>
      <c r="DU4498" s="9"/>
      <c r="DV4498" s="9"/>
      <c r="DW4498" s="9"/>
      <c r="DX4498" s="9"/>
      <c r="DY4498" s="9"/>
      <c r="DZ4498" s="56"/>
      <c r="EA4498" s="57"/>
    </row>
    <row r="4499" spans="1:132" s="18" customFormat="1" ht="19.5" customHeight="1" x14ac:dyDescent="0.25">
      <c r="A4499" s="18">
        <v>3009</v>
      </c>
      <c r="B4499" s="18" t="s">
        <v>8922</v>
      </c>
      <c r="C4499" s="18" t="s">
        <v>8923</v>
      </c>
      <c r="D4499" s="19">
        <v>44264</v>
      </c>
      <c r="J4499" s="130"/>
      <c r="K4499" s="130"/>
      <c r="L4499" s="130">
        <v>44561</v>
      </c>
      <c r="S4499" s="20"/>
      <c r="T4499" s="20"/>
      <c r="U4499" s="20"/>
      <c r="AF4499" s="57"/>
      <c r="AG4499" s="57"/>
      <c r="AH4499" s="19"/>
      <c r="AI4499" s="19"/>
      <c r="AJ4499" s="20"/>
      <c r="AK4499" s="20"/>
      <c r="AL4499" s="19"/>
      <c r="AM4499" s="19"/>
      <c r="AN4499" s="20"/>
      <c r="AO4499" s="20"/>
      <c r="DY4499" s="9"/>
      <c r="DZ4499" s="56"/>
      <c r="EA4499" s="57"/>
      <c r="EB4499" s="9"/>
    </row>
    <row r="4500" spans="1:132" ht="19.5" customHeight="1" x14ac:dyDescent="0.25">
      <c r="A4500" s="9">
        <v>3010</v>
      </c>
      <c r="B4500" s="9" t="s">
        <v>8927</v>
      </c>
      <c r="C4500" s="9" t="s">
        <v>8928</v>
      </c>
      <c r="D4500" s="9"/>
      <c r="E4500" s="9" t="s">
        <v>7960</v>
      </c>
      <c r="F4500" s="9" t="s">
        <v>4396</v>
      </c>
      <c r="G4500" s="9"/>
      <c r="H4500" s="9" t="s">
        <v>202</v>
      </c>
      <c r="I4500" s="9" t="s">
        <v>78</v>
      </c>
      <c r="J4500" s="129">
        <v>44044</v>
      </c>
      <c r="K4500" s="129">
        <v>44013</v>
      </c>
      <c r="L4500" s="129">
        <v>44179</v>
      </c>
      <c r="O4500" s="9">
        <v>22</v>
      </c>
      <c r="Q4500" s="9" t="s">
        <v>61</v>
      </c>
      <c r="R4500" s="9"/>
      <c r="S4500" s="13">
        <v>31832000</v>
      </c>
      <c r="T4500" s="13">
        <v>31832000</v>
      </c>
      <c r="U4500" s="13">
        <v>9549600</v>
      </c>
      <c r="V4500" s="9"/>
      <c r="W4500" s="9"/>
      <c r="X4500" s="9"/>
      <c r="Y4500" s="9"/>
      <c r="Z4500" s="9"/>
      <c r="AA4500" s="9"/>
      <c r="AB4500" s="9"/>
      <c r="AC4500" s="9"/>
      <c r="AD4500" s="9"/>
      <c r="AE4500" s="9"/>
      <c r="AF4500" s="55"/>
      <c r="AG4500" s="55"/>
      <c r="AH4500" s="11">
        <v>44013</v>
      </c>
      <c r="AI4500" s="11">
        <v>44179</v>
      </c>
      <c r="AJ4500" s="13">
        <v>30463146</v>
      </c>
      <c r="AK4500" s="13">
        <v>9138944</v>
      </c>
      <c r="AL4500" s="9"/>
      <c r="AM4500" s="9"/>
      <c r="AN4500" s="9"/>
      <c r="AO4500" s="9"/>
      <c r="AP4500" s="9"/>
      <c r="AQ4500" s="9"/>
      <c r="AR4500" s="9"/>
      <c r="AS4500" s="9"/>
      <c r="AT4500" s="9"/>
      <c r="AU4500" s="9"/>
      <c r="AV4500" s="9"/>
      <c r="AW4500" s="9"/>
      <c r="AX4500" s="9"/>
      <c r="AY4500" s="9"/>
      <c r="AZ4500" s="9"/>
      <c r="BA4500" s="9"/>
      <c r="BB4500" s="9"/>
      <c r="BC4500" s="9"/>
      <c r="BD4500" s="9"/>
      <c r="BE4500" s="9"/>
      <c r="BF4500" s="9"/>
      <c r="BG4500" s="9"/>
      <c r="BH4500" s="9"/>
      <c r="BI4500" s="9"/>
      <c r="BJ4500" s="9"/>
      <c r="BK4500" s="9"/>
      <c r="BL4500" s="9"/>
      <c r="BM4500" s="9"/>
      <c r="BN4500" s="9"/>
      <c r="BO4500" s="9"/>
      <c r="BP4500" s="9"/>
      <c r="BQ4500" s="9"/>
      <c r="BT4500" s="9"/>
      <c r="BU4500" s="9"/>
      <c r="BX4500" s="9"/>
      <c r="BY4500" s="9"/>
      <c r="CB4500" s="9"/>
      <c r="CC4500" s="9"/>
      <c r="CF4500" s="9"/>
      <c r="CG4500" s="9"/>
      <c r="CJ4500" s="9"/>
      <c r="CK4500" s="9"/>
      <c r="CN4500" s="9"/>
      <c r="CO4500" s="9"/>
      <c r="CP4500" s="9"/>
      <c r="CQ4500" s="9"/>
      <c r="CR4500" s="9"/>
      <c r="CS4500" s="9"/>
      <c r="CT4500" s="9"/>
      <c r="CU4500" s="9"/>
      <c r="CV4500" s="9"/>
      <c r="CW4500" s="9"/>
      <c r="CX4500" s="9"/>
      <c r="CY4500" s="9"/>
      <c r="CZ4500" s="9"/>
      <c r="DA4500" s="9"/>
      <c r="DB4500" s="9"/>
      <c r="DC4500" s="9"/>
      <c r="DD4500" s="9"/>
      <c r="DE4500" s="9"/>
      <c r="DF4500" s="9"/>
      <c r="DG4500" s="9"/>
      <c r="DH4500" s="9"/>
      <c r="DI4500" s="9"/>
      <c r="DJ4500" s="9"/>
      <c r="DK4500" s="9"/>
      <c r="DL4500" s="9"/>
      <c r="DM4500" s="9"/>
      <c r="DN4500" s="9"/>
      <c r="DO4500" s="9"/>
      <c r="DP4500" s="9"/>
      <c r="DQ4500" s="9"/>
      <c r="DR4500" s="9"/>
      <c r="DS4500" s="9"/>
      <c r="DT4500" s="9"/>
      <c r="DU4500" s="9"/>
      <c r="DV4500" s="9"/>
      <c r="DW4500" s="9"/>
      <c r="DX4500" s="9"/>
      <c r="DY4500" s="9"/>
      <c r="DZ4500" s="56"/>
      <c r="EA4500" s="57"/>
    </row>
    <row r="4501" spans="1:132" ht="39" customHeight="1" x14ac:dyDescent="0.25">
      <c r="A4501" s="9">
        <v>3011</v>
      </c>
      <c r="B4501" s="9" t="s">
        <v>8929</v>
      </c>
      <c r="C4501" s="9" t="s">
        <v>8930</v>
      </c>
      <c r="D4501" s="9"/>
      <c r="E4501" s="9" t="s">
        <v>8367</v>
      </c>
      <c r="F4501" s="9" t="s">
        <v>8931</v>
      </c>
      <c r="G4501" s="9"/>
      <c r="H4501" s="9" t="s">
        <v>202</v>
      </c>
      <c r="I4501" s="9" t="s">
        <v>28</v>
      </c>
      <c r="J4501" s="129">
        <v>44039</v>
      </c>
      <c r="K4501" s="129">
        <v>44006</v>
      </c>
      <c r="L4501" s="129">
        <v>44078</v>
      </c>
      <c r="O4501" s="9">
        <v>30</v>
      </c>
      <c r="Q4501" s="9" t="s">
        <v>54</v>
      </c>
      <c r="R4501" s="9"/>
      <c r="S4501" s="13">
        <v>4500000</v>
      </c>
      <c r="T4501" s="13">
        <v>4500000</v>
      </c>
      <c r="U4501" s="13">
        <v>1350000</v>
      </c>
      <c r="W4501" s="9"/>
      <c r="X4501" s="9"/>
      <c r="Y4501" s="9"/>
      <c r="Z4501" s="9"/>
      <c r="AA4501" s="9"/>
      <c r="AB4501" s="9"/>
      <c r="AC4501" s="9"/>
      <c r="AD4501" s="9"/>
      <c r="AE4501" s="9"/>
      <c r="AF4501" s="55"/>
      <c r="AG4501" s="55"/>
      <c r="AH4501" s="9"/>
      <c r="AI4501" s="9"/>
      <c r="AJ4501" s="9"/>
      <c r="AK4501" s="9"/>
      <c r="AL4501" s="9"/>
      <c r="AM4501" s="9"/>
      <c r="AN4501" s="9"/>
      <c r="AO4501" s="9"/>
      <c r="AP4501" s="9"/>
      <c r="AQ4501" s="9"/>
      <c r="AR4501" s="9"/>
      <c r="AS4501" s="9"/>
      <c r="AT4501" s="9"/>
      <c r="AU4501" s="9"/>
      <c r="AV4501" s="9"/>
      <c r="AW4501" s="9"/>
      <c r="AX4501" s="9"/>
      <c r="AY4501" s="9"/>
      <c r="AZ4501" s="9"/>
      <c r="BA4501" s="9"/>
      <c r="BB4501" s="9"/>
      <c r="BC4501" s="9"/>
      <c r="BD4501" s="9"/>
      <c r="BE4501" s="9"/>
      <c r="BF4501" s="9"/>
      <c r="BG4501" s="9"/>
      <c r="BH4501" s="9"/>
      <c r="BI4501" s="9"/>
      <c r="BJ4501" s="9"/>
      <c r="BK4501" s="9"/>
      <c r="BL4501" s="9"/>
      <c r="BM4501" s="9"/>
      <c r="BN4501" s="9"/>
      <c r="BO4501" s="9"/>
      <c r="BP4501" s="9"/>
      <c r="BQ4501" s="9"/>
      <c r="BT4501" s="9"/>
      <c r="BU4501" s="9"/>
      <c r="BX4501" s="9"/>
      <c r="BY4501" s="9"/>
      <c r="CB4501" s="9"/>
      <c r="CC4501" s="9"/>
      <c r="CF4501" s="9"/>
      <c r="CG4501" s="9"/>
      <c r="CJ4501" s="9"/>
      <c r="CK4501" s="9"/>
      <c r="CN4501" s="9"/>
      <c r="CO4501" s="9"/>
      <c r="CP4501" s="9"/>
      <c r="CQ4501" s="9"/>
      <c r="CR4501" s="9"/>
      <c r="CS4501" s="9"/>
      <c r="CT4501" s="9"/>
      <c r="CU4501" s="9"/>
      <c r="CV4501" s="9"/>
      <c r="CW4501" s="9"/>
      <c r="CX4501" s="9"/>
      <c r="CY4501" s="9"/>
      <c r="CZ4501" s="9"/>
      <c r="DA4501" s="9"/>
      <c r="DB4501" s="9"/>
      <c r="DC4501" s="9"/>
      <c r="DD4501" s="9"/>
      <c r="DE4501" s="9"/>
      <c r="DF4501" s="9"/>
      <c r="DG4501" s="9"/>
      <c r="DH4501" s="9"/>
      <c r="DI4501" s="9"/>
      <c r="DJ4501" s="9"/>
      <c r="DK4501" s="9"/>
      <c r="DL4501" s="9"/>
      <c r="DM4501" s="9"/>
      <c r="DN4501" s="9"/>
      <c r="DO4501" s="9"/>
      <c r="DP4501" s="9"/>
      <c r="DQ4501" s="9"/>
      <c r="DR4501" s="9"/>
      <c r="DS4501" s="9"/>
      <c r="DT4501" s="9"/>
      <c r="DU4501" s="9"/>
      <c r="DV4501" s="9"/>
      <c r="DW4501" s="9"/>
      <c r="DX4501" s="9"/>
      <c r="DY4501" s="9"/>
      <c r="DZ4501" s="56"/>
      <c r="EA4501" s="57"/>
    </row>
    <row r="4502" spans="1:132" ht="39" customHeight="1" x14ac:dyDescent="0.25">
      <c r="A4502" s="9">
        <v>3012</v>
      </c>
      <c r="B4502" s="10" t="s">
        <v>8932</v>
      </c>
      <c r="C4502" s="9" t="s">
        <v>8933</v>
      </c>
      <c r="D4502" s="9"/>
      <c r="E4502" s="9" t="s">
        <v>8934</v>
      </c>
      <c r="F4502" s="9" t="s">
        <v>8596</v>
      </c>
      <c r="G4502" s="9"/>
      <c r="H4502" s="9" t="s">
        <v>202</v>
      </c>
      <c r="I4502" s="9" t="s">
        <v>28</v>
      </c>
      <c r="J4502" s="129">
        <v>44065</v>
      </c>
      <c r="K4502" s="129">
        <v>43905</v>
      </c>
      <c r="L4502" s="129">
        <v>44124</v>
      </c>
      <c r="O4502" s="9">
        <v>26</v>
      </c>
      <c r="Q4502" s="9" t="s">
        <v>54</v>
      </c>
      <c r="R4502" s="13">
        <v>8984160</v>
      </c>
      <c r="S4502" s="13">
        <v>8384160</v>
      </c>
      <c r="T4502" s="13">
        <v>8384160</v>
      </c>
      <c r="U4502" s="13">
        <v>2515248</v>
      </c>
      <c r="V4502" s="9"/>
      <c r="W4502" s="9"/>
      <c r="X4502" s="9"/>
      <c r="Y4502" s="9"/>
      <c r="Z4502" s="9"/>
      <c r="AA4502" s="9"/>
      <c r="AB4502" s="9"/>
      <c r="AC4502" s="9"/>
      <c r="AD4502" s="9"/>
      <c r="AE4502" s="9"/>
      <c r="AF4502" s="55"/>
      <c r="AG4502" s="55"/>
      <c r="AH4502" s="11">
        <v>43905</v>
      </c>
      <c r="AI4502" s="11">
        <v>44124</v>
      </c>
      <c r="AJ4502" s="13">
        <v>6660640</v>
      </c>
      <c r="AK4502" s="13">
        <v>1998192</v>
      </c>
      <c r="AL4502" s="9"/>
      <c r="AM4502" s="9"/>
      <c r="AN4502" s="9"/>
      <c r="AO4502" s="9"/>
      <c r="AP4502" s="9"/>
      <c r="AQ4502" s="9"/>
      <c r="AR4502" s="9"/>
      <c r="AS4502" s="9"/>
      <c r="AT4502" s="9"/>
      <c r="AU4502" s="9"/>
      <c r="AV4502" s="9"/>
      <c r="AW4502" s="9"/>
      <c r="AX4502" s="9"/>
      <c r="AY4502" s="9"/>
      <c r="AZ4502" s="9"/>
      <c r="BA4502" s="9"/>
      <c r="BB4502" s="9"/>
      <c r="BC4502" s="9"/>
      <c r="BD4502" s="9"/>
      <c r="BE4502" s="9"/>
      <c r="BF4502" s="9"/>
      <c r="BG4502" s="9"/>
      <c r="BH4502" s="9"/>
      <c r="BI4502" s="9"/>
      <c r="BJ4502" s="9"/>
      <c r="BK4502" s="9"/>
      <c r="BL4502" s="9"/>
      <c r="BM4502" s="9"/>
      <c r="BN4502" s="9"/>
      <c r="BO4502" s="9"/>
      <c r="BP4502" s="9"/>
      <c r="BQ4502" s="9"/>
      <c r="BT4502" s="9"/>
      <c r="BU4502" s="9"/>
      <c r="BX4502" s="9"/>
      <c r="BY4502" s="9"/>
      <c r="CB4502" s="9"/>
      <c r="CC4502" s="9"/>
      <c r="CF4502" s="9"/>
      <c r="CG4502" s="9"/>
      <c r="CJ4502" s="9"/>
      <c r="CK4502" s="9"/>
      <c r="CN4502" s="9"/>
      <c r="CO4502" s="9"/>
      <c r="CP4502" s="9"/>
      <c r="CQ4502" s="9"/>
      <c r="CR4502" s="9"/>
      <c r="CS4502" s="9"/>
      <c r="CT4502" s="9"/>
      <c r="CU4502" s="9"/>
      <c r="CV4502" s="9"/>
      <c r="CW4502" s="9"/>
      <c r="CX4502" s="9"/>
      <c r="CY4502" s="9"/>
      <c r="CZ4502" s="9"/>
      <c r="DA4502" s="9"/>
      <c r="DB4502" s="9"/>
      <c r="DC4502" s="9"/>
      <c r="DD4502" s="9"/>
      <c r="DE4502" s="9"/>
      <c r="DF4502" s="9"/>
      <c r="DG4502" s="9"/>
      <c r="DH4502" s="9"/>
      <c r="DI4502" s="9"/>
      <c r="DJ4502" s="9"/>
      <c r="DK4502" s="9"/>
      <c r="DL4502" s="9"/>
      <c r="DM4502" s="9"/>
      <c r="DN4502" s="9"/>
      <c r="DO4502" s="9"/>
      <c r="DP4502" s="9"/>
      <c r="DQ4502" s="9"/>
      <c r="DR4502" s="9"/>
      <c r="DS4502" s="9"/>
      <c r="DT4502" s="9"/>
      <c r="DU4502" s="9"/>
      <c r="DV4502" s="9"/>
      <c r="DW4502" s="9"/>
      <c r="DX4502" s="9"/>
      <c r="DY4502" s="9"/>
      <c r="DZ4502" s="56"/>
      <c r="EA4502" s="57"/>
    </row>
    <row r="4503" spans="1:132" ht="19.5" customHeight="1" x14ac:dyDescent="0.25">
      <c r="A4503" s="9">
        <v>3013</v>
      </c>
      <c r="B4503" s="9" t="s">
        <v>8936</v>
      </c>
      <c r="C4503" s="9" t="s">
        <v>8937</v>
      </c>
      <c r="D4503" s="9"/>
      <c r="E4503" s="9" t="s">
        <v>8938</v>
      </c>
      <c r="F4503" s="9" t="s">
        <v>8939</v>
      </c>
      <c r="G4503" s="9"/>
      <c r="H4503" s="9" t="s">
        <v>202</v>
      </c>
      <c r="I4503" s="9" t="s">
        <v>25</v>
      </c>
      <c r="J4503" s="129">
        <v>44150</v>
      </c>
      <c r="K4503" s="129">
        <v>44037</v>
      </c>
      <c r="L4503" s="129">
        <v>44592</v>
      </c>
      <c r="M4503" s="9" t="s">
        <v>20</v>
      </c>
      <c r="O4503" s="9">
        <v>29</v>
      </c>
      <c r="Q4503" s="9" t="s">
        <v>54</v>
      </c>
      <c r="R4503" s="9"/>
      <c r="S4503" s="13">
        <v>28571429</v>
      </c>
      <c r="T4503" s="13">
        <v>28571429</v>
      </c>
      <c r="U4503" s="13">
        <v>8571429</v>
      </c>
      <c r="V4503" s="13">
        <v>11200000</v>
      </c>
      <c r="W4503" s="9"/>
      <c r="X4503" s="9"/>
      <c r="Y4503" s="9"/>
      <c r="Z4503" s="9"/>
      <c r="AA4503" s="9"/>
      <c r="AB4503" s="9"/>
      <c r="AC4503" s="9"/>
      <c r="AD4503" s="9"/>
      <c r="AE4503" s="9"/>
      <c r="AF4503" s="55">
        <v>11200000</v>
      </c>
      <c r="AG4503" s="55"/>
      <c r="AH4503" s="11">
        <v>44037</v>
      </c>
      <c r="AI4503" s="11">
        <v>44286</v>
      </c>
      <c r="AJ4503" s="13">
        <v>18218750</v>
      </c>
      <c r="AK4503" s="13">
        <v>5465625</v>
      </c>
      <c r="AL4503" s="9"/>
      <c r="AM4503" s="9"/>
      <c r="AN4503" s="9"/>
      <c r="AO4503" s="9"/>
      <c r="AP4503" s="9"/>
      <c r="AQ4503" s="9"/>
      <c r="AR4503" s="9"/>
      <c r="AS4503" s="9"/>
      <c r="AT4503" s="9"/>
      <c r="AU4503" s="9"/>
      <c r="AV4503" s="9"/>
      <c r="AW4503" s="9"/>
      <c r="AX4503" s="9"/>
      <c r="AY4503" s="9"/>
      <c r="AZ4503" s="9"/>
      <c r="BA4503" s="9"/>
      <c r="BB4503" s="9"/>
      <c r="BC4503" s="9"/>
      <c r="BD4503" s="9"/>
      <c r="BE4503" s="9"/>
      <c r="BF4503" s="9"/>
      <c r="BG4503" s="9"/>
      <c r="BH4503" s="9"/>
      <c r="BI4503" s="9"/>
      <c r="BJ4503" s="9"/>
      <c r="BK4503" s="9"/>
      <c r="BL4503" s="9"/>
      <c r="BM4503" s="9"/>
      <c r="BN4503" s="9"/>
      <c r="BO4503" s="9"/>
      <c r="BP4503" s="9"/>
      <c r="BQ4503" s="9"/>
      <c r="BT4503" s="9"/>
      <c r="BU4503" s="9"/>
      <c r="BX4503" s="9"/>
      <c r="BY4503" s="9"/>
      <c r="CB4503" s="9"/>
      <c r="CC4503" s="9"/>
      <c r="CF4503" s="9"/>
      <c r="CG4503" s="9"/>
      <c r="CJ4503" s="9"/>
      <c r="CK4503" s="9"/>
      <c r="CN4503" s="9"/>
      <c r="CO4503" s="9"/>
      <c r="CP4503" s="9"/>
      <c r="CQ4503" s="9"/>
      <c r="CR4503" s="9"/>
      <c r="CS4503" s="9"/>
      <c r="CT4503" s="9"/>
      <c r="CU4503" s="9"/>
      <c r="CV4503" s="9"/>
      <c r="CW4503" s="9"/>
      <c r="CX4503" s="9"/>
      <c r="CY4503" s="9"/>
      <c r="CZ4503" s="9"/>
      <c r="DA4503" s="9"/>
      <c r="DB4503" s="9"/>
      <c r="DC4503" s="9"/>
      <c r="DD4503" s="9"/>
      <c r="DE4503" s="9"/>
      <c r="DF4503" s="9"/>
      <c r="DG4503" s="9"/>
      <c r="DH4503" s="9"/>
      <c r="DI4503" s="9"/>
      <c r="DJ4503" s="9"/>
      <c r="DK4503" s="9"/>
      <c r="DL4503" s="9"/>
      <c r="DM4503" s="9"/>
      <c r="DN4503" s="9"/>
      <c r="DO4503" s="9"/>
      <c r="DP4503" s="9"/>
      <c r="DQ4503" s="9"/>
      <c r="DR4503" s="9"/>
      <c r="DS4503" s="9"/>
      <c r="DT4503" s="9"/>
      <c r="DU4503" s="9"/>
      <c r="DV4503" s="9"/>
      <c r="DW4503" s="9"/>
      <c r="DX4503" s="9"/>
      <c r="DY4503" s="9"/>
      <c r="DZ4503" s="56"/>
      <c r="EA4503" s="57"/>
    </row>
    <row r="4504" spans="1:132" ht="39" customHeight="1" x14ac:dyDescent="0.25">
      <c r="A4504" s="9">
        <v>3014</v>
      </c>
      <c r="B4504" s="9" t="s">
        <v>8940</v>
      </c>
      <c r="C4504" s="9" t="s">
        <v>8941</v>
      </c>
      <c r="D4504" s="9"/>
      <c r="E4504" s="9" t="s">
        <v>8942</v>
      </c>
      <c r="F4504" s="9" t="s">
        <v>7800</v>
      </c>
      <c r="G4504" s="9"/>
      <c r="H4504" s="9" t="s">
        <v>202</v>
      </c>
      <c r="I4504" s="9" t="s">
        <v>25</v>
      </c>
      <c r="J4504" s="129">
        <v>44287</v>
      </c>
      <c r="K4504" s="129">
        <v>44119</v>
      </c>
      <c r="L4504" s="129">
        <v>44561</v>
      </c>
      <c r="M4504" s="9" t="s">
        <v>20</v>
      </c>
      <c r="O4504" s="9">
        <v>28</v>
      </c>
      <c r="Q4504" s="9" t="s">
        <v>54</v>
      </c>
      <c r="R4504" s="9"/>
      <c r="S4504" s="13">
        <v>6290000</v>
      </c>
      <c r="T4504" s="13">
        <v>6290000</v>
      </c>
      <c r="U4504" s="13">
        <v>1887000</v>
      </c>
      <c r="V4504" s="13">
        <v>4400000</v>
      </c>
      <c r="W4504" s="9"/>
      <c r="X4504" s="9"/>
      <c r="Y4504" s="9"/>
      <c r="Z4504" s="9"/>
      <c r="AA4504" s="9"/>
      <c r="AB4504" s="9"/>
      <c r="AC4504" s="9"/>
      <c r="AD4504" s="9"/>
      <c r="AE4504" s="9"/>
      <c r="AF4504" s="55">
        <v>4400000</v>
      </c>
      <c r="AG4504" s="55"/>
      <c r="AH4504" s="9"/>
      <c r="AI4504" s="9"/>
      <c r="AJ4504" s="9"/>
      <c r="AK4504" s="9"/>
      <c r="AL4504" s="9"/>
      <c r="AM4504" s="9"/>
      <c r="AN4504" s="9"/>
      <c r="AO4504" s="9"/>
      <c r="AP4504" s="9"/>
      <c r="AQ4504" s="9"/>
      <c r="AR4504" s="9"/>
      <c r="AS4504" s="9"/>
      <c r="AT4504" s="9"/>
      <c r="AU4504" s="9"/>
      <c r="AV4504" s="9"/>
      <c r="AW4504" s="9"/>
      <c r="AX4504" s="9"/>
      <c r="AY4504" s="9"/>
      <c r="AZ4504" s="9"/>
      <c r="BA4504" s="9"/>
      <c r="BB4504" s="9"/>
      <c r="BC4504" s="9"/>
      <c r="BD4504" s="9"/>
      <c r="BE4504" s="9"/>
      <c r="BF4504" s="9"/>
      <c r="BG4504" s="9"/>
      <c r="BH4504" s="9"/>
      <c r="BI4504" s="9"/>
      <c r="BJ4504" s="9"/>
      <c r="BK4504" s="9"/>
      <c r="BL4504" s="9"/>
      <c r="BM4504" s="9"/>
      <c r="BN4504" s="9"/>
      <c r="BO4504" s="9"/>
      <c r="BP4504" s="9"/>
      <c r="BQ4504" s="9"/>
      <c r="BT4504" s="9"/>
      <c r="BU4504" s="9"/>
      <c r="BX4504" s="9"/>
      <c r="BY4504" s="9"/>
      <c r="CB4504" s="9"/>
      <c r="CC4504" s="9"/>
      <c r="CF4504" s="9"/>
      <c r="CG4504" s="9"/>
      <c r="CJ4504" s="9"/>
      <c r="CK4504" s="9"/>
      <c r="CN4504" s="9"/>
      <c r="CO4504" s="9"/>
      <c r="CP4504" s="9"/>
      <c r="CQ4504" s="9"/>
      <c r="CR4504" s="9"/>
      <c r="CS4504" s="9"/>
      <c r="CT4504" s="9"/>
      <c r="CU4504" s="9"/>
      <c r="CV4504" s="9"/>
      <c r="CW4504" s="9"/>
      <c r="CX4504" s="9"/>
      <c r="CY4504" s="9"/>
      <c r="CZ4504" s="9"/>
      <c r="DA4504" s="9"/>
      <c r="DB4504" s="9"/>
      <c r="DC4504" s="9"/>
      <c r="DD4504" s="9"/>
      <c r="DE4504" s="9"/>
      <c r="DF4504" s="9"/>
      <c r="DG4504" s="9"/>
      <c r="DH4504" s="9"/>
      <c r="DI4504" s="9"/>
      <c r="DJ4504" s="9"/>
      <c r="DK4504" s="9"/>
      <c r="DL4504" s="9"/>
      <c r="DM4504" s="9"/>
      <c r="DN4504" s="9"/>
      <c r="DO4504" s="9"/>
      <c r="DP4504" s="9"/>
      <c r="DQ4504" s="9"/>
      <c r="DR4504" s="9"/>
      <c r="DS4504" s="9"/>
      <c r="DT4504" s="9"/>
      <c r="DU4504" s="9"/>
      <c r="DV4504" s="9"/>
      <c r="DW4504" s="9"/>
      <c r="DX4504" s="9"/>
      <c r="DY4504" s="9"/>
      <c r="DZ4504" s="56"/>
      <c r="EA4504" s="57"/>
    </row>
    <row r="4505" spans="1:132" ht="19.5" customHeight="1" x14ac:dyDescent="0.25">
      <c r="A4505" s="9">
        <v>3015</v>
      </c>
      <c r="B4505" s="9" t="s">
        <v>8943</v>
      </c>
      <c r="C4505" s="9" t="s">
        <v>8944</v>
      </c>
      <c r="D4505" s="9"/>
      <c r="E4505" s="9" t="s">
        <v>3733</v>
      </c>
      <c r="F4505" s="9" t="s">
        <v>4891</v>
      </c>
      <c r="G4505" s="9"/>
      <c r="H4505" s="9" t="s">
        <v>202</v>
      </c>
      <c r="I4505" s="9" t="s">
        <v>3195</v>
      </c>
      <c r="J4505" s="129">
        <v>44319</v>
      </c>
      <c r="K4505" s="129">
        <v>44113</v>
      </c>
      <c r="L4505" s="129">
        <v>44620</v>
      </c>
      <c r="M4505" s="9" t="s">
        <v>20</v>
      </c>
      <c r="O4505" s="9">
        <v>32</v>
      </c>
      <c r="Q4505" s="9" t="s">
        <v>54</v>
      </c>
      <c r="R4505" s="9"/>
      <c r="S4505" s="13">
        <v>470999969</v>
      </c>
      <c r="T4505" s="13">
        <v>470999969</v>
      </c>
      <c r="U4505" s="13">
        <v>141299991</v>
      </c>
      <c r="V4505" s="13">
        <v>329699980</v>
      </c>
      <c r="W4505" s="9"/>
      <c r="X4505" s="9"/>
      <c r="Y4505" s="9"/>
      <c r="Z4505" s="9"/>
      <c r="AA4505" s="9"/>
      <c r="AB4505" s="9"/>
      <c r="AC4505" s="9"/>
      <c r="AD4505" s="9"/>
      <c r="AE4505" s="9"/>
      <c r="AF4505" s="55">
        <v>329699980</v>
      </c>
      <c r="AG4505" s="55"/>
      <c r="AH4505" s="9"/>
      <c r="AI4505" s="9"/>
      <c r="AJ4505" s="9"/>
      <c r="AK4505" s="9"/>
      <c r="AL4505" s="9"/>
      <c r="AM4505" s="9"/>
      <c r="AN4505" s="9"/>
      <c r="AO4505" s="9"/>
      <c r="AP4505" s="9"/>
      <c r="AQ4505" s="9"/>
      <c r="AR4505" s="9"/>
      <c r="AS4505" s="9"/>
      <c r="AT4505" s="9"/>
      <c r="AU4505" s="9"/>
      <c r="AV4505" s="9"/>
      <c r="AW4505" s="9"/>
      <c r="AX4505" s="9"/>
      <c r="AY4505" s="9"/>
      <c r="AZ4505" s="9"/>
      <c r="BA4505" s="9"/>
      <c r="BB4505" s="9"/>
      <c r="BC4505" s="9"/>
      <c r="BD4505" s="9"/>
      <c r="BE4505" s="9"/>
      <c r="BF4505" s="9"/>
      <c r="BG4505" s="9"/>
      <c r="BH4505" s="9"/>
      <c r="BI4505" s="9"/>
      <c r="BJ4505" s="9"/>
      <c r="BK4505" s="9"/>
      <c r="BL4505" s="9"/>
      <c r="BM4505" s="9"/>
      <c r="BN4505" s="9"/>
      <c r="BO4505" s="9"/>
      <c r="BP4505" s="9"/>
      <c r="BQ4505" s="9"/>
      <c r="BT4505" s="9"/>
      <c r="BU4505" s="9"/>
      <c r="BX4505" s="9"/>
      <c r="BY4505" s="9"/>
      <c r="CB4505" s="9"/>
      <c r="CC4505" s="9"/>
      <c r="CF4505" s="9"/>
      <c r="CG4505" s="9"/>
      <c r="CJ4505" s="9"/>
      <c r="CK4505" s="9"/>
      <c r="CN4505" s="9"/>
      <c r="CO4505" s="9"/>
      <c r="CP4505" s="9"/>
      <c r="CQ4505" s="9"/>
      <c r="CR4505" s="9"/>
      <c r="CS4505" s="9"/>
      <c r="CT4505" s="9"/>
      <c r="CU4505" s="9"/>
      <c r="CV4505" s="9"/>
      <c r="CW4505" s="9"/>
      <c r="CX4505" s="9"/>
      <c r="CY4505" s="9"/>
      <c r="CZ4505" s="9"/>
      <c r="DA4505" s="9"/>
      <c r="DB4505" s="9"/>
      <c r="DC4505" s="9"/>
      <c r="DD4505" s="9"/>
      <c r="DE4505" s="9"/>
      <c r="DF4505" s="9"/>
      <c r="DG4505" s="9"/>
      <c r="DH4505" s="9"/>
      <c r="DI4505" s="9"/>
      <c r="DJ4505" s="9"/>
      <c r="DK4505" s="9"/>
      <c r="DL4505" s="9"/>
      <c r="DM4505" s="9"/>
      <c r="DN4505" s="9"/>
      <c r="DO4505" s="9"/>
      <c r="DP4505" s="9"/>
      <c r="DQ4505" s="9"/>
      <c r="DR4505" s="9"/>
      <c r="DS4505" s="9"/>
      <c r="DT4505" s="9"/>
      <c r="DU4505" s="9"/>
      <c r="DV4505" s="9"/>
      <c r="DW4505" s="9"/>
      <c r="DX4505" s="9"/>
      <c r="DY4505" s="9"/>
      <c r="DZ4505" s="56"/>
      <c r="EA4505" s="57"/>
    </row>
    <row r="4506" spans="1:132" ht="19.5" customHeight="1" x14ac:dyDescent="0.25">
      <c r="A4506" s="9">
        <v>3016</v>
      </c>
      <c r="B4506" s="9" t="s">
        <v>8945</v>
      </c>
      <c r="C4506" s="9" t="s">
        <v>8946</v>
      </c>
      <c r="D4506" s="9"/>
      <c r="E4506" s="9" t="s">
        <v>7903</v>
      </c>
      <c r="F4506" s="9" t="s">
        <v>4891</v>
      </c>
      <c r="G4506" s="9"/>
      <c r="H4506" s="9" t="s">
        <v>906</v>
      </c>
      <c r="I4506" s="9" t="s">
        <v>3195</v>
      </c>
      <c r="M4506" s="9" t="s">
        <v>20</v>
      </c>
      <c r="O4506" s="9">
        <v>31</v>
      </c>
      <c r="R4506" s="9"/>
      <c r="S4506" s="9"/>
      <c r="T4506" s="9"/>
      <c r="U4506" s="9"/>
      <c r="V4506" s="9"/>
      <c r="W4506" s="9"/>
      <c r="X4506" s="9"/>
      <c r="Y4506" s="9"/>
      <c r="Z4506" s="9"/>
      <c r="AA4506" s="9"/>
      <c r="AB4506" s="9"/>
      <c r="AC4506" s="9"/>
      <c r="AD4506" s="9"/>
      <c r="AE4506" s="9"/>
      <c r="AF4506" s="55"/>
      <c r="AG4506" s="55"/>
      <c r="AH4506" s="9"/>
      <c r="AI4506" s="9"/>
      <c r="AJ4506" s="9"/>
      <c r="AK4506" s="9"/>
      <c r="AL4506" s="9"/>
      <c r="AM4506" s="9"/>
      <c r="AN4506" s="9"/>
      <c r="AO4506" s="9"/>
      <c r="AP4506" s="9"/>
      <c r="AQ4506" s="9"/>
      <c r="AR4506" s="9"/>
      <c r="AS4506" s="9"/>
      <c r="AT4506" s="9"/>
      <c r="AU4506" s="9"/>
      <c r="AV4506" s="9"/>
      <c r="AW4506" s="9"/>
      <c r="AX4506" s="9"/>
      <c r="AY4506" s="9"/>
      <c r="AZ4506" s="9"/>
      <c r="BA4506" s="9"/>
      <c r="BB4506" s="9"/>
      <c r="BC4506" s="9"/>
      <c r="BD4506" s="9"/>
      <c r="BE4506" s="9"/>
      <c r="BF4506" s="9"/>
      <c r="BG4506" s="9"/>
      <c r="BH4506" s="9"/>
      <c r="BI4506" s="9"/>
      <c r="BJ4506" s="9"/>
      <c r="BK4506" s="9"/>
      <c r="BL4506" s="9"/>
      <c r="BM4506" s="9"/>
      <c r="BN4506" s="9"/>
      <c r="BO4506" s="9"/>
      <c r="BP4506" s="9"/>
      <c r="BQ4506" s="9"/>
      <c r="BT4506" s="9"/>
      <c r="BU4506" s="9"/>
      <c r="BX4506" s="9"/>
      <c r="BY4506" s="9"/>
      <c r="CB4506" s="9"/>
      <c r="CC4506" s="9"/>
      <c r="CF4506" s="9"/>
      <c r="CG4506" s="9"/>
      <c r="CJ4506" s="9"/>
      <c r="CK4506" s="9"/>
      <c r="CN4506" s="9"/>
      <c r="CO4506" s="9"/>
      <c r="CP4506" s="9"/>
      <c r="CQ4506" s="9"/>
      <c r="CR4506" s="9"/>
      <c r="CS4506" s="9"/>
      <c r="CT4506" s="9"/>
      <c r="CU4506" s="9"/>
      <c r="CV4506" s="9"/>
      <c r="CW4506" s="9"/>
      <c r="CX4506" s="9"/>
      <c r="CY4506" s="9"/>
      <c r="CZ4506" s="9"/>
      <c r="DA4506" s="9"/>
      <c r="DB4506" s="9"/>
      <c r="DC4506" s="9"/>
      <c r="DD4506" s="9"/>
      <c r="DE4506" s="9"/>
      <c r="DF4506" s="9"/>
      <c r="DG4506" s="9"/>
      <c r="DH4506" s="9"/>
      <c r="DI4506" s="9"/>
      <c r="DJ4506" s="9"/>
      <c r="DK4506" s="9"/>
      <c r="DL4506" s="9"/>
      <c r="DM4506" s="9"/>
      <c r="DN4506" s="9"/>
      <c r="DO4506" s="9"/>
      <c r="DP4506" s="9"/>
      <c r="DQ4506" s="9"/>
      <c r="DR4506" s="9"/>
      <c r="DS4506" s="9"/>
      <c r="DT4506" s="9"/>
      <c r="DU4506" s="9"/>
      <c r="DV4506" s="9"/>
      <c r="DW4506" s="9"/>
      <c r="DX4506" s="9"/>
      <c r="DY4506" s="9"/>
      <c r="DZ4506" s="56"/>
      <c r="EA4506" s="57"/>
    </row>
    <row r="4507" spans="1:132" ht="19.5" customHeight="1" x14ac:dyDescent="0.25">
      <c r="A4507" s="9">
        <v>3017</v>
      </c>
      <c r="B4507" s="9" t="s">
        <v>8947</v>
      </c>
      <c r="C4507" s="9" t="s">
        <v>9100</v>
      </c>
      <c r="D4507" s="9"/>
      <c r="E4507" s="9" t="s">
        <v>2931</v>
      </c>
      <c r="F4507" s="9" t="s">
        <v>8948</v>
      </c>
      <c r="G4507" s="9"/>
      <c r="H4507" s="9" t="s">
        <v>202</v>
      </c>
      <c r="I4507" s="9" t="s">
        <v>25</v>
      </c>
      <c r="J4507" s="129">
        <v>44084</v>
      </c>
      <c r="K4507" s="129">
        <v>44084</v>
      </c>
      <c r="L4507" s="129">
        <v>44592</v>
      </c>
      <c r="M4507" s="9" t="s">
        <v>20</v>
      </c>
      <c r="O4507" s="9">
        <v>27</v>
      </c>
      <c r="Q4507" s="9" t="s">
        <v>54</v>
      </c>
      <c r="R4507" s="9"/>
      <c r="S4507" s="13">
        <v>15735000</v>
      </c>
      <c r="T4507" s="13">
        <v>15735000</v>
      </c>
      <c r="U4507" s="13">
        <v>4720500</v>
      </c>
      <c r="V4507" s="13">
        <v>11000000</v>
      </c>
      <c r="W4507" s="9"/>
      <c r="X4507" s="9"/>
      <c r="Y4507" s="9"/>
      <c r="Z4507" s="9"/>
      <c r="AA4507" s="9"/>
      <c r="AB4507" s="9"/>
      <c r="AC4507" s="9"/>
      <c r="AD4507" s="9"/>
      <c r="AE4507" s="9"/>
      <c r="AF4507" s="55">
        <v>11000000</v>
      </c>
      <c r="AG4507" s="55"/>
      <c r="AH4507" s="9"/>
      <c r="AI4507" s="9"/>
      <c r="AJ4507" s="9"/>
      <c r="AK4507" s="9"/>
      <c r="AL4507" s="9"/>
      <c r="AM4507" s="9"/>
      <c r="AN4507" s="9"/>
      <c r="AO4507" s="9"/>
      <c r="AP4507" s="9"/>
      <c r="AQ4507" s="9"/>
      <c r="AR4507" s="9"/>
      <c r="AS4507" s="9"/>
      <c r="AT4507" s="9"/>
      <c r="AU4507" s="9"/>
      <c r="AV4507" s="9"/>
      <c r="AW4507" s="9"/>
      <c r="AX4507" s="9"/>
      <c r="AY4507" s="9"/>
      <c r="AZ4507" s="9"/>
      <c r="BA4507" s="9"/>
      <c r="BB4507" s="9"/>
      <c r="BC4507" s="9"/>
      <c r="BD4507" s="9"/>
      <c r="BE4507" s="9"/>
      <c r="BF4507" s="9"/>
      <c r="BG4507" s="9"/>
      <c r="BH4507" s="9"/>
      <c r="BI4507" s="9"/>
      <c r="BJ4507" s="9"/>
      <c r="BK4507" s="9"/>
      <c r="BL4507" s="9"/>
      <c r="BM4507" s="9"/>
      <c r="BN4507" s="9"/>
      <c r="BO4507" s="9"/>
      <c r="BP4507" s="9"/>
      <c r="BQ4507" s="9"/>
      <c r="BT4507" s="9"/>
      <c r="BU4507" s="9"/>
      <c r="BX4507" s="9"/>
      <c r="BY4507" s="9"/>
      <c r="CB4507" s="9"/>
      <c r="CC4507" s="9"/>
      <c r="CF4507" s="9"/>
      <c r="CG4507" s="9"/>
      <c r="CJ4507" s="9"/>
      <c r="CK4507" s="9"/>
      <c r="CN4507" s="9"/>
      <c r="CO4507" s="9"/>
      <c r="CP4507" s="9"/>
      <c r="CQ4507" s="9"/>
      <c r="CR4507" s="9"/>
      <c r="CS4507" s="9"/>
      <c r="CT4507" s="9"/>
      <c r="CU4507" s="9"/>
      <c r="CV4507" s="9"/>
      <c r="CW4507" s="9"/>
      <c r="CX4507" s="9"/>
      <c r="CY4507" s="9"/>
      <c r="CZ4507" s="9"/>
      <c r="DA4507" s="9"/>
      <c r="DB4507" s="9"/>
      <c r="DC4507" s="9"/>
      <c r="DD4507" s="9"/>
      <c r="DE4507" s="9"/>
      <c r="DF4507" s="9"/>
      <c r="DG4507" s="9"/>
      <c r="DH4507" s="9"/>
      <c r="DI4507" s="9"/>
      <c r="DJ4507" s="9"/>
      <c r="DK4507" s="9"/>
      <c r="DL4507" s="9"/>
      <c r="DM4507" s="9"/>
      <c r="DN4507" s="9"/>
      <c r="DO4507" s="9"/>
      <c r="DP4507" s="9"/>
      <c r="DQ4507" s="9"/>
      <c r="DR4507" s="9"/>
      <c r="DS4507" s="9"/>
      <c r="DT4507" s="9"/>
      <c r="DU4507" s="9"/>
      <c r="DV4507" s="9"/>
      <c r="DW4507" s="9"/>
      <c r="DX4507" s="9"/>
      <c r="DY4507" s="9"/>
      <c r="DZ4507" s="56"/>
      <c r="EA4507" s="57"/>
    </row>
    <row r="4508" spans="1:132" ht="19.5" customHeight="1" x14ac:dyDescent="0.25">
      <c r="A4508" s="9">
        <v>3018</v>
      </c>
      <c r="B4508" s="9" t="s">
        <v>8949</v>
      </c>
      <c r="C4508" s="9" t="s">
        <v>8950</v>
      </c>
      <c r="D4508" s="9"/>
      <c r="E4508" s="9" t="s">
        <v>8951</v>
      </c>
      <c r="F4508" s="9" t="s">
        <v>8952</v>
      </c>
      <c r="G4508" s="9"/>
      <c r="H4508" s="9" t="s">
        <v>906</v>
      </c>
      <c r="I4508" s="9" t="s">
        <v>25</v>
      </c>
      <c r="M4508" s="9" t="s">
        <v>20</v>
      </c>
      <c r="O4508" s="9">
        <v>28</v>
      </c>
      <c r="R4508" s="9"/>
      <c r="S4508" s="9"/>
      <c r="T4508" s="9"/>
      <c r="U4508" s="9"/>
      <c r="V4508" s="9"/>
      <c r="W4508" s="9"/>
      <c r="X4508" s="9"/>
      <c r="Y4508" s="9"/>
      <c r="Z4508" s="9"/>
      <c r="AA4508" s="9"/>
      <c r="AB4508" s="9"/>
      <c r="AC4508" s="9"/>
      <c r="AD4508" s="9"/>
      <c r="AE4508" s="9"/>
      <c r="AF4508" s="55"/>
      <c r="AG4508" s="55"/>
      <c r="AH4508" s="9"/>
      <c r="AI4508" s="9"/>
      <c r="AJ4508" s="9"/>
      <c r="AK4508" s="9"/>
      <c r="AL4508" s="9"/>
      <c r="AM4508" s="9"/>
      <c r="AN4508" s="9"/>
      <c r="AO4508" s="9"/>
      <c r="AP4508" s="9"/>
      <c r="AQ4508" s="9"/>
      <c r="AR4508" s="9"/>
      <c r="AS4508" s="9"/>
      <c r="AT4508" s="9"/>
      <c r="AU4508" s="9"/>
      <c r="AV4508" s="9"/>
      <c r="AW4508" s="9"/>
      <c r="AX4508" s="9"/>
      <c r="AY4508" s="9"/>
      <c r="AZ4508" s="9"/>
      <c r="BA4508" s="9"/>
      <c r="BB4508" s="9"/>
      <c r="BC4508" s="9"/>
      <c r="BD4508" s="9"/>
      <c r="BE4508" s="9"/>
      <c r="BF4508" s="9"/>
      <c r="BG4508" s="9"/>
      <c r="BH4508" s="9"/>
      <c r="BI4508" s="9"/>
      <c r="BJ4508" s="9"/>
      <c r="BK4508" s="9"/>
      <c r="BL4508" s="9"/>
      <c r="BM4508" s="9"/>
      <c r="BN4508" s="9"/>
      <c r="BO4508" s="9"/>
      <c r="BP4508" s="9"/>
      <c r="BQ4508" s="9"/>
      <c r="BT4508" s="9"/>
      <c r="BU4508" s="9"/>
      <c r="BX4508" s="9"/>
      <c r="BY4508" s="9"/>
      <c r="CB4508" s="9"/>
      <c r="CC4508" s="9"/>
      <c r="CF4508" s="9"/>
      <c r="CG4508" s="9"/>
      <c r="CJ4508" s="9"/>
      <c r="CK4508" s="9"/>
      <c r="CN4508" s="9"/>
      <c r="CO4508" s="9"/>
      <c r="CP4508" s="9"/>
      <c r="CQ4508" s="9"/>
      <c r="CR4508" s="9"/>
      <c r="CS4508" s="9"/>
      <c r="CT4508" s="9"/>
      <c r="CU4508" s="9"/>
      <c r="CV4508" s="9"/>
      <c r="CW4508" s="9"/>
      <c r="CX4508" s="9"/>
      <c r="CY4508" s="9"/>
      <c r="CZ4508" s="9"/>
      <c r="DA4508" s="9"/>
      <c r="DB4508" s="9"/>
      <c r="DC4508" s="9"/>
      <c r="DD4508" s="9"/>
      <c r="DE4508" s="9"/>
      <c r="DF4508" s="9"/>
      <c r="DG4508" s="9"/>
      <c r="DH4508" s="9"/>
      <c r="DI4508" s="9"/>
      <c r="DJ4508" s="9"/>
      <c r="DK4508" s="9"/>
      <c r="DL4508" s="9"/>
      <c r="DM4508" s="9"/>
      <c r="DN4508" s="9"/>
      <c r="DO4508" s="9"/>
      <c r="DP4508" s="9"/>
      <c r="DQ4508" s="9"/>
      <c r="DR4508" s="9"/>
      <c r="DS4508" s="9"/>
      <c r="DT4508" s="9"/>
      <c r="DU4508" s="9"/>
      <c r="DV4508" s="9"/>
      <c r="DW4508" s="9"/>
      <c r="DX4508" s="9"/>
      <c r="DY4508" s="9"/>
      <c r="DZ4508" s="56"/>
      <c r="EA4508" s="57"/>
    </row>
    <row r="4509" spans="1:132" ht="19.5" customHeight="1" x14ac:dyDescent="0.25">
      <c r="A4509" s="9">
        <v>3019</v>
      </c>
      <c r="B4509" s="9" t="s">
        <v>8953</v>
      </c>
      <c r="C4509" s="9" t="s">
        <v>8954</v>
      </c>
      <c r="D4509" s="9"/>
      <c r="E4509" s="9" t="s">
        <v>2586</v>
      </c>
      <c r="F4509" s="9" t="s">
        <v>8955</v>
      </c>
      <c r="G4509" s="9"/>
      <c r="H4509" s="9" t="s">
        <v>906</v>
      </c>
      <c r="I4509" s="9" t="s">
        <v>35</v>
      </c>
      <c r="M4509" s="9" t="s">
        <v>20</v>
      </c>
      <c r="O4509" s="9">
        <v>32</v>
      </c>
      <c r="R4509" s="9"/>
      <c r="S4509" s="9"/>
      <c r="T4509" s="9"/>
      <c r="U4509" s="9"/>
      <c r="V4509" s="9"/>
      <c r="W4509" s="9"/>
      <c r="X4509" s="9"/>
      <c r="Y4509" s="9"/>
      <c r="Z4509" s="9"/>
      <c r="AA4509" s="9"/>
      <c r="AB4509" s="9"/>
      <c r="AC4509" s="9"/>
      <c r="AD4509" s="9"/>
      <c r="AE4509" s="9"/>
      <c r="AF4509" s="55"/>
      <c r="AG4509" s="55"/>
      <c r="AH4509" s="9"/>
      <c r="AI4509" s="9"/>
      <c r="AJ4509" s="9"/>
      <c r="AK4509" s="9"/>
      <c r="AL4509" s="9"/>
      <c r="AM4509" s="9"/>
      <c r="AN4509" s="9"/>
      <c r="AO4509" s="9"/>
      <c r="AP4509" s="9"/>
      <c r="AQ4509" s="9"/>
      <c r="AR4509" s="9"/>
      <c r="AS4509" s="9"/>
      <c r="AT4509" s="9"/>
      <c r="AU4509" s="9"/>
      <c r="AV4509" s="9"/>
      <c r="AW4509" s="9"/>
      <c r="AX4509" s="9"/>
      <c r="AY4509" s="9"/>
      <c r="AZ4509" s="9"/>
      <c r="BA4509" s="9"/>
      <c r="BB4509" s="9"/>
      <c r="BC4509" s="9"/>
      <c r="BD4509" s="9"/>
      <c r="BE4509" s="9"/>
      <c r="BF4509" s="9"/>
      <c r="BG4509" s="9"/>
      <c r="BH4509" s="9"/>
      <c r="BI4509" s="9"/>
      <c r="BJ4509" s="9"/>
      <c r="BK4509" s="9"/>
      <c r="BL4509" s="9"/>
      <c r="BM4509" s="9"/>
      <c r="BN4509" s="9"/>
      <c r="BO4509" s="9"/>
      <c r="BP4509" s="9"/>
      <c r="BQ4509" s="9"/>
      <c r="BT4509" s="9"/>
      <c r="BU4509" s="9"/>
      <c r="BX4509" s="9"/>
      <c r="BY4509" s="9"/>
      <c r="CB4509" s="9"/>
      <c r="CC4509" s="9"/>
      <c r="CF4509" s="9"/>
      <c r="CG4509" s="9"/>
      <c r="CJ4509" s="9"/>
      <c r="CK4509" s="9"/>
      <c r="CN4509" s="9"/>
      <c r="CO4509" s="9"/>
      <c r="CP4509" s="9"/>
      <c r="CQ4509" s="9"/>
      <c r="CR4509" s="9"/>
      <c r="CS4509" s="9"/>
      <c r="CT4509" s="9"/>
      <c r="CU4509" s="9"/>
      <c r="CV4509" s="9"/>
      <c r="CW4509" s="9"/>
      <c r="CX4509" s="9"/>
      <c r="CY4509" s="9"/>
      <c r="CZ4509" s="9"/>
      <c r="DA4509" s="9"/>
      <c r="DB4509" s="9"/>
      <c r="DC4509" s="9"/>
      <c r="DD4509" s="9"/>
      <c r="DE4509" s="9"/>
      <c r="DF4509" s="9"/>
      <c r="DG4509" s="9"/>
      <c r="DH4509" s="9"/>
      <c r="DI4509" s="9"/>
      <c r="DJ4509" s="9"/>
      <c r="DK4509" s="9"/>
      <c r="DL4509" s="9"/>
      <c r="DM4509" s="9"/>
      <c r="DN4509" s="9"/>
      <c r="DO4509" s="9"/>
      <c r="DP4509" s="9"/>
      <c r="DQ4509" s="9"/>
      <c r="DR4509" s="9"/>
      <c r="DS4509" s="9"/>
      <c r="DT4509" s="9"/>
      <c r="DU4509" s="9"/>
      <c r="DV4509" s="9"/>
      <c r="DW4509" s="9"/>
      <c r="DX4509" s="9"/>
      <c r="DY4509" s="9"/>
      <c r="DZ4509" s="56"/>
      <c r="EA4509" s="57"/>
    </row>
    <row r="4510" spans="1:132" ht="19.5" customHeight="1" x14ac:dyDescent="0.25">
      <c r="A4510" s="9">
        <v>3020</v>
      </c>
      <c r="B4510" s="9" t="s">
        <v>8956</v>
      </c>
      <c r="C4510" s="9" t="s">
        <v>8957</v>
      </c>
      <c r="D4510" s="9"/>
      <c r="E4510" s="9" t="s">
        <v>8958</v>
      </c>
      <c r="F4510" s="9" t="s">
        <v>8959</v>
      </c>
      <c r="G4510" s="9"/>
      <c r="H4510" s="9" t="s">
        <v>202</v>
      </c>
      <c r="I4510" s="9" t="s">
        <v>25</v>
      </c>
      <c r="J4510" s="129">
        <v>44166</v>
      </c>
      <c r="K4510" s="129">
        <v>44166</v>
      </c>
      <c r="L4510" s="129">
        <v>44531</v>
      </c>
      <c r="M4510" s="9" t="s">
        <v>20</v>
      </c>
      <c r="O4510" s="9">
        <v>29</v>
      </c>
      <c r="Q4510" s="9" t="s">
        <v>54</v>
      </c>
      <c r="R4510" s="9"/>
      <c r="S4510" s="13">
        <v>5214550</v>
      </c>
      <c r="T4510" s="13">
        <v>5214550</v>
      </c>
      <c r="U4510" s="13">
        <v>1564365</v>
      </c>
      <c r="V4510" s="13">
        <v>3650000</v>
      </c>
      <c r="W4510" s="9"/>
      <c r="X4510" s="9"/>
      <c r="Y4510" s="9"/>
      <c r="Z4510" s="9"/>
      <c r="AA4510" s="9"/>
      <c r="AB4510" s="9"/>
      <c r="AC4510" s="9"/>
      <c r="AD4510" s="9"/>
      <c r="AE4510" s="9"/>
      <c r="AF4510" s="55">
        <v>3650000</v>
      </c>
      <c r="AG4510" s="55"/>
      <c r="AH4510" s="9"/>
      <c r="AI4510" s="9"/>
      <c r="AJ4510" s="9"/>
      <c r="AK4510" s="9"/>
      <c r="AL4510" s="9"/>
      <c r="AM4510" s="9"/>
      <c r="AN4510" s="9"/>
      <c r="AO4510" s="9"/>
      <c r="AP4510" s="9"/>
      <c r="AQ4510" s="9"/>
      <c r="AR4510" s="9"/>
      <c r="AS4510" s="9"/>
      <c r="AT4510" s="9"/>
      <c r="AU4510" s="9"/>
      <c r="AV4510" s="9"/>
      <c r="AW4510" s="9"/>
      <c r="AX4510" s="9"/>
      <c r="AY4510" s="9"/>
      <c r="AZ4510" s="9"/>
      <c r="BA4510" s="9"/>
      <c r="BB4510" s="9"/>
      <c r="BC4510" s="9"/>
      <c r="BD4510" s="9"/>
      <c r="BE4510" s="9"/>
      <c r="BF4510" s="9"/>
      <c r="BG4510" s="9"/>
      <c r="BH4510" s="9"/>
      <c r="BI4510" s="9"/>
      <c r="BJ4510" s="9"/>
      <c r="BK4510" s="9"/>
      <c r="BL4510" s="9"/>
      <c r="BM4510" s="9"/>
      <c r="BN4510" s="9"/>
      <c r="BO4510" s="9"/>
      <c r="BP4510" s="9"/>
      <c r="BQ4510" s="9"/>
      <c r="BT4510" s="9"/>
      <c r="BU4510" s="9"/>
      <c r="BX4510" s="9"/>
      <c r="BY4510" s="9"/>
      <c r="CB4510" s="9"/>
      <c r="CC4510" s="9"/>
      <c r="CF4510" s="9"/>
      <c r="CG4510" s="9"/>
      <c r="CJ4510" s="9"/>
      <c r="CK4510" s="9"/>
      <c r="CN4510" s="9"/>
      <c r="CO4510" s="9"/>
      <c r="CP4510" s="9"/>
      <c r="CQ4510" s="9"/>
      <c r="CR4510" s="9"/>
      <c r="CS4510" s="9"/>
      <c r="CT4510" s="9"/>
      <c r="CU4510" s="9"/>
      <c r="CV4510" s="9"/>
      <c r="CW4510" s="9"/>
      <c r="CX4510" s="9"/>
      <c r="CY4510" s="9"/>
      <c r="CZ4510" s="9"/>
      <c r="DA4510" s="9"/>
      <c r="DB4510" s="9"/>
      <c r="DC4510" s="9"/>
      <c r="DD4510" s="9"/>
      <c r="DE4510" s="9"/>
      <c r="DF4510" s="9"/>
      <c r="DG4510" s="9"/>
      <c r="DH4510" s="9"/>
      <c r="DI4510" s="9"/>
      <c r="DJ4510" s="9"/>
      <c r="DK4510" s="9"/>
      <c r="DL4510" s="9"/>
      <c r="DM4510" s="9"/>
      <c r="DN4510" s="9"/>
      <c r="DO4510" s="9"/>
      <c r="DP4510" s="9"/>
      <c r="DQ4510" s="9"/>
      <c r="DR4510" s="9"/>
      <c r="DS4510" s="9"/>
      <c r="DT4510" s="9"/>
      <c r="DU4510" s="9"/>
      <c r="DV4510" s="9"/>
      <c r="DW4510" s="9"/>
      <c r="DX4510" s="9"/>
      <c r="DY4510" s="9"/>
      <c r="DZ4510" s="56"/>
      <c r="EA4510" s="57"/>
    </row>
    <row r="4511" spans="1:132" ht="19.5" customHeight="1" x14ac:dyDescent="0.25">
      <c r="A4511" s="9">
        <v>3021</v>
      </c>
      <c r="B4511" s="9" t="s">
        <v>8960</v>
      </c>
      <c r="C4511" s="9" t="s">
        <v>8961</v>
      </c>
      <c r="D4511" s="9"/>
      <c r="E4511" s="9" t="s">
        <v>903</v>
      </c>
      <c r="F4511" s="9" t="s">
        <v>4071</v>
      </c>
      <c r="G4511" s="9"/>
      <c r="H4511" s="9" t="s">
        <v>906</v>
      </c>
      <c r="I4511" s="9" t="s">
        <v>78</v>
      </c>
      <c r="M4511" s="9" t="s">
        <v>20</v>
      </c>
      <c r="O4511" s="9">
        <v>29</v>
      </c>
      <c r="R4511" s="9"/>
      <c r="S4511" s="9"/>
      <c r="T4511" s="9"/>
      <c r="U4511" s="9"/>
      <c r="V4511" s="9"/>
      <c r="W4511" s="9"/>
      <c r="X4511" s="9"/>
      <c r="Y4511" s="9"/>
      <c r="Z4511" s="9"/>
      <c r="AA4511" s="9"/>
      <c r="AB4511" s="9"/>
      <c r="AC4511" s="9"/>
      <c r="AD4511" s="9"/>
      <c r="AE4511" s="9"/>
      <c r="AF4511" s="55"/>
      <c r="AG4511" s="55"/>
      <c r="AH4511" s="9"/>
      <c r="AI4511" s="9"/>
      <c r="AJ4511" s="9"/>
      <c r="AK4511" s="9"/>
      <c r="AL4511" s="9"/>
      <c r="AM4511" s="9"/>
      <c r="AN4511" s="9"/>
      <c r="AO4511" s="9"/>
      <c r="AP4511" s="9"/>
      <c r="AQ4511" s="9"/>
      <c r="AR4511" s="9"/>
      <c r="AS4511" s="9"/>
      <c r="AT4511" s="9"/>
      <c r="AU4511" s="9"/>
      <c r="AV4511" s="9"/>
      <c r="AW4511" s="9"/>
      <c r="AX4511" s="9"/>
      <c r="AY4511" s="9"/>
      <c r="AZ4511" s="9"/>
      <c r="BA4511" s="9"/>
      <c r="BB4511" s="9"/>
      <c r="BC4511" s="9"/>
      <c r="BD4511" s="9"/>
      <c r="BE4511" s="9"/>
      <c r="BF4511" s="9"/>
      <c r="BG4511" s="9"/>
      <c r="BH4511" s="9"/>
      <c r="BI4511" s="9"/>
      <c r="BJ4511" s="9"/>
      <c r="BK4511" s="9"/>
      <c r="BL4511" s="9"/>
      <c r="BM4511" s="9"/>
      <c r="BN4511" s="9"/>
      <c r="BO4511" s="9"/>
      <c r="BP4511" s="9"/>
      <c r="BQ4511" s="9"/>
      <c r="BT4511" s="9"/>
      <c r="BU4511" s="9"/>
      <c r="BX4511" s="9"/>
      <c r="BY4511" s="9"/>
      <c r="CB4511" s="9"/>
      <c r="CC4511" s="9"/>
      <c r="CF4511" s="9"/>
      <c r="CG4511" s="9"/>
      <c r="CJ4511" s="9"/>
      <c r="CK4511" s="9"/>
      <c r="CN4511" s="9"/>
      <c r="CO4511" s="9"/>
      <c r="CP4511" s="9"/>
      <c r="CQ4511" s="9"/>
      <c r="CR4511" s="9"/>
      <c r="CS4511" s="9"/>
      <c r="CT4511" s="9"/>
      <c r="CU4511" s="9"/>
      <c r="CV4511" s="9"/>
      <c r="CW4511" s="9"/>
      <c r="CX4511" s="9"/>
      <c r="CY4511" s="9"/>
      <c r="CZ4511" s="9"/>
      <c r="DA4511" s="9"/>
      <c r="DB4511" s="9"/>
      <c r="DC4511" s="9"/>
      <c r="DD4511" s="9"/>
      <c r="DE4511" s="9"/>
      <c r="DF4511" s="9"/>
      <c r="DG4511" s="9"/>
      <c r="DH4511" s="9"/>
      <c r="DI4511" s="9"/>
      <c r="DJ4511" s="9"/>
      <c r="DK4511" s="9"/>
      <c r="DL4511" s="9"/>
      <c r="DM4511" s="9"/>
      <c r="DN4511" s="9"/>
      <c r="DO4511" s="9"/>
      <c r="DP4511" s="9"/>
      <c r="DQ4511" s="9"/>
      <c r="DR4511" s="9"/>
      <c r="DS4511" s="9"/>
      <c r="DT4511" s="9"/>
      <c r="DU4511" s="9"/>
      <c r="DV4511" s="9"/>
      <c r="DW4511" s="9"/>
      <c r="DX4511" s="9"/>
      <c r="DY4511" s="9"/>
      <c r="DZ4511" s="56"/>
      <c r="EA4511" s="57"/>
    </row>
    <row r="4512" spans="1:132" ht="19.5" customHeight="1" x14ac:dyDescent="0.25">
      <c r="A4512" s="9">
        <v>3022</v>
      </c>
      <c r="B4512" s="9" t="s">
        <v>8962</v>
      </c>
      <c r="C4512" s="9" t="s">
        <v>8963</v>
      </c>
      <c r="D4512" s="9"/>
      <c r="E4512" s="9" t="s">
        <v>3486</v>
      </c>
      <c r="F4512" s="9" t="s">
        <v>8799</v>
      </c>
      <c r="G4512" s="9"/>
      <c r="H4512" s="9" t="s">
        <v>202</v>
      </c>
      <c r="I4512" s="9" t="s">
        <v>9274</v>
      </c>
      <c r="J4512" s="129">
        <v>44139</v>
      </c>
      <c r="K4512" s="129">
        <v>44089</v>
      </c>
      <c r="L4512" s="129">
        <v>44515</v>
      </c>
      <c r="M4512" s="9" t="s">
        <v>20</v>
      </c>
      <c r="O4512" s="9">
        <v>31</v>
      </c>
      <c r="Q4512" s="9" t="s">
        <v>54</v>
      </c>
      <c r="R4512" s="9"/>
      <c r="S4512" s="13">
        <v>142857143</v>
      </c>
      <c r="T4512" s="13">
        <v>142857143</v>
      </c>
      <c r="U4512" s="13">
        <v>42857143</v>
      </c>
      <c r="V4512" s="13">
        <v>100000000</v>
      </c>
      <c r="W4512" s="9"/>
      <c r="X4512" s="9"/>
      <c r="Y4512" s="9"/>
      <c r="Z4512" s="9"/>
      <c r="AA4512" s="9"/>
      <c r="AB4512" s="9"/>
      <c r="AC4512" s="9"/>
      <c r="AD4512" s="9"/>
      <c r="AE4512" s="9"/>
      <c r="AF4512" s="55">
        <v>100000000</v>
      </c>
      <c r="AG4512" s="55"/>
      <c r="AH4512" s="11">
        <v>44105</v>
      </c>
      <c r="AI4512" s="11">
        <v>44286</v>
      </c>
      <c r="AJ4512" s="13">
        <v>107138835</v>
      </c>
      <c r="AK4512" s="13">
        <v>32141651</v>
      </c>
      <c r="AL4512" s="9"/>
      <c r="AM4512" s="9"/>
      <c r="AN4512" s="9"/>
      <c r="AO4512" s="9"/>
      <c r="AP4512" s="9"/>
      <c r="AQ4512" s="9"/>
      <c r="AR4512" s="9"/>
      <c r="AS4512" s="9"/>
      <c r="AT4512" s="9"/>
      <c r="AU4512" s="9"/>
      <c r="AV4512" s="9"/>
      <c r="AW4512" s="9"/>
      <c r="AX4512" s="9"/>
      <c r="AY4512" s="9"/>
      <c r="AZ4512" s="9"/>
      <c r="BA4512" s="9"/>
      <c r="BB4512" s="9"/>
      <c r="BC4512" s="9"/>
      <c r="BD4512" s="9"/>
      <c r="BE4512" s="9"/>
      <c r="BF4512" s="9"/>
      <c r="BG4512" s="9"/>
      <c r="BH4512" s="9"/>
      <c r="BI4512" s="9"/>
      <c r="BJ4512" s="9"/>
      <c r="BK4512" s="9"/>
      <c r="BL4512" s="9"/>
      <c r="BM4512" s="9"/>
      <c r="BN4512" s="9"/>
      <c r="BO4512" s="9"/>
      <c r="BP4512" s="9"/>
      <c r="BQ4512" s="9"/>
      <c r="BT4512" s="9"/>
      <c r="BU4512" s="9"/>
      <c r="BX4512" s="9"/>
      <c r="BY4512" s="9"/>
      <c r="CB4512" s="9"/>
      <c r="CC4512" s="9"/>
      <c r="CF4512" s="9"/>
      <c r="CG4512" s="9"/>
      <c r="CJ4512" s="9"/>
      <c r="CK4512" s="9"/>
      <c r="CN4512" s="9"/>
      <c r="CO4512" s="9"/>
      <c r="CP4512" s="9"/>
      <c r="CQ4512" s="9"/>
      <c r="CR4512" s="9"/>
      <c r="CS4512" s="9"/>
      <c r="CT4512" s="9"/>
      <c r="CU4512" s="9"/>
      <c r="CV4512" s="9"/>
      <c r="CW4512" s="9"/>
      <c r="CX4512" s="9"/>
      <c r="CY4512" s="9"/>
      <c r="CZ4512" s="9"/>
      <c r="DA4512" s="9"/>
      <c r="DB4512" s="9"/>
      <c r="DC4512" s="9"/>
      <c r="DD4512" s="9"/>
      <c r="DE4512" s="9"/>
      <c r="DF4512" s="9"/>
      <c r="DG4512" s="9"/>
      <c r="DH4512" s="9"/>
      <c r="DI4512" s="9"/>
      <c r="DJ4512" s="9"/>
      <c r="DK4512" s="9"/>
      <c r="DL4512" s="9"/>
      <c r="DM4512" s="9"/>
      <c r="DN4512" s="9"/>
      <c r="DO4512" s="9"/>
      <c r="DP4512" s="9"/>
      <c r="DQ4512" s="9"/>
      <c r="DR4512" s="9"/>
      <c r="DS4512" s="9"/>
      <c r="DT4512" s="9"/>
      <c r="DU4512" s="9"/>
      <c r="DV4512" s="9"/>
      <c r="DW4512" s="9"/>
      <c r="DX4512" s="9"/>
      <c r="DY4512" s="9"/>
      <c r="DZ4512" s="56"/>
      <c r="EA4512" s="57"/>
    </row>
    <row r="4513" spans="1:132" s="18" customFormat="1" ht="19.5" customHeight="1" x14ac:dyDescent="0.25">
      <c r="A4513" s="18">
        <v>3022</v>
      </c>
      <c r="B4513" s="18" t="s">
        <v>8962</v>
      </c>
      <c r="C4513" s="18" t="s">
        <v>8963</v>
      </c>
      <c r="D4513" s="19">
        <v>44267</v>
      </c>
      <c r="J4513" s="130"/>
      <c r="K4513" s="130"/>
      <c r="L4513" s="130"/>
      <c r="S4513" s="20">
        <v>150857143</v>
      </c>
      <c r="T4513" s="20">
        <v>150857143</v>
      </c>
      <c r="U4513" s="20">
        <v>42857143</v>
      </c>
      <c r="V4513" s="20">
        <v>108000000</v>
      </c>
      <c r="AF4513" s="57">
        <v>108000000</v>
      </c>
      <c r="AG4513" s="55"/>
      <c r="AJ4513" s="13"/>
      <c r="AK4513" s="13"/>
      <c r="DY4513" s="9"/>
      <c r="DZ4513" s="56"/>
      <c r="EA4513" s="57"/>
      <c r="EB4513" s="9"/>
    </row>
    <row r="4514" spans="1:132" ht="19.5" customHeight="1" x14ac:dyDescent="0.25">
      <c r="A4514" s="9">
        <v>3023</v>
      </c>
      <c r="B4514" s="9" t="s">
        <v>8965</v>
      </c>
      <c r="C4514" s="9" t="s">
        <v>8966</v>
      </c>
      <c r="D4514" s="9"/>
      <c r="E4514" s="9" t="s">
        <v>5801</v>
      </c>
      <c r="F4514" s="9" t="s">
        <v>5802</v>
      </c>
      <c r="G4514" s="9"/>
      <c r="H4514" s="9" t="s">
        <v>202</v>
      </c>
      <c r="I4514" s="9" t="s">
        <v>35</v>
      </c>
      <c r="J4514" s="129">
        <v>44070</v>
      </c>
      <c r="K4514" s="129">
        <v>44004</v>
      </c>
      <c r="L4514" s="129">
        <v>44196</v>
      </c>
      <c r="O4514" s="9">
        <v>28</v>
      </c>
      <c r="Q4514" s="9" t="s">
        <v>54</v>
      </c>
      <c r="R4514" s="9"/>
      <c r="S4514" s="13">
        <v>8000000</v>
      </c>
      <c r="T4514" s="13">
        <v>8000000</v>
      </c>
      <c r="U4514" s="13">
        <v>2400000</v>
      </c>
      <c r="V4514" s="9"/>
      <c r="W4514" s="9"/>
      <c r="X4514" s="9"/>
      <c r="Y4514" s="9"/>
      <c r="Z4514" s="9"/>
      <c r="AA4514" s="9"/>
      <c r="AB4514" s="9"/>
      <c r="AC4514" s="9"/>
      <c r="AD4514" s="9"/>
      <c r="AE4514" s="9"/>
      <c r="AF4514" s="55"/>
      <c r="AG4514" s="55"/>
      <c r="AH4514" s="11">
        <v>44013</v>
      </c>
      <c r="AI4514" s="11">
        <v>44196</v>
      </c>
      <c r="AJ4514" s="13">
        <v>8240830</v>
      </c>
      <c r="AK4514" s="13">
        <v>2400000</v>
      </c>
      <c r="AL4514" s="9"/>
      <c r="AM4514" s="9"/>
      <c r="AN4514" s="9"/>
      <c r="AO4514" s="9"/>
      <c r="AP4514" s="9"/>
      <c r="AQ4514" s="9"/>
      <c r="AR4514" s="9"/>
      <c r="AS4514" s="9"/>
      <c r="AT4514" s="9"/>
      <c r="AU4514" s="9"/>
      <c r="AV4514" s="9"/>
      <c r="AW4514" s="9"/>
      <c r="AX4514" s="9"/>
      <c r="AY4514" s="9"/>
      <c r="AZ4514" s="9"/>
      <c r="BA4514" s="9"/>
      <c r="BB4514" s="9"/>
      <c r="BC4514" s="9"/>
      <c r="BD4514" s="9"/>
      <c r="BE4514" s="9"/>
      <c r="BF4514" s="9"/>
      <c r="BG4514" s="9"/>
      <c r="BH4514" s="9"/>
      <c r="BI4514" s="9"/>
      <c r="BJ4514" s="9"/>
      <c r="BK4514" s="9"/>
      <c r="BL4514" s="9"/>
      <c r="BM4514" s="9"/>
      <c r="BN4514" s="9"/>
      <c r="BO4514" s="9"/>
      <c r="BP4514" s="9"/>
      <c r="BQ4514" s="9"/>
      <c r="BT4514" s="9"/>
      <c r="BU4514" s="9"/>
      <c r="BX4514" s="9"/>
      <c r="BY4514" s="9"/>
      <c r="CB4514" s="9"/>
      <c r="CC4514" s="9"/>
      <c r="CF4514" s="9"/>
      <c r="CG4514" s="9"/>
      <c r="CJ4514" s="9"/>
      <c r="CK4514" s="9"/>
      <c r="CN4514" s="9"/>
      <c r="CO4514" s="9"/>
      <c r="CP4514" s="9"/>
      <c r="CQ4514" s="9"/>
      <c r="CR4514" s="9"/>
      <c r="CS4514" s="9"/>
      <c r="CT4514" s="9"/>
      <c r="CU4514" s="9"/>
      <c r="CV4514" s="9"/>
      <c r="CW4514" s="9"/>
      <c r="CX4514" s="9"/>
      <c r="CY4514" s="9"/>
      <c r="CZ4514" s="9"/>
      <c r="DA4514" s="9"/>
      <c r="DB4514" s="9"/>
      <c r="DC4514" s="9"/>
      <c r="DD4514" s="9"/>
      <c r="DE4514" s="9"/>
      <c r="DF4514" s="9"/>
      <c r="DG4514" s="9"/>
      <c r="DH4514" s="9"/>
      <c r="DI4514" s="9"/>
      <c r="DJ4514" s="9"/>
      <c r="DK4514" s="9"/>
      <c r="DL4514" s="9"/>
      <c r="DM4514" s="9"/>
      <c r="DN4514" s="9"/>
      <c r="DO4514" s="9"/>
      <c r="DP4514" s="9"/>
      <c r="DQ4514" s="9"/>
      <c r="DR4514" s="9"/>
      <c r="DS4514" s="9"/>
      <c r="DT4514" s="9"/>
      <c r="DU4514" s="9"/>
      <c r="DV4514" s="9"/>
      <c r="DW4514" s="9"/>
      <c r="DX4514" s="9"/>
      <c r="DY4514" s="9"/>
      <c r="DZ4514" s="56"/>
      <c r="EA4514" s="57"/>
    </row>
    <row r="4515" spans="1:132" ht="19.5" customHeight="1" x14ac:dyDescent="0.25">
      <c r="A4515" s="9">
        <v>3024</v>
      </c>
      <c r="B4515" s="9" t="s">
        <v>8967</v>
      </c>
      <c r="C4515" s="9" t="s">
        <v>8968</v>
      </c>
      <c r="D4515" s="9"/>
      <c r="E4515" s="9" t="s">
        <v>7044</v>
      </c>
      <c r="F4515" s="9" t="s">
        <v>7045</v>
      </c>
      <c r="G4515" s="9"/>
      <c r="H4515" s="9" t="s">
        <v>202</v>
      </c>
      <c r="I4515" s="9" t="s">
        <v>78</v>
      </c>
      <c r="J4515" s="129">
        <v>44078</v>
      </c>
      <c r="K4515" s="129">
        <v>44078</v>
      </c>
      <c r="L4515" s="129">
        <v>44150</v>
      </c>
      <c r="O4515" s="9">
        <v>29</v>
      </c>
      <c r="Q4515" s="9" t="s">
        <v>54</v>
      </c>
      <c r="R4515" s="9"/>
      <c r="S4515" s="13">
        <v>6400000</v>
      </c>
      <c r="T4515" s="13">
        <v>6400000</v>
      </c>
      <c r="U4515" s="13">
        <v>1920000</v>
      </c>
      <c r="V4515" s="9"/>
      <c r="W4515" s="9"/>
      <c r="X4515" s="9"/>
      <c r="Y4515" s="9"/>
      <c r="Z4515" s="9"/>
      <c r="AA4515" s="9"/>
      <c r="AB4515" s="9"/>
      <c r="AC4515" s="9"/>
      <c r="AD4515" s="9"/>
      <c r="AE4515" s="9"/>
      <c r="AF4515" s="55"/>
      <c r="AG4515" s="55"/>
      <c r="AH4515" s="9"/>
      <c r="AI4515" s="9"/>
      <c r="AJ4515" s="9"/>
      <c r="AK4515" s="9"/>
      <c r="AL4515" s="9"/>
      <c r="AM4515" s="9"/>
      <c r="AN4515" s="9"/>
      <c r="AO4515" s="9"/>
      <c r="AP4515" s="9"/>
      <c r="AQ4515" s="9"/>
      <c r="AR4515" s="9"/>
      <c r="AS4515" s="9"/>
      <c r="AT4515" s="9"/>
      <c r="AU4515" s="9"/>
      <c r="AV4515" s="9"/>
      <c r="AW4515" s="9"/>
      <c r="AX4515" s="9"/>
      <c r="AY4515" s="9"/>
      <c r="AZ4515" s="9"/>
      <c r="BA4515" s="9"/>
      <c r="BB4515" s="9"/>
      <c r="BC4515" s="9"/>
      <c r="BD4515" s="9"/>
      <c r="BE4515" s="9"/>
      <c r="BF4515" s="9"/>
      <c r="BG4515" s="9"/>
      <c r="BH4515" s="9"/>
      <c r="BI4515" s="9"/>
      <c r="BJ4515" s="9"/>
      <c r="BK4515" s="9"/>
      <c r="BL4515" s="9"/>
      <c r="BM4515" s="9"/>
      <c r="BN4515" s="9"/>
      <c r="BO4515" s="9"/>
      <c r="BP4515" s="9"/>
      <c r="BQ4515" s="9"/>
      <c r="BT4515" s="9"/>
      <c r="BU4515" s="9"/>
      <c r="BX4515" s="9"/>
      <c r="BY4515" s="9"/>
      <c r="CB4515" s="9"/>
      <c r="CC4515" s="9"/>
      <c r="CF4515" s="9"/>
      <c r="CG4515" s="9"/>
      <c r="CJ4515" s="9"/>
      <c r="CK4515" s="9"/>
      <c r="CN4515" s="9"/>
      <c r="CO4515" s="9"/>
      <c r="CP4515" s="9"/>
      <c r="CQ4515" s="9"/>
      <c r="CR4515" s="9"/>
      <c r="CS4515" s="9"/>
      <c r="CT4515" s="9"/>
      <c r="CU4515" s="9"/>
      <c r="CV4515" s="9"/>
      <c r="CW4515" s="9"/>
      <c r="CX4515" s="9"/>
      <c r="CY4515" s="9"/>
      <c r="CZ4515" s="9"/>
      <c r="DA4515" s="9"/>
      <c r="DB4515" s="9"/>
      <c r="DC4515" s="9"/>
      <c r="DD4515" s="9"/>
      <c r="DE4515" s="9"/>
      <c r="DF4515" s="9"/>
      <c r="DG4515" s="9"/>
      <c r="DH4515" s="9"/>
      <c r="DI4515" s="9"/>
      <c r="DJ4515" s="9"/>
      <c r="DK4515" s="9"/>
      <c r="DL4515" s="9"/>
      <c r="DM4515" s="9"/>
      <c r="DN4515" s="9"/>
      <c r="DO4515" s="9"/>
      <c r="DP4515" s="9"/>
      <c r="DQ4515" s="9"/>
      <c r="DR4515" s="9"/>
      <c r="DS4515" s="9"/>
      <c r="DT4515" s="9"/>
      <c r="DU4515" s="9"/>
      <c r="DV4515" s="9"/>
      <c r="DW4515" s="9"/>
      <c r="DX4515" s="9"/>
      <c r="DY4515" s="9"/>
      <c r="DZ4515" s="56"/>
      <c r="EA4515" s="57"/>
    </row>
    <row r="4516" spans="1:132" ht="19.5" customHeight="1" x14ac:dyDescent="0.25">
      <c r="A4516" s="9">
        <v>3025</v>
      </c>
      <c r="B4516" s="9" t="s">
        <v>8969</v>
      </c>
      <c r="C4516" s="9" t="s">
        <v>8970</v>
      </c>
      <c r="D4516" s="9"/>
      <c r="E4516" s="9" t="s">
        <v>7863</v>
      </c>
      <c r="F4516" s="9" t="s">
        <v>1090</v>
      </c>
      <c r="G4516" s="9"/>
      <c r="H4516" s="9" t="s">
        <v>202</v>
      </c>
      <c r="I4516" s="9" t="s">
        <v>8971</v>
      </c>
      <c r="J4516" s="129">
        <v>44093</v>
      </c>
      <c r="K4516" s="129">
        <v>44050</v>
      </c>
      <c r="L4516" s="129">
        <v>44115</v>
      </c>
      <c r="O4516" s="9">
        <v>25</v>
      </c>
      <c r="Q4516" s="9" t="s">
        <v>54</v>
      </c>
      <c r="R4516" s="9"/>
      <c r="S4516" s="13">
        <v>25993804</v>
      </c>
      <c r="T4516" s="13">
        <v>25993804</v>
      </c>
      <c r="U4516" s="13">
        <v>7798141</v>
      </c>
      <c r="V4516" s="9"/>
      <c r="W4516" s="9"/>
      <c r="X4516" s="9"/>
      <c r="Y4516" s="9"/>
      <c r="Z4516" s="9"/>
      <c r="AA4516" s="9"/>
      <c r="AB4516" s="9"/>
      <c r="AC4516" s="9"/>
      <c r="AD4516" s="9"/>
      <c r="AE4516" s="9"/>
      <c r="AF4516" s="55"/>
      <c r="AG4516" s="55"/>
      <c r="AH4516" s="11">
        <v>44050</v>
      </c>
      <c r="AI4516" s="11">
        <v>44176</v>
      </c>
      <c r="AJ4516" s="13">
        <v>28265060</v>
      </c>
      <c r="AK4516" s="13">
        <v>8479518</v>
      </c>
      <c r="AL4516" s="9"/>
      <c r="AM4516" s="9"/>
      <c r="AN4516" s="9"/>
      <c r="AO4516" s="9"/>
      <c r="AP4516" s="9"/>
      <c r="AQ4516" s="9"/>
      <c r="AR4516" s="9"/>
      <c r="AS4516" s="9"/>
      <c r="AT4516" s="9"/>
      <c r="AU4516" s="9"/>
      <c r="AV4516" s="9"/>
      <c r="AW4516" s="9"/>
      <c r="AX4516" s="9"/>
      <c r="AY4516" s="9"/>
      <c r="AZ4516" s="9"/>
      <c r="BA4516" s="9"/>
      <c r="BB4516" s="9"/>
      <c r="BC4516" s="9"/>
      <c r="BD4516" s="9"/>
      <c r="BE4516" s="9"/>
      <c r="BF4516" s="9"/>
      <c r="BG4516" s="9"/>
      <c r="BH4516" s="9"/>
      <c r="BI4516" s="9"/>
      <c r="BJ4516" s="9"/>
      <c r="BK4516" s="9"/>
      <c r="BL4516" s="9"/>
      <c r="BM4516" s="9"/>
      <c r="BN4516" s="9"/>
      <c r="BO4516" s="9"/>
      <c r="BP4516" s="9"/>
      <c r="BQ4516" s="9"/>
      <c r="BT4516" s="9"/>
      <c r="BU4516" s="9"/>
      <c r="BX4516" s="9"/>
      <c r="BY4516" s="9"/>
      <c r="CB4516" s="9"/>
      <c r="CC4516" s="9"/>
      <c r="CF4516" s="9"/>
      <c r="CG4516" s="9"/>
      <c r="CJ4516" s="9"/>
      <c r="CK4516" s="9"/>
      <c r="CN4516" s="9"/>
      <c r="CO4516" s="9"/>
      <c r="CP4516" s="9"/>
      <c r="CQ4516" s="9"/>
      <c r="CR4516" s="9"/>
      <c r="CS4516" s="9"/>
      <c r="CT4516" s="9"/>
      <c r="CU4516" s="9"/>
      <c r="CV4516" s="9"/>
      <c r="CW4516" s="9"/>
      <c r="CX4516" s="9"/>
      <c r="CY4516" s="9"/>
      <c r="CZ4516" s="9"/>
      <c r="DA4516" s="9"/>
      <c r="DB4516" s="9"/>
      <c r="DC4516" s="9"/>
      <c r="DD4516" s="9"/>
      <c r="DE4516" s="9"/>
      <c r="DF4516" s="9"/>
      <c r="DG4516" s="9"/>
      <c r="DH4516" s="9"/>
      <c r="DI4516" s="9"/>
      <c r="DJ4516" s="9"/>
      <c r="DK4516" s="9"/>
      <c r="DL4516" s="9"/>
      <c r="DM4516" s="9"/>
      <c r="DN4516" s="9"/>
      <c r="DO4516" s="9"/>
      <c r="DP4516" s="9"/>
      <c r="DQ4516" s="9"/>
      <c r="DR4516" s="9"/>
      <c r="DS4516" s="9"/>
      <c r="DT4516" s="9"/>
      <c r="DU4516" s="9"/>
      <c r="DV4516" s="9"/>
      <c r="DW4516" s="9"/>
      <c r="DX4516" s="9"/>
      <c r="DY4516" s="9"/>
      <c r="DZ4516" s="56"/>
      <c r="EA4516" s="57"/>
    </row>
    <row r="4517" spans="1:132" s="18" customFormat="1" ht="19.5" customHeight="1" x14ac:dyDescent="0.25">
      <c r="A4517" s="18">
        <v>3025</v>
      </c>
      <c r="B4517" s="18" t="s">
        <v>8969</v>
      </c>
      <c r="C4517" s="18" t="s">
        <v>9441</v>
      </c>
      <c r="D4517" s="19">
        <v>44158</v>
      </c>
      <c r="J4517" s="130"/>
      <c r="K4517" s="130"/>
      <c r="L4517" s="130">
        <v>44176</v>
      </c>
      <c r="S4517" s="20"/>
      <c r="T4517" s="20"/>
      <c r="U4517" s="20"/>
      <c r="AF4517" s="57"/>
      <c r="AG4517" s="57"/>
      <c r="DY4517" s="9"/>
      <c r="DZ4517" s="56"/>
      <c r="EA4517" s="57"/>
      <c r="EB4517" s="9"/>
    </row>
    <row r="4518" spans="1:132" s="18" customFormat="1" ht="19.5" customHeight="1" x14ac:dyDescent="0.25">
      <c r="A4518" s="18">
        <v>3025</v>
      </c>
      <c r="B4518" s="18" t="s">
        <v>8969</v>
      </c>
      <c r="C4518" s="18" t="s">
        <v>9441</v>
      </c>
      <c r="D4518" s="19">
        <v>44214</v>
      </c>
      <c r="J4518" s="130"/>
      <c r="K4518" s="130"/>
      <c r="L4518" s="130"/>
      <c r="S4518" s="20">
        <v>28593310</v>
      </c>
      <c r="T4518" s="20">
        <v>28593310</v>
      </c>
      <c r="U4518" s="20">
        <v>8577993</v>
      </c>
      <c r="AF4518" s="57"/>
      <c r="AG4518" s="57"/>
      <c r="DY4518" s="9"/>
      <c r="DZ4518" s="56"/>
      <c r="EA4518" s="57"/>
      <c r="EB4518" s="9"/>
    </row>
    <row r="4519" spans="1:132" ht="19.5" customHeight="1" x14ac:dyDescent="0.25">
      <c r="A4519" s="9">
        <v>3026</v>
      </c>
      <c r="B4519" s="9" t="s">
        <v>8974</v>
      </c>
      <c r="C4519" s="9" t="s">
        <v>8975</v>
      </c>
      <c r="D4519" s="9"/>
      <c r="E4519" s="9" t="s">
        <v>8976</v>
      </c>
      <c r="F4519" s="9" t="s">
        <v>8977</v>
      </c>
      <c r="G4519" s="9"/>
      <c r="H4519" s="9" t="s">
        <v>906</v>
      </c>
      <c r="I4519" s="9" t="s">
        <v>25</v>
      </c>
      <c r="M4519" s="9" t="s">
        <v>20</v>
      </c>
      <c r="O4519" s="9">
        <v>31</v>
      </c>
      <c r="R4519" s="9"/>
      <c r="S4519" s="9"/>
      <c r="T4519" s="9"/>
      <c r="U4519" s="9"/>
      <c r="V4519" s="9"/>
      <c r="W4519" s="9"/>
      <c r="X4519" s="9"/>
      <c r="Y4519" s="9"/>
      <c r="Z4519" s="9"/>
      <c r="AA4519" s="9"/>
      <c r="AB4519" s="9"/>
      <c r="AC4519" s="9"/>
      <c r="AD4519" s="9"/>
      <c r="AE4519" s="9"/>
      <c r="AF4519" s="55"/>
      <c r="AG4519" s="55"/>
      <c r="AH4519" s="9"/>
      <c r="AI4519" s="9"/>
      <c r="AJ4519" s="9"/>
      <c r="AK4519" s="9"/>
      <c r="AL4519" s="9"/>
      <c r="AM4519" s="9"/>
      <c r="AN4519" s="9"/>
      <c r="AO4519" s="9"/>
      <c r="AP4519" s="9"/>
      <c r="AQ4519" s="9"/>
      <c r="AR4519" s="9"/>
      <c r="AS4519" s="9"/>
      <c r="AT4519" s="9"/>
      <c r="AU4519" s="9"/>
      <c r="AV4519" s="9"/>
      <c r="AW4519" s="9"/>
      <c r="AX4519" s="9"/>
      <c r="AY4519" s="9"/>
      <c r="AZ4519" s="9"/>
      <c r="BA4519" s="9"/>
      <c r="BB4519" s="9"/>
      <c r="BC4519" s="9"/>
      <c r="BD4519" s="9"/>
      <c r="BE4519" s="9"/>
      <c r="BF4519" s="9"/>
      <c r="BG4519" s="9"/>
      <c r="BH4519" s="9"/>
      <c r="BI4519" s="9"/>
      <c r="BJ4519" s="9"/>
      <c r="BK4519" s="9"/>
      <c r="BL4519" s="9"/>
      <c r="BM4519" s="9"/>
      <c r="BN4519" s="9"/>
      <c r="BO4519" s="9"/>
      <c r="BP4519" s="9"/>
      <c r="BQ4519" s="9"/>
      <c r="BT4519" s="9"/>
      <c r="BU4519" s="9"/>
      <c r="BX4519" s="9"/>
      <c r="BY4519" s="9"/>
      <c r="CB4519" s="9"/>
      <c r="CC4519" s="9"/>
      <c r="CF4519" s="9"/>
      <c r="CG4519" s="9"/>
      <c r="CJ4519" s="9"/>
      <c r="CK4519" s="9"/>
      <c r="CN4519" s="9"/>
      <c r="CO4519" s="9"/>
      <c r="CP4519" s="9"/>
      <c r="CQ4519" s="9"/>
      <c r="CR4519" s="9"/>
      <c r="CS4519" s="9"/>
      <c r="CT4519" s="9"/>
      <c r="CU4519" s="9"/>
      <c r="CV4519" s="9"/>
      <c r="CW4519" s="9"/>
      <c r="CX4519" s="9"/>
      <c r="CY4519" s="9"/>
      <c r="CZ4519" s="9"/>
      <c r="DA4519" s="9"/>
      <c r="DB4519" s="9"/>
      <c r="DC4519" s="9"/>
      <c r="DD4519" s="9"/>
      <c r="DE4519" s="9"/>
      <c r="DF4519" s="9"/>
      <c r="DG4519" s="9"/>
      <c r="DH4519" s="9"/>
      <c r="DI4519" s="9"/>
      <c r="DJ4519" s="9"/>
      <c r="DK4519" s="9"/>
      <c r="DL4519" s="9"/>
      <c r="DM4519" s="9"/>
      <c r="DN4519" s="9"/>
      <c r="DO4519" s="9"/>
      <c r="DP4519" s="9"/>
      <c r="DQ4519" s="9"/>
      <c r="DR4519" s="9"/>
      <c r="DS4519" s="9"/>
      <c r="DT4519" s="9"/>
      <c r="DU4519" s="9"/>
      <c r="DV4519" s="9"/>
      <c r="DW4519" s="9"/>
      <c r="DX4519" s="9"/>
      <c r="DY4519" s="9"/>
      <c r="DZ4519" s="56"/>
      <c r="EA4519" s="57"/>
    </row>
    <row r="4520" spans="1:132" ht="19.5" customHeight="1" x14ac:dyDescent="0.25">
      <c r="A4520" s="9">
        <v>3027</v>
      </c>
      <c r="B4520" s="9" t="s">
        <v>8978</v>
      </c>
      <c r="C4520" s="9" t="s">
        <v>8979</v>
      </c>
      <c r="D4520" s="9"/>
      <c r="E4520" s="9" t="s">
        <v>8976</v>
      </c>
      <c r="F4520" s="9" t="s">
        <v>8977</v>
      </c>
      <c r="G4520" s="9"/>
      <c r="H4520" s="9" t="s">
        <v>906</v>
      </c>
      <c r="I4520" s="9" t="s">
        <v>25</v>
      </c>
      <c r="M4520" s="9" t="s">
        <v>20</v>
      </c>
      <c r="O4520" s="9">
        <v>31</v>
      </c>
      <c r="R4520" s="9"/>
      <c r="S4520" s="9"/>
      <c r="T4520" s="9"/>
      <c r="U4520" s="9"/>
      <c r="V4520" s="9"/>
      <c r="W4520" s="9"/>
      <c r="X4520" s="9"/>
      <c r="Y4520" s="9"/>
      <c r="Z4520" s="9"/>
      <c r="AA4520" s="9"/>
      <c r="AB4520" s="9"/>
      <c r="AC4520" s="9"/>
      <c r="AD4520" s="9"/>
      <c r="AE4520" s="9"/>
      <c r="AF4520" s="55"/>
      <c r="AG4520" s="55"/>
      <c r="AH4520" s="9"/>
      <c r="AI4520" s="9"/>
      <c r="AJ4520" s="9"/>
      <c r="AK4520" s="9"/>
      <c r="AL4520" s="9"/>
      <c r="AM4520" s="9"/>
      <c r="AN4520" s="9"/>
      <c r="AO4520" s="9"/>
      <c r="AP4520" s="9"/>
      <c r="AQ4520" s="9"/>
      <c r="AR4520" s="9"/>
      <c r="AS4520" s="9"/>
      <c r="AT4520" s="9"/>
      <c r="AU4520" s="9"/>
      <c r="AV4520" s="9"/>
      <c r="AW4520" s="9"/>
      <c r="AX4520" s="9"/>
      <c r="AY4520" s="9"/>
      <c r="AZ4520" s="9"/>
      <c r="BA4520" s="9"/>
      <c r="BB4520" s="9"/>
      <c r="BC4520" s="9"/>
      <c r="BD4520" s="9"/>
      <c r="BE4520" s="9"/>
      <c r="BF4520" s="9"/>
      <c r="BG4520" s="9"/>
      <c r="BH4520" s="9"/>
      <c r="BI4520" s="9"/>
      <c r="BJ4520" s="9"/>
      <c r="BK4520" s="9"/>
      <c r="BL4520" s="9"/>
      <c r="BM4520" s="9"/>
      <c r="BN4520" s="9"/>
      <c r="BO4520" s="9"/>
      <c r="BP4520" s="9"/>
      <c r="BQ4520" s="9"/>
      <c r="BT4520" s="9"/>
      <c r="BU4520" s="9"/>
      <c r="BX4520" s="9"/>
      <c r="BY4520" s="9"/>
      <c r="CB4520" s="9"/>
      <c r="CC4520" s="9"/>
      <c r="CF4520" s="9"/>
      <c r="CG4520" s="9"/>
      <c r="CJ4520" s="9"/>
      <c r="CK4520" s="9"/>
      <c r="CN4520" s="9"/>
      <c r="CO4520" s="9"/>
      <c r="CP4520" s="9"/>
      <c r="CQ4520" s="9"/>
      <c r="CR4520" s="9"/>
      <c r="CS4520" s="9"/>
      <c r="CT4520" s="9"/>
      <c r="CU4520" s="9"/>
      <c r="CV4520" s="9"/>
      <c r="CW4520" s="9"/>
      <c r="CX4520" s="9"/>
      <c r="CY4520" s="9"/>
      <c r="CZ4520" s="9"/>
      <c r="DA4520" s="9"/>
      <c r="DB4520" s="9"/>
      <c r="DC4520" s="9"/>
      <c r="DD4520" s="9"/>
      <c r="DE4520" s="9"/>
      <c r="DF4520" s="9"/>
      <c r="DG4520" s="9"/>
      <c r="DH4520" s="9"/>
      <c r="DI4520" s="9"/>
      <c r="DJ4520" s="9"/>
      <c r="DK4520" s="9"/>
      <c r="DL4520" s="9"/>
      <c r="DM4520" s="9"/>
      <c r="DN4520" s="9"/>
      <c r="DO4520" s="9"/>
      <c r="DP4520" s="9"/>
      <c r="DQ4520" s="9"/>
      <c r="DR4520" s="9"/>
      <c r="DS4520" s="9"/>
      <c r="DT4520" s="9"/>
      <c r="DU4520" s="9"/>
      <c r="DV4520" s="9"/>
      <c r="DW4520" s="9"/>
      <c r="DX4520" s="9"/>
      <c r="DY4520" s="9"/>
      <c r="DZ4520" s="56"/>
      <c r="EA4520" s="57"/>
    </row>
    <row r="4521" spans="1:132" ht="19.5" customHeight="1" x14ac:dyDescent="0.25">
      <c r="A4521" s="9">
        <v>3028</v>
      </c>
      <c r="B4521" s="9" t="s">
        <v>8980</v>
      </c>
      <c r="C4521" s="9" t="s">
        <v>8981</v>
      </c>
      <c r="D4521" s="9"/>
      <c r="E4521" s="9" t="s">
        <v>6946</v>
      </c>
      <c r="F4521" s="9" t="s">
        <v>8982</v>
      </c>
      <c r="G4521" s="9"/>
      <c r="H4521" s="9" t="s">
        <v>202</v>
      </c>
      <c r="I4521" s="9" t="s">
        <v>25</v>
      </c>
      <c r="J4521" s="129">
        <v>44084</v>
      </c>
      <c r="K4521" s="129">
        <v>43997</v>
      </c>
      <c r="L4521" s="129">
        <v>44561</v>
      </c>
      <c r="M4521" s="9" t="s">
        <v>20</v>
      </c>
      <c r="O4521" s="9">
        <v>29</v>
      </c>
      <c r="Q4521" s="9" t="s">
        <v>54</v>
      </c>
      <c r="R4521" s="9"/>
      <c r="S4521" s="13">
        <v>714286</v>
      </c>
      <c r="T4521" s="13">
        <v>714286</v>
      </c>
      <c r="U4521" s="13">
        <v>214286</v>
      </c>
      <c r="W4521" s="9"/>
      <c r="X4521" s="9"/>
      <c r="Y4521" s="9"/>
      <c r="Z4521" s="9"/>
      <c r="AA4521" s="9"/>
      <c r="AB4521" s="13">
        <v>500000</v>
      </c>
      <c r="AC4521" s="9"/>
      <c r="AD4521" s="9"/>
      <c r="AE4521" s="9"/>
      <c r="AF4521" s="55">
        <v>500000</v>
      </c>
      <c r="AG4521" s="55"/>
      <c r="AH4521" s="9"/>
      <c r="AI4521" s="9"/>
      <c r="AJ4521" s="9"/>
      <c r="AK4521" s="9"/>
      <c r="AL4521" s="9"/>
      <c r="AM4521" s="9"/>
      <c r="AN4521" s="9"/>
      <c r="AO4521" s="9"/>
      <c r="AP4521" s="9"/>
      <c r="AQ4521" s="9"/>
      <c r="AR4521" s="9"/>
      <c r="AS4521" s="9"/>
      <c r="AT4521" s="9"/>
      <c r="AU4521" s="9"/>
      <c r="AV4521" s="9"/>
      <c r="AW4521" s="9"/>
      <c r="AX4521" s="9"/>
      <c r="AY4521" s="9"/>
      <c r="AZ4521" s="9"/>
      <c r="BA4521" s="9"/>
      <c r="BB4521" s="9"/>
      <c r="BC4521" s="9"/>
      <c r="BD4521" s="9"/>
      <c r="BE4521" s="9"/>
      <c r="BF4521" s="9"/>
      <c r="BG4521" s="9"/>
      <c r="BH4521" s="9"/>
      <c r="BI4521" s="9"/>
      <c r="BJ4521" s="9"/>
      <c r="BK4521" s="9"/>
      <c r="BL4521" s="9"/>
      <c r="BM4521" s="9"/>
      <c r="BN4521" s="9"/>
      <c r="BO4521" s="9"/>
      <c r="BP4521" s="9"/>
      <c r="BQ4521" s="9"/>
      <c r="BT4521" s="9"/>
      <c r="BU4521" s="9"/>
      <c r="BX4521" s="9"/>
      <c r="BY4521" s="9"/>
      <c r="CB4521" s="9"/>
      <c r="CC4521" s="9"/>
      <c r="CF4521" s="9"/>
      <c r="CG4521" s="9"/>
      <c r="CJ4521" s="9"/>
      <c r="CK4521" s="9"/>
      <c r="CN4521" s="9"/>
      <c r="CO4521" s="9"/>
      <c r="CP4521" s="9"/>
      <c r="CQ4521" s="9"/>
      <c r="CR4521" s="9"/>
      <c r="CS4521" s="9"/>
      <c r="CT4521" s="9"/>
      <c r="CU4521" s="9"/>
      <c r="CV4521" s="9"/>
      <c r="CW4521" s="9"/>
      <c r="CX4521" s="9"/>
      <c r="CY4521" s="9"/>
      <c r="CZ4521" s="9"/>
      <c r="DA4521" s="9"/>
      <c r="DB4521" s="9"/>
      <c r="DC4521" s="9"/>
      <c r="DD4521" s="9"/>
      <c r="DE4521" s="9"/>
      <c r="DF4521" s="9"/>
      <c r="DG4521" s="9"/>
      <c r="DH4521" s="9"/>
      <c r="DI4521" s="9"/>
      <c r="DJ4521" s="9"/>
      <c r="DK4521" s="9"/>
      <c r="DL4521" s="9"/>
      <c r="DM4521" s="9"/>
      <c r="DN4521" s="9"/>
      <c r="DO4521" s="9"/>
      <c r="DP4521" s="9"/>
      <c r="DQ4521" s="9"/>
      <c r="DR4521" s="9"/>
      <c r="DS4521" s="9"/>
      <c r="DT4521" s="9"/>
      <c r="DU4521" s="9"/>
      <c r="DV4521" s="9"/>
      <c r="DW4521" s="9"/>
      <c r="DX4521" s="9"/>
      <c r="DY4521" s="9"/>
      <c r="DZ4521" s="56"/>
      <c r="EA4521" s="57"/>
    </row>
    <row r="4522" spans="1:132" ht="19.5" customHeight="1" x14ac:dyDescent="0.25">
      <c r="A4522" s="9">
        <v>3029</v>
      </c>
      <c r="B4522" s="9" t="s">
        <v>8983</v>
      </c>
      <c r="C4522" s="9" t="s">
        <v>8985</v>
      </c>
      <c r="D4522" s="9"/>
      <c r="E4522" s="9" t="s">
        <v>8986</v>
      </c>
      <c r="F4522" s="9" t="s">
        <v>8987</v>
      </c>
      <c r="G4522" s="9"/>
      <c r="H4522" s="9" t="s">
        <v>202</v>
      </c>
      <c r="I4522" s="9" t="s">
        <v>9274</v>
      </c>
      <c r="J4522" s="129">
        <v>44353</v>
      </c>
      <c r="K4522" s="129">
        <v>44136</v>
      </c>
      <c r="L4522" s="129">
        <v>44439</v>
      </c>
      <c r="M4522" s="9" t="s">
        <v>20</v>
      </c>
      <c r="O4522" s="9">
        <v>32</v>
      </c>
      <c r="Q4522" s="9" t="s">
        <v>54</v>
      </c>
      <c r="R4522" s="9"/>
      <c r="S4522" s="13">
        <v>97713000</v>
      </c>
      <c r="T4522" s="13">
        <v>97713000</v>
      </c>
      <c r="U4522" s="13">
        <v>29313900</v>
      </c>
      <c r="V4522" s="13">
        <v>68399100</v>
      </c>
      <c r="W4522" s="9"/>
      <c r="X4522" s="9"/>
      <c r="Y4522" s="9"/>
      <c r="Z4522" s="9"/>
      <c r="AA4522" s="9"/>
      <c r="AB4522" s="9"/>
      <c r="AC4522" s="9"/>
      <c r="AD4522" s="9"/>
      <c r="AE4522" s="9"/>
      <c r="AF4522" s="55">
        <v>68399100</v>
      </c>
      <c r="AG4522" s="55"/>
      <c r="AH4522" s="9"/>
      <c r="AI4522" s="9"/>
      <c r="AJ4522" s="9"/>
      <c r="AK4522" s="9"/>
      <c r="AL4522" s="9"/>
      <c r="AM4522" s="9"/>
      <c r="AN4522" s="9"/>
      <c r="AO4522" s="9"/>
      <c r="AP4522" s="9"/>
      <c r="AQ4522" s="9"/>
      <c r="AR4522" s="9"/>
      <c r="AS4522" s="9"/>
      <c r="AT4522" s="9"/>
      <c r="AU4522" s="9"/>
      <c r="AV4522" s="9"/>
      <c r="AW4522" s="9"/>
      <c r="AX4522" s="9"/>
      <c r="AY4522" s="9"/>
      <c r="AZ4522" s="9"/>
      <c r="BA4522" s="9"/>
      <c r="BB4522" s="9"/>
      <c r="BC4522" s="9"/>
      <c r="BD4522" s="9"/>
      <c r="BE4522" s="9"/>
      <c r="BF4522" s="9"/>
      <c r="BG4522" s="9"/>
      <c r="BH4522" s="9"/>
      <c r="BI4522" s="9"/>
      <c r="BJ4522" s="9"/>
      <c r="BK4522" s="9"/>
      <c r="BL4522" s="9"/>
      <c r="BM4522" s="9"/>
      <c r="BN4522" s="9"/>
      <c r="BO4522" s="9"/>
      <c r="BP4522" s="9"/>
      <c r="BQ4522" s="9"/>
      <c r="BT4522" s="9"/>
      <c r="BU4522" s="9"/>
      <c r="BX4522" s="9"/>
      <c r="BY4522" s="9"/>
      <c r="CB4522" s="9"/>
      <c r="CC4522" s="9"/>
      <c r="CF4522" s="9"/>
      <c r="CG4522" s="9"/>
      <c r="CJ4522" s="9"/>
      <c r="CK4522" s="9"/>
      <c r="CN4522" s="9"/>
      <c r="CO4522" s="9"/>
      <c r="CP4522" s="9"/>
      <c r="CQ4522" s="9"/>
      <c r="CR4522" s="9"/>
      <c r="CS4522" s="9"/>
      <c r="CT4522" s="9"/>
      <c r="CU4522" s="9"/>
      <c r="CV4522" s="9"/>
      <c r="CW4522" s="9"/>
      <c r="CX4522" s="9"/>
      <c r="CY4522" s="9"/>
      <c r="CZ4522" s="9"/>
      <c r="DA4522" s="9"/>
      <c r="DB4522" s="9"/>
      <c r="DC4522" s="9"/>
      <c r="DD4522" s="9"/>
      <c r="DE4522" s="9"/>
      <c r="DF4522" s="9"/>
      <c r="DG4522" s="9"/>
      <c r="DH4522" s="9"/>
      <c r="DI4522" s="9"/>
      <c r="DJ4522" s="9"/>
      <c r="DK4522" s="9"/>
      <c r="DL4522" s="9"/>
      <c r="DM4522" s="9"/>
      <c r="DN4522" s="9"/>
      <c r="DO4522" s="9"/>
      <c r="DP4522" s="9"/>
      <c r="DQ4522" s="9"/>
      <c r="DR4522" s="9"/>
      <c r="DS4522" s="9"/>
      <c r="DT4522" s="9"/>
      <c r="DU4522" s="9"/>
      <c r="DV4522" s="9"/>
      <c r="DW4522" s="9"/>
      <c r="DX4522" s="9"/>
      <c r="DY4522" s="9"/>
      <c r="DZ4522" s="56"/>
      <c r="EA4522" s="57"/>
    </row>
    <row r="4523" spans="1:132" ht="19.5" customHeight="1" x14ac:dyDescent="0.25">
      <c r="A4523" s="9">
        <v>3030</v>
      </c>
      <c r="B4523" s="9" t="s">
        <v>8984</v>
      </c>
      <c r="C4523" s="9" t="s">
        <v>8988</v>
      </c>
      <c r="D4523" s="9"/>
      <c r="E4523" s="9" t="s">
        <v>3331</v>
      </c>
      <c r="F4523" s="9" t="s">
        <v>5018</v>
      </c>
      <c r="G4523" s="9"/>
      <c r="H4523" s="9" t="s">
        <v>202</v>
      </c>
      <c r="I4523" s="9" t="s">
        <v>25</v>
      </c>
      <c r="J4523" s="129">
        <v>44287</v>
      </c>
      <c r="K4523" s="129">
        <v>44136</v>
      </c>
      <c r="L4523" s="129">
        <v>44666</v>
      </c>
      <c r="M4523" s="9" t="s">
        <v>20</v>
      </c>
      <c r="O4523" s="9">
        <v>32</v>
      </c>
      <c r="Q4523" s="9" t="s">
        <v>54</v>
      </c>
      <c r="R4523" s="9"/>
      <c r="S4523" s="13">
        <v>20000000</v>
      </c>
      <c r="T4523" s="13">
        <v>20000000</v>
      </c>
      <c r="U4523" s="13">
        <v>6000000</v>
      </c>
      <c r="V4523" s="13">
        <v>14000000</v>
      </c>
      <c r="W4523" s="9"/>
      <c r="X4523" s="9"/>
      <c r="Y4523" s="9"/>
      <c r="Z4523" s="9"/>
      <c r="AA4523" s="9"/>
      <c r="AB4523" s="9"/>
      <c r="AC4523" s="9"/>
      <c r="AD4523" s="9"/>
      <c r="AE4523" s="9"/>
      <c r="AF4523" s="55">
        <v>14000000</v>
      </c>
      <c r="AG4523" s="55"/>
      <c r="AH4523" s="9"/>
      <c r="AI4523" s="9"/>
      <c r="AJ4523" s="9"/>
      <c r="AK4523" s="9"/>
      <c r="AL4523" s="9"/>
      <c r="AM4523" s="9"/>
      <c r="AN4523" s="9"/>
      <c r="AO4523" s="9"/>
      <c r="AP4523" s="9"/>
      <c r="AQ4523" s="9"/>
      <c r="AR4523" s="9"/>
      <c r="AS4523" s="9"/>
      <c r="AT4523" s="9"/>
      <c r="AU4523" s="9"/>
      <c r="AV4523" s="9"/>
      <c r="AW4523" s="9"/>
      <c r="AX4523" s="9"/>
      <c r="AY4523" s="9"/>
      <c r="AZ4523" s="9"/>
      <c r="BA4523" s="9"/>
      <c r="BB4523" s="9"/>
      <c r="BC4523" s="9"/>
      <c r="BD4523" s="9"/>
      <c r="BE4523" s="9"/>
      <c r="BF4523" s="9"/>
      <c r="BG4523" s="9"/>
      <c r="BH4523" s="9"/>
      <c r="BI4523" s="9"/>
      <c r="BJ4523" s="9"/>
      <c r="BK4523" s="9"/>
      <c r="BL4523" s="9"/>
      <c r="BM4523" s="9"/>
      <c r="BN4523" s="9"/>
      <c r="BO4523" s="9"/>
      <c r="BP4523" s="9"/>
      <c r="BQ4523" s="9"/>
      <c r="BT4523" s="9"/>
      <c r="BU4523" s="9"/>
      <c r="BX4523" s="9"/>
      <c r="BY4523" s="9"/>
      <c r="CB4523" s="9"/>
      <c r="CC4523" s="9"/>
      <c r="CF4523" s="9"/>
      <c r="CG4523" s="9"/>
      <c r="CJ4523" s="9"/>
      <c r="CK4523" s="9"/>
      <c r="CN4523" s="9"/>
      <c r="CO4523" s="9"/>
      <c r="CP4523" s="9"/>
      <c r="CQ4523" s="9"/>
      <c r="CR4523" s="9"/>
      <c r="CS4523" s="9"/>
      <c r="CT4523" s="9"/>
      <c r="CU4523" s="9"/>
      <c r="CV4523" s="9"/>
      <c r="CW4523" s="9"/>
      <c r="CX4523" s="9"/>
      <c r="CY4523" s="9"/>
      <c r="CZ4523" s="9"/>
      <c r="DA4523" s="9"/>
      <c r="DB4523" s="9"/>
      <c r="DC4523" s="9"/>
      <c r="DD4523" s="9"/>
      <c r="DE4523" s="9"/>
      <c r="DF4523" s="9"/>
      <c r="DG4523" s="9"/>
      <c r="DH4523" s="9"/>
      <c r="DI4523" s="9"/>
      <c r="DJ4523" s="9"/>
      <c r="DK4523" s="9"/>
      <c r="DL4523" s="9"/>
      <c r="DM4523" s="9"/>
      <c r="DN4523" s="9"/>
      <c r="DO4523" s="9"/>
      <c r="DP4523" s="9"/>
      <c r="DQ4523" s="9"/>
      <c r="DR4523" s="9"/>
      <c r="DS4523" s="9"/>
      <c r="DT4523" s="9"/>
      <c r="DU4523" s="9"/>
      <c r="DV4523" s="9"/>
      <c r="DW4523" s="9"/>
      <c r="DX4523" s="9"/>
      <c r="DY4523" s="9"/>
      <c r="DZ4523" s="56"/>
      <c r="EA4523" s="57"/>
    </row>
    <row r="4524" spans="1:132" ht="19.5" customHeight="1" x14ac:dyDescent="0.25">
      <c r="A4524" s="9">
        <v>3031</v>
      </c>
      <c r="B4524" s="9" t="s">
        <v>8989</v>
      </c>
      <c r="C4524" s="9" t="s">
        <v>8990</v>
      </c>
      <c r="D4524" s="9"/>
      <c r="E4524" s="9" t="s">
        <v>8991</v>
      </c>
      <c r="F4524" s="9" t="s">
        <v>1090</v>
      </c>
      <c r="G4524" s="9"/>
      <c r="H4524" s="9" t="s">
        <v>906</v>
      </c>
      <c r="I4524" s="9" t="s">
        <v>35</v>
      </c>
      <c r="O4524" s="9">
        <v>30</v>
      </c>
      <c r="R4524" s="9"/>
      <c r="S4524" s="9"/>
      <c r="T4524" s="9"/>
      <c r="U4524" s="9"/>
      <c r="W4524" s="9"/>
      <c r="X4524" s="9"/>
      <c r="Y4524" s="9"/>
      <c r="Z4524" s="9"/>
      <c r="AA4524" s="9"/>
      <c r="AB4524" s="9"/>
      <c r="AC4524" s="9"/>
      <c r="AD4524" s="9"/>
      <c r="AE4524" s="9"/>
      <c r="AF4524" s="55"/>
      <c r="AG4524" s="55"/>
      <c r="AH4524" s="9"/>
      <c r="AI4524" s="9"/>
      <c r="AJ4524" s="9"/>
      <c r="AK4524" s="9"/>
      <c r="AL4524" s="9"/>
      <c r="AM4524" s="9"/>
      <c r="AN4524" s="9"/>
      <c r="AO4524" s="9"/>
      <c r="AP4524" s="9"/>
      <c r="AQ4524" s="9"/>
      <c r="AR4524" s="9"/>
      <c r="AS4524" s="9"/>
      <c r="AT4524" s="9"/>
      <c r="AU4524" s="9"/>
      <c r="AV4524" s="9"/>
      <c r="AW4524" s="9"/>
      <c r="AX4524" s="9"/>
      <c r="AY4524" s="9"/>
      <c r="AZ4524" s="9"/>
      <c r="BA4524" s="9"/>
      <c r="BB4524" s="9"/>
      <c r="BC4524" s="9"/>
      <c r="BD4524" s="9"/>
      <c r="BE4524" s="9"/>
      <c r="BF4524" s="9"/>
      <c r="BG4524" s="9"/>
      <c r="BH4524" s="9"/>
      <c r="BI4524" s="9"/>
      <c r="BJ4524" s="9"/>
      <c r="BK4524" s="9"/>
      <c r="BL4524" s="9"/>
      <c r="BM4524" s="9"/>
      <c r="BN4524" s="9"/>
      <c r="BO4524" s="9"/>
      <c r="BP4524" s="9"/>
      <c r="BQ4524" s="9"/>
      <c r="BT4524" s="9"/>
      <c r="BU4524" s="9"/>
      <c r="BX4524" s="9"/>
      <c r="BY4524" s="9"/>
      <c r="CB4524" s="9"/>
      <c r="CC4524" s="9"/>
      <c r="CF4524" s="9"/>
      <c r="CG4524" s="9"/>
      <c r="CJ4524" s="9"/>
      <c r="CK4524" s="9"/>
      <c r="CN4524" s="9"/>
      <c r="CO4524" s="9"/>
      <c r="CP4524" s="9"/>
      <c r="CQ4524" s="9"/>
      <c r="CR4524" s="9"/>
      <c r="CS4524" s="9"/>
      <c r="CT4524" s="9"/>
      <c r="CU4524" s="9"/>
      <c r="CV4524" s="9"/>
      <c r="CW4524" s="9"/>
      <c r="CX4524" s="9"/>
      <c r="CY4524" s="9"/>
      <c r="CZ4524" s="9"/>
      <c r="DA4524" s="9"/>
      <c r="DB4524" s="9"/>
      <c r="DC4524" s="9"/>
      <c r="DD4524" s="9"/>
      <c r="DE4524" s="9"/>
      <c r="DF4524" s="9"/>
      <c r="DG4524" s="9"/>
      <c r="DH4524" s="9"/>
      <c r="DI4524" s="9"/>
      <c r="DJ4524" s="9"/>
      <c r="DK4524" s="9"/>
      <c r="DL4524" s="9"/>
      <c r="DM4524" s="9"/>
      <c r="DN4524" s="9"/>
      <c r="DO4524" s="9"/>
      <c r="DP4524" s="9"/>
      <c r="DQ4524" s="9"/>
      <c r="DR4524" s="9"/>
      <c r="DS4524" s="9"/>
      <c r="DT4524" s="9"/>
      <c r="DU4524" s="9"/>
      <c r="DV4524" s="9"/>
      <c r="DW4524" s="9"/>
      <c r="DX4524" s="9"/>
      <c r="DY4524" s="9"/>
      <c r="DZ4524" s="56"/>
      <c r="EA4524" s="57"/>
    </row>
    <row r="4525" spans="1:132" ht="19.5" customHeight="1" x14ac:dyDescent="0.25">
      <c r="A4525" s="9">
        <v>3032</v>
      </c>
      <c r="B4525" s="9" t="s">
        <v>8992</v>
      </c>
      <c r="C4525" s="9" t="s">
        <v>8993</v>
      </c>
      <c r="D4525" s="9"/>
      <c r="E4525" s="9" t="s">
        <v>8958</v>
      </c>
      <c r="F4525" s="9" t="s">
        <v>8959</v>
      </c>
      <c r="G4525" s="9"/>
      <c r="H4525" s="9" t="s">
        <v>906</v>
      </c>
      <c r="I4525" s="9" t="s">
        <v>97</v>
      </c>
      <c r="M4525" s="9" t="s">
        <v>20</v>
      </c>
      <c r="O4525" s="9">
        <v>26</v>
      </c>
      <c r="R4525" s="9"/>
      <c r="S4525" s="9"/>
      <c r="T4525" s="9"/>
      <c r="U4525" s="9"/>
      <c r="V4525" s="9"/>
      <c r="W4525" s="9"/>
      <c r="X4525" s="9"/>
      <c r="Y4525" s="9"/>
      <c r="Z4525" s="9"/>
      <c r="AA4525" s="9"/>
      <c r="AB4525" s="9"/>
      <c r="AC4525" s="9"/>
      <c r="AD4525" s="9"/>
      <c r="AE4525" s="9"/>
      <c r="AF4525" s="55"/>
      <c r="AG4525" s="55"/>
      <c r="AH4525" s="9"/>
      <c r="AI4525" s="9"/>
      <c r="AJ4525" s="9"/>
      <c r="AK4525" s="9"/>
      <c r="AL4525" s="9"/>
      <c r="AM4525" s="9"/>
      <c r="AN4525" s="9"/>
      <c r="AO4525" s="9"/>
      <c r="AP4525" s="9"/>
      <c r="AQ4525" s="9"/>
      <c r="AR4525" s="9"/>
      <c r="AS4525" s="9"/>
      <c r="AT4525" s="9"/>
      <c r="AU4525" s="9"/>
      <c r="AV4525" s="9"/>
      <c r="AW4525" s="9"/>
      <c r="AX4525" s="9"/>
      <c r="AY4525" s="9"/>
      <c r="AZ4525" s="9"/>
      <c r="BA4525" s="9"/>
      <c r="BB4525" s="9"/>
      <c r="BC4525" s="9"/>
      <c r="BD4525" s="9"/>
      <c r="BE4525" s="9"/>
      <c r="BF4525" s="9"/>
      <c r="BG4525" s="9"/>
      <c r="BH4525" s="9"/>
      <c r="BI4525" s="9"/>
      <c r="BJ4525" s="9"/>
      <c r="BK4525" s="9"/>
      <c r="BL4525" s="9"/>
      <c r="BM4525" s="9"/>
      <c r="BN4525" s="9"/>
      <c r="BO4525" s="9"/>
      <c r="BP4525" s="9"/>
      <c r="BQ4525" s="9"/>
      <c r="BT4525" s="9"/>
      <c r="BU4525" s="9"/>
      <c r="BX4525" s="9"/>
      <c r="BY4525" s="9"/>
      <c r="CB4525" s="9"/>
      <c r="CC4525" s="9"/>
      <c r="CF4525" s="9"/>
      <c r="CG4525" s="9"/>
      <c r="CJ4525" s="9"/>
      <c r="CK4525" s="9"/>
      <c r="CN4525" s="9"/>
      <c r="CO4525" s="9"/>
      <c r="CP4525" s="9"/>
      <c r="CQ4525" s="9"/>
      <c r="CR4525" s="9"/>
      <c r="CS4525" s="9"/>
      <c r="CT4525" s="9"/>
      <c r="CU4525" s="9"/>
      <c r="CV4525" s="9"/>
      <c r="CW4525" s="9"/>
      <c r="CX4525" s="9"/>
      <c r="CY4525" s="9"/>
      <c r="CZ4525" s="9"/>
      <c r="DA4525" s="9"/>
      <c r="DB4525" s="9"/>
      <c r="DC4525" s="9"/>
      <c r="DD4525" s="9"/>
      <c r="DE4525" s="9"/>
      <c r="DF4525" s="9"/>
      <c r="DG4525" s="9"/>
      <c r="DH4525" s="9"/>
      <c r="DI4525" s="9"/>
      <c r="DJ4525" s="9"/>
      <c r="DK4525" s="9"/>
      <c r="DL4525" s="9"/>
      <c r="DM4525" s="9"/>
      <c r="DN4525" s="9"/>
      <c r="DO4525" s="9"/>
      <c r="DP4525" s="9"/>
      <c r="DQ4525" s="9"/>
      <c r="DR4525" s="9"/>
      <c r="DS4525" s="9"/>
      <c r="DT4525" s="9"/>
      <c r="DU4525" s="9"/>
      <c r="DV4525" s="9"/>
      <c r="DW4525" s="9"/>
      <c r="DX4525" s="9"/>
      <c r="DY4525" s="9"/>
      <c r="DZ4525" s="56"/>
      <c r="EA4525" s="57"/>
    </row>
    <row r="4526" spans="1:132" ht="19.5" customHeight="1" x14ac:dyDescent="0.25">
      <c r="A4526" s="9">
        <v>3033</v>
      </c>
      <c r="B4526" s="9" t="s">
        <v>8994</v>
      </c>
      <c r="C4526" s="9" t="s">
        <v>8995</v>
      </c>
      <c r="D4526" s="9"/>
      <c r="E4526" s="9" t="s">
        <v>658</v>
      </c>
      <c r="F4526" s="9" t="s">
        <v>4891</v>
      </c>
      <c r="G4526" s="9"/>
      <c r="H4526" s="9" t="s">
        <v>202</v>
      </c>
      <c r="I4526" s="9" t="s">
        <v>25</v>
      </c>
      <c r="J4526" s="129">
        <v>44228</v>
      </c>
      <c r="K4526" s="129">
        <v>44120</v>
      </c>
      <c r="L4526" s="129">
        <v>44666</v>
      </c>
      <c r="M4526" s="9" t="s">
        <v>20</v>
      </c>
      <c r="O4526" s="9">
        <v>30</v>
      </c>
      <c r="Q4526" s="9" t="s">
        <v>54</v>
      </c>
      <c r="R4526" s="9"/>
      <c r="S4526" s="13">
        <v>57142800</v>
      </c>
      <c r="T4526" s="13">
        <v>57142800</v>
      </c>
      <c r="U4526" s="13">
        <v>17142840</v>
      </c>
      <c r="V4526" s="13">
        <v>39999960</v>
      </c>
      <c r="W4526" s="9"/>
      <c r="X4526" s="9"/>
      <c r="Y4526" s="9"/>
      <c r="Z4526" s="9"/>
      <c r="AA4526" s="9"/>
      <c r="AB4526" s="9"/>
      <c r="AC4526" s="9"/>
      <c r="AD4526" s="9"/>
      <c r="AE4526" s="9"/>
      <c r="AF4526" s="55">
        <v>39999960</v>
      </c>
      <c r="AG4526" s="55"/>
      <c r="AH4526" s="9"/>
      <c r="AI4526" s="9"/>
      <c r="AJ4526" s="9"/>
      <c r="AK4526" s="9"/>
      <c r="AL4526" s="9"/>
      <c r="AM4526" s="9"/>
      <c r="AN4526" s="9"/>
      <c r="AO4526" s="9"/>
      <c r="AP4526" s="9"/>
      <c r="AQ4526" s="9"/>
      <c r="AR4526" s="9"/>
      <c r="AS4526" s="9"/>
      <c r="AT4526" s="9"/>
      <c r="AU4526" s="9"/>
      <c r="AV4526" s="9"/>
      <c r="AW4526" s="9"/>
      <c r="AX4526" s="9"/>
      <c r="AY4526" s="9"/>
      <c r="AZ4526" s="9"/>
      <c r="BA4526" s="9"/>
      <c r="BB4526" s="9"/>
      <c r="BC4526" s="9"/>
      <c r="BD4526" s="9"/>
      <c r="BE4526" s="9"/>
      <c r="BF4526" s="9"/>
      <c r="BG4526" s="9"/>
      <c r="BH4526" s="9"/>
      <c r="BI4526" s="9"/>
      <c r="BJ4526" s="9"/>
      <c r="BK4526" s="9"/>
      <c r="BL4526" s="9"/>
      <c r="BM4526" s="9"/>
      <c r="BN4526" s="9"/>
      <c r="BO4526" s="9"/>
      <c r="BP4526" s="9"/>
      <c r="BQ4526" s="9"/>
      <c r="BT4526" s="9"/>
      <c r="BU4526" s="9"/>
      <c r="BX4526" s="9"/>
      <c r="BY4526" s="9"/>
      <c r="CB4526" s="9"/>
      <c r="CC4526" s="9"/>
      <c r="CF4526" s="9"/>
      <c r="CG4526" s="9"/>
      <c r="CJ4526" s="9"/>
      <c r="CK4526" s="9"/>
      <c r="CN4526" s="9"/>
      <c r="CO4526" s="9"/>
      <c r="CP4526" s="9"/>
      <c r="CQ4526" s="9"/>
      <c r="CR4526" s="9"/>
      <c r="CS4526" s="9"/>
      <c r="CT4526" s="9"/>
      <c r="CU4526" s="9"/>
      <c r="CV4526" s="9"/>
      <c r="CW4526" s="9"/>
      <c r="CX4526" s="9"/>
      <c r="CY4526" s="9"/>
      <c r="CZ4526" s="9"/>
      <c r="DA4526" s="9"/>
      <c r="DB4526" s="9"/>
      <c r="DC4526" s="9"/>
      <c r="DD4526" s="9"/>
      <c r="DE4526" s="9"/>
      <c r="DF4526" s="9"/>
      <c r="DG4526" s="9"/>
      <c r="DH4526" s="9"/>
      <c r="DI4526" s="9"/>
      <c r="DJ4526" s="9"/>
      <c r="DK4526" s="9"/>
      <c r="DL4526" s="9"/>
      <c r="DM4526" s="9"/>
      <c r="DN4526" s="9"/>
      <c r="DO4526" s="9"/>
      <c r="DP4526" s="9"/>
      <c r="DQ4526" s="9"/>
      <c r="DR4526" s="9"/>
      <c r="DS4526" s="9"/>
      <c r="DT4526" s="9"/>
      <c r="DU4526" s="9"/>
      <c r="DV4526" s="9"/>
      <c r="DW4526" s="9"/>
      <c r="DX4526" s="9"/>
      <c r="DY4526" s="9"/>
      <c r="DZ4526" s="56"/>
      <c r="EA4526" s="57"/>
    </row>
    <row r="4527" spans="1:132" ht="19.5" customHeight="1" x14ac:dyDescent="0.25">
      <c r="A4527" s="9">
        <v>3034</v>
      </c>
      <c r="B4527" s="9" t="s">
        <v>8996</v>
      </c>
      <c r="C4527" s="9" t="s">
        <v>8997</v>
      </c>
      <c r="D4527" s="9"/>
      <c r="E4527" s="9" t="s">
        <v>3316</v>
      </c>
      <c r="F4527" s="9" t="s">
        <v>4325</v>
      </c>
      <c r="G4527" s="9"/>
      <c r="H4527" s="9" t="s">
        <v>202</v>
      </c>
      <c r="I4527" s="9" t="s">
        <v>35</v>
      </c>
      <c r="J4527" s="129">
        <v>44168</v>
      </c>
      <c r="K4527" s="129">
        <v>44062</v>
      </c>
      <c r="L4527" s="129">
        <v>44377</v>
      </c>
      <c r="M4527" s="9" t="s">
        <v>20</v>
      </c>
      <c r="O4527" s="9">
        <v>32</v>
      </c>
      <c r="Q4527" s="9" t="s">
        <v>54</v>
      </c>
      <c r="R4527" s="9"/>
      <c r="S4527" s="13">
        <v>142857143</v>
      </c>
      <c r="T4527" s="13">
        <v>142857143</v>
      </c>
      <c r="U4527" s="13">
        <v>42857143</v>
      </c>
      <c r="V4527" s="13">
        <v>100000000</v>
      </c>
      <c r="W4527" s="9"/>
      <c r="X4527" s="9"/>
      <c r="Y4527" s="9"/>
      <c r="Z4527" s="9"/>
      <c r="AA4527" s="9"/>
      <c r="AB4527" s="9"/>
      <c r="AC4527" s="9"/>
      <c r="AD4527" s="9"/>
      <c r="AE4527" s="9"/>
      <c r="AF4527" s="55">
        <v>100000000</v>
      </c>
      <c r="AG4527" s="55"/>
      <c r="AH4527" s="11">
        <v>44105</v>
      </c>
      <c r="AI4527" s="11">
        <v>44196</v>
      </c>
      <c r="AJ4527" s="13">
        <v>75148670</v>
      </c>
      <c r="AK4527" s="13">
        <v>22544601</v>
      </c>
      <c r="AL4527" s="11">
        <v>44197</v>
      </c>
      <c r="AM4527" s="11">
        <v>44227</v>
      </c>
      <c r="AN4527" s="13">
        <v>34461735</v>
      </c>
      <c r="AO4527" s="13">
        <v>10338521</v>
      </c>
      <c r="AP4527" s="11">
        <v>44228</v>
      </c>
      <c r="AQ4527" s="11">
        <v>44286</v>
      </c>
      <c r="AR4527" s="13">
        <v>14572608</v>
      </c>
      <c r="AS4527" s="13">
        <v>4371782</v>
      </c>
      <c r="AT4527" s="11">
        <v>44287</v>
      </c>
      <c r="AU4527" s="11">
        <v>44347</v>
      </c>
      <c r="AV4527" s="13">
        <v>10973368</v>
      </c>
      <c r="AW4527" s="13">
        <v>3292010</v>
      </c>
      <c r="AX4527" s="11">
        <v>44348</v>
      </c>
      <c r="AY4527" s="11">
        <v>44377</v>
      </c>
      <c r="AZ4527" s="13">
        <v>6009940</v>
      </c>
      <c r="BA4527" s="13">
        <v>1802982</v>
      </c>
      <c r="BB4527" s="9"/>
      <c r="BC4527" s="9"/>
      <c r="BD4527" s="9"/>
      <c r="BE4527" s="9"/>
      <c r="BF4527" s="9"/>
      <c r="BG4527" s="9"/>
      <c r="BH4527" s="9"/>
      <c r="BI4527" s="9"/>
      <c r="BJ4527" s="9"/>
      <c r="BK4527" s="9"/>
      <c r="BL4527" s="9"/>
      <c r="BM4527" s="9"/>
      <c r="BN4527" s="9"/>
      <c r="BO4527" s="9"/>
      <c r="BP4527" s="9"/>
      <c r="BQ4527" s="9"/>
      <c r="BT4527" s="9"/>
      <c r="BU4527" s="9"/>
      <c r="BX4527" s="9"/>
      <c r="BY4527" s="9"/>
      <c r="CB4527" s="9"/>
      <c r="CC4527" s="9"/>
      <c r="CF4527" s="9"/>
      <c r="CG4527" s="9"/>
      <c r="CJ4527" s="9"/>
      <c r="CK4527" s="9"/>
      <c r="CN4527" s="9"/>
      <c r="CO4527" s="9"/>
      <c r="CP4527" s="9"/>
      <c r="CQ4527" s="9"/>
      <c r="CR4527" s="9"/>
      <c r="CS4527" s="9"/>
      <c r="CT4527" s="9"/>
      <c r="CU4527" s="9"/>
      <c r="CV4527" s="9"/>
      <c r="CW4527" s="9"/>
      <c r="CX4527" s="9"/>
      <c r="CY4527" s="9"/>
      <c r="CZ4527" s="9"/>
      <c r="DA4527" s="9"/>
      <c r="DB4527" s="9"/>
      <c r="DC4527" s="9"/>
      <c r="DD4527" s="9"/>
      <c r="DE4527" s="9"/>
      <c r="DF4527" s="9"/>
      <c r="DG4527" s="9"/>
      <c r="DH4527" s="9"/>
      <c r="DI4527" s="9"/>
      <c r="DJ4527" s="9"/>
      <c r="DK4527" s="9"/>
      <c r="DL4527" s="9"/>
      <c r="DM4527" s="9"/>
      <c r="DN4527" s="9"/>
      <c r="DO4527" s="9"/>
      <c r="DP4527" s="9"/>
      <c r="DQ4527" s="9"/>
      <c r="DR4527" s="9"/>
      <c r="DS4527" s="9"/>
      <c r="DT4527" s="9"/>
      <c r="DU4527" s="9"/>
      <c r="DV4527" s="9"/>
      <c r="DW4527" s="9"/>
      <c r="DX4527" s="9"/>
      <c r="DY4527" s="9"/>
      <c r="DZ4527" s="56"/>
      <c r="EA4527" s="57"/>
    </row>
    <row r="4528" spans="1:132" ht="19.5" customHeight="1" x14ac:dyDescent="0.25">
      <c r="A4528" s="9">
        <v>3035</v>
      </c>
      <c r="B4528" s="9" t="s">
        <v>8998</v>
      </c>
      <c r="C4528" s="9" t="s">
        <v>9001</v>
      </c>
      <c r="D4528" s="9"/>
      <c r="E4528" s="9" t="s">
        <v>8999</v>
      </c>
      <c r="F4528" s="9" t="s">
        <v>9000</v>
      </c>
      <c r="G4528" s="9"/>
      <c r="H4528" s="9" t="s">
        <v>906</v>
      </c>
      <c r="I4528" s="9" t="s">
        <v>6149</v>
      </c>
      <c r="M4528" s="9" t="s">
        <v>20</v>
      </c>
      <c r="O4528" s="9">
        <v>30</v>
      </c>
      <c r="R4528" s="9"/>
      <c r="S4528" s="9"/>
      <c r="T4528" s="9"/>
      <c r="U4528" s="9"/>
      <c r="V4528" s="9"/>
      <c r="W4528" s="9"/>
      <c r="X4528" s="9"/>
      <c r="Y4528" s="9"/>
      <c r="Z4528" s="9"/>
      <c r="AA4528" s="9"/>
      <c r="AB4528" s="9"/>
      <c r="AC4528" s="9"/>
      <c r="AD4528" s="9"/>
      <c r="AE4528" s="9"/>
      <c r="AF4528" s="55"/>
      <c r="AG4528" s="55"/>
      <c r="AH4528" s="9"/>
      <c r="AI4528" s="9"/>
      <c r="AJ4528" s="9"/>
      <c r="AK4528" s="9"/>
      <c r="AL4528" s="9"/>
      <c r="AM4528" s="9"/>
      <c r="AN4528" s="9"/>
      <c r="AO4528" s="9"/>
      <c r="AP4528" s="9"/>
      <c r="AQ4528" s="9"/>
      <c r="AR4528" s="9"/>
      <c r="AS4528" s="9"/>
      <c r="AT4528" s="9"/>
      <c r="AU4528" s="9"/>
      <c r="AV4528" s="9"/>
      <c r="AW4528" s="9"/>
      <c r="AX4528" s="9"/>
      <c r="AY4528" s="9"/>
      <c r="AZ4528" s="9"/>
      <c r="BA4528" s="9"/>
      <c r="BB4528" s="9"/>
      <c r="BC4528" s="9"/>
      <c r="BD4528" s="9"/>
      <c r="BE4528" s="9"/>
      <c r="BF4528" s="9"/>
      <c r="BG4528" s="9"/>
      <c r="BH4528" s="9"/>
      <c r="BI4528" s="9"/>
      <c r="BJ4528" s="9"/>
      <c r="BK4528" s="9"/>
      <c r="BL4528" s="9"/>
      <c r="BM4528" s="9"/>
      <c r="BN4528" s="9"/>
      <c r="BO4528" s="9"/>
      <c r="BP4528" s="9"/>
      <c r="BQ4528" s="9"/>
      <c r="BT4528" s="9"/>
      <c r="BU4528" s="9"/>
      <c r="BX4528" s="9"/>
      <c r="BY4528" s="9"/>
      <c r="CB4528" s="9"/>
      <c r="CC4528" s="9"/>
      <c r="CF4528" s="9"/>
      <c r="CG4528" s="9"/>
      <c r="CJ4528" s="9"/>
      <c r="CK4528" s="9"/>
      <c r="CN4528" s="9"/>
      <c r="CO4528" s="9"/>
      <c r="CP4528" s="9"/>
      <c r="CQ4528" s="9"/>
      <c r="CR4528" s="9"/>
      <c r="CS4528" s="9"/>
      <c r="CT4528" s="9"/>
      <c r="CU4528" s="9"/>
      <c r="CV4528" s="9"/>
      <c r="CW4528" s="9"/>
      <c r="CX4528" s="9"/>
      <c r="CY4528" s="9"/>
      <c r="CZ4528" s="9"/>
      <c r="DA4528" s="9"/>
      <c r="DB4528" s="9"/>
      <c r="DC4528" s="9"/>
      <c r="DD4528" s="9"/>
      <c r="DE4528" s="9"/>
      <c r="DF4528" s="9"/>
      <c r="DG4528" s="9"/>
      <c r="DH4528" s="9"/>
      <c r="DI4528" s="9"/>
      <c r="DJ4528" s="9"/>
      <c r="DK4528" s="9"/>
      <c r="DL4528" s="9"/>
      <c r="DM4528" s="9"/>
      <c r="DN4528" s="9"/>
      <c r="DO4528" s="9"/>
      <c r="DP4528" s="9"/>
      <c r="DQ4528" s="9"/>
      <c r="DR4528" s="9"/>
      <c r="DS4528" s="9"/>
      <c r="DT4528" s="9"/>
      <c r="DU4528" s="9"/>
      <c r="DV4528" s="9"/>
      <c r="DW4528" s="9"/>
      <c r="DX4528" s="9"/>
      <c r="DY4528" s="9"/>
      <c r="DZ4528" s="56"/>
      <c r="EA4528" s="57"/>
    </row>
    <row r="4529" spans="1:132" ht="19.5" customHeight="1" x14ac:dyDescent="0.25">
      <c r="A4529" s="9">
        <v>3036</v>
      </c>
      <c r="B4529" s="9" t="s">
        <v>9002</v>
      </c>
      <c r="C4529" s="9" t="s">
        <v>9003</v>
      </c>
      <c r="D4529" s="9"/>
      <c r="E4529" s="9" t="s">
        <v>9004</v>
      </c>
      <c r="F4529" s="9" t="s">
        <v>226</v>
      </c>
      <c r="G4529" s="9"/>
      <c r="H4529" s="9" t="s">
        <v>202</v>
      </c>
      <c r="I4529" s="9" t="s">
        <v>25</v>
      </c>
      <c r="J4529" s="129">
        <v>44137</v>
      </c>
      <c r="K4529" s="129">
        <v>43840</v>
      </c>
      <c r="L4529" s="129">
        <v>44592</v>
      </c>
      <c r="M4529" s="9" t="s">
        <v>20</v>
      </c>
      <c r="O4529" s="9">
        <v>29</v>
      </c>
      <c r="Q4529" s="9" t="s">
        <v>54</v>
      </c>
      <c r="R4529" s="9"/>
      <c r="S4529" s="13">
        <v>9642858</v>
      </c>
      <c r="T4529" s="13">
        <v>9642858</v>
      </c>
      <c r="U4529" s="13">
        <v>2892858</v>
      </c>
      <c r="V4529" s="13">
        <v>6750000</v>
      </c>
      <c r="W4529" s="9"/>
      <c r="X4529" s="9"/>
      <c r="Y4529" s="9"/>
      <c r="Z4529" s="9"/>
      <c r="AA4529" s="9"/>
      <c r="AB4529" s="9"/>
      <c r="AC4529" s="9"/>
      <c r="AD4529" s="9"/>
      <c r="AE4529" s="9"/>
      <c r="AF4529" s="55">
        <v>6750000</v>
      </c>
      <c r="AG4529" s="55"/>
      <c r="AH4529" s="11">
        <v>44013</v>
      </c>
      <c r="AI4529" s="11">
        <v>44377</v>
      </c>
      <c r="AJ4529" s="13">
        <v>2553371</v>
      </c>
      <c r="AK4529" s="13">
        <v>766011</v>
      </c>
      <c r="AL4529" s="9"/>
      <c r="AM4529" s="9"/>
      <c r="AN4529" s="9"/>
      <c r="AO4529" s="9"/>
      <c r="AP4529" s="9"/>
      <c r="AQ4529" s="9"/>
      <c r="AR4529" s="9"/>
      <c r="AS4529" s="9"/>
      <c r="AT4529" s="9"/>
      <c r="AU4529" s="9"/>
      <c r="AV4529" s="9"/>
      <c r="AW4529" s="9"/>
      <c r="AX4529" s="9"/>
      <c r="AY4529" s="9"/>
      <c r="AZ4529" s="9"/>
      <c r="BA4529" s="9"/>
      <c r="BB4529" s="9"/>
      <c r="BC4529" s="9"/>
      <c r="BD4529" s="9"/>
      <c r="BE4529" s="9"/>
      <c r="BF4529" s="9"/>
      <c r="BG4529" s="9"/>
      <c r="BH4529" s="9"/>
      <c r="BI4529" s="9"/>
      <c r="BJ4529" s="9"/>
      <c r="BK4529" s="9"/>
      <c r="BL4529" s="9"/>
      <c r="BM4529" s="9"/>
      <c r="BN4529" s="9"/>
      <c r="BO4529" s="9"/>
      <c r="BP4529" s="9"/>
      <c r="BQ4529" s="9"/>
      <c r="BT4529" s="9"/>
      <c r="BU4529" s="9"/>
      <c r="BX4529" s="9"/>
      <c r="BY4529" s="9"/>
      <c r="CB4529" s="9"/>
      <c r="CC4529" s="9"/>
      <c r="CF4529" s="9"/>
      <c r="CG4529" s="9"/>
      <c r="CJ4529" s="9"/>
      <c r="CK4529" s="9"/>
      <c r="CN4529" s="9"/>
      <c r="CO4529" s="9"/>
      <c r="CP4529" s="9"/>
      <c r="CQ4529" s="9"/>
      <c r="CR4529" s="9"/>
      <c r="CS4529" s="9"/>
      <c r="CT4529" s="9"/>
      <c r="CU4529" s="9"/>
      <c r="CV4529" s="9"/>
      <c r="CW4529" s="9"/>
      <c r="CX4529" s="9"/>
      <c r="CY4529" s="9"/>
      <c r="CZ4529" s="9"/>
      <c r="DA4529" s="9"/>
      <c r="DB4529" s="9"/>
      <c r="DC4529" s="9"/>
      <c r="DD4529" s="9"/>
      <c r="DE4529" s="9"/>
      <c r="DF4529" s="9"/>
      <c r="DG4529" s="9"/>
      <c r="DH4529" s="9"/>
      <c r="DI4529" s="9"/>
      <c r="DJ4529" s="9"/>
      <c r="DK4529" s="9"/>
      <c r="DL4529" s="9"/>
      <c r="DM4529" s="9"/>
      <c r="DN4529" s="9"/>
      <c r="DO4529" s="9"/>
      <c r="DP4529" s="9"/>
      <c r="DQ4529" s="9"/>
      <c r="DR4529" s="9"/>
      <c r="DS4529" s="9"/>
      <c r="DT4529" s="9"/>
      <c r="DU4529" s="9"/>
      <c r="DV4529" s="9"/>
      <c r="DW4529" s="9"/>
      <c r="DX4529" s="9"/>
      <c r="DY4529" s="9"/>
      <c r="DZ4529" s="56"/>
      <c r="EA4529" s="57"/>
    </row>
    <row r="4530" spans="1:132" ht="38.25" customHeight="1" x14ac:dyDescent="0.25">
      <c r="A4530" s="9">
        <v>3037</v>
      </c>
      <c r="B4530" s="9" t="s">
        <v>9005</v>
      </c>
      <c r="C4530" s="9" t="s">
        <v>9102</v>
      </c>
      <c r="D4530" s="9"/>
      <c r="E4530" s="9" t="s">
        <v>9329</v>
      </c>
      <c r="F4530" s="9" t="s">
        <v>7772</v>
      </c>
      <c r="G4530" s="9"/>
      <c r="H4530" s="9" t="s">
        <v>202</v>
      </c>
      <c r="I4530" s="9" t="s">
        <v>25</v>
      </c>
      <c r="J4530" s="129">
        <v>44058</v>
      </c>
      <c r="K4530" s="129">
        <v>44046</v>
      </c>
      <c r="L4530" s="129">
        <v>44592</v>
      </c>
      <c r="M4530" s="9" t="s">
        <v>335</v>
      </c>
      <c r="O4530" s="9">
        <v>24</v>
      </c>
      <c r="Q4530" s="9" t="s">
        <v>54</v>
      </c>
      <c r="R4530" s="13">
        <v>18000000</v>
      </c>
      <c r="S4530" s="13">
        <v>16500000</v>
      </c>
      <c r="T4530" s="13">
        <v>16500000</v>
      </c>
      <c r="U4530" s="13">
        <v>4000000</v>
      </c>
      <c r="V4530" s="13">
        <v>12500000</v>
      </c>
      <c r="W4530" s="9"/>
      <c r="X4530" s="9"/>
      <c r="Y4530" s="9"/>
      <c r="Z4530" s="9"/>
      <c r="AA4530" s="9"/>
      <c r="AB4530" s="9"/>
      <c r="AC4530" s="9"/>
      <c r="AD4530" s="9"/>
      <c r="AE4530" s="9"/>
      <c r="AF4530" s="55">
        <v>12500000</v>
      </c>
      <c r="AG4530" s="55"/>
      <c r="AH4530" s="9"/>
      <c r="AI4530" s="9"/>
      <c r="AJ4530" s="9"/>
      <c r="AK4530" s="9"/>
      <c r="AL4530" s="9"/>
      <c r="AM4530" s="9"/>
      <c r="AN4530" s="9"/>
      <c r="AO4530" s="9"/>
      <c r="AP4530" s="9"/>
      <c r="AQ4530" s="9"/>
      <c r="AR4530" s="9"/>
      <c r="AS4530" s="9"/>
      <c r="AT4530" s="9"/>
      <c r="AU4530" s="9"/>
      <c r="AV4530" s="9"/>
      <c r="AW4530" s="9"/>
      <c r="AX4530" s="9"/>
      <c r="AY4530" s="9"/>
      <c r="AZ4530" s="9"/>
      <c r="BA4530" s="9"/>
      <c r="BB4530" s="9"/>
      <c r="BC4530" s="9"/>
      <c r="BD4530" s="9"/>
      <c r="BE4530" s="9"/>
      <c r="BF4530" s="9"/>
      <c r="BG4530" s="9"/>
      <c r="BH4530" s="9"/>
      <c r="BI4530" s="9"/>
      <c r="BJ4530" s="9"/>
      <c r="BK4530" s="9"/>
      <c r="BL4530" s="9"/>
      <c r="BM4530" s="9"/>
      <c r="BN4530" s="9"/>
      <c r="BO4530" s="9"/>
      <c r="BP4530" s="9"/>
      <c r="BQ4530" s="9"/>
      <c r="BT4530" s="9"/>
      <c r="BU4530" s="9"/>
      <c r="BX4530" s="9"/>
      <c r="BY4530" s="9"/>
      <c r="CB4530" s="9"/>
      <c r="CC4530" s="9"/>
      <c r="CF4530" s="9"/>
      <c r="CG4530" s="9"/>
      <c r="CJ4530" s="9"/>
      <c r="CK4530" s="9"/>
      <c r="CN4530" s="9"/>
      <c r="CO4530" s="9"/>
      <c r="CP4530" s="9"/>
      <c r="CQ4530" s="9"/>
      <c r="CR4530" s="9"/>
      <c r="CS4530" s="9"/>
      <c r="CT4530" s="9"/>
      <c r="CU4530" s="9"/>
      <c r="CV4530" s="9"/>
      <c r="CW4530" s="9"/>
      <c r="CX4530" s="9"/>
      <c r="CY4530" s="9"/>
      <c r="CZ4530" s="9"/>
      <c r="DA4530" s="9"/>
      <c r="DB4530" s="9"/>
      <c r="DC4530" s="9"/>
      <c r="DD4530" s="9"/>
      <c r="DE4530" s="9"/>
      <c r="DF4530" s="9"/>
      <c r="DG4530" s="9"/>
      <c r="DH4530" s="9"/>
      <c r="DI4530" s="9"/>
      <c r="DJ4530" s="9"/>
      <c r="DK4530" s="9"/>
      <c r="DL4530" s="9"/>
      <c r="DM4530" s="9"/>
      <c r="DN4530" s="9"/>
      <c r="DO4530" s="9"/>
      <c r="DP4530" s="9"/>
      <c r="DQ4530" s="9"/>
      <c r="DR4530" s="9"/>
      <c r="DS4530" s="9"/>
      <c r="DT4530" s="9"/>
      <c r="DU4530" s="9"/>
      <c r="DV4530" s="9"/>
      <c r="DW4530" s="9"/>
      <c r="DX4530" s="9"/>
      <c r="DY4530" s="9"/>
      <c r="DZ4530" s="56"/>
      <c r="EA4530" s="57"/>
    </row>
    <row r="4531" spans="1:132" s="18" customFormat="1" ht="38.25" customHeight="1" x14ac:dyDescent="0.25">
      <c r="A4531" s="18">
        <v>3037</v>
      </c>
      <c r="B4531" s="18" t="s">
        <v>9005</v>
      </c>
      <c r="C4531" s="18" t="s">
        <v>9102</v>
      </c>
      <c r="D4531" s="19">
        <v>44137</v>
      </c>
      <c r="E4531" s="18" t="s">
        <v>212</v>
      </c>
      <c r="F4531" s="18" t="s">
        <v>7772</v>
      </c>
      <c r="J4531" s="130"/>
      <c r="K4531" s="130"/>
      <c r="L4531" s="130"/>
      <c r="R4531" s="20"/>
      <c r="S4531" s="20"/>
      <c r="T4531" s="20"/>
      <c r="U4531" s="20"/>
      <c r="V4531" s="20"/>
      <c r="AF4531" s="57"/>
      <c r="AG4531" s="57"/>
      <c r="DY4531" s="9"/>
      <c r="DZ4531" s="56"/>
      <c r="EA4531" s="57"/>
      <c r="EB4531" s="9"/>
    </row>
    <row r="4532" spans="1:132" ht="39" customHeight="1" x14ac:dyDescent="0.25">
      <c r="A4532" s="9">
        <v>3038</v>
      </c>
      <c r="B4532" s="9" t="s">
        <v>9006</v>
      </c>
      <c r="C4532" s="9" t="s">
        <v>9007</v>
      </c>
      <c r="D4532" s="9"/>
      <c r="E4532" s="9" t="s">
        <v>4603</v>
      </c>
      <c r="F4532" s="9" t="s">
        <v>9008</v>
      </c>
      <c r="G4532" s="9"/>
      <c r="H4532" s="9" t="s">
        <v>202</v>
      </c>
      <c r="I4532" s="9" t="s">
        <v>25</v>
      </c>
      <c r="J4532" s="129">
        <v>44221</v>
      </c>
      <c r="K4532" s="129">
        <v>44075</v>
      </c>
      <c r="L4532" s="129">
        <v>44651</v>
      </c>
      <c r="M4532" s="9" t="s">
        <v>20</v>
      </c>
      <c r="O4532" s="9">
        <v>28</v>
      </c>
      <c r="Q4532" s="9" t="s">
        <v>54</v>
      </c>
      <c r="R4532" s="9"/>
      <c r="S4532" s="13">
        <v>12142858</v>
      </c>
      <c r="T4532" s="13">
        <v>12142858</v>
      </c>
      <c r="U4532" s="13">
        <v>3642858</v>
      </c>
      <c r="V4532" s="13">
        <v>8500000</v>
      </c>
      <c r="W4532" s="9"/>
      <c r="X4532" s="9"/>
      <c r="Y4532" s="9"/>
      <c r="Z4532" s="9"/>
      <c r="AA4532" s="9"/>
      <c r="AB4532" s="9"/>
      <c r="AC4532" s="9"/>
      <c r="AD4532" s="9"/>
      <c r="AE4532" s="9"/>
      <c r="AF4532" s="59">
        <v>8500000</v>
      </c>
      <c r="AG4532" s="57"/>
      <c r="AH4532" s="9"/>
      <c r="AI4532" s="9"/>
      <c r="AJ4532" s="9"/>
      <c r="AK4532" s="9"/>
      <c r="AL4532" s="9"/>
      <c r="AM4532" s="9"/>
      <c r="AN4532" s="9"/>
      <c r="AO4532" s="9"/>
      <c r="AP4532" s="9"/>
      <c r="AQ4532" s="9"/>
      <c r="AR4532" s="9"/>
      <c r="AS4532" s="9"/>
      <c r="AT4532" s="9"/>
      <c r="AU4532" s="9"/>
      <c r="AV4532" s="9"/>
      <c r="AW4532" s="9"/>
      <c r="AX4532" s="9"/>
      <c r="AY4532" s="9"/>
      <c r="AZ4532" s="9"/>
      <c r="BA4532" s="9"/>
      <c r="BB4532" s="9"/>
      <c r="BC4532" s="9"/>
      <c r="BD4532" s="9"/>
      <c r="BE4532" s="9"/>
      <c r="BF4532" s="9"/>
      <c r="BG4532" s="9"/>
      <c r="BH4532" s="9"/>
      <c r="BI4532" s="9"/>
      <c r="BJ4532" s="9"/>
      <c r="BK4532" s="9"/>
      <c r="BL4532" s="9"/>
      <c r="BM4532" s="9"/>
      <c r="BN4532" s="9"/>
      <c r="BO4532" s="9"/>
      <c r="BP4532" s="9"/>
      <c r="BQ4532" s="9"/>
      <c r="BT4532" s="9"/>
      <c r="BU4532" s="9"/>
      <c r="BX4532" s="9"/>
      <c r="BY4532" s="9"/>
      <c r="CB4532" s="9"/>
      <c r="CC4532" s="9"/>
      <c r="CF4532" s="9"/>
      <c r="CG4532" s="9"/>
      <c r="CJ4532" s="9"/>
      <c r="CK4532" s="9"/>
      <c r="CN4532" s="9"/>
      <c r="CO4532" s="9"/>
      <c r="CP4532" s="9"/>
      <c r="CQ4532" s="9"/>
      <c r="CR4532" s="9"/>
      <c r="CS4532" s="9"/>
      <c r="CT4532" s="9"/>
      <c r="CU4532" s="9"/>
      <c r="CV4532" s="9"/>
      <c r="CW4532" s="9"/>
      <c r="CX4532" s="9"/>
      <c r="CY4532" s="9"/>
      <c r="CZ4532" s="9"/>
      <c r="DA4532" s="9"/>
      <c r="DB4532" s="9"/>
      <c r="DC4532" s="9"/>
      <c r="DD4532" s="9"/>
      <c r="DE4532" s="9"/>
      <c r="DF4532" s="9"/>
      <c r="DG4532" s="9"/>
      <c r="DH4532" s="9"/>
      <c r="DI4532" s="9"/>
      <c r="DJ4532" s="9"/>
      <c r="DK4532" s="9"/>
      <c r="DL4532" s="9"/>
      <c r="DM4532" s="9"/>
      <c r="DN4532" s="9"/>
      <c r="DO4532" s="9"/>
      <c r="DP4532" s="9"/>
      <c r="DQ4532" s="9"/>
      <c r="DR4532" s="9"/>
      <c r="DS4532" s="9"/>
      <c r="DT4532" s="9"/>
      <c r="DU4532" s="9"/>
      <c r="DV4532" s="9"/>
      <c r="DW4532" s="9"/>
      <c r="DX4532" s="9"/>
      <c r="DY4532" s="9"/>
      <c r="DZ4532" s="56"/>
      <c r="EA4532" s="57"/>
    </row>
    <row r="4533" spans="1:132" s="18" customFormat="1" ht="39" customHeight="1" x14ac:dyDescent="0.25">
      <c r="A4533" s="18">
        <v>3038</v>
      </c>
      <c r="B4533" s="18" t="s">
        <v>9006</v>
      </c>
      <c r="C4533" s="18" t="s">
        <v>9007</v>
      </c>
      <c r="D4533" s="19">
        <v>44453</v>
      </c>
      <c r="J4533" s="130"/>
      <c r="K4533" s="130"/>
      <c r="L4533" s="130">
        <v>44531</v>
      </c>
      <c r="S4533" s="20"/>
      <c r="T4533" s="20"/>
      <c r="U4533" s="20"/>
      <c r="V4533" s="20"/>
      <c r="AF4533" s="57"/>
      <c r="AG4533" s="57"/>
      <c r="DZ4533" s="56"/>
      <c r="EA4533" s="57"/>
    </row>
    <row r="4534" spans="1:132" ht="19.5" customHeight="1" x14ac:dyDescent="0.25">
      <c r="A4534" s="9">
        <v>3039</v>
      </c>
      <c r="B4534" s="9" t="s">
        <v>9009</v>
      </c>
      <c r="C4534" s="9" t="s">
        <v>9010</v>
      </c>
      <c r="D4534" s="9"/>
      <c r="E4534" s="9" t="s">
        <v>9011</v>
      </c>
      <c r="F4534" s="9" t="s">
        <v>5018</v>
      </c>
      <c r="G4534" s="9"/>
      <c r="H4534" s="9" t="s">
        <v>906</v>
      </c>
      <c r="I4534" s="9" t="s">
        <v>28</v>
      </c>
      <c r="M4534" s="9" t="s">
        <v>20</v>
      </c>
      <c r="O4534" s="9">
        <v>32</v>
      </c>
      <c r="R4534" s="9"/>
      <c r="S4534" s="9"/>
      <c r="T4534" s="9"/>
      <c r="U4534" s="9"/>
      <c r="V4534" s="9"/>
      <c r="W4534" s="9"/>
      <c r="X4534" s="9"/>
      <c r="Y4534" s="9"/>
      <c r="Z4534" s="9"/>
      <c r="AA4534" s="9"/>
      <c r="AB4534" s="9"/>
      <c r="AC4534" s="9"/>
      <c r="AD4534" s="9"/>
      <c r="AE4534" s="9"/>
      <c r="AF4534" s="55"/>
      <c r="AG4534" s="55"/>
      <c r="AH4534" s="9"/>
      <c r="AI4534" s="9"/>
      <c r="AJ4534" s="9"/>
      <c r="AK4534" s="9"/>
      <c r="AL4534" s="9"/>
      <c r="AM4534" s="9"/>
      <c r="AN4534" s="9"/>
      <c r="AO4534" s="9"/>
      <c r="AP4534" s="9"/>
      <c r="AQ4534" s="9"/>
      <c r="AR4534" s="9"/>
      <c r="AS4534" s="9"/>
      <c r="AT4534" s="9"/>
      <c r="AU4534" s="9"/>
      <c r="AV4534" s="9"/>
      <c r="AW4534" s="9"/>
      <c r="AX4534" s="9"/>
      <c r="AY4534" s="9"/>
      <c r="AZ4534" s="9"/>
      <c r="BA4534" s="9"/>
      <c r="BB4534" s="9"/>
      <c r="BC4534" s="9"/>
      <c r="BD4534" s="9"/>
      <c r="BE4534" s="9"/>
      <c r="BF4534" s="9"/>
      <c r="BG4534" s="9"/>
      <c r="BH4534" s="9"/>
      <c r="BI4534" s="9"/>
      <c r="BJ4534" s="9"/>
      <c r="BK4534" s="9"/>
      <c r="BL4534" s="9"/>
      <c r="BM4534" s="9"/>
      <c r="BN4534" s="9"/>
      <c r="BO4534" s="9"/>
      <c r="BP4534" s="9"/>
      <c r="BQ4534" s="9"/>
      <c r="BT4534" s="9"/>
      <c r="BU4534" s="9"/>
      <c r="BX4534" s="9"/>
      <c r="BY4534" s="9"/>
      <c r="CB4534" s="9"/>
      <c r="CC4534" s="9"/>
      <c r="CF4534" s="9"/>
      <c r="CG4534" s="9"/>
      <c r="CJ4534" s="9"/>
      <c r="CK4534" s="9"/>
      <c r="CN4534" s="9"/>
      <c r="CO4534" s="9"/>
      <c r="CP4534" s="9"/>
      <c r="CQ4534" s="9"/>
      <c r="CR4534" s="9"/>
      <c r="CS4534" s="9"/>
      <c r="CT4534" s="9"/>
      <c r="CU4534" s="9"/>
      <c r="CV4534" s="9"/>
      <c r="CW4534" s="9"/>
      <c r="CX4534" s="9"/>
      <c r="CY4534" s="9"/>
      <c r="CZ4534" s="9"/>
      <c r="DA4534" s="9"/>
      <c r="DB4534" s="9"/>
      <c r="DC4534" s="9"/>
      <c r="DD4534" s="9"/>
      <c r="DE4534" s="9"/>
      <c r="DF4534" s="9"/>
      <c r="DG4534" s="9"/>
      <c r="DH4534" s="9"/>
      <c r="DI4534" s="9"/>
      <c r="DJ4534" s="9"/>
      <c r="DK4534" s="9"/>
      <c r="DL4534" s="9"/>
      <c r="DM4534" s="9"/>
      <c r="DN4534" s="9"/>
      <c r="DO4534" s="9"/>
      <c r="DP4534" s="9"/>
      <c r="DQ4534" s="9"/>
      <c r="DR4534" s="9"/>
      <c r="DS4534" s="9"/>
      <c r="DT4534" s="9"/>
      <c r="DU4534" s="9"/>
      <c r="DV4534" s="9"/>
      <c r="DW4534" s="9"/>
      <c r="DX4534" s="9"/>
      <c r="DY4534" s="9"/>
      <c r="DZ4534" s="56"/>
      <c r="EA4534" s="57"/>
    </row>
    <row r="4535" spans="1:132" ht="38.25" customHeight="1" x14ac:dyDescent="0.25">
      <c r="A4535" s="9">
        <v>3040</v>
      </c>
      <c r="B4535" s="9" t="s">
        <v>9012</v>
      </c>
      <c r="C4535" s="9" t="s">
        <v>9013</v>
      </c>
      <c r="D4535" s="9"/>
      <c r="E4535" s="9" t="s">
        <v>9015</v>
      </c>
      <c r="F4535" s="9" t="s">
        <v>9014</v>
      </c>
      <c r="G4535" s="9"/>
      <c r="H4535" s="9" t="s">
        <v>906</v>
      </c>
      <c r="I4535" s="9" t="s">
        <v>25</v>
      </c>
      <c r="M4535" s="9" t="s">
        <v>335</v>
      </c>
      <c r="O4535" s="9">
        <v>28</v>
      </c>
      <c r="R4535" s="9"/>
      <c r="S4535" s="9"/>
      <c r="T4535" s="9"/>
      <c r="U4535" s="9"/>
      <c r="V4535" s="9"/>
      <c r="W4535" s="9"/>
      <c r="X4535" s="9"/>
      <c r="Y4535" s="9"/>
      <c r="Z4535" s="9"/>
      <c r="AA4535" s="9"/>
      <c r="AB4535" s="9"/>
      <c r="AC4535" s="9"/>
      <c r="AD4535" s="9"/>
      <c r="AE4535" s="9"/>
      <c r="AF4535" s="55"/>
      <c r="AG4535" s="55"/>
      <c r="AH4535" s="9"/>
      <c r="AI4535" s="9"/>
      <c r="AJ4535" s="9"/>
      <c r="AK4535" s="9"/>
      <c r="AL4535" s="9"/>
      <c r="AM4535" s="9"/>
      <c r="AN4535" s="9"/>
      <c r="AO4535" s="9"/>
      <c r="AP4535" s="9"/>
      <c r="AQ4535" s="9"/>
      <c r="AR4535" s="9"/>
      <c r="AS4535" s="9"/>
      <c r="AT4535" s="9"/>
      <c r="AU4535" s="9"/>
      <c r="AV4535" s="9"/>
      <c r="AW4535" s="9"/>
      <c r="AX4535" s="9"/>
      <c r="AY4535" s="9"/>
      <c r="AZ4535" s="9"/>
      <c r="BA4535" s="9"/>
      <c r="BB4535" s="9"/>
      <c r="BC4535" s="9"/>
      <c r="BD4535" s="9"/>
      <c r="BE4535" s="9"/>
      <c r="BF4535" s="9"/>
      <c r="BG4535" s="9"/>
      <c r="BH4535" s="9"/>
      <c r="BI4535" s="9"/>
      <c r="BJ4535" s="9"/>
      <c r="BK4535" s="9"/>
      <c r="BL4535" s="9"/>
      <c r="BM4535" s="9"/>
      <c r="BN4535" s="9"/>
      <c r="BO4535" s="9"/>
      <c r="BP4535" s="9"/>
      <c r="BQ4535" s="9"/>
      <c r="BT4535" s="9"/>
      <c r="BU4535" s="9"/>
      <c r="BX4535" s="9"/>
      <c r="BY4535" s="9"/>
      <c r="CB4535" s="9"/>
      <c r="CC4535" s="9"/>
      <c r="CF4535" s="9"/>
      <c r="CG4535" s="9"/>
      <c r="CJ4535" s="9"/>
      <c r="CK4535" s="9"/>
      <c r="CN4535" s="9"/>
      <c r="CO4535" s="9"/>
      <c r="CP4535" s="9"/>
      <c r="CQ4535" s="9"/>
      <c r="CR4535" s="9"/>
      <c r="CS4535" s="9"/>
      <c r="CT4535" s="9"/>
      <c r="CU4535" s="9"/>
      <c r="CV4535" s="9"/>
      <c r="CW4535" s="9"/>
      <c r="CX4535" s="9"/>
      <c r="CY4535" s="9"/>
      <c r="CZ4535" s="9"/>
      <c r="DA4535" s="9"/>
      <c r="DB4535" s="9"/>
      <c r="DC4535" s="9"/>
      <c r="DD4535" s="9"/>
      <c r="DE4535" s="9"/>
      <c r="DF4535" s="9"/>
      <c r="DG4535" s="9"/>
      <c r="DH4535" s="9"/>
      <c r="DI4535" s="9"/>
      <c r="DJ4535" s="9"/>
      <c r="DK4535" s="9"/>
      <c r="DL4535" s="9"/>
      <c r="DM4535" s="9"/>
      <c r="DN4535" s="9"/>
      <c r="DO4535" s="9"/>
      <c r="DP4535" s="9"/>
      <c r="DQ4535" s="9"/>
      <c r="DR4535" s="9"/>
      <c r="DS4535" s="9"/>
      <c r="DT4535" s="9"/>
      <c r="DU4535" s="9"/>
      <c r="DV4535" s="9"/>
      <c r="DW4535" s="9"/>
      <c r="DX4535" s="9"/>
      <c r="DY4535" s="9"/>
      <c r="DZ4535" s="56"/>
      <c r="EA4535" s="57"/>
    </row>
    <row r="4536" spans="1:132" ht="19.5" customHeight="1" x14ac:dyDescent="0.25">
      <c r="A4536" s="9">
        <v>3041</v>
      </c>
      <c r="B4536" s="9" t="s">
        <v>9016</v>
      </c>
      <c r="C4536" s="9" t="s">
        <v>9017</v>
      </c>
      <c r="D4536" s="9"/>
      <c r="E4536" s="9" t="s">
        <v>177</v>
      </c>
      <c r="F4536" s="9" t="s">
        <v>5897</v>
      </c>
      <c r="G4536" s="9"/>
      <c r="H4536" s="9" t="s">
        <v>202</v>
      </c>
      <c r="I4536" s="9" t="s">
        <v>97</v>
      </c>
      <c r="J4536" s="129">
        <v>44136</v>
      </c>
      <c r="K4536" s="129">
        <v>44105</v>
      </c>
      <c r="L4536" s="129">
        <v>44592</v>
      </c>
      <c r="M4536" s="9" t="s">
        <v>20</v>
      </c>
      <c r="O4536" s="9">
        <v>25</v>
      </c>
      <c r="Q4536" s="9" t="s">
        <v>54</v>
      </c>
      <c r="R4536" s="9"/>
      <c r="S4536" s="13">
        <v>17500000</v>
      </c>
      <c r="T4536" s="13">
        <v>17500000</v>
      </c>
      <c r="U4536" s="13">
        <v>5100000</v>
      </c>
      <c r="V4536" s="13">
        <v>11900000</v>
      </c>
      <c r="X4536" s="9"/>
      <c r="Y4536" s="9"/>
      <c r="Z4536" s="9"/>
      <c r="AA4536" s="9"/>
      <c r="AB4536" s="13">
        <v>500000</v>
      </c>
      <c r="AC4536" s="9"/>
      <c r="AD4536" s="9"/>
      <c r="AE4536" s="9"/>
      <c r="AF4536" s="55">
        <v>12400000</v>
      </c>
      <c r="AG4536" s="55"/>
      <c r="AH4536" s="9"/>
      <c r="AI4536" s="9"/>
      <c r="AJ4536" s="9"/>
      <c r="AK4536" s="9"/>
      <c r="AL4536" s="9"/>
      <c r="AM4536" s="9"/>
      <c r="AN4536" s="9"/>
      <c r="AO4536" s="9"/>
      <c r="AP4536" s="9"/>
      <c r="AQ4536" s="9"/>
      <c r="AR4536" s="9"/>
      <c r="AS4536" s="9"/>
      <c r="AT4536" s="9"/>
      <c r="AU4536" s="9"/>
      <c r="AV4536" s="9"/>
      <c r="AW4536" s="9"/>
      <c r="AX4536" s="9"/>
      <c r="AY4536" s="9"/>
      <c r="AZ4536" s="9"/>
      <c r="BA4536" s="9"/>
      <c r="BB4536" s="9"/>
      <c r="BC4536" s="9"/>
      <c r="BD4536" s="9"/>
      <c r="BE4536" s="9"/>
      <c r="BF4536" s="9"/>
      <c r="BG4536" s="9"/>
      <c r="BH4536" s="9"/>
      <c r="BI4536" s="9"/>
      <c r="BJ4536" s="9"/>
      <c r="BK4536" s="9"/>
      <c r="BL4536" s="9"/>
      <c r="BM4536" s="9"/>
      <c r="BN4536" s="9"/>
      <c r="BO4536" s="9"/>
      <c r="BP4536" s="9"/>
      <c r="BQ4536" s="9"/>
      <c r="BT4536" s="9"/>
      <c r="BU4536" s="9"/>
      <c r="BX4536" s="9"/>
      <c r="BY4536" s="9"/>
      <c r="CB4536" s="9"/>
      <c r="CC4536" s="9"/>
      <c r="CF4536" s="9"/>
      <c r="CG4536" s="9"/>
      <c r="CJ4536" s="9"/>
      <c r="CK4536" s="9"/>
      <c r="CN4536" s="9"/>
      <c r="CO4536" s="9"/>
      <c r="CP4536" s="9"/>
      <c r="CQ4536" s="9"/>
      <c r="CR4536" s="9"/>
      <c r="CS4536" s="9"/>
      <c r="CT4536" s="9"/>
      <c r="CU4536" s="9"/>
      <c r="CV4536" s="9"/>
      <c r="CW4536" s="9"/>
      <c r="CX4536" s="9"/>
      <c r="CY4536" s="9"/>
      <c r="CZ4536" s="9"/>
      <c r="DA4536" s="9"/>
      <c r="DB4536" s="9"/>
      <c r="DC4536" s="9"/>
      <c r="DD4536" s="9"/>
      <c r="DE4536" s="9"/>
      <c r="DF4536" s="9"/>
      <c r="DG4536" s="9"/>
      <c r="DH4536" s="9"/>
      <c r="DI4536" s="9"/>
      <c r="DJ4536" s="9"/>
      <c r="DK4536" s="9"/>
      <c r="DL4536" s="9"/>
      <c r="DM4536" s="9"/>
      <c r="DN4536" s="9"/>
      <c r="DO4536" s="9"/>
      <c r="DP4536" s="9"/>
      <c r="DQ4536" s="9"/>
      <c r="DR4536" s="9"/>
      <c r="DS4536" s="9"/>
      <c r="DT4536" s="9"/>
      <c r="DU4536" s="9"/>
      <c r="DV4536" s="9"/>
      <c r="DW4536" s="9"/>
      <c r="DX4536" s="9"/>
      <c r="DY4536" s="9"/>
      <c r="DZ4536" s="56"/>
      <c r="EA4536" s="57"/>
    </row>
    <row r="4537" spans="1:132" ht="19.5" customHeight="1" x14ac:dyDescent="0.25">
      <c r="A4537" s="9">
        <v>3042</v>
      </c>
      <c r="B4537" s="9" t="s">
        <v>9018</v>
      </c>
      <c r="C4537" s="9" t="s">
        <v>9019</v>
      </c>
      <c r="D4537" s="9"/>
      <c r="E4537" s="9" t="s">
        <v>196</v>
      </c>
      <c r="F4537" s="9" t="s">
        <v>5018</v>
      </c>
      <c r="G4537" s="9"/>
      <c r="H4537" s="9" t="s">
        <v>202</v>
      </c>
      <c r="I4537" s="9" t="s">
        <v>78</v>
      </c>
      <c r="J4537" s="129">
        <v>44175</v>
      </c>
      <c r="K4537" s="129">
        <v>44165</v>
      </c>
      <c r="L4537" s="129">
        <v>44561</v>
      </c>
      <c r="M4537" s="9" t="s">
        <v>20</v>
      </c>
      <c r="O4537" s="9">
        <v>28</v>
      </c>
      <c r="Q4537" s="9" t="s">
        <v>54</v>
      </c>
      <c r="R4537" s="9"/>
      <c r="S4537" s="13">
        <v>21000000</v>
      </c>
      <c r="T4537" s="13">
        <v>21000000</v>
      </c>
      <c r="U4537" s="13">
        <v>6300000</v>
      </c>
      <c r="V4537" s="13">
        <v>14700000</v>
      </c>
      <c r="W4537" s="9"/>
      <c r="X4537" s="9"/>
      <c r="Y4537" s="9"/>
      <c r="Z4537" s="9"/>
      <c r="AA4537" s="9"/>
      <c r="AB4537" s="9"/>
      <c r="AC4537" s="9"/>
      <c r="AD4537" s="9"/>
      <c r="AE4537" s="9"/>
      <c r="AF4537" s="55">
        <v>14700000</v>
      </c>
      <c r="AG4537" s="55"/>
      <c r="AH4537" s="9"/>
      <c r="AI4537" s="9"/>
      <c r="AJ4537" s="9"/>
      <c r="AK4537" s="9"/>
      <c r="AL4537" s="9"/>
      <c r="AM4537" s="9"/>
      <c r="AN4537" s="9"/>
      <c r="AO4537" s="9"/>
      <c r="AP4537" s="9"/>
      <c r="AQ4537" s="9"/>
      <c r="AR4537" s="9"/>
      <c r="AS4537" s="9"/>
      <c r="AT4537" s="9"/>
      <c r="AU4537" s="9"/>
      <c r="AV4537" s="9"/>
      <c r="AW4537" s="9"/>
      <c r="AX4537" s="9"/>
      <c r="AY4537" s="9"/>
      <c r="AZ4537" s="9"/>
      <c r="BA4537" s="9"/>
      <c r="BB4537" s="9"/>
      <c r="BC4537" s="9"/>
      <c r="BD4537" s="9"/>
      <c r="BE4537" s="9"/>
      <c r="BF4537" s="9"/>
      <c r="BG4537" s="9"/>
      <c r="BH4537" s="9"/>
      <c r="BI4537" s="9"/>
      <c r="BJ4537" s="9"/>
      <c r="BK4537" s="9"/>
      <c r="BL4537" s="9"/>
      <c r="BM4537" s="9"/>
      <c r="BN4537" s="9"/>
      <c r="BO4537" s="9"/>
      <c r="BP4537" s="9"/>
      <c r="BQ4537" s="9"/>
      <c r="BT4537" s="9"/>
      <c r="BU4537" s="9"/>
      <c r="BX4537" s="9"/>
      <c r="BY4537" s="9"/>
      <c r="CB4537" s="9"/>
      <c r="CC4537" s="9"/>
      <c r="CF4537" s="9"/>
      <c r="CG4537" s="9"/>
      <c r="CJ4537" s="9"/>
      <c r="CK4537" s="9"/>
      <c r="CN4537" s="9"/>
      <c r="CO4537" s="9"/>
      <c r="CP4537" s="9"/>
      <c r="CQ4537" s="9"/>
      <c r="CR4537" s="9"/>
      <c r="CS4537" s="9"/>
      <c r="CT4537" s="9"/>
      <c r="CU4537" s="9"/>
      <c r="CV4537" s="9"/>
      <c r="CW4537" s="9"/>
      <c r="CX4537" s="9"/>
      <c r="CY4537" s="9"/>
      <c r="CZ4537" s="9"/>
      <c r="DA4537" s="9"/>
      <c r="DB4537" s="9"/>
      <c r="DC4537" s="9"/>
      <c r="DD4537" s="9"/>
      <c r="DE4537" s="9"/>
      <c r="DF4537" s="9"/>
      <c r="DG4537" s="9"/>
      <c r="DH4537" s="9"/>
      <c r="DI4537" s="9"/>
      <c r="DJ4537" s="9"/>
      <c r="DK4537" s="9"/>
      <c r="DL4537" s="9"/>
      <c r="DM4537" s="9"/>
      <c r="DN4537" s="9"/>
      <c r="DO4537" s="9"/>
      <c r="DP4537" s="9"/>
      <c r="DQ4537" s="9"/>
      <c r="DR4537" s="9"/>
      <c r="DS4537" s="9"/>
      <c r="DT4537" s="9"/>
      <c r="DU4537" s="9"/>
      <c r="DV4537" s="9"/>
      <c r="DW4537" s="9"/>
      <c r="DX4537" s="9"/>
      <c r="DY4537" s="9"/>
      <c r="DZ4537" s="56"/>
      <c r="EA4537" s="57"/>
    </row>
    <row r="4538" spans="1:132" ht="19.5" customHeight="1" x14ac:dyDescent="0.25">
      <c r="A4538" s="9">
        <v>3043</v>
      </c>
      <c r="B4538" s="9" t="s">
        <v>9020</v>
      </c>
      <c r="C4538" s="9" t="s">
        <v>9021</v>
      </c>
      <c r="D4538" s="9"/>
      <c r="E4538" s="9" t="s">
        <v>3486</v>
      </c>
      <c r="F4538" s="9" t="s">
        <v>8799</v>
      </c>
      <c r="G4538" s="9"/>
      <c r="H4538" s="9" t="s">
        <v>202</v>
      </c>
      <c r="I4538" s="9" t="s">
        <v>949</v>
      </c>
      <c r="J4538" s="129">
        <v>44193</v>
      </c>
      <c r="K4538" s="129">
        <v>44089</v>
      </c>
      <c r="L4538" s="129">
        <v>44440</v>
      </c>
      <c r="M4538" s="9" t="s">
        <v>20</v>
      </c>
      <c r="O4538" s="9">
        <v>32</v>
      </c>
      <c r="Q4538" s="9" t="s">
        <v>54</v>
      </c>
      <c r="R4538" s="9"/>
      <c r="S4538" s="13">
        <v>142857143</v>
      </c>
      <c r="T4538" s="13">
        <v>142857143</v>
      </c>
      <c r="U4538" s="13">
        <v>42857143</v>
      </c>
      <c r="V4538" s="13">
        <v>100000000</v>
      </c>
      <c r="W4538" s="9"/>
      <c r="X4538" s="9"/>
      <c r="Y4538" s="9"/>
      <c r="Z4538" s="9"/>
      <c r="AA4538" s="9"/>
      <c r="AB4538" s="9"/>
      <c r="AC4538" s="9"/>
      <c r="AD4538" s="9"/>
      <c r="AE4538" s="9"/>
      <c r="AF4538" s="55">
        <v>100000000</v>
      </c>
      <c r="AG4538" s="55"/>
      <c r="AH4538" s="9"/>
      <c r="AI4538" s="9"/>
      <c r="AJ4538" s="9"/>
      <c r="AK4538" s="9"/>
      <c r="AL4538" s="9"/>
      <c r="AM4538" s="9"/>
      <c r="AN4538" s="9"/>
      <c r="AO4538" s="9"/>
      <c r="AP4538" s="9"/>
      <c r="AQ4538" s="9"/>
      <c r="AR4538" s="9"/>
      <c r="AS4538" s="9"/>
      <c r="AT4538" s="9"/>
      <c r="AU4538" s="9"/>
      <c r="AV4538" s="9"/>
      <c r="AW4538" s="9"/>
      <c r="AX4538" s="9"/>
      <c r="AY4538" s="9"/>
      <c r="AZ4538" s="9"/>
      <c r="BA4538" s="9"/>
      <c r="BB4538" s="9"/>
      <c r="BC4538" s="9"/>
      <c r="BD4538" s="9"/>
      <c r="BE4538" s="9"/>
      <c r="BF4538" s="9"/>
      <c r="BG4538" s="9"/>
      <c r="BH4538" s="9"/>
      <c r="BI4538" s="9"/>
      <c r="BJ4538" s="9"/>
      <c r="BK4538" s="9"/>
      <c r="BL4538" s="9"/>
      <c r="BM4538" s="9"/>
      <c r="BN4538" s="9"/>
      <c r="BO4538" s="9"/>
      <c r="BP4538" s="9"/>
      <c r="BQ4538" s="9"/>
      <c r="BT4538" s="9"/>
      <c r="BU4538" s="9"/>
      <c r="BX4538" s="9"/>
      <c r="BY4538" s="9"/>
      <c r="CB4538" s="9"/>
      <c r="CC4538" s="9"/>
      <c r="CF4538" s="9"/>
      <c r="CG4538" s="9"/>
      <c r="CJ4538" s="9"/>
      <c r="CK4538" s="9"/>
      <c r="CN4538" s="9"/>
      <c r="CO4538" s="9"/>
      <c r="CP4538" s="9"/>
      <c r="CQ4538" s="9"/>
      <c r="CR4538" s="9"/>
      <c r="CS4538" s="9"/>
      <c r="CT4538" s="9"/>
      <c r="CU4538" s="9"/>
      <c r="CV4538" s="9"/>
      <c r="CW4538" s="9"/>
      <c r="CX4538" s="9"/>
      <c r="CY4538" s="9"/>
      <c r="CZ4538" s="9"/>
      <c r="DA4538" s="9"/>
      <c r="DB4538" s="9"/>
      <c r="DC4538" s="9"/>
      <c r="DD4538" s="9"/>
      <c r="DE4538" s="9"/>
      <c r="DF4538" s="9"/>
      <c r="DG4538" s="9"/>
      <c r="DH4538" s="9"/>
      <c r="DI4538" s="9"/>
      <c r="DJ4538" s="9"/>
      <c r="DK4538" s="9"/>
      <c r="DL4538" s="9"/>
      <c r="DM4538" s="9"/>
      <c r="DN4538" s="9"/>
      <c r="DO4538" s="9"/>
      <c r="DP4538" s="9"/>
      <c r="DQ4538" s="9"/>
      <c r="DR4538" s="9"/>
      <c r="DS4538" s="9"/>
      <c r="DT4538" s="9"/>
      <c r="DU4538" s="9"/>
      <c r="DV4538" s="9"/>
      <c r="DW4538" s="9"/>
      <c r="DX4538" s="9"/>
      <c r="DY4538" s="9"/>
      <c r="DZ4538" s="56"/>
      <c r="EA4538" s="57"/>
    </row>
    <row r="4539" spans="1:132" s="18" customFormat="1" ht="19.5" customHeight="1" x14ac:dyDescent="0.25">
      <c r="A4539" s="18">
        <v>3043</v>
      </c>
      <c r="B4539" s="18" t="s">
        <v>9020</v>
      </c>
      <c r="C4539" s="18" t="s">
        <v>9021</v>
      </c>
      <c r="D4539" s="19">
        <v>44285</v>
      </c>
      <c r="J4539" s="130"/>
      <c r="K4539" s="130"/>
      <c r="L4539" s="130"/>
      <c r="S4539" s="20">
        <v>150857143</v>
      </c>
      <c r="T4539" s="20">
        <v>150857143</v>
      </c>
      <c r="U4539" s="20">
        <v>42240000</v>
      </c>
      <c r="V4539" s="20">
        <v>108000000</v>
      </c>
      <c r="AF4539" s="57">
        <v>108000000</v>
      </c>
      <c r="AG4539" s="55"/>
      <c r="DY4539" s="9"/>
      <c r="DZ4539" s="56"/>
      <c r="EA4539" s="57"/>
      <c r="EB4539" s="9"/>
    </row>
    <row r="4540" spans="1:132" s="18" customFormat="1" ht="19.5" customHeight="1" x14ac:dyDescent="0.25">
      <c r="A4540" s="18">
        <v>3043</v>
      </c>
      <c r="B4540" s="18" t="s">
        <v>9020</v>
      </c>
      <c r="C4540" s="18" t="s">
        <v>9021</v>
      </c>
      <c r="D4540" s="19">
        <v>44467</v>
      </c>
      <c r="J4540" s="130"/>
      <c r="K4540" s="130"/>
      <c r="L4540" s="130"/>
      <c r="S4540" s="20"/>
      <c r="T4540" s="20"/>
      <c r="U4540" s="20">
        <v>42857143</v>
      </c>
      <c r="V4540" s="20"/>
      <c r="AF4540" s="57"/>
      <c r="AG4540" s="55"/>
      <c r="DY4540" s="9"/>
      <c r="DZ4540" s="56"/>
      <c r="EA4540" s="57"/>
      <c r="EB4540" s="9"/>
    </row>
    <row r="4541" spans="1:132" ht="19.5" customHeight="1" x14ac:dyDescent="0.25">
      <c r="A4541" s="9">
        <v>3044</v>
      </c>
      <c r="B4541" s="9" t="s">
        <v>9022</v>
      </c>
      <c r="C4541" s="9" t="s">
        <v>9023</v>
      </c>
      <c r="D4541" s="9"/>
      <c r="E4541" s="9" t="s">
        <v>9024</v>
      </c>
      <c r="F4541" s="9" t="s">
        <v>9025</v>
      </c>
      <c r="G4541" s="9"/>
      <c r="H4541" s="9" t="s">
        <v>906</v>
      </c>
      <c r="I4541" s="9" t="s">
        <v>25</v>
      </c>
      <c r="M4541" s="9" t="s">
        <v>20</v>
      </c>
      <c r="O4541" s="9">
        <v>20</v>
      </c>
      <c r="R4541" s="9"/>
      <c r="S4541" s="9"/>
      <c r="T4541" s="9"/>
      <c r="U4541" s="9"/>
      <c r="V4541" s="9"/>
      <c r="W4541" s="9"/>
      <c r="X4541" s="9"/>
      <c r="Y4541" s="9"/>
      <c r="Z4541" s="9"/>
      <c r="AA4541" s="9"/>
      <c r="AB4541" s="9"/>
      <c r="AC4541" s="9"/>
      <c r="AD4541" s="9"/>
      <c r="AE4541" s="9"/>
      <c r="AF4541" s="55"/>
      <c r="AG4541" s="55"/>
      <c r="AH4541" s="9"/>
      <c r="AI4541" s="9"/>
      <c r="AJ4541" s="9"/>
      <c r="AK4541" s="9"/>
      <c r="AL4541" s="9"/>
      <c r="AM4541" s="9"/>
      <c r="AN4541" s="9"/>
      <c r="AO4541" s="9"/>
      <c r="AP4541" s="9"/>
      <c r="AQ4541" s="9"/>
      <c r="AR4541" s="9"/>
      <c r="AS4541" s="9"/>
      <c r="AT4541" s="9"/>
      <c r="AU4541" s="9"/>
      <c r="AV4541" s="9"/>
      <c r="AW4541" s="9"/>
      <c r="AX4541" s="9"/>
      <c r="AY4541" s="9"/>
      <c r="AZ4541" s="9"/>
      <c r="BA4541" s="9"/>
      <c r="BB4541" s="9"/>
      <c r="BC4541" s="9"/>
      <c r="BD4541" s="9"/>
      <c r="BE4541" s="9"/>
      <c r="BF4541" s="9"/>
      <c r="BG4541" s="9"/>
      <c r="BH4541" s="9"/>
      <c r="BI4541" s="9"/>
      <c r="BJ4541" s="9"/>
      <c r="BK4541" s="9"/>
      <c r="BL4541" s="9"/>
      <c r="BM4541" s="9"/>
      <c r="BN4541" s="9"/>
      <c r="BO4541" s="9"/>
      <c r="BP4541" s="9"/>
      <c r="BQ4541" s="9"/>
      <c r="BT4541" s="9"/>
      <c r="BU4541" s="9"/>
      <c r="BX4541" s="9"/>
      <c r="BY4541" s="9"/>
      <c r="CB4541" s="9"/>
      <c r="CC4541" s="9"/>
      <c r="CF4541" s="9"/>
      <c r="CG4541" s="9"/>
      <c r="CJ4541" s="9"/>
      <c r="CK4541" s="9"/>
      <c r="CN4541" s="9"/>
      <c r="CO4541" s="9"/>
      <c r="CP4541" s="9"/>
      <c r="CQ4541" s="9"/>
      <c r="CR4541" s="9"/>
      <c r="CS4541" s="9"/>
      <c r="CT4541" s="9"/>
      <c r="CU4541" s="9"/>
      <c r="CV4541" s="9"/>
      <c r="CW4541" s="9"/>
      <c r="CX4541" s="9"/>
      <c r="CY4541" s="9"/>
      <c r="CZ4541" s="9"/>
      <c r="DA4541" s="9"/>
      <c r="DB4541" s="9"/>
      <c r="DC4541" s="9"/>
      <c r="DD4541" s="9"/>
      <c r="DE4541" s="9"/>
      <c r="DF4541" s="9"/>
      <c r="DG4541" s="9"/>
      <c r="DH4541" s="9"/>
      <c r="DI4541" s="9"/>
      <c r="DJ4541" s="9"/>
      <c r="DK4541" s="9"/>
      <c r="DL4541" s="9"/>
      <c r="DM4541" s="9"/>
      <c r="DN4541" s="9"/>
      <c r="DO4541" s="9"/>
      <c r="DP4541" s="9"/>
      <c r="DQ4541" s="9"/>
      <c r="DR4541" s="9"/>
      <c r="DS4541" s="9"/>
      <c r="DT4541" s="9"/>
      <c r="DU4541" s="9"/>
      <c r="DV4541" s="9"/>
      <c r="DW4541" s="9"/>
      <c r="DX4541" s="9"/>
      <c r="DY4541" s="9"/>
      <c r="DZ4541" s="56"/>
      <c r="EA4541" s="57"/>
    </row>
    <row r="4542" spans="1:132" ht="19.5" customHeight="1" x14ac:dyDescent="0.25">
      <c r="A4542" s="9">
        <v>3045</v>
      </c>
      <c r="B4542" s="9" t="s">
        <v>9026</v>
      </c>
      <c r="C4542" s="9" t="s">
        <v>9027</v>
      </c>
      <c r="D4542" s="9"/>
      <c r="E4542" s="9" t="s">
        <v>903</v>
      </c>
      <c r="F4542" s="9" t="s">
        <v>4071</v>
      </c>
      <c r="G4542" s="9"/>
      <c r="H4542" s="9" t="s">
        <v>202</v>
      </c>
      <c r="I4542" s="9" t="s">
        <v>78</v>
      </c>
      <c r="J4542" s="129">
        <v>44075</v>
      </c>
      <c r="K4542" s="129">
        <v>44025</v>
      </c>
      <c r="L4542" s="129">
        <v>44133</v>
      </c>
      <c r="O4542" s="9">
        <v>29</v>
      </c>
      <c r="Q4542" s="9" t="s">
        <v>61</v>
      </c>
      <c r="R4542" s="9"/>
      <c r="S4542" s="13">
        <v>68338440</v>
      </c>
      <c r="T4542" s="13">
        <v>68338440</v>
      </c>
      <c r="U4542" s="13">
        <v>20501532</v>
      </c>
      <c r="V4542" s="9"/>
      <c r="W4542" s="9"/>
      <c r="X4542" s="9"/>
      <c r="Y4542" s="9"/>
      <c r="Z4542" s="9"/>
      <c r="AA4542" s="9"/>
      <c r="AB4542" s="9"/>
      <c r="AC4542" s="9"/>
      <c r="AD4542" s="9"/>
      <c r="AE4542" s="9"/>
      <c r="AF4542" s="55"/>
      <c r="AG4542" s="55"/>
      <c r="AH4542" s="11">
        <v>44025</v>
      </c>
      <c r="AI4542" s="11">
        <v>44162</v>
      </c>
      <c r="AJ4542" s="13">
        <v>63338440</v>
      </c>
      <c r="AK4542" s="13">
        <v>20501532</v>
      </c>
      <c r="AL4542" s="9"/>
      <c r="AM4542" s="9"/>
      <c r="AN4542" s="9"/>
      <c r="AO4542" s="9"/>
      <c r="AP4542" s="9"/>
      <c r="AQ4542" s="9"/>
      <c r="AR4542" s="9"/>
      <c r="AS4542" s="9"/>
      <c r="AT4542" s="9"/>
      <c r="AU4542" s="9"/>
      <c r="AV4542" s="9"/>
      <c r="AW4542" s="9"/>
      <c r="AX4542" s="9"/>
      <c r="AY4542" s="9"/>
      <c r="AZ4542" s="9"/>
      <c r="BA4542" s="9"/>
      <c r="BB4542" s="9"/>
      <c r="BC4542" s="9"/>
      <c r="BD4542" s="9"/>
      <c r="BE4542" s="9"/>
      <c r="BF4542" s="9"/>
      <c r="BG4542" s="9"/>
      <c r="BH4542" s="9"/>
      <c r="BI4542" s="9"/>
      <c r="BJ4542" s="9"/>
      <c r="BK4542" s="9"/>
      <c r="BL4542" s="9"/>
      <c r="BM4542" s="9"/>
      <c r="BN4542" s="9"/>
      <c r="BO4542" s="9"/>
      <c r="BP4542" s="9"/>
      <c r="BQ4542" s="9"/>
      <c r="BT4542" s="9"/>
      <c r="BU4542" s="9"/>
      <c r="BX4542" s="9"/>
      <c r="BY4542" s="9"/>
      <c r="CB4542" s="9"/>
      <c r="CC4542" s="9"/>
      <c r="CF4542" s="9"/>
      <c r="CG4542" s="9"/>
      <c r="CJ4542" s="9"/>
      <c r="CK4542" s="9"/>
      <c r="CN4542" s="9"/>
      <c r="CO4542" s="9"/>
      <c r="CP4542" s="9"/>
      <c r="CQ4542" s="9"/>
      <c r="CR4542" s="9"/>
      <c r="CS4542" s="9"/>
      <c r="CT4542" s="9"/>
      <c r="CU4542" s="9"/>
      <c r="CV4542" s="9"/>
      <c r="CW4542" s="9"/>
      <c r="CX4542" s="9"/>
      <c r="CY4542" s="9"/>
      <c r="CZ4542" s="9"/>
      <c r="DA4542" s="9"/>
      <c r="DB4542" s="9"/>
      <c r="DC4542" s="9"/>
      <c r="DD4542" s="9"/>
      <c r="DE4542" s="9"/>
      <c r="DF4542" s="9"/>
      <c r="DG4542" s="9"/>
      <c r="DH4542" s="9"/>
      <c r="DI4542" s="9"/>
      <c r="DJ4542" s="9"/>
      <c r="DK4542" s="9"/>
      <c r="DL4542" s="9"/>
      <c r="DM4542" s="9"/>
      <c r="DN4542" s="9"/>
      <c r="DO4542" s="9"/>
      <c r="DP4542" s="9"/>
      <c r="DQ4542" s="9"/>
      <c r="DR4542" s="9"/>
      <c r="DS4542" s="9"/>
      <c r="DT4542" s="9"/>
      <c r="DU4542" s="9"/>
      <c r="DV4542" s="9"/>
      <c r="DW4542" s="9"/>
      <c r="DX4542" s="9"/>
      <c r="DY4542" s="9"/>
      <c r="DZ4542" s="56"/>
      <c r="EA4542" s="57"/>
    </row>
    <row r="4543" spans="1:132" s="18" customFormat="1" ht="19.5" customHeight="1" x14ac:dyDescent="0.25">
      <c r="A4543" s="18">
        <v>3045</v>
      </c>
      <c r="B4543" s="18" t="s">
        <v>9026</v>
      </c>
      <c r="C4543" s="18" t="s">
        <v>9027</v>
      </c>
      <c r="D4543" s="19">
        <v>44144</v>
      </c>
      <c r="J4543" s="130"/>
      <c r="K4543" s="130"/>
      <c r="L4543" s="130">
        <v>44162</v>
      </c>
      <c r="S4543" s="20"/>
      <c r="T4543" s="20"/>
      <c r="U4543" s="20"/>
      <c r="AF4543" s="57"/>
      <c r="AG4543" s="55"/>
      <c r="DY4543" s="9"/>
      <c r="DZ4543" s="56"/>
      <c r="EA4543" s="57"/>
      <c r="EB4543" s="9"/>
    </row>
    <row r="4544" spans="1:132" ht="19.5" customHeight="1" x14ac:dyDescent="0.25">
      <c r="A4544" s="9">
        <v>3046</v>
      </c>
      <c r="B4544" s="9" t="s">
        <v>9028</v>
      </c>
      <c r="C4544" s="9" t="s">
        <v>9029</v>
      </c>
      <c r="D4544" s="9"/>
      <c r="E4544" s="9" t="s">
        <v>7351</v>
      </c>
      <c r="F4544" s="9" t="s">
        <v>7352</v>
      </c>
      <c r="G4544" s="9"/>
      <c r="H4544" s="9" t="s">
        <v>202</v>
      </c>
      <c r="I4544" s="9" t="s">
        <v>25</v>
      </c>
      <c r="J4544" s="129">
        <v>44073</v>
      </c>
      <c r="K4544" s="129">
        <v>44043</v>
      </c>
      <c r="L4544" s="129">
        <v>44561</v>
      </c>
      <c r="O4544" s="9">
        <v>28</v>
      </c>
      <c r="Q4544" s="9" t="s">
        <v>54</v>
      </c>
      <c r="R4544" s="9"/>
      <c r="S4544" s="13">
        <v>9850000</v>
      </c>
      <c r="T4544" s="13">
        <v>9850000</v>
      </c>
      <c r="U4544" s="13">
        <v>2953851</v>
      </c>
      <c r="V4544" s="9"/>
      <c r="W4544" s="9"/>
      <c r="X4544" s="9"/>
      <c r="Y4544" s="9"/>
      <c r="Z4544" s="9"/>
      <c r="AA4544" s="9"/>
      <c r="AB4544" s="9"/>
      <c r="AC4544" s="9"/>
      <c r="AD4544" s="9"/>
      <c r="AE4544" s="9"/>
      <c r="AF4544" s="55"/>
      <c r="AG4544" s="55"/>
      <c r="AH4544" s="9"/>
      <c r="AI4544" s="9"/>
      <c r="AJ4544" s="9"/>
      <c r="AK4544" s="9"/>
      <c r="AL4544" s="9"/>
      <c r="AM4544" s="9"/>
      <c r="AN4544" s="9"/>
      <c r="AO4544" s="9"/>
      <c r="AP4544" s="9"/>
      <c r="AQ4544" s="9"/>
      <c r="AR4544" s="9"/>
      <c r="AS4544" s="9"/>
      <c r="AT4544" s="9"/>
      <c r="AU4544" s="9"/>
      <c r="AV4544" s="9"/>
      <c r="AW4544" s="9"/>
      <c r="AX4544" s="9"/>
      <c r="AY4544" s="9"/>
      <c r="AZ4544" s="9"/>
      <c r="BA4544" s="9"/>
      <c r="BB4544" s="9"/>
      <c r="BC4544" s="9"/>
      <c r="BD4544" s="9"/>
      <c r="BE4544" s="9"/>
      <c r="BF4544" s="9"/>
      <c r="BG4544" s="9"/>
      <c r="BH4544" s="9"/>
      <c r="BI4544" s="9"/>
      <c r="BJ4544" s="9"/>
      <c r="BK4544" s="9"/>
      <c r="BL4544" s="9"/>
      <c r="BM4544" s="9"/>
      <c r="BN4544" s="9"/>
      <c r="BO4544" s="9"/>
      <c r="BP4544" s="9"/>
      <c r="BQ4544" s="9"/>
      <c r="BT4544" s="9"/>
      <c r="BU4544" s="9"/>
      <c r="BX4544" s="9"/>
      <c r="BY4544" s="9"/>
      <c r="CB4544" s="9"/>
      <c r="CC4544" s="9"/>
      <c r="CF4544" s="9"/>
      <c r="CG4544" s="9"/>
      <c r="CJ4544" s="9"/>
      <c r="CK4544" s="9"/>
      <c r="CN4544" s="9"/>
      <c r="CO4544" s="9"/>
      <c r="CP4544" s="9"/>
      <c r="CQ4544" s="9"/>
      <c r="CR4544" s="9"/>
      <c r="CS4544" s="9"/>
      <c r="CT4544" s="9"/>
      <c r="CU4544" s="9"/>
      <c r="CV4544" s="9"/>
      <c r="CW4544" s="9"/>
      <c r="CX4544" s="9"/>
      <c r="CY4544" s="9"/>
      <c r="CZ4544" s="9"/>
      <c r="DA4544" s="9"/>
      <c r="DB4544" s="9"/>
      <c r="DC4544" s="9"/>
      <c r="DD4544" s="9"/>
      <c r="DE4544" s="9"/>
      <c r="DF4544" s="9"/>
      <c r="DG4544" s="9"/>
      <c r="DH4544" s="9"/>
      <c r="DI4544" s="9"/>
      <c r="DJ4544" s="9"/>
      <c r="DK4544" s="9"/>
      <c r="DL4544" s="9"/>
      <c r="DM4544" s="9"/>
      <c r="DN4544" s="9"/>
      <c r="DO4544" s="9"/>
      <c r="DP4544" s="9"/>
      <c r="DQ4544" s="9"/>
      <c r="DR4544" s="9"/>
      <c r="DS4544" s="9"/>
      <c r="DT4544" s="9"/>
      <c r="DU4544" s="9"/>
      <c r="DV4544" s="9"/>
      <c r="DW4544" s="9"/>
      <c r="DX4544" s="9"/>
      <c r="DY4544" s="9"/>
      <c r="DZ4544" s="56"/>
      <c r="EA4544" s="57"/>
    </row>
    <row r="4545" spans="1:132" ht="19.5" customHeight="1" x14ac:dyDescent="0.25">
      <c r="A4545" s="9">
        <v>3047</v>
      </c>
      <c r="B4545" s="9" t="s">
        <v>9030</v>
      </c>
      <c r="C4545" s="9" t="s">
        <v>9031</v>
      </c>
      <c r="D4545" s="9"/>
      <c r="E4545" s="9" t="s">
        <v>447</v>
      </c>
      <c r="F4545" s="9" t="s">
        <v>9032</v>
      </c>
      <c r="G4545" s="9"/>
      <c r="H4545" s="9" t="s">
        <v>202</v>
      </c>
      <c r="I4545" s="9" t="s">
        <v>25</v>
      </c>
      <c r="J4545" s="129">
        <v>44086</v>
      </c>
      <c r="K4545" s="129">
        <v>44056</v>
      </c>
      <c r="L4545" s="129">
        <v>44165</v>
      </c>
      <c r="O4545" s="9">
        <v>24</v>
      </c>
      <c r="Q4545" s="9" t="s">
        <v>54</v>
      </c>
      <c r="R4545" s="9"/>
      <c r="S4545" s="13">
        <v>11326000</v>
      </c>
      <c r="T4545" s="13">
        <v>11326000</v>
      </c>
      <c r="U4545" s="13">
        <v>3397800</v>
      </c>
      <c r="V4545" s="9"/>
      <c r="W4545" s="9"/>
      <c r="X4545" s="9"/>
      <c r="Y4545" s="9"/>
      <c r="Z4545" s="9"/>
      <c r="AA4545" s="9"/>
      <c r="AB4545" s="9"/>
      <c r="AC4545" s="9"/>
      <c r="AD4545" s="9"/>
      <c r="AE4545" s="9"/>
      <c r="AF4545" s="55"/>
      <c r="AG4545" s="55"/>
      <c r="AH4545" s="11">
        <v>44056</v>
      </c>
      <c r="AI4545" s="11">
        <v>44165</v>
      </c>
      <c r="AJ4545" s="13">
        <v>11158000</v>
      </c>
      <c r="AK4545" s="13">
        <v>3347400</v>
      </c>
      <c r="AL4545" s="9"/>
      <c r="AM4545" s="9"/>
      <c r="AN4545" s="9"/>
      <c r="AO4545" s="9"/>
      <c r="AP4545" s="9"/>
      <c r="AQ4545" s="9"/>
      <c r="AR4545" s="9"/>
      <c r="AS4545" s="9"/>
      <c r="AT4545" s="9"/>
      <c r="AU4545" s="9"/>
      <c r="AV4545" s="9"/>
      <c r="AW4545" s="9"/>
      <c r="AX4545" s="9"/>
      <c r="AY4545" s="9"/>
      <c r="AZ4545" s="9"/>
      <c r="BA4545" s="9"/>
      <c r="BB4545" s="9"/>
      <c r="BC4545" s="9"/>
      <c r="BD4545" s="9"/>
      <c r="BE4545" s="9"/>
      <c r="BF4545" s="9"/>
      <c r="BG4545" s="9"/>
      <c r="BH4545" s="9"/>
      <c r="BI4545" s="9"/>
      <c r="BJ4545" s="9"/>
      <c r="BK4545" s="9"/>
      <c r="BL4545" s="9"/>
      <c r="BM4545" s="9"/>
      <c r="BN4545" s="9"/>
      <c r="BO4545" s="9"/>
      <c r="BP4545" s="9"/>
      <c r="BQ4545" s="9"/>
      <c r="BT4545" s="9"/>
      <c r="BU4545" s="9"/>
      <c r="BX4545" s="9"/>
      <c r="BY4545" s="9"/>
      <c r="CB4545" s="9"/>
      <c r="CC4545" s="9"/>
      <c r="CF4545" s="9"/>
      <c r="CG4545" s="9"/>
      <c r="CJ4545" s="9"/>
      <c r="CK4545" s="9"/>
      <c r="CN4545" s="9"/>
      <c r="CO4545" s="9"/>
      <c r="CP4545" s="9"/>
      <c r="CQ4545" s="9"/>
      <c r="CR4545" s="9"/>
      <c r="CS4545" s="9"/>
      <c r="CT4545" s="9"/>
      <c r="CU4545" s="9"/>
      <c r="CV4545" s="9"/>
      <c r="CW4545" s="9"/>
      <c r="CX4545" s="9"/>
      <c r="CY4545" s="9"/>
      <c r="CZ4545" s="9"/>
      <c r="DA4545" s="9"/>
      <c r="DB4545" s="9"/>
      <c r="DC4545" s="9"/>
      <c r="DD4545" s="9"/>
      <c r="DE4545" s="9"/>
      <c r="DF4545" s="9"/>
      <c r="DG4545" s="9"/>
      <c r="DH4545" s="9"/>
      <c r="DI4545" s="9"/>
      <c r="DJ4545" s="9"/>
      <c r="DK4545" s="9"/>
      <c r="DL4545" s="9"/>
      <c r="DM4545" s="9"/>
      <c r="DN4545" s="9"/>
      <c r="DO4545" s="9"/>
      <c r="DP4545" s="9"/>
      <c r="DQ4545" s="9"/>
      <c r="DR4545" s="9"/>
      <c r="DS4545" s="9"/>
      <c r="DT4545" s="9"/>
      <c r="DU4545" s="9"/>
      <c r="DV4545" s="9"/>
      <c r="DW4545" s="9"/>
      <c r="DX4545" s="9"/>
      <c r="DY4545" s="9"/>
      <c r="DZ4545" s="56"/>
      <c r="EA4545" s="57"/>
    </row>
    <row r="4546" spans="1:132" ht="19.5" customHeight="1" x14ac:dyDescent="0.25">
      <c r="A4546" s="9">
        <v>3048</v>
      </c>
      <c r="B4546" s="9" t="s">
        <v>9033</v>
      </c>
      <c r="C4546" s="9" t="s">
        <v>9034</v>
      </c>
      <c r="D4546" s="9"/>
      <c r="E4546" s="9" t="s">
        <v>8785</v>
      </c>
      <c r="F4546" s="9" t="s">
        <v>8786</v>
      </c>
      <c r="G4546" s="9"/>
      <c r="H4546" s="9" t="s">
        <v>202</v>
      </c>
      <c r="I4546" s="9" t="s">
        <v>28</v>
      </c>
      <c r="J4546" s="129">
        <v>44082</v>
      </c>
      <c r="K4546" s="129">
        <v>44060</v>
      </c>
      <c r="L4546" s="129">
        <v>44151</v>
      </c>
      <c r="O4546" s="9">
        <v>28</v>
      </c>
      <c r="Q4546" s="9" t="s">
        <v>54</v>
      </c>
      <c r="R4546" s="9"/>
      <c r="S4546" s="13">
        <v>8230000</v>
      </c>
      <c r="T4546" s="13">
        <v>8230000</v>
      </c>
      <c r="U4546" s="13">
        <v>2468040</v>
      </c>
      <c r="V4546" s="9"/>
      <c r="W4546" s="9"/>
      <c r="X4546" s="9"/>
      <c r="Y4546" s="9"/>
      <c r="Z4546" s="9"/>
      <c r="AA4546" s="9"/>
      <c r="AB4546" s="9"/>
      <c r="AC4546" s="9"/>
      <c r="AD4546" s="9"/>
      <c r="AE4546" s="9"/>
      <c r="AF4546" s="55"/>
      <c r="AG4546" s="55"/>
      <c r="AH4546" s="9"/>
      <c r="AI4546" s="9"/>
      <c r="AJ4546" s="9"/>
      <c r="AK4546" s="9"/>
      <c r="AL4546" s="9"/>
      <c r="AM4546" s="9"/>
      <c r="AN4546" s="9"/>
      <c r="AO4546" s="9"/>
      <c r="AP4546" s="9"/>
      <c r="AQ4546" s="9"/>
      <c r="AR4546" s="9"/>
      <c r="AS4546" s="9"/>
      <c r="AT4546" s="9"/>
      <c r="AU4546" s="9"/>
      <c r="AV4546" s="9"/>
      <c r="AW4546" s="9"/>
      <c r="AX4546" s="9"/>
      <c r="AY4546" s="9"/>
      <c r="AZ4546" s="9"/>
      <c r="BA4546" s="9"/>
      <c r="BB4546" s="9"/>
      <c r="BC4546" s="9"/>
      <c r="BD4546" s="9"/>
      <c r="BE4546" s="9"/>
      <c r="BF4546" s="9"/>
      <c r="BG4546" s="9"/>
      <c r="BH4546" s="9"/>
      <c r="BI4546" s="9"/>
      <c r="BJ4546" s="9"/>
      <c r="BK4546" s="9"/>
      <c r="BL4546" s="9"/>
      <c r="BM4546" s="9"/>
      <c r="BN4546" s="9"/>
      <c r="BO4546" s="9"/>
      <c r="BP4546" s="9"/>
      <c r="BQ4546" s="9"/>
      <c r="BT4546" s="9"/>
      <c r="BU4546" s="9"/>
      <c r="BX4546" s="9"/>
      <c r="BY4546" s="9"/>
      <c r="CB4546" s="9"/>
      <c r="CC4546" s="9"/>
      <c r="CF4546" s="9"/>
      <c r="CG4546" s="9"/>
      <c r="CJ4546" s="9"/>
      <c r="CK4546" s="9"/>
      <c r="CN4546" s="9"/>
      <c r="CO4546" s="9"/>
      <c r="CP4546" s="9"/>
      <c r="CQ4546" s="9"/>
      <c r="CR4546" s="9"/>
      <c r="CS4546" s="9"/>
      <c r="CT4546" s="9"/>
      <c r="CU4546" s="9"/>
      <c r="CV4546" s="9"/>
      <c r="CW4546" s="9"/>
      <c r="CX4546" s="9"/>
      <c r="CY4546" s="9"/>
      <c r="CZ4546" s="9"/>
      <c r="DA4546" s="9"/>
      <c r="DB4546" s="9"/>
      <c r="DC4546" s="9"/>
      <c r="DD4546" s="9"/>
      <c r="DE4546" s="9"/>
      <c r="DF4546" s="9"/>
      <c r="DG4546" s="9"/>
      <c r="DH4546" s="9"/>
      <c r="DI4546" s="9"/>
      <c r="DJ4546" s="9"/>
      <c r="DK4546" s="9"/>
      <c r="DL4546" s="9"/>
      <c r="DM4546" s="9"/>
      <c r="DN4546" s="9"/>
      <c r="DO4546" s="9"/>
      <c r="DP4546" s="9"/>
      <c r="DQ4546" s="9"/>
      <c r="DR4546" s="9"/>
      <c r="DS4546" s="9"/>
      <c r="DT4546" s="9"/>
      <c r="DU4546" s="9"/>
      <c r="DV4546" s="9"/>
      <c r="DW4546" s="9"/>
      <c r="DX4546" s="9"/>
      <c r="DY4546" s="9"/>
      <c r="DZ4546" s="56"/>
      <c r="EA4546" s="57"/>
    </row>
    <row r="4547" spans="1:132" ht="19.5" customHeight="1" x14ac:dyDescent="0.25">
      <c r="A4547" s="9">
        <v>3049</v>
      </c>
      <c r="B4547" s="9" t="s">
        <v>9035</v>
      </c>
      <c r="C4547" s="9" t="s">
        <v>9036</v>
      </c>
      <c r="D4547" s="9"/>
      <c r="E4547" s="9" t="s">
        <v>8785</v>
      </c>
      <c r="F4547" s="9" t="s">
        <v>8786</v>
      </c>
      <c r="G4547" s="9"/>
      <c r="H4547" s="9" t="s">
        <v>202</v>
      </c>
      <c r="I4547" s="9" t="s">
        <v>28</v>
      </c>
      <c r="J4547" s="129">
        <v>44082</v>
      </c>
      <c r="K4547" s="129">
        <v>44060</v>
      </c>
      <c r="L4547" s="129">
        <v>44151</v>
      </c>
      <c r="O4547" s="9">
        <v>28</v>
      </c>
      <c r="Q4547" s="9" t="s">
        <v>54</v>
      </c>
      <c r="R4547" s="9"/>
      <c r="S4547" s="13">
        <v>8210000</v>
      </c>
      <c r="T4547" s="13">
        <v>8210000</v>
      </c>
      <c r="U4547" s="13">
        <v>2462042</v>
      </c>
      <c r="V4547" s="9"/>
      <c r="W4547" s="9"/>
      <c r="X4547" s="9"/>
      <c r="Y4547" s="9"/>
      <c r="Z4547" s="9"/>
      <c r="AA4547" s="9"/>
      <c r="AB4547" s="9"/>
      <c r="AC4547" s="9"/>
      <c r="AD4547" s="9"/>
      <c r="AE4547" s="9"/>
      <c r="AF4547" s="55"/>
      <c r="AG4547" s="55"/>
      <c r="AH4547" s="11">
        <v>44060</v>
      </c>
      <c r="AI4547" s="11">
        <v>44151</v>
      </c>
      <c r="AJ4547" s="13">
        <v>8066796</v>
      </c>
      <c r="AK4547" s="13">
        <v>2420039</v>
      </c>
      <c r="AL4547" s="9"/>
      <c r="AM4547" s="9"/>
      <c r="AN4547" s="9"/>
      <c r="AO4547" s="9"/>
      <c r="AP4547" s="9"/>
      <c r="AQ4547" s="9"/>
      <c r="AR4547" s="9"/>
      <c r="AS4547" s="9"/>
      <c r="AT4547" s="9"/>
      <c r="AU4547" s="9"/>
      <c r="AV4547" s="9"/>
      <c r="AW4547" s="9"/>
      <c r="AX4547" s="9"/>
      <c r="AY4547" s="9"/>
      <c r="AZ4547" s="9"/>
      <c r="BA4547" s="9"/>
      <c r="BB4547" s="9"/>
      <c r="BC4547" s="9"/>
      <c r="BD4547" s="9"/>
      <c r="BE4547" s="9"/>
      <c r="BF4547" s="9"/>
      <c r="BG4547" s="9"/>
      <c r="BH4547" s="9"/>
      <c r="BI4547" s="9"/>
      <c r="BJ4547" s="9"/>
      <c r="BK4547" s="9"/>
      <c r="BL4547" s="9"/>
      <c r="BM4547" s="9"/>
      <c r="BN4547" s="9"/>
      <c r="BO4547" s="9"/>
      <c r="BP4547" s="9"/>
      <c r="BQ4547" s="9"/>
      <c r="BT4547" s="9"/>
      <c r="BU4547" s="9"/>
      <c r="BX4547" s="9"/>
      <c r="BY4547" s="9"/>
      <c r="CB4547" s="9"/>
      <c r="CC4547" s="9"/>
      <c r="CF4547" s="9"/>
      <c r="CG4547" s="9"/>
      <c r="CJ4547" s="9"/>
      <c r="CK4547" s="9"/>
      <c r="CN4547" s="9"/>
      <c r="CO4547" s="9"/>
      <c r="CP4547" s="9"/>
      <c r="CQ4547" s="9"/>
      <c r="CR4547" s="9"/>
      <c r="CS4547" s="9"/>
      <c r="CT4547" s="9"/>
      <c r="CU4547" s="9"/>
      <c r="CV4547" s="9"/>
      <c r="CW4547" s="9"/>
      <c r="CX4547" s="9"/>
      <c r="CY4547" s="9"/>
      <c r="CZ4547" s="9"/>
      <c r="DA4547" s="9"/>
      <c r="DB4547" s="9"/>
      <c r="DC4547" s="9"/>
      <c r="DD4547" s="9"/>
      <c r="DE4547" s="9"/>
      <c r="DF4547" s="9"/>
      <c r="DG4547" s="9"/>
      <c r="DH4547" s="9"/>
      <c r="DI4547" s="9"/>
      <c r="DJ4547" s="9"/>
      <c r="DK4547" s="9"/>
      <c r="DL4547" s="9"/>
      <c r="DM4547" s="9"/>
      <c r="DN4547" s="9"/>
      <c r="DO4547" s="9"/>
      <c r="DP4547" s="9"/>
      <c r="DQ4547" s="9"/>
      <c r="DR4547" s="9"/>
      <c r="DS4547" s="9"/>
      <c r="DT4547" s="9"/>
      <c r="DU4547" s="9"/>
      <c r="DV4547" s="9"/>
      <c r="DW4547" s="9"/>
      <c r="DX4547" s="9"/>
      <c r="DY4547" s="9"/>
      <c r="DZ4547" s="56"/>
      <c r="EA4547" s="57"/>
    </row>
    <row r="4548" spans="1:132" ht="19.5" customHeight="1" x14ac:dyDescent="0.25">
      <c r="A4548" s="9">
        <v>3050</v>
      </c>
      <c r="B4548" s="9" t="s">
        <v>9037</v>
      </c>
      <c r="C4548" s="9" t="s">
        <v>9038</v>
      </c>
      <c r="D4548" s="9"/>
      <c r="E4548" s="9" t="s">
        <v>8785</v>
      </c>
      <c r="F4548" s="9" t="s">
        <v>8786</v>
      </c>
      <c r="G4548" s="9"/>
      <c r="H4548" s="9" t="s">
        <v>202</v>
      </c>
      <c r="I4548" s="9" t="s">
        <v>28</v>
      </c>
      <c r="J4548" s="129">
        <v>44082</v>
      </c>
      <c r="K4548" s="129">
        <v>44060</v>
      </c>
      <c r="L4548" s="129">
        <v>44151</v>
      </c>
      <c r="O4548" s="9">
        <v>28</v>
      </c>
      <c r="Q4548" s="9" t="s">
        <v>54</v>
      </c>
      <c r="R4548" s="9"/>
      <c r="S4548" s="13">
        <v>8160000</v>
      </c>
      <c r="T4548" s="13">
        <v>8160000</v>
      </c>
      <c r="U4548" s="13">
        <v>2447048</v>
      </c>
      <c r="V4548" s="9"/>
      <c r="W4548" s="9"/>
      <c r="X4548" s="9"/>
      <c r="Y4548" s="9"/>
      <c r="Z4548" s="9"/>
      <c r="AA4548" s="9"/>
      <c r="AB4548" s="9"/>
      <c r="AC4548" s="9"/>
      <c r="AD4548" s="9"/>
      <c r="AE4548" s="9"/>
      <c r="AF4548" s="55"/>
      <c r="AG4548" s="55"/>
      <c r="AH4548" s="11">
        <v>44060</v>
      </c>
      <c r="AI4548" s="11">
        <v>44151</v>
      </c>
      <c r="AJ4548" s="13">
        <v>8108000</v>
      </c>
      <c r="AK4548" s="13">
        <v>2432400</v>
      </c>
      <c r="AL4548" s="9"/>
      <c r="AM4548" s="9"/>
      <c r="AN4548" s="9"/>
      <c r="AO4548" s="9"/>
      <c r="AP4548" s="9"/>
      <c r="AQ4548" s="9"/>
      <c r="AR4548" s="9"/>
      <c r="AS4548" s="9"/>
      <c r="AT4548" s="9"/>
      <c r="AU4548" s="9"/>
      <c r="AV4548" s="9"/>
      <c r="AW4548" s="9"/>
      <c r="AX4548" s="9"/>
      <c r="AY4548" s="9"/>
      <c r="AZ4548" s="9"/>
      <c r="BA4548" s="9"/>
      <c r="BB4548" s="9"/>
      <c r="BC4548" s="9"/>
      <c r="BD4548" s="9"/>
      <c r="BE4548" s="9"/>
      <c r="BF4548" s="9"/>
      <c r="BG4548" s="9"/>
      <c r="BH4548" s="9"/>
      <c r="BI4548" s="9"/>
      <c r="BJ4548" s="9"/>
      <c r="BK4548" s="9"/>
      <c r="BL4548" s="9"/>
      <c r="BM4548" s="9"/>
      <c r="BN4548" s="9"/>
      <c r="BO4548" s="9"/>
      <c r="BP4548" s="9"/>
      <c r="BQ4548" s="9"/>
      <c r="BT4548" s="9"/>
      <c r="BU4548" s="9"/>
      <c r="BX4548" s="9"/>
      <c r="BY4548" s="9"/>
      <c r="CB4548" s="9"/>
      <c r="CC4548" s="9"/>
      <c r="CF4548" s="9"/>
      <c r="CG4548" s="9"/>
      <c r="CJ4548" s="9"/>
      <c r="CK4548" s="9"/>
      <c r="CN4548" s="9"/>
      <c r="CO4548" s="9"/>
      <c r="CP4548" s="9"/>
      <c r="CQ4548" s="9"/>
      <c r="CR4548" s="9"/>
      <c r="CS4548" s="9"/>
      <c r="CT4548" s="9"/>
      <c r="CU4548" s="9"/>
      <c r="CV4548" s="9"/>
      <c r="CW4548" s="9"/>
      <c r="CX4548" s="9"/>
      <c r="CY4548" s="9"/>
      <c r="CZ4548" s="9"/>
      <c r="DA4548" s="9"/>
      <c r="DB4548" s="9"/>
      <c r="DC4548" s="9"/>
      <c r="DD4548" s="9"/>
      <c r="DE4548" s="9"/>
      <c r="DF4548" s="9"/>
      <c r="DG4548" s="9"/>
      <c r="DH4548" s="9"/>
      <c r="DI4548" s="9"/>
      <c r="DJ4548" s="9"/>
      <c r="DK4548" s="9"/>
      <c r="DL4548" s="9"/>
      <c r="DM4548" s="9"/>
      <c r="DN4548" s="9"/>
      <c r="DO4548" s="9"/>
      <c r="DP4548" s="9"/>
      <c r="DQ4548" s="9"/>
      <c r="DR4548" s="9"/>
      <c r="DS4548" s="9"/>
      <c r="DT4548" s="9"/>
      <c r="DU4548" s="9"/>
      <c r="DV4548" s="9"/>
      <c r="DW4548" s="9"/>
      <c r="DX4548" s="9"/>
      <c r="DY4548" s="9"/>
      <c r="DZ4548" s="56"/>
      <c r="EA4548" s="57"/>
    </row>
    <row r="4549" spans="1:132" ht="19.5" customHeight="1" x14ac:dyDescent="0.25">
      <c r="A4549" s="9">
        <v>3051</v>
      </c>
      <c r="B4549" s="9" t="s">
        <v>9040</v>
      </c>
      <c r="C4549" s="9" t="s">
        <v>9041</v>
      </c>
      <c r="D4549" s="9"/>
      <c r="E4549" s="9" t="s">
        <v>3733</v>
      </c>
      <c r="F4549" s="9" t="s">
        <v>4891</v>
      </c>
      <c r="G4549" s="9"/>
      <c r="H4549" s="9" t="s">
        <v>202</v>
      </c>
      <c r="I4549" s="9" t="s">
        <v>7361</v>
      </c>
      <c r="J4549" s="129">
        <v>44138</v>
      </c>
      <c r="K4549" s="129">
        <v>44113</v>
      </c>
      <c r="L4549" s="129">
        <v>44280</v>
      </c>
      <c r="M4549" s="9" t="s">
        <v>20</v>
      </c>
      <c r="O4549" s="9">
        <v>32</v>
      </c>
      <c r="Q4549" s="9" t="s">
        <v>54</v>
      </c>
      <c r="R4549" s="9"/>
      <c r="S4549" s="13">
        <v>142857143</v>
      </c>
      <c r="T4549" s="13">
        <v>142857143</v>
      </c>
      <c r="U4549" s="13">
        <v>42857143</v>
      </c>
      <c r="V4549" s="13">
        <v>100000000</v>
      </c>
      <c r="W4549" s="9"/>
      <c r="X4549" s="9"/>
      <c r="Y4549" s="9"/>
      <c r="Z4549" s="9"/>
      <c r="AA4549" s="9"/>
      <c r="AB4549" s="9"/>
      <c r="AC4549" s="9"/>
      <c r="AD4549" s="9"/>
      <c r="AE4549" s="9"/>
      <c r="AF4549" s="55">
        <v>100000000</v>
      </c>
      <c r="AG4549" s="55"/>
      <c r="AH4549" s="11">
        <v>44113</v>
      </c>
      <c r="AI4549" s="11">
        <v>44316</v>
      </c>
      <c r="AJ4549" s="13">
        <v>130151435</v>
      </c>
      <c r="AK4549" s="13">
        <v>39045431</v>
      </c>
      <c r="AL4549" s="9"/>
      <c r="AM4549" s="9"/>
      <c r="AN4549" s="9"/>
      <c r="AO4549" s="9"/>
      <c r="AP4549" s="9"/>
      <c r="AQ4549" s="9"/>
      <c r="AR4549" s="9"/>
      <c r="AS4549" s="9"/>
      <c r="AT4549" s="9"/>
      <c r="AU4549" s="9"/>
      <c r="AV4549" s="9"/>
      <c r="AW4549" s="9"/>
      <c r="AX4549" s="9"/>
      <c r="AY4549" s="9"/>
      <c r="AZ4549" s="9"/>
      <c r="BA4549" s="9"/>
      <c r="BB4549" s="9"/>
      <c r="BC4549" s="9"/>
      <c r="BD4549" s="9"/>
      <c r="BE4549" s="9"/>
      <c r="BF4549" s="9"/>
      <c r="BG4549" s="9"/>
      <c r="BH4549" s="9"/>
      <c r="BI4549" s="9"/>
      <c r="BJ4549" s="9"/>
      <c r="BK4549" s="9"/>
      <c r="BL4549" s="9"/>
      <c r="BM4549" s="9"/>
      <c r="BN4549" s="9"/>
      <c r="BO4549" s="9"/>
      <c r="BP4549" s="9"/>
      <c r="BQ4549" s="9"/>
      <c r="BT4549" s="9"/>
      <c r="BU4549" s="9"/>
      <c r="BX4549" s="9"/>
      <c r="BY4549" s="9"/>
      <c r="CB4549" s="9"/>
      <c r="CC4549" s="9"/>
      <c r="CF4549" s="9"/>
      <c r="CG4549" s="9"/>
      <c r="CJ4549" s="9"/>
      <c r="CK4549" s="9"/>
      <c r="CN4549" s="9"/>
      <c r="CO4549" s="9"/>
      <c r="CP4549" s="9"/>
      <c r="CQ4549" s="9"/>
      <c r="CR4549" s="9"/>
      <c r="CS4549" s="9"/>
      <c r="CT4549" s="9"/>
      <c r="CU4549" s="9"/>
      <c r="CV4549" s="9"/>
      <c r="CW4549" s="9"/>
      <c r="CX4549" s="9"/>
      <c r="CY4549" s="9"/>
      <c r="CZ4549" s="9"/>
      <c r="DA4549" s="9"/>
      <c r="DB4549" s="9"/>
      <c r="DC4549" s="9"/>
      <c r="DD4549" s="9"/>
      <c r="DE4549" s="9"/>
      <c r="DF4549" s="9"/>
      <c r="DG4549" s="9"/>
      <c r="DH4549" s="9"/>
      <c r="DI4549" s="9"/>
      <c r="DJ4549" s="9"/>
      <c r="DK4549" s="9"/>
      <c r="DL4549" s="9"/>
      <c r="DM4549" s="9"/>
      <c r="DN4549" s="9"/>
      <c r="DO4549" s="9"/>
      <c r="DP4549" s="9"/>
      <c r="DQ4549" s="9"/>
      <c r="DR4549" s="9"/>
      <c r="DS4549" s="9"/>
      <c r="DT4549" s="9"/>
      <c r="DU4549" s="9"/>
      <c r="DV4549" s="9"/>
      <c r="DW4549" s="9"/>
      <c r="DX4549" s="9"/>
      <c r="DY4549" s="9"/>
      <c r="DZ4549" s="56"/>
      <c r="EA4549" s="57"/>
    </row>
    <row r="4550" spans="1:132" s="18" customFormat="1" ht="19.5" customHeight="1" x14ac:dyDescent="0.25">
      <c r="A4550" s="18">
        <v>3051</v>
      </c>
      <c r="B4550" s="18" t="s">
        <v>9040</v>
      </c>
      <c r="C4550" s="18" t="s">
        <v>9041</v>
      </c>
      <c r="D4550" s="19">
        <v>44207</v>
      </c>
      <c r="J4550" s="130"/>
      <c r="K4550" s="130"/>
      <c r="L4550" s="130">
        <v>44347</v>
      </c>
      <c r="S4550" s="20"/>
      <c r="T4550" s="20"/>
      <c r="U4550" s="20"/>
      <c r="V4550" s="20"/>
      <c r="AF4550" s="57"/>
      <c r="AG4550" s="57"/>
      <c r="DY4550" s="9"/>
      <c r="DZ4550" s="56"/>
      <c r="EA4550" s="57"/>
      <c r="EB4550" s="9"/>
    </row>
    <row r="4551" spans="1:132" s="18" customFormat="1" ht="19.5" customHeight="1" x14ac:dyDescent="0.25">
      <c r="A4551" s="18">
        <v>3051</v>
      </c>
      <c r="B4551" s="18" t="s">
        <v>9040</v>
      </c>
      <c r="C4551" s="18" t="s">
        <v>9041</v>
      </c>
      <c r="D4551" s="19">
        <v>44305</v>
      </c>
      <c r="J4551" s="130">
        <v>44138</v>
      </c>
      <c r="K4551" s="130">
        <v>44113</v>
      </c>
      <c r="L4551" s="130">
        <v>44347</v>
      </c>
      <c r="S4551" s="20">
        <v>152488559</v>
      </c>
      <c r="T4551" s="20">
        <v>152488559</v>
      </c>
      <c r="U4551" s="20">
        <v>42625420</v>
      </c>
      <c r="V4551" s="20">
        <v>109863139</v>
      </c>
      <c r="AF4551" s="57">
        <v>109863139</v>
      </c>
      <c r="AG4551" s="57"/>
      <c r="DZ4551" s="56"/>
      <c r="EA4551" s="57"/>
    </row>
    <row r="4552" spans="1:132" ht="19.5" customHeight="1" x14ac:dyDescent="0.25">
      <c r="A4552" s="9">
        <v>3052</v>
      </c>
      <c r="B4552" s="9" t="s">
        <v>9042</v>
      </c>
      <c r="C4552" s="9" t="s">
        <v>9043</v>
      </c>
      <c r="D4552" s="9"/>
      <c r="E4552" s="9" t="s">
        <v>8759</v>
      </c>
      <c r="F4552" s="9" t="s">
        <v>5238</v>
      </c>
      <c r="G4552" s="9"/>
      <c r="H4552" s="9" t="s">
        <v>202</v>
      </c>
      <c r="I4552" s="9" t="s">
        <v>35</v>
      </c>
      <c r="J4552" s="129">
        <v>44256</v>
      </c>
      <c r="K4552" s="129">
        <v>44071</v>
      </c>
      <c r="L4552" s="129">
        <v>44347</v>
      </c>
      <c r="M4552" s="9" t="s">
        <v>20</v>
      </c>
      <c r="O4552" s="9">
        <v>32</v>
      </c>
      <c r="Q4552" s="9" t="s">
        <v>54</v>
      </c>
      <c r="R4552" s="9"/>
      <c r="S4552" s="13">
        <v>142857143</v>
      </c>
      <c r="T4552" s="13">
        <v>142857143</v>
      </c>
      <c r="U4552" s="13">
        <v>42857143</v>
      </c>
      <c r="V4552" s="13">
        <v>100000000</v>
      </c>
      <c r="W4552" s="9"/>
      <c r="X4552" s="9"/>
      <c r="Y4552" s="9"/>
      <c r="Z4552" s="9"/>
      <c r="AA4552" s="9"/>
      <c r="AB4552" s="9"/>
      <c r="AC4552" s="9"/>
      <c r="AD4552" s="9"/>
      <c r="AE4552" s="9"/>
      <c r="AF4552" s="55">
        <v>100000000</v>
      </c>
      <c r="AG4552" s="55"/>
      <c r="AH4552" s="11">
        <v>44105</v>
      </c>
      <c r="AI4552" s="11">
        <v>44196</v>
      </c>
      <c r="AJ4552" s="13">
        <v>14576142</v>
      </c>
      <c r="AK4552" s="13">
        <v>4372843</v>
      </c>
      <c r="AL4552" s="11">
        <v>44197</v>
      </c>
      <c r="AM4552" s="11">
        <v>44286</v>
      </c>
      <c r="AN4552" s="13">
        <v>103644060</v>
      </c>
      <c r="AO4552" s="13">
        <v>31093218</v>
      </c>
      <c r="AP4552" s="9"/>
      <c r="AQ4552" s="9"/>
      <c r="AR4552" s="9"/>
      <c r="AS4552" s="9"/>
      <c r="AT4552" s="9"/>
      <c r="AU4552" s="9"/>
      <c r="AV4552" s="9"/>
      <c r="AW4552" s="9"/>
      <c r="AX4552" s="9"/>
      <c r="AY4552" s="9"/>
      <c r="AZ4552" s="9"/>
      <c r="BA4552" s="9"/>
      <c r="BB4552" s="9"/>
      <c r="BC4552" s="9"/>
      <c r="BD4552" s="9"/>
      <c r="BE4552" s="9"/>
      <c r="BF4552" s="9"/>
      <c r="BG4552" s="9"/>
      <c r="BH4552" s="9"/>
      <c r="BI4552" s="9"/>
      <c r="BJ4552" s="9"/>
      <c r="BK4552" s="9"/>
      <c r="BL4552" s="9"/>
      <c r="BM4552" s="9"/>
      <c r="BN4552" s="9"/>
      <c r="BO4552" s="9"/>
      <c r="BP4552" s="9"/>
      <c r="BQ4552" s="9"/>
      <c r="BT4552" s="9"/>
      <c r="BU4552" s="9"/>
      <c r="BX4552" s="9"/>
      <c r="BY4552" s="9"/>
      <c r="CB4552" s="9"/>
      <c r="CC4552" s="9"/>
      <c r="CF4552" s="9"/>
      <c r="CG4552" s="9"/>
      <c r="CJ4552" s="9"/>
      <c r="CK4552" s="9"/>
      <c r="CN4552" s="9"/>
      <c r="CO4552" s="9"/>
      <c r="CP4552" s="9"/>
      <c r="CQ4552" s="9"/>
      <c r="CR4552" s="9"/>
      <c r="CS4552" s="9"/>
      <c r="CT4552" s="9"/>
      <c r="CU4552" s="9"/>
      <c r="CV4552" s="9"/>
      <c r="CW4552" s="9"/>
      <c r="CX4552" s="9"/>
      <c r="CY4552" s="9"/>
      <c r="CZ4552" s="9"/>
      <c r="DA4552" s="9"/>
      <c r="DB4552" s="9"/>
      <c r="DC4552" s="9"/>
      <c r="DD4552" s="9"/>
      <c r="DE4552" s="9"/>
      <c r="DF4552" s="9"/>
      <c r="DG4552" s="9"/>
      <c r="DH4552" s="9"/>
      <c r="DI4552" s="9"/>
      <c r="DJ4552" s="9"/>
      <c r="DK4552" s="9"/>
      <c r="DL4552" s="9"/>
      <c r="DM4552" s="9"/>
      <c r="DN4552" s="9"/>
      <c r="DO4552" s="9"/>
      <c r="DP4552" s="9"/>
      <c r="DQ4552" s="9"/>
      <c r="DR4552" s="9"/>
      <c r="DS4552" s="9"/>
      <c r="DT4552" s="9"/>
      <c r="DU4552" s="9"/>
      <c r="DV4552" s="9"/>
      <c r="DW4552" s="9"/>
      <c r="DX4552" s="9"/>
      <c r="DY4552" s="9"/>
      <c r="DZ4552" s="56"/>
      <c r="EA4552" s="57"/>
    </row>
    <row r="4553" spans="1:132" s="18" customFormat="1" ht="19.5" customHeight="1" x14ac:dyDescent="0.25">
      <c r="A4553" s="18">
        <v>3052</v>
      </c>
      <c r="B4553" s="18" t="s">
        <v>9042</v>
      </c>
      <c r="C4553" s="18" t="s">
        <v>9043</v>
      </c>
      <c r="D4553" s="19">
        <v>44334</v>
      </c>
      <c r="J4553" s="130"/>
      <c r="K4553" s="130"/>
      <c r="L4553" s="130"/>
      <c r="S4553" s="20">
        <v>152857143</v>
      </c>
      <c r="T4553" s="20">
        <v>152857143</v>
      </c>
      <c r="U4553" s="20">
        <v>45857143</v>
      </c>
      <c r="V4553" s="20">
        <v>107000000</v>
      </c>
      <c r="AF4553" s="57">
        <v>107000000</v>
      </c>
      <c r="AG4553" s="55"/>
      <c r="AH4553" s="19"/>
      <c r="AI4553" s="19"/>
      <c r="AJ4553" s="20"/>
      <c r="AK4553" s="20"/>
      <c r="DY4553" s="9"/>
      <c r="DZ4553" s="56"/>
      <c r="EA4553" s="57"/>
      <c r="EB4553" s="9"/>
    </row>
    <row r="4554" spans="1:132" ht="19.5" customHeight="1" x14ac:dyDescent="0.25">
      <c r="A4554" s="9">
        <v>3053</v>
      </c>
      <c r="B4554" s="9" t="s">
        <v>9044</v>
      </c>
      <c r="C4554" s="9" t="s">
        <v>9948</v>
      </c>
      <c r="D4554" s="9"/>
      <c r="E4554" s="9" t="s">
        <v>8759</v>
      </c>
      <c r="F4554" s="9" t="s">
        <v>5238</v>
      </c>
      <c r="G4554" s="9"/>
      <c r="H4554" s="9" t="s">
        <v>202</v>
      </c>
      <c r="I4554" s="9" t="s">
        <v>35</v>
      </c>
      <c r="J4554" s="129">
        <v>44256</v>
      </c>
      <c r="K4554" s="129">
        <v>44071</v>
      </c>
      <c r="L4554" s="129">
        <v>44347</v>
      </c>
      <c r="M4554" s="9" t="s">
        <v>20</v>
      </c>
      <c r="O4554" s="9">
        <v>32</v>
      </c>
      <c r="Q4554" s="9" t="s">
        <v>54</v>
      </c>
      <c r="R4554" s="9"/>
      <c r="S4554" s="13">
        <v>142857143</v>
      </c>
      <c r="T4554" s="13">
        <v>142857143</v>
      </c>
      <c r="U4554" s="13">
        <v>42857143</v>
      </c>
      <c r="V4554" s="13">
        <v>100000000</v>
      </c>
      <c r="W4554" s="9"/>
      <c r="X4554" s="9"/>
      <c r="Y4554" s="9"/>
      <c r="Z4554" s="9"/>
      <c r="AA4554" s="9"/>
      <c r="AB4554" s="9"/>
      <c r="AC4554" s="9"/>
      <c r="AD4554" s="9"/>
      <c r="AE4554" s="9"/>
      <c r="AF4554" s="55">
        <v>100000000</v>
      </c>
      <c r="AG4554" s="55"/>
      <c r="AH4554" s="11">
        <v>44105</v>
      </c>
      <c r="AI4554" s="11">
        <v>44196</v>
      </c>
      <c r="AJ4554" s="13">
        <v>15451148</v>
      </c>
      <c r="AK4554" s="13">
        <v>4635344</v>
      </c>
      <c r="AL4554" s="11">
        <v>44197</v>
      </c>
      <c r="AM4554" s="11">
        <v>44286</v>
      </c>
      <c r="AN4554" s="13">
        <v>95746190</v>
      </c>
      <c r="AO4554" s="13">
        <v>28723857</v>
      </c>
      <c r="AP4554" s="9"/>
      <c r="AQ4554" s="9"/>
      <c r="AR4554" s="9"/>
      <c r="AS4554" s="9"/>
      <c r="AT4554" s="9"/>
      <c r="AU4554" s="9"/>
      <c r="AV4554" s="9"/>
      <c r="AW4554" s="9"/>
      <c r="AX4554" s="9"/>
      <c r="AY4554" s="9"/>
      <c r="AZ4554" s="9"/>
      <c r="BA4554" s="9"/>
      <c r="BB4554" s="9"/>
      <c r="BC4554" s="9"/>
      <c r="BD4554" s="9"/>
      <c r="BE4554" s="9"/>
      <c r="BF4554" s="9"/>
      <c r="BG4554" s="9"/>
      <c r="BH4554" s="9"/>
      <c r="BI4554" s="9"/>
      <c r="BJ4554" s="9"/>
      <c r="BK4554" s="9"/>
      <c r="BL4554" s="9"/>
      <c r="BM4554" s="9"/>
      <c r="BN4554" s="9"/>
      <c r="BO4554" s="9"/>
      <c r="BP4554" s="9"/>
      <c r="BQ4554" s="9"/>
      <c r="BT4554" s="9"/>
      <c r="BU4554" s="9"/>
      <c r="BX4554" s="9"/>
      <c r="BY4554" s="9"/>
      <c r="CB4554" s="9"/>
      <c r="CC4554" s="9"/>
      <c r="CF4554" s="9"/>
      <c r="CG4554" s="9"/>
      <c r="CJ4554" s="9"/>
      <c r="CK4554" s="9"/>
      <c r="CN4554" s="9"/>
      <c r="CO4554" s="9"/>
      <c r="CP4554" s="9"/>
      <c r="CQ4554" s="9"/>
      <c r="CR4554" s="9"/>
      <c r="CS4554" s="9"/>
      <c r="CT4554" s="9"/>
      <c r="CU4554" s="9"/>
      <c r="CV4554" s="9"/>
      <c r="CW4554" s="9"/>
      <c r="CX4554" s="9"/>
      <c r="CY4554" s="9"/>
      <c r="CZ4554" s="9"/>
      <c r="DA4554" s="9"/>
      <c r="DB4554" s="9"/>
      <c r="DC4554" s="9"/>
      <c r="DD4554" s="9"/>
      <c r="DE4554" s="9"/>
      <c r="DF4554" s="9"/>
      <c r="DG4554" s="9"/>
      <c r="DH4554" s="9"/>
      <c r="DI4554" s="9"/>
      <c r="DJ4554" s="9"/>
      <c r="DK4554" s="9"/>
      <c r="DL4554" s="9"/>
      <c r="DM4554" s="9"/>
      <c r="DN4554" s="9"/>
      <c r="DO4554" s="9"/>
      <c r="DP4554" s="9"/>
      <c r="DQ4554" s="9"/>
      <c r="DR4554" s="9"/>
      <c r="DS4554" s="9"/>
      <c r="DT4554" s="9"/>
      <c r="DU4554" s="9"/>
      <c r="DV4554" s="9"/>
      <c r="DW4554" s="9"/>
      <c r="DX4554" s="9"/>
      <c r="DY4554" s="9"/>
      <c r="DZ4554" s="56"/>
      <c r="EA4554" s="57"/>
    </row>
    <row r="4555" spans="1:132" s="18" customFormat="1" ht="19.5" customHeight="1" x14ac:dyDescent="0.25">
      <c r="A4555" s="18">
        <v>3053</v>
      </c>
      <c r="B4555" s="18" t="s">
        <v>9044</v>
      </c>
      <c r="C4555" s="18" t="s">
        <v>9948</v>
      </c>
      <c r="D4555" s="19">
        <v>44334</v>
      </c>
      <c r="J4555" s="130"/>
      <c r="K4555" s="130"/>
      <c r="L4555" s="130">
        <v>44377</v>
      </c>
      <c r="S4555" s="20">
        <v>152857143</v>
      </c>
      <c r="T4555" s="20">
        <v>152857143</v>
      </c>
      <c r="U4555" s="20">
        <v>45857143</v>
      </c>
      <c r="V4555" s="20">
        <v>107000000</v>
      </c>
      <c r="AF4555" s="57">
        <v>107000000</v>
      </c>
      <c r="AG4555" s="55"/>
      <c r="AH4555" s="19"/>
      <c r="AI4555" s="19"/>
      <c r="AJ4555" s="20"/>
      <c r="AK4555" s="20"/>
      <c r="DY4555" s="9"/>
      <c r="DZ4555" s="56"/>
      <c r="EA4555" s="57"/>
      <c r="EB4555" s="9"/>
    </row>
    <row r="4556" spans="1:132" ht="19.5" customHeight="1" x14ac:dyDescent="0.25">
      <c r="A4556" s="9">
        <v>3054</v>
      </c>
      <c r="B4556" s="9" t="s">
        <v>9046</v>
      </c>
      <c r="C4556" s="9" t="s">
        <v>9045</v>
      </c>
      <c r="D4556" s="9"/>
      <c r="E4556" s="9" t="s">
        <v>7903</v>
      </c>
      <c r="F4556" s="9" t="s">
        <v>4891</v>
      </c>
      <c r="G4556" s="9"/>
      <c r="H4556" s="9" t="s">
        <v>202</v>
      </c>
      <c r="I4556" s="9" t="s">
        <v>9274</v>
      </c>
      <c r="J4556" s="129">
        <v>44166</v>
      </c>
      <c r="K4556" s="129">
        <v>44105</v>
      </c>
      <c r="L4556" s="129">
        <v>44347</v>
      </c>
      <c r="M4556" s="9" t="s">
        <v>20</v>
      </c>
      <c r="O4556" s="9">
        <v>32</v>
      </c>
      <c r="Q4556" s="9" t="s">
        <v>54</v>
      </c>
      <c r="R4556" s="9"/>
      <c r="S4556" s="13">
        <v>142857143</v>
      </c>
      <c r="T4556" s="13">
        <v>142857143</v>
      </c>
      <c r="U4556" s="13">
        <v>42857143</v>
      </c>
      <c r="V4556" s="13">
        <v>100000000</v>
      </c>
      <c r="W4556" s="9"/>
      <c r="X4556" s="9"/>
      <c r="Y4556" s="9"/>
      <c r="Z4556" s="9"/>
      <c r="AA4556" s="9"/>
      <c r="AB4556" s="9"/>
      <c r="AC4556" s="9"/>
      <c r="AD4556" s="9"/>
      <c r="AE4556" s="9"/>
      <c r="AF4556" s="55">
        <v>100000000</v>
      </c>
      <c r="AG4556" s="55"/>
      <c r="AH4556" s="11">
        <v>44105</v>
      </c>
      <c r="AI4556" s="11">
        <v>44286</v>
      </c>
      <c r="AJ4556" s="13">
        <v>89107674</v>
      </c>
      <c r="AK4556" s="13">
        <v>26732302</v>
      </c>
      <c r="AL4556" s="9"/>
      <c r="AM4556" s="9"/>
      <c r="AN4556" s="9"/>
      <c r="AO4556" s="9"/>
      <c r="AP4556" s="9"/>
      <c r="AQ4556" s="9"/>
      <c r="AR4556" s="9"/>
      <c r="AS4556" s="9"/>
      <c r="AT4556" s="9"/>
      <c r="AU4556" s="9"/>
      <c r="AV4556" s="9"/>
      <c r="AW4556" s="9"/>
      <c r="AX4556" s="9"/>
      <c r="AY4556" s="9"/>
      <c r="AZ4556" s="9"/>
      <c r="BA4556" s="9"/>
      <c r="BB4556" s="9"/>
      <c r="BC4556" s="9"/>
      <c r="BD4556" s="9"/>
      <c r="BE4556" s="9"/>
      <c r="BF4556" s="9"/>
      <c r="BG4556" s="9"/>
      <c r="BH4556" s="9"/>
      <c r="BI4556" s="9"/>
      <c r="BJ4556" s="9"/>
      <c r="BK4556" s="9"/>
      <c r="BL4556" s="9"/>
      <c r="BM4556" s="9"/>
      <c r="BN4556" s="9"/>
      <c r="BO4556" s="9"/>
      <c r="BP4556" s="9"/>
      <c r="BQ4556" s="9"/>
      <c r="BT4556" s="9"/>
      <c r="BU4556" s="9"/>
      <c r="BX4556" s="9"/>
      <c r="BY4556" s="9"/>
      <c r="CB4556" s="9"/>
      <c r="CC4556" s="9"/>
      <c r="CF4556" s="9"/>
      <c r="CG4556" s="9"/>
      <c r="CJ4556" s="9"/>
      <c r="CK4556" s="9"/>
      <c r="CN4556" s="9"/>
      <c r="CO4556" s="9"/>
      <c r="CP4556" s="9"/>
      <c r="CQ4556" s="9"/>
      <c r="CR4556" s="9"/>
      <c r="CS4556" s="9"/>
      <c r="CT4556" s="9"/>
      <c r="CU4556" s="9"/>
      <c r="CV4556" s="9"/>
      <c r="CW4556" s="9"/>
      <c r="CX4556" s="9"/>
      <c r="CY4556" s="9"/>
      <c r="CZ4556" s="9"/>
      <c r="DA4556" s="9"/>
      <c r="DB4556" s="9"/>
      <c r="DC4556" s="9"/>
      <c r="DD4556" s="9"/>
      <c r="DE4556" s="9"/>
      <c r="DF4556" s="9"/>
      <c r="DG4556" s="9"/>
      <c r="DH4556" s="9"/>
      <c r="DI4556" s="9"/>
      <c r="DJ4556" s="9"/>
      <c r="DK4556" s="9"/>
      <c r="DL4556" s="9"/>
      <c r="DM4556" s="9"/>
      <c r="DN4556" s="9"/>
      <c r="DO4556" s="9"/>
      <c r="DP4556" s="9"/>
      <c r="DQ4556" s="9"/>
      <c r="DR4556" s="9"/>
      <c r="DS4556" s="9"/>
      <c r="DT4556" s="9"/>
      <c r="DU4556" s="9"/>
      <c r="DV4556" s="9"/>
      <c r="DW4556" s="9"/>
      <c r="DX4556" s="9"/>
      <c r="DY4556" s="9"/>
      <c r="DZ4556" s="56"/>
      <c r="EA4556" s="57"/>
    </row>
    <row r="4557" spans="1:132" s="18" customFormat="1" ht="19.5" customHeight="1" x14ac:dyDescent="0.25">
      <c r="A4557" s="18">
        <v>3054</v>
      </c>
      <c r="B4557" s="18" t="s">
        <v>9046</v>
      </c>
      <c r="C4557" s="18" t="s">
        <v>9045</v>
      </c>
      <c r="D4557" s="19">
        <v>44278</v>
      </c>
      <c r="J4557" s="130"/>
      <c r="K4557" s="130"/>
      <c r="L4557" s="130"/>
      <c r="S4557" s="20">
        <v>152510473</v>
      </c>
      <c r="T4557" s="20">
        <v>152510473</v>
      </c>
      <c r="U4557" s="20">
        <v>42857143</v>
      </c>
      <c r="V4557" s="20">
        <v>109653330</v>
      </c>
      <c r="AF4557" s="57">
        <v>109653330</v>
      </c>
      <c r="AG4557" s="55"/>
      <c r="DY4557" s="9"/>
      <c r="DZ4557" s="56"/>
      <c r="EA4557" s="57"/>
      <c r="EB4557" s="9"/>
    </row>
    <row r="4558" spans="1:132" s="18" customFormat="1" ht="19.5" customHeight="1" x14ac:dyDescent="0.25">
      <c r="A4558" s="18">
        <v>3054</v>
      </c>
      <c r="B4558" s="18" t="s">
        <v>9046</v>
      </c>
      <c r="C4558" s="18" t="s">
        <v>10396</v>
      </c>
      <c r="D4558" s="19">
        <v>44460</v>
      </c>
      <c r="J4558" s="130"/>
      <c r="K4558" s="130"/>
      <c r="L4558" s="130">
        <v>44469</v>
      </c>
      <c r="S4558" s="20"/>
      <c r="T4558" s="20"/>
      <c r="U4558" s="20"/>
      <c r="V4558" s="20"/>
      <c r="AF4558" s="57"/>
      <c r="AG4558" s="55"/>
      <c r="DY4558" s="9"/>
      <c r="DZ4558" s="56"/>
      <c r="EA4558" s="57"/>
      <c r="EB4558" s="9"/>
    </row>
    <row r="4559" spans="1:132" ht="19.5" customHeight="1" x14ac:dyDescent="0.25">
      <c r="A4559" s="9">
        <v>3055</v>
      </c>
      <c r="B4559" s="9" t="s">
        <v>9047</v>
      </c>
      <c r="C4559" s="9" t="s">
        <v>9048</v>
      </c>
      <c r="D4559" s="9"/>
      <c r="E4559" s="9" t="s">
        <v>7903</v>
      </c>
      <c r="F4559" s="9" t="s">
        <v>4891</v>
      </c>
      <c r="G4559" s="9"/>
      <c r="H4559" s="9" t="s">
        <v>906</v>
      </c>
      <c r="I4559" s="9" t="s">
        <v>25</v>
      </c>
      <c r="M4559" s="9" t="s">
        <v>20</v>
      </c>
      <c r="O4559" s="9">
        <v>29</v>
      </c>
      <c r="R4559" s="9"/>
      <c r="S4559" s="9"/>
      <c r="T4559" s="9"/>
      <c r="U4559" s="9"/>
      <c r="V4559" s="9"/>
      <c r="W4559" s="9"/>
      <c r="X4559" s="9"/>
      <c r="Y4559" s="9"/>
      <c r="Z4559" s="9"/>
      <c r="AA4559" s="9"/>
      <c r="AB4559" s="9"/>
      <c r="AC4559" s="9"/>
      <c r="AD4559" s="9"/>
      <c r="AE4559" s="9"/>
      <c r="AF4559" s="55"/>
      <c r="AG4559" s="55"/>
      <c r="AH4559" s="9"/>
      <c r="AI4559" s="9"/>
      <c r="AJ4559" s="9"/>
      <c r="AK4559" s="9"/>
      <c r="AL4559" s="9"/>
      <c r="AM4559" s="9"/>
      <c r="AN4559" s="9"/>
      <c r="AO4559" s="9"/>
      <c r="AP4559" s="9"/>
      <c r="AQ4559" s="9"/>
      <c r="AR4559" s="9"/>
      <c r="AS4559" s="9"/>
      <c r="AT4559" s="9"/>
      <c r="AU4559" s="9"/>
      <c r="AV4559" s="9"/>
      <c r="AW4559" s="9"/>
      <c r="AX4559" s="9"/>
      <c r="AY4559" s="9"/>
      <c r="AZ4559" s="9"/>
      <c r="BA4559" s="9"/>
      <c r="BB4559" s="9"/>
      <c r="BC4559" s="9"/>
      <c r="BD4559" s="9"/>
      <c r="BE4559" s="9"/>
      <c r="BF4559" s="9"/>
      <c r="BG4559" s="9"/>
      <c r="BH4559" s="9"/>
      <c r="BI4559" s="9"/>
      <c r="BJ4559" s="9"/>
      <c r="BK4559" s="9"/>
      <c r="BL4559" s="9"/>
      <c r="BM4559" s="9"/>
      <c r="BN4559" s="9"/>
      <c r="BO4559" s="9"/>
      <c r="BP4559" s="9"/>
      <c r="BQ4559" s="9"/>
      <c r="BT4559" s="9"/>
      <c r="BU4559" s="9"/>
      <c r="BX4559" s="9"/>
      <c r="BY4559" s="9"/>
      <c r="CB4559" s="9"/>
      <c r="CC4559" s="9"/>
      <c r="CF4559" s="9"/>
      <c r="CG4559" s="9"/>
      <c r="CJ4559" s="9"/>
      <c r="CK4559" s="9"/>
      <c r="CN4559" s="9"/>
      <c r="CO4559" s="9"/>
      <c r="CP4559" s="9"/>
      <c r="CQ4559" s="9"/>
      <c r="CR4559" s="9"/>
      <c r="CS4559" s="9"/>
      <c r="CT4559" s="9"/>
      <c r="CU4559" s="9"/>
      <c r="CV4559" s="9"/>
      <c r="CW4559" s="9"/>
      <c r="CX4559" s="9"/>
      <c r="CY4559" s="9"/>
      <c r="CZ4559" s="9"/>
      <c r="DA4559" s="9"/>
      <c r="DB4559" s="9"/>
      <c r="DC4559" s="9"/>
      <c r="DD4559" s="9"/>
      <c r="DE4559" s="9"/>
      <c r="DF4559" s="9"/>
      <c r="DG4559" s="9"/>
      <c r="DH4559" s="9"/>
      <c r="DI4559" s="9"/>
      <c r="DJ4559" s="9"/>
      <c r="DK4559" s="9"/>
      <c r="DL4559" s="9"/>
      <c r="DM4559" s="9"/>
      <c r="DN4559" s="9"/>
      <c r="DO4559" s="9"/>
      <c r="DP4559" s="9"/>
      <c r="DQ4559" s="9"/>
      <c r="DR4559" s="9"/>
      <c r="DS4559" s="9"/>
      <c r="DT4559" s="9"/>
      <c r="DU4559" s="9"/>
      <c r="DV4559" s="9"/>
      <c r="DW4559" s="9"/>
      <c r="DX4559" s="9"/>
      <c r="DY4559" s="9"/>
      <c r="DZ4559" s="56"/>
      <c r="EA4559" s="57"/>
    </row>
    <row r="4560" spans="1:132" ht="19.5" customHeight="1" x14ac:dyDescent="0.25">
      <c r="A4560" s="9">
        <v>3056</v>
      </c>
      <c r="B4560" s="9" t="s">
        <v>9049</v>
      </c>
      <c r="C4560" s="9" t="s">
        <v>9050</v>
      </c>
      <c r="D4560" s="9"/>
      <c r="E4560" s="9" t="s">
        <v>9051</v>
      </c>
      <c r="F4560" s="9" t="s">
        <v>9052</v>
      </c>
      <c r="G4560" s="9"/>
      <c r="H4560" s="9" t="s">
        <v>202</v>
      </c>
      <c r="I4560" s="9" t="s">
        <v>25</v>
      </c>
      <c r="J4560" s="129">
        <v>44124</v>
      </c>
      <c r="K4560" s="129">
        <v>44081</v>
      </c>
      <c r="L4560" s="129">
        <v>44407</v>
      </c>
      <c r="M4560" s="9" t="s">
        <v>20</v>
      </c>
      <c r="O4560" s="9">
        <v>29</v>
      </c>
      <c r="Q4560" s="9" t="s">
        <v>54</v>
      </c>
      <c r="R4560" s="9"/>
      <c r="S4560" s="13">
        <v>37800000</v>
      </c>
      <c r="T4560" s="13">
        <v>37800000</v>
      </c>
      <c r="U4560" s="13">
        <v>11340000</v>
      </c>
      <c r="V4560" s="13">
        <v>26400000</v>
      </c>
      <c r="W4560" s="9"/>
      <c r="X4560" s="9"/>
      <c r="Y4560" s="9"/>
      <c r="Z4560" s="9"/>
      <c r="AA4560" s="9"/>
      <c r="AB4560" s="9"/>
      <c r="AC4560" s="9"/>
      <c r="AD4560" s="9"/>
      <c r="AE4560" s="9"/>
      <c r="AF4560" s="55">
        <v>26400000</v>
      </c>
      <c r="AG4560" s="55"/>
      <c r="AH4560" s="9"/>
      <c r="AI4560" s="9"/>
      <c r="AJ4560" s="9"/>
      <c r="AK4560" s="9"/>
      <c r="AL4560" s="9"/>
      <c r="AM4560" s="9"/>
      <c r="AN4560" s="9"/>
      <c r="AO4560" s="9"/>
      <c r="AP4560" s="9"/>
      <c r="AQ4560" s="9"/>
      <c r="AR4560" s="9"/>
      <c r="AS4560" s="9"/>
      <c r="AT4560" s="9"/>
      <c r="AU4560" s="9"/>
      <c r="AV4560" s="9"/>
      <c r="AW4560" s="9"/>
      <c r="AX4560" s="9"/>
      <c r="AY4560" s="9"/>
      <c r="AZ4560" s="9"/>
      <c r="BA4560" s="9"/>
      <c r="BB4560" s="9"/>
      <c r="BC4560" s="9"/>
      <c r="BD4560" s="9"/>
      <c r="BE4560" s="9"/>
      <c r="BF4560" s="9"/>
      <c r="BG4560" s="9"/>
      <c r="BH4560" s="9"/>
      <c r="BI4560" s="9"/>
      <c r="BJ4560" s="9"/>
      <c r="BK4560" s="9"/>
      <c r="BL4560" s="9"/>
      <c r="BM4560" s="9"/>
      <c r="BN4560" s="9"/>
      <c r="BO4560" s="9"/>
      <c r="BP4560" s="9"/>
      <c r="BQ4560" s="9"/>
      <c r="BT4560" s="9"/>
      <c r="BU4560" s="9"/>
      <c r="BX4560" s="9"/>
      <c r="BY4560" s="9"/>
      <c r="CB4560" s="9"/>
      <c r="CC4560" s="9"/>
      <c r="CF4560" s="9"/>
      <c r="CG4560" s="9"/>
      <c r="CJ4560" s="9"/>
      <c r="CK4560" s="9"/>
      <c r="CN4560" s="9"/>
      <c r="CO4560" s="9"/>
      <c r="CP4560" s="9"/>
      <c r="CQ4560" s="9"/>
      <c r="CR4560" s="9"/>
      <c r="CS4560" s="9"/>
      <c r="CT4560" s="9"/>
      <c r="CU4560" s="9"/>
      <c r="CV4560" s="9"/>
      <c r="CW4560" s="9"/>
      <c r="CX4560" s="9"/>
      <c r="CY4560" s="9"/>
      <c r="CZ4560" s="9"/>
      <c r="DA4560" s="9"/>
      <c r="DB4560" s="9"/>
      <c r="DC4560" s="9"/>
      <c r="DD4560" s="9"/>
      <c r="DE4560" s="9"/>
      <c r="DF4560" s="9"/>
      <c r="DG4560" s="9"/>
      <c r="DH4560" s="9"/>
      <c r="DI4560" s="9"/>
      <c r="DJ4560" s="9"/>
      <c r="DK4560" s="9"/>
      <c r="DL4560" s="9"/>
      <c r="DM4560" s="9"/>
      <c r="DN4560" s="9"/>
      <c r="DO4560" s="9"/>
      <c r="DP4560" s="9"/>
      <c r="DQ4560" s="9"/>
      <c r="DR4560" s="9"/>
      <c r="DS4560" s="9"/>
      <c r="DT4560" s="9"/>
      <c r="DU4560" s="9"/>
      <c r="DV4560" s="9"/>
      <c r="DW4560" s="9"/>
      <c r="DX4560" s="9"/>
      <c r="DY4560" s="9"/>
      <c r="DZ4560" s="56"/>
      <c r="EA4560" s="57"/>
    </row>
    <row r="4561" spans="1:132" s="18" customFormat="1" ht="19.5" customHeight="1" x14ac:dyDescent="0.25">
      <c r="A4561" s="18">
        <v>3056</v>
      </c>
      <c r="B4561" s="18" t="s">
        <v>9049</v>
      </c>
      <c r="C4561" s="18" t="s">
        <v>9050</v>
      </c>
      <c r="D4561" s="19">
        <v>44364</v>
      </c>
      <c r="J4561" s="130"/>
      <c r="K4561" s="130"/>
      <c r="L4561" s="130">
        <v>44560</v>
      </c>
      <c r="S4561" s="20"/>
      <c r="T4561" s="20"/>
      <c r="U4561" s="20"/>
      <c r="V4561" s="20"/>
      <c r="AF4561" s="57"/>
      <c r="AG4561" s="57"/>
      <c r="DZ4561" s="56"/>
      <c r="EA4561" s="57"/>
    </row>
    <row r="4562" spans="1:132" ht="19.5" customHeight="1" x14ac:dyDescent="0.25">
      <c r="A4562" s="9">
        <v>3057</v>
      </c>
      <c r="B4562" s="9" t="s">
        <v>9053</v>
      </c>
      <c r="C4562" s="9" t="s">
        <v>9054</v>
      </c>
      <c r="D4562" s="9"/>
      <c r="E4562" s="9" t="s">
        <v>3733</v>
      </c>
      <c r="F4562" s="9" t="s">
        <v>4891</v>
      </c>
      <c r="G4562" s="9"/>
      <c r="H4562" s="9" t="s">
        <v>202</v>
      </c>
      <c r="I4562" s="9" t="s">
        <v>25</v>
      </c>
      <c r="J4562" s="129">
        <v>44228</v>
      </c>
      <c r="K4562" s="129">
        <v>44120</v>
      </c>
      <c r="L4562" s="129">
        <v>44377</v>
      </c>
      <c r="M4562" s="9" t="s">
        <v>20</v>
      </c>
      <c r="O4562" s="9">
        <v>29</v>
      </c>
      <c r="Q4562" s="9" t="s">
        <v>54</v>
      </c>
      <c r="R4562" s="9"/>
      <c r="S4562" s="13">
        <v>57142800</v>
      </c>
      <c r="T4562" s="13">
        <v>57142800</v>
      </c>
      <c r="U4562" s="13">
        <v>17142840</v>
      </c>
      <c r="V4562" s="13">
        <v>39999960</v>
      </c>
      <c r="W4562" s="9"/>
      <c r="X4562" s="9"/>
      <c r="Y4562" s="9"/>
      <c r="Z4562" s="9"/>
      <c r="AA4562" s="9"/>
      <c r="AB4562" s="9"/>
      <c r="AC4562" s="9"/>
      <c r="AD4562" s="9"/>
      <c r="AE4562" s="9"/>
      <c r="AF4562" s="55">
        <v>39999960</v>
      </c>
      <c r="AG4562" s="55"/>
      <c r="AH4562" s="9"/>
      <c r="AI4562" s="9"/>
      <c r="AJ4562" s="9"/>
      <c r="AK4562" s="9"/>
      <c r="AL4562" s="9"/>
      <c r="AM4562" s="9"/>
      <c r="AN4562" s="9"/>
      <c r="AO4562" s="9"/>
      <c r="AP4562" s="9"/>
      <c r="AQ4562" s="9"/>
      <c r="AR4562" s="9"/>
      <c r="AS4562" s="9"/>
      <c r="AT4562" s="9"/>
      <c r="AU4562" s="9"/>
      <c r="AV4562" s="9"/>
      <c r="AW4562" s="9"/>
      <c r="AX4562" s="9"/>
      <c r="AY4562" s="9"/>
      <c r="AZ4562" s="9"/>
      <c r="BA4562" s="9"/>
      <c r="BB4562" s="9"/>
      <c r="BC4562" s="9"/>
      <c r="BD4562" s="9"/>
      <c r="BE4562" s="9"/>
      <c r="BF4562" s="9"/>
      <c r="BG4562" s="9"/>
      <c r="BH4562" s="9"/>
      <c r="BI4562" s="9"/>
      <c r="BJ4562" s="9"/>
      <c r="BK4562" s="9"/>
      <c r="BL4562" s="9"/>
      <c r="BM4562" s="9"/>
      <c r="BN4562" s="9"/>
      <c r="BO4562" s="9"/>
      <c r="BP4562" s="9"/>
      <c r="BQ4562" s="9"/>
      <c r="BT4562" s="9"/>
      <c r="BU4562" s="9"/>
      <c r="BX4562" s="9"/>
      <c r="BY4562" s="9"/>
      <c r="CB4562" s="9"/>
      <c r="CC4562" s="9"/>
      <c r="CF4562" s="9"/>
      <c r="CG4562" s="9"/>
      <c r="CJ4562" s="9"/>
      <c r="CK4562" s="9"/>
      <c r="CN4562" s="9"/>
      <c r="CO4562" s="9"/>
      <c r="CP4562" s="9"/>
      <c r="CQ4562" s="9"/>
      <c r="CR4562" s="9"/>
      <c r="CS4562" s="9"/>
      <c r="CT4562" s="9"/>
      <c r="CU4562" s="9"/>
      <c r="CV4562" s="9"/>
      <c r="CW4562" s="9"/>
      <c r="CX4562" s="9"/>
      <c r="CY4562" s="9"/>
      <c r="CZ4562" s="9"/>
      <c r="DA4562" s="9"/>
      <c r="DB4562" s="9"/>
      <c r="DC4562" s="9"/>
      <c r="DD4562" s="9"/>
      <c r="DE4562" s="9"/>
      <c r="DF4562" s="9"/>
      <c r="DG4562" s="9"/>
      <c r="DH4562" s="9"/>
      <c r="DI4562" s="9"/>
      <c r="DJ4562" s="9"/>
      <c r="DK4562" s="9"/>
      <c r="DL4562" s="9"/>
      <c r="DM4562" s="9"/>
      <c r="DN4562" s="9"/>
      <c r="DO4562" s="9"/>
      <c r="DP4562" s="9"/>
      <c r="DQ4562" s="9"/>
      <c r="DR4562" s="9"/>
      <c r="DS4562" s="9"/>
      <c r="DT4562" s="9"/>
      <c r="DU4562" s="9"/>
      <c r="DV4562" s="9"/>
      <c r="DW4562" s="9"/>
      <c r="DX4562" s="9"/>
      <c r="DY4562" s="9"/>
      <c r="DZ4562" s="56"/>
      <c r="EA4562" s="57"/>
    </row>
    <row r="4563" spans="1:132" ht="39" customHeight="1" x14ac:dyDescent="0.25">
      <c r="A4563" s="9">
        <v>3058</v>
      </c>
      <c r="B4563" s="9" t="s">
        <v>9055</v>
      </c>
      <c r="C4563" s="9" t="s">
        <v>9057</v>
      </c>
      <c r="D4563" s="9"/>
      <c r="E4563" s="9" t="s">
        <v>9056</v>
      </c>
      <c r="F4563" s="9" t="s">
        <v>9058</v>
      </c>
      <c r="G4563" s="9"/>
      <c r="H4563" s="9" t="s">
        <v>906</v>
      </c>
      <c r="I4563" s="9" t="s">
        <v>25</v>
      </c>
      <c r="M4563" s="9" t="s">
        <v>20</v>
      </c>
      <c r="O4563" s="9">
        <v>30</v>
      </c>
      <c r="R4563" s="9"/>
      <c r="S4563" s="9"/>
      <c r="T4563" s="9"/>
      <c r="U4563" s="9"/>
      <c r="V4563" s="9"/>
      <c r="W4563" s="9"/>
      <c r="X4563" s="9"/>
      <c r="Y4563" s="9"/>
      <c r="Z4563" s="9"/>
      <c r="AA4563" s="9"/>
      <c r="AB4563" s="9"/>
      <c r="AC4563" s="9"/>
      <c r="AD4563" s="9"/>
      <c r="AE4563" s="9"/>
      <c r="AF4563" s="55"/>
      <c r="AG4563" s="55"/>
      <c r="AH4563" s="9"/>
      <c r="AI4563" s="9"/>
      <c r="AJ4563" s="9"/>
      <c r="AK4563" s="9"/>
      <c r="AL4563" s="9"/>
      <c r="AM4563" s="9"/>
      <c r="AN4563" s="9"/>
      <c r="AO4563" s="9"/>
      <c r="AP4563" s="9"/>
      <c r="AQ4563" s="9"/>
      <c r="AR4563" s="9"/>
      <c r="AS4563" s="9"/>
      <c r="AT4563" s="9"/>
      <c r="AU4563" s="9"/>
      <c r="AV4563" s="9"/>
      <c r="AW4563" s="9"/>
      <c r="AX4563" s="9"/>
      <c r="AY4563" s="9"/>
      <c r="AZ4563" s="9"/>
      <c r="BA4563" s="9"/>
      <c r="BB4563" s="9"/>
      <c r="BC4563" s="9"/>
      <c r="BD4563" s="9"/>
      <c r="BE4563" s="9"/>
      <c r="BF4563" s="9"/>
      <c r="BG4563" s="9"/>
      <c r="BH4563" s="9"/>
      <c r="BI4563" s="9"/>
      <c r="BJ4563" s="9"/>
      <c r="BK4563" s="9"/>
      <c r="BL4563" s="9"/>
      <c r="BM4563" s="9"/>
      <c r="BN4563" s="9"/>
      <c r="BO4563" s="9"/>
      <c r="BP4563" s="9"/>
      <c r="BQ4563" s="9"/>
      <c r="BT4563" s="9"/>
      <c r="BU4563" s="9"/>
      <c r="BX4563" s="9"/>
      <c r="BY4563" s="9"/>
      <c r="CB4563" s="9"/>
      <c r="CC4563" s="9"/>
      <c r="CF4563" s="9"/>
      <c r="CG4563" s="9"/>
      <c r="CJ4563" s="9"/>
      <c r="CK4563" s="9"/>
      <c r="CN4563" s="9"/>
      <c r="CO4563" s="9"/>
      <c r="CP4563" s="9"/>
      <c r="CQ4563" s="9"/>
      <c r="CR4563" s="9"/>
      <c r="CS4563" s="9"/>
      <c r="CT4563" s="9"/>
      <c r="CU4563" s="9"/>
      <c r="CV4563" s="9"/>
      <c r="CW4563" s="9"/>
      <c r="CX4563" s="9"/>
      <c r="CY4563" s="9"/>
      <c r="CZ4563" s="9"/>
      <c r="DA4563" s="9"/>
      <c r="DB4563" s="9"/>
      <c r="DC4563" s="9"/>
      <c r="DD4563" s="9"/>
      <c r="DE4563" s="9"/>
      <c r="DF4563" s="9"/>
      <c r="DG4563" s="9"/>
      <c r="DH4563" s="9"/>
      <c r="DI4563" s="9"/>
      <c r="DJ4563" s="9"/>
      <c r="DK4563" s="9"/>
      <c r="DL4563" s="9"/>
      <c r="DM4563" s="9"/>
      <c r="DN4563" s="9"/>
      <c r="DO4563" s="9"/>
      <c r="DP4563" s="9"/>
      <c r="DQ4563" s="9"/>
      <c r="DR4563" s="9"/>
      <c r="DS4563" s="9"/>
      <c r="DT4563" s="9"/>
      <c r="DU4563" s="9"/>
      <c r="DV4563" s="9"/>
      <c r="DW4563" s="9"/>
      <c r="DX4563" s="9"/>
      <c r="DY4563" s="9"/>
      <c r="DZ4563" s="56"/>
      <c r="EA4563" s="57"/>
    </row>
    <row r="4564" spans="1:132" ht="19.5" customHeight="1" x14ac:dyDescent="0.25">
      <c r="A4564" s="9">
        <v>3059</v>
      </c>
      <c r="B4564" s="9" t="s">
        <v>9059</v>
      </c>
      <c r="C4564" s="9" t="s">
        <v>9060</v>
      </c>
      <c r="D4564" s="9"/>
      <c r="E4564" s="9" t="s">
        <v>9802</v>
      </c>
      <c r="F4564" s="9" t="s">
        <v>8347</v>
      </c>
      <c r="G4564" s="9"/>
      <c r="H4564" s="9" t="s">
        <v>202</v>
      </c>
      <c r="I4564" s="9" t="s">
        <v>9661</v>
      </c>
      <c r="J4564" s="129">
        <v>44305</v>
      </c>
      <c r="K4564" s="129">
        <v>44113</v>
      </c>
      <c r="L4564" s="129">
        <v>44742</v>
      </c>
      <c r="M4564" s="9" t="s">
        <v>20</v>
      </c>
      <c r="O4564" s="9">
        <v>31</v>
      </c>
      <c r="Q4564" s="9" t="s">
        <v>54</v>
      </c>
      <c r="R4564" s="9"/>
      <c r="S4564" s="13">
        <v>250000000</v>
      </c>
      <c r="T4564" s="13">
        <v>250000000</v>
      </c>
      <c r="U4564" s="13">
        <v>75000000</v>
      </c>
      <c r="V4564" s="13">
        <v>175000000</v>
      </c>
      <c r="W4564" s="9"/>
      <c r="X4564" s="9"/>
      <c r="Y4564" s="9"/>
      <c r="Z4564" s="9"/>
      <c r="AA4564" s="9"/>
      <c r="AB4564" s="9"/>
      <c r="AC4564" s="9"/>
      <c r="AD4564" s="9"/>
      <c r="AE4564" s="9"/>
      <c r="AF4564" s="55">
        <v>175000000</v>
      </c>
      <c r="AG4564" s="55"/>
      <c r="AH4564" s="11">
        <v>44256</v>
      </c>
      <c r="AI4564" s="11">
        <v>44286</v>
      </c>
      <c r="AJ4564" s="13">
        <v>6063821</v>
      </c>
      <c r="AK4564" s="13">
        <v>1819146</v>
      </c>
      <c r="AL4564" s="11">
        <v>44123</v>
      </c>
      <c r="AM4564" s="11">
        <v>44255</v>
      </c>
      <c r="AN4564" s="13">
        <v>6886802</v>
      </c>
      <c r="AO4564" s="13">
        <v>2066041</v>
      </c>
      <c r="AP4564" s="11">
        <v>44287</v>
      </c>
      <c r="AQ4564" s="11">
        <v>44316</v>
      </c>
      <c r="AR4564" s="13">
        <v>10758946</v>
      </c>
      <c r="AS4564" s="13">
        <v>3227684</v>
      </c>
      <c r="AT4564" s="9"/>
      <c r="AU4564" s="9"/>
      <c r="AV4564" s="9"/>
      <c r="AW4564" s="9"/>
      <c r="AX4564" s="9"/>
      <c r="AY4564" s="9"/>
      <c r="AZ4564" s="9"/>
      <c r="BA4564" s="9"/>
      <c r="BB4564" s="9"/>
      <c r="BC4564" s="9"/>
      <c r="BD4564" s="9"/>
      <c r="BE4564" s="9"/>
      <c r="BF4564" s="9"/>
      <c r="BG4564" s="9"/>
      <c r="BH4564" s="9"/>
      <c r="BI4564" s="9"/>
      <c r="BJ4564" s="9"/>
      <c r="BK4564" s="9"/>
      <c r="BL4564" s="9"/>
      <c r="BM4564" s="9"/>
      <c r="BN4564" s="9"/>
      <c r="BO4564" s="9"/>
      <c r="BP4564" s="9"/>
      <c r="BQ4564" s="9"/>
      <c r="BT4564" s="9"/>
      <c r="BU4564" s="9"/>
      <c r="BX4564" s="9"/>
      <c r="BY4564" s="9"/>
      <c r="CB4564" s="9"/>
      <c r="CC4564" s="9"/>
      <c r="CF4564" s="9"/>
      <c r="CG4564" s="9"/>
      <c r="CJ4564" s="9"/>
      <c r="CK4564" s="9"/>
      <c r="CN4564" s="9"/>
      <c r="CO4564" s="9"/>
      <c r="CP4564" s="9"/>
      <c r="CQ4564" s="9"/>
      <c r="CR4564" s="9"/>
      <c r="CS4564" s="9"/>
      <c r="CT4564" s="9"/>
      <c r="CU4564" s="9"/>
      <c r="CV4564" s="9"/>
      <c r="CW4564" s="9"/>
      <c r="CX4564" s="9"/>
      <c r="CY4564" s="9"/>
      <c r="CZ4564" s="9"/>
      <c r="DA4564" s="9"/>
      <c r="DB4564" s="9"/>
      <c r="DC4564" s="9"/>
      <c r="DD4564" s="9"/>
      <c r="DE4564" s="9"/>
      <c r="DF4564" s="9"/>
      <c r="DG4564" s="9"/>
      <c r="DH4564" s="9"/>
      <c r="DI4564" s="9"/>
      <c r="DJ4564" s="9"/>
      <c r="DK4564" s="9"/>
      <c r="DL4564" s="9"/>
      <c r="DM4564" s="9"/>
      <c r="DN4564" s="9"/>
      <c r="DO4564" s="9"/>
      <c r="DP4564" s="9"/>
      <c r="DQ4564" s="9"/>
      <c r="DR4564" s="9"/>
      <c r="DS4564" s="9"/>
      <c r="DT4564" s="9"/>
      <c r="DU4564" s="9"/>
      <c r="DV4564" s="9"/>
      <c r="DW4564" s="9"/>
      <c r="DX4564" s="9"/>
      <c r="DY4564" s="9"/>
      <c r="DZ4564" s="56"/>
      <c r="EA4564" s="57"/>
    </row>
    <row r="4565" spans="1:132" s="18" customFormat="1" ht="19.5" customHeight="1" x14ac:dyDescent="0.25">
      <c r="A4565" s="18">
        <v>3059</v>
      </c>
      <c r="B4565" s="18" t="s">
        <v>9059</v>
      </c>
      <c r="C4565" s="18" t="s">
        <v>9060</v>
      </c>
      <c r="D4565" s="19">
        <v>44433</v>
      </c>
      <c r="J4565" s="130"/>
      <c r="K4565" s="130"/>
      <c r="L4565" s="130">
        <v>44834</v>
      </c>
      <c r="S4565" s="20">
        <v>275000000</v>
      </c>
      <c r="T4565" s="20">
        <v>275000000</v>
      </c>
      <c r="U4565" s="20">
        <v>82500000</v>
      </c>
      <c r="V4565" s="20">
        <v>192500000</v>
      </c>
      <c r="AF4565" s="57">
        <v>192500000</v>
      </c>
      <c r="AG4565" s="55"/>
      <c r="AH4565" s="19"/>
      <c r="AI4565" s="19"/>
      <c r="AJ4565" s="20"/>
      <c r="AK4565" s="20"/>
      <c r="AL4565" s="19"/>
      <c r="AM4565" s="19"/>
      <c r="AN4565" s="20"/>
      <c r="AO4565" s="20"/>
      <c r="AP4565" s="19"/>
      <c r="AQ4565" s="19"/>
      <c r="AR4565" s="20"/>
      <c r="AS4565" s="20"/>
      <c r="DZ4565" s="56"/>
      <c r="EA4565" s="57"/>
    </row>
    <row r="4566" spans="1:132" ht="39" customHeight="1" x14ac:dyDescent="0.25">
      <c r="A4566" s="9">
        <v>3060</v>
      </c>
      <c r="B4566" s="9" t="s">
        <v>9061</v>
      </c>
      <c r="C4566" s="9" t="s">
        <v>9062</v>
      </c>
      <c r="D4566" s="9"/>
      <c r="E4566" s="9" t="s">
        <v>9063</v>
      </c>
      <c r="F4566" s="9" t="s">
        <v>5188</v>
      </c>
      <c r="G4566" s="9"/>
      <c r="H4566" s="9" t="s">
        <v>202</v>
      </c>
      <c r="I4566" s="9" t="s">
        <v>25</v>
      </c>
      <c r="J4566" s="129">
        <v>44296</v>
      </c>
      <c r="K4566" s="129">
        <v>44197</v>
      </c>
      <c r="L4566" s="129">
        <v>44635</v>
      </c>
      <c r="M4566" s="9" t="s">
        <v>20</v>
      </c>
      <c r="O4566" s="9">
        <v>27</v>
      </c>
      <c r="Q4566" s="9" t="s">
        <v>54</v>
      </c>
      <c r="R4566" s="9"/>
      <c r="S4566" s="13">
        <v>17320000</v>
      </c>
      <c r="T4566" s="13">
        <v>17320000</v>
      </c>
      <c r="U4566" s="13">
        <v>5196000</v>
      </c>
      <c r="V4566" s="13">
        <v>12000000</v>
      </c>
      <c r="W4566" s="9"/>
      <c r="X4566" s="9"/>
      <c r="Y4566" s="9"/>
      <c r="Z4566" s="9"/>
      <c r="AA4566" s="9"/>
      <c r="AB4566" s="9"/>
      <c r="AC4566" s="9"/>
      <c r="AD4566" s="9"/>
      <c r="AE4566" s="9"/>
      <c r="AF4566" s="55">
        <v>12000000</v>
      </c>
      <c r="AG4566" s="55"/>
      <c r="AH4566" s="9"/>
      <c r="AI4566" s="9"/>
      <c r="AJ4566" s="9"/>
      <c r="AK4566" s="9"/>
      <c r="AL4566" s="9"/>
      <c r="AM4566" s="9"/>
      <c r="AN4566" s="9"/>
      <c r="AO4566" s="9"/>
      <c r="AP4566" s="9"/>
      <c r="AQ4566" s="9"/>
      <c r="AR4566" s="9"/>
      <c r="AS4566" s="9"/>
      <c r="AT4566" s="9"/>
      <c r="AU4566" s="9"/>
      <c r="AV4566" s="9"/>
      <c r="AW4566" s="9"/>
      <c r="AX4566" s="9"/>
      <c r="AY4566" s="9"/>
      <c r="AZ4566" s="9"/>
      <c r="BA4566" s="9"/>
      <c r="BB4566" s="9"/>
      <c r="BC4566" s="9"/>
      <c r="BD4566" s="9"/>
      <c r="BE4566" s="9"/>
      <c r="BF4566" s="9"/>
      <c r="BG4566" s="9"/>
      <c r="BH4566" s="9"/>
      <c r="BI4566" s="9"/>
      <c r="BJ4566" s="9"/>
      <c r="BK4566" s="9"/>
      <c r="BL4566" s="9"/>
      <c r="BM4566" s="9"/>
      <c r="BN4566" s="9"/>
      <c r="BO4566" s="9"/>
      <c r="BP4566" s="9"/>
      <c r="BQ4566" s="9"/>
      <c r="BT4566" s="9"/>
      <c r="BU4566" s="9"/>
      <c r="BX4566" s="9"/>
      <c r="BY4566" s="9"/>
      <c r="CB4566" s="9"/>
      <c r="CC4566" s="9"/>
      <c r="CF4566" s="9"/>
      <c r="CG4566" s="9"/>
      <c r="CJ4566" s="9"/>
      <c r="CK4566" s="9"/>
      <c r="CN4566" s="9"/>
      <c r="CO4566" s="9"/>
      <c r="CP4566" s="9"/>
      <c r="CQ4566" s="9"/>
      <c r="CR4566" s="9"/>
      <c r="CS4566" s="9"/>
      <c r="CT4566" s="9"/>
      <c r="CU4566" s="9"/>
      <c r="CV4566" s="9"/>
      <c r="CW4566" s="9"/>
      <c r="CX4566" s="9"/>
      <c r="CY4566" s="9"/>
      <c r="CZ4566" s="9"/>
      <c r="DA4566" s="9"/>
      <c r="DB4566" s="9"/>
      <c r="DC4566" s="9"/>
      <c r="DD4566" s="9"/>
      <c r="DE4566" s="9"/>
      <c r="DF4566" s="9"/>
      <c r="DG4566" s="9"/>
      <c r="DH4566" s="9"/>
      <c r="DI4566" s="9"/>
      <c r="DJ4566" s="9"/>
      <c r="DK4566" s="9"/>
      <c r="DL4566" s="9"/>
      <c r="DM4566" s="9"/>
      <c r="DN4566" s="9"/>
      <c r="DO4566" s="9"/>
      <c r="DP4566" s="9"/>
      <c r="DQ4566" s="9"/>
      <c r="DR4566" s="9"/>
      <c r="DS4566" s="9"/>
      <c r="DT4566" s="9"/>
      <c r="DU4566" s="9"/>
      <c r="DV4566" s="9"/>
      <c r="DW4566" s="9"/>
      <c r="DX4566" s="9"/>
      <c r="DY4566" s="9"/>
      <c r="DZ4566" s="56"/>
      <c r="EA4566" s="57"/>
    </row>
    <row r="4567" spans="1:132" ht="58.5" customHeight="1" x14ac:dyDescent="0.25">
      <c r="A4567" s="9">
        <v>3061</v>
      </c>
      <c r="B4567" s="9" t="s">
        <v>9064</v>
      </c>
      <c r="C4567" s="9" t="s">
        <v>10507</v>
      </c>
      <c r="D4567" s="9"/>
      <c r="E4567" s="9" t="s">
        <v>10508</v>
      </c>
      <c r="F4567" s="9" t="s">
        <v>10509</v>
      </c>
      <c r="G4567" s="9"/>
      <c r="H4567" s="9" t="s">
        <v>202</v>
      </c>
      <c r="I4567" s="9" t="s">
        <v>9661</v>
      </c>
      <c r="J4567" s="129">
        <v>44495</v>
      </c>
      <c r="K4567" s="129">
        <v>44096</v>
      </c>
      <c r="L4567" s="129">
        <v>44848</v>
      </c>
      <c r="M4567" s="9" t="s">
        <v>20</v>
      </c>
      <c r="O4567" s="9">
        <v>32</v>
      </c>
      <c r="Q4567" s="9" t="s">
        <v>54</v>
      </c>
      <c r="R4567" s="9"/>
      <c r="S4567" s="13">
        <v>617957955</v>
      </c>
      <c r="T4567" s="13">
        <v>617957955</v>
      </c>
      <c r="U4567" s="13">
        <v>185387386</v>
      </c>
      <c r="V4567" s="13">
        <v>429897992</v>
      </c>
      <c r="W4567" s="9"/>
      <c r="X4567" s="9"/>
      <c r="Y4567" s="9"/>
      <c r="Z4567" s="9"/>
      <c r="AA4567" s="9"/>
      <c r="AB4567" s="9"/>
      <c r="AC4567" s="9"/>
      <c r="AD4567" s="9"/>
      <c r="AE4567" s="9"/>
      <c r="AF4567" s="55">
        <v>429897992</v>
      </c>
      <c r="AG4567" s="55"/>
      <c r="AH4567" s="9"/>
      <c r="AI4567" s="9"/>
      <c r="AJ4567" s="9"/>
      <c r="AK4567" s="9"/>
      <c r="AL4567" s="9"/>
      <c r="AM4567" s="9"/>
      <c r="AN4567" s="9"/>
      <c r="AO4567" s="9"/>
      <c r="AP4567" s="9"/>
      <c r="AQ4567" s="9"/>
      <c r="AR4567" s="9"/>
      <c r="AS4567" s="9"/>
      <c r="AT4567" s="9"/>
      <c r="AU4567" s="9"/>
      <c r="AV4567" s="9"/>
      <c r="AW4567" s="9"/>
      <c r="AX4567" s="9"/>
      <c r="AY4567" s="9"/>
      <c r="AZ4567" s="9"/>
      <c r="BA4567" s="9"/>
      <c r="BB4567" s="9"/>
      <c r="BC4567" s="9"/>
      <c r="BD4567" s="9"/>
      <c r="BE4567" s="9"/>
      <c r="BF4567" s="9"/>
      <c r="BG4567" s="9"/>
      <c r="BH4567" s="9"/>
      <c r="BI4567" s="9"/>
      <c r="BJ4567" s="9"/>
      <c r="BK4567" s="9"/>
      <c r="BL4567" s="9"/>
      <c r="BM4567" s="9"/>
      <c r="BN4567" s="9"/>
      <c r="BO4567" s="9"/>
      <c r="BP4567" s="9"/>
      <c r="BQ4567" s="9"/>
      <c r="BT4567" s="9"/>
      <c r="BU4567" s="9"/>
      <c r="BX4567" s="9"/>
      <c r="BY4567" s="9"/>
      <c r="CB4567" s="9"/>
      <c r="CC4567" s="9"/>
      <c r="CF4567" s="9"/>
      <c r="CG4567" s="9"/>
      <c r="CJ4567" s="9"/>
      <c r="CK4567" s="9"/>
      <c r="CN4567" s="9"/>
      <c r="CO4567" s="9"/>
      <c r="CP4567" s="9"/>
      <c r="CQ4567" s="9"/>
      <c r="CR4567" s="9"/>
      <c r="CS4567" s="9"/>
      <c r="CT4567" s="9"/>
      <c r="CU4567" s="9"/>
      <c r="CV4567" s="9"/>
      <c r="CW4567" s="9"/>
      <c r="CX4567" s="9"/>
      <c r="CY4567" s="9"/>
      <c r="CZ4567" s="9"/>
      <c r="DA4567" s="9"/>
      <c r="DB4567" s="9"/>
      <c r="DC4567" s="9"/>
      <c r="DD4567" s="9"/>
      <c r="DE4567" s="9"/>
      <c r="DF4567" s="9"/>
      <c r="DG4567" s="9"/>
      <c r="DH4567" s="9"/>
      <c r="DI4567" s="9"/>
      <c r="DJ4567" s="9"/>
      <c r="DK4567" s="9"/>
      <c r="DL4567" s="9"/>
      <c r="DM4567" s="9"/>
      <c r="DN4567" s="9"/>
      <c r="DO4567" s="9"/>
      <c r="DP4567" s="9"/>
      <c r="DQ4567" s="9"/>
      <c r="DR4567" s="9"/>
      <c r="DS4567" s="9"/>
      <c r="DT4567" s="9"/>
      <c r="DU4567" s="9"/>
      <c r="DV4567" s="9"/>
      <c r="DW4567" s="9"/>
      <c r="DX4567" s="9"/>
      <c r="DY4567" s="9"/>
      <c r="DZ4567" s="56"/>
      <c r="EA4567" s="57"/>
    </row>
    <row r="4568" spans="1:132" ht="19.5" customHeight="1" x14ac:dyDescent="0.25">
      <c r="A4568" s="9">
        <v>3062</v>
      </c>
      <c r="B4568" s="9" t="s">
        <v>9065</v>
      </c>
      <c r="C4568" s="9" t="s">
        <v>9066</v>
      </c>
      <c r="D4568" s="9"/>
      <c r="E4568" s="9" t="s">
        <v>6850</v>
      </c>
      <c r="F4568" s="9" t="s">
        <v>7293</v>
      </c>
      <c r="G4568" s="9"/>
      <c r="H4568" s="9" t="s">
        <v>202</v>
      </c>
      <c r="I4568" s="9" t="s">
        <v>9661</v>
      </c>
      <c r="J4568" s="129">
        <v>44228</v>
      </c>
      <c r="K4568" s="129">
        <v>44067</v>
      </c>
      <c r="L4568" s="129">
        <v>44500</v>
      </c>
      <c r="M4568" s="9" t="s">
        <v>20</v>
      </c>
      <c r="O4568" s="9">
        <v>31</v>
      </c>
      <c r="Q4568" s="9" t="s">
        <v>54</v>
      </c>
      <c r="R4568" s="9"/>
      <c r="S4568" s="13">
        <v>100000000</v>
      </c>
      <c r="T4568" s="13">
        <v>100000000</v>
      </c>
      <c r="U4568" s="13">
        <v>30000000</v>
      </c>
      <c r="V4568" s="13">
        <v>70000000</v>
      </c>
      <c r="W4568" s="9"/>
      <c r="X4568" s="9"/>
      <c r="Y4568" s="9"/>
      <c r="Z4568" s="9"/>
      <c r="AA4568" s="9"/>
      <c r="AB4568" s="9"/>
      <c r="AC4568" s="9"/>
      <c r="AD4568" s="9"/>
      <c r="AE4568" s="9"/>
      <c r="AF4568" s="55">
        <v>70000000</v>
      </c>
      <c r="AG4568" s="55"/>
      <c r="AH4568" s="11">
        <v>44105</v>
      </c>
      <c r="AI4568" s="11">
        <v>44286</v>
      </c>
      <c r="AJ4568" s="13">
        <v>63559174</v>
      </c>
      <c r="AK4568" s="13">
        <v>19067752</v>
      </c>
      <c r="AL4568" s="9"/>
      <c r="AM4568" s="9"/>
      <c r="AN4568" s="9"/>
      <c r="AO4568" s="9"/>
      <c r="AP4568" s="9"/>
      <c r="AQ4568" s="9"/>
      <c r="AR4568" s="9"/>
      <c r="AS4568" s="9"/>
      <c r="AT4568" s="9"/>
      <c r="AU4568" s="9"/>
      <c r="AV4568" s="9"/>
      <c r="AW4568" s="9"/>
      <c r="AX4568" s="9"/>
      <c r="AY4568" s="9"/>
      <c r="AZ4568" s="9"/>
      <c r="BA4568" s="9"/>
      <c r="BB4568" s="9"/>
      <c r="BC4568" s="9"/>
      <c r="BD4568" s="9"/>
      <c r="BE4568" s="9"/>
      <c r="BF4568" s="9"/>
      <c r="BG4568" s="9"/>
      <c r="BH4568" s="9"/>
      <c r="BI4568" s="9"/>
      <c r="BJ4568" s="9"/>
      <c r="BK4568" s="9"/>
      <c r="BL4568" s="9"/>
      <c r="BM4568" s="9"/>
      <c r="BN4568" s="9"/>
      <c r="BO4568" s="9"/>
      <c r="BP4568" s="9"/>
      <c r="BQ4568" s="9"/>
      <c r="BT4568" s="9"/>
      <c r="BU4568" s="9"/>
      <c r="BX4568" s="9"/>
      <c r="BY4568" s="9"/>
      <c r="CB4568" s="9"/>
      <c r="CC4568" s="9"/>
      <c r="CF4568" s="9"/>
      <c r="CG4568" s="9"/>
      <c r="CJ4568" s="9"/>
      <c r="CK4568" s="9"/>
      <c r="CN4568" s="9"/>
      <c r="CO4568" s="9"/>
      <c r="CP4568" s="9"/>
      <c r="CQ4568" s="9"/>
      <c r="CR4568" s="9"/>
      <c r="CS4568" s="9"/>
      <c r="CT4568" s="9"/>
      <c r="CU4568" s="9"/>
      <c r="CV4568" s="9"/>
      <c r="CW4568" s="9"/>
      <c r="CX4568" s="9"/>
      <c r="CY4568" s="9"/>
      <c r="CZ4568" s="9"/>
      <c r="DA4568" s="9"/>
      <c r="DB4568" s="9"/>
      <c r="DC4568" s="9"/>
      <c r="DD4568" s="9"/>
      <c r="DE4568" s="9"/>
      <c r="DF4568" s="9"/>
      <c r="DG4568" s="9"/>
      <c r="DH4568" s="9"/>
      <c r="DI4568" s="9"/>
      <c r="DJ4568" s="9"/>
      <c r="DK4568" s="9"/>
      <c r="DL4568" s="9"/>
      <c r="DM4568" s="9"/>
      <c r="DN4568" s="9"/>
      <c r="DO4568" s="9"/>
      <c r="DP4568" s="9"/>
      <c r="DQ4568" s="9"/>
      <c r="DR4568" s="9"/>
      <c r="DS4568" s="9"/>
      <c r="DT4568" s="9"/>
      <c r="DU4568" s="9"/>
      <c r="DV4568" s="9"/>
      <c r="DW4568" s="9"/>
      <c r="DX4568" s="9"/>
      <c r="DY4568" s="9"/>
      <c r="DZ4568" s="56"/>
      <c r="EA4568" s="57"/>
    </row>
    <row r="4569" spans="1:132" s="18" customFormat="1" ht="19.5" customHeight="1" x14ac:dyDescent="0.25">
      <c r="A4569" s="18">
        <v>3062</v>
      </c>
      <c r="B4569" s="18" t="s">
        <v>9065</v>
      </c>
      <c r="C4569" s="18" t="s">
        <v>9066</v>
      </c>
      <c r="D4569" s="19">
        <v>44320</v>
      </c>
      <c r="J4569" s="130"/>
      <c r="K4569" s="130"/>
      <c r="L4569" s="130"/>
      <c r="S4569" s="20">
        <v>110000000</v>
      </c>
      <c r="T4569" s="20">
        <v>110000000</v>
      </c>
      <c r="U4569" s="20">
        <v>33000000</v>
      </c>
      <c r="V4569" s="20">
        <v>77000000</v>
      </c>
      <c r="AF4569" s="57">
        <v>77000000</v>
      </c>
      <c r="AG4569" s="55"/>
      <c r="DY4569" s="9"/>
      <c r="DZ4569" s="56"/>
      <c r="EA4569" s="57"/>
      <c r="EB4569" s="9"/>
    </row>
    <row r="4570" spans="1:132" ht="19.5" customHeight="1" x14ac:dyDescent="0.25">
      <c r="A4570" s="9">
        <v>3063</v>
      </c>
      <c r="B4570" s="9" t="s">
        <v>9067</v>
      </c>
      <c r="C4570" s="9" t="s">
        <v>9701</v>
      </c>
      <c r="D4570" s="9"/>
      <c r="E4570" s="9" t="s">
        <v>6850</v>
      </c>
      <c r="F4570" s="9" t="s">
        <v>7293</v>
      </c>
      <c r="G4570" s="9"/>
      <c r="H4570" s="9" t="s">
        <v>202</v>
      </c>
      <c r="I4570" s="9" t="s">
        <v>9661</v>
      </c>
      <c r="J4570" s="129">
        <v>44214</v>
      </c>
      <c r="K4570" s="129">
        <v>44067</v>
      </c>
      <c r="L4570" s="129">
        <v>44530</v>
      </c>
      <c r="M4570" s="9" t="s">
        <v>20</v>
      </c>
      <c r="O4570" s="9">
        <v>31</v>
      </c>
      <c r="Q4570" s="9" t="s">
        <v>54</v>
      </c>
      <c r="R4570" s="9"/>
      <c r="S4570" s="13">
        <v>71428572</v>
      </c>
      <c r="T4570" s="13">
        <v>71428572</v>
      </c>
      <c r="U4570" s="13">
        <v>21428572</v>
      </c>
      <c r="V4570" s="13">
        <v>50000000</v>
      </c>
      <c r="W4570" s="9"/>
      <c r="X4570" s="9"/>
      <c r="Y4570" s="9"/>
      <c r="Z4570" s="9"/>
      <c r="AA4570" s="9"/>
      <c r="AB4570" s="9"/>
      <c r="AC4570" s="9"/>
      <c r="AD4570" s="9"/>
      <c r="AE4570" s="9"/>
      <c r="AF4570" s="55">
        <v>50000000</v>
      </c>
      <c r="AG4570" s="55"/>
      <c r="AH4570" s="11">
        <v>44136</v>
      </c>
      <c r="AI4570" s="11">
        <v>44286</v>
      </c>
      <c r="AJ4570" s="13">
        <v>37850861</v>
      </c>
      <c r="AK4570" s="13">
        <v>11355258</v>
      </c>
      <c r="AL4570" s="11">
        <v>44287</v>
      </c>
      <c r="AM4570" s="11">
        <v>44347</v>
      </c>
      <c r="AN4570" s="13">
        <v>4458190</v>
      </c>
      <c r="AO4570" s="13">
        <v>1337457</v>
      </c>
      <c r="AP4570" s="9"/>
      <c r="AQ4570" s="9"/>
      <c r="AR4570" s="9"/>
      <c r="AS4570" s="9"/>
      <c r="AT4570" s="9"/>
      <c r="AU4570" s="9"/>
      <c r="AV4570" s="9"/>
      <c r="AW4570" s="9"/>
      <c r="AX4570" s="9"/>
      <c r="AY4570" s="9"/>
      <c r="AZ4570" s="9"/>
      <c r="BA4570" s="9"/>
      <c r="BB4570" s="9"/>
      <c r="BC4570" s="9"/>
      <c r="BD4570" s="9"/>
      <c r="BE4570" s="9"/>
      <c r="BF4570" s="9"/>
      <c r="BG4570" s="9"/>
      <c r="BH4570" s="9"/>
      <c r="BI4570" s="9"/>
      <c r="BJ4570" s="9"/>
      <c r="BK4570" s="9"/>
      <c r="BL4570" s="9"/>
      <c r="BM4570" s="9"/>
      <c r="BN4570" s="9"/>
      <c r="BO4570" s="9"/>
      <c r="BP4570" s="9"/>
      <c r="BQ4570" s="9"/>
      <c r="BT4570" s="9"/>
      <c r="BU4570" s="9"/>
      <c r="BX4570" s="9"/>
      <c r="BY4570" s="9"/>
      <c r="CB4570" s="9"/>
      <c r="CC4570" s="9"/>
      <c r="CF4570" s="9"/>
      <c r="CG4570" s="9"/>
      <c r="CJ4570" s="9"/>
      <c r="CK4570" s="9"/>
      <c r="CN4570" s="9"/>
      <c r="CO4570" s="9"/>
      <c r="CP4570" s="9"/>
      <c r="CQ4570" s="9"/>
      <c r="CR4570" s="9"/>
      <c r="CS4570" s="9"/>
      <c r="CT4570" s="9"/>
      <c r="CU4570" s="9"/>
      <c r="CV4570" s="9"/>
      <c r="CW4570" s="9"/>
      <c r="CX4570" s="9"/>
      <c r="CY4570" s="9"/>
      <c r="CZ4570" s="9"/>
      <c r="DA4570" s="9"/>
      <c r="DB4570" s="9"/>
      <c r="DC4570" s="9"/>
      <c r="DD4570" s="9"/>
      <c r="DE4570" s="9"/>
      <c r="DF4570" s="9"/>
      <c r="DG4570" s="9"/>
      <c r="DH4570" s="9"/>
      <c r="DI4570" s="9"/>
      <c r="DJ4570" s="9"/>
      <c r="DK4570" s="9"/>
      <c r="DL4570" s="9"/>
      <c r="DM4570" s="9"/>
      <c r="DN4570" s="9"/>
      <c r="DO4570" s="9"/>
      <c r="DP4570" s="9"/>
      <c r="DQ4570" s="9"/>
      <c r="DR4570" s="9"/>
      <c r="DS4570" s="9"/>
      <c r="DT4570" s="9"/>
      <c r="DU4570" s="9"/>
      <c r="DV4570" s="9"/>
      <c r="DW4570" s="9"/>
      <c r="DX4570" s="9"/>
      <c r="DY4570" s="9"/>
      <c r="DZ4570" s="56"/>
      <c r="EA4570" s="57"/>
    </row>
    <row r="4571" spans="1:132" s="18" customFormat="1" ht="19.5" customHeight="1" x14ac:dyDescent="0.25">
      <c r="A4571" s="18">
        <v>3063</v>
      </c>
      <c r="B4571" s="18" t="s">
        <v>9067</v>
      </c>
      <c r="C4571" s="18" t="s">
        <v>9701</v>
      </c>
      <c r="D4571" s="19">
        <v>44320</v>
      </c>
      <c r="J4571" s="130"/>
      <c r="K4571" s="130"/>
      <c r="L4571" s="130"/>
      <c r="S4571" s="20">
        <v>78540715</v>
      </c>
      <c r="T4571" s="20">
        <v>78540715</v>
      </c>
      <c r="U4571" s="20">
        <v>23562215</v>
      </c>
      <c r="V4571" s="20">
        <v>54978500</v>
      </c>
      <c r="AF4571" s="57">
        <v>54978500</v>
      </c>
      <c r="AG4571" s="55"/>
      <c r="DY4571" s="9"/>
      <c r="DZ4571" s="56"/>
      <c r="EA4571" s="57"/>
      <c r="EB4571" s="9"/>
    </row>
    <row r="4572" spans="1:132" ht="18.75" customHeight="1" x14ac:dyDescent="0.25">
      <c r="A4572" s="9">
        <v>3064</v>
      </c>
      <c r="B4572" s="9" t="s">
        <v>9068</v>
      </c>
      <c r="C4572" s="9" t="s">
        <v>9069</v>
      </c>
      <c r="D4572" s="9"/>
      <c r="E4572" s="9" t="s">
        <v>6850</v>
      </c>
      <c r="F4572" s="9" t="s">
        <v>7293</v>
      </c>
      <c r="G4572" s="9"/>
      <c r="H4572" s="9" t="s">
        <v>202</v>
      </c>
      <c r="I4572" s="9" t="s">
        <v>9661</v>
      </c>
      <c r="J4572" s="129">
        <v>44179</v>
      </c>
      <c r="K4572" s="129">
        <v>44067</v>
      </c>
      <c r="L4572" s="129">
        <v>44500</v>
      </c>
      <c r="M4572" s="9" t="s">
        <v>20</v>
      </c>
      <c r="O4572" s="9">
        <v>32</v>
      </c>
      <c r="Q4572" s="9" t="s">
        <v>54</v>
      </c>
      <c r="R4572" s="9"/>
      <c r="S4572" s="13">
        <v>142857143</v>
      </c>
      <c r="T4572" s="13">
        <v>142857143</v>
      </c>
      <c r="U4572" s="13">
        <v>42857143</v>
      </c>
      <c r="V4572" s="13">
        <v>100000000</v>
      </c>
      <c r="W4572" s="9"/>
      <c r="X4572" s="9"/>
      <c r="Y4572" s="9"/>
      <c r="Z4572" s="9"/>
      <c r="AA4572" s="9"/>
      <c r="AB4572" s="9"/>
      <c r="AC4572" s="9"/>
      <c r="AD4572" s="9"/>
      <c r="AE4572" s="9"/>
      <c r="AF4572" s="55">
        <v>100000000</v>
      </c>
      <c r="AG4572" s="55"/>
      <c r="AH4572" s="11">
        <v>44105</v>
      </c>
      <c r="AI4572" s="11">
        <v>44286</v>
      </c>
      <c r="AJ4572" s="13">
        <v>41574864</v>
      </c>
      <c r="AK4572" s="13">
        <v>12472459</v>
      </c>
      <c r="AL4572" s="11">
        <v>44287</v>
      </c>
      <c r="AM4572" s="11">
        <v>44347</v>
      </c>
      <c r="AN4572" s="13">
        <v>2369616</v>
      </c>
      <c r="AO4572" s="13">
        <v>710885</v>
      </c>
      <c r="AP4572" s="9"/>
      <c r="AQ4572" s="9"/>
      <c r="AR4572" s="9"/>
      <c r="AS4572" s="9"/>
      <c r="AT4572" s="9"/>
      <c r="AU4572" s="9"/>
      <c r="AV4572" s="9"/>
      <c r="AW4572" s="9"/>
      <c r="AX4572" s="9"/>
      <c r="AY4572" s="9"/>
      <c r="AZ4572" s="9"/>
      <c r="BA4572" s="9"/>
      <c r="BB4572" s="9"/>
      <c r="BC4572" s="9"/>
      <c r="BD4572" s="9"/>
      <c r="BE4572" s="9"/>
      <c r="BF4572" s="9"/>
      <c r="BG4572" s="9"/>
      <c r="BH4572" s="9"/>
      <c r="BI4572" s="9"/>
      <c r="BJ4572" s="9"/>
      <c r="BK4572" s="9"/>
      <c r="BL4572" s="9"/>
      <c r="BM4572" s="9"/>
      <c r="BN4572" s="9"/>
      <c r="BO4572" s="9"/>
      <c r="BP4572" s="9"/>
      <c r="BQ4572" s="9"/>
      <c r="BT4572" s="9"/>
      <c r="BU4572" s="9"/>
      <c r="BX4572" s="9"/>
      <c r="BY4572" s="9"/>
      <c r="CB4572" s="9"/>
      <c r="CC4572" s="9"/>
      <c r="CF4572" s="9"/>
      <c r="CG4572" s="9"/>
      <c r="CJ4572" s="9"/>
      <c r="CK4572" s="9"/>
      <c r="CN4572" s="9"/>
      <c r="CO4572" s="9"/>
      <c r="CP4572" s="9"/>
      <c r="CQ4572" s="9"/>
      <c r="CR4572" s="9"/>
      <c r="CS4572" s="9"/>
      <c r="CT4572" s="9"/>
      <c r="CU4572" s="9"/>
      <c r="CV4572" s="9"/>
      <c r="CW4572" s="9"/>
      <c r="CX4572" s="9"/>
      <c r="CY4572" s="9"/>
      <c r="CZ4572" s="9"/>
      <c r="DA4572" s="9"/>
      <c r="DB4572" s="9"/>
      <c r="DC4572" s="9"/>
      <c r="DD4572" s="9"/>
      <c r="DE4572" s="9"/>
      <c r="DF4572" s="9"/>
      <c r="DG4572" s="9"/>
      <c r="DH4572" s="9"/>
      <c r="DI4572" s="9"/>
      <c r="DJ4572" s="9"/>
      <c r="DK4572" s="9"/>
      <c r="DL4572" s="9"/>
      <c r="DM4572" s="9"/>
      <c r="DN4572" s="9"/>
      <c r="DO4572" s="9"/>
      <c r="DP4572" s="9"/>
      <c r="DQ4572" s="9"/>
      <c r="DR4572" s="9"/>
      <c r="DS4572" s="9"/>
      <c r="DT4572" s="9"/>
      <c r="DU4572" s="9"/>
      <c r="DV4572" s="9"/>
      <c r="DW4572" s="9"/>
      <c r="DX4572" s="9"/>
      <c r="DY4572" s="9"/>
      <c r="DZ4572" s="56"/>
      <c r="EA4572" s="57"/>
    </row>
    <row r="4573" spans="1:132" s="18" customFormat="1" ht="18.75" customHeight="1" x14ac:dyDescent="0.25">
      <c r="A4573" s="18">
        <v>3064</v>
      </c>
      <c r="B4573" s="18" t="s">
        <v>9068</v>
      </c>
      <c r="C4573" s="18" t="s">
        <v>9069</v>
      </c>
      <c r="D4573" s="19">
        <v>44519</v>
      </c>
      <c r="J4573" s="130"/>
      <c r="K4573" s="130"/>
      <c r="L4573" s="130">
        <v>44576</v>
      </c>
      <c r="S4573" s="20"/>
      <c r="T4573" s="20"/>
      <c r="U4573" s="20"/>
      <c r="V4573" s="20"/>
      <c r="AF4573" s="57"/>
      <c r="AG4573" s="57"/>
      <c r="AH4573" s="19"/>
      <c r="AI4573" s="19"/>
      <c r="AJ4573" s="20"/>
      <c r="AK4573" s="20"/>
      <c r="AL4573" s="19"/>
      <c r="AM4573" s="19"/>
      <c r="AN4573" s="20"/>
      <c r="AO4573" s="20"/>
      <c r="DZ4573" s="56"/>
      <c r="EA4573" s="57"/>
    </row>
    <row r="4574" spans="1:132" ht="19.5" customHeight="1" x14ac:dyDescent="0.25">
      <c r="A4574" s="9">
        <v>3065</v>
      </c>
      <c r="B4574" s="9" t="s">
        <v>9071</v>
      </c>
      <c r="C4574" s="9" t="s">
        <v>9072</v>
      </c>
      <c r="D4574" s="9"/>
      <c r="E4574" s="9" t="s">
        <v>9073</v>
      </c>
      <c r="F4574" s="9" t="s">
        <v>9074</v>
      </c>
      <c r="G4574" s="9"/>
      <c r="H4574" s="9" t="s">
        <v>202</v>
      </c>
      <c r="I4574" s="9" t="s">
        <v>25</v>
      </c>
      <c r="J4574" s="129">
        <v>44166</v>
      </c>
      <c r="K4574" s="129">
        <v>44124</v>
      </c>
      <c r="L4574" s="129">
        <v>44592</v>
      </c>
      <c r="M4574" s="9" t="s">
        <v>20</v>
      </c>
      <c r="O4574" s="9">
        <v>29</v>
      </c>
      <c r="Q4574" s="9" t="s">
        <v>54</v>
      </c>
      <c r="R4574" s="9"/>
      <c r="S4574" s="13">
        <v>4499055</v>
      </c>
      <c r="T4574" s="13">
        <v>4499055</v>
      </c>
      <c r="U4574" s="13">
        <v>1349717</v>
      </c>
      <c r="V4574" s="13">
        <v>3100000</v>
      </c>
      <c r="W4574" s="9"/>
      <c r="X4574" s="9"/>
      <c r="Y4574" s="9"/>
      <c r="Z4574" s="9"/>
      <c r="AA4574" s="9"/>
      <c r="AB4574" s="9"/>
      <c r="AC4574" s="9"/>
      <c r="AD4574" s="9"/>
      <c r="AE4574" s="9"/>
      <c r="AF4574" s="55">
        <v>3100000</v>
      </c>
      <c r="AG4574" s="55"/>
      <c r="AH4574" s="9"/>
      <c r="AI4574" s="9"/>
      <c r="AJ4574" s="9"/>
      <c r="AK4574" s="9"/>
      <c r="AL4574" s="9"/>
      <c r="AM4574" s="9"/>
      <c r="AN4574" s="9"/>
      <c r="AO4574" s="9"/>
      <c r="AP4574" s="9"/>
      <c r="AQ4574" s="9"/>
      <c r="AR4574" s="9"/>
      <c r="AS4574" s="9"/>
      <c r="AT4574" s="9"/>
      <c r="AU4574" s="9"/>
      <c r="AV4574" s="9"/>
      <c r="AW4574" s="9"/>
      <c r="AX4574" s="9"/>
      <c r="AY4574" s="9"/>
      <c r="AZ4574" s="9"/>
      <c r="BA4574" s="9"/>
      <c r="BB4574" s="9"/>
      <c r="BC4574" s="9"/>
      <c r="BD4574" s="9"/>
      <c r="BE4574" s="9"/>
      <c r="BF4574" s="9"/>
      <c r="BG4574" s="9"/>
      <c r="BH4574" s="9"/>
      <c r="BI4574" s="9"/>
      <c r="BJ4574" s="9"/>
      <c r="BK4574" s="9"/>
      <c r="BL4574" s="9"/>
      <c r="BM4574" s="9"/>
      <c r="BN4574" s="9"/>
      <c r="BO4574" s="9"/>
      <c r="BP4574" s="9"/>
      <c r="BQ4574" s="9"/>
      <c r="BT4574" s="9"/>
      <c r="BU4574" s="9"/>
      <c r="BX4574" s="9"/>
      <c r="BY4574" s="9"/>
      <c r="CB4574" s="9"/>
      <c r="CC4574" s="9"/>
      <c r="CF4574" s="9"/>
      <c r="CG4574" s="9"/>
      <c r="CJ4574" s="9"/>
      <c r="CK4574" s="9"/>
      <c r="CN4574" s="9"/>
      <c r="CO4574" s="9"/>
      <c r="CP4574" s="9"/>
      <c r="CQ4574" s="9"/>
      <c r="CR4574" s="9"/>
      <c r="CS4574" s="9"/>
      <c r="CT4574" s="9"/>
      <c r="CU4574" s="9"/>
      <c r="CV4574" s="9"/>
      <c r="CW4574" s="9"/>
      <c r="CX4574" s="9"/>
      <c r="CY4574" s="9"/>
      <c r="CZ4574" s="9"/>
      <c r="DA4574" s="9"/>
      <c r="DB4574" s="9"/>
      <c r="DC4574" s="9"/>
      <c r="DD4574" s="9"/>
      <c r="DE4574" s="9"/>
      <c r="DF4574" s="9"/>
      <c r="DG4574" s="9"/>
      <c r="DH4574" s="9"/>
      <c r="DI4574" s="9"/>
      <c r="DJ4574" s="9"/>
      <c r="DK4574" s="9"/>
      <c r="DL4574" s="9"/>
      <c r="DM4574" s="9"/>
      <c r="DN4574" s="9"/>
      <c r="DO4574" s="9"/>
      <c r="DP4574" s="9"/>
      <c r="DQ4574" s="9"/>
      <c r="DR4574" s="9"/>
      <c r="DS4574" s="9"/>
      <c r="DT4574" s="9"/>
      <c r="DU4574" s="9"/>
      <c r="DV4574" s="9"/>
      <c r="DW4574" s="9"/>
      <c r="DX4574" s="9"/>
      <c r="DY4574" s="9"/>
      <c r="DZ4574" s="56"/>
      <c r="EA4574" s="57"/>
    </row>
    <row r="4575" spans="1:132" ht="19.5" customHeight="1" x14ac:dyDescent="0.25">
      <c r="A4575" s="9">
        <v>3066</v>
      </c>
      <c r="B4575" s="9" t="s">
        <v>9075</v>
      </c>
      <c r="C4575" s="9" t="s">
        <v>9076</v>
      </c>
      <c r="D4575" s="9"/>
      <c r="E4575" s="9" t="s">
        <v>4950</v>
      </c>
      <c r="F4575" s="9" t="s">
        <v>6629</v>
      </c>
      <c r="G4575" s="9"/>
      <c r="H4575" s="9" t="s">
        <v>906</v>
      </c>
      <c r="I4575" s="9" t="s">
        <v>5444</v>
      </c>
      <c r="O4575" s="9">
        <v>26</v>
      </c>
      <c r="R4575" s="9"/>
      <c r="S4575" s="9"/>
      <c r="T4575" s="9"/>
      <c r="U4575" s="9"/>
      <c r="V4575" s="9"/>
      <c r="W4575" s="9"/>
      <c r="X4575" s="9"/>
      <c r="Y4575" s="9"/>
      <c r="Z4575" s="9"/>
      <c r="AA4575" s="9"/>
      <c r="AB4575" s="9"/>
      <c r="AC4575" s="9"/>
      <c r="AD4575" s="9"/>
      <c r="AE4575" s="9"/>
      <c r="AF4575" s="55"/>
      <c r="AG4575" s="55"/>
      <c r="AH4575" s="9"/>
      <c r="AI4575" s="9"/>
      <c r="AJ4575" s="9"/>
      <c r="AK4575" s="9"/>
      <c r="AL4575" s="9"/>
      <c r="AM4575" s="9"/>
      <c r="AN4575" s="9"/>
      <c r="AO4575" s="9"/>
      <c r="AP4575" s="9"/>
      <c r="AQ4575" s="9"/>
      <c r="AR4575" s="9"/>
      <c r="AS4575" s="9"/>
      <c r="AT4575" s="9"/>
      <c r="AU4575" s="9"/>
      <c r="AV4575" s="9"/>
      <c r="AW4575" s="9"/>
      <c r="AX4575" s="9"/>
      <c r="AY4575" s="9"/>
      <c r="AZ4575" s="9"/>
      <c r="BA4575" s="9"/>
      <c r="BB4575" s="9"/>
      <c r="BC4575" s="9"/>
      <c r="BD4575" s="9"/>
      <c r="BE4575" s="9"/>
      <c r="BF4575" s="9"/>
      <c r="BG4575" s="9"/>
      <c r="BH4575" s="9"/>
      <c r="BI4575" s="9"/>
      <c r="BJ4575" s="9"/>
      <c r="BK4575" s="9"/>
      <c r="BL4575" s="9"/>
      <c r="BM4575" s="9"/>
      <c r="BN4575" s="9"/>
      <c r="BO4575" s="9"/>
      <c r="BP4575" s="9"/>
      <c r="BQ4575" s="9"/>
      <c r="BT4575" s="9"/>
      <c r="BU4575" s="9"/>
      <c r="BX4575" s="9"/>
      <c r="BY4575" s="9"/>
      <c r="CB4575" s="9"/>
      <c r="CC4575" s="9"/>
      <c r="CF4575" s="9"/>
      <c r="CG4575" s="9"/>
      <c r="CJ4575" s="9"/>
      <c r="CK4575" s="9"/>
      <c r="CN4575" s="9"/>
      <c r="CO4575" s="9"/>
      <c r="CP4575" s="9"/>
      <c r="CQ4575" s="9"/>
      <c r="CR4575" s="9"/>
      <c r="CS4575" s="9"/>
      <c r="CT4575" s="9"/>
      <c r="CU4575" s="9"/>
      <c r="CV4575" s="9"/>
      <c r="CW4575" s="9"/>
      <c r="CX4575" s="9"/>
      <c r="CY4575" s="9"/>
      <c r="CZ4575" s="9"/>
      <c r="DA4575" s="9"/>
      <c r="DB4575" s="9"/>
      <c r="DC4575" s="9"/>
      <c r="DD4575" s="9"/>
      <c r="DE4575" s="9"/>
      <c r="DF4575" s="9"/>
      <c r="DG4575" s="9"/>
      <c r="DH4575" s="9"/>
      <c r="DI4575" s="9"/>
      <c r="DJ4575" s="9"/>
      <c r="DK4575" s="9"/>
      <c r="DL4575" s="9"/>
      <c r="DM4575" s="9"/>
      <c r="DN4575" s="9"/>
      <c r="DO4575" s="9"/>
      <c r="DP4575" s="9"/>
      <c r="DQ4575" s="9"/>
      <c r="DR4575" s="9"/>
      <c r="DS4575" s="9"/>
      <c r="DT4575" s="9"/>
      <c r="DU4575" s="9"/>
      <c r="DV4575" s="9"/>
      <c r="DW4575" s="9"/>
      <c r="DX4575" s="9"/>
      <c r="DY4575" s="9"/>
      <c r="DZ4575" s="56"/>
      <c r="EA4575" s="57"/>
    </row>
    <row r="4576" spans="1:132" ht="19.5" customHeight="1" x14ac:dyDescent="0.25">
      <c r="A4576" s="9">
        <v>3067</v>
      </c>
      <c r="B4576" s="9" t="s">
        <v>9077</v>
      </c>
      <c r="C4576" s="9" t="s">
        <v>9078</v>
      </c>
      <c r="D4576" s="9"/>
      <c r="E4576" s="9" t="s">
        <v>9079</v>
      </c>
      <c r="F4576" s="9" t="s">
        <v>9080</v>
      </c>
      <c r="G4576" s="9"/>
      <c r="H4576" s="9" t="s">
        <v>906</v>
      </c>
      <c r="I4576" s="9" t="s">
        <v>9081</v>
      </c>
      <c r="M4576" s="9" t="s">
        <v>20</v>
      </c>
      <c r="O4576" s="9">
        <v>26</v>
      </c>
      <c r="R4576" s="9"/>
      <c r="S4576" s="9"/>
      <c r="T4576" s="9"/>
      <c r="U4576" s="9"/>
      <c r="V4576" s="9"/>
      <c r="W4576" s="9"/>
      <c r="X4576" s="9"/>
      <c r="Y4576" s="9"/>
      <c r="Z4576" s="9"/>
      <c r="AA4576" s="9"/>
      <c r="AB4576" s="9"/>
      <c r="AC4576" s="9"/>
      <c r="AD4576" s="9"/>
      <c r="AE4576" s="9"/>
      <c r="AF4576" s="55"/>
      <c r="AG4576" s="55"/>
      <c r="AH4576" s="9"/>
      <c r="AI4576" s="9"/>
      <c r="AJ4576" s="9"/>
      <c r="AK4576" s="9"/>
      <c r="AL4576" s="9"/>
      <c r="AM4576" s="9"/>
      <c r="AP4576" s="9"/>
      <c r="AQ4576" s="9"/>
      <c r="AR4576" s="9"/>
      <c r="AS4576" s="9"/>
      <c r="AT4576" s="9"/>
      <c r="AU4576" s="9"/>
      <c r="AV4576" s="9"/>
      <c r="AW4576" s="9"/>
      <c r="AX4576" s="9"/>
      <c r="AY4576" s="9"/>
      <c r="AZ4576" s="9"/>
      <c r="BA4576" s="9"/>
      <c r="BB4576" s="9"/>
      <c r="BC4576" s="9"/>
      <c r="BD4576" s="9"/>
      <c r="BE4576" s="9"/>
      <c r="BF4576" s="9"/>
      <c r="BG4576" s="9"/>
      <c r="BH4576" s="9"/>
      <c r="BI4576" s="9"/>
      <c r="BJ4576" s="9"/>
      <c r="BK4576" s="9"/>
      <c r="BL4576" s="9"/>
      <c r="BM4576" s="9"/>
      <c r="BN4576" s="9"/>
      <c r="BO4576" s="9"/>
      <c r="BP4576" s="9"/>
      <c r="BQ4576" s="9"/>
      <c r="BT4576" s="9"/>
      <c r="BU4576" s="9"/>
      <c r="BX4576" s="9"/>
      <c r="BY4576" s="9"/>
      <c r="CB4576" s="9"/>
      <c r="CC4576" s="9"/>
      <c r="CF4576" s="9"/>
      <c r="CG4576" s="9"/>
      <c r="CJ4576" s="9"/>
      <c r="CK4576" s="9"/>
      <c r="CN4576" s="9"/>
      <c r="CO4576" s="9"/>
      <c r="CP4576" s="9"/>
      <c r="CQ4576" s="9"/>
      <c r="CR4576" s="9"/>
      <c r="CS4576" s="9"/>
      <c r="CT4576" s="9"/>
      <c r="CU4576" s="9"/>
      <c r="CV4576" s="9"/>
      <c r="CW4576" s="9"/>
      <c r="CX4576" s="9"/>
      <c r="CY4576" s="9"/>
      <c r="CZ4576" s="9"/>
      <c r="DA4576" s="9"/>
      <c r="DB4576" s="9"/>
      <c r="DC4576" s="9"/>
      <c r="DD4576" s="9"/>
      <c r="DE4576" s="9"/>
      <c r="DF4576" s="9"/>
      <c r="DG4576" s="9"/>
      <c r="DH4576" s="9"/>
      <c r="DI4576" s="9"/>
      <c r="DJ4576" s="9"/>
      <c r="DK4576" s="9"/>
      <c r="DL4576" s="9"/>
      <c r="DM4576" s="9"/>
      <c r="DN4576" s="9"/>
      <c r="DO4576" s="9"/>
      <c r="DP4576" s="9"/>
      <c r="DQ4576" s="9"/>
      <c r="DR4576" s="9"/>
      <c r="DS4576" s="9"/>
      <c r="DT4576" s="9"/>
      <c r="DU4576" s="9"/>
      <c r="DV4576" s="9"/>
      <c r="DW4576" s="9"/>
      <c r="DX4576" s="9"/>
      <c r="DY4576" s="9"/>
      <c r="DZ4576" s="56"/>
      <c r="EA4576" s="57"/>
    </row>
    <row r="4577" spans="1:132" ht="19.5" customHeight="1" x14ac:dyDescent="0.25">
      <c r="A4577" s="9">
        <v>3068</v>
      </c>
      <c r="B4577" s="9" t="s">
        <v>9082</v>
      </c>
      <c r="C4577" s="9" t="s">
        <v>9083</v>
      </c>
      <c r="D4577" s="9"/>
      <c r="E4577" s="9" t="s">
        <v>9084</v>
      </c>
      <c r="F4577" s="9" t="s">
        <v>8412</v>
      </c>
      <c r="G4577" s="9"/>
      <c r="H4577" s="9" t="s">
        <v>202</v>
      </c>
      <c r="I4577" s="9" t="s">
        <v>949</v>
      </c>
      <c r="J4577" s="129">
        <v>44242</v>
      </c>
      <c r="K4577" s="129">
        <v>44096</v>
      </c>
      <c r="L4577" s="129" t="s">
        <v>9682</v>
      </c>
      <c r="M4577" s="9" t="s">
        <v>20</v>
      </c>
      <c r="O4577" s="9">
        <v>31</v>
      </c>
      <c r="Q4577" s="9" t="s">
        <v>54</v>
      </c>
      <c r="R4577" s="9"/>
      <c r="S4577" s="13">
        <v>142850000</v>
      </c>
      <c r="T4577" s="13">
        <v>142850000</v>
      </c>
      <c r="U4577" s="13">
        <v>42855000</v>
      </c>
      <c r="V4577" s="13">
        <v>99995000</v>
      </c>
      <c r="W4577" s="9"/>
      <c r="X4577" s="9"/>
      <c r="Y4577" s="9"/>
      <c r="Z4577" s="9"/>
      <c r="AA4577" s="9"/>
      <c r="AB4577" s="9"/>
      <c r="AC4577" s="9"/>
      <c r="AD4577" s="9"/>
      <c r="AE4577" s="9"/>
      <c r="AF4577" s="55">
        <v>99995000</v>
      </c>
      <c r="AG4577" s="55"/>
      <c r="AH4577" s="11">
        <v>44105</v>
      </c>
      <c r="AI4577" s="11">
        <v>44196</v>
      </c>
      <c r="AJ4577" s="13">
        <v>5217897</v>
      </c>
      <c r="AK4577" s="13">
        <v>1565369</v>
      </c>
      <c r="AL4577" s="11">
        <v>44197</v>
      </c>
      <c r="AM4577" s="11">
        <v>44286</v>
      </c>
      <c r="AN4577" s="13">
        <v>90992980</v>
      </c>
      <c r="AO4577" s="13">
        <v>27297894</v>
      </c>
      <c r="AP4577" s="9"/>
      <c r="AQ4577" s="9"/>
      <c r="AR4577" s="9"/>
      <c r="AS4577" s="9"/>
      <c r="AT4577" s="9"/>
      <c r="AU4577" s="9"/>
      <c r="AV4577" s="9"/>
      <c r="AW4577" s="9"/>
      <c r="AX4577" s="9"/>
      <c r="AY4577" s="9"/>
      <c r="AZ4577" s="9"/>
      <c r="BA4577" s="9"/>
      <c r="BB4577" s="9"/>
      <c r="BC4577" s="9"/>
      <c r="BD4577" s="9"/>
      <c r="BE4577" s="9"/>
      <c r="BF4577" s="9"/>
      <c r="BG4577" s="9"/>
      <c r="BH4577" s="9"/>
      <c r="BI4577" s="9"/>
      <c r="BJ4577" s="9"/>
      <c r="BK4577" s="9"/>
      <c r="BL4577" s="9"/>
      <c r="BM4577" s="9"/>
      <c r="BN4577" s="9"/>
      <c r="BO4577" s="9"/>
      <c r="BP4577" s="9"/>
      <c r="BQ4577" s="9"/>
      <c r="BT4577" s="9"/>
      <c r="BU4577" s="9"/>
      <c r="BX4577" s="9"/>
      <c r="BY4577" s="9"/>
      <c r="CB4577" s="9"/>
      <c r="CC4577" s="9"/>
      <c r="CF4577" s="9"/>
      <c r="CG4577" s="9"/>
      <c r="CJ4577" s="9"/>
      <c r="CK4577" s="9"/>
      <c r="CN4577" s="9"/>
      <c r="CO4577" s="9"/>
      <c r="CP4577" s="9"/>
      <c r="CQ4577" s="9"/>
      <c r="CR4577" s="9"/>
      <c r="CS4577" s="9"/>
      <c r="CT4577" s="9"/>
      <c r="CU4577" s="9"/>
      <c r="CV4577" s="9"/>
      <c r="CW4577" s="9"/>
      <c r="CX4577" s="9"/>
      <c r="CY4577" s="9"/>
      <c r="CZ4577" s="9"/>
      <c r="DA4577" s="9"/>
      <c r="DB4577" s="9"/>
      <c r="DC4577" s="9"/>
      <c r="DD4577" s="9"/>
      <c r="DE4577" s="9"/>
      <c r="DF4577" s="9"/>
      <c r="DG4577" s="9"/>
      <c r="DH4577" s="9"/>
      <c r="DI4577" s="9"/>
      <c r="DJ4577" s="9"/>
      <c r="DK4577" s="9"/>
      <c r="DL4577" s="9"/>
      <c r="DM4577" s="9"/>
      <c r="DN4577" s="9"/>
      <c r="DO4577" s="9"/>
      <c r="DP4577" s="9"/>
      <c r="DQ4577" s="9"/>
      <c r="DR4577" s="9"/>
      <c r="DS4577" s="9"/>
      <c r="DT4577" s="9"/>
      <c r="DU4577" s="9"/>
      <c r="DV4577" s="9"/>
      <c r="DW4577" s="9"/>
      <c r="DX4577" s="9"/>
      <c r="DY4577" s="9"/>
      <c r="DZ4577" s="56"/>
      <c r="EA4577" s="57"/>
    </row>
    <row r="4578" spans="1:132" s="18" customFormat="1" ht="19.5" customHeight="1" x14ac:dyDescent="0.25">
      <c r="A4578" s="18">
        <v>3068</v>
      </c>
      <c r="B4578" s="18" t="s">
        <v>9082</v>
      </c>
      <c r="C4578" s="18" t="s">
        <v>9083</v>
      </c>
      <c r="D4578" s="19">
        <v>44334</v>
      </c>
      <c r="J4578" s="130"/>
      <c r="K4578" s="130"/>
      <c r="L4578" s="130"/>
      <c r="S4578" s="20">
        <v>157101047</v>
      </c>
      <c r="T4578" s="20">
        <v>157101047</v>
      </c>
      <c r="U4578" s="20">
        <v>47130314</v>
      </c>
      <c r="V4578" s="20">
        <v>109970733</v>
      </c>
      <c r="AF4578" s="57">
        <v>109970733</v>
      </c>
      <c r="AG4578" s="55"/>
      <c r="DY4578" s="9"/>
      <c r="DZ4578" s="56"/>
      <c r="EA4578" s="57"/>
      <c r="EB4578" s="9"/>
    </row>
    <row r="4579" spans="1:132" ht="19.5" customHeight="1" x14ac:dyDescent="0.25">
      <c r="A4579" s="9">
        <v>3069</v>
      </c>
      <c r="B4579" s="9" t="s">
        <v>9085</v>
      </c>
      <c r="C4579" s="9" t="s">
        <v>9086</v>
      </c>
      <c r="D4579" s="9"/>
      <c r="E4579" s="9" t="s">
        <v>6990</v>
      </c>
      <c r="F4579" s="9" t="s">
        <v>7474</v>
      </c>
      <c r="G4579" s="9"/>
      <c r="H4579" s="9" t="s">
        <v>202</v>
      </c>
      <c r="I4579" s="9" t="s">
        <v>9661</v>
      </c>
      <c r="J4579" s="129">
        <v>44403</v>
      </c>
      <c r="K4579" s="129">
        <v>44075</v>
      </c>
      <c r="L4579" s="129">
        <v>44454</v>
      </c>
      <c r="M4579" s="9" t="s">
        <v>20</v>
      </c>
      <c r="O4579" s="9">
        <v>29</v>
      </c>
      <c r="Q4579" s="9" t="s">
        <v>54</v>
      </c>
      <c r="R4579" s="9"/>
      <c r="S4579" s="13">
        <v>464571000</v>
      </c>
      <c r="T4579" s="13">
        <v>464571000</v>
      </c>
      <c r="U4579" s="13">
        <v>139371300</v>
      </c>
      <c r="V4579" s="13">
        <v>325199700</v>
      </c>
      <c r="W4579" s="9"/>
      <c r="X4579" s="9"/>
      <c r="Y4579" s="9"/>
      <c r="Z4579" s="9"/>
      <c r="AA4579" s="9"/>
      <c r="AB4579" s="9"/>
      <c r="AC4579" s="9"/>
      <c r="AD4579" s="9"/>
      <c r="AE4579" s="9"/>
      <c r="AF4579" s="55">
        <v>325199700</v>
      </c>
      <c r="AG4579" s="55"/>
      <c r="AH4579" s="9"/>
      <c r="AI4579" s="9"/>
      <c r="AJ4579" s="9"/>
      <c r="AK4579" s="9"/>
      <c r="AL4579" s="9"/>
      <c r="AM4579" s="9"/>
      <c r="AN4579" s="9"/>
      <c r="AO4579" s="9"/>
      <c r="AP4579" s="9"/>
      <c r="AQ4579" s="9"/>
      <c r="AR4579" s="9"/>
      <c r="AS4579" s="9"/>
      <c r="AT4579" s="9"/>
      <c r="AU4579" s="9"/>
      <c r="AV4579" s="9"/>
      <c r="AW4579" s="9"/>
      <c r="AX4579" s="9"/>
      <c r="AY4579" s="9"/>
      <c r="AZ4579" s="9"/>
      <c r="BA4579" s="9"/>
      <c r="BB4579" s="9"/>
      <c r="BC4579" s="9"/>
      <c r="BD4579" s="9"/>
      <c r="BE4579" s="9"/>
      <c r="BF4579" s="9"/>
      <c r="BG4579" s="9"/>
      <c r="BH4579" s="9"/>
      <c r="BI4579" s="9"/>
      <c r="BJ4579" s="9"/>
      <c r="BK4579" s="9"/>
      <c r="BL4579" s="9"/>
      <c r="BM4579" s="9"/>
      <c r="BN4579" s="9"/>
      <c r="BO4579" s="9"/>
      <c r="BP4579" s="9"/>
      <c r="BQ4579" s="9"/>
      <c r="BT4579" s="9"/>
      <c r="BU4579" s="9"/>
      <c r="BX4579" s="9"/>
      <c r="BY4579" s="9"/>
      <c r="CB4579" s="9"/>
      <c r="CC4579" s="9"/>
      <c r="CF4579" s="9"/>
      <c r="CG4579" s="9"/>
      <c r="CJ4579" s="9"/>
      <c r="CK4579" s="9"/>
      <c r="CN4579" s="9"/>
      <c r="CO4579" s="9"/>
      <c r="CP4579" s="9"/>
      <c r="CQ4579" s="9"/>
      <c r="CR4579" s="9"/>
      <c r="CS4579" s="9"/>
      <c r="CT4579" s="9"/>
      <c r="CU4579" s="9"/>
      <c r="CV4579" s="9"/>
      <c r="CW4579" s="9"/>
      <c r="CX4579" s="9"/>
      <c r="CY4579" s="9"/>
      <c r="CZ4579" s="9"/>
      <c r="DA4579" s="9"/>
      <c r="DB4579" s="9"/>
      <c r="DC4579" s="9"/>
      <c r="DD4579" s="9"/>
      <c r="DE4579" s="9"/>
      <c r="DF4579" s="9"/>
      <c r="DG4579" s="9"/>
      <c r="DH4579" s="9"/>
      <c r="DI4579" s="9"/>
      <c r="DJ4579" s="9"/>
      <c r="DK4579" s="9"/>
      <c r="DL4579" s="9"/>
      <c r="DM4579" s="9"/>
      <c r="DN4579" s="9"/>
      <c r="DO4579" s="9"/>
      <c r="DP4579" s="9"/>
      <c r="DQ4579" s="9"/>
      <c r="DR4579" s="9"/>
      <c r="DS4579" s="9"/>
      <c r="DT4579" s="9"/>
      <c r="DU4579" s="9"/>
      <c r="DV4579" s="9"/>
      <c r="DW4579" s="9"/>
      <c r="DX4579" s="9"/>
      <c r="DY4579" s="9"/>
      <c r="DZ4579" s="56"/>
      <c r="EA4579" s="57"/>
    </row>
    <row r="4580" spans="1:132" s="18" customFormat="1" ht="19.5" customHeight="1" x14ac:dyDescent="0.25">
      <c r="A4580" s="18">
        <v>3069</v>
      </c>
      <c r="B4580" s="18" t="s">
        <v>9085</v>
      </c>
      <c r="C4580" s="18" t="s">
        <v>9086</v>
      </c>
      <c r="D4580" s="19">
        <v>44488</v>
      </c>
      <c r="J4580" s="130"/>
      <c r="K4580" s="130"/>
      <c r="L4580" s="130">
        <v>44531</v>
      </c>
      <c r="S4580" s="20"/>
      <c r="T4580" s="20"/>
      <c r="U4580" s="20"/>
      <c r="V4580" s="20"/>
      <c r="AF4580" s="57"/>
      <c r="AG4580" s="57"/>
      <c r="DZ4580" s="56"/>
      <c r="EA4580" s="57"/>
    </row>
    <row r="4581" spans="1:132" ht="19.5" customHeight="1" x14ac:dyDescent="0.25">
      <c r="A4581" s="9">
        <v>3070</v>
      </c>
      <c r="B4581" s="9" t="s">
        <v>9088</v>
      </c>
      <c r="C4581" s="9" t="s">
        <v>9089</v>
      </c>
      <c r="D4581" s="9"/>
      <c r="E4581" s="9" t="s">
        <v>8915</v>
      </c>
      <c r="F4581" s="9" t="s">
        <v>8916</v>
      </c>
      <c r="G4581" s="9"/>
      <c r="H4581" s="9" t="s">
        <v>202</v>
      </c>
      <c r="I4581" s="9" t="s">
        <v>78</v>
      </c>
      <c r="J4581" s="129">
        <v>44024</v>
      </c>
      <c r="K4581" s="129">
        <v>43994</v>
      </c>
      <c r="L4581" s="129">
        <v>44060</v>
      </c>
      <c r="O4581" s="9">
        <v>30</v>
      </c>
      <c r="Q4581" s="9" t="s">
        <v>61</v>
      </c>
      <c r="R4581" s="9"/>
      <c r="S4581" s="13">
        <v>4470000</v>
      </c>
      <c r="T4581" s="13">
        <v>4470000</v>
      </c>
      <c r="U4581" s="13">
        <v>1341000</v>
      </c>
      <c r="V4581" s="9"/>
      <c r="W4581" s="9"/>
      <c r="X4581" s="9"/>
      <c r="Y4581" s="9"/>
      <c r="Z4581" s="9"/>
      <c r="AA4581" s="9"/>
      <c r="AB4581" s="9"/>
      <c r="AC4581" s="9"/>
      <c r="AD4581" s="9"/>
      <c r="AE4581" s="9"/>
      <c r="AF4581" s="55"/>
      <c r="AG4581" s="55"/>
      <c r="AH4581" s="9"/>
      <c r="AI4581" s="9"/>
      <c r="AJ4581" s="9"/>
      <c r="AK4581" s="9"/>
      <c r="AL4581" s="9"/>
      <c r="AM4581" s="9"/>
      <c r="AN4581" s="9"/>
      <c r="AO4581" s="9"/>
      <c r="AP4581" s="9"/>
      <c r="AQ4581" s="9"/>
      <c r="AR4581" s="9"/>
      <c r="AS4581" s="9"/>
      <c r="AT4581" s="9"/>
      <c r="AU4581" s="9"/>
      <c r="AV4581" s="9"/>
      <c r="AW4581" s="9"/>
      <c r="AX4581" s="9"/>
      <c r="AY4581" s="9"/>
      <c r="AZ4581" s="9"/>
      <c r="BA4581" s="9"/>
      <c r="BB4581" s="9"/>
      <c r="BC4581" s="9"/>
      <c r="BD4581" s="9"/>
      <c r="BE4581" s="9"/>
      <c r="BF4581" s="9"/>
      <c r="BG4581" s="9"/>
      <c r="BH4581" s="9"/>
      <c r="BI4581" s="9"/>
      <c r="BJ4581" s="9"/>
      <c r="BK4581" s="9"/>
      <c r="BL4581" s="9"/>
      <c r="BM4581" s="9"/>
      <c r="BN4581" s="9"/>
      <c r="BO4581" s="9"/>
      <c r="BP4581" s="9"/>
      <c r="BQ4581" s="9"/>
      <c r="BT4581" s="9"/>
      <c r="BU4581" s="9"/>
      <c r="BX4581" s="9"/>
      <c r="BY4581" s="9"/>
      <c r="CB4581" s="9"/>
      <c r="CC4581" s="9"/>
      <c r="CF4581" s="9"/>
      <c r="CG4581" s="9"/>
      <c r="CJ4581" s="9"/>
      <c r="CK4581" s="9"/>
      <c r="CN4581" s="9"/>
      <c r="CO4581" s="9"/>
      <c r="CP4581" s="9"/>
      <c r="CQ4581" s="9"/>
      <c r="CR4581" s="9"/>
      <c r="CS4581" s="9"/>
      <c r="CT4581" s="9"/>
      <c r="CU4581" s="9"/>
      <c r="CV4581" s="9"/>
      <c r="CW4581" s="9"/>
      <c r="CX4581" s="9"/>
      <c r="CY4581" s="9"/>
      <c r="CZ4581" s="9"/>
      <c r="DA4581" s="9"/>
      <c r="DB4581" s="9"/>
      <c r="DC4581" s="9"/>
      <c r="DD4581" s="9"/>
      <c r="DE4581" s="9"/>
      <c r="DF4581" s="9"/>
      <c r="DG4581" s="9"/>
      <c r="DH4581" s="9"/>
      <c r="DI4581" s="9"/>
      <c r="DJ4581" s="9"/>
      <c r="DK4581" s="9"/>
      <c r="DL4581" s="9"/>
      <c r="DM4581" s="9"/>
      <c r="DN4581" s="9"/>
      <c r="DO4581" s="9"/>
      <c r="DP4581" s="9"/>
      <c r="DQ4581" s="9"/>
      <c r="DR4581" s="9"/>
      <c r="DS4581" s="9"/>
      <c r="DT4581" s="9"/>
      <c r="DU4581" s="9"/>
      <c r="DV4581" s="9"/>
      <c r="DW4581" s="9"/>
      <c r="DX4581" s="9"/>
      <c r="DY4581" s="9"/>
      <c r="DZ4581" s="56"/>
      <c r="EA4581" s="57"/>
    </row>
    <row r="4582" spans="1:132" ht="19.5" customHeight="1" x14ac:dyDescent="0.25">
      <c r="A4582" s="9">
        <v>3071</v>
      </c>
      <c r="B4582" s="9" t="s">
        <v>9090</v>
      </c>
      <c r="C4582" s="9" t="s">
        <v>9091</v>
      </c>
      <c r="D4582" s="9"/>
      <c r="E4582" s="9" t="s">
        <v>8915</v>
      </c>
      <c r="F4582" s="9" t="s">
        <v>8916</v>
      </c>
      <c r="G4582" s="9"/>
      <c r="H4582" s="9" t="s">
        <v>202</v>
      </c>
      <c r="I4582" s="9" t="s">
        <v>78</v>
      </c>
      <c r="J4582" s="129">
        <v>44013</v>
      </c>
      <c r="K4582" s="129">
        <v>43980</v>
      </c>
      <c r="L4582" s="129">
        <v>44060</v>
      </c>
      <c r="O4582" s="9">
        <v>29</v>
      </c>
      <c r="Q4582" s="9" t="s">
        <v>61</v>
      </c>
      <c r="R4582" s="9"/>
      <c r="S4582" s="13">
        <v>9600000</v>
      </c>
      <c r="T4582" s="13">
        <v>9600000</v>
      </c>
      <c r="U4582" s="13">
        <v>2880000</v>
      </c>
      <c r="V4582" s="9"/>
      <c r="W4582" s="9"/>
      <c r="X4582" s="9"/>
      <c r="Y4582" s="9"/>
      <c r="Z4582" s="9"/>
      <c r="AA4582" s="9"/>
      <c r="AB4582" s="9"/>
      <c r="AC4582" s="9"/>
      <c r="AD4582" s="9"/>
      <c r="AE4582" s="9"/>
      <c r="AF4582" s="55"/>
      <c r="AG4582" s="55"/>
      <c r="AH4582" s="9"/>
      <c r="AI4582" s="9"/>
      <c r="AJ4582" s="9"/>
      <c r="AK4582" s="9"/>
      <c r="AL4582" s="9"/>
      <c r="AM4582" s="9"/>
      <c r="AN4582" s="9"/>
      <c r="AO4582" s="9"/>
      <c r="AP4582" s="9"/>
      <c r="AQ4582" s="9"/>
      <c r="AR4582" s="9"/>
      <c r="AS4582" s="9"/>
      <c r="AT4582" s="9"/>
      <c r="AU4582" s="9"/>
      <c r="AV4582" s="9"/>
      <c r="AW4582" s="9"/>
      <c r="AX4582" s="9"/>
      <c r="AY4582" s="9"/>
      <c r="AZ4582" s="9"/>
      <c r="BA4582" s="9"/>
      <c r="BB4582" s="9"/>
      <c r="BC4582" s="9"/>
      <c r="BD4582" s="9"/>
      <c r="BE4582" s="9"/>
      <c r="BF4582" s="9"/>
      <c r="BG4582" s="9"/>
      <c r="BH4582" s="9"/>
      <c r="BI4582" s="9"/>
      <c r="BJ4582" s="9"/>
      <c r="BK4582" s="9"/>
      <c r="BL4582" s="9"/>
      <c r="BM4582" s="9"/>
      <c r="BN4582" s="9"/>
      <c r="BO4582" s="9"/>
      <c r="BP4582" s="9"/>
      <c r="BQ4582" s="9"/>
      <c r="BT4582" s="9"/>
      <c r="BU4582" s="9"/>
      <c r="BX4582" s="9"/>
      <c r="BY4582" s="9"/>
      <c r="CB4582" s="9"/>
      <c r="CC4582" s="9"/>
      <c r="CF4582" s="9"/>
      <c r="CG4582" s="9"/>
      <c r="CJ4582" s="9"/>
      <c r="CK4582" s="9"/>
      <c r="CN4582" s="9"/>
      <c r="CO4582" s="9"/>
      <c r="CP4582" s="9"/>
      <c r="CQ4582" s="9"/>
      <c r="CR4582" s="9"/>
      <c r="CS4582" s="9"/>
      <c r="CT4582" s="9"/>
      <c r="CU4582" s="9"/>
      <c r="CV4582" s="9"/>
      <c r="CW4582" s="9"/>
      <c r="CX4582" s="9"/>
      <c r="CY4582" s="9"/>
      <c r="CZ4582" s="9"/>
      <c r="DA4582" s="9"/>
      <c r="DB4582" s="9"/>
      <c r="DC4582" s="9"/>
      <c r="DD4582" s="9"/>
      <c r="DE4582" s="9"/>
      <c r="DF4582" s="9"/>
      <c r="DG4582" s="9"/>
      <c r="DH4582" s="9"/>
      <c r="DI4582" s="9"/>
      <c r="DJ4582" s="9"/>
      <c r="DK4582" s="9"/>
      <c r="DL4582" s="9"/>
      <c r="DM4582" s="9"/>
      <c r="DN4582" s="9"/>
      <c r="DO4582" s="9"/>
      <c r="DP4582" s="9"/>
      <c r="DQ4582" s="9"/>
      <c r="DR4582" s="9"/>
      <c r="DS4582" s="9"/>
      <c r="DT4582" s="9"/>
      <c r="DU4582" s="9"/>
      <c r="DV4582" s="9"/>
      <c r="DW4582" s="9"/>
      <c r="DX4582" s="9"/>
      <c r="DY4582" s="9"/>
      <c r="DZ4582" s="56"/>
      <c r="EA4582" s="57"/>
    </row>
    <row r="4583" spans="1:132" ht="19.5" customHeight="1" x14ac:dyDescent="0.25">
      <c r="A4583" s="9">
        <v>3072</v>
      </c>
      <c r="B4583" s="9" t="s">
        <v>9092</v>
      </c>
      <c r="C4583" s="9" t="s">
        <v>9093</v>
      </c>
      <c r="D4583" s="9"/>
      <c r="E4583" s="9" t="s">
        <v>8785</v>
      </c>
      <c r="F4583" s="9" t="s">
        <v>8786</v>
      </c>
      <c r="G4583" s="9"/>
      <c r="H4583" s="9" t="s">
        <v>202</v>
      </c>
      <c r="I4583" s="9" t="s">
        <v>28</v>
      </c>
      <c r="J4583" s="129">
        <v>44098</v>
      </c>
      <c r="K4583" s="129">
        <v>44076</v>
      </c>
      <c r="L4583" s="129">
        <v>44185</v>
      </c>
      <c r="O4583" s="9">
        <v>26</v>
      </c>
      <c r="Q4583" s="9" t="s">
        <v>54</v>
      </c>
      <c r="R4583" s="9"/>
      <c r="S4583" s="13">
        <v>8260000</v>
      </c>
      <c r="T4583" s="13">
        <v>8260000</v>
      </c>
      <c r="U4583" s="13">
        <v>2478000</v>
      </c>
      <c r="V4583" s="9"/>
      <c r="W4583" s="9"/>
      <c r="X4583" s="9"/>
      <c r="Y4583" s="9"/>
      <c r="Z4583" s="9"/>
      <c r="AA4583" s="9"/>
      <c r="AB4583" s="9"/>
      <c r="AC4583" s="9"/>
      <c r="AD4583" s="9"/>
      <c r="AE4583" s="9"/>
      <c r="AF4583" s="55"/>
      <c r="AG4583" s="55"/>
      <c r="AH4583" s="11">
        <v>44076</v>
      </c>
      <c r="AI4583" s="11">
        <v>44185</v>
      </c>
      <c r="AJ4583" s="13">
        <v>8179851</v>
      </c>
      <c r="AK4583" s="13">
        <v>2453955</v>
      </c>
      <c r="AL4583" s="9"/>
      <c r="AM4583" s="9"/>
      <c r="AN4583" s="9"/>
      <c r="AO4583" s="9"/>
      <c r="AP4583" s="9"/>
      <c r="AQ4583" s="9"/>
      <c r="AR4583" s="9"/>
      <c r="AS4583" s="9"/>
      <c r="AT4583" s="9"/>
      <c r="AU4583" s="9"/>
      <c r="AV4583" s="9"/>
      <c r="AW4583" s="9"/>
      <c r="AX4583" s="9"/>
      <c r="AY4583" s="9"/>
      <c r="AZ4583" s="9"/>
      <c r="BA4583" s="9"/>
      <c r="BB4583" s="9"/>
      <c r="BC4583" s="9"/>
      <c r="BD4583" s="9"/>
      <c r="BE4583" s="9"/>
      <c r="BF4583" s="9"/>
      <c r="BG4583" s="9"/>
      <c r="BH4583" s="9"/>
      <c r="BI4583" s="9"/>
      <c r="BJ4583" s="9"/>
      <c r="BK4583" s="9"/>
      <c r="BL4583" s="9"/>
      <c r="BM4583" s="9"/>
      <c r="BN4583" s="9"/>
      <c r="BO4583" s="9"/>
      <c r="BP4583" s="9"/>
      <c r="BQ4583" s="9"/>
      <c r="BT4583" s="9"/>
      <c r="BU4583" s="9"/>
      <c r="BX4583" s="9"/>
      <c r="BY4583" s="9"/>
      <c r="CB4583" s="9"/>
      <c r="CC4583" s="9"/>
      <c r="CF4583" s="9"/>
      <c r="CG4583" s="9"/>
      <c r="CJ4583" s="9"/>
      <c r="CK4583" s="9"/>
      <c r="CN4583" s="9"/>
      <c r="CO4583" s="9"/>
      <c r="CP4583" s="9"/>
      <c r="CQ4583" s="9"/>
      <c r="CR4583" s="9"/>
      <c r="CS4583" s="9"/>
      <c r="CT4583" s="9"/>
      <c r="CU4583" s="9"/>
      <c r="CV4583" s="9"/>
      <c r="CW4583" s="9"/>
      <c r="CX4583" s="9"/>
      <c r="CY4583" s="9"/>
      <c r="CZ4583" s="9"/>
      <c r="DA4583" s="9"/>
      <c r="DB4583" s="9"/>
      <c r="DC4583" s="9"/>
      <c r="DD4583" s="9"/>
      <c r="DE4583" s="9"/>
      <c r="DF4583" s="9"/>
      <c r="DG4583" s="9"/>
      <c r="DH4583" s="9"/>
      <c r="DI4583" s="9"/>
      <c r="DJ4583" s="9"/>
      <c r="DK4583" s="9"/>
      <c r="DL4583" s="9"/>
      <c r="DM4583" s="9"/>
      <c r="DN4583" s="9"/>
      <c r="DO4583" s="9"/>
      <c r="DP4583" s="9"/>
      <c r="DQ4583" s="9"/>
      <c r="DR4583" s="9"/>
      <c r="DS4583" s="9"/>
      <c r="DT4583" s="9"/>
      <c r="DU4583" s="9"/>
      <c r="DV4583" s="9"/>
      <c r="DW4583" s="9"/>
      <c r="DX4583" s="9"/>
      <c r="DY4583" s="9"/>
      <c r="DZ4583" s="56"/>
      <c r="EA4583" s="57"/>
    </row>
    <row r="4584" spans="1:132" ht="19.5" customHeight="1" x14ac:dyDescent="0.25">
      <c r="A4584" s="9">
        <v>3073</v>
      </c>
      <c r="B4584" s="9" t="s">
        <v>9094</v>
      </c>
      <c r="C4584" s="9" t="s">
        <v>9095</v>
      </c>
      <c r="D4584" s="9"/>
      <c r="E4584" s="9" t="s">
        <v>8785</v>
      </c>
      <c r="F4584" s="9" t="s">
        <v>8786</v>
      </c>
      <c r="G4584" s="9"/>
      <c r="H4584" s="9" t="s">
        <v>202</v>
      </c>
      <c r="I4584" s="9" t="s">
        <v>28</v>
      </c>
      <c r="J4584" s="129">
        <v>44098</v>
      </c>
      <c r="K4584" s="129">
        <v>44076</v>
      </c>
      <c r="L4584" s="129">
        <v>44185</v>
      </c>
      <c r="O4584" s="9">
        <v>26</v>
      </c>
      <c r="Q4584" s="9" t="s">
        <v>54</v>
      </c>
      <c r="R4584" s="9"/>
      <c r="S4584" s="13">
        <v>8060000</v>
      </c>
      <c r="T4584" s="13">
        <v>8060000</v>
      </c>
      <c r="U4584" s="13">
        <v>2418000</v>
      </c>
      <c r="V4584" s="9"/>
      <c r="W4584" s="9"/>
      <c r="X4584" s="9"/>
      <c r="Y4584" s="9"/>
      <c r="Z4584" s="9"/>
      <c r="AA4584" s="9"/>
      <c r="AB4584" s="9"/>
      <c r="AC4584" s="9"/>
      <c r="AD4584" s="9"/>
      <c r="AE4584" s="9"/>
      <c r="AF4584" s="55"/>
      <c r="AG4584" s="55"/>
      <c r="AH4584" s="9"/>
      <c r="AI4584" s="9"/>
      <c r="AJ4584" s="9"/>
      <c r="AK4584" s="9"/>
      <c r="AL4584" s="9"/>
      <c r="AM4584" s="9"/>
      <c r="AN4584" s="9"/>
      <c r="AO4584" s="9"/>
      <c r="AP4584" s="9"/>
      <c r="AQ4584" s="9"/>
      <c r="AR4584" s="9"/>
      <c r="AS4584" s="9"/>
      <c r="AT4584" s="9"/>
      <c r="AU4584" s="9"/>
      <c r="AV4584" s="9"/>
      <c r="AW4584" s="9"/>
      <c r="AX4584" s="9"/>
      <c r="AY4584" s="9"/>
      <c r="AZ4584" s="9"/>
      <c r="BA4584" s="9"/>
      <c r="BB4584" s="9"/>
      <c r="BC4584" s="9"/>
      <c r="BD4584" s="9"/>
      <c r="BE4584" s="9"/>
      <c r="BF4584" s="9"/>
      <c r="BG4584" s="9"/>
      <c r="BH4584" s="9"/>
      <c r="BI4584" s="9"/>
      <c r="BJ4584" s="9"/>
      <c r="BK4584" s="9"/>
      <c r="BL4584" s="9"/>
      <c r="BM4584" s="9"/>
      <c r="BN4584" s="9"/>
      <c r="BO4584" s="9"/>
      <c r="BP4584" s="9"/>
      <c r="BQ4584" s="9"/>
      <c r="BT4584" s="9"/>
      <c r="BU4584" s="9"/>
      <c r="BX4584" s="9"/>
      <c r="BY4584" s="9"/>
      <c r="CB4584" s="9"/>
      <c r="CC4584" s="9"/>
      <c r="CF4584" s="9"/>
      <c r="CG4584" s="9"/>
      <c r="CJ4584" s="9"/>
      <c r="CK4584" s="9"/>
      <c r="CN4584" s="9"/>
      <c r="CO4584" s="9"/>
      <c r="CP4584" s="9"/>
      <c r="CQ4584" s="9"/>
      <c r="CR4584" s="9"/>
      <c r="CS4584" s="9"/>
      <c r="CT4584" s="9"/>
      <c r="CU4584" s="9"/>
      <c r="CV4584" s="9"/>
      <c r="CW4584" s="9"/>
      <c r="CX4584" s="9"/>
      <c r="CY4584" s="9"/>
      <c r="CZ4584" s="9"/>
      <c r="DA4584" s="9"/>
      <c r="DB4584" s="9"/>
      <c r="DC4584" s="9"/>
      <c r="DD4584" s="9"/>
      <c r="DE4584" s="9"/>
      <c r="DF4584" s="9"/>
      <c r="DG4584" s="9"/>
      <c r="DH4584" s="9"/>
      <c r="DI4584" s="9"/>
      <c r="DJ4584" s="9"/>
      <c r="DK4584" s="9"/>
      <c r="DL4584" s="9"/>
      <c r="DM4584" s="9"/>
      <c r="DN4584" s="9"/>
      <c r="DO4584" s="9"/>
      <c r="DP4584" s="9"/>
      <c r="DQ4584" s="9"/>
      <c r="DR4584" s="9"/>
      <c r="DS4584" s="9"/>
      <c r="DT4584" s="9"/>
      <c r="DU4584" s="9"/>
      <c r="DV4584" s="9"/>
      <c r="DW4584" s="9"/>
      <c r="DX4584" s="9"/>
      <c r="DY4584" s="9"/>
      <c r="DZ4584" s="56"/>
      <c r="EA4584" s="57"/>
    </row>
    <row r="4585" spans="1:132" ht="19.5" customHeight="1" x14ac:dyDescent="0.25">
      <c r="A4585" s="9">
        <v>3074</v>
      </c>
      <c r="B4585" s="9" t="s">
        <v>9096</v>
      </c>
      <c r="C4585" s="9" t="s">
        <v>9097</v>
      </c>
      <c r="D4585" s="9"/>
      <c r="E4585" s="9" t="s">
        <v>8785</v>
      </c>
      <c r="F4585" s="9" t="s">
        <v>8786</v>
      </c>
      <c r="G4585" s="9"/>
      <c r="H4585" s="9" t="s">
        <v>202</v>
      </c>
      <c r="I4585" s="9" t="s">
        <v>28</v>
      </c>
      <c r="J4585" s="129">
        <v>44098</v>
      </c>
      <c r="K4585" s="129">
        <v>44076</v>
      </c>
      <c r="L4585" s="129">
        <v>44185</v>
      </c>
      <c r="O4585" s="9">
        <v>26</v>
      </c>
      <c r="Q4585" s="9" t="s">
        <v>54</v>
      </c>
      <c r="R4585" s="9"/>
      <c r="S4585" s="13">
        <v>8110000</v>
      </c>
      <c r="T4585" s="13">
        <v>8110000</v>
      </c>
      <c r="U4585" s="13">
        <v>2433000</v>
      </c>
      <c r="V4585" s="9"/>
      <c r="W4585" s="9"/>
      <c r="X4585" s="9"/>
      <c r="Y4585" s="9"/>
      <c r="Z4585" s="9"/>
      <c r="AA4585" s="9"/>
      <c r="AB4585" s="9"/>
      <c r="AC4585" s="9"/>
      <c r="AD4585" s="9"/>
      <c r="AE4585" s="9"/>
      <c r="AF4585" s="55"/>
      <c r="AG4585" s="55"/>
      <c r="AH4585" s="9"/>
      <c r="AI4585" s="9"/>
      <c r="AJ4585" s="9"/>
      <c r="AK4585" s="9"/>
      <c r="AL4585" s="9"/>
      <c r="AM4585" s="9"/>
      <c r="AN4585" s="9"/>
      <c r="AO4585" s="9"/>
      <c r="AP4585" s="9"/>
      <c r="AQ4585" s="9"/>
      <c r="AR4585" s="9"/>
      <c r="AS4585" s="9"/>
      <c r="AT4585" s="9"/>
      <c r="AU4585" s="9"/>
      <c r="AV4585" s="9"/>
      <c r="AW4585" s="9"/>
      <c r="AX4585" s="9"/>
      <c r="AY4585" s="9"/>
      <c r="AZ4585" s="9"/>
      <c r="BA4585" s="9"/>
      <c r="BB4585" s="9"/>
      <c r="BC4585" s="9"/>
      <c r="BD4585" s="9"/>
      <c r="BE4585" s="9"/>
      <c r="BF4585" s="9"/>
      <c r="BG4585" s="9"/>
      <c r="BH4585" s="9"/>
      <c r="BI4585" s="9"/>
      <c r="BJ4585" s="9"/>
      <c r="BK4585" s="9"/>
      <c r="BL4585" s="9"/>
      <c r="BM4585" s="9"/>
      <c r="BN4585" s="9"/>
      <c r="BO4585" s="9"/>
      <c r="BP4585" s="9"/>
      <c r="BQ4585" s="9"/>
      <c r="BT4585" s="9"/>
      <c r="BU4585" s="9"/>
      <c r="BX4585" s="9"/>
      <c r="BY4585" s="9"/>
      <c r="CB4585" s="9"/>
      <c r="CC4585" s="9"/>
      <c r="CF4585" s="9"/>
      <c r="CG4585" s="9"/>
      <c r="CJ4585" s="9"/>
      <c r="CK4585" s="9"/>
      <c r="CN4585" s="9"/>
      <c r="CO4585" s="9"/>
      <c r="CP4585" s="9"/>
      <c r="CQ4585" s="9"/>
      <c r="CR4585" s="9"/>
      <c r="CS4585" s="9"/>
      <c r="CT4585" s="9"/>
      <c r="CU4585" s="9"/>
      <c r="CV4585" s="9"/>
      <c r="CW4585" s="9"/>
      <c r="CX4585" s="9"/>
      <c r="CY4585" s="9"/>
      <c r="CZ4585" s="9"/>
      <c r="DA4585" s="9"/>
      <c r="DB4585" s="9"/>
      <c r="DC4585" s="9"/>
      <c r="DD4585" s="9"/>
      <c r="DE4585" s="9"/>
      <c r="DF4585" s="9"/>
      <c r="DG4585" s="9"/>
      <c r="DH4585" s="9"/>
      <c r="DI4585" s="9"/>
      <c r="DJ4585" s="9"/>
      <c r="DK4585" s="9"/>
      <c r="DL4585" s="9"/>
      <c r="DM4585" s="9"/>
      <c r="DN4585" s="9"/>
      <c r="DO4585" s="9"/>
      <c r="DP4585" s="9"/>
      <c r="DQ4585" s="9"/>
      <c r="DR4585" s="9"/>
      <c r="DS4585" s="9"/>
      <c r="DT4585" s="9"/>
      <c r="DU4585" s="9"/>
      <c r="DV4585" s="9"/>
      <c r="DW4585" s="9"/>
      <c r="DX4585" s="9"/>
      <c r="DY4585" s="9"/>
      <c r="DZ4585" s="56"/>
      <c r="EA4585" s="57"/>
    </row>
    <row r="4586" spans="1:132" ht="19.5" customHeight="1" x14ac:dyDescent="0.25">
      <c r="A4586" s="9">
        <v>3075</v>
      </c>
      <c r="B4586" s="9" t="s">
        <v>9098</v>
      </c>
      <c r="C4586" s="9" t="s">
        <v>9099</v>
      </c>
      <c r="D4586" s="9"/>
      <c r="E4586" s="9" t="s">
        <v>447</v>
      </c>
      <c r="F4586" s="9" t="s">
        <v>4761</v>
      </c>
      <c r="G4586" s="9"/>
      <c r="H4586" s="9" t="s">
        <v>202</v>
      </c>
      <c r="I4586" s="9" t="s">
        <v>25</v>
      </c>
      <c r="J4586" s="129">
        <v>44107</v>
      </c>
      <c r="K4586" s="129">
        <v>44076</v>
      </c>
      <c r="L4586" s="129">
        <v>44196</v>
      </c>
      <c r="O4586" s="9">
        <v>24</v>
      </c>
      <c r="Q4586" s="9" t="s">
        <v>54</v>
      </c>
      <c r="R4586" s="9"/>
      <c r="S4586" s="13">
        <v>14269000</v>
      </c>
      <c r="T4586" s="13">
        <v>14269000</v>
      </c>
      <c r="U4586" s="13">
        <v>4280700</v>
      </c>
      <c r="V4586" s="9"/>
      <c r="W4586" s="9"/>
      <c r="X4586" s="9"/>
      <c r="Y4586" s="9"/>
      <c r="Z4586" s="9"/>
      <c r="AA4586" s="9"/>
      <c r="AB4586" s="9"/>
      <c r="AC4586" s="9"/>
      <c r="AD4586" s="9"/>
      <c r="AE4586" s="9"/>
      <c r="AF4586" s="55"/>
      <c r="AG4586" s="55"/>
      <c r="AH4586" s="11">
        <v>44076</v>
      </c>
      <c r="AI4586" s="11">
        <v>44196</v>
      </c>
      <c r="AJ4586" s="13">
        <v>13765000</v>
      </c>
      <c r="AK4586" s="13">
        <v>4129500</v>
      </c>
      <c r="AL4586" s="9"/>
      <c r="AM4586" s="9"/>
      <c r="AN4586" s="9"/>
      <c r="AO4586" s="9"/>
      <c r="AP4586" s="9"/>
      <c r="AQ4586" s="9"/>
      <c r="AR4586" s="9"/>
      <c r="AS4586" s="9"/>
      <c r="AT4586" s="9"/>
      <c r="AU4586" s="9"/>
      <c r="AV4586" s="9"/>
      <c r="AW4586" s="9"/>
      <c r="AX4586" s="9"/>
      <c r="AY4586" s="9"/>
      <c r="AZ4586" s="9"/>
      <c r="BA4586" s="9"/>
      <c r="BB4586" s="9"/>
      <c r="BC4586" s="9"/>
      <c r="BD4586" s="9"/>
      <c r="BE4586" s="9"/>
      <c r="BF4586" s="9"/>
      <c r="BG4586" s="9"/>
      <c r="BH4586" s="9"/>
      <c r="BI4586" s="9"/>
      <c r="BJ4586" s="9"/>
      <c r="BK4586" s="9"/>
      <c r="BL4586" s="9"/>
      <c r="BM4586" s="9"/>
      <c r="BN4586" s="9"/>
      <c r="BO4586" s="9"/>
      <c r="BP4586" s="9"/>
      <c r="BQ4586" s="9"/>
      <c r="BT4586" s="9"/>
      <c r="BU4586" s="9"/>
      <c r="BX4586" s="9"/>
      <c r="BY4586" s="9"/>
      <c r="CB4586" s="9"/>
      <c r="CC4586" s="9"/>
      <c r="CF4586" s="9"/>
      <c r="CG4586" s="9"/>
      <c r="CJ4586" s="9"/>
      <c r="CK4586" s="9"/>
      <c r="CN4586" s="9"/>
      <c r="CO4586" s="9"/>
      <c r="CP4586" s="9"/>
      <c r="CQ4586" s="9"/>
      <c r="CR4586" s="9"/>
      <c r="CS4586" s="9"/>
      <c r="CT4586" s="9"/>
      <c r="CU4586" s="9"/>
      <c r="CV4586" s="9"/>
      <c r="CW4586" s="9"/>
      <c r="CX4586" s="9"/>
      <c r="CY4586" s="9"/>
      <c r="CZ4586" s="9"/>
      <c r="DA4586" s="9"/>
      <c r="DB4586" s="9"/>
      <c r="DC4586" s="9"/>
      <c r="DD4586" s="9"/>
      <c r="DE4586" s="9"/>
      <c r="DF4586" s="9"/>
      <c r="DG4586" s="9"/>
      <c r="DH4586" s="9"/>
      <c r="DI4586" s="9"/>
      <c r="DJ4586" s="9"/>
      <c r="DK4586" s="9"/>
      <c r="DL4586" s="9"/>
      <c r="DM4586" s="9"/>
      <c r="DN4586" s="9"/>
      <c r="DO4586" s="9"/>
      <c r="DP4586" s="9"/>
      <c r="DQ4586" s="9"/>
      <c r="DR4586" s="9"/>
      <c r="DS4586" s="9"/>
      <c r="DT4586" s="9"/>
      <c r="DU4586" s="9"/>
      <c r="DV4586" s="9"/>
      <c r="DW4586" s="9"/>
      <c r="DX4586" s="9"/>
      <c r="DY4586" s="9"/>
      <c r="DZ4586" s="56"/>
      <c r="EA4586" s="57"/>
    </row>
    <row r="4587" spans="1:132" ht="19.5" customHeight="1" x14ac:dyDescent="0.25">
      <c r="A4587" s="9">
        <v>3076</v>
      </c>
      <c r="B4587" s="9" t="s">
        <v>9103</v>
      </c>
      <c r="C4587" s="9" t="s">
        <v>9104</v>
      </c>
      <c r="D4587" s="9"/>
      <c r="E4587" s="9" t="s">
        <v>903</v>
      </c>
      <c r="F4587" s="9" t="s">
        <v>4071</v>
      </c>
      <c r="G4587" s="9"/>
      <c r="H4587" s="9" t="s">
        <v>202</v>
      </c>
      <c r="I4587" s="9" t="s">
        <v>78</v>
      </c>
      <c r="J4587" s="129">
        <v>44084</v>
      </c>
      <c r="K4587" s="129">
        <v>44053</v>
      </c>
      <c r="L4587" s="129">
        <v>44120</v>
      </c>
      <c r="O4587" s="9">
        <v>23</v>
      </c>
      <c r="Q4587" s="9" t="s">
        <v>61</v>
      </c>
      <c r="R4587" s="9"/>
      <c r="S4587" s="13">
        <v>41356860</v>
      </c>
      <c r="T4587" s="13">
        <v>41356860</v>
      </c>
      <c r="U4587" s="13">
        <v>12407058</v>
      </c>
      <c r="V4587" s="9"/>
      <c r="W4587" s="9"/>
      <c r="X4587" s="9"/>
      <c r="Y4587" s="9"/>
      <c r="Z4587" s="9"/>
      <c r="AA4587" s="9"/>
      <c r="AB4587" s="9"/>
      <c r="AC4587" s="9"/>
      <c r="AD4587" s="9"/>
      <c r="AE4587" s="9"/>
      <c r="AF4587" s="55"/>
      <c r="AG4587" s="55"/>
      <c r="AH4587" s="11">
        <v>44053</v>
      </c>
      <c r="AI4587" s="11">
        <v>44120</v>
      </c>
      <c r="AJ4587" s="13">
        <v>41356860</v>
      </c>
      <c r="AK4587" s="13">
        <v>12407058</v>
      </c>
      <c r="AL4587" s="9"/>
      <c r="AM4587" s="9"/>
      <c r="AN4587" s="9"/>
      <c r="AO4587" s="9"/>
      <c r="AP4587" s="9"/>
      <c r="AQ4587" s="9"/>
      <c r="AR4587" s="9"/>
      <c r="AS4587" s="9"/>
      <c r="AT4587" s="9"/>
      <c r="AU4587" s="9"/>
      <c r="AV4587" s="9"/>
      <c r="AW4587" s="9"/>
      <c r="AX4587" s="9"/>
      <c r="AY4587" s="9"/>
      <c r="AZ4587" s="9"/>
      <c r="BA4587" s="9"/>
      <c r="BB4587" s="9"/>
      <c r="BC4587" s="9"/>
      <c r="BD4587" s="9"/>
      <c r="BE4587" s="9"/>
      <c r="BF4587" s="9"/>
      <c r="BG4587" s="9"/>
      <c r="BH4587" s="9"/>
      <c r="BI4587" s="9"/>
      <c r="BJ4587" s="9"/>
      <c r="BK4587" s="9"/>
      <c r="BL4587" s="9"/>
      <c r="BM4587" s="9"/>
      <c r="BN4587" s="9"/>
      <c r="BO4587" s="9"/>
      <c r="BP4587" s="9"/>
      <c r="BQ4587" s="9"/>
      <c r="BT4587" s="9"/>
      <c r="BU4587" s="9"/>
      <c r="BX4587" s="9"/>
      <c r="BY4587" s="9"/>
      <c r="CB4587" s="9"/>
      <c r="CC4587" s="9"/>
      <c r="CF4587" s="9"/>
      <c r="CG4587" s="9"/>
      <c r="CJ4587" s="9"/>
      <c r="CK4587" s="9"/>
      <c r="CN4587" s="9"/>
      <c r="CO4587" s="9"/>
      <c r="CP4587" s="9"/>
      <c r="CQ4587" s="9"/>
      <c r="CR4587" s="9"/>
      <c r="CS4587" s="9"/>
      <c r="CT4587" s="9"/>
      <c r="CU4587" s="9"/>
      <c r="CV4587" s="9"/>
      <c r="CW4587" s="9"/>
      <c r="CX4587" s="9"/>
      <c r="CY4587" s="9"/>
      <c r="CZ4587" s="9"/>
      <c r="DA4587" s="9"/>
      <c r="DB4587" s="9"/>
      <c r="DC4587" s="9"/>
      <c r="DD4587" s="9"/>
      <c r="DE4587" s="9"/>
      <c r="DF4587" s="9"/>
      <c r="DG4587" s="9"/>
      <c r="DH4587" s="9"/>
      <c r="DI4587" s="9"/>
      <c r="DJ4587" s="9"/>
      <c r="DK4587" s="9"/>
      <c r="DL4587" s="9"/>
      <c r="DM4587" s="9"/>
      <c r="DN4587" s="9"/>
      <c r="DO4587" s="9"/>
      <c r="DP4587" s="9"/>
      <c r="DQ4587" s="9"/>
      <c r="DR4587" s="9"/>
      <c r="DS4587" s="9"/>
      <c r="DT4587" s="9"/>
      <c r="DU4587" s="9"/>
      <c r="DV4587" s="9"/>
      <c r="DW4587" s="9"/>
      <c r="DX4587" s="9"/>
      <c r="DY4587" s="9"/>
      <c r="DZ4587" s="56"/>
      <c r="EA4587" s="57"/>
    </row>
    <row r="4588" spans="1:132" ht="19.5" customHeight="1" x14ac:dyDescent="0.25">
      <c r="A4588" s="9">
        <v>3077</v>
      </c>
      <c r="B4588" s="9" t="s">
        <v>9106</v>
      </c>
      <c r="C4588" s="9" t="s">
        <v>9108</v>
      </c>
      <c r="D4588" s="9"/>
      <c r="E4588" s="9" t="s">
        <v>9107</v>
      </c>
      <c r="F4588" s="9" t="s">
        <v>9109</v>
      </c>
      <c r="G4588" s="9"/>
      <c r="H4588" s="9" t="s">
        <v>202</v>
      </c>
      <c r="I4588" s="9" t="s">
        <v>28</v>
      </c>
      <c r="J4588" s="129">
        <v>44332</v>
      </c>
      <c r="K4588" s="129">
        <v>44089</v>
      </c>
      <c r="L4588" s="129">
        <v>44635</v>
      </c>
      <c r="M4588" s="9" t="s">
        <v>20</v>
      </c>
      <c r="O4588" s="9">
        <v>31</v>
      </c>
      <c r="Q4588" s="9" t="s">
        <v>54</v>
      </c>
      <c r="R4588" s="9"/>
      <c r="S4588" s="13">
        <v>15714300</v>
      </c>
      <c r="T4588" s="13">
        <v>15714300</v>
      </c>
      <c r="U4588" s="13">
        <v>4714290</v>
      </c>
      <c r="V4588" s="13">
        <v>11000000</v>
      </c>
      <c r="W4588" s="9"/>
      <c r="X4588" s="9"/>
      <c r="Y4588" s="9"/>
      <c r="Z4588" s="9"/>
      <c r="AA4588" s="9"/>
      <c r="AB4588" s="9"/>
      <c r="AC4588" s="9"/>
      <c r="AD4588" s="9"/>
      <c r="AE4588" s="9"/>
      <c r="AF4588" s="55">
        <v>11000000</v>
      </c>
      <c r="AG4588" s="55"/>
      <c r="AH4588" s="9"/>
      <c r="AI4588" s="9"/>
      <c r="AJ4588" s="9"/>
      <c r="AK4588" s="9"/>
      <c r="AL4588" s="9"/>
      <c r="AM4588" s="9"/>
      <c r="AN4588" s="9"/>
      <c r="AO4588" s="9"/>
      <c r="AP4588" s="9"/>
      <c r="AQ4588" s="9"/>
      <c r="AR4588" s="9"/>
      <c r="AS4588" s="9"/>
      <c r="AT4588" s="9"/>
      <c r="AU4588" s="9"/>
      <c r="AV4588" s="9"/>
      <c r="AW4588" s="9"/>
      <c r="AX4588" s="9"/>
      <c r="AY4588" s="9"/>
      <c r="AZ4588" s="9"/>
      <c r="BA4588" s="9"/>
      <c r="BB4588" s="9"/>
      <c r="BC4588" s="9"/>
      <c r="BD4588" s="9"/>
      <c r="BE4588" s="9"/>
      <c r="BF4588" s="9"/>
      <c r="BG4588" s="9"/>
      <c r="BH4588" s="9"/>
      <c r="BI4588" s="9"/>
      <c r="BJ4588" s="9"/>
      <c r="BK4588" s="9"/>
      <c r="BL4588" s="9"/>
      <c r="BM4588" s="9"/>
      <c r="BN4588" s="9"/>
      <c r="BO4588" s="9"/>
      <c r="BP4588" s="9"/>
      <c r="BQ4588" s="9"/>
      <c r="BT4588" s="9"/>
      <c r="BU4588" s="9"/>
      <c r="BX4588" s="9"/>
      <c r="BY4588" s="9"/>
      <c r="CB4588" s="9"/>
      <c r="CC4588" s="9"/>
      <c r="CF4588" s="9"/>
      <c r="CG4588" s="9"/>
      <c r="CJ4588" s="9"/>
      <c r="CK4588" s="9"/>
      <c r="CN4588" s="9"/>
      <c r="CO4588" s="9"/>
      <c r="CP4588" s="9"/>
      <c r="CQ4588" s="9"/>
      <c r="CR4588" s="9"/>
      <c r="CS4588" s="9"/>
      <c r="CT4588" s="9"/>
      <c r="CU4588" s="9"/>
      <c r="CV4588" s="9"/>
      <c r="CW4588" s="9"/>
      <c r="CX4588" s="9"/>
      <c r="CY4588" s="9"/>
      <c r="CZ4588" s="9"/>
      <c r="DA4588" s="9"/>
      <c r="DB4588" s="9"/>
      <c r="DC4588" s="9"/>
      <c r="DD4588" s="9"/>
      <c r="DE4588" s="9"/>
      <c r="DF4588" s="9"/>
      <c r="DG4588" s="9"/>
      <c r="DH4588" s="9"/>
      <c r="DI4588" s="9"/>
      <c r="DJ4588" s="9"/>
      <c r="DK4588" s="9"/>
      <c r="DL4588" s="9"/>
      <c r="DM4588" s="9"/>
      <c r="DN4588" s="9"/>
      <c r="DO4588" s="9"/>
      <c r="DP4588" s="9"/>
      <c r="DQ4588" s="9"/>
      <c r="DR4588" s="9"/>
      <c r="DS4588" s="9"/>
      <c r="DT4588" s="9"/>
      <c r="DU4588" s="9"/>
      <c r="DV4588" s="9"/>
      <c r="DW4588" s="9"/>
      <c r="DX4588" s="9"/>
      <c r="DY4588" s="9"/>
      <c r="DZ4588" s="56"/>
      <c r="EA4588" s="57"/>
    </row>
    <row r="4589" spans="1:132" ht="19.5" customHeight="1" x14ac:dyDescent="0.25">
      <c r="A4589" s="9">
        <v>3078</v>
      </c>
      <c r="B4589" s="10" t="s">
        <v>9110</v>
      </c>
      <c r="C4589" s="9" t="s">
        <v>9111</v>
      </c>
      <c r="D4589" s="9"/>
      <c r="E4589" s="176" t="s">
        <v>7486</v>
      </c>
      <c r="F4589" s="9" t="s">
        <v>6294</v>
      </c>
      <c r="G4589" s="9"/>
      <c r="H4589" s="9" t="s">
        <v>202</v>
      </c>
      <c r="I4589" s="9" t="s">
        <v>28</v>
      </c>
      <c r="J4589" s="129">
        <v>44440</v>
      </c>
      <c r="K4589" s="129">
        <v>44115</v>
      </c>
      <c r="L4589" s="129">
        <v>44635</v>
      </c>
      <c r="M4589" s="9" t="s">
        <v>20</v>
      </c>
      <c r="O4589" s="9">
        <v>30</v>
      </c>
      <c r="Q4589" s="9" t="s">
        <v>54</v>
      </c>
      <c r="R4589" s="9"/>
      <c r="S4589" s="13">
        <v>35000000</v>
      </c>
      <c r="T4589" s="13">
        <v>35000000</v>
      </c>
      <c r="U4589" s="13">
        <v>10500000</v>
      </c>
      <c r="V4589" s="13">
        <v>11000000</v>
      </c>
      <c r="W4589" s="9"/>
      <c r="X4589" s="9"/>
      <c r="Y4589" s="9"/>
      <c r="Z4589" s="9"/>
      <c r="AA4589" s="9"/>
      <c r="AB4589" s="9"/>
      <c r="AC4589" s="9"/>
      <c r="AD4589" s="9"/>
      <c r="AE4589" s="9"/>
      <c r="AF4589" s="55">
        <v>11000000</v>
      </c>
      <c r="AG4589" s="55"/>
      <c r="AH4589" s="9"/>
      <c r="AI4589" s="9"/>
      <c r="AJ4589" s="9"/>
      <c r="AK4589" s="9"/>
      <c r="AL4589" s="9"/>
      <c r="AM4589" s="9"/>
      <c r="AN4589" s="9"/>
      <c r="AO4589" s="9"/>
      <c r="AP4589" s="9"/>
      <c r="AQ4589" s="9"/>
      <c r="AR4589" s="9"/>
      <c r="AS4589" s="9"/>
      <c r="AT4589" s="9"/>
      <c r="AU4589" s="9"/>
      <c r="AV4589" s="9"/>
      <c r="AW4589" s="9"/>
      <c r="AX4589" s="9"/>
      <c r="AY4589" s="9"/>
      <c r="AZ4589" s="9"/>
      <c r="BA4589" s="9"/>
      <c r="BB4589" s="9"/>
      <c r="BC4589" s="9"/>
      <c r="BD4589" s="9"/>
      <c r="BE4589" s="9"/>
      <c r="BF4589" s="9"/>
      <c r="BG4589" s="9"/>
      <c r="BH4589" s="9"/>
      <c r="BI4589" s="9"/>
      <c r="BJ4589" s="9"/>
      <c r="BK4589" s="9"/>
      <c r="BL4589" s="9"/>
      <c r="BM4589" s="9"/>
      <c r="BN4589" s="9"/>
      <c r="BO4589" s="9"/>
      <c r="BP4589" s="9"/>
      <c r="BQ4589" s="9"/>
      <c r="BT4589" s="9"/>
      <c r="BU4589" s="9"/>
      <c r="BX4589" s="9"/>
      <c r="BY4589" s="9"/>
      <c r="CB4589" s="9"/>
      <c r="CC4589" s="9"/>
      <c r="CF4589" s="9"/>
      <c r="CG4589" s="9"/>
      <c r="CJ4589" s="9"/>
      <c r="CK4589" s="9"/>
      <c r="CN4589" s="9"/>
      <c r="CO4589" s="9"/>
      <c r="CP4589" s="9"/>
      <c r="CQ4589" s="9"/>
      <c r="CR4589" s="9"/>
      <c r="CS4589" s="9"/>
      <c r="CT4589" s="9"/>
      <c r="CU4589" s="9"/>
      <c r="CV4589" s="9"/>
      <c r="CW4589" s="9"/>
      <c r="CX4589" s="9"/>
      <c r="CY4589" s="9"/>
      <c r="CZ4589" s="9"/>
      <c r="DA4589" s="9"/>
      <c r="DB4589" s="9"/>
      <c r="DC4589" s="9"/>
      <c r="DD4589" s="9"/>
      <c r="DE4589" s="9"/>
      <c r="DF4589" s="9"/>
      <c r="DG4589" s="9"/>
      <c r="DH4589" s="9"/>
      <c r="DI4589" s="9"/>
      <c r="DJ4589" s="9"/>
      <c r="DK4589" s="9"/>
      <c r="DL4589" s="9"/>
      <c r="DM4589" s="9"/>
      <c r="DN4589" s="9"/>
      <c r="DO4589" s="9"/>
      <c r="DP4589" s="9"/>
      <c r="DQ4589" s="9"/>
      <c r="DR4589" s="9"/>
      <c r="DS4589" s="9"/>
      <c r="DT4589" s="9"/>
      <c r="DU4589" s="9"/>
      <c r="DV4589" s="9"/>
      <c r="DW4589" s="9"/>
      <c r="DX4589" s="9"/>
      <c r="DY4589" s="9"/>
      <c r="DZ4589" s="56"/>
      <c r="EA4589" s="57"/>
    </row>
    <row r="4590" spans="1:132" ht="19.5" customHeight="1" x14ac:dyDescent="0.25">
      <c r="A4590" s="9">
        <v>3079</v>
      </c>
      <c r="B4590" s="9" t="s">
        <v>9112</v>
      </c>
      <c r="C4590" s="9" t="s">
        <v>9113</v>
      </c>
      <c r="D4590" s="9"/>
      <c r="E4590" s="9" t="s">
        <v>9114</v>
      </c>
      <c r="F4590" s="9" t="s">
        <v>9115</v>
      </c>
      <c r="G4590" s="9"/>
      <c r="H4590" s="9" t="s">
        <v>906</v>
      </c>
      <c r="I4590" s="9" t="s">
        <v>25</v>
      </c>
      <c r="M4590" s="9" t="s">
        <v>20</v>
      </c>
      <c r="O4590" s="9">
        <v>29</v>
      </c>
      <c r="R4590" s="9"/>
      <c r="S4590" s="9"/>
      <c r="T4590" s="9"/>
      <c r="U4590" s="9"/>
      <c r="V4590" s="9"/>
      <c r="W4590" s="9"/>
      <c r="X4590" s="9"/>
      <c r="Y4590" s="9"/>
      <c r="Z4590" s="9"/>
      <c r="AA4590" s="9"/>
      <c r="AB4590" s="9"/>
      <c r="AC4590" s="9"/>
      <c r="AD4590" s="9"/>
      <c r="AE4590" s="9"/>
      <c r="AF4590" s="55"/>
      <c r="AG4590" s="55"/>
      <c r="AH4590" s="9"/>
      <c r="AI4590" s="9"/>
      <c r="AJ4590" s="9"/>
      <c r="AK4590" s="9"/>
      <c r="AL4590" s="9"/>
      <c r="AM4590" s="9"/>
      <c r="AN4590" s="9"/>
      <c r="AO4590" s="9"/>
      <c r="AP4590" s="9"/>
      <c r="AQ4590" s="9"/>
      <c r="AR4590" s="9"/>
      <c r="AS4590" s="9"/>
      <c r="AT4590" s="9"/>
      <c r="AU4590" s="9"/>
      <c r="AV4590" s="9"/>
      <c r="AW4590" s="9"/>
      <c r="AX4590" s="9"/>
      <c r="AY4590" s="9"/>
      <c r="AZ4590" s="9"/>
      <c r="BA4590" s="9"/>
      <c r="BB4590" s="9"/>
      <c r="BC4590" s="9"/>
      <c r="BD4590" s="9"/>
      <c r="BE4590" s="9"/>
      <c r="BF4590" s="9"/>
      <c r="BG4590" s="9"/>
      <c r="BH4590" s="9"/>
      <c r="BI4590" s="9"/>
      <c r="BJ4590" s="9"/>
      <c r="BK4590" s="9"/>
      <c r="BL4590" s="9"/>
      <c r="BM4590" s="9"/>
      <c r="BN4590" s="9"/>
      <c r="BO4590" s="9"/>
      <c r="BP4590" s="9"/>
      <c r="BQ4590" s="9"/>
      <c r="BT4590" s="9"/>
      <c r="BU4590" s="9"/>
      <c r="BX4590" s="9"/>
      <c r="BY4590" s="9"/>
      <c r="CB4590" s="9"/>
      <c r="CC4590" s="9"/>
      <c r="CF4590" s="9"/>
      <c r="CG4590" s="9"/>
      <c r="CJ4590" s="9"/>
      <c r="CK4590" s="9"/>
      <c r="CN4590" s="9"/>
      <c r="CO4590" s="9"/>
      <c r="CP4590" s="9"/>
      <c r="CQ4590" s="9"/>
      <c r="CR4590" s="9"/>
      <c r="CS4590" s="9"/>
      <c r="CT4590" s="9"/>
      <c r="CU4590" s="9"/>
      <c r="CV4590" s="9"/>
      <c r="CW4590" s="9"/>
      <c r="CX4590" s="9"/>
      <c r="CY4590" s="9"/>
      <c r="CZ4590" s="9"/>
      <c r="DA4590" s="9"/>
      <c r="DB4590" s="9"/>
      <c r="DC4590" s="9"/>
      <c r="DD4590" s="9"/>
      <c r="DE4590" s="9"/>
      <c r="DF4590" s="9"/>
      <c r="DG4590" s="9"/>
      <c r="DH4590" s="9"/>
      <c r="DI4590" s="9"/>
      <c r="DJ4590" s="9"/>
      <c r="DK4590" s="9"/>
      <c r="DL4590" s="9"/>
      <c r="DM4590" s="9"/>
      <c r="DN4590" s="9"/>
      <c r="DO4590" s="9"/>
      <c r="DP4590" s="9"/>
      <c r="DQ4590" s="9"/>
      <c r="DR4590" s="9"/>
      <c r="DS4590" s="9"/>
      <c r="DT4590" s="9"/>
      <c r="DU4590" s="9"/>
      <c r="DV4590" s="9"/>
      <c r="DW4590" s="9"/>
      <c r="DX4590" s="9"/>
      <c r="DY4590" s="9"/>
      <c r="DZ4590" s="56"/>
      <c r="EA4590" s="57"/>
    </row>
    <row r="4591" spans="1:132" ht="19.5" customHeight="1" x14ac:dyDescent="0.25">
      <c r="A4591" s="9">
        <v>3080</v>
      </c>
      <c r="B4591" s="9" t="s">
        <v>9116</v>
      </c>
      <c r="C4591" s="9" t="s">
        <v>9117</v>
      </c>
      <c r="D4591" s="9"/>
      <c r="E4591" s="9" t="s">
        <v>9118</v>
      </c>
      <c r="F4591" s="9" t="s">
        <v>9119</v>
      </c>
      <c r="G4591" s="9"/>
      <c r="H4591" s="9" t="s">
        <v>202</v>
      </c>
      <c r="I4591" s="9" t="s">
        <v>122</v>
      </c>
      <c r="J4591" s="129">
        <v>44341</v>
      </c>
      <c r="K4591" s="129">
        <v>44075</v>
      </c>
      <c r="L4591" s="129">
        <v>44635</v>
      </c>
      <c r="M4591" s="9" t="s">
        <v>20</v>
      </c>
      <c r="O4591" s="9">
        <v>32</v>
      </c>
      <c r="Q4591" s="9" t="s">
        <v>54</v>
      </c>
      <c r="R4591" s="9"/>
      <c r="S4591" s="13">
        <v>5350000</v>
      </c>
      <c r="T4591" s="13">
        <v>5350000</v>
      </c>
      <c r="U4591" s="13">
        <v>1605000</v>
      </c>
      <c r="V4591" s="13">
        <v>3745000</v>
      </c>
      <c r="W4591" s="9"/>
      <c r="X4591" s="9"/>
      <c r="Y4591" s="9"/>
      <c r="Z4591" s="9"/>
      <c r="AA4591" s="9"/>
      <c r="AB4591" s="9"/>
      <c r="AC4591" s="9"/>
      <c r="AD4591" s="9"/>
      <c r="AE4591" s="9"/>
      <c r="AF4591" s="55">
        <v>3745000</v>
      </c>
      <c r="AG4591" s="55"/>
      <c r="AH4591" s="9"/>
      <c r="AI4591" s="9"/>
      <c r="AJ4591" s="9"/>
      <c r="AK4591" s="9"/>
      <c r="AL4591" s="9"/>
      <c r="AM4591" s="9"/>
      <c r="AN4591" s="9"/>
      <c r="AO4591" s="9"/>
      <c r="AP4591" s="9"/>
      <c r="AQ4591" s="9"/>
      <c r="AR4591" s="9"/>
      <c r="AS4591" s="9"/>
      <c r="AT4591" s="9"/>
      <c r="AU4591" s="9"/>
      <c r="AV4591" s="9"/>
      <c r="AW4591" s="9"/>
      <c r="AX4591" s="9"/>
      <c r="AY4591" s="9"/>
      <c r="AZ4591" s="9"/>
      <c r="BA4591" s="9"/>
      <c r="BB4591" s="9"/>
      <c r="BC4591" s="9"/>
      <c r="BD4591" s="9"/>
      <c r="BE4591" s="9"/>
      <c r="BF4591" s="9"/>
      <c r="BG4591" s="9"/>
      <c r="BH4591" s="9"/>
      <c r="BI4591" s="9"/>
      <c r="BJ4591" s="9"/>
      <c r="BK4591" s="9"/>
      <c r="BL4591" s="9"/>
      <c r="BM4591" s="9"/>
      <c r="BN4591" s="9"/>
      <c r="BO4591" s="9"/>
      <c r="BP4591" s="9"/>
      <c r="BQ4591" s="9"/>
      <c r="BT4591" s="9"/>
      <c r="BU4591" s="9"/>
      <c r="BX4591" s="9"/>
      <c r="BY4591" s="9"/>
      <c r="CB4591" s="9"/>
      <c r="CC4591" s="9"/>
      <c r="CF4591" s="9"/>
      <c r="CG4591" s="9"/>
      <c r="CJ4591" s="9"/>
      <c r="CK4591" s="9"/>
      <c r="CN4591" s="9"/>
      <c r="CO4591" s="9"/>
      <c r="CP4591" s="9"/>
      <c r="CQ4591" s="9"/>
      <c r="CR4591" s="9"/>
      <c r="CS4591" s="9"/>
      <c r="CT4591" s="9"/>
      <c r="CU4591" s="9"/>
      <c r="CV4591" s="9"/>
      <c r="CW4591" s="9"/>
      <c r="CX4591" s="9"/>
      <c r="CY4591" s="9"/>
      <c r="CZ4591" s="9"/>
      <c r="DA4591" s="9"/>
      <c r="DB4591" s="9"/>
      <c r="DC4591" s="9"/>
      <c r="DD4591" s="9"/>
      <c r="DE4591" s="9"/>
      <c r="DF4591" s="9"/>
      <c r="DG4591" s="9"/>
      <c r="DH4591" s="9"/>
      <c r="DI4591" s="9"/>
      <c r="DJ4591" s="9"/>
      <c r="DK4591" s="9"/>
      <c r="DL4591" s="9"/>
      <c r="DM4591" s="9"/>
      <c r="DN4591" s="9"/>
      <c r="DO4591" s="9"/>
      <c r="DP4591" s="9"/>
      <c r="DQ4591" s="9"/>
      <c r="DR4591" s="9"/>
      <c r="DS4591" s="9"/>
      <c r="DT4591" s="9"/>
      <c r="DU4591" s="9"/>
      <c r="DV4591" s="9"/>
      <c r="DW4591" s="9"/>
      <c r="DX4591" s="9"/>
      <c r="DY4591" s="9"/>
      <c r="DZ4591" s="56"/>
      <c r="EA4591" s="57"/>
    </row>
    <row r="4592" spans="1:132" ht="19.5" customHeight="1" x14ac:dyDescent="0.25">
      <c r="A4592" s="9">
        <v>3081</v>
      </c>
      <c r="B4592" s="9" t="s">
        <v>9120</v>
      </c>
      <c r="C4592" s="9" t="s">
        <v>9121</v>
      </c>
      <c r="D4592" s="9"/>
      <c r="E4592" s="9" t="s">
        <v>4426</v>
      </c>
      <c r="F4592" s="9" t="s">
        <v>9122</v>
      </c>
      <c r="G4592" s="9"/>
      <c r="H4592" s="9" t="s">
        <v>202</v>
      </c>
      <c r="I4592" s="9" t="s">
        <v>9661</v>
      </c>
      <c r="J4592" s="129">
        <v>44198</v>
      </c>
      <c r="K4592" s="129">
        <v>44071</v>
      </c>
      <c r="L4592" s="129">
        <v>44408</v>
      </c>
      <c r="M4592" s="9" t="s">
        <v>20</v>
      </c>
      <c r="O4592" s="9">
        <v>32</v>
      </c>
      <c r="Q4592" s="9" t="s">
        <v>54</v>
      </c>
      <c r="R4592" s="9"/>
      <c r="S4592" s="13">
        <v>142857143</v>
      </c>
      <c r="T4592" s="13">
        <v>142857143</v>
      </c>
      <c r="U4592" s="13">
        <v>42857143</v>
      </c>
      <c r="V4592" s="13">
        <v>100000000</v>
      </c>
      <c r="W4592" s="9"/>
      <c r="X4592" s="9"/>
      <c r="Y4592" s="9"/>
      <c r="Z4592" s="9"/>
      <c r="AA4592" s="9"/>
      <c r="AB4592" s="9"/>
      <c r="AC4592" s="9"/>
      <c r="AD4592" s="9"/>
      <c r="AE4592" s="9"/>
      <c r="AF4592" s="55">
        <v>100000000</v>
      </c>
      <c r="AG4592" s="55"/>
      <c r="AH4592" s="9"/>
      <c r="AI4592" s="9"/>
      <c r="AJ4592" s="9"/>
      <c r="AK4592" s="9"/>
      <c r="AL4592" s="9"/>
      <c r="AM4592" s="9"/>
      <c r="AN4592" s="9"/>
      <c r="AO4592" s="9"/>
      <c r="AP4592" s="9"/>
      <c r="AQ4592" s="9"/>
      <c r="AR4592" s="9"/>
      <c r="AS4592" s="9"/>
      <c r="AT4592" s="9"/>
      <c r="AU4592" s="9"/>
      <c r="AV4592" s="9"/>
      <c r="AW4592" s="9"/>
      <c r="AX4592" s="9"/>
      <c r="AY4592" s="9"/>
      <c r="AZ4592" s="9"/>
      <c r="BA4592" s="9"/>
      <c r="BB4592" s="9"/>
      <c r="BC4592" s="9"/>
      <c r="BD4592" s="9"/>
      <c r="BE4592" s="9"/>
      <c r="BF4592" s="9"/>
      <c r="BG4592" s="9"/>
      <c r="BH4592" s="9"/>
      <c r="BI4592" s="9"/>
      <c r="BJ4592" s="9"/>
      <c r="BK4592" s="9"/>
      <c r="BL4592" s="9"/>
      <c r="BM4592" s="9"/>
      <c r="BN4592" s="9"/>
      <c r="BO4592" s="9"/>
      <c r="BP4592" s="9"/>
      <c r="BQ4592" s="9"/>
      <c r="BT4592" s="9"/>
      <c r="BU4592" s="9"/>
      <c r="BX4592" s="9"/>
      <c r="BY4592" s="9"/>
      <c r="CB4592" s="9"/>
      <c r="CC4592" s="9"/>
      <c r="CF4592" s="9"/>
      <c r="CG4592" s="9"/>
      <c r="CJ4592" s="9"/>
      <c r="CK4592" s="9"/>
      <c r="CN4592" s="9"/>
      <c r="CO4592" s="9"/>
      <c r="CP4592" s="9"/>
      <c r="CQ4592" s="9"/>
      <c r="CR4592" s="9"/>
      <c r="CS4592" s="9"/>
      <c r="CT4592" s="9"/>
      <c r="CU4592" s="9"/>
      <c r="CV4592" s="9"/>
      <c r="CW4592" s="9"/>
      <c r="CX4592" s="9"/>
      <c r="CY4592" s="9"/>
      <c r="CZ4592" s="9"/>
      <c r="DA4592" s="9"/>
      <c r="DB4592" s="9"/>
      <c r="DC4592" s="9"/>
      <c r="DD4592" s="9"/>
      <c r="DE4592" s="9"/>
      <c r="DF4592" s="9"/>
      <c r="DG4592" s="9"/>
      <c r="DH4592" s="9"/>
      <c r="DI4592" s="9"/>
      <c r="DJ4592" s="9"/>
      <c r="DK4592" s="9"/>
      <c r="DL4592" s="9"/>
      <c r="DM4592" s="9"/>
      <c r="DN4592" s="9"/>
      <c r="DO4592" s="9"/>
      <c r="DP4592" s="9"/>
      <c r="DQ4592" s="9"/>
      <c r="DR4592" s="9"/>
      <c r="DS4592" s="9"/>
      <c r="DT4592" s="9"/>
      <c r="DU4592" s="9"/>
      <c r="DV4592" s="9"/>
      <c r="DW4592" s="9"/>
      <c r="DX4592" s="9"/>
      <c r="DY4592" s="9"/>
      <c r="DZ4592" s="56"/>
      <c r="EA4592" s="57"/>
    </row>
    <row r="4593" spans="1:132" s="18" customFormat="1" ht="19.5" customHeight="1" x14ac:dyDescent="0.25">
      <c r="A4593" s="18">
        <v>3081</v>
      </c>
      <c r="B4593" s="18" t="s">
        <v>9120</v>
      </c>
      <c r="C4593" s="18" t="s">
        <v>9121</v>
      </c>
      <c r="D4593" s="19">
        <v>44365</v>
      </c>
      <c r="J4593" s="130"/>
      <c r="K4593" s="130"/>
      <c r="L4593" s="130"/>
      <c r="S4593" s="20">
        <v>157129314</v>
      </c>
      <c r="T4593" s="20">
        <v>157129314</v>
      </c>
      <c r="U4593" s="20">
        <v>47138794</v>
      </c>
      <c r="V4593" s="20">
        <v>109990520</v>
      </c>
      <c r="AF4593" s="57">
        <v>109990520</v>
      </c>
      <c r="AG4593" s="55"/>
      <c r="DZ4593" s="56"/>
      <c r="EA4593" s="57"/>
    </row>
    <row r="4594" spans="1:132" ht="37.5" customHeight="1" x14ac:dyDescent="0.25">
      <c r="A4594" s="9">
        <v>3082</v>
      </c>
      <c r="B4594" s="9" t="s">
        <v>9123</v>
      </c>
      <c r="C4594" s="9" t="s">
        <v>9124</v>
      </c>
      <c r="D4594" s="9"/>
      <c r="E4594" s="9" t="s">
        <v>9892</v>
      </c>
      <c r="F4594" s="9" t="s">
        <v>9125</v>
      </c>
      <c r="G4594" s="9"/>
      <c r="H4594" s="9" t="s">
        <v>202</v>
      </c>
      <c r="I4594" s="9" t="s">
        <v>25</v>
      </c>
      <c r="J4594" s="129">
        <v>44295</v>
      </c>
      <c r="K4594" s="129">
        <v>43980</v>
      </c>
      <c r="L4594" s="129">
        <v>45076</v>
      </c>
      <c r="M4594" s="9" t="s">
        <v>20</v>
      </c>
      <c r="O4594" s="9">
        <v>31</v>
      </c>
      <c r="Q4594" s="9" t="s">
        <v>54</v>
      </c>
      <c r="R4594" s="9"/>
      <c r="S4594" s="13">
        <v>37142857</v>
      </c>
      <c r="T4594" s="13">
        <v>37142857</v>
      </c>
      <c r="U4594" s="13">
        <v>11142857</v>
      </c>
      <c r="V4594" s="13">
        <v>26000000</v>
      </c>
      <c r="W4594" s="9"/>
      <c r="X4594" s="9"/>
      <c r="Y4594" s="9"/>
      <c r="Z4594" s="9"/>
      <c r="AA4594" s="9"/>
      <c r="AB4594" s="9"/>
      <c r="AC4594" s="9"/>
      <c r="AD4594" s="9"/>
      <c r="AE4594" s="9"/>
      <c r="AF4594" s="55">
        <v>26000000</v>
      </c>
      <c r="AG4594" s="55"/>
      <c r="AH4594" s="9"/>
      <c r="AI4594" s="9"/>
      <c r="AJ4594" s="9"/>
      <c r="AK4594" s="9"/>
      <c r="AL4594" s="9"/>
      <c r="AM4594" s="9"/>
      <c r="AN4594" s="9"/>
      <c r="AO4594" s="9"/>
      <c r="AP4594" s="9"/>
      <c r="AQ4594" s="9"/>
      <c r="AR4594" s="9"/>
      <c r="AS4594" s="9"/>
      <c r="AT4594" s="9"/>
      <c r="AU4594" s="9"/>
      <c r="AV4594" s="9"/>
      <c r="AW4594" s="9"/>
      <c r="AX4594" s="9"/>
      <c r="AY4594" s="9"/>
      <c r="AZ4594" s="9"/>
      <c r="BA4594" s="9"/>
      <c r="BB4594" s="9"/>
      <c r="BC4594" s="9"/>
      <c r="BD4594" s="9"/>
      <c r="BE4594" s="9"/>
      <c r="BF4594" s="9"/>
      <c r="BG4594" s="9"/>
      <c r="BH4594" s="9"/>
      <c r="BI4594" s="9"/>
      <c r="BJ4594" s="9"/>
      <c r="BK4594" s="9"/>
      <c r="BL4594" s="9"/>
      <c r="BM4594" s="9"/>
      <c r="BN4594" s="9"/>
      <c r="BO4594" s="9"/>
      <c r="BP4594" s="9"/>
      <c r="BQ4594" s="9"/>
      <c r="BT4594" s="9"/>
      <c r="BU4594" s="9"/>
      <c r="BX4594" s="9"/>
      <c r="BY4594" s="9"/>
      <c r="CB4594" s="9"/>
      <c r="CC4594" s="9"/>
      <c r="CF4594" s="9"/>
      <c r="CG4594" s="9"/>
      <c r="CJ4594" s="9"/>
      <c r="CK4594" s="9"/>
      <c r="CN4594" s="9"/>
      <c r="CO4594" s="9"/>
      <c r="CP4594" s="9"/>
      <c r="CQ4594" s="9"/>
      <c r="CR4594" s="9"/>
      <c r="CS4594" s="9"/>
      <c r="CT4594" s="9"/>
      <c r="CU4594" s="9"/>
      <c r="CV4594" s="9"/>
      <c r="CW4594" s="9"/>
      <c r="CX4594" s="9"/>
      <c r="CY4594" s="9"/>
      <c r="CZ4594" s="9"/>
      <c r="DA4594" s="9"/>
      <c r="DB4594" s="9"/>
      <c r="DC4594" s="9"/>
      <c r="DD4594" s="9"/>
      <c r="DE4594" s="9"/>
      <c r="DF4594" s="9"/>
      <c r="DG4594" s="9"/>
      <c r="DH4594" s="9"/>
      <c r="DI4594" s="9"/>
      <c r="DJ4594" s="9"/>
      <c r="DK4594" s="9"/>
      <c r="DL4594" s="9"/>
      <c r="DM4594" s="9"/>
      <c r="DN4594" s="9"/>
      <c r="DO4594" s="9"/>
      <c r="DP4594" s="9"/>
      <c r="DQ4594" s="9"/>
      <c r="DR4594" s="9"/>
      <c r="DS4594" s="9"/>
      <c r="DT4594" s="9"/>
      <c r="DU4594" s="9"/>
      <c r="DV4594" s="9"/>
      <c r="DW4594" s="9"/>
      <c r="DX4594" s="9"/>
      <c r="DY4594" s="9"/>
      <c r="DZ4594" s="56"/>
      <c r="EA4594" s="57"/>
    </row>
    <row r="4595" spans="1:132" ht="19.5" customHeight="1" x14ac:dyDescent="0.25">
      <c r="A4595" s="9">
        <v>3083</v>
      </c>
      <c r="B4595" s="9" t="s">
        <v>9126</v>
      </c>
      <c r="C4595" s="9" t="s">
        <v>9127</v>
      </c>
      <c r="D4595" s="9"/>
      <c r="E4595" s="9" t="s">
        <v>4022</v>
      </c>
      <c r="F4595" s="9" t="s">
        <v>9128</v>
      </c>
      <c r="G4595" s="9"/>
      <c r="H4595" s="9" t="s">
        <v>906</v>
      </c>
      <c r="I4595" s="9" t="s">
        <v>25</v>
      </c>
      <c r="M4595" s="9" t="s">
        <v>20</v>
      </c>
      <c r="O4595" s="9">
        <v>27</v>
      </c>
      <c r="R4595" s="9"/>
      <c r="S4595" s="9"/>
      <c r="T4595" s="9"/>
      <c r="U4595" s="9"/>
      <c r="V4595" s="9"/>
      <c r="W4595" s="9"/>
      <c r="X4595" s="9"/>
      <c r="Y4595" s="9"/>
      <c r="Z4595" s="9"/>
      <c r="AA4595" s="9"/>
      <c r="AB4595" s="9"/>
      <c r="AC4595" s="9"/>
      <c r="AD4595" s="9"/>
      <c r="AE4595" s="9"/>
      <c r="AF4595" s="55"/>
      <c r="AG4595" s="55"/>
      <c r="AH4595" s="9"/>
      <c r="AI4595" s="9"/>
      <c r="AJ4595" s="9"/>
      <c r="AK4595" s="9"/>
      <c r="AL4595" s="9"/>
      <c r="AM4595" s="9"/>
      <c r="AN4595" s="9"/>
      <c r="AO4595" s="9"/>
      <c r="AP4595" s="9"/>
      <c r="AQ4595" s="9"/>
      <c r="AR4595" s="9"/>
      <c r="AS4595" s="9"/>
      <c r="AT4595" s="9"/>
      <c r="AU4595" s="9"/>
      <c r="AV4595" s="9"/>
      <c r="AW4595" s="9"/>
      <c r="AX4595" s="9"/>
      <c r="AY4595" s="9"/>
      <c r="AZ4595" s="9"/>
      <c r="BA4595" s="9"/>
      <c r="BB4595" s="9"/>
      <c r="BC4595" s="9"/>
      <c r="BD4595" s="9"/>
      <c r="BE4595" s="9"/>
      <c r="BF4595" s="9"/>
      <c r="BG4595" s="9"/>
      <c r="BH4595" s="9"/>
      <c r="BI4595" s="9"/>
      <c r="BJ4595" s="9"/>
      <c r="BK4595" s="9"/>
      <c r="BL4595" s="9"/>
      <c r="BM4595" s="9"/>
      <c r="BN4595" s="9"/>
      <c r="BO4595" s="9"/>
      <c r="BP4595" s="9"/>
      <c r="BQ4595" s="9"/>
      <c r="BT4595" s="9"/>
      <c r="BU4595" s="9"/>
      <c r="BX4595" s="9"/>
      <c r="BY4595" s="9"/>
      <c r="CB4595" s="9"/>
      <c r="CC4595" s="9"/>
      <c r="CF4595" s="9"/>
      <c r="CG4595" s="9"/>
      <c r="CJ4595" s="9"/>
      <c r="CK4595" s="9"/>
      <c r="CN4595" s="9"/>
      <c r="CO4595" s="9"/>
      <c r="CP4595" s="9"/>
      <c r="CQ4595" s="9"/>
      <c r="CR4595" s="9"/>
      <c r="CS4595" s="9"/>
      <c r="CT4595" s="9"/>
      <c r="CU4595" s="9"/>
      <c r="CV4595" s="9"/>
      <c r="CW4595" s="9"/>
      <c r="CX4595" s="9"/>
      <c r="CY4595" s="9"/>
      <c r="CZ4595" s="9"/>
      <c r="DA4595" s="9"/>
      <c r="DB4595" s="9"/>
      <c r="DC4595" s="9"/>
      <c r="DD4595" s="9"/>
      <c r="DE4595" s="9"/>
      <c r="DF4595" s="9"/>
      <c r="DG4595" s="9"/>
      <c r="DH4595" s="9"/>
      <c r="DI4595" s="9"/>
      <c r="DJ4595" s="9"/>
      <c r="DK4595" s="9"/>
      <c r="DL4595" s="9"/>
      <c r="DM4595" s="9"/>
      <c r="DN4595" s="9"/>
      <c r="DO4595" s="9"/>
      <c r="DP4595" s="9"/>
      <c r="DQ4595" s="9"/>
      <c r="DR4595" s="9"/>
      <c r="DS4595" s="9"/>
      <c r="DT4595" s="9"/>
      <c r="DU4595" s="9"/>
      <c r="DV4595" s="9"/>
      <c r="DW4595" s="9"/>
      <c r="DX4595" s="9"/>
      <c r="DY4595" s="9"/>
      <c r="DZ4595" s="56"/>
      <c r="EA4595" s="57"/>
    </row>
    <row r="4596" spans="1:132" ht="39" customHeight="1" x14ac:dyDescent="0.25">
      <c r="A4596" s="9">
        <v>3084</v>
      </c>
      <c r="B4596" s="9" t="s">
        <v>9129</v>
      </c>
      <c r="C4596" s="9" t="s">
        <v>9130</v>
      </c>
      <c r="D4596" s="9"/>
      <c r="E4596" s="9" t="s">
        <v>212</v>
      </c>
      <c r="F4596" s="9" t="s">
        <v>9131</v>
      </c>
      <c r="G4596" s="9"/>
      <c r="H4596" s="9" t="s">
        <v>202</v>
      </c>
      <c r="I4596" s="9" t="s">
        <v>28</v>
      </c>
      <c r="J4596" s="129">
        <v>44449</v>
      </c>
      <c r="K4596" s="129">
        <v>44090</v>
      </c>
      <c r="L4596" s="129">
        <v>44635</v>
      </c>
      <c r="M4596" s="9" t="s">
        <v>20</v>
      </c>
      <c r="O4596" s="9">
        <v>28</v>
      </c>
      <c r="Q4596" s="9" t="s">
        <v>54</v>
      </c>
      <c r="R4596" s="9"/>
      <c r="S4596" s="13">
        <v>20000000</v>
      </c>
      <c r="T4596" s="13">
        <v>20000000</v>
      </c>
      <c r="U4596" s="13">
        <v>6000000</v>
      </c>
      <c r="V4596" s="13">
        <v>14000000</v>
      </c>
      <c r="W4596" s="9"/>
      <c r="X4596" s="9"/>
      <c r="Y4596" s="9"/>
      <c r="Z4596" s="9"/>
      <c r="AA4596" s="9"/>
      <c r="AB4596" s="9"/>
      <c r="AC4596" s="9"/>
      <c r="AD4596" s="9"/>
      <c r="AE4596" s="9"/>
      <c r="AF4596" s="55">
        <v>14000000</v>
      </c>
      <c r="AG4596" s="55"/>
      <c r="AH4596" s="9"/>
      <c r="AI4596" s="9"/>
      <c r="AJ4596" s="9"/>
      <c r="AK4596" s="9"/>
      <c r="AL4596" s="9"/>
      <c r="AM4596" s="9"/>
      <c r="AN4596" s="9"/>
      <c r="AO4596" s="9"/>
      <c r="AP4596" s="9"/>
      <c r="AQ4596" s="9"/>
      <c r="AR4596" s="9"/>
      <c r="AS4596" s="9"/>
      <c r="AT4596" s="9"/>
      <c r="AU4596" s="9"/>
      <c r="AV4596" s="9"/>
      <c r="AW4596" s="9"/>
      <c r="AX4596" s="9"/>
      <c r="AY4596" s="9"/>
      <c r="AZ4596" s="9"/>
      <c r="BA4596" s="9"/>
      <c r="BB4596" s="9"/>
      <c r="BC4596" s="9"/>
      <c r="BD4596" s="9"/>
      <c r="BE4596" s="9"/>
      <c r="BF4596" s="9"/>
      <c r="BG4596" s="9"/>
      <c r="BH4596" s="9"/>
      <c r="BI4596" s="9"/>
      <c r="BJ4596" s="9"/>
      <c r="BK4596" s="9"/>
      <c r="BL4596" s="9"/>
      <c r="BM4596" s="9"/>
      <c r="BN4596" s="9"/>
      <c r="BO4596" s="9"/>
      <c r="BP4596" s="9"/>
      <c r="BQ4596" s="9"/>
      <c r="BT4596" s="9"/>
      <c r="BU4596" s="9"/>
      <c r="BX4596" s="9"/>
      <c r="BY4596" s="9"/>
      <c r="CB4596" s="9"/>
      <c r="CC4596" s="9"/>
      <c r="CF4596" s="9"/>
      <c r="CG4596" s="9"/>
      <c r="CJ4596" s="9"/>
      <c r="CK4596" s="9"/>
      <c r="CN4596" s="9"/>
      <c r="CO4596" s="9"/>
      <c r="CP4596" s="9"/>
      <c r="CQ4596" s="9"/>
      <c r="CR4596" s="9"/>
      <c r="CS4596" s="9"/>
      <c r="CT4596" s="9"/>
      <c r="CU4596" s="9"/>
      <c r="CV4596" s="9"/>
      <c r="CW4596" s="9"/>
      <c r="CX4596" s="9"/>
      <c r="CY4596" s="9"/>
      <c r="CZ4596" s="9"/>
      <c r="DA4596" s="9"/>
      <c r="DB4596" s="9"/>
      <c r="DC4596" s="9"/>
      <c r="DD4596" s="9"/>
      <c r="DE4596" s="9"/>
      <c r="DF4596" s="9"/>
      <c r="DG4596" s="9"/>
      <c r="DH4596" s="9"/>
      <c r="DI4596" s="9"/>
      <c r="DJ4596" s="9"/>
      <c r="DK4596" s="9"/>
      <c r="DL4596" s="9"/>
      <c r="DM4596" s="9"/>
      <c r="DN4596" s="9"/>
      <c r="DO4596" s="9"/>
      <c r="DP4596" s="9"/>
      <c r="DQ4596" s="9"/>
      <c r="DR4596" s="9"/>
      <c r="DS4596" s="9"/>
      <c r="DT4596" s="9"/>
      <c r="DU4596" s="9"/>
      <c r="DV4596" s="9"/>
      <c r="DW4596" s="9"/>
      <c r="DX4596" s="9"/>
      <c r="DY4596" s="9"/>
      <c r="DZ4596" s="56"/>
      <c r="EA4596" s="57"/>
    </row>
    <row r="4597" spans="1:132" ht="19.5" customHeight="1" x14ac:dyDescent="0.25">
      <c r="A4597" s="9">
        <v>3085</v>
      </c>
      <c r="B4597" s="9" t="s">
        <v>9132</v>
      </c>
      <c r="C4597" s="9" t="s">
        <v>9133</v>
      </c>
      <c r="D4597" s="9"/>
      <c r="E4597" s="9" t="s">
        <v>3486</v>
      </c>
      <c r="F4597" s="9" t="s">
        <v>8799</v>
      </c>
      <c r="G4597" s="9"/>
      <c r="H4597" s="9" t="s">
        <v>202</v>
      </c>
      <c r="I4597" s="9" t="s">
        <v>1007</v>
      </c>
      <c r="J4597" s="129">
        <v>44291</v>
      </c>
      <c r="K4597" s="129">
        <v>44096</v>
      </c>
      <c r="L4597" s="129">
        <v>44470</v>
      </c>
      <c r="M4597" s="9" t="s">
        <v>20</v>
      </c>
      <c r="O4597" s="9">
        <v>31</v>
      </c>
      <c r="Q4597" s="9" t="s">
        <v>54</v>
      </c>
      <c r="R4597" s="9"/>
      <c r="S4597" s="13">
        <v>370000000</v>
      </c>
      <c r="T4597" s="13">
        <v>370000000</v>
      </c>
      <c r="U4597" s="13">
        <v>111000000</v>
      </c>
      <c r="V4597" s="13">
        <v>259000000</v>
      </c>
      <c r="W4597" s="9"/>
      <c r="X4597" s="9"/>
      <c r="Y4597" s="9"/>
      <c r="Z4597" s="9"/>
      <c r="AA4597" s="9"/>
      <c r="AB4597" s="9"/>
      <c r="AC4597" s="9"/>
      <c r="AD4597" s="9"/>
      <c r="AE4597" s="9"/>
      <c r="AF4597" s="55">
        <v>259000000</v>
      </c>
      <c r="AG4597" s="55"/>
      <c r="AH4597" s="9"/>
      <c r="AI4597" s="9"/>
      <c r="AJ4597" s="9"/>
      <c r="AK4597" s="9"/>
      <c r="AL4597" s="9"/>
      <c r="AM4597" s="9"/>
      <c r="AN4597" s="9"/>
      <c r="AO4597" s="9"/>
      <c r="AP4597" s="9"/>
      <c r="AQ4597" s="9"/>
      <c r="AR4597" s="9"/>
      <c r="AS4597" s="9"/>
      <c r="AT4597" s="9"/>
      <c r="AU4597" s="9"/>
      <c r="AV4597" s="9"/>
      <c r="AW4597" s="9"/>
      <c r="AX4597" s="9"/>
      <c r="AY4597" s="9"/>
      <c r="AZ4597" s="9"/>
      <c r="BA4597" s="9"/>
      <c r="BB4597" s="9"/>
      <c r="BC4597" s="9"/>
      <c r="BD4597" s="9"/>
      <c r="BE4597" s="9"/>
      <c r="BF4597" s="9"/>
      <c r="BG4597" s="9"/>
      <c r="BH4597" s="9"/>
      <c r="BI4597" s="9"/>
      <c r="BJ4597" s="9"/>
      <c r="BK4597" s="9"/>
      <c r="BL4597" s="9"/>
      <c r="BM4597" s="9"/>
      <c r="BN4597" s="9"/>
      <c r="BO4597" s="9"/>
      <c r="BP4597" s="9"/>
      <c r="BQ4597" s="9"/>
      <c r="BT4597" s="9"/>
      <c r="BU4597" s="9"/>
      <c r="BX4597" s="9"/>
      <c r="BY4597" s="9"/>
      <c r="CB4597" s="9"/>
      <c r="CC4597" s="9"/>
      <c r="CF4597" s="9"/>
      <c r="CG4597" s="9"/>
      <c r="CJ4597" s="9"/>
      <c r="CK4597" s="9"/>
      <c r="CN4597" s="9"/>
      <c r="CO4597" s="9"/>
      <c r="CP4597" s="9"/>
      <c r="CQ4597" s="9"/>
      <c r="CR4597" s="9"/>
      <c r="CS4597" s="9"/>
      <c r="CT4597" s="9"/>
      <c r="CU4597" s="9"/>
      <c r="CV4597" s="9"/>
      <c r="CW4597" s="9"/>
      <c r="CX4597" s="9"/>
      <c r="CY4597" s="9"/>
      <c r="CZ4597" s="9"/>
      <c r="DA4597" s="9"/>
      <c r="DB4597" s="9"/>
      <c r="DC4597" s="9"/>
      <c r="DD4597" s="9"/>
      <c r="DE4597" s="9"/>
      <c r="DF4597" s="9"/>
      <c r="DG4597" s="9"/>
      <c r="DH4597" s="9"/>
      <c r="DI4597" s="9"/>
      <c r="DJ4597" s="9"/>
      <c r="DK4597" s="9"/>
      <c r="DL4597" s="9"/>
      <c r="DM4597" s="9"/>
      <c r="DN4597" s="9"/>
      <c r="DO4597" s="9"/>
      <c r="DP4597" s="9"/>
      <c r="DQ4597" s="9"/>
      <c r="DR4597" s="9"/>
      <c r="DS4597" s="9"/>
      <c r="DT4597" s="9"/>
      <c r="DU4597" s="9"/>
      <c r="DV4597" s="9"/>
      <c r="DW4597" s="9"/>
      <c r="DX4597" s="9"/>
      <c r="DY4597" s="9"/>
      <c r="DZ4597" s="56"/>
      <c r="EA4597" s="57"/>
    </row>
    <row r="4598" spans="1:132" s="18" customFormat="1" ht="19.5" customHeight="1" x14ac:dyDescent="0.25">
      <c r="A4598" s="18">
        <v>3085</v>
      </c>
      <c r="B4598" s="18" t="s">
        <v>9132</v>
      </c>
      <c r="C4598" s="18" t="s">
        <v>9133</v>
      </c>
      <c r="D4598" s="19">
        <v>44285</v>
      </c>
      <c r="J4598" s="130">
        <v>44298</v>
      </c>
      <c r="K4598" s="130"/>
      <c r="L4598" s="130"/>
      <c r="S4598" s="20">
        <v>382000000</v>
      </c>
      <c r="T4598" s="20">
        <v>382000000</v>
      </c>
      <c r="U4598" s="20">
        <v>110780000</v>
      </c>
      <c r="V4598" s="20">
        <v>271000000</v>
      </c>
      <c r="AF4598" s="57">
        <v>271000000</v>
      </c>
      <c r="AG4598" s="55"/>
      <c r="DY4598" s="9"/>
      <c r="DZ4598" s="56"/>
      <c r="EA4598" s="57"/>
      <c r="EB4598" s="9"/>
    </row>
    <row r="4599" spans="1:132" s="18" customFormat="1" ht="19.5" customHeight="1" x14ac:dyDescent="0.25">
      <c r="A4599" s="18">
        <v>3085</v>
      </c>
      <c r="B4599" s="18" t="s">
        <v>9132</v>
      </c>
      <c r="C4599" s="18" t="s">
        <v>9133</v>
      </c>
      <c r="D4599" s="19">
        <v>44315</v>
      </c>
      <c r="E4599" s="18" t="s">
        <v>9907</v>
      </c>
      <c r="F4599" s="18" t="s">
        <v>8799</v>
      </c>
      <c r="J4599" s="130"/>
      <c r="K4599" s="130"/>
      <c r="L4599" s="130"/>
      <c r="S4599" s="20"/>
      <c r="T4599" s="20"/>
      <c r="U4599" s="20"/>
      <c r="V4599" s="20"/>
      <c r="AF4599" s="57"/>
      <c r="AG4599" s="57"/>
      <c r="DY4599" s="9"/>
      <c r="DZ4599" s="56"/>
      <c r="EA4599" s="57"/>
      <c r="EB4599" s="9"/>
    </row>
    <row r="4600" spans="1:132" s="18" customFormat="1" ht="19.5" customHeight="1" x14ac:dyDescent="0.25">
      <c r="A4600" s="18">
        <v>3085</v>
      </c>
      <c r="B4600" s="18" t="s">
        <v>9132</v>
      </c>
      <c r="C4600" s="18" t="s">
        <v>9133</v>
      </c>
      <c r="D4600" s="19">
        <v>44470</v>
      </c>
      <c r="E4600" s="18" t="s">
        <v>10476</v>
      </c>
      <c r="F4600" s="18" t="s">
        <v>8799</v>
      </c>
      <c r="J4600" s="130"/>
      <c r="K4600" s="130"/>
      <c r="L4600" s="130"/>
      <c r="S4600" s="20"/>
      <c r="T4600" s="20"/>
      <c r="U4600" s="20">
        <v>111000000</v>
      </c>
      <c r="V4600" s="20"/>
      <c r="AF4600" s="57"/>
      <c r="AG4600" s="57"/>
      <c r="DZ4600" s="56"/>
      <c r="EA4600" s="57"/>
    </row>
    <row r="4601" spans="1:132" ht="19.5" customHeight="1" x14ac:dyDescent="0.25">
      <c r="A4601" s="9">
        <v>3086</v>
      </c>
      <c r="B4601" s="9" t="s">
        <v>9134</v>
      </c>
      <c r="C4601" s="9" t="s">
        <v>9135</v>
      </c>
      <c r="D4601" s="9"/>
      <c r="E4601" s="9" t="s">
        <v>2544</v>
      </c>
      <c r="F4601" s="9" t="s">
        <v>9136</v>
      </c>
      <c r="G4601" s="9"/>
      <c r="H4601" s="9" t="s">
        <v>906</v>
      </c>
      <c r="I4601" s="9" t="s">
        <v>28</v>
      </c>
      <c r="M4601" s="9" t="s">
        <v>20</v>
      </c>
      <c r="O4601" s="9">
        <v>32</v>
      </c>
      <c r="R4601" s="9"/>
      <c r="S4601" s="9"/>
      <c r="T4601" s="9"/>
      <c r="U4601" s="9"/>
      <c r="V4601" s="9"/>
      <c r="W4601" s="9"/>
      <c r="X4601" s="9"/>
      <c r="Y4601" s="9"/>
      <c r="Z4601" s="9"/>
      <c r="AA4601" s="9"/>
      <c r="AB4601" s="9"/>
      <c r="AC4601" s="9"/>
      <c r="AD4601" s="9"/>
      <c r="AE4601" s="9"/>
      <c r="AF4601" s="55"/>
      <c r="AG4601" s="55"/>
      <c r="AH4601" s="9"/>
      <c r="AI4601" s="9"/>
      <c r="AJ4601" s="9"/>
      <c r="AK4601" s="9"/>
      <c r="AL4601" s="9"/>
      <c r="AM4601" s="9"/>
      <c r="AN4601" s="9"/>
      <c r="AO4601" s="9"/>
      <c r="AP4601" s="9"/>
      <c r="AQ4601" s="9"/>
      <c r="AR4601" s="9"/>
      <c r="AS4601" s="9"/>
      <c r="AT4601" s="9"/>
      <c r="AU4601" s="9"/>
      <c r="AV4601" s="9"/>
      <c r="AW4601" s="9"/>
      <c r="AX4601" s="9"/>
      <c r="AY4601" s="9"/>
      <c r="AZ4601" s="9"/>
      <c r="BA4601" s="9"/>
      <c r="BB4601" s="9"/>
      <c r="BC4601" s="9"/>
      <c r="BD4601" s="9"/>
      <c r="BE4601" s="9"/>
      <c r="BF4601" s="9"/>
      <c r="BG4601" s="9"/>
      <c r="BH4601" s="9"/>
      <c r="BI4601" s="9"/>
      <c r="BJ4601" s="9"/>
      <c r="BK4601" s="9"/>
      <c r="BL4601" s="9"/>
      <c r="BM4601" s="9"/>
      <c r="BN4601" s="9"/>
      <c r="BO4601" s="9"/>
      <c r="BP4601" s="9"/>
      <c r="BQ4601" s="9"/>
      <c r="BT4601" s="9"/>
      <c r="BU4601" s="9"/>
      <c r="BX4601" s="9"/>
      <c r="BY4601" s="9"/>
      <c r="CB4601" s="9"/>
      <c r="CC4601" s="9"/>
      <c r="CF4601" s="9"/>
      <c r="CG4601" s="9"/>
      <c r="CJ4601" s="9"/>
      <c r="CK4601" s="9"/>
      <c r="CN4601" s="9"/>
      <c r="CO4601" s="9"/>
      <c r="CP4601" s="9"/>
      <c r="CQ4601" s="9"/>
      <c r="CR4601" s="9"/>
      <c r="CS4601" s="9"/>
      <c r="CT4601" s="9"/>
      <c r="CU4601" s="9"/>
      <c r="CV4601" s="9"/>
      <c r="CW4601" s="9"/>
      <c r="CX4601" s="9"/>
      <c r="CY4601" s="9"/>
      <c r="CZ4601" s="9"/>
      <c r="DA4601" s="9"/>
      <c r="DB4601" s="9"/>
      <c r="DC4601" s="9"/>
      <c r="DD4601" s="9"/>
      <c r="DE4601" s="9"/>
      <c r="DF4601" s="9"/>
      <c r="DG4601" s="9"/>
      <c r="DH4601" s="9"/>
      <c r="DI4601" s="9"/>
      <c r="DJ4601" s="9"/>
      <c r="DK4601" s="9"/>
      <c r="DL4601" s="9"/>
      <c r="DM4601" s="9"/>
      <c r="DN4601" s="9"/>
      <c r="DO4601" s="9"/>
      <c r="DP4601" s="9"/>
      <c r="DQ4601" s="9"/>
      <c r="DR4601" s="9"/>
      <c r="DS4601" s="9"/>
      <c r="DT4601" s="9"/>
      <c r="DU4601" s="9"/>
      <c r="DV4601" s="9"/>
      <c r="DW4601" s="9"/>
      <c r="DX4601" s="9"/>
      <c r="DY4601" s="9"/>
      <c r="DZ4601" s="56"/>
      <c r="EA4601" s="57"/>
    </row>
    <row r="4602" spans="1:132" ht="19.5" customHeight="1" x14ac:dyDescent="0.25">
      <c r="A4602" s="9">
        <v>3087</v>
      </c>
      <c r="B4602" s="9" t="s">
        <v>9137</v>
      </c>
      <c r="C4602" s="9" t="s">
        <v>631</v>
      </c>
      <c r="D4602" s="9"/>
      <c r="E4602" s="9" t="s">
        <v>2648</v>
      </c>
      <c r="F4602" s="9" t="s">
        <v>9138</v>
      </c>
      <c r="G4602" s="9"/>
      <c r="H4602" s="9" t="s">
        <v>202</v>
      </c>
      <c r="I4602" s="9" t="s">
        <v>28</v>
      </c>
      <c r="J4602" s="129">
        <v>44402</v>
      </c>
      <c r="K4602" s="129">
        <v>44131</v>
      </c>
      <c r="L4602" s="129">
        <v>44635</v>
      </c>
      <c r="M4602" s="9" t="s">
        <v>20</v>
      </c>
      <c r="O4602" s="9">
        <v>31</v>
      </c>
      <c r="Q4602" s="9" t="s">
        <v>54</v>
      </c>
      <c r="R4602" s="9"/>
      <c r="S4602" s="13">
        <v>17142860</v>
      </c>
      <c r="T4602" s="13">
        <v>17142860</v>
      </c>
      <c r="U4602" s="13">
        <v>5142858</v>
      </c>
      <c r="V4602" s="13">
        <v>12000000</v>
      </c>
      <c r="W4602" s="9"/>
      <c r="X4602" s="9"/>
      <c r="Y4602" s="9"/>
      <c r="Z4602" s="9"/>
      <c r="AA4602" s="9"/>
      <c r="AB4602" s="9"/>
      <c r="AC4602" s="9"/>
      <c r="AD4602" s="9"/>
      <c r="AE4602" s="9"/>
      <c r="AF4602" s="59">
        <v>12000000</v>
      </c>
      <c r="AG4602" s="57"/>
      <c r="AH4602" s="9"/>
      <c r="AI4602" s="9"/>
      <c r="AJ4602" s="9"/>
      <c r="AK4602" s="9"/>
      <c r="AL4602" s="9"/>
      <c r="AM4602" s="9"/>
      <c r="AN4602" s="9"/>
      <c r="AO4602" s="9"/>
      <c r="AP4602" s="9"/>
      <c r="AQ4602" s="9"/>
      <c r="AR4602" s="9"/>
      <c r="AS4602" s="9"/>
      <c r="AT4602" s="9"/>
      <c r="AU4602" s="9"/>
      <c r="AV4602" s="9"/>
      <c r="AW4602" s="9"/>
      <c r="AX4602" s="9"/>
      <c r="AY4602" s="9"/>
      <c r="AZ4602" s="9"/>
      <c r="BA4602" s="9"/>
      <c r="BB4602" s="9"/>
      <c r="BC4602" s="9"/>
      <c r="BD4602" s="9"/>
      <c r="BE4602" s="9"/>
      <c r="BF4602" s="9"/>
      <c r="BG4602" s="9"/>
      <c r="BH4602" s="9"/>
      <c r="BI4602" s="9"/>
      <c r="BJ4602" s="9"/>
      <c r="BK4602" s="9"/>
      <c r="BL4602" s="9"/>
      <c r="BM4602" s="9"/>
      <c r="BN4602" s="9"/>
      <c r="BO4602" s="9"/>
      <c r="BP4602" s="9"/>
      <c r="BQ4602" s="9"/>
      <c r="BT4602" s="9"/>
      <c r="BU4602" s="9"/>
      <c r="BX4602" s="9"/>
      <c r="BY4602" s="9"/>
      <c r="CB4602" s="9"/>
      <c r="CC4602" s="9"/>
      <c r="CF4602" s="9"/>
      <c r="CG4602" s="9"/>
      <c r="CJ4602" s="9"/>
      <c r="CK4602" s="9"/>
      <c r="CN4602" s="9"/>
      <c r="CO4602" s="9"/>
      <c r="CP4602" s="9"/>
      <c r="CQ4602" s="9"/>
      <c r="CR4602" s="9"/>
      <c r="CS4602" s="9"/>
      <c r="CT4602" s="9"/>
      <c r="CU4602" s="9"/>
      <c r="CV4602" s="9"/>
      <c r="CW4602" s="9"/>
      <c r="CX4602" s="9"/>
      <c r="CY4602" s="9"/>
      <c r="CZ4602" s="9"/>
      <c r="DA4602" s="9"/>
      <c r="DB4602" s="9"/>
      <c r="DC4602" s="9"/>
      <c r="DD4602" s="9"/>
      <c r="DE4602" s="9"/>
      <c r="DF4602" s="9"/>
      <c r="DG4602" s="9"/>
      <c r="DH4602" s="9"/>
      <c r="DI4602" s="9"/>
      <c r="DJ4602" s="9"/>
      <c r="DK4602" s="9"/>
      <c r="DL4602" s="9"/>
      <c r="DM4602" s="9"/>
      <c r="DN4602" s="9"/>
      <c r="DO4602" s="9"/>
      <c r="DP4602" s="9"/>
      <c r="DQ4602" s="9"/>
      <c r="DR4602" s="9"/>
      <c r="DS4602" s="9"/>
      <c r="DT4602" s="9"/>
      <c r="DU4602" s="9"/>
      <c r="DV4602" s="9"/>
      <c r="DW4602" s="9"/>
      <c r="DX4602" s="9"/>
      <c r="DY4602" s="9"/>
      <c r="DZ4602" s="56"/>
      <c r="EA4602" s="57"/>
    </row>
    <row r="4603" spans="1:132" ht="19.5" customHeight="1" x14ac:dyDescent="0.25">
      <c r="A4603" s="9">
        <v>3088</v>
      </c>
      <c r="B4603" s="9" t="s">
        <v>9139</v>
      </c>
      <c r="C4603" s="9" t="s">
        <v>9140</v>
      </c>
      <c r="D4603" s="9"/>
      <c r="E4603" s="9" t="s">
        <v>3668</v>
      </c>
      <c r="F4603" s="9" t="s">
        <v>2583</v>
      </c>
      <c r="G4603" s="9"/>
      <c r="H4603" s="9" t="s">
        <v>202</v>
      </c>
      <c r="I4603" s="9" t="s">
        <v>97</v>
      </c>
      <c r="J4603" s="129">
        <v>44059</v>
      </c>
      <c r="K4603" s="129">
        <v>44055</v>
      </c>
      <c r="L4603" s="129">
        <v>44196</v>
      </c>
      <c r="O4603" s="9">
        <v>23</v>
      </c>
      <c r="Q4603" s="9" t="s">
        <v>61</v>
      </c>
      <c r="R4603" s="9"/>
      <c r="S4603" s="13">
        <v>14067864</v>
      </c>
      <c r="T4603" s="13">
        <v>14067864</v>
      </c>
      <c r="U4603" s="13">
        <v>4220359</v>
      </c>
      <c r="V4603" s="9"/>
      <c r="W4603" s="9"/>
      <c r="X4603" s="9"/>
      <c r="Y4603" s="9"/>
      <c r="Z4603" s="9"/>
      <c r="AA4603" s="9"/>
      <c r="AB4603" s="9"/>
      <c r="AC4603" s="9"/>
      <c r="AD4603" s="9"/>
      <c r="AE4603" s="9"/>
      <c r="AF4603" s="55"/>
      <c r="AG4603" s="55"/>
      <c r="AH4603" s="11">
        <v>44055</v>
      </c>
      <c r="AI4603" s="11">
        <v>44196</v>
      </c>
      <c r="AJ4603" s="13">
        <v>14067864</v>
      </c>
      <c r="AK4603" s="13">
        <v>4220359</v>
      </c>
      <c r="AL4603" s="9"/>
      <c r="AM4603" s="9"/>
      <c r="AN4603" s="9"/>
      <c r="AO4603" s="9"/>
      <c r="AP4603" s="9"/>
      <c r="AQ4603" s="9"/>
      <c r="AR4603" s="9"/>
      <c r="AS4603" s="9"/>
      <c r="AT4603" s="9"/>
      <c r="AU4603" s="9"/>
      <c r="AV4603" s="9"/>
      <c r="AW4603" s="9"/>
      <c r="AX4603" s="9"/>
      <c r="AY4603" s="9"/>
      <c r="AZ4603" s="9"/>
      <c r="BA4603" s="9"/>
      <c r="BB4603" s="9"/>
      <c r="BC4603" s="9"/>
      <c r="BD4603" s="9"/>
      <c r="BE4603" s="9"/>
      <c r="BF4603" s="9"/>
      <c r="BG4603" s="9"/>
      <c r="BH4603" s="9"/>
      <c r="BI4603" s="9"/>
      <c r="BJ4603" s="9"/>
      <c r="BK4603" s="9"/>
      <c r="BL4603" s="9"/>
      <c r="BM4603" s="9"/>
      <c r="BN4603" s="9"/>
      <c r="BO4603" s="9"/>
      <c r="BP4603" s="9"/>
      <c r="BQ4603" s="9"/>
      <c r="BT4603" s="9"/>
      <c r="BU4603" s="9"/>
      <c r="BX4603" s="9"/>
      <c r="BY4603" s="9"/>
      <c r="CB4603" s="9"/>
      <c r="CC4603" s="9"/>
      <c r="CF4603" s="9"/>
      <c r="CG4603" s="9"/>
      <c r="CJ4603" s="9"/>
      <c r="CK4603" s="9"/>
      <c r="CN4603" s="9"/>
      <c r="CO4603" s="9"/>
      <c r="CP4603" s="9"/>
      <c r="CQ4603" s="9"/>
      <c r="CR4603" s="9"/>
      <c r="CS4603" s="9"/>
      <c r="CT4603" s="9"/>
      <c r="CU4603" s="9"/>
      <c r="CV4603" s="9"/>
      <c r="CW4603" s="9"/>
      <c r="CX4603" s="9"/>
      <c r="CY4603" s="9"/>
      <c r="CZ4603" s="9"/>
      <c r="DA4603" s="9"/>
      <c r="DB4603" s="9"/>
      <c r="DC4603" s="9"/>
      <c r="DD4603" s="9"/>
      <c r="DE4603" s="9"/>
      <c r="DF4603" s="9"/>
      <c r="DG4603" s="9"/>
      <c r="DH4603" s="9"/>
      <c r="DI4603" s="9"/>
      <c r="DJ4603" s="9"/>
      <c r="DK4603" s="9"/>
      <c r="DL4603" s="9"/>
      <c r="DM4603" s="9"/>
      <c r="DN4603" s="9"/>
      <c r="DO4603" s="9"/>
      <c r="DP4603" s="9"/>
      <c r="DQ4603" s="9"/>
      <c r="DR4603" s="9"/>
      <c r="DS4603" s="9"/>
      <c r="DT4603" s="9"/>
      <c r="DU4603" s="9"/>
      <c r="DV4603" s="9"/>
      <c r="DW4603" s="9"/>
      <c r="DX4603" s="9"/>
      <c r="DY4603" s="9"/>
      <c r="DZ4603" s="56"/>
      <c r="EA4603" s="57"/>
    </row>
    <row r="4604" spans="1:132" ht="19.5" customHeight="1" x14ac:dyDescent="0.25">
      <c r="A4604" s="9">
        <v>3089</v>
      </c>
      <c r="B4604" s="9" t="s">
        <v>9141</v>
      </c>
      <c r="C4604" s="9" t="s">
        <v>9142</v>
      </c>
      <c r="D4604" s="9"/>
      <c r="E4604" s="9" t="s">
        <v>7863</v>
      </c>
      <c r="F4604" s="9" t="s">
        <v>1090</v>
      </c>
      <c r="G4604" s="9"/>
      <c r="H4604" s="9" t="s">
        <v>202</v>
      </c>
      <c r="I4604" s="9" t="s">
        <v>9143</v>
      </c>
      <c r="J4604" s="129">
        <v>44093</v>
      </c>
      <c r="K4604" s="129">
        <v>44061</v>
      </c>
      <c r="L4604" s="129">
        <v>44115</v>
      </c>
      <c r="O4604" s="9">
        <v>29</v>
      </c>
      <c r="Q4604" s="9" t="s">
        <v>54</v>
      </c>
      <c r="R4604" s="9"/>
      <c r="S4604" s="13">
        <v>35851000</v>
      </c>
      <c r="T4604" s="13">
        <v>35851000</v>
      </c>
      <c r="U4604" s="13">
        <v>10755300</v>
      </c>
      <c r="V4604" s="9"/>
      <c r="W4604" s="9"/>
      <c r="X4604" s="9"/>
      <c r="Y4604" s="9"/>
      <c r="Z4604" s="9"/>
      <c r="AA4604" s="9"/>
      <c r="AB4604" s="9"/>
      <c r="AC4604" s="9"/>
      <c r="AD4604" s="9"/>
      <c r="AE4604" s="9"/>
      <c r="AF4604" s="55"/>
      <c r="AG4604" s="55"/>
      <c r="AH4604" s="11">
        <v>44061</v>
      </c>
      <c r="AI4604" s="11">
        <v>44176</v>
      </c>
      <c r="AJ4604" s="13">
        <v>35142226</v>
      </c>
      <c r="AK4604" s="13">
        <v>10542668</v>
      </c>
      <c r="AL4604" s="9"/>
      <c r="AM4604" s="9"/>
      <c r="AN4604" s="9"/>
      <c r="AO4604" s="9"/>
      <c r="AP4604" s="9"/>
      <c r="AQ4604" s="9"/>
      <c r="AR4604" s="9"/>
      <c r="AS4604" s="9"/>
      <c r="AT4604" s="9"/>
      <c r="AU4604" s="9"/>
      <c r="AV4604" s="9"/>
      <c r="AW4604" s="9"/>
      <c r="AX4604" s="9"/>
      <c r="AY4604" s="9"/>
      <c r="AZ4604" s="9"/>
      <c r="BA4604" s="9"/>
      <c r="BB4604" s="9"/>
      <c r="BC4604" s="9"/>
      <c r="BD4604" s="9"/>
      <c r="BE4604" s="9"/>
      <c r="BF4604" s="9"/>
      <c r="BG4604" s="9"/>
      <c r="BH4604" s="9"/>
      <c r="BI4604" s="9"/>
      <c r="BJ4604" s="9"/>
      <c r="BK4604" s="9"/>
      <c r="BL4604" s="9"/>
      <c r="BM4604" s="9"/>
      <c r="BN4604" s="9"/>
      <c r="BO4604" s="9"/>
      <c r="BP4604" s="9"/>
      <c r="BQ4604" s="9"/>
      <c r="BT4604" s="9"/>
      <c r="BU4604" s="9"/>
      <c r="BX4604" s="9"/>
      <c r="BY4604" s="9"/>
      <c r="CB4604" s="9"/>
      <c r="CC4604" s="9"/>
      <c r="CF4604" s="9"/>
      <c r="CG4604" s="9"/>
      <c r="CJ4604" s="9"/>
      <c r="CK4604" s="9"/>
      <c r="CN4604" s="9"/>
      <c r="CO4604" s="9"/>
      <c r="CP4604" s="9"/>
      <c r="CQ4604" s="9"/>
      <c r="CR4604" s="9"/>
      <c r="CS4604" s="9"/>
      <c r="CT4604" s="9"/>
      <c r="CU4604" s="9"/>
      <c r="CV4604" s="9"/>
      <c r="CW4604" s="9"/>
      <c r="CX4604" s="9"/>
      <c r="CY4604" s="9"/>
      <c r="CZ4604" s="9"/>
      <c r="DA4604" s="9"/>
      <c r="DB4604" s="9"/>
      <c r="DC4604" s="9"/>
      <c r="DD4604" s="9"/>
      <c r="DE4604" s="9"/>
      <c r="DF4604" s="9"/>
      <c r="DG4604" s="9"/>
      <c r="DH4604" s="9"/>
      <c r="DI4604" s="9"/>
      <c r="DJ4604" s="9"/>
      <c r="DK4604" s="9"/>
      <c r="DL4604" s="9"/>
      <c r="DM4604" s="9"/>
      <c r="DN4604" s="9"/>
      <c r="DO4604" s="9"/>
      <c r="DP4604" s="9"/>
      <c r="DQ4604" s="9"/>
      <c r="DR4604" s="9"/>
      <c r="DS4604" s="9"/>
      <c r="DT4604" s="9"/>
      <c r="DU4604" s="9"/>
      <c r="DV4604" s="9"/>
      <c r="DW4604" s="9"/>
      <c r="DX4604" s="9"/>
      <c r="DY4604" s="9"/>
      <c r="DZ4604" s="56"/>
      <c r="EA4604" s="57"/>
    </row>
    <row r="4605" spans="1:132" s="18" customFormat="1" ht="19.5" customHeight="1" x14ac:dyDescent="0.25">
      <c r="A4605" s="18">
        <v>3089</v>
      </c>
      <c r="B4605" s="18" t="s">
        <v>9141</v>
      </c>
      <c r="C4605" s="18" t="s">
        <v>9142</v>
      </c>
      <c r="D4605" s="19">
        <v>44152</v>
      </c>
      <c r="J4605" s="130"/>
      <c r="K4605" s="130"/>
      <c r="L4605" s="130">
        <v>44176</v>
      </c>
      <c r="S4605" s="20"/>
      <c r="T4605" s="20"/>
      <c r="U4605" s="20"/>
      <c r="AF4605" s="57"/>
      <c r="AG4605" s="55"/>
      <c r="DY4605" s="9"/>
      <c r="DZ4605" s="56"/>
      <c r="EA4605" s="57"/>
      <c r="EB4605" s="9"/>
    </row>
    <row r="4606" spans="1:132" ht="19.5" customHeight="1" x14ac:dyDescent="0.25">
      <c r="A4606" s="9">
        <v>3090</v>
      </c>
      <c r="B4606" s="9" t="s">
        <v>9144</v>
      </c>
      <c r="C4606" s="9" t="s">
        <v>9145</v>
      </c>
      <c r="D4606" s="9"/>
      <c r="E4606" s="9" t="s">
        <v>9146</v>
      </c>
      <c r="F4606" s="9" t="s">
        <v>9147</v>
      </c>
      <c r="G4606" s="9"/>
      <c r="H4606" s="9" t="s">
        <v>202</v>
      </c>
      <c r="I4606" s="9" t="s">
        <v>28</v>
      </c>
      <c r="J4606" s="129">
        <v>44287</v>
      </c>
      <c r="K4606" s="129">
        <v>44060</v>
      </c>
      <c r="L4606" s="129">
        <v>44346</v>
      </c>
      <c r="O4606" s="9">
        <v>26</v>
      </c>
      <c r="Q4606" s="9" t="s">
        <v>54</v>
      </c>
      <c r="R4606" s="9"/>
      <c r="S4606" s="13">
        <v>17050000</v>
      </c>
      <c r="T4606" s="13">
        <v>17050000</v>
      </c>
      <c r="U4606" s="13">
        <v>5115000</v>
      </c>
      <c r="V4606" s="9"/>
      <c r="W4606" s="9"/>
      <c r="X4606" s="9"/>
      <c r="Y4606" s="9"/>
      <c r="Z4606" s="9"/>
      <c r="AA4606" s="9"/>
      <c r="AB4606" s="9"/>
      <c r="AC4606" s="9"/>
      <c r="AD4606" s="9"/>
      <c r="AE4606" s="9"/>
      <c r="AF4606" s="55"/>
      <c r="AG4606" s="55"/>
      <c r="AH4606" s="9"/>
      <c r="AI4606" s="9"/>
      <c r="AJ4606" s="9"/>
      <c r="AK4606" s="9"/>
      <c r="AL4606" s="9"/>
      <c r="AM4606" s="9"/>
      <c r="AN4606" s="9"/>
      <c r="AO4606" s="9"/>
      <c r="AP4606" s="9"/>
      <c r="AQ4606" s="9"/>
      <c r="AR4606" s="9"/>
      <c r="AS4606" s="9"/>
      <c r="AT4606" s="9"/>
      <c r="AU4606" s="9"/>
      <c r="AV4606" s="9"/>
      <c r="AW4606" s="9"/>
      <c r="AX4606" s="9"/>
      <c r="AY4606" s="9"/>
      <c r="AZ4606" s="9"/>
      <c r="BA4606" s="9"/>
      <c r="BB4606" s="9"/>
      <c r="BC4606" s="9"/>
      <c r="BD4606" s="9"/>
      <c r="BE4606" s="9"/>
      <c r="BF4606" s="9"/>
      <c r="BG4606" s="9"/>
      <c r="BH4606" s="9"/>
      <c r="BI4606" s="9"/>
      <c r="BJ4606" s="9"/>
      <c r="BK4606" s="9"/>
      <c r="BL4606" s="9"/>
      <c r="BM4606" s="9"/>
      <c r="BN4606" s="9"/>
      <c r="BO4606" s="9"/>
      <c r="BP4606" s="9"/>
      <c r="BQ4606" s="9"/>
      <c r="BT4606" s="9"/>
      <c r="BU4606" s="9"/>
      <c r="BX4606" s="9"/>
      <c r="BY4606" s="9"/>
      <c r="CB4606" s="9"/>
      <c r="CC4606" s="9"/>
      <c r="CF4606" s="9"/>
      <c r="CG4606" s="9"/>
      <c r="CJ4606" s="9"/>
      <c r="CK4606" s="9"/>
      <c r="CN4606" s="9"/>
      <c r="CO4606" s="9"/>
      <c r="CP4606" s="9"/>
      <c r="CQ4606" s="9"/>
      <c r="CR4606" s="9"/>
      <c r="CS4606" s="9"/>
      <c r="CT4606" s="9"/>
      <c r="CU4606" s="9"/>
      <c r="CV4606" s="9"/>
      <c r="CW4606" s="9"/>
      <c r="CX4606" s="9"/>
      <c r="CY4606" s="9"/>
      <c r="CZ4606" s="9"/>
      <c r="DA4606" s="9"/>
      <c r="DB4606" s="9"/>
      <c r="DC4606" s="9"/>
      <c r="DD4606" s="9"/>
      <c r="DE4606" s="9"/>
      <c r="DF4606" s="9"/>
      <c r="DG4606" s="9"/>
      <c r="DH4606" s="9"/>
      <c r="DI4606" s="9"/>
      <c r="DJ4606" s="9"/>
      <c r="DK4606" s="9"/>
      <c r="DL4606" s="9"/>
      <c r="DM4606" s="9"/>
      <c r="DN4606" s="9"/>
      <c r="DO4606" s="9"/>
      <c r="DP4606" s="9"/>
      <c r="DQ4606" s="9"/>
      <c r="DR4606" s="9"/>
      <c r="DS4606" s="9"/>
      <c r="DT4606" s="9"/>
      <c r="DU4606" s="9"/>
      <c r="DV4606" s="9"/>
      <c r="DW4606" s="9"/>
      <c r="DX4606" s="9"/>
      <c r="DY4606" s="9"/>
      <c r="DZ4606" s="56"/>
      <c r="EA4606" s="57"/>
    </row>
    <row r="4607" spans="1:132" ht="19.5" customHeight="1" x14ac:dyDescent="0.25">
      <c r="A4607" s="9">
        <v>3091</v>
      </c>
      <c r="B4607" s="9" t="s">
        <v>9148</v>
      </c>
      <c r="C4607" s="9" t="s">
        <v>9149</v>
      </c>
      <c r="D4607" s="9"/>
      <c r="E4607" s="9" t="s">
        <v>6993</v>
      </c>
      <c r="F4607" s="9" t="s">
        <v>6994</v>
      </c>
      <c r="G4607" s="9"/>
      <c r="H4607" s="9" t="s">
        <v>202</v>
      </c>
      <c r="I4607" s="9" t="s">
        <v>78</v>
      </c>
      <c r="J4607" s="129">
        <v>44113</v>
      </c>
      <c r="K4607" s="129">
        <v>43980</v>
      </c>
      <c r="L4607" s="129">
        <v>44140</v>
      </c>
      <c r="O4607" s="9">
        <v>30</v>
      </c>
      <c r="Q4607" s="9" t="s">
        <v>54</v>
      </c>
      <c r="R4607" s="9"/>
      <c r="S4607" s="13">
        <v>9880000</v>
      </c>
      <c r="T4607" s="13">
        <v>9880000</v>
      </c>
      <c r="U4607" s="13">
        <v>2964000</v>
      </c>
      <c r="V4607" s="9"/>
      <c r="W4607" s="9"/>
      <c r="X4607" s="9"/>
      <c r="Y4607" s="9"/>
      <c r="Z4607" s="9"/>
      <c r="AA4607" s="9"/>
      <c r="AB4607" s="9"/>
      <c r="AC4607" s="9"/>
      <c r="AD4607" s="9"/>
      <c r="AE4607" s="9"/>
      <c r="AF4607" s="55"/>
      <c r="AG4607" s="55"/>
      <c r="AH4607" s="9"/>
      <c r="AI4607" s="9"/>
      <c r="AJ4607" s="9"/>
      <c r="AK4607" s="9"/>
      <c r="AL4607" s="9"/>
      <c r="AM4607" s="9"/>
      <c r="AN4607" s="9"/>
      <c r="AO4607" s="9"/>
      <c r="AP4607" s="9"/>
      <c r="AQ4607" s="9"/>
      <c r="AR4607" s="9"/>
      <c r="AS4607" s="9"/>
      <c r="AT4607" s="9"/>
      <c r="AU4607" s="9"/>
      <c r="AV4607" s="9"/>
      <c r="AW4607" s="9"/>
      <c r="AX4607" s="9"/>
      <c r="AY4607" s="9"/>
      <c r="AZ4607" s="9"/>
      <c r="BA4607" s="9"/>
      <c r="BB4607" s="9"/>
      <c r="BC4607" s="9"/>
      <c r="BD4607" s="9"/>
      <c r="BE4607" s="9"/>
      <c r="BF4607" s="9"/>
      <c r="BG4607" s="9"/>
      <c r="BH4607" s="9"/>
      <c r="BI4607" s="9"/>
      <c r="BJ4607" s="9"/>
      <c r="BK4607" s="9"/>
      <c r="BL4607" s="9"/>
      <c r="BM4607" s="9"/>
      <c r="BN4607" s="9"/>
      <c r="BO4607" s="9"/>
      <c r="BP4607" s="9"/>
      <c r="BQ4607" s="9"/>
      <c r="BT4607" s="9"/>
      <c r="BU4607" s="9"/>
      <c r="BX4607" s="9"/>
      <c r="BY4607" s="9"/>
      <c r="CB4607" s="9"/>
      <c r="CC4607" s="9"/>
      <c r="CF4607" s="9"/>
      <c r="CG4607" s="9"/>
      <c r="CJ4607" s="9"/>
      <c r="CK4607" s="9"/>
      <c r="CN4607" s="9"/>
      <c r="CO4607" s="9"/>
      <c r="CP4607" s="9"/>
      <c r="CQ4607" s="9"/>
      <c r="CR4607" s="9"/>
      <c r="CS4607" s="9"/>
      <c r="CT4607" s="9"/>
      <c r="CU4607" s="9"/>
      <c r="CV4607" s="9"/>
      <c r="CW4607" s="9"/>
      <c r="CX4607" s="9"/>
      <c r="CY4607" s="9"/>
      <c r="CZ4607" s="9"/>
      <c r="DA4607" s="9"/>
      <c r="DB4607" s="9"/>
      <c r="DC4607" s="9"/>
      <c r="DD4607" s="9"/>
      <c r="DE4607" s="9"/>
      <c r="DF4607" s="9"/>
      <c r="DG4607" s="9"/>
      <c r="DH4607" s="9"/>
      <c r="DI4607" s="9"/>
      <c r="DJ4607" s="9"/>
      <c r="DK4607" s="9"/>
      <c r="DL4607" s="9"/>
      <c r="DM4607" s="9"/>
      <c r="DN4607" s="9"/>
      <c r="DO4607" s="9"/>
      <c r="DP4607" s="9"/>
      <c r="DQ4607" s="9"/>
      <c r="DR4607" s="9"/>
      <c r="DS4607" s="9"/>
      <c r="DT4607" s="9"/>
      <c r="DU4607" s="9"/>
      <c r="DV4607" s="9"/>
      <c r="DW4607" s="9"/>
      <c r="DX4607" s="9"/>
      <c r="DY4607" s="9"/>
      <c r="DZ4607" s="56"/>
      <c r="EA4607" s="57"/>
    </row>
    <row r="4608" spans="1:132" ht="38.25" customHeight="1" x14ac:dyDescent="0.25">
      <c r="A4608" s="9">
        <v>3092</v>
      </c>
      <c r="B4608" s="9" t="s">
        <v>9150</v>
      </c>
      <c r="C4608" s="9" t="s">
        <v>9152</v>
      </c>
      <c r="D4608" s="9"/>
      <c r="E4608" s="9" t="s">
        <v>9151</v>
      </c>
      <c r="F4608" s="9" t="s">
        <v>8926</v>
      </c>
      <c r="G4608" s="9"/>
      <c r="H4608" s="9" t="s">
        <v>202</v>
      </c>
      <c r="I4608" s="9" t="s">
        <v>25</v>
      </c>
      <c r="J4608" s="129">
        <v>44114</v>
      </c>
      <c r="K4608" s="129">
        <v>44077</v>
      </c>
      <c r="L4608" s="129">
        <v>44561</v>
      </c>
      <c r="O4608" s="9">
        <v>30</v>
      </c>
      <c r="Q4608" s="9" t="s">
        <v>54</v>
      </c>
      <c r="R4608" s="9"/>
      <c r="S4608" s="13">
        <v>11428571</v>
      </c>
      <c r="T4608" s="13">
        <v>11428571</v>
      </c>
      <c r="U4608" s="13">
        <v>3428571</v>
      </c>
      <c r="V4608" s="9"/>
      <c r="W4608" s="9"/>
      <c r="X4608" s="9"/>
      <c r="Y4608" s="9"/>
      <c r="Z4608" s="9"/>
      <c r="AA4608" s="9"/>
      <c r="AB4608" s="9"/>
      <c r="AC4608" s="9"/>
      <c r="AD4608" s="9"/>
      <c r="AE4608" s="9"/>
      <c r="AF4608" s="55"/>
      <c r="AG4608" s="55"/>
      <c r="AH4608" s="11">
        <v>44077</v>
      </c>
      <c r="AI4608" s="11">
        <v>44104</v>
      </c>
      <c r="AJ4608" s="13">
        <v>898484</v>
      </c>
      <c r="AK4608" s="13">
        <v>269545</v>
      </c>
      <c r="AL4608" s="11">
        <v>44105</v>
      </c>
      <c r="AM4608" s="11">
        <v>44196</v>
      </c>
      <c r="AN4608" s="13">
        <v>3595573</v>
      </c>
      <c r="AO4608" s="13">
        <v>1078672</v>
      </c>
      <c r="AP4608" s="11">
        <v>44197</v>
      </c>
      <c r="AQ4608" s="11">
        <v>44286</v>
      </c>
      <c r="AR4608" s="13">
        <v>983587</v>
      </c>
      <c r="AS4608" s="13">
        <v>295076</v>
      </c>
      <c r="AT4608" s="9"/>
      <c r="AU4608" s="9"/>
      <c r="AV4608" s="9"/>
      <c r="AW4608" s="9"/>
      <c r="AX4608" s="9"/>
      <c r="AY4608" s="9"/>
      <c r="AZ4608" s="9"/>
      <c r="BA4608" s="9"/>
      <c r="BB4608" s="9"/>
      <c r="BC4608" s="9"/>
      <c r="BD4608" s="9"/>
      <c r="BE4608" s="9"/>
      <c r="BF4608" s="9"/>
      <c r="BG4608" s="9"/>
      <c r="BH4608" s="9"/>
      <c r="BI4608" s="9"/>
      <c r="BJ4608" s="9"/>
      <c r="BK4608" s="9"/>
      <c r="BL4608" s="9"/>
      <c r="BM4608" s="9"/>
      <c r="BN4608" s="9"/>
      <c r="BO4608" s="9"/>
      <c r="BP4608" s="9"/>
      <c r="BQ4608" s="9"/>
      <c r="BT4608" s="9"/>
      <c r="BU4608" s="9"/>
      <c r="BX4608" s="9"/>
      <c r="BY4608" s="9"/>
      <c r="CB4608" s="9"/>
      <c r="CC4608" s="9"/>
      <c r="CF4608" s="9"/>
      <c r="CG4608" s="9"/>
      <c r="CJ4608" s="9"/>
      <c r="CK4608" s="9"/>
      <c r="CN4608" s="9"/>
      <c r="CO4608" s="9"/>
      <c r="CP4608" s="9"/>
      <c r="CQ4608" s="9"/>
      <c r="CR4608" s="9"/>
      <c r="CS4608" s="9"/>
      <c r="CT4608" s="9"/>
      <c r="CU4608" s="9"/>
      <c r="CV4608" s="9"/>
      <c r="CW4608" s="9"/>
      <c r="CX4608" s="9"/>
      <c r="CY4608" s="9"/>
      <c r="CZ4608" s="9"/>
      <c r="DA4608" s="9"/>
      <c r="DB4608" s="9"/>
      <c r="DC4608" s="9"/>
      <c r="DD4608" s="9"/>
      <c r="DE4608" s="9"/>
      <c r="DF4608" s="9"/>
      <c r="DG4608" s="9"/>
      <c r="DH4608" s="9"/>
      <c r="DI4608" s="9"/>
      <c r="DJ4608" s="9"/>
      <c r="DK4608" s="9"/>
      <c r="DL4608" s="9"/>
      <c r="DM4608" s="9"/>
      <c r="DN4608" s="9"/>
      <c r="DO4608" s="9"/>
      <c r="DP4608" s="9"/>
      <c r="DQ4608" s="9"/>
      <c r="DR4608" s="9"/>
      <c r="DS4608" s="9"/>
      <c r="DT4608" s="9"/>
      <c r="DU4608" s="9"/>
      <c r="DV4608" s="9"/>
      <c r="DW4608" s="9"/>
      <c r="DX4608" s="9"/>
      <c r="DY4608" s="9"/>
      <c r="DZ4608" s="56"/>
      <c r="EA4608" s="57"/>
    </row>
    <row r="4609" spans="1:132" ht="19.5" customHeight="1" x14ac:dyDescent="0.25">
      <c r="A4609" s="9">
        <v>3093</v>
      </c>
      <c r="B4609" s="9" t="s">
        <v>9153</v>
      </c>
      <c r="C4609" s="9" t="s">
        <v>9154</v>
      </c>
      <c r="D4609" s="9"/>
      <c r="E4609" s="9" t="s">
        <v>447</v>
      </c>
      <c r="F4609" s="9" t="s">
        <v>9032</v>
      </c>
      <c r="G4609" s="9"/>
      <c r="H4609" s="9" t="s">
        <v>202</v>
      </c>
      <c r="I4609" s="9" t="s">
        <v>25</v>
      </c>
      <c r="J4609" s="129">
        <v>44121</v>
      </c>
      <c r="K4609" s="129">
        <v>44090</v>
      </c>
      <c r="L4609" s="129">
        <v>44227</v>
      </c>
      <c r="O4609" s="9">
        <v>24</v>
      </c>
      <c r="Q4609" s="9" t="s">
        <v>54</v>
      </c>
      <c r="R4609" s="9"/>
      <c r="S4609" s="13">
        <v>22722000</v>
      </c>
      <c r="T4609" s="13">
        <v>22722000</v>
      </c>
      <c r="U4609" s="13">
        <v>6816600</v>
      </c>
      <c r="V4609" s="9"/>
      <c r="W4609" s="9"/>
      <c r="X4609" s="9"/>
      <c r="Y4609" s="9"/>
      <c r="Z4609" s="9"/>
      <c r="AA4609" s="9"/>
      <c r="AB4609" s="9"/>
      <c r="AC4609" s="9"/>
      <c r="AD4609" s="9"/>
      <c r="AE4609" s="9"/>
      <c r="AF4609" s="55"/>
      <c r="AG4609" s="55"/>
      <c r="AH4609" s="11">
        <v>44090</v>
      </c>
      <c r="AI4609" s="11">
        <v>44227</v>
      </c>
      <c r="AJ4609" s="13">
        <v>22376000</v>
      </c>
      <c r="AK4609" s="13">
        <v>6712800</v>
      </c>
      <c r="AL4609" s="9"/>
      <c r="AM4609" s="9"/>
      <c r="AN4609" s="9"/>
      <c r="AO4609" s="9"/>
      <c r="AP4609" s="9"/>
      <c r="AQ4609" s="9"/>
      <c r="AR4609" s="9"/>
      <c r="AS4609" s="9"/>
      <c r="AT4609" s="9"/>
      <c r="AU4609" s="9"/>
      <c r="AV4609" s="9"/>
      <c r="AW4609" s="9"/>
      <c r="AX4609" s="9"/>
      <c r="AY4609" s="9"/>
      <c r="AZ4609" s="9"/>
      <c r="BA4609" s="9"/>
      <c r="BB4609" s="9"/>
      <c r="BC4609" s="9"/>
      <c r="BD4609" s="9"/>
      <c r="BE4609" s="9"/>
      <c r="BF4609" s="9"/>
      <c r="BG4609" s="9"/>
      <c r="BH4609" s="9"/>
      <c r="BI4609" s="9"/>
      <c r="BJ4609" s="9"/>
      <c r="BK4609" s="9"/>
      <c r="BL4609" s="9"/>
      <c r="BM4609" s="9"/>
      <c r="BN4609" s="9"/>
      <c r="BO4609" s="9"/>
      <c r="BP4609" s="9"/>
      <c r="BQ4609" s="9"/>
      <c r="BT4609" s="9"/>
      <c r="BU4609" s="9"/>
      <c r="BX4609" s="9"/>
      <c r="BY4609" s="9"/>
      <c r="CB4609" s="9"/>
      <c r="CC4609" s="9"/>
      <c r="CF4609" s="9"/>
      <c r="CG4609" s="9"/>
      <c r="CJ4609" s="9"/>
      <c r="CK4609" s="9"/>
      <c r="CN4609" s="9"/>
      <c r="CO4609" s="9"/>
      <c r="CP4609" s="9"/>
      <c r="CQ4609" s="9"/>
      <c r="CR4609" s="9"/>
      <c r="CS4609" s="9"/>
      <c r="CT4609" s="9"/>
      <c r="CU4609" s="9"/>
      <c r="CV4609" s="9"/>
      <c r="CW4609" s="9"/>
      <c r="CX4609" s="9"/>
      <c r="CY4609" s="9"/>
      <c r="CZ4609" s="9"/>
      <c r="DA4609" s="9"/>
      <c r="DB4609" s="9"/>
      <c r="DC4609" s="9"/>
      <c r="DD4609" s="9"/>
      <c r="DE4609" s="9"/>
      <c r="DF4609" s="9"/>
      <c r="DG4609" s="9"/>
      <c r="DH4609" s="9"/>
      <c r="DI4609" s="9"/>
      <c r="DJ4609" s="9"/>
      <c r="DK4609" s="9"/>
      <c r="DL4609" s="9"/>
      <c r="DM4609" s="9"/>
      <c r="DN4609" s="9"/>
      <c r="DO4609" s="9"/>
      <c r="DP4609" s="9"/>
      <c r="DQ4609" s="9"/>
      <c r="DR4609" s="9"/>
      <c r="DS4609" s="9"/>
      <c r="DT4609" s="9"/>
      <c r="DU4609" s="9"/>
      <c r="DV4609" s="9"/>
      <c r="DW4609" s="9"/>
      <c r="DX4609" s="9"/>
      <c r="DY4609" s="9"/>
      <c r="DZ4609" s="56"/>
      <c r="EA4609" s="57"/>
    </row>
    <row r="4610" spans="1:132" s="18" customFormat="1" ht="19.5" customHeight="1" x14ac:dyDescent="0.25">
      <c r="A4610" s="18">
        <v>3093</v>
      </c>
      <c r="B4610" s="18" t="s">
        <v>9153</v>
      </c>
      <c r="C4610" s="18" t="s">
        <v>9961</v>
      </c>
      <c r="D4610" s="19">
        <v>44348</v>
      </c>
      <c r="J4610" s="130"/>
      <c r="K4610" s="130"/>
      <c r="L4610" s="130"/>
      <c r="S4610" s="20"/>
      <c r="T4610" s="20"/>
      <c r="U4610" s="20"/>
      <c r="AF4610" s="57"/>
      <c r="AG4610" s="57"/>
      <c r="DY4610" s="9"/>
      <c r="DZ4610" s="56"/>
      <c r="EA4610" s="57"/>
      <c r="EB4610" s="9"/>
    </row>
    <row r="4611" spans="1:132" s="18" customFormat="1" ht="19.5" customHeight="1" x14ac:dyDescent="0.25">
      <c r="A4611" s="18">
        <v>3093</v>
      </c>
      <c r="B4611" s="18" t="s">
        <v>9153</v>
      </c>
      <c r="C4611" s="18" t="s">
        <v>9978</v>
      </c>
      <c r="D4611" s="19">
        <v>44350</v>
      </c>
      <c r="J4611" s="130"/>
      <c r="K4611" s="130"/>
      <c r="L4611" s="130"/>
      <c r="S4611" s="20"/>
      <c r="T4611" s="20"/>
      <c r="U4611" s="20"/>
      <c r="AF4611" s="57"/>
      <c r="AG4611" s="57"/>
      <c r="DY4611" s="9"/>
      <c r="DZ4611" s="56"/>
      <c r="EA4611" s="57"/>
      <c r="EB4611" s="9"/>
    </row>
    <row r="4612" spans="1:132" ht="19.5" customHeight="1" x14ac:dyDescent="0.25">
      <c r="A4612" s="9">
        <v>3094</v>
      </c>
      <c r="B4612" s="9" t="s">
        <v>9155</v>
      </c>
      <c r="C4612" s="9" t="s">
        <v>9156</v>
      </c>
      <c r="D4612" s="9"/>
      <c r="E4612" s="9" t="s">
        <v>9011</v>
      </c>
      <c r="F4612" s="9" t="s">
        <v>5018</v>
      </c>
      <c r="G4612" s="9"/>
      <c r="H4612" s="9" t="s">
        <v>202</v>
      </c>
      <c r="I4612" s="9" t="s">
        <v>25</v>
      </c>
      <c r="J4612" s="129">
        <v>44109</v>
      </c>
      <c r="K4612" s="129">
        <v>44091</v>
      </c>
      <c r="L4612" s="129">
        <v>44175</v>
      </c>
      <c r="O4612" s="9">
        <v>30</v>
      </c>
      <c r="Q4612" s="9" t="s">
        <v>61</v>
      </c>
      <c r="R4612" s="9"/>
      <c r="S4612" s="13">
        <v>2600000</v>
      </c>
      <c r="T4612" s="13">
        <v>2600000</v>
      </c>
      <c r="U4612" s="13">
        <v>780000</v>
      </c>
      <c r="V4612" s="9"/>
      <c r="W4612" s="9"/>
      <c r="X4612" s="9"/>
      <c r="Y4612" s="9"/>
      <c r="Z4612" s="9"/>
      <c r="AA4612" s="9"/>
      <c r="AB4612" s="9"/>
      <c r="AC4612" s="9"/>
      <c r="AD4612" s="9"/>
      <c r="AE4612" s="9"/>
      <c r="AF4612" s="55"/>
      <c r="AG4612" s="55"/>
      <c r="AH4612" s="11">
        <v>44093</v>
      </c>
      <c r="AI4612" s="11">
        <v>44207</v>
      </c>
      <c r="AJ4612" s="13">
        <v>2554535</v>
      </c>
      <c r="AK4612" s="13">
        <v>766360</v>
      </c>
      <c r="AL4612" s="9"/>
      <c r="AM4612" s="9"/>
      <c r="AN4612" s="9"/>
      <c r="AO4612" s="9"/>
      <c r="AP4612" s="9"/>
      <c r="AQ4612" s="9"/>
      <c r="AR4612" s="9"/>
      <c r="AS4612" s="9"/>
      <c r="AT4612" s="9"/>
      <c r="AU4612" s="9"/>
      <c r="AV4612" s="9"/>
      <c r="AW4612" s="9"/>
      <c r="AX4612" s="9"/>
      <c r="AY4612" s="9"/>
      <c r="AZ4612" s="9"/>
      <c r="BA4612" s="9"/>
      <c r="BB4612" s="9"/>
      <c r="BC4612" s="9"/>
      <c r="BD4612" s="9"/>
      <c r="BE4612" s="9"/>
      <c r="BF4612" s="9"/>
      <c r="BG4612" s="9"/>
      <c r="BH4612" s="9"/>
      <c r="BI4612" s="9"/>
      <c r="BJ4612" s="9"/>
      <c r="BK4612" s="9"/>
      <c r="BL4612" s="9"/>
      <c r="BM4612" s="9"/>
      <c r="BN4612" s="9"/>
      <c r="BO4612" s="9"/>
      <c r="BP4612" s="9"/>
      <c r="BQ4612" s="9"/>
      <c r="BT4612" s="9"/>
      <c r="BU4612" s="9"/>
      <c r="BX4612" s="9"/>
      <c r="BY4612" s="9"/>
      <c r="CB4612" s="9"/>
      <c r="CC4612" s="9"/>
      <c r="CF4612" s="9"/>
      <c r="CG4612" s="9"/>
      <c r="CJ4612" s="9"/>
      <c r="CK4612" s="9"/>
      <c r="CN4612" s="9"/>
      <c r="CO4612" s="9"/>
      <c r="CP4612" s="9"/>
      <c r="CQ4612" s="9"/>
      <c r="CR4612" s="9"/>
      <c r="CS4612" s="9"/>
      <c r="CT4612" s="9"/>
      <c r="CU4612" s="9"/>
      <c r="CV4612" s="9"/>
      <c r="CW4612" s="9"/>
      <c r="CX4612" s="9"/>
      <c r="CY4612" s="9"/>
      <c r="CZ4612" s="9"/>
      <c r="DA4612" s="9"/>
      <c r="DB4612" s="9"/>
      <c r="DC4612" s="9"/>
      <c r="DD4612" s="9"/>
      <c r="DE4612" s="9"/>
      <c r="DF4612" s="9"/>
      <c r="DG4612" s="9"/>
      <c r="DH4612" s="9"/>
      <c r="DI4612" s="9"/>
      <c r="DJ4612" s="9"/>
      <c r="DK4612" s="9"/>
      <c r="DL4612" s="9"/>
      <c r="DM4612" s="9"/>
      <c r="DN4612" s="9"/>
      <c r="DO4612" s="9"/>
      <c r="DP4612" s="9"/>
      <c r="DQ4612" s="9"/>
      <c r="DR4612" s="9"/>
      <c r="DS4612" s="9"/>
      <c r="DT4612" s="9"/>
      <c r="DU4612" s="9"/>
      <c r="DV4612" s="9"/>
      <c r="DW4612" s="9"/>
      <c r="DX4612" s="9"/>
      <c r="DY4612" s="9"/>
      <c r="DZ4612" s="56"/>
      <c r="EA4612" s="57"/>
    </row>
    <row r="4613" spans="1:132" s="18" customFormat="1" ht="19.5" customHeight="1" x14ac:dyDescent="0.25">
      <c r="A4613" s="18">
        <v>3094</v>
      </c>
      <c r="B4613" s="18" t="s">
        <v>9155</v>
      </c>
      <c r="C4613" s="18" t="s">
        <v>9156</v>
      </c>
      <c r="D4613" s="19">
        <v>44211</v>
      </c>
      <c r="J4613" s="130"/>
      <c r="K4613" s="130"/>
      <c r="L4613" s="130">
        <v>44207</v>
      </c>
      <c r="S4613" s="20"/>
      <c r="T4613" s="20"/>
      <c r="U4613" s="20"/>
      <c r="AF4613" s="57"/>
      <c r="AG4613" s="57"/>
      <c r="DY4613" s="9"/>
      <c r="DZ4613" s="56"/>
      <c r="EA4613" s="57"/>
      <c r="EB4613" s="9"/>
    </row>
    <row r="4614" spans="1:132" ht="19.5" customHeight="1" x14ac:dyDescent="0.25">
      <c r="A4614" s="9">
        <v>3095</v>
      </c>
      <c r="B4614" s="9" t="s">
        <v>9157</v>
      </c>
      <c r="C4614" s="9" t="s">
        <v>9158</v>
      </c>
      <c r="D4614" s="9"/>
      <c r="E4614" s="9" t="s">
        <v>9011</v>
      </c>
      <c r="F4614" s="9" t="s">
        <v>5018</v>
      </c>
      <c r="G4614" s="9"/>
      <c r="H4614" s="9" t="s">
        <v>202</v>
      </c>
      <c r="I4614" s="9" t="s">
        <v>25</v>
      </c>
      <c r="J4614" s="129">
        <v>44114</v>
      </c>
      <c r="K4614" s="129">
        <v>44091</v>
      </c>
      <c r="L4614" s="129">
        <v>44175</v>
      </c>
      <c r="O4614" s="9">
        <v>30</v>
      </c>
      <c r="Q4614" s="9" t="s">
        <v>61</v>
      </c>
      <c r="R4614" s="9"/>
      <c r="S4614" s="13">
        <v>2400000</v>
      </c>
      <c r="T4614" s="13">
        <v>2400000</v>
      </c>
      <c r="U4614" s="13">
        <v>720000</v>
      </c>
      <c r="V4614" s="9"/>
      <c r="W4614" s="9"/>
      <c r="X4614" s="9"/>
      <c r="Y4614" s="9"/>
      <c r="Z4614" s="9"/>
      <c r="AA4614" s="9"/>
      <c r="AB4614" s="9"/>
      <c r="AC4614" s="9"/>
      <c r="AD4614" s="9"/>
      <c r="AE4614" s="9"/>
      <c r="AF4614" s="55"/>
      <c r="AG4614" s="55"/>
      <c r="AH4614" s="11">
        <v>44091</v>
      </c>
      <c r="AI4614" s="11">
        <v>44175</v>
      </c>
      <c r="AJ4614" s="13">
        <v>2337343</v>
      </c>
      <c r="AK4614" s="13">
        <v>701203</v>
      </c>
      <c r="AL4614" s="9"/>
      <c r="AM4614" s="9"/>
      <c r="AN4614" s="9"/>
      <c r="AO4614" s="9"/>
      <c r="AP4614" s="9"/>
      <c r="AQ4614" s="9"/>
      <c r="AR4614" s="9"/>
      <c r="AS4614" s="9"/>
      <c r="AT4614" s="9"/>
      <c r="AU4614" s="9"/>
      <c r="AV4614" s="9"/>
      <c r="AW4614" s="9"/>
      <c r="AX4614" s="9"/>
      <c r="AY4614" s="9"/>
      <c r="AZ4614" s="9"/>
      <c r="BA4614" s="9"/>
      <c r="BB4614" s="9"/>
      <c r="BC4614" s="9"/>
      <c r="BD4614" s="9"/>
      <c r="BE4614" s="9"/>
      <c r="BF4614" s="9"/>
      <c r="BG4614" s="9"/>
      <c r="BH4614" s="9"/>
      <c r="BI4614" s="9"/>
      <c r="BJ4614" s="9"/>
      <c r="BK4614" s="9"/>
      <c r="BL4614" s="9"/>
      <c r="BM4614" s="9"/>
      <c r="BN4614" s="9"/>
      <c r="BO4614" s="9"/>
      <c r="BP4614" s="9"/>
      <c r="BQ4614" s="9"/>
      <c r="BT4614" s="9"/>
      <c r="BU4614" s="9"/>
      <c r="BX4614" s="9"/>
      <c r="BY4614" s="9"/>
      <c r="CB4614" s="9"/>
      <c r="CC4614" s="9"/>
      <c r="CF4614" s="9"/>
      <c r="CG4614" s="9"/>
      <c r="CJ4614" s="9"/>
      <c r="CK4614" s="9"/>
      <c r="CN4614" s="9"/>
      <c r="CO4614" s="9"/>
      <c r="CP4614" s="9"/>
      <c r="CQ4614" s="9"/>
      <c r="CR4614" s="9"/>
      <c r="CS4614" s="9"/>
      <c r="CT4614" s="9"/>
      <c r="CU4614" s="9"/>
      <c r="CV4614" s="9"/>
      <c r="CW4614" s="9"/>
      <c r="CX4614" s="9"/>
      <c r="CY4614" s="9"/>
      <c r="CZ4614" s="9"/>
      <c r="DA4614" s="9"/>
      <c r="DB4614" s="9"/>
      <c r="DC4614" s="9"/>
      <c r="DD4614" s="9"/>
      <c r="DE4614" s="9"/>
      <c r="DF4614" s="9"/>
      <c r="DG4614" s="9"/>
      <c r="DH4614" s="9"/>
      <c r="DI4614" s="9"/>
      <c r="DJ4614" s="9"/>
      <c r="DK4614" s="9"/>
      <c r="DL4614" s="9"/>
      <c r="DM4614" s="9"/>
      <c r="DN4614" s="9"/>
      <c r="DO4614" s="9"/>
      <c r="DP4614" s="9"/>
      <c r="DQ4614" s="9"/>
      <c r="DR4614" s="9"/>
      <c r="DS4614" s="9"/>
      <c r="DT4614" s="9"/>
      <c r="DU4614" s="9"/>
      <c r="DV4614" s="9"/>
      <c r="DW4614" s="9"/>
      <c r="DX4614" s="9"/>
      <c r="DY4614" s="9"/>
      <c r="DZ4614" s="56"/>
      <c r="EA4614" s="57"/>
    </row>
    <row r="4615" spans="1:132" ht="39" customHeight="1" x14ac:dyDescent="0.25">
      <c r="A4615" s="9">
        <v>3096</v>
      </c>
      <c r="B4615" s="9" t="s">
        <v>9159</v>
      </c>
      <c r="C4615" s="9" t="s">
        <v>9160</v>
      </c>
      <c r="D4615" s="9"/>
      <c r="E4615" s="9" t="s">
        <v>8212</v>
      </c>
      <c r="F4615" s="9" t="s">
        <v>9161</v>
      </c>
      <c r="G4615" s="9"/>
      <c r="H4615" s="9" t="s">
        <v>202</v>
      </c>
      <c r="I4615" s="9" t="s">
        <v>78</v>
      </c>
      <c r="J4615" s="129">
        <v>44138</v>
      </c>
      <c r="K4615" s="129">
        <v>44076</v>
      </c>
      <c r="L4615" s="129">
        <v>44232</v>
      </c>
      <c r="O4615" s="9">
        <v>30</v>
      </c>
      <c r="Q4615" s="9" t="s">
        <v>61</v>
      </c>
      <c r="R4615" s="9"/>
      <c r="S4615" s="13">
        <v>401511083</v>
      </c>
      <c r="T4615" s="13">
        <v>401511083</v>
      </c>
      <c r="U4615" s="13">
        <v>120453325</v>
      </c>
      <c r="V4615" s="9"/>
      <c r="W4615" s="9"/>
      <c r="X4615" s="9"/>
      <c r="Y4615" s="9"/>
      <c r="Z4615" s="9"/>
      <c r="AA4615" s="9"/>
      <c r="AB4615" s="9"/>
      <c r="AC4615" s="9"/>
      <c r="AD4615" s="9"/>
      <c r="AE4615" s="9"/>
      <c r="AF4615" s="55"/>
      <c r="AG4615" s="55"/>
      <c r="AH4615" s="9"/>
      <c r="AI4615" s="9"/>
      <c r="AJ4615" s="9"/>
      <c r="AK4615" s="9"/>
      <c r="AL4615" s="9"/>
      <c r="AM4615" s="9"/>
      <c r="AN4615" s="9"/>
      <c r="AO4615" s="9"/>
      <c r="AP4615" s="9"/>
      <c r="AQ4615" s="9"/>
      <c r="AR4615" s="9"/>
      <c r="AS4615" s="9"/>
      <c r="AT4615" s="9"/>
      <c r="AU4615" s="9"/>
      <c r="AV4615" s="9"/>
      <c r="AW4615" s="9"/>
      <c r="AX4615" s="9"/>
      <c r="AY4615" s="9"/>
      <c r="AZ4615" s="9"/>
      <c r="BA4615" s="9"/>
      <c r="BB4615" s="9"/>
      <c r="BC4615" s="9"/>
      <c r="BD4615" s="9"/>
      <c r="BE4615" s="9"/>
      <c r="BF4615" s="9"/>
      <c r="BG4615" s="9"/>
      <c r="BH4615" s="9"/>
      <c r="BI4615" s="9"/>
      <c r="BJ4615" s="9"/>
      <c r="BK4615" s="9"/>
      <c r="BL4615" s="9"/>
      <c r="BM4615" s="9"/>
      <c r="BN4615" s="9"/>
      <c r="BO4615" s="9"/>
      <c r="BP4615" s="9"/>
      <c r="BQ4615" s="9"/>
      <c r="BT4615" s="9"/>
      <c r="BU4615" s="9"/>
      <c r="BX4615" s="9"/>
      <c r="BY4615" s="9"/>
      <c r="CB4615" s="9"/>
      <c r="CC4615" s="9"/>
      <c r="CF4615" s="9"/>
      <c r="CG4615" s="9"/>
      <c r="CJ4615" s="9"/>
      <c r="CK4615" s="9"/>
      <c r="CN4615" s="9"/>
      <c r="CO4615" s="9"/>
      <c r="CP4615" s="9"/>
      <c r="CQ4615" s="9"/>
      <c r="CR4615" s="9"/>
      <c r="CS4615" s="9"/>
      <c r="CT4615" s="9"/>
      <c r="CU4615" s="9"/>
      <c r="CV4615" s="9"/>
      <c r="CW4615" s="9"/>
      <c r="CX4615" s="9"/>
      <c r="CY4615" s="9"/>
      <c r="CZ4615" s="9"/>
      <c r="DA4615" s="9"/>
      <c r="DB4615" s="9"/>
      <c r="DC4615" s="9"/>
      <c r="DD4615" s="9"/>
      <c r="DE4615" s="9"/>
      <c r="DF4615" s="9"/>
      <c r="DG4615" s="9"/>
      <c r="DH4615" s="9"/>
      <c r="DI4615" s="9"/>
      <c r="DJ4615" s="9"/>
      <c r="DK4615" s="9"/>
      <c r="DL4615" s="9"/>
      <c r="DM4615" s="9"/>
      <c r="DN4615" s="9"/>
      <c r="DO4615" s="9"/>
      <c r="DP4615" s="9"/>
      <c r="DQ4615" s="9"/>
      <c r="DR4615" s="9"/>
      <c r="DS4615" s="9"/>
      <c r="DT4615" s="9"/>
      <c r="DU4615" s="9"/>
      <c r="DV4615" s="9"/>
      <c r="DW4615" s="9"/>
      <c r="DX4615" s="9"/>
      <c r="DY4615" s="9"/>
      <c r="DZ4615" s="56"/>
      <c r="EA4615" s="57"/>
    </row>
    <row r="4616" spans="1:132" ht="38.25" customHeight="1" x14ac:dyDescent="0.25">
      <c r="A4616" s="9">
        <v>3097</v>
      </c>
      <c r="B4616" s="9" t="s">
        <v>9162</v>
      </c>
      <c r="C4616" s="9" t="s">
        <v>9163</v>
      </c>
      <c r="D4616" s="9"/>
      <c r="E4616" s="9" t="s">
        <v>8212</v>
      </c>
      <c r="F4616" s="9" t="s">
        <v>9161</v>
      </c>
      <c r="G4616" s="9"/>
      <c r="H4616" s="9" t="s">
        <v>202</v>
      </c>
      <c r="I4616" s="9" t="s">
        <v>78</v>
      </c>
      <c r="J4616" s="129">
        <v>44137</v>
      </c>
      <c r="K4616" s="129">
        <v>44076</v>
      </c>
      <c r="L4616" s="129">
        <v>44190</v>
      </c>
      <c r="O4616" s="9">
        <v>30</v>
      </c>
      <c r="Q4616" s="9" t="s">
        <v>61</v>
      </c>
      <c r="R4616" s="9"/>
      <c r="S4616" s="13">
        <v>261932067</v>
      </c>
      <c r="T4616" s="13">
        <v>261932067</v>
      </c>
      <c r="U4616" s="13">
        <v>78579620</v>
      </c>
      <c r="V4616" s="9"/>
      <c r="W4616" s="9"/>
      <c r="X4616" s="9"/>
      <c r="Y4616" s="9"/>
      <c r="Z4616" s="9"/>
      <c r="AA4616" s="9"/>
      <c r="AB4616" s="9"/>
      <c r="AC4616" s="9"/>
      <c r="AD4616" s="9"/>
      <c r="AE4616" s="9"/>
      <c r="AF4616" s="55"/>
      <c r="AG4616" s="55"/>
      <c r="AH4616" s="9"/>
      <c r="AI4616" s="9"/>
      <c r="AJ4616" s="9"/>
      <c r="AK4616" s="9"/>
      <c r="AL4616" s="9"/>
      <c r="AM4616" s="9"/>
      <c r="AN4616" s="9"/>
      <c r="AO4616" s="9"/>
      <c r="AP4616" s="9"/>
      <c r="AQ4616" s="9"/>
      <c r="AR4616" s="9"/>
      <c r="AS4616" s="9"/>
      <c r="AT4616" s="9"/>
      <c r="AU4616" s="9"/>
      <c r="AV4616" s="9"/>
      <c r="AW4616" s="9"/>
      <c r="AX4616" s="9"/>
      <c r="AY4616" s="9"/>
      <c r="AZ4616" s="9"/>
      <c r="BA4616" s="9"/>
      <c r="BB4616" s="9"/>
      <c r="BC4616" s="9"/>
      <c r="BD4616" s="9"/>
      <c r="BE4616" s="9"/>
      <c r="BF4616" s="9"/>
      <c r="BG4616" s="9"/>
      <c r="BH4616" s="9"/>
      <c r="BI4616" s="9"/>
      <c r="BJ4616" s="9"/>
      <c r="BK4616" s="9"/>
      <c r="BL4616" s="9"/>
      <c r="BM4616" s="9"/>
      <c r="BN4616" s="9"/>
      <c r="BO4616" s="9"/>
      <c r="BP4616" s="9"/>
      <c r="BQ4616" s="9"/>
      <c r="BT4616" s="9"/>
      <c r="BU4616" s="9"/>
      <c r="BX4616" s="9"/>
      <c r="BY4616" s="9"/>
      <c r="CB4616" s="9"/>
      <c r="CC4616" s="9"/>
      <c r="CF4616" s="9"/>
      <c r="CG4616" s="9"/>
      <c r="CJ4616" s="9"/>
      <c r="CK4616" s="9"/>
      <c r="CN4616" s="9"/>
      <c r="CO4616" s="9"/>
      <c r="CP4616" s="9"/>
      <c r="CQ4616" s="9"/>
      <c r="CR4616" s="9"/>
      <c r="CS4616" s="9"/>
      <c r="CT4616" s="9"/>
      <c r="CU4616" s="9"/>
      <c r="CV4616" s="9"/>
      <c r="CW4616" s="9"/>
      <c r="CX4616" s="9"/>
      <c r="CY4616" s="9"/>
      <c r="CZ4616" s="9"/>
      <c r="DA4616" s="9"/>
      <c r="DB4616" s="9"/>
      <c r="DC4616" s="9"/>
      <c r="DD4616" s="9"/>
      <c r="DE4616" s="9"/>
      <c r="DF4616" s="9"/>
      <c r="DG4616" s="9"/>
      <c r="DH4616" s="9"/>
      <c r="DI4616" s="9"/>
      <c r="DJ4616" s="9"/>
      <c r="DK4616" s="9"/>
      <c r="DL4616" s="9"/>
      <c r="DM4616" s="9"/>
      <c r="DN4616" s="9"/>
      <c r="DO4616" s="9"/>
      <c r="DP4616" s="9"/>
      <c r="DQ4616" s="9"/>
      <c r="DR4616" s="9"/>
      <c r="DS4616" s="9"/>
      <c r="DT4616" s="9"/>
      <c r="DU4616" s="9"/>
      <c r="DV4616" s="9"/>
      <c r="DW4616" s="9"/>
      <c r="DX4616" s="9"/>
      <c r="DY4616" s="9"/>
      <c r="DZ4616" s="56"/>
      <c r="EA4616" s="57"/>
    </row>
    <row r="4617" spans="1:132" ht="39" customHeight="1" x14ac:dyDescent="0.25">
      <c r="A4617" s="9">
        <v>3098</v>
      </c>
      <c r="B4617" s="9" t="s">
        <v>9164</v>
      </c>
      <c r="C4617" s="9" t="s">
        <v>9165</v>
      </c>
      <c r="D4617" s="9"/>
      <c r="E4617" s="9" t="s">
        <v>9166</v>
      </c>
      <c r="F4617" s="9" t="s">
        <v>9167</v>
      </c>
      <c r="G4617" s="9"/>
      <c r="H4617" s="9" t="s">
        <v>906</v>
      </c>
      <c r="I4617" s="9" t="s">
        <v>25</v>
      </c>
      <c r="M4617" s="9" t="s">
        <v>20</v>
      </c>
      <c r="O4617" s="9">
        <v>30</v>
      </c>
      <c r="R4617" s="9"/>
      <c r="S4617" s="9"/>
      <c r="T4617" s="9"/>
      <c r="U4617" s="9"/>
      <c r="V4617" s="9"/>
      <c r="W4617" s="9"/>
      <c r="X4617" s="9"/>
      <c r="Y4617" s="9"/>
      <c r="Z4617" s="9"/>
      <c r="AA4617" s="9"/>
      <c r="AB4617" s="9"/>
      <c r="AC4617" s="9"/>
      <c r="AD4617" s="9"/>
      <c r="AE4617" s="9"/>
      <c r="AF4617" s="55"/>
      <c r="AG4617" s="55"/>
      <c r="AH4617" s="9"/>
      <c r="AI4617" s="9"/>
      <c r="AJ4617" s="9"/>
      <c r="AK4617" s="9"/>
      <c r="AL4617" s="9"/>
      <c r="AM4617" s="9"/>
      <c r="AN4617" s="9"/>
      <c r="AO4617" s="9"/>
      <c r="AP4617" s="9"/>
      <c r="AQ4617" s="9"/>
      <c r="AR4617" s="9"/>
      <c r="AS4617" s="9"/>
      <c r="AT4617" s="9"/>
      <c r="AU4617" s="9"/>
      <c r="AV4617" s="9"/>
      <c r="AW4617" s="9"/>
      <c r="AX4617" s="9"/>
      <c r="AY4617" s="9"/>
      <c r="AZ4617" s="9"/>
      <c r="BA4617" s="9"/>
      <c r="BB4617" s="9"/>
      <c r="BC4617" s="9"/>
      <c r="BD4617" s="9"/>
      <c r="BE4617" s="9"/>
      <c r="BF4617" s="9"/>
      <c r="BG4617" s="9"/>
      <c r="BH4617" s="9"/>
      <c r="BI4617" s="9"/>
      <c r="BJ4617" s="9"/>
      <c r="BK4617" s="9"/>
      <c r="BL4617" s="9"/>
      <c r="BM4617" s="9"/>
      <c r="BN4617" s="9"/>
      <c r="BO4617" s="9"/>
      <c r="BP4617" s="9"/>
      <c r="BQ4617" s="9"/>
      <c r="BT4617" s="9"/>
      <c r="BU4617" s="9"/>
      <c r="BX4617" s="9"/>
      <c r="BY4617" s="9"/>
      <c r="CB4617" s="9"/>
      <c r="CC4617" s="9"/>
      <c r="CF4617" s="9"/>
      <c r="CG4617" s="9"/>
      <c r="CJ4617" s="9"/>
      <c r="CK4617" s="9"/>
      <c r="CN4617" s="9"/>
      <c r="CO4617" s="9"/>
      <c r="CP4617" s="9"/>
      <c r="CQ4617" s="9"/>
      <c r="CR4617" s="9"/>
      <c r="CS4617" s="9"/>
      <c r="CT4617" s="9"/>
      <c r="CU4617" s="9"/>
      <c r="CV4617" s="9"/>
      <c r="CW4617" s="9"/>
      <c r="CX4617" s="9"/>
      <c r="CY4617" s="9"/>
      <c r="CZ4617" s="9"/>
      <c r="DA4617" s="9"/>
      <c r="DB4617" s="9"/>
      <c r="DC4617" s="9"/>
      <c r="DD4617" s="9"/>
      <c r="DE4617" s="9"/>
      <c r="DF4617" s="9"/>
      <c r="DG4617" s="9"/>
      <c r="DH4617" s="9"/>
      <c r="DI4617" s="9"/>
      <c r="DJ4617" s="9"/>
      <c r="DK4617" s="9"/>
      <c r="DL4617" s="9"/>
      <c r="DM4617" s="9"/>
      <c r="DN4617" s="9"/>
      <c r="DO4617" s="9"/>
      <c r="DP4617" s="9"/>
      <c r="DQ4617" s="9"/>
      <c r="DR4617" s="9"/>
      <c r="DS4617" s="9"/>
      <c r="DT4617" s="9"/>
      <c r="DU4617" s="9"/>
      <c r="DV4617" s="9"/>
      <c r="DW4617" s="9"/>
      <c r="DX4617" s="9"/>
      <c r="DY4617" s="9"/>
      <c r="DZ4617" s="56"/>
      <c r="EA4617" s="57"/>
    </row>
    <row r="4618" spans="1:132" ht="19.5" customHeight="1" x14ac:dyDescent="0.25">
      <c r="A4618" s="9">
        <v>3099</v>
      </c>
      <c r="B4618" s="9" t="s">
        <v>9168</v>
      </c>
      <c r="C4618" s="9" t="s">
        <v>9169</v>
      </c>
      <c r="D4618" s="9"/>
      <c r="E4618" s="9" t="s">
        <v>4171</v>
      </c>
      <c r="F4618" s="9" t="s">
        <v>5949</v>
      </c>
      <c r="G4618" s="9"/>
      <c r="H4618" s="9" t="s">
        <v>202</v>
      </c>
      <c r="I4618" s="9" t="s">
        <v>28</v>
      </c>
      <c r="J4618" s="129">
        <v>44211</v>
      </c>
      <c r="K4618" s="129">
        <v>44096</v>
      </c>
      <c r="L4618" s="129">
        <v>44635</v>
      </c>
      <c r="M4618" s="9" t="s">
        <v>20</v>
      </c>
      <c r="O4618" s="9">
        <v>32</v>
      </c>
      <c r="Q4618" s="9" t="s">
        <v>54</v>
      </c>
      <c r="R4618" s="9"/>
      <c r="S4618" s="13">
        <v>15000000</v>
      </c>
      <c r="T4618" s="13">
        <v>15000000</v>
      </c>
      <c r="U4618" s="13">
        <v>4500000</v>
      </c>
      <c r="V4618" s="13">
        <v>10400000</v>
      </c>
      <c r="W4618" s="9"/>
      <c r="X4618" s="9"/>
      <c r="Y4618" s="9"/>
      <c r="Z4618" s="9"/>
      <c r="AA4618" s="9"/>
      <c r="AB4618" s="9"/>
      <c r="AC4618" s="9"/>
      <c r="AD4618" s="9"/>
      <c r="AE4618" s="9"/>
      <c r="AF4618" s="55">
        <v>10400000</v>
      </c>
      <c r="AG4618" s="55"/>
      <c r="AH4618" s="9"/>
      <c r="AI4618" s="9"/>
      <c r="AJ4618" s="9"/>
      <c r="AK4618" s="9"/>
      <c r="AL4618" s="9"/>
      <c r="AM4618" s="9"/>
      <c r="AN4618" s="9"/>
      <c r="AO4618" s="9"/>
      <c r="AP4618" s="9"/>
      <c r="AQ4618" s="9"/>
      <c r="AR4618" s="9"/>
      <c r="AS4618" s="9"/>
      <c r="AT4618" s="9"/>
      <c r="AU4618" s="9"/>
      <c r="AV4618" s="9"/>
      <c r="AW4618" s="9"/>
      <c r="AX4618" s="9"/>
      <c r="AY4618" s="9"/>
      <c r="AZ4618" s="9"/>
      <c r="BA4618" s="9"/>
      <c r="BB4618" s="9"/>
      <c r="BC4618" s="9"/>
      <c r="BD4618" s="9"/>
      <c r="BE4618" s="9"/>
      <c r="BF4618" s="9"/>
      <c r="BG4618" s="9"/>
      <c r="BH4618" s="9"/>
      <c r="BI4618" s="9"/>
      <c r="BJ4618" s="9"/>
      <c r="BK4618" s="9"/>
      <c r="BL4618" s="9"/>
      <c r="BM4618" s="9"/>
      <c r="BN4618" s="9"/>
      <c r="BO4618" s="9"/>
      <c r="BP4618" s="9"/>
      <c r="BQ4618" s="9"/>
      <c r="BT4618" s="9"/>
      <c r="BU4618" s="9"/>
      <c r="BX4618" s="9"/>
      <c r="BY4618" s="9"/>
      <c r="CB4618" s="9"/>
      <c r="CC4618" s="9"/>
      <c r="CF4618" s="9"/>
      <c r="CG4618" s="9"/>
      <c r="CJ4618" s="9"/>
      <c r="CK4618" s="9"/>
      <c r="CN4618" s="9"/>
      <c r="CO4618" s="9"/>
      <c r="CP4618" s="9"/>
      <c r="CQ4618" s="9"/>
      <c r="CR4618" s="9"/>
      <c r="CS4618" s="9"/>
      <c r="CT4618" s="9"/>
      <c r="CU4618" s="9"/>
      <c r="CV4618" s="9"/>
      <c r="CW4618" s="9"/>
      <c r="CX4618" s="9"/>
      <c r="CY4618" s="9"/>
      <c r="CZ4618" s="9"/>
      <c r="DA4618" s="9"/>
      <c r="DB4618" s="9"/>
      <c r="DC4618" s="9"/>
      <c r="DD4618" s="9"/>
      <c r="DE4618" s="9"/>
      <c r="DF4618" s="9"/>
      <c r="DG4618" s="9"/>
      <c r="DH4618" s="9"/>
      <c r="DI4618" s="9"/>
      <c r="DJ4618" s="9"/>
      <c r="DK4618" s="9"/>
      <c r="DL4618" s="9"/>
      <c r="DM4618" s="9"/>
      <c r="DN4618" s="9"/>
      <c r="DO4618" s="9"/>
      <c r="DP4618" s="9"/>
      <c r="DQ4618" s="9"/>
      <c r="DR4618" s="9"/>
      <c r="DS4618" s="9"/>
      <c r="DT4618" s="9"/>
      <c r="DU4618" s="9"/>
      <c r="DV4618" s="9"/>
      <c r="DW4618" s="9"/>
      <c r="DX4618" s="9"/>
      <c r="DY4618" s="9"/>
      <c r="DZ4618" s="56"/>
      <c r="EA4618" s="57"/>
    </row>
    <row r="4619" spans="1:132" ht="39" customHeight="1" x14ac:dyDescent="0.25">
      <c r="A4619" s="9">
        <v>3100</v>
      </c>
      <c r="B4619" s="9" t="s">
        <v>9170</v>
      </c>
      <c r="C4619" s="9" t="s">
        <v>9171</v>
      </c>
      <c r="D4619" s="9"/>
      <c r="E4619" s="9" t="s">
        <v>5589</v>
      </c>
      <c r="F4619" s="9" t="s">
        <v>2800</v>
      </c>
      <c r="G4619" s="9"/>
      <c r="H4619" s="9" t="s">
        <v>906</v>
      </c>
      <c r="I4619" s="9" t="s">
        <v>35</v>
      </c>
      <c r="M4619" s="9" t="s">
        <v>335</v>
      </c>
      <c r="O4619" s="9">
        <v>28</v>
      </c>
      <c r="R4619" s="9"/>
      <c r="S4619" s="9"/>
      <c r="T4619" s="9"/>
      <c r="U4619" s="9"/>
      <c r="V4619" s="9"/>
      <c r="W4619" s="9"/>
      <c r="X4619" s="9"/>
      <c r="Y4619" s="9"/>
      <c r="Z4619" s="9"/>
      <c r="AA4619" s="9"/>
      <c r="AB4619" s="9"/>
      <c r="AC4619" s="9"/>
      <c r="AD4619" s="9"/>
      <c r="AE4619" s="9"/>
      <c r="AF4619" s="55"/>
      <c r="AG4619" s="55"/>
      <c r="AH4619" s="9"/>
      <c r="AI4619" s="9"/>
      <c r="AJ4619" s="9"/>
      <c r="AK4619" s="9"/>
      <c r="AL4619" s="9"/>
      <c r="AM4619" s="9"/>
      <c r="AN4619" s="9"/>
      <c r="AO4619" s="9"/>
      <c r="AP4619" s="9"/>
      <c r="AQ4619" s="9"/>
      <c r="AR4619" s="9"/>
      <c r="AS4619" s="9"/>
      <c r="AT4619" s="9"/>
      <c r="AU4619" s="9"/>
      <c r="AV4619" s="9"/>
      <c r="AW4619" s="9"/>
      <c r="AX4619" s="9"/>
      <c r="AY4619" s="9"/>
      <c r="AZ4619" s="9"/>
      <c r="BA4619" s="9"/>
      <c r="BB4619" s="9"/>
      <c r="BC4619" s="9"/>
      <c r="BD4619" s="9"/>
      <c r="BE4619" s="9"/>
      <c r="BF4619" s="9"/>
      <c r="BG4619" s="9"/>
      <c r="BH4619" s="9"/>
      <c r="BI4619" s="9"/>
      <c r="BJ4619" s="9"/>
      <c r="BK4619" s="9"/>
      <c r="BL4619" s="9"/>
      <c r="BM4619" s="9"/>
      <c r="BN4619" s="9"/>
      <c r="BO4619" s="9"/>
      <c r="BP4619" s="9"/>
      <c r="BQ4619" s="9"/>
      <c r="BT4619" s="9"/>
      <c r="BU4619" s="9"/>
      <c r="BX4619" s="9"/>
      <c r="BY4619" s="9"/>
      <c r="CB4619" s="9"/>
      <c r="CC4619" s="9"/>
      <c r="CF4619" s="9"/>
      <c r="CG4619" s="9"/>
      <c r="CJ4619" s="9"/>
      <c r="CK4619" s="9"/>
      <c r="CN4619" s="9"/>
      <c r="CO4619" s="9"/>
      <c r="CP4619" s="9"/>
      <c r="CQ4619" s="9"/>
      <c r="CR4619" s="9"/>
      <c r="CS4619" s="9"/>
      <c r="CT4619" s="9"/>
      <c r="CU4619" s="9"/>
      <c r="CV4619" s="9"/>
      <c r="CW4619" s="9"/>
      <c r="CX4619" s="9"/>
      <c r="CY4619" s="9"/>
      <c r="CZ4619" s="9"/>
      <c r="DA4619" s="9"/>
      <c r="DB4619" s="9"/>
      <c r="DC4619" s="9"/>
      <c r="DD4619" s="9"/>
      <c r="DE4619" s="9"/>
      <c r="DF4619" s="9"/>
      <c r="DG4619" s="9"/>
      <c r="DH4619" s="9"/>
      <c r="DI4619" s="9"/>
      <c r="DJ4619" s="9"/>
      <c r="DK4619" s="9"/>
      <c r="DL4619" s="9"/>
      <c r="DM4619" s="9"/>
      <c r="DN4619" s="9"/>
      <c r="DO4619" s="9"/>
      <c r="DP4619" s="9"/>
      <c r="DQ4619" s="9"/>
      <c r="DR4619" s="9"/>
      <c r="DS4619" s="9"/>
      <c r="DT4619" s="9"/>
      <c r="DU4619" s="9"/>
      <c r="DV4619" s="9"/>
      <c r="DW4619" s="9"/>
      <c r="DX4619" s="9"/>
      <c r="DY4619" s="9"/>
      <c r="DZ4619" s="56"/>
      <c r="EA4619" s="57"/>
    </row>
    <row r="4620" spans="1:132" ht="19.5" customHeight="1" x14ac:dyDescent="0.25">
      <c r="A4620" s="9">
        <v>3101</v>
      </c>
      <c r="B4620" s="9" t="s">
        <v>9172</v>
      </c>
      <c r="C4620" s="9" t="s">
        <v>9173</v>
      </c>
      <c r="D4620" s="9"/>
      <c r="E4620" s="9" t="s">
        <v>3486</v>
      </c>
      <c r="F4620" s="9" t="s">
        <v>8799</v>
      </c>
      <c r="G4620" s="9"/>
      <c r="H4620" s="9" t="s">
        <v>906</v>
      </c>
      <c r="I4620" s="9" t="s">
        <v>668</v>
      </c>
      <c r="M4620" s="9" t="s">
        <v>20</v>
      </c>
      <c r="O4620" s="9">
        <v>32</v>
      </c>
      <c r="R4620" s="9"/>
      <c r="S4620" s="9"/>
      <c r="T4620" s="9"/>
      <c r="U4620" s="9"/>
      <c r="V4620" s="9"/>
      <c r="W4620" s="9"/>
      <c r="X4620" s="9"/>
      <c r="Y4620" s="9"/>
      <c r="Z4620" s="9"/>
      <c r="AA4620" s="9"/>
      <c r="AB4620" s="9"/>
      <c r="AC4620" s="9"/>
      <c r="AD4620" s="9"/>
      <c r="AE4620" s="9"/>
      <c r="AF4620" s="55"/>
      <c r="AG4620" s="55"/>
      <c r="AH4620" s="9"/>
      <c r="AI4620" s="9"/>
      <c r="AJ4620" s="9"/>
      <c r="AK4620" s="9"/>
      <c r="AL4620" s="9"/>
      <c r="AM4620" s="9"/>
      <c r="AN4620" s="9"/>
      <c r="AO4620" s="9"/>
      <c r="AP4620" s="9"/>
      <c r="AQ4620" s="9"/>
      <c r="AR4620" s="9"/>
      <c r="AS4620" s="9"/>
      <c r="AT4620" s="9"/>
      <c r="AU4620" s="9"/>
      <c r="AV4620" s="9"/>
      <c r="AW4620" s="9"/>
      <c r="AX4620" s="9"/>
      <c r="AY4620" s="9"/>
      <c r="AZ4620" s="9"/>
      <c r="BA4620" s="9"/>
      <c r="BB4620" s="9"/>
      <c r="BC4620" s="9"/>
      <c r="BD4620" s="9"/>
      <c r="BE4620" s="9"/>
      <c r="BF4620" s="9"/>
      <c r="BG4620" s="9"/>
      <c r="BH4620" s="9"/>
      <c r="BI4620" s="9"/>
      <c r="BJ4620" s="9"/>
      <c r="BK4620" s="9"/>
      <c r="BL4620" s="9"/>
      <c r="BM4620" s="9"/>
      <c r="BN4620" s="9"/>
      <c r="BO4620" s="9"/>
      <c r="BP4620" s="9"/>
      <c r="BQ4620" s="9"/>
      <c r="BT4620" s="9"/>
      <c r="BU4620" s="9"/>
      <c r="BX4620" s="9"/>
      <c r="BY4620" s="9"/>
      <c r="CB4620" s="9"/>
      <c r="CC4620" s="9"/>
      <c r="CF4620" s="9"/>
      <c r="CG4620" s="9"/>
      <c r="CJ4620" s="9"/>
      <c r="CK4620" s="9"/>
      <c r="CN4620" s="9"/>
      <c r="CO4620" s="9"/>
      <c r="CP4620" s="9"/>
      <c r="CQ4620" s="9"/>
      <c r="CR4620" s="9"/>
      <c r="CS4620" s="9"/>
      <c r="CT4620" s="9"/>
      <c r="CU4620" s="9"/>
      <c r="CV4620" s="9"/>
      <c r="CW4620" s="9"/>
      <c r="CX4620" s="9"/>
      <c r="CY4620" s="9"/>
      <c r="CZ4620" s="9"/>
      <c r="DA4620" s="9"/>
      <c r="DB4620" s="9"/>
      <c r="DC4620" s="9"/>
      <c r="DD4620" s="9"/>
      <c r="DE4620" s="9"/>
      <c r="DF4620" s="9"/>
      <c r="DG4620" s="9"/>
      <c r="DH4620" s="9"/>
      <c r="DI4620" s="9"/>
      <c r="DJ4620" s="9"/>
      <c r="DK4620" s="9"/>
      <c r="DL4620" s="9"/>
      <c r="DM4620" s="9"/>
      <c r="DN4620" s="9"/>
      <c r="DO4620" s="9"/>
      <c r="DP4620" s="9"/>
      <c r="DQ4620" s="9"/>
      <c r="DR4620" s="9"/>
      <c r="DS4620" s="9"/>
      <c r="DT4620" s="9"/>
      <c r="DU4620" s="9"/>
      <c r="DV4620" s="9"/>
      <c r="DW4620" s="9"/>
      <c r="DX4620" s="9"/>
      <c r="DY4620" s="9"/>
      <c r="DZ4620" s="56"/>
      <c r="EA4620" s="57"/>
    </row>
    <row r="4621" spans="1:132" ht="19.5" customHeight="1" x14ac:dyDescent="0.25">
      <c r="A4621" s="9">
        <v>3102</v>
      </c>
      <c r="B4621" s="9" t="s">
        <v>9174</v>
      </c>
      <c r="C4621" s="9" t="s">
        <v>9175</v>
      </c>
      <c r="D4621" s="9"/>
      <c r="E4621" s="9" t="s">
        <v>6233</v>
      </c>
      <c r="F4621" s="9" t="s">
        <v>9176</v>
      </c>
      <c r="G4621" s="9"/>
      <c r="H4621" s="9" t="s">
        <v>906</v>
      </c>
      <c r="I4621" s="9" t="s">
        <v>25</v>
      </c>
      <c r="M4621" s="9" t="s">
        <v>20</v>
      </c>
      <c r="O4621" s="9">
        <v>28</v>
      </c>
      <c r="R4621" s="9"/>
      <c r="S4621" s="9"/>
      <c r="T4621" s="9"/>
      <c r="U4621" s="9"/>
      <c r="V4621" s="9"/>
      <c r="W4621" s="9"/>
      <c r="X4621" s="9"/>
      <c r="Y4621" s="9"/>
      <c r="Z4621" s="9"/>
      <c r="AA4621" s="9"/>
      <c r="AB4621" s="9"/>
      <c r="AC4621" s="9"/>
      <c r="AD4621" s="9"/>
      <c r="AE4621" s="9"/>
      <c r="AF4621" s="55"/>
      <c r="AG4621" s="55"/>
      <c r="AH4621" s="9"/>
      <c r="AI4621" s="9"/>
      <c r="AJ4621" s="9"/>
      <c r="AK4621" s="9"/>
      <c r="AL4621" s="9"/>
      <c r="AM4621" s="9"/>
      <c r="AN4621" s="9"/>
      <c r="AO4621" s="9"/>
      <c r="AP4621" s="9"/>
      <c r="AQ4621" s="9"/>
      <c r="AR4621" s="9"/>
      <c r="AS4621" s="9"/>
      <c r="AT4621" s="9"/>
      <c r="AU4621" s="9"/>
      <c r="AV4621" s="9"/>
      <c r="AW4621" s="9"/>
      <c r="AX4621" s="9"/>
      <c r="AY4621" s="9"/>
      <c r="AZ4621" s="9"/>
      <c r="BA4621" s="9"/>
      <c r="BB4621" s="9"/>
      <c r="BC4621" s="9"/>
      <c r="BD4621" s="9"/>
      <c r="BE4621" s="9"/>
      <c r="BF4621" s="9"/>
      <c r="BG4621" s="9"/>
      <c r="BH4621" s="9"/>
      <c r="BI4621" s="9"/>
      <c r="BJ4621" s="9"/>
      <c r="BK4621" s="9"/>
      <c r="BL4621" s="9"/>
      <c r="BM4621" s="9"/>
      <c r="BN4621" s="9"/>
      <c r="BO4621" s="9"/>
      <c r="BP4621" s="9"/>
      <c r="BQ4621" s="9"/>
      <c r="BT4621" s="9"/>
      <c r="BU4621" s="9"/>
      <c r="BX4621" s="9"/>
      <c r="BY4621" s="9"/>
      <c r="CB4621" s="9"/>
      <c r="CC4621" s="9"/>
      <c r="CF4621" s="9"/>
      <c r="CG4621" s="9"/>
      <c r="CJ4621" s="9"/>
      <c r="CK4621" s="9"/>
      <c r="CN4621" s="9"/>
      <c r="CO4621" s="9"/>
      <c r="CP4621" s="9"/>
      <c r="CQ4621" s="9"/>
      <c r="CR4621" s="9"/>
      <c r="CS4621" s="9"/>
      <c r="CT4621" s="9"/>
      <c r="CU4621" s="9"/>
      <c r="CV4621" s="9"/>
      <c r="CW4621" s="9"/>
      <c r="CX4621" s="9"/>
      <c r="CY4621" s="9"/>
      <c r="CZ4621" s="9"/>
      <c r="DA4621" s="9"/>
      <c r="DB4621" s="9"/>
      <c r="DC4621" s="9"/>
      <c r="DD4621" s="9"/>
      <c r="DE4621" s="9"/>
      <c r="DF4621" s="9"/>
      <c r="DG4621" s="9"/>
      <c r="DH4621" s="9"/>
      <c r="DI4621" s="9"/>
      <c r="DJ4621" s="9"/>
      <c r="DK4621" s="9"/>
      <c r="DL4621" s="9"/>
      <c r="DM4621" s="9"/>
      <c r="DN4621" s="9"/>
      <c r="DO4621" s="9"/>
      <c r="DP4621" s="9"/>
      <c r="DQ4621" s="9"/>
      <c r="DR4621" s="9"/>
      <c r="DS4621" s="9"/>
      <c r="DT4621" s="9"/>
      <c r="DU4621" s="9"/>
      <c r="DV4621" s="9"/>
      <c r="DW4621" s="9"/>
      <c r="DX4621" s="9"/>
      <c r="DY4621" s="9"/>
      <c r="DZ4621" s="56"/>
      <c r="EA4621" s="57"/>
    </row>
    <row r="4622" spans="1:132" ht="19.5" customHeight="1" x14ac:dyDescent="0.25">
      <c r="A4622" s="9">
        <v>3103</v>
      </c>
      <c r="B4622" s="9" t="s">
        <v>9177</v>
      </c>
      <c r="C4622" s="9" t="s">
        <v>9178</v>
      </c>
      <c r="D4622" s="9"/>
      <c r="E4622" s="9" t="s">
        <v>8775</v>
      </c>
      <c r="F4622" s="9" t="s">
        <v>8776</v>
      </c>
      <c r="G4622" s="9"/>
      <c r="H4622" s="9" t="s">
        <v>202</v>
      </c>
      <c r="I4622" s="9" t="s">
        <v>25</v>
      </c>
      <c r="J4622" s="129">
        <v>44368</v>
      </c>
      <c r="K4622" s="129">
        <v>44305</v>
      </c>
      <c r="L4622" s="129">
        <v>44592</v>
      </c>
      <c r="M4622" s="9" t="s">
        <v>20</v>
      </c>
      <c r="O4622" s="9">
        <v>29</v>
      </c>
      <c r="Q4622" s="9" t="s">
        <v>54</v>
      </c>
      <c r="R4622" s="9"/>
      <c r="S4622" s="13">
        <v>10400000</v>
      </c>
      <c r="T4622" s="13">
        <v>10400000</v>
      </c>
      <c r="U4622" s="13">
        <v>3120000</v>
      </c>
      <c r="V4622" s="13">
        <v>6000000</v>
      </c>
      <c r="W4622" s="9"/>
      <c r="X4622" s="9"/>
      <c r="Y4622" s="9"/>
      <c r="Z4622" s="9"/>
      <c r="AA4622" s="9"/>
      <c r="AB4622" s="9"/>
      <c r="AC4622" s="9"/>
      <c r="AD4622" s="9"/>
      <c r="AE4622" s="9"/>
      <c r="AF4622" s="55">
        <v>6000000</v>
      </c>
      <c r="AG4622" s="55"/>
      <c r="AH4622" s="9"/>
      <c r="AI4622" s="9"/>
      <c r="AJ4622" s="9"/>
      <c r="AK4622" s="9"/>
      <c r="AL4622" s="9"/>
      <c r="AM4622" s="9"/>
      <c r="AN4622" s="9"/>
      <c r="AO4622" s="9"/>
      <c r="AP4622" s="9"/>
      <c r="AQ4622" s="9"/>
      <c r="AR4622" s="9"/>
      <c r="AS4622" s="9"/>
      <c r="AT4622" s="9"/>
      <c r="AU4622" s="9"/>
      <c r="AV4622" s="9"/>
      <c r="AW4622" s="9"/>
      <c r="AX4622" s="9"/>
      <c r="AY4622" s="9"/>
      <c r="AZ4622" s="9"/>
      <c r="BA4622" s="9"/>
      <c r="BB4622" s="9"/>
      <c r="BC4622" s="9"/>
      <c r="BD4622" s="9"/>
      <c r="BE4622" s="9"/>
      <c r="BF4622" s="9"/>
      <c r="BG4622" s="9"/>
      <c r="BH4622" s="9"/>
      <c r="BI4622" s="9"/>
      <c r="BJ4622" s="9"/>
      <c r="BK4622" s="9"/>
      <c r="BL4622" s="9"/>
      <c r="BM4622" s="9"/>
      <c r="BN4622" s="9"/>
      <c r="BO4622" s="9"/>
      <c r="BP4622" s="9"/>
      <c r="BQ4622" s="9"/>
      <c r="BT4622" s="9"/>
      <c r="BU4622" s="9"/>
      <c r="BX4622" s="9"/>
      <c r="BY4622" s="9"/>
      <c r="CB4622" s="9"/>
      <c r="CC4622" s="9"/>
      <c r="CF4622" s="9"/>
      <c r="CG4622" s="9"/>
      <c r="CJ4622" s="9"/>
      <c r="CK4622" s="9"/>
      <c r="CN4622" s="9"/>
      <c r="CO4622" s="9"/>
      <c r="CP4622" s="9"/>
      <c r="CQ4622" s="9"/>
      <c r="CR4622" s="9"/>
      <c r="CS4622" s="9"/>
      <c r="CT4622" s="9"/>
      <c r="CU4622" s="9"/>
      <c r="CV4622" s="9"/>
      <c r="CW4622" s="9"/>
      <c r="CX4622" s="9"/>
      <c r="CY4622" s="9"/>
      <c r="CZ4622" s="9"/>
      <c r="DA4622" s="9"/>
      <c r="DB4622" s="9"/>
      <c r="DC4622" s="9"/>
      <c r="DD4622" s="9"/>
      <c r="DE4622" s="9"/>
      <c r="DF4622" s="9"/>
      <c r="DG4622" s="9"/>
      <c r="DH4622" s="9"/>
      <c r="DI4622" s="9"/>
      <c r="DJ4622" s="9"/>
      <c r="DK4622" s="9"/>
      <c r="DL4622" s="9"/>
      <c r="DM4622" s="9"/>
      <c r="DN4622" s="9"/>
      <c r="DO4622" s="9"/>
      <c r="DP4622" s="9"/>
      <c r="DQ4622" s="9"/>
      <c r="DR4622" s="9"/>
      <c r="DS4622" s="9"/>
      <c r="DT4622" s="9"/>
      <c r="DU4622" s="9"/>
      <c r="DV4622" s="9"/>
      <c r="DW4622" s="9"/>
      <c r="DX4622" s="9"/>
      <c r="DY4622" s="9"/>
      <c r="DZ4622" s="56"/>
      <c r="EA4622" s="57"/>
    </row>
    <row r="4623" spans="1:132" ht="39" customHeight="1" x14ac:dyDescent="0.25">
      <c r="A4623" s="9">
        <v>3104</v>
      </c>
      <c r="B4623" s="9" t="s">
        <v>9179</v>
      </c>
      <c r="C4623" s="9" t="s">
        <v>9303</v>
      </c>
      <c r="D4623" s="9"/>
      <c r="E4623" s="9" t="s">
        <v>8958</v>
      </c>
      <c r="F4623" s="9" t="s">
        <v>8959</v>
      </c>
      <c r="G4623" s="9"/>
      <c r="H4623" s="9" t="s">
        <v>202</v>
      </c>
      <c r="I4623" s="9" t="s">
        <v>6149</v>
      </c>
      <c r="J4623" s="129">
        <v>44137</v>
      </c>
      <c r="K4623" s="129">
        <v>44105</v>
      </c>
      <c r="L4623" s="129">
        <v>44180</v>
      </c>
      <c r="M4623" s="9" t="s">
        <v>20</v>
      </c>
      <c r="O4623" s="9">
        <v>30</v>
      </c>
      <c r="Q4623" s="9" t="s">
        <v>54</v>
      </c>
      <c r="R4623" s="9"/>
      <c r="S4623" s="13">
        <v>4400000</v>
      </c>
      <c r="T4623" s="13">
        <v>4400000</v>
      </c>
      <c r="U4623" s="13">
        <v>1320000</v>
      </c>
      <c r="W4623" s="9"/>
      <c r="X4623" s="9"/>
      <c r="Y4623" s="9"/>
      <c r="Z4623" s="9"/>
      <c r="AA4623" s="9"/>
      <c r="AB4623" s="13">
        <v>3080000</v>
      </c>
      <c r="AC4623" s="9"/>
      <c r="AD4623" s="9"/>
      <c r="AE4623" s="9"/>
      <c r="AF4623" s="55">
        <v>3080000</v>
      </c>
      <c r="AG4623" s="55"/>
      <c r="AH4623" s="9"/>
      <c r="AI4623" s="9"/>
      <c r="AJ4623" s="9"/>
      <c r="AK4623" s="9"/>
      <c r="AL4623" s="9"/>
      <c r="AM4623" s="9"/>
      <c r="AN4623" s="9"/>
      <c r="AO4623" s="9"/>
      <c r="AP4623" s="9"/>
      <c r="AQ4623" s="9"/>
      <c r="AR4623" s="9"/>
      <c r="AS4623" s="9"/>
      <c r="AT4623" s="9"/>
      <c r="AU4623" s="9"/>
      <c r="AV4623" s="9"/>
      <c r="AW4623" s="9"/>
      <c r="AX4623" s="9"/>
      <c r="AY4623" s="9"/>
      <c r="AZ4623" s="9"/>
      <c r="BA4623" s="9"/>
      <c r="BB4623" s="9"/>
      <c r="BC4623" s="9"/>
      <c r="BD4623" s="9"/>
      <c r="BE4623" s="9"/>
      <c r="BF4623" s="9"/>
      <c r="BG4623" s="9"/>
      <c r="BH4623" s="9"/>
      <c r="BI4623" s="9"/>
      <c r="BJ4623" s="9"/>
      <c r="BK4623" s="9"/>
      <c r="BL4623" s="9"/>
      <c r="BM4623" s="9"/>
      <c r="BN4623" s="9"/>
      <c r="BO4623" s="9"/>
      <c r="BP4623" s="9"/>
      <c r="BQ4623" s="9"/>
      <c r="BT4623" s="9"/>
      <c r="BU4623" s="9"/>
      <c r="BX4623" s="9"/>
      <c r="BY4623" s="9"/>
      <c r="CB4623" s="9"/>
      <c r="CC4623" s="9"/>
      <c r="CF4623" s="9"/>
      <c r="CG4623" s="9"/>
      <c r="CJ4623" s="9"/>
      <c r="CK4623" s="9"/>
      <c r="CN4623" s="9"/>
      <c r="CO4623" s="9"/>
      <c r="CP4623" s="9"/>
      <c r="CQ4623" s="9"/>
      <c r="CR4623" s="9"/>
      <c r="CS4623" s="9"/>
      <c r="CT4623" s="9"/>
      <c r="CU4623" s="9"/>
      <c r="CV4623" s="9"/>
      <c r="CW4623" s="9"/>
      <c r="CX4623" s="9"/>
      <c r="CY4623" s="9"/>
      <c r="CZ4623" s="9"/>
      <c r="DA4623" s="9"/>
      <c r="DB4623" s="9"/>
      <c r="DC4623" s="9"/>
      <c r="DD4623" s="9"/>
      <c r="DE4623" s="9"/>
      <c r="DF4623" s="9"/>
      <c r="DG4623" s="9"/>
      <c r="DH4623" s="9"/>
      <c r="DI4623" s="9"/>
      <c r="DJ4623" s="9"/>
      <c r="DK4623" s="9"/>
      <c r="DL4623" s="9"/>
      <c r="DM4623" s="9"/>
      <c r="DN4623" s="9"/>
      <c r="DO4623" s="9"/>
      <c r="DP4623" s="9"/>
      <c r="DQ4623" s="9"/>
      <c r="DR4623" s="9"/>
      <c r="DS4623" s="9"/>
      <c r="DT4623" s="9"/>
      <c r="DU4623" s="9"/>
      <c r="DV4623" s="9"/>
      <c r="DW4623" s="9"/>
      <c r="DX4623" s="9"/>
      <c r="DY4623" s="9"/>
      <c r="DZ4623" s="56"/>
      <c r="EA4623" s="57"/>
    </row>
    <row r="4624" spans="1:132" s="18" customFormat="1" ht="39" customHeight="1" x14ac:dyDescent="0.25">
      <c r="A4624" s="18">
        <v>3104</v>
      </c>
      <c r="B4624" s="18" t="s">
        <v>9179</v>
      </c>
      <c r="C4624" s="18" t="s">
        <v>9303</v>
      </c>
      <c r="J4624" s="130"/>
      <c r="K4624" s="130"/>
      <c r="L4624" s="130"/>
      <c r="S4624" s="20"/>
      <c r="T4624" s="20"/>
      <c r="U4624" s="20"/>
      <c r="V4624" s="20"/>
      <c r="AB4624" s="20">
        <v>0</v>
      </c>
      <c r="AF4624" s="57">
        <v>0</v>
      </c>
      <c r="AG4624" s="57"/>
      <c r="DZ4624" s="56"/>
      <c r="EA4624" s="57"/>
    </row>
    <row r="4625" spans="1:132" ht="39" customHeight="1" x14ac:dyDescent="0.25">
      <c r="A4625" s="9">
        <v>3105</v>
      </c>
      <c r="B4625" s="9" t="s">
        <v>9180</v>
      </c>
      <c r="C4625" s="9" t="s">
        <v>9181</v>
      </c>
      <c r="D4625" s="9"/>
      <c r="E4625" s="9" t="s">
        <v>9882</v>
      </c>
      <c r="F4625" s="9" t="s">
        <v>9182</v>
      </c>
      <c r="G4625" s="9"/>
      <c r="H4625" s="9" t="s">
        <v>202</v>
      </c>
      <c r="I4625" s="9" t="s">
        <v>9661</v>
      </c>
      <c r="J4625" s="129">
        <v>44299</v>
      </c>
      <c r="K4625" s="129">
        <v>44104</v>
      </c>
      <c r="L4625" s="129">
        <v>44444</v>
      </c>
      <c r="M4625" s="9" t="s">
        <v>20</v>
      </c>
      <c r="O4625" s="9">
        <v>30</v>
      </c>
      <c r="Q4625" s="9" t="s">
        <v>54</v>
      </c>
      <c r="R4625" s="9"/>
      <c r="S4625" s="13">
        <v>915000000</v>
      </c>
      <c r="T4625" s="13">
        <v>915000000</v>
      </c>
      <c r="U4625" s="13">
        <v>274500000</v>
      </c>
      <c r="V4625" s="13">
        <v>640200000</v>
      </c>
      <c r="W4625" s="9"/>
      <c r="X4625" s="9"/>
      <c r="Y4625" s="9"/>
      <c r="Z4625" s="9"/>
      <c r="AA4625" s="9"/>
      <c r="AB4625" s="9"/>
      <c r="AC4625" s="9"/>
      <c r="AD4625" s="9"/>
      <c r="AE4625" s="9"/>
      <c r="AF4625" s="55">
        <v>640200000</v>
      </c>
      <c r="AG4625" s="55"/>
      <c r="AH4625" s="11">
        <v>44239</v>
      </c>
      <c r="AI4625" s="11">
        <v>44286</v>
      </c>
      <c r="AJ4625" s="13">
        <v>76408715</v>
      </c>
      <c r="AK4625" s="13">
        <v>22922615</v>
      </c>
      <c r="AL4625" s="11">
        <v>44287</v>
      </c>
      <c r="AM4625" s="11">
        <v>44347</v>
      </c>
      <c r="AN4625" s="13">
        <v>388371949</v>
      </c>
      <c r="AO4625" s="13">
        <v>116511585</v>
      </c>
      <c r="AP4625" s="9"/>
      <c r="AQ4625" s="9"/>
      <c r="AR4625" s="9"/>
      <c r="AS4625" s="9"/>
      <c r="AT4625" s="9"/>
      <c r="AU4625" s="9"/>
      <c r="AV4625" s="9"/>
      <c r="AW4625" s="9"/>
      <c r="AX4625" s="9"/>
      <c r="AY4625" s="9"/>
      <c r="AZ4625" s="9"/>
      <c r="BA4625" s="9"/>
      <c r="BB4625" s="9"/>
      <c r="BC4625" s="9"/>
      <c r="BD4625" s="9"/>
      <c r="BE4625" s="9"/>
      <c r="BF4625" s="9"/>
      <c r="BG4625" s="9"/>
      <c r="BH4625" s="9"/>
      <c r="BI4625" s="9"/>
      <c r="BJ4625" s="9"/>
      <c r="BK4625" s="9"/>
      <c r="BL4625" s="9"/>
      <c r="BM4625" s="9"/>
      <c r="BN4625" s="9"/>
      <c r="BO4625" s="9"/>
      <c r="BP4625" s="9"/>
      <c r="BQ4625" s="9"/>
      <c r="BT4625" s="9"/>
      <c r="BU4625" s="9"/>
      <c r="BX4625" s="9"/>
      <c r="BY4625" s="9"/>
      <c r="CB4625" s="9"/>
      <c r="CC4625" s="9"/>
      <c r="CF4625" s="9"/>
      <c r="CG4625" s="9"/>
      <c r="CJ4625" s="9"/>
      <c r="CK4625" s="9"/>
      <c r="CN4625" s="9"/>
      <c r="CO4625" s="9"/>
      <c r="CP4625" s="9"/>
      <c r="CQ4625" s="9"/>
      <c r="CR4625" s="9"/>
      <c r="CS4625" s="9"/>
      <c r="CT4625" s="9"/>
      <c r="CU4625" s="9"/>
      <c r="CV4625" s="9"/>
      <c r="CW4625" s="9"/>
      <c r="CX4625" s="9"/>
      <c r="CY4625" s="9"/>
      <c r="CZ4625" s="9"/>
      <c r="DA4625" s="9"/>
      <c r="DB4625" s="9"/>
      <c r="DC4625" s="9"/>
      <c r="DD4625" s="9"/>
      <c r="DE4625" s="9"/>
      <c r="DF4625" s="9"/>
      <c r="DG4625" s="9"/>
      <c r="DH4625" s="9"/>
      <c r="DI4625" s="9"/>
      <c r="DJ4625" s="9"/>
      <c r="DK4625" s="9"/>
      <c r="DL4625" s="9"/>
      <c r="DM4625" s="9"/>
      <c r="DN4625" s="9"/>
      <c r="DO4625" s="9"/>
      <c r="DP4625" s="9"/>
      <c r="DQ4625" s="9"/>
      <c r="DR4625" s="9"/>
      <c r="DS4625" s="9"/>
      <c r="DT4625" s="9"/>
      <c r="DU4625" s="9"/>
      <c r="DV4625" s="9"/>
      <c r="DW4625" s="9"/>
      <c r="DX4625" s="9"/>
      <c r="DY4625" s="9"/>
      <c r="DZ4625" s="56"/>
      <c r="EA4625" s="57"/>
    </row>
    <row r="4626" spans="1:132" s="18" customFormat="1" ht="39" customHeight="1" x14ac:dyDescent="0.25">
      <c r="A4626" s="18">
        <v>3105</v>
      </c>
      <c r="B4626" s="18" t="s">
        <v>9180</v>
      </c>
      <c r="C4626" s="18" t="s">
        <v>10413</v>
      </c>
      <c r="D4626" s="19">
        <v>44447</v>
      </c>
      <c r="J4626" s="130"/>
      <c r="K4626" s="130"/>
      <c r="L4626" s="130">
        <v>44470</v>
      </c>
      <c r="S4626" s="20">
        <v>1005000000</v>
      </c>
      <c r="T4626" s="20">
        <v>1005000000</v>
      </c>
      <c r="U4626" s="20">
        <v>301500000</v>
      </c>
      <c r="V4626" s="20">
        <v>703200000</v>
      </c>
      <c r="AF4626" s="57">
        <v>703200000</v>
      </c>
      <c r="AG4626" s="55"/>
      <c r="AH4626" s="19"/>
      <c r="AI4626" s="19"/>
      <c r="AJ4626" s="20"/>
      <c r="AK4626" s="20"/>
      <c r="AL4626" s="19"/>
      <c r="AM4626" s="19"/>
      <c r="AN4626" s="20"/>
      <c r="AO4626" s="20"/>
      <c r="DZ4626" s="56"/>
      <c r="EA4626" s="57"/>
    </row>
    <row r="4627" spans="1:132" ht="19.5" customHeight="1" x14ac:dyDescent="0.25">
      <c r="A4627" s="9">
        <v>3106</v>
      </c>
      <c r="B4627" s="9" t="s">
        <v>9183</v>
      </c>
      <c r="C4627" s="9" t="s">
        <v>9184</v>
      </c>
      <c r="D4627" s="9"/>
      <c r="E4627" s="9" t="s">
        <v>9107</v>
      </c>
      <c r="F4627" s="9" t="s">
        <v>9109</v>
      </c>
      <c r="G4627" s="9"/>
      <c r="H4627" s="9" t="s">
        <v>202</v>
      </c>
      <c r="I4627" s="9" t="s">
        <v>25</v>
      </c>
      <c r="J4627" s="129">
        <v>44242</v>
      </c>
      <c r="K4627" s="129">
        <v>44119</v>
      </c>
      <c r="L4627" s="129">
        <v>44895</v>
      </c>
      <c r="M4627" s="9" t="s">
        <v>20</v>
      </c>
      <c r="O4627" s="9">
        <v>29</v>
      </c>
      <c r="Q4627" s="9" t="s">
        <v>54</v>
      </c>
      <c r="R4627" s="9"/>
      <c r="S4627" s="13">
        <v>25000000</v>
      </c>
      <c r="T4627" s="13">
        <v>25000000</v>
      </c>
      <c r="U4627" s="13">
        <v>7425000</v>
      </c>
      <c r="V4627" s="13">
        <v>17000000</v>
      </c>
      <c r="W4627" s="9"/>
      <c r="X4627" s="9"/>
      <c r="Y4627" s="9"/>
      <c r="Z4627" s="9"/>
      <c r="AA4627" s="9"/>
      <c r="AB4627" s="9"/>
      <c r="AC4627" s="9"/>
      <c r="AD4627" s="9"/>
      <c r="AE4627" s="9"/>
      <c r="AF4627" s="55">
        <v>17000000</v>
      </c>
      <c r="AG4627" s="55"/>
      <c r="AH4627" s="9"/>
      <c r="AI4627" s="9"/>
      <c r="AJ4627" s="9"/>
      <c r="AK4627" s="9"/>
      <c r="AL4627" s="9"/>
      <c r="AM4627" s="9"/>
      <c r="AN4627" s="9"/>
      <c r="AO4627" s="9"/>
      <c r="AP4627" s="9"/>
      <c r="AQ4627" s="9"/>
      <c r="AR4627" s="9"/>
      <c r="AS4627" s="9"/>
      <c r="AT4627" s="9"/>
      <c r="AU4627" s="9"/>
      <c r="AV4627" s="9"/>
      <c r="AW4627" s="9"/>
      <c r="AX4627" s="9"/>
      <c r="AY4627" s="9"/>
      <c r="AZ4627" s="9"/>
      <c r="BA4627" s="9"/>
      <c r="BB4627" s="9"/>
      <c r="BC4627" s="9"/>
      <c r="BD4627" s="9"/>
      <c r="BE4627" s="9"/>
      <c r="BF4627" s="9"/>
      <c r="BG4627" s="9"/>
      <c r="BH4627" s="9"/>
      <c r="BI4627" s="9"/>
      <c r="BJ4627" s="9"/>
      <c r="BK4627" s="9"/>
      <c r="BL4627" s="9"/>
      <c r="BM4627" s="9"/>
      <c r="BN4627" s="9"/>
      <c r="BO4627" s="9"/>
      <c r="BP4627" s="9"/>
      <c r="BQ4627" s="9"/>
      <c r="BT4627" s="9"/>
      <c r="BU4627" s="9"/>
      <c r="BX4627" s="9"/>
      <c r="BY4627" s="9"/>
      <c r="CB4627" s="9"/>
      <c r="CC4627" s="9"/>
      <c r="CF4627" s="9"/>
      <c r="CG4627" s="9"/>
      <c r="CJ4627" s="9"/>
      <c r="CK4627" s="9"/>
      <c r="CN4627" s="9"/>
      <c r="CO4627" s="9"/>
      <c r="CP4627" s="9"/>
      <c r="CQ4627" s="9"/>
      <c r="CR4627" s="9"/>
      <c r="CS4627" s="9"/>
      <c r="CT4627" s="9"/>
      <c r="CU4627" s="9"/>
      <c r="CV4627" s="9"/>
      <c r="CW4627" s="9"/>
      <c r="CX4627" s="9"/>
      <c r="CY4627" s="9"/>
      <c r="CZ4627" s="9"/>
      <c r="DA4627" s="9"/>
      <c r="DB4627" s="9"/>
      <c r="DC4627" s="9"/>
      <c r="DD4627" s="9"/>
      <c r="DE4627" s="9"/>
      <c r="DF4627" s="9"/>
      <c r="DG4627" s="9"/>
      <c r="DH4627" s="9"/>
      <c r="DI4627" s="9"/>
      <c r="DJ4627" s="9"/>
      <c r="DK4627" s="9"/>
      <c r="DL4627" s="9"/>
      <c r="DM4627" s="9"/>
      <c r="DN4627" s="9"/>
      <c r="DO4627" s="9"/>
      <c r="DP4627" s="9"/>
      <c r="DQ4627" s="9"/>
      <c r="DR4627" s="9"/>
      <c r="DS4627" s="9"/>
      <c r="DT4627" s="9"/>
      <c r="DU4627" s="9"/>
      <c r="DV4627" s="9"/>
      <c r="DW4627" s="9"/>
      <c r="DX4627" s="9"/>
      <c r="DY4627" s="9"/>
      <c r="DZ4627" s="56"/>
      <c r="EA4627" s="57"/>
    </row>
    <row r="4628" spans="1:132" ht="39" customHeight="1" x14ac:dyDescent="0.25">
      <c r="A4628" s="9">
        <v>3107</v>
      </c>
      <c r="B4628" s="10" t="s">
        <v>9185</v>
      </c>
      <c r="C4628" s="9" t="s">
        <v>9186</v>
      </c>
      <c r="D4628" s="9"/>
      <c r="E4628" s="9" t="s">
        <v>8212</v>
      </c>
      <c r="F4628" s="9" t="s">
        <v>9161</v>
      </c>
      <c r="G4628" s="9"/>
      <c r="H4628" s="9" t="s">
        <v>202</v>
      </c>
      <c r="I4628" s="9" t="s">
        <v>78</v>
      </c>
      <c r="J4628" s="129">
        <v>44132</v>
      </c>
      <c r="K4628" s="129">
        <v>44076</v>
      </c>
      <c r="L4628" s="129">
        <v>44218</v>
      </c>
      <c r="O4628" s="9">
        <v>30</v>
      </c>
      <c r="Q4628" s="9" t="s">
        <v>61</v>
      </c>
      <c r="R4628" s="9"/>
      <c r="S4628" s="13">
        <v>602320000</v>
      </c>
      <c r="T4628" s="13">
        <v>602320000</v>
      </c>
      <c r="U4628" s="13">
        <v>180696000</v>
      </c>
      <c r="V4628" s="9"/>
      <c r="W4628" s="9"/>
      <c r="X4628" s="9"/>
      <c r="Y4628" s="9"/>
      <c r="Z4628" s="9"/>
      <c r="AA4628" s="9"/>
      <c r="AB4628" s="9"/>
      <c r="AC4628" s="9"/>
      <c r="AD4628" s="9"/>
      <c r="AE4628" s="9"/>
      <c r="AF4628" s="55"/>
      <c r="AG4628" s="55"/>
      <c r="AH4628" s="9"/>
      <c r="AI4628" s="9"/>
      <c r="AJ4628" s="9"/>
      <c r="AK4628" s="9"/>
      <c r="AL4628" s="9"/>
      <c r="AM4628" s="9"/>
      <c r="AN4628" s="9"/>
      <c r="AO4628" s="9"/>
      <c r="AP4628" s="9"/>
      <c r="AQ4628" s="9"/>
      <c r="AR4628" s="9"/>
      <c r="AS4628" s="9"/>
      <c r="AT4628" s="9"/>
      <c r="AU4628" s="9"/>
      <c r="AV4628" s="9"/>
      <c r="AW4628" s="9"/>
      <c r="AX4628" s="9"/>
      <c r="AY4628" s="9"/>
      <c r="AZ4628" s="9"/>
      <c r="BA4628" s="9"/>
      <c r="BB4628" s="9"/>
      <c r="BC4628" s="9"/>
      <c r="BD4628" s="9"/>
      <c r="BE4628" s="9"/>
      <c r="BF4628" s="9"/>
      <c r="BG4628" s="9"/>
      <c r="BH4628" s="9"/>
      <c r="BI4628" s="9"/>
      <c r="BJ4628" s="9"/>
      <c r="BK4628" s="9"/>
      <c r="BL4628" s="9"/>
      <c r="BM4628" s="9"/>
      <c r="BN4628" s="9"/>
      <c r="BO4628" s="9"/>
      <c r="BP4628" s="9"/>
      <c r="BQ4628" s="9"/>
      <c r="BT4628" s="9"/>
      <c r="BU4628" s="9"/>
      <c r="BX4628" s="9"/>
      <c r="BY4628" s="9"/>
      <c r="CB4628" s="9"/>
      <c r="CC4628" s="9"/>
      <c r="CF4628" s="9"/>
      <c r="CG4628" s="9"/>
      <c r="CJ4628" s="9"/>
      <c r="CK4628" s="9"/>
      <c r="CN4628" s="9"/>
      <c r="CO4628" s="9"/>
      <c r="CP4628" s="9"/>
      <c r="CQ4628" s="9"/>
      <c r="CR4628" s="9"/>
      <c r="CS4628" s="9"/>
      <c r="CT4628" s="9"/>
      <c r="CU4628" s="9"/>
      <c r="CV4628" s="9"/>
      <c r="CW4628" s="9"/>
      <c r="CX4628" s="9"/>
      <c r="CY4628" s="9"/>
      <c r="CZ4628" s="9"/>
      <c r="DA4628" s="9"/>
      <c r="DB4628" s="9"/>
      <c r="DC4628" s="9"/>
      <c r="DD4628" s="9"/>
      <c r="DE4628" s="9"/>
      <c r="DF4628" s="9"/>
      <c r="DG4628" s="9"/>
      <c r="DH4628" s="9"/>
      <c r="DI4628" s="9"/>
      <c r="DJ4628" s="9"/>
      <c r="DK4628" s="9"/>
      <c r="DL4628" s="9"/>
      <c r="DM4628" s="9"/>
      <c r="DN4628" s="9"/>
      <c r="DO4628" s="9"/>
      <c r="DP4628" s="9"/>
      <c r="DQ4628" s="9"/>
      <c r="DR4628" s="9"/>
      <c r="DS4628" s="9"/>
      <c r="DT4628" s="9"/>
      <c r="DU4628" s="9"/>
      <c r="DV4628" s="9"/>
      <c r="DW4628" s="9"/>
      <c r="DX4628" s="9"/>
      <c r="DY4628" s="9"/>
      <c r="DZ4628" s="56"/>
      <c r="EA4628" s="57"/>
    </row>
    <row r="4629" spans="1:132" ht="19.5" customHeight="1" x14ac:dyDescent="0.25">
      <c r="A4629" s="9">
        <v>3108</v>
      </c>
      <c r="B4629" s="9" t="s">
        <v>9193</v>
      </c>
      <c r="C4629" s="9" t="s">
        <v>5891</v>
      </c>
      <c r="D4629" s="9"/>
      <c r="E4629" s="9" t="s">
        <v>5139</v>
      </c>
      <c r="F4629" s="9" t="s">
        <v>5140</v>
      </c>
      <c r="G4629" s="9"/>
      <c r="H4629" s="9" t="s">
        <v>906</v>
      </c>
      <c r="I4629" s="9" t="s">
        <v>25</v>
      </c>
      <c r="M4629" s="9" t="s">
        <v>20</v>
      </c>
      <c r="O4629" s="9">
        <v>28</v>
      </c>
      <c r="R4629" s="9"/>
      <c r="S4629" s="9"/>
      <c r="T4629" s="9"/>
      <c r="U4629" s="9"/>
      <c r="V4629" s="9"/>
      <c r="W4629" s="9"/>
      <c r="X4629" s="9"/>
      <c r="Y4629" s="9"/>
      <c r="Z4629" s="9"/>
      <c r="AA4629" s="9"/>
      <c r="AB4629" s="9"/>
      <c r="AC4629" s="9"/>
      <c r="AD4629" s="9"/>
      <c r="AE4629" s="9"/>
      <c r="AF4629" s="55"/>
      <c r="AG4629" s="55"/>
      <c r="AH4629" s="9"/>
      <c r="AI4629" s="9"/>
      <c r="AJ4629" s="9"/>
      <c r="AK4629" s="9"/>
      <c r="AL4629" s="9"/>
      <c r="AM4629" s="9"/>
      <c r="AN4629" s="9"/>
      <c r="AO4629" s="9"/>
      <c r="AP4629" s="9"/>
      <c r="AQ4629" s="9"/>
      <c r="AR4629" s="9"/>
      <c r="AS4629" s="9"/>
      <c r="AT4629" s="9"/>
      <c r="AU4629" s="9"/>
      <c r="AV4629" s="9"/>
      <c r="AW4629" s="9"/>
      <c r="AX4629" s="9"/>
      <c r="AY4629" s="9"/>
      <c r="AZ4629" s="9"/>
      <c r="BA4629" s="9"/>
      <c r="BB4629" s="9"/>
      <c r="BC4629" s="9"/>
      <c r="BD4629" s="9"/>
      <c r="BE4629" s="9"/>
      <c r="BF4629" s="9"/>
      <c r="BG4629" s="9"/>
      <c r="BH4629" s="9"/>
      <c r="BI4629" s="9"/>
      <c r="BJ4629" s="9"/>
      <c r="BK4629" s="9"/>
      <c r="BL4629" s="9"/>
      <c r="BM4629" s="9"/>
      <c r="BN4629" s="9"/>
      <c r="BO4629" s="9"/>
      <c r="BP4629" s="9"/>
      <c r="BQ4629" s="9"/>
      <c r="BT4629" s="9"/>
      <c r="BU4629" s="9"/>
      <c r="BX4629" s="9"/>
      <c r="BY4629" s="9"/>
      <c r="CB4629" s="9"/>
      <c r="CC4629" s="9"/>
      <c r="CF4629" s="9"/>
      <c r="CG4629" s="9"/>
      <c r="CJ4629" s="9"/>
      <c r="CK4629" s="9"/>
      <c r="CN4629" s="9"/>
      <c r="CO4629" s="9"/>
      <c r="CP4629" s="9"/>
      <c r="CQ4629" s="9"/>
      <c r="CR4629" s="9"/>
      <c r="CS4629" s="9"/>
      <c r="CT4629" s="9"/>
      <c r="CU4629" s="9"/>
      <c r="CV4629" s="9"/>
      <c r="CW4629" s="9"/>
      <c r="CX4629" s="9"/>
      <c r="CY4629" s="9"/>
      <c r="CZ4629" s="9"/>
      <c r="DA4629" s="9"/>
      <c r="DB4629" s="9"/>
      <c r="DC4629" s="9"/>
      <c r="DD4629" s="9"/>
      <c r="DE4629" s="9"/>
      <c r="DF4629" s="9"/>
      <c r="DG4629" s="9"/>
      <c r="DH4629" s="9"/>
      <c r="DI4629" s="9"/>
      <c r="DJ4629" s="9"/>
      <c r="DK4629" s="9"/>
      <c r="DL4629" s="9"/>
      <c r="DM4629" s="9"/>
      <c r="DN4629" s="9"/>
      <c r="DO4629" s="9"/>
      <c r="DP4629" s="9"/>
      <c r="DQ4629" s="9"/>
      <c r="DR4629" s="9"/>
      <c r="DS4629" s="9"/>
      <c r="DT4629" s="9"/>
      <c r="DU4629" s="9"/>
      <c r="DV4629" s="9"/>
      <c r="DW4629" s="9"/>
      <c r="DX4629" s="9"/>
      <c r="DY4629" s="9"/>
      <c r="DZ4629" s="56"/>
      <c r="EA4629" s="57"/>
    </row>
    <row r="4630" spans="1:132" ht="19.5" customHeight="1" x14ac:dyDescent="0.25">
      <c r="A4630" s="9">
        <v>3109</v>
      </c>
      <c r="B4630" s="9" t="s">
        <v>9194</v>
      </c>
      <c r="C4630" s="9" t="s">
        <v>9196</v>
      </c>
      <c r="D4630" s="9"/>
      <c r="E4630" s="9" t="s">
        <v>9195</v>
      </c>
      <c r="F4630" s="9" t="s">
        <v>9197</v>
      </c>
      <c r="G4630" s="9"/>
      <c r="H4630" s="9" t="s">
        <v>906</v>
      </c>
      <c r="I4630" s="9" t="s">
        <v>25</v>
      </c>
      <c r="M4630" s="9" t="s">
        <v>20</v>
      </c>
      <c r="O4630" s="9">
        <v>20</v>
      </c>
      <c r="R4630" s="9"/>
      <c r="S4630" s="9"/>
      <c r="T4630" s="9"/>
      <c r="U4630" s="9"/>
      <c r="V4630" s="9"/>
      <c r="W4630" s="9"/>
      <c r="X4630" s="9"/>
      <c r="Y4630" s="9"/>
      <c r="Z4630" s="9"/>
      <c r="AA4630" s="9"/>
      <c r="AB4630" s="9"/>
      <c r="AC4630" s="9"/>
      <c r="AD4630" s="9"/>
      <c r="AE4630" s="9"/>
      <c r="AF4630" s="55"/>
      <c r="AG4630" s="55"/>
      <c r="AH4630" s="9"/>
      <c r="AI4630" s="9"/>
      <c r="AJ4630" s="9"/>
      <c r="AK4630" s="9"/>
      <c r="AL4630" s="9"/>
      <c r="AM4630" s="9"/>
      <c r="AN4630" s="9"/>
      <c r="AO4630" s="9"/>
      <c r="AP4630" s="9"/>
      <c r="AQ4630" s="9"/>
      <c r="AR4630" s="9"/>
      <c r="AS4630" s="9"/>
      <c r="AT4630" s="9"/>
      <c r="AU4630" s="9"/>
      <c r="AV4630" s="9"/>
      <c r="AW4630" s="9"/>
      <c r="AX4630" s="9"/>
      <c r="AY4630" s="9"/>
      <c r="AZ4630" s="9"/>
      <c r="BA4630" s="9"/>
      <c r="BB4630" s="9"/>
      <c r="BC4630" s="9"/>
      <c r="BD4630" s="9"/>
      <c r="BE4630" s="9"/>
      <c r="BF4630" s="9"/>
      <c r="BG4630" s="9"/>
      <c r="BH4630" s="9"/>
      <c r="BI4630" s="9"/>
      <c r="BJ4630" s="9"/>
      <c r="BK4630" s="9"/>
      <c r="BL4630" s="9"/>
      <c r="BM4630" s="9"/>
      <c r="BN4630" s="9"/>
      <c r="BO4630" s="9"/>
      <c r="BP4630" s="9"/>
      <c r="BQ4630" s="9"/>
      <c r="BT4630" s="9"/>
      <c r="BU4630" s="9"/>
      <c r="BX4630" s="9"/>
      <c r="BY4630" s="9"/>
      <c r="CB4630" s="9"/>
      <c r="CC4630" s="9"/>
      <c r="CF4630" s="9"/>
      <c r="CG4630" s="9"/>
      <c r="CJ4630" s="9"/>
      <c r="CK4630" s="9"/>
      <c r="CN4630" s="9"/>
      <c r="CO4630" s="9"/>
      <c r="CP4630" s="9"/>
      <c r="CQ4630" s="9"/>
      <c r="CR4630" s="9"/>
      <c r="CS4630" s="9"/>
      <c r="CT4630" s="9"/>
      <c r="CU4630" s="9"/>
      <c r="CV4630" s="9"/>
      <c r="CW4630" s="9"/>
      <c r="CX4630" s="9"/>
      <c r="CY4630" s="9"/>
      <c r="CZ4630" s="9"/>
      <c r="DA4630" s="9"/>
      <c r="DB4630" s="9"/>
      <c r="DC4630" s="9"/>
      <c r="DD4630" s="9"/>
      <c r="DE4630" s="9"/>
      <c r="DF4630" s="9"/>
      <c r="DG4630" s="9"/>
      <c r="DH4630" s="9"/>
      <c r="DI4630" s="9"/>
      <c r="DJ4630" s="9"/>
      <c r="DK4630" s="9"/>
      <c r="DL4630" s="9"/>
      <c r="DM4630" s="9"/>
      <c r="DN4630" s="9"/>
      <c r="DO4630" s="9"/>
      <c r="DP4630" s="9"/>
      <c r="DQ4630" s="9"/>
      <c r="DR4630" s="9"/>
      <c r="DS4630" s="9"/>
      <c r="DT4630" s="9"/>
      <c r="DU4630" s="9"/>
      <c r="DV4630" s="9"/>
      <c r="DW4630" s="9"/>
      <c r="DX4630" s="9"/>
      <c r="DY4630" s="9"/>
      <c r="DZ4630" s="56"/>
      <c r="EA4630" s="57"/>
    </row>
    <row r="4631" spans="1:132" ht="39" customHeight="1" x14ac:dyDescent="0.25">
      <c r="A4631" s="9">
        <v>3110</v>
      </c>
      <c r="B4631" s="9" t="s">
        <v>9198</v>
      </c>
      <c r="C4631" s="9" t="s">
        <v>9199</v>
      </c>
      <c r="D4631" s="9"/>
      <c r="E4631" s="9" t="s">
        <v>9200</v>
      </c>
      <c r="F4631" s="9" t="s">
        <v>9201</v>
      </c>
      <c r="G4631" s="9"/>
      <c r="H4631" s="9" t="s">
        <v>202</v>
      </c>
      <c r="I4631" s="9" t="s">
        <v>35</v>
      </c>
      <c r="J4631" s="129">
        <v>44382</v>
      </c>
      <c r="K4631" s="129">
        <v>43809</v>
      </c>
      <c r="L4631" s="129">
        <v>45169</v>
      </c>
      <c r="M4631" s="9" t="s">
        <v>335</v>
      </c>
      <c r="O4631" s="9">
        <v>30</v>
      </c>
      <c r="Q4631" s="9" t="s">
        <v>54</v>
      </c>
      <c r="R4631" s="13">
        <v>262056000</v>
      </c>
      <c r="S4631" s="13">
        <v>146400000</v>
      </c>
      <c r="T4631" s="13">
        <v>146400000</v>
      </c>
      <c r="U4631" s="13">
        <v>43920000</v>
      </c>
      <c r="V4631" s="9"/>
      <c r="W4631" s="9"/>
      <c r="X4631" s="9"/>
      <c r="Y4631" s="9"/>
      <c r="Z4631" s="9"/>
      <c r="AA4631" s="9"/>
      <c r="AB4631" s="9"/>
      <c r="AC4631" s="9"/>
      <c r="AD4631" s="9"/>
      <c r="AE4631" s="9"/>
      <c r="AF4631" s="55"/>
      <c r="AG4631" s="55"/>
      <c r="AH4631" s="9"/>
      <c r="AI4631" s="9"/>
      <c r="AJ4631" s="9"/>
      <c r="AK4631" s="9"/>
      <c r="AL4631" s="9"/>
      <c r="AM4631" s="9"/>
      <c r="AN4631" s="9"/>
      <c r="AO4631" s="9"/>
      <c r="AP4631" s="9"/>
      <c r="AQ4631" s="9"/>
      <c r="AR4631" s="9"/>
      <c r="AS4631" s="9"/>
      <c r="AT4631" s="9"/>
      <c r="AU4631" s="9"/>
      <c r="AV4631" s="9"/>
      <c r="AW4631" s="9"/>
      <c r="AX4631" s="9"/>
      <c r="AY4631" s="9"/>
      <c r="AZ4631" s="9"/>
      <c r="BA4631" s="9"/>
      <c r="BB4631" s="9"/>
      <c r="BC4631" s="9"/>
      <c r="BD4631" s="9"/>
      <c r="BE4631" s="9"/>
      <c r="BF4631" s="9"/>
      <c r="BG4631" s="9"/>
      <c r="BH4631" s="9"/>
      <c r="BI4631" s="9"/>
      <c r="BJ4631" s="9"/>
      <c r="BK4631" s="9"/>
      <c r="BL4631" s="9"/>
      <c r="BM4631" s="9"/>
      <c r="BN4631" s="9"/>
      <c r="BO4631" s="9"/>
      <c r="BP4631" s="9"/>
      <c r="BQ4631" s="9"/>
      <c r="BT4631" s="9"/>
      <c r="BU4631" s="9"/>
      <c r="BX4631" s="9"/>
      <c r="BY4631" s="9"/>
      <c r="CB4631" s="9"/>
      <c r="CC4631" s="9"/>
      <c r="CF4631" s="9"/>
      <c r="CG4631" s="9"/>
      <c r="CJ4631" s="9"/>
      <c r="CK4631" s="9"/>
      <c r="CN4631" s="9"/>
      <c r="CO4631" s="9"/>
      <c r="CP4631" s="9"/>
      <c r="CQ4631" s="9"/>
      <c r="CR4631" s="9"/>
      <c r="CS4631" s="9"/>
      <c r="CT4631" s="9"/>
      <c r="CU4631" s="9"/>
      <c r="CV4631" s="9"/>
      <c r="CW4631" s="9"/>
      <c r="CX4631" s="9"/>
      <c r="CY4631" s="9"/>
      <c r="CZ4631" s="9"/>
      <c r="DA4631" s="9"/>
      <c r="DB4631" s="9"/>
      <c r="DC4631" s="9"/>
      <c r="DD4631" s="9"/>
      <c r="DE4631" s="9"/>
      <c r="DF4631" s="9"/>
      <c r="DG4631" s="9"/>
      <c r="DH4631" s="9"/>
      <c r="DI4631" s="9"/>
      <c r="DJ4631" s="9"/>
      <c r="DK4631" s="9"/>
      <c r="DL4631" s="9"/>
      <c r="DM4631" s="9"/>
      <c r="DN4631" s="9"/>
      <c r="DO4631" s="9"/>
      <c r="DP4631" s="9"/>
      <c r="DQ4631" s="9"/>
      <c r="DR4631" s="9"/>
      <c r="DS4631" s="9"/>
      <c r="DT4631" s="9"/>
      <c r="DU4631" s="9"/>
      <c r="DV4631" s="9"/>
      <c r="DW4631" s="9"/>
      <c r="DX4631" s="9"/>
      <c r="DY4631" s="9"/>
      <c r="DZ4631" s="56"/>
      <c r="EA4631" s="57"/>
    </row>
    <row r="4632" spans="1:132" ht="19.5" customHeight="1" x14ac:dyDescent="0.25">
      <c r="A4632" s="9">
        <v>3111</v>
      </c>
      <c r="B4632" s="10" t="s">
        <v>9205</v>
      </c>
      <c r="C4632" s="9" t="s">
        <v>9204</v>
      </c>
      <c r="D4632" s="9"/>
      <c r="E4632" s="9" t="s">
        <v>9202</v>
      </c>
      <c r="F4632" s="9" t="s">
        <v>9203</v>
      </c>
      <c r="G4632" s="9"/>
      <c r="H4632" s="9" t="s">
        <v>906</v>
      </c>
      <c r="I4632" s="9" t="s">
        <v>25</v>
      </c>
      <c r="M4632" s="9" t="s">
        <v>20</v>
      </c>
      <c r="O4632" s="9">
        <v>30</v>
      </c>
      <c r="R4632" s="9"/>
      <c r="S4632" s="9"/>
      <c r="T4632" s="9"/>
      <c r="U4632" s="9"/>
      <c r="V4632" s="9"/>
      <c r="W4632" s="9"/>
      <c r="X4632" s="9"/>
      <c r="Y4632" s="9"/>
      <c r="Z4632" s="9"/>
      <c r="AA4632" s="9"/>
      <c r="AB4632" s="9"/>
      <c r="AC4632" s="9"/>
      <c r="AD4632" s="9"/>
      <c r="AE4632" s="9"/>
      <c r="AF4632" s="55"/>
      <c r="AG4632" s="55"/>
      <c r="AH4632" s="9"/>
      <c r="AI4632" s="9"/>
      <c r="AJ4632" s="9"/>
      <c r="AK4632" s="9"/>
      <c r="AL4632" s="9"/>
      <c r="AM4632" s="9"/>
      <c r="AN4632" s="9"/>
      <c r="AO4632" s="9"/>
      <c r="AP4632" s="9"/>
      <c r="AQ4632" s="9"/>
      <c r="AR4632" s="9"/>
      <c r="AS4632" s="9"/>
      <c r="AT4632" s="9"/>
      <c r="AU4632" s="9"/>
      <c r="AV4632" s="9"/>
      <c r="AW4632" s="9"/>
      <c r="AX4632" s="9"/>
      <c r="AY4632" s="9"/>
      <c r="AZ4632" s="9"/>
      <c r="BA4632" s="9"/>
      <c r="BB4632" s="9"/>
      <c r="BC4632" s="9"/>
      <c r="BD4632" s="9"/>
      <c r="BE4632" s="9"/>
      <c r="BF4632" s="9"/>
      <c r="BG4632" s="9"/>
      <c r="BH4632" s="9"/>
      <c r="BI4632" s="9"/>
      <c r="BJ4632" s="9"/>
      <c r="BK4632" s="9"/>
      <c r="BL4632" s="9"/>
      <c r="BM4632" s="9"/>
      <c r="BN4632" s="9"/>
      <c r="BO4632" s="9"/>
      <c r="BP4632" s="9"/>
      <c r="BQ4632" s="9"/>
      <c r="BT4632" s="9"/>
      <c r="BU4632" s="9"/>
      <c r="BX4632" s="9"/>
      <c r="BY4632" s="9"/>
      <c r="CB4632" s="9"/>
      <c r="CC4632" s="9"/>
      <c r="CF4632" s="9"/>
      <c r="CG4632" s="9"/>
      <c r="CJ4632" s="9"/>
      <c r="CK4632" s="9"/>
      <c r="CN4632" s="9"/>
      <c r="CO4632" s="9"/>
      <c r="CP4632" s="9"/>
      <c r="CQ4632" s="9"/>
      <c r="CR4632" s="9"/>
      <c r="CS4632" s="9"/>
      <c r="CT4632" s="9"/>
      <c r="CU4632" s="9"/>
      <c r="CV4632" s="9"/>
      <c r="CW4632" s="9"/>
      <c r="CX4632" s="9"/>
      <c r="CY4632" s="9"/>
      <c r="CZ4632" s="9"/>
      <c r="DA4632" s="9"/>
      <c r="DB4632" s="9"/>
      <c r="DC4632" s="9"/>
      <c r="DD4632" s="9"/>
      <c r="DE4632" s="9"/>
      <c r="DF4632" s="9"/>
      <c r="DG4632" s="9"/>
      <c r="DH4632" s="9"/>
      <c r="DI4632" s="9"/>
      <c r="DJ4632" s="9"/>
      <c r="DK4632" s="9"/>
      <c r="DL4632" s="9"/>
      <c r="DM4632" s="9"/>
      <c r="DN4632" s="9"/>
      <c r="DO4632" s="9"/>
      <c r="DP4632" s="9"/>
      <c r="DQ4632" s="9"/>
      <c r="DR4632" s="9"/>
      <c r="DS4632" s="9"/>
      <c r="DT4632" s="9"/>
      <c r="DU4632" s="9"/>
      <c r="DV4632" s="9"/>
      <c r="DW4632" s="9"/>
      <c r="DX4632" s="9"/>
      <c r="DY4632" s="9"/>
      <c r="DZ4632" s="56"/>
      <c r="EA4632" s="57"/>
    </row>
    <row r="4633" spans="1:132" ht="19.5" customHeight="1" x14ac:dyDescent="0.25">
      <c r="A4633" s="9">
        <v>3112</v>
      </c>
      <c r="B4633" s="9" t="s">
        <v>9206</v>
      </c>
      <c r="C4633" s="9" t="s">
        <v>9207</v>
      </c>
      <c r="D4633" s="9"/>
      <c r="E4633" s="9" t="s">
        <v>9208</v>
      </c>
      <c r="F4633" s="9" t="s">
        <v>9209</v>
      </c>
      <c r="G4633" s="9"/>
      <c r="H4633" s="9" t="s">
        <v>906</v>
      </c>
      <c r="I4633" s="9" t="s">
        <v>9210</v>
      </c>
      <c r="M4633" s="9" t="s">
        <v>20</v>
      </c>
      <c r="O4633" s="9">
        <v>28</v>
      </c>
      <c r="R4633" s="9"/>
      <c r="S4633" s="9"/>
      <c r="T4633" s="9"/>
      <c r="U4633" s="9"/>
      <c r="V4633" s="9"/>
      <c r="W4633" s="9"/>
      <c r="X4633" s="9"/>
      <c r="Y4633" s="9"/>
      <c r="Z4633" s="9"/>
      <c r="AA4633" s="9"/>
      <c r="AB4633" s="9"/>
      <c r="AC4633" s="9"/>
      <c r="AD4633" s="9"/>
      <c r="AE4633" s="9"/>
      <c r="AF4633" s="55"/>
      <c r="AG4633" s="55"/>
      <c r="AH4633" s="9"/>
      <c r="AI4633" s="9"/>
      <c r="AJ4633" s="9"/>
      <c r="AK4633" s="9"/>
      <c r="AL4633" s="9"/>
      <c r="AM4633" s="9"/>
      <c r="AN4633" s="9"/>
      <c r="AO4633" s="9"/>
      <c r="AP4633" s="9"/>
      <c r="AQ4633" s="9"/>
      <c r="AR4633" s="9"/>
      <c r="AS4633" s="9"/>
      <c r="AT4633" s="9"/>
      <c r="AU4633" s="9"/>
      <c r="AV4633" s="9"/>
      <c r="AW4633" s="9"/>
      <c r="AX4633" s="9"/>
      <c r="AY4633" s="9"/>
      <c r="AZ4633" s="9"/>
      <c r="BA4633" s="9"/>
      <c r="BB4633" s="9"/>
      <c r="BC4633" s="9"/>
      <c r="BD4633" s="9"/>
      <c r="BE4633" s="9"/>
      <c r="BF4633" s="9"/>
      <c r="BG4633" s="9"/>
      <c r="BH4633" s="9"/>
      <c r="BI4633" s="9"/>
      <c r="BJ4633" s="9"/>
      <c r="BK4633" s="9"/>
      <c r="BL4633" s="9"/>
      <c r="BM4633" s="9"/>
      <c r="BN4633" s="9"/>
      <c r="BO4633" s="9"/>
      <c r="BP4633" s="9"/>
      <c r="BQ4633" s="9"/>
      <c r="BT4633" s="9"/>
      <c r="BU4633" s="9"/>
      <c r="BX4633" s="9"/>
      <c r="BY4633" s="9"/>
      <c r="CB4633" s="9"/>
      <c r="CC4633" s="9"/>
      <c r="CF4633" s="9"/>
      <c r="CG4633" s="9"/>
      <c r="CJ4633" s="9"/>
      <c r="CK4633" s="9"/>
      <c r="CN4633" s="9"/>
      <c r="CO4633" s="9"/>
      <c r="CP4633" s="9"/>
      <c r="CQ4633" s="9"/>
      <c r="CR4633" s="9"/>
      <c r="CS4633" s="9"/>
      <c r="CT4633" s="9"/>
      <c r="CU4633" s="9"/>
      <c r="CV4633" s="9"/>
      <c r="CW4633" s="9"/>
      <c r="CX4633" s="9"/>
      <c r="CY4633" s="9"/>
      <c r="CZ4633" s="9"/>
      <c r="DA4633" s="9"/>
      <c r="DB4633" s="9"/>
      <c r="DC4633" s="9"/>
      <c r="DD4633" s="9"/>
      <c r="DE4633" s="9"/>
      <c r="DF4633" s="9"/>
      <c r="DG4633" s="9"/>
      <c r="DH4633" s="9"/>
      <c r="DI4633" s="9"/>
      <c r="DJ4633" s="9"/>
      <c r="DK4633" s="9"/>
      <c r="DL4633" s="9"/>
      <c r="DM4633" s="9"/>
      <c r="DN4633" s="9"/>
      <c r="DO4633" s="9"/>
      <c r="DP4633" s="9"/>
      <c r="DQ4633" s="9"/>
      <c r="DR4633" s="9"/>
      <c r="DS4633" s="9"/>
      <c r="DT4633" s="9"/>
      <c r="DU4633" s="9"/>
      <c r="DV4633" s="9"/>
      <c r="DW4633" s="9"/>
      <c r="DX4633" s="9"/>
      <c r="DY4633" s="9"/>
      <c r="DZ4633" s="56"/>
      <c r="EA4633" s="57"/>
    </row>
    <row r="4634" spans="1:132" s="18" customFormat="1" ht="19.5" customHeight="1" x14ac:dyDescent="0.25">
      <c r="A4634" s="18">
        <v>3112</v>
      </c>
      <c r="B4634" s="18" t="s">
        <v>9206</v>
      </c>
      <c r="C4634" s="18" t="s">
        <v>9207</v>
      </c>
      <c r="D4634" s="19">
        <v>44377</v>
      </c>
      <c r="E4634" s="18" t="s">
        <v>10157</v>
      </c>
      <c r="F4634" s="18" t="s">
        <v>9209</v>
      </c>
      <c r="J4634" s="130"/>
      <c r="K4634" s="130"/>
      <c r="L4634" s="130"/>
      <c r="AF4634" s="57"/>
      <c r="AG4634" s="57"/>
      <c r="DZ4634" s="56"/>
      <c r="EA4634" s="57"/>
    </row>
    <row r="4635" spans="1:132" ht="19.5" customHeight="1" x14ac:dyDescent="0.25">
      <c r="A4635" s="9">
        <v>3113</v>
      </c>
      <c r="B4635" s="9" t="s">
        <v>9211</v>
      </c>
      <c r="C4635" s="9" t="s">
        <v>9212</v>
      </c>
      <c r="D4635" s="9"/>
      <c r="E4635" s="9" t="s">
        <v>6530</v>
      </c>
      <c r="F4635" s="9" t="s">
        <v>9213</v>
      </c>
      <c r="G4635" s="9"/>
      <c r="H4635" s="9" t="s">
        <v>202</v>
      </c>
      <c r="I4635" s="9" t="s">
        <v>35</v>
      </c>
      <c r="J4635" s="129">
        <v>44155</v>
      </c>
      <c r="K4635" s="129">
        <v>44123</v>
      </c>
      <c r="L4635" s="129">
        <v>44255</v>
      </c>
      <c r="M4635" s="9" t="s">
        <v>20</v>
      </c>
      <c r="O4635" s="9">
        <v>31</v>
      </c>
      <c r="Q4635" s="9" t="s">
        <v>54</v>
      </c>
      <c r="R4635" s="9"/>
      <c r="S4635" s="13">
        <v>57142571</v>
      </c>
      <c r="T4635" s="13">
        <v>57142571</v>
      </c>
      <c r="U4635" s="13">
        <v>17142771</v>
      </c>
      <c r="V4635" s="9"/>
      <c r="W4635" s="9"/>
      <c r="X4635" s="9"/>
      <c r="Y4635" s="9"/>
      <c r="Z4635" s="9"/>
      <c r="AA4635" s="9"/>
      <c r="AB4635" s="9"/>
      <c r="AC4635" s="9"/>
      <c r="AD4635" s="9"/>
      <c r="AE4635" s="9"/>
      <c r="AF4635" s="55"/>
      <c r="AG4635" s="55"/>
      <c r="AH4635" s="11">
        <v>44123</v>
      </c>
      <c r="AI4635" s="11">
        <v>44255</v>
      </c>
      <c r="AJ4635" s="13">
        <v>60780001</v>
      </c>
      <c r="AK4635" s="13">
        <v>18234000</v>
      </c>
      <c r="AL4635" s="9"/>
      <c r="AM4635" s="9"/>
      <c r="AN4635" s="9"/>
      <c r="AO4635" s="9"/>
      <c r="AP4635" s="9"/>
      <c r="AQ4635" s="9"/>
      <c r="AR4635" s="9"/>
      <c r="AS4635" s="9"/>
      <c r="AT4635" s="9"/>
      <c r="AU4635" s="9"/>
      <c r="AV4635" s="9"/>
      <c r="AW4635" s="9"/>
      <c r="AX4635" s="9"/>
      <c r="AY4635" s="9"/>
      <c r="AZ4635" s="9"/>
      <c r="BA4635" s="9"/>
      <c r="BB4635" s="9"/>
      <c r="BC4635" s="9"/>
      <c r="BD4635" s="9"/>
      <c r="BE4635" s="9"/>
      <c r="BF4635" s="9"/>
      <c r="BG4635" s="9"/>
      <c r="BH4635" s="9"/>
      <c r="BI4635" s="9"/>
      <c r="BJ4635" s="9"/>
      <c r="BK4635" s="9"/>
      <c r="BL4635" s="9"/>
      <c r="BM4635" s="9"/>
      <c r="BN4635" s="9"/>
      <c r="BO4635" s="9"/>
      <c r="BP4635" s="9"/>
      <c r="BQ4635" s="9"/>
      <c r="BT4635" s="9"/>
      <c r="BU4635" s="9"/>
      <c r="BX4635" s="9"/>
      <c r="BY4635" s="9"/>
      <c r="CB4635" s="9"/>
      <c r="CC4635" s="9"/>
      <c r="CF4635" s="9"/>
      <c r="CG4635" s="9"/>
      <c r="CJ4635" s="9"/>
      <c r="CK4635" s="9"/>
      <c r="CN4635" s="9"/>
      <c r="CO4635" s="9"/>
      <c r="CP4635" s="9"/>
      <c r="CQ4635" s="9"/>
      <c r="CR4635" s="9"/>
      <c r="CS4635" s="9"/>
      <c r="CT4635" s="9"/>
      <c r="CU4635" s="9"/>
      <c r="CV4635" s="9"/>
      <c r="CW4635" s="9"/>
      <c r="CX4635" s="9"/>
      <c r="CY4635" s="9"/>
      <c r="CZ4635" s="9"/>
      <c r="DA4635" s="9"/>
      <c r="DB4635" s="9"/>
      <c r="DC4635" s="9"/>
      <c r="DD4635" s="9"/>
      <c r="DE4635" s="9"/>
      <c r="DF4635" s="9"/>
      <c r="DG4635" s="9"/>
      <c r="DH4635" s="9"/>
      <c r="DI4635" s="9"/>
      <c r="DJ4635" s="9"/>
      <c r="DK4635" s="9"/>
      <c r="DL4635" s="9"/>
      <c r="DM4635" s="9"/>
      <c r="DN4635" s="9"/>
      <c r="DO4635" s="9"/>
      <c r="DP4635" s="9"/>
      <c r="DQ4635" s="9"/>
      <c r="DR4635" s="9"/>
      <c r="DS4635" s="9"/>
      <c r="DT4635" s="9"/>
      <c r="DU4635" s="9"/>
      <c r="DV4635" s="9"/>
      <c r="DW4635" s="9"/>
      <c r="DX4635" s="9"/>
      <c r="DY4635" s="9"/>
      <c r="DZ4635" s="56"/>
      <c r="EA4635" s="57"/>
    </row>
    <row r="4636" spans="1:132" s="18" customFormat="1" ht="19.5" customHeight="1" x14ac:dyDescent="0.25">
      <c r="A4636" s="18">
        <v>3113</v>
      </c>
      <c r="B4636" s="18" t="s">
        <v>9211</v>
      </c>
      <c r="C4636" s="18" t="s">
        <v>9212</v>
      </c>
      <c r="D4636" s="19">
        <v>44344</v>
      </c>
      <c r="J4636" s="130"/>
      <c r="K4636" s="130"/>
      <c r="L4636" s="130"/>
      <c r="S4636" s="20">
        <v>60912928</v>
      </c>
      <c r="T4636" s="20">
        <v>60912928</v>
      </c>
      <c r="U4636" s="20">
        <v>18273878</v>
      </c>
      <c r="AF4636" s="57"/>
      <c r="AG4636" s="57"/>
      <c r="DZ4636" s="56"/>
      <c r="EA4636" s="57"/>
    </row>
    <row r="4637" spans="1:132" ht="38.25" customHeight="1" x14ac:dyDescent="0.25">
      <c r="A4637" s="9">
        <v>3114</v>
      </c>
      <c r="B4637" s="9" t="s">
        <v>9214</v>
      </c>
      <c r="C4637" s="9" t="s">
        <v>9215</v>
      </c>
      <c r="D4637" s="9"/>
      <c r="E4637" s="9" t="s">
        <v>8595</v>
      </c>
      <c r="F4637" s="9" t="s">
        <v>8596</v>
      </c>
      <c r="G4637" s="9"/>
      <c r="H4637" s="9" t="s">
        <v>906</v>
      </c>
      <c r="I4637" s="9" t="s">
        <v>35</v>
      </c>
      <c r="M4637" s="9" t="s">
        <v>335</v>
      </c>
      <c r="O4637" s="9">
        <v>27</v>
      </c>
      <c r="R4637" s="9"/>
      <c r="S4637" s="9"/>
      <c r="T4637" s="9"/>
      <c r="U4637" s="9"/>
      <c r="V4637" s="9"/>
      <c r="W4637" s="9"/>
      <c r="X4637" s="9"/>
      <c r="Y4637" s="9"/>
      <c r="Z4637" s="9"/>
      <c r="AA4637" s="9"/>
      <c r="AB4637" s="9"/>
      <c r="AC4637" s="9"/>
      <c r="AD4637" s="9"/>
      <c r="AE4637" s="9"/>
      <c r="AF4637" s="55"/>
      <c r="AG4637" s="55"/>
      <c r="AH4637" s="9"/>
      <c r="AI4637" s="9"/>
      <c r="AJ4637" s="9"/>
      <c r="AK4637" s="9"/>
      <c r="AL4637" s="9"/>
      <c r="AM4637" s="9"/>
      <c r="AN4637" s="9"/>
      <c r="AO4637" s="9"/>
      <c r="AP4637" s="9"/>
      <c r="AQ4637" s="9"/>
      <c r="AR4637" s="9"/>
      <c r="AS4637" s="9"/>
      <c r="AT4637" s="9"/>
      <c r="AU4637" s="9"/>
      <c r="AV4637" s="9"/>
      <c r="AW4637" s="9"/>
      <c r="AX4637" s="9"/>
      <c r="AY4637" s="9"/>
      <c r="AZ4637" s="9"/>
      <c r="BA4637" s="9"/>
      <c r="BB4637" s="9"/>
      <c r="BC4637" s="9"/>
      <c r="BD4637" s="9"/>
      <c r="BE4637" s="9"/>
      <c r="BF4637" s="9"/>
      <c r="BG4637" s="9"/>
      <c r="BH4637" s="9"/>
      <c r="BI4637" s="9"/>
      <c r="BJ4637" s="9"/>
      <c r="BK4637" s="9"/>
      <c r="BL4637" s="9"/>
      <c r="BM4637" s="9"/>
      <c r="BN4637" s="9"/>
      <c r="BO4637" s="9"/>
      <c r="BP4637" s="9"/>
      <c r="BQ4637" s="9"/>
      <c r="BT4637" s="9"/>
      <c r="BU4637" s="9"/>
      <c r="BX4637" s="9"/>
      <c r="BY4637" s="9"/>
      <c r="CB4637" s="9"/>
      <c r="CC4637" s="9"/>
      <c r="CF4637" s="9"/>
      <c r="CG4637" s="9"/>
      <c r="CJ4637" s="9"/>
      <c r="CK4637" s="9"/>
      <c r="CN4637" s="9"/>
      <c r="CO4637" s="9"/>
      <c r="CP4637" s="9"/>
      <c r="CQ4637" s="9"/>
      <c r="CR4637" s="9"/>
      <c r="CS4637" s="9"/>
      <c r="CT4637" s="9"/>
      <c r="CU4637" s="9"/>
      <c r="CV4637" s="9"/>
      <c r="CW4637" s="9"/>
      <c r="CX4637" s="9"/>
      <c r="CY4637" s="9"/>
      <c r="CZ4637" s="9"/>
      <c r="DA4637" s="9"/>
      <c r="DB4637" s="9"/>
      <c r="DC4637" s="9"/>
      <c r="DD4637" s="9"/>
      <c r="DE4637" s="9"/>
      <c r="DF4637" s="9"/>
      <c r="DG4637" s="9"/>
      <c r="DH4637" s="9"/>
      <c r="DI4637" s="9"/>
      <c r="DJ4637" s="9"/>
      <c r="DK4637" s="9"/>
      <c r="DL4637" s="9"/>
      <c r="DM4637" s="9"/>
      <c r="DN4637" s="9"/>
      <c r="DO4637" s="9"/>
      <c r="DP4637" s="9"/>
      <c r="DQ4637" s="9"/>
      <c r="DR4637" s="9"/>
      <c r="DS4637" s="9"/>
      <c r="DT4637" s="9"/>
      <c r="DU4637" s="9"/>
      <c r="DV4637" s="9"/>
      <c r="DW4637" s="9"/>
      <c r="DX4637" s="9"/>
      <c r="DY4637" s="9"/>
      <c r="DZ4637" s="56"/>
      <c r="EA4637" s="57"/>
    </row>
    <row r="4638" spans="1:132" ht="39.75" customHeight="1" x14ac:dyDescent="0.25">
      <c r="A4638" s="9">
        <v>3115</v>
      </c>
      <c r="B4638" s="9" t="s">
        <v>9216</v>
      </c>
      <c r="C4638" s="9" t="s">
        <v>9217</v>
      </c>
      <c r="D4638" s="9"/>
      <c r="E4638" s="9" t="s">
        <v>10457</v>
      </c>
      <c r="F4638" s="9" t="s">
        <v>10458</v>
      </c>
      <c r="G4638" s="9"/>
      <c r="H4638" s="9" t="s">
        <v>202</v>
      </c>
      <c r="I4638" s="9" t="s">
        <v>35</v>
      </c>
      <c r="J4638" s="129">
        <v>44272</v>
      </c>
      <c r="K4638" s="129">
        <v>43922</v>
      </c>
      <c r="L4638" s="129">
        <v>44667</v>
      </c>
      <c r="M4638" s="9" t="s">
        <v>20</v>
      </c>
      <c r="O4638" s="9">
        <v>31</v>
      </c>
      <c r="Q4638" s="9" t="s">
        <v>54</v>
      </c>
      <c r="R4638" s="9"/>
      <c r="S4638" s="13">
        <v>109803571</v>
      </c>
      <c r="T4638" s="13">
        <v>109803571</v>
      </c>
      <c r="U4638" s="13">
        <v>32941071</v>
      </c>
      <c r="V4638" s="13">
        <v>76862500</v>
      </c>
      <c r="W4638" s="9"/>
      <c r="X4638" s="9"/>
      <c r="Y4638" s="9"/>
      <c r="Z4638" s="9"/>
      <c r="AA4638" s="9"/>
      <c r="AB4638" s="9"/>
      <c r="AC4638" s="9"/>
      <c r="AD4638" s="9"/>
      <c r="AE4638" s="9"/>
      <c r="AF4638" s="59">
        <v>76862500</v>
      </c>
      <c r="AG4638" s="57"/>
      <c r="AH4638" s="11">
        <v>43922</v>
      </c>
      <c r="AI4638" s="11">
        <v>44075</v>
      </c>
      <c r="AJ4638" s="13">
        <v>1887249</v>
      </c>
      <c r="AK4638" s="13">
        <v>566175</v>
      </c>
      <c r="AL4638" s="9"/>
      <c r="AM4638" s="9"/>
      <c r="AN4638" s="9"/>
      <c r="AO4638" s="9"/>
      <c r="AP4638" s="9"/>
      <c r="AQ4638" s="9"/>
      <c r="AR4638" s="9"/>
      <c r="AS4638" s="9"/>
      <c r="AT4638" s="9"/>
      <c r="AU4638" s="9"/>
      <c r="AV4638" s="9"/>
      <c r="AW4638" s="9"/>
      <c r="AX4638" s="9"/>
      <c r="AY4638" s="9"/>
      <c r="AZ4638" s="9"/>
      <c r="BA4638" s="9"/>
      <c r="BB4638" s="9"/>
      <c r="BC4638" s="9"/>
      <c r="BD4638" s="9"/>
      <c r="BE4638" s="9"/>
      <c r="BF4638" s="9"/>
      <c r="BG4638" s="9"/>
      <c r="BH4638" s="9"/>
      <c r="BI4638" s="9"/>
      <c r="BJ4638" s="9"/>
      <c r="BK4638" s="9"/>
      <c r="BL4638" s="9"/>
      <c r="BM4638" s="9"/>
      <c r="BN4638" s="9"/>
      <c r="BO4638" s="9"/>
      <c r="BP4638" s="9"/>
      <c r="BQ4638" s="9"/>
      <c r="BT4638" s="9"/>
      <c r="BU4638" s="9"/>
      <c r="BX4638" s="9"/>
      <c r="BY4638" s="9"/>
      <c r="CB4638" s="9"/>
      <c r="CC4638" s="9"/>
      <c r="CF4638" s="9"/>
      <c r="CG4638" s="9"/>
      <c r="CJ4638" s="9"/>
      <c r="CK4638" s="9"/>
      <c r="CN4638" s="9"/>
      <c r="CO4638" s="9"/>
      <c r="CP4638" s="9"/>
      <c r="CQ4638" s="9"/>
      <c r="CR4638" s="9"/>
      <c r="CS4638" s="9"/>
      <c r="CT4638" s="9"/>
      <c r="CU4638" s="9"/>
      <c r="CV4638" s="9"/>
      <c r="CW4638" s="9"/>
      <c r="CX4638" s="9"/>
      <c r="CY4638" s="9"/>
      <c r="CZ4638" s="9"/>
      <c r="DA4638" s="9"/>
      <c r="DB4638" s="9"/>
      <c r="DC4638" s="9"/>
      <c r="DD4638" s="9"/>
      <c r="DE4638" s="9"/>
      <c r="DF4638" s="9"/>
      <c r="DG4638" s="9"/>
      <c r="DH4638" s="9"/>
      <c r="DI4638" s="9"/>
      <c r="DJ4638" s="9"/>
      <c r="DK4638" s="9"/>
      <c r="DL4638" s="9"/>
      <c r="DM4638" s="9"/>
      <c r="DN4638" s="9"/>
      <c r="DO4638" s="9"/>
      <c r="DP4638" s="9"/>
      <c r="DQ4638" s="9"/>
      <c r="DR4638" s="9"/>
      <c r="DS4638" s="9"/>
      <c r="DT4638" s="9"/>
      <c r="DU4638" s="9"/>
      <c r="DV4638" s="9"/>
      <c r="DW4638" s="9"/>
      <c r="DX4638" s="9"/>
      <c r="DY4638" s="9"/>
      <c r="DZ4638" s="56"/>
      <c r="EA4638" s="57"/>
    </row>
    <row r="4639" spans="1:132" s="18" customFormat="1" ht="19.5" customHeight="1" x14ac:dyDescent="0.25">
      <c r="A4639" s="18">
        <v>3115</v>
      </c>
      <c r="B4639" s="18" t="s">
        <v>9216</v>
      </c>
      <c r="C4639" s="18" t="s">
        <v>9217</v>
      </c>
      <c r="D4639" s="19">
        <v>44180</v>
      </c>
      <c r="E4639" s="18" t="s">
        <v>9252</v>
      </c>
      <c r="F4639" s="18" t="s">
        <v>9253</v>
      </c>
      <c r="J4639" s="130"/>
      <c r="K4639" s="130"/>
      <c r="L4639" s="130"/>
      <c r="AF4639" s="57"/>
      <c r="AG4639" s="57"/>
      <c r="DY4639" s="9"/>
      <c r="DZ4639" s="56"/>
      <c r="EA4639" s="57"/>
      <c r="EB4639" s="9"/>
    </row>
    <row r="4640" spans="1:132" ht="19.5" customHeight="1" x14ac:dyDescent="0.25">
      <c r="A4640" s="9">
        <v>3116</v>
      </c>
      <c r="B4640" s="9" t="s">
        <v>9218</v>
      </c>
      <c r="C4640" s="9" t="s">
        <v>9219</v>
      </c>
      <c r="D4640" s="9"/>
      <c r="E4640" s="9" t="s">
        <v>2544</v>
      </c>
      <c r="F4640" s="9" t="s">
        <v>9136</v>
      </c>
      <c r="G4640" s="9"/>
      <c r="H4640" s="9" t="s">
        <v>202</v>
      </c>
      <c r="I4640" s="9" t="s">
        <v>28</v>
      </c>
      <c r="J4640" s="129">
        <v>44149</v>
      </c>
      <c r="K4640" s="129">
        <v>44118</v>
      </c>
      <c r="L4640" s="129">
        <v>44242</v>
      </c>
      <c r="M4640" s="9" t="s">
        <v>20</v>
      </c>
      <c r="O4640" s="9">
        <v>31</v>
      </c>
      <c r="Q4640" s="9" t="s">
        <v>54</v>
      </c>
      <c r="R4640" s="9"/>
      <c r="S4640" s="13">
        <v>12848600</v>
      </c>
      <c r="T4640" s="13">
        <v>12848600</v>
      </c>
      <c r="U4640" s="13">
        <v>3854580</v>
      </c>
      <c r="V4640" s="9"/>
      <c r="W4640" s="9"/>
      <c r="X4640" s="9"/>
      <c r="Y4640" s="9"/>
      <c r="Z4640" s="9"/>
      <c r="AA4640" s="9"/>
      <c r="AB4640" s="9"/>
      <c r="AC4640" s="9"/>
      <c r="AD4640" s="9"/>
      <c r="AE4640" s="9"/>
      <c r="AF4640" s="55"/>
      <c r="AG4640" s="55"/>
      <c r="AH4640" s="11">
        <v>44118</v>
      </c>
      <c r="AI4640" s="11">
        <v>44242</v>
      </c>
      <c r="AJ4640" s="13">
        <v>16184686</v>
      </c>
      <c r="AK4640" s="13">
        <v>4845600</v>
      </c>
      <c r="AL4640" s="9"/>
      <c r="AM4640" s="9"/>
      <c r="AN4640" s="9"/>
      <c r="AO4640" s="9"/>
      <c r="AP4640" s="9"/>
      <c r="AQ4640" s="9"/>
      <c r="AR4640" s="9"/>
      <c r="AS4640" s="9"/>
      <c r="AT4640" s="9"/>
      <c r="AU4640" s="9"/>
      <c r="AV4640" s="9"/>
      <c r="AW4640" s="9"/>
      <c r="AX4640" s="9"/>
      <c r="AY4640" s="9"/>
      <c r="AZ4640" s="9"/>
      <c r="BA4640" s="9"/>
      <c r="BB4640" s="9"/>
      <c r="BC4640" s="9"/>
      <c r="BD4640" s="9"/>
      <c r="BE4640" s="9"/>
      <c r="BF4640" s="9"/>
      <c r="BG4640" s="9"/>
      <c r="BH4640" s="9"/>
      <c r="BI4640" s="9"/>
      <c r="BJ4640" s="9"/>
      <c r="BK4640" s="9"/>
      <c r="BL4640" s="9"/>
      <c r="BM4640" s="9"/>
      <c r="BN4640" s="9"/>
      <c r="BO4640" s="9"/>
      <c r="BP4640" s="9"/>
      <c r="BQ4640" s="9"/>
      <c r="BT4640" s="9"/>
      <c r="BU4640" s="9"/>
      <c r="BX4640" s="9"/>
      <c r="BY4640" s="9"/>
      <c r="CB4640" s="9"/>
      <c r="CC4640" s="9"/>
      <c r="CF4640" s="9"/>
      <c r="CG4640" s="9"/>
      <c r="CJ4640" s="9"/>
      <c r="CK4640" s="9"/>
      <c r="CN4640" s="9"/>
      <c r="CO4640" s="9"/>
      <c r="CP4640" s="9"/>
      <c r="CQ4640" s="9"/>
      <c r="CR4640" s="9"/>
      <c r="CS4640" s="9"/>
      <c r="CT4640" s="9"/>
      <c r="CU4640" s="9"/>
      <c r="CV4640" s="9"/>
      <c r="CW4640" s="9"/>
      <c r="CX4640" s="9"/>
      <c r="CY4640" s="9"/>
      <c r="CZ4640" s="9"/>
      <c r="DA4640" s="9"/>
      <c r="DB4640" s="9"/>
      <c r="DC4640" s="9"/>
      <c r="DD4640" s="9"/>
      <c r="DE4640" s="9"/>
      <c r="DF4640" s="9"/>
      <c r="DG4640" s="9"/>
      <c r="DH4640" s="9"/>
      <c r="DI4640" s="9"/>
      <c r="DJ4640" s="9"/>
      <c r="DK4640" s="9"/>
      <c r="DL4640" s="9"/>
      <c r="DM4640" s="9"/>
      <c r="DN4640" s="9"/>
      <c r="DO4640" s="9"/>
      <c r="DP4640" s="9"/>
      <c r="DQ4640" s="9"/>
      <c r="DR4640" s="9"/>
      <c r="DS4640" s="9"/>
      <c r="DT4640" s="9"/>
      <c r="DU4640" s="9"/>
      <c r="DV4640" s="9"/>
      <c r="DW4640" s="9"/>
      <c r="DX4640" s="9"/>
      <c r="DY4640" s="9"/>
      <c r="DZ4640" s="56"/>
      <c r="EA4640" s="57"/>
    </row>
    <row r="4641" spans="1:132" s="18" customFormat="1" ht="19.5" customHeight="1" x14ac:dyDescent="0.25">
      <c r="A4641" s="18">
        <v>3116</v>
      </c>
      <c r="B4641" s="18" t="s">
        <v>9218</v>
      </c>
      <c r="C4641" s="18" t="s">
        <v>9219</v>
      </c>
      <c r="D4641" s="19">
        <v>44257</v>
      </c>
      <c r="J4641" s="130"/>
      <c r="K4641" s="130"/>
      <c r="L4641" s="130"/>
      <c r="S4641" s="20">
        <v>16152000</v>
      </c>
      <c r="T4641" s="20">
        <v>16152000</v>
      </c>
      <c r="U4641" s="20">
        <v>4845600</v>
      </c>
      <c r="AF4641" s="57"/>
      <c r="AG4641" s="57"/>
      <c r="DZ4641" s="56"/>
      <c r="EA4641" s="57"/>
    </row>
    <row r="4642" spans="1:132" ht="19.5" customHeight="1" x14ac:dyDescent="0.25">
      <c r="A4642" s="9">
        <v>3117</v>
      </c>
      <c r="B4642" s="9" t="s">
        <v>9222</v>
      </c>
      <c r="C4642" s="9" t="s">
        <v>9223</v>
      </c>
      <c r="D4642" s="9"/>
      <c r="E4642" s="9" t="s">
        <v>9224</v>
      </c>
      <c r="F4642" s="9" t="s">
        <v>9225</v>
      </c>
      <c r="G4642" s="9"/>
      <c r="H4642" s="9" t="s">
        <v>202</v>
      </c>
      <c r="I4642" s="9" t="s">
        <v>25</v>
      </c>
      <c r="J4642" s="129">
        <v>44275</v>
      </c>
      <c r="K4642" s="129">
        <v>44242</v>
      </c>
      <c r="L4642" s="129">
        <v>44666</v>
      </c>
      <c r="M4642" s="9" t="s">
        <v>20</v>
      </c>
      <c r="O4642" s="9">
        <v>32</v>
      </c>
      <c r="Q4642" s="9" t="s">
        <v>54</v>
      </c>
      <c r="R4642" s="9"/>
      <c r="S4642" s="13">
        <v>50000000</v>
      </c>
      <c r="T4642" s="13">
        <v>50000000</v>
      </c>
      <c r="U4642" s="13">
        <v>15000000</v>
      </c>
      <c r="V4642" s="13">
        <v>29500000</v>
      </c>
      <c r="W4642" s="9"/>
      <c r="X4642" s="9"/>
      <c r="Y4642" s="9"/>
      <c r="Z4642" s="9"/>
      <c r="AA4642" s="9"/>
      <c r="AB4642" s="9"/>
      <c r="AC4642" s="9"/>
      <c r="AD4642" s="9"/>
      <c r="AE4642" s="9"/>
      <c r="AF4642" s="55">
        <v>29500000</v>
      </c>
      <c r="AG4642" s="55"/>
      <c r="AH4642" s="9"/>
      <c r="AI4642" s="9"/>
      <c r="AJ4642" s="9"/>
      <c r="AK4642" s="9"/>
      <c r="AL4642" s="9"/>
      <c r="AM4642" s="9"/>
      <c r="AN4642" s="9"/>
      <c r="AO4642" s="9"/>
      <c r="AP4642" s="9"/>
      <c r="AQ4642" s="9"/>
      <c r="AR4642" s="9"/>
      <c r="AS4642" s="9"/>
      <c r="AT4642" s="9"/>
      <c r="AU4642" s="9"/>
      <c r="AV4642" s="9"/>
      <c r="AW4642" s="9"/>
      <c r="AX4642" s="9"/>
      <c r="AY4642" s="9"/>
      <c r="AZ4642" s="9"/>
      <c r="BA4642" s="9"/>
      <c r="BB4642" s="9"/>
      <c r="BC4642" s="9"/>
      <c r="BD4642" s="9"/>
      <c r="BE4642" s="9"/>
      <c r="BF4642" s="9"/>
      <c r="BG4642" s="9"/>
      <c r="BH4642" s="9"/>
      <c r="BI4642" s="9"/>
      <c r="BJ4642" s="9"/>
      <c r="BK4642" s="9"/>
      <c r="BL4642" s="9"/>
      <c r="BM4642" s="9"/>
      <c r="BN4642" s="9"/>
      <c r="BO4642" s="9"/>
      <c r="BP4642" s="9"/>
      <c r="BQ4642" s="9"/>
      <c r="BT4642" s="9"/>
      <c r="BU4642" s="9"/>
      <c r="BX4642" s="9"/>
      <c r="BY4642" s="9"/>
      <c r="CB4642" s="9"/>
      <c r="CC4642" s="9"/>
      <c r="CF4642" s="9"/>
      <c r="CG4642" s="9"/>
      <c r="CJ4642" s="9"/>
      <c r="CK4642" s="9"/>
      <c r="CN4642" s="9"/>
      <c r="CO4642" s="9"/>
      <c r="CP4642" s="9"/>
      <c r="CQ4642" s="9"/>
      <c r="CR4642" s="9"/>
      <c r="CS4642" s="9"/>
      <c r="CT4642" s="9"/>
      <c r="CU4642" s="9"/>
      <c r="CV4642" s="9"/>
      <c r="CW4642" s="9"/>
      <c r="CX4642" s="9"/>
      <c r="CY4642" s="9"/>
      <c r="CZ4642" s="9"/>
      <c r="DA4642" s="9"/>
      <c r="DB4642" s="9"/>
      <c r="DC4642" s="9"/>
      <c r="DD4642" s="9"/>
      <c r="DE4642" s="9"/>
      <c r="DF4642" s="9"/>
      <c r="DG4642" s="9"/>
      <c r="DH4642" s="9"/>
      <c r="DI4642" s="9"/>
      <c r="DJ4642" s="9"/>
      <c r="DK4642" s="9"/>
      <c r="DL4642" s="9"/>
      <c r="DM4642" s="9"/>
      <c r="DN4642" s="9"/>
      <c r="DO4642" s="9"/>
      <c r="DP4642" s="9"/>
      <c r="DQ4642" s="9"/>
      <c r="DR4642" s="9"/>
      <c r="DS4642" s="9"/>
      <c r="DT4642" s="9"/>
      <c r="DU4642" s="9"/>
      <c r="DV4642" s="9"/>
      <c r="DW4642" s="9"/>
      <c r="DX4642" s="9"/>
      <c r="DY4642" s="9"/>
      <c r="DZ4642" s="56"/>
      <c r="EA4642" s="57"/>
    </row>
    <row r="4643" spans="1:132" ht="19.5" customHeight="1" x14ac:dyDescent="0.25">
      <c r="A4643" s="9">
        <v>3118</v>
      </c>
      <c r="B4643" s="9" t="s">
        <v>9226</v>
      </c>
      <c r="C4643" s="9" t="s">
        <v>9227</v>
      </c>
      <c r="D4643" s="9"/>
      <c r="E4643" s="9" t="s">
        <v>9228</v>
      </c>
      <c r="F4643" s="9" t="s">
        <v>9229</v>
      </c>
      <c r="G4643" s="9"/>
      <c r="H4643" s="9" t="s">
        <v>906</v>
      </c>
      <c r="I4643" s="9" t="s">
        <v>6149</v>
      </c>
      <c r="M4643" s="9" t="s">
        <v>20</v>
      </c>
      <c r="O4643" s="9">
        <v>31</v>
      </c>
      <c r="R4643" s="9"/>
      <c r="S4643" s="9"/>
      <c r="T4643" s="9"/>
      <c r="U4643" s="9"/>
      <c r="V4643" s="9"/>
      <c r="W4643" s="9"/>
      <c r="X4643" s="9"/>
      <c r="Y4643" s="9"/>
      <c r="Z4643" s="9"/>
      <c r="AA4643" s="9"/>
      <c r="AB4643" s="9"/>
      <c r="AC4643" s="9"/>
      <c r="AD4643" s="9"/>
      <c r="AE4643" s="9"/>
      <c r="AF4643" s="55"/>
      <c r="AG4643" s="55"/>
      <c r="AH4643" s="9"/>
      <c r="AI4643" s="9"/>
      <c r="AJ4643" s="9"/>
      <c r="AK4643" s="9"/>
      <c r="AL4643" s="9"/>
      <c r="AM4643" s="9"/>
      <c r="AN4643" s="9"/>
      <c r="AO4643" s="9"/>
      <c r="AP4643" s="9"/>
      <c r="AQ4643" s="9"/>
      <c r="AR4643" s="9"/>
      <c r="AS4643" s="9"/>
      <c r="AT4643" s="9"/>
      <c r="AU4643" s="9"/>
      <c r="AV4643" s="9"/>
      <c r="AW4643" s="9"/>
      <c r="AX4643" s="9"/>
      <c r="AY4643" s="9"/>
      <c r="AZ4643" s="9"/>
      <c r="BA4643" s="9"/>
      <c r="BB4643" s="9"/>
      <c r="BC4643" s="9"/>
      <c r="BD4643" s="9"/>
      <c r="BE4643" s="9"/>
      <c r="BF4643" s="9"/>
      <c r="BG4643" s="9"/>
      <c r="BH4643" s="9"/>
      <c r="BI4643" s="9"/>
      <c r="BJ4643" s="9"/>
      <c r="BK4643" s="9"/>
      <c r="BL4643" s="9"/>
      <c r="BM4643" s="9"/>
      <c r="BN4643" s="9"/>
      <c r="BO4643" s="9"/>
      <c r="BP4643" s="9"/>
      <c r="BQ4643" s="9"/>
      <c r="BT4643" s="9"/>
      <c r="BU4643" s="9"/>
      <c r="BX4643" s="9"/>
      <c r="BY4643" s="9"/>
      <c r="CB4643" s="9"/>
      <c r="CC4643" s="9"/>
      <c r="CF4643" s="9"/>
      <c r="CG4643" s="9"/>
      <c r="CJ4643" s="9"/>
      <c r="CK4643" s="9"/>
      <c r="CN4643" s="9"/>
      <c r="CO4643" s="9"/>
      <c r="CP4643" s="9"/>
      <c r="CQ4643" s="9"/>
      <c r="CR4643" s="9"/>
      <c r="CS4643" s="9"/>
      <c r="CT4643" s="9"/>
      <c r="CU4643" s="9"/>
      <c r="CV4643" s="9"/>
      <c r="CW4643" s="9"/>
      <c r="CX4643" s="9"/>
      <c r="CY4643" s="9"/>
      <c r="CZ4643" s="9"/>
      <c r="DA4643" s="9"/>
      <c r="DB4643" s="9"/>
      <c r="DC4643" s="9"/>
      <c r="DD4643" s="9"/>
      <c r="DE4643" s="9"/>
      <c r="DF4643" s="9"/>
      <c r="DG4643" s="9"/>
      <c r="DH4643" s="9"/>
      <c r="DI4643" s="9"/>
      <c r="DJ4643" s="9"/>
      <c r="DK4643" s="9"/>
      <c r="DL4643" s="9"/>
      <c r="DM4643" s="9"/>
      <c r="DN4643" s="9"/>
      <c r="DO4643" s="9"/>
      <c r="DP4643" s="9"/>
      <c r="DQ4643" s="9"/>
      <c r="DR4643" s="9"/>
      <c r="DS4643" s="9"/>
      <c r="DT4643" s="9"/>
      <c r="DU4643" s="9"/>
      <c r="DV4643" s="9"/>
      <c r="DW4643" s="9"/>
      <c r="DX4643" s="9"/>
      <c r="DY4643" s="9"/>
      <c r="DZ4643" s="56"/>
      <c r="EA4643" s="57"/>
    </row>
    <row r="4644" spans="1:132" ht="19.5" customHeight="1" x14ac:dyDescent="0.25">
      <c r="A4644" s="9">
        <v>3119</v>
      </c>
      <c r="B4644" s="9" t="s">
        <v>9230</v>
      </c>
      <c r="C4644" s="9" t="s">
        <v>9231</v>
      </c>
      <c r="D4644" s="9"/>
      <c r="E4644" s="9" t="s">
        <v>777</v>
      </c>
      <c r="F4644" s="9" t="s">
        <v>9232</v>
      </c>
      <c r="G4644" s="9"/>
      <c r="H4644" s="9" t="s">
        <v>906</v>
      </c>
      <c r="I4644" s="9" t="s">
        <v>28</v>
      </c>
      <c r="O4644" s="9">
        <v>24</v>
      </c>
      <c r="R4644" s="9"/>
      <c r="S4644" s="9"/>
      <c r="T4644" s="9"/>
      <c r="U4644" s="9"/>
      <c r="V4644" s="9"/>
      <c r="W4644" s="9"/>
      <c r="X4644" s="9"/>
      <c r="Y4644" s="9"/>
      <c r="Z4644" s="9"/>
      <c r="AA4644" s="9"/>
      <c r="AB4644" s="9"/>
      <c r="AC4644" s="9"/>
      <c r="AD4644" s="9"/>
      <c r="AE4644" s="9"/>
      <c r="AF4644" s="55"/>
      <c r="AG4644" s="55"/>
      <c r="AH4644" s="9"/>
      <c r="AI4644" s="9"/>
      <c r="AJ4644" s="9"/>
      <c r="AK4644" s="9"/>
      <c r="AL4644" s="9"/>
      <c r="AM4644" s="9"/>
      <c r="AN4644" s="9"/>
      <c r="AO4644" s="9"/>
      <c r="AP4644" s="9"/>
      <c r="AQ4644" s="9"/>
      <c r="AR4644" s="9"/>
      <c r="AS4644" s="9"/>
      <c r="AT4644" s="9"/>
      <c r="AU4644" s="9"/>
      <c r="AV4644" s="9"/>
      <c r="AW4644" s="9"/>
      <c r="AX4644" s="9"/>
      <c r="AY4644" s="9"/>
      <c r="AZ4644" s="9"/>
      <c r="BA4644" s="9"/>
      <c r="BB4644" s="9"/>
      <c r="BC4644" s="9"/>
      <c r="BD4644" s="9"/>
      <c r="BE4644" s="9"/>
      <c r="BF4644" s="9"/>
      <c r="BG4644" s="9"/>
      <c r="BH4644" s="9"/>
      <c r="BI4644" s="9"/>
      <c r="BJ4644" s="9"/>
      <c r="BK4644" s="9"/>
      <c r="BL4644" s="9"/>
      <c r="BM4644" s="9"/>
      <c r="BN4644" s="9"/>
      <c r="BO4644" s="9"/>
      <c r="BP4644" s="9"/>
      <c r="BQ4644" s="9"/>
      <c r="BT4644" s="9"/>
      <c r="BU4644" s="9"/>
      <c r="BX4644" s="9"/>
      <c r="BY4644" s="9"/>
      <c r="CB4644" s="9"/>
      <c r="CC4644" s="9"/>
      <c r="CF4644" s="9"/>
      <c r="CG4644" s="9"/>
      <c r="CJ4644" s="9"/>
      <c r="CK4644" s="9"/>
      <c r="CN4644" s="9"/>
      <c r="CO4644" s="9"/>
      <c r="CP4644" s="9"/>
      <c r="CQ4644" s="9"/>
      <c r="CR4644" s="9"/>
      <c r="CS4644" s="9"/>
      <c r="CT4644" s="9"/>
      <c r="CU4644" s="9"/>
      <c r="CV4644" s="9"/>
      <c r="CW4644" s="9"/>
      <c r="CX4644" s="9"/>
      <c r="CY4644" s="9"/>
      <c r="CZ4644" s="9"/>
      <c r="DA4644" s="9"/>
      <c r="DB4644" s="9"/>
      <c r="DC4644" s="9"/>
      <c r="DD4644" s="9"/>
      <c r="DE4644" s="9"/>
      <c r="DF4644" s="9"/>
      <c r="DG4644" s="9"/>
      <c r="DH4644" s="9"/>
      <c r="DI4644" s="9"/>
      <c r="DJ4644" s="9"/>
      <c r="DK4644" s="9"/>
      <c r="DL4644" s="9"/>
      <c r="DM4644" s="9"/>
      <c r="DN4644" s="9"/>
      <c r="DO4644" s="9"/>
      <c r="DP4644" s="9"/>
      <c r="DQ4644" s="9"/>
      <c r="DR4644" s="9"/>
      <c r="DS4644" s="9"/>
      <c r="DT4644" s="9"/>
      <c r="DU4644" s="9"/>
      <c r="DV4644" s="9"/>
      <c r="DW4644" s="9"/>
      <c r="DX4644" s="9"/>
      <c r="DY4644" s="9"/>
      <c r="DZ4644" s="56"/>
      <c r="EA4644" s="57"/>
    </row>
    <row r="4645" spans="1:132" ht="19.5" customHeight="1" x14ac:dyDescent="0.25">
      <c r="A4645" s="9">
        <v>3120</v>
      </c>
      <c r="B4645" s="9" t="s">
        <v>9233</v>
      </c>
      <c r="C4645" s="9" t="s">
        <v>9234</v>
      </c>
      <c r="D4645" s="9"/>
      <c r="E4645" s="9" t="s">
        <v>8139</v>
      </c>
      <c r="F4645" s="9" t="s">
        <v>7325</v>
      </c>
      <c r="G4645" s="9"/>
      <c r="H4645" s="9" t="s">
        <v>202</v>
      </c>
      <c r="I4645" s="9" t="s">
        <v>97</v>
      </c>
      <c r="J4645" s="129">
        <v>44256</v>
      </c>
      <c r="K4645" s="129">
        <v>44228</v>
      </c>
      <c r="L4645" s="129">
        <v>44635</v>
      </c>
      <c r="M4645" s="9" t="s">
        <v>20</v>
      </c>
      <c r="O4645" s="9">
        <v>29</v>
      </c>
      <c r="Q4645" s="9" t="s">
        <v>54</v>
      </c>
      <c r="R4645" s="9"/>
      <c r="S4645" s="13">
        <v>24000000</v>
      </c>
      <c r="T4645" s="13">
        <v>24000000</v>
      </c>
      <c r="U4645" s="13">
        <v>7200000</v>
      </c>
      <c r="V4645" s="13">
        <v>16800000</v>
      </c>
      <c r="W4645" s="9"/>
      <c r="X4645" s="9"/>
      <c r="Y4645" s="9"/>
      <c r="Z4645" s="9"/>
      <c r="AA4645" s="9"/>
      <c r="AB4645" s="9"/>
      <c r="AC4645" s="9"/>
      <c r="AD4645" s="9"/>
      <c r="AE4645" s="9"/>
      <c r="AF4645" s="55">
        <v>16800000</v>
      </c>
      <c r="AG4645" s="55"/>
      <c r="AH4645" s="9"/>
      <c r="AI4645" s="9"/>
      <c r="AJ4645" s="9"/>
      <c r="AK4645" s="9"/>
      <c r="AL4645" s="9"/>
      <c r="AM4645" s="9"/>
      <c r="AN4645" s="9"/>
      <c r="AO4645" s="9"/>
      <c r="AP4645" s="9"/>
      <c r="AQ4645" s="9"/>
      <c r="AR4645" s="9"/>
      <c r="AS4645" s="9"/>
      <c r="AT4645" s="9"/>
      <c r="AU4645" s="9"/>
      <c r="AV4645" s="9"/>
      <c r="AW4645" s="9"/>
      <c r="AX4645" s="9"/>
      <c r="AY4645" s="9"/>
      <c r="AZ4645" s="9"/>
      <c r="BA4645" s="9"/>
      <c r="BB4645" s="9"/>
      <c r="BC4645" s="9"/>
      <c r="BD4645" s="9"/>
      <c r="BE4645" s="9"/>
      <c r="BF4645" s="9"/>
      <c r="BG4645" s="9"/>
      <c r="BH4645" s="9"/>
      <c r="BI4645" s="9"/>
      <c r="BJ4645" s="9"/>
      <c r="BK4645" s="9"/>
      <c r="BL4645" s="9"/>
      <c r="BM4645" s="9"/>
      <c r="BN4645" s="9"/>
      <c r="BO4645" s="9"/>
      <c r="BP4645" s="9"/>
      <c r="BQ4645" s="9"/>
      <c r="BT4645" s="9"/>
      <c r="BU4645" s="9"/>
      <c r="BX4645" s="9"/>
      <c r="BY4645" s="9"/>
      <c r="CB4645" s="9"/>
      <c r="CC4645" s="9"/>
      <c r="CF4645" s="9"/>
      <c r="CG4645" s="9"/>
      <c r="CJ4645" s="9"/>
      <c r="CK4645" s="9"/>
      <c r="CN4645" s="9"/>
      <c r="CO4645" s="9"/>
      <c r="CP4645" s="9"/>
      <c r="CQ4645" s="9"/>
      <c r="CR4645" s="9"/>
      <c r="CS4645" s="9"/>
      <c r="CT4645" s="9"/>
      <c r="CU4645" s="9"/>
      <c r="CV4645" s="9"/>
      <c r="CW4645" s="9"/>
      <c r="CX4645" s="9"/>
      <c r="CY4645" s="9"/>
      <c r="CZ4645" s="9"/>
      <c r="DA4645" s="9"/>
      <c r="DB4645" s="9"/>
      <c r="DC4645" s="9"/>
      <c r="DD4645" s="9"/>
      <c r="DE4645" s="9"/>
      <c r="DF4645" s="9"/>
      <c r="DG4645" s="9"/>
      <c r="DH4645" s="9"/>
      <c r="DI4645" s="9"/>
      <c r="DJ4645" s="9"/>
      <c r="DK4645" s="9"/>
      <c r="DL4645" s="9"/>
      <c r="DM4645" s="9"/>
      <c r="DN4645" s="9"/>
      <c r="DO4645" s="9"/>
      <c r="DP4645" s="9"/>
      <c r="DQ4645" s="9"/>
      <c r="DR4645" s="9"/>
      <c r="DS4645" s="9"/>
      <c r="DT4645" s="9"/>
      <c r="DU4645" s="9"/>
      <c r="DV4645" s="9"/>
      <c r="DW4645" s="9"/>
      <c r="DX4645" s="9"/>
      <c r="DY4645" s="9"/>
      <c r="DZ4645" s="56"/>
      <c r="EA4645" s="57"/>
    </row>
    <row r="4646" spans="1:132" ht="38.25" customHeight="1" x14ac:dyDescent="0.25">
      <c r="A4646" s="9">
        <v>3121</v>
      </c>
      <c r="B4646" s="9" t="s">
        <v>9235</v>
      </c>
      <c r="C4646" s="9" t="s">
        <v>9236</v>
      </c>
      <c r="D4646" s="9"/>
      <c r="E4646" s="9" t="s">
        <v>2648</v>
      </c>
      <c r="F4646" s="9" t="s">
        <v>9138</v>
      </c>
      <c r="G4646" s="9"/>
      <c r="H4646" s="9" t="s">
        <v>202</v>
      </c>
      <c r="I4646" s="9" t="s">
        <v>35</v>
      </c>
      <c r="J4646" s="129">
        <v>44375</v>
      </c>
      <c r="K4646" s="129">
        <v>44131</v>
      </c>
      <c r="L4646" s="129">
        <v>44681</v>
      </c>
      <c r="M4646" s="9" t="s">
        <v>335</v>
      </c>
      <c r="O4646" s="9">
        <v>28</v>
      </c>
      <c r="Q4646" s="9" t="s">
        <v>54</v>
      </c>
      <c r="R4646" s="13">
        <v>569804634</v>
      </c>
      <c r="S4646" s="13">
        <v>92183216</v>
      </c>
      <c r="T4646" s="13">
        <v>92183216</v>
      </c>
      <c r="U4646" s="13">
        <v>27654956</v>
      </c>
      <c r="V4646" s="13">
        <v>54000000</v>
      </c>
      <c r="W4646" s="9"/>
      <c r="X4646" s="9"/>
      <c r="Y4646" s="9"/>
      <c r="Z4646" s="9"/>
      <c r="AA4646" s="9"/>
      <c r="AB4646" s="9"/>
      <c r="AC4646" s="9"/>
      <c r="AD4646" s="9"/>
      <c r="AE4646" s="9"/>
      <c r="AF4646" s="55">
        <v>54000000</v>
      </c>
      <c r="AG4646" s="55"/>
      <c r="AH4646" s="9"/>
      <c r="AI4646" s="9"/>
      <c r="AJ4646" s="9"/>
      <c r="AK4646" s="9"/>
      <c r="AL4646" s="9"/>
      <c r="AM4646" s="9"/>
      <c r="AN4646" s="9"/>
      <c r="AO4646" s="9"/>
      <c r="AP4646" s="9"/>
      <c r="AQ4646" s="9"/>
      <c r="AR4646" s="9"/>
      <c r="AS4646" s="9"/>
      <c r="AT4646" s="9"/>
      <c r="AU4646" s="9"/>
      <c r="AV4646" s="9"/>
      <c r="AW4646" s="9"/>
      <c r="AX4646" s="9"/>
      <c r="AY4646" s="9"/>
      <c r="AZ4646" s="9"/>
      <c r="BA4646" s="9"/>
      <c r="BB4646" s="9"/>
      <c r="BC4646" s="9"/>
      <c r="BD4646" s="9"/>
      <c r="BE4646" s="9"/>
      <c r="BF4646" s="9"/>
      <c r="BG4646" s="9"/>
      <c r="BH4646" s="9"/>
      <c r="BI4646" s="9"/>
      <c r="BJ4646" s="9"/>
      <c r="BK4646" s="9"/>
      <c r="BL4646" s="9"/>
      <c r="BM4646" s="9"/>
      <c r="BN4646" s="9"/>
      <c r="BO4646" s="9"/>
      <c r="BP4646" s="9"/>
      <c r="BQ4646" s="9"/>
      <c r="BT4646" s="9"/>
      <c r="BU4646" s="9"/>
      <c r="BX4646" s="9"/>
      <c r="BY4646" s="9"/>
      <c r="CB4646" s="9"/>
      <c r="CC4646" s="9"/>
      <c r="CF4646" s="9"/>
      <c r="CG4646" s="9"/>
      <c r="CJ4646" s="9"/>
      <c r="CK4646" s="9"/>
      <c r="CN4646" s="9"/>
      <c r="CO4646" s="9"/>
      <c r="CP4646" s="9"/>
      <c r="CQ4646" s="9"/>
      <c r="CR4646" s="9"/>
      <c r="CS4646" s="9"/>
      <c r="CT4646" s="9"/>
      <c r="CU4646" s="9"/>
      <c r="CV4646" s="9"/>
      <c r="CW4646" s="9"/>
      <c r="CX4646" s="9"/>
      <c r="CY4646" s="9"/>
      <c r="CZ4646" s="9"/>
      <c r="DA4646" s="9"/>
      <c r="DB4646" s="9"/>
      <c r="DC4646" s="9"/>
      <c r="DD4646" s="9"/>
      <c r="DE4646" s="9"/>
      <c r="DF4646" s="9"/>
      <c r="DG4646" s="9"/>
      <c r="DH4646" s="9"/>
      <c r="DI4646" s="9"/>
      <c r="DJ4646" s="9"/>
      <c r="DK4646" s="9"/>
      <c r="DL4646" s="9"/>
      <c r="DM4646" s="9"/>
      <c r="DN4646" s="9"/>
      <c r="DO4646" s="9"/>
      <c r="DP4646" s="9"/>
      <c r="DQ4646" s="9"/>
      <c r="DR4646" s="9"/>
      <c r="DS4646" s="9"/>
      <c r="DT4646" s="9"/>
      <c r="DU4646" s="9"/>
      <c r="DV4646" s="9"/>
      <c r="DW4646" s="9"/>
      <c r="DX4646" s="9"/>
      <c r="DY4646" s="9"/>
      <c r="DZ4646" s="56"/>
      <c r="EA4646" s="57"/>
    </row>
    <row r="4647" spans="1:132" ht="19.5" customHeight="1" x14ac:dyDescent="0.25">
      <c r="A4647" s="9">
        <v>3122</v>
      </c>
      <c r="B4647" s="9" t="s">
        <v>9237</v>
      </c>
      <c r="C4647" s="9" t="s">
        <v>9238</v>
      </c>
      <c r="D4647" s="9"/>
      <c r="E4647" s="9" t="s">
        <v>4349</v>
      </c>
      <c r="F4647" s="9" t="s">
        <v>9239</v>
      </c>
      <c r="G4647" s="9"/>
      <c r="H4647" s="9" t="s">
        <v>906</v>
      </c>
      <c r="I4647" s="9" t="s">
        <v>35</v>
      </c>
      <c r="M4647" s="9" t="s">
        <v>20</v>
      </c>
      <c r="O4647" s="9">
        <v>32</v>
      </c>
      <c r="R4647" s="9"/>
      <c r="S4647" s="9"/>
      <c r="T4647" s="9"/>
      <c r="U4647" s="9"/>
      <c r="V4647" s="9"/>
      <c r="W4647" s="9"/>
      <c r="X4647" s="9"/>
      <c r="Y4647" s="9"/>
      <c r="Z4647" s="9"/>
      <c r="AA4647" s="9"/>
      <c r="AB4647" s="9"/>
      <c r="AC4647" s="9"/>
      <c r="AD4647" s="9"/>
      <c r="AE4647" s="9"/>
      <c r="AF4647" s="55"/>
      <c r="AG4647" s="55"/>
      <c r="AH4647" s="9"/>
      <c r="AI4647" s="9"/>
      <c r="AJ4647" s="9"/>
      <c r="AK4647" s="9"/>
      <c r="AL4647" s="9"/>
      <c r="AM4647" s="9"/>
      <c r="AN4647" s="9"/>
      <c r="AO4647" s="9"/>
      <c r="AP4647" s="9"/>
      <c r="AQ4647" s="9"/>
      <c r="AR4647" s="9"/>
      <c r="AS4647" s="9"/>
      <c r="AT4647" s="9"/>
      <c r="AU4647" s="9"/>
      <c r="AV4647" s="9"/>
      <c r="AW4647" s="9"/>
      <c r="AX4647" s="9"/>
      <c r="AY4647" s="9"/>
      <c r="AZ4647" s="9"/>
      <c r="BA4647" s="9"/>
      <c r="BB4647" s="9"/>
      <c r="BC4647" s="9"/>
      <c r="BD4647" s="9"/>
      <c r="BE4647" s="9"/>
      <c r="BF4647" s="9"/>
      <c r="BG4647" s="9"/>
      <c r="BH4647" s="9"/>
      <c r="BI4647" s="9"/>
      <c r="BJ4647" s="9"/>
      <c r="BK4647" s="9"/>
      <c r="BL4647" s="9"/>
      <c r="BM4647" s="9"/>
      <c r="BN4647" s="9"/>
      <c r="BO4647" s="9"/>
      <c r="BP4647" s="9"/>
      <c r="BQ4647" s="9"/>
      <c r="BT4647" s="9"/>
      <c r="BU4647" s="9"/>
      <c r="BX4647" s="9"/>
      <c r="BY4647" s="9"/>
      <c r="CB4647" s="9"/>
      <c r="CC4647" s="9"/>
      <c r="CF4647" s="9"/>
      <c r="CG4647" s="9"/>
      <c r="CJ4647" s="9"/>
      <c r="CK4647" s="9"/>
      <c r="CN4647" s="9"/>
      <c r="CO4647" s="9"/>
      <c r="CP4647" s="9"/>
      <c r="CQ4647" s="9"/>
      <c r="CR4647" s="9"/>
      <c r="CS4647" s="9"/>
      <c r="CT4647" s="9"/>
      <c r="CU4647" s="9"/>
      <c r="CV4647" s="9"/>
      <c r="CW4647" s="9"/>
      <c r="CX4647" s="9"/>
      <c r="CY4647" s="9"/>
      <c r="CZ4647" s="9"/>
      <c r="DA4647" s="9"/>
      <c r="DB4647" s="9"/>
      <c r="DC4647" s="9"/>
      <c r="DD4647" s="9"/>
      <c r="DE4647" s="9"/>
      <c r="DF4647" s="9"/>
      <c r="DG4647" s="9"/>
      <c r="DH4647" s="9"/>
      <c r="DI4647" s="9"/>
      <c r="DJ4647" s="9"/>
      <c r="DK4647" s="9"/>
      <c r="DL4647" s="9"/>
      <c r="DM4647" s="9"/>
      <c r="DN4647" s="9"/>
      <c r="DO4647" s="9"/>
      <c r="DP4647" s="9"/>
      <c r="DQ4647" s="9"/>
      <c r="DR4647" s="9"/>
      <c r="DS4647" s="9"/>
      <c r="DT4647" s="9"/>
      <c r="DU4647" s="9"/>
      <c r="DV4647" s="9"/>
      <c r="DW4647" s="9"/>
      <c r="DX4647" s="9"/>
      <c r="DY4647" s="9"/>
      <c r="DZ4647" s="56"/>
      <c r="EA4647" s="57"/>
    </row>
    <row r="4648" spans="1:132" ht="19.5" customHeight="1" x14ac:dyDescent="0.25">
      <c r="A4648" s="9">
        <v>3123</v>
      </c>
      <c r="B4648" s="9" t="s">
        <v>9240</v>
      </c>
      <c r="C4648" s="9" t="s">
        <v>9241</v>
      </c>
      <c r="D4648" s="9"/>
      <c r="E4648" s="9" t="s">
        <v>9242</v>
      </c>
      <c r="F4648" s="9" t="s">
        <v>9243</v>
      </c>
      <c r="G4648" s="9"/>
      <c r="H4648" s="9" t="s">
        <v>906</v>
      </c>
      <c r="I4648" s="9" t="s">
        <v>25</v>
      </c>
      <c r="M4648" s="9" t="s">
        <v>20</v>
      </c>
      <c r="O4648" s="9">
        <v>31</v>
      </c>
      <c r="R4648" s="9"/>
      <c r="S4648" s="9"/>
      <c r="T4648" s="9"/>
      <c r="U4648" s="9"/>
      <c r="V4648" s="9"/>
      <c r="W4648" s="9"/>
      <c r="X4648" s="9"/>
      <c r="Y4648" s="9"/>
      <c r="Z4648" s="9"/>
      <c r="AA4648" s="9"/>
      <c r="AB4648" s="9"/>
      <c r="AC4648" s="9"/>
      <c r="AD4648" s="9"/>
      <c r="AE4648" s="9"/>
      <c r="AF4648" s="55"/>
      <c r="AG4648" s="55"/>
      <c r="AH4648" s="9"/>
      <c r="AI4648" s="9"/>
      <c r="AJ4648" s="9"/>
      <c r="AK4648" s="9"/>
      <c r="AL4648" s="9"/>
      <c r="AM4648" s="9"/>
      <c r="AN4648" s="9"/>
      <c r="AO4648" s="9"/>
      <c r="AP4648" s="9"/>
      <c r="AQ4648" s="9"/>
      <c r="AR4648" s="9"/>
      <c r="AS4648" s="9"/>
      <c r="AT4648" s="9"/>
      <c r="AU4648" s="9"/>
      <c r="AV4648" s="9"/>
      <c r="AW4648" s="9"/>
      <c r="AX4648" s="9"/>
      <c r="AY4648" s="9"/>
      <c r="AZ4648" s="9"/>
      <c r="BA4648" s="9"/>
      <c r="BB4648" s="9"/>
      <c r="BC4648" s="9"/>
      <c r="BD4648" s="9"/>
      <c r="BE4648" s="9"/>
      <c r="BF4648" s="9"/>
      <c r="BG4648" s="9"/>
      <c r="BH4648" s="9"/>
      <c r="BI4648" s="9"/>
      <c r="BJ4648" s="9"/>
      <c r="BK4648" s="9"/>
      <c r="BL4648" s="9"/>
      <c r="BM4648" s="9"/>
      <c r="BN4648" s="9"/>
      <c r="BO4648" s="9"/>
      <c r="BP4648" s="9"/>
      <c r="BQ4648" s="9"/>
      <c r="BT4648" s="9"/>
      <c r="BU4648" s="9"/>
      <c r="BX4648" s="9"/>
      <c r="BY4648" s="9"/>
      <c r="CB4648" s="9"/>
      <c r="CC4648" s="9"/>
      <c r="CF4648" s="9"/>
      <c r="CG4648" s="9"/>
      <c r="CJ4648" s="9"/>
      <c r="CK4648" s="9"/>
      <c r="CN4648" s="9"/>
      <c r="CO4648" s="9"/>
      <c r="CP4648" s="9"/>
      <c r="CQ4648" s="9"/>
      <c r="CR4648" s="9"/>
      <c r="CS4648" s="9"/>
      <c r="CT4648" s="9"/>
      <c r="CU4648" s="9"/>
      <c r="CV4648" s="9"/>
      <c r="CW4648" s="9"/>
      <c r="CX4648" s="9"/>
      <c r="CY4648" s="9"/>
      <c r="CZ4648" s="9"/>
      <c r="DA4648" s="9"/>
      <c r="DB4648" s="9"/>
      <c r="DC4648" s="9"/>
      <c r="DD4648" s="9"/>
      <c r="DE4648" s="9"/>
      <c r="DF4648" s="9"/>
      <c r="DG4648" s="9"/>
      <c r="DH4648" s="9"/>
      <c r="DI4648" s="9"/>
      <c r="DJ4648" s="9"/>
      <c r="DK4648" s="9"/>
      <c r="DL4648" s="9"/>
      <c r="DM4648" s="9"/>
      <c r="DN4648" s="9"/>
      <c r="DO4648" s="9"/>
      <c r="DP4648" s="9"/>
      <c r="DQ4648" s="9"/>
      <c r="DR4648" s="9"/>
      <c r="DS4648" s="9"/>
      <c r="DT4648" s="9"/>
      <c r="DU4648" s="9"/>
      <c r="DV4648" s="9"/>
      <c r="DW4648" s="9"/>
      <c r="DX4648" s="9"/>
      <c r="DY4648" s="9"/>
      <c r="DZ4648" s="56"/>
      <c r="EA4648" s="57"/>
    </row>
    <row r="4649" spans="1:132" ht="39" customHeight="1" x14ac:dyDescent="0.25">
      <c r="A4649" s="9">
        <v>3124</v>
      </c>
      <c r="B4649" s="9" t="s">
        <v>9244</v>
      </c>
      <c r="C4649" s="9" t="s">
        <v>9245</v>
      </c>
      <c r="D4649" s="9"/>
      <c r="E4649" s="9" t="s">
        <v>9246</v>
      </c>
      <c r="F4649" s="9" t="s">
        <v>9247</v>
      </c>
      <c r="G4649" s="9"/>
      <c r="H4649" s="9" t="s">
        <v>202</v>
      </c>
      <c r="I4649" s="9" t="s">
        <v>25</v>
      </c>
      <c r="J4649" s="129">
        <v>44237</v>
      </c>
      <c r="K4649" s="129">
        <v>44124</v>
      </c>
      <c r="L4649" s="129">
        <v>44316</v>
      </c>
      <c r="M4649" s="9" t="s">
        <v>20</v>
      </c>
      <c r="O4649" s="9">
        <v>30</v>
      </c>
      <c r="Q4649" s="9" t="s">
        <v>54</v>
      </c>
      <c r="R4649" s="9"/>
      <c r="S4649" s="13">
        <v>5500000</v>
      </c>
      <c r="T4649" s="13">
        <v>5500000</v>
      </c>
      <c r="U4649" s="13">
        <v>1650000</v>
      </c>
      <c r="V4649" s="13">
        <v>3850000</v>
      </c>
      <c r="W4649" s="9"/>
      <c r="X4649" s="9"/>
      <c r="Y4649" s="9"/>
      <c r="Z4649" s="9"/>
      <c r="AA4649" s="9"/>
      <c r="AB4649" s="9"/>
      <c r="AC4649" s="9"/>
      <c r="AD4649" s="9"/>
      <c r="AE4649" s="9"/>
      <c r="AF4649" s="55">
        <v>3850000</v>
      </c>
      <c r="AG4649" s="55"/>
      <c r="AH4649" s="11">
        <v>44124</v>
      </c>
      <c r="AI4649" s="11">
        <v>44316</v>
      </c>
      <c r="AJ4649" s="13">
        <v>5148509</v>
      </c>
      <c r="AK4649" s="13">
        <v>1544553</v>
      </c>
      <c r="AL4649" s="9"/>
      <c r="AM4649" s="9"/>
      <c r="AN4649" s="9"/>
      <c r="AO4649" s="9"/>
      <c r="AP4649" s="9"/>
      <c r="AQ4649" s="9"/>
      <c r="AR4649" s="9"/>
      <c r="AS4649" s="9"/>
      <c r="AT4649" s="9"/>
      <c r="AU4649" s="9"/>
      <c r="AV4649" s="9"/>
      <c r="AW4649" s="9"/>
      <c r="AX4649" s="9"/>
      <c r="AY4649" s="9"/>
      <c r="AZ4649" s="9"/>
      <c r="BA4649" s="9"/>
      <c r="BB4649" s="9"/>
      <c r="BC4649" s="9"/>
      <c r="BD4649" s="9"/>
      <c r="BE4649" s="9"/>
      <c r="BF4649" s="9"/>
      <c r="BG4649" s="9"/>
      <c r="BH4649" s="9"/>
      <c r="BI4649" s="9"/>
      <c r="BJ4649" s="9"/>
      <c r="BK4649" s="9"/>
      <c r="BL4649" s="9"/>
      <c r="BM4649" s="9"/>
      <c r="BN4649" s="9"/>
      <c r="BO4649" s="9"/>
      <c r="BP4649" s="9"/>
      <c r="BQ4649" s="9"/>
      <c r="BT4649" s="9"/>
      <c r="BU4649" s="9"/>
      <c r="BX4649" s="9"/>
      <c r="BY4649" s="9"/>
      <c r="CB4649" s="9"/>
      <c r="CC4649" s="9"/>
      <c r="CF4649" s="9"/>
      <c r="CG4649" s="9"/>
      <c r="CJ4649" s="9"/>
      <c r="CK4649" s="9"/>
      <c r="CN4649" s="9"/>
      <c r="CO4649" s="9"/>
      <c r="CP4649" s="9"/>
      <c r="CQ4649" s="9"/>
      <c r="CR4649" s="9"/>
      <c r="CS4649" s="9"/>
      <c r="CT4649" s="9"/>
      <c r="CU4649" s="9"/>
      <c r="CV4649" s="9"/>
      <c r="CW4649" s="9"/>
      <c r="CX4649" s="9"/>
      <c r="CY4649" s="9"/>
      <c r="CZ4649" s="9"/>
      <c r="DA4649" s="9"/>
      <c r="DB4649" s="9"/>
      <c r="DC4649" s="9"/>
      <c r="DD4649" s="9"/>
      <c r="DE4649" s="9"/>
      <c r="DF4649" s="9"/>
      <c r="DG4649" s="9"/>
      <c r="DH4649" s="9"/>
      <c r="DI4649" s="9"/>
      <c r="DJ4649" s="9"/>
      <c r="DK4649" s="9"/>
      <c r="DL4649" s="9"/>
      <c r="DM4649" s="9"/>
      <c r="DN4649" s="9"/>
      <c r="DO4649" s="9"/>
      <c r="DP4649" s="9"/>
      <c r="DQ4649" s="9"/>
      <c r="DR4649" s="9"/>
      <c r="DS4649" s="9"/>
      <c r="DT4649" s="9"/>
      <c r="DU4649" s="9"/>
      <c r="DV4649" s="9"/>
      <c r="DW4649" s="9"/>
      <c r="DX4649" s="9"/>
      <c r="DY4649" s="9"/>
      <c r="DZ4649" s="56"/>
      <c r="EA4649" s="57"/>
    </row>
    <row r="4650" spans="1:132" ht="19.5" customHeight="1" x14ac:dyDescent="0.25">
      <c r="A4650" s="9">
        <v>3125</v>
      </c>
      <c r="B4650" s="9" t="s">
        <v>9248</v>
      </c>
      <c r="C4650" s="9" t="s">
        <v>9249</v>
      </c>
      <c r="D4650" s="9"/>
      <c r="E4650" s="9" t="s">
        <v>3546</v>
      </c>
      <c r="F4650" s="9" t="s">
        <v>2323</v>
      </c>
      <c r="G4650" s="9"/>
      <c r="H4650" s="9" t="s">
        <v>906</v>
      </c>
      <c r="I4650" s="9" t="s">
        <v>25</v>
      </c>
      <c r="M4650" s="9" t="s">
        <v>20</v>
      </c>
      <c r="O4650" s="9">
        <v>23</v>
      </c>
      <c r="R4650" s="9"/>
      <c r="S4650" s="9"/>
      <c r="T4650" s="9"/>
      <c r="U4650" s="9"/>
      <c r="V4650" s="9"/>
      <c r="W4650" s="9"/>
      <c r="X4650" s="9"/>
      <c r="Y4650" s="9"/>
      <c r="Z4650" s="9"/>
      <c r="AA4650" s="9"/>
      <c r="AB4650" s="9"/>
      <c r="AC4650" s="9"/>
      <c r="AD4650" s="9"/>
      <c r="AE4650" s="9"/>
      <c r="AF4650" s="55"/>
      <c r="AG4650" s="55"/>
      <c r="AH4650" s="9"/>
      <c r="AI4650" s="9"/>
      <c r="AJ4650" s="9"/>
      <c r="AK4650" s="9"/>
      <c r="AL4650" s="9"/>
      <c r="AM4650" s="9"/>
      <c r="AN4650" s="9"/>
      <c r="AO4650" s="9"/>
      <c r="AP4650" s="9"/>
      <c r="AQ4650" s="9"/>
      <c r="AR4650" s="9"/>
      <c r="AS4650" s="9"/>
      <c r="AT4650" s="9"/>
      <c r="AU4650" s="9"/>
      <c r="AV4650" s="9"/>
      <c r="AW4650" s="9"/>
      <c r="AX4650" s="9"/>
      <c r="AY4650" s="9"/>
      <c r="AZ4650" s="9"/>
      <c r="BA4650" s="9"/>
      <c r="BB4650" s="9"/>
      <c r="BC4650" s="9"/>
      <c r="BD4650" s="9"/>
      <c r="BE4650" s="9"/>
      <c r="BF4650" s="9"/>
      <c r="BG4650" s="9"/>
      <c r="BH4650" s="9"/>
      <c r="BI4650" s="9"/>
      <c r="BJ4650" s="9"/>
      <c r="BK4650" s="9"/>
      <c r="BL4650" s="9"/>
      <c r="BM4650" s="9"/>
      <c r="BN4650" s="9"/>
      <c r="BO4650" s="9"/>
      <c r="BP4650" s="9"/>
      <c r="BQ4650" s="9"/>
      <c r="BT4650" s="9"/>
      <c r="BU4650" s="9"/>
      <c r="BX4650" s="9"/>
      <c r="BY4650" s="9"/>
      <c r="CB4650" s="9"/>
      <c r="CC4650" s="9"/>
      <c r="CF4650" s="9"/>
      <c r="CG4650" s="9"/>
      <c r="CJ4650" s="9"/>
      <c r="CK4650" s="9"/>
      <c r="CN4650" s="9"/>
      <c r="CO4650" s="9"/>
      <c r="CP4650" s="9"/>
      <c r="CQ4650" s="9"/>
      <c r="CR4650" s="9"/>
      <c r="CS4650" s="9"/>
      <c r="CT4650" s="9"/>
      <c r="CU4650" s="9"/>
      <c r="CV4650" s="9"/>
      <c r="CW4650" s="9"/>
      <c r="CX4650" s="9"/>
      <c r="CY4650" s="9"/>
      <c r="CZ4650" s="9"/>
      <c r="DA4650" s="9"/>
      <c r="DB4650" s="9"/>
      <c r="DC4650" s="9"/>
      <c r="DD4650" s="9"/>
      <c r="DE4650" s="9"/>
      <c r="DF4650" s="9"/>
      <c r="DG4650" s="9"/>
      <c r="DH4650" s="9"/>
      <c r="DI4650" s="9"/>
      <c r="DJ4650" s="9"/>
      <c r="DK4650" s="9"/>
      <c r="DL4650" s="9"/>
      <c r="DM4650" s="9"/>
      <c r="DN4650" s="9"/>
      <c r="DO4650" s="9"/>
      <c r="DP4650" s="9"/>
      <c r="DQ4650" s="9"/>
      <c r="DR4650" s="9"/>
      <c r="DS4650" s="9"/>
      <c r="DT4650" s="9"/>
      <c r="DU4650" s="9"/>
      <c r="DV4650" s="9"/>
      <c r="DW4650" s="9"/>
      <c r="DX4650" s="9"/>
      <c r="DY4650" s="9"/>
      <c r="DZ4650" s="56"/>
      <c r="EA4650" s="57"/>
    </row>
    <row r="4651" spans="1:132" ht="39.75" customHeight="1" x14ac:dyDescent="0.25">
      <c r="A4651" s="9">
        <v>3126</v>
      </c>
      <c r="B4651" s="9" t="s">
        <v>9250</v>
      </c>
      <c r="C4651" s="9" t="s">
        <v>9251</v>
      </c>
      <c r="D4651" s="9"/>
      <c r="E4651" s="9" t="s">
        <v>10363</v>
      </c>
      <c r="F4651" s="9" t="s">
        <v>10364</v>
      </c>
      <c r="G4651" s="9"/>
      <c r="H4651" s="9" t="s">
        <v>202</v>
      </c>
      <c r="I4651" s="9" t="s">
        <v>35</v>
      </c>
      <c r="J4651" s="11">
        <v>44402</v>
      </c>
      <c r="K4651" s="11">
        <v>44084</v>
      </c>
      <c r="L4651" s="11">
        <v>44800</v>
      </c>
      <c r="M4651" s="9" t="s">
        <v>20</v>
      </c>
      <c r="O4651" s="9">
        <v>28</v>
      </c>
      <c r="Q4651" s="9" t="s">
        <v>54</v>
      </c>
      <c r="R4651" s="9"/>
      <c r="S4651" s="13">
        <v>109977171</v>
      </c>
      <c r="T4651" s="13">
        <v>109977171</v>
      </c>
      <c r="U4651" s="13">
        <v>32993151</v>
      </c>
      <c r="V4651" s="9"/>
      <c r="W4651" s="13">
        <v>76984020</v>
      </c>
      <c r="X4651" s="9"/>
      <c r="Y4651" s="9"/>
      <c r="Z4651" s="9"/>
      <c r="AA4651" s="9"/>
      <c r="AB4651" s="9"/>
      <c r="AC4651" s="9"/>
      <c r="AD4651" s="9"/>
      <c r="AE4651" s="9"/>
      <c r="AF4651" s="55">
        <v>76984020</v>
      </c>
      <c r="AG4651" s="55"/>
      <c r="AH4651" s="9"/>
      <c r="AI4651" s="9"/>
      <c r="AJ4651" s="9"/>
      <c r="AK4651" s="9"/>
      <c r="AL4651" s="9"/>
      <c r="AM4651" s="9"/>
      <c r="AN4651" s="9"/>
      <c r="AO4651" s="9"/>
      <c r="AP4651" s="9"/>
      <c r="AQ4651" s="9"/>
      <c r="AR4651" s="9"/>
      <c r="AS4651" s="9"/>
      <c r="AT4651" s="9"/>
      <c r="AU4651" s="9"/>
      <c r="AV4651" s="9"/>
      <c r="AW4651" s="9"/>
      <c r="AX4651" s="9"/>
      <c r="AY4651" s="9"/>
      <c r="AZ4651" s="9"/>
      <c r="BA4651" s="9"/>
      <c r="BB4651" s="9"/>
      <c r="BC4651" s="9"/>
      <c r="BD4651" s="9"/>
      <c r="BE4651" s="9"/>
      <c r="BF4651" s="9"/>
      <c r="BG4651" s="9"/>
      <c r="BH4651" s="9"/>
      <c r="BI4651" s="9"/>
      <c r="BJ4651" s="9"/>
      <c r="BK4651" s="9"/>
      <c r="BL4651" s="9"/>
      <c r="BM4651" s="9"/>
      <c r="BN4651" s="9"/>
      <c r="BO4651" s="9"/>
      <c r="BP4651" s="9"/>
      <c r="BQ4651" s="9"/>
      <c r="BT4651" s="9"/>
      <c r="BU4651" s="9"/>
      <c r="BX4651" s="9"/>
      <c r="BY4651" s="9"/>
      <c r="CB4651" s="9"/>
      <c r="CC4651" s="9"/>
      <c r="CF4651" s="9"/>
      <c r="CG4651" s="9"/>
      <c r="CJ4651" s="9"/>
      <c r="CK4651" s="9"/>
      <c r="CN4651" s="9"/>
      <c r="CO4651" s="9"/>
      <c r="CP4651" s="9"/>
      <c r="CQ4651" s="9"/>
      <c r="CR4651" s="9"/>
      <c r="CS4651" s="9"/>
      <c r="CT4651" s="9"/>
      <c r="CU4651" s="9"/>
      <c r="CV4651" s="9"/>
      <c r="CW4651" s="9"/>
      <c r="CX4651" s="9"/>
      <c r="CY4651" s="9"/>
      <c r="CZ4651" s="9"/>
      <c r="DA4651" s="9"/>
      <c r="DB4651" s="9"/>
      <c r="DC4651" s="9"/>
      <c r="DD4651" s="9"/>
      <c r="DE4651" s="9"/>
      <c r="DF4651" s="9"/>
      <c r="DG4651" s="9"/>
      <c r="DH4651" s="9"/>
      <c r="DI4651" s="9"/>
      <c r="DJ4651" s="9"/>
      <c r="DK4651" s="9"/>
      <c r="DL4651" s="9"/>
      <c r="DM4651" s="9"/>
      <c r="DN4651" s="9"/>
      <c r="DO4651" s="9"/>
      <c r="DP4651" s="9"/>
      <c r="DQ4651" s="9"/>
      <c r="DR4651" s="9"/>
      <c r="DS4651" s="9"/>
      <c r="DT4651" s="9"/>
      <c r="DU4651" s="9"/>
      <c r="DV4651" s="9"/>
      <c r="DW4651" s="9"/>
      <c r="DX4651" s="9"/>
      <c r="DY4651" s="9"/>
      <c r="DZ4651" s="56"/>
      <c r="EA4651" s="57"/>
    </row>
    <row r="4652" spans="1:132" ht="19.5" customHeight="1" x14ac:dyDescent="0.25">
      <c r="A4652" s="9">
        <v>3127</v>
      </c>
      <c r="B4652" s="9" t="s">
        <v>9255</v>
      </c>
      <c r="C4652" s="9" t="s">
        <v>9256</v>
      </c>
      <c r="D4652" s="9"/>
      <c r="E4652" s="9" t="s">
        <v>9257</v>
      </c>
      <c r="F4652" s="9" t="s">
        <v>2305</v>
      </c>
      <c r="G4652" s="9"/>
      <c r="H4652" s="9" t="s">
        <v>202</v>
      </c>
      <c r="I4652" s="9" t="s">
        <v>35</v>
      </c>
      <c r="J4652" s="129">
        <v>44109</v>
      </c>
      <c r="K4652" s="129">
        <v>44026</v>
      </c>
      <c r="L4652" s="129">
        <v>44561</v>
      </c>
      <c r="O4652" s="9">
        <v>24</v>
      </c>
      <c r="Q4652" s="9" t="s">
        <v>61</v>
      </c>
      <c r="R4652" s="9"/>
      <c r="S4652" s="13">
        <v>8013213500</v>
      </c>
      <c r="U4652" s="13">
        <v>2403964050</v>
      </c>
      <c r="V4652" s="9"/>
      <c r="W4652" s="9"/>
      <c r="X4652" s="9"/>
      <c r="Y4652" s="9"/>
      <c r="Z4652" s="9"/>
      <c r="AA4652" s="9"/>
      <c r="AB4652" s="9"/>
      <c r="AC4652" s="9"/>
      <c r="AD4652" s="9"/>
      <c r="AE4652" s="9"/>
      <c r="AF4652" s="55"/>
      <c r="AG4652" s="55"/>
      <c r="AH4652" s="11">
        <v>44026</v>
      </c>
      <c r="AI4652" s="11">
        <v>44104</v>
      </c>
      <c r="AJ4652" s="13">
        <v>353236631</v>
      </c>
      <c r="AK4652" s="13">
        <v>105970989</v>
      </c>
      <c r="AL4652" s="11">
        <v>44105</v>
      </c>
      <c r="AM4652" s="11">
        <v>44196</v>
      </c>
      <c r="AN4652" s="13">
        <v>5535161737</v>
      </c>
      <c r="AO4652" s="13">
        <v>1660548521</v>
      </c>
      <c r="AP4652" s="11">
        <v>44197</v>
      </c>
      <c r="AQ4652" s="11">
        <v>44286</v>
      </c>
      <c r="AR4652" s="13">
        <v>481160429</v>
      </c>
      <c r="AS4652" s="13">
        <v>144348129</v>
      </c>
      <c r="AT4652" s="9"/>
      <c r="AU4652" s="9"/>
      <c r="AV4652" s="9"/>
      <c r="AW4652" s="9"/>
      <c r="AX4652" s="9"/>
      <c r="AY4652" s="9"/>
      <c r="AZ4652" s="9"/>
      <c r="BA4652" s="9"/>
      <c r="BB4652" s="9"/>
      <c r="BC4652" s="9"/>
      <c r="BD4652" s="9"/>
      <c r="BE4652" s="9"/>
      <c r="BF4652" s="9"/>
      <c r="BG4652" s="9"/>
      <c r="BH4652" s="9"/>
      <c r="BI4652" s="9"/>
      <c r="BJ4652" s="9"/>
      <c r="BK4652" s="9"/>
      <c r="BL4652" s="9"/>
      <c r="BM4652" s="9"/>
      <c r="BN4652" s="9"/>
      <c r="BO4652" s="9"/>
      <c r="BP4652" s="9"/>
      <c r="BQ4652" s="9"/>
      <c r="BT4652" s="9"/>
      <c r="BU4652" s="9"/>
      <c r="BX4652" s="9"/>
      <c r="BY4652" s="9"/>
      <c r="CB4652" s="9"/>
      <c r="CC4652" s="9"/>
      <c r="CF4652" s="9"/>
      <c r="CG4652" s="9"/>
      <c r="CJ4652" s="9"/>
      <c r="CK4652" s="9"/>
      <c r="CN4652" s="9"/>
      <c r="CO4652" s="9"/>
      <c r="CP4652" s="9"/>
      <c r="CQ4652" s="9"/>
      <c r="CR4652" s="9"/>
      <c r="CS4652" s="9"/>
      <c r="CT4652" s="9"/>
      <c r="CU4652" s="9"/>
      <c r="CV4652" s="9"/>
      <c r="CW4652" s="9"/>
      <c r="CX4652" s="9"/>
      <c r="CY4652" s="9"/>
      <c r="CZ4652" s="9"/>
      <c r="DA4652" s="9"/>
      <c r="DB4652" s="9"/>
      <c r="DC4652" s="9"/>
      <c r="DD4652" s="9"/>
      <c r="DE4652" s="9"/>
      <c r="DF4652" s="9"/>
      <c r="DG4652" s="9"/>
      <c r="DH4652" s="9"/>
      <c r="DI4652" s="9"/>
      <c r="DJ4652" s="9"/>
      <c r="DK4652" s="9"/>
      <c r="DL4652" s="9"/>
      <c r="DM4652" s="9"/>
      <c r="DN4652" s="9"/>
      <c r="DO4652" s="9"/>
      <c r="DP4652" s="9"/>
      <c r="DQ4652" s="9"/>
      <c r="DR4652" s="9"/>
      <c r="DS4652" s="9"/>
      <c r="DT4652" s="9"/>
      <c r="DU4652" s="9"/>
      <c r="DV4652" s="9"/>
      <c r="DW4652" s="9"/>
      <c r="DX4652" s="9"/>
      <c r="DY4652" s="9"/>
      <c r="DZ4652" s="56"/>
      <c r="EA4652" s="57"/>
    </row>
    <row r="4653" spans="1:132" ht="19.5" customHeight="1" x14ac:dyDescent="0.25">
      <c r="A4653" s="9">
        <v>3128</v>
      </c>
      <c r="B4653" s="9" t="s">
        <v>9258</v>
      </c>
      <c r="C4653" s="9" t="s">
        <v>9259</v>
      </c>
      <c r="D4653" s="9"/>
      <c r="E4653" s="9" t="s">
        <v>4795</v>
      </c>
      <c r="F4653" s="9" t="s">
        <v>8864</v>
      </c>
      <c r="G4653" s="9"/>
      <c r="H4653" s="9" t="s">
        <v>202</v>
      </c>
      <c r="I4653" s="9" t="s">
        <v>25</v>
      </c>
      <c r="J4653" s="129">
        <v>44136</v>
      </c>
      <c r="K4653" s="129">
        <v>44104</v>
      </c>
      <c r="L4653" s="129">
        <v>44286</v>
      </c>
      <c r="O4653" s="9">
        <v>29</v>
      </c>
      <c r="Q4653" s="9" t="s">
        <v>54</v>
      </c>
      <c r="R4653" s="9"/>
      <c r="S4653" s="13">
        <v>5830000</v>
      </c>
      <c r="T4653" s="13">
        <v>5830000</v>
      </c>
      <c r="U4653" s="13">
        <v>1749000</v>
      </c>
      <c r="V4653" s="9"/>
      <c r="W4653" s="9"/>
      <c r="X4653" s="9"/>
      <c r="Y4653" s="9"/>
      <c r="Z4653" s="9"/>
      <c r="AA4653" s="9"/>
      <c r="AB4653" s="9"/>
      <c r="AC4653" s="9"/>
      <c r="AD4653" s="9"/>
      <c r="AE4653" s="9"/>
      <c r="AF4653" s="55"/>
      <c r="AG4653" s="55"/>
      <c r="AH4653" s="9"/>
      <c r="AI4653" s="9"/>
      <c r="AJ4653" s="9"/>
      <c r="AK4653" s="9"/>
      <c r="AL4653" s="9"/>
      <c r="AM4653" s="9"/>
      <c r="AN4653" s="9"/>
      <c r="AO4653" s="9"/>
      <c r="AP4653" s="9"/>
      <c r="AQ4653" s="9"/>
      <c r="AR4653" s="9"/>
      <c r="AS4653" s="9"/>
      <c r="AT4653" s="9"/>
      <c r="AU4653" s="9"/>
      <c r="AV4653" s="9"/>
      <c r="AW4653" s="9"/>
      <c r="AX4653" s="9"/>
      <c r="AY4653" s="9"/>
      <c r="AZ4653" s="9"/>
      <c r="BA4653" s="9"/>
      <c r="BB4653" s="9"/>
      <c r="BC4653" s="9"/>
      <c r="BD4653" s="9"/>
      <c r="BE4653" s="9"/>
      <c r="BF4653" s="9"/>
      <c r="BG4653" s="9"/>
      <c r="BH4653" s="9"/>
      <c r="BI4653" s="9"/>
      <c r="BJ4653" s="9"/>
      <c r="BK4653" s="9"/>
      <c r="BL4653" s="9"/>
      <c r="BM4653" s="9"/>
      <c r="BN4653" s="9"/>
      <c r="BO4653" s="9"/>
      <c r="BP4653" s="9"/>
      <c r="BQ4653" s="9"/>
      <c r="BT4653" s="9"/>
      <c r="BU4653" s="9"/>
      <c r="BX4653" s="9"/>
      <c r="BY4653" s="9"/>
      <c r="CB4653" s="9"/>
      <c r="CC4653" s="9"/>
      <c r="CF4653" s="9"/>
      <c r="CG4653" s="9"/>
      <c r="CJ4653" s="9"/>
      <c r="CK4653" s="9"/>
      <c r="CN4653" s="9"/>
      <c r="CO4653" s="9"/>
      <c r="CP4653" s="9"/>
      <c r="CQ4653" s="9"/>
      <c r="CR4653" s="9"/>
      <c r="CS4653" s="9"/>
      <c r="CT4653" s="9"/>
      <c r="CU4653" s="9"/>
      <c r="CV4653" s="9"/>
      <c r="CW4653" s="9"/>
      <c r="CX4653" s="9"/>
      <c r="CY4653" s="9"/>
      <c r="CZ4653" s="9"/>
      <c r="DA4653" s="9"/>
      <c r="DB4653" s="9"/>
      <c r="DC4653" s="9"/>
      <c r="DD4653" s="9"/>
      <c r="DE4653" s="9"/>
      <c r="DF4653" s="9"/>
      <c r="DG4653" s="9"/>
      <c r="DH4653" s="9"/>
      <c r="DI4653" s="9"/>
      <c r="DJ4653" s="9"/>
      <c r="DK4653" s="9"/>
      <c r="DL4653" s="9"/>
      <c r="DM4653" s="9"/>
      <c r="DN4653" s="9"/>
      <c r="DO4653" s="9"/>
      <c r="DP4653" s="9"/>
      <c r="DQ4653" s="9"/>
      <c r="DR4653" s="9"/>
      <c r="DS4653" s="9"/>
      <c r="DT4653" s="9"/>
      <c r="DU4653" s="9"/>
      <c r="DV4653" s="9"/>
      <c r="DW4653" s="9"/>
      <c r="DX4653" s="9"/>
      <c r="DY4653" s="9"/>
      <c r="DZ4653" s="56"/>
      <c r="EA4653" s="57"/>
    </row>
    <row r="4654" spans="1:132" s="18" customFormat="1" ht="19.5" customHeight="1" x14ac:dyDescent="0.25">
      <c r="A4654" s="18">
        <v>3128</v>
      </c>
      <c r="B4654" s="18" t="s">
        <v>9258</v>
      </c>
      <c r="C4654" s="18" t="s">
        <v>9259</v>
      </c>
      <c r="D4654" s="19">
        <v>44253</v>
      </c>
      <c r="J4654" s="130"/>
      <c r="K4654" s="130"/>
      <c r="L4654" s="130">
        <v>44500</v>
      </c>
      <c r="S4654" s="20"/>
      <c r="T4654" s="20"/>
      <c r="U4654" s="20"/>
      <c r="AF4654" s="57"/>
      <c r="AG4654" s="57"/>
      <c r="DY4654" s="9"/>
      <c r="DZ4654" s="56"/>
      <c r="EA4654" s="57"/>
      <c r="EB4654" s="9"/>
    </row>
    <row r="4655" spans="1:132" ht="19.5" customHeight="1" x14ac:dyDescent="0.25">
      <c r="A4655" s="9">
        <v>3129</v>
      </c>
      <c r="B4655" s="9" t="s">
        <v>9260</v>
      </c>
      <c r="C4655" s="9" t="s">
        <v>9261</v>
      </c>
      <c r="D4655" s="9"/>
      <c r="E4655" s="9" t="s">
        <v>9262</v>
      </c>
      <c r="F4655" s="9" t="s">
        <v>9263</v>
      </c>
      <c r="G4655" s="9"/>
      <c r="H4655" s="9" t="s">
        <v>202</v>
      </c>
      <c r="I4655" s="9" t="s">
        <v>78</v>
      </c>
      <c r="J4655" s="129">
        <v>44137</v>
      </c>
      <c r="K4655" s="129">
        <v>43922</v>
      </c>
      <c r="L4655" s="129">
        <v>44561</v>
      </c>
      <c r="O4655" s="9">
        <v>26</v>
      </c>
      <c r="Q4655" s="9" t="s">
        <v>61</v>
      </c>
      <c r="R4655" s="9"/>
      <c r="S4655" s="13">
        <v>161250000</v>
      </c>
      <c r="T4655" s="13">
        <v>161250000</v>
      </c>
      <c r="U4655" s="13">
        <v>48375000</v>
      </c>
      <c r="V4655" s="9"/>
      <c r="W4655" s="9"/>
      <c r="X4655" s="9"/>
      <c r="Y4655" s="9"/>
      <c r="Z4655" s="9"/>
      <c r="AA4655" s="9"/>
      <c r="AB4655" s="9"/>
      <c r="AC4655" s="9"/>
      <c r="AD4655" s="9"/>
      <c r="AE4655" s="9"/>
      <c r="AF4655" s="55"/>
      <c r="AG4655" s="55"/>
      <c r="AH4655" s="11">
        <v>43922</v>
      </c>
      <c r="AI4655" s="11">
        <v>44196</v>
      </c>
      <c r="AJ4655" s="13">
        <v>81990723</v>
      </c>
      <c r="AK4655" s="13">
        <v>24597217</v>
      </c>
      <c r="AL4655" s="11">
        <v>44197</v>
      </c>
      <c r="AM4655" s="11">
        <v>44286</v>
      </c>
      <c r="AN4655" s="13">
        <v>20268468</v>
      </c>
      <c r="AO4655" s="13">
        <v>6080540</v>
      </c>
      <c r="AP4655" s="11">
        <v>44287</v>
      </c>
      <c r="AQ4655" s="11">
        <v>44377</v>
      </c>
      <c r="AR4655" s="13">
        <v>15837754</v>
      </c>
      <c r="AS4655" s="13">
        <v>4751326</v>
      </c>
      <c r="AT4655" s="9"/>
      <c r="AU4655" s="9"/>
      <c r="AV4655" s="9"/>
      <c r="AW4655" s="9"/>
      <c r="AX4655" s="9"/>
      <c r="AY4655" s="9"/>
      <c r="AZ4655" s="9"/>
      <c r="BA4655" s="9"/>
      <c r="BB4655" s="9"/>
      <c r="BC4655" s="9"/>
      <c r="BD4655" s="9"/>
      <c r="BE4655" s="9"/>
      <c r="BF4655" s="9"/>
      <c r="BG4655" s="9"/>
      <c r="BH4655" s="9"/>
      <c r="BI4655" s="9"/>
      <c r="BJ4655" s="9"/>
      <c r="BK4655" s="9"/>
      <c r="BL4655" s="9"/>
      <c r="BM4655" s="9"/>
      <c r="BN4655" s="9"/>
      <c r="BO4655" s="9"/>
      <c r="BP4655" s="9"/>
      <c r="BQ4655" s="9"/>
      <c r="BT4655" s="9"/>
      <c r="BU4655" s="9"/>
      <c r="BX4655" s="9"/>
      <c r="BY4655" s="9"/>
      <c r="CB4655" s="9"/>
      <c r="CC4655" s="9"/>
      <c r="CF4655" s="9"/>
      <c r="CG4655" s="9"/>
      <c r="CJ4655" s="9"/>
      <c r="CK4655" s="9"/>
      <c r="CN4655" s="9"/>
      <c r="CO4655" s="9"/>
      <c r="CP4655" s="9"/>
      <c r="CQ4655" s="9"/>
      <c r="CR4655" s="9"/>
      <c r="CS4655" s="9"/>
      <c r="CT4655" s="9"/>
      <c r="CU4655" s="9"/>
      <c r="CV4655" s="9"/>
      <c r="CW4655" s="9"/>
      <c r="CX4655" s="9"/>
      <c r="CY4655" s="9"/>
      <c r="CZ4655" s="9"/>
      <c r="DA4655" s="9"/>
      <c r="DB4655" s="9"/>
      <c r="DC4655" s="9"/>
      <c r="DD4655" s="9"/>
      <c r="DE4655" s="9"/>
      <c r="DF4655" s="9"/>
      <c r="DG4655" s="9"/>
      <c r="DH4655" s="9"/>
      <c r="DI4655" s="9"/>
      <c r="DJ4655" s="9"/>
      <c r="DK4655" s="9"/>
      <c r="DL4655" s="9"/>
      <c r="DM4655" s="9"/>
      <c r="DN4655" s="9"/>
      <c r="DO4655" s="9"/>
      <c r="DP4655" s="9"/>
      <c r="DQ4655" s="9"/>
      <c r="DR4655" s="9"/>
      <c r="DS4655" s="9"/>
      <c r="DT4655" s="9"/>
      <c r="DU4655" s="9"/>
      <c r="DV4655" s="9"/>
      <c r="DW4655" s="9"/>
      <c r="DX4655" s="9"/>
      <c r="DY4655" s="9"/>
      <c r="DZ4655" s="56"/>
      <c r="EA4655" s="57"/>
    </row>
    <row r="4656" spans="1:132" ht="19.5" customHeight="1" x14ac:dyDescent="0.25">
      <c r="A4656" s="9">
        <v>3130</v>
      </c>
      <c r="B4656" s="9" t="s">
        <v>9264</v>
      </c>
      <c r="C4656" s="9" t="s">
        <v>9265</v>
      </c>
      <c r="D4656" s="9"/>
      <c r="E4656" s="9" t="s">
        <v>662</v>
      </c>
      <c r="F4656" s="9" t="s">
        <v>4039</v>
      </c>
      <c r="G4656" s="9"/>
      <c r="H4656" s="9" t="s">
        <v>202</v>
      </c>
      <c r="I4656" s="9" t="s">
        <v>78</v>
      </c>
      <c r="J4656" s="129">
        <v>44132</v>
      </c>
      <c r="K4656" s="129">
        <v>44004</v>
      </c>
      <c r="L4656" s="129">
        <v>44201</v>
      </c>
      <c r="O4656" s="9">
        <v>24</v>
      </c>
      <c r="Q4656" s="9" t="s">
        <v>61</v>
      </c>
      <c r="R4656" s="9"/>
      <c r="S4656" s="13">
        <v>629808649</v>
      </c>
      <c r="T4656" s="13">
        <v>629808649</v>
      </c>
      <c r="U4656" s="13">
        <v>188942595</v>
      </c>
      <c r="V4656" s="9"/>
      <c r="W4656" s="9"/>
      <c r="X4656" s="9"/>
      <c r="Y4656" s="9"/>
      <c r="Z4656" s="9"/>
      <c r="AA4656" s="9"/>
      <c r="AB4656" s="9"/>
      <c r="AC4656" s="9"/>
      <c r="AD4656" s="9"/>
      <c r="AE4656" s="9"/>
      <c r="AF4656" s="55"/>
      <c r="AG4656" s="55"/>
      <c r="AH4656" s="9"/>
      <c r="AI4656" s="9"/>
      <c r="AJ4656" s="9"/>
      <c r="AK4656" s="9"/>
      <c r="AL4656" s="9"/>
      <c r="AM4656" s="9"/>
      <c r="AN4656" s="9"/>
      <c r="AO4656" s="9"/>
      <c r="AP4656" s="9"/>
      <c r="AQ4656" s="9"/>
      <c r="AR4656" s="9"/>
      <c r="AS4656" s="9"/>
      <c r="AT4656" s="9"/>
      <c r="AU4656" s="9"/>
      <c r="AV4656" s="9"/>
      <c r="AW4656" s="9"/>
      <c r="AX4656" s="9"/>
      <c r="AY4656" s="9"/>
      <c r="AZ4656" s="9"/>
      <c r="BA4656" s="9"/>
      <c r="BB4656" s="9"/>
      <c r="BC4656" s="9"/>
      <c r="BD4656" s="9"/>
      <c r="BE4656" s="9"/>
      <c r="BF4656" s="9"/>
      <c r="BG4656" s="9"/>
      <c r="BH4656" s="9"/>
      <c r="BI4656" s="9"/>
      <c r="BJ4656" s="9"/>
      <c r="BK4656" s="9"/>
      <c r="BL4656" s="9"/>
      <c r="BM4656" s="9"/>
      <c r="BN4656" s="9"/>
      <c r="BO4656" s="9"/>
      <c r="BP4656" s="9"/>
      <c r="BQ4656" s="9"/>
      <c r="BT4656" s="9"/>
      <c r="BU4656" s="9"/>
      <c r="BX4656" s="9"/>
      <c r="BY4656" s="9"/>
      <c r="CB4656" s="9"/>
      <c r="CC4656" s="9"/>
      <c r="CF4656" s="9"/>
      <c r="CG4656" s="9"/>
      <c r="CJ4656" s="9"/>
      <c r="CK4656" s="9"/>
      <c r="CN4656" s="9"/>
      <c r="CO4656" s="9"/>
      <c r="CP4656" s="9"/>
      <c r="CQ4656" s="9"/>
      <c r="CR4656" s="9"/>
      <c r="CS4656" s="9"/>
      <c r="CT4656" s="9"/>
      <c r="CU4656" s="9"/>
      <c r="CV4656" s="9"/>
      <c r="CW4656" s="9"/>
      <c r="CX4656" s="9"/>
      <c r="CY4656" s="9"/>
      <c r="CZ4656" s="9"/>
      <c r="DA4656" s="9"/>
      <c r="DB4656" s="9"/>
      <c r="DC4656" s="9"/>
      <c r="DD4656" s="9"/>
      <c r="DE4656" s="9"/>
      <c r="DF4656" s="9"/>
      <c r="DG4656" s="9"/>
      <c r="DH4656" s="9"/>
      <c r="DI4656" s="9"/>
      <c r="DJ4656" s="9"/>
      <c r="DK4656" s="9"/>
      <c r="DL4656" s="9"/>
      <c r="DM4656" s="9"/>
      <c r="DN4656" s="9"/>
      <c r="DO4656" s="9"/>
      <c r="DP4656" s="9"/>
      <c r="DQ4656" s="9"/>
      <c r="DR4656" s="9"/>
      <c r="DS4656" s="9"/>
      <c r="DT4656" s="9"/>
      <c r="DU4656" s="9"/>
      <c r="DV4656" s="9"/>
      <c r="DW4656" s="9"/>
      <c r="DX4656" s="9"/>
      <c r="DY4656" s="9"/>
      <c r="DZ4656" s="56"/>
      <c r="EA4656" s="57"/>
    </row>
    <row r="4657" spans="1:132" ht="19.5" customHeight="1" x14ac:dyDescent="0.25">
      <c r="A4657" s="9">
        <v>3131</v>
      </c>
      <c r="B4657" s="9" t="s">
        <v>9266</v>
      </c>
      <c r="C4657" s="9" t="s">
        <v>9267</v>
      </c>
      <c r="D4657" s="9"/>
      <c r="E4657" s="9" t="s">
        <v>9268</v>
      </c>
      <c r="F4657" s="9" t="s">
        <v>9269</v>
      </c>
      <c r="G4657" s="9"/>
      <c r="H4657" s="9" t="s">
        <v>202</v>
      </c>
      <c r="I4657" s="9" t="s">
        <v>35</v>
      </c>
      <c r="J4657" s="129">
        <v>44298</v>
      </c>
      <c r="K4657" s="129">
        <v>43773</v>
      </c>
      <c r="L4657" s="129">
        <v>44687</v>
      </c>
      <c r="O4657" s="9">
        <v>27</v>
      </c>
      <c r="Q4657" s="9" t="s">
        <v>61</v>
      </c>
      <c r="R4657" s="9"/>
      <c r="S4657" s="13">
        <v>1889663738</v>
      </c>
      <c r="U4657" s="13">
        <v>566899121</v>
      </c>
      <c r="V4657" s="9"/>
      <c r="W4657" s="9"/>
      <c r="X4657" s="9"/>
      <c r="Y4657" s="9"/>
      <c r="Z4657" s="9"/>
      <c r="AA4657" s="9"/>
      <c r="AB4657" s="9"/>
      <c r="AC4657" s="9"/>
      <c r="AD4657" s="9"/>
      <c r="AE4657" s="9"/>
      <c r="AF4657" s="55"/>
      <c r="AG4657" s="55"/>
      <c r="AH4657" s="11">
        <v>43805</v>
      </c>
      <c r="AI4657" s="11">
        <v>44347</v>
      </c>
      <c r="AJ4657" s="13">
        <v>850030688</v>
      </c>
      <c r="AK4657" s="13">
        <v>255009206</v>
      </c>
      <c r="AL4657" s="9"/>
      <c r="AM4657" s="9"/>
      <c r="AN4657" s="9"/>
      <c r="AO4657" s="9"/>
      <c r="AP4657" s="9"/>
      <c r="AQ4657" s="9"/>
      <c r="AR4657" s="9"/>
      <c r="AS4657" s="9"/>
      <c r="AT4657" s="9"/>
      <c r="AU4657" s="9"/>
      <c r="AV4657" s="9"/>
      <c r="AW4657" s="9"/>
      <c r="AX4657" s="9"/>
      <c r="AY4657" s="9"/>
      <c r="AZ4657" s="9"/>
      <c r="BA4657" s="9"/>
      <c r="BB4657" s="9"/>
      <c r="BC4657" s="9"/>
      <c r="BD4657" s="9"/>
      <c r="BE4657" s="9"/>
      <c r="BF4657" s="9"/>
      <c r="BG4657" s="9"/>
      <c r="BH4657" s="9"/>
      <c r="BI4657" s="9"/>
      <c r="BJ4657" s="9"/>
      <c r="BK4657" s="9"/>
      <c r="BL4657" s="9"/>
      <c r="BM4657" s="9"/>
      <c r="BN4657" s="9"/>
      <c r="BO4657" s="9"/>
      <c r="BP4657" s="9"/>
      <c r="BQ4657" s="9"/>
      <c r="BT4657" s="9"/>
      <c r="BU4657" s="9"/>
      <c r="BX4657" s="9"/>
      <c r="BY4657" s="9"/>
      <c r="CB4657" s="9"/>
      <c r="CC4657" s="9"/>
      <c r="CF4657" s="9"/>
      <c r="CG4657" s="9"/>
      <c r="CJ4657" s="9"/>
      <c r="CK4657" s="9"/>
      <c r="CN4657" s="9"/>
      <c r="CO4657" s="9"/>
      <c r="CP4657" s="9"/>
      <c r="CQ4657" s="9"/>
      <c r="CR4657" s="9"/>
      <c r="CS4657" s="9"/>
      <c r="CT4657" s="9"/>
      <c r="CU4657" s="9"/>
      <c r="CV4657" s="9"/>
      <c r="CW4657" s="9"/>
      <c r="CX4657" s="9"/>
      <c r="CY4657" s="9"/>
      <c r="CZ4657" s="9"/>
      <c r="DA4657" s="9"/>
      <c r="DB4657" s="9"/>
      <c r="DC4657" s="9"/>
      <c r="DD4657" s="9"/>
      <c r="DE4657" s="9"/>
      <c r="DF4657" s="9"/>
      <c r="DG4657" s="9"/>
      <c r="DH4657" s="9"/>
      <c r="DI4657" s="9"/>
      <c r="DJ4657" s="9"/>
      <c r="DK4657" s="9"/>
      <c r="DL4657" s="9"/>
      <c r="DM4657" s="9"/>
      <c r="DN4657" s="9"/>
      <c r="DO4657" s="9"/>
      <c r="DP4657" s="9"/>
      <c r="DQ4657" s="9"/>
      <c r="DR4657" s="9"/>
      <c r="DS4657" s="9"/>
      <c r="DT4657" s="9"/>
      <c r="DU4657" s="9"/>
      <c r="DV4657" s="9"/>
      <c r="DW4657" s="9"/>
      <c r="DX4657" s="9"/>
      <c r="DY4657" s="9"/>
      <c r="DZ4657" s="56"/>
      <c r="EA4657" s="57"/>
    </row>
    <row r="4658" spans="1:132" ht="19.5" customHeight="1" x14ac:dyDescent="0.25">
      <c r="A4658" s="9">
        <v>3132</v>
      </c>
      <c r="B4658" s="9" t="s">
        <v>9270</v>
      </c>
      <c r="C4658" s="9" t="s">
        <v>9271</v>
      </c>
      <c r="D4658" s="9"/>
      <c r="E4658" s="9" t="s">
        <v>9272</v>
      </c>
      <c r="F4658" s="9" t="s">
        <v>9273</v>
      </c>
      <c r="G4658" s="9"/>
      <c r="H4658" s="9" t="s">
        <v>202</v>
      </c>
      <c r="I4658" s="9" t="s">
        <v>25</v>
      </c>
      <c r="J4658" s="129">
        <v>44137</v>
      </c>
      <c r="K4658" s="129">
        <v>44058</v>
      </c>
      <c r="L4658" s="129">
        <v>44362</v>
      </c>
      <c r="O4658" s="9">
        <v>30</v>
      </c>
      <c r="Q4658" s="9" t="s">
        <v>54</v>
      </c>
      <c r="R4658" s="9"/>
      <c r="S4658" s="13">
        <v>9600000</v>
      </c>
      <c r="T4658" s="13">
        <v>9600000</v>
      </c>
      <c r="U4658" s="13">
        <v>2880000</v>
      </c>
      <c r="V4658" s="9"/>
      <c r="W4658" s="9"/>
      <c r="X4658" s="9"/>
      <c r="Y4658" s="9"/>
      <c r="Z4658" s="9"/>
      <c r="AA4658" s="9"/>
      <c r="AB4658" s="9"/>
      <c r="AC4658" s="9"/>
      <c r="AD4658" s="9"/>
      <c r="AE4658" s="9"/>
      <c r="AF4658" s="55"/>
      <c r="AG4658" s="55"/>
      <c r="AH4658" s="9"/>
      <c r="AI4658" s="9"/>
      <c r="AJ4658" s="9"/>
      <c r="AK4658" s="9"/>
      <c r="AL4658" s="9"/>
      <c r="AM4658" s="9"/>
      <c r="AN4658" s="9"/>
      <c r="AO4658" s="9"/>
      <c r="AP4658" s="9"/>
      <c r="AQ4658" s="9"/>
      <c r="AR4658" s="9"/>
      <c r="AS4658" s="9"/>
      <c r="AT4658" s="9"/>
      <c r="AU4658" s="9"/>
      <c r="AV4658" s="9"/>
      <c r="AW4658" s="9"/>
      <c r="AX4658" s="9"/>
      <c r="AY4658" s="9"/>
      <c r="AZ4658" s="9"/>
      <c r="BA4658" s="9"/>
      <c r="BB4658" s="9"/>
      <c r="BC4658" s="9"/>
      <c r="BD4658" s="9"/>
      <c r="BE4658" s="9"/>
      <c r="BF4658" s="9"/>
      <c r="BG4658" s="9"/>
      <c r="BH4658" s="9"/>
      <c r="BI4658" s="9"/>
      <c r="BJ4658" s="9"/>
      <c r="BK4658" s="9"/>
      <c r="BL4658" s="9"/>
      <c r="BM4658" s="9"/>
      <c r="BN4658" s="9"/>
      <c r="BO4658" s="9"/>
      <c r="BP4658" s="9"/>
      <c r="BQ4658" s="9"/>
      <c r="BT4658" s="9"/>
      <c r="BU4658" s="9"/>
      <c r="BX4658" s="9"/>
      <c r="BY4658" s="9"/>
      <c r="CB4658" s="9"/>
      <c r="CC4658" s="9"/>
      <c r="CF4658" s="9"/>
      <c r="CG4658" s="9"/>
      <c r="CJ4658" s="9"/>
      <c r="CK4658" s="9"/>
      <c r="CN4658" s="9"/>
      <c r="CO4658" s="9"/>
      <c r="CP4658" s="9"/>
      <c r="CQ4658" s="9"/>
      <c r="CR4658" s="9"/>
      <c r="CS4658" s="9"/>
      <c r="CT4658" s="9"/>
      <c r="CU4658" s="9"/>
      <c r="CV4658" s="9"/>
      <c r="CW4658" s="9"/>
      <c r="CX4658" s="9"/>
      <c r="CY4658" s="9"/>
      <c r="CZ4658" s="9"/>
      <c r="DA4658" s="9"/>
      <c r="DB4658" s="9"/>
      <c r="DC4658" s="9"/>
      <c r="DD4658" s="9"/>
      <c r="DE4658" s="9"/>
      <c r="DF4658" s="9"/>
      <c r="DG4658" s="9"/>
      <c r="DH4658" s="9"/>
      <c r="DI4658" s="9"/>
      <c r="DJ4658" s="9"/>
      <c r="DK4658" s="9"/>
      <c r="DL4658" s="9"/>
      <c r="DM4658" s="9"/>
      <c r="DN4658" s="9"/>
      <c r="DO4658" s="9"/>
      <c r="DP4658" s="9"/>
      <c r="DQ4658" s="9"/>
      <c r="DR4658" s="9"/>
      <c r="DS4658" s="9"/>
      <c r="DT4658" s="9"/>
      <c r="DU4658" s="9"/>
      <c r="DV4658" s="9"/>
      <c r="DW4658" s="9"/>
      <c r="DX4658" s="9"/>
      <c r="DY4658" s="9"/>
      <c r="DZ4658" s="56"/>
      <c r="EA4658" s="57"/>
    </row>
    <row r="4659" spans="1:132" ht="19.5" customHeight="1" x14ac:dyDescent="0.25">
      <c r="A4659" s="9">
        <v>3133</v>
      </c>
      <c r="B4659" s="9" t="s">
        <v>9277</v>
      </c>
      <c r="C4659" s="9" t="s">
        <v>9275</v>
      </c>
      <c r="D4659" s="9"/>
      <c r="E4659" s="9" t="s">
        <v>9276</v>
      </c>
      <c r="F4659" s="9" t="s">
        <v>7352</v>
      </c>
      <c r="G4659" s="9"/>
      <c r="H4659" s="9" t="s">
        <v>202</v>
      </c>
      <c r="I4659" s="9" t="s">
        <v>25</v>
      </c>
      <c r="J4659" s="129">
        <v>44147</v>
      </c>
      <c r="K4659" s="129">
        <v>44117</v>
      </c>
      <c r="L4659" s="129">
        <v>44377</v>
      </c>
      <c r="O4659" s="9">
        <v>28</v>
      </c>
      <c r="Q4659" s="9" t="s">
        <v>54</v>
      </c>
      <c r="R4659" s="9"/>
      <c r="S4659" s="13">
        <v>8000000</v>
      </c>
      <c r="T4659" s="13">
        <v>8000000</v>
      </c>
      <c r="U4659" s="13">
        <v>2400000</v>
      </c>
      <c r="V4659" s="9"/>
      <c r="W4659" s="9"/>
      <c r="X4659" s="9"/>
      <c r="Y4659" s="9"/>
      <c r="Z4659" s="9"/>
      <c r="AA4659" s="9"/>
      <c r="AB4659" s="9"/>
      <c r="AC4659" s="9"/>
      <c r="AD4659" s="9"/>
      <c r="AE4659" s="9"/>
      <c r="AF4659" s="55"/>
      <c r="AG4659" s="55"/>
      <c r="AH4659" s="9"/>
      <c r="AI4659" s="9"/>
      <c r="AJ4659" s="9"/>
      <c r="AK4659" s="9"/>
      <c r="AL4659" s="9"/>
      <c r="AM4659" s="9"/>
      <c r="AN4659" s="9"/>
      <c r="AO4659" s="9"/>
      <c r="AP4659" s="9"/>
      <c r="AQ4659" s="9"/>
      <c r="AR4659" s="9"/>
      <c r="AS4659" s="9"/>
      <c r="AT4659" s="9"/>
      <c r="AU4659" s="9"/>
      <c r="AV4659" s="9"/>
      <c r="AW4659" s="9"/>
      <c r="AX4659" s="9"/>
      <c r="AY4659" s="9"/>
      <c r="AZ4659" s="9"/>
      <c r="BA4659" s="9"/>
      <c r="BB4659" s="9"/>
      <c r="BC4659" s="9"/>
      <c r="BD4659" s="9"/>
      <c r="BE4659" s="9"/>
      <c r="BF4659" s="9"/>
      <c r="BG4659" s="9"/>
      <c r="BH4659" s="9"/>
      <c r="BI4659" s="9"/>
      <c r="BJ4659" s="9"/>
      <c r="BK4659" s="9"/>
      <c r="BL4659" s="9"/>
      <c r="BM4659" s="9"/>
      <c r="BN4659" s="9"/>
      <c r="BO4659" s="9"/>
      <c r="BP4659" s="9"/>
      <c r="BQ4659" s="9"/>
      <c r="BT4659" s="9"/>
      <c r="BU4659" s="9"/>
      <c r="BX4659" s="9"/>
      <c r="BY4659" s="9"/>
      <c r="CB4659" s="9"/>
      <c r="CC4659" s="9"/>
      <c r="CF4659" s="9"/>
      <c r="CG4659" s="9"/>
      <c r="CJ4659" s="9"/>
      <c r="CK4659" s="9"/>
      <c r="CN4659" s="9"/>
      <c r="CO4659" s="9"/>
      <c r="CP4659" s="9"/>
      <c r="CQ4659" s="9"/>
      <c r="CR4659" s="9"/>
      <c r="CS4659" s="9"/>
      <c r="CT4659" s="9"/>
      <c r="CU4659" s="9"/>
      <c r="CV4659" s="9"/>
      <c r="CW4659" s="9"/>
      <c r="CX4659" s="9"/>
      <c r="CY4659" s="9"/>
      <c r="CZ4659" s="9"/>
      <c r="DA4659" s="9"/>
      <c r="DB4659" s="9"/>
      <c r="DC4659" s="9"/>
      <c r="DD4659" s="9"/>
      <c r="DE4659" s="9"/>
      <c r="DF4659" s="9"/>
      <c r="DG4659" s="9"/>
      <c r="DH4659" s="9"/>
      <c r="DI4659" s="9"/>
      <c r="DJ4659" s="9"/>
      <c r="DK4659" s="9"/>
      <c r="DL4659" s="9"/>
      <c r="DM4659" s="9"/>
      <c r="DN4659" s="9"/>
      <c r="DO4659" s="9"/>
      <c r="DP4659" s="9"/>
      <c r="DQ4659" s="9"/>
      <c r="DR4659" s="9"/>
      <c r="DS4659" s="9"/>
      <c r="DT4659" s="9"/>
      <c r="DU4659" s="9"/>
      <c r="DV4659" s="9"/>
      <c r="DW4659" s="9"/>
      <c r="DX4659" s="9"/>
      <c r="DY4659" s="9"/>
      <c r="DZ4659" s="56"/>
      <c r="EA4659" s="57"/>
    </row>
    <row r="4660" spans="1:132" ht="19.5" customHeight="1" x14ac:dyDescent="0.25">
      <c r="A4660" s="9">
        <v>3134</v>
      </c>
      <c r="B4660" s="9" t="s">
        <v>9278</v>
      </c>
      <c r="C4660" s="9" t="s">
        <v>9279</v>
      </c>
      <c r="D4660" s="9"/>
      <c r="E4660" s="9" t="s">
        <v>7923</v>
      </c>
      <c r="F4660" s="9" t="s">
        <v>9280</v>
      </c>
      <c r="G4660" s="9"/>
      <c r="H4660" s="9" t="s">
        <v>202</v>
      </c>
      <c r="I4660" s="9" t="s">
        <v>28</v>
      </c>
      <c r="J4660" s="129">
        <v>44150</v>
      </c>
      <c r="K4660" s="129">
        <v>44116</v>
      </c>
      <c r="L4660" s="129">
        <v>44212</v>
      </c>
      <c r="O4660" s="9">
        <v>29</v>
      </c>
      <c r="Q4660" s="9" t="s">
        <v>61</v>
      </c>
      <c r="R4660" s="9"/>
      <c r="S4660" s="13">
        <v>5540000</v>
      </c>
      <c r="T4660" s="13">
        <v>5540000</v>
      </c>
      <c r="U4660" s="13">
        <v>1662000</v>
      </c>
      <c r="V4660" s="9"/>
      <c r="W4660" s="9"/>
      <c r="X4660" s="9"/>
      <c r="Y4660" s="9"/>
      <c r="Z4660" s="9"/>
      <c r="AA4660" s="9"/>
      <c r="AB4660" s="9"/>
      <c r="AC4660" s="9"/>
      <c r="AD4660" s="9"/>
      <c r="AE4660" s="9"/>
      <c r="AF4660" s="55"/>
      <c r="AG4660" s="55"/>
      <c r="AH4660" s="9"/>
      <c r="AI4660" s="9"/>
      <c r="AJ4660" s="9"/>
      <c r="AK4660" s="9"/>
      <c r="AL4660" s="9"/>
      <c r="AM4660" s="9"/>
      <c r="AN4660" s="9"/>
      <c r="AO4660" s="9"/>
      <c r="AP4660" s="9"/>
      <c r="AQ4660" s="9"/>
      <c r="AR4660" s="9"/>
      <c r="AS4660" s="9"/>
      <c r="AT4660" s="9"/>
      <c r="AU4660" s="9"/>
      <c r="AV4660" s="9"/>
      <c r="AW4660" s="9"/>
      <c r="AX4660" s="9"/>
      <c r="AY4660" s="9"/>
      <c r="AZ4660" s="9"/>
      <c r="BA4660" s="9"/>
      <c r="BB4660" s="9"/>
      <c r="BC4660" s="9"/>
      <c r="BD4660" s="9"/>
      <c r="BE4660" s="9"/>
      <c r="BF4660" s="9"/>
      <c r="BG4660" s="9"/>
      <c r="BH4660" s="9"/>
      <c r="BI4660" s="9"/>
      <c r="BJ4660" s="9"/>
      <c r="BK4660" s="9"/>
      <c r="BL4660" s="9"/>
      <c r="BM4660" s="9"/>
      <c r="BN4660" s="9"/>
      <c r="BO4660" s="9"/>
      <c r="BP4660" s="9"/>
      <c r="BQ4660" s="9"/>
      <c r="BT4660" s="9"/>
      <c r="BU4660" s="9"/>
      <c r="BX4660" s="9"/>
      <c r="BY4660" s="9"/>
      <c r="CB4660" s="9"/>
      <c r="CC4660" s="9"/>
      <c r="CF4660" s="9"/>
      <c r="CG4660" s="9"/>
      <c r="CJ4660" s="9"/>
      <c r="CK4660" s="9"/>
      <c r="CN4660" s="9"/>
      <c r="CO4660" s="9"/>
      <c r="CP4660" s="9"/>
      <c r="CQ4660" s="9"/>
      <c r="CR4660" s="9"/>
      <c r="CS4660" s="9"/>
      <c r="CT4660" s="9"/>
      <c r="CU4660" s="9"/>
      <c r="CV4660" s="9"/>
      <c r="CW4660" s="9"/>
      <c r="CX4660" s="9"/>
      <c r="CY4660" s="9"/>
      <c r="CZ4660" s="9"/>
      <c r="DA4660" s="9"/>
      <c r="DB4660" s="9"/>
      <c r="DC4660" s="9"/>
      <c r="DD4660" s="9"/>
      <c r="DE4660" s="9"/>
      <c r="DF4660" s="9"/>
      <c r="DG4660" s="9"/>
      <c r="DH4660" s="9"/>
      <c r="DI4660" s="9"/>
      <c r="DJ4660" s="9"/>
      <c r="DK4660" s="9"/>
      <c r="DL4660" s="9"/>
      <c r="DM4660" s="9"/>
      <c r="DN4660" s="9"/>
      <c r="DO4660" s="9"/>
      <c r="DP4660" s="9"/>
      <c r="DQ4660" s="9"/>
      <c r="DR4660" s="9"/>
      <c r="DS4660" s="9"/>
      <c r="DT4660" s="9"/>
      <c r="DU4660" s="9"/>
      <c r="DV4660" s="9"/>
      <c r="DW4660" s="9"/>
      <c r="DX4660" s="9"/>
      <c r="DY4660" s="9"/>
      <c r="DZ4660" s="56"/>
      <c r="EA4660" s="57"/>
    </row>
    <row r="4661" spans="1:132" ht="19.5" customHeight="1" x14ac:dyDescent="0.25">
      <c r="A4661" s="9">
        <v>3135</v>
      </c>
      <c r="B4661" s="9" t="s">
        <v>9281</v>
      </c>
      <c r="C4661" s="9" t="s">
        <v>9282</v>
      </c>
      <c r="D4661" s="9"/>
      <c r="E4661" s="9" t="s">
        <v>7755</v>
      </c>
      <c r="F4661" s="9" t="s">
        <v>7756</v>
      </c>
      <c r="G4661" s="9"/>
      <c r="H4661" s="9" t="s">
        <v>202</v>
      </c>
      <c r="I4661" s="9" t="s">
        <v>25</v>
      </c>
      <c r="J4661" s="129">
        <v>44157</v>
      </c>
      <c r="K4661" s="129">
        <v>44105</v>
      </c>
      <c r="L4661" s="129">
        <v>44561</v>
      </c>
      <c r="O4661" s="9">
        <v>28</v>
      </c>
      <c r="Q4661" s="9" t="s">
        <v>54</v>
      </c>
      <c r="R4661" s="9"/>
      <c r="S4661" s="13">
        <v>9900000</v>
      </c>
      <c r="T4661" s="13">
        <v>9900000</v>
      </c>
      <c r="U4661" s="13">
        <v>2970000</v>
      </c>
      <c r="V4661" s="9"/>
      <c r="W4661" s="9"/>
      <c r="X4661" s="9"/>
      <c r="Y4661" s="9"/>
      <c r="Z4661" s="9"/>
      <c r="AA4661" s="9"/>
      <c r="AB4661" s="9"/>
      <c r="AC4661" s="9"/>
      <c r="AD4661" s="9"/>
      <c r="AE4661" s="9"/>
      <c r="AF4661" s="55"/>
      <c r="AG4661" s="55"/>
      <c r="AH4661" s="9"/>
      <c r="AI4661" s="9"/>
      <c r="AJ4661" s="9"/>
      <c r="AK4661" s="9"/>
      <c r="AL4661" s="9"/>
      <c r="AM4661" s="9"/>
      <c r="AN4661" s="9"/>
      <c r="AO4661" s="9"/>
      <c r="AP4661" s="9"/>
      <c r="AQ4661" s="9"/>
      <c r="AR4661" s="9"/>
      <c r="AS4661" s="9"/>
      <c r="AT4661" s="9"/>
      <c r="AU4661" s="9"/>
      <c r="AV4661" s="9"/>
      <c r="AW4661" s="9"/>
      <c r="AX4661" s="9"/>
      <c r="AY4661" s="9"/>
      <c r="AZ4661" s="9"/>
      <c r="BA4661" s="9"/>
      <c r="BB4661" s="9"/>
      <c r="BC4661" s="9"/>
      <c r="BD4661" s="9"/>
      <c r="BE4661" s="9"/>
      <c r="BF4661" s="9"/>
      <c r="BG4661" s="9"/>
      <c r="BH4661" s="9"/>
      <c r="BI4661" s="9"/>
      <c r="BJ4661" s="9"/>
      <c r="BK4661" s="9"/>
      <c r="BL4661" s="9"/>
      <c r="BM4661" s="9"/>
      <c r="BN4661" s="9"/>
      <c r="BO4661" s="9"/>
      <c r="BP4661" s="9"/>
      <c r="BQ4661" s="9"/>
      <c r="BT4661" s="9"/>
      <c r="BU4661" s="9"/>
      <c r="BX4661" s="9"/>
      <c r="BY4661" s="9"/>
      <c r="CB4661" s="9"/>
      <c r="CC4661" s="9"/>
      <c r="CF4661" s="9"/>
      <c r="CG4661" s="9"/>
      <c r="CJ4661" s="9"/>
      <c r="CK4661" s="9"/>
      <c r="CN4661" s="9"/>
      <c r="CO4661" s="9"/>
      <c r="CP4661" s="9"/>
      <c r="CQ4661" s="9"/>
      <c r="CR4661" s="9"/>
      <c r="CS4661" s="9"/>
      <c r="CT4661" s="9"/>
      <c r="CU4661" s="9"/>
      <c r="CV4661" s="9"/>
      <c r="CW4661" s="9"/>
      <c r="CX4661" s="9"/>
      <c r="CY4661" s="9"/>
      <c r="CZ4661" s="9"/>
      <c r="DA4661" s="9"/>
      <c r="DB4661" s="9"/>
      <c r="DC4661" s="9"/>
      <c r="DD4661" s="9"/>
      <c r="DE4661" s="9"/>
      <c r="DF4661" s="9"/>
      <c r="DG4661" s="9"/>
      <c r="DH4661" s="9"/>
      <c r="DI4661" s="9"/>
      <c r="DJ4661" s="9"/>
      <c r="DK4661" s="9"/>
      <c r="DL4661" s="9"/>
      <c r="DM4661" s="9"/>
      <c r="DN4661" s="9"/>
      <c r="DO4661" s="9"/>
      <c r="DP4661" s="9"/>
      <c r="DQ4661" s="9"/>
      <c r="DR4661" s="9"/>
      <c r="DS4661" s="9"/>
      <c r="DT4661" s="9"/>
      <c r="DU4661" s="9"/>
      <c r="DV4661" s="9"/>
      <c r="DW4661" s="9"/>
      <c r="DX4661" s="9"/>
      <c r="DY4661" s="9"/>
      <c r="DZ4661" s="56"/>
      <c r="EA4661" s="57"/>
    </row>
    <row r="4662" spans="1:132" ht="19.5" customHeight="1" x14ac:dyDescent="0.25">
      <c r="A4662" s="9">
        <v>3136</v>
      </c>
      <c r="B4662" s="9" t="s">
        <v>9283</v>
      </c>
      <c r="C4662" s="9" t="s">
        <v>9284</v>
      </c>
      <c r="D4662" s="9"/>
      <c r="E4662" s="9" t="s">
        <v>4679</v>
      </c>
      <c r="F4662" s="9" t="s">
        <v>4680</v>
      </c>
      <c r="G4662" s="9"/>
      <c r="H4662" s="9" t="s">
        <v>202</v>
      </c>
      <c r="I4662" s="9" t="s">
        <v>78</v>
      </c>
      <c r="J4662" s="129">
        <v>44156</v>
      </c>
      <c r="K4662" s="129">
        <v>44124</v>
      </c>
      <c r="L4662" s="129">
        <v>44561</v>
      </c>
      <c r="O4662" s="9">
        <v>30</v>
      </c>
      <c r="Q4662" s="9" t="s">
        <v>54</v>
      </c>
      <c r="R4662" s="9"/>
      <c r="S4662" s="13">
        <v>9000000</v>
      </c>
      <c r="T4662" s="13">
        <v>9000000</v>
      </c>
      <c r="U4662" s="13">
        <v>2700000</v>
      </c>
      <c r="V4662" s="9"/>
      <c r="W4662" s="9"/>
      <c r="X4662" s="9"/>
      <c r="Y4662" s="9"/>
      <c r="Z4662" s="9"/>
      <c r="AA4662" s="9"/>
      <c r="AB4662" s="9"/>
      <c r="AC4662" s="9"/>
      <c r="AD4662" s="9"/>
      <c r="AE4662" s="9"/>
      <c r="AF4662" s="55"/>
      <c r="AG4662" s="55"/>
      <c r="AH4662" s="9"/>
      <c r="AI4662" s="9"/>
      <c r="AJ4662" s="9"/>
      <c r="AK4662" s="9"/>
      <c r="AL4662" s="9"/>
      <c r="AM4662" s="9"/>
      <c r="AN4662" s="9"/>
      <c r="AO4662" s="9"/>
      <c r="AP4662" s="9"/>
      <c r="AQ4662" s="9"/>
      <c r="AR4662" s="9"/>
      <c r="AS4662" s="9"/>
      <c r="AT4662" s="9"/>
      <c r="AU4662" s="9"/>
      <c r="AV4662" s="9"/>
      <c r="AW4662" s="9"/>
      <c r="AX4662" s="9"/>
      <c r="AY4662" s="9"/>
      <c r="AZ4662" s="9"/>
      <c r="BA4662" s="9"/>
      <c r="BB4662" s="9"/>
      <c r="BC4662" s="9"/>
      <c r="BD4662" s="9"/>
      <c r="BE4662" s="9"/>
      <c r="BF4662" s="9"/>
      <c r="BG4662" s="9"/>
      <c r="BH4662" s="9"/>
      <c r="BI4662" s="9"/>
      <c r="BJ4662" s="9"/>
      <c r="BK4662" s="9"/>
      <c r="BL4662" s="9"/>
      <c r="BM4662" s="9"/>
      <c r="BN4662" s="9"/>
      <c r="BO4662" s="9"/>
      <c r="BP4662" s="9"/>
      <c r="BQ4662" s="9"/>
      <c r="BT4662" s="9"/>
      <c r="BU4662" s="9"/>
      <c r="BX4662" s="9"/>
      <c r="BY4662" s="9"/>
      <c r="CB4662" s="9"/>
      <c r="CC4662" s="9"/>
      <c r="CF4662" s="9"/>
      <c r="CG4662" s="9"/>
      <c r="CJ4662" s="9"/>
      <c r="CK4662" s="9"/>
      <c r="CN4662" s="9"/>
      <c r="CO4662" s="9"/>
      <c r="CP4662" s="9"/>
      <c r="CQ4662" s="9"/>
      <c r="CR4662" s="9"/>
      <c r="CS4662" s="9"/>
      <c r="CT4662" s="9"/>
      <c r="CU4662" s="9"/>
      <c r="CV4662" s="9"/>
      <c r="CW4662" s="9"/>
      <c r="CX4662" s="9"/>
      <c r="CY4662" s="9"/>
      <c r="CZ4662" s="9"/>
      <c r="DA4662" s="9"/>
      <c r="DB4662" s="9"/>
      <c r="DC4662" s="9"/>
      <c r="DD4662" s="9"/>
      <c r="DE4662" s="9"/>
      <c r="DF4662" s="9"/>
      <c r="DG4662" s="9"/>
      <c r="DH4662" s="9"/>
      <c r="DI4662" s="9"/>
      <c r="DJ4662" s="9"/>
      <c r="DK4662" s="9"/>
      <c r="DL4662" s="9"/>
      <c r="DM4662" s="9"/>
      <c r="DN4662" s="9"/>
      <c r="DO4662" s="9"/>
      <c r="DP4662" s="9"/>
      <c r="DQ4662" s="9"/>
      <c r="DR4662" s="9"/>
      <c r="DS4662" s="9"/>
      <c r="DT4662" s="9"/>
      <c r="DU4662" s="9"/>
      <c r="DV4662" s="9"/>
      <c r="DW4662" s="9"/>
      <c r="DX4662" s="9"/>
      <c r="DY4662" s="9"/>
      <c r="DZ4662" s="56"/>
      <c r="EA4662" s="57"/>
    </row>
    <row r="4663" spans="1:132" ht="19.5" customHeight="1" x14ac:dyDescent="0.25">
      <c r="A4663" s="9">
        <v>3137</v>
      </c>
      <c r="B4663" s="9" t="s">
        <v>9285</v>
      </c>
      <c r="C4663" s="9" t="s">
        <v>9286</v>
      </c>
      <c r="D4663" s="9"/>
      <c r="E4663" s="9" t="s">
        <v>7418</v>
      </c>
      <c r="F4663" s="9" t="s">
        <v>7417</v>
      </c>
      <c r="G4663" s="9"/>
      <c r="H4663" s="9" t="s">
        <v>202</v>
      </c>
      <c r="I4663" s="9" t="s">
        <v>78</v>
      </c>
      <c r="J4663" s="129">
        <v>44074</v>
      </c>
      <c r="K4663" s="129">
        <v>44074</v>
      </c>
      <c r="L4663" s="129">
        <v>44135</v>
      </c>
      <c r="O4663" s="9">
        <v>29</v>
      </c>
      <c r="Q4663" s="9" t="s">
        <v>61</v>
      </c>
      <c r="R4663" s="9"/>
      <c r="S4663" s="13">
        <v>8366250</v>
      </c>
      <c r="T4663" s="13">
        <v>8366250</v>
      </c>
      <c r="U4663" s="13">
        <v>2509875</v>
      </c>
      <c r="V4663" s="9"/>
      <c r="W4663" s="9"/>
      <c r="X4663" s="9"/>
      <c r="Y4663" s="9"/>
      <c r="Z4663" s="9"/>
      <c r="AA4663" s="9"/>
      <c r="AB4663" s="9"/>
      <c r="AC4663" s="9"/>
      <c r="AD4663" s="9"/>
      <c r="AE4663" s="9"/>
      <c r="AF4663" s="55"/>
      <c r="AG4663" s="55"/>
      <c r="AH4663" s="11">
        <v>44074</v>
      </c>
      <c r="AI4663" s="11">
        <v>44135</v>
      </c>
      <c r="AJ4663" s="13">
        <v>6440000</v>
      </c>
      <c r="AK4663" s="13">
        <v>1932000</v>
      </c>
      <c r="AL4663" s="9"/>
      <c r="AM4663" s="9"/>
      <c r="AN4663" s="9"/>
      <c r="AO4663" s="9"/>
      <c r="AP4663" s="9"/>
      <c r="AQ4663" s="9"/>
      <c r="AR4663" s="9"/>
      <c r="AS4663" s="9"/>
      <c r="AT4663" s="9"/>
      <c r="AU4663" s="9"/>
      <c r="AV4663" s="9"/>
      <c r="AW4663" s="9"/>
      <c r="AX4663" s="9"/>
      <c r="AY4663" s="9"/>
      <c r="AZ4663" s="9"/>
      <c r="BA4663" s="9"/>
      <c r="BB4663" s="9"/>
      <c r="BC4663" s="9"/>
      <c r="BD4663" s="9"/>
      <c r="BE4663" s="9"/>
      <c r="BF4663" s="9"/>
      <c r="BG4663" s="9"/>
      <c r="BH4663" s="9"/>
      <c r="BI4663" s="9"/>
      <c r="BJ4663" s="9"/>
      <c r="BK4663" s="9"/>
      <c r="BL4663" s="9"/>
      <c r="BM4663" s="9"/>
      <c r="BN4663" s="9"/>
      <c r="BO4663" s="9"/>
      <c r="BP4663" s="9"/>
      <c r="BQ4663" s="9"/>
      <c r="BT4663" s="9"/>
      <c r="BU4663" s="9"/>
      <c r="BX4663" s="9"/>
      <c r="BY4663" s="9"/>
      <c r="CB4663" s="9"/>
      <c r="CC4663" s="9"/>
      <c r="CF4663" s="9"/>
      <c r="CG4663" s="9"/>
      <c r="CJ4663" s="9"/>
      <c r="CK4663" s="9"/>
      <c r="CN4663" s="9"/>
      <c r="CO4663" s="9"/>
      <c r="CP4663" s="9"/>
      <c r="CQ4663" s="9"/>
      <c r="CR4663" s="9"/>
      <c r="CS4663" s="9"/>
      <c r="CT4663" s="9"/>
      <c r="CU4663" s="9"/>
      <c r="CV4663" s="9"/>
      <c r="CW4663" s="9"/>
      <c r="CX4663" s="9"/>
      <c r="CY4663" s="9"/>
      <c r="CZ4663" s="9"/>
      <c r="DA4663" s="9"/>
      <c r="DB4663" s="9"/>
      <c r="DC4663" s="9"/>
      <c r="DD4663" s="9"/>
      <c r="DE4663" s="9"/>
      <c r="DF4663" s="9"/>
      <c r="DG4663" s="9"/>
      <c r="DH4663" s="9"/>
      <c r="DI4663" s="9"/>
      <c r="DJ4663" s="9"/>
      <c r="DK4663" s="9"/>
      <c r="DL4663" s="9"/>
      <c r="DM4663" s="9"/>
      <c r="DN4663" s="9"/>
      <c r="DO4663" s="9"/>
      <c r="DP4663" s="9"/>
      <c r="DQ4663" s="9"/>
      <c r="DR4663" s="9"/>
      <c r="DS4663" s="9"/>
      <c r="DT4663" s="9"/>
      <c r="DU4663" s="9"/>
      <c r="DV4663" s="9"/>
      <c r="DW4663" s="9"/>
      <c r="DX4663" s="9"/>
      <c r="DY4663" s="9"/>
      <c r="DZ4663" s="56"/>
      <c r="EA4663" s="57"/>
    </row>
    <row r="4664" spans="1:132" ht="19.5" customHeight="1" x14ac:dyDescent="0.25">
      <c r="A4664" s="9">
        <v>3138</v>
      </c>
      <c r="B4664" s="9" t="s">
        <v>9287</v>
      </c>
      <c r="C4664" s="9" t="s">
        <v>9288</v>
      </c>
      <c r="D4664" s="9"/>
      <c r="E4664" s="9" t="s">
        <v>6965</v>
      </c>
      <c r="F4664" s="9" t="s">
        <v>7674</v>
      </c>
      <c r="G4664" s="9"/>
      <c r="H4664" s="9" t="s">
        <v>202</v>
      </c>
      <c r="I4664" s="9" t="s">
        <v>25</v>
      </c>
      <c r="J4664" s="129">
        <v>44152</v>
      </c>
      <c r="K4664" s="129">
        <v>44111</v>
      </c>
      <c r="L4664" s="129">
        <v>44164</v>
      </c>
      <c r="O4664" s="9">
        <v>29</v>
      </c>
      <c r="Q4664" s="9" t="s">
        <v>61</v>
      </c>
      <c r="R4664" s="9"/>
      <c r="S4664" s="13">
        <v>73608935</v>
      </c>
      <c r="T4664" s="13">
        <v>73608935</v>
      </c>
      <c r="U4664" s="13">
        <v>22082681</v>
      </c>
      <c r="V4664" s="9"/>
      <c r="W4664" s="9"/>
      <c r="X4664" s="9"/>
      <c r="Y4664" s="9"/>
      <c r="Z4664" s="9"/>
      <c r="AA4664" s="9"/>
      <c r="AB4664" s="9"/>
      <c r="AC4664" s="9"/>
      <c r="AD4664" s="9"/>
      <c r="AE4664" s="9"/>
      <c r="AF4664" s="55"/>
      <c r="AG4664" s="55"/>
      <c r="AH4664" s="11">
        <v>44111</v>
      </c>
      <c r="AI4664" s="11">
        <v>44164</v>
      </c>
      <c r="AJ4664" s="13">
        <v>73606077</v>
      </c>
      <c r="AK4664" s="13">
        <v>22081823</v>
      </c>
      <c r="AL4664" s="9"/>
      <c r="AM4664" s="9"/>
      <c r="AN4664" s="9"/>
      <c r="AO4664" s="9"/>
      <c r="AP4664" s="9"/>
      <c r="AQ4664" s="9"/>
      <c r="AR4664" s="9"/>
      <c r="AS4664" s="9"/>
      <c r="AT4664" s="9"/>
      <c r="AU4664" s="9"/>
      <c r="AV4664" s="9"/>
      <c r="AW4664" s="9"/>
      <c r="AX4664" s="9"/>
      <c r="AY4664" s="9"/>
      <c r="AZ4664" s="9"/>
      <c r="BA4664" s="9"/>
      <c r="BB4664" s="9"/>
      <c r="BC4664" s="9"/>
      <c r="BD4664" s="9"/>
      <c r="BE4664" s="9"/>
      <c r="BF4664" s="9"/>
      <c r="BG4664" s="9"/>
      <c r="BH4664" s="9"/>
      <c r="BI4664" s="9"/>
      <c r="BJ4664" s="9"/>
      <c r="BK4664" s="9"/>
      <c r="BL4664" s="9"/>
      <c r="BM4664" s="9"/>
      <c r="BN4664" s="9"/>
      <c r="BO4664" s="9"/>
      <c r="BP4664" s="9"/>
      <c r="BQ4664" s="9"/>
      <c r="BT4664" s="9"/>
      <c r="BU4664" s="9"/>
      <c r="BX4664" s="9"/>
      <c r="BY4664" s="9"/>
      <c r="CB4664" s="9"/>
      <c r="CC4664" s="9"/>
      <c r="CF4664" s="9"/>
      <c r="CG4664" s="9"/>
      <c r="CJ4664" s="9"/>
      <c r="CK4664" s="9"/>
      <c r="CN4664" s="9"/>
      <c r="CO4664" s="9"/>
      <c r="CP4664" s="9"/>
      <c r="CQ4664" s="9"/>
      <c r="CR4664" s="9"/>
      <c r="CS4664" s="9"/>
      <c r="CT4664" s="9"/>
      <c r="CU4664" s="9"/>
      <c r="CV4664" s="9"/>
      <c r="CW4664" s="9"/>
      <c r="CX4664" s="9"/>
      <c r="CY4664" s="9"/>
      <c r="CZ4664" s="9"/>
      <c r="DA4664" s="9"/>
      <c r="DB4664" s="9"/>
      <c r="DC4664" s="9"/>
      <c r="DD4664" s="9"/>
      <c r="DE4664" s="9"/>
      <c r="DF4664" s="9"/>
      <c r="DG4664" s="9"/>
      <c r="DH4664" s="9"/>
      <c r="DI4664" s="9"/>
      <c r="DJ4664" s="9"/>
      <c r="DK4664" s="9"/>
      <c r="DL4664" s="9"/>
      <c r="DM4664" s="9"/>
      <c r="DN4664" s="9"/>
      <c r="DO4664" s="9"/>
      <c r="DP4664" s="9"/>
      <c r="DQ4664" s="9"/>
      <c r="DR4664" s="9"/>
      <c r="DS4664" s="9"/>
      <c r="DT4664" s="9"/>
      <c r="DU4664" s="9"/>
      <c r="DV4664" s="9"/>
      <c r="DW4664" s="9"/>
      <c r="DX4664" s="9"/>
      <c r="DY4664" s="9"/>
      <c r="DZ4664" s="56"/>
      <c r="EA4664" s="57"/>
    </row>
    <row r="4665" spans="1:132" ht="19.5" customHeight="1" x14ac:dyDescent="0.25">
      <c r="A4665" s="9">
        <v>3139</v>
      </c>
      <c r="B4665" s="9" t="s">
        <v>9289</v>
      </c>
      <c r="C4665" s="9" t="s">
        <v>9290</v>
      </c>
      <c r="D4665" s="9"/>
      <c r="E4665" s="9" t="s">
        <v>9291</v>
      </c>
      <c r="F4665" s="9" t="s">
        <v>9292</v>
      </c>
      <c r="G4665" s="9"/>
      <c r="H4665" s="9" t="s">
        <v>202</v>
      </c>
      <c r="I4665" s="9" t="s">
        <v>97</v>
      </c>
      <c r="J4665" s="129">
        <v>44175</v>
      </c>
      <c r="K4665" s="129">
        <v>44105</v>
      </c>
      <c r="L4665" s="129">
        <v>44283</v>
      </c>
      <c r="O4665" s="9">
        <v>29</v>
      </c>
      <c r="Q4665" s="9" t="s">
        <v>61</v>
      </c>
      <c r="R4665" s="9"/>
      <c r="S4665" s="13">
        <v>38942450</v>
      </c>
      <c r="T4665" s="13">
        <v>38942450</v>
      </c>
      <c r="U4665" s="13">
        <v>11682735</v>
      </c>
      <c r="V4665" s="9"/>
      <c r="W4665" s="9"/>
      <c r="X4665" s="9"/>
      <c r="Y4665" s="9"/>
      <c r="Z4665" s="9"/>
      <c r="AA4665" s="9"/>
      <c r="AB4665" s="9"/>
      <c r="AC4665" s="9"/>
      <c r="AD4665" s="9"/>
      <c r="AE4665" s="9"/>
      <c r="AF4665" s="55"/>
      <c r="AG4665" s="55"/>
      <c r="AH4665" s="9"/>
      <c r="AI4665" s="9"/>
      <c r="AJ4665" s="9"/>
      <c r="AK4665" s="9"/>
      <c r="AL4665" s="9"/>
      <c r="AM4665" s="9"/>
      <c r="AN4665" s="9"/>
      <c r="AO4665" s="9"/>
      <c r="AP4665" s="9"/>
      <c r="AQ4665" s="9"/>
      <c r="AR4665" s="9"/>
      <c r="AS4665" s="9"/>
      <c r="AT4665" s="9"/>
      <c r="AU4665" s="9"/>
      <c r="AV4665" s="9"/>
      <c r="AW4665" s="9"/>
      <c r="AX4665" s="9"/>
      <c r="AY4665" s="9"/>
      <c r="AZ4665" s="9"/>
      <c r="BA4665" s="9"/>
      <c r="BB4665" s="9"/>
      <c r="BC4665" s="9"/>
      <c r="BD4665" s="9"/>
      <c r="BE4665" s="9"/>
      <c r="BF4665" s="9"/>
      <c r="BG4665" s="9"/>
      <c r="BH4665" s="9"/>
      <c r="BI4665" s="9"/>
      <c r="BJ4665" s="9"/>
      <c r="BK4665" s="9"/>
      <c r="BL4665" s="9"/>
      <c r="BM4665" s="9"/>
      <c r="BN4665" s="9"/>
      <c r="BO4665" s="9"/>
      <c r="BP4665" s="9"/>
      <c r="BQ4665" s="9"/>
      <c r="BT4665" s="9"/>
      <c r="BU4665" s="9"/>
      <c r="BX4665" s="9"/>
      <c r="BY4665" s="9"/>
      <c r="CB4665" s="9"/>
      <c r="CC4665" s="9"/>
      <c r="CF4665" s="9"/>
      <c r="CG4665" s="9"/>
      <c r="CJ4665" s="9"/>
      <c r="CK4665" s="9"/>
      <c r="CN4665" s="9"/>
      <c r="CO4665" s="9"/>
      <c r="CP4665" s="9"/>
      <c r="CQ4665" s="9"/>
      <c r="CR4665" s="9"/>
      <c r="CS4665" s="9"/>
      <c r="CT4665" s="9"/>
      <c r="CU4665" s="9"/>
      <c r="CV4665" s="9"/>
      <c r="CW4665" s="9"/>
      <c r="CX4665" s="9"/>
      <c r="CY4665" s="9"/>
      <c r="CZ4665" s="9"/>
      <c r="DA4665" s="9"/>
      <c r="DB4665" s="9"/>
      <c r="DC4665" s="9"/>
      <c r="DD4665" s="9"/>
      <c r="DE4665" s="9"/>
      <c r="DF4665" s="9"/>
      <c r="DG4665" s="9"/>
      <c r="DH4665" s="9"/>
      <c r="DI4665" s="9"/>
      <c r="DJ4665" s="9"/>
      <c r="DK4665" s="9"/>
      <c r="DL4665" s="9"/>
      <c r="DM4665" s="9"/>
      <c r="DN4665" s="9"/>
      <c r="DO4665" s="9"/>
      <c r="DP4665" s="9"/>
      <c r="DQ4665" s="9"/>
      <c r="DR4665" s="9"/>
      <c r="DS4665" s="9"/>
      <c r="DT4665" s="9"/>
      <c r="DU4665" s="9"/>
      <c r="DV4665" s="9"/>
      <c r="DW4665" s="9"/>
      <c r="DX4665" s="9"/>
      <c r="DY4665" s="9"/>
      <c r="DZ4665" s="56"/>
      <c r="EA4665" s="57"/>
    </row>
    <row r="4666" spans="1:132" s="18" customFormat="1" ht="19.5" customHeight="1" x14ac:dyDescent="0.25">
      <c r="A4666" s="18">
        <v>3139</v>
      </c>
      <c r="B4666" s="18" t="s">
        <v>9289</v>
      </c>
      <c r="C4666" s="18" t="s">
        <v>9290</v>
      </c>
      <c r="D4666" s="19">
        <v>44265</v>
      </c>
      <c r="J4666" s="130"/>
      <c r="K4666" s="130"/>
      <c r="L4666" s="130" t="s">
        <v>9799</v>
      </c>
      <c r="S4666" s="20"/>
      <c r="T4666" s="20"/>
      <c r="U4666" s="20"/>
      <c r="AF4666" s="57"/>
      <c r="AG4666" s="57"/>
      <c r="DY4666" s="9"/>
      <c r="DZ4666" s="56"/>
      <c r="EA4666" s="57"/>
      <c r="EB4666" s="9"/>
    </row>
    <row r="4667" spans="1:132" ht="19.5" customHeight="1" x14ac:dyDescent="0.25">
      <c r="A4667" s="9">
        <v>3140</v>
      </c>
      <c r="B4667" s="9" t="s">
        <v>9293</v>
      </c>
      <c r="C4667" s="9" t="s">
        <v>9294</v>
      </c>
      <c r="D4667" s="9"/>
      <c r="E4667" s="9" t="s">
        <v>447</v>
      </c>
      <c r="F4667" s="9" t="s">
        <v>2191</v>
      </c>
      <c r="G4667" s="9"/>
      <c r="H4667" s="9" t="s">
        <v>202</v>
      </c>
      <c r="I4667" s="9" t="s">
        <v>25</v>
      </c>
      <c r="J4667" s="129">
        <v>44139</v>
      </c>
      <c r="K4667" s="129">
        <v>44108</v>
      </c>
      <c r="L4667" s="129">
        <v>44255</v>
      </c>
      <c r="O4667" s="9">
        <v>24</v>
      </c>
      <c r="Q4667" s="9" t="s">
        <v>54</v>
      </c>
      <c r="R4667" s="9"/>
      <c r="S4667" s="13">
        <v>17041500</v>
      </c>
      <c r="T4667" s="13">
        <v>17041500</v>
      </c>
      <c r="U4667" s="13">
        <v>5112450</v>
      </c>
      <c r="V4667" s="9"/>
      <c r="W4667" s="9"/>
      <c r="X4667" s="9"/>
      <c r="Y4667" s="9"/>
      <c r="Z4667" s="9"/>
      <c r="AA4667" s="9"/>
      <c r="AB4667" s="9"/>
      <c r="AC4667" s="9"/>
      <c r="AD4667" s="9"/>
      <c r="AE4667" s="9"/>
      <c r="AF4667" s="55"/>
      <c r="AG4667" s="55"/>
      <c r="AH4667" s="11">
        <v>44108</v>
      </c>
      <c r="AI4667" s="11">
        <v>44255</v>
      </c>
      <c r="AJ4667" s="13">
        <v>15990000</v>
      </c>
      <c r="AK4667" s="13">
        <v>4797000</v>
      </c>
      <c r="AL4667" s="9"/>
      <c r="AM4667" s="9"/>
      <c r="AN4667" s="9"/>
      <c r="AO4667" s="9"/>
      <c r="AP4667" s="9"/>
      <c r="AQ4667" s="9"/>
      <c r="AR4667" s="9"/>
      <c r="AS4667" s="9"/>
      <c r="AT4667" s="9"/>
      <c r="AU4667" s="9"/>
      <c r="AV4667" s="9"/>
      <c r="AW4667" s="9"/>
      <c r="AX4667" s="9"/>
      <c r="AY4667" s="9"/>
      <c r="AZ4667" s="9"/>
      <c r="BA4667" s="9"/>
      <c r="BB4667" s="9"/>
      <c r="BC4667" s="9"/>
      <c r="BD4667" s="9"/>
      <c r="BE4667" s="9"/>
      <c r="BF4667" s="9"/>
      <c r="BG4667" s="9"/>
      <c r="BH4667" s="9"/>
      <c r="BI4667" s="9"/>
      <c r="BJ4667" s="9"/>
      <c r="BK4667" s="9"/>
      <c r="BL4667" s="9"/>
      <c r="BM4667" s="9"/>
      <c r="BN4667" s="9"/>
      <c r="BO4667" s="9"/>
      <c r="BP4667" s="9"/>
      <c r="BQ4667" s="9"/>
      <c r="BT4667" s="9"/>
      <c r="BU4667" s="9"/>
      <c r="BX4667" s="9"/>
      <c r="BY4667" s="9"/>
      <c r="CB4667" s="9"/>
      <c r="CC4667" s="9"/>
      <c r="CF4667" s="9"/>
      <c r="CG4667" s="9"/>
      <c r="CJ4667" s="9"/>
      <c r="CK4667" s="9"/>
      <c r="CN4667" s="9"/>
      <c r="CO4667" s="9"/>
      <c r="CP4667" s="9"/>
      <c r="CQ4667" s="9"/>
      <c r="CR4667" s="9"/>
      <c r="CS4667" s="9"/>
      <c r="CT4667" s="9"/>
      <c r="CU4667" s="9"/>
      <c r="CV4667" s="9"/>
      <c r="CW4667" s="9"/>
      <c r="CX4667" s="9"/>
      <c r="CY4667" s="9"/>
      <c r="CZ4667" s="9"/>
      <c r="DA4667" s="9"/>
      <c r="DB4667" s="9"/>
      <c r="DC4667" s="9"/>
      <c r="DD4667" s="9"/>
      <c r="DE4667" s="9"/>
      <c r="DF4667" s="9"/>
      <c r="DG4667" s="9"/>
      <c r="DH4667" s="9"/>
      <c r="DI4667" s="9"/>
      <c r="DJ4667" s="9"/>
      <c r="DK4667" s="9"/>
      <c r="DL4667" s="9"/>
      <c r="DM4667" s="9"/>
      <c r="DN4667" s="9"/>
      <c r="DO4667" s="9"/>
      <c r="DP4667" s="9"/>
      <c r="DQ4667" s="9"/>
      <c r="DR4667" s="9"/>
      <c r="DS4667" s="9"/>
      <c r="DT4667" s="9"/>
      <c r="DU4667" s="9"/>
      <c r="DV4667" s="9"/>
      <c r="DW4667" s="9"/>
      <c r="DX4667" s="9"/>
      <c r="DY4667" s="9"/>
      <c r="DZ4667" s="56"/>
      <c r="EA4667" s="57"/>
    </row>
    <row r="4668" spans="1:132" ht="19.5" customHeight="1" x14ac:dyDescent="0.25">
      <c r="A4668" s="9">
        <v>3141</v>
      </c>
      <c r="B4668" s="9" t="s">
        <v>9295</v>
      </c>
      <c r="C4668" s="9" t="s">
        <v>9296</v>
      </c>
      <c r="D4668" s="9"/>
      <c r="E4668" s="9" t="s">
        <v>447</v>
      </c>
      <c r="F4668" s="9" t="s">
        <v>2191</v>
      </c>
      <c r="G4668" s="9"/>
      <c r="H4668" s="9" t="s">
        <v>202</v>
      </c>
      <c r="I4668" s="9" t="s">
        <v>25</v>
      </c>
      <c r="J4668" s="129">
        <v>44171</v>
      </c>
      <c r="K4668" s="129">
        <v>44141</v>
      </c>
      <c r="L4668" s="129">
        <v>44270</v>
      </c>
      <c r="O4668" s="9">
        <v>24</v>
      </c>
      <c r="Q4668" s="9" t="s">
        <v>54</v>
      </c>
      <c r="R4668" s="9"/>
      <c r="S4668" s="13">
        <v>22722000</v>
      </c>
      <c r="T4668" s="13">
        <v>22722000</v>
      </c>
      <c r="U4668" s="13">
        <v>6816600</v>
      </c>
      <c r="V4668" s="9"/>
      <c r="W4668" s="9"/>
      <c r="X4668" s="9"/>
      <c r="Y4668" s="9"/>
      <c r="Z4668" s="9"/>
      <c r="AA4668" s="9"/>
      <c r="AB4668" s="9"/>
      <c r="AC4668" s="9"/>
      <c r="AD4668" s="9"/>
      <c r="AE4668" s="9"/>
      <c r="AF4668" s="55"/>
      <c r="AG4668" s="55"/>
      <c r="AH4668" s="11">
        <v>44141</v>
      </c>
      <c r="AI4668" s="11">
        <v>44270</v>
      </c>
      <c r="AJ4668" s="13">
        <v>22386000</v>
      </c>
      <c r="AK4668" s="13">
        <v>6715800</v>
      </c>
      <c r="AL4668" s="9"/>
      <c r="AM4668" s="9"/>
      <c r="AN4668" s="9"/>
      <c r="AO4668" s="9"/>
      <c r="AP4668" s="9"/>
      <c r="AQ4668" s="9"/>
      <c r="AR4668" s="9"/>
      <c r="AS4668" s="9"/>
      <c r="AT4668" s="9"/>
      <c r="AU4668" s="9"/>
      <c r="AV4668" s="9"/>
      <c r="AW4668" s="9"/>
      <c r="AX4668" s="9"/>
      <c r="AY4668" s="9"/>
      <c r="AZ4668" s="9"/>
      <c r="BA4668" s="9"/>
      <c r="BB4668" s="9"/>
      <c r="BC4668" s="9"/>
      <c r="BD4668" s="9"/>
      <c r="BE4668" s="9"/>
      <c r="BF4668" s="9"/>
      <c r="BG4668" s="9"/>
      <c r="BH4668" s="9"/>
      <c r="BI4668" s="9"/>
      <c r="BJ4668" s="9"/>
      <c r="BK4668" s="9"/>
      <c r="BL4668" s="9"/>
      <c r="BM4668" s="9"/>
      <c r="BN4668" s="9"/>
      <c r="BO4668" s="9"/>
      <c r="BP4668" s="9"/>
      <c r="BQ4668" s="9"/>
      <c r="BT4668" s="9"/>
      <c r="BU4668" s="9"/>
      <c r="BX4668" s="9"/>
      <c r="BY4668" s="9"/>
      <c r="CB4668" s="9"/>
      <c r="CC4668" s="9"/>
      <c r="CF4668" s="9"/>
      <c r="CG4668" s="9"/>
      <c r="CJ4668" s="9"/>
      <c r="CK4668" s="9"/>
      <c r="CN4668" s="9"/>
      <c r="CO4668" s="9"/>
      <c r="CP4668" s="9"/>
      <c r="CQ4668" s="9"/>
      <c r="CR4668" s="9"/>
      <c r="CS4668" s="9"/>
      <c r="CT4668" s="9"/>
      <c r="CU4668" s="9"/>
      <c r="CV4668" s="9"/>
      <c r="CW4668" s="9"/>
      <c r="CX4668" s="9"/>
      <c r="CY4668" s="9"/>
      <c r="CZ4668" s="9"/>
      <c r="DA4668" s="9"/>
      <c r="DB4668" s="9"/>
      <c r="DC4668" s="9"/>
      <c r="DD4668" s="9"/>
      <c r="DE4668" s="9"/>
      <c r="DF4668" s="9"/>
      <c r="DG4668" s="9"/>
      <c r="DH4668" s="9"/>
      <c r="DI4668" s="9"/>
      <c r="DJ4668" s="9"/>
      <c r="DK4668" s="9"/>
      <c r="DL4668" s="9"/>
      <c r="DM4668" s="9"/>
      <c r="DN4668" s="9"/>
      <c r="DO4668" s="9"/>
      <c r="DP4668" s="9"/>
      <c r="DQ4668" s="9"/>
      <c r="DR4668" s="9"/>
      <c r="DS4668" s="9"/>
      <c r="DT4668" s="9"/>
      <c r="DU4668" s="9"/>
      <c r="DV4668" s="9"/>
      <c r="DW4668" s="9"/>
      <c r="DX4668" s="9"/>
      <c r="DY4668" s="9"/>
      <c r="DZ4668" s="56"/>
      <c r="EA4668" s="57"/>
    </row>
    <row r="4669" spans="1:132" ht="19.5" customHeight="1" x14ac:dyDescent="0.25">
      <c r="A4669" s="9">
        <v>3142</v>
      </c>
      <c r="B4669" s="9" t="s">
        <v>9297</v>
      </c>
      <c r="C4669" s="9" t="s">
        <v>9298</v>
      </c>
      <c r="D4669" s="9"/>
      <c r="E4669" s="9" t="s">
        <v>447</v>
      </c>
      <c r="F4669" s="9" t="s">
        <v>2191</v>
      </c>
      <c r="G4669" s="9"/>
      <c r="H4669" s="9" t="s">
        <v>202</v>
      </c>
      <c r="I4669" s="9" t="s">
        <v>25</v>
      </c>
      <c r="J4669" s="129">
        <v>44151</v>
      </c>
      <c r="K4669" s="129">
        <v>44120</v>
      </c>
      <c r="L4669" s="129">
        <v>44180</v>
      </c>
      <c r="O4669" s="9">
        <v>24</v>
      </c>
      <c r="Q4669" s="9" t="s">
        <v>54</v>
      </c>
      <c r="R4669" s="9"/>
      <c r="S4669" s="13">
        <v>4644000</v>
      </c>
      <c r="T4669" s="13">
        <v>4644000</v>
      </c>
      <c r="U4669" s="13">
        <v>1393200</v>
      </c>
      <c r="V4669" s="9"/>
      <c r="W4669" s="9"/>
      <c r="X4669" s="9"/>
      <c r="Y4669" s="9"/>
      <c r="Z4669" s="9"/>
      <c r="AA4669" s="9"/>
      <c r="AB4669" s="9"/>
      <c r="AC4669" s="9"/>
      <c r="AD4669" s="9"/>
      <c r="AE4669" s="9"/>
      <c r="AF4669" s="55"/>
      <c r="AG4669" s="55"/>
      <c r="AH4669" s="11">
        <v>44120</v>
      </c>
      <c r="AI4669" s="11">
        <v>44180</v>
      </c>
      <c r="AJ4669" s="13">
        <v>4536000</v>
      </c>
      <c r="AK4669" s="13">
        <v>1360800</v>
      </c>
      <c r="AL4669" s="9"/>
      <c r="AM4669" s="9"/>
      <c r="AN4669" s="9"/>
      <c r="AO4669" s="9"/>
      <c r="AP4669" s="9"/>
      <c r="AQ4669" s="9"/>
      <c r="AR4669" s="9"/>
      <c r="AS4669" s="9"/>
      <c r="AT4669" s="9"/>
      <c r="AU4669" s="9"/>
      <c r="AV4669" s="9"/>
      <c r="AW4669" s="9"/>
      <c r="AX4669" s="9"/>
      <c r="AY4669" s="9"/>
      <c r="AZ4669" s="9"/>
      <c r="BA4669" s="9"/>
      <c r="BB4669" s="9"/>
      <c r="BC4669" s="9"/>
      <c r="BD4669" s="9"/>
      <c r="BE4669" s="9"/>
      <c r="BF4669" s="9"/>
      <c r="BG4669" s="9"/>
      <c r="BH4669" s="9"/>
      <c r="BI4669" s="9"/>
      <c r="BJ4669" s="9"/>
      <c r="BK4669" s="9"/>
      <c r="BL4669" s="9"/>
      <c r="BM4669" s="9"/>
      <c r="BN4669" s="9"/>
      <c r="BO4669" s="9"/>
      <c r="BP4669" s="9"/>
      <c r="BQ4669" s="9"/>
      <c r="BT4669" s="9"/>
      <c r="BU4669" s="9"/>
      <c r="BX4669" s="9"/>
      <c r="BY4669" s="9"/>
      <c r="CB4669" s="9"/>
      <c r="CC4669" s="9"/>
      <c r="CF4669" s="9"/>
      <c r="CG4669" s="9"/>
      <c r="CJ4669" s="9"/>
      <c r="CK4669" s="9"/>
      <c r="CN4669" s="9"/>
      <c r="CO4669" s="9"/>
      <c r="CP4669" s="9"/>
      <c r="CQ4669" s="9"/>
      <c r="CR4669" s="9"/>
      <c r="CS4669" s="9"/>
      <c r="CT4669" s="9"/>
      <c r="CU4669" s="9"/>
      <c r="CV4669" s="9"/>
      <c r="CW4669" s="9"/>
      <c r="CX4669" s="9"/>
      <c r="CY4669" s="9"/>
      <c r="CZ4669" s="9"/>
      <c r="DA4669" s="9"/>
      <c r="DB4669" s="9"/>
      <c r="DC4669" s="9"/>
      <c r="DD4669" s="9"/>
      <c r="DE4669" s="9"/>
      <c r="DF4669" s="9"/>
      <c r="DG4669" s="9"/>
      <c r="DH4669" s="9"/>
      <c r="DI4669" s="9"/>
      <c r="DJ4669" s="9"/>
      <c r="DK4669" s="9"/>
      <c r="DL4669" s="9"/>
      <c r="DM4669" s="9"/>
      <c r="DN4669" s="9"/>
      <c r="DO4669" s="9"/>
      <c r="DP4669" s="9"/>
      <c r="DQ4669" s="9"/>
      <c r="DR4669" s="9"/>
      <c r="DS4669" s="9"/>
      <c r="DT4669" s="9"/>
      <c r="DU4669" s="9"/>
      <c r="DV4669" s="9"/>
      <c r="DW4669" s="9"/>
      <c r="DX4669" s="9"/>
      <c r="DY4669" s="9"/>
      <c r="DZ4669" s="56"/>
      <c r="EA4669" s="57"/>
    </row>
    <row r="4670" spans="1:132" ht="39" customHeight="1" x14ac:dyDescent="0.25">
      <c r="A4670" s="9">
        <v>3143</v>
      </c>
      <c r="B4670" s="9" t="s">
        <v>9299</v>
      </c>
      <c r="C4670" s="9" t="s">
        <v>9300</v>
      </c>
      <c r="D4670" s="9"/>
      <c r="E4670" s="9" t="s">
        <v>7808</v>
      </c>
      <c r="F4670" s="9" t="s">
        <v>7803</v>
      </c>
      <c r="G4670" s="9"/>
      <c r="H4670" s="9" t="s">
        <v>202</v>
      </c>
      <c r="I4670" s="9" t="s">
        <v>25</v>
      </c>
      <c r="J4670" s="129">
        <v>44157</v>
      </c>
      <c r="K4670" s="129">
        <v>44125</v>
      </c>
      <c r="L4670" s="129">
        <v>44561</v>
      </c>
      <c r="O4670" s="9">
        <v>28</v>
      </c>
      <c r="Q4670" s="9" t="s">
        <v>54</v>
      </c>
      <c r="R4670" s="9"/>
      <c r="S4670" s="13">
        <v>9700000</v>
      </c>
      <c r="T4670" s="13">
        <v>9700000</v>
      </c>
      <c r="U4670" s="13">
        <v>2910000</v>
      </c>
      <c r="V4670" s="9"/>
      <c r="W4670" s="9"/>
      <c r="X4670" s="9"/>
      <c r="Y4670" s="9"/>
      <c r="Z4670" s="9"/>
      <c r="AA4670" s="9"/>
      <c r="AB4670" s="9"/>
      <c r="AC4670" s="9"/>
      <c r="AD4670" s="9"/>
      <c r="AE4670" s="9"/>
      <c r="AF4670" s="55"/>
      <c r="AG4670" s="55"/>
      <c r="AH4670" s="9"/>
      <c r="AI4670" s="9"/>
      <c r="AJ4670" s="9"/>
      <c r="AK4670" s="9"/>
      <c r="AL4670" s="9"/>
      <c r="AM4670" s="9"/>
      <c r="AN4670" s="9"/>
      <c r="AO4670" s="9"/>
      <c r="AP4670" s="9"/>
      <c r="AQ4670" s="9"/>
      <c r="AR4670" s="9"/>
      <c r="AS4670" s="9"/>
      <c r="AT4670" s="9"/>
      <c r="AU4670" s="9"/>
      <c r="AV4670" s="9"/>
      <c r="AW4670" s="9"/>
      <c r="AX4670" s="9"/>
      <c r="AY4670" s="9"/>
      <c r="AZ4670" s="9"/>
      <c r="BA4670" s="9"/>
      <c r="BB4670" s="9"/>
      <c r="BC4670" s="9"/>
      <c r="BD4670" s="9"/>
      <c r="BE4670" s="9"/>
      <c r="BF4670" s="9"/>
      <c r="BG4670" s="9"/>
      <c r="BH4670" s="9"/>
      <c r="BI4670" s="9"/>
      <c r="BJ4670" s="9"/>
      <c r="BK4670" s="9"/>
      <c r="BL4670" s="9"/>
      <c r="BM4670" s="9"/>
      <c r="BN4670" s="9"/>
      <c r="BO4670" s="9"/>
      <c r="BP4670" s="9"/>
      <c r="BQ4670" s="9"/>
      <c r="BT4670" s="9"/>
      <c r="BU4670" s="9"/>
      <c r="BX4670" s="9"/>
      <c r="BY4670" s="9"/>
      <c r="CB4670" s="9"/>
      <c r="CC4670" s="9"/>
      <c r="CF4670" s="9"/>
      <c r="CG4670" s="9"/>
      <c r="CJ4670" s="9"/>
      <c r="CK4670" s="9"/>
      <c r="CN4670" s="9"/>
      <c r="CO4670" s="9"/>
      <c r="CP4670" s="9"/>
      <c r="CQ4670" s="9"/>
      <c r="CR4670" s="9"/>
      <c r="CS4670" s="9"/>
      <c r="CT4670" s="9"/>
      <c r="CU4670" s="9"/>
      <c r="CV4670" s="9"/>
      <c r="CW4670" s="9"/>
      <c r="CX4670" s="9"/>
      <c r="CY4670" s="9"/>
      <c r="CZ4670" s="9"/>
      <c r="DA4670" s="9"/>
      <c r="DB4670" s="9"/>
      <c r="DC4670" s="9"/>
      <c r="DD4670" s="9"/>
      <c r="DE4670" s="9"/>
      <c r="DF4670" s="9"/>
      <c r="DG4670" s="9"/>
      <c r="DH4670" s="9"/>
      <c r="DI4670" s="9"/>
      <c r="DJ4670" s="9"/>
      <c r="DK4670" s="9"/>
      <c r="DL4670" s="9"/>
      <c r="DM4670" s="9"/>
      <c r="DN4670" s="9"/>
      <c r="DO4670" s="9"/>
      <c r="DP4670" s="9"/>
      <c r="DQ4670" s="9"/>
      <c r="DR4670" s="9"/>
      <c r="DS4670" s="9"/>
      <c r="DT4670" s="9"/>
      <c r="DU4670" s="9"/>
      <c r="DV4670" s="9"/>
      <c r="DW4670" s="9"/>
      <c r="DX4670" s="9"/>
      <c r="DY4670" s="9"/>
      <c r="DZ4670" s="56"/>
      <c r="EA4670" s="57"/>
    </row>
    <row r="4671" spans="1:132" ht="39" customHeight="1" x14ac:dyDescent="0.25">
      <c r="A4671" s="9">
        <v>3144</v>
      </c>
      <c r="B4671" s="9" t="s">
        <v>9301</v>
      </c>
      <c r="C4671" s="9" t="s">
        <v>9302</v>
      </c>
      <c r="D4671" s="9"/>
      <c r="E4671" s="9" t="s">
        <v>7808</v>
      </c>
      <c r="F4671" s="9" t="s">
        <v>7803</v>
      </c>
      <c r="G4671" s="9"/>
      <c r="H4671" s="9" t="s">
        <v>202</v>
      </c>
      <c r="I4671" s="9" t="s">
        <v>25</v>
      </c>
      <c r="J4671" s="129">
        <v>44157</v>
      </c>
      <c r="K4671" s="129">
        <v>44125</v>
      </c>
      <c r="L4671" s="129">
        <v>44561</v>
      </c>
      <c r="O4671" s="9">
        <v>28</v>
      </c>
      <c r="Q4671" s="9" t="s">
        <v>54</v>
      </c>
      <c r="R4671" s="9"/>
      <c r="S4671" s="13">
        <v>9800000</v>
      </c>
      <c r="T4671" s="13">
        <v>9800000</v>
      </c>
      <c r="U4671" s="13">
        <v>2940000</v>
      </c>
      <c r="V4671" s="9"/>
      <c r="W4671" s="9"/>
      <c r="X4671" s="9"/>
      <c r="Y4671" s="9"/>
      <c r="Z4671" s="9"/>
      <c r="AA4671" s="9"/>
      <c r="AB4671" s="9"/>
      <c r="AC4671" s="9"/>
      <c r="AD4671" s="9"/>
      <c r="AE4671" s="9"/>
      <c r="AF4671" s="55"/>
      <c r="AG4671" s="55"/>
      <c r="AH4671" s="9"/>
      <c r="AI4671" s="9"/>
      <c r="AJ4671" s="9"/>
      <c r="AK4671" s="9"/>
      <c r="AL4671" s="9"/>
      <c r="AM4671" s="9"/>
      <c r="AN4671" s="9"/>
      <c r="AO4671" s="9"/>
      <c r="AP4671" s="9"/>
      <c r="AQ4671" s="9"/>
      <c r="AR4671" s="9"/>
      <c r="AS4671" s="9"/>
      <c r="AT4671" s="9"/>
      <c r="AU4671" s="9"/>
      <c r="AV4671" s="9"/>
      <c r="AW4671" s="9"/>
      <c r="AX4671" s="9"/>
      <c r="AY4671" s="9"/>
      <c r="AZ4671" s="9"/>
      <c r="BA4671" s="9"/>
      <c r="BB4671" s="9"/>
      <c r="BC4671" s="9"/>
      <c r="BD4671" s="9"/>
      <c r="BE4671" s="9"/>
      <c r="BF4671" s="9"/>
      <c r="BG4671" s="9"/>
      <c r="BH4671" s="9"/>
      <c r="BI4671" s="9"/>
      <c r="BJ4671" s="9"/>
      <c r="BK4671" s="9"/>
      <c r="BL4671" s="9"/>
      <c r="BM4671" s="9"/>
      <c r="BN4671" s="9"/>
      <c r="BO4671" s="9"/>
      <c r="BP4671" s="9"/>
      <c r="BQ4671" s="9"/>
      <c r="BT4671" s="9"/>
      <c r="BU4671" s="9"/>
      <c r="BX4671" s="9"/>
      <c r="BY4671" s="9"/>
      <c r="CB4671" s="9"/>
      <c r="CC4671" s="9"/>
      <c r="CF4671" s="9"/>
      <c r="CG4671" s="9"/>
      <c r="CJ4671" s="9"/>
      <c r="CK4671" s="9"/>
      <c r="CN4671" s="9"/>
      <c r="CO4671" s="9"/>
      <c r="CP4671" s="9"/>
      <c r="CQ4671" s="9"/>
      <c r="CR4671" s="9"/>
      <c r="CS4671" s="9"/>
      <c r="CT4671" s="9"/>
      <c r="CU4671" s="9"/>
      <c r="CV4671" s="9"/>
      <c r="CW4671" s="9"/>
      <c r="CX4671" s="9"/>
      <c r="CY4671" s="9"/>
      <c r="CZ4671" s="9"/>
      <c r="DA4671" s="9"/>
      <c r="DB4671" s="9"/>
      <c r="DC4671" s="9"/>
      <c r="DD4671" s="9"/>
      <c r="DE4671" s="9"/>
      <c r="DF4671" s="9"/>
      <c r="DG4671" s="9"/>
      <c r="DH4671" s="9"/>
      <c r="DI4671" s="9"/>
      <c r="DJ4671" s="9"/>
      <c r="DK4671" s="9"/>
      <c r="DL4671" s="9"/>
      <c r="DM4671" s="9"/>
      <c r="DN4671" s="9"/>
      <c r="DO4671" s="9"/>
      <c r="DP4671" s="9"/>
      <c r="DQ4671" s="9"/>
      <c r="DR4671" s="9"/>
      <c r="DS4671" s="9"/>
      <c r="DT4671" s="9"/>
      <c r="DU4671" s="9"/>
      <c r="DV4671" s="9"/>
      <c r="DW4671" s="9"/>
      <c r="DX4671" s="9"/>
      <c r="DY4671" s="9"/>
      <c r="DZ4671" s="56"/>
      <c r="EA4671" s="57"/>
    </row>
    <row r="4672" spans="1:132" ht="78" customHeight="1" x14ac:dyDescent="0.25">
      <c r="A4672" s="9">
        <v>3145</v>
      </c>
      <c r="B4672" s="9" t="s">
        <v>9304</v>
      </c>
      <c r="C4672" s="9" t="s">
        <v>9305</v>
      </c>
      <c r="D4672" s="9"/>
      <c r="E4672" s="9" t="s">
        <v>1401</v>
      </c>
      <c r="F4672" s="9" t="s">
        <v>7058</v>
      </c>
      <c r="G4672" s="9"/>
      <c r="H4672" s="9" t="s">
        <v>202</v>
      </c>
      <c r="I4672" s="9" t="s">
        <v>78</v>
      </c>
      <c r="J4672" s="129">
        <v>44150</v>
      </c>
      <c r="K4672" s="129">
        <v>44119</v>
      </c>
      <c r="L4672" s="129">
        <v>44347</v>
      </c>
      <c r="O4672" s="9">
        <v>30</v>
      </c>
      <c r="Q4672" s="9" t="s">
        <v>54</v>
      </c>
      <c r="R4672" s="9"/>
      <c r="S4672" s="13">
        <v>23716500</v>
      </c>
      <c r="T4672" s="13">
        <v>23716500</v>
      </c>
      <c r="U4672" s="13">
        <v>7114950</v>
      </c>
      <c r="V4672" s="9"/>
      <c r="W4672" s="9"/>
      <c r="X4672" s="9"/>
      <c r="Y4672" s="9"/>
      <c r="Z4672" s="9"/>
      <c r="AA4672" s="9"/>
      <c r="AB4672" s="9"/>
      <c r="AC4672" s="9"/>
      <c r="AD4672" s="9"/>
      <c r="AE4672" s="9"/>
      <c r="AF4672" s="55"/>
      <c r="AG4672" s="55"/>
      <c r="AH4672" s="9"/>
      <c r="AI4672" s="9"/>
      <c r="AJ4672" s="9"/>
      <c r="AK4672" s="9"/>
      <c r="AL4672" s="9"/>
      <c r="AM4672" s="9"/>
      <c r="AN4672" s="9"/>
      <c r="AO4672" s="9"/>
      <c r="AP4672" s="9"/>
      <c r="AQ4672" s="9"/>
      <c r="AR4672" s="9"/>
      <c r="AS4672" s="9"/>
      <c r="AT4672" s="9"/>
      <c r="AU4672" s="9"/>
      <c r="AV4672" s="9"/>
      <c r="AW4672" s="9"/>
      <c r="AX4672" s="9"/>
      <c r="AY4672" s="9"/>
      <c r="AZ4672" s="9"/>
      <c r="BA4672" s="9"/>
      <c r="BB4672" s="9"/>
      <c r="BC4672" s="9"/>
      <c r="BD4672" s="9"/>
      <c r="BE4672" s="9"/>
      <c r="BF4672" s="9"/>
      <c r="BG4672" s="9"/>
      <c r="BH4672" s="9"/>
      <c r="BI4672" s="9"/>
      <c r="BJ4672" s="9"/>
      <c r="BK4672" s="9"/>
      <c r="BL4672" s="9"/>
      <c r="BM4672" s="9"/>
      <c r="BN4672" s="9"/>
      <c r="BO4672" s="9"/>
      <c r="BP4672" s="9"/>
      <c r="BQ4672" s="9"/>
      <c r="BT4672" s="9"/>
      <c r="BU4672" s="9"/>
      <c r="BX4672" s="9"/>
      <c r="BY4672" s="9"/>
      <c r="CB4672" s="9"/>
      <c r="CC4672" s="9"/>
      <c r="CF4672" s="9"/>
      <c r="CG4672" s="9"/>
      <c r="CJ4672" s="9"/>
      <c r="CK4672" s="9"/>
      <c r="CN4672" s="9"/>
      <c r="CO4672" s="9"/>
      <c r="CP4672" s="9"/>
      <c r="CQ4672" s="9"/>
      <c r="CR4672" s="9"/>
      <c r="CS4672" s="9"/>
      <c r="CT4672" s="9"/>
      <c r="CU4672" s="9"/>
      <c r="CV4672" s="9"/>
      <c r="CW4672" s="9"/>
      <c r="CX4672" s="9"/>
      <c r="CY4672" s="9"/>
      <c r="CZ4672" s="9"/>
      <c r="DA4672" s="9"/>
      <c r="DB4672" s="9"/>
      <c r="DC4672" s="9"/>
      <c r="DD4672" s="9"/>
      <c r="DE4672" s="9"/>
      <c r="DF4672" s="9"/>
      <c r="DG4672" s="9"/>
      <c r="DH4672" s="9"/>
      <c r="DI4672" s="9"/>
      <c r="DJ4672" s="9"/>
      <c r="DK4672" s="9"/>
      <c r="DL4672" s="9"/>
      <c r="DM4672" s="9"/>
      <c r="DN4672" s="9"/>
      <c r="DO4672" s="9"/>
      <c r="DP4672" s="9"/>
      <c r="DQ4672" s="9"/>
      <c r="DR4672" s="9"/>
      <c r="DS4672" s="9"/>
      <c r="DT4672" s="9"/>
      <c r="DU4672" s="9"/>
      <c r="DV4672" s="9"/>
      <c r="DW4672" s="9"/>
      <c r="DX4672" s="9"/>
      <c r="DY4672" s="9"/>
      <c r="DZ4672" s="56"/>
      <c r="EA4672" s="57"/>
    </row>
    <row r="4673" spans="1:131" ht="19.5" customHeight="1" x14ac:dyDescent="0.25">
      <c r="A4673" s="9">
        <v>3146</v>
      </c>
      <c r="B4673" s="9" t="s">
        <v>9306</v>
      </c>
      <c r="C4673" s="9" t="s">
        <v>9307</v>
      </c>
      <c r="D4673" s="9"/>
      <c r="E4673" s="9" t="s">
        <v>1401</v>
      </c>
      <c r="F4673" s="9" t="s">
        <v>7058</v>
      </c>
      <c r="G4673" s="9"/>
      <c r="H4673" s="9" t="s">
        <v>202</v>
      </c>
      <c r="I4673" s="9" t="s">
        <v>78</v>
      </c>
      <c r="J4673" s="129">
        <v>44150</v>
      </c>
      <c r="K4673" s="129">
        <v>44119</v>
      </c>
      <c r="L4673" s="129">
        <v>44444</v>
      </c>
      <c r="O4673" s="9">
        <v>30</v>
      </c>
      <c r="Q4673" s="9" t="s">
        <v>54</v>
      </c>
      <c r="R4673" s="9"/>
      <c r="S4673" s="13">
        <v>20000000</v>
      </c>
      <c r="T4673" s="13">
        <v>20000000</v>
      </c>
      <c r="U4673" s="13">
        <v>6000000</v>
      </c>
      <c r="V4673" s="9"/>
      <c r="W4673" s="9"/>
      <c r="X4673" s="9"/>
      <c r="Y4673" s="9"/>
      <c r="Z4673" s="9"/>
      <c r="AA4673" s="9"/>
      <c r="AB4673" s="9"/>
      <c r="AC4673" s="9"/>
      <c r="AD4673" s="9"/>
      <c r="AE4673" s="9"/>
      <c r="AF4673" s="55"/>
      <c r="AG4673" s="55"/>
      <c r="AH4673" s="9"/>
      <c r="AI4673" s="9"/>
      <c r="AJ4673" s="9"/>
      <c r="AK4673" s="9"/>
      <c r="AL4673" s="9"/>
      <c r="AM4673" s="9"/>
      <c r="AN4673" s="9"/>
      <c r="AO4673" s="9"/>
      <c r="AP4673" s="9"/>
      <c r="AQ4673" s="9"/>
      <c r="AR4673" s="9"/>
      <c r="AS4673" s="9"/>
      <c r="AT4673" s="9"/>
      <c r="AU4673" s="9"/>
      <c r="AV4673" s="9"/>
      <c r="AW4673" s="9"/>
      <c r="AX4673" s="9"/>
      <c r="AY4673" s="9"/>
      <c r="AZ4673" s="9"/>
      <c r="BA4673" s="9"/>
      <c r="BB4673" s="9"/>
      <c r="BC4673" s="9"/>
      <c r="BD4673" s="9"/>
      <c r="BE4673" s="9"/>
      <c r="BF4673" s="9"/>
      <c r="BG4673" s="9"/>
      <c r="BH4673" s="9"/>
      <c r="BI4673" s="9"/>
      <c r="BJ4673" s="9"/>
      <c r="BK4673" s="9"/>
      <c r="BL4673" s="9"/>
      <c r="BM4673" s="9"/>
      <c r="BN4673" s="9"/>
      <c r="BO4673" s="9"/>
      <c r="BP4673" s="9"/>
      <c r="BQ4673" s="9"/>
      <c r="BT4673" s="9"/>
      <c r="BU4673" s="9"/>
      <c r="BX4673" s="9"/>
      <c r="BY4673" s="9"/>
      <c r="CB4673" s="9"/>
      <c r="CC4673" s="9"/>
      <c r="CF4673" s="9"/>
      <c r="CG4673" s="9"/>
      <c r="CJ4673" s="9"/>
      <c r="CK4673" s="9"/>
      <c r="CN4673" s="9"/>
      <c r="CO4673" s="9"/>
      <c r="CP4673" s="9"/>
      <c r="CQ4673" s="9"/>
      <c r="CR4673" s="9"/>
      <c r="CS4673" s="9"/>
      <c r="CT4673" s="9"/>
      <c r="CU4673" s="9"/>
      <c r="CV4673" s="9"/>
      <c r="CW4673" s="9"/>
      <c r="CX4673" s="9"/>
      <c r="CY4673" s="9"/>
      <c r="CZ4673" s="9"/>
      <c r="DA4673" s="9"/>
      <c r="DB4673" s="9"/>
      <c r="DC4673" s="9"/>
      <c r="DD4673" s="9"/>
      <c r="DE4673" s="9"/>
      <c r="DF4673" s="9"/>
      <c r="DG4673" s="9"/>
      <c r="DH4673" s="9"/>
      <c r="DI4673" s="9"/>
      <c r="DJ4673" s="9"/>
      <c r="DK4673" s="9"/>
      <c r="DL4673" s="9"/>
      <c r="DM4673" s="9"/>
      <c r="DN4673" s="9"/>
      <c r="DO4673" s="9"/>
      <c r="DP4673" s="9"/>
      <c r="DQ4673" s="9"/>
      <c r="DR4673" s="9"/>
      <c r="DS4673" s="9"/>
      <c r="DT4673" s="9"/>
      <c r="DU4673" s="9"/>
      <c r="DV4673" s="9"/>
      <c r="DW4673" s="9"/>
      <c r="DX4673" s="9"/>
      <c r="DY4673" s="9"/>
      <c r="DZ4673" s="56"/>
      <c r="EA4673" s="57"/>
    </row>
    <row r="4674" spans="1:131" ht="19.5" customHeight="1" x14ac:dyDescent="0.25">
      <c r="A4674" s="9">
        <v>3147</v>
      </c>
      <c r="B4674" s="9" t="s">
        <v>9308</v>
      </c>
      <c r="C4674" s="9" t="s">
        <v>9309</v>
      </c>
      <c r="D4674" s="9"/>
      <c r="E4674" s="9" t="s">
        <v>447</v>
      </c>
      <c r="F4674" s="9" t="s">
        <v>2191</v>
      </c>
      <c r="G4674" s="9"/>
      <c r="H4674" s="9" t="s">
        <v>202</v>
      </c>
      <c r="I4674" s="9" t="s">
        <v>25</v>
      </c>
      <c r="J4674" s="129">
        <v>44175</v>
      </c>
      <c r="K4674" s="129">
        <v>44145</v>
      </c>
      <c r="L4674" s="129">
        <v>44286</v>
      </c>
      <c r="O4674" s="9">
        <v>24</v>
      </c>
      <c r="Q4674" s="9" t="s">
        <v>54</v>
      </c>
      <c r="R4674" s="9"/>
      <c r="S4674" s="13">
        <v>13795500</v>
      </c>
      <c r="T4674" s="13">
        <v>13795500</v>
      </c>
      <c r="U4674" s="13">
        <v>4138650</v>
      </c>
      <c r="V4674" s="9"/>
      <c r="W4674" s="9"/>
      <c r="X4674" s="9"/>
      <c r="Y4674" s="9"/>
      <c r="Z4674" s="9"/>
      <c r="AA4674" s="9"/>
      <c r="AB4674" s="9"/>
      <c r="AC4674" s="9"/>
      <c r="AD4674" s="9"/>
      <c r="AE4674" s="9"/>
      <c r="AF4674" s="55"/>
      <c r="AG4674" s="55"/>
      <c r="AH4674" s="11">
        <v>44145</v>
      </c>
      <c r="AI4674" s="11">
        <v>44286</v>
      </c>
      <c r="AJ4674" s="13">
        <v>11193000</v>
      </c>
      <c r="AK4674" s="13">
        <v>3357900</v>
      </c>
      <c r="AL4674" s="9"/>
      <c r="AM4674" s="9"/>
      <c r="AN4674" s="9"/>
      <c r="AO4674" s="9"/>
      <c r="AP4674" s="9"/>
      <c r="AQ4674" s="9"/>
      <c r="AR4674" s="9"/>
      <c r="AS4674" s="9"/>
      <c r="AT4674" s="9"/>
      <c r="AU4674" s="9"/>
      <c r="AV4674" s="9"/>
      <c r="AW4674" s="9"/>
      <c r="AX4674" s="9"/>
      <c r="AY4674" s="9"/>
      <c r="AZ4674" s="9"/>
      <c r="BA4674" s="9"/>
      <c r="BB4674" s="9"/>
      <c r="BC4674" s="9"/>
      <c r="BD4674" s="9"/>
      <c r="BE4674" s="9"/>
      <c r="BF4674" s="9"/>
      <c r="BG4674" s="9"/>
      <c r="BH4674" s="9"/>
      <c r="BI4674" s="9"/>
      <c r="BJ4674" s="9"/>
      <c r="BK4674" s="9"/>
      <c r="BL4674" s="9"/>
      <c r="BM4674" s="9"/>
      <c r="BN4674" s="9"/>
      <c r="BO4674" s="9"/>
      <c r="BP4674" s="9"/>
      <c r="BQ4674" s="9"/>
      <c r="BT4674" s="9"/>
      <c r="BU4674" s="9"/>
      <c r="BX4674" s="9"/>
      <c r="BY4674" s="9"/>
      <c r="CB4674" s="9"/>
      <c r="CC4674" s="9"/>
      <c r="CF4674" s="9"/>
      <c r="CG4674" s="9"/>
      <c r="CJ4674" s="9"/>
      <c r="CK4674" s="9"/>
      <c r="CN4674" s="9"/>
      <c r="CO4674" s="9"/>
      <c r="CP4674" s="9"/>
      <c r="CQ4674" s="9"/>
      <c r="CR4674" s="9"/>
      <c r="CS4674" s="9"/>
      <c r="CT4674" s="9"/>
      <c r="CU4674" s="9"/>
      <c r="CV4674" s="9"/>
      <c r="CW4674" s="9"/>
      <c r="CX4674" s="9"/>
      <c r="CY4674" s="9"/>
      <c r="CZ4674" s="9"/>
      <c r="DA4674" s="9"/>
      <c r="DB4674" s="9"/>
      <c r="DC4674" s="9"/>
      <c r="DD4674" s="9"/>
      <c r="DE4674" s="9"/>
      <c r="DF4674" s="9"/>
      <c r="DG4674" s="9"/>
      <c r="DH4674" s="9"/>
      <c r="DI4674" s="9"/>
      <c r="DJ4674" s="9"/>
      <c r="DK4674" s="9"/>
      <c r="DL4674" s="9"/>
      <c r="DM4674" s="9"/>
      <c r="DN4674" s="9"/>
      <c r="DO4674" s="9"/>
      <c r="DP4674" s="9"/>
      <c r="DQ4674" s="9"/>
      <c r="DR4674" s="9"/>
      <c r="DS4674" s="9"/>
      <c r="DT4674" s="9"/>
      <c r="DU4674" s="9"/>
      <c r="DV4674" s="9"/>
      <c r="DW4674" s="9"/>
      <c r="DX4674" s="9"/>
      <c r="DY4674" s="9"/>
      <c r="DZ4674" s="56"/>
      <c r="EA4674" s="57"/>
    </row>
    <row r="4675" spans="1:131" ht="19.5" customHeight="1" x14ac:dyDescent="0.25">
      <c r="A4675" s="9">
        <v>3148</v>
      </c>
      <c r="B4675" s="9" t="s">
        <v>9311</v>
      </c>
      <c r="C4675" s="9" t="s">
        <v>9312</v>
      </c>
      <c r="D4675" s="9"/>
      <c r="E4675" s="9" t="s">
        <v>2648</v>
      </c>
      <c r="F4675" s="9" t="s">
        <v>9138</v>
      </c>
      <c r="G4675" s="9"/>
      <c r="H4675" s="9" t="s">
        <v>906</v>
      </c>
      <c r="I4675" s="9" t="s">
        <v>35</v>
      </c>
      <c r="M4675" s="9" t="s">
        <v>20</v>
      </c>
      <c r="O4675" s="9">
        <v>30</v>
      </c>
      <c r="R4675" s="9"/>
      <c r="S4675" s="9"/>
      <c r="T4675" s="9"/>
      <c r="U4675" s="9"/>
      <c r="V4675" s="9"/>
      <c r="W4675" s="9"/>
      <c r="X4675" s="9"/>
      <c r="Y4675" s="9"/>
      <c r="Z4675" s="9"/>
      <c r="AA4675" s="9"/>
      <c r="AB4675" s="9"/>
      <c r="AC4675" s="9"/>
      <c r="AD4675" s="9"/>
      <c r="AE4675" s="9"/>
      <c r="AF4675" s="55"/>
      <c r="AG4675" s="55"/>
      <c r="AH4675" s="9"/>
      <c r="AI4675" s="9"/>
      <c r="AJ4675" s="9"/>
      <c r="AK4675" s="9"/>
      <c r="AL4675" s="9"/>
      <c r="AM4675" s="9"/>
      <c r="AN4675" s="9"/>
      <c r="AO4675" s="9"/>
      <c r="AP4675" s="9"/>
      <c r="AQ4675" s="9"/>
      <c r="AR4675" s="9"/>
      <c r="AS4675" s="9"/>
      <c r="AT4675" s="9"/>
      <c r="AU4675" s="9"/>
      <c r="AV4675" s="9"/>
      <c r="AW4675" s="9"/>
      <c r="AX4675" s="9"/>
      <c r="AY4675" s="9"/>
      <c r="AZ4675" s="9"/>
      <c r="BA4675" s="9"/>
      <c r="BB4675" s="9"/>
      <c r="BC4675" s="9"/>
      <c r="BD4675" s="9"/>
      <c r="BE4675" s="9"/>
      <c r="BF4675" s="9"/>
      <c r="BG4675" s="9"/>
      <c r="BH4675" s="9"/>
      <c r="BI4675" s="9"/>
      <c r="BJ4675" s="9"/>
      <c r="BK4675" s="9"/>
      <c r="BL4675" s="9"/>
      <c r="BM4675" s="9"/>
      <c r="BN4675" s="9"/>
      <c r="BO4675" s="9"/>
      <c r="BP4675" s="9"/>
      <c r="BQ4675" s="9"/>
      <c r="BT4675" s="9"/>
      <c r="BU4675" s="9"/>
      <c r="BX4675" s="9"/>
      <c r="BY4675" s="9"/>
      <c r="CB4675" s="9"/>
      <c r="CC4675" s="9"/>
      <c r="CF4675" s="9"/>
      <c r="CG4675" s="9"/>
      <c r="CJ4675" s="9"/>
      <c r="CK4675" s="9"/>
      <c r="CN4675" s="9"/>
      <c r="CO4675" s="9"/>
      <c r="CP4675" s="9"/>
      <c r="CQ4675" s="9"/>
      <c r="CR4675" s="9"/>
      <c r="CS4675" s="9"/>
      <c r="CT4675" s="9"/>
      <c r="CU4675" s="9"/>
      <c r="CV4675" s="9"/>
      <c r="CW4675" s="9"/>
      <c r="CX4675" s="9"/>
      <c r="CY4675" s="9"/>
      <c r="CZ4675" s="9"/>
      <c r="DA4675" s="9"/>
      <c r="DB4675" s="9"/>
      <c r="DC4675" s="9"/>
      <c r="DD4675" s="9"/>
      <c r="DE4675" s="9"/>
      <c r="DF4675" s="9"/>
      <c r="DG4675" s="9"/>
      <c r="DH4675" s="9"/>
      <c r="DI4675" s="9"/>
      <c r="DJ4675" s="9"/>
      <c r="DK4675" s="9"/>
      <c r="DL4675" s="9"/>
      <c r="DM4675" s="9"/>
      <c r="DN4675" s="9"/>
      <c r="DO4675" s="9"/>
      <c r="DP4675" s="9"/>
      <c r="DQ4675" s="9"/>
      <c r="DR4675" s="9"/>
      <c r="DS4675" s="9"/>
      <c r="DT4675" s="9"/>
      <c r="DU4675" s="9"/>
      <c r="DV4675" s="9"/>
      <c r="DW4675" s="9"/>
      <c r="DX4675" s="9"/>
      <c r="DY4675" s="9"/>
      <c r="DZ4675" s="56"/>
      <c r="EA4675" s="57"/>
    </row>
    <row r="4676" spans="1:131" ht="19.5" customHeight="1" x14ac:dyDescent="0.25">
      <c r="A4676" s="9">
        <v>3149</v>
      </c>
      <c r="B4676" s="9" t="s">
        <v>9313</v>
      </c>
      <c r="C4676" s="9" t="s">
        <v>9314</v>
      </c>
      <c r="D4676" s="9"/>
      <c r="E4676" s="9" t="s">
        <v>168</v>
      </c>
      <c r="F4676" s="9" t="s">
        <v>1145</v>
      </c>
      <c r="G4676" s="9"/>
      <c r="H4676" s="9" t="s">
        <v>202</v>
      </c>
      <c r="I4676" s="9" t="s">
        <v>25</v>
      </c>
      <c r="J4676" s="129">
        <v>44287</v>
      </c>
      <c r="K4676" s="129">
        <v>44242</v>
      </c>
      <c r="L4676" s="129">
        <v>44530</v>
      </c>
      <c r="M4676" s="9" t="s">
        <v>20</v>
      </c>
      <c r="O4676" s="9">
        <v>26</v>
      </c>
      <c r="Q4676" s="9" t="s">
        <v>54</v>
      </c>
      <c r="R4676" s="9"/>
      <c r="S4676" s="13">
        <v>12500000</v>
      </c>
      <c r="T4676" s="13">
        <v>12500000</v>
      </c>
      <c r="U4676" s="13">
        <v>3750000</v>
      </c>
      <c r="V4676" s="13">
        <v>8750000</v>
      </c>
      <c r="W4676" s="9"/>
      <c r="X4676" s="9"/>
      <c r="Y4676" s="9"/>
      <c r="Z4676" s="9"/>
      <c r="AA4676" s="9"/>
      <c r="AB4676" s="9"/>
      <c r="AC4676" s="9"/>
      <c r="AD4676" s="9"/>
      <c r="AE4676" s="9"/>
      <c r="AF4676" s="55">
        <v>8750000</v>
      </c>
      <c r="AG4676" s="55"/>
      <c r="AH4676" s="9"/>
      <c r="AI4676" s="9"/>
      <c r="AJ4676" s="9"/>
      <c r="AK4676" s="9"/>
      <c r="AL4676" s="9"/>
      <c r="AM4676" s="9"/>
      <c r="AN4676" s="9"/>
      <c r="AO4676" s="9"/>
      <c r="AP4676" s="9"/>
      <c r="AQ4676" s="9"/>
      <c r="AR4676" s="9"/>
      <c r="AS4676" s="9"/>
      <c r="AT4676" s="9"/>
      <c r="AU4676" s="9"/>
      <c r="AV4676" s="9"/>
      <c r="AW4676" s="9"/>
      <c r="AX4676" s="9"/>
      <c r="AY4676" s="9"/>
      <c r="AZ4676" s="9"/>
      <c r="BA4676" s="9"/>
      <c r="BB4676" s="9"/>
      <c r="BC4676" s="9"/>
      <c r="BD4676" s="9"/>
      <c r="BE4676" s="9"/>
      <c r="BF4676" s="9"/>
      <c r="BG4676" s="9"/>
      <c r="BH4676" s="9"/>
      <c r="BI4676" s="9"/>
      <c r="BJ4676" s="9"/>
      <c r="BK4676" s="9"/>
      <c r="BL4676" s="9"/>
      <c r="BM4676" s="9"/>
      <c r="BN4676" s="9"/>
      <c r="BO4676" s="9"/>
      <c r="BP4676" s="9"/>
      <c r="BQ4676" s="9"/>
      <c r="BT4676" s="9"/>
      <c r="BU4676" s="9"/>
      <c r="BX4676" s="9"/>
      <c r="BY4676" s="9"/>
      <c r="CB4676" s="9"/>
      <c r="CC4676" s="9"/>
      <c r="CF4676" s="9"/>
      <c r="CG4676" s="9"/>
      <c r="CJ4676" s="9"/>
      <c r="CK4676" s="9"/>
      <c r="CN4676" s="9"/>
      <c r="CO4676" s="9"/>
      <c r="CP4676" s="9"/>
      <c r="CQ4676" s="9"/>
      <c r="CR4676" s="9"/>
      <c r="CS4676" s="9"/>
      <c r="CT4676" s="9"/>
      <c r="CU4676" s="9"/>
      <c r="CV4676" s="9"/>
      <c r="CW4676" s="9"/>
      <c r="CX4676" s="9"/>
      <c r="CY4676" s="9"/>
      <c r="CZ4676" s="9"/>
      <c r="DA4676" s="9"/>
      <c r="DB4676" s="9"/>
      <c r="DC4676" s="9"/>
      <c r="DD4676" s="9"/>
      <c r="DE4676" s="9"/>
      <c r="DF4676" s="9"/>
      <c r="DG4676" s="9"/>
      <c r="DH4676" s="9"/>
      <c r="DI4676" s="9"/>
      <c r="DJ4676" s="9"/>
      <c r="DK4676" s="9"/>
      <c r="DL4676" s="9"/>
      <c r="DM4676" s="9"/>
      <c r="DN4676" s="9"/>
      <c r="DO4676" s="9"/>
      <c r="DP4676" s="9"/>
      <c r="DQ4676" s="9"/>
      <c r="DR4676" s="9"/>
      <c r="DS4676" s="9"/>
      <c r="DT4676" s="9"/>
      <c r="DU4676" s="9"/>
      <c r="DV4676" s="9"/>
      <c r="DW4676" s="9"/>
      <c r="DX4676" s="9"/>
      <c r="DY4676" s="9"/>
      <c r="DZ4676" s="56"/>
      <c r="EA4676" s="57"/>
    </row>
    <row r="4677" spans="1:131" ht="19.5" customHeight="1" x14ac:dyDescent="0.25">
      <c r="A4677" s="9">
        <v>3150</v>
      </c>
      <c r="B4677" s="9" t="s">
        <v>9315</v>
      </c>
      <c r="C4677" s="9" t="s">
        <v>9316</v>
      </c>
      <c r="D4677" s="9"/>
      <c r="E4677" s="9" t="s">
        <v>7150</v>
      </c>
      <c r="F4677" s="9" t="s">
        <v>9317</v>
      </c>
      <c r="G4677" s="9"/>
      <c r="H4677" s="9" t="s">
        <v>202</v>
      </c>
      <c r="I4677" s="9" t="s">
        <v>25</v>
      </c>
      <c r="J4677" s="129">
        <v>44232</v>
      </c>
      <c r="K4677" s="129">
        <v>44201</v>
      </c>
      <c r="L4677" s="129">
        <v>44664</v>
      </c>
      <c r="M4677" s="9" t="s">
        <v>20</v>
      </c>
      <c r="O4677" s="9">
        <v>29</v>
      </c>
      <c r="Q4677" s="9" t="s">
        <v>54</v>
      </c>
      <c r="R4677" s="9"/>
      <c r="S4677" s="13">
        <v>12850000</v>
      </c>
      <c r="T4677" s="13">
        <v>12850000</v>
      </c>
      <c r="U4677" s="13">
        <v>3855000</v>
      </c>
      <c r="V4677" s="13">
        <v>8995000</v>
      </c>
      <c r="W4677" s="9"/>
      <c r="X4677" s="9"/>
      <c r="Y4677" s="9"/>
      <c r="Z4677" s="9"/>
      <c r="AA4677" s="9"/>
      <c r="AB4677" s="9"/>
      <c r="AC4677" s="9"/>
      <c r="AD4677" s="9"/>
      <c r="AE4677" s="9"/>
      <c r="AF4677" s="55">
        <v>8995000</v>
      </c>
      <c r="AG4677" s="55"/>
      <c r="AH4677" s="9"/>
      <c r="AI4677" s="9"/>
      <c r="AJ4677" s="9"/>
      <c r="AK4677" s="9"/>
      <c r="AL4677" s="9"/>
      <c r="AM4677" s="9"/>
      <c r="AN4677" s="9"/>
      <c r="AO4677" s="9"/>
      <c r="AP4677" s="9"/>
      <c r="AQ4677" s="9"/>
      <c r="AR4677" s="9"/>
      <c r="AS4677" s="9"/>
      <c r="AT4677" s="9"/>
      <c r="AU4677" s="9"/>
      <c r="AV4677" s="9"/>
      <c r="AW4677" s="9"/>
      <c r="AX4677" s="9"/>
      <c r="AY4677" s="9"/>
      <c r="AZ4677" s="9"/>
      <c r="BA4677" s="9"/>
      <c r="BB4677" s="9"/>
      <c r="BC4677" s="9"/>
      <c r="BD4677" s="9"/>
      <c r="BE4677" s="9"/>
      <c r="BF4677" s="9"/>
      <c r="BG4677" s="9"/>
      <c r="BH4677" s="9"/>
      <c r="BI4677" s="9"/>
      <c r="BJ4677" s="9"/>
      <c r="BK4677" s="9"/>
      <c r="BL4677" s="9"/>
      <c r="BM4677" s="9"/>
      <c r="BN4677" s="9"/>
      <c r="BO4677" s="9"/>
      <c r="BP4677" s="9"/>
      <c r="BQ4677" s="9"/>
      <c r="BT4677" s="9"/>
      <c r="BU4677" s="9"/>
      <c r="BX4677" s="9"/>
      <c r="BY4677" s="9"/>
      <c r="CB4677" s="9"/>
      <c r="CC4677" s="9"/>
      <c r="CF4677" s="9"/>
      <c r="CG4677" s="9"/>
      <c r="CJ4677" s="9"/>
      <c r="CK4677" s="9"/>
      <c r="CN4677" s="9"/>
      <c r="CO4677" s="9"/>
      <c r="CP4677" s="9"/>
      <c r="CQ4677" s="9"/>
      <c r="CR4677" s="9"/>
      <c r="CS4677" s="9"/>
      <c r="CT4677" s="9"/>
      <c r="CU4677" s="9"/>
      <c r="CV4677" s="9"/>
      <c r="CW4677" s="9"/>
      <c r="CX4677" s="9"/>
      <c r="CY4677" s="9"/>
      <c r="CZ4677" s="9"/>
      <c r="DA4677" s="9"/>
      <c r="DB4677" s="9"/>
      <c r="DC4677" s="9"/>
      <c r="DD4677" s="9"/>
      <c r="DE4677" s="9"/>
      <c r="DF4677" s="9"/>
      <c r="DG4677" s="9"/>
      <c r="DH4677" s="9"/>
      <c r="DI4677" s="9"/>
      <c r="DJ4677" s="9"/>
      <c r="DK4677" s="9"/>
      <c r="DL4677" s="9"/>
      <c r="DM4677" s="9"/>
      <c r="DN4677" s="9"/>
      <c r="DO4677" s="9"/>
      <c r="DP4677" s="9"/>
      <c r="DQ4677" s="9"/>
      <c r="DR4677" s="9"/>
      <c r="DS4677" s="9"/>
      <c r="DT4677" s="9"/>
      <c r="DU4677" s="9"/>
      <c r="DV4677" s="9"/>
      <c r="DW4677" s="9"/>
      <c r="DX4677" s="9"/>
      <c r="DY4677" s="9"/>
      <c r="DZ4677" s="56"/>
      <c r="EA4677" s="57"/>
    </row>
    <row r="4678" spans="1:131" ht="38.25" customHeight="1" x14ac:dyDescent="0.25">
      <c r="A4678" s="9">
        <v>3151</v>
      </c>
      <c r="B4678" s="9" t="s">
        <v>9318</v>
      </c>
      <c r="C4678" s="9" t="s">
        <v>9319</v>
      </c>
      <c r="D4678" s="9"/>
      <c r="E4678" s="9" t="s">
        <v>8942</v>
      </c>
      <c r="F4678" s="9" t="s">
        <v>7800</v>
      </c>
      <c r="G4678" s="9"/>
      <c r="H4678" s="9" t="s">
        <v>202</v>
      </c>
      <c r="I4678" s="9" t="s">
        <v>25</v>
      </c>
      <c r="J4678" s="129">
        <v>44317</v>
      </c>
      <c r="K4678" s="129">
        <v>44232</v>
      </c>
      <c r="L4678" s="129">
        <v>44500</v>
      </c>
      <c r="M4678" s="9" t="s">
        <v>20</v>
      </c>
      <c r="O4678" s="9">
        <v>26</v>
      </c>
      <c r="Q4678" s="9" t="s">
        <v>54</v>
      </c>
      <c r="R4678" s="9"/>
      <c r="S4678" s="13">
        <v>11000000</v>
      </c>
      <c r="T4678" s="13">
        <v>11000000</v>
      </c>
      <c r="U4678" s="13">
        <v>3300000</v>
      </c>
      <c r="V4678" s="13">
        <v>7700000</v>
      </c>
      <c r="W4678" s="9"/>
      <c r="X4678" s="9"/>
      <c r="Y4678" s="9"/>
      <c r="Z4678" s="9"/>
      <c r="AA4678" s="9"/>
      <c r="AB4678" s="9"/>
      <c r="AC4678" s="9"/>
      <c r="AD4678" s="9"/>
      <c r="AE4678" s="9"/>
      <c r="AF4678" s="55">
        <v>7700000</v>
      </c>
      <c r="AG4678" s="55"/>
      <c r="AH4678" s="9"/>
      <c r="AI4678" s="9"/>
      <c r="AJ4678" s="9"/>
      <c r="AK4678" s="9"/>
      <c r="AL4678" s="9"/>
      <c r="AM4678" s="9"/>
      <c r="AN4678" s="9"/>
      <c r="AO4678" s="9"/>
      <c r="AP4678" s="9"/>
      <c r="AQ4678" s="9"/>
      <c r="AR4678" s="9"/>
      <c r="AS4678" s="9"/>
      <c r="AT4678" s="9"/>
      <c r="AU4678" s="9"/>
      <c r="AV4678" s="9"/>
      <c r="AW4678" s="9"/>
      <c r="AX4678" s="9"/>
      <c r="AY4678" s="9"/>
      <c r="AZ4678" s="9"/>
      <c r="BA4678" s="9"/>
      <c r="BB4678" s="9"/>
      <c r="BC4678" s="9"/>
      <c r="BD4678" s="9"/>
      <c r="BE4678" s="9"/>
      <c r="BF4678" s="9"/>
      <c r="BG4678" s="9"/>
      <c r="BH4678" s="9"/>
      <c r="BI4678" s="9"/>
      <c r="BJ4678" s="9"/>
      <c r="BK4678" s="9"/>
      <c r="BL4678" s="9"/>
      <c r="BM4678" s="9"/>
      <c r="BN4678" s="9"/>
      <c r="BO4678" s="9"/>
      <c r="BP4678" s="9"/>
      <c r="BQ4678" s="9"/>
      <c r="BT4678" s="9"/>
      <c r="BU4678" s="9"/>
      <c r="BX4678" s="9"/>
      <c r="BY4678" s="9"/>
      <c r="CB4678" s="9"/>
      <c r="CC4678" s="9"/>
      <c r="CF4678" s="9"/>
      <c r="CG4678" s="9"/>
      <c r="CJ4678" s="9"/>
      <c r="CK4678" s="9"/>
      <c r="CN4678" s="9"/>
      <c r="CO4678" s="9"/>
      <c r="CP4678" s="9"/>
      <c r="CQ4678" s="9"/>
      <c r="CR4678" s="9"/>
      <c r="CS4678" s="9"/>
      <c r="CT4678" s="9"/>
      <c r="CU4678" s="9"/>
      <c r="CV4678" s="9"/>
      <c r="CW4678" s="9"/>
      <c r="CX4678" s="9"/>
      <c r="CY4678" s="9"/>
      <c r="CZ4678" s="9"/>
      <c r="DA4678" s="9"/>
      <c r="DB4678" s="9"/>
      <c r="DC4678" s="9"/>
      <c r="DD4678" s="9"/>
      <c r="DE4678" s="9"/>
      <c r="DF4678" s="9"/>
      <c r="DG4678" s="9"/>
      <c r="DH4678" s="9"/>
      <c r="DI4678" s="9"/>
      <c r="DJ4678" s="9"/>
      <c r="DK4678" s="9"/>
      <c r="DL4678" s="9"/>
      <c r="DM4678" s="9"/>
      <c r="DN4678" s="9"/>
      <c r="DO4678" s="9"/>
      <c r="DP4678" s="9"/>
      <c r="DQ4678" s="9"/>
      <c r="DR4678" s="9"/>
      <c r="DS4678" s="9"/>
      <c r="DT4678" s="9"/>
      <c r="DU4678" s="9"/>
      <c r="DV4678" s="9"/>
      <c r="DW4678" s="9"/>
      <c r="DX4678" s="9"/>
      <c r="DY4678" s="9"/>
      <c r="DZ4678" s="56"/>
      <c r="EA4678" s="57"/>
    </row>
    <row r="4679" spans="1:131" ht="19.5" customHeight="1" x14ac:dyDescent="0.25">
      <c r="A4679" s="9">
        <v>3152</v>
      </c>
      <c r="B4679" s="9" t="s">
        <v>9320</v>
      </c>
      <c r="C4679" s="9" t="s">
        <v>9321</v>
      </c>
      <c r="D4679" s="9"/>
      <c r="E4679" s="9" t="s">
        <v>9322</v>
      </c>
      <c r="F4679" s="9" t="s">
        <v>7444</v>
      </c>
      <c r="G4679" s="9"/>
      <c r="H4679" s="9" t="s">
        <v>202</v>
      </c>
      <c r="I4679" s="9" t="s">
        <v>25</v>
      </c>
      <c r="J4679" s="129">
        <v>44301</v>
      </c>
      <c r="K4679" s="129">
        <v>44166</v>
      </c>
      <c r="L4679" s="129">
        <v>44666</v>
      </c>
      <c r="M4679" s="9" t="s">
        <v>20</v>
      </c>
      <c r="O4679" s="9">
        <v>29</v>
      </c>
      <c r="Q4679" s="9" t="s">
        <v>54</v>
      </c>
      <c r="R4679" s="9"/>
      <c r="S4679" s="13">
        <v>40000000</v>
      </c>
      <c r="T4679" s="13">
        <v>40000000</v>
      </c>
      <c r="U4679" s="13">
        <v>12000000</v>
      </c>
      <c r="V4679" s="13">
        <v>28000000</v>
      </c>
      <c r="W4679" s="9"/>
      <c r="X4679" s="9"/>
      <c r="Y4679" s="9"/>
      <c r="Z4679" s="9"/>
      <c r="AA4679" s="9"/>
      <c r="AB4679" s="9"/>
      <c r="AC4679" s="9"/>
      <c r="AD4679" s="9"/>
      <c r="AE4679" s="9"/>
      <c r="AF4679" s="55">
        <v>28000000</v>
      </c>
      <c r="AG4679" s="55"/>
      <c r="AH4679" s="9"/>
      <c r="AI4679" s="9"/>
      <c r="AJ4679" s="9"/>
      <c r="AK4679" s="9"/>
      <c r="AL4679" s="9"/>
      <c r="AM4679" s="9"/>
      <c r="AN4679" s="9"/>
      <c r="AO4679" s="9"/>
      <c r="AP4679" s="9"/>
      <c r="AQ4679" s="9"/>
      <c r="AR4679" s="9"/>
      <c r="AS4679" s="9"/>
      <c r="AT4679" s="9"/>
      <c r="AU4679" s="9"/>
      <c r="AV4679" s="9"/>
      <c r="AW4679" s="9"/>
      <c r="AX4679" s="9"/>
      <c r="AY4679" s="9"/>
      <c r="AZ4679" s="9"/>
      <c r="BA4679" s="9"/>
      <c r="BB4679" s="9"/>
      <c r="BC4679" s="9"/>
      <c r="BD4679" s="9"/>
      <c r="BE4679" s="9"/>
      <c r="BF4679" s="9"/>
      <c r="BG4679" s="9"/>
      <c r="BH4679" s="9"/>
      <c r="BI4679" s="9"/>
      <c r="BJ4679" s="9"/>
      <c r="BK4679" s="9"/>
      <c r="BL4679" s="9"/>
      <c r="BM4679" s="9"/>
      <c r="BN4679" s="9"/>
      <c r="BO4679" s="9"/>
      <c r="BP4679" s="9"/>
      <c r="BQ4679" s="9"/>
      <c r="BT4679" s="9"/>
      <c r="BU4679" s="9"/>
      <c r="BX4679" s="9"/>
      <c r="BY4679" s="9"/>
      <c r="CB4679" s="9"/>
      <c r="CC4679" s="9"/>
      <c r="CF4679" s="9"/>
      <c r="CG4679" s="9"/>
      <c r="CJ4679" s="9"/>
      <c r="CK4679" s="9"/>
      <c r="CN4679" s="9"/>
      <c r="CO4679" s="9"/>
      <c r="CP4679" s="9"/>
      <c r="CQ4679" s="9"/>
      <c r="CR4679" s="9"/>
      <c r="CS4679" s="9"/>
      <c r="CT4679" s="9"/>
      <c r="CU4679" s="9"/>
      <c r="CV4679" s="9"/>
      <c r="CW4679" s="9"/>
      <c r="CX4679" s="9"/>
      <c r="CY4679" s="9"/>
      <c r="CZ4679" s="9"/>
      <c r="DA4679" s="9"/>
      <c r="DB4679" s="9"/>
      <c r="DC4679" s="9"/>
      <c r="DD4679" s="9"/>
      <c r="DE4679" s="9"/>
      <c r="DF4679" s="9"/>
      <c r="DG4679" s="9"/>
      <c r="DH4679" s="9"/>
      <c r="DI4679" s="9"/>
      <c r="DJ4679" s="9"/>
      <c r="DK4679" s="9"/>
      <c r="DL4679" s="9"/>
      <c r="DM4679" s="9"/>
      <c r="DN4679" s="9"/>
      <c r="DO4679" s="9"/>
      <c r="DP4679" s="9"/>
      <c r="DQ4679" s="9"/>
      <c r="DR4679" s="9"/>
      <c r="DS4679" s="9"/>
      <c r="DT4679" s="9"/>
      <c r="DU4679" s="9"/>
      <c r="DV4679" s="9"/>
      <c r="DW4679" s="9"/>
      <c r="DX4679" s="9"/>
      <c r="DY4679" s="9"/>
      <c r="DZ4679" s="56"/>
      <c r="EA4679" s="57"/>
    </row>
    <row r="4680" spans="1:131" ht="38.25" customHeight="1" x14ac:dyDescent="0.25">
      <c r="A4680" s="9">
        <v>3153</v>
      </c>
      <c r="B4680" s="9" t="s">
        <v>9323</v>
      </c>
      <c r="C4680" s="9" t="s">
        <v>9324</v>
      </c>
      <c r="D4680" s="9"/>
      <c r="E4680" s="9" t="s">
        <v>9930</v>
      </c>
      <c r="F4680" s="9" t="s">
        <v>9931</v>
      </c>
      <c r="G4680" s="9"/>
      <c r="H4680" s="9" t="s">
        <v>202</v>
      </c>
      <c r="I4680" s="9" t="s">
        <v>35</v>
      </c>
      <c r="J4680" s="129">
        <v>44306</v>
      </c>
      <c r="K4680" s="129">
        <v>44111</v>
      </c>
      <c r="L4680" s="129">
        <v>44834</v>
      </c>
      <c r="M4680" s="9" t="s">
        <v>20</v>
      </c>
      <c r="O4680" s="9">
        <v>31</v>
      </c>
      <c r="Q4680" s="9" t="s">
        <v>54</v>
      </c>
      <c r="R4680" s="9"/>
      <c r="S4680" s="13">
        <v>121087126</v>
      </c>
      <c r="T4680" s="13">
        <v>121087126</v>
      </c>
      <c r="U4680" s="13">
        <v>36326138</v>
      </c>
      <c r="V4680" s="13">
        <v>69000000</v>
      </c>
      <c r="W4680" s="9"/>
      <c r="X4680" s="9"/>
      <c r="Y4680" s="9"/>
      <c r="Z4680" s="9"/>
      <c r="AA4680" s="9"/>
      <c r="AB4680" s="9"/>
      <c r="AC4680" s="9"/>
      <c r="AD4680" s="9"/>
      <c r="AE4680" s="9"/>
      <c r="AF4680" s="55">
        <v>69000000</v>
      </c>
      <c r="AG4680" s="55"/>
      <c r="AH4680" s="11">
        <v>44119</v>
      </c>
      <c r="AI4680" s="11">
        <v>44377</v>
      </c>
      <c r="AJ4680" s="13">
        <v>75111108</v>
      </c>
      <c r="AK4680" s="13">
        <v>22533332</v>
      </c>
      <c r="AL4680" s="9"/>
      <c r="AM4680" s="9"/>
      <c r="AN4680" s="9"/>
      <c r="AO4680" s="9"/>
      <c r="AP4680" s="9"/>
      <c r="AQ4680" s="9"/>
      <c r="AR4680" s="9"/>
      <c r="AS4680" s="9"/>
      <c r="AT4680" s="9"/>
      <c r="AU4680" s="9"/>
      <c r="AV4680" s="9"/>
      <c r="AW4680" s="9"/>
      <c r="AX4680" s="9"/>
      <c r="AY4680" s="9"/>
      <c r="AZ4680" s="9"/>
      <c r="BA4680" s="9"/>
      <c r="BB4680" s="9"/>
      <c r="BC4680" s="9"/>
      <c r="BD4680" s="9"/>
      <c r="BE4680" s="9"/>
      <c r="BF4680" s="9"/>
      <c r="BG4680" s="9"/>
      <c r="BH4680" s="9"/>
      <c r="BI4680" s="9"/>
      <c r="BJ4680" s="9"/>
      <c r="BK4680" s="9"/>
      <c r="BL4680" s="9"/>
      <c r="BM4680" s="9"/>
      <c r="BN4680" s="9"/>
      <c r="BO4680" s="9"/>
      <c r="BP4680" s="9"/>
      <c r="BQ4680" s="9"/>
      <c r="BT4680" s="9"/>
      <c r="BU4680" s="9"/>
      <c r="BX4680" s="9"/>
      <c r="BY4680" s="9"/>
      <c r="CB4680" s="9"/>
      <c r="CC4680" s="9"/>
      <c r="CF4680" s="9"/>
      <c r="CG4680" s="9"/>
      <c r="CJ4680" s="9"/>
      <c r="CK4680" s="9"/>
      <c r="CN4680" s="9"/>
      <c r="CO4680" s="9"/>
      <c r="CP4680" s="9"/>
      <c r="CQ4680" s="9"/>
      <c r="CR4680" s="9"/>
      <c r="CS4680" s="9"/>
      <c r="CT4680" s="9"/>
      <c r="CU4680" s="9"/>
      <c r="CV4680" s="9"/>
      <c r="CW4680" s="9"/>
      <c r="CX4680" s="9"/>
      <c r="CY4680" s="9"/>
      <c r="CZ4680" s="9"/>
      <c r="DA4680" s="9"/>
      <c r="DB4680" s="9"/>
      <c r="DC4680" s="9"/>
      <c r="DD4680" s="9"/>
      <c r="DE4680" s="9"/>
      <c r="DF4680" s="9"/>
      <c r="DG4680" s="9"/>
      <c r="DH4680" s="9"/>
      <c r="DI4680" s="9"/>
      <c r="DJ4680" s="9"/>
      <c r="DK4680" s="9"/>
      <c r="DL4680" s="9"/>
      <c r="DM4680" s="9"/>
      <c r="DN4680" s="9"/>
      <c r="DO4680" s="9"/>
      <c r="DP4680" s="9"/>
      <c r="DQ4680" s="9"/>
      <c r="DR4680" s="9"/>
      <c r="DS4680" s="9"/>
      <c r="DT4680" s="9"/>
      <c r="DU4680" s="9"/>
      <c r="DV4680" s="9"/>
      <c r="DW4680" s="9"/>
      <c r="DX4680" s="9"/>
      <c r="DY4680" s="9"/>
      <c r="DZ4680" s="56"/>
      <c r="EA4680" s="57"/>
    </row>
    <row r="4681" spans="1:131" ht="19.5" customHeight="1" x14ac:dyDescent="0.25">
      <c r="A4681" s="9">
        <v>3154</v>
      </c>
      <c r="B4681" s="9" t="s">
        <v>9325</v>
      </c>
      <c r="C4681" s="9" t="s">
        <v>9326</v>
      </c>
      <c r="D4681" s="9"/>
      <c r="E4681" s="9" t="s">
        <v>9327</v>
      </c>
      <c r="F4681" s="9" t="s">
        <v>9328</v>
      </c>
      <c r="G4681" s="9"/>
      <c r="H4681" s="9" t="s">
        <v>202</v>
      </c>
      <c r="I4681" s="9" t="s">
        <v>97</v>
      </c>
      <c r="J4681" s="129">
        <v>44256</v>
      </c>
      <c r="K4681" s="129">
        <v>44200</v>
      </c>
      <c r="L4681" s="129">
        <v>45092</v>
      </c>
      <c r="M4681" s="9" t="s">
        <v>20</v>
      </c>
      <c r="O4681" s="9">
        <v>30</v>
      </c>
      <c r="Q4681" s="9" t="s">
        <v>54</v>
      </c>
      <c r="R4681" s="9"/>
      <c r="S4681" s="13">
        <v>39000000</v>
      </c>
      <c r="T4681" s="13">
        <v>39000000</v>
      </c>
      <c r="U4681" s="13">
        <v>8970000</v>
      </c>
      <c r="W4681" s="13">
        <v>30000000</v>
      </c>
      <c r="X4681" s="9"/>
      <c r="Y4681" s="9"/>
      <c r="Z4681" s="9"/>
      <c r="AA4681" s="9"/>
      <c r="AB4681" s="9"/>
      <c r="AC4681" s="9"/>
      <c r="AD4681" s="9"/>
      <c r="AE4681" s="9"/>
      <c r="AF4681" s="55">
        <v>30000000</v>
      </c>
      <c r="AG4681" s="55"/>
      <c r="AH4681" s="9"/>
      <c r="AI4681" s="9"/>
      <c r="AJ4681" s="9"/>
      <c r="AK4681" s="9"/>
      <c r="AL4681" s="9"/>
      <c r="AM4681" s="9"/>
      <c r="AN4681" s="9"/>
      <c r="AO4681" s="9"/>
      <c r="AP4681" s="9"/>
      <c r="AQ4681" s="9"/>
      <c r="AR4681" s="9"/>
      <c r="AS4681" s="9"/>
      <c r="AT4681" s="9"/>
      <c r="AU4681" s="9"/>
      <c r="AV4681" s="9"/>
      <c r="AW4681" s="9"/>
      <c r="AX4681" s="9"/>
      <c r="AY4681" s="9"/>
      <c r="AZ4681" s="9"/>
      <c r="BA4681" s="9"/>
      <c r="BB4681" s="9"/>
      <c r="BC4681" s="9"/>
      <c r="BD4681" s="9"/>
      <c r="BE4681" s="9"/>
      <c r="BF4681" s="9"/>
      <c r="BG4681" s="9"/>
      <c r="BH4681" s="9"/>
      <c r="BI4681" s="9"/>
      <c r="BJ4681" s="9"/>
      <c r="BK4681" s="9"/>
      <c r="BL4681" s="9"/>
      <c r="BM4681" s="9"/>
      <c r="BN4681" s="9"/>
      <c r="BO4681" s="9"/>
      <c r="BP4681" s="9"/>
      <c r="BQ4681" s="9"/>
      <c r="BT4681" s="9"/>
      <c r="BU4681" s="9"/>
      <c r="BX4681" s="9"/>
      <c r="BY4681" s="9"/>
      <c r="CB4681" s="9"/>
      <c r="CC4681" s="9"/>
      <c r="CF4681" s="9"/>
      <c r="CG4681" s="9"/>
      <c r="CJ4681" s="9"/>
      <c r="CK4681" s="9"/>
      <c r="CN4681" s="9"/>
      <c r="CO4681" s="9"/>
      <c r="CP4681" s="9"/>
      <c r="CQ4681" s="9"/>
      <c r="CR4681" s="9"/>
      <c r="CS4681" s="9"/>
      <c r="CT4681" s="9"/>
      <c r="CU4681" s="9"/>
      <c r="CV4681" s="9"/>
      <c r="CW4681" s="9"/>
      <c r="CX4681" s="9"/>
      <c r="CY4681" s="9"/>
      <c r="CZ4681" s="9"/>
      <c r="DA4681" s="9"/>
      <c r="DB4681" s="9"/>
      <c r="DC4681" s="9"/>
      <c r="DD4681" s="9"/>
      <c r="DE4681" s="9"/>
      <c r="DF4681" s="9"/>
      <c r="DG4681" s="9"/>
      <c r="DH4681" s="9"/>
      <c r="DI4681" s="9"/>
      <c r="DJ4681" s="9"/>
      <c r="DK4681" s="9"/>
      <c r="DL4681" s="9"/>
      <c r="DM4681" s="9"/>
      <c r="DN4681" s="9"/>
      <c r="DO4681" s="9"/>
      <c r="DP4681" s="9"/>
      <c r="DQ4681" s="9"/>
      <c r="DR4681" s="9"/>
      <c r="DS4681" s="9"/>
      <c r="DT4681" s="9"/>
      <c r="DU4681" s="9"/>
      <c r="DV4681" s="9"/>
      <c r="DW4681" s="9"/>
      <c r="DX4681" s="9"/>
      <c r="DY4681" s="9"/>
      <c r="DZ4681" s="56"/>
      <c r="EA4681" s="57"/>
    </row>
    <row r="4682" spans="1:131" ht="19.5" customHeight="1" x14ac:dyDescent="0.25">
      <c r="A4682" s="9">
        <v>3155</v>
      </c>
      <c r="B4682" s="9" t="s">
        <v>9330</v>
      </c>
      <c r="C4682" s="9" t="s">
        <v>9331</v>
      </c>
      <c r="D4682" s="9"/>
      <c r="E4682" s="9" t="s">
        <v>3482</v>
      </c>
      <c r="F4682" s="9" t="s">
        <v>9332</v>
      </c>
      <c r="G4682" s="9"/>
      <c r="H4682" s="9" t="s">
        <v>906</v>
      </c>
      <c r="I4682" s="9" t="s">
        <v>25</v>
      </c>
      <c r="M4682" s="9" t="s">
        <v>20</v>
      </c>
      <c r="O4682" s="9">
        <v>32</v>
      </c>
      <c r="R4682" s="9"/>
      <c r="S4682" s="9"/>
      <c r="T4682" s="9"/>
      <c r="U4682" s="9"/>
      <c r="V4682" s="9"/>
      <c r="W4682" s="9"/>
      <c r="X4682" s="9"/>
      <c r="Y4682" s="9"/>
      <c r="Z4682" s="9"/>
      <c r="AA4682" s="9"/>
      <c r="AB4682" s="9"/>
      <c r="AC4682" s="9"/>
      <c r="AD4682" s="9"/>
      <c r="AE4682" s="9"/>
      <c r="AF4682" s="55"/>
      <c r="AG4682" s="55"/>
      <c r="AH4682" s="9"/>
      <c r="AI4682" s="9"/>
      <c r="AJ4682" s="9"/>
      <c r="AK4682" s="9"/>
      <c r="AL4682" s="9"/>
      <c r="AM4682" s="9"/>
      <c r="AN4682" s="9"/>
      <c r="AO4682" s="9"/>
      <c r="AP4682" s="9"/>
      <c r="AQ4682" s="9"/>
      <c r="AR4682" s="9"/>
      <c r="AS4682" s="9"/>
      <c r="AT4682" s="9"/>
      <c r="AU4682" s="9"/>
      <c r="AV4682" s="9"/>
      <c r="AW4682" s="9"/>
      <c r="AX4682" s="9"/>
      <c r="AY4682" s="9"/>
      <c r="AZ4682" s="9"/>
      <c r="BA4682" s="9"/>
      <c r="BB4682" s="9"/>
      <c r="BC4682" s="9"/>
      <c r="BD4682" s="9"/>
      <c r="BE4682" s="9"/>
      <c r="BF4682" s="9"/>
      <c r="BG4682" s="9"/>
      <c r="BH4682" s="9"/>
      <c r="BI4682" s="9"/>
      <c r="BJ4682" s="9"/>
      <c r="BK4682" s="9"/>
      <c r="BL4682" s="9"/>
      <c r="BM4682" s="9"/>
      <c r="BN4682" s="9"/>
      <c r="BO4682" s="9"/>
      <c r="BP4682" s="9"/>
      <c r="BQ4682" s="9"/>
      <c r="BT4682" s="9"/>
      <c r="BU4682" s="9"/>
      <c r="BX4682" s="9"/>
      <c r="BY4682" s="9"/>
      <c r="CB4682" s="9"/>
      <c r="CC4682" s="9"/>
      <c r="CF4682" s="9"/>
      <c r="CG4682" s="9"/>
      <c r="CJ4682" s="9"/>
      <c r="CK4682" s="9"/>
      <c r="CN4682" s="9"/>
      <c r="CO4682" s="9"/>
      <c r="CP4682" s="9"/>
      <c r="CQ4682" s="9"/>
      <c r="CR4682" s="9"/>
      <c r="CS4682" s="9"/>
      <c r="CT4682" s="9"/>
      <c r="CU4682" s="9"/>
      <c r="CV4682" s="9"/>
      <c r="CW4682" s="9"/>
      <c r="CX4682" s="9"/>
      <c r="CY4682" s="9"/>
      <c r="CZ4682" s="9"/>
      <c r="DA4682" s="9"/>
      <c r="DB4682" s="9"/>
      <c r="DC4682" s="9"/>
      <c r="DD4682" s="9"/>
      <c r="DE4682" s="9"/>
      <c r="DF4682" s="9"/>
      <c r="DG4682" s="9"/>
      <c r="DH4682" s="9"/>
      <c r="DI4682" s="9"/>
      <c r="DJ4682" s="9"/>
      <c r="DK4682" s="9"/>
      <c r="DL4682" s="9"/>
      <c r="DM4682" s="9"/>
      <c r="DN4682" s="9"/>
      <c r="DO4682" s="9"/>
      <c r="DP4682" s="9"/>
      <c r="DQ4682" s="9"/>
      <c r="DR4682" s="9"/>
      <c r="DS4682" s="9"/>
      <c r="DT4682" s="9"/>
      <c r="DU4682" s="9"/>
      <c r="DV4682" s="9"/>
      <c r="DW4682" s="9"/>
      <c r="DX4682" s="9"/>
      <c r="DY4682" s="9"/>
      <c r="DZ4682" s="56"/>
      <c r="EA4682" s="57"/>
    </row>
    <row r="4683" spans="1:131" ht="19.5" customHeight="1" x14ac:dyDescent="0.25">
      <c r="A4683" s="9">
        <v>3156</v>
      </c>
      <c r="B4683" s="9" t="s">
        <v>9333</v>
      </c>
      <c r="C4683" s="9" t="s">
        <v>9334</v>
      </c>
      <c r="D4683" s="9"/>
      <c r="E4683" s="9" t="s">
        <v>168</v>
      </c>
      <c r="F4683" s="9" t="s">
        <v>1145</v>
      </c>
      <c r="G4683" s="9"/>
      <c r="H4683" s="9" t="s">
        <v>202</v>
      </c>
      <c r="I4683" s="9" t="s">
        <v>25</v>
      </c>
      <c r="J4683" s="129">
        <v>44418</v>
      </c>
      <c r="K4683" s="129">
        <v>44326</v>
      </c>
      <c r="L4683" s="129">
        <v>44773</v>
      </c>
      <c r="M4683" s="9" t="s">
        <v>20</v>
      </c>
      <c r="O4683" s="9">
        <v>27</v>
      </c>
      <c r="Q4683" s="9" t="s">
        <v>54</v>
      </c>
      <c r="R4683" s="9"/>
      <c r="S4683" s="13">
        <v>9200000</v>
      </c>
      <c r="T4683" s="13">
        <v>9200000</v>
      </c>
      <c r="U4683" s="13">
        <v>2760000</v>
      </c>
      <c r="V4683" s="13">
        <v>6440000</v>
      </c>
      <c r="W4683" s="9"/>
      <c r="X4683" s="9"/>
      <c r="Y4683" s="9"/>
      <c r="Z4683" s="9"/>
      <c r="AA4683" s="9"/>
      <c r="AB4683" s="9"/>
      <c r="AC4683" s="9"/>
      <c r="AD4683" s="9"/>
      <c r="AE4683" s="9"/>
      <c r="AF4683" s="55">
        <v>6440000</v>
      </c>
      <c r="AG4683" s="55"/>
      <c r="AH4683" s="9"/>
      <c r="AI4683" s="9"/>
      <c r="AJ4683" s="9"/>
      <c r="AK4683" s="9"/>
      <c r="AL4683" s="9"/>
      <c r="AM4683" s="9"/>
      <c r="AN4683" s="9"/>
      <c r="AO4683" s="9"/>
      <c r="AP4683" s="9"/>
      <c r="AQ4683" s="9"/>
      <c r="AR4683" s="9"/>
      <c r="AS4683" s="9"/>
      <c r="AT4683" s="9"/>
      <c r="AU4683" s="9"/>
      <c r="AV4683" s="9"/>
      <c r="AW4683" s="9"/>
      <c r="AX4683" s="9"/>
      <c r="AY4683" s="9"/>
      <c r="AZ4683" s="9"/>
      <c r="BA4683" s="9"/>
      <c r="BB4683" s="9"/>
      <c r="BC4683" s="9"/>
      <c r="BD4683" s="9"/>
      <c r="BE4683" s="9"/>
      <c r="BF4683" s="9"/>
      <c r="BG4683" s="9"/>
      <c r="BH4683" s="9"/>
      <c r="BI4683" s="9"/>
      <c r="BJ4683" s="9"/>
      <c r="BK4683" s="9"/>
      <c r="BL4683" s="9"/>
      <c r="BM4683" s="9"/>
      <c r="BN4683" s="9"/>
      <c r="BO4683" s="9"/>
      <c r="BP4683" s="9"/>
      <c r="BQ4683" s="9"/>
      <c r="BT4683" s="9"/>
      <c r="BU4683" s="9"/>
      <c r="BX4683" s="9"/>
      <c r="BY4683" s="9"/>
      <c r="CB4683" s="9"/>
      <c r="CC4683" s="9"/>
      <c r="CF4683" s="9"/>
      <c r="CG4683" s="9"/>
      <c r="CJ4683" s="9"/>
      <c r="CK4683" s="9"/>
      <c r="CN4683" s="9"/>
      <c r="CO4683" s="9"/>
      <c r="CP4683" s="9"/>
      <c r="CQ4683" s="9"/>
      <c r="CR4683" s="9"/>
      <c r="CS4683" s="9"/>
      <c r="CT4683" s="9"/>
      <c r="CU4683" s="9"/>
      <c r="CV4683" s="9"/>
      <c r="CW4683" s="9"/>
      <c r="CX4683" s="9"/>
      <c r="CY4683" s="9"/>
      <c r="CZ4683" s="9"/>
      <c r="DA4683" s="9"/>
      <c r="DB4683" s="9"/>
      <c r="DC4683" s="9"/>
      <c r="DD4683" s="9"/>
      <c r="DE4683" s="9"/>
      <c r="DF4683" s="9"/>
      <c r="DG4683" s="9"/>
      <c r="DH4683" s="9"/>
      <c r="DI4683" s="9"/>
      <c r="DJ4683" s="9"/>
      <c r="DK4683" s="9"/>
      <c r="DL4683" s="9"/>
      <c r="DM4683" s="9"/>
      <c r="DN4683" s="9"/>
      <c r="DO4683" s="9"/>
      <c r="DP4683" s="9"/>
      <c r="DQ4683" s="9"/>
      <c r="DR4683" s="9"/>
      <c r="DS4683" s="9"/>
      <c r="DT4683" s="9"/>
      <c r="DU4683" s="9"/>
      <c r="DV4683" s="9"/>
      <c r="DW4683" s="9"/>
      <c r="DX4683" s="9"/>
      <c r="DY4683" s="9"/>
      <c r="DZ4683" s="56"/>
      <c r="EA4683" s="57"/>
    </row>
    <row r="4684" spans="1:131" ht="19.5" customHeight="1" x14ac:dyDescent="0.25">
      <c r="A4684" s="9">
        <v>3157</v>
      </c>
      <c r="B4684" s="9" t="s">
        <v>9335</v>
      </c>
      <c r="C4684" s="9" t="s">
        <v>9336</v>
      </c>
      <c r="D4684" s="9"/>
      <c r="E4684" s="9" t="s">
        <v>9337</v>
      </c>
      <c r="F4684" s="9" t="s">
        <v>1090</v>
      </c>
      <c r="G4684" s="9"/>
      <c r="H4684" s="9" t="s">
        <v>906</v>
      </c>
      <c r="I4684" s="9" t="s">
        <v>258</v>
      </c>
      <c r="M4684" s="9" t="s">
        <v>20</v>
      </c>
      <c r="O4684" s="9">
        <v>28</v>
      </c>
      <c r="R4684" s="9"/>
      <c r="S4684" s="9"/>
      <c r="T4684" s="9"/>
      <c r="U4684" s="9"/>
      <c r="V4684" s="9"/>
      <c r="W4684" s="9"/>
      <c r="X4684" s="9"/>
      <c r="Y4684" s="9"/>
      <c r="Z4684" s="9"/>
      <c r="AA4684" s="9"/>
      <c r="AB4684" s="9"/>
      <c r="AC4684" s="9"/>
      <c r="AD4684" s="9"/>
      <c r="AE4684" s="9"/>
      <c r="AF4684" s="55"/>
      <c r="AG4684" s="55"/>
      <c r="AH4684" s="9"/>
      <c r="AI4684" s="9"/>
      <c r="AJ4684" s="9"/>
      <c r="AK4684" s="9"/>
      <c r="AL4684" s="9"/>
      <c r="AM4684" s="9"/>
      <c r="AN4684" s="9"/>
      <c r="AO4684" s="9"/>
      <c r="AP4684" s="9"/>
      <c r="AQ4684" s="9"/>
      <c r="AR4684" s="9"/>
      <c r="AS4684" s="9"/>
      <c r="AT4684" s="9"/>
      <c r="AU4684" s="9"/>
      <c r="AV4684" s="9"/>
      <c r="AW4684" s="9"/>
      <c r="AX4684" s="9"/>
      <c r="AY4684" s="9"/>
      <c r="AZ4684" s="9"/>
      <c r="BA4684" s="9"/>
      <c r="BB4684" s="9"/>
      <c r="BC4684" s="9"/>
      <c r="BD4684" s="9"/>
      <c r="BE4684" s="9"/>
      <c r="BF4684" s="9"/>
      <c r="BG4684" s="9"/>
      <c r="BH4684" s="9"/>
      <c r="BI4684" s="9"/>
      <c r="BJ4684" s="9"/>
      <c r="BK4684" s="9"/>
      <c r="BL4684" s="9"/>
      <c r="BM4684" s="9"/>
      <c r="BN4684" s="9"/>
      <c r="BO4684" s="9"/>
      <c r="BP4684" s="9"/>
      <c r="BQ4684" s="9"/>
      <c r="BT4684" s="9"/>
      <c r="BU4684" s="9"/>
      <c r="BX4684" s="9"/>
      <c r="BY4684" s="9"/>
      <c r="CB4684" s="9"/>
      <c r="CC4684" s="9"/>
      <c r="CF4684" s="9"/>
      <c r="CG4684" s="9"/>
      <c r="CJ4684" s="9"/>
      <c r="CK4684" s="9"/>
      <c r="CN4684" s="9"/>
      <c r="CO4684" s="9"/>
      <c r="CP4684" s="9"/>
      <c r="CQ4684" s="9"/>
      <c r="CR4684" s="9"/>
      <c r="CS4684" s="9"/>
      <c r="CT4684" s="9"/>
      <c r="CU4684" s="9"/>
      <c r="CV4684" s="9"/>
      <c r="CW4684" s="9"/>
      <c r="CX4684" s="9"/>
      <c r="CY4684" s="9"/>
      <c r="CZ4684" s="9"/>
      <c r="DA4684" s="9"/>
      <c r="DB4684" s="9"/>
      <c r="DC4684" s="9"/>
      <c r="DD4684" s="9"/>
      <c r="DE4684" s="9"/>
      <c r="DF4684" s="9"/>
      <c r="DG4684" s="9"/>
      <c r="DH4684" s="9"/>
      <c r="DI4684" s="9"/>
      <c r="DJ4684" s="9"/>
      <c r="DK4684" s="9"/>
      <c r="DL4684" s="9"/>
      <c r="DM4684" s="9"/>
      <c r="DN4684" s="9"/>
      <c r="DO4684" s="9"/>
      <c r="DP4684" s="9"/>
      <c r="DQ4684" s="9"/>
      <c r="DR4684" s="9"/>
      <c r="DS4684" s="9"/>
      <c r="DT4684" s="9"/>
      <c r="DU4684" s="9"/>
      <c r="DV4684" s="9"/>
      <c r="DW4684" s="9"/>
      <c r="DX4684" s="9"/>
      <c r="DY4684" s="9"/>
      <c r="DZ4684" s="56"/>
      <c r="EA4684" s="57"/>
    </row>
    <row r="4685" spans="1:131" ht="19.5" customHeight="1" x14ac:dyDescent="0.25">
      <c r="A4685" s="9">
        <v>3158</v>
      </c>
      <c r="B4685" s="9" t="s">
        <v>9338</v>
      </c>
      <c r="C4685" s="9" t="s">
        <v>9339</v>
      </c>
      <c r="D4685" s="9"/>
      <c r="E4685" s="9" t="s">
        <v>3316</v>
      </c>
      <c r="F4685" s="9" t="s">
        <v>4325</v>
      </c>
      <c r="G4685" s="9"/>
      <c r="H4685" s="9" t="s">
        <v>906</v>
      </c>
      <c r="I4685" s="9" t="s">
        <v>28</v>
      </c>
      <c r="M4685" s="9" t="s">
        <v>20</v>
      </c>
      <c r="O4685" s="9">
        <v>31</v>
      </c>
      <c r="R4685" s="9"/>
      <c r="S4685" s="9"/>
      <c r="T4685" s="9"/>
      <c r="U4685" s="9"/>
      <c r="V4685" s="9"/>
      <c r="W4685" s="9"/>
      <c r="X4685" s="9"/>
      <c r="Y4685" s="9"/>
      <c r="Z4685" s="9"/>
      <c r="AA4685" s="9"/>
      <c r="AB4685" s="9"/>
      <c r="AC4685" s="9"/>
      <c r="AD4685" s="9"/>
      <c r="AE4685" s="9"/>
      <c r="AF4685" s="55"/>
      <c r="AG4685" s="55"/>
      <c r="AH4685" s="9"/>
      <c r="AI4685" s="9"/>
      <c r="AJ4685" s="9"/>
      <c r="AK4685" s="9"/>
      <c r="AL4685" s="9"/>
      <c r="AM4685" s="9"/>
      <c r="AN4685" s="9"/>
      <c r="AO4685" s="9"/>
      <c r="AP4685" s="9"/>
      <c r="AQ4685" s="9"/>
      <c r="AR4685" s="9"/>
      <c r="AS4685" s="9"/>
      <c r="AT4685" s="9"/>
      <c r="AU4685" s="9"/>
      <c r="AV4685" s="9"/>
      <c r="AW4685" s="9"/>
      <c r="AX4685" s="9"/>
      <c r="AY4685" s="9"/>
      <c r="AZ4685" s="9"/>
      <c r="BA4685" s="9"/>
      <c r="BB4685" s="9"/>
      <c r="BC4685" s="9"/>
      <c r="BD4685" s="9"/>
      <c r="BE4685" s="9"/>
      <c r="BF4685" s="9"/>
      <c r="BG4685" s="9"/>
      <c r="BH4685" s="9"/>
      <c r="BI4685" s="9"/>
      <c r="BJ4685" s="9"/>
      <c r="BK4685" s="9"/>
      <c r="BL4685" s="9"/>
      <c r="BM4685" s="9"/>
      <c r="BN4685" s="9"/>
      <c r="BO4685" s="9"/>
      <c r="BP4685" s="9"/>
      <c r="BQ4685" s="9"/>
      <c r="BT4685" s="9"/>
      <c r="BU4685" s="9"/>
      <c r="BX4685" s="9"/>
      <c r="BY4685" s="9"/>
      <c r="CB4685" s="9"/>
      <c r="CC4685" s="9"/>
      <c r="CF4685" s="9"/>
      <c r="CG4685" s="9"/>
      <c r="CJ4685" s="9"/>
      <c r="CK4685" s="9"/>
      <c r="CN4685" s="9"/>
      <c r="CO4685" s="9"/>
      <c r="CP4685" s="9"/>
      <c r="CQ4685" s="9"/>
      <c r="CR4685" s="9"/>
      <c r="CS4685" s="9"/>
      <c r="CT4685" s="9"/>
      <c r="CU4685" s="9"/>
      <c r="CV4685" s="9"/>
      <c r="CW4685" s="9"/>
      <c r="CX4685" s="9"/>
      <c r="CY4685" s="9"/>
      <c r="CZ4685" s="9"/>
      <c r="DA4685" s="9"/>
      <c r="DB4685" s="9"/>
      <c r="DC4685" s="9"/>
      <c r="DD4685" s="9"/>
      <c r="DE4685" s="9"/>
      <c r="DF4685" s="9"/>
      <c r="DG4685" s="9"/>
      <c r="DH4685" s="9"/>
      <c r="DI4685" s="9"/>
      <c r="DJ4685" s="9"/>
      <c r="DK4685" s="9"/>
      <c r="DL4685" s="9"/>
      <c r="DM4685" s="9"/>
      <c r="DN4685" s="9"/>
      <c r="DO4685" s="9"/>
      <c r="DP4685" s="9"/>
      <c r="DQ4685" s="9"/>
      <c r="DR4685" s="9"/>
      <c r="DS4685" s="9"/>
      <c r="DT4685" s="9"/>
      <c r="DU4685" s="9"/>
      <c r="DV4685" s="9"/>
      <c r="DW4685" s="9"/>
      <c r="DX4685" s="9"/>
      <c r="DY4685" s="9"/>
      <c r="DZ4685" s="56"/>
      <c r="EA4685" s="57"/>
    </row>
    <row r="4686" spans="1:131" ht="19.5" customHeight="1" x14ac:dyDescent="0.25">
      <c r="A4686" s="9">
        <v>3159</v>
      </c>
      <c r="B4686" s="9" t="s">
        <v>9340</v>
      </c>
      <c r="C4686" s="9" t="s">
        <v>9341</v>
      </c>
      <c r="D4686" s="9"/>
      <c r="E4686" s="9" t="s">
        <v>6233</v>
      </c>
      <c r="F4686" s="9" t="s">
        <v>9176</v>
      </c>
      <c r="G4686" s="9"/>
      <c r="H4686" s="9" t="s">
        <v>906</v>
      </c>
      <c r="I4686" s="9" t="s">
        <v>258</v>
      </c>
      <c r="M4686" s="9" t="s">
        <v>20</v>
      </c>
      <c r="O4686" s="9">
        <v>27</v>
      </c>
      <c r="R4686" s="9"/>
      <c r="S4686" s="9"/>
      <c r="T4686" s="9"/>
      <c r="U4686" s="9"/>
      <c r="V4686" s="9"/>
      <c r="W4686" s="9"/>
      <c r="X4686" s="9"/>
      <c r="Y4686" s="9"/>
      <c r="Z4686" s="9"/>
      <c r="AA4686" s="9"/>
      <c r="AB4686" s="9"/>
      <c r="AC4686" s="9"/>
      <c r="AD4686" s="9"/>
      <c r="AE4686" s="9"/>
      <c r="AF4686" s="55"/>
      <c r="AG4686" s="55"/>
      <c r="AH4686" s="9"/>
      <c r="AI4686" s="9"/>
      <c r="AJ4686" s="9"/>
      <c r="AK4686" s="9"/>
      <c r="AL4686" s="9"/>
      <c r="AM4686" s="9"/>
      <c r="AN4686" s="9"/>
      <c r="AO4686" s="9"/>
      <c r="AP4686" s="9"/>
      <c r="AQ4686" s="9"/>
      <c r="AR4686" s="9"/>
      <c r="AS4686" s="9"/>
      <c r="AT4686" s="9"/>
      <c r="AU4686" s="9"/>
      <c r="AV4686" s="9"/>
      <c r="AW4686" s="9"/>
      <c r="AX4686" s="9"/>
      <c r="AY4686" s="9"/>
      <c r="AZ4686" s="9"/>
      <c r="BA4686" s="9"/>
      <c r="BB4686" s="9"/>
      <c r="BC4686" s="9"/>
      <c r="BD4686" s="9"/>
      <c r="BE4686" s="9"/>
      <c r="BF4686" s="9"/>
      <c r="BG4686" s="9"/>
      <c r="BH4686" s="9"/>
      <c r="BI4686" s="9"/>
      <c r="BJ4686" s="9"/>
      <c r="BK4686" s="9"/>
      <c r="BL4686" s="9"/>
      <c r="BM4686" s="9"/>
      <c r="BN4686" s="9"/>
      <c r="BO4686" s="9"/>
      <c r="BP4686" s="9"/>
      <c r="BQ4686" s="9"/>
      <c r="BT4686" s="9"/>
      <c r="BU4686" s="9"/>
      <c r="BX4686" s="9"/>
      <c r="BY4686" s="9"/>
      <c r="CB4686" s="9"/>
      <c r="CC4686" s="9"/>
      <c r="CF4686" s="9"/>
      <c r="CG4686" s="9"/>
      <c r="CJ4686" s="9"/>
      <c r="CK4686" s="9"/>
      <c r="CN4686" s="9"/>
      <c r="CO4686" s="9"/>
      <c r="CP4686" s="9"/>
      <c r="CQ4686" s="9"/>
      <c r="CR4686" s="9"/>
      <c r="CS4686" s="9"/>
      <c r="CT4686" s="9"/>
      <c r="CU4686" s="9"/>
      <c r="CV4686" s="9"/>
      <c r="CW4686" s="9"/>
      <c r="CX4686" s="9"/>
      <c r="CY4686" s="9"/>
      <c r="CZ4686" s="9"/>
      <c r="DA4686" s="9"/>
      <c r="DB4686" s="9"/>
      <c r="DC4686" s="9"/>
      <c r="DD4686" s="9"/>
      <c r="DE4686" s="9"/>
      <c r="DF4686" s="9"/>
      <c r="DG4686" s="9"/>
      <c r="DH4686" s="9"/>
      <c r="DI4686" s="9"/>
      <c r="DJ4686" s="9"/>
      <c r="DK4686" s="9"/>
      <c r="DL4686" s="9"/>
      <c r="DM4686" s="9"/>
      <c r="DN4686" s="9"/>
      <c r="DO4686" s="9"/>
      <c r="DP4686" s="9"/>
      <c r="DQ4686" s="9"/>
      <c r="DR4686" s="9"/>
      <c r="DS4686" s="9"/>
      <c r="DT4686" s="9"/>
      <c r="DU4686" s="9"/>
      <c r="DV4686" s="9"/>
      <c r="DW4686" s="9"/>
      <c r="DX4686" s="9"/>
      <c r="DY4686" s="9"/>
      <c r="DZ4686" s="56"/>
      <c r="EA4686" s="57"/>
    </row>
    <row r="4687" spans="1:131" ht="19.5" customHeight="1" x14ac:dyDescent="0.25">
      <c r="A4687" s="9">
        <v>3160</v>
      </c>
      <c r="B4687" s="9" t="s">
        <v>9342</v>
      </c>
      <c r="C4687" s="9" t="s">
        <v>9343</v>
      </c>
      <c r="D4687" s="9"/>
      <c r="E4687" s="9" t="s">
        <v>3053</v>
      </c>
      <c r="F4687" s="9" t="s">
        <v>3054</v>
      </c>
      <c r="G4687" s="9"/>
      <c r="H4687" s="9" t="s">
        <v>202</v>
      </c>
      <c r="I4687" s="9" t="s">
        <v>25</v>
      </c>
      <c r="J4687" s="129">
        <v>44410</v>
      </c>
      <c r="K4687" s="129">
        <v>44403</v>
      </c>
      <c r="L4687" s="129">
        <v>44773</v>
      </c>
      <c r="M4687" s="9" t="s">
        <v>20</v>
      </c>
      <c r="O4687" s="9">
        <v>29</v>
      </c>
      <c r="Q4687" s="9" t="s">
        <v>54</v>
      </c>
      <c r="R4687" s="9"/>
      <c r="S4687" s="13">
        <v>12857143</v>
      </c>
      <c r="T4687" s="13">
        <v>12857143</v>
      </c>
      <c r="U4687" s="13">
        <v>3857143</v>
      </c>
      <c r="V4687" s="13">
        <v>9000000</v>
      </c>
      <c r="W4687" s="9"/>
      <c r="X4687" s="9"/>
      <c r="Y4687" s="9"/>
      <c r="Z4687" s="9"/>
      <c r="AA4687" s="9"/>
      <c r="AB4687" s="9"/>
      <c r="AC4687" s="9"/>
      <c r="AD4687" s="9"/>
      <c r="AE4687" s="9"/>
      <c r="AF4687" s="55">
        <v>9000000</v>
      </c>
      <c r="AG4687" s="55"/>
      <c r="AH4687" s="9"/>
      <c r="AI4687" s="9"/>
      <c r="AJ4687" s="9"/>
      <c r="AK4687" s="9"/>
      <c r="AL4687" s="9"/>
      <c r="AM4687" s="9"/>
      <c r="AN4687" s="9"/>
      <c r="AO4687" s="9"/>
      <c r="AP4687" s="9"/>
      <c r="AQ4687" s="9"/>
      <c r="AR4687" s="9"/>
      <c r="AS4687" s="9"/>
      <c r="AT4687" s="9"/>
      <c r="AU4687" s="9"/>
      <c r="AV4687" s="9"/>
      <c r="AW4687" s="9"/>
      <c r="AX4687" s="9"/>
      <c r="AY4687" s="9"/>
      <c r="AZ4687" s="9"/>
      <c r="BA4687" s="9"/>
      <c r="BB4687" s="9"/>
      <c r="BC4687" s="9"/>
      <c r="BD4687" s="9"/>
      <c r="BE4687" s="9"/>
      <c r="BF4687" s="9"/>
      <c r="BG4687" s="9"/>
      <c r="BH4687" s="9"/>
      <c r="BI4687" s="9"/>
      <c r="BJ4687" s="9"/>
      <c r="BK4687" s="9"/>
      <c r="BL4687" s="9"/>
      <c r="BM4687" s="9"/>
      <c r="BN4687" s="9"/>
      <c r="BO4687" s="9"/>
      <c r="BP4687" s="9"/>
      <c r="BQ4687" s="9"/>
      <c r="BT4687" s="9"/>
      <c r="BU4687" s="9"/>
      <c r="BX4687" s="9"/>
      <c r="BY4687" s="9"/>
      <c r="CB4687" s="9"/>
      <c r="CC4687" s="9"/>
      <c r="CF4687" s="9"/>
      <c r="CG4687" s="9"/>
      <c r="CJ4687" s="9"/>
      <c r="CK4687" s="9"/>
      <c r="CN4687" s="9"/>
      <c r="CO4687" s="9"/>
      <c r="CP4687" s="9"/>
      <c r="CQ4687" s="9"/>
      <c r="CR4687" s="9"/>
      <c r="CS4687" s="9"/>
      <c r="CT4687" s="9"/>
      <c r="CU4687" s="9"/>
      <c r="CV4687" s="9"/>
      <c r="CW4687" s="9"/>
      <c r="CX4687" s="9"/>
      <c r="CY4687" s="9"/>
      <c r="CZ4687" s="9"/>
      <c r="DA4687" s="9"/>
      <c r="DB4687" s="9"/>
      <c r="DC4687" s="9"/>
      <c r="DD4687" s="9"/>
      <c r="DE4687" s="9"/>
      <c r="DF4687" s="9"/>
      <c r="DG4687" s="9"/>
      <c r="DH4687" s="9"/>
      <c r="DI4687" s="9"/>
      <c r="DJ4687" s="9"/>
      <c r="DK4687" s="9"/>
      <c r="DL4687" s="9"/>
      <c r="DM4687" s="9"/>
      <c r="DN4687" s="9"/>
      <c r="DO4687" s="9"/>
      <c r="DP4687" s="9"/>
      <c r="DQ4687" s="9"/>
      <c r="DR4687" s="9"/>
      <c r="DS4687" s="9"/>
      <c r="DT4687" s="9"/>
      <c r="DU4687" s="9"/>
      <c r="DV4687" s="9"/>
      <c r="DW4687" s="9"/>
      <c r="DX4687" s="9"/>
      <c r="DY4687" s="9"/>
      <c r="DZ4687" s="56"/>
      <c r="EA4687" s="57"/>
    </row>
    <row r="4688" spans="1:131" ht="19.5" customHeight="1" x14ac:dyDescent="0.25">
      <c r="A4688" s="9">
        <v>3161</v>
      </c>
      <c r="B4688" s="9" t="s">
        <v>9344</v>
      </c>
      <c r="C4688" s="9" t="s">
        <v>9345</v>
      </c>
      <c r="D4688" s="9"/>
      <c r="E4688" s="9" t="s">
        <v>9346</v>
      </c>
      <c r="F4688" s="9" t="s">
        <v>9347</v>
      </c>
      <c r="G4688" s="9"/>
      <c r="H4688" s="9" t="s">
        <v>906</v>
      </c>
      <c r="I4688" s="9" t="s">
        <v>6149</v>
      </c>
      <c r="M4688" s="9" t="s">
        <v>20</v>
      </c>
      <c r="O4688" s="9">
        <v>23</v>
      </c>
      <c r="R4688" s="9"/>
      <c r="S4688" s="9"/>
      <c r="T4688" s="9"/>
      <c r="U4688" s="9"/>
      <c r="V4688" s="9"/>
      <c r="W4688" s="9"/>
      <c r="X4688" s="9"/>
      <c r="Y4688" s="9"/>
      <c r="Z4688" s="9"/>
      <c r="AA4688" s="9"/>
      <c r="AB4688" s="9"/>
      <c r="AC4688" s="9"/>
      <c r="AD4688" s="9"/>
      <c r="AE4688" s="9"/>
      <c r="AF4688" s="55"/>
      <c r="AG4688" s="55"/>
      <c r="AH4688" s="9"/>
      <c r="AI4688" s="9"/>
      <c r="AJ4688" s="9"/>
      <c r="AK4688" s="9"/>
      <c r="AL4688" s="9"/>
      <c r="AM4688" s="9"/>
      <c r="AN4688" s="9"/>
      <c r="AO4688" s="9"/>
      <c r="AP4688" s="9"/>
      <c r="AQ4688" s="9"/>
      <c r="AR4688" s="9"/>
      <c r="AS4688" s="9"/>
      <c r="AT4688" s="9"/>
      <c r="AU4688" s="9"/>
      <c r="AV4688" s="9"/>
      <c r="AW4688" s="9"/>
      <c r="AX4688" s="9"/>
      <c r="AY4688" s="9"/>
      <c r="AZ4688" s="9"/>
      <c r="BA4688" s="9"/>
      <c r="BB4688" s="9"/>
      <c r="BC4688" s="9"/>
      <c r="BD4688" s="9"/>
      <c r="BE4688" s="9"/>
      <c r="BF4688" s="9"/>
      <c r="BG4688" s="9"/>
      <c r="BH4688" s="9"/>
      <c r="BI4688" s="9"/>
      <c r="BJ4688" s="9"/>
      <c r="BK4688" s="9"/>
      <c r="BL4688" s="9"/>
      <c r="BM4688" s="9"/>
      <c r="BN4688" s="9"/>
      <c r="BO4688" s="9"/>
      <c r="BP4688" s="9"/>
      <c r="BQ4688" s="9"/>
      <c r="BT4688" s="9"/>
      <c r="BU4688" s="9"/>
      <c r="BX4688" s="9"/>
      <c r="BY4688" s="9"/>
      <c r="CB4688" s="9"/>
      <c r="CC4688" s="9"/>
      <c r="CF4688" s="9"/>
      <c r="CG4688" s="9"/>
      <c r="CJ4688" s="9"/>
      <c r="CK4688" s="9"/>
      <c r="CN4688" s="9"/>
      <c r="CO4688" s="9"/>
      <c r="CP4688" s="9"/>
      <c r="CQ4688" s="9"/>
      <c r="CR4688" s="9"/>
      <c r="CS4688" s="9"/>
      <c r="CT4688" s="9"/>
      <c r="CU4688" s="9"/>
      <c r="CV4688" s="9"/>
      <c r="CW4688" s="9"/>
      <c r="CX4688" s="9"/>
      <c r="CY4688" s="9"/>
      <c r="CZ4688" s="9"/>
      <c r="DA4688" s="9"/>
      <c r="DB4688" s="9"/>
      <c r="DC4688" s="9"/>
      <c r="DD4688" s="9"/>
      <c r="DE4688" s="9"/>
      <c r="DF4688" s="9"/>
      <c r="DG4688" s="9"/>
      <c r="DH4688" s="9"/>
      <c r="DI4688" s="9"/>
      <c r="DJ4688" s="9"/>
      <c r="DK4688" s="9"/>
      <c r="DL4688" s="9"/>
      <c r="DM4688" s="9"/>
      <c r="DN4688" s="9"/>
      <c r="DO4688" s="9"/>
      <c r="DP4688" s="9"/>
      <c r="DQ4688" s="9"/>
      <c r="DR4688" s="9"/>
      <c r="DS4688" s="9"/>
      <c r="DT4688" s="9"/>
      <c r="DU4688" s="9"/>
      <c r="DV4688" s="9"/>
      <c r="DW4688" s="9"/>
      <c r="DX4688" s="9"/>
      <c r="DY4688" s="9"/>
      <c r="DZ4688" s="56"/>
      <c r="EA4688" s="57"/>
    </row>
    <row r="4689" spans="1:131" ht="19.5" customHeight="1" x14ac:dyDescent="0.25">
      <c r="A4689" s="9">
        <v>3162</v>
      </c>
      <c r="B4689" s="9" t="s">
        <v>9348</v>
      </c>
      <c r="C4689" s="9" t="s">
        <v>9349</v>
      </c>
      <c r="D4689" s="9"/>
      <c r="E4689" s="9" t="s">
        <v>6664</v>
      </c>
      <c r="F4689" s="9" t="s">
        <v>6665</v>
      </c>
      <c r="G4689" s="9"/>
      <c r="H4689" s="9" t="s">
        <v>906</v>
      </c>
      <c r="I4689" s="9" t="s">
        <v>25</v>
      </c>
      <c r="M4689" s="9" t="s">
        <v>20</v>
      </c>
      <c r="O4689" s="9">
        <v>27</v>
      </c>
      <c r="R4689" s="9"/>
      <c r="S4689" s="9"/>
      <c r="T4689" s="9"/>
      <c r="U4689" s="9"/>
      <c r="V4689" s="9"/>
      <c r="W4689" s="9"/>
      <c r="X4689" s="9"/>
      <c r="Y4689" s="9"/>
      <c r="Z4689" s="9"/>
      <c r="AA4689" s="9"/>
      <c r="AB4689" s="9"/>
      <c r="AC4689" s="9"/>
      <c r="AD4689" s="9"/>
      <c r="AE4689" s="9"/>
      <c r="AF4689" s="55"/>
      <c r="AG4689" s="55"/>
      <c r="AH4689" s="9"/>
      <c r="AI4689" s="9"/>
      <c r="AJ4689" s="9"/>
      <c r="AK4689" s="9"/>
      <c r="AL4689" s="9"/>
      <c r="AM4689" s="9"/>
      <c r="AN4689" s="9"/>
      <c r="AO4689" s="9"/>
      <c r="AP4689" s="9"/>
      <c r="AQ4689" s="9"/>
      <c r="AR4689" s="9"/>
      <c r="AS4689" s="9"/>
      <c r="AT4689" s="9"/>
      <c r="AU4689" s="9"/>
      <c r="AV4689" s="9"/>
      <c r="AW4689" s="9"/>
      <c r="AX4689" s="9"/>
      <c r="AY4689" s="9"/>
      <c r="AZ4689" s="9"/>
      <c r="BA4689" s="9"/>
      <c r="BB4689" s="9"/>
      <c r="BC4689" s="9"/>
      <c r="BD4689" s="9"/>
      <c r="BE4689" s="9"/>
      <c r="BF4689" s="9"/>
      <c r="BG4689" s="9"/>
      <c r="BH4689" s="9"/>
      <c r="BI4689" s="9"/>
      <c r="BJ4689" s="9"/>
      <c r="BK4689" s="9"/>
      <c r="BL4689" s="9"/>
      <c r="BM4689" s="9"/>
      <c r="BN4689" s="9"/>
      <c r="BO4689" s="9"/>
      <c r="BP4689" s="9"/>
      <c r="BQ4689" s="9"/>
      <c r="BT4689" s="9"/>
      <c r="BU4689" s="9"/>
      <c r="BX4689" s="9"/>
      <c r="BY4689" s="9"/>
      <c r="CB4689" s="9"/>
      <c r="CC4689" s="9"/>
      <c r="CF4689" s="9"/>
      <c r="CG4689" s="9"/>
      <c r="CJ4689" s="9"/>
      <c r="CK4689" s="9"/>
      <c r="CN4689" s="9"/>
      <c r="CO4689" s="9"/>
      <c r="CP4689" s="9"/>
      <c r="CQ4689" s="9"/>
      <c r="CR4689" s="9"/>
      <c r="CS4689" s="9"/>
      <c r="CT4689" s="9"/>
      <c r="CU4689" s="9"/>
      <c r="CV4689" s="9"/>
      <c r="CW4689" s="9"/>
      <c r="CX4689" s="9"/>
      <c r="CY4689" s="9"/>
      <c r="CZ4689" s="9"/>
      <c r="DA4689" s="9"/>
      <c r="DB4689" s="9"/>
      <c r="DC4689" s="9"/>
      <c r="DD4689" s="9"/>
      <c r="DE4689" s="9"/>
      <c r="DF4689" s="9"/>
      <c r="DG4689" s="9"/>
      <c r="DH4689" s="9"/>
      <c r="DI4689" s="9"/>
      <c r="DJ4689" s="9"/>
      <c r="DK4689" s="9"/>
      <c r="DL4689" s="9"/>
      <c r="DM4689" s="9"/>
      <c r="DN4689" s="9"/>
      <c r="DO4689" s="9"/>
      <c r="DP4689" s="9"/>
      <c r="DQ4689" s="9"/>
      <c r="DR4689" s="9"/>
      <c r="DS4689" s="9"/>
      <c r="DT4689" s="9"/>
      <c r="DU4689" s="9"/>
      <c r="DV4689" s="9"/>
      <c r="DW4689" s="9"/>
      <c r="DX4689" s="9"/>
      <c r="DY4689" s="9"/>
      <c r="DZ4689" s="56"/>
      <c r="EA4689" s="57"/>
    </row>
    <row r="4690" spans="1:131" ht="19.5" customHeight="1" x14ac:dyDescent="0.25">
      <c r="A4690" s="9">
        <v>3163</v>
      </c>
      <c r="B4690" s="9" t="s">
        <v>9350</v>
      </c>
      <c r="C4690" s="9" t="s">
        <v>9351</v>
      </c>
      <c r="D4690" s="9"/>
      <c r="E4690" s="9" t="s">
        <v>8033</v>
      </c>
      <c r="F4690" s="9" t="s">
        <v>8034</v>
      </c>
      <c r="G4690" s="9"/>
      <c r="H4690" s="9" t="s">
        <v>202</v>
      </c>
      <c r="I4690" s="9" t="s">
        <v>25</v>
      </c>
      <c r="J4690" s="129">
        <v>44346</v>
      </c>
      <c r="K4690" s="129">
        <v>44155</v>
      </c>
      <c r="L4690" s="129">
        <v>44773</v>
      </c>
      <c r="M4690" s="9" t="s">
        <v>20</v>
      </c>
      <c r="O4690" s="9">
        <v>29</v>
      </c>
      <c r="Q4690" s="9" t="s">
        <v>54</v>
      </c>
      <c r="R4690" s="9"/>
      <c r="S4690" s="13">
        <v>16857143</v>
      </c>
      <c r="T4690" s="13">
        <v>16857143</v>
      </c>
      <c r="U4690" s="13">
        <v>5057143</v>
      </c>
      <c r="V4690" s="13">
        <v>11800000</v>
      </c>
      <c r="W4690" s="9"/>
      <c r="X4690" s="9"/>
      <c r="Y4690" s="9"/>
      <c r="Z4690" s="9"/>
      <c r="AA4690" s="9"/>
      <c r="AB4690" s="9"/>
      <c r="AC4690" s="9"/>
      <c r="AD4690" s="9"/>
      <c r="AE4690" s="9"/>
      <c r="AF4690" s="55">
        <v>11800000</v>
      </c>
      <c r="AG4690" s="55"/>
      <c r="AH4690" s="11">
        <v>44256</v>
      </c>
      <c r="AI4690" s="11">
        <v>44377</v>
      </c>
      <c r="AJ4690" s="13">
        <v>2880312</v>
      </c>
      <c r="AK4690" s="13">
        <v>864094</v>
      </c>
      <c r="AL4690" s="9"/>
      <c r="AM4690" s="9"/>
      <c r="AN4690" s="9"/>
      <c r="AO4690" s="9"/>
      <c r="AP4690" s="9"/>
      <c r="AQ4690" s="9"/>
      <c r="AR4690" s="9"/>
      <c r="AS4690" s="9"/>
      <c r="AT4690" s="9"/>
      <c r="AU4690" s="9"/>
      <c r="AV4690" s="9"/>
      <c r="AW4690" s="9"/>
      <c r="AX4690" s="9"/>
      <c r="AY4690" s="9"/>
      <c r="AZ4690" s="9"/>
      <c r="BA4690" s="9"/>
      <c r="BB4690" s="9"/>
      <c r="BC4690" s="9"/>
      <c r="BD4690" s="9"/>
      <c r="BE4690" s="9"/>
      <c r="BF4690" s="9"/>
      <c r="BG4690" s="9"/>
      <c r="BH4690" s="9"/>
      <c r="BI4690" s="9"/>
      <c r="BJ4690" s="9"/>
      <c r="BK4690" s="9"/>
      <c r="BL4690" s="9"/>
      <c r="BM4690" s="9"/>
      <c r="BN4690" s="9"/>
      <c r="BO4690" s="9"/>
      <c r="BP4690" s="9"/>
      <c r="BQ4690" s="9"/>
      <c r="BT4690" s="9"/>
      <c r="BU4690" s="9"/>
      <c r="BX4690" s="9"/>
      <c r="BY4690" s="9"/>
      <c r="CB4690" s="9"/>
      <c r="CC4690" s="9"/>
      <c r="CF4690" s="9"/>
      <c r="CG4690" s="9"/>
      <c r="CJ4690" s="9"/>
      <c r="CK4690" s="9"/>
      <c r="CN4690" s="9"/>
      <c r="CO4690" s="9"/>
      <c r="CP4690" s="9"/>
      <c r="CQ4690" s="9"/>
      <c r="CR4690" s="9"/>
      <c r="CS4690" s="9"/>
      <c r="CT4690" s="9"/>
      <c r="CU4690" s="9"/>
      <c r="CV4690" s="9"/>
      <c r="CW4690" s="9"/>
      <c r="CX4690" s="9"/>
      <c r="CY4690" s="9"/>
      <c r="CZ4690" s="9"/>
      <c r="DA4690" s="9"/>
      <c r="DB4690" s="9"/>
      <c r="DC4690" s="9"/>
      <c r="DD4690" s="9"/>
      <c r="DE4690" s="9"/>
      <c r="DF4690" s="9"/>
      <c r="DG4690" s="9"/>
      <c r="DH4690" s="9"/>
      <c r="DI4690" s="9"/>
      <c r="DJ4690" s="9"/>
      <c r="DK4690" s="9"/>
      <c r="DL4690" s="9"/>
      <c r="DM4690" s="9"/>
      <c r="DN4690" s="9"/>
      <c r="DO4690" s="9"/>
      <c r="DP4690" s="9"/>
      <c r="DQ4690" s="9"/>
      <c r="DR4690" s="9"/>
      <c r="DS4690" s="9"/>
      <c r="DT4690" s="9"/>
      <c r="DU4690" s="9"/>
      <c r="DV4690" s="9"/>
      <c r="DW4690" s="9"/>
      <c r="DX4690" s="9"/>
      <c r="DY4690" s="9"/>
      <c r="DZ4690" s="56"/>
      <c r="EA4690" s="57"/>
    </row>
    <row r="4691" spans="1:131" ht="19.5" customHeight="1" x14ac:dyDescent="0.25">
      <c r="A4691" s="9">
        <v>3164</v>
      </c>
      <c r="B4691" s="9" t="s">
        <v>9355</v>
      </c>
      <c r="C4691" s="9" t="s">
        <v>9356</v>
      </c>
      <c r="D4691" s="9"/>
      <c r="E4691" s="9" t="s">
        <v>6664</v>
      </c>
      <c r="F4691" s="9" t="s">
        <v>6665</v>
      </c>
      <c r="G4691" s="9"/>
      <c r="H4691" s="9" t="s">
        <v>906</v>
      </c>
      <c r="I4691" s="9" t="s">
        <v>25</v>
      </c>
      <c r="O4691" s="9">
        <v>30</v>
      </c>
      <c r="R4691" s="9"/>
      <c r="S4691" s="9"/>
      <c r="T4691" s="9"/>
      <c r="U4691" s="9"/>
      <c r="V4691" s="9"/>
      <c r="W4691" s="9"/>
      <c r="X4691" s="9"/>
      <c r="Y4691" s="9"/>
      <c r="Z4691" s="9"/>
      <c r="AA4691" s="9"/>
      <c r="AB4691" s="9"/>
      <c r="AC4691" s="9"/>
      <c r="AD4691" s="9"/>
      <c r="AE4691" s="9"/>
      <c r="AF4691" s="55"/>
      <c r="AG4691" s="55"/>
      <c r="AH4691" s="9"/>
      <c r="AI4691" s="9"/>
      <c r="AJ4691" s="9"/>
      <c r="AK4691" s="9"/>
      <c r="AL4691" s="9"/>
      <c r="AM4691" s="9"/>
      <c r="AN4691" s="9"/>
      <c r="AO4691" s="9"/>
      <c r="AP4691" s="9"/>
      <c r="AQ4691" s="9"/>
      <c r="AR4691" s="9"/>
      <c r="AS4691" s="9"/>
      <c r="AT4691" s="9"/>
      <c r="AU4691" s="9"/>
      <c r="AV4691" s="9"/>
      <c r="AW4691" s="9"/>
      <c r="AX4691" s="9"/>
      <c r="AY4691" s="9"/>
      <c r="AZ4691" s="9"/>
      <c r="BA4691" s="9"/>
      <c r="BB4691" s="9"/>
      <c r="BC4691" s="9"/>
      <c r="BD4691" s="9"/>
      <c r="BE4691" s="9"/>
      <c r="BF4691" s="9"/>
      <c r="BG4691" s="9"/>
      <c r="BH4691" s="9"/>
      <c r="BI4691" s="9"/>
      <c r="BJ4691" s="9"/>
      <c r="BK4691" s="9"/>
      <c r="BL4691" s="9"/>
      <c r="BM4691" s="9"/>
      <c r="BN4691" s="9"/>
      <c r="BO4691" s="9"/>
      <c r="BP4691" s="9"/>
      <c r="BQ4691" s="9"/>
      <c r="BT4691" s="9"/>
      <c r="BU4691" s="9"/>
      <c r="BX4691" s="9"/>
      <c r="BY4691" s="9"/>
      <c r="CB4691" s="9"/>
      <c r="CC4691" s="9"/>
      <c r="CF4691" s="9"/>
      <c r="CG4691" s="9"/>
      <c r="CJ4691" s="9"/>
      <c r="CK4691" s="9"/>
      <c r="CN4691" s="9"/>
      <c r="CO4691" s="9"/>
      <c r="CP4691" s="9"/>
      <c r="CQ4691" s="9"/>
      <c r="CR4691" s="9"/>
      <c r="CS4691" s="9"/>
      <c r="CT4691" s="9"/>
      <c r="CU4691" s="9"/>
      <c r="CV4691" s="9"/>
      <c r="CW4691" s="9"/>
      <c r="CX4691" s="9"/>
      <c r="CY4691" s="9"/>
      <c r="CZ4691" s="9"/>
      <c r="DA4691" s="9"/>
      <c r="DB4691" s="9"/>
      <c r="DC4691" s="9"/>
      <c r="DD4691" s="9"/>
      <c r="DE4691" s="9"/>
      <c r="DF4691" s="9"/>
      <c r="DG4691" s="9"/>
      <c r="DH4691" s="9"/>
      <c r="DI4691" s="9"/>
      <c r="DJ4691" s="9"/>
      <c r="DK4691" s="9"/>
      <c r="DL4691" s="9"/>
      <c r="DM4691" s="9"/>
      <c r="DN4691" s="9"/>
      <c r="DO4691" s="9"/>
      <c r="DP4691" s="9"/>
      <c r="DQ4691" s="9"/>
      <c r="DR4691" s="9"/>
      <c r="DS4691" s="9"/>
      <c r="DT4691" s="9"/>
      <c r="DU4691" s="9"/>
      <c r="DV4691" s="9"/>
      <c r="DW4691" s="9"/>
      <c r="DX4691" s="9"/>
      <c r="DY4691" s="9"/>
      <c r="DZ4691" s="56"/>
      <c r="EA4691" s="57"/>
    </row>
    <row r="4692" spans="1:131" ht="38.25" customHeight="1" x14ac:dyDescent="0.25">
      <c r="A4692" s="9">
        <v>3165</v>
      </c>
      <c r="B4692" s="9" t="s">
        <v>9357</v>
      </c>
      <c r="C4692" s="9" t="s">
        <v>9358</v>
      </c>
      <c r="D4692" s="9"/>
      <c r="E4692" s="9" t="s">
        <v>7771</v>
      </c>
      <c r="F4692" s="9" t="s">
        <v>9359</v>
      </c>
      <c r="G4692" s="9"/>
      <c r="H4692" s="9" t="s">
        <v>202</v>
      </c>
      <c r="I4692" s="9" t="s">
        <v>25</v>
      </c>
      <c r="J4692" s="129">
        <v>44431</v>
      </c>
      <c r="K4692" s="129">
        <v>44118</v>
      </c>
      <c r="L4692" s="129">
        <v>44592</v>
      </c>
      <c r="M4692" s="9" t="s">
        <v>20</v>
      </c>
      <c r="O4692" s="9">
        <v>29</v>
      </c>
      <c r="Q4692" s="9" t="s">
        <v>54</v>
      </c>
      <c r="R4692" s="9"/>
      <c r="S4692" s="13">
        <v>42900000</v>
      </c>
      <c r="T4692" s="13">
        <v>42900000</v>
      </c>
      <c r="U4692" s="13">
        <v>12870000</v>
      </c>
      <c r="V4692" s="13">
        <v>30000000</v>
      </c>
      <c r="W4692" s="9"/>
      <c r="X4692" s="9"/>
      <c r="Y4692" s="9"/>
      <c r="Z4692" s="9"/>
      <c r="AA4692" s="9"/>
      <c r="AB4692" s="9"/>
      <c r="AC4692" s="9"/>
      <c r="AD4692" s="9"/>
      <c r="AE4692" s="9"/>
      <c r="AF4692" s="55">
        <v>30000000</v>
      </c>
      <c r="AG4692" s="55"/>
      <c r="AH4692" s="9"/>
      <c r="AI4692" s="9"/>
      <c r="AJ4692" s="9"/>
      <c r="AK4692" s="9"/>
      <c r="AL4692" s="9"/>
      <c r="AM4692" s="9"/>
      <c r="AN4692" s="9"/>
      <c r="AO4692" s="9"/>
      <c r="AP4692" s="9"/>
      <c r="AQ4692" s="9"/>
      <c r="AR4692" s="9"/>
      <c r="AS4692" s="9"/>
      <c r="AT4692" s="9"/>
      <c r="AU4692" s="9"/>
      <c r="AV4692" s="9"/>
      <c r="AW4692" s="9"/>
      <c r="AX4692" s="9"/>
      <c r="AY4692" s="9"/>
      <c r="AZ4692" s="9"/>
      <c r="BA4692" s="9"/>
      <c r="BB4692" s="9"/>
      <c r="BC4692" s="9"/>
      <c r="BD4692" s="9"/>
      <c r="BE4692" s="9"/>
      <c r="BF4692" s="9"/>
      <c r="BG4692" s="9"/>
      <c r="BH4692" s="9"/>
      <c r="BI4692" s="9"/>
      <c r="BJ4692" s="9"/>
      <c r="BK4692" s="9"/>
      <c r="BL4692" s="9"/>
      <c r="BM4692" s="9"/>
      <c r="BN4692" s="9"/>
      <c r="BO4692" s="9"/>
      <c r="BP4692" s="9"/>
      <c r="BQ4692" s="9"/>
      <c r="BT4692" s="9"/>
      <c r="BU4692" s="9"/>
      <c r="BX4692" s="9"/>
      <c r="BY4692" s="9"/>
      <c r="CB4692" s="9"/>
      <c r="CC4692" s="9"/>
      <c r="CF4692" s="9"/>
      <c r="CG4692" s="9"/>
      <c r="CJ4692" s="9"/>
      <c r="CK4692" s="9"/>
      <c r="CN4692" s="9"/>
      <c r="CO4692" s="9"/>
      <c r="CP4692" s="9"/>
      <c r="CQ4692" s="9"/>
      <c r="CR4692" s="9"/>
      <c r="CS4692" s="9"/>
      <c r="CT4692" s="9"/>
      <c r="CU4692" s="9"/>
      <c r="CV4692" s="9"/>
      <c r="CW4692" s="9"/>
      <c r="CX4692" s="9"/>
      <c r="CY4692" s="9"/>
      <c r="CZ4692" s="9"/>
      <c r="DA4692" s="9"/>
      <c r="DB4692" s="9"/>
      <c r="DC4692" s="9"/>
      <c r="DD4692" s="9"/>
      <c r="DE4692" s="9"/>
      <c r="DF4692" s="9"/>
      <c r="DG4692" s="9"/>
      <c r="DH4692" s="9"/>
      <c r="DI4692" s="9"/>
      <c r="DJ4692" s="9"/>
      <c r="DK4692" s="9"/>
      <c r="DL4692" s="9"/>
      <c r="DM4692" s="9"/>
      <c r="DN4692" s="9"/>
      <c r="DO4692" s="9"/>
      <c r="DP4692" s="9"/>
      <c r="DQ4692" s="9"/>
      <c r="DR4692" s="9"/>
      <c r="DS4692" s="9"/>
      <c r="DT4692" s="9"/>
      <c r="DU4692" s="9"/>
      <c r="DV4692" s="9"/>
      <c r="DW4692" s="9"/>
      <c r="DX4692" s="9"/>
      <c r="DY4692" s="9"/>
      <c r="DZ4692" s="56"/>
      <c r="EA4692" s="57"/>
    </row>
    <row r="4693" spans="1:131" ht="19.5" customHeight="1" x14ac:dyDescent="0.25">
      <c r="A4693" s="9">
        <v>3166</v>
      </c>
      <c r="B4693" s="9" t="s">
        <v>9360</v>
      </c>
      <c r="C4693" s="9" t="s">
        <v>9362</v>
      </c>
      <c r="D4693" s="9"/>
      <c r="E4693" s="9" t="s">
        <v>9361</v>
      </c>
      <c r="F4693" s="9" t="s">
        <v>9363</v>
      </c>
      <c r="G4693" s="9"/>
      <c r="H4693" s="9" t="s">
        <v>202</v>
      </c>
      <c r="I4693" s="9" t="s">
        <v>9661</v>
      </c>
      <c r="J4693" s="129">
        <v>44301</v>
      </c>
      <c r="K4693" s="129">
        <v>44119</v>
      </c>
      <c r="L4693" s="129">
        <v>44454</v>
      </c>
      <c r="M4693" s="9" t="s">
        <v>20</v>
      </c>
      <c r="O4693" s="9">
        <v>31</v>
      </c>
      <c r="Q4693" s="9" t="s">
        <v>54</v>
      </c>
      <c r="R4693" s="9"/>
      <c r="S4693" s="13">
        <v>46857143</v>
      </c>
      <c r="T4693" s="13">
        <v>46857143</v>
      </c>
      <c r="U4693" s="13">
        <v>14057143</v>
      </c>
      <c r="V4693" s="13">
        <v>32800000</v>
      </c>
      <c r="W4693" s="9"/>
      <c r="X4693" s="9"/>
      <c r="Y4693" s="9"/>
      <c r="Z4693" s="9"/>
      <c r="AA4693" s="9"/>
      <c r="AB4693" s="9"/>
      <c r="AC4693" s="9"/>
      <c r="AD4693" s="9"/>
      <c r="AE4693" s="9"/>
      <c r="AF4693" s="55">
        <v>32800000</v>
      </c>
      <c r="AG4693" s="55"/>
      <c r="AH4693" s="11">
        <v>44119</v>
      </c>
      <c r="AI4693" s="11">
        <v>44377</v>
      </c>
      <c r="AJ4693" s="13">
        <v>8429191</v>
      </c>
      <c r="AK4693" s="13">
        <v>2528757</v>
      </c>
      <c r="AL4693" s="9"/>
      <c r="AM4693" s="9"/>
      <c r="AN4693" s="9"/>
      <c r="AO4693" s="9"/>
      <c r="AP4693" s="9"/>
      <c r="AQ4693" s="9"/>
      <c r="AR4693" s="9"/>
      <c r="AS4693" s="9"/>
      <c r="AT4693" s="9"/>
      <c r="AU4693" s="9"/>
      <c r="AV4693" s="9"/>
      <c r="AW4693" s="9"/>
      <c r="AX4693" s="9"/>
      <c r="AY4693" s="9"/>
      <c r="AZ4693" s="9"/>
      <c r="BA4693" s="9"/>
      <c r="BB4693" s="9"/>
      <c r="BC4693" s="9"/>
      <c r="BD4693" s="9"/>
      <c r="BE4693" s="9"/>
      <c r="BF4693" s="9"/>
      <c r="BG4693" s="9"/>
      <c r="BH4693" s="9"/>
      <c r="BI4693" s="9"/>
      <c r="BJ4693" s="9"/>
      <c r="BK4693" s="9"/>
      <c r="BL4693" s="9"/>
      <c r="BM4693" s="9"/>
      <c r="BN4693" s="9"/>
      <c r="BO4693" s="9"/>
      <c r="BP4693" s="9"/>
      <c r="BQ4693" s="9"/>
      <c r="BT4693" s="9"/>
      <c r="BU4693" s="9"/>
      <c r="BX4693" s="9"/>
      <c r="BY4693" s="9"/>
      <c r="CB4693" s="9"/>
      <c r="CC4693" s="9"/>
      <c r="CF4693" s="9"/>
      <c r="CG4693" s="9"/>
      <c r="CJ4693" s="9"/>
      <c r="CK4693" s="9"/>
      <c r="CN4693" s="9"/>
      <c r="CO4693" s="9"/>
      <c r="CP4693" s="9"/>
      <c r="CQ4693" s="9"/>
      <c r="CR4693" s="9"/>
      <c r="CS4693" s="9"/>
      <c r="CT4693" s="9"/>
      <c r="CU4693" s="9"/>
      <c r="CV4693" s="9"/>
      <c r="CW4693" s="9"/>
      <c r="CX4693" s="9"/>
      <c r="CY4693" s="9"/>
      <c r="CZ4693" s="9"/>
      <c r="DA4693" s="9"/>
      <c r="DB4693" s="9"/>
      <c r="DC4693" s="9"/>
      <c r="DD4693" s="9"/>
      <c r="DE4693" s="9"/>
      <c r="DF4693" s="9"/>
      <c r="DG4693" s="9"/>
      <c r="DH4693" s="9"/>
      <c r="DI4693" s="9"/>
      <c r="DJ4693" s="9"/>
      <c r="DK4693" s="9"/>
      <c r="DL4693" s="9"/>
      <c r="DM4693" s="9"/>
      <c r="DN4693" s="9"/>
      <c r="DO4693" s="9"/>
      <c r="DP4693" s="9"/>
      <c r="DQ4693" s="9"/>
      <c r="DR4693" s="9"/>
      <c r="DS4693" s="9"/>
      <c r="DT4693" s="9"/>
      <c r="DU4693" s="9"/>
      <c r="DV4693" s="9"/>
      <c r="DW4693" s="9"/>
      <c r="DX4693" s="9"/>
      <c r="DY4693" s="9"/>
      <c r="DZ4693" s="56"/>
      <c r="EA4693" s="57"/>
    </row>
    <row r="4694" spans="1:131" ht="19.5" customHeight="1" x14ac:dyDescent="0.25">
      <c r="A4694" s="9">
        <v>3167</v>
      </c>
      <c r="B4694" s="9" t="s">
        <v>9364</v>
      </c>
      <c r="C4694" s="9" t="s">
        <v>9365</v>
      </c>
      <c r="D4694" s="9"/>
      <c r="E4694" s="9" t="s">
        <v>2466</v>
      </c>
      <c r="F4694" s="9" t="s">
        <v>217</v>
      </c>
      <c r="G4694" s="9"/>
      <c r="H4694" s="9" t="s">
        <v>202</v>
      </c>
      <c r="I4694" s="9" t="s">
        <v>25</v>
      </c>
      <c r="J4694" s="129">
        <v>44301</v>
      </c>
      <c r="K4694" s="129">
        <v>44203</v>
      </c>
      <c r="L4694" s="129">
        <v>44666</v>
      </c>
      <c r="M4694" s="9" t="s">
        <v>20</v>
      </c>
      <c r="O4694" s="9">
        <v>28</v>
      </c>
      <c r="Q4694" s="9" t="s">
        <v>54</v>
      </c>
      <c r="R4694" s="9"/>
      <c r="S4694" s="13">
        <v>28100000</v>
      </c>
      <c r="T4694" s="13">
        <v>28100000</v>
      </c>
      <c r="U4694" s="13">
        <v>8430000</v>
      </c>
      <c r="V4694" s="13">
        <v>19670000</v>
      </c>
      <c r="W4694" s="9"/>
      <c r="X4694" s="9"/>
      <c r="Y4694" s="9"/>
      <c r="Z4694" s="9"/>
      <c r="AA4694" s="9"/>
      <c r="AB4694" s="9"/>
      <c r="AC4694" s="9"/>
      <c r="AD4694" s="9"/>
      <c r="AE4694" s="9"/>
      <c r="AF4694" s="55">
        <v>19670000</v>
      </c>
      <c r="AG4694" s="55"/>
      <c r="AH4694" s="9"/>
      <c r="AI4694" s="9"/>
      <c r="AJ4694" s="9"/>
      <c r="AK4694" s="9"/>
      <c r="AL4694" s="9"/>
      <c r="AM4694" s="9"/>
      <c r="AN4694" s="9"/>
      <c r="AO4694" s="9"/>
      <c r="AP4694" s="9"/>
      <c r="AQ4694" s="9"/>
      <c r="AR4694" s="9"/>
      <c r="AS4694" s="9"/>
      <c r="AT4694" s="9"/>
      <c r="AU4694" s="9"/>
      <c r="AV4694" s="9"/>
      <c r="AW4694" s="9"/>
      <c r="AX4694" s="9"/>
      <c r="AY4694" s="9"/>
      <c r="AZ4694" s="9"/>
      <c r="BA4694" s="9"/>
      <c r="BB4694" s="9"/>
      <c r="BC4694" s="9"/>
      <c r="BD4694" s="9"/>
      <c r="BE4694" s="9"/>
      <c r="BF4694" s="9"/>
      <c r="BG4694" s="9"/>
      <c r="BH4694" s="9"/>
      <c r="BI4694" s="9"/>
      <c r="BJ4694" s="9"/>
      <c r="BK4694" s="9"/>
      <c r="BL4694" s="9"/>
      <c r="BM4694" s="9"/>
      <c r="BN4694" s="9"/>
      <c r="BO4694" s="9"/>
      <c r="BP4694" s="9"/>
      <c r="BQ4694" s="9"/>
      <c r="BT4694" s="9"/>
      <c r="BU4694" s="9"/>
      <c r="BX4694" s="9"/>
      <c r="BY4694" s="9"/>
      <c r="CB4694" s="9"/>
      <c r="CC4694" s="9"/>
      <c r="CF4694" s="9"/>
      <c r="CG4694" s="9"/>
      <c r="CJ4694" s="9"/>
      <c r="CK4694" s="9"/>
      <c r="CN4694" s="9"/>
      <c r="CO4694" s="9"/>
      <c r="CP4694" s="9"/>
      <c r="CQ4694" s="9"/>
      <c r="CR4694" s="9"/>
      <c r="CS4694" s="9"/>
      <c r="CT4694" s="9"/>
      <c r="CU4694" s="9"/>
      <c r="CV4694" s="9"/>
      <c r="CW4694" s="9"/>
      <c r="CX4694" s="9"/>
      <c r="CY4694" s="9"/>
      <c r="CZ4694" s="9"/>
      <c r="DA4694" s="9"/>
      <c r="DB4694" s="9"/>
      <c r="DC4694" s="9"/>
      <c r="DD4694" s="9"/>
      <c r="DE4694" s="9"/>
      <c r="DF4694" s="9"/>
      <c r="DG4694" s="9"/>
      <c r="DH4694" s="9"/>
      <c r="DI4694" s="9"/>
      <c r="DJ4694" s="9"/>
      <c r="DK4694" s="9"/>
      <c r="DL4694" s="9"/>
      <c r="DM4694" s="9"/>
      <c r="DN4694" s="9"/>
      <c r="DO4694" s="9"/>
      <c r="DP4694" s="9"/>
      <c r="DQ4694" s="9"/>
      <c r="DR4694" s="9"/>
      <c r="DS4694" s="9"/>
      <c r="DT4694" s="9"/>
      <c r="DU4694" s="9"/>
      <c r="DV4694" s="9"/>
      <c r="DW4694" s="9"/>
      <c r="DX4694" s="9"/>
      <c r="DY4694" s="9"/>
      <c r="DZ4694" s="56"/>
      <c r="EA4694" s="57"/>
    </row>
    <row r="4695" spans="1:131" ht="19.5" customHeight="1" x14ac:dyDescent="0.25">
      <c r="A4695" s="9">
        <v>3168</v>
      </c>
      <c r="B4695" s="9" t="s">
        <v>9366</v>
      </c>
      <c r="C4695" s="9" t="s">
        <v>9367</v>
      </c>
      <c r="D4695" s="9"/>
      <c r="E4695" s="9" t="s">
        <v>8449</v>
      </c>
      <c r="F4695" s="9" t="s">
        <v>9368</v>
      </c>
      <c r="G4695" s="9"/>
      <c r="H4695" s="9" t="s">
        <v>202</v>
      </c>
      <c r="I4695" s="9" t="s">
        <v>25</v>
      </c>
      <c r="J4695" s="129">
        <v>44445</v>
      </c>
      <c r="K4695" s="129">
        <v>44136</v>
      </c>
      <c r="L4695" s="129">
        <v>44666</v>
      </c>
      <c r="M4695" s="9" t="s">
        <v>20</v>
      </c>
      <c r="O4695" s="9">
        <v>31</v>
      </c>
      <c r="Q4695" s="9" t="s">
        <v>54</v>
      </c>
      <c r="R4695" s="9"/>
      <c r="S4695" s="13">
        <v>38900000</v>
      </c>
      <c r="T4695" s="13">
        <v>38900000</v>
      </c>
      <c r="U4695" s="13">
        <v>11670000</v>
      </c>
      <c r="V4695" s="13">
        <v>27230000</v>
      </c>
      <c r="W4695" s="9"/>
      <c r="X4695" s="9"/>
      <c r="Y4695" s="9"/>
      <c r="Z4695" s="9"/>
      <c r="AA4695" s="9"/>
      <c r="AB4695" s="9"/>
      <c r="AC4695" s="9"/>
      <c r="AD4695" s="9"/>
      <c r="AE4695" s="9"/>
      <c r="AF4695" s="55">
        <v>27230000</v>
      </c>
      <c r="AG4695" s="55"/>
      <c r="AH4695" s="9"/>
      <c r="AI4695" s="9"/>
      <c r="AJ4695" s="9"/>
      <c r="AK4695" s="9"/>
      <c r="AL4695" s="9"/>
      <c r="AM4695" s="9"/>
      <c r="AN4695" s="9"/>
      <c r="AO4695" s="9"/>
      <c r="AP4695" s="9"/>
      <c r="AQ4695" s="9"/>
      <c r="AR4695" s="9"/>
      <c r="AS4695" s="9"/>
      <c r="AT4695" s="9"/>
      <c r="AU4695" s="9"/>
      <c r="AV4695" s="9"/>
      <c r="AW4695" s="9"/>
      <c r="AX4695" s="9"/>
      <c r="AY4695" s="9"/>
      <c r="AZ4695" s="9"/>
      <c r="BA4695" s="9"/>
      <c r="BB4695" s="9"/>
      <c r="BC4695" s="9"/>
      <c r="BD4695" s="9"/>
      <c r="BE4695" s="9"/>
      <c r="BF4695" s="9"/>
      <c r="BG4695" s="9"/>
      <c r="BH4695" s="9"/>
      <c r="BI4695" s="9"/>
      <c r="BJ4695" s="9"/>
      <c r="BK4695" s="9"/>
      <c r="BL4695" s="9"/>
      <c r="BM4695" s="9"/>
      <c r="BN4695" s="9"/>
      <c r="BO4695" s="9"/>
      <c r="BP4695" s="9"/>
      <c r="BQ4695" s="9"/>
      <c r="BT4695" s="9"/>
      <c r="BU4695" s="9"/>
      <c r="BX4695" s="9"/>
      <c r="BY4695" s="9"/>
      <c r="CB4695" s="9"/>
      <c r="CC4695" s="9"/>
      <c r="CF4695" s="9"/>
      <c r="CG4695" s="9"/>
      <c r="CJ4695" s="9"/>
      <c r="CK4695" s="9"/>
      <c r="CN4695" s="9"/>
      <c r="CO4695" s="9"/>
      <c r="CP4695" s="9"/>
      <c r="CQ4695" s="9"/>
      <c r="CR4695" s="9"/>
      <c r="CS4695" s="9"/>
      <c r="CT4695" s="9"/>
      <c r="CU4695" s="9"/>
      <c r="CV4695" s="9"/>
      <c r="CW4695" s="9"/>
      <c r="CX4695" s="9"/>
      <c r="CY4695" s="9"/>
      <c r="CZ4695" s="9"/>
      <c r="DA4695" s="9"/>
      <c r="DB4695" s="9"/>
      <c r="DC4695" s="9"/>
      <c r="DD4695" s="9"/>
      <c r="DE4695" s="9"/>
      <c r="DF4695" s="9"/>
      <c r="DG4695" s="9"/>
      <c r="DH4695" s="9"/>
      <c r="DI4695" s="9"/>
      <c r="DJ4695" s="9"/>
      <c r="DK4695" s="9"/>
      <c r="DL4695" s="9"/>
      <c r="DM4695" s="9"/>
      <c r="DN4695" s="9"/>
      <c r="DO4695" s="9"/>
      <c r="DP4695" s="9"/>
      <c r="DQ4695" s="9"/>
      <c r="DR4695" s="9"/>
      <c r="DS4695" s="9"/>
      <c r="DT4695" s="9"/>
      <c r="DU4695" s="9"/>
      <c r="DV4695" s="9"/>
      <c r="DW4695" s="9"/>
      <c r="DX4695" s="9"/>
      <c r="DY4695" s="9"/>
      <c r="DZ4695" s="56"/>
      <c r="EA4695" s="57"/>
    </row>
    <row r="4696" spans="1:131" ht="19.5" customHeight="1" x14ac:dyDescent="0.25">
      <c r="A4696" s="9">
        <v>3169</v>
      </c>
      <c r="B4696" s="9" t="s">
        <v>9369</v>
      </c>
      <c r="C4696" s="9" t="s">
        <v>9370</v>
      </c>
      <c r="D4696" s="9"/>
      <c r="E4696" s="9" t="s">
        <v>8449</v>
      </c>
      <c r="F4696" s="9" t="s">
        <v>9368</v>
      </c>
      <c r="G4696" s="9"/>
      <c r="H4696" s="9" t="s">
        <v>906</v>
      </c>
      <c r="I4696" s="9" t="s">
        <v>35</v>
      </c>
      <c r="M4696" s="9" t="s">
        <v>20</v>
      </c>
      <c r="O4696" s="9">
        <v>31</v>
      </c>
      <c r="R4696" s="9"/>
      <c r="S4696" s="9"/>
      <c r="T4696" s="9"/>
      <c r="U4696" s="9"/>
      <c r="V4696" s="9"/>
      <c r="W4696" s="9"/>
      <c r="X4696" s="9"/>
      <c r="Y4696" s="9"/>
      <c r="Z4696" s="9"/>
      <c r="AA4696" s="9"/>
      <c r="AB4696" s="9"/>
      <c r="AC4696" s="9"/>
      <c r="AD4696" s="9"/>
      <c r="AE4696" s="9"/>
      <c r="AF4696" s="55"/>
      <c r="AG4696" s="55"/>
      <c r="AH4696" s="9"/>
      <c r="AI4696" s="9"/>
      <c r="AJ4696" s="9"/>
      <c r="AK4696" s="9"/>
      <c r="AL4696" s="9"/>
      <c r="AM4696" s="9"/>
      <c r="AN4696" s="9"/>
      <c r="AO4696" s="9"/>
      <c r="AP4696" s="9"/>
      <c r="AQ4696" s="9"/>
      <c r="AR4696" s="9"/>
      <c r="AS4696" s="9"/>
      <c r="AT4696" s="9"/>
      <c r="AU4696" s="9"/>
      <c r="AV4696" s="9"/>
      <c r="AW4696" s="9"/>
      <c r="AX4696" s="9"/>
      <c r="AY4696" s="9"/>
      <c r="AZ4696" s="9"/>
      <c r="BA4696" s="9"/>
      <c r="BB4696" s="9"/>
      <c r="BC4696" s="9"/>
      <c r="BD4696" s="9"/>
      <c r="BE4696" s="9"/>
      <c r="BF4696" s="9"/>
      <c r="BG4696" s="9"/>
      <c r="BH4696" s="9"/>
      <c r="BI4696" s="9"/>
      <c r="BJ4696" s="9"/>
      <c r="BK4696" s="9"/>
      <c r="BL4696" s="9"/>
      <c r="BM4696" s="9"/>
      <c r="BN4696" s="9"/>
      <c r="BO4696" s="9"/>
      <c r="BP4696" s="9"/>
      <c r="BQ4696" s="9"/>
      <c r="BT4696" s="9"/>
      <c r="BU4696" s="9"/>
      <c r="BX4696" s="9"/>
      <c r="BY4696" s="9"/>
      <c r="CB4696" s="9"/>
      <c r="CC4696" s="9"/>
      <c r="CF4696" s="9"/>
      <c r="CG4696" s="9"/>
      <c r="CJ4696" s="9"/>
      <c r="CK4696" s="9"/>
      <c r="CN4696" s="9"/>
      <c r="CO4696" s="9"/>
      <c r="CP4696" s="9"/>
      <c r="CQ4696" s="9"/>
      <c r="CR4696" s="9"/>
      <c r="CS4696" s="9"/>
      <c r="CT4696" s="9"/>
      <c r="CU4696" s="9"/>
      <c r="CV4696" s="9"/>
      <c r="CW4696" s="9"/>
      <c r="CX4696" s="9"/>
      <c r="CY4696" s="9"/>
      <c r="CZ4696" s="9"/>
      <c r="DA4696" s="9"/>
      <c r="DB4696" s="9"/>
      <c r="DC4696" s="9"/>
      <c r="DD4696" s="9"/>
      <c r="DE4696" s="9"/>
      <c r="DF4696" s="9"/>
      <c r="DG4696" s="9"/>
      <c r="DH4696" s="9"/>
      <c r="DI4696" s="9"/>
      <c r="DJ4696" s="9"/>
      <c r="DK4696" s="9"/>
      <c r="DL4696" s="9"/>
      <c r="DM4696" s="9"/>
      <c r="DN4696" s="9"/>
      <c r="DO4696" s="9"/>
      <c r="DP4696" s="9"/>
      <c r="DQ4696" s="9"/>
      <c r="DR4696" s="9"/>
      <c r="DS4696" s="9"/>
      <c r="DT4696" s="9"/>
      <c r="DU4696" s="9"/>
      <c r="DV4696" s="9"/>
      <c r="DW4696" s="9"/>
      <c r="DX4696" s="9"/>
      <c r="DY4696" s="9"/>
      <c r="DZ4696" s="56"/>
      <c r="EA4696" s="57"/>
    </row>
    <row r="4697" spans="1:131" ht="38.25" customHeight="1" x14ac:dyDescent="0.25">
      <c r="A4697" s="9">
        <v>3170</v>
      </c>
      <c r="B4697" s="9" t="s">
        <v>9371</v>
      </c>
      <c r="C4697" s="9" t="s">
        <v>9372</v>
      </c>
      <c r="D4697" s="9"/>
      <c r="E4697" s="9" t="s">
        <v>8311</v>
      </c>
      <c r="F4697" s="9" t="s">
        <v>3471</v>
      </c>
      <c r="G4697" s="9"/>
      <c r="H4697" s="9" t="s">
        <v>202</v>
      </c>
      <c r="I4697" s="9" t="s">
        <v>25</v>
      </c>
      <c r="J4697" s="129">
        <v>44180</v>
      </c>
      <c r="K4697" s="129">
        <v>44144</v>
      </c>
      <c r="L4697" s="129">
        <v>44545</v>
      </c>
      <c r="M4697" s="9" t="s">
        <v>335</v>
      </c>
      <c r="O4697" s="9">
        <v>26</v>
      </c>
      <c r="Q4697" s="9" t="s">
        <v>54</v>
      </c>
      <c r="R4697" s="9"/>
      <c r="S4697" s="13">
        <v>5910000</v>
      </c>
      <c r="T4697" s="13">
        <v>5910000</v>
      </c>
      <c r="U4697" s="13">
        <v>1773000</v>
      </c>
      <c r="V4697" s="13">
        <v>4137000</v>
      </c>
      <c r="W4697" s="9"/>
      <c r="X4697" s="9"/>
      <c r="Y4697" s="9"/>
      <c r="Z4697" s="9"/>
      <c r="AA4697" s="9"/>
      <c r="AB4697" s="9"/>
      <c r="AC4697" s="9"/>
      <c r="AD4697" s="9"/>
      <c r="AE4697" s="9"/>
      <c r="AF4697" s="55">
        <v>4137000</v>
      </c>
      <c r="AG4697" s="55"/>
      <c r="AH4697" s="9"/>
      <c r="AI4697" s="9"/>
      <c r="AJ4697" s="9"/>
      <c r="AK4697" s="9"/>
      <c r="AL4697" s="9"/>
      <c r="AM4697" s="9"/>
      <c r="AN4697" s="9"/>
      <c r="AO4697" s="9"/>
      <c r="AP4697" s="9"/>
      <c r="AQ4697" s="9"/>
      <c r="AR4697" s="9"/>
      <c r="AS4697" s="9"/>
      <c r="AT4697" s="9"/>
      <c r="AU4697" s="9"/>
      <c r="AV4697" s="9"/>
      <c r="AW4697" s="9"/>
      <c r="AX4697" s="9"/>
      <c r="AY4697" s="9"/>
      <c r="AZ4697" s="9"/>
      <c r="BA4697" s="9"/>
      <c r="BB4697" s="9"/>
      <c r="BC4697" s="9"/>
      <c r="BD4697" s="9"/>
      <c r="BE4697" s="9"/>
      <c r="BF4697" s="9"/>
      <c r="BG4697" s="9"/>
      <c r="BH4697" s="9"/>
      <c r="BI4697" s="9"/>
      <c r="BJ4697" s="9"/>
      <c r="BK4697" s="9"/>
      <c r="BL4697" s="9"/>
      <c r="BM4697" s="9"/>
      <c r="BN4697" s="9"/>
      <c r="BO4697" s="9"/>
      <c r="BP4697" s="9"/>
      <c r="BQ4697" s="9"/>
      <c r="BT4697" s="9"/>
      <c r="BU4697" s="9"/>
      <c r="BX4697" s="9"/>
      <c r="BY4697" s="9"/>
      <c r="CB4697" s="9"/>
      <c r="CC4697" s="9"/>
      <c r="CF4697" s="9"/>
      <c r="CG4697" s="9"/>
      <c r="CJ4697" s="9"/>
      <c r="CK4697" s="9"/>
      <c r="CN4697" s="9"/>
      <c r="CO4697" s="9"/>
      <c r="CP4697" s="9"/>
      <c r="CQ4697" s="9"/>
      <c r="CR4697" s="9"/>
      <c r="CS4697" s="9"/>
      <c r="CT4697" s="9"/>
      <c r="CU4697" s="9"/>
      <c r="CV4697" s="9"/>
      <c r="CW4697" s="9"/>
      <c r="CX4697" s="9"/>
      <c r="CY4697" s="9"/>
      <c r="CZ4697" s="9"/>
      <c r="DA4697" s="9"/>
      <c r="DB4697" s="9"/>
      <c r="DC4697" s="9"/>
      <c r="DD4697" s="9"/>
      <c r="DE4697" s="9"/>
      <c r="DF4697" s="9"/>
      <c r="DG4697" s="9"/>
      <c r="DH4697" s="9"/>
      <c r="DI4697" s="9"/>
      <c r="DJ4697" s="9"/>
      <c r="DK4697" s="9"/>
      <c r="DL4697" s="9"/>
      <c r="DM4697" s="9"/>
      <c r="DN4697" s="9"/>
      <c r="DO4697" s="9"/>
      <c r="DP4697" s="9"/>
      <c r="DQ4697" s="9"/>
      <c r="DR4697" s="9"/>
      <c r="DS4697" s="9"/>
      <c r="DT4697" s="9"/>
      <c r="DU4697" s="9"/>
      <c r="DV4697" s="9"/>
      <c r="DW4697" s="9"/>
      <c r="DX4697" s="9"/>
      <c r="DY4697" s="9"/>
      <c r="DZ4697" s="56"/>
      <c r="EA4697" s="57"/>
    </row>
    <row r="4698" spans="1:131" ht="39.75" customHeight="1" x14ac:dyDescent="0.25">
      <c r="A4698" s="9">
        <v>3171</v>
      </c>
      <c r="B4698" s="9" t="s">
        <v>9373</v>
      </c>
      <c r="C4698" s="9" t="s">
        <v>9374</v>
      </c>
      <c r="D4698" s="9"/>
      <c r="E4698" s="9" t="s">
        <v>10259</v>
      </c>
      <c r="F4698" s="9" t="s">
        <v>5916</v>
      </c>
      <c r="G4698" s="9"/>
      <c r="H4698" s="9" t="s">
        <v>202</v>
      </c>
      <c r="I4698" s="9" t="s">
        <v>35</v>
      </c>
      <c r="J4698" s="129">
        <v>44404</v>
      </c>
      <c r="K4698" s="129">
        <v>43951</v>
      </c>
      <c r="L4698" s="129">
        <v>44652</v>
      </c>
      <c r="M4698" s="9" t="s">
        <v>20</v>
      </c>
      <c r="O4698" s="9">
        <v>31</v>
      </c>
      <c r="Q4698" s="9" t="s">
        <v>54</v>
      </c>
      <c r="R4698" s="9"/>
      <c r="S4698" s="13">
        <v>132348554</v>
      </c>
      <c r="T4698" s="13">
        <v>132348554</v>
      </c>
      <c r="U4698" s="13">
        <v>39704566</v>
      </c>
      <c r="V4698" s="13">
        <v>76988033</v>
      </c>
      <c r="W4698" s="9"/>
      <c r="X4698" s="9"/>
      <c r="Y4698" s="9"/>
      <c r="Z4698" s="9"/>
      <c r="AA4698" s="9"/>
      <c r="AB4698" s="9"/>
      <c r="AC4698" s="9"/>
      <c r="AD4698" s="9"/>
      <c r="AE4698" s="9"/>
      <c r="AF4698" s="55">
        <v>76988033</v>
      </c>
      <c r="AG4698" s="55"/>
      <c r="AH4698" s="9"/>
      <c r="AI4698" s="9"/>
      <c r="AJ4698" s="9"/>
      <c r="AK4698" s="9"/>
      <c r="AL4698" s="9"/>
      <c r="AM4698" s="9"/>
      <c r="AN4698" s="9"/>
      <c r="AO4698" s="9"/>
      <c r="AP4698" s="9"/>
      <c r="AQ4698" s="9"/>
      <c r="AR4698" s="9"/>
      <c r="AS4698" s="9"/>
      <c r="AT4698" s="9"/>
      <c r="AU4698" s="9"/>
      <c r="AV4698" s="9"/>
      <c r="AW4698" s="9"/>
      <c r="AX4698" s="9"/>
      <c r="AY4698" s="9"/>
      <c r="AZ4698" s="9"/>
      <c r="BA4698" s="9"/>
      <c r="BB4698" s="9"/>
      <c r="BC4698" s="9"/>
      <c r="BD4698" s="9"/>
      <c r="BE4698" s="9"/>
      <c r="BF4698" s="9"/>
      <c r="BG4698" s="9"/>
      <c r="BH4698" s="9"/>
      <c r="BI4698" s="9"/>
      <c r="BJ4698" s="9"/>
      <c r="BK4698" s="9"/>
      <c r="BL4698" s="9"/>
      <c r="BM4698" s="9"/>
      <c r="BN4698" s="9"/>
      <c r="BO4698" s="9"/>
      <c r="BP4698" s="9"/>
      <c r="BQ4698" s="9"/>
      <c r="BT4698" s="9"/>
      <c r="BU4698" s="9"/>
      <c r="BX4698" s="9"/>
      <c r="BY4698" s="9"/>
      <c r="CB4698" s="9"/>
      <c r="CC4698" s="9"/>
      <c r="CF4698" s="9"/>
      <c r="CG4698" s="9"/>
      <c r="CJ4698" s="9"/>
      <c r="CK4698" s="9"/>
      <c r="CN4698" s="9"/>
      <c r="CO4698" s="9"/>
      <c r="CP4698" s="9"/>
      <c r="CQ4698" s="9"/>
      <c r="CR4698" s="9"/>
      <c r="CS4698" s="9"/>
      <c r="CT4698" s="9"/>
      <c r="CU4698" s="9"/>
      <c r="CV4698" s="9"/>
      <c r="CW4698" s="9"/>
      <c r="CX4698" s="9"/>
      <c r="CY4698" s="9"/>
      <c r="CZ4698" s="9"/>
      <c r="DA4698" s="9"/>
      <c r="DB4698" s="9"/>
      <c r="DC4698" s="9"/>
      <c r="DD4698" s="9"/>
      <c r="DE4698" s="9"/>
      <c r="DF4698" s="9"/>
      <c r="DG4698" s="9"/>
      <c r="DH4698" s="9"/>
      <c r="DI4698" s="9"/>
      <c r="DJ4698" s="9"/>
      <c r="DK4698" s="9"/>
      <c r="DL4698" s="9"/>
      <c r="DM4698" s="9"/>
      <c r="DN4698" s="9"/>
      <c r="DO4698" s="9"/>
      <c r="DP4698" s="9"/>
      <c r="DQ4698" s="9"/>
      <c r="DR4698" s="9"/>
      <c r="DS4698" s="9"/>
      <c r="DT4698" s="9"/>
      <c r="DU4698" s="9"/>
      <c r="DV4698" s="9"/>
      <c r="DW4698" s="9"/>
      <c r="DX4698" s="9"/>
      <c r="DY4698" s="9"/>
      <c r="DZ4698" s="56"/>
      <c r="EA4698" s="57"/>
    </row>
    <row r="4699" spans="1:131" ht="19.5" customHeight="1" x14ac:dyDescent="0.25">
      <c r="A4699" s="9">
        <v>3172</v>
      </c>
      <c r="B4699" s="9" t="s">
        <v>9375</v>
      </c>
      <c r="C4699" s="9" t="s">
        <v>9376</v>
      </c>
      <c r="D4699" s="9"/>
      <c r="E4699" s="9" t="s">
        <v>7805</v>
      </c>
      <c r="F4699" s="9" t="s">
        <v>7807</v>
      </c>
      <c r="G4699" s="9"/>
      <c r="H4699" s="9" t="s">
        <v>906</v>
      </c>
      <c r="I4699" s="9" t="s">
        <v>35</v>
      </c>
      <c r="M4699" s="9" t="s">
        <v>20</v>
      </c>
      <c r="O4699" s="9">
        <v>32</v>
      </c>
      <c r="R4699" s="9"/>
      <c r="S4699" s="9"/>
      <c r="T4699" s="9"/>
      <c r="U4699" s="9"/>
      <c r="V4699" s="9"/>
      <c r="W4699" s="9"/>
      <c r="X4699" s="9"/>
      <c r="Y4699" s="9"/>
      <c r="Z4699" s="9"/>
      <c r="AA4699" s="9"/>
      <c r="AB4699" s="9"/>
      <c r="AC4699" s="9"/>
      <c r="AD4699" s="9"/>
      <c r="AE4699" s="9"/>
      <c r="AF4699" s="55"/>
      <c r="AG4699" s="55"/>
      <c r="AH4699" s="9"/>
      <c r="AI4699" s="9"/>
      <c r="AJ4699" s="9"/>
      <c r="AK4699" s="9"/>
      <c r="AL4699" s="9"/>
      <c r="AM4699" s="9"/>
      <c r="AN4699" s="9"/>
      <c r="AO4699" s="9"/>
      <c r="AP4699" s="9"/>
      <c r="AQ4699" s="9"/>
      <c r="AR4699" s="9"/>
      <c r="AS4699" s="9"/>
      <c r="AT4699" s="9"/>
      <c r="AU4699" s="9"/>
      <c r="AV4699" s="9"/>
      <c r="AW4699" s="9"/>
      <c r="AX4699" s="9"/>
      <c r="AY4699" s="9"/>
      <c r="AZ4699" s="9"/>
      <c r="BA4699" s="9"/>
      <c r="BB4699" s="9"/>
      <c r="BC4699" s="9"/>
      <c r="BD4699" s="9"/>
      <c r="BE4699" s="9"/>
      <c r="BF4699" s="9"/>
      <c r="BG4699" s="9"/>
      <c r="BH4699" s="9"/>
      <c r="BI4699" s="9"/>
      <c r="BJ4699" s="9"/>
      <c r="BK4699" s="9"/>
      <c r="BL4699" s="9"/>
      <c r="BM4699" s="9"/>
      <c r="BN4699" s="9"/>
      <c r="BO4699" s="9"/>
      <c r="BP4699" s="9"/>
      <c r="BQ4699" s="9"/>
      <c r="BT4699" s="9"/>
      <c r="BU4699" s="9"/>
      <c r="BX4699" s="9"/>
      <c r="BY4699" s="9"/>
      <c r="CB4699" s="9"/>
      <c r="CC4699" s="9"/>
      <c r="CF4699" s="9"/>
      <c r="CG4699" s="9"/>
      <c r="CJ4699" s="9"/>
      <c r="CK4699" s="9"/>
      <c r="CN4699" s="9"/>
      <c r="CO4699" s="9"/>
      <c r="CP4699" s="9"/>
      <c r="CQ4699" s="9"/>
      <c r="CR4699" s="9"/>
      <c r="CS4699" s="9"/>
      <c r="CT4699" s="9"/>
      <c r="CU4699" s="9"/>
      <c r="CV4699" s="9"/>
      <c r="CW4699" s="9"/>
      <c r="CX4699" s="9"/>
      <c r="CY4699" s="9"/>
      <c r="CZ4699" s="9"/>
      <c r="DA4699" s="9"/>
      <c r="DB4699" s="9"/>
      <c r="DC4699" s="9"/>
      <c r="DD4699" s="9"/>
      <c r="DE4699" s="9"/>
      <c r="DF4699" s="9"/>
      <c r="DG4699" s="9"/>
      <c r="DH4699" s="9"/>
      <c r="DI4699" s="9"/>
      <c r="DJ4699" s="9"/>
      <c r="DK4699" s="9"/>
      <c r="DL4699" s="9"/>
      <c r="DM4699" s="9"/>
      <c r="DN4699" s="9"/>
      <c r="DO4699" s="9"/>
      <c r="DP4699" s="9"/>
      <c r="DQ4699" s="9"/>
      <c r="DR4699" s="9"/>
      <c r="DS4699" s="9"/>
      <c r="DT4699" s="9"/>
      <c r="DU4699" s="9"/>
      <c r="DV4699" s="9"/>
      <c r="DW4699" s="9"/>
      <c r="DX4699" s="9"/>
      <c r="DY4699" s="9"/>
      <c r="DZ4699" s="56"/>
      <c r="EA4699" s="57"/>
    </row>
    <row r="4700" spans="1:131" ht="19.5" customHeight="1" x14ac:dyDescent="0.25">
      <c r="A4700" s="9">
        <v>3173</v>
      </c>
      <c r="B4700" s="9" t="s">
        <v>9377</v>
      </c>
      <c r="C4700" s="9" t="s">
        <v>9378</v>
      </c>
      <c r="D4700" s="9"/>
      <c r="E4700" s="9" t="s">
        <v>9379</v>
      </c>
      <c r="F4700" s="9" t="s">
        <v>9380</v>
      </c>
      <c r="G4700" s="9"/>
      <c r="H4700" s="9" t="s">
        <v>202</v>
      </c>
      <c r="I4700" s="9" t="s">
        <v>25</v>
      </c>
      <c r="J4700" s="129">
        <v>44454</v>
      </c>
      <c r="K4700" s="129">
        <v>44151</v>
      </c>
      <c r="L4700" s="129">
        <v>44773</v>
      </c>
      <c r="M4700" s="9" t="s">
        <v>20</v>
      </c>
      <c r="O4700" s="9">
        <v>32</v>
      </c>
      <c r="Q4700" s="9" t="s">
        <v>54</v>
      </c>
      <c r="R4700" s="9"/>
      <c r="S4700" s="13">
        <v>32480000</v>
      </c>
      <c r="T4700" s="13">
        <v>32480000</v>
      </c>
      <c r="U4700" s="13">
        <v>9000000</v>
      </c>
      <c r="V4700" s="13">
        <v>18480000</v>
      </c>
      <c r="W4700" s="13">
        <v>5000000</v>
      </c>
      <c r="X4700" s="9"/>
      <c r="Y4700" s="9"/>
      <c r="Z4700" s="9"/>
      <c r="AA4700" s="9"/>
      <c r="AB4700" s="9"/>
      <c r="AC4700" s="9"/>
      <c r="AD4700" s="9"/>
      <c r="AE4700" s="9"/>
      <c r="AF4700" s="55">
        <v>23480000</v>
      </c>
      <c r="AG4700" s="55"/>
      <c r="AH4700" s="9"/>
      <c r="AI4700" s="9"/>
      <c r="AJ4700" s="9"/>
      <c r="AK4700" s="9"/>
      <c r="AL4700" s="9"/>
      <c r="AM4700" s="9"/>
      <c r="AN4700" s="9"/>
      <c r="AO4700" s="9"/>
      <c r="AP4700" s="9"/>
      <c r="AQ4700" s="9"/>
      <c r="AR4700" s="9"/>
      <c r="AS4700" s="9"/>
      <c r="AT4700" s="9"/>
      <c r="AU4700" s="9"/>
      <c r="AV4700" s="9"/>
      <c r="AW4700" s="9"/>
      <c r="AX4700" s="9"/>
      <c r="AY4700" s="9"/>
      <c r="AZ4700" s="9"/>
      <c r="BA4700" s="9"/>
      <c r="BB4700" s="9"/>
      <c r="BC4700" s="9"/>
      <c r="BD4700" s="9"/>
      <c r="BE4700" s="9"/>
      <c r="BF4700" s="9"/>
      <c r="BG4700" s="9"/>
      <c r="BH4700" s="9"/>
      <c r="BI4700" s="9"/>
      <c r="BJ4700" s="9"/>
      <c r="BK4700" s="9"/>
      <c r="BL4700" s="9"/>
      <c r="BM4700" s="9"/>
      <c r="BN4700" s="9"/>
      <c r="BO4700" s="9"/>
      <c r="BP4700" s="9"/>
      <c r="BQ4700" s="9"/>
      <c r="BT4700" s="9"/>
      <c r="BU4700" s="9"/>
      <c r="BX4700" s="9"/>
      <c r="BY4700" s="9"/>
      <c r="CB4700" s="9"/>
      <c r="CC4700" s="9"/>
      <c r="CF4700" s="9"/>
      <c r="CG4700" s="9"/>
      <c r="CJ4700" s="9"/>
      <c r="CK4700" s="9"/>
      <c r="CN4700" s="9"/>
      <c r="CO4700" s="9"/>
      <c r="CP4700" s="9"/>
      <c r="CQ4700" s="9"/>
      <c r="CR4700" s="9"/>
      <c r="CS4700" s="9"/>
      <c r="CT4700" s="9"/>
      <c r="CU4700" s="9"/>
      <c r="CV4700" s="9"/>
      <c r="CW4700" s="9"/>
      <c r="CX4700" s="9"/>
      <c r="CY4700" s="9"/>
      <c r="CZ4700" s="9"/>
      <c r="DA4700" s="9"/>
      <c r="DB4700" s="9"/>
      <c r="DC4700" s="9"/>
      <c r="DD4700" s="9"/>
      <c r="DE4700" s="9"/>
      <c r="DF4700" s="9"/>
      <c r="DG4700" s="9"/>
      <c r="DH4700" s="9"/>
      <c r="DI4700" s="9"/>
      <c r="DJ4700" s="9"/>
      <c r="DK4700" s="9"/>
      <c r="DL4700" s="9"/>
      <c r="DM4700" s="9"/>
      <c r="DN4700" s="9"/>
      <c r="DO4700" s="9"/>
      <c r="DP4700" s="9"/>
      <c r="DQ4700" s="9"/>
      <c r="DR4700" s="9"/>
      <c r="DS4700" s="9"/>
      <c r="DT4700" s="9"/>
      <c r="DU4700" s="9"/>
      <c r="DV4700" s="9"/>
      <c r="DW4700" s="9"/>
      <c r="DX4700" s="9"/>
      <c r="DY4700" s="9"/>
      <c r="DZ4700" s="56"/>
      <c r="EA4700" s="57"/>
    </row>
    <row r="4701" spans="1:131" ht="19.5" customHeight="1" x14ac:dyDescent="0.25">
      <c r="A4701" s="9">
        <v>3174</v>
      </c>
      <c r="B4701" s="9" t="s">
        <v>9381</v>
      </c>
      <c r="C4701" s="9" t="s">
        <v>9382</v>
      </c>
      <c r="D4701" s="9"/>
      <c r="E4701" s="9" t="s">
        <v>9383</v>
      </c>
      <c r="F4701" s="9" t="s">
        <v>9384</v>
      </c>
      <c r="G4701" s="9"/>
      <c r="H4701" s="9" t="s">
        <v>202</v>
      </c>
      <c r="I4701" s="9" t="s">
        <v>9661</v>
      </c>
      <c r="J4701" s="129">
        <v>44427</v>
      </c>
      <c r="K4701" s="129">
        <v>44141</v>
      </c>
      <c r="L4701" s="129">
        <v>44681</v>
      </c>
      <c r="M4701" s="9" t="s">
        <v>20</v>
      </c>
      <c r="O4701" s="9">
        <v>31</v>
      </c>
      <c r="Q4701" s="9" t="s">
        <v>54</v>
      </c>
      <c r="R4701" s="9"/>
      <c r="S4701" s="13">
        <v>450000000</v>
      </c>
      <c r="T4701" s="13">
        <v>450000000</v>
      </c>
      <c r="U4701" s="13">
        <v>135000000</v>
      </c>
      <c r="V4701" s="13">
        <v>267500000</v>
      </c>
      <c r="W4701" s="9"/>
      <c r="X4701" s="9"/>
      <c r="Y4701" s="9"/>
      <c r="Z4701" s="9"/>
      <c r="AA4701" s="9"/>
      <c r="AB4701" s="9"/>
      <c r="AC4701" s="9"/>
      <c r="AD4701" s="9"/>
      <c r="AE4701" s="9"/>
      <c r="AF4701" s="55">
        <v>267500000</v>
      </c>
      <c r="AG4701" s="55"/>
      <c r="AH4701" s="9"/>
      <c r="AI4701" s="9"/>
      <c r="AJ4701" s="9"/>
      <c r="AK4701" s="9"/>
      <c r="AL4701" s="9"/>
      <c r="AM4701" s="9"/>
      <c r="AN4701" s="9"/>
      <c r="AO4701" s="9"/>
      <c r="AP4701" s="9"/>
      <c r="AQ4701" s="9"/>
      <c r="AR4701" s="9"/>
      <c r="AS4701" s="9"/>
      <c r="AT4701" s="9"/>
      <c r="AU4701" s="9"/>
      <c r="AV4701" s="9"/>
      <c r="AW4701" s="9"/>
      <c r="AX4701" s="9"/>
      <c r="AY4701" s="9"/>
      <c r="AZ4701" s="9"/>
      <c r="BA4701" s="9"/>
      <c r="BB4701" s="9"/>
      <c r="BC4701" s="9"/>
      <c r="BD4701" s="9"/>
      <c r="BE4701" s="9"/>
      <c r="BF4701" s="9"/>
      <c r="BG4701" s="9"/>
      <c r="BH4701" s="9"/>
      <c r="BI4701" s="9"/>
      <c r="BJ4701" s="9"/>
      <c r="BK4701" s="9"/>
      <c r="BL4701" s="9"/>
      <c r="BM4701" s="9"/>
      <c r="BN4701" s="9"/>
      <c r="BO4701" s="9"/>
      <c r="BP4701" s="9"/>
      <c r="BQ4701" s="9"/>
      <c r="BT4701" s="9"/>
      <c r="BU4701" s="9"/>
      <c r="BX4701" s="9"/>
      <c r="BY4701" s="9"/>
      <c r="CB4701" s="9"/>
      <c r="CC4701" s="9"/>
      <c r="CF4701" s="9"/>
      <c r="CG4701" s="9"/>
      <c r="CJ4701" s="9"/>
      <c r="CK4701" s="9"/>
      <c r="CN4701" s="9"/>
      <c r="CO4701" s="9"/>
      <c r="CP4701" s="9"/>
      <c r="CQ4701" s="9"/>
      <c r="CR4701" s="9"/>
      <c r="CS4701" s="9"/>
      <c r="CT4701" s="9"/>
      <c r="CU4701" s="9"/>
      <c r="CV4701" s="9"/>
      <c r="CW4701" s="9"/>
      <c r="CX4701" s="9"/>
      <c r="CY4701" s="9"/>
      <c r="CZ4701" s="9"/>
      <c r="DA4701" s="9"/>
      <c r="DB4701" s="9"/>
      <c r="DC4701" s="9"/>
      <c r="DD4701" s="9"/>
      <c r="DE4701" s="9"/>
      <c r="DF4701" s="9"/>
      <c r="DG4701" s="9"/>
      <c r="DH4701" s="9"/>
      <c r="DI4701" s="9"/>
      <c r="DJ4701" s="9"/>
      <c r="DK4701" s="9"/>
      <c r="DL4701" s="9"/>
      <c r="DM4701" s="9"/>
      <c r="DN4701" s="9"/>
      <c r="DO4701" s="9"/>
      <c r="DP4701" s="9"/>
      <c r="DQ4701" s="9"/>
      <c r="DR4701" s="9"/>
      <c r="DS4701" s="9"/>
      <c r="DT4701" s="9"/>
      <c r="DU4701" s="9"/>
      <c r="DV4701" s="9"/>
      <c r="DW4701" s="9"/>
      <c r="DX4701" s="9"/>
      <c r="DY4701" s="9"/>
      <c r="DZ4701" s="56"/>
      <c r="EA4701" s="57"/>
    </row>
    <row r="4702" spans="1:131" s="18" customFormat="1" ht="19.5" customHeight="1" x14ac:dyDescent="0.25">
      <c r="A4702" s="18">
        <v>3174</v>
      </c>
      <c r="B4702" s="18" t="s">
        <v>9381</v>
      </c>
      <c r="C4702" s="18" t="s">
        <v>9382</v>
      </c>
      <c r="D4702" s="19">
        <v>44396</v>
      </c>
      <c r="E4702" s="18" t="s">
        <v>10199</v>
      </c>
      <c r="F4702" s="18" t="s">
        <v>4539</v>
      </c>
      <c r="J4702" s="130"/>
      <c r="K4702" s="130"/>
      <c r="L4702" s="130"/>
      <c r="AF4702" s="57"/>
      <c r="AG4702" s="57"/>
      <c r="DZ4702" s="56"/>
      <c r="EA4702" s="57"/>
    </row>
    <row r="4703" spans="1:131" ht="19.5" customHeight="1" x14ac:dyDescent="0.25">
      <c r="A4703" s="9">
        <v>3175</v>
      </c>
      <c r="B4703" s="9" t="s">
        <v>9385</v>
      </c>
      <c r="C4703" s="9" t="s">
        <v>9386</v>
      </c>
      <c r="D4703" s="9"/>
      <c r="E4703" s="9" t="s">
        <v>9387</v>
      </c>
      <c r="F4703" s="9" t="s">
        <v>2559</v>
      </c>
      <c r="G4703" s="9"/>
      <c r="H4703" s="9" t="s">
        <v>906</v>
      </c>
      <c r="I4703" s="9" t="s">
        <v>25</v>
      </c>
      <c r="M4703" s="9" t="s">
        <v>20</v>
      </c>
      <c r="O4703" s="9">
        <v>30</v>
      </c>
      <c r="R4703" s="9"/>
      <c r="S4703" s="9"/>
      <c r="T4703" s="9"/>
      <c r="U4703" s="9"/>
      <c r="V4703" s="9"/>
      <c r="W4703" s="9"/>
      <c r="X4703" s="9"/>
      <c r="Y4703" s="9"/>
      <c r="Z4703" s="9"/>
      <c r="AA4703" s="9"/>
      <c r="AB4703" s="9"/>
      <c r="AC4703" s="9"/>
      <c r="AD4703" s="9"/>
      <c r="AE4703" s="9"/>
      <c r="AF4703" s="55"/>
      <c r="AG4703" s="55"/>
      <c r="AH4703" s="9"/>
      <c r="AI4703" s="9"/>
      <c r="AJ4703" s="9"/>
      <c r="AK4703" s="9"/>
      <c r="AL4703" s="9"/>
      <c r="AM4703" s="9"/>
      <c r="AN4703" s="9"/>
      <c r="AO4703" s="9"/>
      <c r="AP4703" s="9"/>
      <c r="AQ4703" s="9"/>
      <c r="AR4703" s="9"/>
      <c r="AS4703" s="9"/>
      <c r="AT4703" s="9"/>
      <c r="AU4703" s="9"/>
      <c r="AV4703" s="9"/>
      <c r="AW4703" s="9"/>
      <c r="AX4703" s="9"/>
      <c r="AY4703" s="9"/>
      <c r="AZ4703" s="9"/>
      <c r="BA4703" s="9"/>
      <c r="BB4703" s="9"/>
      <c r="BC4703" s="9"/>
      <c r="BD4703" s="9"/>
      <c r="BE4703" s="9"/>
      <c r="BF4703" s="9"/>
      <c r="BG4703" s="9"/>
      <c r="BH4703" s="9"/>
      <c r="BI4703" s="9"/>
      <c r="BJ4703" s="9"/>
      <c r="BK4703" s="9"/>
      <c r="BL4703" s="9"/>
      <c r="BM4703" s="9"/>
      <c r="BN4703" s="9"/>
      <c r="BO4703" s="9"/>
      <c r="BP4703" s="9"/>
      <c r="BQ4703" s="9"/>
      <c r="BT4703" s="9"/>
      <c r="BU4703" s="9"/>
      <c r="BX4703" s="9"/>
      <c r="BY4703" s="9"/>
      <c r="CB4703" s="9"/>
      <c r="CC4703" s="9"/>
      <c r="CF4703" s="9"/>
      <c r="CG4703" s="9"/>
      <c r="CJ4703" s="9"/>
      <c r="CK4703" s="9"/>
      <c r="CN4703" s="9"/>
      <c r="CO4703" s="9"/>
      <c r="CP4703" s="9"/>
      <c r="CQ4703" s="9"/>
      <c r="CR4703" s="9"/>
      <c r="CS4703" s="9"/>
      <c r="CT4703" s="9"/>
      <c r="CU4703" s="9"/>
      <c r="CV4703" s="9"/>
      <c r="CW4703" s="9"/>
      <c r="CX4703" s="9"/>
      <c r="CY4703" s="9"/>
      <c r="CZ4703" s="9"/>
      <c r="DA4703" s="9"/>
      <c r="DB4703" s="9"/>
      <c r="DC4703" s="9"/>
      <c r="DD4703" s="9"/>
      <c r="DE4703" s="9"/>
      <c r="DF4703" s="9"/>
      <c r="DG4703" s="9"/>
      <c r="DH4703" s="9"/>
      <c r="DI4703" s="9"/>
      <c r="DJ4703" s="9"/>
      <c r="DK4703" s="9"/>
      <c r="DL4703" s="9"/>
      <c r="DM4703" s="9"/>
      <c r="DN4703" s="9"/>
      <c r="DO4703" s="9"/>
      <c r="DP4703" s="9"/>
      <c r="DQ4703" s="9"/>
      <c r="DR4703" s="9"/>
      <c r="DS4703" s="9"/>
      <c r="DT4703" s="9"/>
      <c r="DU4703" s="9"/>
      <c r="DV4703" s="9"/>
      <c r="DW4703" s="9"/>
      <c r="DX4703" s="9"/>
      <c r="DY4703" s="9"/>
      <c r="DZ4703" s="56"/>
      <c r="EA4703" s="57"/>
    </row>
    <row r="4704" spans="1:131" ht="19.5" customHeight="1" x14ac:dyDescent="0.25">
      <c r="A4704" s="9">
        <v>3176</v>
      </c>
      <c r="B4704" s="9" t="s">
        <v>9388</v>
      </c>
      <c r="C4704" s="9" t="s">
        <v>9389</v>
      </c>
      <c r="D4704" s="9"/>
      <c r="E4704" s="9" t="s">
        <v>9390</v>
      </c>
      <c r="F4704" s="9" t="s">
        <v>9391</v>
      </c>
      <c r="G4704" s="9"/>
      <c r="H4704" s="9" t="s">
        <v>202</v>
      </c>
      <c r="I4704" s="9" t="s">
        <v>35</v>
      </c>
      <c r="J4704" s="129">
        <v>44271</v>
      </c>
      <c r="K4704" s="129">
        <v>44013</v>
      </c>
      <c r="L4704" s="129">
        <v>44408</v>
      </c>
      <c r="M4704" s="9" t="s">
        <v>20</v>
      </c>
      <c r="O4704" s="9">
        <v>32</v>
      </c>
      <c r="Q4704" s="9" t="s">
        <v>54</v>
      </c>
      <c r="R4704" s="9"/>
      <c r="S4704" s="13">
        <v>142857143</v>
      </c>
      <c r="T4704" s="13">
        <v>142857143</v>
      </c>
      <c r="U4704" s="13">
        <v>42857143</v>
      </c>
      <c r="V4704" s="13">
        <v>100000000</v>
      </c>
      <c r="W4704" s="9"/>
      <c r="X4704" s="9"/>
      <c r="Y4704" s="9"/>
      <c r="Z4704" s="9"/>
      <c r="AA4704" s="9"/>
      <c r="AB4704" s="9"/>
      <c r="AC4704" s="9"/>
      <c r="AD4704" s="9"/>
      <c r="AE4704" s="9"/>
      <c r="AF4704" s="55">
        <v>100000000</v>
      </c>
      <c r="AG4704" s="55"/>
      <c r="AH4704" s="9"/>
      <c r="AI4704" s="9"/>
      <c r="AJ4704" s="9"/>
      <c r="AK4704" s="9"/>
      <c r="AL4704" s="9"/>
      <c r="AM4704" s="9"/>
      <c r="AN4704" s="9"/>
      <c r="AO4704" s="9"/>
      <c r="AP4704" s="9"/>
      <c r="AQ4704" s="9"/>
      <c r="AR4704" s="9"/>
      <c r="AS4704" s="9"/>
      <c r="AT4704" s="9"/>
      <c r="AU4704" s="9"/>
      <c r="AV4704" s="9"/>
      <c r="AW4704" s="9"/>
      <c r="AX4704" s="9"/>
      <c r="AY4704" s="9"/>
      <c r="AZ4704" s="9"/>
      <c r="BA4704" s="9"/>
      <c r="BB4704" s="9"/>
      <c r="BC4704" s="9"/>
      <c r="BD4704" s="9"/>
      <c r="BE4704" s="9"/>
      <c r="BF4704" s="9"/>
      <c r="BG4704" s="9"/>
      <c r="BH4704" s="9"/>
      <c r="BI4704" s="9"/>
      <c r="BJ4704" s="9"/>
      <c r="BK4704" s="9"/>
      <c r="BL4704" s="9"/>
      <c r="BM4704" s="9"/>
      <c r="BN4704" s="9"/>
      <c r="BO4704" s="9"/>
      <c r="BP4704" s="9"/>
      <c r="BQ4704" s="9"/>
      <c r="BT4704" s="9"/>
      <c r="BU4704" s="9"/>
      <c r="BX4704" s="9"/>
      <c r="BY4704" s="9"/>
      <c r="CB4704" s="9"/>
      <c r="CC4704" s="9"/>
      <c r="CF4704" s="9"/>
      <c r="CG4704" s="9"/>
      <c r="CJ4704" s="9"/>
      <c r="CK4704" s="9"/>
      <c r="CN4704" s="9"/>
      <c r="CO4704" s="9"/>
      <c r="CP4704" s="9"/>
      <c r="CQ4704" s="9"/>
      <c r="CR4704" s="9"/>
      <c r="CS4704" s="9"/>
      <c r="CT4704" s="9"/>
      <c r="CU4704" s="9"/>
      <c r="CV4704" s="9"/>
      <c r="CW4704" s="9"/>
      <c r="CX4704" s="9"/>
      <c r="CY4704" s="9"/>
      <c r="CZ4704" s="9"/>
      <c r="DA4704" s="9"/>
      <c r="DB4704" s="9"/>
      <c r="DC4704" s="9"/>
      <c r="DD4704" s="9"/>
      <c r="DE4704" s="9"/>
      <c r="DF4704" s="9"/>
      <c r="DG4704" s="9"/>
      <c r="DH4704" s="9"/>
      <c r="DI4704" s="9"/>
      <c r="DJ4704" s="9"/>
      <c r="DK4704" s="9"/>
      <c r="DL4704" s="9"/>
      <c r="DM4704" s="9"/>
      <c r="DN4704" s="9"/>
      <c r="DO4704" s="9"/>
      <c r="DP4704" s="9"/>
      <c r="DQ4704" s="9"/>
      <c r="DR4704" s="9"/>
      <c r="DS4704" s="9"/>
      <c r="DT4704" s="9"/>
      <c r="DU4704" s="9"/>
      <c r="DV4704" s="9"/>
      <c r="DW4704" s="9"/>
      <c r="DX4704" s="9"/>
      <c r="DY4704" s="9"/>
      <c r="DZ4704" s="56"/>
      <c r="EA4704" s="57"/>
    </row>
    <row r="4705" spans="1:132" s="18" customFormat="1" ht="19.5" customHeight="1" x14ac:dyDescent="0.25">
      <c r="A4705" s="18">
        <v>3176</v>
      </c>
      <c r="B4705" s="18" t="s">
        <v>9388</v>
      </c>
      <c r="C4705" s="18" t="s">
        <v>9389</v>
      </c>
      <c r="D4705" s="19">
        <v>44314</v>
      </c>
      <c r="J4705" s="130"/>
      <c r="K4705" s="130"/>
      <c r="L4705" s="130">
        <v>44712</v>
      </c>
      <c r="S4705" s="20"/>
      <c r="T4705" s="20"/>
      <c r="U4705" s="20"/>
      <c r="V4705" s="20"/>
      <c r="AF4705" s="57"/>
      <c r="AG4705" s="57"/>
      <c r="DY4705" s="9"/>
      <c r="DZ4705" s="56"/>
      <c r="EA4705" s="57"/>
      <c r="EB4705" s="9"/>
    </row>
    <row r="4706" spans="1:132" ht="19.5" customHeight="1" x14ac:dyDescent="0.25">
      <c r="A4706" s="9">
        <v>3177</v>
      </c>
      <c r="B4706" s="10" t="s">
        <v>9392</v>
      </c>
      <c r="C4706" s="9" t="s">
        <v>9393</v>
      </c>
      <c r="D4706" s="9"/>
      <c r="E4706" s="9" t="s">
        <v>7100</v>
      </c>
      <c r="F4706" s="9" t="s">
        <v>3556</v>
      </c>
      <c r="G4706" s="9"/>
      <c r="H4706" s="9" t="s">
        <v>906</v>
      </c>
      <c r="I4706" s="9" t="s">
        <v>97</v>
      </c>
      <c r="M4706" s="9" t="s">
        <v>20</v>
      </c>
      <c r="O4706" s="9">
        <v>29</v>
      </c>
      <c r="R4706" s="9"/>
      <c r="S4706" s="9"/>
      <c r="T4706" s="9"/>
      <c r="U4706" s="9"/>
      <c r="V4706" s="9"/>
      <c r="W4706" s="9"/>
      <c r="X4706" s="9"/>
      <c r="Y4706" s="9"/>
      <c r="Z4706" s="9"/>
      <c r="AA4706" s="9"/>
      <c r="AB4706" s="9"/>
      <c r="AC4706" s="9"/>
      <c r="AD4706" s="9"/>
      <c r="AE4706" s="9"/>
      <c r="AF4706" s="55"/>
      <c r="AG4706" s="55"/>
      <c r="AH4706" s="9"/>
      <c r="AI4706" s="9"/>
      <c r="AJ4706" s="9"/>
      <c r="AK4706" s="9"/>
      <c r="AL4706" s="9"/>
      <c r="AM4706" s="9"/>
      <c r="AN4706" s="9"/>
      <c r="AO4706" s="9"/>
      <c r="AP4706" s="9"/>
      <c r="AQ4706" s="9"/>
      <c r="AR4706" s="9"/>
      <c r="AS4706" s="9"/>
      <c r="AT4706" s="9"/>
      <c r="AU4706" s="9"/>
      <c r="AV4706" s="9"/>
      <c r="AW4706" s="9"/>
      <c r="AX4706" s="9"/>
      <c r="AY4706" s="9"/>
      <c r="AZ4706" s="9"/>
      <c r="BA4706" s="9"/>
      <c r="BB4706" s="9"/>
      <c r="BC4706" s="9"/>
      <c r="BD4706" s="9"/>
      <c r="BE4706" s="9"/>
      <c r="BF4706" s="9"/>
      <c r="BG4706" s="9"/>
      <c r="BH4706" s="9"/>
      <c r="BI4706" s="9"/>
      <c r="BJ4706" s="9"/>
      <c r="BK4706" s="9"/>
      <c r="BL4706" s="9"/>
      <c r="BM4706" s="9"/>
      <c r="BN4706" s="9"/>
      <c r="BO4706" s="9"/>
      <c r="BP4706" s="9"/>
      <c r="BQ4706" s="9"/>
      <c r="BT4706" s="9"/>
      <c r="BU4706" s="9"/>
      <c r="BX4706" s="9"/>
      <c r="BY4706" s="9"/>
      <c r="CB4706" s="9"/>
      <c r="CC4706" s="9"/>
      <c r="CF4706" s="9"/>
      <c r="CG4706" s="9"/>
      <c r="CJ4706" s="9"/>
      <c r="CK4706" s="9"/>
      <c r="CN4706" s="9"/>
      <c r="CO4706" s="9"/>
      <c r="CP4706" s="9"/>
      <c r="CQ4706" s="9"/>
      <c r="CR4706" s="9"/>
      <c r="CS4706" s="9"/>
      <c r="CT4706" s="9"/>
      <c r="CU4706" s="9"/>
      <c r="CV4706" s="9"/>
      <c r="CW4706" s="9"/>
      <c r="CX4706" s="9"/>
      <c r="CY4706" s="9"/>
      <c r="CZ4706" s="9"/>
      <c r="DA4706" s="9"/>
      <c r="DB4706" s="9"/>
      <c r="DC4706" s="9"/>
      <c r="DD4706" s="9"/>
      <c r="DE4706" s="9"/>
      <c r="DF4706" s="9"/>
      <c r="DG4706" s="9"/>
      <c r="DH4706" s="9"/>
      <c r="DI4706" s="9"/>
      <c r="DJ4706" s="9"/>
      <c r="DK4706" s="9"/>
      <c r="DL4706" s="9"/>
      <c r="DM4706" s="9"/>
      <c r="DN4706" s="9"/>
      <c r="DO4706" s="9"/>
      <c r="DP4706" s="9"/>
      <c r="DQ4706" s="9"/>
      <c r="DR4706" s="9"/>
      <c r="DS4706" s="9"/>
      <c r="DT4706" s="9"/>
      <c r="DU4706" s="9"/>
      <c r="DV4706" s="9"/>
      <c r="DW4706" s="9"/>
      <c r="DX4706" s="9"/>
      <c r="DY4706" s="9"/>
      <c r="DZ4706" s="56"/>
      <c r="EA4706" s="57"/>
    </row>
    <row r="4707" spans="1:132" ht="39" customHeight="1" x14ac:dyDescent="0.25">
      <c r="A4707" s="9">
        <v>3178</v>
      </c>
      <c r="B4707" s="9" t="s">
        <v>9394</v>
      </c>
      <c r="C4707" s="9" t="s">
        <v>9395</v>
      </c>
      <c r="D4707" s="9"/>
      <c r="E4707" s="9" t="s">
        <v>8942</v>
      </c>
      <c r="F4707" s="9" t="s">
        <v>9396</v>
      </c>
      <c r="G4707" s="9"/>
      <c r="H4707" s="9" t="s">
        <v>906</v>
      </c>
      <c r="I4707" s="9" t="s">
        <v>97</v>
      </c>
      <c r="M4707" s="9" t="s">
        <v>20</v>
      </c>
      <c r="O4707" s="9">
        <v>29</v>
      </c>
      <c r="R4707" s="9"/>
      <c r="S4707" s="9"/>
      <c r="T4707" s="9"/>
      <c r="U4707" s="9"/>
      <c r="V4707" s="9"/>
      <c r="W4707" s="9"/>
      <c r="X4707" s="9"/>
      <c r="Y4707" s="9"/>
      <c r="Z4707" s="9"/>
      <c r="AA4707" s="9"/>
      <c r="AB4707" s="9"/>
      <c r="AC4707" s="9"/>
      <c r="AD4707" s="9"/>
      <c r="AE4707" s="9"/>
      <c r="AF4707" s="55"/>
      <c r="AG4707" s="55"/>
      <c r="AH4707" s="9"/>
      <c r="AI4707" s="9"/>
      <c r="AJ4707" s="9"/>
      <c r="AK4707" s="9"/>
      <c r="AL4707" s="9"/>
      <c r="AM4707" s="9"/>
      <c r="AN4707" s="9"/>
      <c r="AO4707" s="9"/>
      <c r="AP4707" s="9"/>
      <c r="AQ4707" s="9"/>
      <c r="AR4707" s="9"/>
      <c r="AS4707" s="9"/>
      <c r="AT4707" s="9"/>
      <c r="AU4707" s="9"/>
      <c r="AV4707" s="9"/>
      <c r="AW4707" s="9"/>
      <c r="AX4707" s="9"/>
      <c r="AY4707" s="9"/>
      <c r="AZ4707" s="9"/>
      <c r="BA4707" s="9"/>
      <c r="BB4707" s="9"/>
      <c r="BC4707" s="9"/>
      <c r="BD4707" s="9"/>
      <c r="BE4707" s="9"/>
      <c r="BF4707" s="9"/>
      <c r="BG4707" s="9"/>
      <c r="BH4707" s="9"/>
      <c r="BI4707" s="9"/>
      <c r="BJ4707" s="9"/>
      <c r="BK4707" s="9"/>
      <c r="BL4707" s="9"/>
      <c r="BM4707" s="9"/>
      <c r="BN4707" s="9"/>
      <c r="BO4707" s="9"/>
      <c r="BP4707" s="9"/>
      <c r="BQ4707" s="9"/>
      <c r="BT4707" s="9"/>
      <c r="BU4707" s="9"/>
      <c r="BX4707" s="9"/>
      <c r="BY4707" s="9"/>
      <c r="CB4707" s="9"/>
      <c r="CC4707" s="9"/>
      <c r="CF4707" s="9"/>
      <c r="CG4707" s="9"/>
      <c r="CJ4707" s="9"/>
      <c r="CK4707" s="9"/>
      <c r="CN4707" s="9"/>
      <c r="CO4707" s="9"/>
      <c r="CP4707" s="9"/>
      <c r="CQ4707" s="9"/>
      <c r="CR4707" s="9"/>
      <c r="CS4707" s="9"/>
      <c r="CT4707" s="9"/>
      <c r="CU4707" s="9"/>
      <c r="CV4707" s="9"/>
      <c r="CW4707" s="9"/>
      <c r="CX4707" s="9"/>
      <c r="CY4707" s="9"/>
      <c r="CZ4707" s="9"/>
      <c r="DA4707" s="9"/>
      <c r="DB4707" s="9"/>
      <c r="DC4707" s="9"/>
      <c r="DD4707" s="9"/>
      <c r="DE4707" s="9"/>
      <c r="DF4707" s="9"/>
      <c r="DG4707" s="9"/>
      <c r="DH4707" s="9"/>
      <c r="DI4707" s="9"/>
      <c r="DJ4707" s="9"/>
      <c r="DK4707" s="9"/>
      <c r="DL4707" s="9"/>
      <c r="DM4707" s="9"/>
      <c r="DN4707" s="9"/>
      <c r="DO4707" s="9"/>
      <c r="DP4707" s="9"/>
      <c r="DQ4707" s="9"/>
      <c r="DR4707" s="9"/>
      <c r="DS4707" s="9"/>
      <c r="DT4707" s="9"/>
      <c r="DU4707" s="9"/>
      <c r="DV4707" s="9"/>
      <c r="DW4707" s="9"/>
      <c r="DX4707" s="9"/>
      <c r="DY4707" s="9"/>
      <c r="DZ4707" s="56"/>
      <c r="EA4707" s="57"/>
    </row>
    <row r="4708" spans="1:132" ht="19.5" customHeight="1" x14ac:dyDescent="0.25">
      <c r="A4708" s="9">
        <v>3179</v>
      </c>
      <c r="B4708" s="9" t="s">
        <v>9397</v>
      </c>
      <c r="C4708" s="9" t="s">
        <v>9398</v>
      </c>
      <c r="D4708" s="9"/>
      <c r="E4708" s="9" t="s">
        <v>9327</v>
      </c>
      <c r="F4708" s="9" t="s">
        <v>9399</v>
      </c>
      <c r="G4708" s="9"/>
      <c r="H4708" s="9" t="s">
        <v>906</v>
      </c>
      <c r="I4708" s="9" t="s">
        <v>78</v>
      </c>
      <c r="M4708" s="9" t="s">
        <v>20</v>
      </c>
      <c r="O4708" s="9">
        <v>27</v>
      </c>
      <c r="R4708" s="9"/>
      <c r="S4708" s="9"/>
      <c r="T4708" s="9"/>
      <c r="U4708" s="9"/>
      <c r="V4708" s="9"/>
      <c r="W4708" s="9"/>
      <c r="X4708" s="9"/>
      <c r="Y4708" s="9"/>
      <c r="Z4708" s="9"/>
      <c r="AA4708" s="9"/>
      <c r="AB4708" s="9"/>
      <c r="AC4708" s="9"/>
      <c r="AD4708" s="9"/>
      <c r="AE4708" s="9"/>
      <c r="AF4708" s="55"/>
      <c r="AG4708" s="55"/>
      <c r="AH4708" s="9"/>
      <c r="AI4708" s="9"/>
      <c r="AJ4708" s="9"/>
      <c r="AK4708" s="9"/>
      <c r="AL4708" s="9"/>
      <c r="AM4708" s="9"/>
      <c r="AN4708" s="9"/>
      <c r="AO4708" s="9"/>
      <c r="AP4708" s="9"/>
      <c r="AQ4708" s="9"/>
      <c r="AR4708" s="9"/>
      <c r="AS4708" s="9"/>
      <c r="AT4708" s="9"/>
      <c r="AU4708" s="9"/>
      <c r="AV4708" s="9"/>
      <c r="AW4708" s="9"/>
      <c r="AX4708" s="9"/>
      <c r="AY4708" s="9"/>
      <c r="AZ4708" s="9"/>
      <c r="BA4708" s="9"/>
      <c r="BB4708" s="9"/>
      <c r="BC4708" s="9"/>
      <c r="BD4708" s="9"/>
      <c r="BE4708" s="9"/>
      <c r="BF4708" s="9"/>
      <c r="BG4708" s="9"/>
      <c r="BH4708" s="9"/>
      <c r="BI4708" s="9"/>
      <c r="BJ4708" s="9"/>
      <c r="BK4708" s="9"/>
      <c r="BL4708" s="9"/>
      <c r="BM4708" s="9"/>
      <c r="BN4708" s="9"/>
      <c r="BO4708" s="9"/>
      <c r="BP4708" s="9"/>
      <c r="BQ4708" s="9"/>
      <c r="BT4708" s="9"/>
      <c r="BU4708" s="9"/>
      <c r="BX4708" s="9"/>
      <c r="BY4708" s="9"/>
      <c r="CB4708" s="9"/>
      <c r="CC4708" s="9"/>
      <c r="CF4708" s="9"/>
      <c r="CG4708" s="9"/>
      <c r="CJ4708" s="9"/>
      <c r="CK4708" s="9"/>
      <c r="CN4708" s="9"/>
      <c r="CO4708" s="9"/>
      <c r="CP4708" s="9"/>
      <c r="CQ4708" s="9"/>
      <c r="CR4708" s="9"/>
      <c r="CS4708" s="9"/>
      <c r="CT4708" s="9"/>
      <c r="CU4708" s="9"/>
      <c r="CV4708" s="9"/>
      <c r="CW4708" s="9"/>
      <c r="CX4708" s="9"/>
      <c r="CY4708" s="9"/>
      <c r="CZ4708" s="9"/>
      <c r="DA4708" s="9"/>
      <c r="DB4708" s="9"/>
      <c r="DC4708" s="9"/>
      <c r="DD4708" s="9"/>
      <c r="DE4708" s="9"/>
      <c r="DF4708" s="9"/>
      <c r="DG4708" s="9"/>
      <c r="DH4708" s="9"/>
      <c r="DI4708" s="9"/>
      <c r="DJ4708" s="9"/>
      <c r="DK4708" s="9"/>
      <c r="DL4708" s="9"/>
      <c r="DM4708" s="9"/>
      <c r="DN4708" s="9"/>
      <c r="DO4708" s="9"/>
      <c r="DP4708" s="9"/>
      <c r="DQ4708" s="9"/>
      <c r="DR4708" s="9"/>
      <c r="DS4708" s="9"/>
      <c r="DT4708" s="9"/>
      <c r="DU4708" s="9"/>
      <c r="DV4708" s="9"/>
      <c r="DW4708" s="9"/>
      <c r="DX4708" s="9"/>
      <c r="DY4708" s="9"/>
      <c r="DZ4708" s="56"/>
      <c r="EA4708" s="57"/>
    </row>
    <row r="4709" spans="1:132" ht="39" customHeight="1" x14ac:dyDescent="0.25">
      <c r="A4709" s="9">
        <v>3180</v>
      </c>
      <c r="B4709" s="9" t="s">
        <v>9400</v>
      </c>
      <c r="C4709" s="9" t="s">
        <v>9401</v>
      </c>
      <c r="D4709" s="9"/>
      <c r="E4709" s="9" t="s">
        <v>9402</v>
      </c>
      <c r="F4709" s="9" t="s">
        <v>9403</v>
      </c>
      <c r="G4709" s="9"/>
      <c r="H4709" s="9" t="s">
        <v>906</v>
      </c>
      <c r="I4709" s="9" t="s">
        <v>97</v>
      </c>
      <c r="M4709" s="9" t="s">
        <v>20</v>
      </c>
      <c r="O4709" s="9">
        <v>26</v>
      </c>
      <c r="R4709" s="9"/>
      <c r="S4709" s="9"/>
      <c r="T4709" s="9"/>
      <c r="U4709" s="9"/>
      <c r="V4709" s="9"/>
      <c r="W4709" s="9"/>
      <c r="X4709" s="9"/>
      <c r="Y4709" s="9"/>
      <c r="Z4709" s="9"/>
      <c r="AA4709" s="9"/>
      <c r="AB4709" s="9"/>
      <c r="AC4709" s="9"/>
      <c r="AD4709" s="9"/>
      <c r="AE4709" s="9"/>
      <c r="AF4709" s="55"/>
      <c r="AG4709" s="55"/>
      <c r="AH4709" s="9"/>
      <c r="AI4709" s="9"/>
      <c r="AJ4709" s="9"/>
      <c r="AK4709" s="9"/>
      <c r="AL4709" s="9"/>
      <c r="AM4709" s="9"/>
      <c r="AN4709" s="9"/>
      <c r="AO4709" s="9"/>
      <c r="AP4709" s="9"/>
      <c r="AQ4709" s="9"/>
      <c r="AR4709" s="9"/>
      <c r="AS4709" s="9"/>
      <c r="AT4709" s="9"/>
      <c r="AU4709" s="9"/>
      <c r="AV4709" s="9"/>
      <c r="AW4709" s="9"/>
      <c r="AX4709" s="9"/>
      <c r="AY4709" s="9"/>
      <c r="AZ4709" s="9"/>
      <c r="BA4709" s="9"/>
      <c r="BB4709" s="9"/>
      <c r="BC4709" s="9"/>
      <c r="BD4709" s="9"/>
      <c r="BE4709" s="9"/>
      <c r="BF4709" s="9"/>
      <c r="BG4709" s="9"/>
      <c r="BH4709" s="9"/>
      <c r="BI4709" s="9"/>
      <c r="BJ4709" s="9"/>
      <c r="BK4709" s="9"/>
      <c r="BL4709" s="9"/>
      <c r="BM4709" s="9"/>
      <c r="BN4709" s="9"/>
      <c r="BO4709" s="9"/>
      <c r="BP4709" s="9"/>
      <c r="BQ4709" s="9"/>
      <c r="BT4709" s="9"/>
      <c r="BU4709" s="9"/>
      <c r="BX4709" s="9"/>
      <c r="BY4709" s="9"/>
      <c r="CB4709" s="9"/>
      <c r="CC4709" s="9"/>
      <c r="CF4709" s="9"/>
      <c r="CG4709" s="9"/>
      <c r="CJ4709" s="9"/>
      <c r="CK4709" s="9"/>
      <c r="CN4709" s="9"/>
      <c r="CO4709" s="9"/>
      <c r="CP4709" s="9"/>
      <c r="CQ4709" s="9"/>
      <c r="CR4709" s="9"/>
      <c r="CS4709" s="9"/>
      <c r="CT4709" s="9"/>
      <c r="CU4709" s="9"/>
      <c r="CV4709" s="9"/>
      <c r="CW4709" s="9"/>
      <c r="CX4709" s="9"/>
      <c r="CY4709" s="9"/>
      <c r="CZ4709" s="9"/>
      <c r="DA4709" s="9"/>
      <c r="DB4709" s="9"/>
      <c r="DC4709" s="9"/>
      <c r="DD4709" s="9"/>
      <c r="DE4709" s="9"/>
      <c r="DF4709" s="9"/>
      <c r="DG4709" s="9"/>
      <c r="DH4709" s="9"/>
      <c r="DI4709" s="9"/>
      <c r="DJ4709" s="9"/>
      <c r="DK4709" s="9"/>
      <c r="DL4709" s="9"/>
      <c r="DM4709" s="9"/>
      <c r="DN4709" s="9"/>
      <c r="DO4709" s="9"/>
      <c r="DP4709" s="9"/>
      <c r="DQ4709" s="9"/>
      <c r="DR4709" s="9"/>
      <c r="DS4709" s="9"/>
      <c r="DT4709" s="9"/>
      <c r="DU4709" s="9"/>
      <c r="DV4709" s="9"/>
      <c r="DW4709" s="9"/>
      <c r="DX4709" s="9"/>
      <c r="DY4709" s="9"/>
      <c r="DZ4709" s="56"/>
      <c r="EA4709" s="57"/>
    </row>
    <row r="4710" spans="1:132" ht="19.5" customHeight="1" x14ac:dyDescent="0.25">
      <c r="A4710" s="9">
        <v>3181</v>
      </c>
      <c r="B4710" s="9" t="s">
        <v>9404</v>
      </c>
      <c r="C4710" s="9" t="s">
        <v>9406</v>
      </c>
      <c r="D4710" s="9"/>
      <c r="E4710" s="9" t="s">
        <v>9405</v>
      </c>
      <c r="F4710" s="9" t="s">
        <v>9407</v>
      </c>
      <c r="G4710" s="9"/>
      <c r="H4710" s="9" t="s">
        <v>906</v>
      </c>
      <c r="I4710" s="9" t="s">
        <v>25</v>
      </c>
      <c r="M4710" s="9" t="s">
        <v>20</v>
      </c>
      <c r="O4710" s="9">
        <v>32</v>
      </c>
      <c r="R4710" s="9"/>
      <c r="S4710" s="9"/>
      <c r="T4710" s="9"/>
      <c r="U4710" s="9"/>
      <c r="V4710" s="9"/>
      <c r="W4710" s="9"/>
      <c r="X4710" s="9"/>
      <c r="Y4710" s="9"/>
      <c r="Z4710" s="9"/>
      <c r="AA4710" s="9"/>
      <c r="AB4710" s="9"/>
      <c r="AC4710" s="9"/>
      <c r="AD4710" s="9"/>
      <c r="AE4710" s="9"/>
      <c r="AF4710" s="55"/>
      <c r="AG4710" s="55"/>
      <c r="AH4710" s="9"/>
      <c r="AI4710" s="9"/>
      <c r="AJ4710" s="9"/>
      <c r="AK4710" s="9"/>
      <c r="AL4710" s="9"/>
      <c r="AM4710" s="9"/>
      <c r="AN4710" s="9"/>
      <c r="AO4710" s="9"/>
      <c r="AP4710" s="9"/>
      <c r="AQ4710" s="9"/>
      <c r="AR4710" s="9"/>
      <c r="AS4710" s="9"/>
      <c r="AT4710" s="9"/>
      <c r="AU4710" s="9"/>
      <c r="AV4710" s="9"/>
      <c r="AW4710" s="9"/>
      <c r="AX4710" s="9"/>
      <c r="AY4710" s="9"/>
      <c r="AZ4710" s="9"/>
      <c r="BA4710" s="9"/>
      <c r="BB4710" s="9"/>
      <c r="BC4710" s="9"/>
      <c r="BD4710" s="9"/>
      <c r="BE4710" s="9"/>
      <c r="BF4710" s="9"/>
      <c r="BG4710" s="9"/>
      <c r="BH4710" s="9"/>
      <c r="BI4710" s="9"/>
      <c r="BJ4710" s="9"/>
      <c r="BK4710" s="9"/>
      <c r="BL4710" s="9"/>
      <c r="BM4710" s="9"/>
      <c r="BN4710" s="9"/>
      <c r="BO4710" s="9"/>
      <c r="BP4710" s="9"/>
      <c r="BQ4710" s="9"/>
      <c r="BT4710" s="9"/>
      <c r="BU4710" s="9"/>
      <c r="BX4710" s="9"/>
      <c r="BY4710" s="9"/>
      <c r="CB4710" s="9"/>
      <c r="CC4710" s="9"/>
      <c r="CF4710" s="9"/>
      <c r="CG4710" s="9"/>
      <c r="CJ4710" s="9"/>
      <c r="CK4710" s="9"/>
      <c r="CN4710" s="9"/>
      <c r="CO4710" s="9"/>
      <c r="CP4710" s="9"/>
      <c r="CQ4710" s="9"/>
      <c r="CR4710" s="9"/>
      <c r="CS4710" s="9"/>
      <c r="CT4710" s="9"/>
      <c r="CU4710" s="9"/>
      <c r="CV4710" s="9"/>
      <c r="CW4710" s="9"/>
      <c r="CX4710" s="9"/>
      <c r="CY4710" s="9"/>
      <c r="CZ4710" s="9"/>
      <c r="DA4710" s="9"/>
      <c r="DB4710" s="9"/>
      <c r="DC4710" s="9"/>
      <c r="DD4710" s="9"/>
      <c r="DE4710" s="9"/>
      <c r="DF4710" s="9"/>
      <c r="DG4710" s="9"/>
      <c r="DH4710" s="9"/>
      <c r="DI4710" s="9"/>
      <c r="DJ4710" s="9"/>
      <c r="DK4710" s="9"/>
      <c r="DL4710" s="9"/>
      <c r="DM4710" s="9"/>
      <c r="DN4710" s="9"/>
      <c r="DO4710" s="9"/>
      <c r="DP4710" s="9"/>
      <c r="DQ4710" s="9"/>
      <c r="DR4710" s="9"/>
      <c r="DS4710" s="9"/>
      <c r="DT4710" s="9"/>
      <c r="DU4710" s="9"/>
      <c r="DV4710" s="9"/>
      <c r="DW4710" s="9"/>
      <c r="DX4710" s="9"/>
      <c r="DY4710" s="9"/>
      <c r="DZ4710" s="56"/>
      <c r="EA4710" s="57"/>
    </row>
    <row r="4711" spans="1:132" ht="19.5" customHeight="1" x14ac:dyDescent="0.25">
      <c r="A4711" s="9">
        <v>3182</v>
      </c>
      <c r="B4711" s="10" t="s">
        <v>9408</v>
      </c>
      <c r="C4711" s="9" t="s">
        <v>9409</v>
      </c>
      <c r="D4711" s="9"/>
      <c r="E4711" s="9" t="s">
        <v>8041</v>
      </c>
      <c r="F4711" s="9" t="s">
        <v>655</v>
      </c>
      <c r="G4711" s="9"/>
      <c r="H4711" s="9" t="s">
        <v>906</v>
      </c>
      <c r="I4711" s="9" t="s">
        <v>25</v>
      </c>
      <c r="M4711" s="9" t="s">
        <v>20</v>
      </c>
      <c r="O4711" s="9">
        <v>32</v>
      </c>
      <c r="R4711" s="9"/>
      <c r="S4711" s="9"/>
      <c r="T4711" s="9"/>
      <c r="U4711" s="9"/>
      <c r="V4711" s="9"/>
      <c r="W4711" s="9"/>
      <c r="X4711" s="9"/>
      <c r="Y4711" s="9"/>
      <c r="Z4711" s="9"/>
      <c r="AA4711" s="9"/>
      <c r="AB4711" s="9"/>
      <c r="AC4711" s="9"/>
      <c r="AD4711" s="9"/>
      <c r="AE4711" s="9"/>
      <c r="AF4711" s="55"/>
      <c r="AG4711" s="55"/>
      <c r="AH4711" s="9"/>
      <c r="AI4711" s="9"/>
      <c r="AJ4711" s="9"/>
      <c r="AK4711" s="9"/>
      <c r="AL4711" s="9"/>
      <c r="AM4711" s="9"/>
      <c r="AN4711" s="9"/>
      <c r="AO4711" s="9"/>
      <c r="AP4711" s="9"/>
      <c r="AQ4711" s="9"/>
      <c r="AR4711" s="9"/>
      <c r="AS4711" s="9"/>
      <c r="AT4711" s="9"/>
      <c r="AU4711" s="9"/>
      <c r="AV4711" s="9"/>
      <c r="AW4711" s="9"/>
      <c r="AX4711" s="9"/>
      <c r="AY4711" s="9"/>
      <c r="AZ4711" s="9"/>
      <c r="BA4711" s="9"/>
      <c r="BB4711" s="9"/>
      <c r="BC4711" s="9"/>
      <c r="BD4711" s="9"/>
      <c r="BE4711" s="9"/>
      <c r="BF4711" s="9"/>
      <c r="BG4711" s="9"/>
      <c r="BH4711" s="9"/>
      <c r="BI4711" s="9"/>
      <c r="BJ4711" s="9"/>
      <c r="BK4711" s="9"/>
      <c r="BL4711" s="9"/>
      <c r="BM4711" s="9"/>
      <c r="BN4711" s="9"/>
      <c r="BO4711" s="9"/>
      <c r="BP4711" s="9"/>
      <c r="BQ4711" s="9"/>
      <c r="BT4711" s="9"/>
      <c r="BU4711" s="9"/>
      <c r="BX4711" s="9"/>
      <c r="BY4711" s="9"/>
      <c r="CB4711" s="9"/>
      <c r="CC4711" s="9"/>
      <c r="CF4711" s="9"/>
      <c r="CG4711" s="9"/>
      <c r="CJ4711" s="9"/>
      <c r="CK4711" s="9"/>
      <c r="CN4711" s="9"/>
      <c r="CO4711" s="9"/>
      <c r="CP4711" s="9"/>
      <c r="CQ4711" s="9"/>
      <c r="CR4711" s="9"/>
      <c r="CS4711" s="9"/>
      <c r="CT4711" s="9"/>
      <c r="CU4711" s="9"/>
      <c r="CV4711" s="9"/>
      <c r="CW4711" s="9"/>
      <c r="CX4711" s="9"/>
      <c r="CY4711" s="9"/>
      <c r="CZ4711" s="9"/>
      <c r="DA4711" s="9"/>
      <c r="DB4711" s="9"/>
      <c r="DC4711" s="9"/>
      <c r="DD4711" s="9"/>
      <c r="DE4711" s="9"/>
      <c r="DF4711" s="9"/>
      <c r="DG4711" s="9"/>
      <c r="DH4711" s="9"/>
      <c r="DI4711" s="9"/>
      <c r="DJ4711" s="9"/>
      <c r="DK4711" s="9"/>
      <c r="DL4711" s="9"/>
      <c r="DM4711" s="9"/>
      <c r="DN4711" s="9"/>
      <c r="DO4711" s="9"/>
      <c r="DP4711" s="9"/>
      <c r="DQ4711" s="9"/>
      <c r="DR4711" s="9"/>
      <c r="DS4711" s="9"/>
      <c r="DT4711" s="9"/>
      <c r="DU4711" s="9"/>
      <c r="DV4711" s="9"/>
      <c r="DW4711" s="9"/>
      <c r="DX4711" s="9"/>
      <c r="DY4711" s="9"/>
      <c r="DZ4711" s="56"/>
      <c r="EA4711" s="57"/>
    </row>
    <row r="4712" spans="1:132" ht="19.5" customHeight="1" x14ac:dyDescent="0.25">
      <c r="A4712" s="9">
        <v>3183</v>
      </c>
      <c r="B4712" s="9" t="s">
        <v>9410</v>
      </c>
      <c r="C4712" s="9" t="s">
        <v>9411</v>
      </c>
      <c r="D4712" s="9"/>
      <c r="E4712" s="9" t="s">
        <v>9412</v>
      </c>
      <c r="F4712" s="9" t="s">
        <v>9413</v>
      </c>
      <c r="G4712" s="9"/>
      <c r="H4712" s="9" t="s">
        <v>906</v>
      </c>
      <c r="I4712" s="9" t="s">
        <v>122</v>
      </c>
      <c r="J4712" s="129">
        <v>44141</v>
      </c>
      <c r="K4712" s="129">
        <v>44110</v>
      </c>
      <c r="L4712" s="129">
        <v>44151</v>
      </c>
      <c r="O4712" s="9">
        <v>26</v>
      </c>
      <c r="Q4712" s="9" t="s">
        <v>54</v>
      </c>
      <c r="R4712" s="9"/>
      <c r="S4712" s="13">
        <v>8500000</v>
      </c>
      <c r="T4712" s="13">
        <v>8500000</v>
      </c>
      <c r="U4712" s="13">
        <v>2550000</v>
      </c>
      <c r="V4712" s="9"/>
      <c r="W4712" s="9"/>
      <c r="X4712" s="9"/>
      <c r="Y4712" s="9"/>
      <c r="Z4712" s="9"/>
      <c r="AA4712" s="9"/>
      <c r="AB4712" s="9"/>
      <c r="AC4712" s="9"/>
      <c r="AD4712" s="9"/>
      <c r="AE4712" s="9"/>
      <c r="AF4712" s="55"/>
      <c r="AG4712" s="55"/>
      <c r="AH4712" s="11">
        <v>44110</v>
      </c>
      <c r="AI4712" s="11">
        <v>44151</v>
      </c>
      <c r="AJ4712" s="13">
        <v>8438959</v>
      </c>
      <c r="AK4712" s="13">
        <v>2531688</v>
      </c>
      <c r="AL4712" s="9"/>
      <c r="AM4712" s="9"/>
      <c r="AN4712" s="9"/>
      <c r="AO4712" s="9"/>
      <c r="AP4712" s="9"/>
      <c r="AQ4712" s="9"/>
      <c r="AR4712" s="9"/>
      <c r="AS4712" s="9"/>
      <c r="AT4712" s="9"/>
      <c r="AU4712" s="9"/>
      <c r="AV4712" s="9"/>
      <c r="AW4712" s="9"/>
      <c r="AX4712" s="9"/>
      <c r="AY4712" s="9"/>
      <c r="AZ4712" s="9"/>
      <c r="BA4712" s="9"/>
      <c r="BB4712" s="9"/>
      <c r="BC4712" s="9"/>
      <c r="BD4712" s="9"/>
      <c r="BE4712" s="9"/>
      <c r="BF4712" s="9"/>
      <c r="BG4712" s="9"/>
      <c r="BH4712" s="9"/>
      <c r="BI4712" s="9"/>
      <c r="BJ4712" s="9"/>
      <c r="BK4712" s="9"/>
      <c r="BL4712" s="9"/>
      <c r="BM4712" s="9"/>
      <c r="BN4712" s="9"/>
      <c r="BO4712" s="9"/>
      <c r="BP4712" s="9"/>
      <c r="BQ4712" s="9"/>
      <c r="BT4712" s="9"/>
      <c r="BU4712" s="9"/>
      <c r="BX4712" s="9"/>
      <c r="BY4712" s="9"/>
      <c r="CB4712" s="9"/>
      <c r="CC4712" s="9"/>
      <c r="CF4712" s="9"/>
      <c r="CG4712" s="9"/>
      <c r="CJ4712" s="9"/>
      <c r="CK4712" s="9"/>
      <c r="CN4712" s="9"/>
      <c r="CO4712" s="9"/>
      <c r="CP4712" s="9"/>
      <c r="CQ4712" s="9"/>
      <c r="CR4712" s="9"/>
      <c r="CS4712" s="9"/>
      <c r="CT4712" s="9"/>
      <c r="CU4712" s="9"/>
      <c r="CV4712" s="9"/>
      <c r="CW4712" s="9"/>
      <c r="CX4712" s="9"/>
      <c r="CY4712" s="9"/>
      <c r="CZ4712" s="9"/>
      <c r="DA4712" s="9"/>
      <c r="DB4712" s="9"/>
      <c r="DC4712" s="9"/>
      <c r="DD4712" s="9"/>
      <c r="DE4712" s="9"/>
      <c r="DF4712" s="9"/>
      <c r="DG4712" s="9"/>
      <c r="DH4712" s="9"/>
      <c r="DI4712" s="9"/>
      <c r="DJ4712" s="9"/>
      <c r="DK4712" s="9"/>
      <c r="DL4712" s="9"/>
      <c r="DM4712" s="9"/>
      <c r="DN4712" s="9"/>
      <c r="DO4712" s="9"/>
      <c r="DP4712" s="9"/>
      <c r="DQ4712" s="9"/>
      <c r="DR4712" s="9"/>
      <c r="DS4712" s="9"/>
      <c r="DT4712" s="9"/>
      <c r="DU4712" s="9"/>
      <c r="DV4712" s="9"/>
      <c r="DW4712" s="9"/>
      <c r="DX4712" s="9"/>
      <c r="DY4712" s="9"/>
      <c r="DZ4712" s="56"/>
      <c r="EA4712" s="57"/>
    </row>
    <row r="4713" spans="1:132" ht="19.5" customHeight="1" x14ac:dyDescent="0.25">
      <c r="A4713" s="9">
        <v>3184</v>
      </c>
      <c r="B4713" s="9" t="s">
        <v>9414</v>
      </c>
      <c r="C4713" s="9" t="s">
        <v>9415</v>
      </c>
      <c r="D4713" s="9"/>
      <c r="E4713" s="9" t="s">
        <v>9416</v>
      </c>
      <c r="F4713" s="9" t="s">
        <v>9417</v>
      </c>
      <c r="G4713" s="9"/>
      <c r="H4713" s="9" t="s">
        <v>202</v>
      </c>
      <c r="I4713" s="9" t="s">
        <v>25</v>
      </c>
      <c r="J4713" s="129">
        <v>44168</v>
      </c>
      <c r="K4713" s="129">
        <v>44167</v>
      </c>
      <c r="L4713" s="129">
        <v>44196</v>
      </c>
      <c r="O4713" s="9">
        <v>29</v>
      </c>
      <c r="Q4713" s="9" t="s">
        <v>61</v>
      </c>
      <c r="R4713" s="9"/>
      <c r="S4713" s="13">
        <v>8571426</v>
      </c>
      <c r="T4713" s="13">
        <v>8571426</v>
      </c>
      <c r="U4713" s="13">
        <v>2571428</v>
      </c>
      <c r="V4713" s="9"/>
      <c r="W4713" s="9"/>
      <c r="X4713" s="9"/>
      <c r="Y4713" s="9"/>
      <c r="Z4713" s="9"/>
      <c r="AA4713" s="9"/>
      <c r="AB4713" s="9"/>
      <c r="AC4713" s="9"/>
      <c r="AD4713" s="9"/>
      <c r="AE4713" s="9"/>
      <c r="AF4713" s="55"/>
      <c r="AG4713" s="55"/>
      <c r="AH4713" s="9"/>
      <c r="AI4713" s="9"/>
      <c r="AJ4713" s="9"/>
      <c r="AK4713" s="9"/>
      <c r="AL4713" s="9"/>
      <c r="AM4713" s="9"/>
      <c r="AN4713" s="9"/>
      <c r="AO4713" s="9"/>
      <c r="AP4713" s="9"/>
      <c r="AQ4713" s="9"/>
      <c r="AR4713" s="9"/>
      <c r="AS4713" s="9"/>
      <c r="AT4713" s="9"/>
      <c r="AU4713" s="9"/>
      <c r="AV4713" s="9"/>
      <c r="AW4713" s="9"/>
      <c r="AX4713" s="9"/>
      <c r="AY4713" s="9"/>
      <c r="AZ4713" s="9"/>
      <c r="BA4713" s="9"/>
      <c r="BB4713" s="9"/>
      <c r="BC4713" s="9"/>
      <c r="BD4713" s="9"/>
      <c r="BE4713" s="9"/>
      <c r="BF4713" s="9"/>
      <c r="BG4713" s="9"/>
      <c r="BH4713" s="9"/>
      <c r="BI4713" s="9"/>
      <c r="BJ4713" s="9"/>
      <c r="BK4713" s="9"/>
      <c r="BL4713" s="9"/>
      <c r="BM4713" s="9"/>
      <c r="BN4713" s="9"/>
      <c r="BO4713" s="9"/>
      <c r="BP4713" s="9"/>
      <c r="BQ4713" s="9"/>
      <c r="BT4713" s="9"/>
      <c r="BU4713" s="9"/>
      <c r="BX4713" s="9"/>
      <c r="BY4713" s="9"/>
      <c r="CB4713" s="9"/>
      <c r="CC4713" s="9"/>
      <c r="CF4713" s="9"/>
      <c r="CG4713" s="9"/>
      <c r="CJ4713" s="9"/>
      <c r="CK4713" s="9"/>
      <c r="CN4713" s="9"/>
      <c r="CO4713" s="9"/>
      <c r="CP4713" s="9"/>
      <c r="CQ4713" s="9"/>
      <c r="CR4713" s="9"/>
      <c r="CS4713" s="9"/>
      <c r="CT4713" s="9"/>
      <c r="CU4713" s="9"/>
      <c r="CV4713" s="9"/>
      <c r="CW4713" s="9"/>
      <c r="CX4713" s="9"/>
      <c r="CY4713" s="9"/>
      <c r="CZ4713" s="9"/>
      <c r="DA4713" s="9"/>
      <c r="DB4713" s="9"/>
      <c r="DC4713" s="9"/>
      <c r="DD4713" s="9"/>
      <c r="DE4713" s="9"/>
      <c r="DF4713" s="9"/>
      <c r="DG4713" s="9"/>
      <c r="DH4713" s="9"/>
      <c r="DI4713" s="9"/>
      <c r="DJ4713" s="9"/>
      <c r="DK4713" s="9"/>
      <c r="DL4713" s="9"/>
      <c r="DM4713" s="9"/>
      <c r="DN4713" s="9"/>
      <c r="DO4713" s="9"/>
      <c r="DP4713" s="9"/>
      <c r="DQ4713" s="9"/>
      <c r="DR4713" s="9"/>
      <c r="DS4713" s="9"/>
      <c r="DT4713" s="9"/>
      <c r="DU4713" s="9"/>
      <c r="DV4713" s="9"/>
      <c r="DW4713" s="9"/>
      <c r="DX4713" s="9"/>
      <c r="DY4713" s="9"/>
      <c r="DZ4713" s="56"/>
      <c r="EA4713" s="57"/>
    </row>
    <row r="4714" spans="1:132" ht="19.5" customHeight="1" x14ac:dyDescent="0.25">
      <c r="A4714" s="9">
        <v>3185</v>
      </c>
      <c r="B4714" s="9" t="s">
        <v>9418</v>
      </c>
      <c r="C4714" s="9" t="s">
        <v>9419</v>
      </c>
      <c r="D4714" s="9"/>
      <c r="E4714" s="9" t="s">
        <v>9420</v>
      </c>
      <c r="F4714" s="9" t="s">
        <v>9421</v>
      </c>
      <c r="G4714" s="9"/>
      <c r="H4714" s="9" t="s">
        <v>202</v>
      </c>
      <c r="I4714" s="9" t="s">
        <v>28</v>
      </c>
      <c r="J4714" s="129">
        <v>44170</v>
      </c>
      <c r="K4714" s="129">
        <v>44130</v>
      </c>
      <c r="L4714" s="129">
        <v>44498</v>
      </c>
      <c r="O4714" s="9">
        <v>31</v>
      </c>
      <c r="Q4714" s="9" t="s">
        <v>54</v>
      </c>
      <c r="R4714" s="9"/>
      <c r="S4714" s="13">
        <v>9996000</v>
      </c>
      <c r="T4714" s="13">
        <v>9996000</v>
      </c>
      <c r="U4714" s="13">
        <v>2998800</v>
      </c>
      <c r="V4714" s="9"/>
      <c r="W4714" s="9"/>
      <c r="X4714" s="9"/>
      <c r="Y4714" s="9"/>
      <c r="Z4714" s="9"/>
      <c r="AA4714" s="9"/>
      <c r="AB4714" s="9"/>
      <c r="AC4714" s="9"/>
      <c r="AD4714" s="9"/>
      <c r="AE4714" s="9"/>
      <c r="AF4714" s="55"/>
      <c r="AG4714" s="55"/>
      <c r="AH4714" s="9"/>
      <c r="AI4714" s="9"/>
      <c r="AJ4714" s="9"/>
      <c r="AK4714" s="9"/>
      <c r="AL4714" s="9"/>
      <c r="AM4714" s="9"/>
      <c r="AN4714" s="9"/>
      <c r="AO4714" s="9"/>
      <c r="AP4714" s="9"/>
      <c r="AQ4714" s="9"/>
      <c r="AR4714" s="9"/>
      <c r="AS4714" s="9"/>
      <c r="AT4714" s="9"/>
      <c r="AU4714" s="9"/>
      <c r="AV4714" s="9"/>
      <c r="AW4714" s="9"/>
      <c r="AX4714" s="9"/>
      <c r="AY4714" s="9"/>
      <c r="AZ4714" s="9"/>
      <c r="BA4714" s="9"/>
      <c r="BB4714" s="9"/>
      <c r="BC4714" s="9"/>
      <c r="BD4714" s="9"/>
      <c r="BE4714" s="9"/>
      <c r="BF4714" s="9"/>
      <c r="BG4714" s="9"/>
      <c r="BH4714" s="9"/>
      <c r="BI4714" s="9"/>
      <c r="BJ4714" s="9"/>
      <c r="BK4714" s="9"/>
      <c r="BL4714" s="9"/>
      <c r="BM4714" s="9"/>
      <c r="BN4714" s="9"/>
      <c r="BO4714" s="9"/>
      <c r="BP4714" s="9"/>
      <c r="BQ4714" s="9"/>
      <c r="BT4714" s="9"/>
      <c r="BU4714" s="9"/>
      <c r="BX4714" s="9"/>
      <c r="BY4714" s="9"/>
      <c r="CB4714" s="9"/>
      <c r="CC4714" s="9"/>
      <c r="CF4714" s="9"/>
      <c r="CG4714" s="9"/>
      <c r="CJ4714" s="9"/>
      <c r="CK4714" s="9"/>
      <c r="CN4714" s="9"/>
      <c r="CO4714" s="9"/>
      <c r="CP4714" s="9"/>
      <c r="CQ4714" s="9"/>
      <c r="CR4714" s="9"/>
      <c r="CS4714" s="9"/>
      <c r="CT4714" s="9"/>
      <c r="CU4714" s="9"/>
      <c r="CV4714" s="9"/>
      <c r="CW4714" s="9"/>
      <c r="CX4714" s="9"/>
      <c r="CY4714" s="9"/>
      <c r="CZ4714" s="9"/>
      <c r="DA4714" s="9"/>
      <c r="DB4714" s="9"/>
      <c r="DC4714" s="9"/>
      <c r="DD4714" s="9"/>
      <c r="DE4714" s="9"/>
      <c r="DF4714" s="9"/>
      <c r="DG4714" s="9"/>
      <c r="DH4714" s="9"/>
      <c r="DI4714" s="9"/>
      <c r="DJ4714" s="9"/>
      <c r="DK4714" s="9"/>
      <c r="DL4714" s="9"/>
      <c r="DM4714" s="9"/>
      <c r="DN4714" s="9"/>
      <c r="DO4714" s="9"/>
      <c r="DP4714" s="9"/>
      <c r="DQ4714" s="9"/>
      <c r="DR4714" s="9"/>
      <c r="DS4714" s="9"/>
      <c r="DT4714" s="9"/>
      <c r="DU4714" s="9"/>
      <c r="DV4714" s="9"/>
      <c r="DW4714" s="9"/>
      <c r="DX4714" s="9"/>
      <c r="DY4714" s="9"/>
      <c r="DZ4714" s="56"/>
      <c r="EA4714" s="57"/>
    </row>
    <row r="4715" spans="1:132" s="18" customFormat="1" ht="19.5" customHeight="1" x14ac:dyDescent="0.25">
      <c r="A4715" s="18">
        <v>3185</v>
      </c>
      <c r="B4715" s="18" t="s">
        <v>9418</v>
      </c>
      <c r="C4715" s="18" t="s">
        <v>9419</v>
      </c>
      <c r="D4715" s="19">
        <v>44524</v>
      </c>
      <c r="J4715" s="130"/>
      <c r="K4715" s="130"/>
      <c r="L4715" s="130" t="s">
        <v>10501</v>
      </c>
      <c r="S4715" s="20"/>
      <c r="T4715" s="20"/>
      <c r="U4715" s="20"/>
      <c r="AF4715" s="57"/>
      <c r="AG4715" s="57"/>
      <c r="DZ4715" s="56"/>
      <c r="EA4715" s="57"/>
    </row>
    <row r="4716" spans="1:132" ht="19.5" customHeight="1" x14ac:dyDescent="0.25">
      <c r="A4716" s="9">
        <v>3186</v>
      </c>
      <c r="B4716" s="9" t="s">
        <v>9422</v>
      </c>
      <c r="C4716" s="9" t="s">
        <v>9423</v>
      </c>
      <c r="D4716" s="9"/>
      <c r="E4716" s="9" t="s">
        <v>8320</v>
      </c>
      <c r="F4716" s="9" t="s">
        <v>9424</v>
      </c>
      <c r="G4716" s="9"/>
      <c r="H4716" s="9" t="s">
        <v>202</v>
      </c>
      <c r="I4716" s="9" t="s">
        <v>78</v>
      </c>
      <c r="J4716" s="129">
        <v>44116</v>
      </c>
      <c r="K4716" s="129">
        <v>44076</v>
      </c>
      <c r="L4716" s="129">
        <v>44196</v>
      </c>
      <c r="O4716" s="9">
        <v>28</v>
      </c>
      <c r="Q4716" s="9" t="s">
        <v>54</v>
      </c>
      <c r="R4716" s="9"/>
      <c r="S4716" s="13">
        <v>9370000</v>
      </c>
      <c r="T4716" s="13">
        <v>9370000</v>
      </c>
      <c r="U4716" s="13">
        <v>2811000</v>
      </c>
      <c r="V4716" s="9"/>
      <c r="W4716" s="9"/>
      <c r="X4716" s="9"/>
      <c r="Y4716" s="9"/>
      <c r="Z4716" s="9"/>
      <c r="AA4716" s="9"/>
      <c r="AB4716" s="9"/>
      <c r="AC4716" s="9"/>
      <c r="AD4716" s="9"/>
      <c r="AE4716" s="9"/>
      <c r="AF4716" s="55"/>
      <c r="AG4716" s="55"/>
      <c r="AH4716" s="9"/>
      <c r="AI4716" s="9"/>
      <c r="AJ4716" s="9"/>
      <c r="AK4716" s="9"/>
      <c r="AL4716" s="9"/>
      <c r="AM4716" s="9"/>
      <c r="AN4716" s="9"/>
      <c r="AO4716" s="9"/>
      <c r="AP4716" s="9"/>
      <c r="AQ4716" s="9"/>
      <c r="AR4716" s="9"/>
      <c r="AS4716" s="9"/>
      <c r="AT4716" s="9"/>
      <c r="AU4716" s="9"/>
      <c r="AV4716" s="9"/>
      <c r="AW4716" s="9"/>
      <c r="AX4716" s="9"/>
      <c r="AY4716" s="9"/>
      <c r="AZ4716" s="9"/>
      <c r="BA4716" s="9"/>
      <c r="BB4716" s="9"/>
      <c r="BC4716" s="9"/>
      <c r="BD4716" s="9"/>
      <c r="BE4716" s="9"/>
      <c r="BF4716" s="9"/>
      <c r="BG4716" s="9"/>
      <c r="BH4716" s="9"/>
      <c r="BI4716" s="9"/>
      <c r="BJ4716" s="9"/>
      <c r="BK4716" s="9"/>
      <c r="BL4716" s="9"/>
      <c r="BM4716" s="9"/>
      <c r="BN4716" s="9"/>
      <c r="BO4716" s="9"/>
      <c r="BP4716" s="9"/>
      <c r="BQ4716" s="9"/>
      <c r="BT4716" s="9"/>
      <c r="BU4716" s="9"/>
      <c r="BX4716" s="9"/>
      <c r="BY4716" s="9"/>
      <c r="CB4716" s="9"/>
      <c r="CC4716" s="9"/>
      <c r="CF4716" s="9"/>
      <c r="CG4716" s="9"/>
      <c r="CJ4716" s="9"/>
      <c r="CK4716" s="9"/>
      <c r="CN4716" s="9"/>
      <c r="CO4716" s="9"/>
      <c r="CP4716" s="9"/>
      <c r="CQ4716" s="9"/>
      <c r="CR4716" s="9"/>
      <c r="CS4716" s="9"/>
      <c r="CT4716" s="9"/>
      <c r="CU4716" s="9"/>
      <c r="CV4716" s="9"/>
      <c r="CW4716" s="9"/>
      <c r="CX4716" s="9"/>
      <c r="CY4716" s="9"/>
      <c r="CZ4716" s="9"/>
      <c r="DA4716" s="9"/>
      <c r="DB4716" s="9"/>
      <c r="DC4716" s="9"/>
      <c r="DD4716" s="9"/>
      <c r="DE4716" s="9"/>
      <c r="DF4716" s="9"/>
      <c r="DG4716" s="9"/>
      <c r="DH4716" s="9"/>
      <c r="DI4716" s="9"/>
      <c r="DJ4716" s="9"/>
      <c r="DK4716" s="9"/>
      <c r="DL4716" s="9"/>
      <c r="DM4716" s="9"/>
      <c r="DN4716" s="9"/>
      <c r="DO4716" s="9"/>
      <c r="DP4716" s="9"/>
      <c r="DQ4716" s="9"/>
      <c r="DR4716" s="9"/>
      <c r="DS4716" s="9"/>
      <c r="DT4716" s="9"/>
      <c r="DU4716" s="9"/>
      <c r="DV4716" s="9"/>
      <c r="DW4716" s="9"/>
      <c r="DX4716" s="9"/>
      <c r="DY4716" s="9"/>
      <c r="DZ4716" s="56"/>
      <c r="EA4716" s="57"/>
    </row>
    <row r="4717" spans="1:132" s="18" customFormat="1" ht="19.5" customHeight="1" x14ac:dyDescent="0.25">
      <c r="A4717" s="18">
        <v>3186</v>
      </c>
      <c r="B4717" s="18" t="s">
        <v>9422</v>
      </c>
      <c r="C4717" s="18" t="s">
        <v>9423</v>
      </c>
      <c r="D4717" s="19">
        <v>44253</v>
      </c>
      <c r="J4717" s="130">
        <v>44201</v>
      </c>
      <c r="L4717" s="130">
        <v>44362</v>
      </c>
      <c r="S4717" s="20">
        <v>12985000</v>
      </c>
      <c r="T4717" s="20">
        <v>12985000</v>
      </c>
      <c r="U4717" s="20">
        <v>3895500</v>
      </c>
      <c r="AF4717" s="57"/>
      <c r="AG4717" s="57"/>
      <c r="DZ4717" s="56"/>
      <c r="EA4717" s="57"/>
    </row>
    <row r="4718" spans="1:132" ht="19.5" customHeight="1" x14ac:dyDescent="0.25">
      <c r="A4718" s="9">
        <v>3187</v>
      </c>
      <c r="B4718" s="9" t="s">
        <v>9425</v>
      </c>
      <c r="C4718" s="9" t="s">
        <v>9426</v>
      </c>
      <c r="D4718" s="9"/>
      <c r="E4718" s="9" t="s">
        <v>1400</v>
      </c>
      <c r="F4718" s="9" t="s">
        <v>7474</v>
      </c>
      <c r="G4718" s="9"/>
      <c r="H4718" s="9" t="s">
        <v>202</v>
      </c>
      <c r="I4718" s="9" t="s">
        <v>35</v>
      </c>
      <c r="J4718" s="129">
        <v>44276</v>
      </c>
      <c r="K4718" s="129">
        <v>44151</v>
      </c>
      <c r="L4718" s="129">
        <v>44492</v>
      </c>
      <c r="O4718" s="9">
        <v>31</v>
      </c>
      <c r="Q4718" s="9" t="s">
        <v>54</v>
      </c>
      <c r="R4718" s="9"/>
      <c r="S4718" s="13">
        <v>800000000</v>
      </c>
      <c r="T4718" s="13">
        <v>800000000</v>
      </c>
      <c r="U4718" s="13">
        <v>240000000</v>
      </c>
      <c r="V4718" s="9"/>
      <c r="W4718" s="9"/>
      <c r="X4718" s="9"/>
      <c r="Y4718" s="9"/>
      <c r="Z4718" s="9"/>
      <c r="AA4718" s="9"/>
      <c r="AB4718" s="9"/>
      <c r="AC4718" s="9"/>
      <c r="AD4718" s="9"/>
      <c r="AE4718" s="9"/>
      <c r="AF4718" s="55"/>
      <c r="AG4718" s="55"/>
      <c r="AH4718" s="11">
        <v>44151</v>
      </c>
      <c r="AI4718" s="11">
        <v>44286</v>
      </c>
      <c r="AJ4718" s="13">
        <v>228580417</v>
      </c>
      <c r="AK4718" s="13">
        <v>68574125</v>
      </c>
      <c r="AL4718" s="11">
        <v>44287</v>
      </c>
      <c r="AM4718" s="11">
        <v>44316</v>
      </c>
      <c r="AN4718" s="13">
        <v>261370361</v>
      </c>
      <c r="AO4718" s="13">
        <v>78411108</v>
      </c>
      <c r="AP4718" s="11">
        <v>44317</v>
      </c>
      <c r="AQ4718" s="11">
        <v>44347</v>
      </c>
      <c r="AR4718" s="13">
        <v>284506984</v>
      </c>
      <c r="AS4718" s="13">
        <v>85352095</v>
      </c>
      <c r="AT4718" s="9"/>
      <c r="AU4718" s="9"/>
      <c r="AV4718" s="9"/>
      <c r="AW4718" s="9"/>
      <c r="AX4718" s="9"/>
      <c r="AY4718" s="9"/>
      <c r="AZ4718" s="9"/>
      <c r="BA4718" s="9"/>
      <c r="BB4718" s="9"/>
      <c r="BC4718" s="9"/>
      <c r="BD4718" s="9"/>
      <c r="BE4718" s="9"/>
      <c r="BF4718" s="9"/>
      <c r="BG4718" s="9"/>
      <c r="BH4718" s="9"/>
      <c r="BI4718" s="9"/>
      <c r="BJ4718" s="9"/>
      <c r="BK4718" s="9"/>
      <c r="BL4718" s="9"/>
      <c r="BM4718" s="9"/>
      <c r="BN4718" s="9"/>
      <c r="BO4718" s="9"/>
      <c r="BP4718" s="9"/>
      <c r="BQ4718" s="9"/>
      <c r="BT4718" s="9"/>
      <c r="BU4718" s="9"/>
      <c r="BX4718" s="9"/>
      <c r="BY4718" s="9"/>
      <c r="CB4718" s="9"/>
      <c r="CC4718" s="9"/>
      <c r="CF4718" s="9"/>
      <c r="CG4718" s="9"/>
      <c r="CJ4718" s="9"/>
      <c r="CK4718" s="9"/>
      <c r="CN4718" s="9"/>
      <c r="CO4718" s="9"/>
      <c r="CP4718" s="9"/>
      <c r="CQ4718" s="9"/>
      <c r="CR4718" s="9"/>
      <c r="CS4718" s="9"/>
      <c r="CT4718" s="9"/>
      <c r="CU4718" s="9"/>
      <c r="CV4718" s="9"/>
      <c r="CW4718" s="9"/>
      <c r="CX4718" s="9"/>
      <c r="CY4718" s="9"/>
      <c r="CZ4718" s="9"/>
      <c r="DA4718" s="9"/>
      <c r="DB4718" s="9"/>
      <c r="DC4718" s="9"/>
      <c r="DD4718" s="9"/>
      <c r="DE4718" s="9"/>
      <c r="DF4718" s="9"/>
      <c r="DG4718" s="9"/>
      <c r="DH4718" s="9"/>
      <c r="DI4718" s="9"/>
      <c r="DJ4718" s="9"/>
      <c r="DK4718" s="9"/>
      <c r="DL4718" s="9"/>
      <c r="DM4718" s="9"/>
      <c r="DN4718" s="9"/>
      <c r="DO4718" s="9"/>
      <c r="DP4718" s="9"/>
      <c r="DQ4718" s="9"/>
      <c r="DR4718" s="9"/>
      <c r="DS4718" s="9"/>
      <c r="DT4718" s="9"/>
      <c r="DU4718" s="9"/>
      <c r="DV4718" s="9"/>
      <c r="DW4718" s="9"/>
      <c r="DX4718" s="9"/>
      <c r="DY4718" s="9"/>
      <c r="DZ4718" s="56"/>
      <c r="EA4718" s="57"/>
    </row>
    <row r="4719" spans="1:132" s="18" customFormat="1" ht="19.5" customHeight="1" x14ac:dyDescent="0.25">
      <c r="A4719" s="18">
        <v>3187</v>
      </c>
      <c r="B4719" s="18" t="s">
        <v>9425</v>
      </c>
      <c r="C4719" s="18" t="s">
        <v>10200</v>
      </c>
      <c r="D4719" s="19">
        <v>44386</v>
      </c>
      <c r="J4719" s="130"/>
      <c r="K4719" s="130"/>
      <c r="L4719" s="130"/>
      <c r="S4719" s="20">
        <v>1142857143</v>
      </c>
      <c r="T4719" s="20">
        <v>1142857143</v>
      </c>
      <c r="U4719" s="20">
        <v>342857143</v>
      </c>
      <c r="AF4719" s="57"/>
      <c r="AG4719" s="57"/>
      <c r="DZ4719" s="56"/>
      <c r="EA4719" s="57"/>
    </row>
    <row r="4720" spans="1:132" s="18" customFormat="1" ht="19.5" customHeight="1" x14ac:dyDescent="0.25">
      <c r="A4720" s="18">
        <v>3187</v>
      </c>
      <c r="B4720" s="18" t="s">
        <v>9425</v>
      </c>
      <c r="C4720" s="18" t="s">
        <v>10200</v>
      </c>
      <c r="D4720" s="19">
        <v>44475</v>
      </c>
      <c r="J4720" s="130"/>
      <c r="K4720" s="130"/>
      <c r="L4720" s="130"/>
      <c r="S4720" s="20">
        <v>1436606097</v>
      </c>
      <c r="T4720" s="20">
        <v>1436606097</v>
      </c>
      <c r="U4720" s="20">
        <v>430981829</v>
      </c>
      <c r="AF4720" s="57"/>
      <c r="AG4720" s="57"/>
      <c r="DZ4720" s="56"/>
      <c r="EA4720" s="57"/>
    </row>
    <row r="4721" spans="1:131" ht="19.5" customHeight="1" x14ac:dyDescent="0.25">
      <c r="A4721" s="9">
        <v>3188</v>
      </c>
      <c r="B4721" s="9" t="s">
        <v>9428</v>
      </c>
      <c r="C4721" s="9" t="s">
        <v>9429</v>
      </c>
      <c r="D4721" s="9"/>
      <c r="E4721" s="9" t="s">
        <v>9430</v>
      </c>
      <c r="F4721" s="9" t="s">
        <v>9431</v>
      </c>
      <c r="G4721" s="9"/>
      <c r="H4721" s="9" t="s">
        <v>202</v>
      </c>
      <c r="I4721" s="9" t="s">
        <v>25</v>
      </c>
      <c r="J4721" s="129">
        <v>44094</v>
      </c>
      <c r="K4721" s="129">
        <v>44061</v>
      </c>
      <c r="L4721" s="129">
        <v>44349</v>
      </c>
      <c r="O4721" s="9">
        <v>28</v>
      </c>
      <c r="Q4721" s="9" t="s">
        <v>54</v>
      </c>
      <c r="R4721" s="9"/>
      <c r="V4721" s="9"/>
      <c r="W4721" s="9"/>
      <c r="X4721" s="9"/>
      <c r="Y4721" s="9"/>
      <c r="Z4721" s="9"/>
      <c r="AA4721" s="9"/>
      <c r="AB4721" s="9"/>
      <c r="AC4721" s="9"/>
      <c r="AD4721" s="9"/>
      <c r="AE4721" s="9"/>
      <c r="AF4721" s="55"/>
      <c r="AG4721" s="55"/>
      <c r="AH4721" s="9"/>
      <c r="AI4721" s="9"/>
      <c r="AJ4721" s="9"/>
      <c r="AK4721" s="9"/>
      <c r="AL4721" s="9"/>
      <c r="AM4721" s="9"/>
      <c r="AN4721" s="9"/>
      <c r="AO4721" s="9"/>
      <c r="AP4721" s="9"/>
      <c r="AQ4721" s="9"/>
      <c r="AR4721" s="9"/>
      <c r="AS4721" s="9"/>
      <c r="AT4721" s="9"/>
      <c r="AU4721" s="9"/>
      <c r="AV4721" s="9"/>
      <c r="AW4721" s="9"/>
      <c r="AX4721" s="9"/>
      <c r="AY4721" s="9"/>
      <c r="AZ4721" s="9"/>
      <c r="BA4721" s="9"/>
      <c r="BB4721" s="9"/>
      <c r="BC4721" s="9"/>
      <c r="BD4721" s="9"/>
      <c r="BE4721" s="9"/>
      <c r="BF4721" s="9"/>
      <c r="BG4721" s="9"/>
      <c r="BH4721" s="9"/>
      <c r="BI4721" s="9"/>
      <c r="BJ4721" s="9"/>
      <c r="BK4721" s="9"/>
      <c r="BL4721" s="9"/>
      <c r="BM4721" s="9"/>
      <c r="BN4721" s="9"/>
      <c r="BO4721" s="9"/>
      <c r="BP4721" s="9"/>
      <c r="BQ4721" s="9"/>
      <c r="BT4721" s="9"/>
      <c r="BU4721" s="9"/>
      <c r="BX4721" s="9"/>
      <c r="BY4721" s="9"/>
      <c r="CB4721" s="9"/>
      <c r="CC4721" s="9"/>
      <c r="CF4721" s="9"/>
      <c r="CG4721" s="9"/>
      <c r="CJ4721" s="9"/>
      <c r="CK4721" s="9"/>
      <c r="CN4721" s="9"/>
      <c r="CO4721" s="9"/>
      <c r="CP4721" s="9"/>
      <c r="CQ4721" s="9"/>
      <c r="CR4721" s="9"/>
      <c r="CS4721" s="9"/>
      <c r="CT4721" s="9"/>
      <c r="CU4721" s="9"/>
      <c r="CV4721" s="9"/>
      <c r="CW4721" s="9"/>
      <c r="CX4721" s="9"/>
      <c r="CY4721" s="9"/>
      <c r="CZ4721" s="9"/>
      <c r="DA4721" s="9"/>
      <c r="DB4721" s="9"/>
      <c r="DC4721" s="9"/>
      <c r="DD4721" s="9"/>
      <c r="DE4721" s="9"/>
      <c r="DF4721" s="9"/>
      <c r="DG4721" s="9"/>
      <c r="DH4721" s="9"/>
      <c r="DI4721" s="9"/>
      <c r="DJ4721" s="9"/>
      <c r="DK4721" s="9"/>
      <c r="DL4721" s="9"/>
      <c r="DM4721" s="9"/>
      <c r="DN4721" s="9"/>
      <c r="DO4721" s="9"/>
      <c r="DP4721" s="9"/>
      <c r="DQ4721" s="9"/>
      <c r="DR4721" s="9"/>
      <c r="DS4721" s="9"/>
      <c r="DT4721" s="9"/>
      <c r="DU4721" s="9"/>
      <c r="DV4721" s="9"/>
      <c r="DW4721" s="9"/>
      <c r="DX4721" s="9"/>
      <c r="DY4721" s="9"/>
      <c r="DZ4721" s="56"/>
      <c r="EA4721" s="57"/>
    </row>
    <row r="4722" spans="1:131" s="18" customFormat="1" ht="18.75" customHeight="1" x14ac:dyDescent="0.25">
      <c r="A4722" s="18">
        <v>3188</v>
      </c>
      <c r="B4722" s="18" t="s">
        <v>9428</v>
      </c>
      <c r="C4722" s="18" t="s">
        <v>9429</v>
      </c>
      <c r="D4722" s="19">
        <v>44349</v>
      </c>
      <c r="J4722" s="130"/>
      <c r="K4722" s="130"/>
      <c r="L4722" s="130">
        <v>44362</v>
      </c>
      <c r="S4722" s="20"/>
      <c r="T4722" s="20"/>
      <c r="U4722" s="20"/>
      <c r="AF4722" s="57"/>
      <c r="AG4722" s="57"/>
      <c r="DZ4722" s="56"/>
      <c r="EA4722" s="57"/>
    </row>
    <row r="4723" spans="1:131" ht="39" customHeight="1" x14ac:dyDescent="0.25">
      <c r="A4723" s="9">
        <v>3189</v>
      </c>
      <c r="B4723" s="10" t="s">
        <v>9432</v>
      </c>
      <c r="C4723" s="9" t="s">
        <v>9435</v>
      </c>
      <c r="D4723" s="9"/>
      <c r="E4723" s="9" t="s">
        <v>22</v>
      </c>
      <c r="F4723" s="9" t="s">
        <v>6262</v>
      </c>
      <c r="G4723" s="9"/>
      <c r="H4723" s="9" t="s">
        <v>202</v>
      </c>
      <c r="I4723" s="9" t="s">
        <v>78</v>
      </c>
      <c r="J4723" s="129">
        <v>44179</v>
      </c>
      <c r="K4723" s="129">
        <v>44013</v>
      </c>
      <c r="L4723" s="129">
        <v>44561</v>
      </c>
      <c r="M4723" s="9" t="s">
        <v>20</v>
      </c>
      <c r="O4723" s="9">
        <v>32</v>
      </c>
      <c r="Q4723" s="9" t="s">
        <v>54</v>
      </c>
      <c r="R4723" s="9"/>
      <c r="S4723" s="13">
        <v>49000000</v>
      </c>
      <c r="T4723" s="13">
        <v>49000000</v>
      </c>
      <c r="U4723" s="13">
        <v>14700000</v>
      </c>
      <c r="W4723" s="9"/>
      <c r="X4723" s="9"/>
      <c r="Y4723" s="9"/>
      <c r="Z4723" s="9"/>
      <c r="AA4723" s="9"/>
      <c r="AB4723" s="9"/>
      <c r="AC4723" s="9"/>
      <c r="AD4723" s="9"/>
      <c r="AE4723" s="9"/>
      <c r="AG4723" s="55"/>
      <c r="AH4723" s="9"/>
      <c r="AI4723" s="9"/>
      <c r="AJ4723" s="9"/>
      <c r="AK4723" s="9"/>
      <c r="AL4723" s="9"/>
      <c r="AM4723" s="9"/>
      <c r="AN4723" s="9"/>
      <c r="AO4723" s="9"/>
      <c r="AP4723" s="9"/>
      <c r="AQ4723" s="9"/>
      <c r="AR4723" s="9"/>
      <c r="AS4723" s="9"/>
      <c r="AT4723" s="9"/>
      <c r="AU4723" s="9"/>
      <c r="AV4723" s="9"/>
      <c r="AW4723" s="9"/>
      <c r="AX4723" s="9"/>
      <c r="AY4723" s="9"/>
      <c r="AZ4723" s="9"/>
      <c r="BA4723" s="9"/>
      <c r="BB4723" s="9"/>
      <c r="BC4723" s="9"/>
      <c r="BD4723" s="9"/>
      <c r="BE4723" s="9"/>
      <c r="BF4723" s="9"/>
      <c r="BG4723" s="9"/>
      <c r="BH4723" s="9"/>
      <c r="BI4723" s="9"/>
      <c r="BJ4723" s="9"/>
      <c r="BK4723" s="9"/>
      <c r="BL4723" s="9"/>
      <c r="BM4723" s="9"/>
      <c r="BN4723" s="9"/>
      <c r="BO4723" s="9"/>
      <c r="BP4723" s="9"/>
      <c r="BQ4723" s="9"/>
      <c r="BT4723" s="9"/>
      <c r="BU4723" s="9"/>
      <c r="BX4723" s="9"/>
      <c r="BY4723" s="9"/>
      <c r="CB4723" s="9"/>
      <c r="CC4723" s="9"/>
      <c r="CF4723" s="9"/>
      <c r="CG4723" s="9"/>
      <c r="CJ4723" s="9"/>
      <c r="CK4723" s="9"/>
      <c r="CN4723" s="9"/>
      <c r="CO4723" s="9"/>
      <c r="CP4723" s="9"/>
      <c r="CQ4723" s="9"/>
      <c r="CR4723" s="9"/>
      <c r="CS4723" s="9"/>
      <c r="CT4723" s="9"/>
      <c r="CU4723" s="9"/>
      <c r="CV4723" s="9"/>
      <c r="CW4723" s="9"/>
      <c r="CX4723" s="9"/>
      <c r="CY4723" s="9"/>
      <c r="CZ4723" s="9"/>
      <c r="DA4723" s="9"/>
      <c r="DB4723" s="9"/>
      <c r="DC4723" s="9"/>
      <c r="DD4723" s="9"/>
      <c r="DE4723" s="9"/>
      <c r="DF4723" s="9"/>
      <c r="DG4723" s="9"/>
      <c r="DH4723" s="9"/>
      <c r="DI4723" s="9"/>
      <c r="DJ4723" s="9"/>
      <c r="DK4723" s="9"/>
      <c r="DL4723" s="9"/>
      <c r="DM4723" s="9"/>
      <c r="DN4723" s="9"/>
      <c r="DO4723" s="9"/>
      <c r="DP4723" s="9"/>
      <c r="DQ4723" s="9"/>
      <c r="DR4723" s="9"/>
      <c r="DS4723" s="9"/>
      <c r="DT4723" s="9"/>
      <c r="DU4723" s="9"/>
      <c r="DV4723" s="9"/>
      <c r="DW4723" s="9"/>
      <c r="DX4723" s="9"/>
      <c r="DY4723" s="9"/>
      <c r="DZ4723" s="56"/>
      <c r="EA4723" s="57"/>
    </row>
    <row r="4724" spans="1:131" ht="19.5" customHeight="1" x14ac:dyDescent="0.25">
      <c r="A4724" s="9">
        <v>3190</v>
      </c>
      <c r="B4724" s="9" t="s">
        <v>9434</v>
      </c>
      <c r="C4724" s="9" t="s">
        <v>9433</v>
      </c>
      <c r="D4724" s="9"/>
      <c r="E4724" s="9" t="s">
        <v>22</v>
      </c>
      <c r="F4724" s="9" t="s">
        <v>6262</v>
      </c>
      <c r="G4724" s="9"/>
      <c r="H4724" s="9" t="s">
        <v>202</v>
      </c>
      <c r="I4724" s="9" t="s">
        <v>78</v>
      </c>
      <c r="J4724" s="129">
        <v>44179</v>
      </c>
      <c r="K4724" s="129">
        <v>44013</v>
      </c>
      <c r="L4724" s="129">
        <v>44561</v>
      </c>
      <c r="M4724" s="9" t="s">
        <v>20</v>
      </c>
      <c r="O4724" s="9">
        <v>32</v>
      </c>
      <c r="Q4724" s="9" t="s">
        <v>54</v>
      </c>
      <c r="R4724" s="9"/>
      <c r="S4724" s="13">
        <v>23000000</v>
      </c>
      <c r="T4724" s="13">
        <v>23000000</v>
      </c>
      <c r="U4724" s="13">
        <v>6900000</v>
      </c>
      <c r="V4724" s="13">
        <v>10500000</v>
      </c>
      <c r="W4724" s="9"/>
      <c r="X4724" s="9"/>
      <c r="Y4724" s="9"/>
      <c r="Z4724" s="9"/>
      <c r="AA4724" s="9"/>
      <c r="AB4724" s="9"/>
      <c r="AC4724" s="9"/>
      <c r="AD4724" s="9"/>
      <c r="AE4724" s="9"/>
      <c r="AF4724" s="55">
        <v>10500000</v>
      </c>
      <c r="AG4724" s="55"/>
      <c r="AH4724" s="9"/>
      <c r="AI4724" s="9"/>
      <c r="AJ4724" s="9"/>
      <c r="AK4724" s="9"/>
      <c r="AL4724" s="9"/>
      <c r="AM4724" s="9"/>
      <c r="AN4724" s="9"/>
      <c r="AO4724" s="9"/>
      <c r="AP4724" s="9"/>
      <c r="AQ4724" s="9"/>
      <c r="AR4724" s="9"/>
      <c r="AS4724" s="9"/>
      <c r="AT4724" s="9"/>
      <c r="AU4724" s="9"/>
      <c r="AV4724" s="9"/>
      <c r="AW4724" s="9"/>
      <c r="AX4724" s="9"/>
      <c r="AY4724" s="9"/>
      <c r="AZ4724" s="9"/>
      <c r="BA4724" s="9"/>
      <c r="BB4724" s="9"/>
      <c r="BC4724" s="9"/>
      <c r="BD4724" s="9"/>
      <c r="BE4724" s="9"/>
      <c r="BF4724" s="9"/>
      <c r="BG4724" s="9"/>
      <c r="BH4724" s="9"/>
      <c r="BI4724" s="9"/>
      <c r="BJ4724" s="9"/>
      <c r="BK4724" s="9"/>
      <c r="BL4724" s="9"/>
      <c r="BM4724" s="9"/>
      <c r="BN4724" s="9"/>
      <c r="BO4724" s="9"/>
      <c r="BP4724" s="9"/>
      <c r="BQ4724" s="9"/>
      <c r="BT4724" s="9"/>
      <c r="BU4724" s="9"/>
      <c r="BX4724" s="9"/>
      <c r="BY4724" s="9"/>
      <c r="CB4724" s="9"/>
      <c r="CC4724" s="9"/>
      <c r="CF4724" s="9"/>
      <c r="CG4724" s="9"/>
      <c r="CJ4724" s="9"/>
      <c r="CK4724" s="9"/>
      <c r="CN4724" s="9"/>
      <c r="CO4724" s="9"/>
      <c r="CP4724" s="9"/>
      <c r="CQ4724" s="9"/>
      <c r="CR4724" s="9"/>
      <c r="CS4724" s="9"/>
      <c r="CT4724" s="9"/>
      <c r="CU4724" s="9"/>
      <c r="CV4724" s="9"/>
      <c r="CW4724" s="9"/>
      <c r="CX4724" s="9"/>
      <c r="CY4724" s="9"/>
      <c r="CZ4724" s="9"/>
      <c r="DA4724" s="9"/>
      <c r="DB4724" s="9"/>
      <c r="DC4724" s="9"/>
      <c r="DD4724" s="9"/>
      <c r="DE4724" s="9"/>
      <c r="DF4724" s="9"/>
      <c r="DG4724" s="9"/>
      <c r="DH4724" s="9"/>
      <c r="DI4724" s="9"/>
      <c r="DJ4724" s="9"/>
      <c r="DK4724" s="9"/>
      <c r="DL4724" s="9"/>
      <c r="DM4724" s="9"/>
      <c r="DN4724" s="9"/>
      <c r="DO4724" s="9"/>
      <c r="DP4724" s="9"/>
      <c r="DQ4724" s="9"/>
      <c r="DR4724" s="9"/>
      <c r="DS4724" s="9"/>
      <c r="DT4724" s="9"/>
      <c r="DU4724" s="9"/>
      <c r="DV4724" s="9"/>
      <c r="DW4724" s="9"/>
      <c r="DX4724" s="9"/>
      <c r="DY4724" s="9"/>
      <c r="DZ4724" s="56"/>
      <c r="EA4724" s="57"/>
    </row>
    <row r="4725" spans="1:131" ht="19.5" customHeight="1" x14ac:dyDescent="0.25">
      <c r="A4725" s="9">
        <v>3191</v>
      </c>
      <c r="B4725" s="9" t="s">
        <v>9427</v>
      </c>
      <c r="C4725" s="9" t="s">
        <v>9436</v>
      </c>
      <c r="D4725" s="9"/>
      <c r="E4725" s="9" t="s">
        <v>3646</v>
      </c>
      <c r="F4725" s="9" t="s">
        <v>5505</v>
      </c>
      <c r="G4725" s="9"/>
      <c r="H4725" s="9" t="s">
        <v>202</v>
      </c>
      <c r="I4725" s="9" t="s">
        <v>3432</v>
      </c>
      <c r="J4725" s="129">
        <v>44029</v>
      </c>
      <c r="K4725" s="129">
        <v>43917</v>
      </c>
      <c r="L4725" s="129">
        <v>44347</v>
      </c>
      <c r="O4725" s="9">
        <v>30</v>
      </c>
      <c r="Q4725" s="9" t="s">
        <v>61</v>
      </c>
      <c r="R4725" s="9"/>
      <c r="S4725" s="13">
        <v>1178004284</v>
      </c>
      <c r="U4725" s="13">
        <v>353401285</v>
      </c>
      <c r="V4725" s="9"/>
      <c r="W4725" s="9"/>
      <c r="X4725" s="9"/>
      <c r="Y4725" s="9"/>
      <c r="Z4725" s="9"/>
      <c r="AA4725" s="9"/>
      <c r="AB4725" s="9"/>
      <c r="AC4725" s="9"/>
      <c r="AD4725" s="9"/>
      <c r="AE4725" s="9"/>
      <c r="AF4725" s="55"/>
      <c r="AG4725" s="55"/>
      <c r="AH4725" s="9"/>
      <c r="AI4725" s="9"/>
      <c r="AJ4725" s="9"/>
      <c r="AK4725" s="9"/>
      <c r="AL4725" s="9"/>
      <c r="AM4725" s="9"/>
      <c r="AN4725" s="9"/>
      <c r="AO4725" s="9"/>
      <c r="AP4725" s="9"/>
      <c r="AQ4725" s="9"/>
      <c r="AR4725" s="9"/>
      <c r="AS4725" s="9"/>
      <c r="AT4725" s="9"/>
      <c r="AU4725" s="9"/>
      <c r="AV4725" s="9"/>
      <c r="AW4725" s="9"/>
      <c r="AX4725" s="9"/>
      <c r="AY4725" s="9"/>
      <c r="AZ4725" s="9"/>
      <c r="BA4725" s="9"/>
      <c r="BB4725" s="9"/>
      <c r="BC4725" s="9"/>
      <c r="BD4725" s="9"/>
      <c r="BE4725" s="9"/>
      <c r="BF4725" s="9"/>
      <c r="BG4725" s="9"/>
      <c r="BH4725" s="9"/>
      <c r="BI4725" s="9"/>
      <c r="BJ4725" s="9"/>
      <c r="BK4725" s="9"/>
      <c r="BL4725" s="9"/>
      <c r="BM4725" s="9"/>
      <c r="BN4725" s="9"/>
      <c r="BO4725" s="9"/>
      <c r="BP4725" s="9"/>
      <c r="BQ4725" s="9"/>
      <c r="BT4725" s="9"/>
      <c r="BU4725" s="9"/>
      <c r="BX4725" s="9"/>
      <c r="BY4725" s="9"/>
      <c r="CB4725" s="9"/>
      <c r="CC4725" s="9"/>
      <c r="CF4725" s="9"/>
      <c r="CG4725" s="9"/>
      <c r="CJ4725" s="9"/>
      <c r="CK4725" s="9"/>
      <c r="CN4725" s="9"/>
      <c r="CO4725" s="9"/>
      <c r="CP4725" s="9"/>
      <c r="CQ4725" s="9"/>
      <c r="CR4725" s="9"/>
      <c r="CS4725" s="9"/>
      <c r="CT4725" s="9"/>
      <c r="CU4725" s="9"/>
      <c r="CV4725" s="9"/>
      <c r="CW4725" s="9"/>
      <c r="CX4725" s="9"/>
      <c r="CY4725" s="9"/>
      <c r="CZ4725" s="9"/>
      <c r="DA4725" s="9"/>
      <c r="DB4725" s="9"/>
      <c r="DC4725" s="9"/>
      <c r="DD4725" s="9"/>
      <c r="DE4725" s="9"/>
      <c r="DF4725" s="9"/>
      <c r="DG4725" s="9"/>
      <c r="DH4725" s="9"/>
      <c r="DI4725" s="9"/>
      <c r="DJ4725" s="9"/>
      <c r="DK4725" s="9"/>
      <c r="DL4725" s="9"/>
      <c r="DM4725" s="9"/>
      <c r="DN4725" s="9"/>
      <c r="DO4725" s="9"/>
      <c r="DP4725" s="9"/>
      <c r="DQ4725" s="9"/>
      <c r="DR4725" s="9"/>
      <c r="DS4725" s="9"/>
      <c r="DT4725" s="9"/>
      <c r="DU4725" s="9"/>
      <c r="DV4725" s="9"/>
      <c r="DW4725" s="9"/>
      <c r="DX4725" s="9"/>
      <c r="DY4725" s="9"/>
      <c r="DZ4725" s="56"/>
      <c r="EA4725" s="57"/>
    </row>
    <row r="4726" spans="1:131" ht="19.5" customHeight="1" x14ac:dyDescent="0.25">
      <c r="A4726" s="9">
        <v>3192</v>
      </c>
      <c r="B4726" s="10" t="s">
        <v>9437</v>
      </c>
      <c r="C4726" s="9" t="s">
        <v>9438</v>
      </c>
      <c r="D4726" s="9"/>
      <c r="E4726" s="9" t="s">
        <v>10120</v>
      </c>
      <c r="F4726" s="9" t="s">
        <v>493</v>
      </c>
      <c r="G4726" s="9"/>
      <c r="H4726" s="9" t="s">
        <v>202</v>
      </c>
      <c r="I4726" s="9" t="s">
        <v>35</v>
      </c>
      <c r="J4726" s="129">
        <v>44284</v>
      </c>
      <c r="K4726" s="129">
        <v>44216</v>
      </c>
      <c r="L4726" s="129">
        <v>44547</v>
      </c>
      <c r="M4726" s="9" t="s">
        <v>20</v>
      </c>
      <c r="O4726" s="9">
        <v>31</v>
      </c>
      <c r="Q4726" s="9" t="s">
        <v>54</v>
      </c>
      <c r="R4726" s="13">
        <v>623777460</v>
      </c>
      <c r="S4726" s="13">
        <v>327915388</v>
      </c>
      <c r="T4726" s="13">
        <v>327915388</v>
      </c>
      <c r="U4726" s="13">
        <v>98374616</v>
      </c>
      <c r="V4726" s="13">
        <v>150000000</v>
      </c>
      <c r="W4726" s="9"/>
      <c r="X4726" s="9"/>
      <c r="Y4726" s="9"/>
      <c r="Z4726" s="9"/>
      <c r="AA4726" s="9"/>
      <c r="AB4726" s="9"/>
      <c r="AC4726" s="9"/>
      <c r="AD4726" s="9"/>
      <c r="AE4726" s="9"/>
      <c r="AF4726" s="114">
        <v>150000000</v>
      </c>
      <c r="AG4726" s="55"/>
      <c r="AH4726" s="11">
        <v>44222</v>
      </c>
      <c r="AI4726" s="11">
        <v>44316</v>
      </c>
      <c r="AJ4726" s="13">
        <v>126468864</v>
      </c>
      <c r="AK4726" s="13">
        <v>37940659</v>
      </c>
      <c r="AL4726" s="11">
        <v>44317</v>
      </c>
      <c r="AM4726" s="11">
        <v>44347</v>
      </c>
      <c r="AN4726" s="13">
        <v>71486671</v>
      </c>
      <c r="AO4726" s="13">
        <v>21446001</v>
      </c>
      <c r="AP4726" s="9"/>
      <c r="AQ4726" s="9"/>
      <c r="AR4726" s="9"/>
      <c r="AS4726" s="9"/>
      <c r="AT4726" s="9"/>
      <c r="AU4726" s="9"/>
      <c r="AV4726" s="9"/>
      <c r="AW4726" s="9"/>
      <c r="AX4726" s="9"/>
      <c r="AY4726" s="9"/>
      <c r="AZ4726" s="9"/>
      <c r="BA4726" s="9"/>
      <c r="BB4726" s="9"/>
      <c r="BC4726" s="9"/>
      <c r="BD4726" s="9"/>
      <c r="BE4726" s="9"/>
      <c r="BF4726" s="9"/>
      <c r="BG4726" s="9"/>
      <c r="BH4726" s="9"/>
      <c r="BI4726" s="9"/>
      <c r="BJ4726" s="9"/>
      <c r="BK4726" s="9"/>
      <c r="BL4726" s="9"/>
      <c r="BM4726" s="9"/>
      <c r="BN4726" s="9"/>
      <c r="BO4726" s="9"/>
      <c r="BP4726" s="9"/>
      <c r="BQ4726" s="9"/>
      <c r="BT4726" s="9"/>
      <c r="BU4726" s="9"/>
      <c r="BX4726" s="9"/>
      <c r="BY4726" s="9"/>
      <c r="CB4726" s="9"/>
      <c r="CC4726" s="9"/>
      <c r="CF4726" s="9"/>
      <c r="CG4726" s="9"/>
      <c r="CJ4726" s="9"/>
      <c r="CK4726" s="9"/>
      <c r="CN4726" s="9"/>
      <c r="CO4726" s="9"/>
      <c r="CP4726" s="9"/>
      <c r="CQ4726" s="9"/>
      <c r="CR4726" s="9"/>
      <c r="CS4726" s="9"/>
      <c r="CT4726" s="9"/>
      <c r="CU4726" s="9"/>
      <c r="CV4726" s="9"/>
      <c r="CW4726" s="9"/>
      <c r="CX4726" s="9"/>
      <c r="CY4726" s="9"/>
      <c r="CZ4726" s="9"/>
      <c r="DA4726" s="9"/>
      <c r="DB4726" s="9"/>
      <c r="DC4726" s="9"/>
      <c r="DD4726" s="9"/>
      <c r="DE4726" s="9"/>
      <c r="DF4726" s="9"/>
      <c r="DG4726" s="9"/>
      <c r="DH4726" s="9"/>
      <c r="DI4726" s="9"/>
      <c r="DJ4726" s="9"/>
      <c r="DK4726" s="9"/>
      <c r="DL4726" s="9"/>
      <c r="DM4726" s="9"/>
      <c r="DN4726" s="9"/>
      <c r="DO4726" s="9"/>
      <c r="DP4726" s="9"/>
      <c r="DQ4726" s="9"/>
      <c r="DR4726" s="9"/>
      <c r="DS4726" s="9"/>
      <c r="DT4726" s="9"/>
      <c r="DU4726" s="9"/>
      <c r="DV4726" s="9"/>
      <c r="DW4726" s="9"/>
      <c r="DX4726" s="9"/>
      <c r="DY4726" s="9"/>
      <c r="DZ4726" s="56"/>
      <c r="EA4726" s="57"/>
    </row>
    <row r="4727" spans="1:131" ht="19.5" customHeight="1" x14ac:dyDescent="0.25">
      <c r="A4727" s="9">
        <v>3193</v>
      </c>
      <c r="B4727" s="9" t="s">
        <v>9439</v>
      </c>
      <c r="C4727" s="9" t="s">
        <v>5895</v>
      </c>
      <c r="D4727" s="9"/>
      <c r="E4727" s="9" t="s">
        <v>915</v>
      </c>
      <c r="F4727" s="9" t="s">
        <v>4523</v>
      </c>
      <c r="G4727" s="9"/>
      <c r="H4727" s="9" t="s">
        <v>202</v>
      </c>
      <c r="I4727" s="9" t="s">
        <v>25</v>
      </c>
      <c r="J4727" s="129">
        <v>44169</v>
      </c>
      <c r="K4727" s="129">
        <v>44137</v>
      </c>
      <c r="L4727" s="129">
        <v>44469</v>
      </c>
      <c r="O4727" s="9">
        <v>30</v>
      </c>
      <c r="Q4727" s="9" t="s">
        <v>54</v>
      </c>
      <c r="R4727" s="9"/>
      <c r="S4727" s="13">
        <v>14000000</v>
      </c>
      <c r="T4727" s="13">
        <v>14000000</v>
      </c>
      <c r="U4727" s="13">
        <v>4200000</v>
      </c>
      <c r="V4727" s="9"/>
      <c r="W4727" s="9"/>
      <c r="X4727" s="9"/>
      <c r="Y4727" s="9"/>
      <c r="Z4727" s="9"/>
      <c r="AA4727" s="9"/>
      <c r="AB4727" s="9"/>
      <c r="AC4727" s="9"/>
      <c r="AD4727" s="9"/>
      <c r="AE4727" s="9"/>
      <c r="AF4727" s="55"/>
      <c r="AG4727" s="55"/>
      <c r="AH4727" s="9"/>
      <c r="AI4727" s="9"/>
      <c r="AJ4727" s="9"/>
      <c r="AK4727" s="9"/>
      <c r="AL4727" s="9"/>
      <c r="AM4727" s="9"/>
      <c r="AN4727" s="9"/>
      <c r="AO4727" s="9"/>
      <c r="AP4727" s="9"/>
      <c r="AQ4727" s="9"/>
      <c r="AR4727" s="9"/>
      <c r="AS4727" s="9"/>
      <c r="AT4727" s="9"/>
      <c r="AU4727" s="9"/>
      <c r="AV4727" s="9"/>
      <c r="AW4727" s="9"/>
      <c r="AX4727" s="9"/>
      <c r="AY4727" s="9"/>
      <c r="AZ4727" s="9"/>
      <c r="BA4727" s="9"/>
      <c r="BB4727" s="9"/>
      <c r="BC4727" s="9"/>
      <c r="BD4727" s="9"/>
      <c r="BE4727" s="9"/>
      <c r="BF4727" s="9"/>
      <c r="BG4727" s="9"/>
      <c r="BH4727" s="9"/>
      <c r="BI4727" s="9"/>
      <c r="BJ4727" s="9"/>
      <c r="BK4727" s="9"/>
      <c r="BL4727" s="9"/>
      <c r="BM4727" s="9"/>
      <c r="BN4727" s="9"/>
      <c r="BO4727" s="9"/>
      <c r="BP4727" s="9"/>
      <c r="BQ4727" s="9"/>
      <c r="BT4727" s="9"/>
      <c r="BU4727" s="9"/>
      <c r="BX4727" s="9"/>
      <c r="BY4727" s="9"/>
      <c r="CB4727" s="9"/>
      <c r="CC4727" s="9"/>
      <c r="CF4727" s="9"/>
      <c r="CG4727" s="9"/>
      <c r="CJ4727" s="9"/>
      <c r="CK4727" s="9"/>
      <c r="CN4727" s="9"/>
      <c r="CO4727" s="9"/>
      <c r="CP4727" s="9"/>
      <c r="CQ4727" s="9"/>
      <c r="CR4727" s="9"/>
      <c r="CS4727" s="9"/>
      <c r="CT4727" s="9"/>
      <c r="CU4727" s="9"/>
      <c r="CV4727" s="9"/>
      <c r="CW4727" s="9"/>
      <c r="CX4727" s="9"/>
      <c r="CY4727" s="9"/>
      <c r="CZ4727" s="9"/>
      <c r="DA4727" s="9"/>
      <c r="DB4727" s="9"/>
      <c r="DC4727" s="9"/>
      <c r="DD4727" s="9"/>
      <c r="DE4727" s="9"/>
      <c r="DF4727" s="9"/>
      <c r="DG4727" s="9"/>
      <c r="DH4727" s="9"/>
      <c r="DI4727" s="9"/>
      <c r="DJ4727" s="9"/>
      <c r="DK4727" s="9"/>
      <c r="DL4727" s="9"/>
      <c r="DM4727" s="9"/>
      <c r="DN4727" s="9"/>
      <c r="DO4727" s="9"/>
      <c r="DP4727" s="9"/>
      <c r="DQ4727" s="9"/>
      <c r="DR4727" s="9"/>
      <c r="DS4727" s="9"/>
      <c r="DT4727" s="9"/>
      <c r="DU4727" s="9"/>
      <c r="DV4727" s="9"/>
      <c r="DW4727" s="9"/>
      <c r="DX4727" s="9"/>
      <c r="DY4727" s="9"/>
      <c r="DZ4727" s="56"/>
      <c r="EA4727" s="57"/>
    </row>
    <row r="4728" spans="1:131" ht="19.5" customHeight="1" x14ac:dyDescent="0.25">
      <c r="A4728" s="9">
        <v>3194</v>
      </c>
      <c r="B4728" s="9" t="s">
        <v>9442</v>
      </c>
      <c r="C4728" s="9" t="s">
        <v>9443</v>
      </c>
      <c r="D4728" s="9"/>
      <c r="E4728" s="9" t="s">
        <v>8353</v>
      </c>
      <c r="F4728" s="9" t="s">
        <v>8355</v>
      </c>
      <c r="G4728" s="9"/>
      <c r="H4728" s="9" t="s">
        <v>906</v>
      </c>
      <c r="I4728" s="9" t="s">
        <v>97</v>
      </c>
      <c r="M4728" s="9" t="s">
        <v>20</v>
      </c>
      <c r="O4728" s="9">
        <v>29</v>
      </c>
      <c r="R4728" s="9"/>
      <c r="S4728" s="9"/>
      <c r="T4728" s="9"/>
      <c r="U4728" s="9"/>
      <c r="V4728" s="9"/>
      <c r="W4728" s="9"/>
      <c r="X4728" s="9"/>
      <c r="Y4728" s="9"/>
      <c r="Z4728" s="9"/>
      <c r="AA4728" s="9"/>
      <c r="AB4728" s="9"/>
      <c r="AC4728" s="9"/>
      <c r="AD4728" s="9"/>
      <c r="AE4728" s="9"/>
      <c r="AF4728" s="55"/>
      <c r="AG4728" s="55"/>
      <c r="AH4728" s="9"/>
      <c r="AI4728" s="9"/>
      <c r="AJ4728" s="9"/>
      <c r="AK4728" s="9"/>
      <c r="AL4728" s="9"/>
      <c r="AM4728" s="9"/>
      <c r="AN4728" s="9"/>
      <c r="AO4728" s="9"/>
      <c r="AP4728" s="9"/>
      <c r="AQ4728" s="9"/>
      <c r="AR4728" s="9"/>
      <c r="AS4728" s="9"/>
      <c r="AT4728" s="9"/>
      <c r="AU4728" s="9"/>
      <c r="AV4728" s="9"/>
      <c r="AW4728" s="9"/>
      <c r="AX4728" s="9"/>
      <c r="AY4728" s="9"/>
      <c r="AZ4728" s="9"/>
      <c r="BA4728" s="9"/>
      <c r="BB4728" s="9"/>
      <c r="BC4728" s="9"/>
      <c r="BD4728" s="9"/>
      <c r="BE4728" s="9"/>
      <c r="BF4728" s="9"/>
      <c r="BG4728" s="9"/>
      <c r="BH4728" s="9"/>
      <c r="BI4728" s="9"/>
      <c r="BJ4728" s="9"/>
      <c r="BK4728" s="9"/>
      <c r="BL4728" s="9"/>
      <c r="BM4728" s="9"/>
      <c r="BN4728" s="9"/>
      <c r="BO4728" s="9"/>
      <c r="BP4728" s="9"/>
      <c r="BQ4728" s="9"/>
      <c r="BT4728" s="9"/>
      <c r="BU4728" s="9"/>
      <c r="BX4728" s="9"/>
      <c r="BY4728" s="9"/>
      <c r="CB4728" s="9"/>
      <c r="CC4728" s="9"/>
      <c r="CF4728" s="9"/>
      <c r="CG4728" s="9"/>
      <c r="CJ4728" s="9"/>
      <c r="CK4728" s="9"/>
      <c r="CN4728" s="9"/>
      <c r="CO4728" s="9"/>
      <c r="CP4728" s="9"/>
      <c r="CQ4728" s="9"/>
      <c r="CR4728" s="9"/>
      <c r="CS4728" s="9"/>
      <c r="CT4728" s="9"/>
      <c r="CU4728" s="9"/>
      <c r="CV4728" s="9"/>
      <c r="CW4728" s="9"/>
      <c r="CX4728" s="9"/>
      <c r="CY4728" s="9"/>
      <c r="CZ4728" s="9"/>
      <c r="DA4728" s="9"/>
      <c r="DB4728" s="9"/>
      <c r="DC4728" s="9"/>
      <c r="DD4728" s="9"/>
      <c r="DE4728" s="9"/>
      <c r="DF4728" s="9"/>
      <c r="DG4728" s="9"/>
      <c r="DH4728" s="9"/>
      <c r="DI4728" s="9"/>
      <c r="DJ4728" s="9"/>
      <c r="DK4728" s="9"/>
      <c r="DL4728" s="9"/>
      <c r="DM4728" s="9"/>
      <c r="DN4728" s="9"/>
      <c r="DO4728" s="9"/>
      <c r="DP4728" s="9"/>
      <c r="DQ4728" s="9"/>
      <c r="DR4728" s="9"/>
      <c r="DS4728" s="9"/>
      <c r="DT4728" s="9"/>
      <c r="DU4728" s="9"/>
      <c r="DV4728" s="9"/>
      <c r="DW4728" s="9"/>
      <c r="DX4728" s="9"/>
      <c r="DY4728" s="9"/>
      <c r="DZ4728" s="56"/>
      <c r="EA4728" s="57"/>
    </row>
    <row r="4729" spans="1:131" ht="19.5" customHeight="1" x14ac:dyDescent="0.25">
      <c r="A4729" s="9">
        <v>3195</v>
      </c>
      <c r="B4729" s="9" t="s">
        <v>9444</v>
      </c>
      <c r="C4729" s="9" t="s">
        <v>9445</v>
      </c>
      <c r="D4729" s="9"/>
      <c r="E4729" s="9" t="s">
        <v>9446</v>
      </c>
      <c r="F4729" s="9" t="s">
        <v>9447</v>
      </c>
      <c r="G4729" s="9"/>
      <c r="H4729" s="9" t="s">
        <v>202</v>
      </c>
      <c r="I4729" s="9" t="s">
        <v>97</v>
      </c>
      <c r="J4729" s="129">
        <v>44411</v>
      </c>
      <c r="K4729" s="129">
        <v>44114</v>
      </c>
      <c r="L4729" s="129">
        <v>44773</v>
      </c>
      <c r="M4729" s="9" t="s">
        <v>20</v>
      </c>
      <c r="O4729" s="9">
        <v>30</v>
      </c>
      <c r="Q4729" s="9" t="s">
        <v>54</v>
      </c>
      <c r="R4729" s="9"/>
      <c r="S4729" s="13">
        <v>19140000</v>
      </c>
      <c r="T4729" s="13">
        <v>19140000</v>
      </c>
      <c r="U4729" s="13">
        <v>5742000</v>
      </c>
      <c r="V4729" s="13">
        <v>13398000</v>
      </c>
      <c r="W4729" s="9"/>
      <c r="X4729" s="9"/>
      <c r="Y4729" s="9"/>
      <c r="Z4729" s="9"/>
      <c r="AA4729" s="9"/>
      <c r="AB4729" s="9"/>
      <c r="AC4729" s="9"/>
      <c r="AD4729" s="9"/>
      <c r="AE4729" s="9"/>
      <c r="AF4729" s="55">
        <v>13398000</v>
      </c>
      <c r="AG4729" s="55"/>
      <c r="AH4729" s="9"/>
      <c r="AI4729" s="9"/>
      <c r="AJ4729" s="9"/>
      <c r="AK4729" s="9"/>
      <c r="AL4729" s="9"/>
      <c r="AM4729" s="9"/>
      <c r="AN4729" s="9"/>
      <c r="AO4729" s="9"/>
      <c r="AP4729" s="9"/>
      <c r="AQ4729" s="9"/>
      <c r="AR4729" s="9"/>
      <c r="AS4729" s="9"/>
      <c r="AT4729" s="9"/>
      <c r="AU4729" s="9"/>
      <c r="AV4729" s="9"/>
      <c r="AW4729" s="9"/>
      <c r="AX4729" s="9"/>
      <c r="AY4729" s="9"/>
      <c r="AZ4729" s="9"/>
      <c r="BA4729" s="9"/>
      <c r="BB4729" s="9"/>
      <c r="BC4729" s="9"/>
      <c r="BD4729" s="9"/>
      <c r="BE4729" s="9"/>
      <c r="BF4729" s="9"/>
      <c r="BG4729" s="9"/>
      <c r="BH4729" s="9"/>
      <c r="BI4729" s="9"/>
      <c r="BJ4729" s="9"/>
      <c r="BK4729" s="9"/>
      <c r="BL4729" s="9"/>
      <c r="BM4729" s="9"/>
      <c r="BN4729" s="9"/>
      <c r="BO4729" s="9"/>
      <c r="BP4729" s="9"/>
      <c r="BQ4729" s="9"/>
      <c r="BT4729" s="9"/>
      <c r="BU4729" s="9"/>
      <c r="BX4729" s="9"/>
      <c r="BY4729" s="9"/>
      <c r="CB4729" s="9"/>
      <c r="CC4729" s="9"/>
      <c r="CF4729" s="9"/>
      <c r="CG4729" s="9"/>
      <c r="CJ4729" s="9"/>
      <c r="CK4729" s="9"/>
      <c r="CN4729" s="9"/>
      <c r="CO4729" s="9"/>
      <c r="CP4729" s="9"/>
      <c r="CQ4729" s="9"/>
      <c r="CR4729" s="9"/>
      <c r="CS4729" s="9"/>
      <c r="CT4729" s="9"/>
      <c r="CU4729" s="9"/>
      <c r="CV4729" s="9"/>
      <c r="CW4729" s="9"/>
      <c r="CX4729" s="9"/>
      <c r="CY4729" s="9"/>
      <c r="CZ4729" s="9"/>
      <c r="DA4729" s="9"/>
      <c r="DB4729" s="9"/>
      <c r="DC4729" s="9"/>
      <c r="DD4729" s="9"/>
      <c r="DE4729" s="9"/>
      <c r="DF4729" s="9"/>
      <c r="DG4729" s="9"/>
      <c r="DH4729" s="9"/>
      <c r="DI4729" s="9"/>
      <c r="DJ4729" s="9"/>
      <c r="DK4729" s="9"/>
      <c r="DL4729" s="9"/>
      <c r="DM4729" s="9"/>
      <c r="DN4729" s="9"/>
      <c r="DO4729" s="9"/>
      <c r="DP4729" s="9"/>
      <c r="DQ4729" s="9"/>
      <c r="DR4729" s="9"/>
      <c r="DS4729" s="9"/>
      <c r="DT4729" s="9"/>
      <c r="DU4729" s="9"/>
      <c r="DV4729" s="9"/>
      <c r="DW4729" s="9"/>
      <c r="DX4729" s="9"/>
      <c r="DY4729" s="9"/>
      <c r="DZ4729" s="56"/>
      <c r="EA4729" s="57"/>
    </row>
    <row r="4730" spans="1:131" ht="19.5" customHeight="1" x14ac:dyDescent="0.25">
      <c r="A4730" s="9">
        <v>3196</v>
      </c>
      <c r="B4730" s="9" t="s">
        <v>9448</v>
      </c>
      <c r="C4730" s="9" t="s">
        <v>9449</v>
      </c>
      <c r="D4730" s="9"/>
      <c r="E4730" s="9" t="s">
        <v>9450</v>
      </c>
      <c r="F4730" s="9" t="s">
        <v>8068</v>
      </c>
      <c r="G4730" s="9"/>
      <c r="H4730" s="9" t="s">
        <v>202</v>
      </c>
      <c r="I4730" s="9" t="s">
        <v>25</v>
      </c>
      <c r="J4730" s="129">
        <v>44197</v>
      </c>
      <c r="K4730" s="129">
        <v>44106</v>
      </c>
      <c r="L4730" s="129">
        <v>44515</v>
      </c>
      <c r="M4730" s="9" t="s">
        <v>20</v>
      </c>
      <c r="O4730" s="9">
        <v>28</v>
      </c>
      <c r="Q4730" s="9" t="s">
        <v>54</v>
      </c>
      <c r="R4730" s="9"/>
      <c r="S4730" s="13">
        <v>37715285</v>
      </c>
      <c r="T4730" s="13">
        <v>37715285</v>
      </c>
      <c r="U4730" s="13">
        <v>11314586</v>
      </c>
      <c r="V4730" s="13">
        <v>25000000</v>
      </c>
      <c r="W4730" s="9"/>
      <c r="X4730" s="9"/>
      <c r="Y4730" s="9"/>
      <c r="Z4730" s="9"/>
      <c r="AA4730" s="9"/>
      <c r="AB4730" s="9"/>
      <c r="AC4730" s="9"/>
      <c r="AD4730" s="9"/>
      <c r="AE4730" s="9"/>
      <c r="AF4730" s="55"/>
      <c r="AG4730" s="55"/>
      <c r="AH4730" s="9"/>
      <c r="AI4730" s="9"/>
      <c r="AJ4730" s="9"/>
      <c r="AK4730" s="9"/>
      <c r="AL4730" s="9"/>
      <c r="AM4730" s="9"/>
      <c r="AN4730" s="9"/>
      <c r="AO4730" s="9"/>
      <c r="AP4730" s="9"/>
      <c r="AQ4730" s="9"/>
      <c r="AR4730" s="9"/>
      <c r="AS4730" s="9"/>
      <c r="AT4730" s="9"/>
      <c r="AU4730" s="9"/>
      <c r="AV4730" s="9"/>
      <c r="AW4730" s="9"/>
      <c r="AX4730" s="9"/>
      <c r="AY4730" s="9"/>
      <c r="AZ4730" s="9"/>
      <c r="BA4730" s="9"/>
      <c r="BB4730" s="9"/>
      <c r="BC4730" s="9"/>
      <c r="BD4730" s="9"/>
      <c r="BE4730" s="9"/>
      <c r="BF4730" s="9"/>
      <c r="BG4730" s="9"/>
      <c r="BH4730" s="9"/>
      <c r="BI4730" s="9"/>
      <c r="BJ4730" s="9"/>
      <c r="BK4730" s="9"/>
      <c r="BL4730" s="9"/>
      <c r="BM4730" s="9"/>
      <c r="BN4730" s="9"/>
      <c r="BO4730" s="9"/>
      <c r="BP4730" s="9"/>
      <c r="BQ4730" s="9"/>
      <c r="BT4730" s="9"/>
      <c r="BU4730" s="9"/>
      <c r="BX4730" s="9"/>
      <c r="BY4730" s="9"/>
      <c r="CB4730" s="9"/>
      <c r="CC4730" s="9"/>
      <c r="CF4730" s="9"/>
      <c r="CG4730" s="9"/>
      <c r="CJ4730" s="9"/>
      <c r="CK4730" s="9"/>
      <c r="CN4730" s="9"/>
      <c r="CO4730" s="9"/>
      <c r="CP4730" s="9"/>
      <c r="CQ4730" s="9"/>
      <c r="CR4730" s="9"/>
      <c r="CS4730" s="9"/>
      <c r="CT4730" s="9"/>
      <c r="CU4730" s="9"/>
      <c r="CV4730" s="9"/>
      <c r="CW4730" s="9"/>
      <c r="CX4730" s="9"/>
      <c r="CY4730" s="9"/>
      <c r="CZ4730" s="9"/>
      <c r="DA4730" s="9"/>
      <c r="DB4730" s="9"/>
      <c r="DC4730" s="9"/>
      <c r="DD4730" s="9"/>
      <c r="DE4730" s="9"/>
      <c r="DF4730" s="9"/>
      <c r="DG4730" s="9"/>
      <c r="DH4730" s="9"/>
      <c r="DI4730" s="9"/>
      <c r="DJ4730" s="9"/>
      <c r="DK4730" s="9"/>
      <c r="DL4730" s="9"/>
      <c r="DM4730" s="9"/>
      <c r="DN4730" s="9"/>
      <c r="DO4730" s="9"/>
      <c r="DP4730" s="9"/>
      <c r="DQ4730" s="9"/>
      <c r="DR4730" s="9"/>
      <c r="DS4730" s="9"/>
      <c r="DT4730" s="9"/>
      <c r="DU4730" s="9"/>
      <c r="DV4730" s="9"/>
      <c r="DW4730" s="9"/>
      <c r="DX4730" s="9"/>
      <c r="DY4730" s="9"/>
      <c r="DZ4730" s="56"/>
      <c r="EA4730" s="57"/>
    </row>
    <row r="4731" spans="1:131" ht="19.5" customHeight="1" x14ac:dyDescent="0.25">
      <c r="A4731" s="9">
        <v>3197</v>
      </c>
      <c r="B4731" s="9" t="s">
        <v>9451</v>
      </c>
      <c r="C4731" s="9" t="s">
        <v>9452</v>
      </c>
      <c r="D4731" s="9"/>
      <c r="E4731" s="9" t="s">
        <v>5592</v>
      </c>
      <c r="F4731" s="9" t="s">
        <v>7428</v>
      </c>
      <c r="G4731" s="9"/>
      <c r="H4731" s="9" t="s">
        <v>906</v>
      </c>
      <c r="I4731" s="9" t="s">
        <v>25</v>
      </c>
      <c r="M4731" s="9" t="s">
        <v>20</v>
      </c>
      <c r="O4731" s="9">
        <v>29</v>
      </c>
      <c r="R4731" s="9"/>
      <c r="S4731" s="9"/>
      <c r="T4731" s="9"/>
      <c r="U4731" s="9"/>
      <c r="V4731" s="9"/>
      <c r="W4731" s="9"/>
      <c r="X4731" s="9"/>
      <c r="Y4731" s="9"/>
      <c r="Z4731" s="9"/>
      <c r="AA4731" s="9"/>
      <c r="AB4731" s="9"/>
      <c r="AC4731" s="9"/>
      <c r="AD4731" s="9"/>
      <c r="AE4731" s="9"/>
      <c r="AF4731" s="55"/>
      <c r="AG4731" s="55"/>
      <c r="AH4731" s="9"/>
      <c r="AI4731" s="9"/>
      <c r="AJ4731" s="9"/>
      <c r="AK4731" s="9"/>
      <c r="AL4731" s="9"/>
      <c r="AM4731" s="9"/>
      <c r="AN4731" s="9"/>
      <c r="AO4731" s="9"/>
      <c r="AP4731" s="9"/>
      <c r="AQ4731" s="9"/>
      <c r="AR4731" s="9"/>
      <c r="AS4731" s="9"/>
      <c r="AT4731" s="9"/>
      <c r="AU4731" s="9"/>
      <c r="AV4731" s="9"/>
      <c r="AW4731" s="9"/>
      <c r="AX4731" s="9"/>
      <c r="AY4731" s="9"/>
      <c r="AZ4731" s="9"/>
      <c r="BA4731" s="9"/>
      <c r="BB4731" s="9"/>
      <c r="BC4731" s="9"/>
      <c r="BD4731" s="9"/>
      <c r="BE4731" s="9"/>
      <c r="BF4731" s="9"/>
      <c r="BG4731" s="9"/>
      <c r="BH4731" s="9"/>
      <c r="BI4731" s="9"/>
      <c r="BJ4731" s="9"/>
      <c r="BK4731" s="9"/>
      <c r="BL4731" s="9"/>
      <c r="BM4731" s="9"/>
      <c r="BN4731" s="9"/>
      <c r="BO4731" s="9"/>
      <c r="BP4731" s="9"/>
      <c r="BQ4731" s="9"/>
      <c r="BT4731" s="9"/>
      <c r="BU4731" s="9"/>
      <c r="BX4731" s="9"/>
      <c r="BY4731" s="9"/>
      <c r="CB4731" s="9"/>
      <c r="CC4731" s="9"/>
      <c r="CF4731" s="9"/>
      <c r="CG4731" s="9"/>
      <c r="CJ4731" s="9"/>
      <c r="CK4731" s="9"/>
      <c r="CN4731" s="9"/>
      <c r="CO4731" s="9"/>
      <c r="CP4731" s="9"/>
      <c r="CQ4731" s="9"/>
      <c r="CR4731" s="9"/>
      <c r="CS4731" s="9"/>
      <c r="CT4731" s="9"/>
      <c r="CU4731" s="9"/>
      <c r="CV4731" s="9"/>
      <c r="CW4731" s="9"/>
      <c r="CX4731" s="9"/>
      <c r="CY4731" s="9"/>
      <c r="CZ4731" s="9"/>
      <c r="DA4731" s="9"/>
      <c r="DB4731" s="9"/>
      <c r="DC4731" s="9"/>
      <c r="DD4731" s="9"/>
      <c r="DE4731" s="9"/>
      <c r="DF4731" s="9"/>
      <c r="DG4731" s="9"/>
      <c r="DH4731" s="9"/>
      <c r="DI4731" s="9"/>
      <c r="DJ4731" s="9"/>
      <c r="DK4731" s="9"/>
      <c r="DL4731" s="9"/>
      <c r="DM4731" s="9"/>
      <c r="DN4731" s="9"/>
      <c r="DO4731" s="9"/>
      <c r="DP4731" s="9"/>
      <c r="DQ4731" s="9"/>
      <c r="DR4731" s="9"/>
      <c r="DS4731" s="9"/>
      <c r="DT4731" s="9"/>
      <c r="DU4731" s="9"/>
      <c r="DV4731" s="9"/>
      <c r="DW4731" s="9"/>
      <c r="DX4731" s="9"/>
      <c r="DY4731" s="9"/>
      <c r="DZ4731" s="56"/>
      <c r="EA4731" s="57"/>
    </row>
    <row r="4732" spans="1:131" ht="19.5" customHeight="1" x14ac:dyDescent="0.25">
      <c r="A4732" s="9">
        <v>3198</v>
      </c>
      <c r="B4732" s="9" t="s">
        <v>9453</v>
      </c>
      <c r="C4732" s="9" t="s">
        <v>9454</v>
      </c>
      <c r="D4732" s="9"/>
      <c r="E4732" s="9" t="s">
        <v>9051</v>
      </c>
      <c r="F4732" s="9" t="s">
        <v>9052</v>
      </c>
      <c r="G4732" s="9"/>
      <c r="H4732" s="9" t="s">
        <v>202</v>
      </c>
      <c r="I4732" s="9" t="s">
        <v>28</v>
      </c>
      <c r="J4732" s="129">
        <v>44409</v>
      </c>
      <c r="K4732" s="129">
        <v>44256</v>
      </c>
      <c r="L4732" s="129">
        <v>44772</v>
      </c>
      <c r="M4732" s="9" t="s">
        <v>20</v>
      </c>
      <c r="O4732" s="9">
        <v>31</v>
      </c>
      <c r="Q4732" s="9" t="s">
        <v>54</v>
      </c>
      <c r="R4732" s="9"/>
      <c r="S4732" s="13">
        <v>14800000</v>
      </c>
      <c r="T4732" s="13">
        <v>14800000</v>
      </c>
      <c r="U4732" s="13">
        <v>4440000</v>
      </c>
      <c r="V4732" s="13">
        <v>10200000</v>
      </c>
      <c r="W4732" s="9"/>
      <c r="X4732" s="9"/>
      <c r="Y4732" s="9"/>
      <c r="Z4732" s="9"/>
      <c r="AA4732" s="9"/>
      <c r="AB4732" s="9"/>
      <c r="AC4732" s="9"/>
      <c r="AD4732" s="9"/>
      <c r="AE4732" s="9"/>
      <c r="AF4732" s="55">
        <v>10200000</v>
      </c>
      <c r="AG4732" s="55"/>
      <c r="AH4732" s="9"/>
      <c r="AI4732" s="9"/>
      <c r="AJ4732" s="9"/>
      <c r="AK4732" s="9"/>
      <c r="AL4732" s="9"/>
      <c r="AM4732" s="9"/>
      <c r="AN4732" s="9"/>
      <c r="AO4732" s="9"/>
      <c r="AP4732" s="9"/>
      <c r="AQ4732" s="9"/>
      <c r="AR4732" s="9"/>
      <c r="AS4732" s="9"/>
      <c r="AT4732" s="9"/>
      <c r="AU4732" s="9"/>
      <c r="AV4732" s="9"/>
      <c r="AW4732" s="9"/>
      <c r="AX4732" s="9"/>
      <c r="AY4732" s="9"/>
      <c r="AZ4732" s="9"/>
      <c r="BA4732" s="9"/>
      <c r="BB4732" s="9"/>
      <c r="BC4732" s="9"/>
      <c r="BD4732" s="9"/>
      <c r="BE4732" s="9"/>
      <c r="BF4732" s="9"/>
      <c r="BG4732" s="9"/>
      <c r="BH4732" s="9"/>
      <c r="BI4732" s="9"/>
      <c r="BJ4732" s="9"/>
      <c r="BK4732" s="9"/>
      <c r="BL4732" s="9"/>
      <c r="BM4732" s="9"/>
      <c r="BN4732" s="9"/>
      <c r="BO4732" s="9"/>
      <c r="BP4732" s="9"/>
      <c r="BQ4732" s="9"/>
      <c r="BT4732" s="9"/>
      <c r="BU4732" s="9"/>
      <c r="BX4732" s="9"/>
      <c r="BY4732" s="9"/>
      <c r="CB4732" s="9"/>
      <c r="CC4732" s="9"/>
      <c r="CF4732" s="9"/>
      <c r="CG4732" s="9"/>
      <c r="CJ4732" s="9"/>
      <c r="CK4732" s="9"/>
      <c r="CN4732" s="9"/>
      <c r="CO4732" s="9"/>
      <c r="CP4732" s="9"/>
      <c r="CQ4732" s="9"/>
      <c r="CR4732" s="9"/>
      <c r="CS4732" s="9"/>
      <c r="CT4732" s="9"/>
      <c r="CU4732" s="9"/>
      <c r="CV4732" s="9"/>
      <c r="CW4732" s="9"/>
      <c r="CX4732" s="9"/>
      <c r="CY4732" s="9"/>
      <c r="CZ4732" s="9"/>
      <c r="DA4732" s="9"/>
      <c r="DB4732" s="9"/>
      <c r="DC4732" s="9"/>
      <c r="DD4732" s="9"/>
      <c r="DE4732" s="9"/>
      <c r="DF4732" s="9"/>
      <c r="DG4732" s="9"/>
      <c r="DH4732" s="9"/>
      <c r="DI4732" s="9"/>
      <c r="DJ4732" s="9"/>
      <c r="DK4732" s="9"/>
      <c r="DL4732" s="9"/>
      <c r="DM4732" s="9"/>
      <c r="DN4732" s="9"/>
      <c r="DO4732" s="9"/>
      <c r="DP4732" s="9"/>
      <c r="DQ4732" s="9"/>
      <c r="DR4732" s="9"/>
      <c r="DS4732" s="9"/>
      <c r="DT4732" s="9"/>
      <c r="DU4732" s="9"/>
      <c r="DV4732" s="9"/>
      <c r="DW4732" s="9"/>
      <c r="DX4732" s="9"/>
      <c r="DY4732" s="9"/>
      <c r="DZ4732" s="56"/>
      <c r="EA4732" s="57"/>
    </row>
    <row r="4733" spans="1:131" ht="19.5" customHeight="1" x14ac:dyDescent="0.25">
      <c r="A4733" s="9">
        <v>3199</v>
      </c>
      <c r="B4733" s="9" t="s">
        <v>9455</v>
      </c>
      <c r="C4733" s="9" t="s">
        <v>9456</v>
      </c>
      <c r="D4733" s="9"/>
      <c r="E4733" s="9" t="s">
        <v>9051</v>
      </c>
      <c r="F4733" s="9" t="s">
        <v>9052</v>
      </c>
      <c r="G4733" s="9"/>
      <c r="H4733" s="9" t="s">
        <v>906</v>
      </c>
      <c r="I4733" s="9" t="s">
        <v>25</v>
      </c>
      <c r="M4733" s="9" t="s">
        <v>20</v>
      </c>
      <c r="O4733" s="9">
        <v>29</v>
      </c>
      <c r="R4733" s="9"/>
      <c r="S4733" s="9"/>
      <c r="T4733" s="9"/>
      <c r="U4733" s="9"/>
      <c r="V4733" s="9"/>
      <c r="W4733" s="9"/>
      <c r="X4733" s="9"/>
      <c r="Y4733" s="9"/>
      <c r="Z4733" s="9"/>
      <c r="AA4733" s="9"/>
      <c r="AB4733" s="9"/>
      <c r="AC4733" s="9"/>
      <c r="AD4733" s="9"/>
      <c r="AE4733" s="9"/>
      <c r="AF4733" s="55"/>
      <c r="AG4733" s="55"/>
      <c r="AH4733" s="9"/>
      <c r="AI4733" s="9"/>
      <c r="AJ4733" s="9"/>
      <c r="AK4733" s="9"/>
      <c r="AL4733" s="9"/>
      <c r="AM4733" s="9"/>
      <c r="AN4733" s="9"/>
      <c r="AO4733" s="9"/>
      <c r="AP4733" s="9"/>
      <c r="AQ4733" s="9"/>
      <c r="AR4733" s="9"/>
      <c r="AS4733" s="9"/>
      <c r="AT4733" s="9"/>
      <c r="AU4733" s="9"/>
      <c r="AV4733" s="9"/>
      <c r="AW4733" s="9"/>
      <c r="AX4733" s="9"/>
      <c r="AY4733" s="9"/>
      <c r="AZ4733" s="9"/>
      <c r="BA4733" s="9"/>
      <c r="BB4733" s="9"/>
      <c r="BC4733" s="9"/>
      <c r="BD4733" s="9"/>
      <c r="BE4733" s="9"/>
      <c r="BF4733" s="9"/>
      <c r="BG4733" s="9"/>
      <c r="BH4733" s="9"/>
      <c r="BI4733" s="9"/>
      <c r="BJ4733" s="9"/>
      <c r="BK4733" s="9"/>
      <c r="BL4733" s="9"/>
      <c r="BM4733" s="9"/>
      <c r="BN4733" s="9"/>
      <c r="BO4733" s="9"/>
      <c r="BP4733" s="9"/>
      <c r="BQ4733" s="9"/>
      <c r="BT4733" s="9"/>
      <c r="BU4733" s="9"/>
      <c r="BX4733" s="9"/>
      <c r="BY4733" s="9"/>
      <c r="CB4733" s="9"/>
      <c r="CC4733" s="9"/>
      <c r="CF4733" s="9"/>
      <c r="CG4733" s="9"/>
      <c r="CJ4733" s="9"/>
      <c r="CK4733" s="9"/>
      <c r="CN4733" s="9"/>
      <c r="CO4733" s="9"/>
      <c r="CP4733" s="9"/>
      <c r="CQ4733" s="9"/>
      <c r="CR4733" s="9"/>
      <c r="CS4733" s="9"/>
      <c r="CT4733" s="9"/>
      <c r="CU4733" s="9"/>
      <c r="CV4733" s="9"/>
      <c r="CW4733" s="9"/>
      <c r="CX4733" s="9"/>
      <c r="CY4733" s="9"/>
      <c r="CZ4733" s="9"/>
      <c r="DA4733" s="9"/>
      <c r="DB4733" s="9"/>
      <c r="DC4733" s="9"/>
      <c r="DD4733" s="9"/>
      <c r="DE4733" s="9"/>
      <c r="DF4733" s="9"/>
      <c r="DG4733" s="9"/>
      <c r="DH4733" s="9"/>
      <c r="DI4733" s="9"/>
      <c r="DJ4733" s="9"/>
      <c r="DK4733" s="9"/>
      <c r="DL4733" s="9"/>
      <c r="DM4733" s="9"/>
      <c r="DN4733" s="9"/>
      <c r="DO4733" s="9"/>
      <c r="DP4733" s="9"/>
      <c r="DQ4733" s="9"/>
      <c r="DR4733" s="9"/>
      <c r="DS4733" s="9"/>
      <c r="DT4733" s="9"/>
      <c r="DU4733" s="9"/>
      <c r="DV4733" s="9"/>
      <c r="DW4733" s="9"/>
      <c r="DX4733" s="9"/>
      <c r="DY4733" s="9"/>
      <c r="DZ4733" s="56"/>
      <c r="EA4733" s="57"/>
    </row>
    <row r="4734" spans="1:131" ht="19.5" customHeight="1" x14ac:dyDescent="0.25">
      <c r="A4734" s="9">
        <v>3200</v>
      </c>
      <c r="B4734" s="9" t="s">
        <v>9457</v>
      </c>
      <c r="C4734" s="9" t="s">
        <v>9458</v>
      </c>
      <c r="D4734" s="9"/>
      <c r="E4734" s="9" t="s">
        <v>748</v>
      </c>
      <c r="F4734" s="9" t="s">
        <v>6686</v>
      </c>
      <c r="G4734" s="9"/>
      <c r="H4734" s="9" t="s">
        <v>906</v>
      </c>
      <c r="I4734" s="9" t="s">
        <v>97</v>
      </c>
      <c r="M4734" s="9" t="s">
        <v>20</v>
      </c>
      <c r="O4734" s="9">
        <v>30</v>
      </c>
      <c r="R4734" s="9"/>
      <c r="S4734" s="9"/>
      <c r="T4734" s="9"/>
      <c r="U4734" s="9"/>
      <c r="V4734" s="9"/>
      <c r="W4734" s="9"/>
      <c r="X4734" s="9"/>
      <c r="Y4734" s="9"/>
      <c r="Z4734" s="9"/>
      <c r="AA4734" s="9"/>
      <c r="AB4734" s="9"/>
      <c r="AC4734" s="9"/>
      <c r="AD4734" s="9"/>
      <c r="AE4734" s="9"/>
      <c r="AF4734" s="55"/>
      <c r="AG4734" s="55"/>
      <c r="AH4734" s="9"/>
      <c r="AI4734" s="9"/>
      <c r="AJ4734" s="9"/>
      <c r="AK4734" s="9"/>
      <c r="AL4734" s="9"/>
      <c r="AM4734" s="9"/>
      <c r="AN4734" s="9"/>
      <c r="AO4734" s="9"/>
      <c r="AP4734" s="9"/>
      <c r="AQ4734" s="9"/>
      <c r="AR4734" s="9"/>
      <c r="AS4734" s="9"/>
      <c r="AT4734" s="9"/>
      <c r="AU4734" s="9"/>
      <c r="AV4734" s="9"/>
      <c r="AW4734" s="9"/>
      <c r="AX4734" s="9"/>
      <c r="AY4734" s="9"/>
      <c r="AZ4734" s="9"/>
      <c r="BA4734" s="9"/>
      <c r="BB4734" s="9"/>
      <c r="BC4734" s="9"/>
      <c r="BD4734" s="9"/>
      <c r="BE4734" s="9"/>
      <c r="BF4734" s="9"/>
      <c r="BG4734" s="9"/>
      <c r="BH4734" s="9"/>
      <c r="BI4734" s="9"/>
      <c r="BJ4734" s="9"/>
      <c r="BK4734" s="9"/>
      <c r="BL4734" s="9"/>
      <c r="BM4734" s="9"/>
      <c r="BN4734" s="9"/>
      <c r="BO4734" s="9"/>
      <c r="BP4734" s="9"/>
      <c r="BQ4734" s="9"/>
      <c r="BT4734" s="9"/>
      <c r="BU4734" s="9"/>
      <c r="BX4734" s="9"/>
      <c r="BY4734" s="9"/>
      <c r="CB4734" s="9"/>
      <c r="CC4734" s="9"/>
      <c r="CF4734" s="9"/>
      <c r="CG4734" s="9"/>
      <c r="CJ4734" s="9"/>
      <c r="CK4734" s="9"/>
      <c r="CN4734" s="9"/>
      <c r="CO4734" s="9"/>
      <c r="CP4734" s="9"/>
      <c r="CQ4734" s="9"/>
      <c r="CR4734" s="9"/>
      <c r="CS4734" s="9"/>
      <c r="CT4734" s="9"/>
      <c r="CU4734" s="9"/>
      <c r="CV4734" s="9"/>
      <c r="CW4734" s="9"/>
      <c r="CX4734" s="9"/>
      <c r="CY4734" s="9"/>
      <c r="CZ4734" s="9"/>
      <c r="DA4734" s="9"/>
      <c r="DB4734" s="9"/>
      <c r="DC4734" s="9"/>
      <c r="DD4734" s="9"/>
      <c r="DE4734" s="9"/>
      <c r="DF4734" s="9"/>
      <c r="DG4734" s="9"/>
      <c r="DH4734" s="9"/>
      <c r="DI4734" s="9"/>
      <c r="DJ4734" s="9"/>
      <c r="DK4734" s="9"/>
      <c r="DL4734" s="9"/>
      <c r="DM4734" s="9"/>
      <c r="DN4734" s="9"/>
      <c r="DO4734" s="9"/>
      <c r="DP4734" s="9"/>
      <c r="DQ4734" s="9"/>
      <c r="DR4734" s="9"/>
      <c r="DS4734" s="9"/>
      <c r="DT4734" s="9"/>
      <c r="DU4734" s="9"/>
      <c r="DV4734" s="9"/>
      <c r="DW4734" s="9"/>
      <c r="DX4734" s="9"/>
      <c r="DY4734" s="9"/>
      <c r="DZ4734" s="56"/>
      <c r="EA4734" s="57"/>
    </row>
    <row r="4735" spans="1:131" ht="19.5" customHeight="1" x14ac:dyDescent="0.25">
      <c r="A4735" s="9">
        <v>3201</v>
      </c>
      <c r="B4735" s="9" t="s">
        <v>9459</v>
      </c>
      <c r="C4735" s="9" t="s">
        <v>9460</v>
      </c>
      <c r="D4735" s="9"/>
      <c r="E4735" s="9" t="s">
        <v>4538</v>
      </c>
      <c r="F4735" s="9" t="s">
        <v>4539</v>
      </c>
      <c r="G4735" s="9"/>
      <c r="H4735" s="9" t="s">
        <v>202</v>
      </c>
      <c r="I4735" s="9" t="s">
        <v>97</v>
      </c>
      <c r="J4735" s="129">
        <v>44338</v>
      </c>
      <c r="K4735" s="129">
        <v>44158</v>
      </c>
      <c r="L4735" s="129">
        <v>44439</v>
      </c>
      <c r="M4735" s="9" t="s">
        <v>20</v>
      </c>
      <c r="O4735" s="9">
        <v>29</v>
      </c>
      <c r="Q4735" s="9" t="s">
        <v>54</v>
      </c>
      <c r="R4735" s="9"/>
      <c r="S4735" s="13">
        <v>11701000</v>
      </c>
      <c r="T4735" s="13">
        <v>11701000</v>
      </c>
      <c r="U4735" s="13">
        <v>3510300</v>
      </c>
      <c r="V4735" s="9"/>
      <c r="W4735" s="9"/>
      <c r="X4735" s="9"/>
      <c r="Y4735" s="9"/>
      <c r="Z4735" s="9"/>
      <c r="AA4735" s="9"/>
      <c r="AB4735" s="9"/>
      <c r="AC4735" s="9"/>
      <c r="AD4735" s="9"/>
      <c r="AE4735" s="9"/>
      <c r="AF4735" s="55"/>
      <c r="AG4735" s="55"/>
      <c r="AH4735" s="9"/>
      <c r="AI4735" s="9"/>
      <c r="AJ4735" s="9"/>
      <c r="AK4735" s="9"/>
      <c r="AL4735" s="9"/>
      <c r="AM4735" s="9"/>
      <c r="AN4735" s="9"/>
      <c r="AO4735" s="9"/>
      <c r="AP4735" s="9"/>
      <c r="AQ4735" s="9"/>
      <c r="AR4735" s="9"/>
      <c r="AS4735" s="9"/>
      <c r="AT4735" s="9"/>
      <c r="AU4735" s="9"/>
      <c r="AV4735" s="9"/>
      <c r="AW4735" s="9"/>
      <c r="AX4735" s="9"/>
      <c r="AY4735" s="9"/>
      <c r="AZ4735" s="9"/>
      <c r="BA4735" s="9"/>
      <c r="BB4735" s="9"/>
      <c r="BC4735" s="9"/>
      <c r="BD4735" s="9"/>
      <c r="BE4735" s="9"/>
      <c r="BF4735" s="9"/>
      <c r="BG4735" s="9"/>
      <c r="BH4735" s="9"/>
      <c r="BI4735" s="9"/>
      <c r="BJ4735" s="9"/>
      <c r="BK4735" s="9"/>
      <c r="BL4735" s="9"/>
      <c r="BM4735" s="9"/>
      <c r="BN4735" s="9"/>
      <c r="BO4735" s="9"/>
      <c r="BP4735" s="9"/>
      <c r="BQ4735" s="9"/>
      <c r="BT4735" s="9"/>
      <c r="BU4735" s="9"/>
      <c r="BX4735" s="9"/>
      <c r="BY4735" s="9"/>
      <c r="CB4735" s="9"/>
      <c r="CC4735" s="9"/>
      <c r="CF4735" s="9"/>
      <c r="CG4735" s="9"/>
      <c r="CJ4735" s="9"/>
      <c r="CK4735" s="9"/>
      <c r="CN4735" s="9"/>
      <c r="CO4735" s="9"/>
      <c r="CP4735" s="9"/>
      <c r="CQ4735" s="9"/>
      <c r="CR4735" s="9"/>
      <c r="CS4735" s="9"/>
      <c r="CT4735" s="9"/>
      <c r="CU4735" s="9"/>
      <c r="CV4735" s="9"/>
      <c r="CW4735" s="9"/>
      <c r="CX4735" s="9"/>
      <c r="CY4735" s="9"/>
      <c r="CZ4735" s="9"/>
      <c r="DA4735" s="9"/>
      <c r="DB4735" s="9"/>
      <c r="DC4735" s="9"/>
      <c r="DD4735" s="9"/>
      <c r="DE4735" s="9"/>
      <c r="DF4735" s="9"/>
      <c r="DG4735" s="9"/>
      <c r="DH4735" s="9"/>
      <c r="DI4735" s="9"/>
      <c r="DJ4735" s="9"/>
      <c r="DK4735" s="9"/>
      <c r="DL4735" s="9"/>
      <c r="DM4735" s="9"/>
      <c r="DN4735" s="9"/>
      <c r="DO4735" s="9"/>
      <c r="DP4735" s="9"/>
      <c r="DQ4735" s="9"/>
      <c r="DR4735" s="9"/>
      <c r="DS4735" s="9"/>
      <c r="DT4735" s="9"/>
      <c r="DU4735" s="9"/>
      <c r="DV4735" s="9"/>
      <c r="DW4735" s="9"/>
      <c r="DX4735" s="9"/>
      <c r="DY4735" s="9"/>
      <c r="DZ4735" s="56"/>
      <c r="EA4735" s="57"/>
    </row>
    <row r="4736" spans="1:131" ht="19.5" customHeight="1" x14ac:dyDescent="0.25">
      <c r="A4736" s="9">
        <v>3202</v>
      </c>
      <c r="B4736" s="9" t="s">
        <v>9461</v>
      </c>
      <c r="C4736" s="9" t="s">
        <v>9462</v>
      </c>
      <c r="D4736" s="9"/>
      <c r="E4736" s="9" t="s">
        <v>6259</v>
      </c>
      <c r="F4736" s="9" t="s">
        <v>1256</v>
      </c>
      <c r="G4736" s="9"/>
      <c r="H4736" s="9" t="s">
        <v>906</v>
      </c>
      <c r="I4736" s="9" t="s">
        <v>97</v>
      </c>
      <c r="M4736" s="9" t="s">
        <v>20</v>
      </c>
      <c r="O4736" s="9">
        <v>28</v>
      </c>
      <c r="R4736" s="9"/>
      <c r="S4736" s="9"/>
      <c r="T4736" s="9"/>
      <c r="U4736" s="9"/>
      <c r="V4736" s="9"/>
      <c r="W4736" s="9"/>
      <c r="X4736" s="9"/>
      <c r="Y4736" s="9"/>
      <c r="Z4736" s="9"/>
      <c r="AA4736" s="9"/>
      <c r="AB4736" s="9"/>
      <c r="AC4736" s="9"/>
      <c r="AD4736" s="9"/>
      <c r="AE4736" s="9"/>
      <c r="AF4736" s="55"/>
      <c r="AG4736" s="55"/>
      <c r="AH4736" s="9"/>
      <c r="AI4736" s="9"/>
      <c r="AJ4736" s="9"/>
      <c r="AK4736" s="9"/>
      <c r="AL4736" s="9"/>
      <c r="AM4736" s="9"/>
      <c r="AN4736" s="9"/>
      <c r="AO4736" s="9"/>
      <c r="AP4736" s="9"/>
      <c r="AQ4736" s="9"/>
      <c r="AR4736" s="9"/>
      <c r="AS4736" s="9"/>
      <c r="AT4736" s="9"/>
      <c r="AU4736" s="9"/>
      <c r="AV4736" s="9"/>
      <c r="AW4736" s="9"/>
      <c r="AX4736" s="9"/>
      <c r="AY4736" s="9"/>
      <c r="AZ4736" s="9"/>
      <c r="BA4736" s="9"/>
      <c r="BB4736" s="9"/>
      <c r="BC4736" s="9"/>
      <c r="BD4736" s="9"/>
      <c r="BE4736" s="9"/>
      <c r="BF4736" s="9"/>
      <c r="BG4736" s="9"/>
      <c r="BH4736" s="9"/>
      <c r="BI4736" s="9"/>
      <c r="BJ4736" s="9"/>
      <c r="BK4736" s="9"/>
      <c r="BL4736" s="9"/>
      <c r="BM4736" s="9"/>
      <c r="BN4736" s="9"/>
      <c r="BO4736" s="9"/>
      <c r="BP4736" s="9"/>
      <c r="BQ4736" s="9"/>
      <c r="BT4736" s="9"/>
      <c r="BU4736" s="9"/>
      <c r="BX4736" s="9"/>
      <c r="BY4736" s="9"/>
      <c r="CB4736" s="9"/>
      <c r="CC4736" s="9"/>
      <c r="CF4736" s="9"/>
      <c r="CG4736" s="9"/>
      <c r="CJ4736" s="9"/>
      <c r="CK4736" s="9"/>
      <c r="CN4736" s="9"/>
      <c r="CO4736" s="9"/>
      <c r="CP4736" s="9"/>
      <c r="CQ4736" s="9"/>
      <c r="CR4736" s="9"/>
      <c r="CS4736" s="9"/>
      <c r="CT4736" s="9"/>
      <c r="CU4736" s="9"/>
      <c r="CV4736" s="9"/>
      <c r="CW4736" s="9"/>
      <c r="CX4736" s="9"/>
      <c r="CY4736" s="9"/>
      <c r="CZ4736" s="9"/>
      <c r="DA4736" s="9"/>
      <c r="DB4736" s="9"/>
      <c r="DC4736" s="9"/>
      <c r="DD4736" s="9"/>
      <c r="DE4736" s="9"/>
      <c r="DF4736" s="9"/>
      <c r="DG4736" s="9"/>
      <c r="DH4736" s="9"/>
      <c r="DI4736" s="9"/>
      <c r="DJ4736" s="9"/>
      <c r="DK4736" s="9"/>
      <c r="DL4736" s="9"/>
      <c r="DM4736" s="9"/>
      <c r="DN4736" s="9"/>
      <c r="DO4736" s="9"/>
      <c r="DP4736" s="9"/>
      <c r="DQ4736" s="9"/>
      <c r="DR4736" s="9"/>
      <c r="DS4736" s="9"/>
      <c r="DT4736" s="9"/>
      <c r="DU4736" s="9"/>
      <c r="DV4736" s="9"/>
      <c r="DW4736" s="9"/>
      <c r="DX4736" s="9"/>
      <c r="DY4736" s="9"/>
      <c r="DZ4736" s="56"/>
      <c r="EA4736" s="57"/>
    </row>
    <row r="4737" spans="1:131" ht="39" customHeight="1" x14ac:dyDescent="0.25">
      <c r="A4737" s="9">
        <v>3203</v>
      </c>
      <c r="B4737" s="9" t="s">
        <v>9463</v>
      </c>
      <c r="C4737" s="9" t="s">
        <v>9464</v>
      </c>
      <c r="D4737" s="9"/>
      <c r="E4737" s="9" t="s">
        <v>9465</v>
      </c>
      <c r="F4737" s="9" t="s">
        <v>226</v>
      </c>
      <c r="G4737" s="9"/>
      <c r="H4737" s="9" t="s">
        <v>906</v>
      </c>
      <c r="I4737" s="9" t="s">
        <v>25</v>
      </c>
      <c r="M4737" s="9" t="s">
        <v>20</v>
      </c>
      <c r="O4737" s="9">
        <v>32</v>
      </c>
      <c r="R4737" s="9"/>
      <c r="S4737" s="9"/>
      <c r="T4737" s="9"/>
      <c r="U4737" s="9"/>
      <c r="V4737" s="9"/>
      <c r="W4737" s="9"/>
      <c r="X4737" s="9"/>
      <c r="Y4737" s="9"/>
      <c r="Z4737" s="9"/>
      <c r="AA4737" s="9"/>
      <c r="AB4737" s="9"/>
      <c r="AC4737" s="9"/>
      <c r="AD4737" s="9"/>
      <c r="AE4737" s="9"/>
      <c r="AF4737" s="55"/>
      <c r="AG4737" s="55"/>
      <c r="AH4737" s="9"/>
      <c r="AI4737" s="9"/>
      <c r="AJ4737" s="9"/>
      <c r="AK4737" s="9"/>
      <c r="AL4737" s="9"/>
      <c r="AM4737" s="9"/>
      <c r="AN4737" s="9"/>
      <c r="AO4737" s="9"/>
      <c r="AP4737" s="9"/>
      <c r="AQ4737" s="9"/>
      <c r="AR4737" s="9"/>
      <c r="AS4737" s="9"/>
      <c r="AT4737" s="9"/>
      <c r="AU4737" s="9"/>
      <c r="AV4737" s="9"/>
      <c r="AW4737" s="9"/>
      <c r="AX4737" s="9"/>
      <c r="AY4737" s="9"/>
      <c r="AZ4737" s="9"/>
      <c r="BA4737" s="9"/>
      <c r="BB4737" s="9"/>
      <c r="BC4737" s="9"/>
      <c r="BD4737" s="9"/>
      <c r="BE4737" s="9"/>
      <c r="BF4737" s="9"/>
      <c r="BG4737" s="9"/>
      <c r="BH4737" s="9"/>
      <c r="BI4737" s="9"/>
      <c r="BJ4737" s="9"/>
      <c r="BK4737" s="9"/>
      <c r="BL4737" s="9"/>
      <c r="BM4737" s="9"/>
      <c r="BN4737" s="9"/>
      <c r="BO4737" s="9"/>
      <c r="BP4737" s="9"/>
      <c r="BQ4737" s="9"/>
      <c r="BT4737" s="9"/>
      <c r="BU4737" s="9"/>
      <c r="BX4737" s="9"/>
      <c r="BY4737" s="9"/>
      <c r="CB4737" s="9"/>
      <c r="CC4737" s="9"/>
      <c r="CF4737" s="9"/>
      <c r="CG4737" s="9"/>
      <c r="CJ4737" s="9"/>
      <c r="CK4737" s="9"/>
      <c r="CN4737" s="9"/>
      <c r="CO4737" s="9"/>
      <c r="CP4737" s="9"/>
      <c r="CQ4737" s="9"/>
      <c r="CR4737" s="9"/>
      <c r="CS4737" s="9"/>
      <c r="CT4737" s="9"/>
      <c r="CU4737" s="9"/>
      <c r="CV4737" s="9"/>
      <c r="CW4737" s="9"/>
      <c r="CX4737" s="9"/>
      <c r="CY4737" s="9"/>
      <c r="CZ4737" s="9"/>
      <c r="DA4737" s="9"/>
      <c r="DB4737" s="9"/>
      <c r="DC4737" s="9"/>
      <c r="DD4737" s="9"/>
      <c r="DE4737" s="9"/>
      <c r="DF4737" s="9"/>
      <c r="DG4737" s="9"/>
      <c r="DH4737" s="9"/>
      <c r="DI4737" s="9"/>
      <c r="DJ4737" s="9"/>
      <c r="DK4737" s="9"/>
      <c r="DL4737" s="9"/>
      <c r="DM4737" s="9"/>
      <c r="DN4737" s="9"/>
      <c r="DO4737" s="9"/>
      <c r="DP4737" s="9"/>
      <c r="DQ4737" s="9"/>
      <c r="DR4737" s="9"/>
      <c r="DS4737" s="9"/>
      <c r="DT4737" s="9"/>
      <c r="DU4737" s="9"/>
      <c r="DV4737" s="9"/>
      <c r="DW4737" s="9"/>
      <c r="DX4737" s="9"/>
      <c r="DY4737" s="9"/>
      <c r="DZ4737" s="56"/>
      <c r="EA4737" s="57"/>
    </row>
    <row r="4738" spans="1:131" ht="19.5" customHeight="1" x14ac:dyDescent="0.25">
      <c r="A4738" s="9">
        <v>3204</v>
      </c>
      <c r="B4738" s="9" t="s">
        <v>9466</v>
      </c>
      <c r="C4738" s="9" t="s">
        <v>9467</v>
      </c>
      <c r="D4738" s="9"/>
      <c r="E4738" s="9" t="s">
        <v>4200</v>
      </c>
      <c r="F4738" s="9" t="s">
        <v>8615</v>
      </c>
      <c r="G4738" s="9"/>
      <c r="H4738" s="9" t="s">
        <v>906</v>
      </c>
      <c r="I4738" s="9" t="s">
        <v>25</v>
      </c>
      <c r="M4738" s="9" t="s">
        <v>20</v>
      </c>
      <c r="O4738" s="9">
        <v>29</v>
      </c>
      <c r="R4738" s="9"/>
      <c r="S4738" s="9"/>
      <c r="T4738" s="9"/>
      <c r="U4738" s="9"/>
      <c r="V4738" s="9"/>
      <c r="W4738" s="9"/>
      <c r="X4738" s="9"/>
      <c r="Y4738" s="9"/>
      <c r="Z4738" s="9"/>
      <c r="AA4738" s="9"/>
      <c r="AB4738" s="9"/>
      <c r="AC4738" s="9"/>
      <c r="AD4738" s="9"/>
      <c r="AE4738" s="9"/>
      <c r="AF4738" s="55"/>
      <c r="AG4738" s="55"/>
      <c r="AH4738" s="9"/>
      <c r="AI4738" s="9"/>
      <c r="AJ4738" s="9"/>
      <c r="AK4738" s="9"/>
      <c r="AL4738" s="9"/>
      <c r="AM4738" s="9"/>
      <c r="AN4738" s="9"/>
      <c r="AO4738" s="9"/>
      <c r="AP4738" s="9"/>
      <c r="AQ4738" s="9"/>
      <c r="AR4738" s="9"/>
      <c r="AS4738" s="9"/>
      <c r="AT4738" s="9"/>
      <c r="AU4738" s="9"/>
      <c r="AV4738" s="9"/>
      <c r="AW4738" s="9"/>
      <c r="AX4738" s="9"/>
      <c r="AY4738" s="9"/>
      <c r="AZ4738" s="9"/>
      <c r="BA4738" s="9"/>
      <c r="BB4738" s="9"/>
      <c r="BC4738" s="9"/>
      <c r="BD4738" s="9"/>
      <c r="BE4738" s="9"/>
      <c r="BF4738" s="9"/>
      <c r="BG4738" s="9"/>
      <c r="BH4738" s="9"/>
      <c r="BI4738" s="9"/>
      <c r="BJ4738" s="9"/>
      <c r="BK4738" s="9"/>
      <c r="BL4738" s="9"/>
      <c r="BM4738" s="9"/>
      <c r="BN4738" s="9"/>
      <c r="BO4738" s="9"/>
      <c r="BP4738" s="9"/>
      <c r="BQ4738" s="9"/>
      <c r="BT4738" s="9"/>
      <c r="BU4738" s="9"/>
      <c r="BX4738" s="9"/>
      <c r="BY4738" s="9"/>
      <c r="CB4738" s="9"/>
      <c r="CC4738" s="9"/>
      <c r="CF4738" s="9"/>
      <c r="CG4738" s="9"/>
      <c r="CJ4738" s="9"/>
      <c r="CK4738" s="9"/>
      <c r="CN4738" s="9"/>
      <c r="CO4738" s="9"/>
      <c r="CP4738" s="9"/>
      <c r="CQ4738" s="9"/>
      <c r="CR4738" s="9"/>
      <c r="CS4738" s="9"/>
      <c r="CT4738" s="9"/>
      <c r="CU4738" s="9"/>
      <c r="CV4738" s="9"/>
      <c r="CW4738" s="9"/>
      <c r="CX4738" s="9"/>
      <c r="CY4738" s="9"/>
      <c r="CZ4738" s="9"/>
      <c r="DA4738" s="9"/>
      <c r="DB4738" s="9"/>
      <c r="DC4738" s="9"/>
      <c r="DD4738" s="9"/>
      <c r="DE4738" s="9"/>
      <c r="DF4738" s="9"/>
      <c r="DG4738" s="9"/>
      <c r="DH4738" s="9"/>
      <c r="DI4738" s="9"/>
      <c r="DJ4738" s="9"/>
      <c r="DK4738" s="9"/>
      <c r="DL4738" s="9"/>
      <c r="DM4738" s="9"/>
      <c r="DN4738" s="9"/>
      <c r="DO4738" s="9"/>
      <c r="DP4738" s="9"/>
      <c r="DQ4738" s="9"/>
      <c r="DR4738" s="9"/>
      <c r="DS4738" s="9"/>
      <c r="DT4738" s="9"/>
      <c r="DU4738" s="9"/>
      <c r="DV4738" s="9"/>
      <c r="DW4738" s="9"/>
      <c r="DX4738" s="9"/>
      <c r="DY4738" s="9"/>
      <c r="DZ4738" s="56"/>
      <c r="EA4738" s="57"/>
    </row>
    <row r="4739" spans="1:131" ht="19.5" customHeight="1" x14ac:dyDescent="0.25">
      <c r="A4739" s="9">
        <v>3205</v>
      </c>
      <c r="B4739" s="9" t="s">
        <v>9468</v>
      </c>
      <c r="C4739" s="9" t="s">
        <v>9469</v>
      </c>
      <c r="D4739" s="9"/>
      <c r="E4739" s="9" t="s">
        <v>8139</v>
      </c>
      <c r="F4739" s="9" t="s">
        <v>7325</v>
      </c>
      <c r="G4739" s="9"/>
      <c r="H4739" s="9" t="s">
        <v>906</v>
      </c>
      <c r="I4739" s="9" t="s">
        <v>28</v>
      </c>
      <c r="M4739" s="9" t="s">
        <v>20</v>
      </c>
      <c r="O4739" s="9">
        <v>26</v>
      </c>
      <c r="R4739" s="9"/>
      <c r="S4739" s="9"/>
      <c r="T4739" s="9"/>
      <c r="U4739" s="9"/>
      <c r="V4739" s="9"/>
      <c r="W4739" s="9"/>
      <c r="X4739" s="9"/>
      <c r="Y4739" s="9"/>
      <c r="Z4739" s="9"/>
      <c r="AA4739" s="9"/>
      <c r="AB4739" s="9"/>
      <c r="AC4739" s="9"/>
      <c r="AD4739" s="9"/>
      <c r="AE4739" s="9"/>
      <c r="AF4739" s="55"/>
      <c r="AG4739" s="55"/>
      <c r="AH4739" s="9"/>
      <c r="AI4739" s="9"/>
      <c r="AJ4739" s="9"/>
      <c r="AK4739" s="9"/>
      <c r="AL4739" s="9"/>
      <c r="AM4739" s="9"/>
      <c r="AN4739" s="9"/>
      <c r="AO4739" s="9"/>
      <c r="AP4739" s="9"/>
      <c r="AQ4739" s="9"/>
      <c r="AR4739" s="9"/>
      <c r="AS4739" s="9"/>
      <c r="AT4739" s="9"/>
      <c r="AU4739" s="9"/>
      <c r="AV4739" s="9"/>
      <c r="AW4739" s="9"/>
      <c r="AX4739" s="9"/>
      <c r="AY4739" s="9"/>
      <c r="AZ4739" s="9"/>
      <c r="BA4739" s="9"/>
      <c r="BB4739" s="9"/>
      <c r="BC4739" s="9"/>
      <c r="BD4739" s="9"/>
      <c r="BE4739" s="9"/>
      <c r="BF4739" s="9"/>
      <c r="BG4739" s="9"/>
      <c r="BH4739" s="9"/>
      <c r="BI4739" s="9"/>
      <c r="BJ4739" s="9"/>
      <c r="BK4739" s="9"/>
      <c r="BL4739" s="9"/>
      <c r="BM4739" s="9"/>
      <c r="BN4739" s="9"/>
      <c r="BO4739" s="9"/>
      <c r="BP4739" s="9"/>
      <c r="BQ4739" s="9"/>
      <c r="BT4739" s="9"/>
      <c r="BU4739" s="9"/>
      <c r="BX4739" s="9"/>
      <c r="BY4739" s="9"/>
      <c r="CB4739" s="9"/>
      <c r="CC4739" s="9"/>
      <c r="CF4739" s="9"/>
      <c r="CG4739" s="9"/>
      <c r="CJ4739" s="9"/>
      <c r="CK4739" s="9"/>
      <c r="CN4739" s="9"/>
      <c r="CO4739" s="9"/>
      <c r="CP4739" s="9"/>
      <c r="CQ4739" s="9"/>
      <c r="CR4739" s="9"/>
      <c r="CS4739" s="9"/>
      <c r="CT4739" s="9"/>
      <c r="CU4739" s="9"/>
      <c r="CV4739" s="9"/>
      <c r="CW4739" s="9"/>
      <c r="CX4739" s="9"/>
      <c r="CY4739" s="9"/>
      <c r="CZ4739" s="9"/>
      <c r="DA4739" s="9"/>
      <c r="DB4739" s="9"/>
      <c r="DC4739" s="9"/>
      <c r="DD4739" s="9"/>
      <c r="DE4739" s="9"/>
      <c r="DF4739" s="9"/>
      <c r="DG4739" s="9"/>
      <c r="DH4739" s="9"/>
      <c r="DI4739" s="9"/>
      <c r="DJ4739" s="9"/>
      <c r="DK4739" s="9"/>
      <c r="DL4739" s="9"/>
      <c r="DM4739" s="9"/>
      <c r="DN4739" s="9"/>
      <c r="DO4739" s="9"/>
      <c r="DP4739" s="9"/>
      <c r="DQ4739" s="9"/>
      <c r="DR4739" s="9"/>
      <c r="DS4739" s="9"/>
      <c r="DT4739" s="9"/>
      <c r="DU4739" s="9"/>
      <c r="DV4739" s="9"/>
      <c r="DW4739" s="9"/>
      <c r="DX4739" s="9"/>
      <c r="DY4739" s="9"/>
      <c r="DZ4739" s="56"/>
      <c r="EA4739" s="57"/>
    </row>
    <row r="4740" spans="1:131" ht="19.5" customHeight="1" x14ac:dyDescent="0.25">
      <c r="A4740" s="9">
        <v>3206</v>
      </c>
      <c r="B4740" s="9" t="s">
        <v>9470</v>
      </c>
      <c r="C4740" s="9" t="s">
        <v>9471</v>
      </c>
      <c r="D4740" s="9"/>
      <c r="E4740" s="9" t="s">
        <v>3482</v>
      </c>
      <c r="F4740" s="9" t="s">
        <v>9332</v>
      </c>
      <c r="G4740" s="9"/>
      <c r="H4740" s="9" t="s">
        <v>906</v>
      </c>
      <c r="I4740" s="9" t="s">
        <v>25</v>
      </c>
      <c r="M4740" s="9" t="s">
        <v>20</v>
      </c>
      <c r="O4740" s="9">
        <v>30</v>
      </c>
      <c r="R4740" s="9"/>
      <c r="S4740" s="9"/>
      <c r="T4740" s="9"/>
      <c r="U4740" s="9"/>
      <c r="V4740" s="9"/>
      <c r="W4740" s="9"/>
      <c r="X4740" s="9"/>
      <c r="Y4740" s="9"/>
      <c r="Z4740" s="9"/>
      <c r="AA4740" s="9"/>
      <c r="AB4740" s="9"/>
      <c r="AC4740" s="9"/>
      <c r="AD4740" s="9"/>
      <c r="AE4740" s="9"/>
      <c r="AF4740" s="55"/>
      <c r="AG4740" s="55"/>
      <c r="AH4740" s="9"/>
      <c r="AI4740" s="9"/>
      <c r="AJ4740" s="9"/>
      <c r="AK4740" s="9"/>
      <c r="AL4740" s="9"/>
      <c r="AM4740" s="9"/>
      <c r="AN4740" s="9"/>
      <c r="AO4740" s="9"/>
      <c r="AP4740" s="9"/>
      <c r="AQ4740" s="9"/>
      <c r="AR4740" s="9"/>
      <c r="AS4740" s="9"/>
      <c r="AT4740" s="9"/>
      <c r="AU4740" s="9"/>
      <c r="AV4740" s="9"/>
      <c r="AW4740" s="9"/>
      <c r="AX4740" s="9"/>
      <c r="AY4740" s="9"/>
      <c r="AZ4740" s="9"/>
      <c r="BA4740" s="9"/>
      <c r="BB4740" s="9"/>
      <c r="BC4740" s="9"/>
      <c r="BD4740" s="9"/>
      <c r="BE4740" s="9"/>
      <c r="BF4740" s="9"/>
      <c r="BG4740" s="9"/>
      <c r="BH4740" s="9"/>
      <c r="BI4740" s="9"/>
      <c r="BJ4740" s="9"/>
      <c r="BK4740" s="9"/>
      <c r="BL4740" s="9"/>
      <c r="BM4740" s="9"/>
      <c r="BN4740" s="9"/>
      <c r="BO4740" s="9"/>
      <c r="BP4740" s="9"/>
      <c r="BQ4740" s="9"/>
      <c r="BT4740" s="9"/>
      <c r="BU4740" s="9"/>
      <c r="BX4740" s="9"/>
      <c r="BY4740" s="9"/>
      <c r="CB4740" s="9"/>
      <c r="CC4740" s="9"/>
      <c r="CF4740" s="9"/>
      <c r="CG4740" s="9"/>
      <c r="CJ4740" s="9"/>
      <c r="CK4740" s="9"/>
      <c r="CN4740" s="9"/>
      <c r="CO4740" s="9"/>
      <c r="CP4740" s="9"/>
      <c r="CQ4740" s="9"/>
      <c r="CR4740" s="9"/>
      <c r="CS4740" s="9"/>
      <c r="CT4740" s="9"/>
      <c r="CU4740" s="9"/>
      <c r="CV4740" s="9"/>
      <c r="CW4740" s="9"/>
      <c r="CX4740" s="9"/>
      <c r="CY4740" s="9"/>
      <c r="CZ4740" s="9"/>
      <c r="DA4740" s="9"/>
      <c r="DB4740" s="9"/>
      <c r="DC4740" s="9"/>
      <c r="DD4740" s="9"/>
      <c r="DE4740" s="9"/>
      <c r="DF4740" s="9"/>
      <c r="DG4740" s="9"/>
      <c r="DH4740" s="9"/>
      <c r="DI4740" s="9"/>
      <c r="DJ4740" s="9"/>
      <c r="DK4740" s="9"/>
      <c r="DL4740" s="9"/>
      <c r="DM4740" s="9"/>
      <c r="DN4740" s="9"/>
      <c r="DO4740" s="9"/>
      <c r="DP4740" s="9"/>
      <c r="DQ4740" s="9"/>
      <c r="DR4740" s="9"/>
      <c r="DS4740" s="9"/>
      <c r="DT4740" s="9"/>
      <c r="DU4740" s="9"/>
      <c r="DV4740" s="9"/>
      <c r="DW4740" s="9"/>
      <c r="DX4740" s="9"/>
      <c r="DY4740" s="9"/>
      <c r="DZ4740" s="56"/>
      <c r="EA4740" s="57"/>
    </row>
    <row r="4741" spans="1:131" ht="19.5" customHeight="1" x14ac:dyDescent="0.25">
      <c r="A4741" s="9">
        <v>3207</v>
      </c>
      <c r="B4741" s="9" t="s">
        <v>9472</v>
      </c>
      <c r="C4741" s="9" t="s">
        <v>9473</v>
      </c>
      <c r="D4741" s="9"/>
      <c r="E4741" s="9" t="s">
        <v>9327</v>
      </c>
      <c r="F4741" s="9" t="s">
        <v>9328</v>
      </c>
      <c r="G4741" s="9"/>
      <c r="H4741" s="9" t="s">
        <v>906</v>
      </c>
      <c r="I4741" s="9" t="s">
        <v>78</v>
      </c>
      <c r="M4741" s="9" t="s">
        <v>20</v>
      </c>
      <c r="O4741" s="9">
        <v>28</v>
      </c>
      <c r="R4741" s="9"/>
      <c r="S4741" s="9"/>
      <c r="T4741" s="9"/>
      <c r="U4741" s="9"/>
      <c r="V4741" s="9"/>
      <c r="W4741" s="9"/>
      <c r="X4741" s="9"/>
      <c r="Y4741" s="9"/>
      <c r="Z4741" s="9"/>
      <c r="AA4741" s="9"/>
      <c r="AB4741" s="9"/>
      <c r="AC4741" s="9"/>
      <c r="AD4741" s="9"/>
      <c r="AE4741" s="9"/>
      <c r="AF4741" s="55"/>
      <c r="AG4741" s="55"/>
      <c r="AH4741" s="9"/>
      <c r="AI4741" s="9"/>
      <c r="AJ4741" s="9"/>
      <c r="AK4741" s="9"/>
      <c r="AL4741" s="9"/>
      <c r="AM4741" s="9"/>
      <c r="AN4741" s="9"/>
      <c r="AO4741" s="9"/>
      <c r="AP4741" s="9"/>
      <c r="AQ4741" s="9"/>
      <c r="AR4741" s="9"/>
      <c r="AS4741" s="9"/>
      <c r="AT4741" s="9"/>
      <c r="AU4741" s="9"/>
      <c r="AV4741" s="9"/>
      <c r="AW4741" s="9"/>
      <c r="AX4741" s="9"/>
      <c r="AY4741" s="9"/>
      <c r="AZ4741" s="9"/>
      <c r="BA4741" s="9"/>
      <c r="BB4741" s="9"/>
      <c r="BC4741" s="9"/>
      <c r="BD4741" s="9"/>
      <c r="BE4741" s="9"/>
      <c r="BF4741" s="9"/>
      <c r="BG4741" s="9"/>
      <c r="BH4741" s="9"/>
      <c r="BI4741" s="9"/>
      <c r="BJ4741" s="9"/>
      <c r="BK4741" s="9"/>
      <c r="BL4741" s="9"/>
      <c r="BM4741" s="9"/>
      <c r="BN4741" s="9"/>
      <c r="BO4741" s="9"/>
      <c r="BP4741" s="9"/>
      <c r="BQ4741" s="9"/>
      <c r="BT4741" s="9"/>
      <c r="BU4741" s="9"/>
      <c r="BX4741" s="9"/>
      <c r="BY4741" s="9"/>
      <c r="CB4741" s="9"/>
      <c r="CC4741" s="9"/>
      <c r="CF4741" s="9"/>
      <c r="CG4741" s="9"/>
      <c r="CJ4741" s="9"/>
      <c r="CK4741" s="9"/>
      <c r="CN4741" s="9"/>
      <c r="CO4741" s="9"/>
      <c r="CP4741" s="9"/>
      <c r="CQ4741" s="9"/>
      <c r="CR4741" s="9"/>
      <c r="CS4741" s="9"/>
      <c r="CT4741" s="9"/>
      <c r="CU4741" s="9"/>
      <c r="CV4741" s="9"/>
      <c r="CW4741" s="9"/>
      <c r="CX4741" s="9"/>
      <c r="CY4741" s="9"/>
      <c r="CZ4741" s="9"/>
      <c r="DA4741" s="9"/>
      <c r="DB4741" s="9"/>
      <c r="DC4741" s="9"/>
      <c r="DD4741" s="9"/>
      <c r="DE4741" s="9"/>
      <c r="DF4741" s="9"/>
      <c r="DG4741" s="9"/>
      <c r="DH4741" s="9"/>
      <c r="DI4741" s="9"/>
      <c r="DJ4741" s="9"/>
      <c r="DK4741" s="9"/>
      <c r="DL4741" s="9"/>
      <c r="DM4741" s="9"/>
      <c r="DN4741" s="9"/>
      <c r="DO4741" s="9"/>
      <c r="DP4741" s="9"/>
      <c r="DQ4741" s="9"/>
      <c r="DR4741" s="9"/>
      <c r="DS4741" s="9"/>
      <c r="DT4741" s="9"/>
      <c r="DU4741" s="9"/>
      <c r="DV4741" s="9"/>
      <c r="DW4741" s="9"/>
      <c r="DX4741" s="9"/>
      <c r="DY4741" s="9"/>
      <c r="DZ4741" s="56"/>
      <c r="EA4741" s="57"/>
    </row>
    <row r="4742" spans="1:131" ht="19.5" customHeight="1" x14ac:dyDescent="0.25">
      <c r="A4742" s="9">
        <v>3208</v>
      </c>
      <c r="B4742" s="9" t="s">
        <v>9474</v>
      </c>
      <c r="C4742" s="9" t="s">
        <v>9475</v>
      </c>
      <c r="D4742" s="9"/>
      <c r="E4742" s="9" t="s">
        <v>9476</v>
      </c>
      <c r="F4742" s="9" t="s">
        <v>9477</v>
      </c>
      <c r="G4742" s="9"/>
      <c r="H4742" s="9" t="s">
        <v>202</v>
      </c>
      <c r="I4742" s="9" t="s">
        <v>28</v>
      </c>
      <c r="J4742" s="129">
        <v>44502</v>
      </c>
      <c r="K4742" s="129">
        <v>44489</v>
      </c>
      <c r="L4742" s="129">
        <v>44773</v>
      </c>
      <c r="M4742" s="9" t="s">
        <v>20</v>
      </c>
      <c r="O4742" s="9">
        <v>32</v>
      </c>
      <c r="Q4742" s="9" t="s">
        <v>54</v>
      </c>
      <c r="R4742" s="9"/>
      <c r="S4742" s="13">
        <v>14071429</v>
      </c>
      <c r="T4742" s="13">
        <v>14071429</v>
      </c>
      <c r="U4742" s="13">
        <v>4221429</v>
      </c>
      <c r="V4742" s="13">
        <v>9850000</v>
      </c>
      <c r="W4742" s="9"/>
      <c r="X4742" s="9"/>
      <c r="Y4742" s="9"/>
      <c r="Z4742" s="9"/>
      <c r="AA4742" s="9"/>
      <c r="AB4742" s="9"/>
      <c r="AC4742" s="9"/>
      <c r="AD4742" s="9"/>
      <c r="AE4742" s="9"/>
      <c r="AF4742" s="55">
        <v>9850000</v>
      </c>
      <c r="AG4742" s="55"/>
      <c r="AH4742" s="9"/>
      <c r="AI4742" s="9"/>
      <c r="AJ4742" s="9"/>
      <c r="AK4742" s="9"/>
      <c r="AL4742" s="9"/>
      <c r="AM4742" s="9"/>
      <c r="AN4742" s="9"/>
      <c r="AO4742" s="9"/>
      <c r="AP4742" s="9"/>
      <c r="AQ4742" s="9"/>
      <c r="AR4742" s="9"/>
      <c r="AS4742" s="9"/>
      <c r="AT4742" s="9"/>
      <c r="AU4742" s="9"/>
      <c r="AV4742" s="9"/>
      <c r="AW4742" s="9"/>
      <c r="AX4742" s="9"/>
      <c r="AY4742" s="9"/>
      <c r="AZ4742" s="9"/>
      <c r="BA4742" s="9"/>
      <c r="BB4742" s="9"/>
      <c r="BC4742" s="9"/>
      <c r="BD4742" s="9"/>
      <c r="BE4742" s="9"/>
      <c r="BF4742" s="9"/>
      <c r="BG4742" s="9"/>
      <c r="BH4742" s="9"/>
      <c r="BI4742" s="9"/>
      <c r="BJ4742" s="9"/>
      <c r="BK4742" s="9"/>
      <c r="BL4742" s="9"/>
      <c r="BM4742" s="9"/>
      <c r="BN4742" s="9"/>
      <c r="BO4742" s="9"/>
      <c r="BP4742" s="9"/>
      <c r="BQ4742" s="9"/>
      <c r="BT4742" s="9"/>
      <c r="BU4742" s="9"/>
      <c r="BX4742" s="9"/>
      <c r="BY4742" s="9"/>
      <c r="CB4742" s="9"/>
      <c r="CC4742" s="9"/>
      <c r="CF4742" s="9"/>
      <c r="CG4742" s="9"/>
      <c r="CJ4742" s="9"/>
      <c r="CK4742" s="9"/>
      <c r="CN4742" s="9"/>
      <c r="CO4742" s="9"/>
      <c r="CP4742" s="9"/>
      <c r="CQ4742" s="9"/>
      <c r="CR4742" s="9"/>
      <c r="CS4742" s="9"/>
      <c r="CT4742" s="9"/>
      <c r="CU4742" s="9"/>
      <c r="CV4742" s="9"/>
      <c r="CW4742" s="9"/>
      <c r="CX4742" s="9"/>
      <c r="CY4742" s="9"/>
      <c r="CZ4742" s="9"/>
      <c r="DA4742" s="9"/>
      <c r="DB4742" s="9"/>
      <c r="DC4742" s="9"/>
      <c r="DD4742" s="9"/>
      <c r="DE4742" s="9"/>
      <c r="DF4742" s="9"/>
      <c r="DG4742" s="9"/>
      <c r="DH4742" s="9"/>
      <c r="DI4742" s="9"/>
      <c r="DJ4742" s="9"/>
      <c r="DK4742" s="9"/>
      <c r="DL4742" s="9"/>
      <c r="DM4742" s="9"/>
      <c r="DN4742" s="9"/>
      <c r="DO4742" s="9"/>
      <c r="DP4742" s="9"/>
      <c r="DQ4742" s="9"/>
      <c r="DR4742" s="9"/>
      <c r="DS4742" s="9"/>
      <c r="DT4742" s="9"/>
      <c r="DU4742" s="9"/>
      <c r="DV4742" s="9"/>
      <c r="DW4742" s="9"/>
      <c r="DX4742" s="9"/>
      <c r="DY4742" s="9"/>
      <c r="DZ4742" s="56"/>
      <c r="EA4742" s="57"/>
    </row>
    <row r="4743" spans="1:131" ht="39" customHeight="1" x14ac:dyDescent="0.25">
      <c r="A4743" s="9">
        <v>3209</v>
      </c>
      <c r="B4743" s="9" t="s">
        <v>9478</v>
      </c>
      <c r="C4743" s="9" t="s">
        <v>9480</v>
      </c>
      <c r="D4743" s="9"/>
      <c r="E4743" s="9" t="s">
        <v>9479</v>
      </c>
      <c r="F4743" s="9" t="s">
        <v>9481</v>
      </c>
      <c r="G4743" s="9"/>
      <c r="H4743" s="9" t="s">
        <v>906</v>
      </c>
      <c r="I4743" s="9" t="s">
        <v>97</v>
      </c>
      <c r="M4743" s="9" t="s">
        <v>20</v>
      </c>
      <c r="O4743" s="9">
        <v>30</v>
      </c>
      <c r="R4743" s="9"/>
      <c r="S4743" s="9"/>
      <c r="T4743" s="9"/>
      <c r="U4743" s="9"/>
      <c r="V4743" s="9"/>
      <c r="W4743" s="9"/>
      <c r="X4743" s="9"/>
      <c r="Y4743" s="9"/>
      <c r="Z4743" s="9"/>
      <c r="AA4743" s="9"/>
      <c r="AB4743" s="9"/>
      <c r="AC4743" s="9"/>
      <c r="AD4743" s="9"/>
      <c r="AE4743" s="9"/>
      <c r="AF4743" s="55"/>
      <c r="AG4743" s="55"/>
      <c r="AH4743" s="9"/>
      <c r="AI4743" s="9"/>
      <c r="AJ4743" s="9"/>
      <c r="AK4743" s="9"/>
      <c r="AL4743" s="9"/>
      <c r="AM4743" s="9"/>
      <c r="AN4743" s="9"/>
      <c r="AO4743" s="9"/>
      <c r="AP4743" s="9"/>
      <c r="AQ4743" s="9"/>
      <c r="AR4743" s="9"/>
      <c r="AS4743" s="9"/>
      <c r="AT4743" s="9"/>
      <c r="AU4743" s="9"/>
      <c r="AV4743" s="9"/>
      <c r="AW4743" s="9"/>
      <c r="AX4743" s="9"/>
      <c r="AY4743" s="9"/>
      <c r="AZ4743" s="9"/>
      <c r="BA4743" s="9"/>
      <c r="BB4743" s="9"/>
      <c r="BC4743" s="9"/>
      <c r="BD4743" s="9"/>
      <c r="BE4743" s="9"/>
      <c r="BF4743" s="9"/>
      <c r="BG4743" s="9"/>
      <c r="BH4743" s="9"/>
      <c r="BI4743" s="9"/>
      <c r="BJ4743" s="9"/>
      <c r="BK4743" s="9"/>
      <c r="BL4743" s="9"/>
      <c r="BM4743" s="9"/>
      <c r="BN4743" s="9"/>
      <c r="BO4743" s="9"/>
      <c r="BP4743" s="9"/>
      <c r="BQ4743" s="9"/>
      <c r="BT4743" s="9"/>
      <c r="BU4743" s="9"/>
      <c r="BX4743" s="9"/>
      <c r="BY4743" s="9"/>
      <c r="CB4743" s="9"/>
      <c r="CC4743" s="9"/>
      <c r="CF4743" s="9"/>
      <c r="CG4743" s="9"/>
      <c r="CJ4743" s="9"/>
      <c r="CK4743" s="9"/>
      <c r="CN4743" s="9"/>
      <c r="CO4743" s="9"/>
      <c r="CP4743" s="9"/>
      <c r="CQ4743" s="9"/>
      <c r="CR4743" s="9"/>
      <c r="CS4743" s="9"/>
      <c r="CT4743" s="9"/>
      <c r="CU4743" s="9"/>
      <c r="CV4743" s="9"/>
      <c r="CW4743" s="9"/>
      <c r="CX4743" s="9"/>
      <c r="CY4743" s="9"/>
      <c r="CZ4743" s="9"/>
      <c r="DA4743" s="9"/>
      <c r="DB4743" s="9"/>
      <c r="DC4743" s="9"/>
      <c r="DD4743" s="9"/>
      <c r="DE4743" s="9"/>
      <c r="DF4743" s="9"/>
      <c r="DG4743" s="9"/>
      <c r="DH4743" s="9"/>
      <c r="DI4743" s="9"/>
      <c r="DJ4743" s="9"/>
      <c r="DK4743" s="9"/>
      <c r="DL4743" s="9"/>
      <c r="DM4743" s="9"/>
      <c r="DN4743" s="9"/>
      <c r="DO4743" s="9"/>
      <c r="DP4743" s="9"/>
      <c r="DQ4743" s="9"/>
      <c r="DR4743" s="9"/>
      <c r="DS4743" s="9"/>
      <c r="DT4743" s="9"/>
      <c r="DU4743" s="9"/>
      <c r="DV4743" s="9"/>
      <c r="DW4743" s="9"/>
      <c r="DX4743" s="9"/>
      <c r="DY4743" s="9"/>
      <c r="DZ4743" s="56"/>
      <c r="EA4743" s="57"/>
    </row>
    <row r="4744" spans="1:131" ht="39" customHeight="1" x14ac:dyDescent="0.25">
      <c r="A4744" s="9">
        <v>3210</v>
      </c>
      <c r="B4744" s="9" t="s">
        <v>9482</v>
      </c>
      <c r="C4744" s="9" t="s">
        <v>9483</v>
      </c>
      <c r="D4744" s="9"/>
      <c r="E4744" s="9" t="s">
        <v>9476</v>
      </c>
      <c r="F4744" s="9" t="s">
        <v>9477</v>
      </c>
      <c r="G4744" s="9"/>
      <c r="H4744" s="9" t="s">
        <v>906</v>
      </c>
      <c r="I4744" s="9" t="s">
        <v>25</v>
      </c>
      <c r="M4744" s="9" t="s">
        <v>20</v>
      </c>
      <c r="O4744" s="9">
        <v>31</v>
      </c>
      <c r="R4744" s="9"/>
      <c r="S4744" s="9"/>
      <c r="T4744" s="9"/>
      <c r="U4744" s="9"/>
      <c r="V4744" s="9"/>
      <c r="W4744" s="9"/>
      <c r="X4744" s="9"/>
      <c r="Y4744" s="9"/>
      <c r="Z4744" s="9"/>
      <c r="AA4744" s="9"/>
      <c r="AB4744" s="9"/>
      <c r="AC4744" s="9"/>
      <c r="AD4744" s="9"/>
      <c r="AE4744" s="9"/>
      <c r="AF4744" s="55"/>
      <c r="AG4744" s="55"/>
      <c r="AH4744" s="9"/>
      <c r="AI4744" s="9"/>
      <c r="AJ4744" s="9"/>
      <c r="AK4744" s="9"/>
      <c r="AL4744" s="9"/>
      <c r="AM4744" s="9"/>
      <c r="AN4744" s="9"/>
      <c r="AO4744" s="9"/>
      <c r="AP4744" s="9"/>
      <c r="AQ4744" s="9"/>
      <c r="AR4744" s="9"/>
      <c r="AS4744" s="9"/>
      <c r="AT4744" s="9"/>
      <c r="AU4744" s="9"/>
      <c r="AV4744" s="9"/>
      <c r="AW4744" s="9"/>
      <c r="AX4744" s="9"/>
      <c r="AY4744" s="9"/>
      <c r="AZ4744" s="9"/>
      <c r="BA4744" s="9"/>
      <c r="BB4744" s="9"/>
      <c r="BC4744" s="9"/>
      <c r="BD4744" s="9"/>
      <c r="BE4744" s="9"/>
      <c r="BF4744" s="9"/>
      <c r="BG4744" s="9"/>
      <c r="BH4744" s="9"/>
      <c r="BI4744" s="9"/>
      <c r="BJ4744" s="9"/>
      <c r="BK4744" s="9"/>
      <c r="BL4744" s="9"/>
      <c r="BM4744" s="9"/>
      <c r="BN4744" s="9"/>
      <c r="BO4744" s="9"/>
      <c r="BP4744" s="9"/>
      <c r="BQ4744" s="9"/>
      <c r="BT4744" s="9"/>
      <c r="BU4744" s="9"/>
      <c r="BX4744" s="9"/>
      <c r="BY4744" s="9"/>
      <c r="CB4744" s="9"/>
      <c r="CC4744" s="9"/>
      <c r="CF4744" s="9"/>
      <c r="CG4744" s="9"/>
      <c r="CJ4744" s="9"/>
      <c r="CK4744" s="9"/>
      <c r="CN4744" s="9"/>
      <c r="CO4744" s="9"/>
      <c r="CP4744" s="9"/>
      <c r="CQ4744" s="9"/>
      <c r="CR4744" s="9"/>
      <c r="CS4744" s="9"/>
      <c r="CT4744" s="9"/>
      <c r="CU4744" s="9"/>
      <c r="CV4744" s="9"/>
      <c r="CW4744" s="9"/>
      <c r="CX4744" s="9"/>
      <c r="CY4744" s="9"/>
      <c r="CZ4744" s="9"/>
      <c r="DA4744" s="9"/>
      <c r="DB4744" s="9"/>
      <c r="DC4744" s="9"/>
      <c r="DD4744" s="9"/>
      <c r="DE4744" s="9"/>
      <c r="DF4744" s="9"/>
      <c r="DG4744" s="9"/>
      <c r="DH4744" s="9"/>
      <c r="DI4744" s="9"/>
      <c r="DJ4744" s="9"/>
      <c r="DK4744" s="9"/>
      <c r="DL4744" s="9"/>
      <c r="DM4744" s="9"/>
      <c r="DN4744" s="9"/>
      <c r="DO4744" s="9"/>
      <c r="DP4744" s="9"/>
      <c r="DQ4744" s="9"/>
      <c r="DR4744" s="9"/>
      <c r="DS4744" s="9"/>
      <c r="DT4744" s="9"/>
      <c r="DU4744" s="9"/>
      <c r="DV4744" s="9"/>
      <c r="DW4744" s="9"/>
      <c r="DX4744" s="9"/>
      <c r="DY4744" s="9"/>
      <c r="DZ4744" s="56"/>
      <c r="EA4744" s="57"/>
    </row>
    <row r="4745" spans="1:131" ht="19.5" customHeight="1" x14ac:dyDescent="0.25">
      <c r="A4745" s="9">
        <v>3211</v>
      </c>
      <c r="B4745" s="9" t="s">
        <v>9484</v>
      </c>
      <c r="C4745" s="9" t="s">
        <v>9485</v>
      </c>
      <c r="D4745" s="9"/>
      <c r="E4745" s="9" t="s">
        <v>8858</v>
      </c>
      <c r="F4745" s="9" t="s">
        <v>9486</v>
      </c>
      <c r="G4745" s="9"/>
      <c r="H4745" s="9" t="s">
        <v>906</v>
      </c>
      <c r="I4745" s="9" t="s">
        <v>28</v>
      </c>
      <c r="M4745" s="9" t="s">
        <v>20</v>
      </c>
      <c r="O4745" s="9">
        <v>31</v>
      </c>
      <c r="R4745" s="9"/>
      <c r="S4745" s="9"/>
      <c r="T4745" s="9"/>
      <c r="U4745" s="9"/>
      <c r="V4745" s="9"/>
      <c r="W4745" s="9"/>
      <c r="X4745" s="9"/>
      <c r="Y4745" s="9"/>
      <c r="Z4745" s="9"/>
      <c r="AA4745" s="9"/>
      <c r="AB4745" s="9"/>
      <c r="AC4745" s="9"/>
      <c r="AD4745" s="9"/>
      <c r="AE4745" s="9"/>
      <c r="AF4745" s="55"/>
      <c r="AG4745" s="55"/>
      <c r="AH4745" s="9"/>
      <c r="AI4745" s="9"/>
      <c r="AJ4745" s="9"/>
      <c r="AK4745" s="9"/>
      <c r="AL4745" s="9"/>
      <c r="AM4745" s="9"/>
      <c r="AN4745" s="9"/>
      <c r="AO4745" s="9"/>
      <c r="AP4745" s="9"/>
      <c r="AQ4745" s="9"/>
      <c r="AR4745" s="9"/>
      <c r="AS4745" s="9"/>
      <c r="AT4745" s="9"/>
      <c r="AU4745" s="9"/>
      <c r="AV4745" s="9"/>
      <c r="AW4745" s="9"/>
      <c r="AX4745" s="9"/>
      <c r="AY4745" s="9"/>
      <c r="AZ4745" s="9"/>
      <c r="BA4745" s="9"/>
      <c r="BB4745" s="9"/>
      <c r="BC4745" s="9"/>
      <c r="BD4745" s="9"/>
      <c r="BE4745" s="9"/>
      <c r="BF4745" s="9"/>
      <c r="BG4745" s="9"/>
      <c r="BH4745" s="9"/>
      <c r="BI4745" s="9"/>
      <c r="BJ4745" s="9"/>
      <c r="BK4745" s="9"/>
      <c r="BL4745" s="9"/>
      <c r="BM4745" s="9"/>
      <c r="BN4745" s="9"/>
      <c r="BO4745" s="9"/>
      <c r="BP4745" s="9"/>
      <c r="BQ4745" s="9"/>
      <c r="BT4745" s="9"/>
      <c r="BU4745" s="9"/>
      <c r="BX4745" s="9"/>
      <c r="BY4745" s="9"/>
      <c r="CB4745" s="9"/>
      <c r="CC4745" s="9"/>
      <c r="CF4745" s="9"/>
      <c r="CG4745" s="9"/>
      <c r="CJ4745" s="9"/>
      <c r="CK4745" s="9"/>
      <c r="CN4745" s="9"/>
      <c r="CO4745" s="9"/>
      <c r="CP4745" s="9"/>
      <c r="CQ4745" s="9"/>
      <c r="CR4745" s="9"/>
      <c r="CS4745" s="9"/>
      <c r="CT4745" s="9"/>
      <c r="CU4745" s="9"/>
      <c r="CV4745" s="9"/>
      <c r="CW4745" s="9"/>
      <c r="CX4745" s="9"/>
      <c r="CY4745" s="9"/>
      <c r="CZ4745" s="9"/>
      <c r="DA4745" s="9"/>
      <c r="DB4745" s="9"/>
      <c r="DC4745" s="9"/>
      <c r="DD4745" s="9"/>
      <c r="DE4745" s="9"/>
      <c r="DF4745" s="9"/>
      <c r="DG4745" s="9"/>
      <c r="DH4745" s="9"/>
      <c r="DI4745" s="9"/>
      <c r="DJ4745" s="9"/>
      <c r="DK4745" s="9"/>
      <c r="DL4745" s="9"/>
      <c r="DM4745" s="9"/>
      <c r="DN4745" s="9"/>
      <c r="DO4745" s="9"/>
      <c r="DP4745" s="9"/>
      <c r="DQ4745" s="9"/>
      <c r="DR4745" s="9"/>
      <c r="DS4745" s="9"/>
      <c r="DT4745" s="9"/>
      <c r="DU4745" s="9"/>
      <c r="DV4745" s="9"/>
      <c r="DW4745" s="9"/>
      <c r="DX4745" s="9"/>
      <c r="DY4745" s="9"/>
      <c r="DZ4745" s="56"/>
      <c r="EA4745" s="57"/>
    </row>
    <row r="4746" spans="1:131" ht="19.5" customHeight="1" x14ac:dyDescent="0.25">
      <c r="A4746" s="9">
        <v>3212</v>
      </c>
      <c r="B4746" s="9" t="s">
        <v>9487</v>
      </c>
      <c r="C4746" s="9" t="s">
        <v>9488</v>
      </c>
      <c r="D4746" s="9"/>
      <c r="E4746" s="9" t="s">
        <v>8898</v>
      </c>
      <c r="F4746" s="9" t="s">
        <v>7045</v>
      </c>
      <c r="G4746" s="9"/>
      <c r="H4746" s="9" t="s">
        <v>906</v>
      </c>
      <c r="I4746" s="9" t="s">
        <v>97</v>
      </c>
      <c r="M4746" s="9" t="s">
        <v>20</v>
      </c>
      <c r="O4746" s="9">
        <v>28</v>
      </c>
      <c r="R4746" s="9"/>
      <c r="S4746" s="9"/>
      <c r="T4746" s="9"/>
      <c r="U4746" s="9"/>
      <c r="V4746" s="9"/>
      <c r="W4746" s="9"/>
      <c r="X4746" s="9"/>
      <c r="Y4746" s="9"/>
      <c r="Z4746" s="9"/>
      <c r="AA4746" s="9"/>
      <c r="AB4746" s="9"/>
      <c r="AC4746" s="9"/>
      <c r="AD4746" s="9"/>
      <c r="AE4746" s="9"/>
      <c r="AF4746" s="55"/>
      <c r="AG4746" s="55"/>
      <c r="AH4746" s="9"/>
      <c r="AI4746" s="9"/>
      <c r="AJ4746" s="9"/>
      <c r="AK4746" s="9"/>
      <c r="AL4746" s="9"/>
      <c r="AM4746" s="9"/>
      <c r="AN4746" s="9"/>
      <c r="AO4746" s="9"/>
      <c r="AP4746" s="9"/>
      <c r="AQ4746" s="9"/>
      <c r="AR4746" s="9"/>
      <c r="AS4746" s="9"/>
      <c r="AT4746" s="9"/>
      <c r="AU4746" s="9"/>
      <c r="AV4746" s="9"/>
      <c r="AW4746" s="9"/>
      <c r="AX4746" s="9"/>
      <c r="AY4746" s="9"/>
      <c r="AZ4746" s="9"/>
      <c r="BA4746" s="9"/>
      <c r="BB4746" s="9"/>
      <c r="BC4746" s="9"/>
      <c r="BD4746" s="9"/>
      <c r="BE4746" s="9"/>
      <c r="BF4746" s="9"/>
      <c r="BG4746" s="9"/>
      <c r="BH4746" s="9"/>
      <c r="BI4746" s="9"/>
      <c r="BJ4746" s="9"/>
      <c r="BK4746" s="9"/>
      <c r="BL4746" s="9"/>
      <c r="BM4746" s="9"/>
      <c r="BN4746" s="9"/>
      <c r="BO4746" s="9"/>
      <c r="BP4746" s="9"/>
      <c r="BQ4746" s="9"/>
      <c r="BT4746" s="9"/>
      <c r="BU4746" s="9"/>
      <c r="BX4746" s="9"/>
      <c r="BY4746" s="9"/>
      <c r="CB4746" s="9"/>
      <c r="CC4746" s="9"/>
      <c r="CF4746" s="9"/>
      <c r="CG4746" s="9"/>
      <c r="CJ4746" s="9"/>
      <c r="CK4746" s="9"/>
      <c r="CN4746" s="9"/>
      <c r="CO4746" s="9"/>
      <c r="CP4746" s="9"/>
      <c r="CQ4746" s="9"/>
      <c r="CR4746" s="9"/>
      <c r="CS4746" s="9"/>
      <c r="CT4746" s="9"/>
      <c r="CU4746" s="9"/>
      <c r="CV4746" s="9"/>
      <c r="CW4746" s="9"/>
      <c r="CX4746" s="9"/>
      <c r="CY4746" s="9"/>
      <c r="CZ4746" s="9"/>
      <c r="DA4746" s="9"/>
      <c r="DB4746" s="9"/>
      <c r="DC4746" s="9"/>
      <c r="DD4746" s="9"/>
      <c r="DE4746" s="9"/>
      <c r="DF4746" s="9"/>
      <c r="DG4746" s="9"/>
      <c r="DH4746" s="9"/>
      <c r="DI4746" s="9"/>
      <c r="DJ4746" s="9"/>
      <c r="DK4746" s="9"/>
      <c r="DL4746" s="9"/>
      <c r="DM4746" s="9"/>
      <c r="DN4746" s="9"/>
      <c r="DO4746" s="9"/>
      <c r="DP4746" s="9"/>
      <c r="DQ4746" s="9"/>
      <c r="DR4746" s="9"/>
      <c r="DS4746" s="9"/>
      <c r="DT4746" s="9"/>
      <c r="DU4746" s="9"/>
      <c r="DV4746" s="9"/>
      <c r="DW4746" s="9"/>
      <c r="DX4746" s="9"/>
      <c r="DY4746" s="9"/>
      <c r="DZ4746" s="56"/>
      <c r="EA4746" s="57"/>
    </row>
    <row r="4747" spans="1:131" ht="19.5" customHeight="1" x14ac:dyDescent="0.25">
      <c r="A4747" s="9">
        <v>3213</v>
      </c>
      <c r="B4747" s="9" t="s">
        <v>9489</v>
      </c>
      <c r="C4747" s="9" t="s">
        <v>5836</v>
      </c>
      <c r="D4747" s="9"/>
      <c r="E4747" s="9" t="s">
        <v>9327</v>
      </c>
      <c r="F4747" s="9" t="s">
        <v>9328</v>
      </c>
      <c r="G4747" s="9"/>
      <c r="H4747" s="9" t="s">
        <v>906</v>
      </c>
      <c r="I4747" s="9" t="s">
        <v>78</v>
      </c>
      <c r="M4747" s="9" t="s">
        <v>20</v>
      </c>
      <c r="O4747" s="9">
        <v>31</v>
      </c>
      <c r="R4747" s="9"/>
      <c r="S4747" s="9"/>
      <c r="T4747" s="9"/>
      <c r="U4747" s="9"/>
      <c r="V4747" s="9"/>
      <c r="W4747" s="9"/>
      <c r="X4747" s="9"/>
      <c r="Y4747" s="9"/>
      <c r="Z4747" s="9"/>
      <c r="AA4747" s="9"/>
      <c r="AB4747" s="9"/>
      <c r="AC4747" s="9"/>
      <c r="AD4747" s="9"/>
      <c r="AE4747" s="9"/>
      <c r="AF4747" s="55"/>
      <c r="AG4747" s="55"/>
      <c r="AH4747" s="9"/>
      <c r="AI4747" s="9"/>
      <c r="AJ4747" s="9"/>
      <c r="AK4747" s="9"/>
      <c r="AL4747" s="9"/>
      <c r="AM4747" s="9"/>
      <c r="AN4747" s="9"/>
      <c r="AO4747" s="9"/>
      <c r="AP4747" s="9"/>
      <c r="AQ4747" s="9"/>
      <c r="AR4747" s="9"/>
      <c r="AS4747" s="9"/>
      <c r="AT4747" s="9"/>
      <c r="AU4747" s="9"/>
      <c r="AV4747" s="9"/>
      <c r="AW4747" s="9"/>
      <c r="AX4747" s="9"/>
      <c r="AY4747" s="9"/>
      <c r="AZ4747" s="9"/>
      <c r="BA4747" s="9"/>
      <c r="BB4747" s="9"/>
      <c r="BC4747" s="9"/>
      <c r="BD4747" s="9"/>
      <c r="BE4747" s="9"/>
      <c r="BF4747" s="9"/>
      <c r="BG4747" s="9"/>
      <c r="BH4747" s="9"/>
      <c r="BI4747" s="9"/>
      <c r="BJ4747" s="9"/>
      <c r="BK4747" s="9"/>
      <c r="BL4747" s="9"/>
      <c r="BM4747" s="9"/>
      <c r="BN4747" s="9"/>
      <c r="BO4747" s="9"/>
      <c r="BP4747" s="9"/>
      <c r="BQ4747" s="9"/>
      <c r="BT4747" s="9"/>
      <c r="BU4747" s="9"/>
      <c r="BX4747" s="9"/>
      <c r="BY4747" s="9"/>
      <c r="CB4747" s="9"/>
      <c r="CC4747" s="9"/>
      <c r="CF4747" s="9"/>
      <c r="CG4747" s="9"/>
      <c r="CJ4747" s="9"/>
      <c r="CK4747" s="9"/>
      <c r="CN4747" s="9"/>
      <c r="CO4747" s="9"/>
      <c r="CP4747" s="9"/>
      <c r="CQ4747" s="9"/>
      <c r="CR4747" s="9"/>
      <c r="CS4747" s="9"/>
      <c r="CT4747" s="9"/>
      <c r="CU4747" s="9"/>
      <c r="CV4747" s="9"/>
      <c r="CW4747" s="9"/>
      <c r="CX4747" s="9"/>
      <c r="CY4747" s="9"/>
      <c r="CZ4747" s="9"/>
      <c r="DA4747" s="9"/>
      <c r="DB4747" s="9"/>
      <c r="DC4747" s="9"/>
      <c r="DD4747" s="9"/>
      <c r="DE4747" s="9"/>
      <c r="DF4747" s="9"/>
      <c r="DG4747" s="9"/>
      <c r="DH4747" s="9"/>
      <c r="DI4747" s="9"/>
      <c r="DJ4747" s="9"/>
      <c r="DK4747" s="9"/>
      <c r="DL4747" s="9"/>
      <c r="DM4747" s="9"/>
      <c r="DN4747" s="9"/>
      <c r="DO4747" s="9"/>
      <c r="DP4747" s="9"/>
      <c r="DQ4747" s="9"/>
      <c r="DR4747" s="9"/>
      <c r="DS4747" s="9"/>
      <c r="DT4747" s="9"/>
      <c r="DU4747" s="9"/>
      <c r="DV4747" s="9"/>
      <c r="DW4747" s="9"/>
      <c r="DX4747" s="9"/>
      <c r="DY4747" s="9"/>
      <c r="DZ4747" s="56"/>
      <c r="EA4747" s="57"/>
    </row>
    <row r="4748" spans="1:131" ht="19.5" customHeight="1" x14ac:dyDescent="0.25">
      <c r="A4748" s="9">
        <v>3214</v>
      </c>
      <c r="B4748" s="9" t="s">
        <v>9490</v>
      </c>
      <c r="C4748" s="9" t="s">
        <v>9491</v>
      </c>
      <c r="D4748" s="9"/>
      <c r="E4748" s="9" t="s">
        <v>9492</v>
      </c>
      <c r="F4748" s="9" t="s">
        <v>9493</v>
      </c>
      <c r="G4748" s="9"/>
      <c r="H4748" s="9" t="s">
        <v>202</v>
      </c>
      <c r="I4748" s="9" t="s">
        <v>78</v>
      </c>
      <c r="J4748" s="129">
        <v>44440</v>
      </c>
      <c r="K4748" s="129">
        <v>44354</v>
      </c>
      <c r="L4748" s="129">
        <v>44804</v>
      </c>
      <c r="M4748" s="9" t="s">
        <v>20</v>
      </c>
      <c r="O4748" s="9">
        <v>24</v>
      </c>
      <c r="Q4748" s="9" t="s">
        <v>54</v>
      </c>
      <c r="R4748" s="9"/>
      <c r="S4748" s="13">
        <v>14000000</v>
      </c>
      <c r="T4748" s="13">
        <v>14000000</v>
      </c>
      <c r="U4748" s="13">
        <v>4200000</v>
      </c>
      <c r="V4748" s="13">
        <v>9500000</v>
      </c>
      <c r="W4748" s="9"/>
      <c r="X4748" s="9"/>
      <c r="Y4748" s="9"/>
      <c r="Z4748" s="9"/>
      <c r="AA4748" s="9"/>
      <c r="AB4748" s="9"/>
      <c r="AC4748" s="9"/>
      <c r="AD4748" s="9"/>
      <c r="AE4748" s="9"/>
      <c r="AF4748" s="55">
        <v>9500000</v>
      </c>
      <c r="AG4748" s="55"/>
      <c r="AH4748" s="9"/>
      <c r="AI4748" s="9"/>
      <c r="AJ4748" s="9"/>
      <c r="AK4748" s="9"/>
      <c r="AL4748" s="9"/>
      <c r="AM4748" s="9"/>
      <c r="AN4748" s="9"/>
      <c r="AO4748" s="9"/>
      <c r="AP4748" s="9"/>
      <c r="AQ4748" s="9"/>
      <c r="AR4748" s="9"/>
      <c r="AS4748" s="9"/>
      <c r="AT4748" s="9"/>
      <c r="AU4748" s="9"/>
      <c r="AV4748" s="9"/>
      <c r="AW4748" s="9"/>
      <c r="AX4748" s="9"/>
      <c r="AY4748" s="9"/>
      <c r="AZ4748" s="9"/>
      <c r="BA4748" s="9"/>
      <c r="BB4748" s="9"/>
      <c r="BC4748" s="9"/>
      <c r="BD4748" s="9"/>
      <c r="BE4748" s="9"/>
      <c r="BF4748" s="9"/>
      <c r="BG4748" s="9"/>
      <c r="BH4748" s="9"/>
      <c r="BI4748" s="9"/>
      <c r="BJ4748" s="9"/>
      <c r="BK4748" s="9"/>
      <c r="BL4748" s="9"/>
      <c r="BM4748" s="9"/>
      <c r="BN4748" s="9"/>
      <c r="BO4748" s="9"/>
      <c r="BP4748" s="9"/>
      <c r="BQ4748" s="9"/>
      <c r="BT4748" s="9"/>
      <c r="BU4748" s="9"/>
      <c r="BX4748" s="9"/>
      <c r="BY4748" s="9"/>
      <c r="CB4748" s="9"/>
      <c r="CC4748" s="9"/>
      <c r="CF4748" s="9"/>
      <c r="CG4748" s="9"/>
      <c r="CJ4748" s="9"/>
      <c r="CK4748" s="9"/>
      <c r="CN4748" s="9"/>
      <c r="CO4748" s="9"/>
      <c r="CP4748" s="9"/>
      <c r="CQ4748" s="9"/>
      <c r="CR4748" s="9"/>
      <c r="CS4748" s="9"/>
      <c r="CT4748" s="9"/>
      <c r="CU4748" s="9"/>
      <c r="CV4748" s="9"/>
      <c r="CW4748" s="9"/>
      <c r="CX4748" s="9"/>
      <c r="CY4748" s="9"/>
      <c r="CZ4748" s="9"/>
      <c r="DA4748" s="9"/>
      <c r="DB4748" s="9"/>
      <c r="DC4748" s="9"/>
      <c r="DD4748" s="9"/>
      <c r="DE4748" s="9"/>
      <c r="DF4748" s="9"/>
      <c r="DG4748" s="9"/>
      <c r="DH4748" s="9"/>
      <c r="DI4748" s="9"/>
      <c r="DJ4748" s="9"/>
      <c r="DK4748" s="9"/>
      <c r="DL4748" s="9"/>
      <c r="DM4748" s="9"/>
      <c r="DN4748" s="9"/>
      <c r="DO4748" s="9"/>
      <c r="DP4748" s="9"/>
      <c r="DQ4748" s="9"/>
      <c r="DR4748" s="9"/>
      <c r="DS4748" s="9"/>
      <c r="DT4748" s="9"/>
      <c r="DU4748" s="9"/>
      <c r="DV4748" s="9"/>
      <c r="DW4748" s="9"/>
      <c r="DX4748" s="9"/>
      <c r="DY4748" s="9"/>
      <c r="DZ4748" s="56"/>
      <c r="EA4748" s="57"/>
    </row>
    <row r="4749" spans="1:131" ht="19.5" customHeight="1" x14ac:dyDescent="0.25">
      <c r="A4749" s="9">
        <v>3215</v>
      </c>
      <c r="B4749" s="9" t="s">
        <v>9494</v>
      </c>
      <c r="C4749" s="9" t="s">
        <v>9495</v>
      </c>
      <c r="D4749" s="9"/>
      <c r="E4749" s="9" t="s">
        <v>9405</v>
      </c>
      <c r="F4749" s="9" t="s">
        <v>474</v>
      </c>
      <c r="G4749" s="9"/>
      <c r="H4749" s="9" t="s">
        <v>906</v>
      </c>
      <c r="I4749" s="9" t="s">
        <v>28</v>
      </c>
      <c r="M4749" s="9" t="s">
        <v>20</v>
      </c>
      <c r="O4749" s="9">
        <v>32</v>
      </c>
      <c r="R4749" s="9"/>
      <c r="S4749" s="9"/>
      <c r="T4749" s="9"/>
      <c r="U4749" s="9"/>
      <c r="V4749" s="9"/>
      <c r="W4749" s="9"/>
      <c r="X4749" s="9"/>
      <c r="Y4749" s="9"/>
      <c r="Z4749" s="9"/>
      <c r="AA4749" s="9"/>
      <c r="AB4749" s="9"/>
      <c r="AC4749" s="9"/>
      <c r="AD4749" s="9"/>
      <c r="AE4749" s="9"/>
      <c r="AF4749" s="55"/>
      <c r="AG4749" s="55"/>
      <c r="AH4749" s="9"/>
      <c r="AI4749" s="9"/>
      <c r="AJ4749" s="9"/>
      <c r="AK4749" s="9"/>
      <c r="AL4749" s="9"/>
      <c r="AM4749" s="9"/>
      <c r="AN4749" s="9"/>
      <c r="AO4749" s="9"/>
      <c r="AP4749" s="9"/>
      <c r="AQ4749" s="9"/>
      <c r="AR4749" s="9"/>
      <c r="AS4749" s="9"/>
      <c r="AT4749" s="9"/>
      <c r="AU4749" s="9"/>
      <c r="AV4749" s="9"/>
      <c r="AW4749" s="9"/>
      <c r="AX4749" s="9"/>
      <c r="AY4749" s="9"/>
      <c r="AZ4749" s="9"/>
      <c r="BA4749" s="9"/>
      <c r="BB4749" s="9"/>
      <c r="BC4749" s="9"/>
      <c r="BD4749" s="9"/>
      <c r="BE4749" s="9"/>
      <c r="BF4749" s="9"/>
      <c r="BG4749" s="9"/>
      <c r="BH4749" s="9"/>
      <c r="BI4749" s="9"/>
      <c r="BJ4749" s="9"/>
      <c r="BK4749" s="9"/>
      <c r="BL4749" s="9"/>
      <c r="BM4749" s="9"/>
      <c r="BN4749" s="9"/>
      <c r="BO4749" s="9"/>
      <c r="BP4749" s="9"/>
      <c r="BQ4749" s="9"/>
      <c r="BT4749" s="9"/>
      <c r="BU4749" s="9"/>
      <c r="BX4749" s="9"/>
      <c r="BY4749" s="9"/>
      <c r="CB4749" s="9"/>
      <c r="CC4749" s="9"/>
      <c r="CF4749" s="9"/>
      <c r="CG4749" s="9"/>
      <c r="CJ4749" s="9"/>
      <c r="CK4749" s="9"/>
      <c r="CN4749" s="9"/>
      <c r="CO4749" s="9"/>
      <c r="CP4749" s="9"/>
      <c r="CQ4749" s="9"/>
      <c r="CR4749" s="9"/>
      <c r="CS4749" s="9"/>
      <c r="CT4749" s="9"/>
      <c r="CU4749" s="9"/>
      <c r="CV4749" s="9"/>
      <c r="CW4749" s="9"/>
      <c r="CX4749" s="9"/>
      <c r="CY4749" s="9"/>
      <c r="CZ4749" s="9"/>
      <c r="DA4749" s="9"/>
      <c r="DB4749" s="9"/>
      <c r="DC4749" s="9"/>
      <c r="DD4749" s="9"/>
      <c r="DE4749" s="9"/>
      <c r="DF4749" s="9"/>
      <c r="DG4749" s="9"/>
      <c r="DH4749" s="9"/>
      <c r="DI4749" s="9"/>
      <c r="DJ4749" s="9"/>
      <c r="DK4749" s="9"/>
      <c r="DL4749" s="9"/>
      <c r="DM4749" s="9"/>
      <c r="DN4749" s="9"/>
      <c r="DO4749" s="9"/>
      <c r="DP4749" s="9"/>
      <c r="DQ4749" s="9"/>
      <c r="DR4749" s="9"/>
      <c r="DS4749" s="9"/>
      <c r="DT4749" s="9"/>
      <c r="DU4749" s="9"/>
      <c r="DV4749" s="9"/>
      <c r="DW4749" s="9"/>
      <c r="DX4749" s="9"/>
      <c r="DY4749" s="9"/>
      <c r="DZ4749" s="56"/>
      <c r="EA4749" s="57"/>
    </row>
    <row r="4750" spans="1:131" ht="38.25" customHeight="1" x14ac:dyDescent="0.25">
      <c r="A4750" s="9">
        <v>3216</v>
      </c>
      <c r="B4750" s="9" t="s">
        <v>9496</v>
      </c>
      <c r="C4750" s="9" t="s">
        <v>9497</v>
      </c>
      <c r="D4750" s="9"/>
      <c r="E4750" s="9" t="s">
        <v>8015</v>
      </c>
      <c r="F4750" s="9" t="s">
        <v>8017</v>
      </c>
      <c r="G4750" s="9"/>
      <c r="H4750" s="9" t="s">
        <v>906</v>
      </c>
      <c r="I4750" s="9" t="s">
        <v>97</v>
      </c>
      <c r="M4750" s="9" t="s">
        <v>20</v>
      </c>
      <c r="O4750" s="9">
        <v>28</v>
      </c>
      <c r="R4750" s="9"/>
      <c r="S4750" s="9"/>
      <c r="T4750" s="9"/>
      <c r="U4750" s="9"/>
      <c r="V4750" s="9"/>
      <c r="W4750" s="9"/>
      <c r="X4750" s="9"/>
      <c r="Y4750" s="9"/>
      <c r="Z4750" s="9"/>
      <c r="AA4750" s="9"/>
      <c r="AB4750" s="9"/>
      <c r="AC4750" s="9"/>
      <c r="AD4750" s="9"/>
      <c r="AE4750" s="9"/>
      <c r="AF4750" s="55"/>
      <c r="AG4750" s="55"/>
      <c r="AH4750" s="9"/>
      <c r="AI4750" s="9"/>
      <c r="AJ4750" s="9"/>
      <c r="AK4750" s="9"/>
      <c r="AL4750" s="9"/>
      <c r="AM4750" s="9"/>
      <c r="AN4750" s="9"/>
      <c r="AO4750" s="9"/>
      <c r="AP4750" s="9"/>
      <c r="AQ4750" s="9"/>
      <c r="AR4750" s="9"/>
      <c r="AS4750" s="9"/>
      <c r="AT4750" s="9"/>
      <c r="AU4750" s="9"/>
      <c r="AV4750" s="9"/>
      <c r="AW4750" s="9"/>
      <c r="AX4750" s="9"/>
      <c r="AY4750" s="9"/>
      <c r="AZ4750" s="9"/>
      <c r="BA4750" s="9"/>
      <c r="BB4750" s="9"/>
      <c r="BC4750" s="9"/>
      <c r="BD4750" s="9"/>
      <c r="BE4750" s="9"/>
      <c r="BF4750" s="9"/>
      <c r="BG4750" s="9"/>
      <c r="BH4750" s="9"/>
      <c r="BI4750" s="9"/>
      <c r="BJ4750" s="9"/>
      <c r="BK4750" s="9"/>
      <c r="BL4750" s="9"/>
      <c r="BM4750" s="9"/>
      <c r="BN4750" s="9"/>
      <c r="BO4750" s="9"/>
      <c r="BP4750" s="9"/>
      <c r="BQ4750" s="9"/>
      <c r="BT4750" s="9"/>
      <c r="BU4750" s="9"/>
      <c r="BX4750" s="9"/>
      <c r="BY4750" s="9"/>
      <c r="CB4750" s="9"/>
      <c r="CC4750" s="9"/>
      <c r="CF4750" s="9"/>
      <c r="CG4750" s="9"/>
      <c r="CJ4750" s="9"/>
      <c r="CK4750" s="9"/>
      <c r="CN4750" s="9"/>
      <c r="CO4750" s="9"/>
      <c r="CP4750" s="9"/>
      <c r="CQ4750" s="9"/>
      <c r="CR4750" s="9"/>
      <c r="CS4750" s="9"/>
      <c r="CT4750" s="9"/>
      <c r="CU4750" s="9"/>
      <c r="CV4750" s="9"/>
      <c r="CW4750" s="9"/>
      <c r="CX4750" s="9"/>
      <c r="CY4750" s="9"/>
      <c r="CZ4750" s="9"/>
      <c r="DA4750" s="9"/>
      <c r="DB4750" s="9"/>
      <c r="DC4750" s="9"/>
      <c r="DD4750" s="9"/>
      <c r="DE4750" s="9"/>
      <c r="DF4750" s="9"/>
      <c r="DG4750" s="9"/>
      <c r="DH4750" s="9"/>
      <c r="DI4750" s="9"/>
      <c r="DJ4750" s="9"/>
      <c r="DK4750" s="9"/>
      <c r="DL4750" s="9"/>
      <c r="DM4750" s="9"/>
      <c r="DN4750" s="9"/>
      <c r="DO4750" s="9"/>
      <c r="DP4750" s="9"/>
      <c r="DQ4750" s="9"/>
      <c r="DR4750" s="9"/>
      <c r="DS4750" s="9"/>
      <c r="DT4750" s="9"/>
      <c r="DU4750" s="9"/>
      <c r="DV4750" s="9"/>
      <c r="DW4750" s="9"/>
      <c r="DX4750" s="9"/>
      <c r="DY4750" s="9"/>
      <c r="DZ4750" s="56"/>
      <c r="EA4750" s="57"/>
    </row>
    <row r="4751" spans="1:131" ht="19.5" customHeight="1" x14ac:dyDescent="0.25">
      <c r="A4751" s="9">
        <v>3217</v>
      </c>
      <c r="B4751" s="9" t="s">
        <v>9498</v>
      </c>
      <c r="C4751" s="9" t="s">
        <v>9499</v>
      </c>
      <c r="D4751" s="9"/>
      <c r="E4751" s="9" t="s">
        <v>8293</v>
      </c>
      <c r="F4751" s="9" t="s">
        <v>2583</v>
      </c>
      <c r="G4751" s="9"/>
      <c r="H4751" s="9" t="s">
        <v>906</v>
      </c>
      <c r="I4751" s="9" t="s">
        <v>25</v>
      </c>
      <c r="M4751" s="9" t="s">
        <v>20</v>
      </c>
      <c r="O4751" s="9">
        <v>25</v>
      </c>
      <c r="R4751" s="9"/>
      <c r="S4751" s="9"/>
      <c r="T4751" s="9"/>
      <c r="U4751" s="9"/>
      <c r="V4751" s="9"/>
      <c r="W4751" s="9"/>
      <c r="X4751" s="9"/>
      <c r="Y4751" s="9"/>
      <c r="Z4751" s="9"/>
      <c r="AA4751" s="9"/>
      <c r="AB4751" s="9"/>
      <c r="AC4751" s="9"/>
      <c r="AD4751" s="9"/>
      <c r="AE4751" s="9"/>
      <c r="AF4751" s="55"/>
      <c r="AG4751" s="55"/>
      <c r="AH4751" s="9"/>
      <c r="AI4751" s="9"/>
      <c r="AJ4751" s="9"/>
      <c r="AK4751" s="9"/>
      <c r="AL4751" s="9"/>
      <c r="AM4751" s="9"/>
      <c r="AN4751" s="9"/>
      <c r="AO4751" s="9"/>
      <c r="AP4751" s="9"/>
      <c r="AQ4751" s="9"/>
      <c r="AR4751" s="9"/>
      <c r="AS4751" s="9"/>
      <c r="AT4751" s="9"/>
      <c r="AU4751" s="9"/>
      <c r="AV4751" s="9"/>
      <c r="AW4751" s="9"/>
      <c r="AX4751" s="9"/>
      <c r="AY4751" s="9"/>
      <c r="AZ4751" s="9"/>
      <c r="BA4751" s="9"/>
      <c r="BB4751" s="9"/>
      <c r="BC4751" s="9"/>
      <c r="BD4751" s="9"/>
      <c r="BE4751" s="9"/>
      <c r="BF4751" s="9"/>
      <c r="BG4751" s="9"/>
      <c r="BH4751" s="9"/>
      <c r="BI4751" s="9"/>
      <c r="BJ4751" s="9"/>
      <c r="BK4751" s="9"/>
      <c r="BL4751" s="9"/>
      <c r="BM4751" s="9"/>
      <c r="BN4751" s="9"/>
      <c r="BO4751" s="9"/>
      <c r="BP4751" s="9"/>
      <c r="BQ4751" s="9"/>
      <c r="BT4751" s="9"/>
      <c r="BU4751" s="9"/>
      <c r="BX4751" s="9"/>
      <c r="BY4751" s="9"/>
      <c r="CB4751" s="9"/>
      <c r="CC4751" s="9"/>
      <c r="CF4751" s="9"/>
      <c r="CG4751" s="9"/>
      <c r="CJ4751" s="9"/>
      <c r="CK4751" s="9"/>
      <c r="CN4751" s="9"/>
      <c r="CO4751" s="9"/>
      <c r="CP4751" s="9"/>
      <c r="CQ4751" s="9"/>
      <c r="CR4751" s="9"/>
      <c r="CS4751" s="9"/>
      <c r="CT4751" s="9"/>
      <c r="CU4751" s="9"/>
      <c r="CV4751" s="9"/>
      <c r="CW4751" s="9"/>
      <c r="CX4751" s="9"/>
      <c r="CY4751" s="9"/>
      <c r="CZ4751" s="9"/>
      <c r="DA4751" s="9"/>
      <c r="DB4751" s="9"/>
      <c r="DC4751" s="9"/>
      <c r="DD4751" s="9"/>
      <c r="DE4751" s="9"/>
      <c r="DF4751" s="9"/>
      <c r="DG4751" s="9"/>
      <c r="DH4751" s="9"/>
      <c r="DI4751" s="9"/>
      <c r="DJ4751" s="9"/>
      <c r="DK4751" s="9"/>
      <c r="DL4751" s="9"/>
      <c r="DM4751" s="9"/>
      <c r="DN4751" s="9"/>
      <c r="DO4751" s="9"/>
      <c r="DP4751" s="9"/>
      <c r="DQ4751" s="9"/>
      <c r="DR4751" s="9"/>
      <c r="DS4751" s="9"/>
      <c r="DT4751" s="9"/>
      <c r="DU4751" s="9"/>
      <c r="DV4751" s="9"/>
      <c r="DW4751" s="9"/>
      <c r="DX4751" s="9"/>
      <c r="DY4751" s="9"/>
      <c r="DZ4751" s="56"/>
      <c r="EA4751" s="57"/>
    </row>
    <row r="4752" spans="1:131" ht="19.5" customHeight="1" x14ac:dyDescent="0.25">
      <c r="A4752" s="9">
        <v>3218</v>
      </c>
      <c r="B4752" s="9" t="s">
        <v>9500</v>
      </c>
      <c r="C4752" s="9" t="s">
        <v>9501</v>
      </c>
      <c r="D4752" s="9"/>
      <c r="E4752" s="9" t="s">
        <v>9502</v>
      </c>
      <c r="F4752" s="9" t="s">
        <v>8776</v>
      </c>
      <c r="G4752" s="9"/>
      <c r="H4752" s="9" t="s">
        <v>906</v>
      </c>
      <c r="I4752" s="9" t="s">
        <v>28</v>
      </c>
      <c r="M4752" s="9" t="s">
        <v>20</v>
      </c>
      <c r="O4752" s="9">
        <v>31</v>
      </c>
      <c r="R4752" s="9"/>
      <c r="S4752" s="9"/>
      <c r="T4752" s="9"/>
      <c r="U4752" s="9"/>
      <c r="V4752" s="9"/>
      <c r="W4752" s="9"/>
      <c r="X4752" s="9"/>
      <c r="Y4752" s="9"/>
      <c r="Z4752" s="9"/>
      <c r="AA4752" s="9"/>
      <c r="AB4752" s="9"/>
      <c r="AC4752" s="9"/>
      <c r="AD4752" s="9"/>
      <c r="AE4752" s="9"/>
      <c r="AF4752" s="55"/>
      <c r="AG4752" s="55"/>
      <c r="AH4752" s="9"/>
      <c r="AI4752" s="9"/>
      <c r="AJ4752" s="9"/>
      <c r="AK4752" s="9"/>
      <c r="AL4752" s="9"/>
      <c r="AM4752" s="9"/>
      <c r="AN4752" s="9"/>
      <c r="AO4752" s="9"/>
      <c r="AP4752" s="9"/>
      <c r="AQ4752" s="9"/>
      <c r="AR4752" s="9"/>
      <c r="AS4752" s="9"/>
      <c r="AT4752" s="9"/>
      <c r="AU4752" s="9"/>
      <c r="AV4752" s="9"/>
      <c r="AW4752" s="9"/>
      <c r="AX4752" s="9"/>
      <c r="AY4752" s="9"/>
      <c r="AZ4752" s="9"/>
      <c r="BA4752" s="9"/>
      <c r="BB4752" s="9"/>
      <c r="BC4752" s="9"/>
      <c r="BD4752" s="9"/>
      <c r="BE4752" s="9"/>
      <c r="BF4752" s="9"/>
      <c r="BG4752" s="9"/>
      <c r="BH4752" s="9"/>
      <c r="BI4752" s="9"/>
      <c r="BJ4752" s="9"/>
      <c r="BK4752" s="9"/>
      <c r="BL4752" s="9"/>
      <c r="BM4752" s="9"/>
      <c r="BN4752" s="9"/>
      <c r="BO4752" s="9"/>
      <c r="BP4752" s="9"/>
      <c r="BQ4752" s="9"/>
      <c r="BT4752" s="9"/>
      <c r="BU4752" s="9"/>
      <c r="BX4752" s="9"/>
      <c r="BY4752" s="9"/>
      <c r="CB4752" s="9"/>
      <c r="CC4752" s="9"/>
      <c r="CF4752" s="9"/>
      <c r="CG4752" s="9"/>
      <c r="CJ4752" s="9"/>
      <c r="CK4752" s="9"/>
      <c r="CN4752" s="9"/>
      <c r="CO4752" s="9"/>
      <c r="CP4752" s="9"/>
      <c r="CQ4752" s="9"/>
      <c r="CR4752" s="9"/>
      <c r="CS4752" s="9"/>
      <c r="CT4752" s="9"/>
      <c r="CU4752" s="9"/>
      <c r="CV4752" s="9"/>
      <c r="CW4752" s="9"/>
      <c r="CX4752" s="9"/>
      <c r="CY4752" s="9"/>
      <c r="CZ4752" s="9"/>
      <c r="DA4752" s="9"/>
      <c r="DB4752" s="9"/>
      <c r="DC4752" s="9"/>
      <c r="DD4752" s="9"/>
      <c r="DE4752" s="9"/>
      <c r="DF4752" s="9"/>
      <c r="DG4752" s="9"/>
      <c r="DH4752" s="9"/>
      <c r="DI4752" s="9"/>
      <c r="DJ4752" s="9"/>
      <c r="DK4752" s="9"/>
      <c r="DL4752" s="9"/>
      <c r="DM4752" s="9"/>
      <c r="DN4752" s="9"/>
      <c r="DO4752" s="9"/>
      <c r="DP4752" s="9"/>
      <c r="DQ4752" s="9"/>
      <c r="DR4752" s="9"/>
      <c r="DS4752" s="9"/>
      <c r="DT4752" s="9"/>
      <c r="DU4752" s="9"/>
      <c r="DV4752" s="9"/>
      <c r="DW4752" s="9"/>
      <c r="DX4752" s="9"/>
      <c r="DY4752" s="9"/>
      <c r="DZ4752" s="56"/>
      <c r="EA4752" s="57"/>
    </row>
    <row r="4753" spans="1:132" ht="19.5" customHeight="1" x14ac:dyDescent="0.25">
      <c r="A4753" s="9">
        <v>3219</v>
      </c>
      <c r="B4753" s="9" t="s">
        <v>9503</v>
      </c>
      <c r="C4753" s="9" t="s">
        <v>9504</v>
      </c>
      <c r="D4753" s="9"/>
      <c r="E4753" s="9" t="s">
        <v>10419</v>
      </c>
      <c r="F4753" s="9" t="s">
        <v>7474</v>
      </c>
      <c r="G4753" s="9"/>
      <c r="H4753" s="9" t="s">
        <v>202</v>
      </c>
      <c r="I4753" s="9" t="s">
        <v>7013</v>
      </c>
      <c r="J4753" s="129">
        <v>44417</v>
      </c>
      <c r="K4753" s="129">
        <v>44032</v>
      </c>
      <c r="L4753" s="129">
        <v>44712</v>
      </c>
      <c r="M4753" s="9" t="s">
        <v>20</v>
      </c>
      <c r="O4753" s="9">
        <v>32</v>
      </c>
      <c r="Q4753" s="9" t="s">
        <v>54</v>
      </c>
      <c r="R4753" s="9"/>
      <c r="S4753" s="13">
        <v>795000000</v>
      </c>
      <c r="T4753" s="13">
        <v>795000000</v>
      </c>
      <c r="U4753" s="13">
        <v>238500000</v>
      </c>
      <c r="V4753" s="13">
        <v>556500000</v>
      </c>
      <c r="W4753" s="9"/>
      <c r="X4753" s="9"/>
      <c r="Y4753" s="9"/>
      <c r="Z4753" s="9"/>
      <c r="AA4753" s="9"/>
      <c r="AB4753" s="9"/>
      <c r="AC4753" s="9"/>
      <c r="AD4753" s="9"/>
      <c r="AE4753" s="9"/>
      <c r="AF4753" s="114">
        <v>556500000</v>
      </c>
      <c r="AG4753" s="55"/>
      <c r="AH4753" s="9"/>
      <c r="AI4753" s="9"/>
      <c r="AJ4753" s="9"/>
      <c r="AK4753" s="9"/>
      <c r="AL4753" s="9"/>
      <c r="AM4753" s="9"/>
      <c r="AN4753" s="9"/>
      <c r="AO4753" s="9"/>
      <c r="AP4753" s="9"/>
      <c r="AQ4753" s="9"/>
      <c r="AR4753" s="9"/>
      <c r="AS4753" s="9"/>
      <c r="AT4753" s="9"/>
      <c r="AU4753" s="9"/>
      <c r="AV4753" s="9"/>
      <c r="AW4753" s="9"/>
      <c r="AX4753" s="9"/>
      <c r="AY4753" s="9"/>
      <c r="AZ4753" s="9"/>
      <c r="BA4753" s="9"/>
      <c r="BB4753" s="9"/>
      <c r="BC4753" s="9"/>
      <c r="BD4753" s="9"/>
      <c r="BE4753" s="9"/>
      <c r="BF4753" s="9"/>
      <c r="BG4753" s="9"/>
      <c r="BH4753" s="9"/>
      <c r="BI4753" s="9"/>
      <c r="BJ4753" s="9"/>
      <c r="BK4753" s="9"/>
      <c r="BL4753" s="9"/>
      <c r="BM4753" s="9"/>
      <c r="BN4753" s="9"/>
      <c r="BO4753" s="9"/>
      <c r="BP4753" s="9"/>
      <c r="BQ4753" s="9"/>
      <c r="BT4753" s="9"/>
      <c r="BU4753" s="9"/>
      <c r="BX4753" s="9"/>
      <c r="BY4753" s="9"/>
      <c r="CB4753" s="9"/>
      <c r="CC4753" s="9"/>
      <c r="CF4753" s="9"/>
      <c r="CG4753" s="9"/>
      <c r="CJ4753" s="9"/>
      <c r="CK4753" s="9"/>
      <c r="CN4753" s="9"/>
      <c r="CO4753" s="9"/>
      <c r="CP4753" s="9"/>
      <c r="CQ4753" s="9"/>
      <c r="CR4753" s="9"/>
      <c r="CS4753" s="9"/>
      <c r="CT4753" s="9"/>
      <c r="CU4753" s="9"/>
      <c r="CV4753" s="9"/>
      <c r="CW4753" s="9"/>
      <c r="CX4753" s="9"/>
      <c r="CY4753" s="9"/>
      <c r="CZ4753" s="9"/>
      <c r="DA4753" s="9"/>
      <c r="DB4753" s="9"/>
      <c r="DC4753" s="9"/>
      <c r="DD4753" s="9"/>
      <c r="DE4753" s="9"/>
      <c r="DF4753" s="9"/>
      <c r="DG4753" s="9"/>
      <c r="DH4753" s="9"/>
      <c r="DI4753" s="9"/>
      <c r="DJ4753" s="9"/>
      <c r="DK4753" s="9"/>
      <c r="DL4753" s="9"/>
      <c r="DM4753" s="9"/>
      <c r="DN4753" s="9"/>
      <c r="DO4753" s="9"/>
      <c r="DP4753" s="9"/>
      <c r="DQ4753" s="9"/>
      <c r="DR4753" s="9"/>
      <c r="DS4753" s="9"/>
      <c r="DT4753" s="9"/>
      <c r="DU4753" s="9"/>
      <c r="DV4753" s="9"/>
      <c r="DW4753" s="9"/>
      <c r="DX4753" s="9"/>
      <c r="DY4753" s="9"/>
      <c r="DZ4753" s="56"/>
      <c r="EA4753" s="57"/>
    </row>
    <row r="4754" spans="1:132" ht="19.5" customHeight="1" x14ac:dyDescent="0.25">
      <c r="A4754" s="9">
        <v>3220</v>
      </c>
      <c r="B4754" s="9" t="s">
        <v>9505</v>
      </c>
      <c r="C4754" s="9" t="s">
        <v>9506</v>
      </c>
      <c r="D4754" s="9"/>
      <c r="E4754" s="9" t="s">
        <v>1259</v>
      </c>
      <c r="F4754" s="9" t="s">
        <v>1351</v>
      </c>
      <c r="G4754" s="9"/>
      <c r="H4754" s="9" t="s">
        <v>906</v>
      </c>
      <c r="I4754" s="9" t="s">
        <v>78</v>
      </c>
      <c r="M4754" s="9" t="s">
        <v>20</v>
      </c>
      <c r="O4754" s="9">
        <v>32</v>
      </c>
      <c r="R4754" s="9"/>
      <c r="S4754" s="9"/>
      <c r="T4754" s="9"/>
      <c r="U4754" s="9"/>
      <c r="V4754" s="9"/>
      <c r="W4754" s="9"/>
      <c r="X4754" s="9"/>
      <c r="Y4754" s="9"/>
      <c r="Z4754" s="9"/>
      <c r="AA4754" s="9"/>
      <c r="AB4754" s="9"/>
      <c r="AC4754" s="9"/>
      <c r="AD4754" s="9"/>
      <c r="AE4754" s="9"/>
      <c r="AF4754" s="55"/>
      <c r="AG4754" s="55"/>
      <c r="AH4754" s="9"/>
      <c r="AI4754" s="9"/>
      <c r="AJ4754" s="9"/>
      <c r="AK4754" s="9"/>
      <c r="AL4754" s="9"/>
      <c r="AM4754" s="9"/>
      <c r="AN4754" s="9"/>
      <c r="AO4754" s="9"/>
      <c r="AP4754" s="9"/>
      <c r="AQ4754" s="9"/>
      <c r="AR4754" s="9"/>
      <c r="AS4754" s="9"/>
      <c r="AT4754" s="9"/>
      <c r="AU4754" s="9"/>
      <c r="AV4754" s="9"/>
      <c r="AW4754" s="9"/>
      <c r="AX4754" s="9"/>
      <c r="AY4754" s="9"/>
      <c r="AZ4754" s="9"/>
      <c r="BA4754" s="9"/>
      <c r="BB4754" s="9"/>
      <c r="BC4754" s="9"/>
      <c r="BD4754" s="9"/>
      <c r="BE4754" s="9"/>
      <c r="BF4754" s="9"/>
      <c r="BG4754" s="9"/>
      <c r="BH4754" s="9"/>
      <c r="BI4754" s="9"/>
      <c r="BJ4754" s="9"/>
      <c r="BK4754" s="9"/>
      <c r="BL4754" s="9"/>
      <c r="BM4754" s="9"/>
      <c r="BN4754" s="9"/>
      <c r="BO4754" s="9"/>
      <c r="BP4754" s="9"/>
      <c r="BQ4754" s="9"/>
      <c r="BT4754" s="9"/>
      <c r="BU4754" s="9"/>
      <c r="BX4754" s="9"/>
      <c r="BY4754" s="9"/>
      <c r="CB4754" s="9"/>
      <c r="CC4754" s="9"/>
      <c r="CF4754" s="9"/>
      <c r="CG4754" s="9"/>
      <c r="CJ4754" s="9"/>
      <c r="CK4754" s="9"/>
      <c r="CN4754" s="9"/>
      <c r="CO4754" s="9"/>
      <c r="CP4754" s="9"/>
      <c r="CQ4754" s="9"/>
      <c r="CR4754" s="9"/>
      <c r="CS4754" s="9"/>
      <c r="CT4754" s="9"/>
      <c r="CU4754" s="9"/>
      <c r="CV4754" s="9"/>
      <c r="CW4754" s="9"/>
      <c r="CX4754" s="9"/>
      <c r="CY4754" s="9"/>
      <c r="CZ4754" s="9"/>
      <c r="DA4754" s="9"/>
      <c r="DB4754" s="9"/>
      <c r="DC4754" s="9"/>
      <c r="DD4754" s="9"/>
      <c r="DE4754" s="9"/>
      <c r="DF4754" s="9"/>
      <c r="DG4754" s="9"/>
      <c r="DH4754" s="9"/>
      <c r="DI4754" s="9"/>
      <c r="DJ4754" s="9"/>
      <c r="DK4754" s="9"/>
      <c r="DL4754" s="9"/>
      <c r="DM4754" s="9"/>
      <c r="DN4754" s="9"/>
      <c r="DO4754" s="9"/>
      <c r="DP4754" s="9"/>
      <c r="DQ4754" s="9"/>
      <c r="DR4754" s="9"/>
      <c r="DS4754" s="9"/>
      <c r="DT4754" s="9"/>
      <c r="DU4754" s="9"/>
      <c r="DV4754" s="9"/>
      <c r="DW4754" s="9"/>
      <c r="DX4754" s="9"/>
      <c r="DY4754" s="9"/>
      <c r="DZ4754" s="56"/>
      <c r="EA4754" s="57"/>
    </row>
    <row r="4755" spans="1:132" ht="38.25" customHeight="1" x14ac:dyDescent="0.25">
      <c r="A4755" s="9">
        <v>3221</v>
      </c>
      <c r="B4755" s="9" t="s">
        <v>9507</v>
      </c>
      <c r="C4755" s="9" t="s">
        <v>9508</v>
      </c>
      <c r="D4755" s="9"/>
      <c r="E4755" s="9" t="s">
        <v>3062</v>
      </c>
      <c r="F4755" s="9" t="s">
        <v>9509</v>
      </c>
      <c r="G4755" s="9"/>
      <c r="H4755" s="9" t="s">
        <v>906</v>
      </c>
      <c r="I4755" s="9" t="s">
        <v>97</v>
      </c>
      <c r="M4755" s="9" t="s">
        <v>20</v>
      </c>
      <c r="O4755" s="9">
        <v>25</v>
      </c>
      <c r="R4755" s="9"/>
      <c r="S4755" s="9"/>
      <c r="T4755" s="9"/>
      <c r="U4755" s="9"/>
      <c r="W4755" s="9"/>
      <c r="X4755" s="9"/>
      <c r="Y4755" s="9"/>
      <c r="Z4755" s="9"/>
      <c r="AA4755" s="9"/>
      <c r="AB4755" s="9"/>
      <c r="AC4755" s="9"/>
      <c r="AD4755" s="9"/>
      <c r="AE4755" s="9"/>
      <c r="AF4755" s="55"/>
      <c r="AG4755" s="55"/>
      <c r="AH4755" s="9"/>
      <c r="AI4755" s="9"/>
      <c r="AJ4755" s="9"/>
      <c r="AK4755" s="9"/>
      <c r="AL4755" s="9"/>
      <c r="AM4755" s="9"/>
      <c r="AN4755" s="9"/>
      <c r="AO4755" s="9"/>
      <c r="AP4755" s="9"/>
      <c r="AQ4755" s="9"/>
      <c r="AR4755" s="9"/>
      <c r="AS4755" s="9"/>
      <c r="AT4755" s="9"/>
      <c r="AU4755" s="9"/>
      <c r="AV4755" s="9"/>
      <c r="AW4755" s="9"/>
      <c r="AX4755" s="9"/>
      <c r="AY4755" s="9"/>
      <c r="AZ4755" s="9"/>
      <c r="BA4755" s="9"/>
      <c r="BB4755" s="9"/>
      <c r="BC4755" s="9"/>
      <c r="BD4755" s="9"/>
      <c r="BE4755" s="9"/>
      <c r="BF4755" s="9"/>
      <c r="BG4755" s="9"/>
      <c r="BH4755" s="9"/>
      <c r="BI4755" s="9"/>
      <c r="BJ4755" s="9"/>
      <c r="BK4755" s="9"/>
      <c r="BL4755" s="9"/>
      <c r="BM4755" s="9"/>
      <c r="BN4755" s="9"/>
      <c r="BO4755" s="9"/>
      <c r="BP4755" s="9"/>
      <c r="BQ4755" s="9"/>
      <c r="BT4755" s="9"/>
      <c r="BU4755" s="9"/>
      <c r="BX4755" s="9"/>
      <c r="BY4755" s="9"/>
      <c r="CB4755" s="9"/>
      <c r="CC4755" s="9"/>
      <c r="CF4755" s="9"/>
      <c r="CG4755" s="9"/>
      <c r="CJ4755" s="9"/>
      <c r="CK4755" s="9"/>
      <c r="CN4755" s="9"/>
      <c r="CO4755" s="9"/>
      <c r="CP4755" s="9"/>
      <c r="CQ4755" s="9"/>
      <c r="CR4755" s="9"/>
      <c r="CS4755" s="9"/>
      <c r="CT4755" s="9"/>
      <c r="CU4755" s="9"/>
      <c r="CV4755" s="9"/>
      <c r="CW4755" s="9"/>
      <c r="CX4755" s="9"/>
      <c r="CY4755" s="9"/>
      <c r="CZ4755" s="9"/>
      <c r="DA4755" s="9"/>
      <c r="DB4755" s="9"/>
      <c r="DC4755" s="9"/>
      <c r="DD4755" s="9"/>
      <c r="DE4755" s="9"/>
      <c r="DF4755" s="9"/>
      <c r="DG4755" s="9"/>
      <c r="DH4755" s="9"/>
      <c r="DI4755" s="9"/>
      <c r="DJ4755" s="9"/>
      <c r="DK4755" s="9"/>
      <c r="DL4755" s="9"/>
      <c r="DM4755" s="9"/>
      <c r="DN4755" s="9"/>
      <c r="DO4755" s="9"/>
      <c r="DP4755" s="9"/>
      <c r="DQ4755" s="9"/>
      <c r="DR4755" s="9"/>
      <c r="DS4755" s="9"/>
      <c r="DT4755" s="9"/>
      <c r="DU4755" s="9"/>
      <c r="DV4755" s="9"/>
      <c r="DW4755" s="9"/>
      <c r="DX4755" s="9"/>
      <c r="DY4755" s="9"/>
      <c r="DZ4755" s="56"/>
      <c r="EA4755" s="57"/>
    </row>
    <row r="4756" spans="1:132" ht="19.5" customHeight="1" x14ac:dyDescent="0.25">
      <c r="A4756" s="9">
        <v>3222</v>
      </c>
      <c r="B4756" s="9" t="s">
        <v>9510</v>
      </c>
      <c r="C4756" s="9" t="s">
        <v>9511</v>
      </c>
      <c r="D4756" s="9"/>
      <c r="E4756" s="9" t="s">
        <v>9512</v>
      </c>
      <c r="F4756" s="9" t="s">
        <v>9513</v>
      </c>
      <c r="G4756" s="9"/>
      <c r="H4756" s="9" t="s">
        <v>202</v>
      </c>
      <c r="I4756" s="9" t="s">
        <v>97</v>
      </c>
      <c r="J4756" s="129">
        <v>44410</v>
      </c>
      <c r="K4756" s="129">
        <v>44287</v>
      </c>
      <c r="L4756" s="129">
        <v>44742</v>
      </c>
      <c r="M4756" s="9" t="s">
        <v>20</v>
      </c>
      <c r="O4756" s="9">
        <v>28</v>
      </c>
      <c r="Q4756" s="9" t="s">
        <v>54</v>
      </c>
      <c r="R4756" s="9"/>
      <c r="S4756" s="13">
        <v>8800000</v>
      </c>
      <c r="T4756" s="13">
        <v>8800000</v>
      </c>
      <c r="U4756" s="13">
        <v>2640000</v>
      </c>
      <c r="V4756" s="13">
        <v>6160000</v>
      </c>
      <c r="W4756" s="9"/>
      <c r="X4756" s="9"/>
      <c r="Y4756" s="9"/>
      <c r="Z4756" s="9"/>
      <c r="AA4756" s="9"/>
      <c r="AB4756" s="9"/>
      <c r="AC4756" s="9"/>
      <c r="AD4756" s="9"/>
      <c r="AE4756" s="9"/>
      <c r="AF4756" s="55">
        <v>6160000</v>
      </c>
      <c r="AG4756" s="55"/>
      <c r="AH4756" s="9"/>
      <c r="AI4756" s="9"/>
      <c r="AJ4756" s="9"/>
      <c r="AK4756" s="9"/>
      <c r="AL4756" s="9"/>
      <c r="AM4756" s="9"/>
      <c r="AN4756" s="9"/>
      <c r="AO4756" s="9"/>
      <c r="AP4756" s="9"/>
      <c r="AQ4756" s="9"/>
      <c r="AR4756" s="9"/>
      <c r="AS4756" s="9"/>
      <c r="AT4756" s="9"/>
      <c r="AU4756" s="9"/>
      <c r="AV4756" s="9"/>
      <c r="AW4756" s="9"/>
      <c r="AX4756" s="9"/>
      <c r="AY4756" s="9"/>
      <c r="AZ4756" s="9"/>
      <c r="BA4756" s="9"/>
      <c r="BB4756" s="9"/>
      <c r="BC4756" s="9"/>
      <c r="BD4756" s="9"/>
      <c r="BE4756" s="9"/>
      <c r="BF4756" s="9"/>
      <c r="BG4756" s="9"/>
      <c r="BH4756" s="9"/>
      <c r="BI4756" s="9"/>
      <c r="BJ4756" s="9"/>
      <c r="BK4756" s="9"/>
      <c r="BL4756" s="9"/>
      <c r="BM4756" s="9"/>
      <c r="BN4756" s="9"/>
      <c r="BO4756" s="9"/>
      <c r="BP4756" s="9"/>
      <c r="BQ4756" s="9"/>
      <c r="BT4756" s="9"/>
      <c r="BU4756" s="9"/>
      <c r="BX4756" s="9"/>
      <c r="BY4756" s="9"/>
      <c r="CB4756" s="9"/>
      <c r="CC4756" s="9"/>
      <c r="CF4756" s="9"/>
      <c r="CG4756" s="9"/>
      <c r="CJ4756" s="9"/>
      <c r="CK4756" s="9"/>
      <c r="CN4756" s="9"/>
      <c r="CO4756" s="9"/>
      <c r="CP4756" s="9"/>
      <c r="CQ4756" s="9"/>
      <c r="CR4756" s="9"/>
      <c r="CS4756" s="9"/>
      <c r="CT4756" s="9"/>
      <c r="CU4756" s="9"/>
      <c r="CV4756" s="9"/>
      <c r="CW4756" s="9"/>
      <c r="CX4756" s="9"/>
      <c r="CY4756" s="9"/>
      <c r="CZ4756" s="9"/>
      <c r="DA4756" s="9"/>
      <c r="DB4756" s="9"/>
      <c r="DC4756" s="9"/>
      <c r="DD4756" s="9"/>
      <c r="DE4756" s="9"/>
      <c r="DF4756" s="9"/>
      <c r="DG4756" s="9"/>
      <c r="DH4756" s="9"/>
      <c r="DI4756" s="9"/>
      <c r="DJ4756" s="9"/>
      <c r="DK4756" s="9"/>
      <c r="DL4756" s="9"/>
      <c r="DM4756" s="9"/>
      <c r="DN4756" s="9"/>
      <c r="DO4756" s="9"/>
      <c r="DP4756" s="9"/>
      <c r="DQ4756" s="9"/>
      <c r="DR4756" s="9"/>
      <c r="DS4756" s="9"/>
      <c r="DT4756" s="9"/>
      <c r="DU4756" s="9"/>
      <c r="DV4756" s="9"/>
      <c r="DW4756" s="9"/>
      <c r="DX4756" s="9"/>
      <c r="DY4756" s="9"/>
      <c r="DZ4756" s="56"/>
      <c r="EA4756" s="57"/>
    </row>
    <row r="4757" spans="1:132" ht="19.5" customHeight="1" x14ac:dyDescent="0.25">
      <c r="A4757" s="9">
        <v>3223</v>
      </c>
      <c r="B4757" s="9" t="s">
        <v>9514</v>
      </c>
      <c r="C4757" s="9" t="s">
        <v>9515</v>
      </c>
      <c r="D4757" s="9"/>
      <c r="E4757" s="9" t="s">
        <v>22</v>
      </c>
      <c r="F4757" s="9" t="s">
        <v>3777</v>
      </c>
      <c r="G4757" s="9"/>
      <c r="H4757" s="9" t="s">
        <v>906</v>
      </c>
      <c r="I4757" s="9" t="s">
        <v>78</v>
      </c>
      <c r="M4757" s="9" t="s">
        <v>20</v>
      </c>
      <c r="O4757" s="9">
        <v>32</v>
      </c>
      <c r="R4757" s="9"/>
      <c r="S4757" s="9"/>
      <c r="T4757" s="9"/>
      <c r="U4757" s="9"/>
      <c r="V4757" s="9"/>
      <c r="W4757" s="9"/>
      <c r="X4757" s="9"/>
      <c r="Y4757" s="9"/>
      <c r="Z4757" s="9"/>
      <c r="AA4757" s="9"/>
      <c r="AB4757" s="9"/>
      <c r="AC4757" s="9"/>
      <c r="AD4757" s="9"/>
      <c r="AE4757" s="9"/>
      <c r="AF4757" s="55"/>
      <c r="AG4757" s="55"/>
      <c r="AH4757" s="9"/>
      <c r="AI4757" s="9"/>
      <c r="AJ4757" s="9"/>
      <c r="AK4757" s="9"/>
      <c r="AL4757" s="9"/>
      <c r="AM4757" s="9"/>
      <c r="AN4757" s="9"/>
      <c r="AO4757" s="9"/>
      <c r="AP4757" s="9"/>
      <c r="AQ4757" s="9"/>
      <c r="AR4757" s="9"/>
      <c r="AS4757" s="9"/>
      <c r="AT4757" s="9"/>
      <c r="AU4757" s="9"/>
      <c r="AV4757" s="9"/>
      <c r="AW4757" s="9"/>
      <c r="AX4757" s="9"/>
      <c r="AY4757" s="9"/>
      <c r="AZ4757" s="9"/>
      <c r="BA4757" s="9"/>
      <c r="BB4757" s="9"/>
      <c r="BC4757" s="9"/>
      <c r="BD4757" s="9"/>
      <c r="BE4757" s="9"/>
      <c r="BF4757" s="9"/>
      <c r="BG4757" s="9"/>
      <c r="BH4757" s="9"/>
      <c r="BI4757" s="9"/>
      <c r="BJ4757" s="9"/>
      <c r="BK4757" s="9"/>
      <c r="BL4757" s="9"/>
      <c r="BM4757" s="9"/>
      <c r="BN4757" s="9"/>
      <c r="BO4757" s="9"/>
      <c r="BP4757" s="9"/>
      <c r="BQ4757" s="9"/>
      <c r="BT4757" s="9"/>
      <c r="BU4757" s="9"/>
      <c r="BX4757" s="9"/>
      <c r="BY4757" s="9"/>
      <c r="CB4757" s="9"/>
      <c r="CC4757" s="9"/>
      <c r="CF4757" s="9"/>
      <c r="CG4757" s="9"/>
      <c r="CJ4757" s="9"/>
      <c r="CK4757" s="9"/>
      <c r="CN4757" s="9"/>
      <c r="CO4757" s="9"/>
      <c r="CP4757" s="9"/>
      <c r="CQ4757" s="9"/>
      <c r="CR4757" s="9"/>
      <c r="CS4757" s="9"/>
      <c r="CT4757" s="9"/>
      <c r="CU4757" s="9"/>
      <c r="CV4757" s="9"/>
      <c r="CW4757" s="9"/>
      <c r="CX4757" s="9"/>
      <c r="CY4757" s="9"/>
      <c r="CZ4757" s="9"/>
      <c r="DA4757" s="9"/>
      <c r="DB4757" s="9"/>
      <c r="DC4757" s="9"/>
      <c r="DD4757" s="9"/>
      <c r="DE4757" s="9"/>
      <c r="DF4757" s="9"/>
      <c r="DG4757" s="9"/>
      <c r="DH4757" s="9"/>
      <c r="DI4757" s="9"/>
      <c r="DJ4757" s="9"/>
      <c r="DK4757" s="9"/>
      <c r="DL4757" s="9"/>
      <c r="DM4757" s="9"/>
      <c r="DN4757" s="9"/>
      <c r="DO4757" s="9"/>
      <c r="DP4757" s="9"/>
      <c r="DQ4757" s="9"/>
      <c r="DR4757" s="9"/>
      <c r="DS4757" s="9"/>
      <c r="DT4757" s="9"/>
      <c r="DU4757" s="9"/>
      <c r="DV4757" s="9"/>
      <c r="DW4757" s="9"/>
      <c r="DX4757" s="9"/>
      <c r="DY4757" s="9"/>
      <c r="DZ4757" s="56"/>
      <c r="EA4757" s="57"/>
    </row>
    <row r="4758" spans="1:132" s="18" customFormat="1" ht="19.5" customHeight="1" x14ac:dyDescent="0.25">
      <c r="A4758" s="18">
        <v>3223</v>
      </c>
      <c r="B4758" s="18" t="s">
        <v>9514</v>
      </c>
      <c r="C4758" s="18" t="s">
        <v>9515</v>
      </c>
      <c r="D4758" s="19">
        <v>44333</v>
      </c>
      <c r="E4758" s="18" t="s">
        <v>9933</v>
      </c>
      <c r="F4758" s="18" t="s">
        <v>3777</v>
      </c>
      <c r="J4758" s="130"/>
      <c r="K4758" s="130"/>
      <c r="L4758" s="130"/>
      <c r="AF4758" s="57"/>
      <c r="AG4758" s="57"/>
      <c r="DY4758" s="9"/>
      <c r="DZ4758" s="56"/>
      <c r="EA4758" s="57"/>
      <c r="EB4758" s="9"/>
    </row>
    <row r="4759" spans="1:132" ht="19.5" customHeight="1" x14ac:dyDescent="0.25">
      <c r="A4759" s="9">
        <v>3224</v>
      </c>
      <c r="B4759" s="10" t="s">
        <v>9516</v>
      </c>
      <c r="C4759" s="9" t="s">
        <v>9517</v>
      </c>
      <c r="D4759" s="9"/>
      <c r="E4759" s="9" t="s">
        <v>168</v>
      </c>
      <c r="F4759" s="9" t="s">
        <v>1145</v>
      </c>
      <c r="G4759" s="9"/>
      <c r="H4759" s="9" t="s">
        <v>906</v>
      </c>
      <c r="I4759" s="9" t="s">
        <v>28</v>
      </c>
      <c r="M4759" s="9" t="s">
        <v>20</v>
      </c>
      <c r="O4759" s="9">
        <v>27</v>
      </c>
      <c r="R4759" s="9"/>
      <c r="S4759" s="9"/>
      <c r="T4759" s="9"/>
      <c r="U4759" s="9"/>
      <c r="V4759" s="9"/>
      <c r="W4759" s="9"/>
      <c r="X4759" s="9"/>
      <c r="Y4759" s="9"/>
      <c r="Z4759" s="9"/>
      <c r="AA4759" s="9"/>
      <c r="AB4759" s="9"/>
      <c r="AC4759" s="9"/>
      <c r="AD4759" s="9"/>
      <c r="AE4759" s="9"/>
      <c r="AF4759" s="55"/>
      <c r="AG4759" s="55"/>
      <c r="AH4759" s="9"/>
      <c r="AI4759" s="9"/>
      <c r="AJ4759" s="9"/>
      <c r="AK4759" s="9"/>
      <c r="AL4759" s="9"/>
      <c r="AM4759" s="9"/>
      <c r="AN4759" s="9"/>
      <c r="AO4759" s="9"/>
      <c r="AP4759" s="9"/>
      <c r="AQ4759" s="9"/>
      <c r="AR4759" s="9"/>
      <c r="AS4759" s="9"/>
      <c r="AT4759" s="9"/>
      <c r="AU4759" s="9"/>
      <c r="AV4759" s="9"/>
      <c r="AW4759" s="9"/>
      <c r="AX4759" s="9"/>
      <c r="AY4759" s="9"/>
      <c r="AZ4759" s="9"/>
      <c r="BA4759" s="9"/>
      <c r="BB4759" s="9"/>
      <c r="BC4759" s="9"/>
      <c r="BD4759" s="9"/>
      <c r="BE4759" s="9"/>
      <c r="BF4759" s="9"/>
      <c r="BG4759" s="9"/>
      <c r="BH4759" s="9"/>
      <c r="BI4759" s="9"/>
      <c r="BJ4759" s="9"/>
      <c r="BK4759" s="9"/>
      <c r="BL4759" s="9"/>
      <c r="BM4759" s="9"/>
      <c r="BN4759" s="9"/>
      <c r="BO4759" s="9"/>
      <c r="BP4759" s="9"/>
      <c r="BQ4759" s="9"/>
      <c r="BT4759" s="9"/>
      <c r="BU4759" s="9"/>
      <c r="BX4759" s="9"/>
      <c r="BY4759" s="9"/>
      <c r="CB4759" s="9"/>
      <c r="CC4759" s="9"/>
      <c r="CF4759" s="9"/>
      <c r="CG4759" s="9"/>
      <c r="CJ4759" s="9"/>
      <c r="CK4759" s="9"/>
      <c r="CN4759" s="9"/>
      <c r="CO4759" s="9"/>
      <c r="CP4759" s="9"/>
      <c r="CQ4759" s="9"/>
      <c r="CR4759" s="9"/>
      <c r="CS4759" s="9"/>
      <c r="CT4759" s="9"/>
      <c r="CU4759" s="9"/>
      <c r="CV4759" s="9"/>
      <c r="CW4759" s="9"/>
      <c r="CX4759" s="9"/>
      <c r="CY4759" s="9"/>
      <c r="CZ4759" s="9"/>
      <c r="DA4759" s="9"/>
      <c r="DB4759" s="9"/>
      <c r="DC4759" s="9"/>
      <c r="DD4759" s="9"/>
      <c r="DE4759" s="9"/>
      <c r="DF4759" s="9"/>
      <c r="DG4759" s="9"/>
      <c r="DH4759" s="9"/>
      <c r="DI4759" s="9"/>
      <c r="DJ4759" s="9"/>
      <c r="DK4759" s="9"/>
      <c r="DL4759" s="9"/>
      <c r="DM4759" s="9"/>
      <c r="DN4759" s="9"/>
      <c r="DO4759" s="9"/>
      <c r="DP4759" s="9"/>
      <c r="DQ4759" s="9"/>
      <c r="DR4759" s="9"/>
      <c r="DS4759" s="9"/>
      <c r="DT4759" s="9"/>
      <c r="DU4759" s="9"/>
      <c r="DV4759" s="9"/>
      <c r="DW4759" s="9"/>
      <c r="DX4759" s="9"/>
      <c r="DY4759" s="9"/>
      <c r="DZ4759" s="56"/>
      <c r="EA4759" s="57"/>
    </row>
    <row r="4760" spans="1:132" ht="19.5" customHeight="1" x14ac:dyDescent="0.25">
      <c r="A4760" s="9">
        <v>3225</v>
      </c>
      <c r="B4760" s="9" t="s">
        <v>9518</v>
      </c>
      <c r="C4760" s="9" t="s">
        <v>9519</v>
      </c>
      <c r="D4760" s="9"/>
      <c r="E4760" s="9" t="s">
        <v>9479</v>
      </c>
      <c r="F4760" s="9" t="s">
        <v>9481</v>
      </c>
      <c r="G4760" s="9"/>
      <c r="H4760" s="9" t="s">
        <v>906</v>
      </c>
      <c r="I4760" s="9" t="s">
        <v>25</v>
      </c>
      <c r="M4760" s="9" t="s">
        <v>20</v>
      </c>
      <c r="O4760" s="9">
        <v>30</v>
      </c>
      <c r="R4760" s="9"/>
      <c r="S4760" s="9"/>
      <c r="T4760" s="9"/>
      <c r="U4760" s="9"/>
      <c r="V4760" s="9"/>
      <c r="W4760" s="9"/>
      <c r="X4760" s="9"/>
      <c r="Y4760" s="9"/>
      <c r="Z4760" s="9"/>
      <c r="AA4760" s="9"/>
      <c r="AB4760" s="9"/>
      <c r="AC4760" s="9"/>
      <c r="AD4760" s="9"/>
      <c r="AE4760" s="9"/>
      <c r="AF4760" s="55"/>
      <c r="AG4760" s="55"/>
      <c r="AH4760" s="9"/>
      <c r="AI4760" s="9"/>
      <c r="AJ4760" s="9"/>
      <c r="AK4760" s="9"/>
      <c r="AL4760" s="9"/>
      <c r="AM4760" s="9"/>
      <c r="AN4760" s="9"/>
      <c r="AO4760" s="9"/>
      <c r="AP4760" s="9"/>
      <c r="AQ4760" s="9"/>
      <c r="AR4760" s="9"/>
      <c r="AS4760" s="9"/>
      <c r="AT4760" s="9"/>
      <c r="AU4760" s="9"/>
      <c r="AV4760" s="9"/>
      <c r="AW4760" s="9"/>
      <c r="AX4760" s="9"/>
      <c r="AY4760" s="9"/>
      <c r="AZ4760" s="9"/>
      <c r="BA4760" s="9"/>
      <c r="BB4760" s="9"/>
      <c r="BC4760" s="9"/>
      <c r="BD4760" s="9"/>
      <c r="BE4760" s="9"/>
      <c r="BF4760" s="9"/>
      <c r="BG4760" s="9"/>
      <c r="BH4760" s="9"/>
      <c r="BI4760" s="9"/>
      <c r="BJ4760" s="9"/>
      <c r="BK4760" s="9"/>
      <c r="BL4760" s="9"/>
      <c r="BM4760" s="9"/>
      <c r="BN4760" s="9"/>
      <c r="BO4760" s="9"/>
      <c r="BP4760" s="9"/>
      <c r="BQ4760" s="9"/>
      <c r="BT4760" s="9"/>
      <c r="BU4760" s="9"/>
      <c r="BX4760" s="9"/>
      <c r="BY4760" s="9"/>
      <c r="CB4760" s="9"/>
      <c r="CC4760" s="9"/>
      <c r="CF4760" s="9"/>
      <c r="CG4760" s="9"/>
      <c r="CJ4760" s="9"/>
      <c r="CK4760" s="9"/>
      <c r="CN4760" s="9"/>
      <c r="CO4760" s="9"/>
      <c r="CP4760" s="9"/>
      <c r="CQ4760" s="9"/>
      <c r="CR4760" s="9"/>
      <c r="CS4760" s="9"/>
      <c r="CT4760" s="9"/>
      <c r="CU4760" s="9"/>
      <c r="CV4760" s="9"/>
      <c r="CW4760" s="9"/>
      <c r="CX4760" s="9"/>
      <c r="CY4760" s="9"/>
      <c r="CZ4760" s="9"/>
      <c r="DA4760" s="9"/>
      <c r="DB4760" s="9"/>
      <c r="DC4760" s="9"/>
      <c r="DD4760" s="9"/>
      <c r="DE4760" s="9"/>
      <c r="DF4760" s="9"/>
      <c r="DG4760" s="9"/>
      <c r="DH4760" s="9"/>
      <c r="DI4760" s="9"/>
      <c r="DJ4760" s="9"/>
      <c r="DK4760" s="9"/>
      <c r="DL4760" s="9"/>
      <c r="DM4760" s="9"/>
      <c r="DN4760" s="9"/>
      <c r="DO4760" s="9"/>
      <c r="DP4760" s="9"/>
      <c r="DQ4760" s="9"/>
      <c r="DR4760" s="9"/>
      <c r="DS4760" s="9"/>
      <c r="DT4760" s="9"/>
      <c r="DU4760" s="9"/>
      <c r="DV4760" s="9"/>
      <c r="DW4760" s="9"/>
      <c r="DX4760" s="9"/>
      <c r="DY4760" s="9"/>
      <c r="DZ4760" s="56"/>
      <c r="EA4760" s="57"/>
    </row>
    <row r="4761" spans="1:132" ht="19.5" customHeight="1" x14ac:dyDescent="0.25">
      <c r="A4761" s="9">
        <v>3226</v>
      </c>
      <c r="B4761" s="9" t="s">
        <v>9520</v>
      </c>
      <c r="C4761" s="9" t="s">
        <v>9521</v>
      </c>
      <c r="D4761" s="9"/>
      <c r="E4761" s="9" t="s">
        <v>369</v>
      </c>
      <c r="F4761" s="9" t="s">
        <v>7527</v>
      </c>
      <c r="G4761" s="9"/>
      <c r="H4761" s="9" t="s">
        <v>202</v>
      </c>
      <c r="I4761" s="9" t="s">
        <v>25</v>
      </c>
      <c r="J4761" s="129">
        <v>44256</v>
      </c>
      <c r="K4761" s="129">
        <v>44197</v>
      </c>
      <c r="L4761" s="129">
        <v>44484</v>
      </c>
      <c r="M4761" s="9" t="s">
        <v>20</v>
      </c>
      <c r="O4761" s="9">
        <v>31</v>
      </c>
      <c r="Q4761" s="9" t="s">
        <v>54</v>
      </c>
      <c r="R4761" s="9"/>
      <c r="S4761" s="13">
        <v>42857143</v>
      </c>
      <c r="T4761" s="13">
        <v>42857143</v>
      </c>
      <c r="U4761" s="13">
        <v>12857143</v>
      </c>
      <c r="V4761" s="13">
        <v>30000000</v>
      </c>
      <c r="W4761" s="9"/>
      <c r="X4761" s="9"/>
      <c r="Y4761" s="9"/>
      <c r="Z4761" s="9"/>
      <c r="AA4761" s="9"/>
      <c r="AB4761" s="9"/>
      <c r="AC4761" s="9"/>
      <c r="AD4761" s="9"/>
      <c r="AE4761" s="9"/>
      <c r="AF4761" s="55">
        <v>30000000</v>
      </c>
      <c r="AG4761" s="55"/>
      <c r="AH4761" s="9"/>
      <c r="AI4761" s="9"/>
      <c r="AJ4761" s="9"/>
      <c r="AK4761" s="9"/>
      <c r="AL4761" s="9"/>
      <c r="AM4761" s="9"/>
      <c r="AN4761" s="9"/>
      <c r="AO4761" s="9"/>
      <c r="AP4761" s="9"/>
      <c r="AQ4761" s="9"/>
      <c r="AR4761" s="9"/>
      <c r="AS4761" s="9"/>
      <c r="AT4761" s="9"/>
      <c r="AU4761" s="9"/>
      <c r="AV4761" s="9"/>
      <c r="AW4761" s="9"/>
      <c r="AX4761" s="9"/>
      <c r="AY4761" s="9"/>
      <c r="AZ4761" s="9"/>
      <c r="BA4761" s="9"/>
      <c r="BB4761" s="9"/>
      <c r="BC4761" s="9"/>
      <c r="BD4761" s="9"/>
      <c r="BE4761" s="9"/>
      <c r="BF4761" s="9"/>
      <c r="BG4761" s="9"/>
      <c r="BH4761" s="9"/>
      <c r="BI4761" s="9"/>
      <c r="BJ4761" s="9"/>
      <c r="BK4761" s="9"/>
      <c r="BL4761" s="9"/>
      <c r="BM4761" s="9"/>
      <c r="BN4761" s="9"/>
      <c r="BO4761" s="9"/>
      <c r="BP4761" s="9"/>
      <c r="BQ4761" s="9"/>
      <c r="BT4761" s="9"/>
      <c r="BU4761" s="9"/>
      <c r="BX4761" s="9"/>
      <c r="BY4761" s="9"/>
      <c r="CB4761" s="9"/>
      <c r="CC4761" s="9"/>
      <c r="CF4761" s="9"/>
      <c r="CG4761" s="9"/>
      <c r="CJ4761" s="9"/>
      <c r="CK4761" s="9"/>
      <c r="CN4761" s="9"/>
      <c r="CO4761" s="9"/>
      <c r="CP4761" s="9"/>
      <c r="CQ4761" s="9"/>
      <c r="CR4761" s="9"/>
      <c r="CS4761" s="9"/>
      <c r="CT4761" s="9"/>
      <c r="CU4761" s="9"/>
      <c r="CV4761" s="9"/>
      <c r="CW4761" s="9"/>
      <c r="CX4761" s="9"/>
      <c r="CY4761" s="9"/>
      <c r="CZ4761" s="9"/>
      <c r="DA4761" s="9"/>
      <c r="DB4761" s="9"/>
      <c r="DC4761" s="9"/>
      <c r="DD4761" s="9"/>
      <c r="DE4761" s="9"/>
      <c r="DF4761" s="9"/>
      <c r="DG4761" s="9"/>
      <c r="DH4761" s="9"/>
      <c r="DI4761" s="9"/>
      <c r="DJ4761" s="9"/>
      <c r="DK4761" s="9"/>
      <c r="DL4761" s="9"/>
      <c r="DM4761" s="9"/>
      <c r="DN4761" s="9"/>
      <c r="DO4761" s="9"/>
      <c r="DP4761" s="9"/>
      <c r="DQ4761" s="9"/>
      <c r="DR4761" s="9"/>
      <c r="DS4761" s="9"/>
      <c r="DT4761" s="9"/>
      <c r="DU4761" s="9"/>
      <c r="DV4761" s="9"/>
      <c r="DW4761" s="9"/>
      <c r="DX4761" s="9"/>
      <c r="DY4761" s="9"/>
      <c r="DZ4761" s="56"/>
      <c r="EA4761" s="57"/>
    </row>
    <row r="4762" spans="1:132" ht="19.5" customHeight="1" x14ac:dyDescent="0.25">
      <c r="A4762" s="9">
        <v>3227</v>
      </c>
      <c r="B4762" s="9" t="s">
        <v>9522</v>
      </c>
      <c r="C4762" s="9" t="s">
        <v>9777</v>
      </c>
      <c r="D4762" s="9"/>
      <c r="E4762" s="9" t="s">
        <v>9523</v>
      </c>
      <c r="F4762" s="9" t="s">
        <v>9524</v>
      </c>
      <c r="G4762" s="9"/>
      <c r="H4762" s="9" t="s">
        <v>906</v>
      </c>
      <c r="I4762" s="9" t="s">
        <v>25</v>
      </c>
      <c r="M4762" s="9" t="s">
        <v>20</v>
      </c>
      <c r="O4762" s="9">
        <v>28</v>
      </c>
      <c r="R4762" s="9"/>
      <c r="S4762" s="9"/>
      <c r="T4762" s="9"/>
      <c r="U4762" s="9"/>
      <c r="V4762" s="9"/>
      <c r="W4762" s="9"/>
      <c r="X4762" s="9"/>
      <c r="Y4762" s="9"/>
      <c r="Z4762" s="9"/>
      <c r="AA4762" s="9"/>
      <c r="AB4762" s="9"/>
      <c r="AC4762" s="9"/>
      <c r="AD4762" s="9"/>
      <c r="AE4762" s="9"/>
      <c r="AF4762" s="55"/>
      <c r="AG4762" s="55"/>
      <c r="AH4762" s="9"/>
      <c r="AI4762" s="9"/>
      <c r="AJ4762" s="9"/>
      <c r="AK4762" s="9"/>
      <c r="AL4762" s="9"/>
      <c r="AM4762" s="9"/>
      <c r="AN4762" s="9"/>
      <c r="AO4762" s="9"/>
      <c r="AP4762" s="9"/>
      <c r="AQ4762" s="9"/>
      <c r="AR4762" s="9"/>
      <c r="AS4762" s="9"/>
      <c r="AT4762" s="9"/>
      <c r="AU4762" s="9"/>
      <c r="AV4762" s="9"/>
      <c r="AW4762" s="9"/>
      <c r="AX4762" s="9"/>
      <c r="AY4762" s="9"/>
      <c r="AZ4762" s="9"/>
      <c r="BA4762" s="9"/>
      <c r="BB4762" s="9"/>
      <c r="BC4762" s="9"/>
      <c r="BD4762" s="9"/>
      <c r="BE4762" s="9"/>
      <c r="BF4762" s="9"/>
      <c r="BG4762" s="9"/>
      <c r="BH4762" s="9"/>
      <c r="BI4762" s="9"/>
      <c r="BJ4762" s="9"/>
      <c r="BK4762" s="9"/>
      <c r="BL4762" s="9"/>
      <c r="BM4762" s="9"/>
      <c r="BN4762" s="9"/>
      <c r="BO4762" s="9"/>
      <c r="BP4762" s="9"/>
      <c r="BQ4762" s="9"/>
      <c r="BT4762" s="9"/>
      <c r="BU4762" s="9"/>
      <c r="BX4762" s="9"/>
      <c r="BY4762" s="9"/>
      <c r="CB4762" s="9"/>
      <c r="CC4762" s="9"/>
      <c r="CF4762" s="9"/>
      <c r="CG4762" s="9"/>
      <c r="CJ4762" s="9"/>
      <c r="CK4762" s="9"/>
      <c r="CN4762" s="9"/>
      <c r="CO4762" s="9"/>
      <c r="CP4762" s="9"/>
      <c r="CQ4762" s="9"/>
      <c r="CR4762" s="9"/>
      <c r="CS4762" s="9"/>
      <c r="CT4762" s="9"/>
      <c r="CU4762" s="9"/>
      <c r="CV4762" s="9"/>
      <c r="CW4762" s="9"/>
      <c r="CX4762" s="9"/>
      <c r="CY4762" s="9"/>
      <c r="CZ4762" s="9"/>
      <c r="DA4762" s="9"/>
      <c r="DB4762" s="9"/>
      <c r="DC4762" s="9"/>
      <c r="DD4762" s="9"/>
      <c r="DE4762" s="9"/>
      <c r="DF4762" s="9"/>
      <c r="DG4762" s="9"/>
      <c r="DH4762" s="9"/>
      <c r="DI4762" s="9"/>
      <c r="DJ4762" s="9"/>
      <c r="DK4762" s="9"/>
      <c r="DL4762" s="9"/>
      <c r="DM4762" s="9"/>
      <c r="DN4762" s="9"/>
      <c r="DO4762" s="9"/>
      <c r="DP4762" s="9"/>
      <c r="DQ4762" s="9"/>
      <c r="DR4762" s="9"/>
      <c r="DS4762" s="9"/>
      <c r="DT4762" s="9"/>
      <c r="DU4762" s="9"/>
      <c r="DV4762" s="9"/>
      <c r="DW4762" s="9"/>
      <c r="DX4762" s="9"/>
      <c r="DY4762" s="9"/>
      <c r="DZ4762" s="56"/>
      <c r="EA4762" s="57"/>
    </row>
    <row r="4763" spans="1:132" ht="19.5" customHeight="1" x14ac:dyDescent="0.25">
      <c r="A4763" s="9">
        <v>3228</v>
      </c>
      <c r="B4763" s="10" t="s">
        <v>9525</v>
      </c>
      <c r="C4763" s="9" t="s">
        <v>9526</v>
      </c>
      <c r="D4763" s="9"/>
      <c r="E4763" s="9" t="s">
        <v>9527</v>
      </c>
      <c r="F4763" s="9" t="s">
        <v>9528</v>
      </c>
      <c r="G4763" s="9"/>
      <c r="H4763" s="9" t="s">
        <v>202</v>
      </c>
      <c r="I4763" s="9" t="s">
        <v>78</v>
      </c>
      <c r="J4763" s="129">
        <v>44317</v>
      </c>
      <c r="K4763" s="129">
        <v>44075</v>
      </c>
      <c r="L4763" s="129">
        <v>44773</v>
      </c>
      <c r="M4763" s="9" t="s">
        <v>20</v>
      </c>
      <c r="O4763" s="9">
        <v>25</v>
      </c>
      <c r="Q4763" s="9" t="s">
        <v>54</v>
      </c>
      <c r="R4763" s="9"/>
      <c r="S4763" s="13">
        <v>8980000</v>
      </c>
      <c r="T4763" s="13">
        <v>8980000</v>
      </c>
      <c r="U4763" s="13">
        <v>2694000</v>
      </c>
      <c r="V4763" s="13">
        <v>6286000</v>
      </c>
      <c r="W4763" s="9"/>
      <c r="X4763" s="9"/>
      <c r="Y4763" s="9"/>
      <c r="Z4763" s="9"/>
      <c r="AA4763" s="9"/>
      <c r="AB4763" s="9"/>
      <c r="AC4763" s="9"/>
      <c r="AD4763" s="9"/>
      <c r="AE4763" s="9"/>
      <c r="AF4763" s="55">
        <v>6286000</v>
      </c>
      <c r="AG4763" s="55"/>
      <c r="AH4763" s="9"/>
      <c r="AI4763" s="9"/>
      <c r="AJ4763" s="9"/>
      <c r="AK4763" s="9"/>
      <c r="AL4763" s="9"/>
      <c r="AM4763" s="9"/>
      <c r="AN4763" s="9"/>
      <c r="AO4763" s="9"/>
      <c r="AP4763" s="9"/>
      <c r="AQ4763" s="9"/>
      <c r="AR4763" s="9"/>
      <c r="AS4763" s="9"/>
      <c r="AT4763" s="9"/>
      <c r="AU4763" s="9"/>
      <c r="AV4763" s="9"/>
      <c r="AW4763" s="9"/>
      <c r="AX4763" s="9"/>
      <c r="AY4763" s="9"/>
      <c r="AZ4763" s="9"/>
      <c r="BA4763" s="9"/>
      <c r="BB4763" s="9"/>
      <c r="BC4763" s="9"/>
      <c r="BD4763" s="9"/>
      <c r="BE4763" s="9"/>
      <c r="BF4763" s="9"/>
      <c r="BG4763" s="9"/>
      <c r="BH4763" s="9"/>
      <c r="BI4763" s="9"/>
      <c r="BJ4763" s="9"/>
      <c r="BK4763" s="9"/>
      <c r="BL4763" s="9"/>
      <c r="BM4763" s="9"/>
      <c r="BN4763" s="9"/>
      <c r="BO4763" s="9"/>
      <c r="BP4763" s="9"/>
      <c r="BQ4763" s="9"/>
      <c r="BT4763" s="9"/>
      <c r="BU4763" s="9"/>
      <c r="BX4763" s="9"/>
      <c r="BY4763" s="9"/>
      <c r="CB4763" s="9"/>
      <c r="CC4763" s="9"/>
      <c r="CF4763" s="9"/>
      <c r="CG4763" s="9"/>
      <c r="CJ4763" s="9"/>
      <c r="CK4763" s="9"/>
      <c r="CN4763" s="9"/>
      <c r="CO4763" s="9"/>
      <c r="CP4763" s="9"/>
      <c r="CQ4763" s="9"/>
      <c r="CR4763" s="9"/>
      <c r="CS4763" s="9"/>
      <c r="CT4763" s="9"/>
      <c r="CU4763" s="9"/>
      <c r="CV4763" s="9"/>
      <c r="CW4763" s="9"/>
      <c r="CX4763" s="9"/>
      <c r="CY4763" s="9"/>
      <c r="CZ4763" s="9"/>
      <c r="DA4763" s="9"/>
      <c r="DB4763" s="9"/>
      <c r="DC4763" s="9"/>
      <c r="DD4763" s="9"/>
      <c r="DE4763" s="9"/>
      <c r="DF4763" s="9"/>
      <c r="DG4763" s="9"/>
      <c r="DH4763" s="9"/>
      <c r="DI4763" s="9"/>
      <c r="DJ4763" s="9"/>
      <c r="DK4763" s="9"/>
      <c r="DL4763" s="9"/>
      <c r="DM4763" s="9"/>
      <c r="DN4763" s="9"/>
      <c r="DO4763" s="9"/>
      <c r="DP4763" s="9"/>
      <c r="DQ4763" s="9"/>
      <c r="DR4763" s="9"/>
      <c r="DS4763" s="9"/>
      <c r="DT4763" s="9"/>
      <c r="DU4763" s="9"/>
      <c r="DV4763" s="9"/>
      <c r="DW4763" s="9"/>
      <c r="DX4763" s="9"/>
      <c r="DY4763" s="9"/>
      <c r="DZ4763" s="56"/>
      <c r="EA4763" s="57"/>
    </row>
    <row r="4764" spans="1:132" ht="19.5" customHeight="1" x14ac:dyDescent="0.25">
      <c r="A4764" s="9">
        <v>3229</v>
      </c>
      <c r="B4764" s="10" t="s">
        <v>9529</v>
      </c>
      <c r="C4764" s="9" t="s">
        <v>9530</v>
      </c>
      <c r="D4764" s="9"/>
      <c r="E4764" s="9" t="s">
        <v>8768</v>
      </c>
      <c r="F4764" s="9" t="s">
        <v>8769</v>
      </c>
      <c r="G4764" s="9"/>
      <c r="H4764" s="9" t="s">
        <v>202</v>
      </c>
      <c r="I4764" s="9" t="s">
        <v>97</v>
      </c>
      <c r="J4764" s="129">
        <v>44409</v>
      </c>
      <c r="K4764" s="129">
        <v>44326</v>
      </c>
      <c r="L4764" s="129">
        <v>44773</v>
      </c>
      <c r="M4764" s="9" t="s">
        <v>20</v>
      </c>
      <c r="O4764" s="9">
        <v>24</v>
      </c>
      <c r="Q4764" s="9" t="s">
        <v>54</v>
      </c>
      <c r="R4764" s="9"/>
      <c r="S4764" s="13">
        <v>11500000</v>
      </c>
      <c r="T4764" s="13">
        <v>11500000</v>
      </c>
      <c r="U4764" s="13">
        <v>3450000</v>
      </c>
      <c r="V4764" s="13">
        <v>8050000</v>
      </c>
      <c r="W4764" s="9"/>
      <c r="X4764" s="9"/>
      <c r="Y4764" s="9"/>
      <c r="Z4764" s="9"/>
      <c r="AA4764" s="9"/>
      <c r="AB4764" s="9"/>
      <c r="AC4764" s="9"/>
      <c r="AD4764" s="9"/>
      <c r="AE4764" s="9"/>
      <c r="AF4764" s="55">
        <v>8050000</v>
      </c>
      <c r="AG4764" s="55"/>
      <c r="AH4764" s="9"/>
      <c r="AI4764" s="9"/>
      <c r="AJ4764" s="9"/>
      <c r="AK4764" s="9"/>
      <c r="AL4764" s="9"/>
      <c r="AM4764" s="9"/>
      <c r="AN4764" s="9"/>
      <c r="AO4764" s="9"/>
      <c r="AP4764" s="9"/>
      <c r="AQ4764" s="9"/>
      <c r="AR4764" s="9"/>
      <c r="AS4764" s="9"/>
      <c r="AT4764" s="9"/>
      <c r="AU4764" s="9"/>
      <c r="AV4764" s="9"/>
      <c r="AW4764" s="9"/>
      <c r="AX4764" s="9"/>
      <c r="AY4764" s="9"/>
      <c r="AZ4764" s="9"/>
      <c r="BA4764" s="9"/>
      <c r="BB4764" s="9"/>
      <c r="BC4764" s="9"/>
      <c r="BD4764" s="9"/>
      <c r="BE4764" s="9"/>
      <c r="BF4764" s="9"/>
      <c r="BG4764" s="9"/>
      <c r="BH4764" s="9"/>
      <c r="BI4764" s="9"/>
      <c r="BJ4764" s="9"/>
      <c r="BK4764" s="9"/>
      <c r="BL4764" s="9"/>
      <c r="BM4764" s="9"/>
      <c r="BN4764" s="9"/>
      <c r="BO4764" s="9"/>
      <c r="BP4764" s="9"/>
      <c r="BQ4764" s="9"/>
      <c r="BT4764" s="9"/>
      <c r="BU4764" s="9"/>
      <c r="BX4764" s="9"/>
      <c r="BY4764" s="9"/>
      <c r="CB4764" s="9"/>
      <c r="CC4764" s="9"/>
      <c r="CF4764" s="9"/>
      <c r="CG4764" s="9"/>
      <c r="CJ4764" s="9"/>
      <c r="CK4764" s="9"/>
      <c r="CN4764" s="9"/>
      <c r="CO4764" s="9"/>
      <c r="CP4764" s="9"/>
      <c r="CQ4764" s="9"/>
      <c r="CR4764" s="9"/>
      <c r="CS4764" s="9"/>
      <c r="CT4764" s="9"/>
      <c r="CU4764" s="9"/>
      <c r="CV4764" s="9"/>
      <c r="CW4764" s="9"/>
      <c r="CX4764" s="9"/>
      <c r="CY4764" s="9"/>
      <c r="CZ4764" s="9"/>
      <c r="DA4764" s="9"/>
      <c r="DB4764" s="9"/>
      <c r="DC4764" s="9"/>
      <c r="DD4764" s="9"/>
      <c r="DE4764" s="9"/>
      <c r="DF4764" s="9"/>
      <c r="DG4764" s="9"/>
      <c r="DH4764" s="9"/>
      <c r="DI4764" s="9"/>
      <c r="DJ4764" s="9"/>
      <c r="DK4764" s="9"/>
      <c r="DL4764" s="9"/>
      <c r="DM4764" s="9"/>
      <c r="DN4764" s="9"/>
      <c r="DO4764" s="9"/>
      <c r="DP4764" s="9"/>
      <c r="DQ4764" s="9"/>
      <c r="DR4764" s="9"/>
      <c r="DS4764" s="9"/>
      <c r="DT4764" s="9"/>
      <c r="DU4764" s="9"/>
      <c r="DV4764" s="9"/>
      <c r="DW4764" s="9"/>
      <c r="DX4764" s="9"/>
      <c r="DY4764" s="9"/>
      <c r="DZ4764" s="56"/>
      <c r="EA4764" s="57"/>
    </row>
    <row r="4765" spans="1:132" ht="58.5" customHeight="1" x14ac:dyDescent="0.25">
      <c r="A4765" s="9">
        <v>3230</v>
      </c>
      <c r="B4765" s="9" t="s">
        <v>9531</v>
      </c>
      <c r="C4765" s="9" t="s">
        <v>10314</v>
      </c>
      <c r="D4765" s="9"/>
      <c r="E4765" s="9" t="s">
        <v>7246</v>
      </c>
      <c r="F4765" s="9" t="s">
        <v>7245</v>
      </c>
      <c r="G4765" s="9"/>
      <c r="H4765" s="9" t="s">
        <v>202</v>
      </c>
      <c r="I4765" s="9" t="s">
        <v>97</v>
      </c>
      <c r="J4765" s="129">
        <v>44378</v>
      </c>
      <c r="K4765" s="129">
        <v>44375</v>
      </c>
      <c r="L4765" s="129">
        <v>44773</v>
      </c>
      <c r="M4765" s="9" t="s">
        <v>20</v>
      </c>
      <c r="O4765" s="9">
        <v>31</v>
      </c>
      <c r="Q4765" s="9" t="s">
        <v>54</v>
      </c>
      <c r="R4765" s="9"/>
      <c r="S4765" s="13">
        <v>72077500</v>
      </c>
      <c r="T4765" s="13">
        <v>72077500</v>
      </c>
      <c r="U4765" s="13">
        <v>21623250</v>
      </c>
      <c r="V4765" s="13">
        <v>36000000</v>
      </c>
      <c r="W4765" s="9"/>
      <c r="X4765" s="9"/>
      <c r="Y4765" s="9"/>
      <c r="Z4765" s="9"/>
      <c r="AA4765" s="9"/>
      <c r="AB4765" s="9"/>
      <c r="AC4765" s="9"/>
      <c r="AD4765" s="9"/>
      <c r="AE4765" s="9"/>
      <c r="AF4765" s="55">
        <v>36000000</v>
      </c>
      <c r="AG4765" s="55"/>
      <c r="AH4765" s="9"/>
      <c r="AI4765" s="9"/>
      <c r="AJ4765" s="9"/>
      <c r="AK4765" s="9"/>
      <c r="AL4765" s="9"/>
      <c r="AM4765" s="9"/>
      <c r="AN4765" s="9"/>
      <c r="AO4765" s="9"/>
      <c r="AP4765" s="9"/>
      <c r="AQ4765" s="9"/>
      <c r="AR4765" s="9"/>
      <c r="AS4765" s="9"/>
      <c r="AT4765" s="9"/>
      <c r="AU4765" s="9"/>
      <c r="AV4765" s="9"/>
      <c r="AW4765" s="9"/>
      <c r="AX4765" s="9"/>
      <c r="AY4765" s="9"/>
      <c r="AZ4765" s="9"/>
      <c r="BA4765" s="9"/>
      <c r="BB4765" s="9"/>
      <c r="BC4765" s="9"/>
      <c r="BD4765" s="9"/>
      <c r="BE4765" s="9"/>
      <c r="BF4765" s="9"/>
      <c r="BG4765" s="9"/>
      <c r="BH4765" s="9"/>
      <c r="BI4765" s="9"/>
      <c r="BJ4765" s="9"/>
      <c r="BK4765" s="9"/>
      <c r="BL4765" s="9"/>
      <c r="BM4765" s="9"/>
      <c r="BN4765" s="9"/>
      <c r="BO4765" s="9"/>
      <c r="BP4765" s="9"/>
      <c r="BQ4765" s="9"/>
      <c r="BT4765" s="9"/>
      <c r="BU4765" s="9"/>
      <c r="BX4765" s="9"/>
      <c r="BY4765" s="9"/>
      <c r="CB4765" s="9"/>
      <c r="CC4765" s="9"/>
      <c r="CF4765" s="9"/>
      <c r="CG4765" s="9"/>
      <c r="CJ4765" s="9"/>
      <c r="CK4765" s="9"/>
      <c r="CN4765" s="9"/>
      <c r="CO4765" s="9"/>
      <c r="CP4765" s="9"/>
      <c r="CQ4765" s="9"/>
      <c r="CR4765" s="9"/>
      <c r="CS4765" s="9"/>
      <c r="CT4765" s="9"/>
      <c r="CU4765" s="9"/>
      <c r="CV4765" s="9"/>
      <c r="CW4765" s="9"/>
      <c r="CX4765" s="9"/>
      <c r="CY4765" s="9"/>
      <c r="CZ4765" s="9"/>
      <c r="DA4765" s="9"/>
      <c r="DB4765" s="9"/>
      <c r="DC4765" s="9"/>
      <c r="DD4765" s="9"/>
      <c r="DE4765" s="9"/>
      <c r="DF4765" s="9"/>
      <c r="DG4765" s="9"/>
      <c r="DH4765" s="9"/>
      <c r="DI4765" s="9"/>
      <c r="DJ4765" s="9"/>
      <c r="DK4765" s="9"/>
      <c r="DL4765" s="9"/>
      <c r="DM4765" s="9"/>
      <c r="DN4765" s="9"/>
      <c r="DO4765" s="9"/>
      <c r="DP4765" s="9"/>
      <c r="DQ4765" s="9"/>
      <c r="DR4765" s="9"/>
      <c r="DS4765" s="9"/>
      <c r="DT4765" s="9"/>
      <c r="DU4765" s="9"/>
      <c r="DV4765" s="9"/>
      <c r="DW4765" s="9"/>
      <c r="DX4765" s="9"/>
      <c r="DY4765" s="9"/>
      <c r="DZ4765" s="56"/>
      <c r="EA4765" s="57"/>
    </row>
    <row r="4766" spans="1:132" ht="19.5" customHeight="1" x14ac:dyDescent="0.25">
      <c r="A4766" s="9">
        <v>3231</v>
      </c>
      <c r="B4766" s="9" t="s">
        <v>9532</v>
      </c>
      <c r="C4766" s="9" t="s">
        <v>9533</v>
      </c>
      <c r="D4766" s="9"/>
      <c r="E4766" s="9" t="s">
        <v>271</v>
      </c>
      <c r="F4766" s="9" t="s">
        <v>6221</v>
      </c>
      <c r="G4766" s="9"/>
      <c r="H4766" s="9" t="s">
        <v>906</v>
      </c>
      <c r="I4766" s="9" t="s">
        <v>25</v>
      </c>
      <c r="M4766" s="9" t="s">
        <v>20</v>
      </c>
      <c r="O4766" s="9">
        <v>29</v>
      </c>
      <c r="R4766" s="9"/>
      <c r="S4766" s="9"/>
      <c r="T4766" s="9"/>
      <c r="U4766" s="9"/>
      <c r="V4766" s="9"/>
      <c r="W4766" s="9"/>
      <c r="X4766" s="9"/>
      <c r="Y4766" s="9"/>
      <c r="Z4766" s="9"/>
      <c r="AA4766" s="9"/>
      <c r="AB4766" s="9"/>
      <c r="AC4766" s="9"/>
      <c r="AD4766" s="9"/>
      <c r="AE4766" s="9"/>
      <c r="AF4766" s="55"/>
      <c r="AG4766" s="55"/>
      <c r="AH4766" s="9"/>
      <c r="AI4766" s="9"/>
      <c r="AJ4766" s="9"/>
      <c r="AK4766" s="9"/>
      <c r="AL4766" s="9"/>
      <c r="AM4766" s="9"/>
      <c r="AN4766" s="9"/>
      <c r="AO4766" s="9"/>
      <c r="AP4766" s="9"/>
      <c r="AQ4766" s="9"/>
      <c r="AR4766" s="9"/>
      <c r="AS4766" s="9"/>
      <c r="AT4766" s="9"/>
      <c r="AU4766" s="9"/>
      <c r="AV4766" s="9"/>
      <c r="AW4766" s="9"/>
      <c r="AX4766" s="9"/>
      <c r="AY4766" s="9"/>
      <c r="AZ4766" s="9"/>
      <c r="BA4766" s="9"/>
      <c r="BB4766" s="9"/>
      <c r="BC4766" s="9"/>
      <c r="BD4766" s="9"/>
      <c r="BE4766" s="9"/>
      <c r="BF4766" s="9"/>
      <c r="BG4766" s="9"/>
      <c r="BH4766" s="9"/>
      <c r="BI4766" s="9"/>
      <c r="BJ4766" s="9"/>
      <c r="BK4766" s="9"/>
      <c r="BL4766" s="9"/>
      <c r="BM4766" s="9"/>
      <c r="BN4766" s="9"/>
      <c r="BO4766" s="9"/>
      <c r="BP4766" s="9"/>
      <c r="BQ4766" s="9"/>
      <c r="BT4766" s="9"/>
      <c r="BU4766" s="9"/>
      <c r="BX4766" s="9"/>
      <c r="BY4766" s="9"/>
      <c r="CB4766" s="9"/>
      <c r="CC4766" s="9"/>
      <c r="CF4766" s="9"/>
      <c r="CG4766" s="9"/>
      <c r="CJ4766" s="9"/>
      <c r="CK4766" s="9"/>
      <c r="CN4766" s="9"/>
      <c r="CO4766" s="9"/>
      <c r="CP4766" s="9"/>
      <c r="CQ4766" s="9"/>
      <c r="CR4766" s="9"/>
      <c r="CS4766" s="9"/>
      <c r="CT4766" s="9"/>
      <c r="CU4766" s="9"/>
      <c r="CV4766" s="9"/>
      <c r="CW4766" s="9"/>
      <c r="CX4766" s="9"/>
      <c r="CY4766" s="9"/>
      <c r="CZ4766" s="9"/>
      <c r="DA4766" s="9"/>
      <c r="DB4766" s="9"/>
      <c r="DC4766" s="9"/>
      <c r="DD4766" s="9"/>
      <c r="DE4766" s="9"/>
      <c r="DF4766" s="9"/>
      <c r="DG4766" s="9"/>
      <c r="DH4766" s="9"/>
      <c r="DI4766" s="9"/>
      <c r="DJ4766" s="9"/>
      <c r="DK4766" s="9"/>
      <c r="DL4766" s="9"/>
      <c r="DM4766" s="9"/>
      <c r="DN4766" s="9"/>
      <c r="DO4766" s="9"/>
      <c r="DP4766" s="9"/>
      <c r="DQ4766" s="9"/>
      <c r="DR4766" s="9"/>
      <c r="DS4766" s="9"/>
      <c r="DT4766" s="9"/>
      <c r="DU4766" s="9"/>
      <c r="DV4766" s="9"/>
      <c r="DW4766" s="9"/>
      <c r="DX4766" s="9"/>
      <c r="DY4766" s="9"/>
      <c r="DZ4766" s="56"/>
      <c r="EA4766" s="57"/>
    </row>
    <row r="4767" spans="1:132" ht="19.5" customHeight="1" x14ac:dyDescent="0.25">
      <c r="A4767" s="9">
        <v>3232</v>
      </c>
      <c r="B4767" s="9" t="s">
        <v>9534</v>
      </c>
      <c r="C4767" s="9" t="s">
        <v>9535</v>
      </c>
      <c r="D4767" s="9"/>
      <c r="E4767" s="9" t="s">
        <v>3449</v>
      </c>
      <c r="F4767" s="9" t="s">
        <v>4385</v>
      </c>
      <c r="G4767" s="9"/>
      <c r="H4767" s="9" t="s">
        <v>906</v>
      </c>
      <c r="I4767" s="9" t="s">
        <v>25</v>
      </c>
      <c r="M4767" s="9" t="s">
        <v>20</v>
      </c>
      <c r="O4767" s="9">
        <v>32</v>
      </c>
      <c r="R4767" s="9"/>
      <c r="S4767" s="9"/>
      <c r="T4767" s="9"/>
      <c r="U4767" s="9"/>
      <c r="V4767" s="9"/>
      <c r="W4767" s="9"/>
      <c r="X4767" s="9"/>
      <c r="Y4767" s="9"/>
      <c r="Z4767" s="9"/>
      <c r="AA4767" s="9"/>
      <c r="AB4767" s="9"/>
      <c r="AC4767" s="9"/>
      <c r="AD4767" s="9"/>
      <c r="AE4767" s="9"/>
      <c r="AF4767" s="55"/>
      <c r="AG4767" s="55"/>
      <c r="AH4767" s="9"/>
      <c r="AI4767" s="9"/>
      <c r="AJ4767" s="9"/>
      <c r="AK4767" s="9"/>
      <c r="AL4767" s="9"/>
      <c r="AM4767" s="9"/>
      <c r="AN4767" s="9"/>
      <c r="AO4767" s="9"/>
      <c r="AP4767" s="9"/>
      <c r="AQ4767" s="9"/>
      <c r="AR4767" s="9"/>
      <c r="AS4767" s="9"/>
      <c r="AT4767" s="9"/>
      <c r="AU4767" s="9"/>
      <c r="AV4767" s="9"/>
      <c r="AW4767" s="9"/>
      <c r="AX4767" s="9"/>
      <c r="AY4767" s="9"/>
      <c r="AZ4767" s="9"/>
      <c r="BA4767" s="9"/>
      <c r="BB4767" s="9"/>
      <c r="BC4767" s="9"/>
      <c r="BD4767" s="9"/>
      <c r="BE4767" s="9"/>
      <c r="BF4767" s="9"/>
      <c r="BG4767" s="9"/>
      <c r="BH4767" s="9"/>
      <c r="BI4767" s="9"/>
      <c r="BJ4767" s="9"/>
      <c r="BK4767" s="9"/>
      <c r="BL4767" s="9"/>
      <c r="BM4767" s="9"/>
      <c r="BN4767" s="9"/>
      <c r="BO4767" s="9"/>
      <c r="BP4767" s="9"/>
      <c r="BQ4767" s="9"/>
      <c r="BT4767" s="9"/>
      <c r="BU4767" s="9"/>
      <c r="BX4767" s="9"/>
      <c r="BY4767" s="9"/>
      <c r="CB4767" s="9"/>
      <c r="CC4767" s="9"/>
      <c r="CF4767" s="9"/>
      <c r="CG4767" s="9"/>
      <c r="CJ4767" s="9"/>
      <c r="CK4767" s="9"/>
      <c r="CN4767" s="9"/>
      <c r="CO4767" s="9"/>
      <c r="CP4767" s="9"/>
      <c r="CQ4767" s="9"/>
      <c r="CR4767" s="9"/>
      <c r="CS4767" s="9"/>
      <c r="CT4767" s="9"/>
      <c r="CU4767" s="9"/>
      <c r="CV4767" s="9"/>
      <c r="CW4767" s="9"/>
      <c r="CX4767" s="9"/>
      <c r="CY4767" s="9"/>
      <c r="CZ4767" s="9"/>
      <c r="DA4767" s="9"/>
      <c r="DB4767" s="9"/>
      <c r="DC4767" s="9"/>
      <c r="DD4767" s="9"/>
      <c r="DE4767" s="9"/>
      <c r="DF4767" s="9"/>
      <c r="DG4767" s="9"/>
      <c r="DH4767" s="9"/>
      <c r="DI4767" s="9"/>
      <c r="DJ4767" s="9"/>
      <c r="DK4767" s="9"/>
      <c r="DL4767" s="9"/>
      <c r="DM4767" s="9"/>
      <c r="DN4767" s="9"/>
      <c r="DO4767" s="9"/>
      <c r="DP4767" s="9"/>
      <c r="DQ4767" s="9"/>
      <c r="DR4767" s="9"/>
      <c r="DS4767" s="9"/>
      <c r="DT4767" s="9"/>
      <c r="DU4767" s="9"/>
      <c r="DV4767" s="9"/>
      <c r="DW4767" s="9"/>
      <c r="DX4767" s="9"/>
      <c r="DY4767" s="9"/>
      <c r="DZ4767" s="56"/>
      <c r="EA4767" s="57"/>
    </row>
    <row r="4768" spans="1:132" ht="39" customHeight="1" x14ac:dyDescent="0.25">
      <c r="A4768" s="9">
        <v>3233</v>
      </c>
      <c r="B4768" s="9" t="s">
        <v>9536</v>
      </c>
      <c r="C4768" s="9" t="s">
        <v>9537</v>
      </c>
      <c r="D4768" s="9"/>
      <c r="E4768" s="9" t="s">
        <v>9538</v>
      </c>
      <c r="F4768" s="9" t="s">
        <v>8596</v>
      </c>
      <c r="G4768" s="9"/>
      <c r="H4768" s="9" t="s">
        <v>202</v>
      </c>
      <c r="I4768" s="9" t="s">
        <v>1007</v>
      </c>
      <c r="J4768" s="129">
        <v>44287</v>
      </c>
      <c r="K4768" s="129">
        <v>44166</v>
      </c>
      <c r="L4768" s="129">
        <v>44593</v>
      </c>
      <c r="M4768" s="9" t="s">
        <v>20</v>
      </c>
      <c r="O4768" s="9">
        <v>30</v>
      </c>
      <c r="Q4768" s="9" t="s">
        <v>54</v>
      </c>
      <c r="R4768" s="9"/>
      <c r="S4768" s="13">
        <v>79830000</v>
      </c>
      <c r="T4768" s="13">
        <v>79830000</v>
      </c>
      <c r="U4768" s="13">
        <v>23949000</v>
      </c>
      <c r="V4768" s="9"/>
      <c r="W4768" s="9"/>
      <c r="X4768" s="9"/>
      <c r="Y4768" s="9"/>
      <c r="Z4768" s="9"/>
      <c r="AA4768" s="9"/>
      <c r="AB4768" s="9"/>
      <c r="AC4768" s="9"/>
      <c r="AD4768" s="9"/>
      <c r="AE4768" s="9"/>
      <c r="AF4768" s="55"/>
      <c r="AG4768" s="55"/>
      <c r="AH4768" s="9"/>
      <c r="AI4768" s="9"/>
      <c r="AJ4768" s="9"/>
      <c r="AK4768" s="9"/>
      <c r="AL4768" s="9"/>
      <c r="AM4768" s="9"/>
      <c r="AN4768" s="9"/>
      <c r="AO4768" s="9"/>
      <c r="AP4768" s="9"/>
      <c r="AQ4768" s="9"/>
      <c r="AR4768" s="9"/>
      <c r="AS4768" s="9"/>
      <c r="AT4768" s="9"/>
      <c r="AU4768" s="9"/>
      <c r="AV4768" s="9"/>
      <c r="AW4768" s="9"/>
      <c r="AX4768" s="9"/>
      <c r="AY4768" s="9"/>
      <c r="AZ4768" s="9"/>
      <c r="BA4768" s="9"/>
      <c r="BB4768" s="9"/>
      <c r="BC4768" s="9"/>
      <c r="BD4768" s="9"/>
      <c r="BE4768" s="9"/>
      <c r="BF4768" s="9"/>
      <c r="BG4768" s="9"/>
      <c r="BH4768" s="9"/>
      <c r="BI4768" s="9"/>
      <c r="BJ4768" s="9"/>
      <c r="BK4768" s="9"/>
      <c r="BL4768" s="9"/>
      <c r="BM4768" s="9"/>
      <c r="BN4768" s="9"/>
      <c r="BO4768" s="9"/>
      <c r="BP4768" s="9"/>
      <c r="BQ4768" s="9"/>
      <c r="BT4768" s="9"/>
      <c r="BU4768" s="9"/>
      <c r="BX4768" s="9"/>
      <c r="BY4768" s="9"/>
      <c r="CB4768" s="9"/>
      <c r="CC4768" s="9"/>
      <c r="CF4768" s="9"/>
      <c r="CG4768" s="9"/>
      <c r="CJ4768" s="9"/>
      <c r="CK4768" s="9"/>
      <c r="CN4768" s="9"/>
      <c r="CO4768" s="9"/>
      <c r="CP4768" s="9"/>
      <c r="CQ4768" s="9"/>
      <c r="CR4768" s="9"/>
      <c r="CS4768" s="9"/>
      <c r="CT4768" s="9"/>
      <c r="CU4768" s="9"/>
      <c r="CV4768" s="9"/>
      <c r="CW4768" s="9"/>
      <c r="CX4768" s="9"/>
      <c r="CY4768" s="9"/>
      <c r="CZ4768" s="9"/>
      <c r="DA4768" s="9"/>
      <c r="DB4768" s="9"/>
      <c r="DC4768" s="9"/>
      <c r="DD4768" s="9"/>
      <c r="DE4768" s="9"/>
      <c r="DF4768" s="9"/>
      <c r="DG4768" s="9"/>
      <c r="DH4768" s="9"/>
      <c r="DI4768" s="9"/>
      <c r="DJ4768" s="9"/>
      <c r="DK4768" s="9"/>
      <c r="DL4768" s="9"/>
      <c r="DM4768" s="9"/>
      <c r="DN4768" s="9"/>
      <c r="DO4768" s="9"/>
      <c r="DP4768" s="9"/>
      <c r="DQ4768" s="9"/>
      <c r="DR4768" s="9"/>
      <c r="DS4768" s="9"/>
      <c r="DT4768" s="9"/>
      <c r="DU4768" s="9"/>
      <c r="DV4768" s="9"/>
      <c r="DW4768" s="9"/>
      <c r="DX4768" s="9"/>
      <c r="DY4768" s="9"/>
      <c r="DZ4768" s="56"/>
      <c r="EA4768" s="57"/>
    </row>
    <row r="4769" spans="1:131" ht="19.5" customHeight="1" x14ac:dyDescent="0.25">
      <c r="A4769" s="9">
        <v>3234</v>
      </c>
      <c r="B4769" s="9" t="s">
        <v>9539</v>
      </c>
      <c r="C4769" s="9" t="s">
        <v>9540</v>
      </c>
      <c r="D4769" s="9"/>
      <c r="E4769" s="9" t="s">
        <v>1369</v>
      </c>
      <c r="F4769" s="9" t="s">
        <v>9122</v>
      </c>
      <c r="G4769" s="9"/>
      <c r="H4769" s="9" t="s">
        <v>202</v>
      </c>
      <c r="I4769" s="9" t="s">
        <v>25</v>
      </c>
      <c r="J4769" s="129">
        <v>44515</v>
      </c>
      <c r="K4769" s="129">
        <v>44242</v>
      </c>
      <c r="L4769" s="129">
        <v>44773</v>
      </c>
      <c r="M4769" s="9" t="s">
        <v>20</v>
      </c>
      <c r="O4769" s="9">
        <v>30</v>
      </c>
      <c r="Q4769" s="9" t="s">
        <v>54</v>
      </c>
      <c r="R4769" s="9"/>
      <c r="S4769" s="13">
        <v>25000000</v>
      </c>
      <c r="T4769" s="13">
        <v>25000000</v>
      </c>
      <c r="U4769" s="13">
        <v>7500000</v>
      </c>
      <c r="V4769" s="13">
        <v>17500000</v>
      </c>
      <c r="W4769" s="9"/>
      <c r="X4769" s="9"/>
      <c r="Y4769" s="9"/>
      <c r="Z4769" s="9"/>
      <c r="AA4769" s="9"/>
      <c r="AB4769" s="9"/>
      <c r="AC4769" s="9"/>
      <c r="AD4769" s="9"/>
      <c r="AE4769" s="9"/>
      <c r="AF4769" s="55">
        <v>17500000</v>
      </c>
      <c r="AG4769" s="55"/>
      <c r="AH4769" s="9"/>
      <c r="AI4769" s="9"/>
      <c r="AJ4769" s="9"/>
      <c r="AK4769" s="9"/>
      <c r="AL4769" s="9"/>
      <c r="AM4769" s="9"/>
      <c r="AN4769" s="9"/>
      <c r="AO4769" s="9"/>
      <c r="AP4769" s="9"/>
      <c r="AQ4769" s="9"/>
      <c r="AR4769" s="9"/>
      <c r="AS4769" s="9"/>
      <c r="AT4769" s="9"/>
      <c r="AU4769" s="9"/>
      <c r="AV4769" s="9"/>
      <c r="AW4769" s="9"/>
      <c r="AX4769" s="9"/>
      <c r="AY4769" s="9"/>
      <c r="AZ4769" s="9"/>
      <c r="BA4769" s="9"/>
      <c r="BB4769" s="9"/>
      <c r="BC4769" s="9"/>
      <c r="BD4769" s="9"/>
      <c r="BE4769" s="9"/>
      <c r="BF4769" s="9"/>
      <c r="BG4769" s="9"/>
      <c r="BH4769" s="9"/>
      <c r="BI4769" s="9"/>
      <c r="BJ4769" s="9"/>
      <c r="BK4769" s="9"/>
      <c r="BL4769" s="9"/>
      <c r="BM4769" s="9"/>
      <c r="BN4769" s="9"/>
      <c r="BO4769" s="9"/>
      <c r="BP4769" s="9"/>
      <c r="BQ4769" s="9"/>
      <c r="BT4769" s="9"/>
      <c r="BU4769" s="9"/>
      <c r="BX4769" s="9"/>
      <c r="BY4769" s="9"/>
      <c r="CB4769" s="9"/>
      <c r="CC4769" s="9"/>
      <c r="CF4769" s="9"/>
      <c r="CG4769" s="9"/>
      <c r="CJ4769" s="9"/>
      <c r="CK4769" s="9"/>
      <c r="CN4769" s="9"/>
      <c r="CO4769" s="9"/>
      <c r="CP4769" s="9"/>
      <c r="CQ4769" s="9"/>
      <c r="CR4769" s="9"/>
      <c r="CS4769" s="9"/>
      <c r="CT4769" s="9"/>
      <c r="CU4769" s="9"/>
      <c r="CV4769" s="9"/>
      <c r="CW4769" s="9"/>
      <c r="CX4769" s="9"/>
      <c r="CY4769" s="9"/>
      <c r="CZ4769" s="9"/>
      <c r="DA4769" s="9"/>
      <c r="DB4769" s="9"/>
      <c r="DC4769" s="9"/>
      <c r="DD4769" s="9"/>
      <c r="DE4769" s="9"/>
      <c r="DF4769" s="9"/>
      <c r="DG4769" s="9"/>
      <c r="DH4769" s="9"/>
      <c r="DI4769" s="9"/>
      <c r="DJ4769" s="9"/>
      <c r="DK4769" s="9"/>
      <c r="DL4769" s="9"/>
      <c r="DM4769" s="9"/>
      <c r="DN4769" s="9"/>
      <c r="DO4769" s="9"/>
      <c r="DP4769" s="9"/>
      <c r="DQ4769" s="9"/>
      <c r="DR4769" s="9"/>
      <c r="DS4769" s="9"/>
      <c r="DT4769" s="9"/>
      <c r="DU4769" s="9"/>
      <c r="DV4769" s="9"/>
      <c r="DW4769" s="9"/>
      <c r="DX4769" s="9"/>
      <c r="DY4769" s="9"/>
      <c r="DZ4769" s="56"/>
      <c r="EA4769" s="57"/>
    </row>
    <row r="4770" spans="1:131" ht="19.5" customHeight="1" x14ac:dyDescent="0.25">
      <c r="A4770" s="9">
        <v>3235</v>
      </c>
      <c r="B4770" s="9" t="s">
        <v>9541</v>
      </c>
      <c r="C4770" s="9" t="s">
        <v>9542</v>
      </c>
      <c r="D4770" s="9"/>
      <c r="E4770" s="9" t="s">
        <v>2466</v>
      </c>
      <c r="F4770" s="9" t="s">
        <v>217</v>
      </c>
      <c r="G4770" s="9"/>
      <c r="H4770" s="9" t="s">
        <v>906</v>
      </c>
      <c r="I4770" s="9" t="s">
        <v>97</v>
      </c>
      <c r="M4770" s="9" t="s">
        <v>20</v>
      </c>
      <c r="O4770" s="9">
        <v>27</v>
      </c>
      <c r="R4770" s="9"/>
      <c r="S4770" s="9"/>
      <c r="T4770" s="9"/>
      <c r="U4770" s="9"/>
      <c r="V4770" s="9"/>
      <c r="W4770" s="9"/>
      <c r="X4770" s="9"/>
      <c r="Y4770" s="9"/>
      <c r="Z4770" s="9"/>
      <c r="AA4770" s="9"/>
      <c r="AB4770" s="9"/>
      <c r="AC4770" s="9"/>
      <c r="AD4770" s="9"/>
      <c r="AE4770" s="9"/>
      <c r="AF4770" s="55"/>
      <c r="AG4770" s="55"/>
      <c r="AH4770" s="9"/>
      <c r="AI4770" s="9"/>
      <c r="AJ4770" s="9"/>
      <c r="AK4770" s="9"/>
      <c r="AL4770" s="9"/>
      <c r="AM4770" s="9"/>
      <c r="AN4770" s="9"/>
      <c r="AO4770" s="9"/>
      <c r="AP4770" s="9"/>
      <c r="AQ4770" s="9"/>
      <c r="AR4770" s="9"/>
      <c r="AS4770" s="9"/>
      <c r="AT4770" s="9"/>
      <c r="AU4770" s="9"/>
      <c r="AV4770" s="9"/>
      <c r="AW4770" s="9"/>
      <c r="AX4770" s="9"/>
      <c r="AY4770" s="9"/>
      <c r="AZ4770" s="9"/>
      <c r="BA4770" s="9"/>
      <c r="BB4770" s="9"/>
      <c r="BC4770" s="9"/>
      <c r="BD4770" s="9"/>
      <c r="BE4770" s="9"/>
      <c r="BF4770" s="9"/>
      <c r="BG4770" s="9"/>
      <c r="BH4770" s="9"/>
      <c r="BI4770" s="9"/>
      <c r="BJ4770" s="9"/>
      <c r="BK4770" s="9"/>
      <c r="BL4770" s="9"/>
      <c r="BM4770" s="9"/>
      <c r="BN4770" s="9"/>
      <c r="BO4770" s="9"/>
      <c r="BP4770" s="9"/>
      <c r="BQ4770" s="9"/>
      <c r="BT4770" s="9"/>
      <c r="BU4770" s="9"/>
      <c r="BX4770" s="9"/>
      <c r="BY4770" s="9"/>
      <c r="CB4770" s="9"/>
      <c r="CC4770" s="9"/>
      <c r="CF4770" s="9"/>
      <c r="CG4770" s="9"/>
      <c r="CJ4770" s="9"/>
      <c r="CK4770" s="9"/>
      <c r="CN4770" s="9"/>
      <c r="CO4770" s="9"/>
      <c r="CP4770" s="9"/>
      <c r="CQ4770" s="9"/>
      <c r="CR4770" s="9"/>
      <c r="CS4770" s="9"/>
      <c r="CT4770" s="9"/>
      <c r="CU4770" s="9"/>
      <c r="CV4770" s="9"/>
      <c r="CW4770" s="9"/>
      <c r="CX4770" s="9"/>
      <c r="CY4770" s="9"/>
      <c r="CZ4770" s="9"/>
      <c r="DA4770" s="9"/>
      <c r="DB4770" s="9"/>
      <c r="DC4770" s="9"/>
      <c r="DD4770" s="9"/>
      <c r="DE4770" s="9"/>
      <c r="DF4770" s="9"/>
      <c r="DG4770" s="9"/>
      <c r="DH4770" s="9"/>
      <c r="DI4770" s="9"/>
      <c r="DJ4770" s="9"/>
      <c r="DK4770" s="9"/>
      <c r="DL4770" s="9"/>
      <c r="DM4770" s="9"/>
      <c r="DN4770" s="9"/>
      <c r="DO4770" s="9"/>
      <c r="DP4770" s="9"/>
      <c r="DQ4770" s="9"/>
      <c r="DR4770" s="9"/>
      <c r="DS4770" s="9"/>
      <c r="DT4770" s="9"/>
      <c r="DU4770" s="9"/>
      <c r="DV4770" s="9"/>
      <c r="DW4770" s="9"/>
      <c r="DX4770" s="9"/>
      <c r="DY4770" s="9"/>
      <c r="DZ4770" s="56"/>
      <c r="EA4770" s="57"/>
    </row>
    <row r="4771" spans="1:131" ht="19.5" customHeight="1" x14ac:dyDescent="0.25">
      <c r="A4771" s="9">
        <v>3236</v>
      </c>
      <c r="B4771" s="9" t="s">
        <v>9543</v>
      </c>
      <c r="C4771" s="9" t="s">
        <v>9544</v>
      </c>
      <c r="D4771" s="9"/>
      <c r="E4771" s="9" t="s">
        <v>7193</v>
      </c>
      <c r="F4771" s="9" t="s">
        <v>7194</v>
      </c>
      <c r="G4771" s="9"/>
      <c r="H4771" s="9" t="s">
        <v>906</v>
      </c>
      <c r="I4771" s="9" t="s">
        <v>97</v>
      </c>
      <c r="M4771" s="9" t="s">
        <v>20</v>
      </c>
      <c r="O4771" s="9">
        <v>29</v>
      </c>
      <c r="R4771" s="9"/>
      <c r="S4771" s="9"/>
      <c r="T4771" s="9"/>
      <c r="U4771" s="9"/>
      <c r="V4771" s="9"/>
      <c r="W4771" s="9"/>
      <c r="X4771" s="9"/>
      <c r="Y4771" s="9"/>
      <c r="Z4771" s="9"/>
      <c r="AA4771" s="9"/>
      <c r="AB4771" s="9"/>
      <c r="AC4771" s="9"/>
      <c r="AD4771" s="9"/>
      <c r="AE4771" s="9"/>
      <c r="AF4771" s="55"/>
      <c r="AG4771" s="55"/>
      <c r="AH4771" s="9"/>
      <c r="AI4771" s="9"/>
      <c r="AJ4771" s="9"/>
      <c r="AK4771" s="9"/>
      <c r="AL4771" s="9"/>
      <c r="AM4771" s="9"/>
      <c r="AN4771" s="9"/>
      <c r="AO4771" s="9"/>
      <c r="AP4771" s="9"/>
      <c r="AQ4771" s="9"/>
      <c r="AR4771" s="9"/>
      <c r="AS4771" s="9"/>
      <c r="AT4771" s="9"/>
      <c r="AU4771" s="9"/>
      <c r="AV4771" s="9"/>
      <c r="AW4771" s="9"/>
      <c r="AX4771" s="9"/>
      <c r="AY4771" s="9"/>
      <c r="AZ4771" s="9"/>
      <c r="BA4771" s="9"/>
      <c r="BB4771" s="9"/>
      <c r="BC4771" s="9"/>
      <c r="BD4771" s="9"/>
      <c r="BE4771" s="9"/>
      <c r="BF4771" s="9"/>
      <c r="BG4771" s="9"/>
      <c r="BH4771" s="9"/>
      <c r="BI4771" s="9"/>
      <c r="BJ4771" s="9"/>
      <c r="BK4771" s="9"/>
      <c r="BL4771" s="9"/>
      <c r="BM4771" s="9"/>
      <c r="BN4771" s="9"/>
      <c r="BO4771" s="9"/>
      <c r="BP4771" s="9"/>
      <c r="BQ4771" s="9"/>
      <c r="BT4771" s="9"/>
      <c r="BU4771" s="9"/>
      <c r="BX4771" s="9"/>
      <c r="BY4771" s="9"/>
      <c r="CB4771" s="9"/>
      <c r="CC4771" s="9"/>
      <c r="CF4771" s="9"/>
      <c r="CG4771" s="9"/>
      <c r="CJ4771" s="9"/>
      <c r="CK4771" s="9"/>
      <c r="CN4771" s="9"/>
      <c r="CO4771" s="9"/>
      <c r="CP4771" s="9"/>
      <c r="CQ4771" s="9"/>
      <c r="CR4771" s="9"/>
      <c r="CS4771" s="9"/>
      <c r="CT4771" s="9"/>
      <c r="CU4771" s="9"/>
      <c r="CV4771" s="9"/>
      <c r="CW4771" s="9"/>
      <c r="CX4771" s="9"/>
      <c r="CY4771" s="9"/>
      <c r="CZ4771" s="9"/>
      <c r="DA4771" s="9"/>
      <c r="DB4771" s="9"/>
      <c r="DC4771" s="9"/>
      <c r="DD4771" s="9"/>
      <c r="DE4771" s="9"/>
      <c r="DF4771" s="9"/>
      <c r="DG4771" s="9"/>
      <c r="DH4771" s="9"/>
      <c r="DI4771" s="9"/>
      <c r="DJ4771" s="9"/>
      <c r="DK4771" s="9"/>
      <c r="DL4771" s="9"/>
      <c r="DM4771" s="9"/>
      <c r="DN4771" s="9"/>
      <c r="DO4771" s="9"/>
      <c r="DP4771" s="9"/>
      <c r="DQ4771" s="9"/>
      <c r="DR4771" s="9"/>
      <c r="DS4771" s="9"/>
      <c r="DT4771" s="9"/>
      <c r="DU4771" s="9"/>
      <c r="DV4771" s="9"/>
      <c r="DW4771" s="9"/>
      <c r="DX4771" s="9"/>
      <c r="DY4771" s="9"/>
      <c r="DZ4771" s="56"/>
      <c r="EA4771" s="57"/>
    </row>
    <row r="4772" spans="1:131" ht="19.5" customHeight="1" x14ac:dyDescent="0.25">
      <c r="A4772" s="9">
        <v>3237</v>
      </c>
      <c r="B4772" s="9" t="s">
        <v>9545</v>
      </c>
      <c r="C4772" s="9" t="s">
        <v>9546</v>
      </c>
      <c r="D4772" s="9"/>
      <c r="E4772" s="9" t="s">
        <v>9547</v>
      </c>
      <c r="F4772" s="9" t="s">
        <v>6653</v>
      </c>
      <c r="G4772" s="9"/>
      <c r="H4772" s="9" t="s">
        <v>906</v>
      </c>
      <c r="I4772" s="9" t="s">
        <v>97</v>
      </c>
      <c r="M4772" s="9" t="s">
        <v>20</v>
      </c>
      <c r="O4772" s="9">
        <v>29</v>
      </c>
      <c r="R4772" s="9"/>
      <c r="S4772" s="9"/>
      <c r="T4772" s="9"/>
      <c r="U4772" s="9"/>
      <c r="V4772" s="9"/>
      <c r="W4772" s="9"/>
      <c r="X4772" s="9"/>
      <c r="Y4772" s="9"/>
      <c r="Z4772" s="9"/>
      <c r="AA4772" s="9"/>
      <c r="AB4772" s="9"/>
      <c r="AC4772" s="9"/>
      <c r="AD4772" s="9"/>
      <c r="AE4772" s="9"/>
      <c r="AF4772" s="55"/>
      <c r="AG4772" s="55"/>
      <c r="AH4772" s="9"/>
      <c r="AI4772" s="9"/>
      <c r="AJ4772" s="9"/>
      <c r="AK4772" s="9"/>
      <c r="AL4772" s="9"/>
      <c r="AM4772" s="9"/>
      <c r="AN4772" s="9"/>
      <c r="AO4772" s="9"/>
      <c r="AP4772" s="9"/>
      <c r="AQ4772" s="9"/>
      <c r="AR4772" s="9"/>
      <c r="AS4772" s="9"/>
      <c r="AT4772" s="9"/>
      <c r="AU4772" s="9"/>
      <c r="AV4772" s="9"/>
      <c r="AW4772" s="9"/>
      <c r="AX4772" s="9"/>
      <c r="AY4772" s="9"/>
      <c r="AZ4772" s="9"/>
      <c r="BA4772" s="9"/>
      <c r="BB4772" s="9"/>
      <c r="BC4772" s="9"/>
      <c r="BD4772" s="9"/>
      <c r="BE4772" s="9"/>
      <c r="BF4772" s="9"/>
      <c r="BG4772" s="9"/>
      <c r="BH4772" s="9"/>
      <c r="BI4772" s="9"/>
      <c r="BJ4772" s="9"/>
      <c r="BK4772" s="9"/>
      <c r="BL4772" s="9"/>
      <c r="BM4772" s="9"/>
      <c r="BN4772" s="9"/>
      <c r="BO4772" s="9"/>
      <c r="BP4772" s="9"/>
      <c r="BQ4772" s="9"/>
      <c r="BT4772" s="9"/>
      <c r="BU4772" s="9"/>
      <c r="BX4772" s="9"/>
      <c r="BY4772" s="9"/>
      <c r="CB4772" s="9"/>
      <c r="CC4772" s="9"/>
      <c r="CF4772" s="9"/>
      <c r="CG4772" s="9"/>
      <c r="CJ4772" s="9"/>
      <c r="CK4772" s="9"/>
      <c r="CN4772" s="9"/>
      <c r="CO4772" s="9"/>
      <c r="CP4772" s="9"/>
      <c r="CQ4772" s="9"/>
      <c r="CR4772" s="9"/>
      <c r="CS4772" s="9"/>
      <c r="CT4772" s="9"/>
      <c r="CU4772" s="9"/>
      <c r="CV4772" s="9"/>
      <c r="CW4772" s="9"/>
      <c r="CX4772" s="9"/>
      <c r="CY4772" s="9"/>
      <c r="CZ4772" s="9"/>
      <c r="DA4772" s="9"/>
      <c r="DB4772" s="9"/>
      <c r="DC4772" s="9"/>
      <c r="DD4772" s="9"/>
      <c r="DE4772" s="9"/>
      <c r="DF4772" s="9"/>
      <c r="DG4772" s="9"/>
      <c r="DH4772" s="9"/>
      <c r="DI4772" s="9"/>
      <c r="DJ4772" s="9"/>
      <c r="DK4772" s="9"/>
      <c r="DL4772" s="9"/>
      <c r="DM4772" s="9"/>
      <c r="DN4772" s="9"/>
      <c r="DO4772" s="9"/>
      <c r="DP4772" s="9"/>
      <c r="DQ4772" s="9"/>
      <c r="DR4772" s="9"/>
      <c r="DS4772" s="9"/>
      <c r="DT4772" s="9"/>
      <c r="DU4772" s="9"/>
      <c r="DV4772" s="9"/>
      <c r="DW4772" s="9"/>
      <c r="DX4772" s="9"/>
      <c r="DY4772" s="9"/>
      <c r="DZ4772" s="56"/>
      <c r="EA4772" s="57"/>
    </row>
    <row r="4773" spans="1:131" ht="19.5" customHeight="1" x14ac:dyDescent="0.25">
      <c r="A4773" s="9">
        <v>3238</v>
      </c>
      <c r="B4773" s="9" t="s">
        <v>9548</v>
      </c>
      <c r="C4773" s="9" t="s">
        <v>9549</v>
      </c>
      <c r="D4773" s="9"/>
      <c r="E4773" s="9" t="s">
        <v>9547</v>
      </c>
      <c r="F4773" s="9" t="s">
        <v>6653</v>
      </c>
      <c r="G4773" s="9"/>
      <c r="H4773" s="9" t="s">
        <v>906</v>
      </c>
      <c r="I4773" s="9" t="s">
        <v>97</v>
      </c>
      <c r="M4773" s="9" t="s">
        <v>20</v>
      </c>
      <c r="O4773" s="9">
        <v>28</v>
      </c>
      <c r="R4773" s="9"/>
      <c r="S4773" s="9"/>
      <c r="T4773" s="9"/>
      <c r="U4773" s="9"/>
      <c r="V4773" s="9"/>
      <c r="W4773" s="9"/>
      <c r="X4773" s="9"/>
      <c r="Y4773" s="9"/>
      <c r="Z4773" s="9"/>
      <c r="AA4773" s="9"/>
      <c r="AB4773" s="9"/>
      <c r="AC4773" s="9"/>
      <c r="AD4773" s="9"/>
      <c r="AE4773" s="9"/>
      <c r="AF4773" s="55"/>
      <c r="AG4773" s="55"/>
      <c r="AH4773" s="9"/>
      <c r="AI4773" s="9"/>
      <c r="AJ4773" s="9"/>
      <c r="AK4773" s="9"/>
      <c r="AL4773" s="9"/>
      <c r="AM4773" s="9"/>
      <c r="AN4773" s="9"/>
      <c r="AO4773" s="9"/>
      <c r="AP4773" s="9"/>
      <c r="AQ4773" s="9"/>
      <c r="AR4773" s="9"/>
      <c r="AS4773" s="9"/>
      <c r="AT4773" s="9"/>
      <c r="AU4773" s="9"/>
      <c r="AV4773" s="9"/>
      <c r="AW4773" s="9"/>
      <c r="AX4773" s="9"/>
      <c r="AY4773" s="9"/>
      <c r="AZ4773" s="9"/>
      <c r="BA4773" s="9"/>
      <c r="BB4773" s="9"/>
      <c r="BC4773" s="9"/>
      <c r="BD4773" s="9"/>
      <c r="BE4773" s="9"/>
      <c r="BF4773" s="9"/>
      <c r="BG4773" s="9"/>
      <c r="BH4773" s="9"/>
      <c r="BI4773" s="9"/>
      <c r="BJ4773" s="9"/>
      <c r="BK4773" s="9"/>
      <c r="BL4773" s="9"/>
      <c r="BM4773" s="9"/>
      <c r="BN4773" s="9"/>
      <c r="BO4773" s="9"/>
      <c r="BP4773" s="9"/>
      <c r="BQ4773" s="9"/>
      <c r="BT4773" s="9"/>
      <c r="BU4773" s="9"/>
      <c r="BX4773" s="9"/>
      <c r="BY4773" s="9"/>
      <c r="CB4773" s="9"/>
      <c r="CC4773" s="9"/>
      <c r="CF4773" s="9"/>
      <c r="CG4773" s="9"/>
      <c r="CJ4773" s="9"/>
      <c r="CK4773" s="9"/>
      <c r="CN4773" s="9"/>
      <c r="CO4773" s="9"/>
      <c r="CP4773" s="9"/>
      <c r="CQ4773" s="9"/>
      <c r="CR4773" s="9"/>
      <c r="CS4773" s="9"/>
      <c r="CT4773" s="9"/>
      <c r="CU4773" s="9"/>
      <c r="CV4773" s="9"/>
      <c r="CW4773" s="9"/>
      <c r="CX4773" s="9"/>
      <c r="CY4773" s="9"/>
      <c r="CZ4773" s="9"/>
      <c r="DA4773" s="9"/>
      <c r="DB4773" s="9"/>
      <c r="DC4773" s="9"/>
      <c r="DD4773" s="9"/>
      <c r="DE4773" s="9"/>
      <c r="DF4773" s="9"/>
      <c r="DG4773" s="9"/>
      <c r="DH4773" s="9"/>
      <c r="DI4773" s="9"/>
      <c r="DJ4773" s="9"/>
      <c r="DK4773" s="9"/>
      <c r="DL4773" s="9"/>
      <c r="DM4773" s="9"/>
      <c r="DN4773" s="9"/>
      <c r="DO4773" s="9"/>
      <c r="DP4773" s="9"/>
      <c r="DQ4773" s="9"/>
      <c r="DR4773" s="9"/>
      <c r="DS4773" s="9"/>
      <c r="DT4773" s="9"/>
      <c r="DU4773" s="9"/>
      <c r="DV4773" s="9"/>
      <c r="DW4773" s="9"/>
      <c r="DX4773" s="9"/>
      <c r="DY4773" s="9"/>
      <c r="DZ4773" s="56"/>
      <c r="EA4773" s="57"/>
    </row>
    <row r="4774" spans="1:131" ht="19.5" customHeight="1" x14ac:dyDescent="0.25">
      <c r="A4774" s="9">
        <v>3239</v>
      </c>
      <c r="B4774" s="9" t="s">
        <v>9550</v>
      </c>
      <c r="C4774" s="9" t="s">
        <v>10541</v>
      </c>
      <c r="D4774" s="9"/>
      <c r="E4774" s="9" t="s">
        <v>9551</v>
      </c>
      <c r="F4774" s="9" t="s">
        <v>9552</v>
      </c>
      <c r="G4774" s="9"/>
      <c r="H4774" s="9" t="s">
        <v>202</v>
      </c>
      <c r="I4774" s="9" t="s">
        <v>97</v>
      </c>
      <c r="J4774" s="129">
        <v>44486</v>
      </c>
      <c r="K4774" s="129">
        <v>44291</v>
      </c>
      <c r="L4774" s="129">
        <v>44773</v>
      </c>
      <c r="M4774" s="9" t="s">
        <v>20</v>
      </c>
      <c r="O4774" s="9">
        <v>28</v>
      </c>
      <c r="Q4774" s="9" t="s">
        <v>54</v>
      </c>
      <c r="R4774" s="9"/>
      <c r="S4774" s="13">
        <v>28798500</v>
      </c>
      <c r="T4774" s="13">
        <v>28798500</v>
      </c>
      <c r="U4774" s="13">
        <v>8639550</v>
      </c>
      <c r="V4774" s="13">
        <v>19900000</v>
      </c>
      <c r="W4774" s="9"/>
      <c r="X4774" s="9"/>
      <c r="Y4774" s="9"/>
      <c r="Z4774" s="9"/>
      <c r="AA4774" s="9"/>
      <c r="AB4774" s="9"/>
      <c r="AC4774" s="9"/>
      <c r="AD4774" s="9"/>
      <c r="AE4774" s="9"/>
      <c r="AF4774" s="55">
        <v>19900000</v>
      </c>
      <c r="AG4774" s="55"/>
      <c r="AH4774" s="9"/>
      <c r="AI4774" s="9"/>
      <c r="AJ4774" s="9"/>
      <c r="AK4774" s="9"/>
      <c r="AL4774" s="9"/>
      <c r="AM4774" s="9"/>
      <c r="AN4774" s="9"/>
      <c r="AO4774" s="9"/>
      <c r="AP4774" s="9"/>
      <c r="AQ4774" s="9"/>
      <c r="AR4774" s="9"/>
      <c r="AS4774" s="9"/>
      <c r="AT4774" s="9"/>
      <c r="AU4774" s="9"/>
      <c r="AV4774" s="9"/>
      <c r="AW4774" s="9"/>
      <c r="AX4774" s="9"/>
      <c r="AY4774" s="9"/>
      <c r="AZ4774" s="9"/>
      <c r="BA4774" s="9"/>
      <c r="BB4774" s="9"/>
      <c r="BC4774" s="9"/>
      <c r="BD4774" s="9"/>
      <c r="BE4774" s="9"/>
      <c r="BF4774" s="9"/>
      <c r="BG4774" s="9"/>
      <c r="BH4774" s="9"/>
      <c r="BI4774" s="9"/>
      <c r="BJ4774" s="9"/>
      <c r="BK4774" s="9"/>
      <c r="BL4774" s="9"/>
      <c r="BM4774" s="9"/>
      <c r="BN4774" s="9"/>
      <c r="BO4774" s="9"/>
      <c r="BP4774" s="9"/>
      <c r="BQ4774" s="9"/>
      <c r="BT4774" s="9"/>
      <c r="BU4774" s="9"/>
      <c r="BX4774" s="9"/>
      <c r="BY4774" s="9"/>
      <c r="CB4774" s="9"/>
      <c r="CC4774" s="9"/>
      <c r="CF4774" s="9"/>
      <c r="CG4774" s="9"/>
      <c r="CJ4774" s="9"/>
      <c r="CK4774" s="9"/>
      <c r="CN4774" s="9"/>
      <c r="CO4774" s="9"/>
      <c r="CP4774" s="9"/>
      <c r="CQ4774" s="9"/>
      <c r="CR4774" s="9"/>
      <c r="CS4774" s="9"/>
      <c r="CT4774" s="9"/>
      <c r="CU4774" s="9"/>
      <c r="CV4774" s="9"/>
      <c r="CW4774" s="9"/>
      <c r="CX4774" s="9"/>
      <c r="CY4774" s="9"/>
      <c r="CZ4774" s="9"/>
      <c r="DA4774" s="9"/>
      <c r="DB4774" s="9"/>
      <c r="DC4774" s="9"/>
      <c r="DD4774" s="9"/>
      <c r="DE4774" s="9"/>
      <c r="DF4774" s="9"/>
      <c r="DG4774" s="9"/>
      <c r="DH4774" s="9"/>
      <c r="DI4774" s="9"/>
      <c r="DJ4774" s="9"/>
      <c r="DK4774" s="9"/>
      <c r="DL4774" s="9"/>
      <c r="DM4774" s="9"/>
      <c r="DN4774" s="9"/>
      <c r="DO4774" s="9"/>
      <c r="DP4774" s="9"/>
      <c r="DQ4774" s="9"/>
      <c r="DR4774" s="9"/>
      <c r="DS4774" s="9"/>
      <c r="DT4774" s="9"/>
      <c r="DU4774" s="9"/>
      <c r="DV4774" s="9"/>
      <c r="DW4774" s="9"/>
      <c r="DX4774" s="9"/>
      <c r="DY4774" s="9"/>
      <c r="DZ4774" s="56"/>
      <c r="EA4774" s="57"/>
    </row>
    <row r="4775" spans="1:131" ht="19.5" customHeight="1" x14ac:dyDescent="0.25">
      <c r="A4775" s="9">
        <v>3240</v>
      </c>
      <c r="B4775" s="9" t="s">
        <v>9553</v>
      </c>
      <c r="C4775" s="9" t="s">
        <v>10235</v>
      </c>
      <c r="D4775" s="9"/>
      <c r="E4775" s="9" t="s">
        <v>168</v>
      </c>
      <c r="F4775" s="9" t="s">
        <v>1145</v>
      </c>
      <c r="G4775" s="9"/>
      <c r="H4775" s="9" t="s">
        <v>202</v>
      </c>
      <c r="I4775" s="9" t="s">
        <v>25</v>
      </c>
      <c r="J4775" s="129">
        <v>44375</v>
      </c>
      <c r="K4775" s="129">
        <v>44287</v>
      </c>
      <c r="L4775" s="129">
        <v>44501</v>
      </c>
      <c r="M4775" s="9" t="s">
        <v>20</v>
      </c>
      <c r="O4775" s="9">
        <v>27</v>
      </c>
      <c r="Q4775" s="9" t="s">
        <v>54</v>
      </c>
      <c r="R4775" s="9"/>
      <c r="S4775" s="13">
        <v>17150000</v>
      </c>
      <c r="T4775" s="13">
        <v>17150000</v>
      </c>
      <c r="U4775" s="13">
        <v>5145000</v>
      </c>
      <c r="V4775" s="13">
        <v>12000000</v>
      </c>
      <c r="W4775" s="9"/>
      <c r="X4775" s="9"/>
      <c r="Y4775" s="9"/>
      <c r="Z4775" s="9"/>
      <c r="AA4775" s="9"/>
      <c r="AB4775" s="9"/>
      <c r="AC4775" s="9"/>
      <c r="AD4775" s="9"/>
      <c r="AE4775" s="9"/>
      <c r="AF4775" s="55">
        <v>12000000</v>
      </c>
      <c r="AG4775" s="55"/>
      <c r="AH4775" s="9"/>
      <c r="AI4775" s="9"/>
      <c r="AJ4775" s="9"/>
      <c r="AK4775" s="9"/>
      <c r="AL4775" s="9"/>
      <c r="AM4775" s="9"/>
      <c r="AN4775" s="9"/>
      <c r="AO4775" s="9"/>
      <c r="AP4775" s="9"/>
      <c r="AQ4775" s="9"/>
      <c r="AR4775" s="9"/>
      <c r="AS4775" s="9"/>
      <c r="AT4775" s="9"/>
      <c r="AU4775" s="9"/>
      <c r="AV4775" s="9"/>
      <c r="AW4775" s="9"/>
      <c r="AX4775" s="9"/>
      <c r="AY4775" s="9"/>
      <c r="AZ4775" s="9"/>
      <c r="BA4775" s="9"/>
      <c r="BB4775" s="9"/>
      <c r="BC4775" s="9"/>
      <c r="BD4775" s="9"/>
      <c r="BE4775" s="9"/>
      <c r="BF4775" s="9"/>
      <c r="BG4775" s="9"/>
      <c r="BH4775" s="9"/>
      <c r="BI4775" s="9"/>
      <c r="BJ4775" s="9"/>
      <c r="BK4775" s="9"/>
      <c r="BL4775" s="9"/>
      <c r="BM4775" s="9"/>
      <c r="BN4775" s="9"/>
      <c r="BO4775" s="9"/>
      <c r="BP4775" s="9"/>
      <c r="BQ4775" s="9"/>
      <c r="BT4775" s="9"/>
      <c r="BU4775" s="9"/>
      <c r="BX4775" s="9"/>
      <c r="BY4775" s="9"/>
      <c r="CB4775" s="9"/>
      <c r="CC4775" s="9"/>
      <c r="CF4775" s="9"/>
      <c r="CG4775" s="9"/>
      <c r="CJ4775" s="9"/>
      <c r="CK4775" s="9"/>
      <c r="CN4775" s="9"/>
      <c r="CO4775" s="9"/>
      <c r="CP4775" s="9"/>
      <c r="CQ4775" s="9"/>
      <c r="CR4775" s="9"/>
      <c r="CS4775" s="9"/>
      <c r="CT4775" s="9"/>
      <c r="CU4775" s="9"/>
      <c r="CV4775" s="9"/>
      <c r="CW4775" s="9"/>
      <c r="CX4775" s="9"/>
      <c r="CY4775" s="9"/>
      <c r="CZ4775" s="9"/>
      <c r="DA4775" s="9"/>
      <c r="DB4775" s="9"/>
      <c r="DC4775" s="9"/>
      <c r="DD4775" s="9"/>
      <c r="DE4775" s="9"/>
      <c r="DF4775" s="9"/>
      <c r="DG4775" s="9"/>
      <c r="DH4775" s="9"/>
      <c r="DI4775" s="9"/>
      <c r="DJ4775" s="9"/>
      <c r="DK4775" s="9"/>
      <c r="DL4775" s="9"/>
      <c r="DM4775" s="9"/>
      <c r="DN4775" s="9"/>
      <c r="DO4775" s="9"/>
      <c r="DP4775" s="9"/>
      <c r="DQ4775" s="9"/>
      <c r="DR4775" s="9"/>
      <c r="DS4775" s="9"/>
      <c r="DT4775" s="9"/>
      <c r="DU4775" s="9"/>
      <c r="DV4775" s="9"/>
      <c r="DW4775" s="9"/>
      <c r="DX4775" s="9"/>
      <c r="DY4775" s="9"/>
      <c r="DZ4775" s="56"/>
      <c r="EA4775" s="57"/>
    </row>
    <row r="4776" spans="1:131" ht="19.5" customHeight="1" x14ac:dyDescent="0.25">
      <c r="A4776" s="9">
        <v>3241</v>
      </c>
      <c r="B4776" s="9" t="s">
        <v>9554</v>
      </c>
      <c r="C4776" s="9" t="s">
        <v>9555</v>
      </c>
      <c r="D4776" s="9"/>
      <c r="E4776" s="9" t="s">
        <v>968</v>
      </c>
      <c r="F4776" s="9" t="s">
        <v>5018</v>
      </c>
      <c r="G4776" s="9"/>
      <c r="H4776" s="9" t="s">
        <v>202</v>
      </c>
      <c r="I4776" s="9" t="s">
        <v>97</v>
      </c>
      <c r="J4776" s="129">
        <v>44392</v>
      </c>
      <c r="K4776" s="129">
        <v>44256</v>
      </c>
      <c r="L4776" s="129">
        <v>44773</v>
      </c>
      <c r="M4776" s="9" t="s">
        <v>20</v>
      </c>
      <c r="O4776" s="9">
        <v>30</v>
      </c>
      <c r="Q4776" s="9" t="s">
        <v>54</v>
      </c>
      <c r="R4776" s="9"/>
      <c r="S4776" s="13">
        <v>16000000</v>
      </c>
      <c r="T4776" s="13">
        <v>16000000</v>
      </c>
      <c r="U4776" s="13">
        <v>4800000</v>
      </c>
      <c r="V4776" s="13">
        <v>11200000</v>
      </c>
      <c r="W4776" s="9"/>
      <c r="X4776" s="9"/>
      <c r="Y4776" s="9"/>
      <c r="Z4776" s="9"/>
      <c r="AA4776" s="9"/>
      <c r="AB4776" s="9"/>
      <c r="AC4776" s="9"/>
      <c r="AD4776" s="9"/>
      <c r="AE4776" s="9"/>
      <c r="AF4776" s="55">
        <v>11200000</v>
      </c>
      <c r="AG4776" s="55"/>
      <c r="AH4776" s="9"/>
      <c r="AI4776" s="9"/>
      <c r="AJ4776" s="9"/>
      <c r="AK4776" s="9"/>
      <c r="AL4776" s="9"/>
      <c r="AM4776" s="9"/>
      <c r="AN4776" s="9"/>
      <c r="AO4776" s="9"/>
      <c r="AP4776" s="9"/>
      <c r="AQ4776" s="9"/>
      <c r="AR4776" s="9"/>
      <c r="AS4776" s="9"/>
      <c r="AT4776" s="9"/>
      <c r="AU4776" s="9"/>
      <c r="AV4776" s="9"/>
      <c r="AW4776" s="9"/>
      <c r="AX4776" s="9"/>
      <c r="AY4776" s="9"/>
      <c r="AZ4776" s="9"/>
      <c r="BA4776" s="9"/>
      <c r="BB4776" s="9"/>
      <c r="BC4776" s="9"/>
      <c r="BD4776" s="9"/>
      <c r="BE4776" s="9"/>
      <c r="BF4776" s="9"/>
      <c r="BG4776" s="9"/>
      <c r="BH4776" s="9"/>
      <c r="BI4776" s="9"/>
      <c r="BJ4776" s="9"/>
      <c r="BK4776" s="9"/>
      <c r="BL4776" s="9"/>
      <c r="BM4776" s="9"/>
      <c r="BN4776" s="9"/>
      <c r="BO4776" s="9"/>
      <c r="BP4776" s="9"/>
      <c r="BQ4776" s="9"/>
      <c r="BT4776" s="9"/>
      <c r="BU4776" s="9"/>
      <c r="BX4776" s="9"/>
      <c r="BY4776" s="9"/>
      <c r="CB4776" s="9"/>
      <c r="CC4776" s="9"/>
      <c r="CF4776" s="9"/>
      <c r="CG4776" s="9"/>
      <c r="CJ4776" s="9"/>
      <c r="CK4776" s="9"/>
      <c r="CN4776" s="9"/>
      <c r="CO4776" s="9"/>
      <c r="CP4776" s="9"/>
      <c r="CQ4776" s="9"/>
      <c r="CR4776" s="9"/>
      <c r="CS4776" s="9"/>
      <c r="CT4776" s="9"/>
      <c r="CU4776" s="9"/>
      <c r="CV4776" s="9"/>
      <c r="CW4776" s="9"/>
      <c r="CX4776" s="9"/>
      <c r="CY4776" s="9"/>
      <c r="CZ4776" s="9"/>
      <c r="DA4776" s="9"/>
      <c r="DB4776" s="9"/>
      <c r="DC4776" s="9"/>
      <c r="DD4776" s="9"/>
      <c r="DE4776" s="9"/>
      <c r="DF4776" s="9"/>
      <c r="DG4776" s="9"/>
      <c r="DH4776" s="9"/>
      <c r="DI4776" s="9"/>
      <c r="DJ4776" s="9"/>
      <c r="DK4776" s="9"/>
      <c r="DL4776" s="9"/>
      <c r="DM4776" s="9"/>
      <c r="DN4776" s="9"/>
      <c r="DO4776" s="9"/>
      <c r="DP4776" s="9"/>
      <c r="DQ4776" s="9"/>
      <c r="DR4776" s="9"/>
      <c r="DS4776" s="9"/>
      <c r="DT4776" s="9"/>
      <c r="DU4776" s="9"/>
      <c r="DV4776" s="9"/>
      <c r="DW4776" s="9"/>
      <c r="DX4776" s="9"/>
      <c r="DY4776" s="9"/>
      <c r="DZ4776" s="56"/>
      <c r="EA4776" s="57"/>
    </row>
    <row r="4777" spans="1:131" ht="19.5" customHeight="1" x14ac:dyDescent="0.25">
      <c r="A4777" s="9">
        <v>3242</v>
      </c>
      <c r="B4777" s="9" t="s">
        <v>9556</v>
      </c>
      <c r="C4777" s="9" t="s">
        <v>9557</v>
      </c>
      <c r="D4777" s="9"/>
      <c r="E4777" s="9" t="s">
        <v>968</v>
      </c>
      <c r="F4777" s="9" t="s">
        <v>5018</v>
      </c>
      <c r="G4777" s="9"/>
      <c r="H4777" s="9" t="s">
        <v>906</v>
      </c>
      <c r="I4777" s="9" t="s">
        <v>78</v>
      </c>
      <c r="M4777" s="9" t="s">
        <v>20</v>
      </c>
      <c r="O4777" s="9">
        <v>29</v>
      </c>
      <c r="R4777" s="9"/>
      <c r="S4777" s="9"/>
      <c r="T4777" s="9"/>
      <c r="U4777" s="9"/>
      <c r="V4777" s="9"/>
      <c r="W4777" s="9"/>
      <c r="X4777" s="9"/>
      <c r="Y4777" s="9"/>
      <c r="Z4777" s="9"/>
      <c r="AA4777" s="9"/>
      <c r="AB4777" s="9"/>
      <c r="AC4777" s="9"/>
      <c r="AD4777" s="9"/>
      <c r="AE4777" s="9"/>
      <c r="AF4777" s="55"/>
      <c r="AG4777" s="55"/>
      <c r="AH4777" s="9"/>
      <c r="AI4777" s="9"/>
      <c r="AJ4777" s="9"/>
      <c r="AK4777" s="9"/>
      <c r="AL4777" s="9"/>
      <c r="AM4777" s="9"/>
      <c r="AN4777" s="9"/>
      <c r="AO4777" s="9"/>
      <c r="AP4777" s="9"/>
      <c r="AQ4777" s="9"/>
      <c r="AR4777" s="9"/>
      <c r="AS4777" s="9"/>
      <c r="AT4777" s="9"/>
      <c r="AU4777" s="9"/>
      <c r="AV4777" s="9"/>
      <c r="AW4777" s="9"/>
      <c r="AX4777" s="9"/>
      <c r="AY4777" s="9"/>
      <c r="AZ4777" s="9"/>
      <c r="BA4777" s="9"/>
      <c r="BB4777" s="9"/>
      <c r="BC4777" s="9"/>
      <c r="BD4777" s="9"/>
      <c r="BE4777" s="9"/>
      <c r="BF4777" s="9"/>
      <c r="BG4777" s="9"/>
      <c r="BH4777" s="9"/>
      <c r="BI4777" s="9"/>
      <c r="BJ4777" s="9"/>
      <c r="BK4777" s="9"/>
      <c r="BL4777" s="9"/>
      <c r="BM4777" s="9"/>
      <c r="BN4777" s="9"/>
      <c r="BO4777" s="9"/>
      <c r="BP4777" s="9"/>
      <c r="BQ4777" s="9"/>
      <c r="BT4777" s="9"/>
      <c r="BU4777" s="9"/>
      <c r="BX4777" s="9"/>
      <c r="BY4777" s="9"/>
      <c r="CB4777" s="9"/>
      <c r="CC4777" s="9"/>
      <c r="CF4777" s="9"/>
      <c r="CG4777" s="9"/>
      <c r="CJ4777" s="9"/>
      <c r="CK4777" s="9"/>
      <c r="CN4777" s="9"/>
      <c r="CO4777" s="9"/>
      <c r="CP4777" s="9"/>
      <c r="CQ4777" s="9"/>
      <c r="CR4777" s="9"/>
      <c r="CS4777" s="9"/>
      <c r="CT4777" s="9"/>
      <c r="CU4777" s="9"/>
      <c r="CV4777" s="9"/>
      <c r="CW4777" s="9"/>
      <c r="CX4777" s="9"/>
      <c r="CY4777" s="9"/>
      <c r="CZ4777" s="9"/>
      <c r="DA4777" s="9"/>
      <c r="DB4777" s="9"/>
      <c r="DC4777" s="9"/>
      <c r="DD4777" s="9"/>
      <c r="DE4777" s="9"/>
      <c r="DF4777" s="9"/>
      <c r="DG4777" s="9"/>
      <c r="DH4777" s="9"/>
      <c r="DI4777" s="9"/>
      <c r="DJ4777" s="9"/>
      <c r="DK4777" s="9"/>
      <c r="DL4777" s="9"/>
      <c r="DM4777" s="9"/>
      <c r="DN4777" s="9"/>
      <c r="DO4777" s="9"/>
      <c r="DP4777" s="9"/>
      <c r="DQ4777" s="9"/>
      <c r="DR4777" s="9"/>
      <c r="DS4777" s="9"/>
      <c r="DT4777" s="9"/>
      <c r="DU4777" s="9"/>
      <c r="DV4777" s="9"/>
      <c r="DW4777" s="9"/>
      <c r="DX4777" s="9"/>
      <c r="DY4777" s="9"/>
      <c r="DZ4777" s="56"/>
      <c r="EA4777" s="57"/>
    </row>
    <row r="4778" spans="1:131" ht="19.5" customHeight="1" x14ac:dyDescent="0.25">
      <c r="A4778" s="9">
        <v>3243</v>
      </c>
      <c r="B4778" s="9" t="s">
        <v>9558</v>
      </c>
      <c r="C4778" s="9" t="s">
        <v>9559</v>
      </c>
      <c r="D4778" s="9"/>
      <c r="E4778" s="9" t="s">
        <v>9560</v>
      </c>
      <c r="F4778" s="9" t="s">
        <v>9561</v>
      </c>
      <c r="G4778" s="9"/>
      <c r="H4778" s="9" t="s">
        <v>202</v>
      </c>
      <c r="I4778" s="9" t="s">
        <v>97</v>
      </c>
      <c r="J4778" s="129">
        <v>44459</v>
      </c>
      <c r="K4778" s="129">
        <v>44312</v>
      </c>
      <c r="L4778" s="129">
        <v>44773</v>
      </c>
      <c r="M4778" s="9" t="s">
        <v>20</v>
      </c>
      <c r="O4778" s="9">
        <v>32</v>
      </c>
      <c r="Q4778" s="9" t="s">
        <v>54</v>
      </c>
      <c r="R4778" s="9"/>
      <c r="S4778" s="13">
        <v>28000000</v>
      </c>
      <c r="T4778" s="13">
        <v>28000000</v>
      </c>
      <c r="U4778" s="13">
        <v>8400000</v>
      </c>
      <c r="V4778" s="13">
        <v>19600000</v>
      </c>
      <c r="W4778" s="9"/>
      <c r="X4778" s="9"/>
      <c r="Y4778" s="9"/>
      <c r="Z4778" s="9"/>
      <c r="AA4778" s="9"/>
      <c r="AB4778" s="9"/>
      <c r="AC4778" s="9"/>
      <c r="AD4778" s="9"/>
      <c r="AE4778" s="9"/>
      <c r="AF4778" s="55">
        <v>19600000</v>
      </c>
      <c r="AG4778" s="55"/>
      <c r="AH4778" s="9"/>
      <c r="AI4778" s="9"/>
      <c r="AJ4778" s="9"/>
      <c r="AK4778" s="9"/>
      <c r="AL4778" s="9"/>
      <c r="AM4778" s="9"/>
      <c r="AN4778" s="9"/>
      <c r="AO4778" s="9"/>
      <c r="AP4778" s="9"/>
      <c r="AQ4778" s="9"/>
      <c r="AR4778" s="9"/>
      <c r="AS4778" s="9"/>
      <c r="AT4778" s="9"/>
      <c r="AU4778" s="9"/>
      <c r="AV4778" s="9"/>
      <c r="AW4778" s="9"/>
      <c r="AX4778" s="9"/>
      <c r="AY4778" s="9"/>
      <c r="AZ4778" s="9"/>
      <c r="BA4778" s="9"/>
      <c r="BB4778" s="9"/>
      <c r="BC4778" s="9"/>
      <c r="BD4778" s="9"/>
      <c r="BE4778" s="9"/>
      <c r="BF4778" s="9"/>
      <c r="BG4778" s="9"/>
      <c r="BH4778" s="9"/>
      <c r="BI4778" s="9"/>
      <c r="BJ4778" s="9"/>
      <c r="BK4778" s="9"/>
      <c r="BL4778" s="9"/>
      <c r="BM4778" s="9"/>
      <c r="BN4778" s="9"/>
      <c r="BO4778" s="9"/>
      <c r="BP4778" s="9"/>
      <c r="BQ4778" s="9"/>
      <c r="BT4778" s="9"/>
      <c r="BU4778" s="9"/>
      <c r="BX4778" s="9"/>
      <c r="BY4778" s="9"/>
      <c r="CB4778" s="9"/>
      <c r="CC4778" s="9"/>
      <c r="CF4778" s="9"/>
      <c r="CG4778" s="9"/>
      <c r="CJ4778" s="9"/>
      <c r="CK4778" s="9"/>
      <c r="CN4778" s="9"/>
      <c r="CO4778" s="9"/>
      <c r="CP4778" s="9"/>
      <c r="CQ4778" s="9"/>
      <c r="CR4778" s="9"/>
      <c r="CS4778" s="9"/>
      <c r="CT4778" s="9"/>
      <c r="CU4778" s="9"/>
      <c r="CV4778" s="9"/>
      <c r="CW4778" s="9"/>
      <c r="CX4778" s="9"/>
      <c r="CY4778" s="9"/>
      <c r="CZ4778" s="9"/>
      <c r="DA4778" s="9"/>
      <c r="DB4778" s="9"/>
      <c r="DC4778" s="9"/>
      <c r="DD4778" s="9"/>
      <c r="DE4778" s="9"/>
      <c r="DF4778" s="9"/>
      <c r="DG4778" s="9"/>
      <c r="DH4778" s="9"/>
      <c r="DI4778" s="9"/>
      <c r="DJ4778" s="9"/>
      <c r="DK4778" s="9"/>
      <c r="DL4778" s="9"/>
      <c r="DM4778" s="9"/>
      <c r="DN4778" s="9"/>
      <c r="DO4778" s="9"/>
      <c r="DP4778" s="9"/>
      <c r="DQ4778" s="9"/>
      <c r="DR4778" s="9"/>
      <c r="DS4778" s="9"/>
      <c r="DT4778" s="9"/>
      <c r="DU4778" s="9"/>
      <c r="DV4778" s="9"/>
      <c r="DW4778" s="9"/>
      <c r="DX4778" s="9"/>
      <c r="DY4778" s="9"/>
      <c r="DZ4778" s="56"/>
      <c r="EA4778" s="57"/>
    </row>
    <row r="4779" spans="1:131" ht="19.5" customHeight="1" x14ac:dyDescent="0.25">
      <c r="A4779" s="9">
        <v>3244</v>
      </c>
      <c r="B4779" s="9" t="s">
        <v>9562</v>
      </c>
      <c r="C4779" s="9" t="s">
        <v>9563</v>
      </c>
      <c r="D4779" s="9"/>
      <c r="E4779" s="9" t="s">
        <v>2213</v>
      </c>
      <c r="F4779" s="9" t="s">
        <v>6069</v>
      </c>
      <c r="G4779" s="9"/>
      <c r="H4779" s="9" t="s">
        <v>906</v>
      </c>
      <c r="I4779" s="9" t="s">
        <v>97</v>
      </c>
      <c r="M4779" s="9" t="s">
        <v>20</v>
      </c>
      <c r="O4779" s="9">
        <v>28</v>
      </c>
      <c r="R4779" s="9"/>
      <c r="S4779" s="9"/>
      <c r="T4779" s="9"/>
      <c r="U4779" s="9"/>
      <c r="V4779" s="9"/>
      <c r="W4779" s="9"/>
      <c r="X4779" s="9"/>
      <c r="Y4779" s="9"/>
      <c r="Z4779" s="9"/>
      <c r="AA4779" s="9"/>
      <c r="AB4779" s="9"/>
      <c r="AC4779" s="9"/>
      <c r="AD4779" s="9"/>
      <c r="AE4779" s="9"/>
      <c r="AF4779" s="55"/>
      <c r="AG4779" s="55"/>
      <c r="AH4779" s="9"/>
      <c r="AI4779" s="9"/>
      <c r="AJ4779" s="9"/>
      <c r="AK4779" s="9"/>
      <c r="AL4779" s="9"/>
      <c r="AM4779" s="9"/>
      <c r="AN4779" s="9"/>
      <c r="AO4779" s="9"/>
      <c r="AP4779" s="9"/>
      <c r="AQ4779" s="9"/>
      <c r="AR4779" s="9"/>
      <c r="AS4779" s="9"/>
      <c r="AT4779" s="9"/>
      <c r="AU4779" s="9"/>
      <c r="AV4779" s="9"/>
      <c r="AW4779" s="9"/>
      <c r="AX4779" s="9"/>
      <c r="AY4779" s="9"/>
      <c r="AZ4779" s="9"/>
      <c r="BA4779" s="9"/>
      <c r="BB4779" s="9"/>
      <c r="BC4779" s="9"/>
      <c r="BD4779" s="9"/>
      <c r="BE4779" s="9"/>
      <c r="BF4779" s="9"/>
      <c r="BG4779" s="9"/>
      <c r="BH4779" s="9"/>
      <c r="BI4779" s="9"/>
      <c r="BJ4779" s="9"/>
      <c r="BK4779" s="9"/>
      <c r="BL4779" s="9"/>
      <c r="BM4779" s="9"/>
      <c r="BN4779" s="9"/>
      <c r="BO4779" s="9"/>
      <c r="BP4779" s="9"/>
      <c r="BQ4779" s="9"/>
      <c r="BT4779" s="9"/>
      <c r="BU4779" s="9"/>
      <c r="BX4779" s="9"/>
      <c r="BY4779" s="9"/>
      <c r="CB4779" s="9"/>
      <c r="CC4779" s="9"/>
      <c r="CF4779" s="9"/>
      <c r="CG4779" s="9"/>
      <c r="CJ4779" s="9"/>
      <c r="CK4779" s="9"/>
      <c r="CN4779" s="9"/>
      <c r="CO4779" s="9"/>
      <c r="CP4779" s="9"/>
      <c r="CQ4779" s="9"/>
      <c r="CR4779" s="9"/>
      <c r="CS4779" s="9"/>
      <c r="CT4779" s="9"/>
      <c r="CU4779" s="9"/>
      <c r="CV4779" s="9"/>
      <c r="CW4779" s="9"/>
      <c r="CX4779" s="9"/>
      <c r="CY4779" s="9"/>
      <c r="CZ4779" s="9"/>
      <c r="DA4779" s="9"/>
      <c r="DB4779" s="9"/>
      <c r="DC4779" s="9"/>
      <c r="DD4779" s="9"/>
      <c r="DE4779" s="9"/>
      <c r="DF4779" s="9"/>
      <c r="DG4779" s="9"/>
      <c r="DH4779" s="9"/>
      <c r="DI4779" s="9"/>
      <c r="DJ4779" s="9"/>
      <c r="DK4779" s="9"/>
      <c r="DL4779" s="9"/>
      <c r="DM4779" s="9"/>
      <c r="DN4779" s="9"/>
      <c r="DO4779" s="9"/>
      <c r="DP4779" s="9"/>
      <c r="DQ4779" s="9"/>
      <c r="DR4779" s="9"/>
      <c r="DS4779" s="9"/>
      <c r="DT4779" s="9"/>
      <c r="DU4779" s="9"/>
      <c r="DV4779" s="9"/>
      <c r="DW4779" s="9"/>
      <c r="DX4779" s="9"/>
      <c r="DY4779" s="9"/>
      <c r="DZ4779" s="56"/>
      <c r="EA4779" s="57"/>
    </row>
    <row r="4780" spans="1:131" ht="19.5" customHeight="1" x14ac:dyDescent="0.25">
      <c r="A4780" s="9">
        <v>3245</v>
      </c>
      <c r="B4780" s="9" t="s">
        <v>9564</v>
      </c>
      <c r="C4780" s="9" t="s">
        <v>2317</v>
      </c>
      <c r="D4780" s="9"/>
      <c r="E4780" s="9" t="s">
        <v>7486</v>
      </c>
      <c r="F4780" s="9" t="s">
        <v>6294</v>
      </c>
      <c r="G4780" s="9"/>
      <c r="H4780" s="9" t="s">
        <v>202</v>
      </c>
      <c r="I4780" s="9" t="s">
        <v>28</v>
      </c>
      <c r="J4780" s="129">
        <v>44423</v>
      </c>
      <c r="K4780" s="129">
        <v>44175</v>
      </c>
      <c r="L4780" s="129">
        <v>44773</v>
      </c>
      <c r="M4780" s="9" t="s">
        <v>20</v>
      </c>
      <c r="O4780" s="9">
        <v>31</v>
      </c>
      <c r="Q4780" s="9" t="s">
        <v>54</v>
      </c>
      <c r="R4780" s="9"/>
      <c r="S4780" s="13">
        <v>28000000</v>
      </c>
      <c r="T4780" s="13">
        <v>28000000</v>
      </c>
      <c r="U4780" s="13">
        <v>8400000</v>
      </c>
      <c r="V4780" s="13">
        <v>13000000</v>
      </c>
      <c r="W4780" s="9"/>
      <c r="X4780" s="9"/>
      <c r="Y4780" s="9"/>
      <c r="Z4780" s="9"/>
      <c r="AA4780" s="9"/>
      <c r="AB4780" s="9"/>
      <c r="AC4780" s="9"/>
      <c r="AD4780" s="9"/>
      <c r="AE4780" s="9"/>
      <c r="AF4780" s="55">
        <v>13000000</v>
      </c>
      <c r="AG4780" s="55"/>
      <c r="AH4780" s="9"/>
      <c r="AI4780" s="9"/>
      <c r="AJ4780" s="9"/>
      <c r="AK4780" s="9"/>
      <c r="AL4780" s="9"/>
      <c r="AM4780" s="9"/>
      <c r="AN4780" s="9"/>
      <c r="AO4780" s="9"/>
      <c r="AP4780" s="9"/>
      <c r="AQ4780" s="9"/>
      <c r="AR4780" s="9"/>
      <c r="AS4780" s="9"/>
      <c r="AT4780" s="9"/>
      <c r="AU4780" s="9"/>
      <c r="AV4780" s="9"/>
      <c r="AW4780" s="9"/>
      <c r="AX4780" s="9"/>
      <c r="AY4780" s="9"/>
      <c r="AZ4780" s="9"/>
      <c r="BA4780" s="9"/>
      <c r="BB4780" s="9"/>
      <c r="BC4780" s="9"/>
      <c r="BD4780" s="9"/>
      <c r="BE4780" s="9"/>
      <c r="BF4780" s="9"/>
      <c r="BG4780" s="9"/>
      <c r="BH4780" s="9"/>
      <c r="BI4780" s="9"/>
      <c r="BJ4780" s="9"/>
      <c r="BK4780" s="9"/>
      <c r="BL4780" s="9"/>
      <c r="BM4780" s="9"/>
      <c r="BN4780" s="9"/>
      <c r="BO4780" s="9"/>
      <c r="BP4780" s="9"/>
      <c r="BQ4780" s="9"/>
      <c r="BT4780" s="9"/>
      <c r="BU4780" s="9"/>
      <c r="BX4780" s="9"/>
      <c r="BY4780" s="9"/>
      <c r="CB4780" s="9"/>
      <c r="CC4780" s="9"/>
      <c r="CF4780" s="9"/>
      <c r="CG4780" s="9"/>
      <c r="CJ4780" s="9"/>
      <c r="CK4780" s="9"/>
      <c r="CN4780" s="9"/>
      <c r="CO4780" s="9"/>
      <c r="CP4780" s="9"/>
      <c r="CQ4780" s="9"/>
      <c r="CR4780" s="9"/>
      <c r="CS4780" s="9"/>
      <c r="CT4780" s="9"/>
      <c r="CU4780" s="9"/>
      <c r="CV4780" s="9"/>
      <c r="CW4780" s="9"/>
      <c r="CX4780" s="9"/>
      <c r="CY4780" s="9"/>
      <c r="CZ4780" s="9"/>
      <c r="DA4780" s="9"/>
      <c r="DB4780" s="9"/>
      <c r="DC4780" s="9"/>
      <c r="DD4780" s="9"/>
      <c r="DE4780" s="9"/>
      <c r="DF4780" s="9"/>
      <c r="DG4780" s="9"/>
      <c r="DH4780" s="9"/>
      <c r="DI4780" s="9"/>
      <c r="DJ4780" s="9"/>
      <c r="DK4780" s="9"/>
      <c r="DL4780" s="9"/>
      <c r="DM4780" s="9"/>
      <c r="DN4780" s="9"/>
      <c r="DO4780" s="9"/>
      <c r="DP4780" s="9"/>
      <c r="DQ4780" s="9"/>
      <c r="DR4780" s="9"/>
      <c r="DS4780" s="9"/>
      <c r="DT4780" s="9"/>
      <c r="DU4780" s="9"/>
      <c r="DV4780" s="9"/>
      <c r="DW4780" s="9"/>
      <c r="DX4780" s="9"/>
      <c r="DY4780" s="9"/>
      <c r="DZ4780" s="56"/>
      <c r="EA4780" s="57"/>
    </row>
    <row r="4781" spans="1:131" ht="19.5" customHeight="1" x14ac:dyDescent="0.25">
      <c r="A4781" s="9">
        <v>3246</v>
      </c>
      <c r="B4781" s="9" t="s">
        <v>9565</v>
      </c>
      <c r="C4781" s="9" t="s">
        <v>9566</v>
      </c>
      <c r="D4781" s="9"/>
      <c r="E4781" s="9" t="s">
        <v>8320</v>
      </c>
      <c r="F4781" s="9" t="s">
        <v>6294</v>
      </c>
      <c r="G4781" s="9"/>
      <c r="H4781" s="9" t="s">
        <v>906</v>
      </c>
      <c r="I4781" s="9" t="s">
        <v>28</v>
      </c>
      <c r="M4781" s="9" t="s">
        <v>20</v>
      </c>
      <c r="O4781" s="9">
        <v>30</v>
      </c>
      <c r="R4781" s="9"/>
      <c r="S4781" s="9"/>
      <c r="T4781" s="9"/>
      <c r="U4781" s="9"/>
      <c r="V4781" s="9"/>
      <c r="W4781" s="9"/>
      <c r="X4781" s="9"/>
      <c r="Y4781" s="9"/>
      <c r="Z4781" s="9"/>
      <c r="AA4781" s="9"/>
      <c r="AB4781" s="9"/>
      <c r="AC4781" s="9"/>
      <c r="AD4781" s="9"/>
      <c r="AE4781" s="9"/>
      <c r="AF4781" s="55"/>
      <c r="AG4781" s="55"/>
      <c r="AH4781" s="9"/>
      <c r="AI4781" s="9"/>
      <c r="AJ4781" s="9"/>
      <c r="AK4781" s="9"/>
      <c r="AL4781" s="9"/>
      <c r="AM4781" s="9"/>
      <c r="AN4781" s="9"/>
      <c r="AO4781" s="9"/>
      <c r="AP4781" s="9"/>
      <c r="AQ4781" s="9"/>
      <c r="AR4781" s="9"/>
      <c r="AS4781" s="9"/>
      <c r="AT4781" s="9"/>
      <c r="AU4781" s="9"/>
      <c r="AV4781" s="9"/>
      <c r="AW4781" s="9"/>
      <c r="AX4781" s="9"/>
      <c r="AY4781" s="9"/>
      <c r="AZ4781" s="9"/>
      <c r="BA4781" s="9"/>
      <c r="BB4781" s="9"/>
      <c r="BC4781" s="9"/>
      <c r="BD4781" s="9"/>
      <c r="BE4781" s="9"/>
      <c r="BF4781" s="9"/>
      <c r="BG4781" s="9"/>
      <c r="BH4781" s="9"/>
      <c r="BI4781" s="9"/>
      <c r="BJ4781" s="9"/>
      <c r="BK4781" s="9"/>
      <c r="BL4781" s="9"/>
      <c r="BM4781" s="9"/>
      <c r="BN4781" s="9"/>
      <c r="BO4781" s="9"/>
      <c r="BP4781" s="9"/>
      <c r="BQ4781" s="9"/>
      <c r="BT4781" s="9"/>
      <c r="BU4781" s="9"/>
      <c r="BX4781" s="9"/>
      <c r="BY4781" s="9"/>
      <c r="CB4781" s="9"/>
      <c r="CC4781" s="9"/>
      <c r="CF4781" s="9"/>
      <c r="CG4781" s="9"/>
      <c r="CJ4781" s="9"/>
      <c r="CK4781" s="9"/>
      <c r="CN4781" s="9"/>
      <c r="CO4781" s="9"/>
      <c r="CP4781" s="9"/>
      <c r="CQ4781" s="9"/>
      <c r="CR4781" s="9"/>
      <c r="CS4781" s="9"/>
      <c r="CT4781" s="9"/>
      <c r="CU4781" s="9"/>
      <c r="CV4781" s="9"/>
      <c r="CW4781" s="9"/>
      <c r="CX4781" s="9"/>
      <c r="CY4781" s="9"/>
      <c r="CZ4781" s="9"/>
      <c r="DA4781" s="9"/>
      <c r="DB4781" s="9"/>
      <c r="DC4781" s="9"/>
      <c r="DD4781" s="9"/>
      <c r="DE4781" s="9"/>
      <c r="DF4781" s="9"/>
      <c r="DG4781" s="9"/>
      <c r="DH4781" s="9"/>
      <c r="DI4781" s="9"/>
      <c r="DJ4781" s="9"/>
      <c r="DK4781" s="9"/>
      <c r="DL4781" s="9"/>
      <c r="DM4781" s="9"/>
      <c r="DN4781" s="9"/>
      <c r="DO4781" s="9"/>
      <c r="DP4781" s="9"/>
      <c r="DQ4781" s="9"/>
      <c r="DR4781" s="9"/>
      <c r="DS4781" s="9"/>
      <c r="DT4781" s="9"/>
      <c r="DU4781" s="9"/>
      <c r="DV4781" s="9"/>
      <c r="DW4781" s="9"/>
      <c r="DX4781" s="9"/>
      <c r="DY4781" s="9"/>
      <c r="DZ4781" s="56"/>
      <c r="EA4781" s="57"/>
    </row>
    <row r="4782" spans="1:131" ht="19.5" customHeight="1" x14ac:dyDescent="0.25">
      <c r="A4782" s="9">
        <v>3247</v>
      </c>
      <c r="B4782" s="9" t="s">
        <v>9567</v>
      </c>
      <c r="C4782" s="9" t="s">
        <v>9568</v>
      </c>
      <c r="D4782" s="9"/>
      <c r="E4782" s="9" t="s">
        <v>9569</v>
      </c>
      <c r="F4782" s="9" t="s">
        <v>9570</v>
      </c>
      <c r="G4782" s="9"/>
      <c r="H4782" s="9" t="s">
        <v>906</v>
      </c>
      <c r="I4782" s="9" t="s">
        <v>97</v>
      </c>
      <c r="M4782" s="9" t="s">
        <v>20</v>
      </c>
      <c r="O4782" s="9">
        <v>27</v>
      </c>
      <c r="R4782" s="9"/>
      <c r="S4782" s="9"/>
      <c r="T4782" s="9"/>
      <c r="U4782" s="9"/>
      <c r="V4782" s="9"/>
      <c r="W4782" s="9"/>
      <c r="X4782" s="9"/>
      <c r="Y4782" s="9"/>
      <c r="Z4782" s="9"/>
      <c r="AA4782" s="9"/>
      <c r="AB4782" s="9"/>
      <c r="AC4782" s="9"/>
      <c r="AD4782" s="9"/>
      <c r="AE4782" s="9"/>
      <c r="AF4782" s="55"/>
      <c r="AG4782" s="55"/>
      <c r="AH4782" s="9"/>
      <c r="AI4782" s="9"/>
      <c r="AJ4782" s="9"/>
      <c r="AK4782" s="9"/>
      <c r="AL4782" s="9"/>
      <c r="AM4782" s="9"/>
      <c r="AN4782" s="9"/>
      <c r="AO4782" s="9"/>
      <c r="AP4782" s="9"/>
      <c r="AQ4782" s="9"/>
      <c r="AR4782" s="9"/>
      <c r="AS4782" s="9"/>
      <c r="AT4782" s="9"/>
      <c r="AU4782" s="9"/>
      <c r="AV4782" s="9"/>
      <c r="AW4782" s="9"/>
      <c r="AX4782" s="9"/>
      <c r="AY4782" s="9"/>
      <c r="AZ4782" s="9"/>
      <c r="BA4782" s="9"/>
      <c r="BB4782" s="9"/>
      <c r="BC4782" s="9"/>
      <c r="BD4782" s="9"/>
      <c r="BE4782" s="9"/>
      <c r="BF4782" s="9"/>
      <c r="BG4782" s="9"/>
      <c r="BH4782" s="9"/>
      <c r="BI4782" s="9"/>
      <c r="BJ4782" s="9"/>
      <c r="BK4782" s="9"/>
      <c r="BL4782" s="9"/>
      <c r="BM4782" s="9"/>
      <c r="BN4782" s="9"/>
      <c r="BO4782" s="9"/>
      <c r="BP4782" s="9"/>
      <c r="BQ4782" s="9"/>
      <c r="BT4782" s="9"/>
      <c r="BU4782" s="9"/>
      <c r="BX4782" s="9"/>
      <c r="BY4782" s="9"/>
      <c r="CB4782" s="9"/>
      <c r="CC4782" s="9"/>
      <c r="CF4782" s="9"/>
      <c r="CG4782" s="9"/>
      <c r="CJ4782" s="9"/>
      <c r="CK4782" s="9"/>
      <c r="CN4782" s="9"/>
      <c r="CO4782" s="9"/>
      <c r="CP4782" s="9"/>
      <c r="CQ4782" s="9"/>
      <c r="CR4782" s="9"/>
      <c r="CS4782" s="9"/>
      <c r="CT4782" s="9"/>
      <c r="CU4782" s="9"/>
      <c r="CV4782" s="9"/>
      <c r="CW4782" s="9"/>
      <c r="CX4782" s="9"/>
      <c r="CY4782" s="9"/>
      <c r="CZ4782" s="9"/>
      <c r="DA4782" s="9"/>
      <c r="DB4782" s="9"/>
      <c r="DC4782" s="9"/>
      <c r="DD4782" s="9"/>
      <c r="DE4782" s="9"/>
      <c r="DF4782" s="9"/>
      <c r="DG4782" s="9"/>
      <c r="DH4782" s="9"/>
      <c r="DI4782" s="9"/>
      <c r="DJ4782" s="9"/>
      <c r="DK4782" s="9"/>
      <c r="DL4782" s="9"/>
      <c r="DM4782" s="9"/>
      <c r="DN4782" s="9"/>
      <c r="DO4782" s="9"/>
      <c r="DP4782" s="9"/>
      <c r="DQ4782" s="9"/>
      <c r="DR4782" s="9"/>
      <c r="DS4782" s="9"/>
      <c r="DT4782" s="9"/>
      <c r="DU4782" s="9"/>
      <c r="DV4782" s="9"/>
      <c r="DW4782" s="9"/>
      <c r="DX4782" s="9"/>
      <c r="DY4782" s="9"/>
      <c r="DZ4782" s="56"/>
      <c r="EA4782" s="57"/>
    </row>
    <row r="4783" spans="1:131" ht="38.25" customHeight="1" x14ac:dyDescent="0.25">
      <c r="A4783" s="9">
        <v>3248</v>
      </c>
      <c r="B4783" s="9" t="s">
        <v>9571</v>
      </c>
      <c r="C4783" s="9" t="s">
        <v>9572</v>
      </c>
      <c r="D4783" s="9"/>
      <c r="E4783" s="9" t="s">
        <v>8353</v>
      </c>
      <c r="F4783" s="9" t="s">
        <v>9573</v>
      </c>
      <c r="G4783" s="9"/>
      <c r="H4783" s="9" t="s">
        <v>906</v>
      </c>
      <c r="I4783" s="9" t="s">
        <v>97</v>
      </c>
      <c r="M4783" s="9" t="s">
        <v>20</v>
      </c>
      <c r="O4783" s="9">
        <v>30</v>
      </c>
      <c r="R4783" s="9"/>
      <c r="S4783" s="9"/>
      <c r="T4783" s="9"/>
      <c r="U4783" s="9"/>
      <c r="V4783" s="9"/>
      <c r="W4783" s="9"/>
      <c r="X4783" s="9"/>
      <c r="Y4783" s="9"/>
      <c r="Z4783" s="9"/>
      <c r="AA4783" s="9"/>
      <c r="AB4783" s="9"/>
      <c r="AC4783" s="9"/>
      <c r="AD4783" s="9"/>
      <c r="AE4783" s="9"/>
      <c r="AF4783" s="55"/>
      <c r="AG4783" s="55"/>
      <c r="AH4783" s="9"/>
      <c r="AI4783" s="9"/>
      <c r="AJ4783" s="9"/>
      <c r="AK4783" s="9"/>
      <c r="AL4783" s="9"/>
      <c r="AM4783" s="9"/>
      <c r="AN4783" s="9"/>
      <c r="AO4783" s="9"/>
      <c r="AP4783" s="9"/>
      <c r="AQ4783" s="9"/>
      <c r="AR4783" s="9"/>
      <c r="AS4783" s="9"/>
      <c r="AT4783" s="9"/>
      <c r="AU4783" s="9"/>
      <c r="AV4783" s="9"/>
      <c r="AW4783" s="9"/>
      <c r="AX4783" s="9"/>
      <c r="AY4783" s="9"/>
      <c r="AZ4783" s="9"/>
      <c r="BA4783" s="9"/>
      <c r="BB4783" s="9"/>
      <c r="BC4783" s="9"/>
      <c r="BD4783" s="9"/>
      <c r="BE4783" s="9"/>
      <c r="BF4783" s="9"/>
      <c r="BG4783" s="9"/>
      <c r="BH4783" s="9"/>
      <c r="BI4783" s="9"/>
      <c r="BJ4783" s="9"/>
      <c r="BK4783" s="9"/>
      <c r="BL4783" s="9"/>
      <c r="BM4783" s="9"/>
      <c r="BN4783" s="9"/>
      <c r="BO4783" s="9"/>
      <c r="BP4783" s="9"/>
      <c r="BQ4783" s="9"/>
      <c r="BT4783" s="9"/>
      <c r="BU4783" s="9"/>
      <c r="BX4783" s="9"/>
      <c r="BY4783" s="9"/>
      <c r="CB4783" s="9"/>
      <c r="CC4783" s="9"/>
      <c r="CF4783" s="9"/>
      <c r="CG4783" s="9"/>
      <c r="CJ4783" s="9"/>
      <c r="CK4783" s="9"/>
      <c r="CN4783" s="9"/>
      <c r="CO4783" s="9"/>
      <c r="CP4783" s="9"/>
      <c r="CQ4783" s="9"/>
      <c r="CR4783" s="9"/>
      <c r="CS4783" s="9"/>
      <c r="CT4783" s="9"/>
      <c r="CU4783" s="9"/>
      <c r="CV4783" s="9"/>
      <c r="CW4783" s="9"/>
      <c r="CX4783" s="9"/>
      <c r="CY4783" s="9"/>
      <c r="CZ4783" s="9"/>
      <c r="DA4783" s="9"/>
      <c r="DB4783" s="9"/>
      <c r="DC4783" s="9"/>
      <c r="DD4783" s="9"/>
      <c r="DE4783" s="9"/>
      <c r="DF4783" s="9"/>
      <c r="DG4783" s="9"/>
      <c r="DH4783" s="9"/>
      <c r="DI4783" s="9"/>
      <c r="DJ4783" s="9"/>
      <c r="DK4783" s="9"/>
      <c r="DL4783" s="9"/>
      <c r="DM4783" s="9"/>
      <c r="DN4783" s="9"/>
      <c r="DO4783" s="9"/>
      <c r="DP4783" s="9"/>
      <c r="DQ4783" s="9"/>
      <c r="DR4783" s="9"/>
      <c r="DS4783" s="9"/>
      <c r="DT4783" s="9"/>
      <c r="DU4783" s="9"/>
      <c r="DV4783" s="9"/>
      <c r="DW4783" s="9"/>
      <c r="DX4783" s="9"/>
      <c r="DY4783" s="9"/>
      <c r="DZ4783" s="56"/>
      <c r="EA4783" s="57"/>
    </row>
    <row r="4784" spans="1:131" ht="19.5" customHeight="1" x14ac:dyDescent="0.25">
      <c r="A4784" s="9">
        <v>3249</v>
      </c>
      <c r="B4784" s="9" t="s">
        <v>9574</v>
      </c>
      <c r="C4784" s="9" t="s">
        <v>9575</v>
      </c>
      <c r="D4784" s="9"/>
      <c r="E4784" s="9" t="s">
        <v>3693</v>
      </c>
      <c r="F4784" s="9" t="s">
        <v>5916</v>
      </c>
      <c r="G4784" s="9"/>
      <c r="H4784" s="9" t="s">
        <v>906</v>
      </c>
      <c r="I4784" s="9" t="s">
        <v>28</v>
      </c>
      <c r="M4784" s="9" t="s">
        <v>20</v>
      </c>
      <c r="O4784" s="9">
        <v>31</v>
      </c>
      <c r="R4784" s="9"/>
      <c r="S4784" s="9"/>
      <c r="T4784" s="9"/>
      <c r="U4784" s="9"/>
      <c r="V4784" s="9"/>
      <c r="W4784" s="9"/>
      <c r="X4784" s="9"/>
      <c r="Y4784" s="9"/>
      <c r="Z4784" s="9"/>
      <c r="AA4784" s="9"/>
      <c r="AB4784" s="9"/>
      <c r="AC4784" s="9"/>
      <c r="AD4784" s="9"/>
      <c r="AE4784" s="9"/>
      <c r="AF4784" s="55"/>
      <c r="AG4784" s="55"/>
      <c r="AH4784" s="9"/>
      <c r="AI4784" s="9"/>
      <c r="AJ4784" s="9"/>
      <c r="AK4784" s="9"/>
      <c r="AL4784" s="9"/>
      <c r="AM4784" s="9"/>
      <c r="AN4784" s="9"/>
      <c r="AO4784" s="9"/>
      <c r="AP4784" s="9"/>
      <c r="AQ4784" s="9"/>
      <c r="AR4784" s="9"/>
      <c r="AS4784" s="9"/>
      <c r="AT4784" s="9"/>
      <c r="AU4784" s="9"/>
      <c r="AV4784" s="9"/>
      <c r="AW4784" s="9"/>
      <c r="AX4784" s="9"/>
      <c r="AY4784" s="9"/>
      <c r="AZ4784" s="9"/>
      <c r="BA4784" s="9"/>
      <c r="BB4784" s="9"/>
      <c r="BC4784" s="9"/>
      <c r="BD4784" s="9"/>
      <c r="BE4784" s="9"/>
      <c r="BF4784" s="9"/>
      <c r="BG4784" s="9"/>
      <c r="BH4784" s="9"/>
      <c r="BI4784" s="9"/>
      <c r="BJ4784" s="9"/>
      <c r="BK4784" s="9"/>
      <c r="BL4784" s="9"/>
      <c r="BM4784" s="9"/>
      <c r="BN4784" s="9"/>
      <c r="BO4784" s="9"/>
      <c r="BP4784" s="9"/>
      <c r="BQ4784" s="9"/>
      <c r="BT4784" s="9"/>
      <c r="BU4784" s="9"/>
      <c r="BX4784" s="9"/>
      <c r="BY4784" s="9"/>
      <c r="CB4784" s="9"/>
      <c r="CC4784" s="9"/>
      <c r="CF4784" s="9"/>
      <c r="CG4784" s="9"/>
      <c r="CJ4784" s="9"/>
      <c r="CK4784" s="9"/>
      <c r="CN4784" s="9"/>
      <c r="CO4784" s="9"/>
      <c r="CP4784" s="9"/>
      <c r="CQ4784" s="9"/>
      <c r="CR4784" s="9"/>
      <c r="CS4784" s="9"/>
      <c r="CT4784" s="9"/>
      <c r="CU4784" s="9"/>
      <c r="CV4784" s="9"/>
      <c r="CW4784" s="9"/>
      <c r="CX4784" s="9"/>
      <c r="CY4784" s="9"/>
      <c r="CZ4784" s="9"/>
      <c r="DA4784" s="9"/>
      <c r="DB4784" s="9"/>
      <c r="DC4784" s="9"/>
      <c r="DD4784" s="9"/>
      <c r="DE4784" s="9"/>
      <c r="DF4784" s="9"/>
      <c r="DG4784" s="9"/>
      <c r="DH4784" s="9"/>
      <c r="DI4784" s="9"/>
      <c r="DJ4784" s="9"/>
      <c r="DK4784" s="9"/>
      <c r="DL4784" s="9"/>
      <c r="DM4784" s="9"/>
      <c r="DN4784" s="9"/>
      <c r="DO4784" s="9"/>
      <c r="DP4784" s="9"/>
      <c r="DQ4784" s="9"/>
      <c r="DR4784" s="9"/>
      <c r="DS4784" s="9"/>
      <c r="DT4784" s="9"/>
      <c r="DU4784" s="9"/>
      <c r="DV4784" s="9"/>
      <c r="DW4784" s="9"/>
      <c r="DX4784" s="9"/>
      <c r="DY4784" s="9"/>
      <c r="DZ4784" s="56"/>
      <c r="EA4784" s="57"/>
    </row>
    <row r="4785" spans="1:131" ht="19.5" customHeight="1" x14ac:dyDescent="0.25">
      <c r="A4785" s="9">
        <v>3250</v>
      </c>
      <c r="B4785" s="9" t="s">
        <v>9576</v>
      </c>
      <c r="C4785" s="9" t="s">
        <v>9577</v>
      </c>
      <c r="D4785" s="9"/>
      <c r="E4785" s="9" t="s">
        <v>3286</v>
      </c>
      <c r="F4785" s="9" t="s">
        <v>9578</v>
      </c>
      <c r="G4785" s="9"/>
      <c r="H4785" s="9" t="s">
        <v>906</v>
      </c>
      <c r="I4785" s="9" t="s">
        <v>25</v>
      </c>
      <c r="M4785" s="9" t="s">
        <v>20</v>
      </c>
      <c r="O4785" s="9">
        <v>27</v>
      </c>
      <c r="R4785" s="9"/>
      <c r="S4785" s="9"/>
      <c r="T4785" s="9"/>
      <c r="U4785" s="9"/>
      <c r="V4785" s="9"/>
      <c r="W4785" s="9"/>
      <c r="X4785" s="9"/>
      <c r="Y4785" s="9"/>
      <c r="Z4785" s="9"/>
      <c r="AA4785" s="9"/>
      <c r="AB4785" s="9"/>
      <c r="AC4785" s="9"/>
      <c r="AD4785" s="9"/>
      <c r="AE4785" s="9"/>
      <c r="AF4785" s="55"/>
      <c r="AG4785" s="55"/>
      <c r="AH4785" s="9"/>
      <c r="AI4785" s="9"/>
      <c r="AJ4785" s="9"/>
      <c r="AK4785" s="9"/>
      <c r="AL4785" s="9"/>
      <c r="AM4785" s="9"/>
      <c r="AN4785" s="9"/>
      <c r="AO4785" s="9"/>
      <c r="AP4785" s="9"/>
      <c r="AQ4785" s="9"/>
      <c r="AR4785" s="9"/>
      <c r="AS4785" s="9"/>
      <c r="AT4785" s="9"/>
      <c r="AU4785" s="9"/>
      <c r="AV4785" s="9"/>
      <c r="AW4785" s="9"/>
      <c r="AX4785" s="9"/>
      <c r="AY4785" s="9"/>
      <c r="AZ4785" s="9"/>
      <c r="BA4785" s="9"/>
      <c r="BB4785" s="9"/>
      <c r="BC4785" s="9"/>
      <c r="BD4785" s="9"/>
      <c r="BE4785" s="9"/>
      <c r="BF4785" s="9"/>
      <c r="BG4785" s="9"/>
      <c r="BH4785" s="9"/>
      <c r="BI4785" s="9"/>
      <c r="BJ4785" s="9"/>
      <c r="BK4785" s="9"/>
      <c r="BL4785" s="9"/>
      <c r="BM4785" s="9"/>
      <c r="BN4785" s="9"/>
      <c r="BO4785" s="9"/>
      <c r="BP4785" s="9"/>
      <c r="BQ4785" s="9"/>
      <c r="BT4785" s="9"/>
      <c r="BU4785" s="9"/>
      <c r="BX4785" s="9"/>
      <c r="BY4785" s="9"/>
      <c r="CB4785" s="9"/>
      <c r="CC4785" s="9"/>
      <c r="CF4785" s="9"/>
      <c r="CG4785" s="9"/>
      <c r="CJ4785" s="9"/>
      <c r="CK4785" s="9"/>
      <c r="CN4785" s="9"/>
      <c r="CO4785" s="9"/>
      <c r="CP4785" s="9"/>
      <c r="CQ4785" s="9"/>
      <c r="CR4785" s="9"/>
      <c r="CS4785" s="9"/>
      <c r="CT4785" s="9"/>
      <c r="CU4785" s="9"/>
      <c r="CV4785" s="9"/>
      <c r="CW4785" s="9"/>
      <c r="CX4785" s="9"/>
      <c r="CY4785" s="9"/>
      <c r="CZ4785" s="9"/>
      <c r="DA4785" s="9"/>
      <c r="DB4785" s="9"/>
      <c r="DC4785" s="9"/>
      <c r="DD4785" s="9"/>
      <c r="DE4785" s="9"/>
      <c r="DF4785" s="9"/>
      <c r="DG4785" s="9"/>
      <c r="DH4785" s="9"/>
      <c r="DI4785" s="9"/>
      <c r="DJ4785" s="9"/>
      <c r="DK4785" s="9"/>
      <c r="DL4785" s="9"/>
      <c r="DM4785" s="9"/>
      <c r="DN4785" s="9"/>
      <c r="DO4785" s="9"/>
      <c r="DP4785" s="9"/>
      <c r="DQ4785" s="9"/>
      <c r="DR4785" s="9"/>
      <c r="DS4785" s="9"/>
      <c r="DT4785" s="9"/>
      <c r="DU4785" s="9"/>
      <c r="DV4785" s="9"/>
      <c r="DW4785" s="9"/>
      <c r="DX4785" s="9"/>
      <c r="DY4785" s="9"/>
      <c r="DZ4785" s="56"/>
      <c r="EA4785" s="57"/>
    </row>
    <row r="4786" spans="1:131" ht="19.5" customHeight="1" x14ac:dyDescent="0.25">
      <c r="A4786" s="9">
        <v>3251</v>
      </c>
      <c r="B4786" s="9" t="s">
        <v>9579</v>
      </c>
      <c r="C4786" s="9" t="s">
        <v>9580</v>
      </c>
      <c r="D4786" s="9"/>
      <c r="E4786" s="9" t="s">
        <v>7546</v>
      </c>
      <c r="F4786" s="9" t="s">
        <v>215</v>
      </c>
      <c r="G4786" s="9"/>
      <c r="H4786" s="9" t="s">
        <v>906</v>
      </c>
      <c r="I4786" s="9" t="s">
        <v>28</v>
      </c>
      <c r="M4786" s="9" t="s">
        <v>20</v>
      </c>
      <c r="O4786" s="9">
        <v>31</v>
      </c>
      <c r="R4786" s="9"/>
      <c r="S4786" s="9"/>
      <c r="T4786" s="9"/>
      <c r="U4786" s="9"/>
      <c r="V4786" s="9"/>
      <c r="W4786" s="9"/>
      <c r="X4786" s="9"/>
      <c r="Y4786" s="9"/>
      <c r="Z4786" s="9"/>
      <c r="AA4786" s="9"/>
      <c r="AB4786" s="9"/>
      <c r="AC4786" s="9"/>
      <c r="AD4786" s="9"/>
      <c r="AE4786" s="9"/>
      <c r="AF4786" s="55"/>
      <c r="AG4786" s="55"/>
      <c r="AH4786" s="9"/>
      <c r="AI4786" s="9"/>
      <c r="AJ4786" s="9"/>
      <c r="AK4786" s="9"/>
      <c r="AL4786" s="9"/>
      <c r="AM4786" s="9"/>
      <c r="AN4786" s="9"/>
      <c r="AO4786" s="9"/>
      <c r="AP4786" s="9"/>
      <c r="AQ4786" s="9"/>
      <c r="AR4786" s="9"/>
      <c r="AS4786" s="9"/>
      <c r="AT4786" s="9"/>
      <c r="AU4786" s="9"/>
      <c r="AV4786" s="9"/>
      <c r="AW4786" s="9"/>
      <c r="AX4786" s="9"/>
      <c r="AY4786" s="9"/>
      <c r="AZ4786" s="9"/>
      <c r="BA4786" s="9"/>
      <c r="BB4786" s="9"/>
      <c r="BC4786" s="9"/>
      <c r="BD4786" s="9"/>
      <c r="BE4786" s="9"/>
      <c r="BF4786" s="9"/>
      <c r="BG4786" s="9"/>
      <c r="BH4786" s="9"/>
      <c r="BI4786" s="9"/>
      <c r="BJ4786" s="9"/>
      <c r="BK4786" s="9"/>
      <c r="BL4786" s="9"/>
      <c r="BM4786" s="9"/>
      <c r="BN4786" s="9"/>
      <c r="BO4786" s="9"/>
      <c r="BP4786" s="9"/>
      <c r="BQ4786" s="9"/>
      <c r="BT4786" s="9"/>
      <c r="BU4786" s="9"/>
      <c r="BX4786" s="9"/>
      <c r="BY4786" s="9"/>
      <c r="CB4786" s="9"/>
      <c r="CC4786" s="9"/>
      <c r="CF4786" s="9"/>
      <c r="CG4786" s="9"/>
      <c r="CJ4786" s="9"/>
      <c r="CK4786" s="9"/>
      <c r="CN4786" s="9"/>
      <c r="CO4786" s="9"/>
      <c r="CP4786" s="9"/>
      <c r="CQ4786" s="9"/>
      <c r="CR4786" s="9"/>
      <c r="CS4786" s="9"/>
      <c r="CT4786" s="9"/>
      <c r="CU4786" s="9"/>
      <c r="CV4786" s="9"/>
      <c r="CW4786" s="9"/>
      <c r="CX4786" s="9"/>
      <c r="CY4786" s="9"/>
      <c r="CZ4786" s="9"/>
      <c r="DA4786" s="9"/>
      <c r="DB4786" s="9"/>
      <c r="DC4786" s="9"/>
      <c r="DD4786" s="9"/>
      <c r="DE4786" s="9"/>
      <c r="DF4786" s="9"/>
      <c r="DG4786" s="9"/>
      <c r="DH4786" s="9"/>
      <c r="DI4786" s="9"/>
      <c r="DJ4786" s="9"/>
      <c r="DK4786" s="9"/>
      <c r="DL4786" s="9"/>
      <c r="DM4786" s="9"/>
      <c r="DN4786" s="9"/>
      <c r="DO4786" s="9"/>
      <c r="DP4786" s="9"/>
      <c r="DQ4786" s="9"/>
      <c r="DR4786" s="9"/>
      <c r="DS4786" s="9"/>
      <c r="DT4786" s="9"/>
      <c r="DU4786" s="9"/>
      <c r="DV4786" s="9"/>
      <c r="DW4786" s="9"/>
      <c r="DX4786" s="9"/>
      <c r="DY4786" s="9"/>
      <c r="DZ4786" s="56"/>
      <c r="EA4786" s="57"/>
    </row>
    <row r="4787" spans="1:131" ht="19.5" customHeight="1" x14ac:dyDescent="0.25">
      <c r="A4787" s="9">
        <v>3252</v>
      </c>
      <c r="B4787" s="9" t="s">
        <v>9581</v>
      </c>
      <c r="C4787" s="9" t="s">
        <v>9582</v>
      </c>
      <c r="D4787" s="9"/>
      <c r="E4787" s="9" t="s">
        <v>22</v>
      </c>
      <c r="F4787" s="9" t="s">
        <v>3777</v>
      </c>
      <c r="G4787" s="9"/>
      <c r="H4787" s="9" t="s">
        <v>906</v>
      </c>
      <c r="I4787" s="9" t="s">
        <v>78</v>
      </c>
      <c r="M4787" s="9" t="s">
        <v>20</v>
      </c>
      <c r="O4787" s="9">
        <v>32</v>
      </c>
      <c r="R4787" s="9"/>
      <c r="S4787" s="9"/>
      <c r="T4787" s="9"/>
      <c r="U4787" s="9"/>
      <c r="V4787" s="9"/>
      <c r="W4787" s="9"/>
      <c r="X4787" s="9"/>
      <c r="Y4787" s="9"/>
      <c r="Z4787" s="9"/>
      <c r="AA4787" s="9"/>
      <c r="AB4787" s="9"/>
      <c r="AC4787" s="9"/>
      <c r="AD4787" s="9"/>
      <c r="AE4787" s="9"/>
      <c r="AF4787" s="55"/>
      <c r="AG4787" s="55"/>
      <c r="AH4787" s="9"/>
      <c r="AI4787" s="9"/>
      <c r="AJ4787" s="9"/>
      <c r="AK4787" s="9"/>
      <c r="AL4787" s="9"/>
      <c r="AM4787" s="9"/>
      <c r="AN4787" s="9"/>
      <c r="AO4787" s="9"/>
      <c r="AP4787" s="9"/>
      <c r="AQ4787" s="9"/>
      <c r="AR4787" s="9"/>
      <c r="AS4787" s="9"/>
      <c r="AT4787" s="9"/>
      <c r="AU4787" s="9"/>
      <c r="AV4787" s="9"/>
      <c r="AW4787" s="9"/>
      <c r="AX4787" s="9"/>
      <c r="AY4787" s="9"/>
      <c r="AZ4787" s="9"/>
      <c r="BA4787" s="9"/>
      <c r="BB4787" s="9"/>
      <c r="BC4787" s="9"/>
      <c r="BD4787" s="9"/>
      <c r="BE4787" s="9"/>
      <c r="BF4787" s="9"/>
      <c r="BG4787" s="9"/>
      <c r="BH4787" s="9"/>
      <c r="BI4787" s="9"/>
      <c r="BJ4787" s="9"/>
      <c r="BK4787" s="9"/>
      <c r="BL4787" s="9"/>
      <c r="BM4787" s="9"/>
      <c r="BN4787" s="9"/>
      <c r="BO4787" s="9"/>
      <c r="BP4787" s="9"/>
      <c r="BQ4787" s="9"/>
      <c r="BT4787" s="9"/>
      <c r="BU4787" s="9"/>
      <c r="BX4787" s="9"/>
      <c r="BY4787" s="9"/>
      <c r="CB4787" s="9"/>
      <c r="CC4787" s="9"/>
      <c r="CF4787" s="9"/>
      <c r="CG4787" s="9"/>
      <c r="CJ4787" s="9"/>
      <c r="CK4787" s="9"/>
      <c r="CN4787" s="9"/>
      <c r="CO4787" s="9"/>
      <c r="CP4787" s="9"/>
      <c r="CQ4787" s="9"/>
      <c r="CR4787" s="9"/>
      <c r="CS4787" s="9"/>
      <c r="CT4787" s="9"/>
      <c r="CU4787" s="9"/>
      <c r="CV4787" s="9"/>
      <c r="CW4787" s="9"/>
      <c r="CX4787" s="9"/>
      <c r="CY4787" s="9"/>
      <c r="CZ4787" s="9"/>
      <c r="DA4787" s="9"/>
      <c r="DB4787" s="9"/>
      <c r="DC4787" s="9"/>
      <c r="DD4787" s="9"/>
      <c r="DE4787" s="9"/>
      <c r="DF4787" s="9"/>
      <c r="DG4787" s="9"/>
      <c r="DH4787" s="9"/>
      <c r="DI4787" s="9"/>
      <c r="DJ4787" s="9"/>
      <c r="DK4787" s="9"/>
      <c r="DL4787" s="9"/>
      <c r="DM4787" s="9"/>
      <c r="DN4787" s="9"/>
      <c r="DO4787" s="9"/>
      <c r="DP4787" s="9"/>
      <c r="DQ4787" s="9"/>
      <c r="DR4787" s="9"/>
      <c r="DS4787" s="9"/>
      <c r="DT4787" s="9"/>
      <c r="DU4787" s="9"/>
      <c r="DV4787" s="9"/>
      <c r="DW4787" s="9"/>
      <c r="DX4787" s="9"/>
      <c r="DY4787" s="9"/>
      <c r="DZ4787" s="56"/>
      <c r="EA4787" s="57"/>
    </row>
    <row r="4788" spans="1:131" ht="19.5" customHeight="1" x14ac:dyDescent="0.25">
      <c r="A4788" s="9">
        <v>3252</v>
      </c>
      <c r="B4788" s="9" t="s">
        <v>10367</v>
      </c>
      <c r="C4788" s="9" t="s">
        <v>10366</v>
      </c>
      <c r="D4788" s="9"/>
      <c r="E4788" s="9" t="s">
        <v>22</v>
      </c>
      <c r="F4788" s="9" t="s">
        <v>3777</v>
      </c>
      <c r="G4788" s="9"/>
      <c r="H4788" s="9" t="s">
        <v>202</v>
      </c>
      <c r="I4788" s="9" t="s">
        <v>78</v>
      </c>
      <c r="J4788" s="129">
        <v>44410</v>
      </c>
      <c r="K4788" s="129">
        <v>44211</v>
      </c>
      <c r="L4788" s="129">
        <v>44804</v>
      </c>
      <c r="M4788" s="9" t="s">
        <v>20</v>
      </c>
      <c r="O4788" s="9">
        <v>32</v>
      </c>
      <c r="Q4788" s="9" t="s">
        <v>54</v>
      </c>
      <c r="R4788" s="9"/>
      <c r="S4788" s="13">
        <v>17200000</v>
      </c>
      <c r="T4788" s="13">
        <v>17200000</v>
      </c>
      <c r="U4788" s="13">
        <v>5160000</v>
      </c>
      <c r="V4788" s="13">
        <v>10800000</v>
      </c>
      <c r="W4788" s="9"/>
      <c r="X4788" s="9"/>
      <c r="Y4788" s="9"/>
      <c r="Z4788" s="9"/>
      <c r="AA4788" s="9"/>
      <c r="AB4788" s="9"/>
      <c r="AC4788" s="9"/>
      <c r="AD4788" s="9"/>
      <c r="AE4788" s="9"/>
      <c r="AF4788" s="55">
        <v>10800000</v>
      </c>
      <c r="AG4788" s="55"/>
      <c r="AH4788" s="9"/>
      <c r="AI4788" s="9"/>
      <c r="AJ4788" s="9"/>
      <c r="AK4788" s="9"/>
      <c r="AL4788" s="9"/>
      <c r="AM4788" s="9"/>
      <c r="AN4788" s="9"/>
      <c r="AO4788" s="9"/>
      <c r="AP4788" s="9"/>
      <c r="AQ4788" s="9"/>
      <c r="AR4788" s="9"/>
      <c r="AS4788" s="9"/>
      <c r="AT4788" s="9"/>
      <c r="AU4788" s="9"/>
      <c r="AV4788" s="9"/>
      <c r="AW4788" s="9"/>
      <c r="AX4788" s="9"/>
      <c r="AY4788" s="9"/>
      <c r="AZ4788" s="9"/>
      <c r="BA4788" s="9"/>
      <c r="BB4788" s="9"/>
      <c r="BC4788" s="9"/>
      <c r="BD4788" s="9"/>
      <c r="BE4788" s="9"/>
      <c r="BF4788" s="9"/>
      <c r="BG4788" s="9"/>
      <c r="BH4788" s="9"/>
      <c r="BI4788" s="9"/>
      <c r="BJ4788" s="9"/>
      <c r="BK4788" s="9"/>
      <c r="BL4788" s="9"/>
      <c r="BM4788" s="9"/>
      <c r="BN4788" s="9"/>
      <c r="BO4788" s="9"/>
      <c r="BP4788" s="9"/>
      <c r="BQ4788" s="9"/>
      <c r="BT4788" s="9"/>
      <c r="BU4788" s="9"/>
      <c r="BX4788" s="9"/>
      <c r="BY4788" s="9"/>
      <c r="CB4788" s="9"/>
      <c r="CC4788" s="9"/>
      <c r="CF4788" s="9"/>
      <c r="CG4788" s="9"/>
      <c r="CJ4788" s="9"/>
      <c r="CK4788" s="9"/>
      <c r="CN4788" s="9"/>
      <c r="CO4788" s="9"/>
      <c r="CP4788" s="9"/>
      <c r="CQ4788" s="9"/>
      <c r="CR4788" s="9"/>
      <c r="CS4788" s="9"/>
      <c r="CT4788" s="9"/>
      <c r="CU4788" s="9"/>
      <c r="CV4788" s="9"/>
      <c r="CW4788" s="9"/>
      <c r="CX4788" s="9"/>
      <c r="CY4788" s="9"/>
      <c r="CZ4788" s="9"/>
      <c r="DA4788" s="9"/>
      <c r="DB4788" s="9"/>
      <c r="DC4788" s="9"/>
      <c r="DD4788" s="9"/>
      <c r="DE4788" s="9"/>
      <c r="DF4788" s="9"/>
      <c r="DG4788" s="9"/>
      <c r="DH4788" s="9"/>
      <c r="DI4788" s="9"/>
      <c r="DJ4788" s="9"/>
      <c r="DK4788" s="9"/>
      <c r="DL4788" s="9"/>
      <c r="DM4788" s="9"/>
      <c r="DN4788" s="9"/>
      <c r="DO4788" s="9"/>
      <c r="DP4788" s="9"/>
      <c r="DQ4788" s="9"/>
      <c r="DR4788" s="9"/>
      <c r="DS4788" s="9"/>
      <c r="DT4788" s="9"/>
      <c r="DU4788" s="9"/>
      <c r="DV4788" s="9"/>
      <c r="DW4788" s="9"/>
      <c r="DX4788" s="9"/>
      <c r="DY4788" s="9"/>
      <c r="DZ4788" s="56"/>
      <c r="EA4788" s="57"/>
    </row>
    <row r="4789" spans="1:131" ht="19.5" customHeight="1" x14ac:dyDescent="0.25">
      <c r="A4789" s="9">
        <v>3253</v>
      </c>
      <c r="B4789" s="9" t="s">
        <v>9583</v>
      </c>
      <c r="C4789" s="9" t="s">
        <v>9584</v>
      </c>
      <c r="D4789" s="9"/>
      <c r="E4789" s="9" t="s">
        <v>9390</v>
      </c>
      <c r="F4789" s="9" t="s">
        <v>9391</v>
      </c>
      <c r="G4789" s="9"/>
      <c r="H4789" s="9" t="s">
        <v>906</v>
      </c>
      <c r="I4789" s="9" t="s">
        <v>28</v>
      </c>
      <c r="M4789" s="9" t="s">
        <v>20</v>
      </c>
      <c r="O4789" s="9">
        <v>31</v>
      </c>
      <c r="R4789" s="9"/>
      <c r="S4789" s="9"/>
      <c r="T4789" s="9"/>
      <c r="U4789" s="9"/>
      <c r="V4789" s="9"/>
      <c r="W4789" s="9"/>
      <c r="X4789" s="9"/>
      <c r="Y4789" s="9"/>
      <c r="Z4789" s="9"/>
      <c r="AA4789" s="9"/>
      <c r="AB4789" s="9"/>
      <c r="AC4789" s="9"/>
      <c r="AD4789" s="9"/>
      <c r="AE4789" s="9"/>
      <c r="AF4789" s="55"/>
      <c r="AG4789" s="55"/>
      <c r="AH4789" s="9"/>
      <c r="AI4789" s="9"/>
      <c r="AJ4789" s="9"/>
      <c r="AK4789" s="9"/>
      <c r="AL4789" s="9"/>
      <c r="AM4789" s="9"/>
      <c r="AN4789" s="9"/>
      <c r="AO4789" s="9"/>
      <c r="AP4789" s="9"/>
      <c r="AQ4789" s="9"/>
      <c r="AR4789" s="9"/>
      <c r="AS4789" s="9"/>
      <c r="AT4789" s="9"/>
      <c r="AU4789" s="9"/>
      <c r="AV4789" s="9"/>
      <c r="AW4789" s="9"/>
      <c r="AX4789" s="9"/>
      <c r="AY4789" s="9"/>
      <c r="AZ4789" s="9"/>
      <c r="BA4789" s="9"/>
      <c r="BB4789" s="9"/>
      <c r="BC4789" s="9"/>
      <c r="BD4789" s="9"/>
      <c r="BE4789" s="9"/>
      <c r="BF4789" s="9"/>
      <c r="BG4789" s="9"/>
      <c r="BH4789" s="9"/>
      <c r="BI4789" s="9"/>
      <c r="BJ4789" s="9"/>
      <c r="BK4789" s="9"/>
      <c r="BL4789" s="9"/>
      <c r="BM4789" s="9"/>
      <c r="BN4789" s="9"/>
      <c r="BO4789" s="9"/>
      <c r="BP4789" s="9"/>
      <c r="BQ4789" s="9"/>
      <c r="BT4789" s="9"/>
      <c r="BU4789" s="9"/>
      <c r="BX4789" s="9"/>
      <c r="BY4789" s="9"/>
      <c r="CB4789" s="9"/>
      <c r="CC4789" s="9"/>
      <c r="CF4789" s="9"/>
      <c r="CG4789" s="9"/>
      <c r="CJ4789" s="9"/>
      <c r="CK4789" s="9"/>
      <c r="CN4789" s="9"/>
      <c r="CO4789" s="9"/>
      <c r="CP4789" s="9"/>
      <c r="CQ4789" s="9"/>
      <c r="CR4789" s="9"/>
      <c r="CS4789" s="9"/>
      <c r="CT4789" s="9"/>
      <c r="CU4789" s="9"/>
      <c r="CV4789" s="9"/>
      <c r="CW4789" s="9"/>
      <c r="CX4789" s="9"/>
      <c r="CY4789" s="9"/>
      <c r="CZ4789" s="9"/>
      <c r="DA4789" s="9"/>
      <c r="DB4789" s="9"/>
      <c r="DC4789" s="9"/>
      <c r="DD4789" s="9"/>
      <c r="DE4789" s="9"/>
      <c r="DF4789" s="9"/>
      <c r="DG4789" s="9"/>
      <c r="DH4789" s="9"/>
      <c r="DI4789" s="9"/>
      <c r="DJ4789" s="9"/>
      <c r="DK4789" s="9"/>
      <c r="DL4789" s="9"/>
      <c r="DM4789" s="9"/>
      <c r="DN4789" s="9"/>
      <c r="DO4789" s="9"/>
      <c r="DP4789" s="9"/>
      <c r="DQ4789" s="9"/>
      <c r="DR4789" s="9"/>
      <c r="DS4789" s="9"/>
      <c r="DT4789" s="9"/>
      <c r="DU4789" s="9"/>
      <c r="DV4789" s="9"/>
      <c r="DW4789" s="9"/>
      <c r="DX4789" s="9"/>
      <c r="DY4789" s="9"/>
      <c r="DZ4789" s="56"/>
      <c r="EA4789" s="57"/>
    </row>
    <row r="4790" spans="1:131" ht="19.5" customHeight="1" x14ac:dyDescent="0.25">
      <c r="A4790" s="9">
        <v>3254</v>
      </c>
      <c r="B4790" s="9" t="s">
        <v>9585</v>
      </c>
      <c r="C4790" s="9" t="s">
        <v>9586</v>
      </c>
      <c r="D4790" s="9"/>
      <c r="E4790" s="9" t="s">
        <v>7750</v>
      </c>
      <c r="F4790" s="9" t="s">
        <v>6756</v>
      </c>
      <c r="G4790" s="9"/>
      <c r="H4790" s="9" t="s">
        <v>906</v>
      </c>
      <c r="I4790" s="9" t="s">
        <v>28</v>
      </c>
      <c r="M4790" s="9" t="s">
        <v>20</v>
      </c>
      <c r="O4790" s="9">
        <v>25</v>
      </c>
      <c r="R4790" s="9"/>
      <c r="S4790" s="9"/>
      <c r="T4790" s="9"/>
      <c r="U4790" s="9"/>
      <c r="V4790" s="9"/>
      <c r="W4790" s="9"/>
      <c r="X4790" s="9"/>
      <c r="Y4790" s="9"/>
      <c r="Z4790" s="9"/>
      <c r="AA4790" s="9"/>
      <c r="AB4790" s="9"/>
      <c r="AC4790" s="9"/>
      <c r="AD4790" s="9"/>
      <c r="AE4790" s="9"/>
      <c r="AF4790" s="55"/>
      <c r="AG4790" s="55"/>
      <c r="AH4790" s="9"/>
      <c r="AI4790" s="9"/>
      <c r="AJ4790" s="9"/>
      <c r="AK4790" s="9"/>
      <c r="AL4790" s="9"/>
      <c r="AM4790" s="9"/>
      <c r="AN4790" s="9"/>
      <c r="AO4790" s="9"/>
      <c r="AP4790" s="9"/>
      <c r="AQ4790" s="9"/>
      <c r="AR4790" s="9"/>
      <c r="AS4790" s="9"/>
      <c r="AT4790" s="9"/>
      <c r="AU4790" s="9"/>
      <c r="AV4790" s="9"/>
      <c r="AW4790" s="9"/>
      <c r="AX4790" s="9"/>
      <c r="AY4790" s="9"/>
      <c r="AZ4790" s="9"/>
      <c r="BA4790" s="9"/>
      <c r="BB4790" s="9"/>
      <c r="BC4790" s="9"/>
      <c r="BD4790" s="9"/>
      <c r="BE4790" s="9"/>
      <c r="BF4790" s="9"/>
      <c r="BG4790" s="9"/>
      <c r="BH4790" s="9"/>
      <c r="BI4790" s="9"/>
      <c r="BJ4790" s="9"/>
      <c r="BK4790" s="9"/>
      <c r="BL4790" s="9"/>
      <c r="BM4790" s="9"/>
      <c r="BN4790" s="9"/>
      <c r="BO4790" s="9"/>
      <c r="BP4790" s="9"/>
      <c r="BQ4790" s="9"/>
      <c r="BT4790" s="9"/>
      <c r="BU4790" s="9"/>
      <c r="BX4790" s="9"/>
      <c r="BY4790" s="9"/>
      <c r="CB4790" s="9"/>
      <c r="CC4790" s="9"/>
      <c r="CF4790" s="9"/>
      <c r="CG4790" s="9"/>
      <c r="CJ4790" s="9"/>
      <c r="CK4790" s="9"/>
      <c r="CN4790" s="9"/>
      <c r="CO4790" s="9"/>
      <c r="CP4790" s="9"/>
      <c r="CQ4790" s="9"/>
      <c r="CR4790" s="9"/>
      <c r="CS4790" s="9"/>
      <c r="CT4790" s="9"/>
      <c r="CU4790" s="9"/>
      <c r="CV4790" s="9"/>
      <c r="CW4790" s="9"/>
      <c r="CX4790" s="9"/>
      <c r="CY4790" s="9"/>
      <c r="CZ4790" s="9"/>
      <c r="DA4790" s="9"/>
      <c r="DB4790" s="9"/>
      <c r="DC4790" s="9"/>
      <c r="DD4790" s="9"/>
      <c r="DE4790" s="9"/>
      <c r="DF4790" s="9"/>
      <c r="DG4790" s="9"/>
      <c r="DH4790" s="9"/>
      <c r="DI4790" s="9"/>
      <c r="DJ4790" s="9"/>
      <c r="DK4790" s="9"/>
      <c r="DL4790" s="9"/>
      <c r="DM4790" s="9"/>
      <c r="DN4790" s="9"/>
      <c r="DO4790" s="9"/>
      <c r="DP4790" s="9"/>
      <c r="DQ4790" s="9"/>
      <c r="DR4790" s="9"/>
      <c r="DS4790" s="9"/>
      <c r="DT4790" s="9"/>
      <c r="DU4790" s="9"/>
      <c r="DV4790" s="9"/>
      <c r="DW4790" s="9"/>
      <c r="DX4790" s="9"/>
      <c r="DY4790" s="9"/>
      <c r="DZ4790" s="56"/>
      <c r="EA4790" s="57"/>
    </row>
    <row r="4791" spans="1:131" ht="19.5" customHeight="1" x14ac:dyDescent="0.25">
      <c r="A4791" s="9">
        <v>3255</v>
      </c>
      <c r="B4791" s="9" t="s">
        <v>9587</v>
      </c>
      <c r="C4791" s="9" t="s">
        <v>9588</v>
      </c>
      <c r="D4791" s="9"/>
      <c r="E4791" s="9" t="s">
        <v>7100</v>
      </c>
      <c r="F4791" s="9" t="s">
        <v>3556</v>
      </c>
      <c r="G4791" s="9"/>
      <c r="H4791" s="9" t="s">
        <v>906</v>
      </c>
      <c r="I4791" s="9" t="s">
        <v>28</v>
      </c>
      <c r="M4791" s="9" t="s">
        <v>20</v>
      </c>
      <c r="O4791" s="9">
        <v>32</v>
      </c>
      <c r="R4791" s="9"/>
      <c r="S4791" s="9"/>
      <c r="T4791" s="9"/>
      <c r="U4791" s="9"/>
      <c r="V4791" s="9"/>
      <c r="W4791" s="9"/>
      <c r="X4791" s="9"/>
      <c r="Y4791" s="9"/>
      <c r="Z4791" s="9"/>
      <c r="AA4791" s="9"/>
      <c r="AB4791" s="9"/>
      <c r="AC4791" s="9"/>
      <c r="AD4791" s="9"/>
      <c r="AE4791" s="9"/>
      <c r="AF4791" s="55"/>
      <c r="AG4791" s="55"/>
      <c r="AH4791" s="9"/>
      <c r="AI4791" s="9"/>
      <c r="AJ4791" s="9"/>
      <c r="AK4791" s="9"/>
      <c r="AL4791" s="9"/>
      <c r="AM4791" s="9"/>
      <c r="AN4791" s="9"/>
      <c r="AO4791" s="9"/>
      <c r="AP4791" s="9"/>
      <c r="AQ4791" s="9"/>
      <c r="AR4791" s="9"/>
      <c r="AS4791" s="9"/>
      <c r="AT4791" s="9"/>
      <c r="AU4791" s="9"/>
      <c r="AV4791" s="9"/>
      <c r="AW4791" s="9"/>
      <c r="AX4791" s="9"/>
      <c r="AY4791" s="9"/>
      <c r="AZ4791" s="9"/>
      <c r="BA4791" s="9"/>
      <c r="BB4791" s="9"/>
      <c r="BC4791" s="9"/>
      <c r="BD4791" s="9"/>
      <c r="BE4791" s="9"/>
      <c r="BF4791" s="9"/>
      <c r="BG4791" s="9"/>
      <c r="BH4791" s="9"/>
      <c r="BI4791" s="9"/>
      <c r="BJ4791" s="9"/>
      <c r="BK4791" s="9"/>
      <c r="BL4791" s="9"/>
      <c r="BM4791" s="9"/>
      <c r="BN4791" s="9"/>
      <c r="BO4791" s="9"/>
      <c r="BP4791" s="9"/>
      <c r="BQ4791" s="9"/>
      <c r="BT4791" s="9"/>
      <c r="BU4791" s="9"/>
      <c r="BX4791" s="9"/>
      <c r="BY4791" s="9"/>
      <c r="CB4791" s="9"/>
      <c r="CC4791" s="9"/>
      <c r="CF4791" s="9"/>
      <c r="CG4791" s="9"/>
      <c r="CJ4791" s="9"/>
      <c r="CK4791" s="9"/>
      <c r="CN4791" s="9"/>
      <c r="CO4791" s="9"/>
      <c r="CP4791" s="9"/>
      <c r="CQ4791" s="9"/>
      <c r="CR4791" s="9"/>
      <c r="CS4791" s="9"/>
      <c r="CT4791" s="9"/>
      <c r="CU4791" s="9"/>
      <c r="CV4791" s="9"/>
      <c r="CW4791" s="9"/>
      <c r="CX4791" s="9"/>
      <c r="CY4791" s="9"/>
      <c r="CZ4791" s="9"/>
      <c r="DA4791" s="9"/>
      <c r="DB4791" s="9"/>
      <c r="DC4791" s="9"/>
      <c r="DD4791" s="9"/>
      <c r="DE4791" s="9"/>
      <c r="DF4791" s="9"/>
      <c r="DG4791" s="9"/>
      <c r="DH4791" s="9"/>
      <c r="DI4791" s="9"/>
      <c r="DJ4791" s="9"/>
      <c r="DK4791" s="9"/>
      <c r="DL4791" s="9"/>
      <c r="DM4791" s="9"/>
      <c r="DN4791" s="9"/>
      <c r="DO4791" s="9"/>
      <c r="DP4791" s="9"/>
      <c r="DQ4791" s="9"/>
      <c r="DR4791" s="9"/>
      <c r="DS4791" s="9"/>
      <c r="DT4791" s="9"/>
      <c r="DU4791" s="9"/>
      <c r="DV4791" s="9"/>
      <c r="DW4791" s="9"/>
      <c r="DX4791" s="9"/>
      <c r="DY4791" s="9"/>
      <c r="DZ4791" s="56"/>
      <c r="EA4791" s="57"/>
    </row>
    <row r="4792" spans="1:131" ht="19.5" customHeight="1" x14ac:dyDescent="0.25">
      <c r="A4792" s="9">
        <v>3256</v>
      </c>
      <c r="B4792" s="9" t="s">
        <v>9589</v>
      </c>
      <c r="C4792" s="9" t="s">
        <v>9590</v>
      </c>
      <c r="D4792" s="9"/>
      <c r="E4792" s="9" t="s">
        <v>6984</v>
      </c>
      <c r="F4792" s="9" t="s">
        <v>9591</v>
      </c>
      <c r="G4792" s="9"/>
      <c r="H4792" s="9" t="s">
        <v>906</v>
      </c>
      <c r="I4792" s="9" t="s">
        <v>97</v>
      </c>
      <c r="M4792" s="9" t="s">
        <v>20</v>
      </c>
      <c r="O4792" s="9">
        <v>28</v>
      </c>
      <c r="R4792" s="9"/>
      <c r="S4792" s="9"/>
      <c r="T4792" s="9"/>
      <c r="U4792" s="9"/>
      <c r="V4792" s="9"/>
      <c r="W4792" s="9"/>
      <c r="X4792" s="9"/>
      <c r="Y4792" s="9"/>
      <c r="Z4792" s="9"/>
      <c r="AA4792" s="9"/>
      <c r="AB4792" s="9"/>
      <c r="AC4792" s="9"/>
      <c r="AD4792" s="9"/>
      <c r="AE4792" s="9"/>
      <c r="AF4792" s="55"/>
      <c r="AG4792" s="55"/>
      <c r="AH4792" s="9"/>
      <c r="AI4792" s="9"/>
      <c r="AJ4792" s="9"/>
      <c r="AK4792" s="9"/>
      <c r="AL4792" s="9"/>
      <c r="AM4792" s="9"/>
      <c r="AN4792" s="9"/>
      <c r="AO4792" s="9"/>
      <c r="AP4792" s="9"/>
      <c r="AQ4792" s="9"/>
      <c r="AR4792" s="9"/>
      <c r="AS4792" s="9"/>
      <c r="AT4792" s="9"/>
      <c r="AU4792" s="9"/>
      <c r="AV4792" s="9"/>
      <c r="AW4792" s="9"/>
      <c r="AX4792" s="9"/>
      <c r="AY4792" s="9"/>
      <c r="AZ4792" s="9"/>
      <c r="BA4792" s="9"/>
      <c r="BB4792" s="9"/>
      <c r="BC4792" s="9"/>
      <c r="BD4792" s="9"/>
      <c r="BE4792" s="9"/>
      <c r="BF4792" s="9"/>
      <c r="BG4792" s="9"/>
      <c r="BH4792" s="9"/>
      <c r="BI4792" s="9"/>
      <c r="BJ4792" s="9"/>
      <c r="BK4792" s="9"/>
      <c r="BL4792" s="9"/>
      <c r="BM4792" s="9"/>
      <c r="BN4792" s="9"/>
      <c r="BO4792" s="9"/>
      <c r="BP4792" s="9"/>
      <c r="BQ4792" s="9"/>
      <c r="BT4792" s="9"/>
      <c r="BU4792" s="9"/>
      <c r="BX4792" s="9"/>
      <c r="BY4792" s="9"/>
      <c r="CB4792" s="9"/>
      <c r="CC4792" s="9"/>
      <c r="CF4792" s="9"/>
      <c r="CG4792" s="9"/>
      <c r="CJ4792" s="9"/>
      <c r="CK4792" s="9"/>
      <c r="CN4792" s="9"/>
      <c r="CO4792" s="9"/>
      <c r="CP4792" s="9"/>
      <c r="CQ4792" s="9"/>
      <c r="CR4792" s="9"/>
      <c r="CS4792" s="9"/>
      <c r="CT4792" s="9"/>
      <c r="CU4792" s="9"/>
      <c r="CV4792" s="9"/>
      <c r="CW4792" s="9"/>
      <c r="CX4792" s="9"/>
      <c r="CY4792" s="9"/>
      <c r="CZ4792" s="9"/>
      <c r="DA4792" s="9"/>
      <c r="DB4792" s="9"/>
      <c r="DC4792" s="9"/>
      <c r="DD4792" s="9"/>
      <c r="DE4792" s="9"/>
      <c r="DF4792" s="9"/>
      <c r="DG4792" s="9"/>
      <c r="DH4792" s="9"/>
      <c r="DI4792" s="9"/>
      <c r="DJ4792" s="9"/>
      <c r="DK4792" s="9"/>
      <c r="DL4792" s="9"/>
      <c r="DM4792" s="9"/>
      <c r="DN4792" s="9"/>
      <c r="DO4792" s="9"/>
      <c r="DP4792" s="9"/>
      <c r="DQ4792" s="9"/>
      <c r="DR4792" s="9"/>
      <c r="DS4792" s="9"/>
      <c r="DT4792" s="9"/>
      <c r="DU4792" s="9"/>
      <c r="DV4792" s="9"/>
      <c r="DW4792" s="9"/>
      <c r="DX4792" s="9"/>
      <c r="DY4792" s="9"/>
      <c r="DZ4792" s="56"/>
      <c r="EA4792" s="57"/>
    </row>
    <row r="4793" spans="1:131" ht="19.5" customHeight="1" x14ac:dyDescent="0.25">
      <c r="A4793" s="9">
        <v>3257</v>
      </c>
      <c r="B4793" s="9" t="s">
        <v>9592</v>
      </c>
      <c r="C4793" s="9" t="s">
        <v>9593</v>
      </c>
      <c r="D4793" s="9"/>
      <c r="E4793" s="9" t="s">
        <v>9594</v>
      </c>
      <c r="F4793" s="9" t="s">
        <v>9595</v>
      </c>
      <c r="G4793" s="9"/>
      <c r="H4793" s="9" t="s">
        <v>906</v>
      </c>
      <c r="I4793" s="9" t="s">
        <v>28</v>
      </c>
      <c r="M4793" s="9" t="s">
        <v>20</v>
      </c>
      <c r="O4793" s="9">
        <v>31</v>
      </c>
      <c r="R4793" s="9"/>
      <c r="S4793" s="9"/>
      <c r="T4793" s="9"/>
      <c r="U4793" s="9"/>
      <c r="V4793" s="9"/>
      <c r="W4793" s="9"/>
      <c r="X4793" s="9"/>
      <c r="Y4793" s="9"/>
      <c r="Z4793" s="9"/>
      <c r="AA4793" s="9"/>
      <c r="AB4793" s="9"/>
      <c r="AC4793" s="9"/>
      <c r="AD4793" s="9"/>
      <c r="AE4793" s="9"/>
      <c r="AF4793" s="55"/>
      <c r="AG4793" s="55"/>
      <c r="AH4793" s="9"/>
      <c r="AI4793" s="9"/>
      <c r="AJ4793" s="9"/>
      <c r="AK4793" s="9"/>
      <c r="AL4793" s="9"/>
      <c r="AM4793" s="9"/>
      <c r="AN4793" s="9"/>
      <c r="AO4793" s="9"/>
      <c r="AP4793" s="9"/>
      <c r="AQ4793" s="9"/>
      <c r="AR4793" s="9"/>
      <c r="AS4793" s="9"/>
      <c r="AT4793" s="9"/>
      <c r="AU4793" s="9"/>
      <c r="AV4793" s="9"/>
      <c r="AW4793" s="9"/>
      <c r="AX4793" s="9"/>
      <c r="AY4793" s="9"/>
      <c r="AZ4793" s="9"/>
      <c r="BA4793" s="9"/>
      <c r="BB4793" s="9"/>
      <c r="BC4793" s="9"/>
      <c r="BD4793" s="9"/>
      <c r="BE4793" s="9"/>
      <c r="BF4793" s="9"/>
      <c r="BG4793" s="9"/>
      <c r="BH4793" s="9"/>
      <c r="BI4793" s="9"/>
      <c r="BJ4793" s="9"/>
      <c r="BK4793" s="9"/>
      <c r="BL4793" s="9"/>
      <c r="BM4793" s="9"/>
      <c r="BN4793" s="9"/>
      <c r="BO4793" s="9"/>
      <c r="BP4793" s="9"/>
      <c r="BQ4793" s="9"/>
      <c r="BT4793" s="9"/>
      <c r="BU4793" s="9"/>
      <c r="BX4793" s="9"/>
      <c r="BY4793" s="9"/>
      <c r="CB4793" s="9"/>
      <c r="CC4793" s="9"/>
      <c r="CF4793" s="9"/>
      <c r="CG4793" s="9"/>
      <c r="CJ4793" s="9"/>
      <c r="CK4793" s="9"/>
      <c r="CN4793" s="9"/>
      <c r="CO4793" s="9"/>
      <c r="CP4793" s="9"/>
      <c r="CQ4793" s="9"/>
      <c r="CR4793" s="9"/>
      <c r="CS4793" s="9"/>
      <c r="CT4793" s="9"/>
      <c r="CU4793" s="9"/>
      <c r="CV4793" s="9"/>
      <c r="CW4793" s="9"/>
      <c r="CX4793" s="9"/>
      <c r="CY4793" s="9"/>
      <c r="CZ4793" s="9"/>
      <c r="DA4793" s="9"/>
      <c r="DB4793" s="9"/>
      <c r="DC4793" s="9"/>
      <c r="DD4793" s="9"/>
      <c r="DE4793" s="9"/>
      <c r="DF4793" s="9"/>
      <c r="DG4793" s="9"/>
      <c r="DH4793" s="9"/>
      <c r="DI4793" s="9"/>
      <c r="DJ4793" s="9"/>
      <c r="DK4793" s="9"/>
      <c r="DL4793" s="9"/>
      <c r="DM4793" s="9"/>
      <c r="DN4793" s="9"/>
      <c r="DO4793" s="9"/>
      <c r="DP4793" s="9"/>
      <c r="DQ4793" s="9"/>
      <c r="DR4793" s="9"/>
      <c r="DS4793" s="9"/>
      <c r="DT4793" s="9"/>
      <c r="DU4793" s="9"/>
      <c r="DV4793" s="9"/>
      <c r="DW4793" s="9"/>
      <c r="DX4793" s="9"/>
      <c r="DY4793" s="9"/>
      <c r="DZ4793" s="56"/>
      <c r="EA4793" s="57"/>
    </row>
    <row r="4794" spans="1:131" ht="19.5" customHeight="1" x14ac:dyDescent="0.25">
      <c r="A4794" s="9">
        <v>3258</v>
      </c>
      <c r="B4794" s="9" t="s">
        <v>9596</v>
      </c>
      <c r="C4794" s="9" t="s">
        <v>9597</v>
      </c>
      <c r="D4794" s="9"/>
      <c r="E4794" s="9" t="s">
        <v>7616</v>
      </c>
      <c r="F4794" s="9" t="s">
        <v>7617</v>
      </c>
      <c r="G4794" s="9"/>
      <c r="H4794" s="9" t="s">
        <v>906</v>
      </c>
      <c r="I4794" s="9" t="s">
        <v>25</v>
      </c>
      <c r="M4794" s="9" t="s">
        <v>20</v>
      </c>
      <c r="O4794" s="9">
        <v>27</v>
      </c>
      <c r="R4794" s="9"/>
      <c r="S4794" s="9"/>
      <c r="T4794" s="9"/>
      <c r="U4794" s="9"/>
      <c r="V4794" s="9"/>
      <c r="W4794" s="9"/>
      <c r="X4794" s="9"/>
      <c r="Y4794" s="9"/>
      <c r="Z4794" s="9"/>
      <c r="AA4794" s="9"/>
      <c r="AB4794" s="9"/>
      <c r="AC4794" s="9"/>
      <c r="AD4794" s="9"/>
      <c r="AE4794" s="9"/>
      <c r="AF4794" s="55"/>
      <c r="AG4794" s="55"/>
      <c r="AH4794" s="9"/>
      <c r="AI4794" s="9"/>
      <c r="AJ4794" s="9"/>
      <c r="AK4794" s="9"/>
      <c r="AL4794" s="9"/>
      <c r="AM4794" s="9"/>
      <c r="AN4794" s="9"/>
      <c r="AO4794" s="9"/>
      <c r="AP4794" s="9"/>
      <c r="AQ4794" s="9"/>
      <c r="AR4794" s="9"/>
      <c r="AS4794" s="9"/>
      <c r="AT4794" s="9"/>
      <c r="AU4794" s="9"/>
      <c r="AV4794" s="9"/>
      <c r="AW4794" s="9"/>
      <c r="AX4794" s="9"/>
      <c r="AY4794" s="9"/>
      <c r="AZ4794" s="9"/>
      <c r="BA4794" s="9"/>
      <c r="BB4794" s="9"/>
      <c r="BC4794" s="9"/>
      <c r="BD4794" s="9"/>
      <c r="BE4794" s="9"/>
      <c r="BF4794" s="9"/>
      <c r="BG4794" s="9"/>
      <c r="BH4794" s="9"/>
      <c r="BI4794" s="9"/>
      <c r="BJ4794" s="9"/>
      <c r="BK4794" s="9"/>
      <c r="BL4794" s="9"/>
      <c r="BM4794" s="9"/>
      <c r="BN4794" s="9"/>
      <c r="BO4794" s="9"/>
      <c r="BP4794" s="9"/>
      <c r="BQ4794" s="9"/>
      <c r="BT4794" s="9"/>
      <c r="BU4794" s="9"/>
      <c r="BX4794" s="9"/>
      <c r="BY4794" s="9"/>
      <c r="CB4794" s="9"/>
      <c r="CC4794" s="9"/>
      <c r="CF4794" s="9"/>
      <c r="CG4794" s="9"/>
      <c r="CJ4794" s="9"/>
      <c r="CK4794" s="9"/>
      <c r="CN4794" s="9"/>
      <c r="CO4794" s="9"/>
      <c r="CP4794" s="9"/>
      <c r="CQ4794" s="9"/>
      <c r="CR4794" s="9"/>
      <c r="CS4794" s="9"/>
      <c r="CT4794" s="9"/>
      <c r="CU4794" s="9"/>
      <c r="CV4794" s="9"/>
      <c r="CW4794" s="9"/>
      <c r="CX4794" s="9"/>
      <c r="CY4794" s="9"/>
      <c r="CZ4794" s="9"/>
      <c r="DA4794" s="9"/>
      <c r="DB4794" s="9"/>
      <c r="DC4794" s="9"/>
      <c r="DD4794" s="9"/>
      <c r="DE4794" s="9"/>
      <c r="DF4794" s="9"/>
      <c r="DG4794" s="9"/>
      <c r="DH4794" s="9"/>
      <c r="DI4794" s="9"/>
      <c r="DJ4794" s="9"/>
      <c r="DK4794" s="9"/>
      <c r="DL4794" s="9"/>
      <c r="DM4794" s="9"/>
      <c r="DN4794" s="9"/>
      <c r="DO4794" s="9"/>
      <c r="DP4794" s="9"/>
      <c r="DQ4794" s="9"/>
      <c r="DR4794" s="9"/>
      <c r="DS4794" s="9"/>
      <c r="DT4794" s="9"/>
      <c r="DU4794" s="9"/>
      <c r="DV4794" s="9"/>
      <c r="DW4794" s="9"/>
      <c r="DX4794" s="9"/>
      <c r="DY4794" s="9"/>
      <c r="DZ4794" s="56"/>
      <c r="EA4794" s="57"/>
    </row>
    <row r="4795" spans="1:131" ht="19.5" customHeight="1" x14ac:dyDescent="0.25">
      <c r="A4795" s="9">
        <v>3259</v>
      </c>
      <c r="B4795" s="9" t="s">
        <v>9598</v>
      </c>
      <c r="C4795" s="9" t="s">
        <v>9599</v>
      </c>
      <c r="D4795" s="9"/>
      <c r="E4795" s="9" t="s">
        <v>9600</v>
      </c>
      <c r="F4795" s="9" t="s">
        <v>3468</v>
      </c>
      <c r="G4795" s="9"/>
      <c r="H4795" s="9" t="s">
        <v>906</v>
      </c>
      <c r="I4795" s="9" t="s">
        <v>28</v>
      </c>
      <c r="M4795" s="9" t="s">
        <v>20</v>
      </c>
      <c r="O4795" s="9">
        <v>28</v>
      </c>
      <c r="R4795" s="9"/>
      <c r="S4795" s="9"/>
      <c r="T4795" s="9"/>
      <c r="U4795" s="9"/>
      <c r="V4795" s="9"/>
      <c r="W4795" s="9"/>
      <c r="X4795" s="9"/>
      <c r="Y4795" s="9"/>
      <c r="Z4795" s="9"/>
      <c r="AA4795" s="9"/>
      <c r="AB4795" s="9"/>
      <c r="AC4795" s="9"/>
      <c r="AD4795" s="9"/>
      <c r="AE4795" s="9"/>
      <c r="AF4795" s="55"/>
      <c r="AG4795" s="55"/>
      <c r="AH4795" s="9"/>
      <c r="AI4795" s="9"/>
      <c r="AJ4795" s="9"/>
      <c r="AK4795" s="9"/>
      <c r="AL4795" s="9"/>
      <c r="AM4795" s="9"/>
      <c r="AN4795" s="9"/>
      <c r="AO4795" s="9"/>
      <c r="AP4795" s="9"/>
      <c r="AQ4795" s="9"/>
      <c r="AR4795" s="9"/>
      <c r="AS4795" s="9"/>
      <c r="AT4795" s="9"/>
      <c r="AU4795" s="9"/>
      <c r="AV4795" s="9"/>
      <c r="AW4795" s="9"/>
      <c r="AX4795" s="9"/>
      <c r="AY4795" s="9"/>
      <c r="AZ4795" s="9"/>
      <c r="BA4795" s="9"/>
      <c r="BB4795" s="9"/>
      <c r="BC4795" s="9"/>
      <c r="BD4795" s="9"/>
      <c r="BE4795" s="9"/>
      <c r="BF4795" s="9"/>
      <c r="BG4795" s="9"/>
      <c r="BH4795" s="9"/>
      <c r="BI4795" s="9"/>
      <c r="BJ4795" s="9"/>
      <c r="BK4795" s="9"/>
      <c r="BL4795" s="9"/>
      <c r="BM4795" s="9"/>
      <c r="BN4795" s="9"/>
      <c r="BO4795" s="9"/>
      <c r="BP4795" s="9"/>
      <c r="BQ4795" s="9"/>
      <c r="BT4795" s="9"/>
      <c r="BU4795" s="9"/>
      <c r="BX4795" s="9"/>
      <c r="BY4795" s="9"/>
      <c r="CB4795" s="9"/>
      <c r="CC4795" s="9"/>
      <c r="CF4795" s="9"/>
      <c r="CG4795" s="9"/>
      <c r="CJ4795" s="9"/>
      <c r="CK4795" s="9"/>
      <c r="CN4795" s="9"/>
      <c r="CO4795" s="9"/>
      <c r="CP4795" s="9"/>
      <c r="CQ4795" s="9"/>
      <c r="CR4795" s="9"/>
      <c r="CS4795" s="9"/>
      <c r="CT4795" s="9"/>
      <c r="CU4795" s="9"/>
      <c r="CV4795" s="9"/>
      <c r="CW4795" s="9"/>
      <c r="CX4795" s="9"/>
      <c r="CY4795" s="9"/>
      <c r="CZ4795" s="9"/>
      <c r="DA4795" s="9"/>
      <c r="DB4795" s="9"/>
      <c r="DC4795" s="9"/>
      <c r="DD4795" s="9"/>
      <c r="DE4795" s="9"/>
      <c r="DF4795" s="9"/>
      <c r="DG4795" s="9"/>
      <c r="DH4795" s="9"/>
      <c r="DI4795" s="9"/>
      <c r="DJ4795" s="9"/>
      <c r="DK4795" s="9"/>
      <c r="DL4795" s="9"/>
      <c r="DM4795" s="9"/>
      <c r="DN4795" s="9"/>
      <c r="DO4795" s="9"/>
      <c r="DP4795" s="9"/>
      <c r="DQ4795" s="9"/>
      <c r="DR4795" s="9"/>
      <c r="DS4795" s="9"/>
      <c r="DT4795" s="9"/>
      <c r="DU4795" s="9"/>
      <c r="DV4795" s="9"/>
      <c r="DW4795" s="9"/>
      <c r="DX4795" s="9"/>
      <c r="DY4795" s="9"/>
      <c r="DZ4795" s="56"/>
      <c r="EA4795" s="57"/>
    </row>
    <row r="4796" spans="1:131" ht="19.5" customHeight="1" x14ac:dyDescent="0.25">
      <c r="A4796" s="9">
        <v>3260</v>
      </c>
      <c r="B4796" s="9" t="s">
        <v>9601</v>
      </c>
      <c r="C4796" s="9" t="s">
        <v>9602</v>
      </c>
      <c r="D4796" s="9"/>
      <c r="E4796" s="9" t="s">
        <v>3286</v>
      </c>
      <c r="F4796" s="9" t="s">
        <v>9578</v>
      </c>
      <c r="G4796" s="9"/>
      <c r="H4796" s="9" t="s">
        <v>202</v>
      </c>
      <c r="I4796" s="9" t="s">
        <v>25</v>
      </c>
      <c r="J4796" s="129">
        <v>44431</v>
      </c>
      <c r="K4796" s="129">
        <v>44281</v>
      </c>
      <c r="L4796" s="129">
        <v>44773</v>
      </c>
      <c r="M4796" s="9" t="s">
        <v>20</v>
      </c>
      <c r="O4796" s="9">
        <v>28</v>
      </c>
      <c r="Q4796" s="9" t="s">
        <v>54</v>
      </c>
      <c r="R4796" s="9"/>
      <c r="S4796" s="13">
        <v>16589201</v>
      </c>
      <c r="T4796" s="13">
        <v>16589201</v>
      </c>
      <c r="U4796" s="13">
        <v>4976760</v>
      </c>
      <c r="V4796" s="13">
        <v>11612440</v>
      </c>
      <c r="W4796" s="9"/>
      <c r="X4796" s="9"/>
      <c r="Y4796" s="9"/>
      <c r="Z4796" s="9"/>
      <c r="AA4796" s="9"/>
      <c r="AB4796" s="9"/>
      <c r="AC4796" s="9"/>
      <c r="AD4796" s="9"/>
      <c r="AE4796" s="9"/>
      <c r="AF4796" s="55">
        <v>11612440</v>
      </c>
      <c r="AG4796" s="55"/>
      <c r="AH4796" s="9"/>
      <c r="AI4796" s="9"/>
      <c r="AJ4796" s="9"/>
      <c r="AK4796" s="9"/>
      <c r="AL4796" s="9"/>
      <c r="AM4796" s="9"/>
      <c r="AN4796" s="9"/>
      <c r="AO4796" s="9"/>
      <c r="AP4796" s="9"/>
      <c r="AQ4796" s="9"/>
      <c r="AR4796" s="9"/>
      <c r="AS4796" s="9"/>
      <c r="AT4796" s="9"/>
      <c r="AU4796" s="9"/>
      <c r="AV4796" s="9"/>
      <c r="AW4796" s="9"/>
      <c r="AX4796" s="9"/>
      <c r="AY4796" s="9"/>
      <c r="AZ4796" s="9"/>
      <c r="BA4796" s="9"/>
      <c r="BB4796" s="9"/>
      <c r="BC4796" s="9"/>
      <c r="BD4796" s="9"/>
      <c r="BE4796" s="9"/>
      <c r="BF4796" s="9"/>
      <c r="BG4796" s="9"/>
      <c r="BH4796" s="9"/>
      <c r="BI4796" s="9"/>
      <c r="BJ4796" s="9"/>
      <c r="BK4796" s="9"/>
      <c r="BL4796" s="9"/>
      <c r="BM4796" s="9"/>
      <c r="BN4796" s="9"/>
      <c r="BO4796" s="9"/>
      <c r="BP4796" s="9"/>
      <c r="BQ4796" s="9"/>
      <c r="BT4796" s="9"/>
      <c r="BU4796" s="9"/>
      <c r="BX4796" s="9"/>
      <c r="BY4796" s="9"/>
      <c r="CB4796" s="9"/>
      <c r="CC4796" s="9"/>
      <c r="CF4796" s="9"/>
      <c r="CG4796" s="9"/>
      <c r="CJ4796" s="9"/>
      <c r="CK4796" s="9"/>
      <c r="CN4796" s="9"/>
      <c r="CO4796" s="9"/>
      <c r="CP4796" s="9"/>
      <c r="CQ4796" s="9"/>
      <c r="CR4796" s="9"/>
      <c r="CS4796" s="9"/>
      <c r="CT4796" s="9"/>
      <c r="CU4796" s="9"/>
      <c r="CV4796" s="9"/>
      <c r="CW4796" s="9"/>
      <c r="CX4796" s="9"/>
      <c r="CY4796" s="9"/>
      <c r="CZ4796" s="9"/>
      <c r="DA4796" s="9"/>
      <c r="DB4796" s="9"/>
      <c r="DC4796" s="9"/>
      <c r="DD4796" s="9"/>
      <c r="DE4796" s="9"/>
      <c r="DF4796" s="9"/>
      <c r="DG4796" s="9"/>
      <c r="DH4796" s="9"/>
      <c r="DI4796" s="9"/>
      <c r="DJ4796" s="9"/>
      <c r="DK4796" s="9"/>
      <c r="DL4796" s="9"/>
      <c r="DM4796" s="9"/>
      <c r="DN4796" s="9"/>
      <c r="DO4796" s="9"/>
      <c r="DP4796" s="9"/>
      <c r="DQ4796" s="9"/>
      <c r="DR4796" s="9"/>
      <c r="DS4796" s="9"/>
      <c r="DT4796" s="9"/>
      <c r="DU4796" s="9"/>
      <c r="DV4796" s="9"/>
      <c r="DW4796" s="9"/>
      <c r="DX4796" s="9"/>
      <c r="DY4796" s="9"/>
      <c r="DZ4796" s="56"/>
      <c r="EA4796" s="57"/>
    </row>
    <row r="4797" spans="1:131" ht="19.5" customHeight="1" x14ac:dyDescent="0.25">
      <c r="A4797" s="9">
        <v>3261</v>
      </c>
      <c r="B4797" s="9" t="s">
        <v>9603</v>
      </c>
      <c r="C4797" s="9" t="s">
        <v>9604</v>
      </c>
      <c r="D4797" s="9"/>
      <c r="E4797" s="9" t="s">
        <v>8353</v>
      </c>
      <c r="F4797" s="9" t="s">
        <v>9605</v>
      </c>
      <c r="G4797" s="9"/>
      <c r="H4797" s="9" t="s">
        <v>202</v>
      </c>
      <c r="I4797" s="9" t="s">
        <v>25</v>
      </c>
      <c r="J4797" s="129">
        <v>44423</v>
      </c>
      <c r="K4797" s="129">
        <v>44317</v>
      </c>
      <c r="L4797" s="129">
        <v>44773</v>
      </c>
      <c r="M4797" s="9" t="s">
        <v>20</v>
      </c>
      <c r="O4797" s="9">
        <v>30</v>
      </c>
      <c r="Q4797" s="9" t="s">
        <v>54</v>
      </c>
      <c r="R4797" s="9"/>
      <c r="S4797" s="13">
        <v>15000000</v>
      </c>
      <c r="T4797" s="13">
        <v>15000000</v>
      </c>
      <c r="U4797" s="13">
        <v>4500000</v>
      </c>
      <c r="V4797" s="13">
        <v>10500000</v>
      </c>
      <c r="W4797" s="9"/>
      <c r="X4797" s="9"/>
      <c r="Y4797" s="9"/>
      <c r="Z4797" s="9"/>
      <c r="AA4797" s="9"/>
      <c r="AB4797" s="9"/>
      <c r="AC4797" s="9"/>
      <c r="AD4797" s="9"/>
      <c r="AE4797" s="9"/>
      <c r="AF4797" s="55">
        <v>10500000</v>
      </c>
      <c r="AG4797" s="55"/>
      <c r="AH4797" s="9"/>
      <c r="AI4797" s="9"/>
      <c r="AJ4797" s="9"/>
      <c r="AK4797" s="9"/>
      <c r="AL4797" s="9"/>
      <c r="AM4797" s="9"/>
      <c r="AN4797" s="9"/>
      <c r="AO4797" s="9"/>
      <c r="AP4797" s="9"/>
      <c r="AQ4797" s="9"/>
      <c r="AR4797" s="9"/>
      <c r="AS4797" s="9"/>
      <c r="AT4797" s="9"/>
      <c r="AU4797" s="9"/>
      <c r="AV4797" s="9"/>
      <c r="AW4797" s="9"/>
      <c r="AX4797" s="9"/>
      <c r="AY4797" s="9"/>
      <c r="AZ4797" s="9"/>
      <c r="BA4797" s="9"/>
      <c r="BB4797" s="9"/>
      <c r="BC4797" s="9"/>
      <c r="BD4797" s="9"/>
      <c r="BE4797" s="9"/>
      <c r="BF4797" s="9"/>
      <c r="BG4797" s="9"/>
      <c r="BH4797" s="9"/>
      <c r="BI4797" s="9"/>
      <c r="BJ4797" s="9"/>
      <c r="BK4797" s="9"/>
      <c r="BL4797" s="9"/>
      <c r="BM4797" s="9"/>
      <c r="BN4797" s="9"/>
      <c r="BO4797" s="9"/>
      <c r="BP4797" s="9"/>
      <c r="BQ4797" s="9"/>
      <c r="BT4797" s="9"/>
      <c r="BU4797" s="9"/>
      <c r="BX4797" s="9"/>
      <c r="BY4797" s="9"/>
      <c r="CB4797" s="9"/>
      <c r="CC4797" s="9"/>
      <c r="CF4797" s="9"/>
      <c r="CG4797" s="9"/>
      <c r="CJ4797" s="9"/>
      <c r="CK4797" s="9"/>
      <c r="CN4797" s="9"/>
      <c r="CO4797" s="9"/>
      <c r="CP4797" s="9"/>
      <c r="CQ4797" s="9"/>
      <c r="CR4797" s="9"/>
      <c r="CS4797" s="9"/>
      <c r="CT4797" s="9"/>
      <c r="CU4797" s="9"/>
      <c r="CV4797" s="9"/>
      <c r="CW4797" s="9"/>
      <c r="CX4797" s="9"/>
      <c r="CY4797" s="9"/>
      <c r="CZ4797" s="9"/>
      <c r="DA4797" s="9"/>
      <c r="DB4797" s="9"/>
      <c r="DC4797" s="9"/>
      <c r="DD4797" s="9"/>
      <c r="DE4797" s="9"/>
      <c r="DF4797" s="9"/>
      <c r="DG4797" s="9"/>
      <c r="DH4797" s="9"/>
      <c r="DI4797" s="9"/>
      <c r="DJ4797" s="9"/>
      <c r="DK4797" s="9"/>
      <c r="DL4797" s="9"/>
      <c r="DM4797" s="9"/>
      <c r="DN4797" s="9"/>
      <c r="DO4797" s="9"/>
      <c r="DP4797" s="9"/>
      <c r="DQ4797" s="9"/>
      <c r="DR4797" s="9"/>
      <c r="DS4797" s="9"/>
      <c r="DT4797" s="9"/>
      <c r="DU4797" s="9"/>
      <c r="DV4797" s="9"/>
      <c r="DW4797" s="9"/>
      <c r="DX4797" s="9"/>
      <c r="DY4797" s="9"/>
      <c r="DZ4797" s="56"/>
      <c r="EA4797" s="57"/>
    </row>
    <row r="4798" spans="1:131" ht="19.5" customHeight="1" x14ac:dyDescent="0.25">
      <c r="A4798" s="9">
        <v>3262</v>
      </c>
      <c r="B4798" s="10" t="s">
        <v>9606</v>
      </c>
      <c r="C4798" s="9" t="s">
        <v>9607</v>
      </c>
      <c r="D4798" s="9"/>
      <c r="E4798" s="9" t="s">
        <v>9608</v>
      </c>
      <c r="F4798" s="9" t="s">
        <v>9609</v>
      </c>
      <c r="G4798" s="9"/>
      <c r="H4798" s="9" t="s">
        <v>906</v>
      </c>
      <c r="I4798" s="9" t="s">
        <v>25</v>
      </c>
      <c r="M4798" s="9" t="s">
        <v>20</v>
      </c>
      <c r="O4798" s="9">
        <v>27</v>
      </c>
      <c r="R4798" s="9"/>
      <c r="S4798" s="9"/>
      <c r="T4798" s="9"/>
      <c r="U4798" s="9"/>
      <c r="V4798" s="9"/>
      <c r="W4798" s="9"/>
      <c r="X4798" s="9"/>
      <c r="Y4798" s="9"/>
      <c r="Z4798" s="9"/>
      <c r="AA4798" s="9"/>
      <c r="AB4798" s="9"/>
      <c r="AC4798" s="9"/>
      <c r="AD4798" s="9"/>
      <c r="AE4798" s="9"/>
      <c r="AF4798" s="55"/>
      <c r="AG4798" s="55"/>
      <c r="AH4798" s="9"/>
      <c r="AI4798" s="9"/>
      <c r="AJ4798" s="9"/>
      <c r="AK4798" s="9"/>
      <c r="AL4798" s="9"/>
      <c r="AM4798" s="9"/>
      <c r="AN4798" s="9"/>
      <c r="AO4798" s="9"/>
      <c r="AP4798" s="9"/>
      <c r="AQ4798" s="9"/>
      <c r="AR4798" s="9"/>
      <c r="AS4798" s="9"/>
      <c r="AT4798" s="9"/>
      <c r="AU4798" s="9"/>
      <c r="AV4798" s="9"/>
      <c r="AW4798" s="9"/>
      <c r="AX4798" s="9"/>
      <c r="AY4798" s="9"/>
      <c r="AZ4798" s="9"/>
      <c r="BA4798" s="9"/>
      <c r="BB4798" s="9"/>
      <c r="BC4798" s="9"/>
      <c r="BD4798" s="9"/>
      <c r="BE4798" s="9"/>
      <c r="BF4798" s="9"/>
      <c r="BG4798" s="9"/>
      <c r="BH4798" s="9"/>
      <c r="BI4798" s="9"/>
      <c r="BJ4798" s="9"/>
      <c r="BK4798" s="9"/>
      <c r="BL4798" s="9"/>
      <c r="BM4798" s="9"/>
      <c r="BN4798" s="9"/>
      <c r="BO4798" s="9"/>
      <c r="BP4798" s="9"/>
      <c r="BQ4798" s="9"/>
      <c r="BT4798" s="9"/>
      <c r="BU4798" s="9"/>
      <c r="BX4798" s="9"/>
      <c r="BY4798" s="9"/>
      <c r="CB4798" s="9"/>
      <c r="CC4798" s="9"/>
      <c r="CF4798" s="9"/>
      <c r="CG4798" s="9"/>
      <c r="CJ4798" s="9"/>
      <c r="CK4798" s="9"/>
      <c r="CN4798" s="9"/>
      <c r="CO4798" s="9"/>
      <c r="CP4798" s="9"/>
      <c r="CQ4798" s="9"/>
      <c r="CR4798" s="9"/>
      <c r="CS4798" s="9"/>
      <c r="CT4798" s="9"/>
      <c r="CU4798" s="9"/>
      <c r="CV4798" s="9"/>
      <c r="CW4798" s="9"/>
      <c r="CX4798" s="9"/>
      <c r="CY4798" s="9"/>
      <c r="CZ4798" s="9"/>
      <c r="DA4798" s="9"/>
      <c r="DB4798" s="9"/>
      <c r="DC4798" s="9"/>
      <c r="DD4798" s="9"/>
      <c r="DE4798" s="9"/>
      <c r="DF4798" s="9"/>
      <c r="DG4798" s="9"/>
      <c r="DH4798" s="9"/>
      <c r="DI4798" s="9"/>
      <c r="DJ4798" s="9"/>
      <c r="DK4798" s="9"/>
      <c r="DL4798" s="9"/>
      <c r="DM4798" s="9"/>
      <c r="DN4798" s="9"/>
      <c r="DO4798" s="9"/>
      <c r="DP4798" s="9"/>
      <c r="DQ4798" s="9"/>
      <c r="DR4798" s="9"/>
      <c r="DS4798" s="9"/>
      <c r="DT4798" s="9"/>
      <c r="DU4798" s="9"/>
      <c r="DV4798" s="9"/>
      <c r="DW4798" s="9"/>
      <c r="DX4798" s="9"/>
      <c r="DY4798" s="9"/>
      <c r="DZ4798" s="56"/>
      <c r="EA4798" s="57"/>
    </row>
    <row r="4799" spans="1:131" ht="19.5" customHeight="1" x14ac:dyDescent="0.25">
      <c r="A4799" s="9">
        <v>3263</v>
      </c>
      <c r="B4799" s="9" t="s">
        <v>9610</v>
      </c>
      <c r="C4799" s="9" t="s">
        <v>9612</v>
      </c>
      <c r="D4799" s="9"/>
      <c r="E4799" s="9" t="s">
        <v>9611</v>
      </c>
      <c r="F4799" s="9" t="s">
        <v>4891</v>
      </c>
      <c r="G4799" s="9"/>
      <c r="H4799" s="9" t="s">
        <v>906</v>
      </c>
      <c r="I4799" s="9" t="s">
        <v>28</v>
      </c>
      <c r="M4799" s="9" t="s">
        <v>20</v>
      </c>
      <c r="O4799" s="9">
        <v>31</v>
      </c>
      <c r="R4799" s="9"/>
      <c r="S4799" s="9"/>
      <c r="T4799" s="9"/>
      <c r="U4799" s="9"/>
      <c r="V4799" s="9"/>
      <c r="W4799" s="9"/>
      <c r="X4799" s="9"/>
      <c r="Y4799" s="9"/>
      <c r="Z4799" s="9"/>
      <c r="AA4799" s="9"/>
      <c r="AB4799" s="9"/>
      <c r="AC4799" s="9"/>
      <c r="AD4799" s="9"/>
      <c r="AE4799" s="9"/>
      <c r="AF4799" s="55"/>
      <c r="AG4799" s="55"/>
      <c r="AH4799" s="9"/>
      <c r="AI4799" s="9"/>
      <c r="AJ4799" s="9"/>
      <c r="AK4799" s="9"/>
      <c r="AL4799" s="9"/>
      <c r="AM4799" s="9"/>
      <c r="AN4799" s="9"/>
      <c r="AO4799" s="9"/>
      <c r="AP4799" s="9"/>
      <c r="AQ4799" s="9"/>
      <c r="AR4799" s="9"/>
      <c r="AS4799" s="9"/>
      <c r="AT4799" s="9"/>
      <c r="AU4799" s="9"/>
      <c r="AV4799" s="9"/>
      <c r="AW4799" s="9"/>
      <c r="AX4799" s="9"/>
      <c r="AY4799" s="9"/>
      <c r="AZ4799" s="9"/>
      <c r="BA4799" s="9"/>
      <c r="BB4799" s="9"/>
      <c r="BC4799" s="9"/>
      <c r="BD4799" s="9"/>
      <c r="BE4799" s="9"/>
      <c r="BF4799" s="9"/>
      <c r="BG4799" s="9"/>
      <c r="BH4799" s="9"/>
      <c r="BI4799" s="9"/>
      <c r="BJ4799" s="9"/>
      <c r="BK4799" s="9"/>
      <c r="BL4799" s="9"/>
      <c r="BM4799" s="9"/>
      <c r="BN4799" s="9"/>
      <c r="BO4799" s="9"/>
      <c r="BP4799" s="9"/>
      <c r="BQ4799" s="9"/>
      <c r="BT4799" s="9"/>
      <c r="BU4799" s="9"/>
      <c r="BX4799" s="9"/>
      <c r="BY4799" s="9"/>
      <c r="CB4799" s="9"/>
      <c r="CC4799" s="9"/>
      <c r="CF4799" s="9"/>
      <c r="CG4799" s="9"/>
      <c r="CJ4799" s="9"/>
      <c r="CK4799" s="9"/>
      <c r="CN4799" s="9"/>
      <c r="CO4799" s="9"/>
      <c r="CP4799" s="9"/>
      <c r="CQ4799" s="9"/>
      <c r="CR4799" s="9"/>
      <c r="CS4799" s="9"/>
      <c r="CT4799" s="9"/>
      <c r="CU4799" s="9"/>
      <c r="CV4799" s="9"/>
      <c r="CW4799" s="9"/>
      <c r="CX4799" s="9"/>
      <c r="CY4799" s="9"/>
      <c r="CZ4799" s="9"/>
      <c r="DA4799" s="9"/>
      <c r="DB4799" s="9"/>
      <c r="DC4799" s="9"/>
      <c r="DD4799" s="9"/>
      <c r="DE4799" s="9"/>
      <c r="DF4799" s="9"/>
      <c r="DG4799" s="9"/>
      <c r="DH4799" s="9"/>
      <c r="DI4799" s="9"/>
      <c r="DJ4799" s="9"/>
      <c r="DK4799" s="9"/>
      <c r="DL4799" s="9"/>
      <c r="DM4799" s="9"/>
      <c r="DN4799" s="9"/>
      <c r="DO4799" s="9"/>
      <c r="DP4799" s="9"/>
      <c r="DQ4799" s="9"/>
      <c r="DR4799" s="9"/>
      <c r="DS4799" s="9"/>
      <c r="DT4799" s="9"/>
      <c r="DU4799" s="9"/>
      <c r="DV4799" s="9"/>
      <c r="DW4799" s="9"/>
      <c r="DX4799" s="9"/>
      <c r="DY4799" s="9"/>
      <c r="DZ4799" s="56"/>
      <c r="EA4799" s="57"/>
    </row>
    <row r="4800" spans="1:131" ht="19.5" customHeight="1" x14ac:dyDescent="0.25">
      <c r="A4800" s="9">
        <v>3264</v>
      </c>
      <c r="B4800" s="9" t="s">
        <v>9614</v>
      </c>
      <c r="C4800" s="9" t="s">
        <v>9615</v>
      </c>
      <c r="D4800" s="9"/>
      <c r="E4800" s="9" t="s">
        <v>447</v>
      </c>
      <c r="F4800" s="9" t="s">
        <v>4517</v>
      </c>
      <c r="G4800" s="9"/>
      <c r="H4800" s="9" t="s">
        <v>202</v>
      </c>
      <c r="I4800" s="9" t="s">
        <v>25</v>
      </c>
      <c r="J4800" s="129">
        <v>44210</v>
      </c>
      <c r="K4800" s="129">
        <v>44180</v>
      </c>
      <c r="L4800" s="129">
        <v>44316</v>
      </c>
      <c r="O4800" s="9">
        <v>24</v>
      </c>
      <c r="Q4800" s="9" t="s">
        <v>54</v>
      </c>
      <c r="R4800" s="9"/>
      <c r="S4800" s="13">
        <v>13795500</v>
      </c>
      <c r="T4800" s="13">
        <v>13795500</v>
      </c>
      <c r="U4800" s="13">
        <v>4138650</v>
      </c>
      <c r="V4800" s="9"/>
      <c r="W4800" s="9"/>
      <c r="X4800" s="9"/>
      <c r="Y4800" s="9"/>
      <c r="Z4800" s="9"/>
      <c r="AA4800" s="9"/>
      <c r="AB4800" s="9"/>
      <c r="AC4800" s="9"/>
      <c r="AD4800" s="9"/>
      <c r="AE4800" s="9"/>
      <c r="AF4800" s="55"/>
      <c r="AG4800" s="55"/>
      <c r="AH4800" s="9"/>
      <c r="AI4800" s="9"/>
      <c r="AJ4800" s="9"/>
      <c r="AK4800" s="9"/>
      <c r="AL4800" s="9"/>
      <c r="AM4800" s="9"/>
      <c r="AN4800" s="9"/>
      <c r="AO4800" s="9"/>
      <c r="AP4800" s="9"/>
      <c r="AQ4800" s="9"/>
      <c r="AR4800" s="9"/>
      <c r="AS4800" s="9"/>
      <c r="AT4800" s="9"/>
      <c r="AU4800" s="9"/>
      <c r="AV4800" s="9"/>
      <c r="AW4800" s="9"/>
      <c r="AX4800" s="9"/>
      <c r="AY4800" s="9"/>
      <c r="AZ4800" s="9"/>
      <c r="BA4800" s="9"/>
      <c r="BB4800" s="9"/>
      <c r="BC4800" s="9"/>
      <c r="BD4800" s="9"/>
      <c r="BE4800" s="9"/>
      <c r="BF4800" s="9"/>
      <c r="BG4800" s="9"/>
      <c r="BH4800" s="9"/>
      <c r="BI4800" s="9"/>
      <c r="BJ4800" s="9"/>
      <c r="BK4800" s="9"/>
      <c r="BL4800" s="9"/>
      <c r="BM4800" s="9"/>
      <c r="BN4800" s="9"/>
      <c r="BO4800" s="9"/>
      <c r="BP4800" s="9"/>
      <c r="BQ4800" s="9"/>
      <c r="BT4800" s="9"/>
      <c r="BU4800" s="9"/>
      <c r="BX4800" s="9"/>
      <c r="BY4800" s="9"/>
      <c r="CB4800" s="9"/>
      <c r="CC4800" s="9"/>
      <c r="CF4800" s="9"/>
      <c r="CG4800" s="9"/>
      <c r="CJ4800" s="9"/>
      <c r="CK4800" s="9"/>
      <c r="CN4800" s="9"/>
      <c r="CO4800" s="9"/>
      <c r="CP4800" s="9"/>
      <c r="CQ4800" s="9"/>
      <c r="CR4800" s="9"/>
      <c r="CS4800" s="9"/>
      <c r="CT4800" s="9"/>
      <c r="CU4800" s="9"/>
      <c r="CV4800" s="9"/>
      <c r="CW4800" s="9"/>
      <c r="CX4800" s="9"/>
      <c r="CY4800" s="9"/>
      <c r="CZ4800" s="9"/>
      <c r="DA4800" s="9"/>
      <c r="DB4800" s="9"/>
      <c r="DC4800" s="9"/>
      <c r="DD4800" s="9"/>
      <c r="DE4800" s="9"/>
      <c r="DF4800" s="9"/>
      <c r="DG4800" s="9"/>
      <c r="DH4800" s="9"/>
      <c r="DI4800" s="9"/>
      <c r="DJ4800" s="9"/>
      <c r="DK4800" s="9"/>
      <c r="DL4800" s="9"/>
      <c r="DM4800" s="9"/>
      <c r="DN4800" s="9"/>
      <c r="DO4800" s="9"/>
      <c r="DP4800" s="9"/>
      <c r="DQ4800" s="9"/>
      <c r="DR4800" s="9"/>
      <c r="DS4800" s="9"/>
      <c r="DT4800" s="9"/>
      <c r="DU4800" s="9"/>
      <c r="DV4800" s="9"/>
      <c r="DW4800" s="9"/>
      <c r="DX4800" s="9"/>
      <c r="DY4800" s="9"/>
      <c r="DZ4800" s="56"/>
      <c r="EA4800" s="57"/>
    </row>
    <row r="4801" spans="1:132" ht="19.5" customHeight="1" x14ac:dyDescent="0.25">
      <c r="A4801" s="9">
        <v>3265</v>
      </c>
      <c r="B4801" s="9" t="s">
        <v>9616</v>
      </c>
      <c r="C4801" s="9" t="s">
        <v>9617</v>
      </c>
      <c r="D4801" s="9"/>
      <c r="E4801" s="9" t="s">
        <v>9146</v>
      </c>
      <c r="F4801" s="9" t="s">
        <v>9147</v>
      </c>
      <c r="G4801" s="9"/>
      <c r="H4801" s="9" t="s">
        <v>202</v>
      </c>
      <c r="I4801" s="9" t="s">
        <v>28</v>
      </c>
      <c r="J4801" s="129">
        <v>44233</v>
      </c>
      <c r="K4801" s="129">
        <v>44094</v>
      </c>
      <c r="L4801" s="129">
        <v>44285</v>
      </c>
      <c r="O4801" s="9">
        <v>31</v>
      </c>
      <c r="Q4801" s="9" t="s">
        <v>54</v>
      </c>
      <c r="R4801" s="9"/>
      <c r="S4801" s="13">
        <v>1500000</v>
      </c>
      <c r="T4801" s="13">
        <v>1500000</v>
      </c>
      <c r="U4801" s="13">
        <v>453000</v>
      </c>
      <c r="V4801" s="9"/>
      <c r="W4801" s="9"/>
      <c r="X4801" s="9"/>
      <c r="Y4801" s="9"/>
      <c r="Z4801" s="9"/>
      <c r="AA4801" s="9"/>
      <c r="AB4801" s="9"/>
      <c r="AC4801" s="9"/>
      <c r="AD4801" s="9"/>
      <c r="AE4801" s="9"/>
      <c r="AF4801" s="55"/>
      <c r="AG4801" s="55"/>
      <c r="AH4801" s="9"/>
      <c r="AI4801" s="9"/>
      <c r="AJ4801" s="9"/>
      <c r="AK4801" s="9"/>
      <c r="AL4801" s="9"/>
      <c r="AM4801" s="9"/>
      <c r="AN4801" s="9"/>
      <c r="AO4801" s="9"/>
      <c r="AP4801" s="9"/>
      <c r="AQ4801" s="9"/>
      <c r="AR4801" s="9"/>
      <c r="AS4801" s="9"/>
      <c r="AT4801" s="9"/>
      <c r="AU4801" s="9"/>
      <c r="AV4801" s="9"/>
      <c r="AW4801" s="9"/>
      <c r="AX4801" s="9"/>
      <c r="AY4801" s="9"/>
      <c r="AZ4801" s="9"/>
      <c r="BA4801" s="9"/>
      <c r="BB4801" s="9"/>
      <c r="BC4801" s="9"/>
      <c r="BD4801" s="9"/>
      <c r="BE4801" s="9"/>
      <c r="BF4801" s="9"/>
      <c r="BG4801" s="9"/>
      <c r="BH4801" s="9"/>
      <c r="BI4801" s="9"/>
      <c r="BJ4801" s="9"/>
      <c r="BK4801" s="9"/>
      <c r="BL4801" s="9"/>
      <c r="BM4801" s="9"/>
      <c r="BN4801" s="9"/>
      <c r="BO4801" s="9"/>
      <c r="BP4801" s="9"/>
      <c r="BQ4801" s="9"/>
      <c r="BT4801" s="9"/>
      <c r="BU4801" s="9"/>
      <c r="BX4801" s="9"/>
      <c r="BY4801" s="9"/>
      <c r="CB4801" s="9"/>
      <c r="CC4801" s="9"/>
      <c r="CF4801" s="9"/>
      <c r="CG4801" s="9"/>
      <c r="CJ4801" s="9"/>
      <c r="CK4801" s="9"/>
      <c r="CN4801" s="9"/>
      <c r="CO4801" s="9"/>
      <c r="CP4801" s="9"/>
      <c r="CQ4801" s="9"/>
      <c r="CR4801" s="9"/>
      <c r="CS4801" s="9"/>
      <c r="CT4801" s="9"/>
      <c r="CU4801" s="9"/>
      <c r="CV4801" s="9"/>
      <c r="CW4801" s="9"/>
      <c r="CX4801" s="9"/>
      <c r="CY4801" s="9"/>
      <c r="CZ4801" s="9"/>
      <c r="DA4801" s="9"/>
      <c r="DB4801" s="9"/>
      <c r="DC4801" s="9"/>
      <c r="DD4801" s="9"/>
      <c r="DE4801" s="9"/>
      <c r="DF4801" s="9"/>
      <c r="DG4801" s="9"/>
      <c r="DH4801" s="9"/>
      <c r="DI4801" s="9"/>
      <c r="DJ4801" s="9"/>
      <c r="DK4801" s="9"/>
      <c r="DL4801" s="9"/>
      <c r="DM4801" s="9"/>
      <c r="DN4801" s="9"/>
      <c r="DO4801" s="9"/>
      <c r="DP4801" s="9"/>
      <c r="DQ4801" s="9"/>
      <c r="DR4801" s="9"/>
      <c r="DS4801" s="9"/>
      <c r="DT4801" s="9"/>
      <c r="DU4801" s="9"/>
      <c r="DV4801" s="9"/>
      <c r="DW4801" s="9"/>
      <c r="DX4801" s="9"/>
      <c r="DY4801" s="9"/>
      <c r="DZ4801" s="56"/>
      <c r="EA4801" s="57"/>
    </row>
    <row r="4802" spans="1:132" s="18" customFormat="1" ht="19.5" customHeight="1" x14ac:dyDescent="0.25">
      <c r="A4802" s="18">
        <v>3265</v>
      </c>
      <c r="B4802" s="18" t="s">
        <v>9616</v>
      </c>
      <c r="C4802" s="18" t="s">
        <v>9617</v>
      </c>
      <c r="D4802" s="19">
        <v>44238</v>
      </c>
      <c r="J4802" s="130"/>
      <c r="K4802" s="130"/>
      <c r="L4802" s="130"/>
      <c r="S4802" s="20">
        <v>1510000</v>
      </c>
      <c r="T4802" s="20">
        <v>1510000</v>
      </c>
      <c r="U4802" s="20"/>
      <c r="AF4802" s="57"/>
      <c r="AG4802" s="57"/>
      <c r="DY4802" s="9"/>
      <c r="DZ4802" s="56"/>
      <c r="EA4802" s="57"/>
      <c r="EB4802" s="9"/>
    </row>
    <row r="4803" spans="1:132" ht="39" customHeight="1" x14ac:dyDescent="0.25">
      <c r="A4803" s="9">
        <v>3266</v>
      </c>
      <c r="B4803" s="9" t="s">
        <v>9618</v>
      </c>
      <c r="C4803" s="9" t="s">
        <v>9619</v>
      </c>
      <c r="D4803" s="9"/>
      <c r="E4803" s="9" t="s">
        <v>4985</v>
      </c>
      <c r="F4803" s="9" t="s">
        <v>9620</v>
      </c>
      <c r="G4803" s="9"/>
      <c r="H4803" s="9" t="s">
        <v>202</v>
      </c>
      <c r="I4803" s="9" t="s">
        <v>25</v>
      </c>
      <c r="J4803" s="129">
        <v>44185</v>
      </c>
      <c r="K4803" s="129">
        <v>44150</v>
      </c>
      <c r="L4803" s="129">
        <v>44423</v>
      </c>
      <c r="O4803" s="9">
        <v>30</v>
      </c>
      <c r="Q4803" s="9" t="s">
        <v>54</v>
      </c>
      <c r="R4803" s="9"/>
      <c r="S4803" s="13">
        <v>9370000</v>
      </c>
      <c r="T4803" s="13">
        <v>9370000</v>
      </c>
      <c r="U4803" s="13">
        <v>2811000</v>
      </c>
      <c r="V4803" s="9"/>
      <c r="W4803" s="9"/>
      <c r="X4803" s="9"/>
      <c r="Y4803" s="9"/>
      <c r="Z4803" s="9"/>
      <c r="AA4803" s="9"/>
      <c r="AB4803" s="9"/>
      <c r="AC4803" s="9"/>
      <c r="AD4803" s="9"/>
      <c r="AE4803" s="9"/>
      <c r="AF4803" s="55"/>
      <c r="AG4803" s="55"/>
      <c r="AH4803" s="9"/>
      <c r="AI4803" s="9"/>
      <c r="AJ4803" s="9"/>
      <c r="AK4803" s="9"/>
      <c r="AL4803" s="9"/>
      <c r="AM4803" s="9"/>
      <c r="AN4803" s="9"/>
      <c r="AO4803" s="9"/>
      <c r="AP4803" s="9"/>
      <c r="AQ4803" s="9"/>
      <c r="AR4803" s="9"/>
      <c r="AS4803" s="9"/>
      <c r="AT4803" s="9"/>
      <c r="AU4803" s="9"/>
      <c r="AV4803" s="9"/>
      <c r="AW4803" s="9"/>
      <c r="AX4803" s="9"/>
      <c r="AY4803" s="9"/>
      <c r="AZ4803" s="9"/>
      <c r="BA4803" s="9"/>
      <c r="BB4803" s="9"/>
      <c r="BC4803" s="9"/>
      <c r="BD4803" s="9"/>
      <c r="BE4803" s="9"/>
      <c r="BF4803" s="9"/>
      <c r="BG4803" s="9"/>
      <c r="BH4803" s="9"/>
      <c r="BI4803" s="9"/>
      <c r="BJ4803" s="9"/>
      <c r="BK4803" s="9"/>
      <c r="BL4803" s="9"/>
      <c r="BM4803" s="9"/>
      <c r="BN4803" s="9"/>
      <c r="BO4803" s="9"/>
      <c r="BP4803" s="9"/>
      <c r="BQ4803" s="9"/>
      <c r="BT4803" s="9"/>
      <c r="BU4803" s="9"/>
      <c r="BX4803" s="9"/>
      <c r="BY4803" s="9"/>
      <c r="CB4803" s="9"/>
      <c r="CC4803" s="9"/>
      <c r="CF4803" s="9"/>
      <c r="CG4803" s="9"/>
      <c r="CJ4803" s="9"/>
      <c r="CK4803" s="9"/>
      <c r="CN4803" s="9"/>
      <c r="CO4803" s="9"/>
      <c r="CP4803" s="9"/>
      <c r="CQ4803" s="9"/>
      <c r="CR4803" s="9"/>
      <c r="CS4803" s="9"/>
      <c r="CT4803" s="9"/>
      <c r="CU4803" s="9"/>
      <c r="CV4803" s="9"/>
      <c r="CW4803" s="9"/>
      <c r="CX4803" s="9"/>
      <c r="CY4803" s="9"/>
      <c r="CZ4803" s="9"/>
      <c r="DA4803" s="9"/>
      <c r="DB4803" s="9"/>
      <c r="DC4803" s="9"/>
      <c r="DD4803" s="9"/>
      <c r="DE4803" s="9"/>
      <c r="DF4803" s="9"/>
      <c r="DG4803" s="9"/>
      <c r="DH4803" s="9"/>
      <c r="DI4803" s="9"/>
      <c r="DJ4803" s="9"/>
      <c r="DK4803" s="9"/>
      <c r="DL4803" s="9"/>
      <c r="DM4803" s="9"/>
      <c r="DN4803" s="9"/>
      <c r="DO4803" s="9"/>
      <c r="DP4803" s="9"/>
      <c r="DQ4803" s="9"/>
      <c r="DR4803" s="9"/>
      <c r="DS4803" s="9"/>
      <c r="DT4803" s="9"/>
      <c r="DU4803" s="9"/>
      <c r="DV4803" s="9"/>
      <c r="DW4803" s="9"/>
      <c r="DX4803" s="9"/>
      <c r="DY4803" s="9"/>
      <c r="DZ4803" s="56"/>
      <c r="EA4803" s="57"/>
    </row>
    <row r="4804" spans="1:132" ht="19.5" customHeight="1" x14ac:dyDescent="0.25">
      <c r="A4804" s="9">
        <v>3267</v>
      </c>
      <c r="B4804" s="9" t="s">
        <v>9621</v>
      </c>
      <c r="C4804" s="9" t="s">
        <v>9622</v>
      </c>
      <c r="D4804" s="9"/>
      <c r="E4804" s="9" t="s">
        <v>9623</v>
      </c>
      <c r="F4804" s="9" t="s">
        <v>9624</v>
      </c>
      <c r="G4804" s="9"/>
      <c r="H4804" s="9" t="s">
        <v>202</v>
      </c>
      <c r="I4804" s="9" t="s">
        <v>35</v>
      </c>
      <c r="J4804" s="129">
        <v>44393</v>
      </c>
      <c r="K4804" s="129">
        <v>44273</v>
      </c>
      <c r="L4804" s="129">
        <v>44576</v>
      </c>
      <c r="O4804" s="9">
        <v>32</v>
      </c>
      <c r="Q4804" s="9" t="s">
        <v>54</v>
      </c>
      <c r="R4804" s="9"/>
      <c r="S4804" s="13">
        <v>200139000</v>
      </c>
      <c r="T4804" s="13">
        <v>200139000</v>
      </c>
      <c r="U4804" s="13">
        <v>60041700</v>
      </c>
      <c r="V4804" s="9"/>
      <c r="W4804" s="9"/>
      <c r="X4804" s="9"/>
      <c r="Y4804" s="9"/>
      <c r="Z4804" s="9"/>
      <c r="AA4804" s="9"/>
      <c r="AB4804" s="9"/>
      <c r="AC4804" s="9"/>
      <c r="AD4804" s="9"/>
      <c r="AE4804" s="9"/>
      <c r="AF4804" s="55"/>
      <c r="AG4804" s="55"/>
      <c r="AH4804" s="9"/>
      <c r="AI4804" s="9"/>
      <c r="AJ4804" s="9"/>
      <c r="AK4804" s="9"/>
      <c r="AL4804" s="9"/>
      <c r="AM4804" s="9"/>
      <c r="AN4804" s="9"/>
      <c r="AO4804" s="9"/>
      <c r="AP4804" s="9"/>
      <c r="AQ4804" s="9"/>
      <c r="AR4804" s="9"/>
      <c r="AS4804" s="9"/>
      <c r="AT4804" s="9"/>
      <c r="AU4804" s="9"/>
      <c r="AV4804" s="9"/>
      <c r="AW4804" s="9"/>
      <c r="AX4804" s="9"/>
      <c r="AY4804" s="9"/>
      <c r="AZ4804" s="9"/>
      <c r="BA4804" s="9"/>
      <c r="BB4804" s="9"/>
      <c r="BC4804" s="9"/>
      <c r="BD4804" s="9"/>
      <c r="BE4804" s="9"/>
      <c r="BF4804" s="9"/>
      <c r="BG4804" s="9"/>
      <c r="BH4804" s="9"/>
      <c r="BI4804" s="9"/>
      <c r="BJ4804" s="9"/>
      <c r="BK4804" s="9"/>
      <c r="BL4804" s="9"/>
      <c r="BM4804" s="9"/>
      <c r="BN4804" s="9"/>
      <c r="BO4804" s="9"/>
      <c r="BP4804" s="9"/>
      <c r="BQ4804" s="9"/>
      <c r="BT4804" s="9"/>
      <c r="BU4804" s="9"/>
      <c r="BX4804" s="9"/>
      <c r="BY4804" s="9"/>
      <c r="CB4804" s="9"/>
      <c r="CC4804" s="9"/>
      <c r="CF4804" s="9"/>
      <c r="CG4804" s="9"/>
      <c r="CJ4804" s="9"/>
      <c r="CK4804" s="9"/>
      <c r="CN4804" s="9"/>
      <c r="CO4804" s="9"/>
      <c r="CP4804" s="9"/>
      <c r="CQ4804" s="9"/>
      <c r="CR4804" s="9"/>
      <c r="CS4804" s="9"/>
      <c r="CT4804" s="9"/>
      <c r="CU4804" s="9"/>
      <c r="CV4804" s="9"/>
      <c r="CW4804" s="9"/>
      <c r="CX4804" s="9"/>
      <c r="CY4804" s="9"/>
      <c r="CZ4804" s="9"/>
      <c r="DA4804" s="9"/>
      <c r="DB4804" s="9"/>
      <c r="DC4804" s="9"/>
      <c r="DD4804" s="9"/>
      <c r="DE4804" s="9"/>
      <c r="DF4804" s="9"/>
      <c r="DG4804" s="9"/>
      <c r="DH4804" s="9"/>
      <c r="DI4804" s="9"/>
      <c r="DJ4804" s="9"/>
      <c r="DK4804" s="9"/>
      <c r="DL4804" s="9"/>
      <c r="DM4804" s="9"/>
      <c r="DN4804" s="9"/>
      <c r="DO4804" s="9"/>
      <c r="DP4804" s="9"/>
      <c r="DQ4804" s="9"/>
      <c r="DR4804" s="9"/>
      <c r="DS4804" s="9"/>
      <c r="DT4804" s="9"/>
      <c r="DU4804" s="9"/>
      <c r="DV4804" s="9"/>
      <c r="DW4804" s="9"/>
      <c r="DX4804" s="9"/>
      <c r="DY4804" s="9"/>
      <c r="DZ4804" s="56"/>
      <c r="EA4804" s="57"/>
    </row>
    <row r="4805" spans="1:132" ht="19.5" customHeight="1" x14ac:dyDescent="0.25">
      <c r="A4805" s="9">
        <v>3268</v>
      </c>
      <c r="B4805" s="9" t="s">
        <v>9625</v>
      </c>
      <c r="C4805" s="9" t="s">
        <v>9626</v>
      </c>
      <c r="D4805" s="9"/>
      <c r="E4805" s="9" t="s">
        <v>9627</v>
      </c>
      <c r="F4805" s="9" t="s">
        <v>9628</v>
      </c>
      <c r="G4805" s="9"/>
      <c r="H4805" s="9" t="s">
        <v>202</v>
      </c>
      <c r="I4805" s="9" t="s">
        <v>97</v>
      </c>
      <c r="J4805" s="129">
        <v>44179</v>
      </c>
      <c r="K4805" s="129">
        <v>44113</v>
      </c>
      <c r="L4805" s="129">
        <v>44347</v>
      </c>
      <c r="O4805" s="9">
        <v>24</v>
      </c>
      <c r="Q4805" s="9" t="s">
        <v>54</v>
      </c>
      <c r="R4805" s="9"/>
      <c r="S4805" s="13">
        <v>17101000</v>
      </c>
      <c r="T4805" s="13">
        <v>17101000</v>
      </c>
      <c r="U4805" s="13">
        <v>5130300</v>
      </c>
      <c r="V4805" s="9"/>
      <c r="W4805" s="9"/>
      <c r="X4805" s="9"/>
      <c r="Y4805" s="9"/>
      <c r="Z4805" s="9"/>
      <c r="AA4805" s="9"/>
      <c r="AB4805" s="9"/>
      <c r="AC4805" s="9"/>
      <c r="AD4805" s="9"/>
      <c r="AE4805" s="9"/>
      <c r="AF4805" s="55"/>
      <c r="AG4805" s="55"/>
      <c r="AH4805" s="9"/>
      <c r="AI4805" s="9"/>
      <c r="AJ4805" s="9"/>
      <c r="AK4805" s="9"/>
      <c r="AL4805" s="9"/>
      <c r="AM4805" s="9"/>
      <c r="AN4805" s="9"/>
      <c r="AO4805" s="9"/>
      <c r="AP4805" s="9"/>
      <c r="AQ4805" s="9"/>
      <c r="AR4805" s="9"/>
      <c r="AS4805" s="9"/>
      <c r="AT4805" s="9"/>
      <c r="AU4805" s="9"/>
      <c r="AV4805" s="9"/>
      <c r="AW4805" s="9"/>
      <c r="AX4805" s="9"/>
      <c r="AY4805" s="9"/>
      <c r="AZ4805" s="9"/>
      <c r="BA4805" s="9"/>
      <c r="BB4805" s="9"/>
      <c r="BC4805" s="9"/>
      <c r="BD4805" s="9"/>
      <c r="BE4805" s="9"/>
      <c r="BF4805" s="9"/>
      <c r="BG4805" s="9"/>
      <c r="BH4805" s="9"/>
      <c r="BI4805" s="9"/>
      <c r="BJ4805" s="9"/>
      <c r="BK4805" s="9"/>
      <c r="BL4805" s="9"/>
      <c r="BM4805" s="9"/>
      <c r="BN4805" s="9"/>
      <c r="BO4805" s="9"/>
      <c r="BP4805" s="9"/>
      <c r="BQ4805" s="9"/>
      <c r="BT4805" s="9"/>
      <c r="BU4805" s="9"/>
      <c r="BX4805" s="9"/>
      <c r="BY4805" s="9"/>
      <c r="CB4805" s="9"/>
      <c r="CC4805" s="9"/>
      <c r="CF4805" s="9"/>
      <c r="CG4805" s="9"/>
      <c r="CJ4805" s="9"/>
      <c r="CK4805" s="9"/>
      <c r="CN4805" s="9"/>
      <c r="CO4805" s="9"/>
      <c r="CP4805" s="9"/>
      <c r="CQ4805" s="9"/>
      <c r="CR4805" s="9"/>
      <c r="CS4805" s="9"/>
      <c r="CT4805" s="9"/>
      <c r="CU4805" s="9"/>
      <c r="CV4805" s="9"/>
      <c r="CW4805" s="9"/>
      <c r="CX4805" s="9"/>
      <c r="CY4805" s="9"/>
      <c r="CZ4805" s="9"/>
      <c r="DA4805" s="9"/>
      <c r="DB4805" s="9"/>
      <c r="DC4805" s="9"/>
      <c r="DD4805" s="9"/>
      <c r="DE4805" s="9"/>
      <c r="DF4805" s="9"/>
      <c r="DG4805" s="9"/>
      <c r="DH4805" s="9"/>
      <c r="DI4805" s="9"/>
      <c r="DJ4805" s="9"/>
      <c r="DK4805" s="9"/>
      <c r="DL4805" s="9"/>
      <c r="DM4805" s="9"/>
      <c r="DN4805" s="9"/>
      <c r="DO4805" s="9"/>
      <c r="DP4805" s="9"/>
      <c r="DQ4805" s="9"/>
      <c r="DR4805" s="9"/>
      <c r="DS4805" s="9"/>
      <c r="DT4805" s="9"/>
      <c r="DU4805" s="9"/>
      <c r="DV4805" s="9"/>
      <c r="DW4805" s="9"/>
      <c r="DX4805" s="9"/>
      <c r="DY4805" s="9"/>
      <c r="DZ4805" s="56"/>
      <c r="EA4805" s="57"/>
    </row>
    <row r="4806" spans="1:132" s="18" customFormat="1" ht="19.5" customHeight="1" x14ac:dyDescent="0.25">
      <c r="A4806" s="18">
        <v>3268</v>
      </c>
      <c r="B4806" s="18" t="s">
        <v>9625</v>
      </c>
      <c r="C4806" s="18" t="s">
        <v>9626</v>
      </c>
      <c r="D4806" s="19">
        <v>44389</v>
      </c>
      <c r="J4806" s="130"/>
      <c r="K4806" s="130"/>
      <c r="L4806" s="130">
        <v>44469</v>
      </c>
      <c r="S4806" s="20"/>
      <c r="T4806" s="20"/>
      <c r="U4806" s="20"/>
      <c r="AF4806" s="57"/>
      <c r="AG4806" s="57"/>
      <c r="DZ4806" s="56"/>
      <c r="EA4806" s="57"/>
    </row>
    <row r="4807" spans="1:132" ht="19.5" customHeight="1" x14ac:dyDescent="0.25">
      <c r="A4807" s="9">
        <v>3269</v>
      </c>
      <c r="B4807" s="9" t="s">
        <v>9629</v>
      </c>
      <c r="C4807" s="9" t="s">
        <v>9630</v>
      </c>
      <c r="D4807" s="9"/>
      <c r="E4807" s="9" t="s">
        <v>1223</v>
      </c>
      <c r="F4807" s="9" t="s">
        <v>4039</v>
      </c>
      <c r="G4807" s="9"/>
      <c r="H4807" s="9" t="s">
        <v>202</v>
      </c>
      <c r="I4807" s="9" t="s">
        <v>78</v>
      </c>
      <c r="J4807" s="129">
        <v>44200</v>
      </c>
      <c r="K4807" s="129">
        <v>44125</v>
      </c>
      <c r="L4807" s="129">
        <v>44242</v>
      </c>
      <c r="O4807" s="9">
        <v>24</v>
      </c>
      <c r="Q4807" s="9" t="s">
        <v>61</v>
      </c>
      <c r="R4807" s="9"/>
      <c r="S4807" s="13">
        <v>351002932</v>
      </c>
      <c r="T4807" s="13">
        <v>351002932</v>
      </c>
      <c r="U4807" s="13">
        <v>105300880</v>
      </c>
      <c r="V4807" s="9"/>
      <c r="W4807" s="9"/>
      <c r="X4807" s="9"/>
      <c r="Y4807" s="9"/>
      <c r="Z4807" s="9"/>
      <c r="AA4807" s="9"/>
      <c r="AB4807" s="9"/>
      <c r="AC4807" s="9"/>
      <c r="AD4807" s="9"/>
      <c r="AE4807" s="9"/>
      <c r="AF4807" s="55"/>
      <c r="AG4807" s="55"/>
      <c r="AH4807" s="9"/>
      <c r="AI4807" s="9"/>
      <c r="AJ4807" s="9"/>
      <c r="AK4807" s="9"/>
      <c r="AL4807" s="9"/>
      <c r="AM4807" s="9"/>
      <c r="AN4807" s="9"/>
      <c r="AO4807" s="9"/>
      <c r="AP4807" s="9"/>
      <c r="AQ4807" s="9"/>
      <c r="AR4807" s="9"/>
      <c r="AS4807" s="9"/>
      <c r="AT4807" s="9"/>
      <c r="AU4807" s="9"/>
      <c r="AV4807" s="9"/>
      <c r="AW4807" s="9"/>
      <c r="AX4807" s="9"/>
      <c r="AY4807" s="9"/>
      <c r="AZ4807" s="9"/>
      <c r="BA4807" s="9"/>
      <c r="BB4807" s="9"/>
      <c r="BC4807" s="9"/>
      <c r="BD4807" s="9"/>
      <c r="BE4807" s="9"/>
      <c r="BF4807" s="9"/>
      <c r="BG4807" s="9"/>
      <c r="BH4807" s="9"/>
      <c r="BI4807" s="9"/>
      <c r="BJ4807" s="9"/>
      <c r="BK4807" s="9"/>
      <c r="BL4807" s="9"/>
      <c r="BM4807" s="9"/>
      <c r="BN4807" s="9"/>
      <c r="BO4807" s="9"/>
      <c r="BP4807" s="9"/>
      <c r="BQ4807" s="9"/>
      <c r="BT4807" s="9"/>
      <c r="BU4807" s="9"/>
      <c r="BX4807" s="9"/>
      <c r="BY4807" s="9"/>
      <c r="CB4807" s="9"/>
      <c r="CC4807" s="9"/>
      <c r="CF4807" s="9"/>
      <c r="CG4807" s="9"/>
      <c r="CJ4807" s="9"/>
      <c r="CK4807" s="9"/>
      <c r="CN4807" s="9"/>
      <c r="CO4807" s="9"/>
      <c r="CP4807" s="9"/>
      <c r="CQ4807" s="9"/>
      <c r="CR4807" s="9"/>
      <c r="CS4807" s="9"/>
      <c r="CT4807" s="9"/>
      <c r="CU4807" s="9"/>
      <c r="CV4807" s="9"/>
      <c r="CW4807" s="9"/>
      <c r="CX4807" s="9"/>
      <c r="CY4807" s="9"/>
      <c r="CZ4807" s="9"/>
      <c r="DA4807" s="9"/>
      <c r="DB4807" s="9"/>
      <c r="DC4807" s="9"/>
      <c r="DD4807" s="9"/>
      <c r="DE4807" s="9"/>
      <c r="DF4807" s="9"/>
      <c r="DG4807" s="9"/>
      <c r="DH4807" s="9"/>
      <c r="DI4807" s="9"/>
      <c r="DJ4807" s="9"/>
      <c r="DK4807" s="9"/>
      <c r="DL4807" s="9"/>
      <c r="DM4807" s="9"/>
      <c r="DN4807" s="9"/>
      <c r="DO4807" s="9"/>
      <c r="DP4807" s="9"/>
      <c r="DQ4807" s="9"/>
      <c r="DR4807" s="9"/>
      <c r="DS4807" s="9"/>
      <c r="DT4807" s="9"/>
      <c r="DU4807" s="9"/>
      <c r="DV4807" s="9"/>
      <c r="DW4807" s="9"/>
      <c r="DX4807" s="9"/>
      <c r="DY4807" s="9"/>
      <c r="DZ4807" s="56"/>
      <c r="EA4807" s="57"/>
    </row>
    <row r="4808" spans="1:132" ht="19.5" customHeight="1" x14ac:dyDescent="0.25">
      <c r="A4808" s="9">
        <v>3270</v>
      </c>
      <c r="B4808" s="9" t="s">
        <v>9631</v>
      </c>
      <c r="C4808" s="9" t="s">
        <v>9632</v>
      </c>
      <c r="D4808" s="9"/>
      <c r="E4808" s="9" t="s">
        <v>9633</v>
      </c>
      <c r="F4808" s="9" t="s">
        <v>105</v>
      </c>
      <c r="G4808" s="9"/>
      <c r="H4808" s="9" t="s">
        <v>202</v>
      </c>
      <c r="I4808" s="9" t="s">
        <v>35</v>
      </c>
      <c r="J4808" s="129">
        <v>44223</v>
      </c>
      <c r="K4808" s="129">
        <v>44126</v>
      </c>
      <c r="L4808" s="129">
        <v>44381</v>
      </c>
      <c r="O4808" s="9">
        <v>22</v>
      </c>
      <c r="Q4808" s="9" t="s">
        <v>61</v>
      </c>
      <c r="R4808" s="9"/>
      <c r="S4808" s="13">
        <v>1293133729</v>
      </c>
      <c r="T4808" s="9"/>
      <c r="U4808" s="13">
        <v>387940119</v>
      </c>
      <c r="V4808" s="9"/>
      <c r="W4808" s="9"/>
      <c r="X4808" s="9"/>
      <c r="Y4808" s="9"/>
      <c r="Z4808" s="9"/>
      <c r="AA4808" s="9"/>
      <c r="AB4808" s="9"/>
      <c r="AC4808" s="9"/>
      <c r="AD4808" s="9"/>
      <c r="AE4808" s="9"/>
      <c r="AF4808" s="55"/>
      <c r="AG4808" s="55"/>
      <c r="AH4808" s="11">
        <v>44126</v>
      </c>
      <c r="AI4808" s="11">
        <v>44196</v>
      </c>
      <c r="AJ4808" s="13">
        <v>74059851</v>
      </c>
      <c r="AK4808" s="13">
        <v>22217955</v>
      </c>
      <c r="AL4808" s="11">
        <v>44197</v>
      </c>
      <c r="AM4808" s="11">
        <v>44227</v>
      </c>
      <c r="AN4808" s="13">
        <v>280630547</v>
      </c>
      <c r="AO4808" s="13">
        <v>84189164</v>
      </c>
      <c r="AP4808" s="11">
        <v>44228</v>
      </c>
      <c r="AQ4808" s="11">
        <v>44255</v>
      </c>
      <c r="AR4808" s="13">
        <v>501859466</v>
      </c>
      <c r="AS4808" s="13">
        <v>150557840</v>
      </c>
      <c r="AT4808" s="11">
        <v>44256</v>
      </c>
      <c r="AU4808" s="11">
        <v>44377</v>
      </c>
      <c r="AV4808" s="13">
        <v>100719544</v>
      </c>
      <c r="AW4808" s="13">
        <v>30215863</v>
      </c>
      <c r="AX4808" s="11">
        <v>44126</v>
      </c>
      <c r="AY4808" s="11">
        <v>44377</v>
      </c>
      <c r="AZ4808" s="13">
        <v>1168102474</v>
      </c>
      <c r="BA4808" s="13">
        <v>63249920</v>
      </c>
      <c r="BB4808" s="9"/>
      <c r="BC4808" s="9"/>
      <c r="BD4808" s="9"/>
      <c r="BE4808" s="9"/>
      <c r="BF4808" s="9"/>
      <c r="BG4808" s="9"/>
      <c r="BH4808" s="9"/>
      <c r="BI4808" s="9"/>
      <c r="BJ4808" s="9"/>
      <c r="BK4808" s="9"/>
      <c r="BL4808" s="9"/>
      <c r="BM4808" s="9"/>
      <c r="BN4808" s="9"/>
      <c r="BO4808" s="9"/>
      <c r="BP4808" s="9"/>
      <c r="BQ4808" s="9"/>
      <c r="BT4808" s="9"/>
      <c r="BU4808" s="9"/>
      <c r="BX4808" s="9"/>
      <c r="BY4808" s="9"/>
      <c r="CB4808" s="9"/>
      <c r="CC4808" s="9"/>
      <c r="CF4808" s="9"/>
      <c r="CG4808" s="9"/>
      <c r="CJ4808" s="9"/>
      <c r="CK4808" s="9"/>
      <c r="CN4808" s="9"/>
      <c r="CO4808" s="9"/>
      <c r="CP4808" s="9"/>
      <c r="CQ4808" s="9"/>
      <c r="CR4808" s="9"/>
      <c r="CS4808" s="9"/>
      <c r="CT4808" s="9"/>
      <c r="CU4808" s="9"/>
      <c r="CV4808" s="9"/>
      <c r="CW4808" s="9"/>
      <c r="CX4808" s="9"/>
      <c r="CY4808" s="9"/>
      <c r="CZ4808" s="9"/>
      <c r="DA4808" s="9"/>
      <c r="DB4808" s="9"/>
      <c r="DC4808" s="9"/>
      <c r="DD4808" s="9"/>
      <c r="DE4808" s="9"/>
      <c r="DF4808" s="9"/>
      <c r="DG4808" s="9"/>
      <c r="DH4808" s="9"/>
      <c r="DI4808" s="9"/>
      <c r="DJ4808" s="9"/>
      <c r="DK4808" s="9"/>
      <c r="DL4808" s="9"/>
      <c r="DM4808" s="9"/>
      <c r="DN4808" s="9"/>
      <c r="DO4808" s="9"/>
      <c r="DP4808" s="9"/>
      <c r="DQ4808" s="9"/>
      <c r="DR4808" s="9"/>
      <c r="DS4808" s="9"/>
      <c r="DT4808" s="9"/>
      <c r="DU4808" s="9"/>
      <c r="DV4808" s="9"/>
      <c r="DW4808" s="9"/>
      <c r="DX4808" s="9"/>
      <c r="DY4808" s="9"/>
      <c r="DZ4808" s="114">
        <v>1168102474</v>
      </c>
      <c r="EA4808" s="59">
        <v>350430742</v>
      </c>
    </row>
    <row r="4809" spans="1:132" ht="19.5" customHeight="1" x14ac:dyDescent="0.25">
      <c r="A4809" s="9">
        <v>3271</v>
      </c>
      <c r="B4809" s="9" t="s">
        <v>9634</v>
      </c>
      <c r="C4809" s="9" t="s">
        <v>9979</v>
      </c>
      <c r="D4809" s="9"/>
      <c r="E4809" s="9" t="s">
        <v>447</v>
      </c>
      <c r="F4809" s="9" t="s">
        <v>4517</v>
      </c>
      <c r="G4809" s="9"/>
      <c r="H4809" s="9" t="s">
        <v>202</v>
      </c>
      <c r="I4809" s="9" t="s">
        <v>25</v>
      </c>
      <c r="J4809" s="129">
        <v>44218</v>
      </c>
      <c r="K4809" s="129">
        <v>44188</v>
      </c>
      <c r="L4809" s="129">
        <v>44286</v>
      </c>
      <c r="O4809" s="9">
        <v>24</v>
      </c>
      <c r="Q4809" s="9" t="s">
        <v>54</v>
      </c>
      <c r="R4809" s="9"/>
      <c r="S4809" s="13">
        <v>4644000</v>
      </c>
      <c r="T4809" s="13">
        <v>4644000</v>
      </c>
      <c r="U4809" s="13">
        <v>1393200</v>
      </c>
      <c r="V4809" s="9"/>
      <c r="W4809" s="9"/>
      <c r="X4809" s="9"/>
      <c r="Y4809" s="9"/>
      <c r="Z4809" s="9"/>
      <c r="AA4809" s="9"/>
      <c r="AB4809" s="9"/>
      <c r="AC4809" s="9"/>
      <c r="AD4809" s="9"/>
      <c r="AE4809" s="9"/>
      <c r="AF4809" s="55"/>
      <c r="AG4809" s="55"/>
      <c r="AH4809" s="11">
        <v>44188</v>
      </c>
      <c r="AI4809" s="11">
        <v>44286</v>
      </c>
      <c r="AJ4809" s="13">
        <v>4536000</v>
      </c>
      <c r="AK4809" s="13">
        <v>1360800</v>
      </c>
      <c r="AL4809" s="9"/>
      <c r="AM4809" s="9"/>
      <c r="AN4809" s="9"/>
      <c r="AO4809" s="9"/>
      <c r="AP4809" s="9"/>
      <c r="AQ4809" s="9"/>
      <c r="AR4809" s="9"/>
      <c r="AS4809" s="9"/>
      <c r="AT4809" s="9"/>
      <c r="AU4809" s="9"/>
      <c r="AV4809" s="9"/>
      <c r="AW4809" s="9"/>
      <c r="AX4809" s="9"/>
      <c r="AY4809" s="9"/>
      <c r="AZ4809" s="9"/>
      <c r="BA4809" s="9"/>
      <c r="BB4809" s="9"/>
      <c r="BC4809" s="9"/>
      <c r="BD4809" s="9"/>
      <c r="BE4809" s="9"/>
      <c r="BF4809" s="9"/>
      <c r="BG4809" s="9"/>
      <c r="BH4809" s="9"/>
      <c r="BI4809" s="9"/>
      <c r="BJ4809" s="9"/>
      <c r="BK4809" s="9"/>
      <c r="BL4809" s="9"/>
      <c r="BM4809" s="9"/>
      <c r="BN4809" s="9"/>
      <c r="BO4809" s="9"/>
      <c r="BP4809" s="9"/>
      <c r="BQ4809" s="9"/>
      <c r="BT4809" s="9"/>
      <c r="BU4809" s="9"/>
      <c r="BX4809" s="9"/>
      <c r="BY4809" s="9"/>
      <c r="CB4809" s="9"/>
      <c r="CC4809" s="9"/>
      <c r="CF4809" s="9"/>
      <c r="CG4809" s="9"/>
      <c r="CJ4809" s="9"/>
      <c r="CK4809" s="9"/>
      <c r="CN4809" s="9"/>
      <c r="CO4809" s="9"/>
      <c r="CP4809" s="9"/>
      <c r="CQ4809" s="9"/>
      <c r="CR4809" s="9"/>
      <c r="CS4809" s="9"/>
      <c r="CT4809" s="9"/>
      <c r="CU4809" s="9"/>
      <c r="CV4809" s="9"/>
      <c r="CW4809" s="9"/>
      <c r="CX4809" s="9"/>
      <c r="CY4809" s="9"/>
      <c r="CZ4809" s="9"/>
      <c r="DA4809" s="9"/>
      <c r="DB4809" s="9"/>
      <c r="DC4809" s="9"/>
      <c r="DD4809" s="9"/>
      <c r="DE4809" s="9"/>
      <c r="DF4809" s="9"/>
      <c r="DG4809" s="9"/>
      <c r="DH4809" s="9"/>
      <c r="DI4809" s="9"/>
      <c r="DJ4809" s="9"/>
      <c r="DK4809" s="9"/>
      <c r="DL4809" s="9"/>
      <c r="DM4809" s="9"/>
      <c r="DN4809" s="9"/>
      <c r="DO4809" s="9"/>
      <c r="DP4809" s="9"/>
      <c r="DQ4809" s="9"/>
      <c r="DR4809" s="9"/>
      <c r="DS4809" s="9"/>
      <c r="DT4809" s="9"/>
      <c r="DU4809" s="9"/>
      <c r="DV4809" s="9"/>
      <c r="DW4809" s="9"/>
      <c r="DX4809" s="9"/>
      <c r="DY4809" s="9"/>
      <c r="DZ4809" s="56"/>
      <c r="EA4809" s="57"/>
    </row>
    <row r="4810" spans="1:132" s="18" customFormat="1" ht="19.5" customHeight="1" x14ac:dyDescent="0.25">
      <c r="A4810" s="18">
        <v>3271</v>
      </c>
      <c r="B4810" s="18" t="s">
        <v>9634</v>
      </c>
      <c r="C4810" s="18" t="s">
        <v>9980</v>
      </c>
      <c r="D4810" s="19">
        <v>44350</v>
      </c>
      <c r="J4810" s="130"/>
      <c r="K4810" s="130"/>
      <c r="L4810" s="130"/>
      <c r="S4810" s="20"/>
      <c r="T4810" s="20"/>
      <c r="U4810" s="20"/>
      <c r="AF4810" s="57"/>
      <c r="AG4810" s="57"/>
      <c r="DZ4810" s="56"/>
      <c r="EA4810" s="57"/>
    </row>
    <row r="4811" spans="1:132" ht="19.5" customHeight="1" x14ac:dyDescent="0.25">
      <c r="A4811" s="9">
        <v>3272</v>
      </c>
      <c r="B4811" s="9" t="s">
        <v>9635</v>
      </c>
      <c r="C4811" s="9" t="s">
        <v>9636</v>
      </c>
      <c r="D4811" s="9"/>
      <c r="E4811" s="9" t="s">
        <v>903</v>
      </c>
      <c r="F4811" s="9" t="s">
        <v>4071</v>
      </c>
      <c r="G4811" s="9"/>
      <c r="H4811" s="9" t="s">
        <v>202</v>
      </c>
      <c r="I4811" s="9" t="s">
        <v>78</v>
      </c>
      <c r="J4811" s="129">
        <v>44224</v>
      </c>
      <c r="K4811" s="129">
        <v>44161</v>
      </c>
      <c r="L4811" s="129">
        <v>44246</v>
      </c>
      <c r="O4811" s="9">
        <v>29</v>
      </c>
      <c r="Q4811" s="9" t="s">
        <v>61</v>
      </c>
      <c r="R4811" s="9"/>
      <c r="S4811" s="13">
        <v>43339200</v>
      </c>
      <c r="T4811" s="13">
        <v>43339200</v>
      </c>
      <c r="U4811" s="13">
        <v>13001760</v>
      </c>
      <c r="V4811" s="9"/>
      <c r="W4811" s="9"/>
      <c r="X4811" s="9"/>
      <c r="Y4811" s="9"/>
      <c r="Z4811" s="9"/>
      <c r="AA4811" s="9"/>
      <c r="AB4811" s="9"/>
      <c r="AC4811" s="9"/>
      <c r="AD4811" s="9"/>
      <c r="AE4811" s="9"/>
      <c r="AF4811" s="55"/>
      <c r="AG4811" s="55"/>
      <c r="AH4811" s="9"/>
      <c r="AI4811" s="9"/>
      <c r="AJ4811" s="9"/>
      <c r="AK4811" s="9"/>
      <c r="AL4811" s="9"/>
      <c r="AM4811" s="9"/>
      <c r="AN4811" s="9"/>
      <c r="AO4811" s="9"/>
      <c r="AP4811" s="9"/>
      <c r="AQ4811" s="9"/>
      <c r="AR4811" s="9"/>
      <c r="AS4811" s="9"/>
      <c r="AT4811" s="9"/>
      <c r="AU4811" s="9"/>
      <c r="AV4811" s="9"/>
      <c r="AW4811" s="9"/>
      <c r="AX4811" s="9"/>
      <c r="AY4811" s="9"/>
      <c r="AZ4811" s="9"/>
      <c r="BA4811" s="9"/>
      <c r="BB4811" s="9"/>
      <c r="BC4811" s="9"/>
      <c r="BD4811" s="9"/>
      <c r="BE4811" s="9"/>
      <c r="BF4811" s="9"/>
      <c r="BG4811" s="9"/>
      <c r="BH4811" s="9"/>
      <c r="BI4811" s="9"/>
      <c r="BJ4811" s="9"/>
      <c r="BK4811" s="9"/>
      <c r="BL4811" s="9"/>
      <c r="BM4811" s="9"/>
      <c r="BN4811" s="9"/>
      <c r="BO4811" s="9"/>
      <c r="BP4811" s="9"/>
      <c r="BQ4811" s="9"/>
      <c r="BT4811" s="9"/>
      <c r="BU4811" s="9"/>
      <c r="BX4811" s="9"/>
      <c r="BY4811" s="9"/>
      <c r="CB4811" s="9"/>
      <c r="CC4811" s="9"/>
      <c r="CF4811" s="9"/>
      <c r="CG4811" s="9"/>
      <c r="CJ4811" s="9"/>
      <c r="CK4811" s="9"/>
      <c r="CN4811" s="9"/>
      <c r="CO4811" s="9"/>
      <c r="CP4811" s="9"/>
      <c r="CQ4811" s="9"/>
      <c r="CR4811" s="9"/>
      <c r="CS4811" s="9"/>
      <c r="CT4811" s="9"/>
      <c r="CU4811" s="9"/>
      <c r="CV4811" s="9"/>
      <c r="CW4811" s="9"/>
      <c r="CX4811" s="9"/>
      <c r="CY4811" s="9"/>
      <c r="CZ4811" s="9"/>
      <c r="DA4811" s="9"/>
      <c r="DB4811" s="9"/>
      <c r="DC4811" s="9"/>
      <c r="DD4811" s="9"/>
      <c r="DE4811" s="9"/>
      <c r="DF4811" s="9"/>
      <c r="DG4811" s="9"/>
      <c r="DH4811" s="9"/>
      <c r="DI4811" s="9"/>
      <c r="DJ4811" s="9"/>
      <c r="DK4811" s="9"/>
      <c r="DL4811" s="9"/>
      <c r="DM4811" s="9"/>
      <c r="DN4811" s="9"/>
      <c r="DO4811" s="9"/>
      <c r="DP4811" s="9"/>
      <c r="DQ4811" s="9"/>
      <c r="DR4811" s="9"/>
      <c r="DS4811" s="9"/>
      <c r="DT4811" s="9"/>
      <c r="DU4811" s="9"/>
      <c r="DV4811" s="9"/>
      <c r="DW4811" s="9"/>
      <c r="DX4811" s="9"/>
      <c r="DY4811" s="9"/>
      <c r="DZ4811" s="56"/>
      <c r="EA4811" s="57"/>
    </row>
    <row r="4812" spans="1:132" s="18" customFormat="1" ht="19.5" customHeight="1" x14ac:dyDescent="0.25">
      <c r="A4812" s="18">
        <v>3272</v>
      </c>
      <c r="B4812" s="18" t="s">
        <v>9635</v>
      </c>
      <c r="C4812" s="18" t="s">
        <v>9636</v>
      </c>
      <c r="D4812" s="19">
        <v>44281</v>
      </c>
      <c r="J4812" s="130"/>
      <c r="K4812" s="130"/>
      <c r="L4812" s="130">
        <v>44266</v>
      </c>
      <c r="S4812" s="20"/>
      <c r="T4812" s="20"/>
      <c r="U4812" s="20"/>
      <c r="AF4812" s="57"/>
      <c r="AG4812" s="57"/>
      <c r="DY4812" s="9"/>
      <c r="DZ4812" s="56"/>
      <c r="EA4812" s="57"/>
      <c r="EB4812" s="9"/>
    </row>
    <row r="4813" spans="1:132" ht="19.5" customHeight="1" x14ac:dyDescent="0.25">
      <c r="A4813" s="9">
        <v>3273</v>
      </c>
      <c r="B4813" s="9" t="s">
        <v>9637</v>
      </c>
      <c r="C4813" s="9" t="s">
        <v>9638</v>
      </c>
      <c r="D4813" s="9"/>
      <c r="E4813" s="9" t="s">
        <v>9639</v>
      </c>
      <c r="F4813" s="9" t="s">
        <v>7058</v>
      </c>
      <c r="G4813" s="9"/>
      <c r="H4813" s="9" t="s">
        <v>202</v>
      </c>
      <c r="I4813" s="9" t="s">
        <v>78</v>
      </c>
      <c r="J4813" s="129">
        <v>44227</v>
      </c>
      <c r="K4813" s="129">
        <v>44175</v>
      </c>
      <c r="L4813" s="129">
        <v>44834</v>
      </c>
      <c r="O4813" s="9">
        <v>30</v>
      </c>
      <c r="Q4813" s="9" t="s">
        <v>54</v>
      </c>
      <c r="R4813" s="9"/>
      <c r="S4813" s="13">
        <v>49430000</v>
      </c>
      <c r="T4813" s="13">
        <v>49430000</v>
      </c>
      <c r="U4813" s="13">
        <v>14829000</v>
      </c>
      <c r="V4813" s="9"/>
      <c r="W4813" s="9"/>
      <c r="X4813" s="9"/>
      <c r="Y4813" s="9"/>
      <c r="Z4813" s="9"/>
      <c r="AA4813" s="9"/>
      <c r="AB4813" s="9"/>
      <c r="AC4813" s="9"/>
      <c r="AD4813" s="9"/>
      <c r="AE4813" s="9"/>
      <c r="AF4813" s="55"/>
      <c r="AG4813" s="55"/>
      <c r="AH4813" s="9"/>
      <c r="AI4813" s="9"/>
      <c r="AJ4813" s="9"/>
      <c r="AK4813" s="9"/>
      <c r="AL4813" s="9"/>
      <c r="AM4813" s="9"/>
      <c r="AN4813" s="9"/>
      <c r="AO4813" s="9"/>
      <c r="AP4813" s="9"/>
      <c r="AQ4813" s="9"/>
      <c r="AR4813" s="9"/>
      <c r="AS4813" s="9"/>
      <c r="AT4813" s="9"/>
      <c r="AU4813" s="9"/>
      <c r="AV4813" s="9"/>
      <c r="AW4813" s="9"/>
      <c r="AX4813" s="9"/>
      <c r="AY4813" s="9"/>
      <c r="AZ4813" s="9"/>
      <c r="BA4813" s="9"/>
      <c r="BB4813" s="9"/>
      <c r="BC4813" s="9"/>
      <c r="BD4813" s="9"/>
      <c r="BE4813" s="9"/>
      <c r="BF4813" s="9"/>
      <c r="BG4813" s="9"/>
      <c r="BH4813" s="9"/>
      <c r="BI4813" s="9"/>
      <c r="BJ4813" s="9"/>
      <c r="BK4813" s="9"/>
      <c r="BL4813" s="9"/>
      <c r="BM4813" s="9"/>
      <c r="BN4813" s="9"/>
      <c r="BO4813" s="9"/>
      <c r="BP4813" s="9"/>
      <c r="BQ4813" s="9"/>
      <c r="BT4813" s="9"/>
      <c r="BU4813" s="9"/>
      <c r="BX4813" s="9"/>
      <c r="BY4813" s="9"/>
      <c r="CB4813" s="9"/>
      <c r="CC4813" s="9"/>
      <c r="CF4813" s="9"/>
      <c r="CG4813" s="9"/>
      <c r="CJ4813" s="9"/>
      <c r="CK4813" s="9"/>
      <c r="CN4813" s="9"/>
      <c r="CO4813" s="9"/>
      <c r="CP4813" s="9"/>
      <c r="CQ4813" s="9"/>
      <c r="CR4813" s="9"/>
      <c r="CS4813" s="9"/>
      <c r="CT4813" s="9"/>
      <c r="CU4813" s="9"/>
      <c r="CV4813" s="9"/>
      <c r="CW4813" s="9"/>
      <c r="CX4813" s="9"/>
      <c r="CY4813" s="9"/>
      <c r="CZ4813" s="9"/>
      <c r="DA4813" s="9"/>
      <c r="DB4813" s="9"/>
      <c r="DC4813" s="9"/>
      <c r="DD4813" s="9"/>
      <c r="DE4813" s="9"/>
      <c r="DF4813" s="9"/>
      <c r="DG4813" s="9"/>
      <c r="DH4813" s="9"/>
      <c r="DI4813" s="9"/>
      <c r="DJ4813" s="9"/>
      <c r="DK4813" s="9"/>
      <c r="DL4813" s="9"/>
      <c r="DM4813" s="9"/>
      <c r="DN4813" s="9"/>
      <c r="DO4813" s="9"/>
      <c r="DP4813" s="9"/>
      <c r="DQ4813" s="9"/>
      <c r="DR4813" s="9"/>
      <c r="DS4813" s="9"/>
      <c r="DT4813" s="9"/>
      <c r="DU4813" s="9"/>
      <c r="DV4813" s="9"/>
      <c r="DW4813" s="9"/>
      <c r="DX4813" s="9"/>
      <c r="DY4813" s="9"/>
      <c r="DZ4813" s="56"/>
      <c r="EA4813" s="57"/>
    </row>
    <row r="4814" spans="1:132" s="18" customFormat="1" ht="19.5" customHeight="1" x14ac:dyDescent="0.25">
      <c r="A4814" s="18">
        <v>3273</v>
      </c>
      <c r="B4814" s="18" t="s">
        <v>9637</v>
      </c>
      <c r="C4814" s="18" t="s">
        <v>9638</v>
      </c>
      <c r="D4814" s="19">
        <v>44344</v>
      </c>
      <c r="J4814" s="130"/>
      <c r="K4814" s="130"/>
      <c r="L4814" s="130">
        <v>45350</v>
      </c>
      <c r="S4814" s="20"/>
      <c r="T4814" s="20"/>
      <c r="U4814" s="20"/>
      <c r="V4814" s="13"/>
      <c r="AF4814" s="57"/>
      <c r="AG4814" s="57"/>
      <c r="DY4814" s="9"/>
      <c r="DZ4814" s="56"/>
      <c r="EA4814" s="57"/>
      <c r="EB4814" s="9"/>
    </row>
    <row r="4815" spans="1:132" ht="19.5" customHeight="1" x14ac:dyDescent="0.25">
      <c r="A4815" s="9">
        <v>3274</v>
      </c>
      <c r="B4815" s="9" t="s">
        <v>9641</v>
      </c>
      <c r="C4815" s="9" t="s">
        <v>9642</v>
      </c>
      <c r="D4815" s="9"/>
      <c r="E4815" s="9" t="s">
        <v>9643</v>
      </c>
      <c r="F4815" s="9" t="s">
        <v>9644</v>
      </c>
      <c r="G4815" s="9"/>
      <c r="H4815" s="9" t="s">
        <v>906</v>
      </c>
      <c r="I4815" s="9" t="s">
        <v>28</v>
      </c>
      <c r="M4815" s="9" t="s">
        <v>20</v>
      </c>
      <c r="O4815" s="9">
        <v>26</v>
      </c>
      <c r="R4815" s="9"/>
      <c r="S4815" s="9"/>
      <c r="T4815" s="9"/>
      <c r="U4815" s="9"/>
      <c r="V4815" s="9"/>
      <c r="W4815" s="9"/>
      <c r="X4815" s="9"/>
      <c r="Y4815" s="9"/>
      <c r="Z4815" s="9"/>
      <c r="AA4815" s="9"/>
      <c r="AB4815" s="9"/>
      <c r="AC4815" s="9"/>
      <c r="AD4815" s="9"/>
      <c r="AE4815" s="9"/>
      <c r="AF4815" s="55"/>
      <c r="AG4815" s="55"/>
      <c r="AH4815" s="9"/>
      <c r="AI4815" s="9"/>
      <c r="AJ4815" s="9"/>
      <c r="AK4815" s="9"/>
      <c r="AL4815" s="9"/>
      <c r="AM4815" s="9"/>
      <c r="AN4815" s="9"/>
      <c r="AO4815" s="9"/>
      <c r="AP4815" s="9"/>
      <c r="AQ4815" s="9"/>
      <c r="AR4815" s="9"/>
      <c r="AS4815" s="9"/>
      <c r="AT4815" s="9"/>
      <c r="AU4815" s="9"/>
      <c r="AV4815" s="9"/>
      <c r="AW4815" s="9"/>
      <c r="AX4815" s="9"/>
      <c r="AY4815" s="9"/>
      <c r="AZ4815" s="9"/>
      <c r="BA4815" s="9"/>
      <c r="BB4815" s="9"/>
      <c r="BC4815" s="9"/>
      <c r="BD4815" s="9"/>
      <c r="BE4815" s="9"/>
      <c r="BF4815" s="9"/>
      <c r="BG4815" s="9"/>
      <c r="BH4815" s="9"/>
      <c r="BI4815" s="9"/>
      <c r="BJ4815" s="9"/>
      <c r="BK4815" s="9"/>
      <c r="BL4815" s="9"/>
      <c r="BM4815" s="9"/>
      <c r="BN4815" s="9"/>
      <c r="BO4815" s="9"/>
      <c r="BP4815" s="9"/>
      <c r="BQ4815" s="9"/>
      <c r="BT4815" s="9"/>
      <c r="BU4815" s="9"/>
      <c r="BX4815" s="9"/>
      <c r="BY4815" s="9"/>
      <c r="CB4815" s="9"/>
      <c r="CC4815" s="9"/>
      <c r="CF4815" s="9"/>
      <c r="CG4815" s="9"/>
      <c r="CJ4815" s="9"/>
      <c r="CK4815" s="9"/>
      <c r="CN4815" s="9"/>
      <c r="CO4815" s="9"/>
      <c r="CP4815" s="9"/>
      <c r="CQ4815" s="9"/>
      <c r="CR4815" s="9"/>
      <c r="CS4815" s="9"/>
      <c r="CT4815" s="9"/>
      <c r="CU4815" s="9"/>
      <c r="CV4815" s="9"/>
      <c r="CW4815" s="9"/>
      <c r="CX4815" s="9"/>
      <c r="CY4815" s="9"/>
      <c r="CZ4815" s="9"/>
      <c r="DA4815" s="9"/>
      <c r="DB4815" s="9"/>
      <c r="DC4815" s="9"/>
      <c r="DD4815" s="9"/>
      <c r="DE4815" s="9"/>
      <c r="DF4815" s="9"/>
      <c r="DG4815" s="9"/>
      <c r="DH4815" s="9"/>
      <c r="DI4815" s="9"/>
      <c r="DJ4815" s="9"/>
      <c r="DK4815" s="9"/>
      <c r="DL4815" s="9"/>
      <c r="DM4815" s="9"/>
      <c r="DN4815" s="9"/>
      <c r="DO4815" s="9"/>
      <c r="DP4815" s="9"/>
      <c r="DQ4815" s="9"/>
      <c r="DR4815" s="9"/>
      <c r="DS4815" s="9"/>
      <c r="DT4815" s="9"/>
      <c r="DU4815" s="9"/>
      <c r="DV4815" s="9"/>
      <c r="DW4815" s="9"/>
      <c r="DX4815" s="9"/>
      <c r="DY4815" s="9"/>
      <c r="DZ4815" s="56"/>
      <c r="EA4815" s="57"/>
    </row>
    <row r="4816" spans="1:132" ht="39" customHeight="1" x14ac:dyDescent="0.25">
      <c r="A4816" s="9">
        <v>3275</v>
      </c>
      <c r="B4816" s="9" t="s">
        <v>9645</v>
      </c>
      <c r="C4816" s="9" t="s">
        <v>9646</v>
      </c>
      <c r="D4816" s="9"/>
      <c r="E4816" s="9" t="s">
        <v>9647</v>
      </c>
      <c r="F4816" s="9" t="s">
        <v>9648</v>
      </c>
      <c r="G4816" s="9"/>
      <c r="H4816" s="9" t="s">
        <v>906</v>
      </c>
      <c r="I4816" s="9" t="s">
        <v>25</v>
      </c>
      <c r="M4816" s="9" t="s">
        <v>335</v>
      </c>
      <c r="O4816" s="9">
        <v>22</v>
      </c>
      <c r="R4816" s="9"/>
      <c r="S4816" s="9"/>
      <c r="T4816" s="9"/>
      <c r="U4816" s="9"/>
      <c r="V4816" s="9"/>
      <c r="W4816" s="9"/>
      <c r="X4816" s="9"/>
      <c r="Y4816" s="9"/>
      <c r="Z4816" s="9"/>
      <c r="AA4816" s="9"/>
      <c r="AB4816" s="9"/>
      <c r="AC4816" s="9"/>
      <c r="AD4816" s="9"/>
      <c r="AE4816" s="9"/>
      <c r="AF4816" s="55"/>
      <c r="AG4816" s="55"/>
      <c r="AH4816" s="9"/>
      <c r="AI4816" s="9"/>
      <c r="AJ4816" s="9"/>
      <c r="AK4816" s="9"/>
      <c r="AL4816" s="9"/>
      <c r="AM4816" s="9"/>
      <c r="AN4816" s="9"/>
      <c r="AO4816" s="9"/>
      <c r="AP4816" s="9"/>
      <c r="AQ4816" s="9"/>
      <c r="AR4816" s="9"/>
      <c r="AS4816" s="9"/>
      <c r="AT4816" s="9"/>
      <c r="AU4816" s="9"/>
      <c r="AV4816" s="9"/>
      <c r="AW4816" s="9"/>
      <c r="AX4816" s="9"/>
      <c r="AY4816" s="9"/>
      <c r="AZ4816" s="9"/>
      <c r="BA4816" s="9"/>
      <c r="BB4816" s="9"/>
      <c r="BC4816" s="9"/>
      <c r="BD4816" s="9"/>
      <c r="BE4816" s="9"/>
      <c r="BF4816" s="9"/>
      <c r="BG4816" s="9"/>
      <c r="BH4816" s="9"/>
      <c r="BI4816" s="9"/>
      <c r="BJ4816" s="9"/>
      <c r="BK4816" s="9"/>
      <c r="BL4816" s="9"/>
      <c r="BM4816" s="9"/>
      <c r="BN4816" s="9"/>
      <c r="BO4816" s="9"/>
      <c r="BP4816" s="9"/>
      <c r="BQ4816" s="9"/>
      <c r="BT4816" s="9"/>
      <c r="BU4816" s="9"/>
      <c r="BX4816" s="9"/>
      <c r="BY4816" s="9"/>
      <c r="CB4816" s="9"/>
      <c r="CC4816" s="9"/>
      <c r="CF4816" s="9"/>
      <c r="CG4816" s="9"/>
      <c r="CJ4816" s="9"/>
      <c r="CK4816" s="9"/>
      <c r="CN4816" s="9"/>
      <c r="CO4816" s="9"/>
      <c r="CP4816" s="9"/>
      <c r="CQ4816" s="9"/>
      <c r="CR4816" s="9"/>
      <c r="CS4816" s="9"/>
      <c r="CT4816" s="9"/>
      <c r="CU4816" s="9"/>
      <c r="CV4816" s="9"/>
      <c r="CW4816" s="9"/>
      <c r="CX4816" s="9"/>
      <c r="CY4816" s="9"/>
      <c r="CZ4816" s="9"/>
      <c r="DA4816" s="9"/>
      <c r="DB4816" s="9"/>
      <c r="DC4816" s="9"/>
      <c r="DD4816" s="9"/>
      <c r="DE4816" s="9"/>
      <c r="DF4816" s="9"/>
      <c r="DG4816" s="9"/>
      <c r="DH4816" s="9"/>
      <c r="DI4816" s="9"/>
      <c r="DJ4816" s="9"/>
      <c r="DK4816" s="9"/>
      <c r="DL4816" s="9"/>
      <c r="DM4816" s="9"/>
      <c r="DN4816" s="9"/>
      <c r="DO4816" s="9"/>
      <c r="DP4816" s="9"/>
      <c r="DQ4816" s="9"/>
      <c r="DR4816" s="9"/>
      <c r="DS4816" s="9"/>
      <c r="DT4816" s="9"/>
      <c r="DU4816" s="9"/>
      <c r="DV4816" s="9"/>
      <c r="DW4816" s="9"/>
      <c r="DX4816" s="9"/>
      <c r="DY4816" s="9"/>
      <c r="DZ4816" s="56"/>
      <c r="EA4816" s="57"/>
    </row>
    <row r="4817" spans="1:132" ht="39" customHeight="1" x14ac:dyDescent="0.25">
      <c r="A4817" s="9">
        <v>3276</v>
      </c>
      <c r="B4817" s="10" t="s">
        <v>9649</v>
      </c>
      <c r="C4817" s="9" t="s">
        <v>9650</v>
      </c>
      <c r="D4817" s="9"/>
      <c r="E4817" s="9" t="s">
        <v>9651</v>
      </c>
      <c r="F4817" s="9" t="s">
        <v>9652</v>
      </c>
      <c r="G4817" s="9"/>
      <c r="H4817" s="9" t="s">
        <v>202</v>
      </c>
      <c r="I4817" s="9" t="s">
        <v>28</v>
      </c>
      <c r="J4817" s="129">
        <v>44456</v>
      </c>
      <c r="K4817" s="129">
        <v>44333</v>
      </c>
      <c r="L4817" s="129">
        <v>44773</v>
      </c>
      <c r="M4817" s="9" t="s">
        <v>20</v>
      </c>
      <c r="O4817" s="9">
        <v>32</v>
      </c>
      <c r="Q4817" s="9" t="s">
        <v>54</v>
      </c>
      <c r="R4817" s="9"/>
      <c r="S4817" s="13">
        <v>22858000</v>
      </c>
      <c r="T4817" s="13">
        <v>22858000</v>
      </c>
      <c r="U4817" s="13">
        <v>6857400</v>
      </c>
      <c r="V4817" s="13">
        <v>16000000</v>
      </c>
      <c r="W4817" s="9"/>
      <c r="X4817" s="9"/>
      <c r="Y4817" s="9"/>
      <c r="Z4817" s="9"/>
      <c r="AA4817" s="9"/>
      <c r="AB4817" s="9"/>
      <c r="AC4817" s="9"/>
      <c r="AD4817" s="9"/>
      <c r="AE4817" s="9"/>
      <c r="AF4817" s="55">
        <v>16000000</v>
      </c>
      <c r="AG4817" s="55"/>
      <c r="AH4817" s="9"/>
      <c r="AI4817" s="9"/>
      <c r="AJ4817" s="9"/>
      <c r="AK4817" s="9"/>
      <c r="AL4817" s="9"/>
      <c r="AM4817" s="9"/>
      <c r="AN4817" s="9"/>
      <c r="AO4817" s="9"/>
      <c r="AP4817" s="9"/>
      <c r="AQ4817" s="9"/>
      <c r="AR4817" s="9"/>
      <c r="AS4817" s="9"/>
      <c r="AT4817" s="9"/>
      <c r="AU4817" s="9"/>
      <c r="AV4817" s="9"/>
      <c r="AW4817" s="9"/>
      <c r="AX4817" s="9"/>
      <c r="AY4817" s="9"/>
      <c r="AZ4817" s="9"/>
      <c r="BA4817" s="9"/>
      <c r="BB4817" s="9"/>
      <c r="BC4817" s="9"/>
      <c r="BD4817" s="9"/>
      <c r="BE4817" s="9"/>
      <c r="BF4817" s="9"/>
      <c r="BG4817" s="9"/>
      <c r="BH4817" s="9"/>
      <c r="BI4817" s="9"/>
      <c r="BJ4817" s="9"/>
      <c r="BK4817" s="9"/>
      <c r="BL4817" s="9"/>
      <c r="BM4817" s="9"/>
      <c r="BN4817" s="9"/>
      <c r="BO4817" s="9"/>
      <c r="BP4817" s="9"/>
      <c r="BQ4817" s="9"/>
      <c r="BT4817" s="9"/>
      <c r="BU4817" s="9"/>
      <c r="BX4817" s="9"/>
      <c r="BY4817" s="9"/>
      <c r="CB4817" s="9"/>
      <c r="CC4817" s="9"/>
      <c r="CF4817" s="9"/>
      <c r="CG4817" s="9"/>
      <c r="CJ4817" s="9"/>
      <c r="CK4817" s="9"/>
      <c r="CN4817" s="9"/>
      <c r="CO4817" s="9"/>
      <c r="CP4817" s="9"/>
      <c r="CQ4817" s="9"/>
      <c r="CR4817" s="9"/>
      <c r="CS4817" s="9"/>
      <c r="CT4817" s="9"/>
      <c r="CU4817" s="9"/>
      <c r="CV4817" s="9"/>
      <c r="CW4817" s="9"/>
      <c r="CX4817" s="9"/>
      <c r="CY4817" s="9"/>
      <c r="CZ4817" s="9"/>
      <c r="DA4817" s="9"/>
      <c r="DB4817" s="9"/>
      <c r="DC4817" s="9"/>
      <c r="DD4817" s="9"/>
      <c r="DE4817" s="9"/>
      <c r="DF4817" s="9"/>
      <c r="DG4817" s="9"/>
      <c r="DH4817" s="9"/>
      <c r="DI4817" s="9"/>
      <c r="DJ4817" s="9"/>
      <c r="DK4817" s="9"/>
      <c r="DL4817" s="9"/>
      <c r="DM4817" s="9"/>
      <c r="DN4817" s="9"/>
      <c r="DO4817" s="9"/>
      <c r="DP4817" s="9"/>
      <c r="DQ4817" s="9"/>
      <c r="DR4817" s="9"/>
      <c r="DS4817" s="9"/>
      <c r="DT4817" s="9"/>
      <c r="DU4817" s="9"/>
      <c r="DV4817" s="9"/>
      <c r="DW4817" s="9"/>
      <c r="DX4817" s="9"/>
      <c r="DY4817" s="9"/>
      <c r="DZ4817" s="56"/>
      <c r="EA4817" s="57"/>
    </row>
    <row r="4818" spans="1:132" s="18" customFormat="1" ht="39" customHeight="1" x14ac:dyDescent="0.25">
      <c r="A4818" s="18">
        <v>3276</v>
      </c>
      <c r="B4818" s="17" t="s">
        <v>9649</v>
      </c>
      <c r="C4818" s="18" t="s">
        <v>9928</v>
      </c>
      <c r="D4818" s="19">
        <v>44320</v>
      </c>
      <c r="J4818" s="130"/>
      <c r="K4818" s="130"/>
      <c r="L4818" s="130"/>
      <c r="AF4818" s="57"/>
      <c r="AG4818" s="57"/>
      <c r="DY4818" s="9"/>
      <c r="DZ4818" s="56"/>
      <c r="EA4818" s="57"/>
      <c r="EB4818" s="9"/>
    </row>
    <row r="4819" spans="1:132" ht="19.5" customHeight="1" x14ac:dyDescent="0.25">
      <c r="A4819" s="9">
        <v>3277</v>
      </c>
      <c r="B4819" s="9" t="s">
        <v>9653</v>
      </c>
      <c r="C4819" s="9" t="s">
        <v>9654</v>
      </c>
      <c r="D4819" s="9"/>
      <c r="E4819" s="9" t="s">
        <v>8382</v>
      </c>
      <c r="F4819" s="9" t="s">
        <v>9655</v>
      </c>
      <c r="G4819" s="9"/>
      <c r="H4819" s="9" t="s">
        <v>906</v>
      </c>
      <c r="I4819" s="9" t="s">
        <v>25</v>
      </c>
      <c r="M4819" s="9" t="s">
        <v>20</v>
      </c>
      <c r="O4819" s="9">
        <v>30</v>
      </c>
      <c r="R4819" s="9"/>
      <c r="S4819" s="9"/>
      <c r="T4819" s="9"/>
      <c r="U4819" s="9"/>
      <c r="V4819" s="9"/>
      <c r="W4819" s="9"/>
      <c r="X4819" s="9"/>
      <c r="Y4819" s="9"/>
      <c r="Z4819" s="9"/>
      <c r="AA4819" s="9"/>
      <c r="AB4819" s="9"/>
      <c r="AC4819" s="9"/>
      <c r="AD4819" s="9"/>
      <c r="AE4819" s="9"/>
      <c r="AF4819" s="55"/>
      <c r="AG4819" s="55"/>
      <c r="AH4819" s="9"/>
      <c r="AI4819" s="9"/>
      <c r="AJ4819" s="9"/>
      <c r="AK4819" s="9"/>
      <c r="AL4819" s="9"/>
      <c r="AM4819" s="9"/>
      <c r="AN4819" s="9"/>
      <c r="AO4819" s="9"/>
      <c r="AP4819" s="9"/>
      <c r="AQ4819" s="9"/>
      <c r="AR4819" s="9"/>
      <c r="AS4819" s="9"/>
      <c r="AT4819" s="9"/>
      <c r="AU4819" s="9"/>
      <c r="AV4819" s="9"/>
      <c r="AW4819" s="9"/>
      <c r="AX4819" s="9"/>
      <c r="AY4819" s="9"/>
      <c r="AZ4819" s="9"/>
      <c r="BA4819" s="9"/>
      <c r="BB4819" s="9"/>
      <c r="BC4819" s="9"/>
      <c r="BD4819" s="9"/>
      <c r="BE4819" s="9"/>
      <c r="BF4819" s="9"/>
      <c r="BG4819" s="9"/>
      <c r="BH4819" s="9"/>
      <c r="BI4819" s="9"/>
      <c r="BJ4819" s="9"/>
      <c r="BK4819" s="9"/>
      <c r="BL4819" s="9"/>
      <c r="BM4819" s="9"/>
      <c r="BN4819" s="9"/>
      <c r="BO4819" s="9"/>
      <c r="BP4819" s="9"/>
      <c r="BQ4819" s="9"/>
      <c r="BT4819" s="9"/>
      <c r="BU4819" s="9"/>
      <c r="BX4819" s="9"/>
      <c r="BY4819" s="9"/>
      <c r="CB4819" s="9"/>
      <c r="CC4819" s="9"/>
      <c r="CF4819" s="9"/>
      <c r="CG4819" s="9"/>
      <c r="CJ4819" s="9"/>
      <c r="CK4819" s="9"/>
      <c r="CN4819" s="9"/>
      <c r="CO4819" s="9"/>
      <c r="CP4819" s="9"/>
      <c r="CQ4819" s="9"/>
      <c r="CR4819" s="9"/>
      <c r="CS4819" s="9"/>
      <c r="CT4819" s="9"/>
      <c r="CU4819" s="9"/>
      <c r="CV4819" s="9"/>
      <c r="CW4819" s="9"/>
      <c r="CX4819" s="9"/>
      <c r="CY4819" s="9"/>
      <c r="CZ4819" s="9"/>
      <c r="DA4819" s="9"/>
      <c r="DB4819" s="9"/>
      <c r="DC4819" s="9"/>
      <c r="DD4819" s="9"/>
      <c r="DE4819" s="9"/>
      <c r="DF4819" s="9"/>
      <c r="DG4819" s="9"/>
      <c r="DH4819" s="9"/>
      <c r="DI4819" s="9"/>
      <c r="DJ4819" s="9"/>
      <c r="DK4819" s="9"/>
      <c r="DL4819" s="9"/>
      <c r="DM4819" s="9"/>
      <c r="DN4819" s="9"/>
      <c r="DO4819" s="9"/>
      <c r="DP4819" s="9"/>
      <c r="DQ4819" s="9"/>
      <c r="DR4819" s="9"/>
      <c r="DS4819" s="9"/>
      <c r="DT4819" s="9"/>
      <c r="DU4819" s="9"/>
      <c r="DV4819" s="9"/>
      <c r="DW4819" s="9"/>
      <c r="DX4819" s="9"/>
      <c r="DY4819" s="9"/>
      <c r="DZ4819" s="56"/>
      <c r="EA4819" s="57"/>
    </row>
    <row r="4820" spans="1:132" ht="19.5" customHeight="1" x14ac:dyDescent="0.25">
      <c r="A4820" s="9">
        <v>3278</v>
      </c>
      <c r="B4820" s="9" t="s">
        <v>9656</v>
      </c>
      <c r="C4820" s="9" t="s">
        <v>9657</v>
      </c>
      <c r="D4820" s="9"/>
      <c r="E4820" s="9" t="s">
        <v>8659</v>
      </c>
      <c r="F4820" s="9" t="s">
        <v>427</v>
      </c>
      <c r="G4820" s="9"/>
      <c r="H4820" s="9" t="s">
        <v>906</v>
      </c>
      <c r="I4820" s="9" t="s">
        <v>78</v>
      </c>
      <c r="M4820" s="9" t="s">
        <v>20</v>
      </c>
      <c r="O4820" s="9">
        <v>32</v>
      </c>
      <c r="R4820" s="9"/>
      <c r="S4820" s="9"/>
      <c r="T4820" s="9"/>
      <c r="U4820" s="9"/>
      <c r="V4820" s="9"/>
      <c r="W4820" s="9"/>
      <c r="X4820" s="9"/>
      <c r="Y4820" s="9"/>
      <c r="Z4820" s="9"/>
      <c r="AA4820" s="9"/>
      <c r="AB4820" s="9"/>
      <c r="AC4820" s="9"/>
      <c r="AD4820" s="9"/>
      <c r="AE4820" s="9"/>
      <c r="AF4820" s="55"/>
      <c r="AG4820" s="55"/>
      <c r="AH4820" s="9"/>
      <c r="AI4820" s="9"/>
      <c r="AJ4820" s="9"/>
      <c r="AK4820" s="9"/>
      <c r="AL4820" s="9"/>
      <c r="AM4820" s="9"/>
      <c r="AN4820" s="9"/>
      <c r="AO4820" s="9"/>
      <c r="AP4820" s="9"/>
      <c r="AQ4820" s="9"/>
      <c r="AR4820" s="9"/>
      <c r="AS4820" s="9"/>
      <c r="AT4820" s="9"/>
      <c r="AU4820" s="9"/>
      <c r="AV4820" s="9"/>
      <c r="AW4820" s="9"/>
      <c r="AX4820" s="9"/>
      <c r="AY4820" s="9"/>
      <c r="AZ4820" s="9"/>
      <c r="BA4820" s="9"/>
      <c r="BB4820" s="9"/>
      <c r="BC4820" s="9"/>
      <c r="BD4820" s="9"/>
      <c r="BE4820" s="9"/>
      <c r="BF4820" s="9"/>
      <c r="BG4820" s="9"/>
      <c r="BH4820" s="9"/>
      <c r="BI4820" s="9"/>
      <c r="BJ4820" s="9"/>
      <c r="BK4820" s="9"/>
      <c r="BL4820" s="9"/>
      <c r="BM4820" s="9"/>
      <c r="BN4820" s="9"/>
      <c r="BO4820" s="9"/>
      <c r="BP4820" s="9"/>
      <c r="BQ4820" s="9"/>
      <c r="BT4820" s="9"/>
      <c r="BU4820" s="9"/>
      <c r="BX4820" s="9"/>
      <c r="BY4820" s="9"/>
      <c r="CB4820" s="9"/>
      <c r="CC4820" s="9"/>
      <c r="CF4820" s="9"/>
      <c r="CG4820" s="9"/>
      <c r="CJ4820" s="9"/>
      <c r="CK4820" s="9"/>
      <c r="CN4820" s="9"/>
      <c r="CO4820" s="9"/>
      <c r="CP4820" s="9"/>
      <c r="CQ4820" s="9"/>
      <c r="CR4820" s="9"/>
      <c r="CS4820" s="9"/>
      <c r="CT4820" s="9"/>
      <c r="CU4820" s="9"/>
      <c r="CV4820" s="9"/>
      <c r="CW4820" s="9"/>
      <c r="CX4820" s="9"/>
      <c r="CY4820" s="9"/>
      <c r="CZ4820" s="9"/>
      <c r="DA4820" s="9"/>
      <c r="DB4820" s="9"/>
      <c r="DC4820" s="9"/>
      <c r="DD4820" s="9"/>
      <c r="DE4820" s="9"/>
      <c r="DF4820" s="9"/>
      <c r="DG4820" s="9"/>
      <c r="DH4820" s="9"/>
      <c r="DI4820" s="9"/>
      <c r="DJ4820" s="9"/>
      <c r="DK4820" s="9"/>
      <c r="DL4820" s="9"/>
      <c r="DM4820" s="9"/>
      <c r="DN4820" s="9"/>
      <c r="DO4820" s="9"/>
      <c r="DP4820" s="9"/>
      <c r="DQ4820" s="9"/>
      <c r="DR4820" s="9"/>
      <c r="DS4820" s="9"/>
      <c r="DT4820" s="9"/>
      <c r="DU4820" s="9"/>
      <c r="DV4820" s="9"/>
      <c r="DW4820" s="9"/>
      <c r="DX4820" s="9"/>
      <c r="DY4820" s="9"/>
      <c r="DZ4820" s="56"/>
      <c r="EA4820" s="57"/>
    </row>
    <row r="4821" spans="1:132" ht="19.5" customHeight="1" x14ac:dyDescent="0.25">
      <c r="A4821" s="9">
        <v>3279</v>
      </c>
      <c r="B4821" s="9" t="s">
        <v>9658</v>
      </c>
      <c r="C4821" s="9" t="s">
        <v>9659</v>
      </c>
      <c r="D4821" s="9"/>
      <c r="E4821" s="9" t="s">
        <v>401</v>
      </c>
      <c r="F4821" s="9" t="s">
        <v>6506</v>
      </c>
      <c r="G4821" s="9"/>
      <c r="H4821" s="9" t="s">
        <v>202</v>
      </c>
      <c r="I4821" s="9" t="s">
        <v>97</v>
      </c>
      <c r="J4821" s="129">
        <v>44336</v>
      </c>
      <c r="K4821" s="129">
        <v>44306</v>
      </c>
      <c r="L4821" s="129">
        <v>44773</v>
      </c>
      <c r="M4821" s="9" t="s">
        <v>20</v>
      </c>
      <c r="O4821" s="9">
        <v>28</v>
      </c>
      <c r="Q4821" s="9" t="s">
        <v>54</v>
      </c>
      <c r="R4821" s="9"/>
      <c r="S4821" s="13">
        <v>6000000</v>
      </c>
      <c r="T4821" s="13">
        <v>6000000</v>
      </c>
      <c r="U4821" s="13">
        <v>1800000</v>
      </c>
      <c r="V4821" s="13">
        <v>4200000</v>
      </c>
      <c r="W4821" s="9"/>
      <c r="X4821" s="9"/>
      <c r="Y4821" s="9"/>
      <c r="Z4821" s="9"/>
      <c r="AA4821" s="9"/>
      <c r="AB4821" s="9"/>
      <c r="AC4821" s="9"/>
      <c r="AD4821" s="9"/>
      <c r="AE4821" s="9"/>
      <c r="AF4821" s="55">
        <v>4200000</v>
      </c>
      <c r="AG4821" s="55"/>
      <c r="AH4821" s="9"/>
      <c r="AI4821" s="9"/>
      <c r="AJ4821" s="9"/>
      <c r="AK4821" s="9"/>
      <c r="AL4821" s="9"/>
      <c r="AM4821" s="9"/>
      <c r="AN4821" s="9"/>
      <c r="AO4821" s="9"/>
      <c r="AP4821" s="9"/>
      <c r="AQ4821" s="9"/>
      <c r="AR4821" s="9"/>
      <c r="AS4821" s="9"/>
      <c r="AT4821" s="9"/>
      <c r="AU4821" s="9"/>
      <c r="AV4821" s="9"/>
      <c r="AW4821" s="9"/>
      <c r="AX4821" s="9"/>
      <c r="AY4821" s="9"/>
      <c r="AZ4821" s="9"/>
      <c r="BA4821" s="9"/>
      <c r="BB4821" s="9"/>
      <c r="BC4821" s="9"/>
      <c r="BD4821" s="9"/>
      <c r="BE4821" s="9"/>
      <c r="BF4821" s="9"/>
      <c r="BG4821" s="9"/>
      <c r="BH4821" s="9"/>
      <c r="BI4821" s="9"/>
      <c r="BJ4821" s="9"/>
      <c r="BK4821" s="9"/>
      <c r="BL4821" s="9"/>
      <c r="BM4821" s="9"/>
      <c r="BN4821" s="9"/>
      <c r="BO4821" s="9"/>
      <c r="BP4821" s="9"/>
      <c r="BQ4821" s="9"/>
      <c r="BT4821" s="9"/>
      <c r="BU4821" s="9"/>
      <c r="BX4821" s="9"/>
      <c r="BY4821" s="9"/>
      <c r="CB4821" s="9"/>
      <c r="CC4821" s="9"/>
      <c r="CF4821" s="9"/>
      <c r="CG4821" s="9"/>
      <c r="CJ4821" s="9"/>
      <c r="CK4821" s="9"/>
      <c r="CN4821" s="9"/>
      <c r="CO4821" s="9"/>
      <c r="CP4821" s="9"/>
      <c r="CQ4821" s="9"/>
      <c r="CR4821" s="9"/>
      <c r="CS4821" s="9"/>
      <c r="CT4821" s="9"/>
      <c r="CU4821" s="9"/>
      <c r="CV4821" s="9"/>
      <c r="CW4821" s="9"/>
      <c r="CX4821" s="9"/>
      <c r="CY4821" s="9"/>
      <c r="CZ4821" s="9"/>
      <c r="DA4821" s="9"/>
      <c r="DB4821" s="9"/>
      <c r="DC4821" s="9"/>
      <c r="DD4821" s="9"/>
      <c r="DE4821" s="9"/>
      <c r="DF4821" s="9"/>
      <c r="DG4821" s="9"/>
      <c r="DH4821" s="9"/>
      <c r="DI4821" s="9"/>
      <c r="DJ4821" s="9"/>
      <c r="DK4821" s="9"/>
      <c r="DL4821" s="9"/>
      <c r="DM4821" s="9"/>
      <c r="DN4821" s="9"/>
      <c r="DO4821" s="9"/>
      <c r="DP4821" s="9"/>
      <c r="DQ4821" s="9"/>
      <c r="DR4821" s="9"/>
      <c r="DS4821" s="9"/>
      <c r="DT4821" s="9"/>
      <c r="DU4821" s="9"/>
      <c r="DV4821" s="9"/>
      <c r="DW4821" s="9"/>
      <c r="DX4821" s="9"/>
      <c r="DY4821" s="9"/>
      <c r="DZ4821" s="56"/>
      <c r="EA4821" s="57"/>
    </row>
    <row r="4822" spans="1:132" ht="19.5" customHeight="1" x14ac:dyDescent="0.25">
      <c r="A4822" s="9">
        <v>3280</v>
      </c>
      <c r="B4822" s="9" t="s">
        <v>9662</v>
      </c>
      <c r="C4822" s="9" t="s">
        <v>9663</v>
      </c>
      <c r="D4822" s="9"/>
      <c r="E4822" s="9" t="s">
        <v>3676</v>
      </c>
      <c r="F4822" s="9" t="s">
        <v>9664</v>
      </c>
      <c r="G4822" s="9"/>
      <c r="H4822" s="9" t="s">
        <v>202</v>
      </c>
      <c r="I4822" s="9" t="s">
        <v>25</v>
      </c>
      <c r="J4822" s="129">
        <v>44068</v>
      </c>
      <c r="K4822" s="129">
        <v>44032</v>
      </c>
      <c r="L4822" s="129">
        <v>44151</v>
      </c>
      <c r="O4822" s="9">
        <v>29</v>
      </c>
      <c r="Q4822" s="9" t="s">
        <v>61</v>
      </c>
      <c r="R4822" s="9"/>
      <c r="S4822" s="13">
        <v>12322050</v>
      </c>
      <c r="T4822" s="13">
        <v>12322050</v>
      </c>
      <c r="U4822" s="13">
        <v>3696615</v>
      </c>
      <c r="V4822" s="9"/>
      <c r="W4822" s="9"/>
      <c r="X4822" s="9"/>
      <c r="Y4822" s="9"/>
      <c r="Z4822" s="9"/>
      <c r="AA4822" s="9"/>
      <c r="AB4822" s="9"/>
      <c r="AC4822" s="9"/>
      <c r="AD4822" s="9"/>
      <c r="AE4822" s="9"/>
      <c r="AF4822" s="55"/>
      <c r="AG4822" s="55"/>
      <c r="AH4822" s="11">
        <v>44032</v>
      </c>
      <c r="AI4822" s="11">
        <v>44151</v>
      </c>
      <c r="AJ4822" s="13">
        <v>12141634</v>
      </c>
      <c r="AK4822" s="13">
        <v>3642490</v>
      </c>
      <c r="AL4822" s="9"/>
      <c r="AM4822" s="9"/>
      <c r="AN4822" s="9"/>
      <c r="AO4822" s="9"/>
      <c r="AP4822" s="9"/>
      <c r="AQ4822" s="9"/>
      <c r="AR4822" s="9"/>
      <c r="AS4822" s="9"/>
      <c r="AT4822" s="9"/>
      <c r="AU4822" s="9"/>
      <c r="AV4822" s="9"/>
      <c r="AW4822" s="9"/>
      <c r="AX4822" s="9"/>
      <c r="AY4822" s="9"/>
      <c r="AZ4822" s="9"/>
      <c r="BA4822" s="9"/>
      <c r="BB4822" s="9"/>
      <c r="BC4822" s="9"/>
      <c r="BD4822" s="9"/>
      <c r="BE4822" s="9"/>
      <c r="BF4822" s="9"/>
      <c r="BG4822" s="9"/>
      <c r="BH4822" s="9"/>
      <c r="BI4822" s="9"/>
      <c r="BJ4822" s="9"/>
      <c r="BK4822" s="9"/>
      <c r="BL4822" s="9"/>
      <c r="BM4822" s="9"/>
      <c r="BN4822" s="9"/>
      <c r="BO4822" s="9"/>
      <c r="BP4822" s="9"/>
      <c r="BQ4822" s="9"/>
      <c r="BT4822" s="9"/>
      <c r="BU4822" s="9"/>
      <c r="BX4822" s="9"/>
      <c r="BY4822" s="9"/>
      <c r="CB4822" s="9"/>
      <c r="CC4822" s="9"/>
      <c r="CF4822" s="9"/>
      <c r="CG4822" s="9"/>
      <c r="CJ4822" s="9"/>
      <c r="CK4822" s="9"/>
      <c r="CN4822" s="9"/>
      <c r="CO4822" s="9"/>
      <c r="CP4822" s="9"/>
      <c r="CQ4822" s="9"/>
      <c r="CR4822" s="9"/>
      <c r="CS4822" s="9"/>
      <c r="CT4822" s="9"/>
      <c r="CU4822" s="9"/>
      <c r="CV4822" s="9"/>
      <c r="CW4822" s="9"/>
      <c r="CX4822" s="9"/>
      <c r="CY4822" s="9"/>
      <c r="CZ4822" s="9"/>
      <c r="DA4822" s="9"/>
      <c r="DB4822" s="9"/>
      <c r="DC4822" s="9"/>
      <c r="DD4822" s="9"/>
      <c r="DE4822" s="9"/>
      <c r="DF4822" s="9"/>
      <c r="DG4822" s="9"/>
      <c r="DH4822" s="9"/>
      <c r="DI4822" s="9"/>
      <c r="DJ4822" s="9"/>
      <c r="DK4822" s="9"/>
      <c r="DL4822" s="9"/>
      <c r="DM4822" s="9"/>
      <c r="DN4822" s="9"/>
      <c r="DO4822" s="9"/>
      <c r="DP4822" s="9"/>
      <c r="DQ4822" s="9"/>
      <c r="DR4822" s="9"/>
      <c r="DS4822" s="9"/>
      <c r="DT4822" s="9"/>
      <c r="DU4822" s="9"/>
      <c r="DV4822" s="9"/>
      <c r="DW4822" s="9"/>
      <c r="DX4822" s="9"/>
      <c r="DY4822" s="9"/>
      <c r="DZ4822" s="56"/>
      <c r="EA4822" s="57"/>
    </row>
    <row r="4823" spans="1:132" ht="19.5" customHeight="1" x14ac:dyDescent="0.25">
      <c r="A4823" s="9">
        <v>3281</v>
      </c>
      <c r="B4823" s="9" t="s">
        <v>9665</v>
      </c>
      <c r="C4823" s="9" t="s">
        <v>9666</v>
      </c>
      <c r="D4823" s="9"/>
      <c r="E4823" s="9" t="s">
        <v>9667</v>
      </c>
      <c r="F4823" s="9" t="s">
        <v>9668</v>
      </c>
      <c r="G4823" s="9"/>
      <c r="H4823" s="9" t="s">
        <v>906</v>
      </c>
      <c r="I4823" s="9" t="s">
        <v>25</v>
      </c>
      <c r="M4823" s="9" t="s">
        <v>20</v>
      </c>
      <c r="O4823" s="9">
        <v>27</v>
      </c>
      <c r="R4823" s="9"/>
      <c r="S4823" s="9"/>
      <c r="T4823" s="9"/>
      <c r="U4823" s="9"/>
      <c r="V4823" s="9"/>
      <c r="W4823" s="9"/>
      <c r="X4823" s="9"/>
      <c r="Y4823" s="9"/>
      <c r="Z4823" s="9"/>
      <c r="AA4823" s="9"/>
      <c r="AB4823" s="9"/>
      <c r="AC4823" s="9"/>
      <c r="AD4823" s="9"/>
      <c r="AE4823" s="9"/>
      <c r="AF4823" s="55"/>
      <c r="AG4823" s="55"/>
      <c r="AH4823" s="9"/>
      <c r="AI4823" s="9"/>
      <c r="AJ4823" s="9"/>
      <c r="AK4823" s="9"/>
      <c r="AL4823" s="9"/>
      <c r="AM4823" s="9"/>
      <c r="AN4823" s="9"/>
      <c r="AO4823" s="9"/>
      <c r="AP4823" s="9"/>
      <c r="AQ4823" s="9"/>
      <c r="AR4823" s="9"/>
      <c r="AS4823" s="9"/>
      <c r="AT4823" s="9"/>
      <c r="AU4823" s="9"/>
      <c r="AV4823" s="9"/>
      <c r="AW4823" s="9"/>
      <c r="AX4823" s="9"/>
      <c r="AY4823" s="9"/>
      <c r="AZ4823" s="9"/>
      <c r="BA4823" s="9"/>
      <c r="BB4823" s="9"/>
      <c r="BC4823" s="9"/>
      <c r="BD4823" s="9"/>
      <c r="BE4823" s="9"/>
      <c r="BF4823" s="9"/>
      <c r="BG4823" s="9"/>
      <c r="BH4823" s="9"/>
      <c r="BI4823" s="9"/>
      <c r="BJ4823" s="9"/>
      <c r="BK4823" s="9"/>
      <c r="BL4823" s="9"/>
      <c r="BM4823" s="9"/>
      <c r="BN4823" s="9"/>
      <c r="BO4823" s="9"/>
      <c r="BP4823" s="9"/>
      <c r="BQ4823" s="9"/>
      <c r="BT4823" s="9"/>
      <c r="BU4823" s="9"/>
      <c r="BX4823" s="9"/>
      <c r="BY4823" s="9"/>
      <c r="CB4823" s="9"/>
      <c r="CC4823" s="9"/>
      <c r="CF4823" s="9"/>
      <c r="CG4823" s="9"/>
      <c r="CJ4823" s="9"/>
      <c r="CK4823" s="9"/>
      <c r="CN4823" s="9"/>
      <c r="CO4823" s="9"/>
      <c r="CP4823" s="9"/>
      <c r="CQ4823" s="9"/>
      <c r="CR4823" s="9"/>
      <c r="CS4823" s="9"/>
      <c r="CT4823" s="9"/>
      <c r="CU4823" s="9"/>
      <c r="CV4823" s="9"/>
      <c r="CW4823" s="9"/>
      <c r="CX4823" s="9"/>
      <c r="CY4823" s="9"/>
      <c r="CZ4823" s="9"/>
      <c r="DA4823" s="9"/>
      <c r="DB4823" s="9"/>
      <c r="DC4823" s="9"/>
      <c r="DD4823" s="9"/>
      <c r="DE4823" s="9"/>
      <c r="DF4823" s="9"/>
      <c r="DG4823" s="9"/>
      <c r="DH4823" s="9"/>
      <c r="DI4823" s="9"/>
      <c r="DJ4823" s="9"/>
      <c r="DK4823" s="9"/>
      <c r="DL4823" s="9"/>
      <c r="DM4823" s="9"/>
      <c r="DN4823" s="9"/>
      <c r="DO4823" s="9"/>
      <c r="DP4823" s="9"/>
      <c r="DQ4823" s="9"/>
      <c r="DR4823" s="9"/>
      <c r="DS4823" s="9"/>
      <c r="DT4823" s="9"/>
      <c r="DU4823" s="9"/>
      <c r="DV4823" s="9"/>
      <c r="DW4823" s="9"/>
      <c r="DX4823" s="9"/>
      <c r="DY4823" s="9"/>
      <c r="DZ4823" s="56"/>
      <c r="EA4823" s="57"/>
    </row>
    <row r="4824" spans="1:132" ht="39" customHeight="1" x14ac:dyDescent="0.25">
      <c r="A4824" s="9">
        <v>3282</v>
      </c>
      <c r="B4824" s="9" t="s">
        <v>9669</v>
      </c>
      <c r="C4824" s="9" t="s">
        <v>9670</v>
      </c>
      <c r="D4824" s="9"/>
      <c r="E4824" s="9" t="s">
        <v>9672</v>
      </c>
      <c r="F4824" s="9" t="s">
        <v>9671</v>
      </c>
      <c r="G4824" s="9"/>
      <c r="H4824" s="9" t="s">
        <v>906</v>
      </c>
      <c r="I4824" s="9" t="s">
        <v>25</v>
      </c>
      <c r="M4824" s="9" t="s">
        <v>20</v>
      </c>
      <c r="O4824" s="9">
        <v>32</v>
      </c>
      <c r="R4824" s="9"/>
      <c r="S4824" s="9"/>
      <c r="T4824" s="9"/>
      <c r="U4824" s="9"/>
      <c r="V4824" s="9"/>
      <c r="W4824" s="9"/>
      <c r="X4824" s="9"/>
      <c r="Y4824" s="9"/>
      <c r="Z4824" s="9"/>
      <c r="AA4824" s="9"/>
      <c r="AB4824" s="9"/>
      <c r="AC4824" s="9"/>
      <c r="AD4824" s="9"/>
      <c r="AE4824" s="9"/>
      <c r="AF4824" s="55"/>
      <c r="AG4824" s="55"/>
      <c r="AH4824" s="9"/>
      <c r="AI4824" s="9"/>
      <c r="AJ4824" s="9"/>
      <c r="AK4824" s="9"/>
      <c r="AL4824" s="9"/>
      <c r="AM4824" s="9"/>
      <c r="AN4824" s="9"/>
      <c r="AO4824" s="9"/>
      <c r="AP4824" s="9"/>
      <c r="AQ4824" s="9"/>
      <c r="AR4824" s="9"/>
      <c r="AS4824" s="9"/>
      <c r="AT4824" s="9"/>
      <c r="AU4824" s="9"/>
      <c r="AV4824" s="9"/>
      <c r="AW4824" s="9"/>
      <c r="AX4824" s="9"/>
      <c r="AY4824" s="9"/>
      <c r="AZ4824" s="9"/>
      <c r="BA4824" s="9"/>
      <c r="BB4824" s="9"/>
      <c r="BC4824" s="9"/>
      <c r="BD4824" s="9"/>
      <c r="BE4824" s="9"/>
      <c r="BF4824" s="9"/>
      <c r="BG4824" s="9"/>
      <c r="BH4824" s="9"/>
      <c r="BI4824" s="9"/>
      <c r="BJ4824" s="9"/>
      <c r="BK4824" s="9"/>
      <c r="BL4824" s="9"/>
      <c r="BM4824" s="9"/>
      <c r="BN4824" s="9"/>
      <c r="BO4824" s="9"/>
      <c r="BP4824" s="9"/>
      <c r="BQ4824" s="9"/>
      <c r="BT4824" s="9"/>
      <c r="BU4824" s="9"/>
      <c r="BX4824" s="9"/>
      <c r="BY4824" s="9"/>
      <c r="CB4824" s="9"/>
      <c r="CC4824" s="9"/>
      <c r="CF4824" s="9"/>
      <c r="CG4824" s="9"/>
      <c r="CJ4824" s="9"/>
      <c r="CK4824" s="9"/>
      <c r="CN4824" s="9"/>
      <c r="CO4824" s="9"/>
      <c r="CP4824" s="9"/>
      <c r="CQ4824" s="9"/>
      <c r="CR4824" s="9"/>
      <c r="CS4824" s="9"/>
      <c r="CT4824" s="9"/>
      <c r="CU4824" s="9"/>
      <c r="CV4824" s="9"/>
      <c r="CW4824" s="9"/>
      <c r="CX4824" s="9"/>
      <c r="CY4824" s="9"/>
      <c r="CZ4824" s="9"/>
      <c r="DA4824" s="9"/>
      <c r="DB4824" s="9"/>
      <c r="DC4824" s="9"/>
      <c r="DD4824" s="9"/>
      <c r="DE4824" s="9"/>
      <c r="DF4824" s="9"/>
      <c r="DG4824" s="9"/>
      <c r="DH4824" s="9"/>
      <c r="DI4824" s="9"/>
      <c r="DJ4824" s="9"/>
      <c r="DK4824" s="9"/>
      <c r="DL4824" s="9"/>
      <c r="DM4824" s="9"/>
      <c r="DN4824" s="9"/>
      <c r="DO4824" s="9"/>
      <c r="DP4824" s="9"/>
      <c r="DQ4824" s="9"/>
      <c r="DR4824" s="9"/>
      <c r="DS4824" s="9"/>
      <c r="DT4824" s="9"/>
      <c r="DU4824" s="9"/>
      <c r="DV4824" s="9"/>
      <c r="DW4824" s="9"/>
      <c r="DX4824" s="9"/>
      <c r="DY4824" s="9"/>
      <c r="DZ4824" s="56"/>
      <c r="EA4824" s="57"/>
    </row>
    <row r="4825" spans="1:132" ht="19.5" customHeight="1" x14ac:dyDescent="0.25">
      <c r="A4825" s="9">
        <v>3283</v>
      </c>
      <c r="B4825" s="9" t="s">
        <v>9673</v>
      </c>
      <c r="C4825" s="9" t="s">
        <v>9674</v>
      </c>
      <c r="D4825" s="9"/>
      <c r="E4825" s="9" t="s">
        <v>9551</v>
      </c>
      <c r="F4825" s="9" t="s">
        <v>9552</v>
      </c>
      <c r="G4825" s="9"/>
      <c r="H4825" s="9" t="s">
        <v>906</v>
      </c>
      <c r="I4825" s="9" t="s">
        <v>25</v>
      </c>
      <c r="M4825" s="9" t="s">
        <v>20</v>
      </c>
      <c r="O4825" s="9">
        <v>29</v>
      </c>
      <c r="R4825" s="9"/>
      <c r="S4825" s="9"/>
      <c r="T4825" s="9"/>
      <c r="U4825" s="9"/>
      <c r="V4825" s="9"/>
      <c r="W4825" s="9"/>
      <c r="X4825" s="9"/>
      <c r="Y4825" s="9"/>
      <c r="Z4825" s="9"/>
      <c r="AA4825" s="9"/>
      <c r="AB4825" s="9"/>
      <c r="AC4825" s="9"/>
      <c r="AD4825" s="9"/>
      <c r="AE4825" s="9"/>
      <c r="AF4825" s="55"/>
      <c r="AG4825" s="55"/>
      <c r="AH4825" s="9"/>
      <c r="AI4825" s="9"/>
      <c r="AJ4825" s="9"/>
      <c r="AK4825" s="9"/>
      <c r="AL4825" s="9"/>
      <c r="AM4825" s="9"/>
      <c r="AN4825" s="9"/>
      <c r="AO4825" s="9"/>
      <c r="AP4825" s="9"/>
      <c r="AQ4825" s="9"/>
      <c r="AR4825" s="9"/>
      <c r="AS4825" s="9"/>
      <c r="AT4825" s="9"/>
      <c r="AU4825" s="9"/>
      <c r="AV4825" s="9"/>
      <c r="AW4825" s="9"/>
      <c r="AX4825" s="9"/>
      <c r="AY4825" s="9"/>
      <c r="AZ4825" s="9"/>
      <c r="BA4825" s="9"/>
      <c r="BB4825" s="9"/>
      <c r="BC4825" s="9"/>
      <c r="BD4825" s="9"/>
      <c r="BE4825" s="9"/>
      <c r="BF4825" s="9"/>
      <c r="BG4825" s="9"/>
      <c r="BH4825" s="9"/>
      <c r="BI4825" s="9"/>
      <c r="BJ4825" s="9"/>
      <c r="BK4825" s="9"/>
      <c r="BL4825" s="9"/>
      <c r="BM4825" s="9"/>
      <c r="BN4825" s="9"/>
      <c r="BO4825" s="9"/>
      <c r="BP4825" s="9"/>
      <c r="BQ4825" s="9"/>
      <c r="BT4825" s="9"/>
      <c r="BU4825" s="9"/>
      <c r="BX4825" s="9"/>
      <c r="BY4825" s="9"/>
      <c r="CB4825" s="9"/>
      <c r="CC4825" s="9"/>
      <c r="CF4825" s="9"/>
      <c r="CG4825" s="9"/>
      <c r="CJ4825" s="9"/>
      <c r="CK4825" s="9"/>
      <c r="CN4825" s="9"/>
      <c r="CO4825" s="9"/>
      <c r="CP4825" s="9"/>
      <c r="CQ4825" s="9"/>
      <c r="CR4825" s="9"/>
      <c r="CS4825" s="9"/>
      <c r="CT4825" s="9"/>
      <c r="CU4825" s="9"/>
      <c r="CV4825" s="9"/>
      <c r="CW4825" s="9"/>
      <c r="CX4825" s="9"/>
      <c r="CY4825" s="9"/>
      <c r="CZ4825" s="9"/>
      <c r="DA4825" s="9"/>
      <c r="DB4825" s="9"/>
      <c r="DC4825" s="9"/>
      <c r="DD4825" s="9"/>
      <c r="DE4825" s="9"/>
      <c r="DF4825" s="9"/>
      <c r="DG4825" s="9"/>
      <c r="DH4825" s="9"/>
      <c r="DI4825" s="9"/>
      <c r="DJ4825" s="9"/>
      <c r="DK4825" s="9"/>
      <c r="DL4825" s="9"/>
      <c r="DM4825" s="9"/>
      <c r="DN4825" s="9"/>
      <c r="DO4825" s="9"/>
      <c r="DP4825" s="9"/>
      <c r="DQ4825" s="9"/>
      <c r="DR4825" s="9"/>
      <c r="DS4825" s="9"/>
      <c r="DT4825" s="9"/>
      <c r="DU4825" s="9"/>
      <c r="DV4825" s="9"/>
      <c r="DW4825" s="9"/>
      <c r="DX4825" s="9"/>
      <c r="DY4825" s="9"/>
      <c r="DZ4825" s="56"/>
      <c r="EA4825" s="57"/>
    </row>
    <row r="4826" spans="1:132" ht="19.5" customHeight="1" x14ac:dyDescent="0.25">
      <c r="A4826" s="9">
        <v>3284</v>
      </c>
      <c r="B4826" s="9" t="s">
        <v>9675</v>
      </c>
      <c r="C4826" s="9" t="s">
        <v>9676</v>
      </c>
      <c r="D4826" s="9"/>
      <c r="E4826" s="9" t="s">
        <v>2928</v>
      </c>
      <c r="F4826" s="9" t="s">
        <v>9677</v>
      </c>
      <c r="G4826" s="9"/>
      <c r="H4826" s="9" t="s">
        <v>906</v>
      </c>
      <c r="I4826" s="9" t="s">
        <v>25</v>
      </c>
      <c r="M4826" s="9" t="s">
        <v>20</v>
      </c>
      <c r="O4826" s="9">
        <v>31</v>
      </c>
      <c r="R4826" s="9"/>
      <c r="S4826" s="9"/>
      <c r="T4826" s="9"/>
      <c r="U4826" s="9"/>
      <c r="V4826" s="9"/>
      <c r="W4826" s="9"/>
      <c r="X4826" s="9"/>
      <c r="Y4826" s="9"/>
      <c r="Z4826" s="9"/>
      <c r="AA4826" s="9"/>
      <c r="AB4826" s="9"/>
      <c r="AC4826" s="9"/>
      <c r="AD4826" s="9"/>
      <c r="AE4826" s="9"/>
      <c r="AF4826" s="55"/>
      <c r="AG4826" s="55"/>
      <c r="AH4826" s="9"/>
      <c r="AI4826" s="9"/>
      <c r="AJ4826" s="9"/>
      <c r="AK4826" s="9"/>
      <c r="AL4826" s="9"/>
      <c r="AM4826" s="9"/>
      <c r="AN4826" s="9"/>
      <c r="AO4826" s="9"/>
      <c r="AP4826" s="9"/>
      <c r="AQ4826" s="9"/>
      <c r="AR4826" s="9"/>
      <c r="AS4826" s="9"/>
      <c r="AT4826" s="9"/>
      <c r="AU4826" s="9"/>
      <c r="AV4826" s="9"/>
      <c r="AW4826" s="9"/>
      <c r="AX4826" s="9"/>
      <c r="AY4826" s="9"/>
      <c r="AZ4826" s="9"/>
      <c r="BA4826" s="9"/>
      <c r="BB4826" s="9"/>
      <c r="BC4826" s="9"/>
      <c r="BD4826" s="9"/>
      <c r="BE4826" s="9"/>
      <c r="BF4826" s="9"/>
      <c r="BG4826" s="9"/>
      <c r="BH4826" s="9"/>
      <c r="BI4826" s="9"/>
      <c r="BJ4826" s="9"/>
      <c r="BK4826" s="9"/>
      <c r="BL4826" s="9"/>
      <c r="BM4826" s="9"/>
      <c r="BN4826" s="9"/>
      <c r="BO4826" s="9"/>
      <c r="BP4826" s="9"/>
      <c r="BQ4826" s="9"/>
      <c r="BT4826" s="9"/>
      <c r="BU4826" s="9"/>
      <c r="BX4826" s="9"/>
      <c r="BY4826" s="9"/>
      <c r="CB4826" s="9"/>
      <c r="CC4826" s="9"/>
      <c r="CF4826" s="9"/>
      <c r="CG4826" s="9"/>
      <c r="CJ4826" s="9"/>
      <c r="CK4826" s="9"/>
      <c r="CN4826" s="9"/>
      <c r="CO4826" s="9"/>
      <c r="CP4826" s="9"/>
      <c r="CQ4826" s="9"/>
      <c r="CR4826" s="9"/>
      <c r="CS4826" s="9"/>
      <c r="CT4826" s="9"/>
      <c r="CU4826" s="9"/>
      <c r="CV4826" s="9"/>
      <c r="CW4826" s="9"/>
      <c r="CX4826" s="9"/>
      <c r="CY4826" s="9"/>
      <c r="CZ4826" s="9"/>
      <c r="DA4826" s="9"/>
      <c r="DB4826" s="9"/>
      <c r="DC4826" s="9"/>
      <c r="DD4826" s="9"/>
      <c r="DE4826" s="9"/>
      <c r="DF4826" s="9"/>
      <c r="DG4826" s="9"/>
      <c r="DH4826" s="9"/>
      <c r="DI4826" s="9"/>
      <c r="DJ4826" s="9"/>
      <c r="DK4826" s="9"/>
      <c r="DL4826" s="9"/>
      <c r="DM4826" s="9"/>
      <c r="DN4826" s="9"/>
      <c r="DO4826" s="9"/>
      <c r="DP4826" s="9"/>
      <c r="DQ4826" s="9"/>
      <c r="DR4826" s="9"/>
      <c r="DS4826" s="9"/>
      <c r="DT4826" s="9"/>
      <c r="DU4826" s="9"/>
      <c r="DV4826" s="9"/>
      <c r="DW4826" s="9"/>
      <c r="DX4826" s="9"/>
      <c r="DY4826" s="9"/>
      <c r="DZ4826" s="56"/>
      <c r="EA4826" s="57"/>
    </row>
    <row r="4827" spans="1:132" ht="19.5" customHeight="1" x14ac:dyDescent="0.25">
      <c r="A4827" s="9">
        <v>3285</v>
      </c>
      <c r="B4827" s="9" t="s">
        <v>9678</v>
      </c>
      <c r="C4827" s="9" t="s">
        <v>9679</v>
      </c>
      <c r="D4827" s="9"/>
      <c r="E4827" s="9" t="s">
        <v>6664</v>
      </c>
      <c r="F4827" s="9" t="s">
        <v>6665</v>
      </c>
      <c r="G4827" s="9"/>
      <c r="H4827" s="9" t="s">
        <v>906</v>
      </c>
      <c r="I4827" s="9" t="s">
        <v>35</v>
      </c>
      <c r="M4827" s="9" t="s">
        <v>20</v>
      </c>
      <c r="O4827" s="9">
        <v>32</v>
      </c>
      <c r="R4827" s="9"/>
      <c r="S4827" s="9"/>
      <c r="T4827" s="9"/>
      <c r="U4827" s="9"/>
      <c r="V4827" s="9"/>
      <c r="W4827" s="9"/>
      <c r="X4827" s="9"/>
      <c r="Y4827" s="9"/>
      <c r="Z4827" s="9"/>
      <c r="AA4827" s="9"/>
      <c r="AB4827" s="9"/>
      <c r="AC4827" s="9"/>
      <c r="AD4827" s="9"/>
      <c r="AE4827" s="9"/>
      <c r="AF4827" s="55"/>
      <c r="AG4827" s="55"/>
      <c r="AH4827" s="9"/>
      <c r="AI4827" s="9"/>
      <c r="AJ4827" s="9"/>
      <c r="AK4827" s="9"/>
      <c r="AL4827" s="9"/>
      <c r="AM4827" s="9"/>
      <c r="AN4827" s="9"/>
      <c r="AO4827" s="9"/>
      <c r="AP4827" s="9"/>
      <c r="AQ4827" s="9"/>
      <c r="AR4827" s="9"/>
      <c r="AS4827" s="9"/>
      <c r="AT4827" s="9"/>
      <c r="AU4827" s="9"/>
      <c r="AV4827" s="9"/>
      <c r="AW4827" s="9"/>
      <c r="AX4827" s="9"/>
      <c r="AY4827" s="9"/>
      <c r="AZ4827" s="9"/>
      <c r="BA4827" s="9"/>
      <c r="BB4827" s="9"/>
      <c r="BC4827" s="9"/>
      <c r="BD4827" s="9"/>
      <c r="BE4827" s="9"/>
      <c r="BF4827" s="9"/>
      <c r="BG4827" s="9"/>
      <c r="BH4827" s="9"/>
      <c r="BI4827" s="9"/>
      <c r="BJ4827" s="9"/>
      <c r="BK4827" s="9"/>
      <c r="BL4827" s="9"/>
      <c r="BM4827" s="9"/>
      <c r="BN4827" s="9"/>
      <c r="BO4827" s="9"/>
      <c r="BP4827" s="9"/>
      <c r="BQ4827" s="9"/>
      <c r="BT4827" s="9"/>
      <c r="BU4827" s="9"/>
      <c r="BX4827" s="9"/>
      <c r="BY4827" s="9"/>
      <c r="CB4827" s="9"/>
      <c r="CC4827" s="9"/>
      <c r="CF4827" s="9"/>
      <c r="CG4827" s="9"/>
      <c r="CJ4827" s="9"/>
      <c r="CK4827" s="9"/>
      <c r="CN4827" s="9"/>
      <c r="CO4827" s="9"/>
      <c r="CP4827" s="9"/>
      <c r="CQ4827" s="9"/>
      <c r="CR4827" s="9"/>
      <c r="CS4827" s="9"/>
      <c r="CT4827" s="9"/>
      <c r="CU4827" s="9"/>
      <c r="CV4827" s="9"/>
      <c r="CW4827" s="9"/>
      <c r="CX4827" s="9"/>
      <c r="CY4827" s="9"/>
      <c r="CZ4827" s="9"/>
      <c r="DA4827" s="9"/>
      <c r="DB4827" s="9"/>
      <c r="DC4827" s="9"/>
      <c r="DD4827" s="9"/>
      <c r="DE4827" s="9"/>
      <c r="DF4827" s="9"/>
      <c r="DG4827" s="9"/>
      <c r="DH4827" s="9"/>
      <c r="DI4827" s="9"/>
      <c r="DJ4827" s="9"/>
      <c r="DK4827" s="9"/>
      <c r="DL4827" s="9"/>
      <c r="DM4827" s="9"/>
      <c r="DN4827" s="9"/>
      <c r="DO4827" s="9"/>
      <c r="DP4827" s="9"/>
      <c r="DQ4827" s="9"/>
      <c r="DR4827" s="9"/>
      <c r="DS4827" s="9"/>
      <c r="DT4827" s="9"/>
      <c r="DU4827" s="9"/>
      <c r="DV4827" s="9"/>
      <c r="DW4827" s="9"/>
      <c r="DX4827" s="9"/>
      <c r="DY4827" s="9"/>
      <c r="DZ4827" s="56"/>
      <c r="EA4827" s="57"/>
    </row>
    <row r="4828" spans="1:132" ht="19.5" customHeight="1" x14ac:dyDescent="0.25">
      <c r="A4828" s="9">
        <v>3286</v>
      </c>
      <c r="B4828" s="9" t="s">
        <v>9680</v>
      </c>
      <c r="C4828" s="9" t="s">
        <v>9681</v>
      </c>
      <c r="D4828" s="9"/>
      <c r="E4828" s="9" t="s">
        <v>447</v>
      </c>
      <c r="F4828" s="9" t="s">
        <v>4517</v>
      </c>
      <c r="G4828" s="9"/>
      <c r="H4828" s="9" t="s">
        <v>202</v>
      </c>
      <c r="I4828" s="9" t="s">
        <v>25</v>
      </c>
      <c r="J4828" s="129">
        <v>44238</v>
      </c>
      <c r="K4828" s="129">
        <v>44208</v>
      </c>
      <c r="L4828" s="129">
        <v>44347</v>
      </c>
      <c r="O4828" s="9">
        <v>24</v>
      </c>
      <c r="Q4828" s="9" t="s">
        <v>54</v>
      </c>
      <c r="S4828" s="13">
        <v>45828000</v>
      </c>
      <c r="T4828" s="13">
        <v>45828000</v>
      </c>
      <c r="U4828" s="13">
        <v>13748400</v>
      </c>
      <c r="V4828" s="9"/>
      <c r="W4828" s="9"/>
      <c r="X4828" s="9"/>
      <c r="Y4828" s="9"/>
      <c r="Z4828" s="9"/>
      <c r="AA4828" s="9"/>
      <c r="AB4828" s="9"/>
      <c r="AC4828" s="9"/>
      <c r="AD4828" s="9"/>
      <c r="AE4828" s="9"/>
      <c r="AF4828" s="55"/>
      <c r="AG4828" s="55"/>
      <c r="AH4828" s="9"/>
      <c r="AI4828" s="9"/>
      <c r="AJ4828" s="9"/>
      <c r="AK4828" s="9"/>
      <c r="AL4828" s="9"/>
      <c r="AM4828" s="9"/>
      <c r="AN4828" s="9"/>
      <c r="AO4828" s="9"/>
      <c r="AP4828" s="9"/>
      <c r="AQ4828" s="9"/>
      <c r="AR4828" s="9"/>
      <c r="AS4828" s="9"/>
      <c r="AT4828" s="9"/>
      <c r="AU4828" s="9"/>
      <c r="AV4828" s="9"/>
      <c r="AW4828" s="9"/>
      <c r="AX4828" s="9"/>
      <c r="AY4828" s="9"/>
      <c r="AZ4828" s="9"/>
      <c r="BA4828" s="9"/>
      <c r="BB4828" s="9"/>
      <c r="BC4828" s="9"/>
      <c r="BD4828" s="9"/>
      <c r="BE4828" s="9"/>
      <c r="BF4828" s="9"/>
      <c r="BG4828" s="9"/>
      <c r="BH4828" s="9"/>
      <c r="BI4828" s="9"/>
      <c r="BJ4828" s="9"/>
      <c r="BK4828" s="9"/>
      <c r="BL4828" s="9"/>
      <c r="BM4828" s="9"/>
      <c r="BN4828" s="9"/>
      <c r="BO4828" s="9"/>
      <c r="BP4828" s="9"/>
      <c r="BQ4828" s="9"/>
      <c r="BT4828" s="9"/>
      <c r="BU4828" s="9"/>
      <c r="BX4828" s="9"/>
      <c r="BY4828" s="9"/>
      <c r="CB4828" s="9"/>
      <c r="CC4828" s="9"/>
      <c r="CF4828" s="9"/>
      <c r="CG4828" s="9"/>
      <c r="CJ4828" s="9"/>
      <c r="CK4828" s="9"/>
      <c r="CN4828" s="9"/>
      <c r="CO4828" s="9"/>
      <c r="CP4828" s="9"/>
      <c r="CQ4828" s="9"/>
      <c r="CR4828" s="9"/>
      <c r="CS4828" s="9"/>
      <c r="CT4828" s="9"/>
      <c r="CU4828" s="9"/>
      <c r="CV4828" s="9"/>
      <c r="CW4828" s="9"/>
      <c r="CX4828" s="9"/>
      <c r="CY4828" s="9"/>
      <c r="CZ4828" s="9"/>
      <c r="DA4828" s="9"/>
      <c r="DB4828" s="9"/>
      <c r="DC4828" s="9"/>
      <c r="DD4828" s="9"/>
      <c r="DE4828" s="9"/>
      <c r="DF4828" s="9"/>
      <c r="DG4828" s="9"/>
      <c r="DH4828" s="9"/>
      <c r="DI4828" s="9"/>
      <c r="DJ4828" s="9"/>
      <c r="DK4828" s="9"/>
      <c r="DL4828" s="9"/>
      <c r="DM4828" s="9"/>
      <c r="DN4828" s="9"/>
      <c r="DO4828" s="9"/>
      <c r="DP4828" s="9"/>
      <c r="DQ4828" s="9"/>
      <c r="DR4828" s="9"/>
      <c r="DS4828" s="9"/>
      <c r="DT4828" s="9"/>
      <c r="DU4828" s="9"/>
      <c r="DV4828" s="9"/>
      <c r="DW4828" s="9"/>
      <c r="DX4828" s="9"/>
      <c r="DY4828" s="9"/>
      <c r="DZ4828" s="56"/>
      <c r="EA4828" s="57"/>
    </row>
    <row r="4829" spans="1:132" ht="39" customHeight="1" x14ac:dyDescent="0.25">
      <c r="A4829" s="9">
        <v>3287</v>
      </c>
      <c r="B4829" s="9" t="s">
        <v>9683</v>
      </c>
      <c r="C4829" s="9" t="s">
        <v>9684</v>
      </c>
      <c r="D4829" s="9"/>
      <c r="E4829" s="9" t="s">
        <v>9685</v>
      </c>
      <c r="F4829" s="9" t="s">
        <v>9686</v>
      </c>
      <c r="G4829" s="9"/>
      <c r="H4829" s="9" t="s">
        <v>906</v>
      </c>
      <c r="I4829" s="9" t="s">
        <v>28</v>
      </c>
      <c r="M4829" s="9" t="s">
        <v>20</v>
      </c>
      <c r="O4829" s="9">
        <v>31</v>
      </c>
      <c r="R4829" s="9"/>
      <c r="S4829" s="9"/>
      <c r="T4829" s="9"/>
      <c r="U4829" s="9"/>
      <c r="V4829" s="9"/>
      <c r="W4829" s="9"/>
      <c r="X4829" s="9"/>
      <c r="Y4829" s="9"/>
      <c r="Z4829" s="9"/>
      <c r="AA4829" s="9"/>
      <c r="AB4829" s="9"/>
      <c r="AC4829" s="9"/>
      <c r="AD4829" s="9"/>
      <c r="AE4829" s="9"/>
      <c r="AF4829" s="55"/>
      <c r="AG4829" s="55"/>
      <c r="AH4829" s="9"/>
      <c r="AI4829" s="9"/>
      <c r="AJ4829" s="9"/>
      <c r="AK4829" s="9"/>
      <c r="AL4829" s="9"/>
      <c r="AM4829" s="9"/>
      <c r="AN4829" s="9"/>
      <c r="AO4829" s="9"/>
      <c r="AP4829" s="9"/>
      <c r="AQ4829" s="9"/>
      <c r="AR4829" s="9"/>
      <c r="AS4829" s="9"/>
      <c r="AT4829" s="9"/>
      <c r="AU4829" s="9"/>
      <c r="AV4829" s="9"/>
      <c r="AW4829" s="9"/>
      <c r="AX4829" s="9"/>
      <c r="AY4829" s="9"/>
      <c r="AZ4829" s="9"/>
      <c r="BA4829" s="9"/>
      <c r="BB4829" s="9"/>
      <c r="BC4829" s="9"/>
      <c r="BD4829" s="9"/>
      <c r="BE4829" s="9"/>
      <c r="BF4829" s="9"/>
      <c r="BG4829" s="9"/>
      <c r="BH4829" s="9"/>
      <c r="BI4829" s="9"/>
      <c r="BJ4829" s="9"/>
      <c r="BK4829" s="9"/>
      <c r="BL4829" s="9"/>
      <c r="BM4829" s="9"/>
      <c r="BN4829" s="9"/>
      <c r="BO4829" s="9"/>
      <c r="BP4829" s="9"/>
      <c r="BQ4829" s="9"/>
      <c r="BT4829" s="9"/>
      <c r="BU4829" s="9"/>
      <c r="BX4829" s="9"/>
      <c r="BY4829" s="9"/>
      <c r="CB4829" s="9"/>
      <c r="CC4829" s="9"/>
      <c r="CF4829" s="9"/>
      <c r="CG4829" s="9"/>
      <c r="CJ4829" s="9"/>
      <c r="CK4829" s="9"/>
      <c r="CN4829" s="9"/>
      <c r="CO4829" s="9"/>
      <c r="CP4829" s="9"/>
      <c r="CQ4829" s="9"/>
      <c r="CR4829" s="9"/>
      <c r="CS4829" s="9"/>
      <c r="CT4829" s="9"/>
      <c r="CU4829" s="9"/>
      <c r="CV4829" s="9"/>
      <c r="CW4829" s="9"/>
      <c r="CX4829" s="9"/>
      <c r="CY4829" s="9"/>
      <c r="CZ4829" s="9"/>
      <c r="DA4829" s="9"/>
      <c r="DB4829" s="9"/>
      <c r="DC4829" s="9"/>
      <c r="DD4829" s="9"/>
      <c r="DE4829" s="9"/>
      <c r="DF4829" s="9"/>
      <c r="DG4829" s="9"/>
      <c r="DH4829" s="9"/>
      <c r="DI4829" s="9"/>
      <c r="DJ4829" s="9"/>
      <c r="DK4829" s="9"/>
      <c r="DL4829" s="9"/>
      <c r="DM4829" s="9"/>
      <c r="DN4829" s="9"/>
      <c r="DO4829" s="9"/>
      <c r="DP4829" s="9"/>
      <c r="DQ4829" s="9"/>
      <c r="DR4829" s="9"/>
      <c r="DS4829" s="9"/>
      <c r="DT4829" s="9"/>
      <c r="DU4829" s="9"/>
      <c r="DV4829" s="9"/>
      <c r="DW4829" s="9"/>
      <c r="DX4829" s="9"/>
      <c r="DY4829" s="9"/>
      <c r="DZ4829" s="56"/>
      <c r="EA4829" s="57"/>
    </row>
    <row r="4830" spans="1:132" ht="19.5" customHeight="1" x14ac:dyDescent="0.25">
      <c r="A4830" s="9">
        <v>3288</v>
      </c>
      <c r="B4830" s="9" t="s">
        <v>9687</v>
      </c>
      <c r="C4830" s="9" t="s">
        <v>9688</v>
      </c>
      <c r="D4830" s="9"/>
      <c r="E4830" s="9" t="s">
        <v>2466</v>
      </c>
      <c r="F4830" s="9" t="s">
        <v>9689</v>
      </c>
      <c r="G4830" s="9"/>
      <c r="H4830" s="9" t="s">
        <v>202</v>
      </c>
      <c r="I4830" s="9" t="s">
        <v>97</v>
      </c>
      <c r="J4830" s="129">
        <v>44301</v>
      </c>
      <c r="K4830" s="129">
        <v>44180</v>
      </c>
      <c r="L4830" s="129">
        <v>44576</v>
      </c>
      <c r="M4830" s="9" t="s">
        <v>20</v>
      </c>
      <c r="O4830" s="9">
        <v>30</v>
      </c>
      <c r="Q4830" s="9" t="s">
        <v>54</v>
      </c>
      <c r="R4830" s="9"/>
      <c r="S4830" s="13">
        <v>12875000</v>
      </c>
      <c r="T4830" s="13">
        <v>12875000</v>
      </c>
      <c r="U4830" s="13">
        <v>3858000</v>
      </c>
      <c r="V4830" s="13">
        <v>8000000</v>
      </c>
      <c r="W4830" s="9"/>
      <c r="X4830" s="9"/>
      <c r="Y4830" s="9"/>
      <c r="Z4830" s="9"/>
      <c r="AA4830" s="9"/>
      <c r="AB4830" s="9"/>
      <c r="AC4830" s="9"/>
      <c r="AD4830" s="9"/>
      <c r="AE4830" s="9"/>
      <c r="AF4830" s="55">
        <v>8000000</v>
      </c>
      <c r="AG4830" s="55"/>
      <c r="AH4830" s="9"/>
      <c r="AI4830" s="9"/>
      <c r="AJ4830" s="9"/>
      <c r="AK4830" s="9"/>
      <c r="AL4830" s="9"/>
      <c r="AM4830" s="9"/>
      <c r="AN4830" s="9"/>
      <c r="AO4830" s="9"/>
      <c r="AP4830" s="9"/>
      <c r="AQ4830" s="9"/>
      <c r="AR4830" s="9"/>
      <c r="AS4830" s="9"/>
      <c r="AT4830" s="9"/>
      <c r="AU4830" s="9"/>
      <c r="AV4830" s="9"/>
      <c r="AW4830" s="9"/>
      <c r="AX4830" s="9"/>
      <c r="AY4830" s="9"/>
      <c r="AZ4830" s="9"/>
      <c r="BA4830" s="9"/>
      <c r="BB4830" s="9"/>
      <c r="BC4830" s="9"/>
      <c r="BD4830" s="9"/>
      <c r="BE4830" s="9"/>
      <c r="BF4830" s="9"/>
      <c r="BG4830" s="9"/>
      <c r="BH4830" s="9"/>
      <c r="BI4830" s="9"/>
      <c r="BJ4830" s="9"/>
      <c r="BK4830" s="9"/>
      <c r="BL4830" s="9"/>
      <c r="BM4830" s="9"/>
      <c r="BN4830" s="9"/>
      <c r="BO4830" s="9"/>
      <c r="BP4830" s="9"/>
      <c r="BQ4830" s="9"/>
      <c r="BT4830" s="9"/>
      <c r="BU4830" s="9"/>
      <c r="BX4830" s="9"/>
      <c r="BY4830" s="9"/>
      <c r="CB4830" s="9"/>
      <c r="CC4830" s="9"/>
      <c r="CF4830" s="9"/>
      <c r="CG4830" s="9"/>
      <c r="CJ4830" s="9"/>
      <c r="CK4830" s="9"/>
      <c r="CN4830" s="9"/>
      <c r="CO4830" s="9"/>
      <c r="CP4830" s="9"/>
      <c r="CQ4830" s="9"/>
      <c r="CR4830" s="9"/>
      <c r="CS4830" s="9"/>
      <c r="CT4830" s="9"/>
      <c r="CU4830" s="9"/>
      <c r="CV4830" s="9"/>
      <c r="CW4830" s="9"/>
      <c r="CX4830" s="9"/>
      <c r="CY4830" s="9"/>
      <c r="CZ4830" s="9"/>
      <c r="DA4830" s="9"/>
      <c r="DB4830" s="9"/>
      <c r="DC4830" s="9"/>
      <c r="DD4830" s="9"/>
      <c r="DE4830" s="9"/>
      <c r="DF4830" s="9"/>
      <c r="DG4830" s="9"/>
      <c r="DH4830" s="9"/>
      <c r="DI4830" s="9"/>
      <c r="DJ4830" s="9"/>
      <c r="DK4830" s="9"/>
      <c r="DL4830" s="9"/>
      <c r="DM4830" s="9"/>
      <c r="DN4830" s="9"/>
      <c r="DO4830" s="9"/>
      <c r="DP4830" s="9"/>
      <c r="DQ4830" s="9"/>
      <c r="DR4830" s="9"/>
      <c r="DS4830" s="9"/>
      <c r="DT4830" s="9"/>
      <c r="DU4830" s="9"/>
      <c r="DV4830" s="9"/>
      <c r="DW4830" s="9"/>
      <c r="DX4830" s="9"/>
      <c r="DY4830" s="9"/>
      <c r="DZ4830" s="56"/>
      <c r="EA4830" s="57"/>
    </row>
    <row r="4831" spans="1:132" ht="19.5" customHeight="1" x14ac:dyDescent="0.25">
      <c r="A4831" s="9">
        <v>3289</v>
      </c>
      <c r="B4831" s="9" t="s">
        <v>9690</v>
      </c>
      <c r="C4831" s="9" t="s">
        <v>9691</v>
      </c>
      <c r="D4831" s="9"/>
      <c r="E4831" s="9" t="s">
        <v>8041</v>
      </c>
      <c r="F4831" s="9" t="s">
        <v>9692</v>
      </c>
      <c r="G4831" s="9"/>
      <c r="H4831" s="9" t="s">
        <v>202</v>
      </c>
      <c r="I4831" s="9" t="s">
        <v>78</v>
      </c>
      <c r="J4831" s="129">
        <v>44337</v>
      </c>
      <c r="K4831" s="129">
        <v>44307</v>
      </c>
      <c r="L4831" s="129">
        <v>44804</v>
      </c>
      <c r="M4831" s="9" t="s">
        <v>20</v>
      </c>
      <c r="O4831" s="9">
        <v>29</v>
      </c>
      <c r="Q4831" s="9" t="s">
        <v>54</v>
      </c>
      <c r="R4831" s="9"/>
      <c r="S4831" s="13">
        <v>10000000</v>
      </c>
      <c r="T4831" s="13">
        <v>10000000</v>
      </c>
      <c r="U4831" s="13">
        <v>3000000</v>
      </c>
      <c r="V4831" s="13">
        <v>7000000</v>
      </c>
      <c r="W4831" s="9"/>
      <c r="X4831" s="9"/>
      <c r="Y4831" s="9"/>
      <c r="Z4831" s="9"/>
      <c r="AA4831" s="9"/>
      <c r="AB4831" s="9"/>
      <c r="AC4831" s="9"/>
      <c r="AD4831" s="9"/>
      <c r="AE4831" s="9"/>
      <c r="AF4831" s="55">
        <v>7000000</v>
      </c>
      <c r="AG4831" s="55"/>
      <c r="AH4831" s="9"/>
      <c r="AI4831" s="9"/>
      <c r="AJ4831" s="9"/>
      <c r="AK4831" s="9"/>
      <c r="AL4831" s="9"/>
      <c r="AM4831" s="9"/>
      <c r="AN4831" s="9"/>
      <c r="AO4831" s="9"/>
      <c r="AP4831" s="9"/>
      <c r="AQ4831" s="9"/>
      <c r="AR4831" s="9"/>
      <c r="AS4831" s="9"/>
      <c r="AT4831" s="9"/>
      <c r="AU4831" s="9"/>
      <c r="AV4831" s="9"/>
      <c r="AW4831" s="9"/>
      <c r="AX4831" s="9"/>
      <c r="AY4831" s="9"/>
      <c r="AZ4831" s="9"/>
      <c r="BA4831" s="9"/>
      <c r="BB4831" s="9"/>
      <c r="BC4831" s="9"/>
      <c r="BD4831" s="9"/>
      <c r="BE4831" s="9"/>
      <c r="BF4831" s="9"/>
      <c r="BG4831" s="9"/>
      <c r="BH4831" s="9"/>
      <c r="BI4831" s="9"/>
      <c r="BJ4831" s="9"/>
      <c r="BK4831" s="9"/>
      <c r="BL4831" s="9"/>
      <c r="BM4831" s="9"/>
      <c r="BN4831" s="9"/>
      <c r="BO4831" s="9"/>
      <c r="BP4831" s="9"/>
      <c r="BQ4831" s="9"/>
      <c r="BT4831" s="9"/>
      <c r="BU4831" s="9"/>
      <c r="BX4831" s="9"/>
      <c r="BY4831" s="9"/>
      <c r="CB4831" s="9"/>
      <c r="CC4831" s="9"/>
      <c r="CF4831" s="9"/>
      <c r="CG4831" s="9"/>
      <c r="CJ4831" s="9"/>
      <c r="CK4831" s="9"/>
      <c r="CN4831" s="9"/>
      <c r="CO4831" s="9"/>
      <c r="CP4831" s="9"/>
      <c r="CQ4831" s="9"/>
      <c r="CR4831" s="9"/>
      <c r="CS4831" s="9"/>
      <c r="CT4831" s="9"/>
      <c r="CU4831" s="9"/>
      <c r="CV4831" s="9"/>
      <c r="CW4831" s="9"/>
      <c r="CX4831" s="9"/>
      <c r="CY4831" s="9"/>
      <c r="CZ4831" s="9"/>
      <c r="DA4831" s="9"/>
      <c r="DB4831" s="9"/>
      <c r="DC4831" s="9"/>
      <c r="DD4831" s="9"/>
      <c r="DE4831" s="9"/>
      <c r="DF4831" s="9"/>
      <c r="DG4831" s="9"/>
      <c r="DH4831" s="9"/>
      <c r="DI4831" s="9"/>
      <c r="DJ4831" s="9"/>
      <c r="DK4831" s="9"/>
      <c r="DL4831" s="9"/>
      <c r="DM4831" s="9"/>
      <c r="DN4831" s="9"/>
      <c r="DO4831" s="9"/>
      <c r="DP4831" s="9"/>
      <c r="DQ4831" s="9"/>
      <c r="DR4831" s="9"/>
      <c r="DS4831" s="9"/>
      <c r="DT4831" s="9"/>
      <c r="DU4831" s="9"/>
      <c r="DV4831" s="9"/>
      <c r="DW4831" s="9"/>
      <c r="DX4831" s="9"/>
      <c r="DY4831" s="9"/>
      <c r="DZ4831" s="56"/>
      <c r="EA4831" s="57"/>
    </row>
    <row r="4832" spans="1:132" ht="19.5" customHeight="1" x14ac:dyDescent="0.25">
      <c r="A4832" s="9">
        <v>3290</v>
      </c>
      <c r="B4832" s="9" t="s">
        <v>9693</v>
      </c>
      <c r="C4832" s="9" t="s">
        <v>9694</v>
      </c>
      <c r="D4832" s="9"/>
      <c r="E4832" s="9" t="s">
        <v>9695</v>
      </c>
      <c r="F4832" s="9" t="s">
        <v>9696</v>
      </c>
      <c r="G4832" s="9"/>
      <c r="H4832" s="9" t="s">
        <v>202</v>
      </c>
      <c r="I4832" s="9" t="s">
        <v>78</v>
      </c>
      <c r="J4832" s="129">
        <v>44409</v>
      </c>
      <c r="K4832" s="129">
        <v>44277</v>
      </c>
      <c r="L4832" s="129">
        <v>44804</v>
      </c>
      <c r="M4832" s="9" t="s">
        <v>20</v>
      </c>
      <c r="O4832" s="9">
        <v>28</v>
      </c>
      <c r="Q4832" s="9" t="s">
        <v>54</v>
      </c>
      <c r="R4832" s="9"/>
      <c r="S4832" s="13">
        <v>13500000</v>
      </c>
      <c r="T4832" s="13">
        <v>13500000</v>
      </c>
      <c r="U4832" s="13">
        <v>4050000</v>
      </c>
      <c r="V4832" s="13">
        <v>9450000</v>
      </c>
      <c r="W4832" s="9"/>
      <c r="X4832" s="9"/>
      <c r="Y4832" s="9"/>
      <c r="Z4832" s="9"/>
      <c r="AA4832" s="9"/>
      <c r="AB4832" s="9"/>
      <c r="AC4832" s="9"/>
      <c r="AD4832" s="9"/>
      <c r="AE4832" s="9"/>
      <c r="AF4832" s="55">
        <v>9450000</v>
      </c>
      <c r="AG4832" s="55"/>
      <c r="AH4832" s="9"/>
      <c r="AI4832" s="9"/>
      <c r="AJ4832" s="9"/>
      <c r="AK4832" s="9"/>
      <c r="AL4832" s="9"/>
      <c r="AM4832" s="9"/>
      <c r="AN4832" s="9"/>
      <c r="AO4832" s="9"/>
      <c r="AP4832" s="9"/>
      <c r="AQ4832" s="9"/>
      <c r="AR4832" s="9"/>
      <c r="AS4832" s="9"/>
      <c r="AT4832" s="9"/>
      <c r="AU4832" s="9"/>
      <c r="AV4832" s="9"/>
      <c r="AW4832" s="9"/>
      <c r="AX4832" s="9"/>
      <c r="AY4832" s="9"/>
      <c r="AZ4832" s="9"/>
      <c r="BA4832" s="9"/>
      <c r="BB4832" s="9"/>
      <c r="BC4832" s="9"/>
      <c r="BD4832" s="9"/>
      <c r="BE4832" s="9"/>
      <c r="BF4832" s="9"/>
      <c r="BG4832" s="9"/>
      <c r="BH4832" s="9"/>
      <c r="BI4832" s="9"/>
      <c r="BJ4832" s="9"/>
      <c r="BK4832" s="9"/>
      <c r="BL4832" s="9"/>
      <c r="BM4832" s="9"/>
      <c r="BN4832" s="9"/>
      <c r="BO4832" s="9"/>
      <c r="BP4832" s="9"/>
      <c r="BQ4832" s="9"/>
      <c r="BT4832" s="9"/>
      <c r="BU4832" s="9"/>
      <c r="BX4832" s="9"/>
      <c r="BY4832" s="9"/>
      <c r="CB4832" s="9"/>
      <c r="CC4832" s="9"/>
      <c r="CF4832" s="9"/>
      <c r="CG4832" s="9"/>
      <c r="CJ4832" s="9"/>
      <c r="CK4832" s="9"/>
      <c r="CN4832" s="9"/>
      <c r="CO4832" s="9"/>
      <c r="CP4832" s="9"/>
      <c r="CQ4832" s="9"/>
      <c r="CR4832" s="9"/>
      <c r="CS4832" s="9"/>
      <c r="CT4832" s="9"/>
      <c r="CU4832" s="9"/>
      <c r="CV4832" s="9"/>
      <c r="CW4832" s="9"/>
      <c r="CX4832" s="9"/>
      <c r="CY4832" s="9"/>
      <c r="CZ4832" s="9"/>
      <c r="DA4832" s="9"/>
      <c r="DB4832" s="9"/>
      <c r="DC4832" s="9"/>
      <c r="DD4832" s="9"/>
      <c r="DE4832" s="9"/>
      <c r="DF4832" s="9"/>
      <c r="DG4832" s="9"/>
      <c r="DH4832" s="9"/>
      <c r="DI4832" s="9"/>
      <c r="DJ4832" s="9"/>
      <c r="DK4832" s="9"/>
      <c r="DL4832" s="9"/>
      <c r="DM4832" s="9"/>
      <c r="DN4832" s="9"/>
      <c r="DO4832" s="9"/>
      <c r="DP4832" s="9"/>
      <c r="DQ4832" s="9"/>
      <c r="DR4832" s="9"/>
      <c r="DS4832" s="9"/>
      <c r="DT4832" s="9"/>
      <c r="DU4832" s="9"/>
      <c r="DV4832" s="9"/>
      <c r="DW4832" s="9"/>
      <c r="DX4832" s="9"/>
      <c r="DY4832" s="9"/>
      <c r="DZ4832" s="56"/>
      <c r="EA4832" s="57"/>
    </row>
    <row r="4833" spans="1:132" ht="19.5" customHeight="1" x14ac:dyDescent="0.25">
      <c r="A4833" s="9">
        <v>3291</v>
      </c>
      <c r="B4833" s="10" t="s">
        <v>9697</v>
      </c>
      <c r="C4833" s="9" t="s">
        <v>9698</v>
      </c>
      <c r="D4833" s="9"/>
      <c r="E4833" s="9" t="s">
        <v>3693</v>
      </c>
      <c r="F4833" s="9" t="s">
        <v>5916</v>
      </c>
      <c r="G4833" s="9"/>
      <c r="H4833" s="9" t="s">
        <v>202</v>
      </c>
      <c r="I4833" s="9" t="s">
        <v>28</v>
      </c>
      <c r="J4833" s="129">
        <v>44185</v>
      </c>
      <c r="K4833" s="129">
        <v>44155</v>
      </c>
      <c r="L4833" s="129">
        <v>44316</v>
      </c>
      <c r="O4833" s="9">
        <v>27</v>
      </c>
      <c r="Q4833" s="9" t="s">
        <v>54</v>
      </c>
      <c r="R4833" s="9"/>
      <c r="S4833" s="13">
        <v>6000000</v>
      </c>
      <c r="T4833" s="13">
        <v>6000000</v>
      </c>
      <c r="U4833" s="13">
        <v>1800000</v>
      </c>
      <c r="V4833" s="9"/>
      <c r="W4833" s="9"/>
      <c r="X4833" s="9"/>
      <c r="Y4833" s="9"/>
      <c r="Z4833" s="9"/>
      <c r="AA4833" s="9"/>
      <c r="AB4833" s="9"/>
      <c r="AC4833" s="9"/>
      <c r="AD4833" s="9"/>
      <c r="AE4833" s="9"/>
      <c r="AF4833" s="55"/>
      <c r="AG4833" s="55"/>
      <c r="AH4833" s="11">
        <v>44155</v>
      </c>
      <c r="AI4833" s="11">
        <v>44255</v>
      </c>
      <c r="AJ4833" s="13">
        <v>12131638</v>
      </c>
      <c r="AK4833" s="13">
        <v>3600000</v>
      </c>
      <c r="AL4833" s="9"/>
      <c r="AM4833" s="9"/>
      <c r="AN4833" s="9"/>
      <c r="AO4833" s="9"/>
      <c r="AP4833" s="9"/>
      <c r="AQ4833" s="9"/>
      <c r="AR4833" s="9"/>
      <c r="AS4833" s="9"/>
      <c r="AT4833" s="9"/>
      <c r="AU4833" s="9"/>
      <c r="AV4833" s="9"/>
      <c r="AW4833" s="9"/>
      <c r="AX4833" s="9"/>
      <c r="AY4833" s="9"/>
      <c r="AZ4833" s="9"/>
      <c r="BA4833" s="9"/>
      <c r="BB4833" s="9"/>
      <c r="BC4833" s="9"/>
      <c r="BD4833" s="9"/>
      <c r="BE4833" s="9"/>
      <c r="BF4833" s="9"/>
      <c r="BG4833" s="9"/>
      <c r="BH4833" s="9"/>
      <c r="BI4833" s="9"/>
      <c r="BJ4833" s="9"/>
      <c r="BK4833" s="9"/>
      <c r="BL4833" s="9"/>
      <c r="BM4833" s="9"/>
      <c r="BN4833" s="9"/>
      <c r="BO4833" s="9"/>
      <c r="BP4833" s="9"/>
      <c r="BQ4833" s="9"/>
      <c r="BT4833" s="9"/>
      <c r="BU4833" s="9"/>
      <c r="BX4833" s="9"/>
      <c r="BY4833" s="9"/>
      <c r="CB4833" s="9"/>
      <c r="CC4833" s="9"/>
      <c r="CF4833" s="9"/>
      <c r="CG4833" s="9"/>
      <c r="CJ4833" s="9"/>
      <c r="CK4833" s="9"/>
      <c r="CN4833" s="9"/>
      <c r="CO4833" s="9"/>
      <c r="CP4833" s="9"/>
      <c r="CQ4833" s="9"/>
      <c r="CR4833" s="9"/>
      <c r="CS4833" s="9"/>
      <c r="CT4833" s="9"/>
      <c r="CU4833" s="9"/>
      <c r="CV4833" s="9"/>
      <c r="CW4833" s="9"/>
      <c r="CX4833" s="9"/>
      <c r="CY4833" s="9"/>
      <c r="CZ4833" s="9"/>
      <c r="DA4833" s="9"/>
      <c r="DB4833" s="9"/>
      <c r="DC4833" s="9"/>
      <c r="DD4833" s="9"/>
      <c r="DE4833" s="9"/>
      <c r="DF4833" s="9"/>
      <c r="DG4833" s="9"/>
      <c r="DH4833" s="9"/>
      <c r="DI4833" s="9"/>
      <c r="DJ4833" s="9"/>
      <c r="DK4833" s="9"/>
      <c r="DL4833" s="9"/>
      <c r="DM4833" s="9"/>
      <c r="DN4833" s="9"/>
      <c r="DO4833" s="9"/>
      <c r="DP4833" s="9"/>
      <c r="DQ4833" s="9"/>
      <c r="DR4833" s="9"/>
      <c r="DS4833" s="9"/>
      <c r="DT4833" s="9"/>
      <c r="DU4833" s="9"/>
      <c r="DV4833" s="9"/>
      <c r="DW4833" s="9"/>
      <c r="DX4833" s="9"/>
      <c r="DY4833" s="9"/>
      <c r="DZ4833" s="56"/>
      <c r="EA4833" s="57"/>
    </row>
    <row r="4834" spans="1:132" s="18" customFormat="1" ht="19.5" customHeight="1" x14ac:dyDescent="0.25">
      <c r="A4834" s="18">
        <v>3291</v>
      </c>
      <c r="B4834" s="17" t="s">
        <v>9697</v>
      </c>
      <c r="C4834" s="18" t="s">
        <v>9698</v>
      </c>
      <c r="D4834" s="19">
        <v>44265</v>
      </c>
      <c r="J4834" s="130"/>
      <c r="K4834" s="130"/>
      <c r="L4834" s="130"/>
      <c r="S4834" s="20">
        <v>12000000</v>
      </c>
      <c r="T4834" s="20">
        <v>12000000</v>
      </c>
      <c r="U4834" s="20">
        <v>3600000</v>
      </c>
      <c r="AF4834" s="57"/>
      <c r="AG4834" s="55"/>
      <c r="DY4834" s="9"/>
      <c r="DZ4834" s="56"/>
      <c r="EA4834" s="57"/>
      <c r="EB4834" s="9"/>
    </row>
    <row r="4835" spans="1:132" ht="19.5" customHeight="1" x14ac:dyDescent="0.25">
      <c r="A4835" s="9">
        <v>3292</v>
      </c>
      <c r="B4835" s="9" t="s">
        <v>9699</v>
      </c>
      <c r="C4835" s="9" t="s">
        <v>9700</v>
      </c>
      <c r="D4835" s="9"/>
      <c r="E4835" s="9" t="s">
        <v>6892</v>
      </c>
      <c r="F4835" s="9" t="s">
        <v>7508</v>
      </c>
      <c r="G4835" s="9"/>
      <c r="H4835" s="9" t="s">
        <v>202</v>
      </c>
      <c r="I4835" s="9" t="s">
        <v>3432</v>
      </c>
      <c r="J4835" s="129">
        <v>44032</v>
      </c>
      <c r="K4835" s="129">
        <v>43999</v>
      </c>
      <c r="L4835" s="129">
        <v>44346</v>
      </c>
      <c r="O4835" s="9">
        <v>27</v>
      </c>
      <c r="Q4835" s="9" t="s">
        <v>61</v>
      </c>
      <c r="R4835" s="9"/>
      <c r="S4835" s="13">
        <v>106113810</v>
      </c>
      <c r="T4835" s="13">
        <v>106113810</v>
      </c>
      <c r="U4835" s="13">
        <v>31834143</v>
      </c>
      <c r="V4835" s="9"/>
      <c r="W4835" s="9"/>
      <c r="X4835" s="9"/>
      <c r="Y4835" s="9"/>
      <c r="Z4835" s="9"/>
      <c r="AA4835" s="9"/>
      <c r="AB4835" s="9"/>
      <c r="AC4835" s="9"/>
      <c r="AD4835" s="9"/>
      <c r="AE4835" s="9"/>
      <c r="AF4835" s="55"/>
      <c r="AG4835" s="55"/>
      <c r="AH4835" s="9"/>
      <c r="AI4835" s="9"/>
      <c r="AJ4835" s="9"/>
      <c r="AK4835" s="9"/>
      <c r="AL4835" s="9"/>
      <c r="AM4835" s="9"/>
      <c r="AN4835" s="9"/>
      <c r="AO4835" s="9"/>
      <c r="AP4835" s="9"/>
      <c r="AQ4835" s="9"/>
      <c r="AR4835" s="9"/>
      <c r="AS4835" s="9"/>
      <c r="AT4835" s="9"/>
      <c r="AU4835" s="9"/>
      <c r="AV4835" s="9"/>
      <c r="AW4835" s="9"/>
      <c r="AX4835" s="9"/>
      <c r="AY4835" s="9"/>
      <c r="AZ4835" s="9"/>
      <c r="BA4835" s="9"/>
      <c r="BB4835" s="9"/>
      <c r="BC4835" s="9"/>
      <c r="BD4835" s="9"/>
      <c r="BE4835" s="9"/>
      <c r="BF4835" s="9"/>
      <c r="BG4835" s="9"/>
      <c r="BH4835" s="9"/>
      <c r="BI4835" s="9"/>
      <c r="BJ4835" s="9"/>
      <c r="BK4835" s="9"/>
      <c r="BL4835" s="9"/>
      <c r="BM4835" s="9"/>
      <c r="BN4835" s="9"/>
      <c r="BO4835" s="9"/>
      <c r="BP4835" s="9"/>
      <c r="BQ4835" s="9"/>
      <c r="BT4835" s="9"/>
      <c r="BU4835" s="9"/>
      <c r="BX4835" s="9"/>
      <c r="BY4835" s="9"/>
      <c r="CB4835" s="9"/>
      <c r="CC4835" s="9"/>
      <c r="CF4835" s="9"/>
      <c r="CG4835" s="9"/>
      <c r="CJ4835" s="9"/>
      <c r="CK4835" s="9"/>
      <c r="CN4835" s="9"/>
      <c r="CO4835" s="9"/>
      <c r="CP4835" s="9"/>
      <c r="CQ4835" s="9"/>
      <c r="CR4835" s="9"/>
      <c r="CS4835" s="9"/>
      <c r="CT4835" s="9"/>
      <c r="CU4835" s="9"/>
      <c r="CV4835" s="9"/>
      <c r="CW4835" s="9"/>
      <c r="CX4835" s="9"/>
      <c r="CY4835" s="9"/>
      <c r="CZ4835" s="9"/>
      <c r="DA4835" s="9"/>
      <c r="DB4835" s="9"/>
      <c r="DC4835" s="9"/>
      <c r="DD4835" s="9"/>
      <c r="DE4835" s="9"/>
      <c r="DF4835" s="9"/>
      <c r="DG4835" s="9"/>
      <c r="DH4835" s="9"/>
      <c r="DI4835" s="9"/>
      <c r="DJ4835" s="9"/>
      <c r="DK4835" s="9"/>
      <c r="DL4835" s="9"/>
      <c r="DM4835" s="9"/>
      <c r="DN4835" s="9"/>
      <c r="DO4835" s="9"/>
      <c r="DP4835" s="9"/>
      <c r="DQ4835" s="9"/>
      <c r="DR4835" s="9"/>
      <c r="DS4835" s="9"/>
      <c r="DT4835" s="9"/>
      <c r="DU4835" s="9"/>
      <c r="DV4835" s="9"/>
      <c r="DW4835" s="9"/>
      <c r="DX4835" s="9"/>
      <c r="DY4835" s="9"/>
      <c r="DZ4835" s="56"/>
      <c r="EA4835" s="57"/>
    </row>
    <row r="4836" spans="1:132" ht="19.5" customHeight="1" x14ac:dyDescent="0.25">
      <c r="A4836" s="9">
        <v>3293</v>
      </c>
      <c r="B4836" s="9" t="s">
        <v>9702</v>
      </c>
      <c r="C4836" s="9" t="s">
        <v>9703</v>
      </c>
      <c r="D4836" s="9"/>
      <c r="E4836" s="9" t="s">
        <v>2828</v>
      </c>
      <c r="F4836" s="9" t="s">
        <v>2305</v>
      </c>
      <c r="G4836" s="9"/>
      <c r="H4836" s="9" t="s">
        <v>202</v>
      </c>
      <c r="I4836" s="9" t="s">
        <v>35</v>
      </c>
      <c r="J4836" s="129">
        <v>44158</v>
      </c>
      <c r="K4836" s="129">
        <v>44038</v>
      </c>
      <c r="L4836" s="129">
        <v>44742</v>
      </c>
      <c r="O4836" s="9">
        <v>28</v>
      </c>
      <c r="Q4836" s="9" t="s">
        <v>61</v>
      </c>
      <c r="R4836" s="9"/>
      <c r="S4836" s="13">
        <v>8593330877</v>
      </c>
      <c r="U4836" s="13">
        <v>2577999263</v>
      </c>
      <c r="V4836" s="9"/>
      <c r="W4836" s="9"/>
      <c r="X4836" s="9"/>
      <c r="Y4836" s="9"/>
      <c r="Z4836" s="9"/>
      <c r="AA4836" s="9"/>
      <c r="AB4836" s="9"/>
      <c r="AC4836" s="9"/>
      <c r="AD4836" s="9"/>
      <c r="AE4836" s="9"/>
      <c r="AF4836" s="55"/>
      <c r="AG4836" s="55"/>
      <c r="AH4836" s="11">
        <v>44038</v>
      </c>
      <c r="AI4836" s="11">
        <v>44196</v>
      </c>
      <c r="AJ4836" s="13">
        <v>1170283324</v>
      </c>
      <c r="AK4836" s="13">
        <v>351084997</v>
      </c>
      <c r="AL4836" s="11">
        <v>44197</v>
      </c>
      <c r="AM4836" s="11">
        <v>44286</v>
      </c>
      <c r="AN4836" s="13">
        <v>1850603531</v>
      </c>
      <c r="AO4836" s="13">
        <v>555181059</v>
      </c>
      <c r="AP4836" s="9"/>
      <c r="AQ4836" s="9"/>
      <c r="AR4836" s="9"/>
      <c r="AS4836" s="9"/>
      <c r="AT4836" s="9"/>
      <c r="AU4836" s="9"/>
      <c r="AV4836" s="9"/>
      <c r="AW4836" s="9"/>
      <c r="AX4836" s="9"/>
      <c r="AY4836" s="9"/>
      <c r="AZ4836" s="9"/>
      <c r="BA4836" s="9"/>
      <c r="BB4836" s="9"/>
      <c r="BC4836" s="9"/>
      <c r="BD4836" s="9"/>
      <c r="BE4836" s="9"/>
      <c r="BF4836" s="9"/>
      <c r="BG4836" s="9"/>
      <c r="BH4836" s="9"/>
      <c r="BI4836" s="9"/>
      <c r="BJ4836" s="9"/>
      <c r="BK4836" s="9"/>
      <c r="BL4836" s="9"/>
      <c r="BM4836" s="9"/>
      <c r="BN4836" s="9"/>
      <c r="BO4836" s="9"/>
      <c r="BP4836" s="9"/>
      <c r="BQ4836" s="9"/>
      <c r="BT4836" s="9"/>
      <c r="BU4836" s="9"/>
      <c r="BX4836" s="9"/>
      <c r="BY4836" s="9"/>
      <c r="CB4836" s="9"/>
      <c r="CC4836" s="9"/>
      <c r="CF4836" s="9"/>
      <c r="CG4836" s="9"/>
      <c r="CJ4836" s="9"/>
      <c r="CK4836" s="9"/>
      <c r="CN4836" s="9"/>
      <c r="CO4836" s="9"/>
      <c r="CP4836" s="9"/>
      <c r="CQ4836" s="9"/>
      <c r="CR4836" s="9"/>
      <c r="CS4836" s="9"/>
      <c r="CT4836" s="9"/>
      <c r="CU4836" s="9"/>
      <c r="CV4836" s="9"/>
      <c r="CW4836" s="9"/>
      <c r="CX4836" s="9"/>
      <c r="CY4836" s="9"/>
      <c r="CZ4836" s="9"/>
      <c r="DA4836" s="9"/>
      <c r="DB4836" s="9"/>
      <c r="DC4836" s="9"/>
      <c r="DD4836" s="9"/>
      <c r="DE4836" s="9"/>
      <c r="DF4836" s="9"/>
      <c r="DG4836" s="9"/>
      <c r="DH4836" s="9"/>
      <c r="DI4836" s="9"/>
      <c r="DJ4836" s="9"/>
      <c r="DK4836" s="9"/>
      <c r="DL4836" s="9"/>
      <c r="DM4836" s="9"/>
      <c r="DN4836" s="9"/>
      <c r="DO4836" s="9"/>
      <c r="DP4836" s="9"/>
      <c r="DQ4836" s="9"/>
      <c r="DR4836" s="9"/>
      <c r="DS4836" s="9"/>
      <c r="DT4836" s="9"/>
      <c r="DU4836" s="9"/>
      <c r="DV4836" s="9"/>
      <c r="DW4836" s="9"/>
      <c r="DX4836" s="9"/>
      <c r="DY4836" s="9"/>
      <c r="DZ4836" s="56"/>
      <c r="EA4836" s="57"/>
    </row>
    <row r="4837" spans="1:132" ht="19.5" customHeight="1" x14ac:dyDescent="0.25">
      <c r="A4837" s="9">
        <v>3294</v>
      </c>
      <c r="B4837" s="9" t="s">
        <v>9704</v>
      </c>
      <c r="C4837" s="9" t="s">
        <v>9705</v>
      </c>
      <c r="D4837" s="9"/>
      <c r="E4837" s="9" t="s">
        <v>5690</v>
      </c>
      <c r="F4837" s="9" t="s">
        <v>4385</v>
      </c>
      <c r="G4837" s="9"/>
      <c r="H4837" s="9" t="s">
        <v>906</v>
      </c>
      <c r="I4837" s="9" t="s">
        <v>28</v>
      </c>
      <c r="M4837" s="9" t="s">
        <v>20</v>
      </c>
      <c r="O4837" s="9">
        <v>31</v>
      </c>
      <c r="R4837" s="9"/>
      <c r="S4837" s="9"/>
      <c r="T4837" s="9"/>
      <c r="U4837" s="9"/>
      <c r="V4837" s="9"/>
      <c r="W4837" s="9"/>
      <c r="X4837" s="9"/>
      <c r="Y4837" s="9"/>
      <c r="Z4837" s="9"/>
      <c r="AA4837" s="9"/>
      <c r="AB4837" s="9"/>
      <c r="AC4837" s="9"/>
      <c r="AD4837" s="9"/>
      <c r="AE4837" s="9"/>
      <c r="AF4837" s="55"/>
      <c r="AG4837" s="55"/>
      <c r="AH4837" s="9"/>
      <c r="AI4837" s="9"/>
      <c r="AJ4837" s="9"/>
      <c r="AK4837" s="9"/>
      <c r="AL4837" s="9"/>
      <c r="AM4837" s="9"/>
      <c r="AN4837" s="9"/>
      <c r="AO4837" s="9"/>
      <c r="AP4837" s="9"/>
      <c r="AQ4837" s="9"/>
      <c r="AR4837" s="9"/>
      <c r="AS4837" s="9"/>
      <c r="AT4837" s="9"/>
      <c r="AU4837" s="9"/>
      <c r="AV4837" s="9"/>
      <c r="AW4837" s="9"/>
      <c r="AX4837" s="9"/>
      <c r="AY4837" s="9"/>
      <c r="AZ4837" s="9"/>
      <c r="BA4837" s="9"/>
      <c r="BB4837" s="9"/>
      <c r="BC4837" s="9"/>
      <c r="BD4837" s="9"/>
      <c r="BE4837" s="9"/>
      <c r="BF4837" s="9"/>
      <c r="BG4837" s="9"/>
      <c r="BH4837" s="9"/>
      <c r="BI4837" s="9"/>
      <c r="BJ4837" s="9"/>
      <c r="BK4837" s="9"/>
      <c r="BL4837" s="9"/>
      <c r="BM4837" s="9"/>
      <c r="BN4837" s="9"/>
      <c r="BO4837" s="9"/>
      <c r="BP4837" s="9"/>
      <c r="BQ4837" s="9"/>
      <c r="BT4837" s="9"/>
      <c r="BU4837" s="9"/>
      <c r="BX4837" s="9"/>
      <c r="BY4837" s="9"/>
      <c r="CB4837" s="9"/>
      <c r="CC4837" s="9"/>
      <c r="CF4837" s="9"/>
      <c r="CG4837" s="9"/>
      <c r="CJ4837" s="9"/>
      <c r="CK4837" s="9"/>
      <c r="CN4837" s="9"/>
      <c r="CO4837" s="9"/>
      <c r="CP4837" s="9"/>
      <c r="CQ4837" s="9"/>
      <c r="CR4837" s="9"/>
      <c r="CS4837" s="9"/>
      <c r="CT4837" s="9"/>
      <c r="CU4837" s="9"/>
      <c r="CV4837" s="9"/>
      <c r="CW4837" s="9"/>
      <c r="CX4837" s="9"/>
      <c r="CY4837" s="9"/>
      <c r="CZ4837" s="9"/>
      <c r="DA4837" s="9"/>
      <c r="DB4837" s="9"/>
      <c r="DC4837" s="9"/>
      <c r="DD4837" s="9"/>
      <c r="DE4837" s="9"/>
      <c r="DF4837" s="9"/>
      <c r="DG4837" s="9"/>
      <c r="DH4837" s="9"/>
      <c r="DI4837" s="9"/>
      <c r="DJ4837" s="9"/>
      <c r="DK4837" s="9"/>
      <c r="DL4837" s="9"/>
      <c r="DM4837" s="9"/>
      <c r="DN4837" s="9"/>
      <c r="DO4837" s="9"/>
      <c r="DP4837" s="9"/>
      <c r="DQ4837" s="9"/>
      <c r="DR4837" s="9"/>
      <c r="DS4837" s="9"/>
      <c r="DT4837" s="9"/>
      <c r="DU4837" s="9"/>
      <c r="DV4837" s="9"/>
      <c r="DW4837" s="9"/>
      <c r="DX4837" s="9"/>
      <c r="DY4837" s="9"/>
      <c r="DZ4837" s="56"/>
      <c r="EA4837" s="57"/>
    </row>
    <row r="4838" spans="1:132" ht="19.5" customHeight="1" x14ac:dyDescent="0.25">
      <c r="A4838" s="9">
        <v>3295</v>
      </c>
      <c r="B4838" s="9" t="s">
        <v>9706</v>
      </c>
      <c r="C4838" s="9" t="s">
        <v>9707</v>
      </c>
      <c r="D4838" s="9"/>
      <c r="E4838" s="9" t="s">
        <v>8655</v>
      </c>
      <c r="F4838" s="9" t="s">
        <v>8656</v>
      </c>
      <c r="G4838" s="9"/>
      <c r="H4838" s="9" t="s">
        <v>906</v>
      </c>
      <c r="I4838" s="9" t="s">
        <v>28</v>
      </c>
      <c r="M4838" s="9" t="s">
        <v>20</v>
      </c>
      <c r="O4838" s="9">
        <v>29</v>
      </c>
      <c r="R4838" s="9"/>
      <c r="S4838" s="9"/>
      <c r="T4838" s="9"/>
      <c r="U4838" s="9"/>
      <c r="V4838" s="9"/>
      <c r="W4838" s="9"/>
      <c r="X4838" s="9"/>
      <c r="Y4838" s="9"/>
      <c r="Z4838" s="9"/>
      <c r="AA4838" s="9"/>
      <c r="AB4838" s="9"/>
      <c r="AC4838" s="9"/>
      <c r="AD4838" s="9"/>
      <c r="AE4838" s="9"/>
      <c r="AF4838" s="55"/>
      <c r="AG4838" s="55"/>
      <c r="AH4838" s="9"/>
      <c r="AI4838" s="9"/>
      <c r="AJ4838" s="9"/>
      <c r="AK4838" s="9"/>
      <c r="AL4838" s="9"/>
      <c r="AM4838" s="9"/>
      <c r="AN4838" s="9"/>
      <c r="AO4838" s="9"/>
      <c r="AP4838" s="9"/>
      <c r="AQ4838" s="9"/>
      <c r="AR4838" s="9"/>
      <c r="AS4838" s="9"/>
      <c r="AT4838" s="9"/>
      <c r="AU4838" s="9"/>
      <c r="AV4838" s="9"/>
      <c r="AW4838" s="9"/>
      <c r="AX4838" s="9"/>
      <c r="AY4838" s="9"/>
      <c r="AZ4838" s="9"/>
      <c r="BA4838" s="9"/>
      <c r="BB4838" s="9"/>
      <c r="BC4838" s="9"/>
      <c r="BD4838" s="9"/>
      <c r="BE4838" s="9"/>
      <c r="BF4838" s="9"/>
      <c r="BG4838" s="9"/>
      <c r="BH4838" s="9"/>
      <c r="BI4838" s="9"/>
      <c r="BJ4838" s="9"/>
      <c r="BK4838" s="9"/>
      <c r="BL4838" s="9"/>
      <c r="BM4838" s="9"/>
      <c r="BN4838" s="9"/>
      <c r="BO4838" s="9"/>
      <c r="BP4838" s="9"/>
      <c r="BQ4838" s="9"/>
      <c r="BT4838" s="9"/>
      <c r="BU4838" s="9"/>
      <c r="BX4838" s="9"/>
      <c r="BY4838" s="9"/>
      <c r="CB4838" s="9"/>
      <c r="CC4838" s="9"/>
      <c r="CF4838" s="9"/>
      <c r="CG4838" s="9"/>
      <c r="CJ4838" s="9"/>
      <c r="CK4838" s="9"/>
      <c r="CN4838" s="9"/>
      <c r="CO4838" s="9"/>
      <c r="CP4838" s="9"/>
      <c r="CQ4838" s="9"/>
      <c r="CR4838" s="9"/>
      <c r="CS4838" s="9"/>
      <c r="CT4838" s="9"/>
      <c r="CU4838" s="9"/>
      <c r="CV4838" s="9"/>
      <c r="CW4838" s="9"/>
      <c r="CX4838" s="9"/>
      <c r="CY4838" s="9"/>
      <c r="CZ4838" s="9"/>
      <c r="DA4838" s="9"/>
      <c r="DB4838" s="9"/>
      <c r="DC4838" s="9"/>
      <c r="DD4838" s="9"/>
      <c r="DE4838" s="9"/>
      <c r="DF4838" s="9"/>
      <c r="DG4838" s="9"/>
      <c r="DH4838" s="9"/>
      <c r="DI4838" s="9"/>
      <c r="DJ4838" s="9"/>
      <c r="DK4838" s="9"/>
      <c r="DL4838" s="9"/>
      <c r="DM4838" s="9"/>
      <c r="DN4838" s="9"/>
      <c r="DO4838" s="9"/>
      <c r="DP4838" s="9"/>
      <c r="DQ4838" s="9"/>
      <c r="DR4838" s="9"/>
      <c r="DS4838" s="9"/>
      <c r="DT4838" s="9"/>
      <c r="DU4838" s="9"/>
      <c r="DV4838" s="9"/>
      <c r="DW4838" s="9"/>
      <c r="DX4838" s="9"/>
      <c r="DY4838" s="9"/>
      <c r="DZ4838" s="56"/>
      <c r="EA4838" s="57"/>
    </row>
    <row r="4839" spans="1:132" ht="19.5" customHeight="1" x14ac:dyDescent="0.25">
      <c r="A4839" s="9">
        <v>3296</v>
      </c>
      <c r="B4839" s="9" t="s">
        <v>9708</v>
      </c>
      <c r="C4839" s="9" t="s">
        <v>9709</v>
      </c>
      <c r="D4839" s="9"/>
      <c r="E4839" s="9" t="s">
        <v>8015</v>
      </c>
      <c r="F4839" s="9" t="s">
        <v>8017</v>
      </c>
      <c r="G4839" s="9"/>
      <c r="H4839" s="9" t="s">
        <v>906</v>
      </c>
      <c r="I4839" s="9" t="s">
        <v>25</v>
      </c>
      <c r="M4839" s="9" t="s">
        <v>20</v>
      </c>
      <c r="O4839" s="9">
        <v>29</v>
      </c>
      <c r="R4839" s="9"/>
      <c r="S4839" s="9"/>
      <c r="T4839" s="9"/>
      <c r="U4839" s="9"/>
      <c r="V4839" s="9"/>
      <c r="W4839" s="9"/>
      <c r="X4839" s="9"/>
      <c r="Y4839" s="9"/>
      <c r="Z4839" s="9"/>
      <c r="AA4839" s="9"/>
      <c r="AB4839" s="9"/>
      <c r="AC4839" s="9"/>
      <c r="AD4839" s="9"/>
      <c r="AE4839" s="9"/>
      <c r="AF4839" s="55"/>
      <c r="AG4839" s="55"/>
      <c r="AH4839" s="9"/>
      <c r="AI4839" s="9"/>
      <c r="AJ4839" s="9"/>
      <c r="AK4839" s="9"/>
      <c r="AL4839" s="9"/>
      <c r="AM4839" s="9"/>
      <c r="AN4839" s="9"/>
      <c r="AO4839" s="9"/>
      <c r="AP4839" s="9"/>
      <c r="AQ4839" s="9"/>
      <c r="AR4839" s="9"/>
      <c r="AS4839" s="9"/>
      <c r="AT4839" s="9"/>
      <c r="AU4839" s="9"/>
      <c r="AV4839" s="9"/>
      <c r="AW4839" s="9"/>
      <c r="AX4839" s="9"/>
      <c r="AY4839" s="9"/>
      <c r="AZ4839" s="9"/>
      <c r="BA4839" s="9"/>
      <c r="BB4839" s="9"/>
      <c r="BC4839" s="9"/>
      <c r="BD4839" s="9"/>
      <c r="BE4839" s="9"/>
      <c r="BF4839" s="9"/>
      <c r="BG4839" s="9"/>
      <c r="BH4839" s="9"/>
      <c r="BI4839" s="9"/>
      <c r="BJ4839" s="9"/>
      <c r="BK4839" s="9"/>
      <c r="BL4839" s="9"/>
      <c r="BM4839" s="9"/>
      <c r="BN4839" s="9"/>
      <c r="BO4839" s="9"/>
      <c r="BP4839" s="9"/>
      <c r="BQ4839" s="9"/>
      <c r="BT4839" s="9"/>
      <c r="BU4839" s="9"/>
      <c r="BX4839" s="9"/>
      <c r="BY4839" s="9"/>
      <c r="CB4839" s="9"/>
      <c r="CC4839" s="9"/>
      <c r="CF4839" s="9"/>
      <c r="CG4839" s="9"/>
      <c r="CJ4839" s="9"/>
      <c r="CK4839" s="9"/>
      <c r="CN4839" s="9"/>
      <c r="CO4839" s="9"/>
      <c r="CP4839" s="9"/>
      <c r="CQ4839" s="9"/>
      <c r="CR4839" s="9"/>
      <c r="CS4839" s="9"/>
      <c r="CT4839" s="9"/>
      <c r="CU4839" s="9"/>
      <c r="CV4839" s="9"/>
      <c r="CW4839" s="9"/>
      <c r="CX4839" s="9"/>
      <c r="CY4839" s="9"/>
      <c r="CZ4839" s="9"/>
      <c r="DA4839" s="9"/>
      <c r="DB4839" s="9"/>
      <c r="DC4839" s="9"/>
      <c r="DD4839" s="9"/>
      <c r="DE4839" s="9"/>
      <c r="DF4839" s="9"/>
      <c r="DG4839" s="9"/>
      <c r="DH4839" s="9"/>
      <c r="DI4839" s="9"/>
      <c r="DJ4839" s="9"/>
      <c r="DK4839" s="9"/>
      <c r="DL4839" s="9"/>
      <c r="DM4839" s="9"/>
      <c r="DN4839" s="9"/>
      <c r="DO4839" s="9"/>
      <c r="DP4839" s="9"/>
      <c r="DQ4839" s="9"/>
      <c r="DR4839" s="9"/>
      <c r="DS4839" s="9"/>
      <c r="DT4839" s="9"/>
      <c r="DU4839" s="9"/>
      <c r="DV4839" s="9"/>
      <c r="DW4839" s="9"/>
      <c r="DX4839" s="9"/>
      <c r="DY4839" s="9"/>
      <c r="DZ4839" s="56"/>
      <c r="EA4839" s="57"/>
    </row>
    <row r="4840" spans="1:132" ht="19.5" customHeight="1" x14ac:dyDescent="0.25">
      <c r="A4840" s="9">
        <v>3297</v>
      </c>
      <c r="B4840" s="9" t="s">
        <v>9715</v>
      </c>
      <c r="C4840" s="9" t="s">
        <v>9710</v>
      </c>
      <c r="D4840" s="9"/>
      <c r="E4840" s="9" t="s">
        <v>8015</v>
      </c>
      <c r="F4840" s="9" t="s">
        <v>8017</v>
      </c>
      <c r="G4840" s="9"/>
      <c r="H4840" s="9" t="s">
        <v>906</v>
      </c>
      <c r="I4840" s="9" t="s">
        <v>25</v>
      </c>
      <c r="M4840" s="9" t="s">
        <v>20</v>
      </c>
      <c r="O4840" s="9">
        <v>30</v>
      </c>
      <c r="R4840" s="9"/>
      <c r="S4840" s="9"/>
      <c r="T4840" s="9"/>
      <c r="U4840" s="9"/>
      <c r="V4840" s="9"/>
      <c r="W4840" s="9"/>
      <c r="X4840" s="9"/>
      <c r="Y4840" s="9"/>
      <c r="Z4840" s="9"/>
      <c r="AA4840" s="9"/>
      <c r="AB4840" s="9"/>
      <c r="AC4840" s="9"/>
      <c r="AD4840" s="9"/>
      <c r="AE4840" s="9"/>
      <c r="AF4840" s="55"/>
      <c r="AG4840" s="55"/>
      <c r="AH4840" s="9"/>
      <c r="AI4840" s="9"/>
      <c r="AJ4840" s="9"/>
      <c r="AK4840" s="9"/>
      <c r="AL4840" s="9"/>
      <c r="AM4840" s="9"/>
      <c r="AN4840" s="9"/>
      <c r="AO4840" s="9"/>
      <c r="AP4840" s="9"/>
      <c r="AQ4840" s="9"/>
      <c r="AR4840" s="9"/>
      <c r="AS4840" s="9"/>
      <c r="AT4840" s="9"/>
      <c r="AU4840" s="9"/>
      <c r="AV4840" s="9"/>
      <c r="AW4840" s="9"/>
      <c r="AX4840" s="9"/>
      <c r="AY4840" s="9"/>
      <c r="AZ4840" s="9"/>
      <c r="BA4840" s="9"/>
      <c r="BB4840" s="9"/>
      <c r="BC4840" s="9"/>
      <c r="BD4840" s="9"/>
      <c r="BE4840" s="9"/>
      <c r="BF4840" s="9"/>
      <c r="BG4840" s="9"/>
      <c r="BH4840" s="9"/>
      <c r="BI4840" s="9"/>
      <c r="BJ4840" s="9"/>
      <c r="BK4840" s="9"/>
      <c r="BL4840" s="9"/>
      <c r="BM4840" s="9"/>
      <c r="BN4840" s="9"/>
      <c r="BO4840" s="9"/>
      <c r="BP4840" s="9"/>
      <c r="BQ4840" s="9"/>
      <c r="BT4840" s="9"/>
      <c r="BU4840" s="9"/>
      <c r="BX4840" s="9"/>
      <c r="BY4840" s="9"/>
      <c r="CB4840" s="9"/>
      <c r="CC4840" s="9"/>
      <c r="CF4840" s="9"/>
      <c r="CG4840" s="9"/>
      <c r="CJ4840" s="9"/>
      <c r="CK4840" s="9"/>
      <c r="CN4840" s="9"/>
      <c r="CO4840" s="9"/>
      <c r="CP4840" s="9"/>
      <c r="CQ4840" s="9"/>
      <c r="CR4840" s="9"/>
      <c r="CS4840" s="9"/>
      <c r="CT4840" s="9"/>
      <c r="CU4840" s="9"/>
      <c r="CV4840" s="9"/>
      <c r="CW4840" s="9"/>
      <c r="CX4840" s="9"/>
      <c r="CY4840" s="9"/>
      <c r="CZ4840" s="9"/>
      <c r="DA4840" s="9"/>
      <c r="DB4840" s="9"/>
      <c r="DC4840" s="9"/>
      <c r="DD4840" s="9"/>
      <c r="DE4840" s="9"/>
      <c r="DF4840" s="9"/>
      <c r="DG4840" s="9"/>
      <c r="DH4840" s="9"/>
      <c r="DI4840" s="9"/>
      <c r="DJ4840" s="9"/>
      <c r="DK4840" s="9"/>
      <c r="DL4840" s="9"/>
      <c r="DM4840" s="9"/>
      <c r="DN4840" s="9"/>
      <c r="DO4840" s="9"/>
      <c r="DP4840" s="9"/>
      <c r="DQ4840" s="9"/>
      <c r="DR4840" s="9"/>
      <c r="DS4840" s="9"/>
      <c r="DT4840" s="9"/>
      <c r="DU4840" s="9"/>
      <c r="DV4840" s="9"/>
      <c r="DW4840" s="9"/>
      <c r="DX4840" s="9"/>
      <c r="DY4840" s="9"/>
      <c r="DZ4840" s="56"/>
      <c r="EA4840" s="57"/>
    </row>
    <row r="4841" spans="1:132" ht="19.5" customHeight="1" x14ac:dyDescent="0.25">
      <c r="A4841" s="9">
        <v>3298</v>
      </c>
      <c r="B4841" s="9" t="s">
        <v>9711</v>
      </c>
      <c r="C4841" s="9" t="s">
        <v>9712</v>
      </c>
      <c r="D4841" s="9"/>
      <c r="E4841" s="9" t="s">
        <v>8015</v>
      </c>
      <c r="F4841" s="9" t="s">
        <v>8017</v>
      </c>
      <c r="G4841" s="9"/>
      <c r="H4841" s="9" t="s">
        <v>906</v>
      </c>
      <c r="I4841" s="9" t="s">
        <v>28</v>
      </c>
      <c r="M4841" s="9" t="s">
        <v>20</v>
      </c>
      <c r="O4841" s="9">
        <v>31</v>
      </c>
      <c r="R4841" s="9"/>
      <c r="S4841" s="9"/>
      <c r="T4841" s="9"/>
      <c r="U4841" s="9"/>
      <c r="V4841" s="9"/>
      <c r="W4841" s="9"/>
      <c r="X4841" s="9"/>
      <c r="Y4841" s="9"/>
      <c r="Z4841" s="9"/>
      <c r="AA4841" s="9"/>
      <c r="AB4841" s="9"/>
      <c r="AC4841" s="9"/>
      <c r="AD4841" s="9"/>
      <c r="AE4841" s="9"/>
      <c r="AF4841" s="55"/>
      <c r="AG4841" s="55"/>
      <c r="AH4841" s="9"/>
      <c r="AI4841" s="9"/>
      <c r="AJ4841" s="9"/>
      <c r="AK4841" s="9"/>
      <c r="AL4841" s="9"/>
      <c r="AM4841" s="9"/>
      <c r="AN4841" s="9"/>
      <c r="AO4841" s="9"/>
      <c r="AP4841" s="9"/>
      <c r="AQ4841" s="9"/>
      <c r="AR4841" s="9"/>
      <c r="AS4841" s="9"/>
      <c r="AT4841" s="9"/>
      <c r="AU4841" s="9"/>
      <c r="AV4841" s="9"/>
      <c r="AW4841" s="9"/>
      <c r="AX4841" s="9"/>
      <c r="AY4841" s="9"/>
      <c r="AZ4841" s="9"/>
      <c r="BA4841" s="9"/>
      <c r="BB4841" s="9"/>
      <c r="BC4841" s="9"/>
      <c r="BD4841" s="9"/>
      <c r="BE4841" s="9"/>
      <c r="BF4841" s="9"/>
      <c r="BG4841" s="9"/>
      <c r="BH4841" s="9"/>
      <c r="BI4841" s="9"/>
      <c r="BJ4841" s="9"/>
      <c r="BK4841" s="9"/>
      <c r="BL4841" s="9"/>
      <c r="BM4841" s="9"/>
      <c r="BN4841" s="9"/>
      <c r="BO4841" s="9"/>
      <c r="BP4841" s="9"/>
      <c r="BQ4841" s="9"/>
      <c r="BT4841" s="9"/>
      <c r="BU4841" s="9"/>
      <c r="BX4841" s="9"/>
      <c r="BY4841" s="9"/>
      <c r="CB4841" s="9"/>
      <c r="CC4841" s="9"/>
      <c r="CF4841" s="9"/>
      <c r="CG4841" s="9"/>
      <c r="CJ4841" s="9"/>
      <c r="CK4841" s="9"/>
      <c r="CN4841" s="9"/>
      <c r="CO4841" s="9"/>
      <c r="CP4841" s="9"/>
      <c r="CQ4841" s="9"/>
      <c r="CR4841" s="9"/>
      <c r="CS4841" s="9"/>
      <c r="CT4841" s="9"/>
      <c r="CU4841" s="9"/>
      <c r="CV4841" s="9"/>
      <c r="CW4841" s="9"/>
      <c r="CX4841" s="9"/>
      <c r="CY4841" s="9"/>
      <c r="CZ4841" s="9"/>
      <c r="DA4841" s="9"/>
      <c r="DB4841" s="9"/>
      <c r="DC4841" s="9"/>
      <c r="DD4841" s="9"/>
      <c r="DE4841" s="9"/>
      <c r="DF4841" s="9"/>
      <c r="DG4841" s="9"/>
      <c r="DH4841" s="9"/>
      <c r="DI4841" s="9"/>
      <c r="DJ4841" s="9"/>
      <c r="DK4841" s="9"/>
      <c r="DL4841" s="9"/>
      <c r="DM4841" s="9"/>
      <c r="DN4841" s="9"/>
      <c r="DO4841" s="9"/>
      <c r="DP4841" s="9"/>
      <c r="DQ4841" s="9"/>
      <c r="DR4841" s="9"/>
      <c r="DS4841" s="9"/>
      <c r="DT4841" s="9"/>
      <c r="DU4841" s="9"/>
      <c r="DV4841" s="9"/>
      <c r="DW4841" s="9"/>
      <c r="DX4841" s="9"/>
      <c r="DY4841" s="9"/>
      <c r="DZ4841" s="56"/>
      <c r="EA4841" s="57"/>
    </row>
    <row r="4842" spans="1:132" ht="19.5" customHeight="1" x14ac:dyDescent="0.25">
      <c r="A4842" s="9">
        <v>3299</v>
      </c>
      <c r="B4842" s="10" t="s">
        <v>9713</v>
      </c>
      <c r="C4842" s="9" t="s">
        <v>9714</v>
      </c>
      <c r="D4842" s="9"/>
      <c r="E4842" s="9" t="s">
        <v>9716</v>
      </c>
      <c r="F4842" s="9" t="s">
        <v>9717</v>
      </c>
      <c r="G4842" s="9"/>
      <c r="H4842" s="9" t="s">
        <v>906</v>
      </c>
      <c r="I4842" s="9" t="s">
        <v>28</v>
      </c>
      <c r="M4842" s="9" t="s">
        <v>20</v>
      </c>
      <c r="O4842" s="9">
        <v>30</v>
      </c>
      <c r="R4842" s="9"/>
      <c r="S4842" s="9"/>
      <c r="T4842" s="9"/>
      <c r="U4842" s="9"/>
      <c r="V4842" s="9"/>
      <c r="W4842" s="9"/>
      <c r="X4842" s="9"/>
      <c r="Y4842" s="9"/>
      <c r="Z4842" s="9"/>
      <c r="AA4842" s="9"/>
      <c r="AB4842" s="9"/>
      <c r="AC4842" s="9"/>
      <c r="AD4842" s="9"/>
      <c r="AE4842" s="9"/>
      <c r="AF4842" s="55"/>
      <c r="AG4842" s="55"/>
      <c r="AH4842" s="9"/>
      <c r="AI4842" s="9"/>
      <c r="AJ4842" s="9"/>
      <c r="AK4842" s="9"/>
      <c r="AL4842" s="9"/>
      <c r="AM4842" s="9"/>
      <c r="AN4842" s="9"/>
      <c r="AO4842" s="9"/>
      <c r="AP4842" s="9"/>
      <c r="AQ4842" s="9"/>
      <c r="AR4842" s="9"/>
      <c r="AS4842" s="9"/>
      <c r="AT4842" s="9"/>
      <c r="AU4842" s="9"/>
      <c r="AV4842" s="9"/>
      <c r="AW4842" s="9"/>
      <c r="AX4842" s="9"/>
      <c r="AY4842" s="9"/>
      <c r="AZ4842" s="9"/>
      <c r="BA4842" s="9"/>
      <c r="BB4842" s="9"/>
      <c r="BC4842" s="9"/>
      <c r="BD4842" s="9"/>
      <c r="BE4842" s="9"/>
      <c r="BF4842" s="9"/>
      <c r="BG4842" s="9"/>
      <c r="BH4842" s="9"/>
      <c r="BI4842" s="9"/>
      <c r="BJ4842" s="9"/>
      <c r="BK4842" s="9"/>
      <c r="BL4842" s="9"/>
      <c r="BM4842" s="9"/>
      <c r="BN4842" s="9"/>
      <c r="BO4842" s="9"/>
      <c r="BP4842" s="9"/>
      <c r="BQ4842" s="9"/>
      <c r="BT4842" s="9"/>
      <c r="BU4842" s="9"/>
      <c r="BX4842" s="9"/>
      <c r="BY4842" s="9"/>
      <c r="CB4842" s="9"/>
      <c r="CC4842" s="9"/>
      <c r="CF4842" s="9"/>
      <c r="CG4842" s="9"/>
      <c r="CJ4842" s="9"/>
      <c r="CK4842" s="9"/>
      <c r="CN4842" s="9"/>
      <c r="CO4842" s="9"/>
      <c r="CP4842" s="9"/>
      <c r="CQ4842" s="9"/>
      <c r="CR4842" s="9"/>
      <c r="CS4842" s="9"/>
      <c r="CT4842" s="9"/>
      <c r="CU4842" s="9"/>
      <c r="CV4842" s="9"/>
      <c r="CW4842" s="9"/>
      <c r="CX4842" s="9"/>
      <c r="CY4842" s="9"/>
      <c r="CZ4842" s="9"/>
      <c r="DA4842" s="9"/>
      <c r="DB4842" s="9"/>
      <c r="DC4842" s="9"/>
      <c r="DD4842" s="9"/>
      <c r="DE4842" s="9"/>
      <c r="DF4842" s="9"/>
      <c r="DG4842" s="9"/>
      <c r="DH4842" s="9"/>
      <c r="DI4842" s="9"/>
      <c r="DJ4842" s="9"/>
      <c r="DK4842" s="9"/>
      <c r="DL4842" s="9"/>
      <c r="DM4842" s="9"/>
      <c r="DN4842" s="9"/>
      <c r="DO4842" s="9"/>
      <c r="DP4842" s="9"/>
      <c r="DQ4842" s="9"/>
      <c r="DR4842" s="9"/>
      <c r="DS4842" s="9"/>
      <c r="DT4842" s="9"/>
      <c r="DU4842" s="9"/>
      <c r="DV4842" s="9"/>
      <c r="DW4842" s="9"/>
      <c r="DX4842" s="9"/>
      <c r="DY4842" s="9"/>
      <c r="DZ4842" s="56"/>
      <c r="EA4842" s="57"/>
    </row>
    <row r="4843" spans="1:132" ht="19.5" customHeight="1" x14ac:dyDescent="0.25">
      <c r="A4843" s="9">
        <v>3300</v>
      </c>
      <c r="B4843" s="9" t="s">
        <v>9718</v>
      </c>
      <c r="C4843" s="9" t="s">
        <v>9719</v>
      </c>
      <c r="D4843" s="9"/>
      <c r="E4843" s="9" t="s">
        <v>83</v>
      </c>
      <c r="F4843" s="9" t="s">
        <v>9720</v>
      </c>
      <c r="G4843" s="9"/>
      <c r="H4843" s="9" t="s">
        <v>906</v>
      </c>
      <c r="I4843" s="9" t="s">
        <v>25</v>
      </c>
      <c r="M4843" s="9" t="s">
        <v>20</v>
      </c>
      <c r="O4843" s="9">
        <v>29</v>
      </c>
      <c r="R4843" s="9"/>
      <c r="S4843" s="9"/>
      <c r="T4843" s="9"/>
      <c r="U4843" s="9"/>
      <c r="V4843" s="9"/>
      <c r="W4843" s="9"/>
      <c r="X4843" s="9"/>
      <c r="Y4843" s="9"/>
      <c r="Z4843" s="9"/>
      <c r="AA4843" s="9"/>
      <c r="AB4843" s="9"/>
      <c r="AC4843" s="9"/>
      <c r="AD4843" s="9"/>
      <c r="AE4843" s="9"/>
      <c r="AF4843" s="55"/>
      <c r="AG4843" s="55"/>
      <c r="AH4843" s="9"/>
      <c r="AI4843" s="9"/>
      <c r="AJ4843" s="9"/>
      <c r="AK4843" s="9"/>
      <c r="AL4843" s="9"/>
      <c r="AM4843" s="9"/>
      <c r="AN4843" s="9"/>
      <c r="AO4843" s="9"/>
      <c r="AP4843" s="9"/>
      <c r="AQ4843" s="9"/>
      <c r="AR4843" s="9"/>
      <c r="AS4843" s="9"/>
      <c r="AT4843" s="9"/>
      <c r="AU4843" s="9"/>
      <c r="AV4843" s="9"/>
      <c r="AW4843" s="9"/>
      <c r="AX4843" s="9"/>
      <c r="AY4843" s="9"/>
      <c r="AZ4843" s="9"/>
      <c r="BA4843" s="9"/>
      <c r="BB4843" s="9"/>
      <c r="BC4843" s="9"/>
      <c r="BD4843" s="9"/>
      <c r="BE4843" s="9"/>
      <c r="BF4843" s="9"/>
      <c r="BG4843" s="9"/>
      <c r="BH4843" s="9"/>
      <c r="BI4843" s="9"/>
      <c r="BJ4843" s="9"/>
      <c r="BK4843" s="9"/>
      <c r="BL4843" s="9"/>
      <c r="BM4843" s="9"/>
      <c r="BN4843" s="9"/>
      <c r="BO4843" s="9"/>
      <c r="BP4843" s="9"/>
      <c r="BQ4843" s="9"/>
      <c r="BT4843" s="9"/>
      <c r="BU4843" s="9"/>
      <c r="BX4843" s="9"/>
      <c r="BY4843" s="9"/>
      <c r="CB4843" s="9"/>
      <c r="CC4843" s="9"/>
      <c r="CF4843" s="9"/>
      <c r="CG4843" s="9"/>
      <c r="CJ4843" s="9"/>
      <c r="CK4843" s="9"/>
      <c r="CN4843" s="9"/>
      <c r="CO4843" s="9"/>
      <c r="CP4843" s="9"/>
      <c r="CQ4843" s="9"/>
      <c r="CR4843" s="9"/>
      <c r="CS4843" s="9"/>
      <c r="CT4843" s="9"/>
      <c r="CU4843" s="9"/>
      <c r="CV4843" s="9"/>
      <c r="CW4843" s="9"/>
      <c r="CX4843" s="9"/>
      <c r="CY4843" s="9"/>
      <c r="CZ4843" s="9"/>
      <c r="DA4843" s="9"/>
      <c r="DB4843" s="9"/>
      <c r="DC4843" s="9"/>
      <c r="DD4843" s="9"/>
      <c r="DE4843" s="9"/>
      <c r="DF4843" s="9"/>
      <c r="DG4843" s="9"/>
      <c r="DH4843" s="9"/>
      <c r="DI4843" s="9"/>
      <c r="DJ4843" s="9"/>
      <c r="DK4843" s="9"/>
      <c r="DL4843" s="9"/>
      <c r="DM4843" s="9"/>
      <c r="DN4843" s="9"/>
      <c r="DO4843" s="9"/>
      <c r="DP4843" s="9"/>
      <c r="DQ4843" s="9"/>
      <c r="DR4843" s="9"/>
      <c r="DS4843" s="9"/>
      <c r="DT4843" s="9"/>
      <c r="DU4843" s="9"/>
      <c r="DV4843" s="9"/>
      <c r="DW4843" s="9"/>
      <c r="DX4843" s="9"/>
      <c r="DY4843" s="9"/>
      <c r="DZ4843" s="56"/>
      <c r="EA4843" s="57"/>
    </row>
    <row r="4844" spans="1:132" ht="19.5" customHeight="1" x14ac:dyDescent="0.25">
      <c r="A4844" s="9">
        <v>3301</v>
      </c>
      <c r="B4844" s="9" t="s">
        <v>9721</v>
      </c>
      <c r="C4844" s="9" t="s">
        <v>9722</v>
      </c>
      <c r="D4844" s="9"/>
      <c r="E4844" s="9" t="s">
        <v>83</v>
      </c>
      <c r="F4844" s="9" t="s">
        <v>9720</v>
      </c>
      <c r="G4844" s="9"/>
      <c r="H4844" s="9" t="s">
        <v>906</v>
      </c>
      <c r="I4844" s="9" t="s">
        <v>25</v>
      </c>
      <c r="M4844" s="9" t="s">
        <v>20</v>
      </c>
      <c r="O4844" s="9">
        <v>28</v>
      </c>
      <c r="R4844" s="9"/>
      <c r="S4844" s="9"/>
      <c r="T4844" s="9"/>
      <c r="U4844" s="9"/>
      <c r="V4844" s="9"/>
      <c r="W4844" s="9"/>
      <c r="X4844" s="9"/>
      <c r="Y4844" s="9"/>
      <c r="Z4844" s="9"/>
      <c r="AA4844" s="9"/>
      <c r="AB4844" s="9"/>
      <c r="AC4844" s="9"/>
      <c r="AD4844" s="9"/>
      <c r="AE4844" s="9"/>
      <c r="AF4844" s="55"/>
      <c r="AG4844" s="55"/>
      <c r="AH4844" s="9"/>
      <c r="AI4844" s="9"/>
      <c r="AJ4844" s="9"/>
      <c r="AK4844" s="9"/>
      <c r="AL4844" s="9"/>
      <c r="AM4844" s="9"/>
      <c r="AN4844" s="9"/>
      <c r="AO4844" s="9"/>
      <c r="AP4844" s="9"/>
      <c r="AQ4844" s="9"/>
      <c r="AR4844" s="9"/>
      <c r="AS4844" s="9"/>
      <c r="AT4844" s="9"/>
      <c r="AU4844" s="9"/>
      <c r="AV4844" s="9"/>
      <c r="AW4844" s="9"/>
      <c r="AX4844" s="9"/>
      <c r="AY4844" s="9"/>
      <c r="AZ4844" s="9"/>
      <c r="BA4844" s="9"/>
      <c r="BB4844" s="9"/>
      <c r="BC4844" s="9"/>
      <c r="BD4844" s="9"/>
      <c r="BE4844" s="9"/>
      <c r="BF4844" s="9"/>
      <c r="BG4844" s="9"/>
      <c r="BH4844" s="9"/>
      <c r="BI4844" s="9"/>
      <c r="BJ4844" s="9"/>
      <c r="BK4844" s="9"/>
      <c r="BL4844" s="9"/>
      <c r="BM4844" s="9"/>
      <c r="BN4844" s="9"/>
      <c r="BO4844" s="9"/>
      <c r="BP4844" s="9"/>
      <c r="BQ4844" s="9"/>
      <c r="BT4844" s="9"/>
      <c r="BU4844" s="9"/>
      <c r="BX4844" s="9"/>
      <c r="BY4844" s="9"/>
      <c r="CB4844" s="9"/>
      <c r="CC4844" s="9"/>
      <c r="CF4844" s="9"/>
      <c r="CG4844" s="9"/>
      <c r="CJ4844" s="9"/>
      <c r="CK4844" s="9"/>
      <c r="CN4844" s="9"/>
      <c r="CO4844" s="9"/>
      <c r="CP4844" s="9"/>
      <c r="CQ4844" s="9"/>
      <c r="CR4844" s="9"/>
      <c r="CS4844" s="9"/>
      <c r="CT4844" s="9"/>
      <c r="CU4844" s="9"/>
      <c r="CV4844" s="9"/>
      <c r="CW4844" s="9"/>
      <c r="CX4844" s="9"/>
      <c r="CY4844" s="9"/>
      <c r="CZ4844" s="9"/>
      <c r="DA4844" s="9"/>
      <c r="DB4844" s="9"/>
      <c r="DC4844" s="9"/>
      <c r="DD4844" s="9"/>
      <c r="DE4844" s="9"/>
      <c r="DF4844" s="9"/>
      <c r="DG4844" s="9"/>
      <c r="DH4844" s="9"/>
      <c r="DI4844" s="9"/>
      <c r="DJ4844" s="9"/>
      <c r="DK4844" s="9"/>
      <c r="DL4844" s="9"/>
      <c r="DM4844" s="9"/>
      <c r="DN4844" s="9"/>
      <c r="DO4844" s="9"/>
      <c r="DP4844" s="9"/>
      <c r="DQ4844" s="9"/>
      <c r="DR4844" s="9"/>
      <c r="DS4844" s="9"/>
      <c r="DT4844" s="9"/>
      <c r="DU4844" s="9"/>
      <c r="DV4844" s="9"/>
      <c r="DW4844" s="9"/>
      <c r="DX4844" s="9"/>
      <c r="DY4844" s="9"/>
      <c r="DZ4844" s="56"/>
      <c r="EA4844" s="57"/>
    </row>
    <row r="4845" spans="1:132" ht="19.5" customHeight="1" x14ac:dyDescent="0.25">
      <c r="A4845" s="9">
        <v>3302</v>
      </c>
      <c r="B4845" s="9" t="s">
        <v>9723</v>
      </c>
      <c r="C4845" s="9" t="s">
        <v>9724</v>
      </c>
      <c r="D4845" s="9"/>
      <c r="E4845" s="9" t="s">
        <v>9725</v>
      </c>
      <c r="F4845" s="9" t="s">
        <v>2365</v>
      </c>
      <c r="G4845" s="9"/>
      <c r="H4845" s="9" t="s">
        <v>906</v>
      </c>
      <c r="I4845" s="9" t="s">
        <v>25</v>
      </c>
      <c r="M4845" s="9" t="s">
        <v>20</v>
      </c>
      <c r="O4845" s="9">
        <v>28</v>
      </c>
      <c r="R4845" s="9"/>
      <c r="S4845" s="9"/>
      <c r="T4845" s="9"/>
      <c r="U4845" s="9"/>
      <c r="V4845" s="9"/>
      <c r="W4845" s="9"/>
      <c r="X4845" s="9"/>
      <c r="Y4845" s="9"/>
      <c r="Z4845" s="9"/>
      <c r="AA4845" s="9"/>
      <c r="AB4845" s="9"/>
      <c r="AC4845" s="9"/>
      <c r="AD4845" s="9"/>
      <c r="AE4845" s="9"/>
      <c r="AF4845" s="55"/>
      <c r="AG4845" s="55"/>
      <c r="AH4845" s="9"/>
      <c r="AI4845" s="9"/>
      <c r="AJ4845" s="9"/>
      <c r="AK4845" s="9"/>
      <c r="AL4845" s="9"/>
      <c r="AM4845" s="9"/>
      <c r="AN4845" s="9"/>
      <c r="AO4845" s="9"/>
      <c r="AP4845" s="9"/>
      <c r="AQ4845" s="9"/>
      <c r="AR4845" s="9"/>
      <c r="AS4845" s="9"/>
      <c r="AT4845" s="9"/>
      <c r="AU4845" s="9"/>
      <c r="AV4845" s="9"/>
      <c r="AW4845" s="9"/>
      <c r="AX4845" s="9"/>
      <c r="AY4845" s="9"/>
      <c r="AZ4845" s="9"/>
      <c r="BA4845" s="9"/>
      <c r="BB4845" s="9"/>
      <c r="BC4845" s="9"/>
      <c r="BD4845" s="9"/>
      <c r="BE4845" s="9"/>
      <c r="BF4845" s="9"/>
      <c r="BG4845" s="9"/>
      <c r="BH4845" s="9"/>
      <c r="BI4845" s="9"/>
      <c r="BJ4845" s="9"/>
      <c r="BK4845" s="9"/>
      <c r="BL4845" s="9"/>
      <c r="BM4845" s="9"/>
      <c r="BN4845" s="9"/>
      <c r="BO4845" s="9"/>
      <c r="BP4845" s="9"/>
      <c r="BQ4845" s="9"/>
      <c r="BT4845" s="9"/>
      <c r="BU4845" s="9"/>
      <c r="BX4845" s="9"/>
      <c r="BY4845" s="9"/>
      <c r="CB4845" s="9"/>
      <c r="CC4845" s="9"/>
      <c r="CF4845" s="9"/>
      <c r="CG4845" s="9"/>
      <c r="CJ4845" s="9"/>
      <c r="CK4845" s="9"/>
      <c r="CN4845" s="9"/>
      <c r="CO4845" s="9"/>
      <c r="CP4845" s="9"/>
      <c r="CQ4845" s="9"/>
      <c r="CR4845" s="9"/>
      <c r="CS4845" s="9"/>
      <c r="CT4845" s="9"/>
      <c r="CU4845" s="9"/>
      <c r="CV4845" s="9"/>
      <c r="CW4845" s="9"/>
      <c r="CX4845" s="9"/>
      <c r="CY4845" s="9"/>
      <c r="CZ4845" s="9"/>
      <c r="DA4845" s="9"/>
      <c r="DB4845" s="9"/>
      <c r="DC4845" s="9"/>
      <c r="DD4845" s="9"/>
      <c r="DE4845" s="9"/>
      <c r="DF4845" s="9"/>
      <c r="DG4845" s="9"/>
      <c r="DH4845" s="9"/>
      <c r="DI4845" s="9"/>
      <c r="DJ4845" s="9"/>
      <c r="DK4845" s="9"/>
      <c r="DL4845" s="9"/>
      <c r="DM4845" s="9"/>
      <c r="DN4845" s="9"/>
      <c r="DO4845" s="9"/>
      <c r="DP4845" s="9"/>
      <c r="DQ4845" s="9"/>
      <c r="DR4845" s="9"/>
      <c r="DS4845" s="9"/>
      <c r="DT4845" s="9"/>
      <c r="DU4845" s="9"/>
      <c r="DV4845" s="9"/>
      <c r="DW4845" s="9"/>
      <c r="DX4845" s="9"/>
      <c r="DY4845" s="9"/>
      <c r="DZ4845" s="56"/>
      <c r="EA4845" s="57"/>
    </row>
    <row r="4846" spans="1:132" ht="19.5" customHeight="1" x14ac:dyDescent="0.25">
      <c r="A4846" s="9">
        <v>3303</v>
      </c>
      <c r="B4846" s="9" t="s">
        <v>9726</v>
      </c>
      <c r="C4846" s="9" t="s">
        <v>9728</v>
      </c>
      <c r="D4846" s="9"/>
      <c r="E4846" s="9" t="s">
        <v>9727</v>
      </c>
      <c r="F4846" s="9" t="s">
        <v>9729</v>
      </c>
      <c r="G4846" s="9"/>
      <c r="H4846" s="9" t="s">
        <v>906</v>
      </c>
      <c r="I4846" s="9" t="s">
        <v>25</v>
      </c>
      <c r="M4846" s="9" t="s">
        <v>20</v>
      </c>
      <c r="O4846" s="9">
        <v>28</v>
      </c>
      <c r="R4846" s="9"/>
      <c r="S4846" s="9"/>
      <c r="T4846" s="9"/>
      <c r="U4846" s="9"/>
      <c r="V4846" s="9"/>
      <c r="W4846" s="9"/>
      <c r="X4846" s="9"/>
      <c r="Y4846" s="9"/>
      <c r="Z4846" s="9"/>
      <c r="AA4846" s="9"/>
      <c r="AB4846" s="9"/>
      <c r="AC4846" s="9"/>
      <c r="AD4846" s="9"/>
      <c r="AE4846" s="9"/>
      <c r="AF4846" s="55"/>
      <c r="AG4846" s="55"/>
      <c r="AH4846" s="9"/>
      <c r="AI4846" s="9"/>
      <c r="AJ4846" s="9"/>
      <c r="AK4846" s="9"/>
      <c r="AL4846" s="9"/>
      <c r="AM4846" s="9"/>
      <c r="AN4846" s="9"/>
      <c r="AO4846" s="9"/>
      <c r="AP4846" s="9"/>
      <c r="AQ4846" s="9"/>
      <c r="AR4846" s="9"/>
      <c r="AS4846" s="9"/>
      <c r="AT4846" s="9"/>
      <c r="AU4846" s="9"/>
      <c r="AV4846" s="9"/>
      <c r="AW4846" s="9"/>
      <c r="AX4846" s="9"/>
      <c r="AY4846" s="9"/>
      <c r="AZ4846" s="9"/>
      <c r="BA4846" s="9"/>
      <c r="BB4846" s="9"/>
      <c r="BC4846" s="9"/>
      <c r="BD4846" s="9"/>
      <c r="BE4846" s="9"/>
      <c r="BF4846" s="9"/>
      <c r="BG4846" s="9"/>
      <c r="BH4846" s="9"/>
      <c r="BI4846" s="9"/>
      <c r="BJ4846" s="9"/>
      <c r="BK4846" s="9"/>
      <c r="BL4846" s="9"/>
      <c r="BM4846" s="9"/>
      <c r="BN4846" s="9"/>
      <c r="BO4846" s="9"/>
      <c r="BP4846" s="9"/>
      <c r="BQ4846" s="9"/>
      <c r="BT4846" s="9"/>
      <c r="BU4846" s="9"/>
      <c r="BX4846" s="9"/>
      <c r="BY4846" s="9"/>
      <c r="CB4846" s="9"/>
      <c r="CC4846" s="9"/>
      <c r="CF4846" s="9"/>
      <c r="CG4846" s="9"/>
      <c r="CJ4846" s="9"/>
      <c r="CK4846" s="9"/>
      <c r="CN4846" s="9"/>
      <c r="CO4846" s="9"/>
      <c r="CP4846" s="9"/>
      <c r="CQ4846" s="9"/>
      <c r="CR4846" s="9"/>
      <c r="CS4846" s="9"/>
      <c r="CT4846" s="9"/>
      <c r="CU4846" s="9"/>
      <c r="CV4846" s="9"/>
      <c r="CW4846" s="9"/>
      <c r="CX4846" s="9"/>
      <c r="CY4846" s="9"/>
      <c r="CZ4846" s="9"/>
      <c r="DA4846" s="9"/>
      <c r="DB4846" s="9"/>
      <c r="DC4846" s="9"/>
      <c r="DD4846" s="9"/>
      <c r="DE4846" s="9"/>
      <c r="DF4846" s="9"/>
      <c r="DG4846" s="9"/>
      <c r="DH4846" s="9"/>
      <c r="DI4846" s="9"/>
      <c r="DJ4846" s="9"/>
      <c r="DK4846" s="9"/>
      <c r="DL4846" s="9"/>
      <c r="DM4846" s="9"/>
      <c r="DN4846" s="9"/>
      <c r="DO4846" s="9"/>
      <c r="DP4846" s="9"/>
      <c r="DQ4846" s="9"/>
      <c r="DR4846" s="9"/>
      <c r="DS4846" s="9"/>
      <c r="DT4846" s="9"/>
      <c r="DU4846" s="9"/>
      <c r="DV4846" s="9"/>
      <c r="DW4846" s="9"/>
      <c r="DX4846" s="9"/>
      <c r="DY4846" s="9"/>
      <c r="DZ4846" s="56"/>
      <c r="EA4846" s="57"/>
    </row>
    <row r="4847" spans="1:132" ht="19.5" customHeight="1" x14ac:dyDescent="0.25">
      <c r="A4847" s="9">
        <v>3304</v>
      </c>
      <c r="B4847" s="9" t="s">
        <v>9730</v>
      </c>
      <c r="C4847" s="9" t="s">
        <v>9731</v>
      </c>
      <c r="D4847" s="9"/>
      <c r="E4847" s="9" t="s">
        <v>9732</v>
      </c>
      <c r="F4847" s="9" t="s">
        <v>9733</v>
      </c>
      <c r="G4847" s="9"/>
      <c r="H4847" s="9" t="s">
        <v>906</v>
      </c>
      <c r="I4847" s="9" t="s">
        <v>28</v>
      </c>
      <c r="M4847" s="9" t="s">
        <v>20</v>
      </c>
      <c r="O4847" s="9">
        <v>29</v>
      </c>
      <c r="R4847" s="9"/>
      <c r="S4847" s="9"/>
      <c r="T4847" s="9"/>
      <c r="U4847" s="9"/>
      <c r="V4847" s="9"/>
      <c r="W4847" s="9"/>
      <c r="X4847" s="9"/>
      <c r="Y4847" s="9"/>
      <c r="Z4847" s="9"/>
      <c r="AA4847" s="9"/>
      <c r="AB4847" s="9"/>
      <c r="AC4847" s="9"/>
      <c r="AD4847" s="9"/>
      <c r="AE4847" s="9"/>
      <c r="AF4847" s="55"/>
      <c r="AG4847" s="55"/>
      <c r="AH4847" s="9"/>
      <c r="AI4847" s="9"/>
      <c r="AJ4847" s="9"/>
      <c r="AK4847" s="9"/>
      <c r="AL4847" s="9"/>
      <c r="AM4847" s="9"/>
      <c r="AN4847" s="9"/>
      <c r="AO4847" s="9"/>
      <c r="AP4847" s="9"/>
      <c r="AQ4847" s="9"/>
      <c r="AR4847" s="9"/>
      <c r="AS4847" s="9"/>
      <c r="AT4847" s="9"/>
      <c r="AU4847" s="9"/>
      <c r="AV4847" s="9"/>
      <c r="AW4847" s="9"/>
      <c r="AX4847" s="9"/>
      <c r="AY4847" s="9"/>
      <c r="AZ4847" s="9"/>
      <c r="BA4847" s="9"/>
      <c r="BB4847" s="9"/>
      <c r="BC4847" s="9"/>
      <c r="BD4847" s="9"/>
      <c r="BE4847" s="9"/>
      <c r="BF4847" s="9"/>
      <c r="BG4847" s="9"/>
      <c r="BH4847" s="9"/>
      <c r="BI4847" s="9"/>
      <c r="BJ4847" s="9"/>
      <c r="BK4847" s="9"/>
      <c r="BL4847" s="9"/>
      <c r="BM4847" s="9"/>
      <c r="BN4847" s="9"/>
      <c r="BO4847" s="9"/>
      <c r="BP4847" s="9"/>
      <c r="BQ4847" s="9"/>
      <c r="BT4847" s="9"/>
      <c r="BU4847" s="9"/>
      <c r="BX4847" s="9"/>
      <c r="BY4847" s="9"/>
      <c r="CB4847" s="9"/>
      <c r="CC4847" s="9"/>
      <c r="CF4847" s="9"/>
      <c r="CG4847" s="9"/>
      <c r="CJ4847" s="9"/>
      <c r="CK4847" s="9"/>
      <c r="CN4847" s="9"/>
      <c r="CO4847" s="9"/>
      <c r="CP4847" s="9"/>
      <c r="CQ4847" s="9"/>
      <c r="CR4847" s="9"/>
      <c r="CS4847" s="9"/>
      <c r="CT4847" s="9"/>
      <c r="CU4847" s="9"/>
      <c r="CV4847" s="9"/>
      <c r="CW4847" s="9"/>
      <c r="CX4847" s="9"/>
      <c r="CY4847" s="9"/>
      <c r="CZ4847" s="9"/>
      <c r="DA4847" s="9"/>
      <c r="DB4847" s="9"/>
      <c r="DC4847" s="9"/>
      <c r="DD4847" s="9"/>
      <c r="DE4847" s="9"/>
      <c r="DF4847" s="9"/>
      <c r="DG4847" s="9"/>
      <c r="DH4847" s="9"/>
      <c r="DI4847" s="9"/>
      <c r="DJ4847" s="9"/>
      <c r="DK4847" s="9"/>
      <c r="DL4847" s="9"/>
      <c r="DM4847" s="9"/>
      <c r="DN4847" s="9"/>
      <c r="DO4847" s="9"/>
      <c r="DP4847" s="9"/>
      <c r="DQ4847" s="9"/>
      <c r="DR4847" s="9"/>
      <c r="DS4847" s="9"/>
      <c r="DT4847" s="9"/>
      <c r="DU4847" s="9"/>
      <c r="DV4847" s="9"/>
      <c r="DW4847" s="9"/>
      <c r="DX4847" s="9"/>
      <c r="DY4847" s="9"/>
      <c r="DZ4847" s="56"/>
      <c r="EA4847" s="57"/>
    </row>
    <row r="4848" spans="1:132" ht="19.5" customHeight="1" x14ac:dyDescent="0.25">
      <c r="A4848" s="9">
        <v>3305</v>
      </c>
      <c r="B4848" s="9" t="s">
        <v>9734</v>
      </c>
      <c r="C4848" s="9" t="s">
        <v>9735</v>
      </c>
      <c r="D4848" s="9"/>
      <c r="E4848" s="9" t="s">
        <v>9547</v>
      </c>
      <c r="F4848" s="9" t="s">
        <v>6653</v>
      </c>
      <c r="G4848" s="9"/>
      <c r="H4848" s="9" t="s">
        <v>906</v>
      </c>
      <c r="I4848" s="9" t="s">
        <v>25</v>
      </c>
      <c r="M4848" s="9" t="s">
        <v>20</v>
      </c>
      <c r="O4848" s="9">
        <v>29</v>
      </c>
      <c r="R4848" s="9"/>
      <c r="S4848" s="9"/>
      <c r="T4848" s="9"/>
      <c r="U4848" s="9"/>
      <c r="V4848" s="9"/>
      <c r="W4848" s="9"/>
      <c r="X4848" s="9"/>
      <c r="Y4848" s="9"/>
      <c r="Z4848" s="9"/>
      <c r="AA4848" s="9"/>
      <c r="AB4848" s="9"/>
      <c r="AC4848" s="9"/>
      <c r="AD4848" s="9"/>
      <c r="AE4848" s="9"/>
      <c r="AF4848" s="55"/>
      <c r="AG4848" s="55"/>
      <c r="AH4848" s="9"/>
      <c r="AI4848" s="9"/>
      <c r="AJ4848" s="9"/>
      <c r="AK4848" s="9"/>
      <c r="AL4848" s="9"/>
      <c r="AM4848" s="9"/>
      <c r="AN4848" s="9"/>
      <c r="AO4848" s="9"/>
      <c r="AP4848" s="9"/>
      <c r="AQ4848" s="9"/>
      <c r="AR4848" s="9"/>
      <c r="AS4848" s="9"/>
      <c r="AT4848" s="9"/>
      <c r="AU4848" s="9"/>
      <c r="AV4848" s="9"/>
      <c r="AW4848" s="9"/>
      <c r="AX4848" s="9"/>
      <c r="AY4848" s="9"/>
      <c r="AZ4848" s="9"/>
      <c r="BA4848" s="9"/>
      <c r="BB4848" s="9"/>
      <c r="BC4848" s="9"/>
      <c r="BD4848" s="9"/>
      <c r="BE4848" s="9"/>
      <c r="BF4848" s="9"/>
      <c r="BG4848" s="9"/>
      <c r="BH4848" s="9"/>
      <c r="BI4848" s="9"/>
      <c r="BJ4848" s="9"/>
      <c r="BK4848" s="9"/>
      <c r="BL4848" s="9"/>
      <c r="BM4848" s="9"/>
      <c r="BN4848" s="9"/>
      <c r="BO4848" s="9"/>
      <c r="BP4848" s="9"/>
      <c r="BQ4848" s="9"/>
      <c r="BT4848" s="9"/>
      <c r="BU4848" s="9"/>
      <c r="BX4848" s="9"/>
      <c r="BY4848" s="9"/>
      <c r="CB4848" s="9"/>
      <c r="CC4848" s="9"/>
      <c r="CF4848" s="9"/>
      <c r="CG4848" s="9"/>
      <c r="CJ4848" s="9"/>
      <c r="CK4848" s="9"/>
      <c r="CN4848" s="9"/>
      <c r="CO4848" s="9"/>
      <c r="CP4848" s="9"/>
      <c r="CQ4848" s="9"/>
      <c r="CR4848" s="9"/>
      <c r="CS4848" s="9"/>
      <c r="CT4848" s="9"/>
      <c r="CU4848" s="9"/>
      <c r="CV4848" s="9"/>
      <c r="CW4848" s="9"/>
      <c r="CX4848" s="9"/>
      <c r="CY4848" s="9"/>
      <c r="CZ4848" s="9"/>
      <c r="DA4848" s="9"/>
      <c r="DB4848" s="9"/>
      <c r="DC4848" s="9"/>
      <c r="DD4848" s="9"/>
      <c r="DE4848" s="9"/>
      <c r="DF4848" s="9"/>
      <c r="DG4848" s="9"/>
      <c r="DH4848" s="9"/>
      <c r="DI4848" s="9"/>
      <c r="DJ4848" s="9"/>
      <c r="DK4848" s="9"/>
      <c r="DL4848" s="9"/>
      <c r="DM4848" s="9"/>
      <c r="DN4848" s="9"/>
      <c r="DO4848" s="9"/>
      <c r="DP4848" s="9"/>
      <c r="DQ4848" s="9"/>
      <c r="DR4848" s="9"/>
      <c r="DS4848" s="9"/>
      <c r="DT4848" s="9"/>
      <c r="DU4848" s="9"/>
      <c r="DV4848" s="9"/>
      <c r="DW4848" s="9"/>
      <c r="DX4848" s="9"/>
      <c r="DY4848" s="9"/>
      <c r="DZ4848" s="56"/>
      <c r="EA4848" s="57"/>
    </row>
    <row r="4849" spans="1:131" ht="19.5" customHeight="1" x14ac:dyDescent="0.25">
      <c r="A4849" s="9">
        <v>3306</v>
      </c>
      <c r="B4849" s="9" t="s">
        <v>9736</v>
      </c>
      <c r="C4849" s="9" t="s">
        <v>9737</v>
      </c>
      <c r="D4849" s="9"/>
      <c r="E4849" s="9" t="s">
        <v>9738</v>
      </c>
      <c r="F4849" s="9" t="s">
        <v>9739</v>
      </c>
      <c r="G4849" s="9"/>
      <c r="H4849" s="9" t="s">
        <v>906</v>
      </c>
      <c r="I4849" s="9" t="s">
        <v>25</v>
      </c>
      <c r="M4849" s="9" t="s">
        <v>20</v>
      </c>
      <c r="O4849" s="9">
        <v>27</v>
      </c>
      <c r="R4849" s="9"/>
      <c r="S4849" s="9"/>
      <c r="T4849" s="9"/>
      <c r="U4849" s="9"/>
      <c r="V4849" s="9"/>
      <c r="W4849" s="9"/>
      <c r="X4849" s="9"/>
      <c r="Y4849" s="9"/>
      <c r="Z4849" s="9"/>
      <c r="AA4849" s="9"/>
      <c r="AB4849" s="9"/>
      <c r="AC4849" s="9"/>
      <c r="AD4849" s="9"/>
      <c r="AE4849" s="9"/>
      <c r="AF4849" s="55"/>
      <c r="AG4849" s="55"/>
      <c r="AH4849" s="9"/>
      <c r="AI4849" s="9"/>
      <c r="AJ4849" s="9"/>
      <c r="AK4849" s="9"/>
      <c r="AL4849" s="9"/>
      <c r="AM4849" s="9"/>
      <c r="AN4849" s="9"/>
      <c r="AO4849" s="9"/>
      <c r="AP4849" s="9"/>
      <c r="AQ4849" s="9"/>
      <c r="AR4849" s="9"/>
      <c r="AS4849" s="9"/>
      <c r="AT4849" s="9"/>
      <c r="AU4849" s="9"/>
      <c r="AV4849" s="9"/>
      <c r="AW4849" s="9"/>
      <c r="AX4849" s="9"/>
      <c r="AY4849" s="9"/>
      <c r="AZ4849" s="9"/>
      <c r="BA4849" s="9"/>
      <c r="BB4849" s="9"/>
      <c r="BC4849" s="9"/>
      <c r="BD4849" s="9"/>
      <c r="BE4849" s="9"/>
      <c r="BF4849" s="9"/>
      <c r="BG4849" s="9"/>
      <c r="BH4849" s="9"/>
      <c r="BI4849" s="9"/>
      <c r="BJ4849" s="9"/>
      <c r="BK4849" s="9"/>
      <c r="BL4849" s="9"/>
      <c r="BM4849" s="9"/>
      <c r="BN4849" s="9"/>
      <c r="BO4849" s="9"/>
      <c r="BP4849" s="9"/>
      <c r="BQ4849" s="9"/>
      <c r="BT4849" s="9"/>
      <c r="BU4849" s="9"/>
      <c r="BX4849" s="9"/>
      <c r="BY4849" s="9"/>
      <c r="CB4849" s="9"/>
      <c r="CC4849" s="9"/>
      <c r="CF4849" s="9"/>
      <c r="CG4849" s="9"/>
      <c r="CJ4849" s="9"/>
      <c r="CK4849" s="9"/>
      <c r="CN4849" s="9"/>
      <c r="CO4849" s="9"/>
      <c r="CP4849" s="9"/>
      <c r="CQ4849" s="9"/>
      <c r="CR4849" s="9"/>
      <c r="CS4849" s="9"/>
      <c r="CT4849" s="9"/>
      <c r="CU4849" s="9"/>
      <c r="CV4849" s="9"/>
      <c r="CW4849" s="9"/>
      <c r="CX4849" s="9"/>
      <c r="CY4849" s="9"/>
      <c r="CZ4849" s="9"/>
      <c r="DA4849" s="9"/>
      <c r="DB4849" s="9"/>
      <c r="DC4849" s="9"/>
      <c r="DD4849" s="9"/>
      <c r="DE4849" s="9"/>
      <c r="DF4849" s="9"/>
      <c r="DG4849" s="9"/>
      <c r="DH4849" s="9"/>
      <c r="DI4849" s="9"/>
      <c r="DJ4849" s="9"/>
      <c r="DK4849" s="9"/>
      <c r="DL4849" s="9"/>
      <c r="DM4849" s="9"/>
      <c r="DN4849" s="9"/>
      <c r="DO4849" s="9"/>
      <c r="DP4849" s="9"/>
      <c r="DQ4849" s="9"/>
      <c r="DR4849" s="9"/>
      <c r="DS4849" s="9"/>
      <c r="DT4849" s="9"/>
      <c r="DU4849" s="9"/>
      <c r="DV4849" s="9"/>
      <c r="DW4849" s="9"/>
      <c r="DX4849" s="9"/>
      <c r="DY4849" s="9"/>
      <c r="DZ4849" s="56"/>
      <c r="EA4849" s="57"/>
    </row>
    <row r="4850" spans="1:131" ht="19.5" customHeight="1" x14ac:dyDescent="0.25">
      <c r="A4850" s="9">
        <v>3307</v>
      </c>
      <c r="B4850" s="9" t="s">
        <v>9740</v>
      </c>
      <c r="C4850" s="9" t="s">
        <v>9741</v>
      </c>
      <c r="D4850" s="9"/>
      <c r="E4850" s="9" t="s">
        <v>9742</v>
      </c>
      <c r="F4850" s="9" t="s">
        <v>7956</v>
      </c>
      <c r="G4850" s="9"/>
      <c r="H4850" s="9" t="s">
        <v>906</v>
      </c>
      <c r="I4850" s="9" t="s">
        <v>28</v>
      </c>
      <c r="M4850" s="9" t="s">
        <v>20</v>
      </c>
      <c r="O4850" s="9">
        <v>31</v>
      </c>
      <c r="R4850" s="9"/>
      <c r="S4850" s="9"/>
      <c r="T4850" s="9"/>
      <c r="U4850" s="9"/>
      <c r="V4850" s="9"/>
      <c r="W4850" s="9"/>
      <c r="X4850" s="9"/>
      <c r="Y4850" s="9"/>
      <c r="Z4850" s="9"/>
      <c r="AA4850" s="9"/>
      <c r="AB4850" s="9"/>
      <c r="AC4850" s="9"/>
      <c r="AD4850" s="9"/>
      <c r="AE4850" s="9"/>
      <c r="AF4850" s="55"/>
      <c r="AG4850" s="55"/>
      <c r="AH4850" s="9"/>
      <c r="AI4850" s="9"/>
      <c r="AJ4850" s="9"/>
      <c r="AK4850" s="9"/>
      <c r="AL4850" s="9"/>
      <c r="AM4850" s="9"/>
      <c r="AN4850" s="9"/>
      <c r="AO4850" s="9"/>
      <c r="AP4850" s="9"/>
      <c r="AQ4850" s="9"/>
      <c r="AR4850" s="9"/>
      <c r="AS4850" s="9"/>
      <c r="AT4850" s="9"/>
      <c r="AU4850" s="9"/>
      <c r="AV4850" s="9"/>
      <c r="AW4850" s="9"/>
      <c r="AX4850" s="9"/>
      <c r="AY4850" s="9"/>
      <c r="AZ4850" s="9"/>
      <c r="BA4850" s="9"/>
      <c r="BB4850" s="9"/>
      <c r="BC4850" s="9"/>
      <c r="BD4850" s="9"/>
      <c r="BE4850" s="9"/>
      <c r="BF4850" s="9"/>
      <c r="BG4850" s="9"/>
      <c r="BH4850" s="9"/>
      <c r="BI4850" s="9"/>
      <c r="BJ4850" s="9"/>
      <c r="BK4850" s="9"/>
      <c r="BL4850" s="9"/>
      <c r="BM4850" s="9"/>
      <c r="BN4850" s="9"/>
      <c r="BO4850" s="9"/>
      <c r="BP4850" s="9"/>
      <c r="BQ4850" s="9"/>
      <c r="BT4850" s="9"/>
      <c r="BU4850" s="9"/>
      <c r="BX4850" s="9"/>
      <c r="BY4850" s="9"/>
      <c r="CB4850" s="9"/>
      <c r="CC4850" s="9"/>
      <c r="CF4850" s="9"/>
      <c r="CG4850" s="9"/>
      <c r="CJ4850" s="9"/>
      <c r="CK4850" s="9"/>
      <c r="CN4850" s="9"/>
      <c r="CO4850" s="9"/>
      <c r="CP4850" s="9"/>
      <c r="CQ4850" s="9"/>
      <c r="CR4850" s="9"/>
      <c r="CS4850" s="9"/>
      <c r="CT4850" s="9"/>
      <c r="CU4850" s="9"/>
      <c r="CV4850" s="9"/>
      <c r="CW4850" s="9"/>
      <c r="CX4850" s="9"/>
      <c r="CY4850" s="9"/>
      <c r="CZ4850" s="9"/>
      <c r="DA4850" s="9"/>
      <c r="DB4850" s="9"/>
      <c r="DC4850" s="9"/>
      <c r="DD4850" s="9"/>
      <c r="DE4850" s="9"/>
      <c r="DF4850" s="9"/>
      <c r="DG4850" s="9"/>
      <c r="DH4850" s="9"/>
      <c r="DI4850" s="9"/>
      <c r="DJ4850" s="9"/>
      <c r="DK4850" s="9"/>
      <c r="DL4850" s="9"/>
      <c r="DM4850" s="9"/>
      <c r="DN4850" s="9"/>
      <c r="DO4850" s="9"/>
      <c r="DP4850" s="9"/>
      <c r="DQ4850" s="9"/>
      <c r="DR4850" s="9"/>
      <c r="DS4850" s="9"/>
      <c r="DT4850" s="9"/>
      <c r="DU4850" s="9"/>
      <c r="DV4850" s="9"/>
      <c r="DW4850" s="9"/>
      <c r="DX4850" s="9"/>
      <c r="DY4850" s="9"/>
      <c r="DZ4850" s="56"/>
      <c r="EA4850" s="57"/>
    </row>
    <row r="4851" spans="1:131" ht="19.5" customHeight="1" x14ac:dyDescent="0.25">
      <c r="A4851" s="9">
        <v>3308</v>
      </c>
      <c r="B4851" s="9" t="s">
        <v>9761</v>
      </c>
      <c r="C4851" s="9" t="s">
        <v>9762</v>
      </c>
      <c r="D4851" s="9"/>
      <c r="E4851" s="9" t="s">
        <v>9763</v>
      </c>
      <c r="F4851" s="9" t="s">
        <v>2495</v>
      </c>
      <c r="G4851" s="9"/>
      <c r="H4851" s="9" t="s">
        <v>202</v>
      </c>
      <c r="I4851" s="9" t="s">
        <v>25</v>
      </c>
      <c r="J4851" s="129">
        <v>44198</v>
      </c>
      <c r="K4851" s="129">
        <v>44151</v>
      </c>
      <c r="L4851" s="129">
        <v>44545</v>
      </c>
      <c r="O4851" s="9">
        <v>28</v>
      </c>
      <c r="Q4851" s="9" t="s">
        <v>54</v>
      </c>
      <c r="R4851" s="9"/>
      <c r="S4851" s="13">
        <v>10430000</v>
      </c>
      <c r="T4851" s="13">
        <v>10430000</v>
      </c>
      <c r="U4851" s="13">
        <v>3129000</v>
      </c>
      <c r="V4851" s="9"/>
      <c r="W4851" s="9"/>
      <c r="X4851" s="9"/>
      <c r="Y4851" s="9"/>
      <c r="Z4851" s="9"/>
      <c r="AA4851" s="9"/>
      <c r="AB4851" s="9"/>
      <c r="AC4851" s="9"/>
      <c r="AD4851" s="9"/>
      <c r="AE4851" s="9"/>
      <c r="AF4851" s="55"/>
      <c r="AG4851" s="55"/>
      <c r="AH4851" s="9"/>
      <c r="AI4851" s="9"/>
      <c r="AJ4851" s="9"/>
      <c r="AK4851" s="9"/>
      <c r="AL4851" s="9"/>
      <c r="AM4851" s="9"/>
      <c r="AN4851" s="9"/>
      <c r="AO4851" s="9"/>
      <c r="AP4851" s="9"/>
      <c r="AQ4851" s="9"/>
      <c r="AR4851" s="9"/>
      <c r="AS4851" s="9"/>
      <c r="AT4851" s="9"/>
      <c r="AU4851" s="9"/>
      <c r="AV4851" s="9"/>
      <c r="AW4851" s="9"/>
      <c r="AX4851" s="9"/>
      <c r="AY4851" s="9"/>
      <c r="AZ4851" s="9"/>
      <c r="BA4851" s="9"/>
      <c r="BB4851" s="9"/>
      <c r="BC4851" s="9"/>
      <c r="BD4851" s="9"/>
      <c r="BE4851" s="9"/>
      <c r="BF4851" s="9"/>
      <c r="BG4851" s="9"/>
      <c r="BH4851" s="9"/>
      <c r="BI4851" s="9"/>
      <c r="BJ4851" s="9"/>
      <c r="BK4851" s="9"/>
      <c r="BL4851" s="9"/>
      <c r="BM4851" s="9"/>
      <c r="BN4851" s="9"/>
      <c r="BO4851" s="9"/>
      <c r="BP4851" s="9"/>
      <c r="BQ4851" s="9"/>
      <c r="BT4851" s="9"/>
      <c r="BU4851" s="9"/>
      <c r="BX4851" s="9"/>
      <c r="BY4851" s="9"/>
      <c r="CB4851" s="9"/>
      <c r="CC4851" s="9"/>
      <c r="CF4851" s="9"/>
      <c r="CG4851" s="9"/>
      <c r="CJ4851" s="9"/>
      <c r="CK4851" s="9"/>
      <c r="CN4851" s="9"/>
      <c r="CO4851" s="9"/>
      <c r="CP4851" s="9"/>
      <c r="CQ4851" s="9"/>
      <c r="CR4851" s="9"/>
      <c r="CS4851" s="9"/>
      <c r="CT4851" s="9"/>
      <c r="CU4851" s="9"/>
      <c r="CV4851" s="9"/>
      <c r="CW4851" s="9"/>
      <c r="CX4851" s="9"/>
      <c r="CY4851" s="9"/>
      <c r="CZ4851" s="9"/>
      <c r="DA4851" s="9"/>
      <c r="DB4851" s="9"/>
      <c r="DC4851" s="9"/>
      <c r="DD4851" s="9"/>
      <c r="DE4851" s="9"/>
      <c r="DF4851" s="9"/>
      <c r="DG4851" s="9"/>
      <c r="DH4851" s="9"/>
      <c r="DI4851" s="9"/>
      <c r="DJ4851" s="9"/>
      <c r="DK4851" s="9"/>
      <c r="DL4851" s="9"/>
      <c r="DM4851" s="9"/>
      <c r="DN4851" s="9"/>
      <c r="DO4851" s="9"/>
      <c r="DP4851" s="9"/>
      <c r="DQ4851" s="9"/>
      <c r="DR4851" s="9"/>
      <c r="DS4851" s="9"/>
      <c r="DT4851" s="9"/>
      <c r="DU4851" s="9"/>
      <c r="DV4851" s="9"/>
      <c r="DW4851" s="9"/>
      <c r="DX4851" s="9"/>
      <c r="DY4851" s="9"/>
      <c r="DZ4851" s="56"/>
      <c r="EA4851" s="57"/>
    </row>
    <row r="4852" spans="1:131" ht="19.5" customHeight="1" x14ac:dyDescent="0.25">
      <c r="A4852" s="9">
        <v>3309</v>
      </c>
      <c r="B4852" s="9" t="s">
        <v>9764</v>
      </c>
      <c r="C4852" s="9" t="s">
        <v>9765</v>
      </c>
      <c r="D4852" s="9"/>
      <c r="E4852" s="9" t="s">
        <v>8785</v>
      </c>
      <c r="F4852" s="9" t="s">
        <v>8786</v>
      </c>
      <c r="G4852" s="9"/>
      <c r="H4852" s="9" t="s">
        <v>202</v>
      </c>
      <c r="I4852" s="9" t="s">
        <v>28</v>
      </c>
      <c r="J4852" s="129">
        <v>44200</v>
      </c>
      <c r="K4852" s="129">
        <v>44169</v>
      </c>
      <c r="L4852" s="129">
        <v>44270</v>
      </c>
      <c r="O4852" s="9">
        <v>27</v>
      </c>
      <c r="Q4852" s="9" t="s">
        <v>54</v>
      </c>
      <c r="R4852" s="9"/>
      <c r="S4852" s="13">
        <v>8100000</v>
      </c>
      <c r="T4852" s="13">
        <v>8100000</v>
      </c>
      <c r="U4852" s="13">
        <v>2430000</v>
      </c>
      <c r="V4852" s="9"/>
      <c r="W4852" s="9"/>
      <c r="X4852" s="9"/>
      <c r="Y4852" s="9"/>
      <c r="Z4852" s="9"/>
      <c r="AA4852" s="9"/>
      <c r="AB4852" s="9"/>
      <c r="AC4852" s="9"/>
      <c r="AD4852" s="9"/>
      <c r="AE4852" s="9"/>
      <c r="AF4852" s="55"/>
      <c r="AG4852" s="55"/>
      <c r="AH4852" s="9"/>
      <c r="AI4852" s="9"/>
      <c r="AJ4852" s="9"/>
      <c r="AK4852" s="9"/>
      <c r="AL4852" s="9"/>
      <c r="AM4852" s="9"/>
      <c r="AN4852" s="9"/>
      <c r="AO4852" s="9"/>
      <c r="AP4852" s="9"/>
      <c r="AQ4852" s="9"/>
      <c r="AR4852" s="9"/>
      <c r="AS4852" s="9"/>
      <c r="AT4852" s="9"/>
      <c r="AU4852" s="9"/>
      <c r="AV4852" s="9"/>
      <c r="AW4852" s="9"/>
      <c r="AX4852" s="9"/>
      <c r="AY4852" s="9"/>
      <c r="AZ4852" s="9"/>
      <c r="BA4852" s="9"/>
      <c r="BB4852" s="9"/>
      <c r="BC4852" s="9"/>
      <c r="BD4852" s="9"/>
      <c r="BE4852" s="9"/>
      <c r="BF4852" s="9"/>
      <c r="BG4852" s="9"/>
      <c r="BH4852" s="9"/>
      <c r="BI4852" s="9"/>
      <c r="BJ4852" s="9"/>
      <c r="BK4852" s="9"/>
      <c r="BL4852" s="9"/>
      <c r="BM4852" s="9"/>
      <c r="BN4852" s="9"/>
      <c r="BO4852" s="9"/>
      <c r="BP4852" s="9"/>
      <c r="BQ4852" s="9"/>
      <c r="BT4852" s="9"/>
      <c r="BU4852" s="9"/>
      <c r="BX4852" s="9"/>
      <c r="BY4852" s="9"/>
      <c r="CB4852" s="9"/>
      <c r="CC4852" s="9"/>
      <c r="CF4852" s="9"/>
      <c r="CG4852" s="9"/>
      <c r="CJ4852" s="9"/>
      <c r="CK4852" s="9"/>
      <c r="CN4852" s="9"/>
      <c r="CO4852" s="9"/>
      <c r="CP4852" s="9"/>
      <c r="CQ4852" s="9"/>
      <c r="CR4852" s="9"/>
      <c r="CS4852" s="9"/>
      <c r="CT4852" s="9"/>
      <c r="CU4852" s="9"/>
      <c r="CV4852" s="9"/>
      <c r="CW4852" s="9"/>
      <c r="CX4852" s="9"/>
      <c r="CY4852" s="9"/>
      <c r="CZ4852" s="9"/>
      <c r="DA4852" s="9"/>
      <c r="DB4852" s="9"/>
      <c r="DC4852" s="9"/>
      <c r="DD4852" s="9"/>
      <c r="DE4852" s="9"/>
      <c r="DF4852" s="9"/>
      <c r="DG4852" s="9"/>
      <c r="DH4852" s="9"/>
      <c r="DI4852" s="9"/>
      <c r="DJ4852" s="9"/>
      <c r="DK4852" s="9"/>
      <c r="DL4852" s="9"/>
      <c r="DM4852" s="9"/>
      <c r="DN4852" s="9"/>
      <c r="DO4852" s="9"/>
      <c r="DP4852" s="9"/>
      <c r="DQ4852" s="9"/>
      <c r="DR4852" s="9"/>
      <c r="DS4852" s="9"/>
      <c r="DT4852" s="9"/>
      <c r="DU4852" s="9"/>
      <c r="DV4852" s="9"/>
      <c r="DW4852" s="9"/>
      <c r="DX4852" s="9"/>
      <c r="DY4852" s="9"/>
      <c r="DZ4852" s="56"/>
      <c r="EA4852" s="57"/>
    </row>
    <row r="4853" spans="1:131" ht="19.5" customHeight="1" x14ac:dyDescent="0.25">
      <c r="A4853" s="9">
        <v>3310</v>
      </c>
      <c r="B4853" s="9" t="s">
        <v>9766</v>
      </c>
      <c r="C4853" s="9" t="s">
        <v>9767</v>
      </c>
      <c r="D4853" s="9"/>
      <c r="E4853" s="9" t="s">
        <v>8785</v>
      </c>
      <c r="F4853" s="9" t="s">
        <v>8786</v>
      </c>
      <c r="G4853" s="9"/>
      <c r="H4853" s="9" t="s">
        <v>202</v>
      </c>
      <c r="I4853" s="9" t="s">
        <v>28</v>
      </c>
      <c r="J4853" s="129">
        <v>44200</v>
      </c>
      <c r="K4853" s="129">
        <v>44169</v>
      </c>
      <c r="L4853" s="129">
        <v>44270</v>
      </c>
      <c r="O4853" s="9">
        <v>27</v>
      </c>
      <c r="Q4853" s="9" t="s">
        <v>54</v>
      </c>
      <c r="R4853" s="9"/>
      <c r="S4853" s="13">
        <v>8200000</v>
      </c>
      <c r="T4853" s="13">
        <v>8200000</v>
      </c>
      <c r="U4853" s="13">
        <v>2460000</v>
      </c>
      <c r="V4853" s="9"/>
      <c r="W4853" s="9"/>
      <c r="X4853" s="9"/>
      <c r="Y4853" s="9"/>
      <c r="Z4853" s="9"/>
      <c r="AA4853" s="9"/>
      <c r="AB4853" s="9"/>
      <c r="AC4853" s="9"/>
      <c r="AD4853" s="9"/>
      <c r="AE4853" s="9"/>
      <c r="AF4853" s="55"/>
      <c r="AG4853" s="55"/>
      <c r="AH4853" s="11">
        <v>44169</v>
      </c>
      <c r="AI4853" s="11">
        <v>44270</v>
      </c>
      <c r="AJ4853" s="13">
        <v>8206928</v>
      </c>
      <c r="AK4853" s="13">
        <v>2460000</v>
      </c>
      <c r="AL4853" s="9"/>
      <c r="AM4853" s="9"/>
      <c r="AN4853" s="9"/>
      <c r="AO4853" s="9"/>
      <c r="AP4853" s="9"/>
      <c r="AQ4853" s="9"/>
      <c r="AR4853" s="9"/>
      <c r="AS4853" s="9"/>
      <c r="AT4853" s="9"/>
      <c r="AU4853" s="9"/>
      <c r="AV4853" s="9"/>
      <c r="AW4853" s="9"/>
      <c r="AX4853" s="9"/>
      <c r="AY4853" s="9"/>
      <c r="AZ4853" s="9"/>
      <c r="BA4853" s="9"/>
      <c r="BB4853" s="9"/>
      <c r="BC4853" s="9"/>
      <c r="BD4853" s="9"/>
      <c r="BE4853" s="9"/>
      <c r="BF4853" s="9"/>
      <c r="BG4853" s="9"/>
      <c r="BH4853" s="9"/>
      <c r="BI4853" s="9"/>
      <c r="BJ4853" s="9"/>
      <c r="BK4853" s="9"/>
      <c r="BL4853" s="9"/>
      <c r="BM4853" s="9"/>
      <c r="BN4853" s="9"/>
      <c r="BO4853" s="9"/>
      <c r="BP4853" s="9"/>
      <c r="BQ4853" s="9"/>
      <c r="BT4853" s="9"/>
      <c r="BU4853" s="9"/>
      <c r="BX4853" s="9"/>
      <c r="BY4853" s="9"/>
      <c r="CB4853" s="9"/>
      <c r="CC4853" s="9"/>
      <c r="CF4853" s="9"/>
      <c r="CG4853" s="9"/>
      <c r="CJ4853" s="9"/>
      <c r="CK4853" s="9"/>
      <c r="CN4853" s="9"/>
      <c r="CO4853" s="9"/>
      <c r="CP4853" s="9"/>
      <c r="CQ4853" s="9"/>
      <c r="CR4853" s="9"/>
      <c r="CS4853" s="9"/>
      <c r="CT4853" s="9"/>
      <c r="CU4853" s="9"/>
      <c r="CV4853" s="9"/>
      <c r="CW4853" s="9"/>
      <c r="CX4853" s="9"/>
      <c r="CY4853" s="9"/>
      <c r="CZ4853" s="9"/>
      <c r="DA4853" s="9"/>
      <c r="DB4853" s="9"/>
      <c r="DC4853" s="9"/>
      <c r="DD4853" s="9"/>
      <c r="DE4853" s="9"/>
      <c r="DF4853" s="9"/>
      <c r="DG4853" s="9"/>
      <c r="DH4853" s="9"/>
      <c r="DI4853" s="9"/>
      <c r="DJ4853" s="9"/>
      <c r="DK4853" s="9"/>
      <c r="DL4853" s="9"/>
      <c r="DM4853" s="9"/>
      <c r="DN4853" s="9"/>
      <c r="DO4853" s="9"/>
      <c r="DP4853" s="9"/>
      <c r="DQ4853" s="9"/>
      <c r="DR4853" s="9"/>
      <c r="DS4853" s="9"/>
      <c r="DT4853" s="9"/>
      <c r="DU4853" s="9"/>
      <c r="DV4853" s="9"/>
      <c r="DW4853" s="9"/>
      <c r="DX4853" s="9"/>
      <c r="DY4853" s="9"/>
      <c r="DZ4853" s="56"/>
      <c r="EA4853" s="57"/>
    </row>
    <row r="4854" spans="1:131" ht="19.5" customHeight="1" x14ac:dyDescent="0.25">
      <c r="A4854" s="9">
        <v>3311</v>
      </c>
      <c r="B4854" s="9" t="s">
        <v>9768</v>
      </c>
      <c r="C4854" s="9" t="s">
        <v>9769</v>
      </c>
      <c r="D4854" s="9"/>
      <c r="E4854" s="9" t="s">
        <v>8655</v>
      </c>
      <c r="F4854" s="9" t="s">
        <v>8656</v>
      </c>
      <c r="G4854" s="9"/>
      <c r="H4854" s="9" t="s">
        <v>202</v>
      </c>
      <c r="I4854" s="9" t="s">
        <v>35</v>
      </c>
      <c r="J4854" s="129">
        <v>44144</v>
      </c>
      <c r="K4854" s="129">
        <v>44044</v>
      </c>
      <c r="L4854" s="129">
        <v>44650</v>
      </c>
      <c r="O4854" s="9">
        <v>27</v>
      </c>
      <c r="Q4854" s="9" t="s">
        <v>54</v>
      </c>
      <c r="R4854" s="9"/>
      <c r="S4854" s="13">
        <v>123280000</v>
      </c>
      <c r="T4854" s="13">
        <v>123280000</v>
      </c>
      <c r="U4854" s="13">
        <v>36984000</v>
      </c>
      <c r="V4854" s="9"/>
      <c r="W4854" s="9"/>
      <c r="X4854" s="9"/>
      <c r="Y4854" s="9"/>
      <c r="Z4854" s="9"/>
      <c r="AA4854" s="9"/>
      <c r="AB4854" s="9"/>
      <c r="AC4854" s="9"/>
      <c r="AD4854" s="9"/>
      <c r="AE4854" s="9"/>
      <c r="AF4854" s="55"/>
      <c r="AG4854" s="55"/>
      <c r="AH4854" s="11">
        <v>44105</v>
      </c>
      <c r="AI4854" s="11">
        <v>44196</v>
      </c>
      <c r="AJ4854" s="13">
        <v>62908185</v>
      </c>
      <c r="AK4854" s="13">
        <v>18872456</v>
      </c>
      <c r="AL4854" s="9"/>
      <c r="AM4854" s="9"/>
      <c r="AN4854" s="9"/>
      <c r="AO4854" s="9"/>
      <c r="AP4854" s="9"/>
      <c r="AQ4854" s="9"/>
      <c r="AR4854" s="9"/>
      <c r="AS4854" s="9"/>
      <c r="AT4854" s="9"/>
      <c r="AU4854" s="9"/>
      <c r="AV4854" s="9"/>
      <c r="AW4854" s="9"/>
      <c r="AX4854" s="9"/>
      <c r="AY4854" s="9"/>
      <c r="AZ4854" s="9"/>
      <c r="BA4854" s="9"/>
      <c r="BB4854" s="9"/>
      <c r="BC4854" s="9"/>
      <c r="BD4854" s="9"/>
      <c r="BE4854" s="9"/>
      <c r="BF4854" s="9"/>
      <c r="BG4854" s="9"/>
      <c r="BH4854" s="9"/>
      <c r="BI4854" s="9"/>
      <c r="BJ4854" s="9"/>
      <c r="BK4854" s="9"/>
      <c r="BL4854" s="9"/>
      <c r="BM4854" s="9"/>
      <c r="BN4854" s="9"/>
      <c r="BO4854" s="9"/>
      <c r="BP4854" s="9"/>
      <c r="BQ4854" s="9"/>
      <c r="BT4854" s="9"/>
      <c r="BU4854" s="9"/>
      <c r="BX4854" s="9"/>
      <c r="BY4854" s="9"/>
      <c r="CB4854" s="9"/>
      <c r="CC4854" s="9"/>
      <c r="CF4854" s="9"/>
      <c r="CG4854" s="9"/>
      <c r="CJ4854" s="9"/>
      <c r="CK4854" s="9"/>
      <c r="CN4854" s="9"/>
      <c r="CO4854" s="9"/>
      <c r="CP4854" s="9"/>
      <c r="CQ4854" s="9"/>
      <c r="CR4854" s="9"/>
      <c r="CS4854" s="9"/>
      <c r="CT4854" s="9"/>
      <c r="CU4854" s="9"/>
      <c r="CV4854" s="9"/>
      <c r="CW4854" s="9"/>
      <c r="CX4854" s="9"/>
      <c r="CY4854" s="9"/>
      <c r="CZ4854" s="9"/>
      <c r="DA4854" s="9"/>
      <c r="DB4854" s="9"/>
      <c r="DC4854" s="9"/>
      <c r="DD4854" s="9"/>
      <c r="DE4854" s="9"/>
      <c r="DF4854" s="9"/>
      <c r="DG4854" s="9"/>
      <c r="DH4854" s="9"/>
      <c r="DI4854" s="9"/>
      <c r="DJ4854" s="9"/>
      <c r="DK4854" s="9"/>
      <c r="DL4854" s="9"/>
      <c r="DM4854" s="9"/>
      <c r="DN4854" s="9"/>
      <c r="DO4854" s="9"/>
      <c r="DP4854" s="9"/>
      <c r="DQ4854" s="9"/>
      <c r="DR4854" s="9"/>
      <c r="DS4854" s="9"/>
      <c r="DT4854" s="9"/>
      <c r="DU4854" s="9"/>
      <c r="DV4854" s="9"/>
      <c r="DW4854" s="9"/>
      <c r="DX4854" s="9"/>
      <c r="DY4854" s="9"/>
      <c r="DZ4854" s="56"/>
      <c r="EA4854" s="57"/>
    </row>
    <row r="4855" spans="1:131" ht="19.5" customHeight="1" x14ac:dyDescent="0.25">
      <c r="A4855" s="9">
        <v>3312</v>
      </c>
      <c r="B4855" s="9" t="s">
        <v>9770</v>
      </c>
      <c r="C4855" s="9" t="s">
        <v>9771</v>
      </c>
      <c r="D4855" s="9"/>
      <c r="E4855" s="9" t="s">
        <v>9772</v>
      </c>
      <c r="F4855" s="9" t="s">
        <v>2786</v>
      </c>
      <c r="G4855" s="9"/>
      <c r="H4855" s="9" t="s">
        <v>202</v>
      </c>
      <c r="I4855" s="9" t="s">
        <v>25</v>
      </c>
      <c r="J4855" s="129">
        <v>44229</v>
      </c>
      <c r="K4855" s="129">
        <v>44177</v>
      </c>
      <c r="L4855" s="129">
        <v>44560</v>
      </c>
      <c r="O4855" s="9">
        <v>30</v>
      </c>
      <c r="Q4855" s="9" t="s">
        <v>54</v>
      </c>
      <c r="R4855" s="9"/>
      <c r="S4855" s="13">
        <v>12100000</v>
      </c>
      <c r="T4855" s="13">
        <v>12100000</v>
      </c>
      <c r="U4855" s="13">
        <v>3630000</v>
      </c>
      <c r="V4855" s="9"/>
      <c r="W4855" s="9"/>
      <c r="X4855" s="9"/>
      <c r="Y4855" s="9"/>
      <c r="Z4855" s="9"/>
      <c r="AA4855" s="9"/>
      <c r="AB4855" s="9"/>
      <c r="AC4855" s="9"/>
      <c r="AD4855" s="9"/>
      <c r="AE4855" s="9"/>
      <c r="AF4855" s="55"/>
      <c r="AG4855" s="55"/>
      <c r="AH4855" s="9"/>
      <c r="AI4855" s="9"/>
      <c r="AJ4855" s="9"/>
      <c r="AK4855" s="9"/>
      <c r="AL4855" s="9"/>
      <c r="AM4855" s="9"/>
      <c r="AN4855" s="9"/>
      <c r="AO4855" s="9"/>
      <c r="AP4855" s="9"/>
      <c r="AQ4855" s="9"/>
      <c r="AR4855" s="9"/>
      <c r="AS4855" s="9"/>
      <c r="AT4855" s="9"/>
      <c r="AU4855" s="9"/>
      <c r="AV4855" s="9"/>
      <c r="AW4855" s="9"/>
      <c r="AX4855" s="9"/>
      <c r="AY4855" s="9"/>
      <c r="AZ4855" s="9"/>
      <c r="BA4855" s="9"/>
      <c r="BB4855" s="9"/>
      <c r="BC4855" s="9"/>
      <c r="BD4855" s="9"/>
      <c r="BE4855" s="9"/>
      <c r="BF4855" s="9"/>
      <c r="BG4855" s="9"/>
      <c r="BH4855" s="9"/>
      <c r="BI4855" s="9"/>
      <c r="BJ4855" s="9"/>
      <c r="BK4855" s="9"/>
      <c r="BL4855" s="9"/>
      <c r="BM4855" s="9"/>
      <c r="BN4855" s="9"/>
      <c r="BO4855" s="9"/>
      <c r="BP4855" s="9"/>
      <c r="BQ4855" s="9"/>
      <c r="BT4855" s="9"/>
      <c r="BU4855" s="9"/>
      <c r="BX4855" s="9"/>
      <c r="BY4855" s="9"/>
      <c r="CB4855" s="9"/>
      <c r="CC4855" s="9"/>
      <c r="CF4855" s="9"/>
      <c r="CG4855" s="9"/>
      <c r="CJ4855" s="9"/>
      <c r="CK4855" s="9"/>
      <c r="CN4855" s="9"/>
      <c r="CO4855" s="9"/>
      <c r="CP4855" s="9"/>
      <c r="CQ4855" s="9"/>
      <c r="CR4855" s="9"/>
      <c r="CS4855" s="9"/>
      <c r="CT4855" s="9"/>
      <c r="CU4855" s="9"/>
      <c r="CV4855" s="9"/>
      <c r="CW4855" s="9"/>
      <c r="CX4855" s="9"/>
      <c r="CY4855" s="9"/>
      <c r="CZ4855" s="9"/>
      <c r="DA4855" s="9"/>
      <c r="DB4855" s="9"/>
      <c r="DC4855" s="9"/>
      <c r="DD4855" s="9"/>
      <c r="DE4855" s="9"/>
      <c r="DF4855" s="9"/>
      <c r="DG4855" s="9"/>
      <c r="DH4855" s="9"/>
      <c r="DI4855" s="9"/>
      <c r="DJ4855" s="9"/>
      <c r="DK4855" s="9"/>
      <c r="DL4855" s="9"/>
      <c r="DM4855" s="9"/>
      <c r="DN4855" s="9"/>
      <c r="DO4855" s="9"/>
      <c r="DP4855" s="9"/>
      <c r="DQ4855" s="9"/>
      <c r="DR4855" s="9"/>
      <c r="DS4855" s="9"/>
      <c r="DT4855" s="9"/>
      <c r="DU4855" s="9"/>
      <c r="DV4855" s="9"/>
      <c r="DW4855" s="9"/>
      <c r="DX4855" s="9"/>
      <c r="DY4855" s="9"/>
      <c r="DZ4855" s="56"/>
      <c r="EA4855" s="57"/>
    </row>
    <row r="4856" spans="1:131" ht="19.5" customHeight="1" x14ac:dyDescent="0.25">
      <c r="A4856" s="9">
        <v>3313</v>
      </c>
      <c r="B4856" s="9" t="s">
        <v>9773</v>
      </c>
      <c r="C4856" s="9" t="s">
        <v>9774</v>
      </c>
      <c r="D4856" s="9"/>
      <c r="E4856" s="9" t="s">
        <v>447</v>
      </c>
      <c r="F4856" s="9" t="s">
        <v>4517</v>
      </c>
      <c r="G4856" s="9"/>
      <c r="H4856" s="9" t="s">
        <v>202</v>
      </c>
      <c r="I4856" s="9" t="s">
        <v>25</v>
      </c>
      <c r="J4856" s="129">
        <v>44257</v>
      </c>
      <c r="K4856" s="129">
        <v>44228</v>
      </c>
      <c r="L4856" s="129">
        <v>44377</v>
      </c>
      <c r="O4856" s="9">
        <v>25</v>
      </c>
      <c r="Q4856" s="9" t="s">
        <v>54</v>
      </c>
      <c r="R4856" s="9"/>
      <c r="S4856" s="13">
        <v>8115000</v>
      </c>
      <c r="T4856" s="13">
        <v>8115000</v>
      </c>
      <c r="U4856" s="13">
        <v>2434500</v>
      </c>
      <c r="V4856" s="9"/>
      <c r="W4856" s="9"/>
      <c r="X4856" s="9"/>
      <c r="Y4856" s="9"/>
      <c r="Z4856" s="9"/>
      <c r="AA4856" s="9"/>
      <c r="AB4856" s="9"/>
      <c r="AC4856" s="9"/>
      <c r="AD4856" s="9"/>
      <c r="AE4856" s="9"/>
      <c r="AF4856" s="55"/>
      <c r="AG4856" s="55"/>
      <c r="AH4856" s="9"/>
      <c r="AI4856" s="9"/>
      <c r="AJ4856" s="9"/>
      <c r="AK4856" s="9"/>
      <c r="AL4856" s="9"/>
      <c r="AM4856" s="9"/>
      <c r="AN4856" s="9"/>
      <c r="AO4856" s="9"/>
      <c r="AP4856" s="9"/>
      <c r="AQ4856" s="9"/>
      <c r="AR4856" s="9"/>
      <c r="AS4856" s="9"/>
      <c r="AT4856" s="9"/>
      <c r="AU4856" s="9"/>
      <c r="AV4856" s="9"/>
      <c r="AW4856" s="9"/>
      <c r="AX4856" s="9"/>
      <c r="AY4856" s="9"/>
      <c r="AZ4856" s="9"/>
      <c r="BA4856" s="9"/>
      <c r="BB4856" s="9"/>
      <c r="BC4856" s="9"/>
      <c r="BD4856" s="9"/>
      <c r="BE4856" s="9"/>
      <c r="BF4856" s="9"/>
      <c r="BG4856" s="9"/>
      <c r="BH4856" s="9"/>
      <c r="BI4856" s="9"/>
      <c r="BJ4856" s="9"/>
      <c r="BK4856" s="9"/>
      <c r="BL4856" s="9"/>
      <c r="BM4856" s="9"/>
      <c r="BN4856" s="9"/>
      <c r="BO4856" s="9"/>
      <c r="BP4856" s="9"/>
      <c r="BQ4856" s="9"/>
      <c r="BT4856" s="9"/>
      <c r="BU4856" s="9"/>
      <c r="BX4856" s="9"/>
      <c r="BY4856" s="9"/>
      <c r="CB4856" s="9"/>
      <c r="CC4856" s="9"/>
      <c r="CF4856" s="9"/>
      <c r="CG4856" s="9"/>
      <c r="CJ4856" s="9"/>
      <c r="CK4856" s="9"/>
      <c r="CN4856" s="9"/>
      <c r="CO4856" s="9"/>
      <c r="CP4856" s="9"/>
      <c r="CQ4856" s="9"/>
      <c r="CR4856" s="9"/>
      <c r="CS4856" s="9"/>
      <c r="CT4856" s="9"/>
      <c r="CU4856" s="9"/>
      <c r="CV4856" s="9"/>
      <c r="CW4856" s="9"/>
      <c r="CX4856" s="9"/>
      <c r="CY4856" s="9"/>
      <c r="CZ4856" s="9"/>
      <c r="DA4856" s="9"/>
      <c r="DB4856" s="9"/>
      <c r="DC4856" s="9"/>
      <c r="DD4856" s="9"/>
      <c r="DE4856" s="9"/>
      <c r="DF4856" s="9"/>
      <c r="DG4856" s="9"/>
      <c r="DH4856" s="9"/>
      <c r="DI4856" s="9"/>
      <c r="DJ4856" s="9"/>
      <c r="DK4856" s="9"/>
      <c r="DL4856" s="9"/>
      <c r="DM4856" s="9"/>
      <c r="DN4856" s="9"/>
      <c r="DO4856" s="9"/>
      <c r="DP4856" s="9"/>
      <c r="DQ4856" s="9"/>
      <c r="DR4856" s="9"/>
      <c r="DS4856" s="9"/>
      <c r="DT4856" s="9"/>
      <c r="DU4856" s="9"/>
      <c r="DV4856" s="9"/>
      <c r="DW4856" s="9"/>
      <c r="DX4856" s="9"/>
      <c r="DY4856" s="9"/>
      <c r="DZ4856" s="56"/>
      <c r="EA4856" s="57"/>
    </row>
    <row r="4857" spans="1:131" ht="19.5" customHeight="1" x14ac:dyDescent="0.25">
      <c r="A4857" s="9">
        <v>3314</v>
      </c>
      <c r="B4857" s="9" t="s">
        <v>9775</v>
      </c>
      <c r="C4857" s="9" t="s">
        <v>9776</v>
      </c>
      <c r="D4857" s="9"/>
      <c r="E4857" s="9" t="s">
        <v>6664</v>
      </c>
      <c r="F4857" s="9" t="s">
        <v>6665</v>
      </c>
      <c r="G4857" s="9"/>
      <c r="H4857" s="9" t="s">
        <v>202</v>
      </c>
      <c r="I4857" s="9" t="s">
        <v>28</v>
      </c>
      <c r="J4857" s="129">
        <v>44256</v>
      </c>
      <c r="K4857" s="129">
        <v>44247</v>
      </c>
      <c r="L4857" s="129">
        <v>44470</v>
      </c>
      <c r="M4857" s="9" t="s">
        <v>20</v>
      </c>
      <c r="O4857" s="9">
        <v>31</v>
      </c>
      <c r="Q4857" s="9" t="s">
        <v>54</v>
      </c>
      <c r="R4857" s="9"/>
      <c r="S4857" s="13">
        <v>2600000</v>
      </c>
      <c r="T4857" s="13">
        <v>2600000</v>
      </c>
      <c r="U4857" s="13">
        <v>780000</v>
      </c>
      <c r="V4857" s="9"/>
      <c r="W4857" s="9"/>
      <c r="X4857" s="9"/>
      <c r="Y4857" s="9"/>
      <c r="Z4857" s="9"/>
      <c r="AA4857" s="9"/>
      <c r="AB4857" s="9"/>
      <c r="AC4857" s="9"/>
      <c r="AD4857" s="9"/>
      <c r="AE4857" s="9"/>
      <c r="AF4857" s="55"/>
      <c r="AG4857" s="55"/>
      <c r="AH4857" s="11">
        <v>44247</v>
      </c>
      <c r="AI4857" s="11">
        <v>44323</v>
      </c>
      <c r="AJ4857" s="13">
        <v>2452000</v>
      </c>
      <c r="AK4857" s="13">
        <v>735600</v>
      </c>
      <c r="AL4857" s="9"/>
      <c r="AM4857" s="9"/>
      <c r="AN4857" s="9"/>
      <c r="AO4857" s="9"/>
      <c r="AP4857" s="9"/>
      <c r="AQ4857" s="9"/>
      <c r="AR4857" s="9"/>
      <c r="AS4857" s="9"/>
      <c r="AT4857" s="9"/>
      <c r="AU4857" s="9"/>
      <c r="AV4857" s="9"/>
      <c r="AW4857" s="9"/>
      <c r="AX4857" s="9"/>
      <c r="AY4857" s="9"/>
      <c r="AZ4857" s="9"/>
      <c r="BA4857" s="9"/>
      <c r="BB4857" s="9"/>
      <c r="BC4857" s="9"/>
      <c r="BD4857" s="9"/>
      <c r="BE4857" s="9"/>
      <c r="BF4857" s="9"/>
      <c r="BG4857" s="9"/>
      <c r="BH4857" s="9"/>
      <c r="BI4857" s="9"/>
      <c r="BJ4857" s="9"/>
      <c r="BK4857" s="9"/>
      <c r="BL4857" s="9"/>
      <c r="BM4857" s="9"/>
      <c r="BN4857" s="9"/>
      <c r="BO4857" s="9"/>
      <c r="BP4857" s="9"/>
      <c r="BQ4857" s="9"/>
      <c r="BT4857" s="9"/>
      <c r="BU4857" s="9"/>
      <c r="BX4857" s="9"/>
      <c r="BY4857" s="9"/>
      <c r="CB4857" s="9"/>
      <c r="CC4857" s="9"/>
      <c r="CF4857" s="9"/>
      <c r="CG4857" s="9"/>
      <c r="CJ4857" s="9"/>
      <c r="CK4857" s="9"/>
      <c r="CN4857" s="9"/>
      <c r="CO4857" s="9"/>
      <c r="CP4857" s="9"/>
      <c r="CQ4857" s="9"/>
      <c r="CR4857" s="9"/>
      <c r="CS4857" s="9"/>
      <c r="CT4857" s="9"/>
      <c r="CU4857" s="9"/>
      <c r="CV4857" s="9"/>
      <c r="CW4857" s="9"/>
      <c r="CX4857" s="9"/>
      <c r="CY4857" s="9"/>
      <c r="CZ4857" s="9"/>
      <c r="DA4857" s="9"/>
      <c r="DB4857" s="9"/>
      <c r="DC4857" s="9"/>
      <c r="DD4857" s="9"/>
      <c r="DE4857" s="9"/>
      <c r="DF4857" s="9"/>
      <c r="DG4857" s="9"/>
      <c r="DH4857" s="9"/>
      <c r="DI4857" s="9"/>
      <c r="DJ4857" s="9"/>
      <c r="DK4857" s="9"/>
      <c r="DL4857" s="9"/>
      <c r="DM4857" s="9"/>
      <c r="DN4857" s="9"/>
      <c r="DO4857" s="9"/>
      <c r="DP4857" s="9"/>
      <c r="DQ4857" s="9"/>
      <c r="DR4857" s="9"/>
      <c r="DS4857" s="9"/>
      <c r="DT4857" s="9"/>
      <c r="DU4857" s="9"/>
      <c r="DV4857" s="9"/>
      <c r="DW4857" s="9"/>
      <c r="DX4857" s="9"/>
      <c r="DY4857" s="9"/>
      <c r="DZ4857" s="56"/>
      <c r="EA4857" s="57"/>
    </row>
    <row r="4858" spans="1:131" ht="19.5" customHeight="1" x14ac:dyDescent="0.25">
      <c r="A4858" s="9">
        <v>3315</v>
      </c>
      <c r="B4858" s="9" t="s">
        <v>9778</v>
      </c>
      <c r="C4858" s="9" t="s">
        <v>9779</v>
      </c>
      <c r="D4858" s="9"/>
      <c r="E4858" s="9" t="s">
        <v>9780</v>
      </c>
      <c r="F4858" s="9" t="s">
        <v>9781</v>
      </c>
      <c r="G4858" s="9"/>
      <c r="H4858" s="9" t="s">
        <v>202</v>
      </c>
      <c r="I4858" s="9" t="s">
        <v>35</v>
      </c>
      <c r="J4858" s="129">
        <v>44228</v>
      </c>
      <c r="K4858" s="129">
        <v>44166</v>
      </c>
      <c r="L4858" s="129">
        <v>44743</v>
      </c>
      <c r="O4858" s="9">
        <v>32</v>
      </c>
      <c r="Q4858" s="9" t="s">
        <v>54</v>
      </c>
      <c r="R4858" s="9"/>
      <c r="S4858" s="13">
        <v>18000000</v>
      </c>
      <c r="T4858" s="13">
        <v>18000000</v>
      </c>
      <c r="U4858" s="13">
        <v>5400000</v>
      </c>
      <c r="V4858" s="9"/>
      <c r="W4858" s="9"/>
      <c r="X4858" s="9"/>
      <c r="Y4858" s="9"/>
      <c r="Z4858" s="9"/>
      <c r="AA4858" s="9"/>
      <c r="AB4858" s="9"/>
      <c r="AC4858" s="9"/>
      <c r="AD4858" s="9"/>
      <c r="AE4858" s="9"/>
      <c r="AF4858" s="55"/>
      <c r="AG4858" s="55"/>
      <c r="AH4858" s="9"/>
      <c r="AI4858" s="9"/>
      <c r="AJ4858" s="9"/>
      <c r="AK4858" s="9"/>
      <c r="AL4858" s="9"/>
      <c r="AM4858" s="9"/>
      <c r="AN4858" s="9"/>
      <c r="AO4858" s="9"/>
      <c r="AP4858" s="9"/>
      <c r="AQ4858" s="9"/>
      <c r="AR4858" s="9"/>
      <c r="AS4858" s="9"/>
      <c r="AT4858" s="9"/>
      <c r="AU4858" s="9"/>
      <c r="AV4858" s="9"/>
      <c r="AW4858" s="9"/>
      <c r="AX4858" s="9"/>
      <c r="AY4858" s="9"/>
      <c r="AZ4858" s="9"/>
      <c r="BA4858" s="9"/>
      <c r="BB4858" s="9"/>
      <c r="BC4858" s="9"/>
      <c r="BD4858" s="9"/>
      <c r="BE4858" s="9"/>
      <c r="BF4858" s="9"/>
      <c r="BG4858" s="9"/>
      <c r="BH4858" s="9"/>
      <c r="BI4858" s="9"/>
      <c r="BJ4858" s="9"/>
      <c r="BK4858" s="9"/>
      <c r="BL4858" s="9"/>
      <c r="BM4858" s="9"/>
      <c r="BN4858" s="9"/>
      <c r="BO4858" s="9"/>
      <c r="BP4858" s="9"/>
      <c r="BQ4858" s="9"/>
      <c r="BT4858" s="9"/>
      <c r="BU4858" s="9"/>
      <c r="BX4858" s="9"/>
      <c r="BY4858" s="9"/>
      <c r="CB4858" s="9"/>
      <c r="CC4858" s="9"/>
      <c r="CF4858" s="9"/>
      <c r="CG4858" s="9"/>
      <c r="CJ4858" s="9"/>
      <c r="CK4858" s="9"/>
      <c r="CN4858" s="9"/>
      <c r="CO4858" s="9"/>
      <c r="CP4858" s="9"/>
      <c r="CQ4858" s="9"/>
      <c r="CR4858" s="9"/>
      <c r="CS4858" s="9"/>
      <c r="CT4858" s="9"/>
      <c r="CU4858" s="9"/>
      <c r="CV4858" s="9"/>
      <c r="CW4858" s="9"/>
      <c r="CX4858" s="9"/>
      <c r="CY4858" s="9"/>
      <c r="CZ4858" s="9"/>
      <c r="DA4858" s="9"/>
      <c r="DB4858" s="9"/>
      <c r="DC4858" s="9"/>
      <c r="DD4858" s="9"/>
      <c r="DE4858" s="9"/>
      <c r="DF4858" s="9"/>
      <c r="DG4858" s="9"/>
      <c r="DH4858" s="9"/>
      <c r="DI4858" s="9"/>
      <c r="DJ4858" s="9"/>
      <c r="DK4858" s="9"/>
      <c r="DL4858" s="9"/>
      <c r="DM4858" s="9"/>
      <c r="DN4858" s="9"/>
      <c r="DO4858" s="9"/>
      <c r="DP4858" s="9"/>
      <c r="DQ4858" s="9"/>
      <c r="DR4858" s="9"/>
      <c r="DS4858" s="9"/>
      <c r="DT4858" s="9"/>
      <c r="DU4858" s="9"/>
      <c r="DV4858" s="9"/>
      <c r="DW4858" s="9"/>
      <c r="DX4858" s="9"/>
      <c r="DY4858" s="9"/>
      <c r="DZ4858" s="56"/>
      <c r="EA4858" s="57"/>
    </row>
    <row r="4859" spans="1:131" ht="19.5" customHeight="1" x14ac:dyDescent="0.25">
      <c r="A4859" s="9">
        <v>3316</v>
      </c>
      <c r="B4859" s="9" t="s">
        <v>9782</v>
      </c>
      <c r="C4859" s="9" t="s">
        <v>9783</v>
      </c>
      <c r="D4859" s="9"/>
      <c r="E4859" s="9" t="s">
        <v>300</v>
      </c>
      <c r="F4859" s="9" t="s">
        <v>301</v>
      </c>
      <c r="G4859" s="9"/>
      <c r="H4859" s="9" t="s">
        <v>202</v>
      </c>
      <c r="I4859" s="9" t="s">
        <v>78</v>
      </c>
      <c r="J4859" s="129">
        <v>44238</v>
      </c>
      <c r="K4859" s="129">
        <v>44207</v>
      </c>
      <c r="L4859" s="129">
        <v>44270</v>
      </c>
      <c r="O4859" s="9">
        <v>27</v>
      </c>
      <c r="Q4859" s="9" t="s">
        <v>61</v>
      </c>
      <c r="R4859" s="9"/>
      <c r="S4859" s="13">
        <v>7336000</v>
      </c>
      <c r="T4859" s="13">
        <v>7336000</v>
      </c>
      <c r="U4859" s="13">
        <v>2200800</v>
      </c>
      <c r="V4859" s="9"/>
      <c r="W4859" s="9"/>
      <c r="X4859" s="9"/>
      <c r="Y4859" s="9"/>
      <c r="Z4859" s="9"/>
      <c r="AA4859" s="9"/>
      <c r="AB4859" s="9"/>
      <c r="AC4859" s="9"/>
      <c r="AD4859" s="9"/>
      <c r="AE4859" s="9"/>
      <c r="AF4859" s="55"/>
      <c r="AG4859" s="55"/>
      <c r="AH4859" s="9"/>
      <c r="AI4859" s="9"/>
      <c r="AJ4859" s="9"/>
      <c r="AK4859" s="9"/>
      <c r="AL4859" s="9"/>
      <c r="AM4859" s="9"/>
      <c r="AN4859" s="9"/>
      <c r="AO4859" s="9"/>
      <c r="AP4859" s="9"/>
      <c r="AQ4859" s="9"/>
      <c r="AR4859" s="9"/>
      <c r="AS4859" s="9"/>
      <c r="AT4859" s="9"/>
      <c r="AU4859" s="9"/>
      <c r="AV4859" s="9"/>
      <c r="AW4859" s="9"/>
      <c r="AX4859" s="9"/>
      <c r="AY4859" s="9"/>
      <c r="AZ4859" s="9"/>
      <c r="BA4859" s="9"/>
      <c r="BB4859" s="9"/>
      <c r="BC4859" s="9"/>
      <c r="BD4859" s="9"/>
      <c r="BE4859" s="9"/>
      <c r="BF4859" s="9"/>
      <c r="BG4859" s="9"/>
      <c r="BH4859" s="9"/>
      <c r="BI4859" s="9"/>
      <c r="BJ4859" s="9"/>
      <c r="BK4859" s="9"/>
      <c r="BL4859" s="9"/>
      <c r="BM4859" s="9"/>
      <c r="BN4859" s="9"/>
      <c r="BO4859" s="9"/>
      <c r="BP4859" s="9"/>
      <c r="BQ4859" s="9"/>
      <c r="BT4859" s="9"/>
      <c r="BU4859" s="9"/>
      <c r="BX4859" s="9"/>
      <c r="BY4859" s="9"/>
      <c r="CB4859" s="9"/>
      <c r="CC4859" s="9"/>
      <c r="CF4859" s="9"/>
      <c r="CG4859" s="9"/>
      <c r="CJ4859" s="9"/>
      <c r="CK4859" s="9"/>
      <c r="CN4859" s="9"/>
      <c r="CO4859" s="9"/>
      <c r="CP4859" s="9"/>
      <c r="CQ4859" s="9"/>
      <c r="CR4859" s="9"/>
      <c r="CS4859" s="9"/>
      <c r="CT4859" s="9"/>
      <c r="CU4859" s="9"/>
      <c r="CV4859" s="9"/>
      <c r="CW4859" s="9"/>
      <c r="CX4859" s="9"/>
      <c r="CY4859" s="9"/>
      <c r="CZ4859" s="9"/>
      <c r="DA4859" s="9"/>
      <c r="DB4859" s="9"/>
      <c r="DC4859" s="9"/>
      <c r="DD4859" s="9"/>
      <c r="DE4859" s="9"/>
      <c r="DF4859" s="9"/>
      <c r="DG4859" s="9"/>
      <c r="DH4859" s="9"/>
      <c r="DI4859" s="9"/>
      <c r="DJ4859" s="9"/>
      <c r="DK4859" s="9"/>
      <c r="DL4859" s="9"/>
      <c r="DM4859" s="9"/>
      <c r="DN4859" s="9"/>
      <c r="DO4859" s="9"/>
      <c r="DP4859" s="9"/>
      <c r="DQ4859" s="9"/>
      <c r="DR4859" s="9"/>
      <c r="DS4859" s="9"/>
      <c r="DT4859" s="9"/>
      <c r="DU4859" s="9"/>
      <c r="DV4859" s="9"/>
      <c r="DW4859" s="9"/>
      <c r="DX4859" s="9"/>
      <c r="DY4859" s="9"/>
      <c r="DZ4859" s="56"/>
      <c r="EA4859" s="57"/>
    </row>
    <row r="4860" spans="1:131" ht="38.25" customHeight="1" x14ac:dyDescent="0.25">
      <c r="A4860" s="9">
        <v>3317</v>
      </c>
      <c r="B4860" s="9" t="s">
        <v>9784</v>
      </c>
      <c r="C4860" s="9" t="s">
        <v>9785</v>
      </c>
      <c r="D4860" s="9"/>
      <c r="E4860" s="9" t="s">
        <v>9786</v>
      </c>
      <c r="F4860" s="9" t="s">
        <v>9787</v>
      </c>
      <c r="G4860" s="9"/>
      <c r="H4860" s="9" t="s">
        <v>906</v>
      </c>
      <c r="I4860" s="9" t="s">
        <v>97</v>
      </c>
      <c r="M4860" s="9" t="s">
        <v>20</v>
      </c>
      <c r="O4860" s="9">
        <v>25</v>
      </c>
      <c r="R4860" s="9"/>
      <c r="S4860" s="9"/>
      <c r="T4860" s="9"/>
      <c r="U4860" s="9"/>
      <c r="V4860" s="9"/>
      <c r="W4860" s="9"/>
      <c r="X4860" s="9"/>
      <c r="Y4860" s="9"/>
      <c r="Z4860" s="9"/>
      <c r="AA4860" s="9"/>
      <c r="AB4860" s="9"/>
      <c r="AC4860" s="9"/>
      <c r="AD4860" s="9"/>
      <c r="AE4860" s="9"/>
      <c r="AF4860" s="55"/>
      <c r="AG4860" s="55"/>
      <c r="AH4860" s="9"/>
      <c r="AI4860" s="9"/>
      <c r="AJ4860" s="9"/>
      <c r="AK4860" s="9"/>
      <c r="AL4860" s="9"/>
      <c r="AM4860" s="9"/>
      <c r="AN4860" s="9"/>
      <c r="AO4860" s="9"/>
      <c r="AP4860" s="9"/>
      <c r="AQ4860" s="9"/>
      <c r="AR4860" s="9"/>
      <c r="AS4860" s="9"/>
      <c r="AT4860" s="9"/>
      <c r="AU4860" s="9"/>
      <c r="AV4860" s="9"/>
      <c r="AW4860" s="9"/>
      <c r="AX4860" s="9"/>
      <c r="AY4860" s="9"/>
      <c r="AZ4860" s="9"/>
      <c r="BA4860" s="9"/>
      <c r="BB4860" s="9"/>
      <c r="BC4860" s="9"/>
      <c r="BD4860" s="9"/>
      <c r="BE4860" s="9"/>
      <c r="BF4860" s="9"/>
      <c r="BG4860" s="9"/>
      <c r="BH4860" s="9"/>
      <c r="BI4860" s="9"/>
      <c r="BJ4860" s="9"/>
      <c r="BK4860" s="9"/>
      <c r="BL4860" s="9"/>
      <c r="BM4860" s="9"/>
      <c r="BN4860" s="9"/>
      <c r="BO4860" s="9"/>
      <c r="BP4860" s="9"/>
      <c r="BQ4860" s="9"/>
      <c r="BT4860" s="9"/>
      <c r="BU4860" s="9"/>
      <c r="BX4860" s="9"/>
      <c r="BY4860" s="9"/>
      <c r="CB4860" s="9"/>
      <c r="CC4860" s="9"/>
      <c r="CF4860" s="9"/>
      <c r="CG4860" s="9"/>
      <c r="CJ4860" s="9"/>
      <c r="CK4860" s="9"/>
      <c r="CN4860" s="9"/>
      <c r="CO4860" s="9"/>
      <c r="CP4860" s="9"/>
      <c r="CQ4860" s="9"/>
      <c r="CR4860" s="9"/>
      <c r="CS4860" s="9"/>
      <c r="CT4860" s="9"/>
      <c r="CU4860" s="9"/>
      <c r="CV4860" s="9"/>
      <c r="CW4860" s="9"/>
      <c r="CX4860" s="9"/>
      <c r="CY4860" s="9"/>
      <c r="CZ4860" s="9"/>
      <c r="DA4860" s="9"/>
      <c r="DB4860" s="9"/>
      <c r="DC4860" s="9"/>
      <c r="DD4860" s="9"/>
      <c r="DE4860" s="9"/>
      <c r="DF4860" s="9"/>
      <c r="DG4860" s="9"/>
      <c r="DH4860" s="9"/>
      <c r="DI4860" s="9"/>
      <c r="DJ4860" s="9"/>
      <c r="DK4860" s="9"/>
      <c r="DL4860" s="9"/>
      <c r="DM4860" s="9"/>
      <c r="DN4860" s="9"/>
      <c r="DO4860" s="9"/>
      <c r="DP4860" s="9"/>
      <c r="DQ4860" s="9"/>
      <c r="DR4860" s="9"/>
      <c r="DS4860" s="9"/>
      <c r="DT4860" s="9"/>
      <c r="DU4860" s="9"/>
      <c r="DV4860" s="9"/>
      <c r="DW4860" s="9"/>
      <c r="DX4860" s="9"/>
      <c r="DY4860" s="9"/>
      <c r="DZ4860" s="56"/>
      <c r="EA4860" s="57"/>
    </row>
    <row r="4861" spans="1:131" ht="39" customHeight="1" x14ac:dyDescent="0.25">
      <c r="A4861" s="9">
        <v>3318</v>
      </c>
      <c r="B4861" s="9" t="s">
        <v>9788</v>
      </c>
      <c r="C4861" s="9" t="s">
        <v>9789</v>
      </c>
      <c r="D4861" s="9"/>
      <c r="E4861" s="9" t="s">
        <v>9647</v>
      </c>
      <c r="F4861" s="108" t="s">
        <v>9792</v>
      </c>
      <c r="G4861" s="9"/>
      <c r="H4861" s="9" t="s">
        <v>906</v>
      </c>
      <c r="I4861" s="9" t="s">
        <v>97</v>
      </c>
      <c r="M4861" s="9" t="s">
        <v>335</v>
      </c>
      <c r="O4861" s="9">
        <v>22</v>
      </c>
      <c r="R4861" s="9"/>
      <c r="S4861" s="9"/>
      <c r="T4861" s="9"/>
      <c r="U4861" s="9"/>
      <c r="V4861" s="9"/>
      <c r="W4861" s="9"/>
      <c r="X4861" s="9"/>
      <c r="Y4861" s="9"/>
      <c r="Z4861" s="9"/>
      <c r="AA4861" s="9"/>
      <c r="AB4861" s="9"/>
      <c r="AC4861" s="9"/>
      <c r="AD4861" s="9"/>
      <c r="AE4861" s="9"/>
      <c r="AF4861" s="55"/>
      <c r="AG4861" s="55"/>
      <c r="AH4861" s="9"/>
      <c r="AI4861" s="9"/>
      <c r="AJ4861" s="9"/>
      <c r="AK4861" s="9"/>
      <c r="AL4861" s="9"/>
      <c r="AM4861" s="9"/>
      <c r="AN4861" s="9"/>
      <c r="AO4861" s="9"/>
      <c r="AP4861" s="9"/>
      <c r="AQ4861" s="9"/>
      <c r="AR4861" s="9"/>
      <c r="AS4861" s="9"/>
      <c r="AT4861" s="9"/>
      <c r="AU4861" s="9"/>
      <c r="AV4861" s="9"/>
      <c r="AW4861" s="9"/>
      <c r="AX4861" s="9"/>
      <c r="AY4861" s="9"/>
      <c r="AZ4861" s="9"/>
      <c r="BA4861" s="9"/>
      <c r="BB4861" s="9"/>
      <c r="BC4861" s="9"/>
      <c r="BD4861" s="9"/>
      <c r="BE4861" s="9"/>
      <c r="BF4861" s="9"/>
      <c r="BG4861" s="9"/>
      <c r="BH4861" s="9"/>
      <c r="BI4861" s="9"/>
      <c r="BJ4861" s="9"/>
      <c r="BK4861" s="9"/>
      <c r="BL4861" s="9"/>
      <c r="BM4861" s="9"/>
      <c r="BN4861" s="9"/>
      <c r="BO4861" s="9"/>
      <c r="BP4861" s="9"/>
      <c r="BQ4861" s="9"/>
      <c r="BT4861" s="9"/>
      <c r="BU4861" s="9"/>
      <c r="BX4861" s="9"/>
      <c r="BY4861" s="9"/>
      <c r="CB4861" s="9"/>
      <c r="CC4861" s="9"/>
      <c r="CF4861" s="9"/>
      <c r="CG4861" s="9"/>
      <c r="CJ4861" s="9"/>
      <c r="CK4861" s="9"/>
      <c r="CN4861" s="9"/>
      <c r="CO4861" s="9"/>
      <c r="CP4861" s="9"/>
      <c r="CQ4861" s="9"/>
      <c r="CR4861" s="9"/>
      <c r="CS4861" s="9"/>
      <c r="CT4861" s="9"/>
      <c r="CU4861" s="9"/>
      <c r="CV4861" s="9"/>
      <c r="CW4861" s="9"/>
      <c r="CX4861" s="9"/>
      <c r="CY4861" s="9"/>
      <c r="CZ4861" s="9"/>
      <c r="DA4861" s="9"/>
      <c r="DB4861" s="9"/>
      <c r="DC4861" s="9"/>
      <c r="DD4861" s="9"/>
      <c r="DE4861" s="9"/>
      <c r="DF4861" s="9"/>
      <c r="DG4861" s="9"/>
      <c r="DH4861" s="9"/>
      <c r="DI4861" s="9"/>
      <c r="DJ4861" s="9"/>
      <c r="DK4861" s="9"/>
      <c r="DL4861" s="9"/>
      <c r="DM4861" s="9"/>
      <c r="DN4861" s="9"/>
      <c r="DO4861" s="9"/>
      <c r="DP4861" s="9"/>
      <c r="DQ4861" s="9"/>
      <c r="DR4861" s="9"/>
      <c r="DS4861" s="9"/>
      <c r="DT4861" s="9"/>
      <c r="DU4861" s="9"/>
      <c r="DV4861" s="9"/>
      <c r="DW4861" s="9"/>
      <c r="DX4861" s="9"/>
      <c r="DY4861" s="9"/>
      <c r="DZ4861" s="56"/>
      <c r="EA4861" s="57"/>
    </row>
    <row r="4862" spans="1:131" ht="39" customHeight="1" x14ac:dyDescent="0.25">
      <c r="A4862" s="9">
        <v>3319</v>
      </c>
      <c r="B4862" s="9" t="s">
        <v>9790</v>
      </c>
      <c r="C4862" s="9" t="s">
        <v>9791</v>
      </c>
      <c r="D4862" s="9"/>
      <c r="E4862" s="9" t="s">
        <v>9647</v>
      </c>
      <c r="F4862" s="108" t="s">
        <v>9792</v>
      </c>
      <c r="G4862" s="9"/>
      <c r="H4862" s="9" t="s">
        <v>906</v>
      </c>
      <c r="I4862" s="9" t="s">
        <v>25</v>
      </c>
      <c r="M4862" s="9" t="s">
        <v>335</v>
      </c>
      <c r="O4862" s="9">
        <v>24</v>
      </c>
      <c r="R4862" s="9"/>
      <c r="S4862" s="9"/>
      <c r="T4862" s="9"/>
      <c r="U4862" s="9"/>
      <c r="V4862" s="9"/>
      <c r="W4862" s="9"/>
      <c r="X4862" s="9"/>
      <c r="Y4862" s="9"/>
      <c r="Z4862" s="9"/>
      <c r="AA4862" s="9"/>
      <c r="AB4862" s="9"/>
      <c r="AC4862" s="9"/>
      <c r="AD4862" s="9"/>
      <c r="AE4862" s="9"/>
      <c r="AF4862" s="55"/>
      <c r="AG4862" s="55"/>
      <c r="AH4862" s="9"/>
      <c r="AI4862" s="9"/>
      <c r="AJ4862" s="9"/>
      <c r="AK4862" s="9"/>
      <c r="AL4862" s="9"/>
      <c r="AM4862" s="9"/>
      <c r="AN4862" s="9"/>
      <c r="AO4862" s="9"/>
      <c r="AP4862" s="9"/>
      <c r="AQ4862" s="9"/>
      <c r="AR4862" s="9"/>
      <c r="AS4862" s="9"/>
      <c r="AT4862" s="9"/>
      <c r="AU4862" s="9"/>
      <c r="AV4862" s="9"/>
      <c r="AW4862" s="9"/>
      <c r="AX4862" s="9"/>
      <c r="AY4862" s="9"/>
      <c r="AZ4862" s="9"/>
      <c r="BA4862" s="9"/>
      <c r="BB4862" s="9"/>
      <c r="BC4862" s="9"/>
      <c r="BD4862" s="9"/>
      <c r="BE4862" s="9"/>
      <c r="BF4862" s="9"/>
      <c r="BG4862" s="9"/>
      <c r="BH4862" s="9"/>
      <c r="BI4862" s="9"/>
      <c r="BJ4862" s="9"/>
      <c r="BK4862" s="9"/>
      <c r="BL4862" s="9"/>
      <c r="BM4862" s="9"/>
      <c r="BN4862" s="9"/>
      <c r="BO4862" s="9"/>
      <c r="BP4862" s="9"/>
      <c r="BQ4862" s="9"/>
      <c r="BT4862" s="9"/>
      <c r="BU4862" s="9"/>
      <c r="BX4862" s="9"/>
      <c r="BY4862" s="9"/>
      <c r="CB4862" s="9"/>
      <c r="CC4862" s="9"/>
      <c r="CF4862" s="9"/>
      <c r="CG4862" s="9"/>
      <c r="CJ4862" s="9"/>
      <c r="CK4862" s="9"/>
      <c r="CN4862" s="9"/>
      <c r="CO4862" s="9"/>
      <c r="CP4862" s="9"/>
      <c r="CQ4862" s="9"/>
      <c r="CR4862" s="9"/>
      <c r="CS4862" s="9"/>
      <c r="CT4862" s="9"/>
      <c r="CU4862" s="9"/>
      <c r="CV4862" s="9"/>
      <c r="CW4862" s="9"/>
      <c r="CX4862" s="9"/>
      <c r="CY4862" s="9"/>
      <c r="CZ4862" s="9"/>
      <c r="DA4862" s="9"/>
      <c r="DB4862" s="9"/>
      <c r="DC4862" s="9"/>
      <c r="DD4862" s="9"/>
      <c r="DE4862" s="9"/>
      <c r="DF4862" s="9"/>
      <c r="DG4862" s="9"/>
      <c r="DH4862" s="9"/>
      <c r="DI4862" s="9"/>
      <c r="DJ4862" s="9"/>
      <c r="DK4862" s="9"/>
      <c r="DL4862" s="9"/>
      <c r="DM4862" s="9"/>
      <c r="DN4862" s="9"/>
      <c r="DO4862" s="9"/>
      <c r="DP4862" s="9"/>
      <c r="DQ4862" s="9"/>
      <c r="DR4862" s="9"/>
      <c r="DS4862" s="9"/>
      <c r="DT4862" s="9"/>
      <c r="DU4862" s="9"/>
      <c r="DV4862" s="9"/>
      <c r="DW4862" s="9"/>
      <c r="DX4862" s="9"/>
      <c r="DY4862" s="9"/>
      <c r="DZ4862" s="56"/>
      <c r="EA4862" s="57"/>
    </row>
    <row r="4863" spans="1:131" ht="38.25" customHeight="1" x14ac:dyDescent="0.25">
      <c r="A4863" s="9">
        <v>3320</v>
      </c>
      <c r="B4863" s="9" t="s">
        <v>9793</v>
      </c>
      <c r="C4863" s="9" t="s">
        <v>9794</v>
      </c>
      <c r="D4863" s="9"/>
      <c r="E4863" s="9" t="s">
        <v>9795</v>
      </c>
      <c r="F4863" s="9" t="s">
        <v>9796</v>
      </c>
      <c r="G4863" s="9"/>
      <c r="H4863" s="9" t="s">
        <v>906</v>
      </c>
      <c r="I4863" s="9" t="s">
        <v>97</v>
      </c>
      <c r="M4863" s="9" t="s">
        <v>335</v>
      </c>
      <c r="O4863" s="9">
        <v>22</v>
      </c>
      <c r="R4863" s="9"/>
      <c r="S4863" s="9"/>
      <c r="T4863" s="9"/>
      <c r="U4863" s="9"/>
      <c r="V4863" s="9"/>
      <c r="W4863" s="9"/>
      <c r="X4863" s="9"/>
      <c r="Y4863" s="9"/>
      <c r="Z4863" s="9"/>
      <c r="AA4863" s="9"/>
      <c r="AB4863" s="9"/>
      <c r="AC4863" s="9"/>
      <c r="AD4863" s="9"/>
      <c r="AE4863" s="9"/>
      <c r="AF4863" s="55"/>
      <c r="AG4863" s="55"/>
      <c r="AH4863" s="9"/>
      <c r="AI4863" s="9"/>
      <c r="AJ4863" s="9"/>
      <c r="AK4863" s="9"/>
      <c r="AL4863" s="9"/>
      <c r="AM4863" s="9"/>
      <c r="AN4863" s="9"/>
      <c r="AO4863" s="9"/>
      <c r="AP4863" s="9"/>
      <c r="AQ4863" s="9"/>
      <c r="AR4863" s="9"/>
      <c r="AS4863" s="9"/>
      <c r="AT4863" s="9"/>
      <c r="AU4863" s="9"/>
      <c r="AV4863" s="9"/>
      <c r="AW4863" s="9"/>
      <c r="AX4863" s="9"/>
      <c r="AY4863" s="9"/>
      <c r="AZ4863" s="9"/>
      <c r="BA4863" s="9"/>
      <c r="BB4863" s="9"/>
      <c r="BC4863" s="9"/>
      <c r="BD4863" s="9"/>
      <c r="BE4863" s="9"/>
      <c r="BF4863" s="9"/>
      <c r="BG4863" s="9"/>
      <c r="BH4863" s="9"/>
      <c r="BI4863" s="9"/>
      <c r="BJ4863" s="9"/>
      <c r="BK4863" s="9"/>
      <c r="BL4863" s="9"/>
      <c r="BM4863" s="9"/>
      <c r="BN4863" s="9"/>
      <c r="BO4863" s="9"/>
      <c r="BP4863" s="9"/>
      <c r="BQ4863" s="9"/>
      <c r="BT4863" s="9"/>
      <c r="BU4863" s="9"/>
      <c r="BX4863" s="9"/>
      <c r="BY4863" s="9"/>
      <c r="CB4863" s="9"/>
      <c r="CC4863" s="9"/>
      <c r="CF4863" s="9"/>
      <c r="CG4863" s="9"/>
      <c r="CJ4863" s="9"/>
      <c r="CK4863" s="9"/>
      <c r="CN4863" s="9"/>
      <c r="CO4863" s="9"/>
      <c r="CP4863" s="9"/>
      <c r="CQ4863" s="9"/>
      <c r="CR4863" s="9"/>
      <c r="CS4863" s="9"/>
      <c r="CT4863" s="9"/>
      <c r="CU4863" s="9"/>
      <c r="CV4863" s="9"/>
      <c r="CW4863" s="9"/>
      <c r="CX4863" s="9"/>
      <c r="CY4863" s="9"/>
      <c r="CZ4863" s="9"/>
      <c r="DA4863" s="9"/>
      <c r="DB4863" s="9"/>
      <c r="DC4863" s="9"/>
      <c r="DD4863" s="9"/>
      <c r="DE4863" s="9"/>
      <c r="DF4863" s="9"/>
      <c r="DG4863" s="9"/>
      <c r="DH4863" s="9"/>
      <c r="DI4863" s="9"/>
      <c r="DJ4863" s="9"/>
      <c r="DK4863" s="9"/>
      <c r="DL4863" s="9"/>
      <c r="DM4863" s="9"/>
      <c r="DN4863" s="9"/>
      <c r="DO4863" s="9"/>
      <c r="DP4863" s="9"/>
      <c r="DQ4863" s="9"/>
      <c r="DR4863" s="9"/>
      <c r="DS4863" s="9"/>
      <c r="DT4863" s="9"/>
      <c r="DU4863" s="9"/>
      <c r="DV4863" s="9"/>
      <c r="DW4863" s="9"/>
      <c r="DX4863" s="9"/>
      <c r="DY4863" s="9"/>
      <c r="DZ4863" s="56"/>
      <c r="EA4863" s="57"/>
    </row>
    <row r="4864" spans="1:131" ht="37.5" customHeight="1" x14ac:dyDescent="0.25">
      <c r="A4864" s="9">
        <v>3321</v>
      </c>
      <c r="B4864" s="9" t="s">
        <v>9797</v>
      </c>
      <c r="C4864" s="9" t="s">
        <v>9798</v>
      </c>
      <c r="D4864" s="9"/>
      <c r="E4864" s="9" t="s">
        <v>9795</v>
      </c>
      <c r="F4864" s="9" t="s">
        <v>9796</v>
      </c>
      <c r="G4864" s="9"/>
      <c r="H4864" s="9" t="s">
        <v>906</v>
      </c>
      <c r="I4864" s="9" t="s">
        <v>25</v>
      </c>
      <c r="M4864" s="9" t="s">
        <v>20</v>
      </c>
      <c r="O4864" s="9">
        <v>26</v>
      </c>
      <c r="R4864" s="9"/>
      <c r="S4864" s="9"/>
      <c r="T4864" s="9"/>
      <c r="U4864" s="9"/>
      <c r="V4864" s="9"/>
      <c r="W4864" s="9"/>
      <c r="X4864" s="9"/>
      <c r="Y4864" s="9"/>
      <c r="Z4864" s="9"/>
      <c r="AA4864" s="9"/>
      <c r="AB4864" s="9"/>
      <c r="AC4864" s="9"/>
      <c r="AD4864" s="9"/>
      <c r="AE4864" s="9"/>
      <c r="AF4864" s="55"/>
      <c r="AG4864" s="55"/>
      <c r="AH4864" s="9"/>
      <c r="AI4864" s="9"/>
      <c r="AJ4864" s="9"/>
      <c r="AK4864" s="9"/>
      <c r="AL4864" s="9"/>
      <c r="AM4864" s="9"/>
      <c r="AN4864" s="9"/>
      <c r="AO4864" s="9"/>
      <c r="AP4864" s="9"/>
      <c r="AQ4864" s="9"/>
      <c r="AR4864" s="9"/>
      <c r="AS4864" s="9"/>
      <c r="AT4864" s="9"/>
      <c r="AU4864" s="9"/>
      <c r="AV4864" s="9"/>
      <c r="AW4864" s="9"/>
      <c r="AX4864" s="9"/>
      <c r="AY4864" s="9"/>
      <c r="AZ4864" s="9"/>
      <c r="BA4864" s="9"/>
      <c r="BB4864" s="9"/>
      <c r="BC4864" s="9"/>
      <c r="BD4864" s="9"/>
      <c r="BE4864" s="9"/>
      <c r="BF4864" s="9"/>
      <c r="BG4864" s="9"/>
      <c r="BH4864" s="9"/>
      <c r="BI4864" s="9"/>
      <c r="BJ4864" s="9"/>
      <c r="BK4864" s="9"/>
      <c r="BL4864" s="9"/>
      <c r="BM4864" s="9"/>
      <c r="BN4864" s="9"/>
      <c r="BO4864" s="9"/>
      <c r="BP4864" s="9"/>
      <c r="BQ4864" s="9"/>
      <c r="BT4864" s="9"/>
      <c r="BU4864" s="9"/>
      <c r="BX4864" s="9"/>
      <c r="BY4864" s="9"/>
      <c r="CB4864" s="9"/>
      <c r="CC4864" s="9"/>
      <c r="CF4864" s="9"/>
      <c r="CG4864" s="9"/>
      <c r="CJ4864" s="9"/>
      <c r="CK4864" s="9"/>
      <c r="CN4864" s="9"/>
      <c r="CO4864" s="9"/>
      <c r="CP4864" s="9"/>
      <c r="CQ4864" s="9"/>
      <c r="CR4864" s="9"/>
      <c r="CS4864" s="9"/>
      <c r="CT4864" s="9"/>
      <c r="CU4864" s="9"/>
      <c r="CV4864" s="9"/>
      <c r="CW4864" s="9"/>
      <c r="CX4864" s="9"/>
      <c r="CY4864" s="9"/>
      <c r="CZ4864" s="9"/>
      <c r="DA4864" s="9"/>
      <c r="DB4864" s="9"/>
      <c r="DC4864" s="9"/>
      <c r="DD4864" s="9"/>
      <c r="DE4864" s="9"/>
      <c r="DF4864" s="9"/>
      <c r="DG4864" s="9"/>
      <c r="DH4864" s="9"/>
      <c r="DI4864" s="9"/>
      <c r="DJ4864" s="9"/>
      <c r="DK4864" s="9"/>
      <c r="DL4864" s="9"/>
      <c r="DM4864" s="9"/>
      <c r="DN4864" s="9"/>
      <c r="DO4864" s="9"/>
      <c r="DP4864" s="9"/>
      <c r="DQ4864" s="9"/>
      <c r="DR4864" s="9"/>
      <c r="DS4864" s="9"/>
      <c r="DT4864" s="9"/>
      <c r="DU4864" s="9"/>
      <c r="DV4864" s="9"/>
      <c r="DW4864" s="9"/>
      <c r="DX4864" s="9"/>
      <c r="DY4864" s="9"/>
      <c r="DZ4864" s="56"/>
      <c r="EA4864" s="57"/>
    </row>
    <row r="4865" spans="1:132" ht="19.5" customHeight="1" x14ac:dyDescent="0.25">
      <c r="A4865" s="9">
        <v>3322</v>
      </c>
      <c r="B4865" s="9" t="s">
        <v>9803</v>
      </c>
      <c r="C4865" s="9" t="s">
        <v>9804</v>
      </c>
      <c r="D4865" s="9"/>
      <c r="E4865" s="9" t="s">
        <v>9805</v>
      </c>
      <c r="F4865" s="9" t="s">
        <v>6874</v>
      </c>
      <c r="G4865" s="9"/>
      <c r="H4865" s="9" t="s">
        <v>202</v>
      </c>
      <c r="I4865" s="9" t="s">
        <v>78</v>
      </c>
      <c r="J4865" s="129">
        <v>44130</v>
      </c>
      <c r="K4865" s="129">
        <v>44130</v>
      </c>
      <c r="L4865" s="129">
        <v>44204</v>
      </c>
      <c r="O4865" s="9">
        <v>26</v>
      </c>
      <c r="Q4865" s="9" t="s">
        <v>61</v>
      </c>
      <c r="R4865" s="9"/>
      <c r="S4865" s="13">
        <v>28220025</v>
      </c>
      <c r="T4865" s="13">
        <v>28220025</v>
      </c>
      <c r="U4865" s="13">
        <v>8466008</v>
      </c>
      <c r="V4865" s="9"/>
      <c r="W4865" s="9"/>
      <c r="X4865" s="9"/>
      <c r="Y4865" s="9"/>
      <c r="Z4865" s="9"/>
      <c r="AA4865" s="9"/>
      <c r="AB4865" s="9"/>
      <c r="AC4865" s="9"/>
      <c r="AD4865" s="9"/>
      <c r="AE4865" s="9"/>
      <c r="AF4865" s="55"/>
      <c r="AG4865" s="55"/>
      <c r="AH4865" s="11">
        <v>44130</v>
      </c>
      <c r="AI4865" s="11">
        <v>44204</v>
      </c>
      <c r="AJ4865" s="13">
        <v>21258000</v>
      </c>
      <c r="AK4865" s="13">
        <v>6377400</v>
      </c>
      <c r="AL4865" s="9"/>
      <c r="AM4865" s="9"/>
      <c r="AN4865" s="9"/>
      <c r="AO4865" s="9"/>
      <c r="AP4865" s="9"/>
      <c r="AQ4865" s="9"/>
      <c r="AR4865" s="9"/>
      <c r="AS4865" s="9"/>
      <c r="AT4865" s="9"/>
      <c r="AU4865" s="9"/>
      <c r="AV4865" s="9"/>
      <c r="AW4865" s="9"/>
      <c r="AX4865" s="9"/>
      <c r="AY4865" s="9"/>
      <c r="AZ4865" s="9"/>
      <c r="BA4865" s="9"/>
      <c r="BB4865" s="9"/>
      <c r="BC4865" s="9"/>
      <c r="BD4865" s="9"/>
      <c r="BE4865" s="9"/>
      <c r="BF4865" s="9"/>
      <c r="BG4865" s="9"/>
      <c r="BH4865" s="9"/>
      <c r="BI4865" s="9"/>
      <c r="BJ4865" s="9"/>
      <c r="BK4865" s="9"/>
      <c r="BL4865" s="9"/>
      <c r="BM4865" s="9"/>
      <c r="BN4865" s="9"/>
      <c r="BO4865" s="9"/>
      <c r="BP4865" s="9"/>
      <c r="BQ4865" s="9"/>
      <c r="BT4865" s="9"/>
      <c r="BU4865" s="9"/>
      <c r="BX4865" s="9"/>
      <c r="BY4865" s="9"/>
      <c r="CB4865" s="9"/>
      <c r="CC4865" s="9"/>
      <c r="CF4865" s="9"/>
      <c r="CG4865" s="9"/>
      <c r="CJ4865" s="9"/>
      <c r="CK4865" s="9"/>
      <c r="CN4865" s="9"/>
      <c r="CO4865" s="9"/>
      <c r="CP4865" s="9"/>
      <c r="CQ4865" s="9"/>
      <c r="CR4865" s="9"/>
      <c r="CS4865" s="9"/>
      <c r="CT4865" s="9"/>
      <c r="CU4865" s="9"/>
      <c r="CV4865" s="9"/>
      <c r="CW4865" s="9"/>
      <c r="CX4865" s="9"/>
      <c r="CY4865" s="9"/>
      <c r="CZ4865" s="9"/>
      <c r="DA4865" s="9"/>
      <c r="DB4865" s="9"/>
      <c r="DC4865" s="9"/>
      <c r="DD4865" s="9"/>
      <c r="DE4865" s="9"/>
      <c r="DF4865" s="9"/>
      <c r="DG4865" s="9"/>
      <c r="DH4865" s="9"/>
      <c r="DI4865" s="9"/>
      <c r="DJ4865" s="9"/>
      <c r="DK4865" s="9"/>
      <c r="DL4865" s="9"/>
      <c r="DM4865" s="9"/>
      <c r="DN4865" s="9"/>
      <c r="DO4865" s="9"/>
      <c r="DP4865" s="9"/>
      <c r="DQ4865" s="9"/>
      <c r="DR4865" s="9"/>
      <c r="DS4865" s="9"/>
      <c r="DT4865" s="9"/>
      <c r="DU4865" s="9"/>
      <c r="DV4865" s="9"/>
      <c r="DW4865" s="9"/>
      <c r="DX4865" s="9"/>
      <c r="DY4865" s="9"/>
      <c r="DZ4865" s="56"/>
      <c r="EA4865" s="57"/>
    </row>
    <row r="4866" spans="1:132" ht="19.5" customHeight="1" x14ac:dyDescent="0.25">
      <c r="A4866" s="9">
        <v>3323</v>
      </c>
      <c r="B4866" s="9" t="s">
        <v>9806</v>
      </c>
      <c r="C4866" s="9" t="s">
        <v>9807</v>
      </c>
      <c r="D4866" s="9"/>
      <c r="E4866" s="9" t="s">
        <v>9808</v>
      </c>
      <c r="F4866" s="9" t="s">
        <v>9809</v>
      </c>
      <c r="G4866" s="9"/>
      <c r="H4866" s="9" t="s">
        <v>202</v>
      </c>
      <c r="I4866" s="9" t="s">
        <v>28</v>
      </c>
      <c r="J4866" s="129">
        <v>44133</v>
      </c>
      <c r="K4866" s="129">
        <v>44126</v>
      </c>
      <c r="L4866" s="129">
        <v>44227</v>
      </c>
      <c r="O4866" s="9">
        <v>26</v>
      </c>
      <c r="Q4866" s="9" t="s">
        <v>54</v>
      </c>
      <c r="R4866" s="9"/>
      <c r="S4866" s="13">
        <v>18414732</v>
      </c>
      <c r="T4866" s="13">
        <v>18414732</v>
      </c>
      <c r="U4866" s="13">
        <v>5524420</v>
      </c>
      <c r="V4866" s="9"/>
      <c r="W4866" s="9"/>
      <c r="X4866" s="9"/>
      <c r="Y4866" s="9"/>
      <c r="Z4866" s="9"/>
      <c r="AA4866" s="9"/>
      <c r="AB4866" s="9"/>
      <c r="AC4866" s="9"/>
      <c r="AD4866" s="9"/>
      <c r="AE4866" s="9"/>
      <c r="AF4866" s="55"/>
      <c r="AG4866" s="55"/>
      <c r="AH4866" s="9"/>
      <c r="AI4866" s="9"/>
      <c r="AJ4866" s="9"/>
      <c r="AK4866" s="9"/>
      <c r="AL4866" s="9"/>
      <c r="AM4866" s="9"/>
      <c r="AN4866" s="9"/>
      <c r="AO4866" s="9"/>
      <c r="AP4866" s="9"/>
      <c r="AQ4866" s="9"/>
      <c r="AR4866" s="9"/>
      <c r="AS4866" s="9"/>
      <c r="AT4866" s="9"/>
      <c r="AU4866" s="9"/>
      <c r="AV4866" s="9"/>
      <c r="AW4866" s="9"/>
      <c r="AX4866" s="9"/>
      <c r="AY4866" s="9"/>
      <c r="AZ4866" s="9"/>
      <c r="BA4866" s="9"/>
      <c r="BB4866" s="9"/>
      <c r="BC4866" s="9"/>
      <c r="BD4866" s="9"/>
      <c r="BE4866" s="9"/>
      <c r="BF4866" s="9"/>
      <c r="BG4866" s="9"/>
      <c r="BH4866" s="9"/>
      <c r="BI4866" s="9"/>
      <c r="BJ4866" s="9"/>
      <c r="BK4866" s="9"/>
      <c r="BL4866" s="9"/>
      <c r="BM4866" s="9"/>
      <c r="BN4866" s="9"/>
      <c r="BO4866" s="9"/>
      <c r="BP4866" s="9"/>
      <c r="BQ4866" s="9"/>
      <c r="BT4866" s="9"/>
      <c r="BU4866" s="9"/>
      <c r="BX4866" s="9"/>
      <c r="BY4866" s="9"/>
      <c r="CB4866" s="9"/>
      <c r="CC4866" s="9"/>
      <c r="CF4866" s="9"/>
      <c r="CG4866" s="9"/>
      <c r="CJ4866" s="9"/>
      <c r="CK4866" s="9"/>
      <c r="CN4866" s="9"/>
      <c r="CO4866" s="9"/>
      <c r="CP4866" s="9"/>
      <c r="CQ4866" s="9"/>
      <c r="CR4866" s="9"/>
      <c r="CS4866" s="9"/>
      <c r="CT4866" s="9"/>
      <c r="CU4866" s="9"/>
      <c r="CV4866" s="9"/>
      <c r="CW4866" s="9"/>
      <c r="CX4866" s="9"/>
      <c r="CY4866" s="9"/>
      <c r="CZ4866" s="9"/>
      <c r="DA4866" s="9"/>
      <c r="DB4866" s="9"/>
      <c r="DC4866" s="9"/>
      <c r="DD4866" s="9"/>
      <c r="DE4866" s="9"/>
      <c r="DF4866" s="9"/>
      <c r="DG4866" s="9"/>
      <c r="DH4866" s="9"/>
      <c r="DI4866" s="9"/>
      <c r="DJ4866" s="9"/>
      <c r="DK4866" s="9"/>
      <c r="DL4866" s="9"/>
      <c r="DM4866" s="9"/>
      <c r="DN4866" s="9"/>
      <c r="DO4866" s="9"/>
      <c r="DP4866" s="9"/>
      <c r="DQ4866" s="9"/>
      <c r="DR4866" s="9"/>
      <c r="DS4866" s="9"/>
      <c r="DT4866" s="9"/>
      <c r="DU4866" s="9"/>
      <c r="DV4866" s="9"/>
      <c r="DW4866" s="9"/>
      <c r="DX4866" s="9"/>
      <c r="DY4866" s="9"/>
      <c r="DZ4866" s="56"/>
      <c r="EA4866" s="57"/>
    </row>
    <row r="4867" spans="1:132" s="18" customFormat="1" ht="19.5" customHeight="1" x14ac:dyDescent="0.25">
      <c r="A4867" s="18">
        <v>3323</v>
      </c>
      <c r="B4867" s="18" t="s">
        <v>9806</v>
      </c>
      <c r="C4867" s="18" t="s">
        <v>9807</v>
      </c>
      <c r="D4867" s="19">
        <v>44278</v>
      </c>
      <c r="J4867" s="130"/>
      <c r="K4867" s="130"/>
      <c r="L4867" s="130"/>
      <c r="S4867" s="20">
        <v>19229732</v>
      </c>
      <c r="T4867" s="20">
        <v>19229732</v>
      </c>
      <c r="U4867" s="20">
        <v>5768920</v>
      </c>
      <c r="AF4867" s="57"/>
      <c r="AG4867" s="55"/>
      <c r="DY4867" s="9"/>
      <c r="DZ4867" s="56"/>
      <c r="EA4867" s="57"/>
      <c r="EB4867" s="9"/>
    </row>
    <row r="4868" spans="1:132" s="18" customFormat="1" ht="19.5" customHeight="1" x14ac:dyDescent="0.25">
      <c r="A4868" s="18">
        <v>3323</v>
      </c>
      <c r="B4868" s="18" t="s">
        <v>9806</v>
      </c>
      <c r="C4868" s="18" t="s">
        <v>9807</v>
      </c>
      <c r="D4868" s="19">
        <v>44302</v>
      </c>
      <c r="J4868" s="130"/>
      <c r="K4868" s="130"/>
      <c r="L4868" s="130">
        <v>44316</v>
      </c>
      <c r="S4868" s="20"/>
      <c r="T4868" s="20"/>
      <c r="U4868" s="20"/>
      <c r="AF4868" s="57"/>
      <c r="AG4868" s="55"/>
      <c r="DY4868" s="9"/>
      <c r="DZ4868" s="56"/>
      <c r="EA4868" s="57"/>
      <c r="EB4868" s="9"/>
    </row>
    <row r="4869" spans="1:132" ht="19.5" customHeight="1" x14ac:dyDescent="0.25">
      <c r="A4869" s="9">
        <v>3324</v>
      </c>
      <c r="B4869" s="9" t="s">
        <v>9810</v>
      </c>
      <c r="C4869" s="9" t="s">
        <v>9811</v>
      </c>
      <c r="D4869" s="9"/>
      <c r="E4869" s="9" t="s">
        <v>6892</v>
      </c>
      <c r="F4869" s="9" t="s">
        <v>7508</v>
      </c>
      <c r="G4869" s="9"/>
      <c r="H4869" s="9" t="s">
        <v>202</v>
      </c>
      <c r="I4869" s="9" t="s">
        <v>3432</v>
      </c>
      <c r="J4869" s="129">
        <v>44089</v>
      </c>
      <c r="K4869" s="129">
        <v>43927</v>
      </c>
      <c r="L4869" s="129">
        <v>44377</v>
      </c>
      <c r="O4869" s="9">
        <v>24</v>
      </c>
      <c r="Q4869" s="9" t="s">
        <v>61</v>
      </c>
      <c r="R4869" s="9"/>
      <c r="S4869" s="13">
        <v>26371950</v>
      </c>
      <c r="T4869" s="13">
        <v>26371950</v>
      </c>
      <c r="U4869" s="13">
        <v>7911585</v>
      </c>
      <c r="V4869" s="9"/>
      <c r="W4869" s="9"/>
      <c r="X4869" s="9"/>
      <c r="Y4869" s="9"/>
      <c r="Z4869" s="9"/>
      <c r="AA4869" s="9"/>
      <c r="AB4869" s="9"/>
      <c r="AC4869" s="9"/>
      <c r="AD4869" s="9"/>
      <c r="AE4869" s="9"/>
      <c r="AF4869" s="55"/>
      <c r="AG4869" s="55"/>
      <c r="AH4869" s="9"/>
      <c r="AI4869" s="9"/>
      <c r="AJ4869" s="9"/>
      <c r="AK4869" s="9"/>
      <c r="AL4869" s="9"/>
      <c r="AM4869" s="9"/>
      <c r="AN4869" s="9"/>
      <c r="AO4869" s="9"/>
      <c r="AP4869" s="9"/>
      <c r="AQ4869" s="9"/>
      <c r="AR4869" s="9"/>
      <c r="AS4869" s="9"/>
      <c r="AT4869" s="9"/>
      <c r="AU4869" s="9"/>
      <c r="AV4869" s="9"/>
      <c r="AW4869" s="9"/>
      <c r="AX4869" s="9"/>
      <c r="AY4869" s="9"/>
      <c r="AZ4869" s="9"/>
      <c r="BA4869" s="9"/>
      <c r="BB4869" s="9"/>
      <c r="BC4869" s="9"/>
      <c r="BD4869" s="9"/>
      <c r="BE4869" s="9"/>
      <c r="BF4869" s="9"/>
      <c r="BG4869" s="9"/>
      <c r="BH4869" s="9"/>
      <c r="BI4869" s="9"/>
      <c r="BJ4869" s="9"/>
      <c r="BK4869" s="9"/>
      <c r="BL4869" s="9"/>
      <c r="BM4869" s="9"/>
      <c r="BN4869" s="9"/>
      <c r="BO4869" s="9"/>
      <c r="BP4869" s="9"/>
      <c r="BQ4869" s="9"/>
      <c r="BT4869" s="9"/>
      <c r="BU4869" s="9"/>
      <c r="BX4869" s="9"/>
      <c r="BY4869" s="9"/>
      <c r="CB4869" s="9"/>
      <c r="CC4869" s="9"/>
      <c r="CF4869" s="9"/>
      <c r="CG4869" s="9"/>
      <c r="CJ4869" s="9"/>
      <c r="CK4869" s="9"/>
      <c r="CN4869" s="9"/>
      <c r="CO4869" s="9"/>
      <c r="CP4869" s="9"/>
      <c r="CQ4869" s="9"/>
      <c r="CR4869" s="9"/>
      <c r="CS4869" s="9"/>
      <c r="CT4869" s="9"/>
      <c r="CU4869" s="9"/>
      <c r="CV4869" s="9"/>
      <c r="CW4869" s="9"/>
      <c r="CX4869" s="9"/>
      <c r="CY4869" s="9"/>
      <c r="CZ4869" s="9"/>
      <c r="DA4869" s="9"/>
      <c r="DB4869" s="9"/>
      <c r="DC4869" s="9"/>
      <c r="DD4869" s="9"/>
      <c r="DE4869" s="9"/>
      <c r="DF4869" s="9"/>
      <c r="DG4869" s="9"/>
      <c r="DH4869" s="9"/>
      <c r="DI4869" s="9"/>
      <c r="DJ4869" s="9"/>
      <c r="DK4869" s="9"/>
      <c r="DL4869" s="9"/>
      <c r="DM4869" s="9"/>
      <c r="DN4869" s="9"/>
      <c r="DO4869" s="9"/>
      <c r="DP4869" s="9"/>
      <c r="DQ4869" s="9"/>
      <c r="DR4869" s="9"/>
      <c r="DS4869" s="9"/>
      <c r="DT4869" s="9"/>
      <c r="DU4869" s="9"/>
      <c r="DV4869" s="9"/>
      <c r="DW4869" s="9"/>
      <c r="DX4869" s="9"/>
      <c r="DY4869" s="9"/>
      <c r="DZ4869" s="56"/>
      <c r="EA4869" s="57"/>
    </row>
    <row r="4870" spans="1:132" ht="19.5" customHeight="1" x14ac:dyDescent="0.25">
      <c r="A4870" s="9">
        <v>3325</v>
      </c>
      <c r="B4870" s="9" t="s">
        <v>9812</v>
      </c>
      <c r="C4870" s="9" t="s">
        <v>9813</v>
      </c>
      <c r="D4870" s="9"/>
      <c r="E4870" s="9" t="s">
        <v>9814</v>
      </c>
      <c r="F4870" s="9" t="s">
        <v>4891</v>
      </c>
      <c r="G4870" s="9"/>
      <c r="H4870" s="9" t="s">
        <v>202</v>
      </c>
      <c r="I4870" s="9" t="s">
        <v>25</v>
      </c>
      <c r="J4870" s="129">
        <v>44299</v>
      </c>
      <c r="K4870" s="129">
        <v>44183</v>
      </c>
      <c r="L4870" s="129">
        <v>44423</v>
      </c>
      <c r="O4870" s="9">
        <v>30</v>
      </c>
      <c r="Q4870" s="9" t="s">
        <v>61</v>
      </c>
      <c r="R4870" s="9"/>
      <c r="S4870" s="13">
        <v>100000000</v>
      </c>
      <c r="T4870" s="13">
        <v>100000000</v>
      </c>
      <c r="U4870" s="13">
        <v>30000000</v>
      </c>
      <c r="V4870" s="9"/>
      <c r="W4870" s="9"/>
      <c r="X4870" s="9"/>
      <c r="Y4870" s="9"/>
      <c r="Z4870" s="9"/>
      <c r="AA4870" s="9"/>
      <c r="AB4870" s="9"/>
      <c r="AC4870" s="9"/>
      <c r="AD4870" s="9"/>
      <c r="AE4870" s="9"/>
      <c r="AF4870" s="55"/>
      <c r="AG4870" s="55"/>
      <c r="AH4870" s="9"/>
      <c r="AI4870" s="9"/>
      <c r="AJ4870" s="9"/>
      <c r="AK4870" s="9"/>
      <c r="AL4870" s="9"/>
      <c r="AM4870" s="9"/>
      <c r="AN4870" s="9"/>
      <c r="AO4870" s="9"/>
      <c r="AP4870" s="9"/>
      <c r="AQ4870" s="9"/>
      <c r="AR4870" s="9"/>
      <c r="AS4870" s="9"/>
      <c r="AT4870" s="9"/>
      <c r="AU4870" s="9"/>
      <c r="AV4870" s="9"/>
      <c r="AW4870" s="9"/>
      <c r="AX4870" s="9"/>
      <c r="AY4870" s="9"/>
      <c r="AZ4870" s="9"/>
      <c r="BA4870" s="9"/>
      <c r="BB4870" s="9"/>
      <c r="BC4870" s="9"/>
      <c r="BD4870" s="9"/>
      <c r="BE4870" s="9"/>
      <c r="BF4870" s="9"/>
      <c r="BG4870" s="9"/>
      <c r="BH4870" s="9"/>
      <c r="BI4870" s="9"/>
      <c r="BJ4870" s="9"/>
      <c r="BK4870" s="9"/>
      <c r="BL4870" s="9"/>
      <c r="BM4870" s="9"/>
      <c r="BN4870" s="9"/>
      <c r="BO4870" s="9"/>
      <c r="BP4870" s="9"/>
      <c r="BQ4870" s="9"/>
      <c r="BT4870" s="9"/>
      <c r="BU4870" s="9"/>
      <c r="BX4870" s="9"/>
      <c r="BY4870" s="9"/>
      <c r="CB4870" s="9"/>
      <c r="CC4870" s="9"/>
      <c r="CF4870" s="9"/>
      <c r="CG4870" s="9"/>
      <c r="CJ4870" s="9"/>
      <c r="CK4870" s="9"/>
      <c r="CN4870" s="9"/>
      <c r="CO4870" s="9"/>
      <c r="CP4870" s="9"/>
      <c r="CQ4870" s="9"/>
      <c r="CR4870" s="9"/>
      <c r="CS4870" s="9"/>
      <c r="CT4870" s="9"/>
      <c r="CU4870" s="9"/>
      <c r="CV4870" s="9"/>
      <c r="CW4870" s="9"/>
      <c r="CX4870" s="9"/>
      <c r="CY4870" s="9"/>
      <c r="CZ4870" s="9"/>
      <c r="DA4870" s="9"/>
      <c r="DB4870" s="9"/>
      <c r="DC4870" s="9"/>
      <c r="DD4870" s="9"/>
      <c r="DE4870" s="9"/>
      <c r="DF4870" s="9"/>
      <c r="DG4870" s="9"/>
      <c r="DH4870" s="9"/>
      <c r="DI4870" s="9"/>
      <c r="DJ4870" s="9"/>
      <c r="DK4870" s="9"/>
      <c r="DL4870" s="9"/>
      <c r="DM4870" s="9"/>
      <c r="DN4870" s="9"/>
      <c r="DO4870" s="9"/>
      <c r="DP4870" s="9"/>
      <c r="DQ4870" s="9"/>
      <c r="DR4870" s="9"/>
      <c r="DS4870" s="9"/>
      <c r="DT4870" s="9"/>
      <c r="DU4870" s="9"/>
      <c r="DV4870" s="9"/>
      <c r="DW4870" s="9"/>
      <c r="DX4870" s="9"/>
      <c r="DY4870" s="9"/>
      <c r="DZ4870" s="56"/>
      <c r="EA4870" s="57"/>
    </row>
    <row r="4871" spans="1:132" s="18" customFormat="1" ht="19.5" customHeight="1" x14ac:dyDescent="0.25">
      <c r="A4871" s="18">
        <v>3325</v>
      </c>
      <c r="B4871" s="18" t="s">
        <v>9812</v>
      </c>
      <c r="C4871" s="18" t="s">
        <v>10360</v>
      </c>
      <c r="D4871" s="19">
        <v>44421</v>
      </c>
      <c r="J4871" s="130"/>
      <c r="K4871" s="130"/>
      <c r="L4871" s="130"/>
      <c r="S4871" s="20"/>
      <c r="T4871" s="20"/>
      <c r="U4871" s="20"/>
      <c r="AF4871" s="57"/>
      <c r="AG4871" s="57"/>
      <c r="DZ4871" s="56"/>
      <c r="EA4871" s="57"/>
    </row>
    <row r="4872" spans="1:132" ht="19.5" customHeight="1" x14ac:dyDescent="0.25">
      <c r="A4872" s="9">
        <v>3326</v>
      </c>
      <c r="B4872" s="9" t="s">
        <v>9815</v>
      </c>
      <c r="C4872" s="9" t="s">
        <v>9816</v>
      </c>
      <c r="D4872" s="9"/>
      <c r="E4872" s="9" t="s">
        <v>348</v>
      </c>
      <c r="F4872" s="108" t="s">
        <v>9817</v>
      </c>
      <c r="G4872" s="9"/>
      <c r="H4872" s="9" t="s">
        <v>202</v>
      </c>
      <c r="I4872" s="9" t="s">
        <v>4464</v>
      </c>
      <c r="J4872" s="129">
        <v>44256</v>
      </c>
      <c r="K4872" s="129">
        <v>43488</v>
      </c>
      <c r="L4872" s="129">
        <v>44650</v>
      </c>
      <c r="O4872" s="9">
        <v>31</v>
      </c>
      <c r="Q4872" s="9" t="s">
        <v>54</v>
      </c>
      <c r="R4872" s="9"/>
      <c r="S4872" s="13">
        <v>1440031903</v>
      </c>
      <c r="T4872" s="13">
        <v>1440031903</v>
      </c>
      <c r="U4872" s="13">
        <v>432009571</v>
      </c>
      <c r="V4872" s="9"/>
      <c r="W4872" s="9"/>
      <c r="X4872" s="9"/>
      <c r="Y4872" s="9"/>
      <c r="Z4872" s="9"/>
      <c r="AA4872" s="9"/>
      <c r="AB4872" s="9"/>
      <c r="AC4872" s="9"/>
      <c r="AD4872" s="9"/>
      <c r="AE4872" s="9"/>
      <c r="AF4872" s="55"/>
      <c r="AG4872" s="55"/>
      <c r="AH4872" s="11">
        <v>43488</v>
      </c>
      <c r="AI4872" s="11">
        <v>44286</v>
      </c>
      <c r="AJ4872" s="13">
        <v>323521646</v>
      </c>
      <c r="AK4872" s="13">
        <v>97056494</v>
      </c>
      <c r="AL4872" s="9"/>
      <c r="AM4872" s="9"/>
      <c r="AN4872" s="9"/>
      <c r="AO4872" s="9"/>
      <c r="AP4872" s="9"/>
      <c r="AQ4872" s="9"/>
      <c r="AR4872" s="9"/>
      <c r="AS4872" s="9"/>
      <c r="AT4872" s="9"/>
      <c r="AU4872" s="9"/>
      <c r="AV4872" s="9"/>
      <c r="AW4872" s="9"/>
      <c r="AX4872" s="9"/>
      <c r="AY4872" s="9"/>
      <c r="AZ4872" s="9"/>
      <c r="BA4872" s="9"/>
      <c r="BB4872" s="9"/>
      <c r="BC4872" s="9"/>
      <c r="BD4872" s="9"/>
      <c r="BE4872" s="9"/>
      <c r="BF4872" s="9"/>
      <c r="BG4872" s="9"/>
      <c r="BH4872" s="9"/>
      <c r="BI4872" s="9"/>
      <c r="BJ4872" s="9"/>
      <c r="BK4872" s="9"/>
      <c r="BL4872" s="9"/>
      <c r="BM4872" s="9"/>
      <c r="BN4872" s="9"/>
      <c r="BO4872" s="9"/>
      <c r="BP4872" s="9"/>
      <c r="BQ4872" s="9"/>
      <c r="BT4872" s="9"/>
      <c r="BU4872" s="9"/>
      <c r="BX4872" s="9"/>
      <c r="BY4872" s="9"/>
      <c r="CB4872" s="9"/>
      <c r="CC4872" s="9"/>
      <c r="CF4872" s="9"/>
      <c r="CG4872" s="9"/>
      <c r="CJ4872" s="9"/>
      <c r="CK4872" s="9"/>
      <c r="CN4872" s="9"/>
      <c r="CO4872" s="9"/>
      <c r="CP4872" s="9"/>
      <c r="CQ4872" s="9"/>
      <c r="CR4872" s="9"/>
      <c r="CS4872" s="9"/>
      <c r="CT4872" s="9"/>
      <c r="CU4872" s="9"/>
      <c r="CV4872" s="9"/>
      <c r="CW4872" s="9"/>
      <c r="CX4872" s="9"/>
      <c r="CY4872" s="9"/>
      <c r="CZ4872" s="9"/>
      <c r="DA4872" s="9"/>
      <c r="DB4872" s="9"/>
      <c r="DC4872" s="9"/>
      <c r="DD4872" s="9"/>
      <c r="DE4872" s="9"/>
      <c r="DF4872" s="9"/>
      <c r="DG4872" s="9"/>
      <c r="DH4872" s="9"/>
      <c r="DI4872" s="9"/>
      <c r="DJ4872" s="9"/>
      <c r="DK4872" s="9"/>
      <c r="DL4872" s="9"/>
      <c r="DM4872" s="9"/>
      <c r="DN4872" s="9"/>
      <c r="DO4872" s="9"/>
      <c r="DP4872" s="9"/>
      <c r="DQ4872" s="9"/>
      <c r="DR4872" s="9"/>
      <c r="DS4872" s="9"/>
      <c r="DT4872" s="9"/>
      <c r="DU4872" s="9"/>
      <c r="DV4872" s="9"/>
      <c r="DW4872" s="9"/>
      <c r="DX4872" s="9"/>
      <c r="DY4872" s="9"/>
      <c r="DZ4872" s="56"/>
      <c r="EA4872" s="57"/>
    </row>
    <row r="4873" spans="1:132" ht="19.5" customHeight="1" x14ac:dyDescent="0.25">
      <c r="A4873" s="9">
        <v>3327</v>
      </c>
      <c r="B4873" s="9" t="s">
        <v>9818</v>
      </c>
      <c r="C4873" s="9" t="s">
        <v>9819</v>
      </c>
      <c r="D4873" s="9"/>
      <c r="E4873" s="9" t="s">
        <v>9820</v>
      </c>
      <c r="F4873" s="9" t="s">
        <v>9809</v>
      </c>
      <c r="G4873" s="9"/>
      <c r="H4873" s="9" t="s">
        <v>202</v>
      </c>
      <c r="I4873" s="9" t="s">
        <v>28</v>
      </c>
      <c r="J4873" s="129">
        <v>44242</v>
      </c>
      <c r="K4873" s="129">
        <v>44200</v>
      </c>
      <c r="L4873" s="129">
        <v>44245</v>
      </c>
      <c r="O4873" s="9">
        <v>26</v>
      </c>
      <c r="Q4873" s="9" t="s">
        <v>54</v>
      </c>
      <c r="R4873" s="9"/>
      <c r="S4873" s="13">
        <v>19778404</v>
      </c>
      <c r="T4873" s="13">
        <v>19778404</v>
      </c>
      <c r="U4873" s="13">
        <v>5933521</v>
      </c>
      <c r="V4873" s="9"/>
      <c r="W4873" s="9"/>
      <c r="X4873" s="9"/>
      <c r="Y4873" s="9"/>
      <c r="Z4873" s="9"/>
      <c r="AA4873" s="9"/>
      <c r="AB4873" s="9"/>
      <c r="AC4873" s="9"/>
      <c r="AD4873" s="9"/>
      <c r="AE4873" s="9"/>
      <c r="AF4873" s="55"/>
      <c r="AG4873" s="55"/>
      <c r="AH4873" s="9"/>
      <c r="AI4873" s="9"/>
      <c r="AJ4873" s="9"/>
      <c r="AK4873" s="9"/>
      <c r="AL4873" s="9"/>
      <c r="AM4873" s="9"/>
      <c r="AN4873" s="9"/>
      <c r="AO4873" s="9"/>
      <c r="AP4873" s="9"/>
      <c r="AQ4873" s="9"/>
      <c r="AR4873" s="9"/>
      <c r="AS4873" s="9"/>
      <c r="AT4873" s="9"/>
      <c r="AU4873" s="9"/>
      <c r="AV4873" s="9"/>
      <c r="AW4873" s="9"/>
      <c r="AX4873" s="9"/>
      <c r="AY4873" s="9"/>
      <c r="AZ4873" s="9"/>
      <c r="BA4873" s="9"/>
      <c r="BB4873" s="9"/>
      <c r="BC4873" s="9"/>
      <c r="BD4873" s="9"/>
      <c r="BE4873" s="9"/>
      <c r="BF4873" s="9"/>
      <c r="BG4873" s="9"/>
      <c r="BH4873" s="9"/>
      <c r="BI4873" s="9"/>
      <c r="BJ4873" s="9"/>
      <c r="BK4873" s="9"/>
      <c r="BL4873" s="9"/>
      <c r="BM4873" s="9"/>
      <c r="BN4873" s="9"/>
      <c r="BO4873" s="9"/>
      <c r="BP4873" s="9"/>
      <c r="BQ4873" s="9"/>
      <c r="BT4873" s="9"/>
      <c r="BU4873" s="9"/>
      <c r="BX4873" s="9"/>
      <c r="BY4873" s="9"/>
      <c r="CB4873" s="9"/>
      <c r="CC4873" s="9"/>
      <c r="CF4873" s="9"/>
      <c r="CG4873" s="9"/>
      <c r="CJ4873" s="9"/>
      <c r="CK4873" s="9"/>
      <c r="CN4873" s="9"/>
      <c r="CO4873" s="9"/>
      <c r="CP4873" s="9"/>
      <c r="CQ4873" s="9"/>
      <c r="CR4873" s="9"/>
      <c r="CS4873" s="9"/>
      <c r="CT4873" s="9"/>
      <c r="CU4873" s="9"/>
      <c r="CV4873" s="9"/>
      <c r="CW4873" s="9"/>
      <c r="CX4873" s="9"/>
      <c r="CY4873" s="9"/>
      <c r="CZ4873" s="9"/>
      <c r="DA4873" s="9"/>
      <c r="DB4873" s="9"/>
      <c r="DC4873" s="9"/>
      <c r="DD4873" s="9"/>
      <c r="DE4873" s="9"/>
      <c r="DF4873" s="9"/>
      <c r="DG4873" s="9"/>
      <c r="DH4873" s="9"/>
      <c r="DI4873" s="9"/>
      <c r="DJ4873" s="9"/>
      <c r="DK4873" s="9"/>
      <c r="DL4873" s="9"/>
      <c r="DM4873" s="9"/>
      <c r="DN4873" s="9"/>
      <c r="DO4873" s="9"/>
      <c r="DP4873" s="9"/>
      <c r="DQ4873" s="9"/>
      <c r="DR4873" s="9"/>
      <c r="DS4873" s="9"/>
      <c r="DT4873" s="9"/>
      <c r="DU4873" s="9"/>
      <c r="DV4873" s="9"/>
      <c r="DW4873" s="9"/>
      <c r="DX4873" s="9"/>
      <c r="DY4873" s="9"/>
      <c r="DZ4873" s="56"/>
      <c r="EA4873" s="57"/>
    </row>
    <row r="4874" spans="1:132" s="18" customFormat="1" ht="19.5" customHeight="1" x14ac:dyDescent="0.25">
      <c r="A4874" s="18">
        <v>3327</v>
      </c>
      <c r="B4874" s="18" t="s">
        <v>9818</v>
      </c>
      <c r="C4874" s="18" t="s">
        <v>9819</v>
      </c>
      <c r="D4874" s="19">
        <v>44302</v>
      </c>
      <c r="J4874" s="130"/>
      <c r="K4874" s="130"/>
      <c r="L4874" s="130">
        <v>44316</v>
      </c>
      <c r="S4874" s="20"/>
      <c r="T4874" s="20"/>
      <c r="U4874" s="20"/>
      <c r="AF4874" s="57"/>
      <c r="AG4874" s="55"/>
      <c r="DY4874" s="9"/>
      <c r="DZ4874" s="56"/>
      <c r="EA4874" s="57"/>
      <c r="EB4874" s="9"/>
    </row>
    <row r="4875" spans="1:132" s="18" customFormat="1" ht="19.5" customHeight="1" x14ac:dyDescent="0.25">
      <c r="A4875" s="18">
        <v>3327</v>
      </c>
      <c r="B4875" s="18" t="s">
        <v>9818</v>
      </c>
      <c r="C4875" s="18" t="s">
        <v>9819</v>
      </c>
      <c r="D4875" s="19">
        <v>44368</v>
      </c>
      <c r="J4875" s="130"/>
      <c r="K4875" s="130"/>
      <c r="L4875" s="130"/>
      <c r="S4875" s="20">
        <v>19135093</v>
      </c>
      <c r="T4875" s="20">
        <v>19135093</v>
      </c>
      <c r="U4875" s="20">
        <v>5740528</v>
      </c>
      <c r="AF4875" s="57"/>
      <c r="AG4875" s="55"/>
      <c r="DY4875" s="9"/>
      <c r="DZ4875" s="56"/>
      <c r="EA4875" s="57"/>
      <c r="EB4875" s="9"/>
    </row>
    <row r="4876" spans="1:132" ht="19.5" customHeight="1" x14ac:dyDescent="0.25">
      <c r="A4876" s="9">
        <v>3328</v>
      </c>
      <c r="B4876" s="9" t="s">
        <v>9821</v>
      </c>
      <c r="C4876" s="9" t="s">
        <v>9822</v>
      </c>
      <c r="D4876" s="9"/>
      <c r="E4876" s="9" t="s">
        <v>8320</v>
      </c>
      <c r="F4876" s="9" t="s">
        <v>6294</v>
      </c>
      <c r="G4876" s="9"/>
      <c r="H4876" s="9" t="s">
        <v>202</v>
      </c>
      <c r="I4876" s="9" t="s">
        <v>28</v>
      </c>
      <c r="J4876" s="129">
        <v>44250</v>
      </c>
      <c r="K4876" s="129">
        <v>44215</v>
      </c>
      <c r="L4876" s="129">
        <v>44337</v>
      </c>
      <c r="O4876" s="9">
        <v>30</v>
      </c>
      <c r="Q4876" s="9" t="s">
        <v>54</v>
      </c>
      <c r="R4876" s="9"/>
      <c r="S4876" s="13">
        <v>14530000</v>
      </c>
      <c r="T4876" s="13">
        <v>14530000</v>
      </c>
      <c r="U4876" s="13">
        <v>4359000</v>
      </c>
      <c r="V4876" s="9"/>
      <c r="W4876" s="9"/>
      <c r="X4876" s="9"/>
      <c r="Y4876" s="9"/>
      <c r="Z4876" s="9"/>
      <c r="AA4876" s="9"/>
      <c r="AB4876" s="9"/>
      <c r="AC4876" s="9"/>
      <c r="AD4876" s="9"/>
      <c r="AE4876" s="9"/>
      <c r="AF4876" s="55"/>
      <c r="AG4876" s="55"/>
      <c r="AH4876" s="9"/>
      <c r="AI4876" s="9"/>
      <c r="AJ4876" s="9"/>
      <c r="AK4876" s="9"/>
      <c r="AL4876" s="9"/>
      <c r="AM4876" s="9"/>
      <c r="AN4876" s="9"/>
      <c r="AO4876" s="9"/>
      <c r="AP4876" s="9"/>
      <c r="AQ4876" s="9"/>
      <c r="AR4876" s="9"/>
      <c r="AS4876" s="9"/>
      <c r="AT4876" s="9"/>
      <c r="AU4876" s="9"/>
      <c r="AV4876" s="9"/>
      <c r="AW4876" s="9"/>
      <c r="AX4876" s="9"/>
      <c r="AY4876" s="9"/>
      <c r="AZ4876" s="9"/>
      <c r="BA4876" s="9"/>
      <c r="BB4876" s="9"/>
      <c r="BC4876" s="9"/>
      <c r="BD4876" s="9"/>
      <c r="BE4876" s="9"/>
      <c r="BF4876" s="9"/>
      <c r="BG4876" s="9"/>
      <c r="BH4876" s="9"/>
      <c r="BI4876" s="9"/>
      <c r="BJ4876" s="9"/>
      <c r="BK4876" s="9"/>
      <c r="BL4876" s="9"/>
      <c r="BM4876" s="9"/>
      <c r="BN4876" s="9"/>
      <c r="BO4876" s="9"/>
      <c r="BP4876" s="9"/>
      <c r="BQ4876" s="9"/>
      <c r="BT4876" s="9"/>
      <c r="BU4876" s="9"/>
      <c r="BX4876" s="9"/>
      <c r="BY4876" s="9"/>
      <c r="CB4876" s="9"/>
      <c r="CC4876" s="9"/>
      <c r="CF4876" s="9"/>
      <c r="CG4876" s="9"/>
      <c r="CJ4876" s="9"/>
      <c r="CK4876" s="9"/>
      <c r="CN4876" s="9"/>
      <c r="CO4876" s="9"/>
      <c r="CP4876" s="9"/>
      <c r="CQ4876" s="9"/>
      <c r="CR4876" s="9"/>
      <c r="CS4876" s="9"/>
      <c r="CT4876" s="9"/>
      <c r="CU4876" s="9"/>
      <c r="CV4876" s="9"/>
      <c r="CW4876" s="9"/>
      <c r="CX4876" s="9"/>
      <c r="CY4876" s="9"/>
      <c r="CZ4876" s="9"/>
      <c r="DA4876" s="9"/>
      <c r="DB4876" s="9"/>
      <c r="DC4876" s="9"/>
      <c r="DD4876" s="9"/>
      <c r="DE4876" s="9"/>
      <c r="DF4876" s="9"/>
      <c r="DG4876" s="9"/>
      <c r="DH4876" s="9"/>
      <c r="DI4876" s="9"/>
      <c r="DJ4876" s="9"/>
      <c r="DK4876" s="9"/>
      <c r="DL4876" s="9"/>
      <c r="DM4876" s="9"/>
      <c r="DN4876" s="9"/>
      <c r="DO4876" s="9"/>
      <c r="DP4876" s="9"/>
      <c r="DQ4876" s="9"/>
      <c r="DR4876" s="9"/>
      <c r="DS4876" s="9"/>
      <c r="DT4876" s="9"/>
      <c r="DU4876" s="9"/>
      <c r="DV4876" s="9"/>
      <c r="DW4876" s="9"/>
      <c r="DX4876" s="9"/>
      <c r="DY4876" s="9"/>
      <c r="DZ4876" s="56"/>
      <c r="EA4876" s="57"/>
    </row>
    <row r="4877" spans="1:132" s="18" customFormat="1" ht="19.5" customHeight="1" x14ac:dyDescent="0.25">
      <c r="A4877" s="18">
        <v>3328</v>
      </c>
      <c r="B4877" s="18" t="s">
        <v>9821</v>
      </c>
      <c r="C4877" s="18" t="s">
        <v>9822</v>
      </c>
      <c r="D4877" s="19">
        <v>44306</v>
      </c>
      <c r="J4877" s="130"/>
      <c r="K4877" s="130"/>
      <c r="L4877" s="130">
        <v>44423</v>
      </c>
      <c r="S4877" s="20"/>
      <c r="T4877" s="20"/>
      <c r="U4877" s="20"/>
      <c r="AF4877" s="57"/>
      <c r="AG4877" s="55"/>
      <c r="DY4877" s="9"/>
      <c r="DZ4877" s="56"/>
      <c r="EA4877" s="57"/>
      <c r="EB4877" s="9"/>
    </row>
    <row r="4878" spans="1:132" s="18" customFormat="1" ht="19.5" customHeight="1" x14ac:dyDescent="0.25">
      <c r="A4878" s="18">
        <v>3328</v>
      </c>
      <c r="B4878" s="18" t="s">
        <v>9821</v>
      </c>
      <c r="C4878" s="18" t="s">
        <v>9822</v>
      </c>
      <c r="D4878" s="19">
        <v>44432</v>
      </c>
      <c r="J4878" s="130"/>
      <c r="K4878" s="130"/>
      <c r="L4878" s="130" t="s">
        <v>9799</v>
      </c>
      <c r="S4878" s="20"/>
      <c r="T4878" s="20"/>
      <c r="U4878" s="20"/>
      <c r="AF4878" s="57"/>
      <c r="AG4878" s="55"/>
      <c r="DY4878" s="9"/>
      <c r="DZ4878" s="56"/>
      <c r="EA4878" s="57"/>
      <c r="EB4878" s="9"/>
    </row>
    <row r="4879" spans="1:132" ht="19.5" customHeight="1" x14ac:dyDescent="0.25">
      <c r="A4879" s="9">
        <v>3329</v>
      </c>
      <c r="B4879" s="9" t="s">
        <v>9823</v>
      </c>
      <c r="C4879" s="9" t="s">
        <v>9824</v>
      </c>
      <c r="D4879" s="9"/>
      <c r="E4879" s="9" t="s">
        <v>5177</v>
      </c>
      <c r="F4879" s="9" t="s">
        <v>3357</v>
      </c>
      <c r="G4879" s="9"/>
      <c r="H4879" s="9" t="s">
        <v>202</v>
      </c>
      <c r="I4879" s="9" t="s">
        <v>25</v>
      </c>
      <c r="J4879" s="129">
        <v>44256</v>
      </c>
      <c r="K4879" s="129">
        <v>44169</v>
      </c>
      <c r="L4879" s="129">
        <v>44561</v>
      </c>
      <c r="O4879" s="9">
        <v>30</v>
      </c>
      <c r="Q4879" s="9" t="s">
        <v>54</v>
      </c>
      <c r="R4879" s="9"/>
      <c r="S4879" s="13">
        <v>12220000</v>
      </c>
      <c r="T4879" s="13">
        <v>12220000</v>
      </c>
      <c r="U4879" s="13">
        <v>3666000</v>
      </c>
      <c r="V4879" s="9"/>
      <c r="W4879" s="9"/>
      <c r="X4879" s="9"/>
      <c r="Y4879" s="9"/>
      <c r="Z4879" s="9"/>
      <c r="AA4879" s="9"/>
      <c r="AB4879" s="9"/>
      <c r="AC4879" s="9"/>
      <c r="AD4879" s="9"/>
      <c r="AE4879" s="9"/>
      <c r="AF4879" s="55"/>
      <c r="AG4879" s="55"/>
      <c r="AH4879" s="9"/>
      <c r="AI4879" s="9"/>
      <c r="AJ4879" s="9"/>
      <c r="AK4879" s="9"/>
      <c r="AL4879" s="9"/>
      <c r="AM4879" s="9"/>
      <c r="AN4879" s="9"/>
      <c r="AO4879" s="9"/>
      <c r="AP4879" s="9"/>
      <c r="AQ4879" s="9"/>
      <c r="AR4879" s="9"/>
      <c r="AS4879" s="9"/>
      <c r="AT4879" s="9"/>
      <c r="AU4879" s="9"/>
      <c r="AV4879" s="9"/>
      <c r="AW4879" s="9"/>
      <c r="AX4879" s="9"/>
      <c r="AY4879" s="9"/>
      <c r="AZ4879" s="9"/>
      <c r="BA4879" s="9"/>
      <c r="BB4879" s="9"/>
      <c r="BC4879" s="9"/>
      <c r="BD4879" s="9"/>
      <c r="BE4879" s="9"/>
      <c r="BF4879" s="9"/>
      <c r="BG4879" s="9"/>
      <c r="BH4879" s="9"/>
      <c r="BI4879" s="9"/>
      <c r="BJ4879" s="9"/>
      <c r="BK4879" s="9"/>
      <c r="BL4879" s="9"/>
      <c r="BM4879" s="9"/>
      <c r="BN4879" s="9"/>
      <c r="BO4879" s="9"/>
      <c r="BP4879" s="9"/>
      <c r="BQ4879" s="9"/>
      <c r="BT4879" s="9"/>
      <c r="BU4879" s="9"/>
      <c r="BX4879" s="9"/>
      <c r="BY4879" s="9"/>
      <c r="CB4879" s="9"/>
      <c r="CC4879" s="9"/>
      <c r="CF4879" s="9"/>
      <c r="CG4879" s="9"/>
      <c r="CJ4879" s="9"/>
      <c r="CK4879" s="9"/>
      <c r="CN4879" s="9"/>
      <c r="CO4879" s="9"/>
      <c r="CP4879" s="9"/>
      <c r="CQ4879" s="9"/>
      <c r="CR4879" s="9"/>
      <c r="CS4879" s="9"/>
      <c r="CT4879" s="9"/>
      <c r="CU4879" s="9"/>
      <c r="CV4879" s="9"/>
      <c r="CW4879" s="9"/>
      <c r="CX4879" s="9"/>
      <c r="CY4879" s="9"/>
      <c r="CZ4879" s="9"/>
      <c r="DA4879" s="9"/>
      <c r="DB4879" s="9"/>
      <c r="DC4879" s="9"/>
      <c r="DD4879" s="9"/>
      <c r="DE4879" s="9"/>
      <c r="DF4879" s="9"/>
      <c r="DG4879" s="9"/>
      <c r="DH4879" s="9"/>
      <c r="DI4879" s="9"/>
      <c r="DJ4879" s="9"/>
      <c r="DK4879" s="9"/>
      <c r="DL4879" s="9"/>
      <c r="DM4879" s="9"/>
      <c r="DN4879" s="9"/>
      <c r="DO4879" s="9"/>
      <c r="DP4879" s="9"/>
      <c r="DQ4879" s="9"/>
      <c r="DR4879" s="9"/>
      <c r="DS4879" s="9"/>
      <c r="DT4879" s="9"/>
      <c r="DU4879" s="9"/>
      <c r="DV4879" s="9"/>
      <c r="DW4879" s="9"/>
      <c r="DX4879" s="9"/>
      <c r="DY4879" s="9"/>
      <c r="DZ4879" s="56"/>
      <c r="EA4879" s="57"/>
    </row>
    <row r="4880" spans="1:132" ht="19.5" customHeight="1" x14ac:dyDescent="0.25">
      <c r="A4880" s="9">
        <v>3330</v>
      </c>
      <c r="B4880" s="9" t="s">
        <v>9825</v>
      </c>
      <c r="C4880" s="9" t="s">
        <v>9826</v>
      </c>
      <c r="D4880" s="9"/>
      <c r="E4880" s="9" t="s">
        <v>915</v>
      </c>
      <c r="F4880" s="9" t="s">
        <v>7334</v>
      </c>
      <c r="G4880" s="9"/>
      <c r="H4880" s="9" t="s">
        <v>202</v>
      </c>
      <c r="I4880" s="9" t="s">
        <v>28</v>
      </c>
      <c r="J4880" s="129">
        <v>44256</v>
      </c>
      <c r="K4880" s="129">
        <v>44198</v>
      </c>
      <c r="L4880" s="129">
        <v>44561</v>
      </c>
      <c r="O4880" s="9">
        <v>31</v>
      </c>
      <c r="Q4880" s="9" t="s">
        <v>54</v>
      </c>
      <c r="R4880" s="9"/>
      <c r="S4880" s="13">
        <v>15000000</v>
      </c>
      <c r="T4880" s="13">
        <v>15000000</v>
      </c>
      <c r="U4880" s="13">
        <v>4500000</v>
      </c>
      <c r="V4880" s="9"/>
      <c r="W4880" s="9"/>
      <c r="X4880" s="9"/>
      <c r="Y4880" s="9"/>
      <c r="Z4880" s="9"/>
      <c r="AA4880" s="9"/>
      <c r="AB4880" s="9"/>
      <c r="AC4880" s="9"/>
      <c r="AD4880" s="9"/>
      <c r="AE4880" s="9"/>
      <c r="AF4880" s="55"/>
      <c r="AG4880" s="55"/>
      <c r="AH4880" s="9"/>
      <c r="AI4880" s="9"/>
      <c r="AJ4880" s="9"/>
      <c r="AK4880" s="9"/>
      <c r="AL4880" s="9"/>
      <c r="AM4880" s="9"/>
      <c r="AN4880" s="9"/>
      <c r="AO4880" s="9"/>
      <c r="AP4880" s="9"/>
      <c r="AQ4880" s="9"/>
      <c r="AR4880" s="9"/>
      <c r="AS4880" s="9"/>
      <c r="AT4880" s="9"/>
      <c r="AU4880" s="9"/>
      <c r="AV4880" s="9"/>
      <c r="AW4880" s="9"/>
      <c r="AX4880" s="9"/>
      <c r="AY4880" s="9"/>
      <c r="AZ4880" s="9"/>
      <c r="BA4880" s="9"/>
      <c r="BB4880" s="9"/>
      <c r="BC4880" s="9"/>
      <c r="BD4880" s="9"/>
      <c r="BE4880" s="9"/>
      <c r="BF4880" s="9"/>
      <c r="BG4880" s="9"/>
      <c r="BH4880" s="9"/>
      <c r="BI4880" s="9"/>
      <c r="BJ4880" s="9"/>
      <c r="BK4880" s="9"/>
      <c r="BL4880" s="9"/>
      <c r="BM4880" s="9"/>
      <c r="BN4880" s="9"/>
      <c r="BO4880" s="9"/>
      <c r="BP4880" s="9"/>
      <c r="BQ4880" s="9"/>
      <c r="BT4880" s="9"/>
      <c r="BU4880" s="9"/>
      <c r="BX4880" s="9"/>
      <c r="BY4880" s="9"/>
      <c r="CB4880" s="9"/>
      <c r="CC4880" s="9"/>
      <c r="CF4880" s="9"/>
      <c r="CG4880" s="9"/>
      <c r="CJ4880" s="9"/>
      <c r="CK4880" s="9"/>
      <c r="CN4880" s="9"/>
      <c r="CO4880" s="9"/>
      <c r="CP4880" s="9"/>
      <c r="CQ4880" s="9"/>
      <c r="CR4880" s="9"/>
      <c r="CS4880" s="9"/>
      <c r="CT4880" s="9"/>
      <c r="CU4880" s="9"/>
      <c r="CV4880" s="9"/>
      <c r="CW4880" s="9"/>
      <c r="CX4880" s="9"/>
      <c r="CY4880" s="9"/>
      <c r="CZ4880" s="9"/>
      <c r="DA4880" s="9"/>
      <c r="DB4880" s="9"/>
      <c r="DC4880" s="9"/>
      <c r="DD4880" s="9"/>
      <c r="DE4880" s="9"/>
      <c r="DF4880" s="9"/>
      <c r="DG4880" s="9"/>
      <c r="DH4880" s="9"/>
      <c r="DI4880" s="9"/>
      <c r="DJ4880" s="9"/>
      <c r="DK4880" s="9"/>
      <c r="DL4880" s="9"/>
      <c r="DM4880" s="9"/>
      <c r="DN4880" s="9"/>
      <c r="DO4880" s="9"/>
      <c r="DP4880" s="9"/>
      <c r="DQ4880" s="9"/>
      <c r="DR4880" s="9"/>
      <c r="DS4880" s="9"/>
      <c r="DT4880" s="9"/>
      <c r="DU4880" s="9"/>
      <c r="DV4880" s="9"/>
      <c r="DW4880" s="9"/>
      <c r="DX4880" s="9"/>
      <c r="DY4880" s="9"/>
      <c r="DZ4880" s="56"/>
      <c r="EA4880" s="57"/>
    </row>
    <row r="4881" spans="1:132" ht="39" customHeight="1" x14ac:dyDescent="0.25">
      <c r="A4881" s="9">
        <v>3331</v>
      </c>
      <c r="B4881" s="9" t="s">
        <v>9827</v>
      </c>
      <c r="C4881" s="9" t="s">
        <v>9828</v>
      </c>
      <c r="D4881" s="9"/>
      <c r="E4881" s="9" t="s">
        <v>10454</v>
      </c>
      <c r="F4881" s="9" t="s">
        <v>10455</v>
      </c>
      <c r="G4881" s="9"/>
      <c r="H4881" s="9" t="s">
        <v>202</v>
      </c>
      <c r="I4881" s="9" t="s">
        <v>35</v>
      </c>
      <c r="J4881" s="129">
        <v>44445</v>
      </c>
      <c r="K4881" s="129">
        <v>44235</v>
      </c>
      <c r="L4881" s="129">
        <v>44926</v>
      </c>
      <c r="M4881" s="9" t="s">
        <v>335</v>
      </c>
      <c r="O4881" s="9">
        <v>23</v>
      </c>
      <c r="Q4881" s="9" t="s">
        <v>54</v>
      </c>
      <c r="R4881" s="13">
        <v>2741317848</v>
      </c>
      <c r="S4881" s="13">
        <v>1388599050</v>
      </c>
      <c r="T4881" s="13">
        <v>1155560477</v>
      </c>
      <c r="U4881" s="13">
        <v>416579715</v>
      </c>
      <c r="V4881" s="9"/>
      <c r="W4881" s="9"/>
      <c r="X4881" s="9"/>
      <c r="Y4881" s="9"/>
      <c r="Z4881" s="9"/>
      <c r="AA4881" s="9"/>
      <c r="AB4881" s="9"/>
      <c r="AC4881" s="9"/>
      <c r="AD4881" s="9"/>
      <c r="AE4881" s="9"/>
      <c r="AF4881" s="55"/>
      <c r="AG4881" s="55"/>
      <c r="AH4881" s="9"/>
      <c r="AI4881" s="9"/>
      <c r="AJ4881" s="9"/>
      <c r="AK4881" s="9"/>
      <c r="AL4881" s="9"/>
      <c r="AM4881" s="9"/>
      <c r="AN4881" s="9"/>
      <c r="AO4881" s="9"/>
      <c r="AP4881" s="9"/>
      <c r="AQ4881" s="9"/>
      <c r="AR4881" s="9"/>
      <c r="AS4881" s="9"/>
      <c r="AT4881" s="9"/>
      <c r="AU4881" s="9"/>
      <c r="AV4881" s="9"/>
      <c r="AW4881" s="9"/>
      <c r="AX4881" s="9"/>
      <c r="AY4881" s="9"/>
      <c r="AZ4881" s="9"/>
      <c r="BA4881" s="9"/>
      <c r="BB4881" s="9"/>
      <c r="BC4881" s="9"/>
      <c r="BD4881" s="9"/>
      <c r="BE4881" s="9"/>
      <c r="BF4881" s="9"/>
      <c r="BG4881" s="9"/>
      <c r="BH4881" s="9"/>
      <c r="BI4881" s="9"/>
      <c r="BJ4881" s="9"/>
      <c r="BK4881" s="9"/>
      <c r="BL4881" s="9"/>
      <c r="BM4881" s="9"/>
      <c r="BN4881" s="9"/>
      <c r="BO4881" s="9"/>
      <c r="BP4881" s="9"/>
      <c r="BQ4881" s="9"/>
      <c r="BT4881" s="9"/>
      <c r="BU4881" s="9"/>
      <c r="BX4881" s="9"/>
      <c r="BY4881" s="9"/>
      <c r="CB4881" s="9"/>
      <c r="CC4881" s="9"/>
      <c r="CF4881" s="9"/>
      <c r="CG4881" s="9"/>
      <c r="CJ4881" s="9"/>
      <c r="CK4881" s="9"/>
      <c r="CN4881" s="9"/>
      <c r="CO4881" s="9"/>
      <c r="CP4881" s="9"/>
      <c r="CQ4881" s="9"/>
      <c r="CR4881" s="9"/>
      <c r="CS4881" s="9"/>
      <c r="CT4881" s="9"/>
      <c r="CU4881" s="9"/>
      <c r="CV4881" s="9"/>
      <c r="CW4881" s="9"/>
      <c r="CX4881" s="9"/>
      <c r="CY4881" s="9"/>
      <c r="CZ4881" s="9"/>
      <c r="DA4881" s="9"/>
      <c r="DB4881" s="9"/>
      <c r="DC4881" s="9"/>
      <c r="DD4881" s="9"/>
      <c r="DE4881" s="9"/>
      <c r="DF4881" s="9"/>
      <c r="DG4881" s="9"/>
      <c r="DH4881" s="9"/>
      <c r="DI4881" s="9"/>
      <c r="DJ4881" s="9"/>
      <c r="DK4881" s="9"/>
      <c r="DL4881" s="9"/>
      <c r="DM4881" s="9"/>
      <c r="DN4881" s="9"/>
      <c r="DO4881" s="9"/>
      <c r="DP4881" s="9"/>
      <c r="DQ4881" s="9"/>
      <c r="DR4881" s="9"/>
      <c r="DS4881" s="9"/>
      <c r="DT4881" s="9"/>
      <c r="DU4881" s="9"/>
      <c r="DV4881" s="9"/>
      <c r="DW4881" s="9"/>
      <c r="DX4881" s="9"/>
      <c r="DY4881" s="9"/>
      <c r="DZ4881" s="56"/>
      <c r="EA4881" s="57"/>
    </row>
    <row r="4882" spans="1:132" ht="39" customHeight="1" x14ac:dyDescent="0.25">
      <c r="A4882" s="9">
        <v>3332</v>
      </c>
      <c r="B4882" s="9" t="s">
        <v>9829</v>
      </c>
      <c r="C4882" s="9" t="s">
        <v>9830</v>
      </c>
      <c r="D4882" s="9"/>
      <c r="E4882" s="9" t="s">
        <v>2648</v>
      </c>
      <c r="F4882" s="108" t="s">
        <v>9831</v>
      </c>
      <c r="G4882" s="9"/>
      <c r="H4882" s="9" t="s">
        <v>906</v>
      </c>
      <c r="I4882" s="9" t="s">
        <v>35</v>
      </c>
      <c r="M4882" s="9" t="s">
        <v>335</v>
      </c>
      <c r="O4882" s="9">
        <v>38</v>
      </c>
      <c r="R4882" s="9"/>
      <c r="S4882" s="9"/>
      <c r="T4882" s="9"/>
      <c r="U4882" s="9"/>
      <c r="V4882" s="9"/>
      <c r="W4882" s="9"/>
      <c r="X4882" s="9"/>
      <c r="Y4882" s="9"/>
      <c r="Z4882" s="9"/>
      <c r="AA4882" s="9"/>
      <c r="AB4882" s="9"/>
      <c r="AC4882" s="9"/>
      <c r="AD4882" s="9"/>
      <c r="AE4882" s="9"/>
      <c r="AF4882" s="55"/>
      <c r="AG4882" s="55"/>
      <c r="AH4882" s="9"/>
      <c r="AI4882" s="9"/>
      <c r="AJ4882" s="9"/>
      <c r="AK4882" s="9"/>
      <c r="AL4882" s="9"/>
      <c r="AM4882" s="9"/>
      <c r="AN4882" s="9"/>
      <c r="AO4882" s="9"/>
      <c r="AP4882" s="9"/>
      <c r="AQ4882" s="9"/>
      <c r="AR4882" s="9"/>
      <c r="AS4882" s="9"/>
      <c r="AT4882" s="9"/>
      <c r="AU4882" s="9"/>
      <c r="AV4882" s="9"/>
      <c r="AW4882" s="9"/>
      <c r="AX4882" s="9"/>
      <c r="AY4882" s="9"/>
      <c r="AZ4882" s="9"/>
      <c r="BA4882" s="9"/>
      <c r="BB4882" s="9"/>
      <c r="BC4882" s="9"/>
      <c r="BD4882" s="9"/>
      <c r="BE4882" s="9"/>
      <c r="BF4882" s="9"/>
      <c r="BG4882" s="9"/>
      <c r="BH4882" s="9"/>
      <c r="BI4882" s="9"/>
      <c r="BJ4882" s="9"/>
      <c r="BK4882" s="9"/>
      <c r="BL4882" s="9"/>
      <c r="BM4882" s="9"/>
      <c r="BN4882" s="9"/>
      <c r="BO4882" s="9"/>
      <c r="BP4882" s="9"/>
      <c r="BQ4882" s="9"/>
      <c r="BT4882" s="9"/>
      <c r="BU4882" s="9"/>
      <c r="BX4882" s="9"/>
      <c r="BY4882" s="9"/>
      <c r="CB4882" s="9"/>
      <c r="CC4882" s="9"/>
      <c r="CF4882" s="9"/>
      <c r="CG4882" s="9"/>
      <c r="CJ4882" s="9"/>
      <c r="CK4882" s="9"/>
      <c r="CN4882" s="9"/>
      <c r="CO4882" s="9"/>
      <c r="CP4882" s="9"/>
      <c r="CQ4882" s="9"/>
      <c r="CR4882" s="9"/>
      <c r="CS4882" s="9"/>
      <c r="CT4882" s="9"/>
      <c r="CU4882" s="9"/>
      <c r="CV4882" s="9"/>
      <c r="CW4882" s="9"/>
      <c r="CX4882" s="9"/>
      <c r="CY4882" s="9"/>
      <c r="CZ4882" s="9"/>
      <c r="DA4882" s="9"/>
      <c r="DB4882" s="9"/>
      <c r="DC4882" s="9"/>
      <c r="DD4882" s="9"/>
      <c r="DE4882" s="9"/>
      <c r="DF4882" s="9"/>
      <c r="DG4882" s="9"/>
      <c r="DH4882" s="9"/>
      <c r="DI4882" s="9"/>
      <c r="DJ4882" s="9"/>
      <c r="DK4882" s="9"/>
      <c r="DL4882" s="9"/>
      <c r="DM4882" s="9"/>
      <c r="DN4882" s="9"/>
      <c r="DO4882" s="9"/>
      <c r="DP4882" s="9"/>
      <c r="DQ4882" s="9"/>
      <c r="DR4882" s="9"/>
      <c r="DS4882" s="9"/>
      <c r="DT4882" s="9"/>
      <c r="DU4882" s="9"/>
      <c r="DV4882" s="9"/>
      <c r="DW4882" s="9"/>
      <c r="DX4882" s="9"/>
      <c r="DY4882" s="9"/>
      <c r="DZ4882" s="56"/>
      <c r="EA4882" s="57"/>
    </row>
    <row r="4883" spans="1:132" ht="77.25" customHeight="1" x14ac:dyDescent="0.25">
      <c r="A4883" s="9">
        <v>3333</v>
      </c>
      <c r="B4883" s="9" t="s">
        <v>9832</v>
      </c>
      <c r="C4883" s="9" t="s">
        <v>9833</v>
      </c>
      <c r="D4883" s="9"/>
      <c r="E4883" s="9" t="s">
        <v>6024</v>
      </c>
      <c r="F4883" s="9" t="s">
        <v>3543</v>
      </c>
      <c r="G4883" s="9"/>
      <c r="H4883" s="9" t="s">
        <v>906</v>
      </c>
      <c r="I4883" s="9" t="s">
        <v>9834</v>
      </c>
      <c r="M4883" s="9" t="s">
        <v>20</v>
      </c>
      <c r="O4883" s="9">
        <v>30</v>
      </c>
      <c r="R4883" s="9"/>
      <c r="S4883" s="9"/>
      <c r="T4883" s="9"/>
      <c r="U4883" s="9"/>
      <c r="V4883" s="9"/>
      <c r="W4883" s="9"/>
      <c r="X4883" s="9"/>
      <c r="Y4883" s="9"/>
      <c r="Z4883" s="9"/>
      <c r="AA4883" s="9"/>
      <c r="AB4883" s="9"/>
      <c r="AC4883" s="9"/>
      <c r="AD4883" s="9"/>
      <c r="AE4883" s="9"/>
      <c r="AF4883" s="55"/>
      <c r="AG4883" s="55"/>
      <c r="AH4883" s="9"/>
      <c r="AI4883" s="9"/>
      <c r="AJ4883" s="9"/>
      <c r="AK4883" s="9"/>
      <c r="AL4883" s="9"/>
      <c r="AM4883" s="9"/>
      <c r="AN4883" s="9"/>
      <c r="AO4883" s="9"/>
      <c r="AP4883" s="9"/>
      <c r="AQ4883" s="9"/>
      <c r="AR4883" s="9"/>
      <c r="AS4883" s="9"/>
      <c r="AT4883" s="9"/>
      <c r="AU4883" s="9"/>
      <c r="AV4883" s="9"/>
      <c r="AW4883" s="9"/>
      <c r="AX4883" s="9"/>
      <c r="AY4883" s="9"/>
      <c r="AZ4883" s="9"/>
      <c r="BA4883" s="9"/>
      <c r="BB4883" s="9"/>
      <c r="BC4883" s="9"/>
      <c r="BD4883" s="9"/>
      <c r="BE4883" s="9"/>
      <c r="BF4883" s="9"/>
      <c r="BG4883" s="9"/>
      <c r="BH4883" s="9"/>
      <c r="BI4883" s="9"/>
      <c r="BJ4883" s="9"/>
      <c r="BK4883" s="9"/>
      <c r="BL4883" s="9"/>
      <c r="BM4883" s="9"/>
      <c r="BN4883" s="9"/>
      <c r="BO4883" s="9"/>
      <c r="BP4883" s="9"/>
      <c r="BQ4883" s="9"/>
      <c r="BT4883" s="9"/>
      <c r="BU4883" s="9"/>
      <c r="BX4883" s="9"/>
      <c r="BY4883" s="9"/>
      <c r="CB4883" s="9"/>
      <c r="CC4883" s="9"/>
      <c r="CF4883" s="9"/>
      <c r="CG4883" s="9"/>
      <c r="CJ4883" s="9"/>
      <c r="CK4883" s="9"/>
      <c r="CN4883" s="9"/>
      <c r="CO4883" s="9"/>
      <c r="CP4883" s="9"/>
      <c r="CQ4883" s="9"/>
      <c r="CR4883" s="9"/>
      <c r="CS4883" s="9"/>
      <c r="CT4883" s="9"/>
      <c r="CU4883" s="9"/>
      <c r="CV4883" s="9"/>
      <c r="CW4883" s="9"/>
      <c r="CX4883" s="9"/>
      <c r="CY4883" s="9"/>
      <c r="CZ4883" s="9"/>
      <c r="DA4883" s="9"/>
      <c r="DB4883" s="9"/>
      <c r="DC4883" s="9"/>
      <c r="DD4883" s="9"/>
      <c r="DE4883" s="9"/>
      <c r="DF4883" s="9"/>
      <c r="DG4883" s="9"/>
      <c r="DH4883" s="9"/>
      <c r="DI4883" s="9"/>
      <c r="DJ4883" s="9"/>
      <c r="DK4883" s="9"/>
      <c r="DL4883" s="9"/>
      <c r="DM4883" s="9"/>
      <c r="DN4883" s="9"/>
      <c r="DO4883" s="9"/>
      <c r="DP4883" s="9"/>
      <c r="DQ4883" s="9"/>
      <c r="DR4883" s="9"/>
      <c r="DS4883" s="9"/>
      <c r="DT4883" s="9"/>
      <c r="DU4883" s="9"/>
      <c r="DV4883" s="9"/>
      <c r="DW4883" s="9"/>
      <c r="DX4883" s="9"/>
      <c r="DY4883" s="9"/>
      <c r="DZ4883" s="56"/>
      <c r="EA4883" s="57"/>
    </row>
    <row r="4884" spans="1:132" ht="19.5" customHeight="1" x14ac:dyDescent="0.25">
      <c r="A4884" s="9">
        <v>3334</v>
      </c>
      <c r="B4884" s="9" t="s">
        <v>9835</v>
      </c>
      <c r="C4884" s="9" t="s">
        <v>9836</v>
      </c>
      <c r="D4884" s="9"/>
      <c r="E4884" s="9" t="s">
        <v>7979</v>
      </c>
      <c r="F4884" s="9" t="s">
        <v>7417</v>
      </c>
      <c r="G4884" s="9"/>
      <c r="H4884" s="9" t="s">
        <v>202</v>
      </c>
      <c r="I4884" s="9" t="s">
        <v>9834</v>
      </c>
      <c r="J4884" s="129">
        <v>44287</v>
      </c>
      <c r="K4884" s="129">
        <v>44287</v>
      </c>
      <c r="L4884" s="129">
        <v>44865</v>
      </c>
      <c r="M4884" s="9" t="s">
        <v>20</v>
      </c>
      <c r="O4884" s="9">
        <v>32</v>
      </c>
      <c r="Q4884" s="9" t="s">
        <v>54</v>
      </c>
      <c r="R4884" s="9"/>
      <c r="S4884" s="13">
        <v>95000000</v>
      </c>
      <c r="T4884" s="13">
        <v>95000000</v>
      </c>
      <c r="U4884" s="13">
        <v>28500000</v>
      </c>
      <c r="V4884" s="13">
        <v>66500000</v>
      </c>
      <c r="W4884" s="9"/>
      <c r="X4884" s="9"/>
      <c r="Y4884" s="9"/>
      <c r="Z4884" s="9"/>
      <c r="AA4884" s="9"/>
      <c r="AB4884" s="9"/>
      <c r="AC4884" s="9"/>
      <c r="AD4884" s="9"/>
      <c r="AE4884" s="9"/>
      <c r="AF4884" s="55">
        <v>66500000</v>
      </c>
      <c r="AG4884" s="55"/>
      <c r="AH4884" s="9"/>
      <c r="AI4884" s="9"/>
      <c r="AJ4884" s="9"/>
      <c r="AK4884" s="9"/>
      <c r="AL4884" s="9"/>
      <c r="AM4884" s="9"/>
      <c r="AN4884" s="9"/>
      <c r="AO4884" s="9"/>
      <c r="AP4884" s="9"/>
      <c r="AQ4884" s="9"/>
      <c r="AR4884" s="9"/>
      <c r="AS4884" s="9"/>
      <c r="AT4884" s="9"/>
      <c r="AU4884" s="9"/>
      <c r="AV4884" s="9"/>
      <c r="AW4884" s="9"/>
      <c r="AX4884" s="9"/>
      <c r="AY4884" s="9"/>
      <c r="AZ4884" s="9"/>
      <c r="BA4884" s="9"/>
      <c r="BB4884" s="9"/>
      <c r="BC4884" s="9"/>
      <c r="BD4884" s="9"/>
      <c r="BE4884" s="9"/>
      <c r="BF4884" s="9"/>
      <c r="BG4884" s="9"/>
      <c r="BH4884" s="9"/>
      <c r="BI4884" s="9"/>
      <c r="BJ4884" s="9"/>
      <c r="BK4884" s="9"/>
      <c r="BL4884" s="9"/>
      <c r="BM4884" s="9"/>
      <c r="BN4884" s="9"/>
      <c r="BO4884" s="9"/>
      <c r="BP4884" s="9"/>
      <c r="BQ4884" s="9"/>
      <c r="BT4884" s="9"/>
      <c r="BU4884" s="9"/>
      <c r="BX4884" s="9"/>
      <c r="BY4884" s="9"/>
      <c r="CB4884" s="9"/>
      <c r="CC4884" s="9"/>
      <c r="CF4884" s="9"/>
      <c r="CG4884" s="9"/>
      <c r="CJ4884" s="9"/>
      <c r="CK4884" s="9"/>
      <c r="CN4884" s="9"/>
      <c r="CO4884" s="9"/>
      <c r="CP4884" s="9"/>
      <c r="CQ4884" s="9"/>
      <c r="CR4884" s="9"/>
      <c r="CS4884" s="9"/>
      <c r="CT4884" s="9"/>
      <c r="CU4884" s="9"/>
      <c r="CV4884" s="9"/>
      <c r="CW4884" s="9"/>
      <c r="CX4884" s="9"/>
      <c r="CY4884" s="9"/>
      <c r="CZ4884" s="9"/>
      <c r="DA4884" s="9"/>
      <c r="DB4884" s="9"/>
      <c r="DC4884" s="9"/>
      <c r="DD4884" s="9"/>
      <c r="DE4884" s="9"/>
      <c r="DF4884" s="9"/>
      <c r="DG4884" s="9"/>
      <c r="DH4884" s="9"/>
      <c r="DI4884" s="9"/>
      <c r="DJ4884" s="9"/>
      <c r="DK4884" s="9"/>
      <c r="DL4884" s="9"/>
      <c r="DM4884" s="9"/>
      <c r="DN4884" s="9"/>
      <c r="DO4884" s="9"/>
      <c r="DP4884" s="9"/>
      <c r="DQ4884" s="9"/>
      <c r="DR4884" s="9"/>
      <c r="DS4884" s="9"/>
      <c r="DT4884" s="9"/>
      <c r="DU4884" s="9"/>
      <c r="DV4884" s="9"/>
      <c r="DW4884" s="9"/>
      <c r="DX4884" s="9"/>
      <c r="DY4884" s="9"/>
      <c r="DZ4884" s="56"/>
      <c r="EA4884" s="57"/>
    </row>
    <row r="4885" spans="1:132" ht="37.5" customHeight="1" x14ac:dyDescent="0.25">
      <c r="A4885" s="9">
        <v>3335</v>
      </c>
      <c r="B4885" s="9" t="s">
        <v>9837</v>
      </c>
      <c r="C4885" s="9" t="s">
        <v>9838</v>
      </c>
      <c r="D4885" s="9"/>
      <c r="E4885" s="9" t="s">
        <v>6356</v>
      </c>
      <c r="F4885" s="9" t="s">
        <v>8307</v>
      </c>
      <c r="G4885" s="9"/>
      <c r="H4885" s="9" t="s">
        <v>202</v>
      </c>
      <c r="I4885" s="9" t="s">
        <v>10416</v>
      </c>
      <c r="J4885" s="129">
        <v>44440</v>
      </c>
      <c r="K4885" s="129">
        <v>44285</v>
      </c>
      <c r="L4885" s="129">
        <v>44742</v>
      </c>
      <c r="M4885" s="9" t="s">
        <v>20</v>
      </c>
      <c r="O4885" s="9">
        <v>30</v>
      </c>
      <c r="Q4885" s="9" t="s">
        <v>54</v>
      </c>
      <c r="R4885" s="9"/>
      <c r="S4885" s="13">
        <v>150000000</v>
      </c>
      <c r="T4885" s="13">
        <v>150000000</v>
      </c>
      <c r="U4885" s="13">
        <v>45000000</v>
      </c>
      <c r="V4885" s="13">
        <v>105000000</v>
      </c>
      <c r="W4885" s="9"/>
      <c r="X4885" s="9"/>
      <c r="Y4885" s="9"/>
      <c r="Z4885" s="9"/>
      <c r="AA4885" s="9"/>
      <c r="AB4885" s="9"/>
      <c r="AC4885" s="9"/>
      <c r="AD4885" s="9"/>
      <c r="AE4885" s="9"/>
      <c r="AF4885" s="55">
        <v>105000000</v>
      </c>
      <c r="AG4885" s="55"/>
      <c r="AH4885" s="9"/>
      <c r="AI4885" s="9"/>
      <c r="AJ4885" s="9"/>
      <c r="AK4885" s="9"/>
      <c r="AL4885" s="9"/>
      <c r="AM4885" s="9"/>
      <c r="AN4885" s="9"/>
      <c r="AO4885" s="9"/>
      <c r="AP4885" s="9"/>
      <c r="AQ4885" s="9"/>
      <c r="AR4885" s="9"/>
      <c r="AS4885" s="9"/>
      <c r="AT4885" s="9"/>
      <c r="AU4885" s="9"/>
      <c r="AV4885" s="9"/>
      <c r="AW4885" s="9"/>
      <c r="AX4885" s="9"/>
      <c r="AY4885" s="9"/>
      <c r="AZ4885" s="9"/>
      <c r="BA4885" s="9"/>
      <c r="BB4885" s="9"/>
      <c r="BC4885" s="9"/>
      <c r="BD4885" s="9"/>
      <c r="BE4885" s="9"/>
      <c r="BF4885" s="9"/>
      <c r="BG4885" s="9"/>
      <c r="BH4885" s="9"/>
      <c r="BI4885" s="9"/>
      <c r="BJ4885" s="9"/>
      <c r="BK4885" s="9"/>
      <c r="BL4885" s="9"/>
      <c r="BM4885" s="9"/>
      <c r="BN4885" s="9"/>
      <c r="BO4885" s="9"/>
      <c r="BP4885" s="9"/>
      <c r="BQ4885" s="9"/>
      <c r="BT4885" s="9"/>
      <c r="BU4885" s="9"/>
      <c r="BX4885" s="9"/>
      <c r="BY4885" s="9"/>
      <c r="CB4885" s="9"/>
      <c r="CC4885" s="9"/>
      <c r="CF4885" s="9"/>
      <c r="CG4885" s="9"/>
      <c r="CJ4885" s="9"/>
      <c r="CK4885" s="9"/>
      <c r="CN4885" s="9"/>
      <c r="CO4885" s="9"/>
      <c r="CP4885" s="9"/>
      <c r="CQ4885" s="9"/>
      <c r="CR4885" s="9"/>
      <c r="CS4885" s="9"/>
      <c r="CT4885" s="9"/>
      <c r="CU4885" s="9"/>
      <c r="CV4885" s="9"/>
      <c r="CW4885" s="9"/>
      <c r="CX4885" s="9"/>
      <c r="CY4885" s="9"/>
      <c r="CZ4885" s="9"/>
      <c r="DA4885" s="9"/>
      <c r="DB4885" s="9"/>
      <c r="DC4885" s="9"/>
      <c r="DD4885" s="9"/>
      <c r="DE4885" s="9"/>
      <c r="DF4885" s="9"/>
      <c r="DG4885" s="9"/>
      <c r="DH4885" s="9"/>
      <c r="DI4885" s="9"/>
      <c r="DJ4885" s="9"/>
      <c r="DK4885" s="9"/>
      <c r="DL4885" s="9"/>
      <c r="DM4885" s="9"/>
      <c r="DN4885" s="9"/>
      <c r="DO4885" s="9"/>
      <c r="DP4885" s="9"/>
      <c r="DQ4885" s="9"/>
      <c r="DR4885" s="9"/>
      <c r="DS4885" s="9"/>
      <c r="DT4885" s="9"/>
      <c r="DU4885" s="9"/>
      <c r="DV4885" s="9"/>
      <c r="DW4885" s="9"/>
      <c r="DX4885" s="9"/>
      <c r="DY4885" s="9"/>
      <c r="DZ4885" s="56"/>
      <c r="EA4885" s="57"/>
    </row>
    <row r="4886" spans="1:132" s="18" customFormat="1" ht="37.5" customHeight="1" x14ac:dyDescent="0.25">
      <c r="A4886" s="18">
        <v>3335</v>
      </c>
      <c r="B4886" s="18" t="s">
        <v>9837</v>
      </c>
      <c r="C4886" s="18" t="s">
        <v>9947</v>
      </c>
      <c r="D4886" s="19">
        <v>44334</v>
      </c>
      <c r="J4886" s="130"/>
      <c r="K4886" s="130"/>
      <c r="L4886" s="130"/>
      <c r="AF4886" s="57"/>
      <c r="AG4886" s="57"/>
      <c r="DY4886" s="9"/>
      <c r="DZ4886" s="56"/>
      <c r="EA4886" s="57"/>
      <c r="EB4886" s="9"/>
    </row>
    <row r="4887" spans="1:132" ht="19.5" customHeight="1" x14ac:dyDescent="0.25">
      <c r="A4887" s="9">
        <v>3336</v>
      </c>
      <c r="B4887" s="9" t="s">
        <v>9839</v>
      </c>
      <c r="C4887" s="9" t="s">
        <v>9841</v>
      </c>
      <c r="D4887" s="9"/>
      <c r="E4887" s="9" t="s">
        <v>9842</v>
      </c>
      <c r="F4887" s="9" t="s">
        <v>679</v>
      </c>
      <c r="G4887" s="9"/>
      <c r="H4887" s="9" t="s">
        <v>906</v>
      </c>
      <c r="I4887" s="9" t="s">
        <v>9840</v>
      </c>
      <c r="O4887" s="9">
        <v>25</v>
      </c>
      <c r="R4887" s="9"/>
      <c r="S4887" s="9"/>
      <c r="T4887" s="9"/>
      <c r="U4887" s="9"/>
      <c r="V4887" s="9"/>
      <c r="W4887" s="9"/>
      <c r="X4887" s="9"/>
      <c r="Y4887" s="9"/>
      <c r="Z4887" s="9"/>
      <c r="AA4887" s="9"/>
      <c r="AB4887" s="9"/>
      <c r="AC4887" s="9"/>
      <c r="AD4887" s="9"/>
      <c r="AE4887" s="9"/>
      <c r="AF4887" s="55"/>
      <c r="AG4887" s="55"/>
      <c r="AH4887" s="9"/>
      <c r="AI4887" s="9"/>
      <c r="AJ4887" s="9"/>
      <c r="AK4887" s="9"/>
      <c r="AL4887" s="9"/>
      <c r="AM4887" s="9"/>
      <c r="AN4887" s="9"/>
      <c r="AO4887" s="9"/>
      <c r="AP4887" s="9"/>
      <c r="AQ4887" s="9"/>
      <c r="AR4887" s="9"/>
      <c r="AS4887" s="9"/>
      <c r="AT4887" s="9"/>
      <c r="AU4887" s="9"/>
      <c r="AV4887" s="9"/>
      <c r="AW4887" s="9"/>
      <c r="AX4887" s="9"/>
      <c r="AY4887" s="9"/>
      <c r="AZ4887" s="9"/>
      <c r="BA4887" s="9"/>
      <c r="BB4887" s="9"/>
      <c r="BC4887" s="9"/>
      <c r="BD4887" s="9"/>
      <c r="BE4887" s="9"/>
      <c r="BF4887" s="9"/>
      <c r="BG4887" s="9"/>
      <c r="BH4887" s="9"/>
      <c r="BI4887" s="9"/>
      <c r="BJ4887" s="9"/>
      <c r="BK4887" s="9"/>
      <c r="BL4887" s="9"/>
      <c r="BM4887" s="9"/>
      <c r="BN4887" s="9"/>
      <c r="BO4887" s="9"/>
      <c r="BP4887" s="9"/>
      <c r="BQ4887" s="9"/>
      <c r="BT4887" s="9"/>
      <c r="BU4887" s="9"/>
      <c r="BX4887" s="9"/>
      <c r="BY4887" s="9"/>
      <c r="CB4887" s="9"/>
      <c r="CC4887" s="9"/>
      <c r="CF4887" s="9"/>
      <c r="CG4887" s="9"/>
      <c r="CJ4887" s="9"/>
      <c r="CK4887" s="9"/>
      <c r="CN4887" s="9"/>
      <c r="CO4887" s="9"/>
      <c r="CP4887" s="9"/>
      <c r="CQ4887" s="9"/>
      <c r="CR4887" s="9"/>
      <c r="CS4887" s="9"/>
      <c r="CT4887" s="9"/>
      <c r="CU4887" s="9"/>
      <c r="CV4887" s="9"/>
      <c r="CW4887" s="9"/>
      <c r="CX4887" s="9"/>
      <c r="CY4887" s="9"/>
      <c r="CZ4887" s="9"/>
      <c r="DA4887" s="9"/>
      <c r="DB4887" s="9"/>
      <c r="DC4887" s="9"/>
      <c r="DD4887" s="9"/>
      <c r="DE4887" s="9"/>
      <c r="DF4887" s="9"/>
      <c r="DG4887" s="9"/>
      <c r="DH4887" s="9"/>
      <c r="DI4887" s="9"/>
      <c r="DJ4887" s="9"/>
      <c r="DK4887" s="9"/>
      <c r="DL4887" s="9"/>
      <c r="DM4887" s="9"/>
      <c r="DN4887" s="9"/>
      <c r="DO4887" s="9"/>
      <c r="DP4887" s="9"/>
      <c r="DQ4887" s="9"/>
      <c r="DR4887" s="9"/>
      <c r="DS4887" s="9"/>
      <c r="DT4887" s="9"/>
      <c r="DU4887" s="9"/>
      <c r="DV4887" s="9"/>
      <c r="DW4887" s="9"/>
      <c r="DX4887" s="9"/>
      <c r="DY4887" s="9"/>
      <c r="DZ4887" s="56"/>
      <c r="EA4887" s="57"/>
    </row>
    <row r="4888" spans="1:132" ht="19.5" customHeight="1" x14ac:dyDescent="0.25">
      <c r="A4888" s="9">
        <v>3337</v>
      </c>
      <c r="B4888" s="9" t="s">
        <v>9843</v>
      </c>
      <c r="C4888" s="9" t="s">
        <v>9844</v>
      </c>
      <c r="D4888" s="9"/>
      <c r="E4888" s="9" t="s">
        <v>8496</v>
      </c>
      <c r="F4888" s="9" t="s">
        <v>9845</v>
      </c>
      <c r="G4888" s="9"/>
      <c r="H4888" s="9" t="s">
        <v>906</v>
      </c>
      <c r="I4888" s="9" t="s">
        <v>9834</v>
      </c>
      <c r="M4888" s="9" t="s">
        <v>20</v>
      </c>
      <c r="O4888" s="9">
        <v>26</v>
      </c>
      <c r="R4888" s="9"/>
      <c r="S4888" s="9"/>
      <c r="T4888" s="9"/>
      <c r="U4888" s="9"/>
      <c r="V4888" s="9"/>
      <c r="W4888" s="9"/>
      <c r="X4888" s="9"/>
      <c r="Y4888" s="9"/>
      <c r="Z4888" s="9"/>
      <c r="AA4888" s="9"/>
      <c r="AB4888" s="9"/>
      <c r="AC4888" s="9"/>
      <c r="AD4888" s="9"/>
      <c r="AE4888" s="9"/>
      <c r="AF4888" s="55"/>
      <c r="AG4888" s="55"/>
      <c r="AH4888" s="9"/>
      <c r="AI4888" s="9"/>
      <c r="AJ4888" s="9"/>
      <c r="AK4888" s="9"/>
      <c r="AL4888" s="9"/>
      <c r="AM4888" s="9"/>
      <c r="AN4888" s="9"/>
      <c r="AO4888" s="9"/>
      <c r="AP4888" s="9"/>
      <c r="AQ4888" s="9"/>
      <c r="AR4888" s="9"/>
      <c r="AS4888" s="9"/>
      <c r="AT4888" s="9"/>
      <c r="AU4888" s="9"/>
      <c r="AV4888" s="9"/>
      <c r="AW4888" s="9"/>
      <c r="AX4888" s="9"/>
      <c r="AY4888" s="9"/>
      <c r="AZ4888" s="9"/>
      <c r="BA4888" s="9"/>
      <c r="BB4888" s="9"/>
      <c r="BC4888" s="9"/>
      <c r="BD4888" s="9"/>
      <c r="BE4888" s="9"/>
      <c r="BF4888" s="9"/>
      <c r="BG4888" s="9"/>
      <c r="BH4888" s="9"/>
      <c r="BI4888" s="9"/>
      <c r="BJ4888" s="9"/>
      <c r="BK4888" s="9"/>
      <c r="BL4888" s="9"/>
      <c r="BM4888" s="9"/>
      <c r="BN4888" s="9"/>
      <c r="BO4888" s="9"/>
      <c r="BP4888" s="9"/>
      <c r="BQ4888" s="9"/>
      <c r="BT4888" s="9"/>
      <c r="BU4888" s="9"/>
      <c r="BX4888" s="9"/>
      <c r="BY4888" s="9"/>
      <c r="CB4888" s="9"/>
      <c r="CC4888" s="9"/>
      <c r="CF4888" s="9"/>
      <c r="CG4888" s="9"/>
      <c r="CJ4888" s="9"/>
      <c r="CK4888" s="9"/>
      <c r="CN4888" s="9"/>
      <c r="CO4888" s="9"/>
      <c r="CP4888" s="9"/>
      <c r="CQ4888" s="9"/>
      <c r="CR4888" s="9"/>
      <c r="CS4888" s="9"/>
      <c r="CT4888" s="9"/>
      <c r="CU4888" s="9"/>
      <c r="CV4888" s="9"/>
      <c r="CW4888" s="9"/>
      <c r="CX4888" s="9"/>
      <c r="CY4888" s="9"/>
      <c r="CZ4888" s="9"/>
      <c r="DA4888" s="9"/>
      <c r="DB4888" s="9"/>
      <c r="DC4888" s="9"/>
      <c r="DD4888" s="9"/>
      <c r="DE4888" s="9"/>
      <c r="DF4888" s="9"/>
      <c r="DG4888" s="9"/>
      <c r="DH4888" s="9"/>
      <c r="DI4888" s="9"/>
      <c r="DJ4888" s="9"/>
      <c r="DK4888" s="9"/>
      <c r="DL4888" s="9"/>
      <c r="DM4888" s="9"/>
      <c r="DN4888" s="9"/>
      <c r="DO4888" s="9"/>
      <c r="DP4888" s="9"/>
      <c r="DQ4888" s="9"/>
      <c r="DR4888" s="9"/>
      <c r="DS4888" s="9"/>
      <c r="DT4888" s="9"/>
      <c r="DU4888" s="9"/>
      <c r="DV4888" s="9"/>
      <c r="DW4888" s="9"/>
      <c r="DX4888" s="9"/>
      <c r="DY4888" s="9"/>
      <c r="DZ4888" s="56"/>
      <c r="EA4888" s="57"/>
    </row>
    <row r="4889" spans="1:132" ht="19.5" customHeight="1" x14ac:dyDescent="0.25">
      <c r="A4889" s="9">
        <v>3338</v>
      </c>
      <c r="B4889" s="9" t="s">
        <v>9846</v>
      </c>
      <c r="C4889" s="9" t="s">
        <v>10456</v>
      </c>
      <c r="D4889" s="9"/>
      <c r="E4889" s="9" t="s">
        <v>3733</v>
      </c>
      <c r="F4889" s="9" t="s">
        <v>4891</v>
      </c>
      <c r="G4889" s="9"/>
      <c r="H4889" s="9" t="s">
        <v>202</v>
      </c>
      <c r="I4889" s="9" t="s">
        <v>9834</v>
      </c>
      <c r="J4889" s="129">
        <v>44459</v>
      </c>
      <c r="K4889" s="129">
        <v>44305</v>
      </c>
      <c r="L4889" s="129">
        <v>44865</v>
      </c>
      <c r="M4889" s="9" t="s">
        <v>20</v>
      </c>
      <c r="O4889" s="9">
        <v>30</v>
      </c>
      <c r="Q4889" s="9" t="s">
        <v>54</v>
      </c>
      <c r="R4889" s="9"/>
      <c r="S4889" s="13">
        <v>196428600</v>
      </c>
      <c r="T4889" s="13">
        <v>196428600</v>
      </c>
      <c r="U4889" s="13">
        <v>58928600</v>
      </c>
      <c r="V4889" s="13">
        <v>137500000</v>
      </c>
      <c r="W4889" s="9"/>
      <c r="X4889" s="9"/>
      <c r="Y4889" s="9"/>
      <c r="Z4889" s="9"/>
      <c r="AA4889" s="9"/>
      <c r="AB4889" s="9"/>
      <c r="AC4889" s="9"/>
      <c r="AD4889" s="9"/>
      <c r="AE4889" s="9"/>
      <c r="AF4889" s="55">
        <v>137500000</v>
      </c>
      <c r="AG4889" s="55"/>
      <c r="AH4889" s="9"/>
      <c r="AI4889" s="9"/>
      <c r="AJ4889" s="9"/>
      <c r="AK4889" s="9"/>
      <c r="AL4889" s="9"/>
      <c r="AM4889" s="9"/>
      <c r="AN4889" s="9"/>
      <c r="AO4889" s="9"/>
      <c r="AP4889" s="9"/>
      <c r="AQ4889" s="9"/>
      <c r="AR4889" s="9"/>
      <c r="AS4889" s="9"/>
      <c r="AT4889" s="9"/>
      <c r="AU4889" s="9"/>
      <c r="AV4889" s="9"/>
      <c r="AW4889" s="9"/>
      <c r="AX4889" s="9"/>
      <c r="AY4889" s="9"/>
      <c r="AZ4889" s="9"/>
      <c r="BA4889" s="9"/>
      <c r="BB4889" s="9"/>
      <c r="BC4889" s="9"/>
      <c r="BD4889" s="9"/>
      <c r="BE4889" s="9"/>
      <c r="BF4889" s="9"/>
      <c r="BG4889" s="9"/>
      <c r="BH4889" s="9"/>
      <c r="BI4889" s="9"/>
      <c r="BJ4889" s="9"/>
      <c r="BK4889" s="9"/>
      <c r="BL4889" s="9"/>
      <c r="BM4889" s="9"/>
      <c r="BN4889" s="9"/>
      <c r="BO4889" s="9"/>
      <c r="BP4889" s="9"/>
      <c r="BQ4889" s="9"/>
      <c r="BT4889" s="9"/>
      <c r="BU4889" s="9"/>
      <c r="BX4889" s="9"/>
      <c r="BY4889" s="9"/>
      <c r="CB4889" s="9"/>
      <c r="CC4889" s="9"/>
      <c r="CF4889" s="9"/>
      <c r="CG4889" s="9"/>
      <c r="CJ4889" s="9"/>
      <c r="CK4889" s="9"/>
      <c r="CN4889" s="9"/>
      <c r="CO4889" s="9"/>
      <c r="CP4889" s="9"/>
      <c r="CQ4889" s="9"/>
      <c r="CR4889" s="9"/>
      <c r="CS4889" s="9"/>
      <c r="CT4889" s="9"/>
      <c r="CU4889" s="9"/>
      <c r="CV4889" s="9"/>
      <c r="CW4889" s="9"/>
      <c r="CX4889" s="9"/>
      <c r="CY4889" s="9"/>
      <c r="CZ4889" s="9"/>
      <c r="DA4889" s="9"/>
      <c r="DB4889" s="9"/>
      <c r="DC4889" s="9"/>
      <c r="DD4889" s="9"/>
      <c r="DE4889" s="9"/>
      <c r="DF4889" s="9"/>
      <c r="DG4889" s="9"/>
      <c r="DH4889" s="9"/>
      <c r="DI4889" s="9"/>
      <c r="DJ4889" s="9"/>
      <c r="DK4889" s="9"/>
      <c r="DL4889" s="9"/>
      <c r="DM4889" s="9"/>
      <c r="DN4889" s="9"/>
      <c r="DO4889" s="9"/>
      <c r="DP4889" s="9"/>
      <c r="DQ4889" s="9"/>
      <c r="DR4889" s="9"/>
      <c r="DS4889" s="9"/>
      <c r="DT4889" s="9"/>
      <c r="DU4889" s="9"/>
      <c r="DV4889" s="9"/>
      <c r="DW4889" s="9"/>
      <c r="DX4889" s="9"/>
      <c r="DY4889" s="9"/>
      <c r="DZ4889" s="56"/>
      <c r="EA4889" s="57"/>
    </row>
    <row r="4890" spans="1:132" ht="19.5" customHeight="1" x14ac:dyDescent="0.25">
      <c r="A4890" s="9">
        <v>3339</v>
      </c>
      <c r="B4890" s="9" t="s">
        <v>9847</v>
      </c>
      <c r="C4890" s="9" t="s">
        <v>9848</v>
      </c>
      <c r="D4890" s="9"/>
      <c r="E4890" s="9" t="s">
        <v>9849</v>
      </c>
      <c r="F4890" s="9" t="s">
        <v>9850</v>
      </c>
      <c r="G4890" s="9"/>
      <c r="H4890" s="9" t="s">
        <v>202</v>
      </c>
      <c r="I4890" s="9" t="s">
        <v>35</v>
      </c>
      <c r="J4890" s="129">
        <v>44296</v>
      </c>
      <c r="K4890" s="129">
        <v>43979</v>
      </c>
      <c r="L4890" s="129">
        <v>44691</v>
      </c>
      <c r="M4890" s="9" t="s">
        <v>20</v>
      </c>
      <c r="O4890" s="9">
        <v>26</v>
      </c>
      <c r="Q4890" s="9" t="s">
        <v>54</v>
      </c>
      <c r="R4890" s="9"/>
      <c r="S4890" s="13">
        <v>54500000</v>
      </c>
      <c r="T4890" s="13">
        <v>54500000</v>
      </c>
      <c r="U4890" s="13">
        <v>16350000</v>
      </c>
      <c r="W4890" s="9"/>
      <c r="X4890" s="9"/>
      <c r="Y4890" s="9"/>
      <c r="Z4890" s="13">
        <v>5000000</v>
      </c>
      <c r="AA4890" s="9"/>
      <c r="AB4890" s="9"/>
      <c r="AC4890" s="9"/>
      <c r="AD4890" s="9"/>
      <c r="AE4890" s="9"/>
      <c r="AF4890" s="55">
        <v>5000000</v>
      </c>
      <c r="AG4890" s="55"/>
      <c r="AH4890" s="9"/>
      <c r="AI4890" s="9"/>
      <c r="AJ4890" s="9"/>
      <c r="AK4890" s="9"/>
      <c r="AL4890" s="9"/>
      <c r="AM4890" s="9"/>
      <c r="AN4890" s="9"/>
      <c r="AO4890" s="9"/>
      <c r="AP4890" s="9"/>
      <c r="AQ4890" s="9"/>
      <c r="AR4890" s="9"/>
      <c r="AS4890" s="9"/>
      <c r="AT4890" s="9"/>
      <c r="AU4890" s="9"/>
      <c r="AV4890" s="9"/>
      <c r="AW4890" s="9"/>
      <c r="AX4890" s="9"/>
      <c r="AY4890" s="9"/>
      <c r="AZ4890" s="9"/>
      <c r="BA4890" s="9"/>
      <c r="BB4890" s="9"/>
      <c r="BC4890" s="9"/>
      <c r="BD4890" s="9"/>
      <c r="BE4890" s="9"/>
      <c r="BF4890" s="9"/>
      <c r="BG4890" s="9"/>
      <c r="BH4890" s="9"/>
      <c r="BI4890" s="9"/>
      <c r="BJ4890" s="9"/>
      <c r="BK4890" s="9"/>
      <c r="BL4890" s="9"/>
      <c r="BM4890" s="9"/>
      <c r="BN4890" s="9"/>
      <c r="BO4890" s="9"/>
      <c r="BP4890" s="9"/>
      <c r="BQ4890" s="9"/>
      <c r="BT4890" s="9"/>
      <c r="BU4890" s="9"/>
      <c r="BX4890" s="9"/>
      <c r="BY4890" s="9"/>
      <c r="CB4890" s="9"/>
      <c r="CC4890" s="9"/>
      <c r="CF4890" s="9"/>
      <c r="CG4890" s="9"/>
      <c r="CJ4890" s="9"/>
      <c r="CK4890" s="9"/>
      <c r="CN4890" s="9"/>
      <c r="CO4890" s="9"/>
      <c r="CP4890" s="9"/>
      <c r="CQ4890" s="9"/>
      <c r="CR4890" s="9"/>
      <c r="CS4890" s="9"/>
      <c r="CT4890" s="9"/>
      <c r="CU4890" s="9"/>
      <c r="CV4890" s="9"/>
      <c r="CW4890" s="9"/>
      <c r="CX4890" s="9"/>
      <c r="CY4890" s="9"/>
      <c r="CZ4890" s="9"/>
      <c r="DA4890" s="9"/>
      <c r="DB4890" s="9"/>
      <c r="DC4890" s="9"/>
      <c r="DD4890" s="9"/>
      <c r="DE4890" s="9"/>
      <c r="DF4890" s="9"/>
      <c r="DG4890" s="9"/>
      <c r="DH4890" s="9"/>
      <c r="DI4890" s="9"/>
      <c r="DJ4890" s="9"/>
      <c r="DK4890" s="9"/>
      <c r="DL4890" s="9"/>
      <c r="DM4890" s="9"/>
      <c r="DN4890" s="9"/>
      <c r="DO4890" s="9"/>
      <c r="DP4890" s="9"/>
      <c r="DQ4890" s="9"/>
      <c r="DR4890" s="9"/>
      <c r="DS4890" s="9"/>
      <c r="DT4890" s="9"/>
      <c r="DU4890" s="9"/>
      <c r="DV4890" s="9"/>
      <c r="DW4890" s="9"/>
      <c r="DX4890" s="9"/>
      <c r="DY4890" s="9"/>
      <c r="DZ4890" s="56"/>
      <c r="EA4890" s="57"/>
    </row>
    <row r="4891" spans="1:132" s="18" customFormat="1" ht="19.5" customHeight="1" x14ac:dyDescent="0.25">
      <c r="A4891" s="18">
        <v>3339</v>
      </c>
      <c r="B4891" s="18" t="s">
        <v>9847</v>
      </c>
      <c r="C4891" s="18" t="s">
        <v>9848</v>
      </c>
      <c r="D4891" s="19">
        <v>44313</v>
      </c>
      <c r="E4891" s="18" t="s">
        <v>9906</v>
      </c>
      <c r="F4891" s="18" t="s">
        <v>9850</v>
      </c>
      <c r="J4891" s="130"/>
      <c r="K4891" s="130"/>
      <c r="L4891" s="130"/>
      <c r="AF4891" s="57"/>
      <c r="AG4891" s="55"/>
      <c r="DY4891" s="9"/>
      <c r="DZ4891" s="56"/>
      <c r="EA4891" s="57"/>
      <c r="EB4891" s="9"/>
    </row>
    <row r="4892" spans="1:132" ht="19.5" customHeight="1" x14ac:dyDescent="0.25">
      <c r="A4892" s="9">
        <v>3340</v>
      </c>
      <c r="B4892" s="9" t="s">
        <v>9851</v>
      </c>
      <c r="C4892" s="9" t="s">
        <v>9852</v>
      </c>
      <c r="D4892" s="9"/>
      <c r="E4892" s="9" t="s">
        <v>9853</v>
      </c>
      <c r="F4892" s="9" t="s">
        <v>9854</v>
      </c>
      <c r="G4892" s="9"/>
      <c r="H4892" s="9" t="s">
        <v>202</v>
      </c>
      <c r="I4892" s="9" t="s">
        <v>28</v>
      </c>
      <c r="J4892" s="129">
        <v>44403</v>
      </c>
      <c r="K4892" s="129">
        <v>44317</v>
      </c>
      <c r="L4892" s="129">
        <v>44469</v>
      </c>
      <c r="M4892" s="9" t="s">
        <v>20</v>
      </c>
      <c r="O4892" s="9">
        <v>31</v>
      </c>
      <c r="Q4892" s="9" t="s">
        <v>54</v>
      </c>
      <c r="R4892" s="9"/>
      <c r="S4892" s="13">
        <v>35720000</v>
      </c>
      <c r="T4892" s="13">
        <v>35720000</v>
      </c>
      <c r="U4892" s="13">
        <v>10716000</v>
      </c>
      <c r="V4892" s="13">
        <v>25000000</v>
      </c>
      <c r="W4892" s="9"/>
      <c r="X4892" s="9"/>
      <c r="Y4892" s="9"/>
      <c r="Z4892" s="9"/>
      <c r="AA4892" s="9"/>
      <c r="AB4892" s="9"/>
      <c r="AC4892" s="9"/>
      <c r="AD4892" s="9"/>
      <c r="AE4892" s="9"/>
      <c r="AF4892" s="55">
        <v>25000000</v>
      </c>
      <c r="AG4892" s="55"/>
      <c r="AH4892" s="9"/>
      <c r="AI4892" s="9"/>
      <c r="AJ4892" s="9"/>
      <c r="AK4892" s="9"/>
      <c r="AL4892" s="9"/>
      <c r="AM4892" s="9"/>
      <c r="AN4892" s="9"/>
      <c r="AO4892" s="9"/>
      <c r="AP4892" s="9"/>
      <c r="AQ4892" s="9"/>
      <c r="AR4892" s="9"/>
      <c r="AS4892" s="9"/>
      <c r="AT4892" s="9"/>
      <c r="AU4892" s="9"/>
      <c r="AV4892" s="9"/>
      <c r="AW4892" s="9"/>
      <c r="AX4892" s="9"/>
      <c r="AY4892" s="9"/>
      <c r="AZ4892" s="9"/>
      <c r="BA4892" s="9"/>
      <c r="BB4892" s="9"/>
      <c r="BC4892" s="9"/>
      <c r="BD4892" s="9"/>
      <c r="BE4892" s="9"/>
      <c r="BF4892" s="9"/>
      <c r="BG4892" s="9"/>
      <c r="BH4892" s="9"/>
      <c r="BI4892" s="9"/>
      <c r="BJ4892" s="9"/>
      <c r="BK4892" s="9"/>
      <c r="BL4892" s="9"/>
      <c r="BM4892" s="9"/>
      <c r="BN4892" s="9"/>
      <c r="BO4892" s="9"/>
      <c r="BP4892" s="9"/>
      <c r="BQ4892" s="9"/>
      <c r="BT4892" s="9"/>
      <c r="BU4892" s="9"/>
      <c r="BX4892" s="9"/>
      <c r="BY4892" s="9"/>
      <c r="CB4892" s="9"/>
      <c r="CC4892" s="9"/>
      <c r="CF4892" s="9"/>
      <c r="CG4892" s="9"/>
      <c r="CJ4892" s="9"/>
      <c r="CK4892" s="9"/>
      <c r="CN4892" s="9"/>
      <c r="CO4892" s="9"/>
      <c r="CP4892" s="9"/>
      <c r="CQ4892" s="9"/>
      <c r="CR4892" s="9"/>
      <c r="CS4892" s="9"/>
      <c r="CT4892" s="9"/>
      <c r="CU4892" s="9"/>
      <c r="CV4892" s="9"/>
      <c r="CW4892" s="9"/>
      <c r="CX4892" s="9"/>
      <c r="CY4892" s="9"/>
      <c r="CZ4892" s="9"/>
      <c r="DA4892" s="9"/>
      <c r="DB4892" s="9"/>
      <c r="DC4892" s="9"/>
      <c r="DD4892" s="9"/>
      <c r="DE4892" s="9"/>
      <c r="DF4892" s="9"/>
      <c r="DG4892" s="9"/>
      <c r="DH4892" s="9"/>
      <c r="DI4892" s="9"/>
      <c r="DJ4892" s="9"/>
      <c r="DK4892" s="9"/>
      <c r="DL4892" s="9"/>
      <c r="DM4892" s="9"/>
      <c r="DN4892" s="9"/>
      <c r="DO4892" s="9"/>
      <c r="DP4892" s="9"/>
      <c r="DQ4892" s="9"/>
      <c r="DR4892" s="9"/>
      <c r="DS4892" s="9"/>
      <c r="DT4892" s="9"/>
      <c r="DU4892" s="9"/>
      <c r="DV4892" s="9"/>
      <c r="DW4892" s="9"/>
      <c r="DX4892" s="9"/>
      <c r="DY4892" s="9"/>
      <c r="DZ4892" s="56"/>
      <c r="EA4892" s="57"/>
    </row>
    <row r="4893" spans="1:132" ht="19.5" customHeight="1" x14ac:dyDescent="0.25">
      <c r="A4893" s="9">
        <v>3341</v>
      </c>
      <c r="B4893" s="9" t="s">
        <v>9855</v>
      </c>
      <c r="C4893" s="9" t="s">
        <v>9856</v>
      </c>
      <c r="D4893" s="9"/>
      <c r="E4893" s="9" t="s">
        <v>3053</v>
      </c>
      <c r="F4893" s="9" t="s">
        <v>3054</v>
      </c>
      <c r="G4893" s="9"/>
      <c r="H4893" s="9" t="s">
        <v>906</v>
      </c>
      <c r="I4893" s="9" t="s">
        <v>25</v>
      </c>
      <c r="J4893" s="129">
        <v>44167</v>
      </c>
      <c r="K4893" s="129">
        <v>44166</v>
      </c>
      <c r="L4893" s="129">
        <v>44196</v>
      </c>
      <c r="O4893" s="9">
        <v>30</v>
      </c>
      <c r="Q4893" s="9" t="s">
        <v>61</v>
      </c>
      <c r="R4893" s="9"/>
      <c r="S4893" s="13">
        <v>11428572</v>
      </c>
      <c r="T4893" s="13">
        <v>11428572</v>
      </c>
      <c r="U4893" s="13">
        <v>10716000</v>
      </c>
      <c r="W4893" s="9"/>
      <c r="X4893" s="9"/>
      <c r="Y4893" s="9"/>
      <c r="Z4893" s="9"/>
      <c r="AA4893" s="9"/>
      <c r="AB4893" s="9"/>
      <c r="AC4893" s="9"/>
      <c r="AD4893" s="9"/>
      <c r="AE4893" s="9"/>
      <c r="AF4893" s="55"/>
      <c r="AG4893" s="55"/>
      <c r="AH4893" s="11">
        <v>44166</v>
      </c>
      <c r="AI4893" s="11">
        <v>44196</v>
      </c>
      <c r="AJ4893" s="13">
        <v>11428572</v>
      </c>
      <c r="AK4893" s="13">
        <v>3428572</v>
      </c>
      <c r="AL4893" s="9"/>
      <c r="AM4893" s="9"/>
      <c r="AN4893" s="9"/>
      <c r="AO4893" s="9"/>
      <c r="AP4893" s="9"/>
      <c r="AQ4893" s="9"/>
      <c r="AR4893" s="9"/>
      <c r="AS4893" s="9"/>
      <c r="AT4893" s="9"/>
      <c r="AU4893" s="9"/>
      <c r="AV4893" s="9"/>
      <c r="AW4893" s="9"/>
      <c r="AX4893" s="9"/>
      <c r="AY4893" s="9"/>
      <c r="AZ4893" s="9"/>
      <c r="BA4893" s="9"/>
      <c r="BB4893" s="9"/>
      <c r="BC4893" s="9"/>
      <c r="BD4893" s="9"/>
      <c r="BE4893" s="9"/>
      <c r="BF4893" s="9"/>
      <c r="BG4893" s="9"/>
      <c r="BH4893" s="9"/>
      <c r="BI4893" s="9"/>
      <c r="BJ4893" s="9"/>
      <c r="BK4893" s="9"/>
      <c r="BL4893" s="9"/>
      <c r="BM4893" s="9"/>
      <c r="BN4893" s="9"/>
      <c r="BO4893" s="9"/>
      <c r="BP4893" s="9"/>
      <c r="BQ4893" s="9"/>
      <c r="BT4893" s="9"/>
      <c r="BU4893" s="9"/>
      <c r="BX4893" s="9"/>
      <c r="BY4893" s="9"/>
      <c r="CB4893" s="9"/>
      <c r="CC4893" s="9"/>
      <c r="CF4893" s="9"/>
      <c r="CG4893" s="9"/>
      <c r="CJ4893" s="9"/>
      <c r="CK4893" s="9"/>
      <c r="CN4893" s="9"/>
      <c r="CO4893" s="9"/>
      <c r="CP4893" s="9"/>
      <c r="CQ4893" s="9"/>
      <c r="CR4893" s="9"/>
      <c r="CS4893" s="9"/>
      <c r="CT4893" s="9"/>
      <c r="CU4893" s="9"/>
      <c r="CV4893" s="9"/>
      <c r="CW4893" s="9"/>
      <c r="CX4893" s="9"/>
      <c r="CY4893" s="9"/>
      <c r="CZ4893" s="9"/>
      <c r="DA4893" s="9"/>
      <c r="DB4893" s="9"/>
      <c r="DC4893" s="9"/>
      <c r="DD4893" s="9"/>
      <c r="DE4893" s="9"/>
      <c r="DF4893" s="9"/>
      <c r="DG4893" s="9"/>
      <c r="DH4893" s="9"/>
      <c r="DI4893" s="9"/>
      <c r="DJ4893" s="9"/>
      <c r="DK4893" s="9"/>
      <c r="DL4893" s="9"/>
      <c r="DM4893" s="9"/>
      <c r="DN4893" s="9"/>
      <c r="DO4893" s="9"/>
      <c r="DP4893" s="9"/>
      <c r="DQ4893" s="9"/>
      <c r="DR4893" s="9"/>
      <c r="DS4893" s="9"/>
      <c r="DT4893" s="9"/>
      <c r="DU4893" s="9"/>
      <c r="DV4893" s="9"/>
      <c r="DW4893" s="9"/>
      <c r="DX4893" s="9"/>
      <c r="DY4893" s="9"/>
      <c r="DZ4893" s="56"/>
      <c r="EA4893" s="57"/>
    </row>
    <row r="4894" spans="1:132" ht="19.5" customHeight="1" x14ac:dyDescent="0.25">
      <c r="A4894" s="9">
        <v>3342</v>
      </c>
      <c r="B4894" s="9" t="s">
        <v>9857</v>
      </c>
      <c r="C4894" s="9" t="s">
        <v>9858</v>
      </c>
      <c r="D4894" s="9"/>
      <c r="E4894" s="9" t="s">
        <v>447</v>
      </c>
      <c r="F4894" s="9" t="s">
        <v>9032</v>
      </c>
      <c r="G4894" s="9"/>
      <c r="H4894" s="9" t="s">
        <v>202</v>
      </c>
      <c r="I4894" s="9" t="s">
        <v>25</v>
      </c>
      <c r="J4894" s="129">
        <v>44260</v>
      </c>
      <c r="K4894" s="129">
        <v>44231</v>
      </c>
      <c r="L4894" s="129">
        <v>44377</v>
      </c>
      <c r="O4894" s="9">
        <v>24</v>
      </c>
      <c r="Q4894" s="9" t="s">
        <v>54</v>
      </c>
      <c r="R4894" s="9"/>
      <c r="S4894" s="13">
        <v>16230000</v>
      </c>
      <c r="T4894" s="13">
        <v>16230000</v>
      </c>
      <c r="U4894" s="13">
        <v>4869000</v>
      </c>
      <c r="V4894" s="9"/>
      <c r="W4894" s="9"/>
      <c r="X4894" s="9"/>
      <c r="Y4894" s="9"/>
      <c r="Z4894" s="9"/>
      <c r="AA4894" s="9"/>
      <c r="AB4894" s="9"/>
      <c r="AC4894" s="9"/>
      <c r="AD4894" s="9"/>
      <c r="AE4894" s="9"/>
      <c r="AF4894" s="55"/>
      <c r="AG4894" s="55"/>
      <c r="AH4894" s="9"/>
      <c r="AI4894" s="9"/>
      <c r="AJ4894" s="9"/>
      <c r="AK4894" s="9"/>
      <c r="AL4894" s="9"/>
      <c r="AM4894" s="9"/>
      <c r="AN4894" s="9"/>
      <c r="AO4894" s="9"/>
      <c r="AP4894" s="9"/>
      <c r="AQ4894" s="9"/>
      <c r="AR4894" s="9"/>
      <c r="AS4894" s="9"/>
      <c r="AT4894" s="9"/>
      <c r="AU4894" s="9"/>
      <c r="AV4894" s="9"/>
      <c r="AW4894" s="9"/>
      <c r="AX4894" s="9"/>
      <c r="AY4894" s="9"/>
      <c r="AZ4894" s="9"/>
      <c r="BA4894" s="9"/>
      <c r="BB4894" s="9"/>
      <c r="BC4894" s="9"/>
      <c r="BD4894" s="9"/>
      <c r="BE4894" s="9"/>
      <c r="BF4894" s="9"/>
      <c r="BG4894" s="9"/>
      <c r="BH4894" s="9"/>
      <c r="BI4894" s="9"/>
      <c r="BJ4894" s="9"/>
      <c r="BK4894" s="9"/>
      <c r="BL4894" s="9"/>
      <c r="BM4894" s="9"/>
      <c r="BN4894" s="9"/>
      <c r="BO4894" s="9"/>
      <c r="BP4894" s="9"/>
      <c r="BQ4894" s="9"/>
      <c r="BT4894" s="9"/>
      <c r="BU4894" s="9"/>
      <c r="BX4894" s="9"/>
      <c r="BY4894" s="9"/>
      <c r="CB4894" s="9"/>
      <c r="CC4894" s="9"/>
      <c r="CF4894" s="9"/>
      <c r="CG4894" s="9"/>
      <c r="CJ4894" s="9"/>
      <c r="CK4894" s="9"/>
      <c r="CN4894" s="9"/>
      <c r="CO4894" s="9"/>
      <c r="CP4894" s="9"/>
      <c r="CQ4894" s="9"/>
      <c r="CR4894" s="9"/>
      <c r="CS4894" s="9"/>
      <c r="CT4894" s="9"/>
      <c r="CU4894" s="9"/>
      <c r="CV4894" s="9"/>
      <c r="CW4894" s="9"/>
      <c r="CX4894" s="9"/>
      <c r="CY4894" s="9"/>
      <c r="CZ4894" s="9"/>
      <c r="DA4894" s="9"/>
      <c r="DB4894" s="9"/>
      <c r="DC4894" s="9"/>
      <c r="DD4894" s="9"/>
      <c r="DE4894" s="9"/>
      <c r="DF4894" s="9"/>
      <c r="DG4894" s="9"/>
      <c r="DH4894" s="9"/>
      <c r="DI4894" s="9"/>
      <c r="DJ4894" s="9"/>
      <c r="DK4894" s="9"/>
      <c r="DL4894" s="9"/>
      <c r="DM4894" s="9"/>
      <c r="DN4894" s="9"/>
      <c r="DO4894" s="9"/>
      <c r="DP4894" s="9"/>
      <c r="DQ4894" s="9"/>
      <c r="DR4894" s="9"/>
      <c r="DS4894" s="9"/>
      <c r="DT4894" s="9"/>
      <c r="DU4894" s="9"/>
      <c r="DV4894" s="9"/>
      <c r="DW4894" s="9"/>
      <c r="DX4894" s="9"/>
      <c r="DY4894" s="9"/>
      <c r="DZ4894" s="56"/>
      <c r="EA4894" s="57"/>
    </row>
    <row r="4895" spans="1:132" ht="19.5" customHeight="1" x14ac:dyDescent="0.25">
      <c r="A4895" s="9">
        <v>3343</v>
      </c>
      <c r="B4895" s="9" t="s">
        <v>9859</v>
      </c>
      <c r="C4895" s="9" t="s">
        <v>9860</v>
      </c>
      <c r="D4895" s="9"/>
      <c r="E4895" s="9" t="s">
        <v>8785</v>
      </c>
      <c r="F4895" s="9" t="s">
        <v>8786</v>
      </c>
      <c r="G4895" s="9"/>
      <c r="H4895" s="9" t="s">
        <v>202</v>
      </c>
      <c r="I4895" s="9" t="s">
        <v>28</v>
      </c>
      <c r="J4895" s="129">
        <v>44256</v>
      </c>
      <c r="K4895" s="129">
        <v>44228</v>
      </c>
      <c r="L4895" s="129">
        <v>44331</v>
      </c>
      <c r="O4895" s="9">
        <v>29</v>
      </c>
      <c r="Q4895" s="9" t="s">
        <v>54</v>
      </c>
      <c r="R4895" s="9"/>
      <c r="S4895" s="13">
        <v>8220000</v>
      </c>
      <c r="T4895" s="13">
        <v>8220000</v>
      </c>
      <c r="U4895" s="13">
        <v>2466000</v>
      </c>
      <c r="V4895" s="9"/>
      <c r="W4895" s="9"/>
      <c r="X4895" s="9"/>
      <c r="Y4895" s="9"/>
      <c r="Z4895" s="9"/>
      <c r="AA4895" s="9"/>
      <c r="AB4895" s="9"/>
      <c r="AC4895" s="9"/>
      <c r="AD4895" s="9"/>
      <c r="AE4895" s="9"/>
      <c r="AF4895" s="55"/>
      <c r="AG4895" s="55"/>
      <c r="AH4895" s="11">
        <v>44228</v>
      </c>
      <c r="AI4895" s="11">
        <v>44331</v>
      </c>
      <c r="AJ4895" s="13">
        <v>8185953</v>
      </c>
      <c r="AK4895" s="13">
        <v>2455786</v>
      </c>
      <c r="AL4895" s="9"/>
      <c r="AM4895" s="9"/>
      <c r="AN4895" s="9"/>
      <c r="AO4895" s="9"/>
      <c r="AP4895" s="9"/>
      <c r="AQ4895" s="9"/>
      <c r="AR4895" s="9"/>
      <c r="AS4895" s="9"/>
      <c r="AT4895" s="9"/>
      <c r="AU4895" s="9"/>
      <c r="AV4895" s="9"/>
      <c r="AW4895" s="9"/>
      <c r="AX4895" s="9"/>
      <c r="AY4895" s="9"/>
      <c r="AZ4895" s="9"/>
      <c r="BA4895" s="9"/>
      <c r="BB4895" s="9"/>
      <c r="BC4895" s="9"/>
      <c r="BD4895" s="9"/>
      <c r="BE4895" s="9"/>
      <c r="BF4895" s="9"/>
      <c r="BG4895" s="9"/>
      <c r="BH4895" s="9"/>
      <c r="BI4895" s="9"/>
      <c r="BJ4895" s="9"/>
      <c r="BK4895" s="9"/>
      <c r="BL4895" s="9"/>
      <c r="BM4895" s="9"/>
      <c r="BN4895" s="9"/>
      <c r="BO4895" s="9"/>
      <c r="BP4895" s="9"/>
      <c r="BQ4895" s="9"/>
      <c r="BT4895" s="9"/>
      <c r="BU4895" s="9"/>
      <c r="BX4895" s="9"/>
      <c r="BY4895" s="9"/>
      <c r="CB4895" s="9"/>
      <c r="CC4895" s="9"/>
      <c r="CF4895" s="9"/>
      <c r="CG4895" s="9"/>
      <c r="CJ4895" s="9"/>
      <c r="CK4895" s="9"/>
      <c r="CN4895" s="9"/>
      <c r="CO4895" s="9"/>
      <c r="CP4895" s="9"/>
      <c r="CQ4895" s="9"/>
      <c r="CR4895" s="9"/>
      <c r="CS4895" s="9"/>
      <c r="CT4895" s="9"/>
      <c r="CU4895" s="9"/>
      <c r="CV4895" s="9"/>
      <c r="CW4895" s="9"/>
      <c r="CX4895" s="9"/>
      <c r="CY4895" s="9"/>
      <c r="CZ4895" s="9"/>
      <c r="DA4895" s="9"/>
      <c r="DB4895" s="9"/>
      <c r="DC4895" s="9"/>
      <c r="DD4895" s="9"/>
      <c r="DE4895" s="9"/>
      <c r="DF4895" s="9"/>
      <c r="DG4895" s="9"/>
      <c r="DH4895" s="9"/>
      <c r="DI4895" s="9"/>
      <c r="DJ4895" s="9"/>
      <c r="DK4895" s="9"/>
      <c r="DL4895" s="9"/>
      <c r="DM4895" s="9"/>
      <c r="DN4895" s="9"/>
      <c r="DO4895" s="9"/>
      <c r="DP4895" s="9"/>
      <c r="DQ4895" s="9"/>
      <c r="DR4895" s="9"/>
      <c r="DS4895" s="9"/>
      <c r="DT4895" s="9"/>
      <c r="DU4895" s="9"/>
      <c r="DV4895" s="9"/>
      <c r="DW4895" s="9"/>
      <c r="DX4895" s="9"/>
      <c r="DY4895" s="9"/>
      <c r="DZ4895" s="56"/>
      <c r="EA4895" s="57"/>
    </row>
    <row r="4896" spans="1:132" ht="19.5" customHeight="1" x14ac:dyDescent="0.25">
      <c r="A4896" s="9">
        <v>3344</v>
      </c>
      <c r="B4896" s="9" t="s">
        <v>9861</v>
      </c>
      <c r="C4896" s="9" t="s">
        <v>9862</v>
      </c>
      <c r="D4896" s="9"/>
      <c r="E4896" s="9" t="s">
        <v>8785</v>
      </c>
      <c r="F4896" s="9" t="s">
        <v>8786</v>
      </c>
      <c r="G4896" s="9"/>
      <c r="H4896" s="9" t="s">
        <v>202</v>
      </c>
      <c r="I4896" s="9" t="s">
        <v>28</v>
      </c>
      <c r="J4896" s="129">
        <v>44256</v>
      </c>
      <c r="K4896" s="129">
        <v>44228</v>
      </c>
      <c r="L4896" s="129">
        <v>44331</v>
      </c>
      <c r="O4896" s="9">
        <v>26</v>
      </c>
      <c r="Q4896" s="9" t="s">
        <v>54</v>
      </c>
      <c r="R4896" s="9"/>
      <c r="S4896" s="13">
        <v>8140000</v>
      </c>
      <c r="T4896" s="13">
        <v>8140000</v>
      </c>
      <c r="U4896" s="13">
        <v>2442000</v>
      </c>
      <c r="V4896" s="9"/>
      <c r="W4896" s="9"/>
      <c r="X4896" s="9"/>
      <c r="Y4896" s="9"/>
      <c r="Z4896" s="9"/>
      <c r="AA4896" s="9"/>
      <c r="AB4896" s="9"/>
      <c r="AC4896" s="9"/>
      <c r="AD4896" s="9"/>
      <c r="AE4896" s="9"/>
      <c r="AF4896" s="55"/>
      <c r="AG4896" s="55"/>
      <c r="AH4896" s="11">
        <v>44228</v>
      </c>
      <c r="AI4896" s="11">
        <v>44331</v>
      </c>
      <c r="AJ4896" s="13">
        <v>8142924</v>
      </c>
      <c r="AK4896" s="13">
        <v>2442000</v>
      </c>
      <c r="AL4896" s="9"/>
      <c r="AM4896" s="9"/>
      <c r="AN4896" s="9"/>
      <c r="AO4896" s="9"/>
      <c r="AP4896" s="9"/>
      <c r="AQ4896" s="9"/>
      <c r="AR4896" s="9"/>
      <c r="AS4896" s="9"/>
      <c r="AT4896" s="9"/>
      <c r="AU4896" s="9"/>
      <c r="AV4896" s="9"/>
      <c r="AW4896" s="9"/>
      <c r="AX4896" s="9"/>
      <c r="AY4896" s="9"/>
      <c r="AZ4896" s="9"/>
      <c r="BA4896" s="9"/>
      <c r="BB4896" s="9"/>
      <c r="BC4896" s="9"/>
      <c r="BD4896" s="9"/>
      <c r="BE4896" s="9"/>
      <c r="BF4896" s="9"/>
      <c r="BG4896" s="9"/>
      <c r="BH4896" s="9"/>
      <c r="BI4896" s="9"/>
      <c r="BJ4896" s="9"/>
      <c r="BK4896" s="9"/>
      <c r="BL4896" s="9"/>
      <c r="BM4896" s="9"/>
      <c r="BN4896" s="9"/>
      <c r="BO4896" s="9"/>
      <c r="BP4896" s="9"/>
      <c r="BQ4896" s="9"/>
      <c r="BT4896" s="9"/>
      <c r="BU4896" s="9"/>
      <c r="BX4896" s="9"/>
      <c r="BY4896" s="9"/>
      <c r="CB4896" s="9"/>
      <c r="CC4896" s="9"/>
      <c r="CF4896" s="9"/>
      <c r="CG4896" s="9"/>
      <c r="CJ4896" s="9"/>
      <c r="CK4896" s="9"/>
      <c r="CN4896" s="9"/>
      <c r="CO4896" s="9"/>
      <c r="CP4896" s="9"/>
      <c r="CQ4896" s="9"/>
      <c r="CR4896" s="9"/>
      <c r="CS4896" s="9"/>
      <c r="CT4896" s="9"/>
      <c r="CU4896" s="9"/>
      <c r="CV4896" s="9"/>
      <c r="CW4896" s="9"/>
      <c r="CX4896" s="9"/>
      <c r="CY4896" s="9"/>
      <c r="CZ4896" s="9"/>
      <c r="DA4896" s="9"/>
      <c r="DB4896" s="9"/>
      <c r="DC4896" s="9"/>
      <c r="DD4896" s="9"/>
      <c r="DE4896" s="9"/>
      <c r="DF4896" s="9"/>
      <c r="DG4896" s="9"/>
      <c r="DH4896" s="9"/>
      <c r="DI4896" s="9"/>
      <c r="DJ4896" s="9"/>
      <c r="DK4896" s="9"/>
      <c r="DL4896" s="9"/>
      <c r="DM4896" s="9"/>
      <c r="DN4896" s="9"/>
      <c r="DO4896" s="9"/>
      <c r="DP4896" s="9"/>
      <c r="DQ4896" s="9"/>
      <c r="DR4896" s="9"/>
      <c r="DS4896" s="9"/>
      <c r="DT4896" s="9"/>
      <c r="DU4896" s="9"/>
      <c r="DV4896" s="9"/>
      <c r="DW4896" s="9"/>
      <c r="DX4896" s="9"/>
      <c r="DY4896" s="9"/>
      <c r="DZ4896" s="56"/>
      <c r="EA4896" s="57"/>
    </row>
    <row r="4897" spans="1:132" ht="19.5" customHeight="1" x14ac:dyDescent="0.25">
      <c r="A4897" s="9">
        <v>3345</v>
      </c>
      <c r="B4897" s="9" t="s">
        <v>9863</v>
      </c>
      <c r="C4897" s="9" t="s">
        <v>9864</v>
      </c>
      <c r="D4897" s="9"/>
      <c r="E4897" s="9" t="s">
        <v>8847</v>
      </c>
      <c r="F4897" s="9" t="s">
        <v>9865</v>
      </c>
      <c r="G4897" s="9"/>
      <c r="H4897" s="9" t="s">
        <v>202</v>
      </c>
      <c r="I4897" s="9" t="s">
        <v>25</v>
      </c>
      <c r="J4897" s="129">
        <v>44256</v>
      </c>
      <c r="K4897" s="129">
        <v>44214</v>
      </c>
      <c r="L4897" s="129">
        <v>44592</v>
      </c>
      <c r="O4897" s="9">
        <v>28</v>
      </c>
      <c r="Q4897" s="9" t="s">
        <v>61</v>
      </c>
      <c r="R4897" s="9"/>
      <c r="S4897" s="13">
        <v>13800000</v>
      </c>
      <c r="T4897" s="13">
        <v>13800000</v>
      </c>
      <c r="U4897" s="13">
        <v>4140000</v>
      </c>
      <c r="V4897" s="9"/>
      <c r="W4897" s="9"/>
      <c r="X4897" s="9"/>
      <c r="Y4897" s="9"/>
      <c r="Z4897" s="9"/>
      <c r="AA4897" s="9"/>
      <c r="AB4897" s="9"/>
      <c r="AC4897" s="9"/>
      <c r="AD4897" s="9"/>
      <c r="AE4897" s="9"/>
      <c r="AF4897" s="55"/>
      <c r="AG4897" s="55"/>
      <c r="AH4897" s="9"/>
      <c r="AI4897" s="9"/>
      <c r="AJ4897" s="9"/>
      <c r="AK4897" s="9"/>
      <c r="AL4897" s="9"/>
      <c r="AM4897" s="9"/>
      <c r="AN4897" s="9"/>
      <c r="AO4897" s="9"/>
      <c r="AP4897" s="9"/>
      <c r="AQ4897" s="9"/>
      <c r="AR4897" s="9"/>
      <c r="AS4897" s="9"/>
      <c r="AT4897" s="9"/>
      <c r="AU4897" s="9"/>
      <c r="AV4897" s="9"/>
      <c r="AW4897" s="9"/>
      <c r="AX4897" s="9"/>
      <c r="AY4897" s="9"/>
      <c r="AZ4897" s="9"/>
      <c r="BA4897" s="9"/>
      <c r="BB4897" s="9"/>
      <c r="BC4897" s="9"/>
      <c r="BD4897" s="9"/>
      <c r="BE4897" s="9"/>
      <c r="BF4897" s="9"/>
      <c r="BG4897" s="9"/>
      <c r="BH4897" s="9"/>
      <c r="BI4897" s="9"/>
      <c r="BJ4897" s="9"/>
      <c r="BK4897" s="9"/>
      <c r="BL4897" s="9"/>
      <c r="BM4897" s="9"/>
      <c r="BN4897" s="9"/>
      <c r="BO4897" s="9"/>
      <c r="BP4897" s="9"/>
      <c r="BQ4897" s="9"/>
      <c r="BT4897" s="9"/>
      <c r="BU4897" s="9"/>
      <c r="BX4897" s="9"/>
      <c r="BY4897" s="9"/>
      <c r="CB4897" s="9"/>
      <c r="CC4897" s="9"/>
      <c r="CF4897" s="9"/>
      <c r="CG4897" s="9"/>
      <c r="CJ4897" s="9"/>
      <c r="CK4897" s="9"/>
      <c r="CN4897" s="9"/>
      <c r="CO4897" s="9"/>
      <c r="CP4897" s="9"/>
      <c r="CQ4897" s="9"/>
      <c r="CR4897" s="9"/>
      <c r="CS4897" s="9"/>
      <c r="CT4897" s="9"/>
      <c r="CU4897" s="9"/>
      <c r="CV4897" s="9"/>
      <c r="CW4897" s="9"/>
      <c r="CX4897" s="9"/>
      <c r="CY4897" s="9"/>
      <c r="CZ4897" s="9"/>
      <c r="DA4897" s="9"/>
      <c r="DB4897" s="9"/>
      <c r="DC4897" s="9"/>
      <c r="DD4897" s="9"/>
      <c r="DE4897" s="9"/>
      <c r="DF4897" s="9"/>
      <c r="DG4897" s="9"/>
      <c r="DH4897" s="9"/>
      <c r="DI4897" s="9"/>
      <c r="DJ4897" s="9"/>
      <c r="DK4897" s="9"/>
      <c r="DL4897" s="9"/>
      <c r="DM4897" s="9"/>
      <c r="DN4897" s="9"/>
      <c r="DO4897" s="9"/>
      <c r="DP4897" s="9"/>
      <c r="DQ4897" s="9"/>
      <c r="DR4897" s="9"/>
      <c r="DS4897" s="9"/>
      <c r="DT4897" s="9"/>
      <c r="DU4897" s="9"/>
      <c r="DV4897" s="9"/>
      <c r="DW4897" s="9"/>
      <c r="DX4897" s="9"/>
      <c r="DY4897" s="9"/>
      <c r="DZ4897" s="56"/>
      <c r="EA4897" s="57"/>
    </row>
    <row r="4898" spans="1:132" ht="39" customHeight="1" x14ac:dyDescent="0.25">
      <c r="A4898" s="9">
        <v>3346</v>
      </c>
      <c r="B4898" s="9" t="s">
        <v>9866</v>
      </c>
      <c r="C4898" s="9" t="s">
        <v>9867</v>
      </c>
      <c r="D4898" s="9"/>
      <c r="E4898" s="9" t="s">
        <v>8212</v>
      </c>
      <c r="F4898" s="9" t="s">
        <v>9868</v>
      </c>
      <c r="G4898" s="9"/>
      <c r="H4898" s="9" t="s">
        <v>202</v>
      </c>
      <c r="I4898" s="9" t="s">
        <v>78</v>
      </c>
      <c r="J4898" s="129">
        <v>44265</v>
      </c>
      <c r="K4898" s="129">
        <v>44125</v>
      </c>
      <c r="L4898" s="129">
        <v>44347</v>
      </c>
      <c r="O4898" s="9">
        <v>30</v>
      </c>
      <c r="Q4898" s="9" t="s">
        <v>61</v>
      </c>
      <c r="R4898" s="9"/>
      <c r="S4898" s="13">
        <v>1950494750</v>
      </c>
      <c r="T4898" s="13">
        <v>1950494750</v>
      </c>
      <c r="U4898" s="13">
        <v>585148425</v>
      </c>
      <c r="V4898" s="9"/>
      <c r="W4898" s="9"/>
      <c r="X4898" s="9"/>
      <c r="Y4898" s="9"/>
      <c r="Z4898" s="9"/>
      <c r="AA4898" s="9"/>
      <c r="AB4898" s="9"/>
      <c r="AC4898" s="9"/>
      <c r="AD4898" s="9"/>
      <c r="AE4898" s="9"/>
      <c r="AF4898" s="55"/>
      <c r="AG4898" s="55"/>
      <c r="AH4898" s="9"/>
      <c r="AI4898" s="9"/>
      <c r="AJ4898" s="9"/>
      <c r="AK4898" s="9"/>
      <c r="AL4898" s="9"/>
      <c r="AM4898" s="9"/>
      <c r="AN4898" s="9"/>
      <c r="AO4898" s="9"/>
      <c r="AP4898" s="9"/>
      <c r="AQ4898" s="9"/>
      <c r="AR4898" s="9"/>
      <c r="AS4898" s="9"/>
      <c r="AT4898" s="9"/>
      <c r="AU4898" s="9"/>
      <c r="AV4898" s="9"/>
      <c r="AW4898" s="9"/>
      <c r="AX4898" s="9"/>
      <c r="AY4898" s="9"/>
      <c r="AZ4898" s="9"/>
      <c r="BA4898" s="9"/>
      <c r="BB4898" s="9"/>
      <c r="BC4898" s="9"/>
      <c r="BD4898" s="9"/>
      <c r="BE4898" s="9"/>
      <c r="BF4898" s="9"/>
      <c r="BG4898" s="9"/>
      <c r="BH4898" s="9"/>
      <c r="BI4898" s="9"/>
      <c r="BJ4898" s="9"/>
      <c r="BK4898" s="9"/>
      <c r="BL4898" s="9"/>
      <c r="BM4898" s="9"/>
      <c r="BN4898" s="9"/>
      <c r="BO4898" s="9"/>
      <c r="BP4898" s="9"/>
      <c r="BQ4898" s="9"/>
      <c r="BT4898" s="9"/>
      <c r="BU4898" s="9"/>
      <c r="BX4898" s="9"/>
      <c r="BY4898" s="9"/>
      <c r="CB4898" s="9"/>
      <c r="CC4898" s="9"/>
      <c r="CF4898" s="9"/>
      <c r="CG4898" s="9"/>
      <c r="CJ4898" s="9"/>
      <c r="CK4898" s="9"/>
      <c r="CN4898" s="9"/>
      <c r="CO4898" s="9"/>
      <c r="CP4898" s="9"/>
      <c r="CQ4898" s="9"/>
      <c r="CR4898" s="9"/>
      <c r="CS4898" s="9"/>
      <c r="CT4898" s="9"/>
      <c r="CU4898" s="9"/>
      <c r="CV4898" s="9"/>
      <c r="CW4898" s="9"/>
      <c r="CX4898" s="9"/>
      <c r="CY4898" s="9"/>
      <c r="CZ4898" s="9"/>
      <c r="DA4898" s="9"/>
      <c r="DB4898" s="9"/>
      <c r="DC4898" s="9"/>
      <c r="DD4898" s="9"/>
      <c r="DE4898" s="9"/>
      <c r="DF4898" s="9"/>
      <c r="DG4898" s="9"/>
      <c r="DH4898" s="9"/>
      <c r="DI4898" s="9"/>
      <c r="DJ4898" s="9"/>
      <c r="DK4898" s="9"/>
      <c r="DL4898" s="9"/>
      <c r="DM4898" s="9"/>
      <c r="DN4898" s="9"/>
      <c r="DO4898" s="9"/>
      <c r="DP4898" s="9"/>
      <c r="DQ4898" s="9"/>
      <c r="DR4898" s="9"/>
      <c r="DS4898" s="9"/>
      <c r="DT4898" s="9"/>
      <c r="DU4898" s="9"/>
      <c r="DV4898" s="9"/>
      <c r="DW4898" s="9"/>
      <c r="DX4898" s="9"/>
      <c r="DY4898" s="9"/>
      <c r="DZ4898" s="56"/>
      <c r="EA4898" s="57"/>
    </row>
    <row r="4899" spans="1:132" ht="39" customHeight="1" x14ac:dyDescent="0.25">
      <c r="A4899" s="9">
        <v>3347</v>
      </c>
      <c r="B4899" s="9" t="s">
        <v>9870</v>
      </c>
      <c r="C4899" s="9" t="s">
        <v>9871</v>
      </c>
      <c r="D4899" s="9"/>
      <c r="E4899" s="9" t="s">
        <v>9742</v>
      </c>
      <c r="F4899" s="9" t="s">
        <v>7956</v>
      </c>
      <c r="G4899" s="9"/>
      <c r="H4899" s="9" t="s">
        <v>906</v>
      </c>
      <c r="I4899" s="9" t="s">
        <v>78</v>
      </c>
      <c r="M4899" s="9" t="s">
        <v>335</v>
      </c>
      <c r="O4899" s="9">
        <v>26</v>
      </c>
      <c r="R4899" s="9"/>
      <c r="S4899" s="9"/>
      <c r="T4899" s="9"/>
      <c r="U4899" s="9"/>
      <c r="V4899" s="9"/>
      <c r="W4899" s="9"/>
      <c r="X4899" s="9"/>
      <c r="Y4899" s="9"/>
      <c r="Z4899" s="9"/>
      <c r="AA4899" s="9"/>
      <c r="AB4899" s="9"/>
      <c r="AC4899" s="9"/>
      <c r="AD4899" s="9"/>
      <c r="AE4899" s="9"/>
      <c r="AF4899" s="55"/>
      <c r="AG4899" s="55"/>
      <c r="AH4899" s="9"/>
      <c r="AI4899" s="9"/>
      <c r="AJ4899" s="9"/>
      <c r="AK4899" s="9"/>
      <c r="AL4899" s="9"/>
      <c r="AM4899" s="9"/>
      <c r="AN4899" s="9"/>
      <c r="AO4899" s="9"/>
      <c r="AP4899" s="9"/>
      <c r="AQ4899" s="9"/>
      <c r="AR4899" s="9"/>
      <c r="AS4899" s="9"/>
      <c r="AT4899" s="9"/>
      <c r="AU4899" s="9"/>
      <c r="AV4899" s="9"/>
      <c r="AW4899" s="9"/>
      <c r="AX4899" s="9"/>
      <c r="AY4899" s="9"/>
      <c r="AZ4899" s="9"/>
      <c r="BA4899" s="9"/>
      <c r="BB4899" s="9"/>
      <c r="BC4899" s="9"/>
      <c r="BD4899" s="9"/>
      <c r="BE4899" s="9"/>
      <c r="BF4899" s="9"/>
      <c r="BG4899" s="9"/>
      <c r="BH4899" s="9"/>
      <c r="BI4899" s="9"/>
      <c r="BJ4899" s="9"/>
      <c r="BK4899" s="9"/>
      <c r="BL4899" s="9"/>
      <c r="BM4899" s="9"/>
      <c r="BN4899" s="9"/>
      <c r="BO4899" s="9"/>
      <c r="BP4899" s="9"/>
      <c r="BQ4899" s="9"/>
      <c r="BT4899" s="9"/>
      <c r="BU4899" s="9"/>
      <c r="BX4899" s="9"/>
      <c r="BY4899" s="9"/>
      <c r="CB4899" s="9"/>
      <c r="CC4899" s="9"/>
      <c r="CF4899" s="9"/>
      <c r="CG4899" s="9"/>
      <c r="CJ4899" s="9"/>
      <c r="CK4899" s="9"/>
      <c r="CN4899" s="9"/>
      <c r="CO4899" s="9"/>
      <c r="CP4899" s="9"/>
      <c r="CQ4899" s="9"/>
      <c r="CR4899" s="9"/>
      <c r="CS4899" s="9"/>
      <c r="CT4899" s="9"/>
      <c r="CU4899" s="9"/>
      <c r="CV4899" s="9"/>
      <c r="CW4899" s="9"/>
      <c r="CX4899" s="9"/>
      <c r="CY4899" s="9"/>
      <c r="CZ4899" s="9"/>
      <c r="DA4899" s="9"/>
      <c r="DB4899" s="9"/>
      <c r="DC4899" s="9"/>
      <c r="DD4899" s="9"/>
      <c r="DE4899" s="9"/>
      <c r="DF4899" s="9"/>
      <c r="DG4899" s="9"/>
      <c r="DH4899" s="9"/>
      <c r="DI4899" s="9"/>
      <c r="DJ4899" s="9"/>
      <c r="DK4899" s="9"/>
      <c r="DL4899" s="9"/>
      <c r="DM4899" s="9"/>
      <c r="DN4899" s="9"/>
      <c r="DO4899" s="9"/>
      <c r="DP4899" s="9"/>
      <c r="DQ4899" s="9"/>
      <c r="DR4899" s="9"/>
      <c r="DS4899" s="9"/>
      <c r="DT4899" s="9"/>
      <c r="DU4899" s="9"/>
      <c r="DV4899" s="9"/>
      <c r="DW4899" s="9"/>
      <c r="DX4899" s="9"/>
      <c r="DY4899" s="9"/>
      <c r="DZ4899" s="56"/>
      <c r="EA4899" s="57"/>
    </row>
    <row r="4900" spans="1:132" ht="19.5" customHeight="1" x14ac:dyDescent="0.25">
      <c r="A4900" s="9">
        <v>3348</v>
      </c>
      <c r="B4900" s="9" t="s">
        <v>9872</v>
      </c>
      <c r="C4900" s="9" t="s">
        <v>9873</v>
      </c>
      <c r="D4900" s="9"/>
      <c r="E4900" s="9" t="s">
        <v>3486</v>
      </c>
      <c r="F4900" s="9" t="s">
        <v>8799</v>
      </c>
      <c r="G4900" s="9"/>
      <c r="H4900" s="9" t="s">
        <v>202</v>
      </c>
      <c r="I4900" s="9" t="s">
        <v>35</v>
      </c>
      <c r="J4900" s="129">
        <v>44459</v>
      </c>
      <c r="K4900" s="129">
        <v>44046</v>
      </c>
      <c r="L4900" s="129">
        <v>44865</v>
      </c>
      <c r="M4900" s="9" t="s">
        <v>20</v>
      </c>
      <c r="O4900" s="9">
        <v>32</v>
      </c>
      <c r="Q4900" s="9" t="s">
        <v>54</v>
      </c>
      <c r="R4900" s="9"/>
      <c r="S4900" s="13">
        <v>2292693773</v>
      </c>
      <c r="T4900" s="13">
        <v>2292693773</v>
      </c>
      <c r="U4900" s="13">
        <v>685714286</v>
      </c>
      <c r="V4900" s="13">
        <v>1606979487</v>
      </c>
      <c r="W4900" s="9"/>
      <c r="X4900" s="9"/>
      <c r="Y4900" s="9"/>
      <c r="Z4900" s="9"/>
      <c r="AA4900" s="9"/>
      <c r="AB4900" s="9"/>
      <c r="AC4900" s="9"/>
      <c r="AD4900" s="9"/>
      <c r="AE4900" s="9"/>
      <c r="AF4900" s="59">
        <v>1606979487</v>
      </c>
      <c r="AG4900" s="55"/>
      <c r="AH4900" s="9"/>
      <c r="AI4900" s="9"/>
      <c r="AJ4900" s="9"/>
      <c r="AK4900" s="9"/>
      <c r="AL4900" s="9"/>
      <c r="AM4900" s="9"/>
      <c r="AN4900" s="9"/>
      <c r="AO4900" s="9"/>
      <c r="AP4900" s="9"/>
      <c r="AQ4900" s="9"/>
      <c r="AR4900" s="9"/>
      <c r="AS4900" s="9"/>
      <c r="AT4900" s="9"/>
      <c r="AU4900" s="9"/>
      <c r="AV4900" s="9"/>
      <c r="AW4900" s="9"/>
      <c r="AX4900" s="9"/>
      <c r="AY4900" s="9"/>
      <c r="AZ4900" s="9"/>
      <c r="BA4900" s="9"/>
      <c r="BB4900" s="9"/>
      <c r="BC4900" s="9"/>
      <c r="BD4900" s="9"/>
      <c r="BE4900" s="9"/>
      <c r="BF4900" s="9"/>
      <c r="BG4900" s="9"/>
      <c r="BH4900" s="9"/>
      <c r="BI4900" s="9"/>
      <c r="BJ4900" s="9"/>
      <c r="BK4900" s="9"/>
      <c r="BL4900" s="9"/>
      <c r="BM4900" s="9"/>
      <c r="BN4900" s="9"/>
      <c r="BO4900" s="9"/>
      <c r="BP4900" s="9"/>
      <c r="BQ4900" s="9"/>
      <c r="BT4900" s="9"/>
      <c r="BU4900" s="9"/>
      <c r="BX4900" s="9"/>
      <c r="BY4900" s="9"/>
      <c r="CB4900" s="9"/>
      <c r="CC4900" s="9"/>
      <c r="CF4900" s="9"/>
      <c r="CG4900" s="9"/>
      <c r="CJ4900" s="9"/>
      <c r="CK4900" s="9"/>
      <c r="CN4900" s="9"/>
      <c r="CO4900" s="9"/>
      <c r="CP4900" s="9"/>
      <c r="CQ4900" s="9"/>
      <c r="CR4900" s="9"/>
      <c r="CS4900" s="9"/>
      <c r="CT4900" s="9"/>
      <c r="CU4900" s="9"/>
      <c r="CV4900" s="9"/>
      <c r="CW4900" s="9"/>
      <c r="CX4900" s="9"/>
      <c r="CY4900" s="9"/>
      <c r="CZ4900" s="9"/>
      <c r="DA4900" s="9"/>
      <c r="DB4900" s="9"/>
      <c r="DC4900" s="9"/>
      <c r="DD4900" s="9"/>
      <c r="DE4900" s="9"/>
      <c r="DF4900" s="9"/>
      <c r="DG4900" s="9"/>
      <c r="DH4900" s="9"/>
      <c r="DI4900" s="9"/>
      <c r="DJ4900" s="9"/>
      <c r="DK4900" s="9"/>
      <c r="DL4900" s="9"/>
      <c r="DM4900" s="9"/>
      <c r="DN4900" s="9"/>
      <c r="DO4900" s="9"/>
      <c r="DP4900" s="9"/>
      <c r="DQ4900" s="9"/>
      <c r="DR4900" s="9"/>
      <c r="DS4900" s="9"/>
      <c r="DT4900" s="9"/>
      <c r="DU4900" s="9"/>
      <c r="DV4900" s="9"/>
      <c r="DW4900" s="9"/>
      <c r="DX4900" s="9"/>
      <c r="DY4900" s="9"/>
      <c r="DZ4900" s="56"/>
      <c r="EA4900" s="57"/>
    </row>
    <row r="4901" spans="1:132" s="18" customFormat="1" ht="19.5" customHeight="1" x14ac:dyDescent="0.25">
      <c r="A4901" s="18">
        <v>3348</v>
      </c>
      <c r="B4901" s="18" t="s">
        <v>9872</v>
      </c>
      <c r="C4901" s="18" t="s">
        <v>9873</v>
      </c>
      <c r="D4901" s="19">
        <v>44354</v>
      </c>
      <c r="E4901" s="18" t="s">
        <v>9993</v>
      </c>
      <c r="F4901" s="18" t="s">
        <v>8799</v>
      </c>
      <c r="J4901" s="130"/>
      <c r="K4901" s="130"/>
      <c r="L4901" s="130"/>
      <c r="S4901" s="13"/>
      <c r="AF4901" s="57"/>
      <c r="AG4901" s="57"/>
      <c r="DZ4901" s="56"/>
      <c r="EA4901" s="57"/>
    </row>
    <row r="4902" spans="1:132" ht="19.5" customHeight="1" x14ac:dyDescent="0.25">
      <c r="A4902" s="9">
        <v>3349</v>
      </c>
      <c r="B4902" s="9" t="s">
        <v>9876</v>
      </c>
      <c r="C4902" s="9" t="s">
        <v>9877</v>
      </c>
      <c r="D4902" s="9"/>
      <c r="E4902" s="9" t="s">
        <v>903</v>
      </c>
      <c r="F4902" s="9" t="s">
        <v>4071</v>
      </c>
      <c r="G4902" s="9"/>
      <c r="H4902" s="9" t="s">
        <v>202</v>
      </c>
      <c r="I4902" s="9" t="s">
        <v>78</v>
      </c>
      <c r="J4902" s="129">
        <v>44095</v>
      </c>
      <c r="K4902" s="129">
        <v>44032</v>
      </c>
      <c r="L4902" s="129">
        <v>44540</v>
      </c>
      <c r="O4902" s="9">
        <v>23</v>
      </c>
      <c r="Q4902" s="9" t="s">
        <v>61</v>
      </c>
      <c r="R4902" s="9"/>
      <c r="S4902" s="13">
        <v>65545838</v>
      </c>
      <c r="T4902" s="13">
        <v>65545838</v>
      </c>
      <c r="U4902" s="13">
        <v>19663751</v>
      </c>
      <c r="V4902" s="9"/>
      <c r="W4902" s="9"/>
      <c r="X4902" s="9"/>
      <c r="Y4902" s="9"/>
      <c r="Z4902" s="9"/>
      <c r="AA4902" s="9"/>
      <c r="AB4902" s="9"/>
      <c r="AC4902" s="9"/>
      <c r="AD4902" s="9"/>
      <c r="AE4902" s="9"/>
      <c r="AF4902" s="55"/>
      <c r="AG4902" s="55"/>
      <c r="AH4902" s="9"/>
      <c r="AI4902" s="9"/>
      <c r="AJ4902" s="9"/>
      <c r="AK4902" s="9"/>
      <c r="AL4902" s="9"/>
      <c r="AM4902" s="9"/>
      <c r="AN4902" s="9"/>
      <c r="AO4902" s="9"/>
      <c r="AP4902" s="9"/>
      <c r="AQ4902" s="9"/>
      <c r="AR4902" s="9"/>
      <c r="AS4902" s="9"/>
      <c r="AT4902" s="9"/>
      <c r="AU4902" s="9"/>
      <c r="AV4902" s="9"/>
      <c r="AW4902" s="9"/>
      <c r="AX4902" s="9"/>
      <c r="AY4902" s="9"/>
      <c r="AZ4902" s="9"/>
      <c r="BA4902" s="9"/>
      <c r="BB4902" s="9"/>
      <c r="BC4902" s="9"/>
      <c r="BD4902" s="9"/>
      <c r="BE4902" s="9"/>
      <c r="BF4902" s="9"/>
      <c r="BG4902" s="9"/>
      <c r="BH4902" s="9"/>
      <c r="BI4902" s="9"/>
      <c r="BJ4902" s="9"/>
      <c r="BK4902" s="9"/>
      <c r="BL4902" s="9"/>
      <c r="BM4902" s="9"/>
      <c r="BN4902" s="9"/>
      <c r="BO4902" s="9"/>
      <c r="BP4902" s="9"/>
      <c r="BQ4902" s="9"/>
      <c r="BT4902" s="9"/>
      <c r="BU4902" s="9"/>
      <c r="BX4902" s="9"/>
      <c r="BY4902" s="9"/>
      <c r="CB4902" s="9"/>
      <c r="CC4902" s="9"/>
      <c r="CF4902" s="9"/>
      <c r="CG4902" s="9"/>
      <c r="CJ4902" s="9"/>
      <c r="CK4902" s="9"/>
      <c r="CN4902" s="9"/>
      <c r="CO4902" s="9"/>
      <c r="CP4902" s="9"/>
      <c r="CQ4902" s="9"/>
      <c r="CR4902" s="9"/>
      <c r="CS4902" s="9"/>
      <c r="CT4902" s="9"/>
      <c r="CU4902" s="9"/>
      <c r="CV4902" s="9"/>
      <c r="CW4902" s="9"/>
      <c r="CX4902" s="9"/>
      <c r="CY4902" s="9"/>
      <c r="CZ4902" s="9"/>
      <c r="DA4902" s="9"/>
      <c r="DB4902" s="9"/>
      <c r="DC4902" s="9"/>
      <c r="DD4902" s="9"/>
      <c r="DE4902" s="9"/>
      <c r="DF4902" s="9"/>
      <c r="DG4902" s="9"/>
      <c r="DH4902" s="9"/>
      <c r="DI4902" s="9"/>
      <c r="DJ4902" s="9"/>
      <c r="DK4902" s="9"/>
      <c r="DL4902" s="9"/>
      <c r="DM4902" s="9"/>
      <c r="DN4902" s="9"/>
      <c r="DO4902" s="9"/>
      <c r="DP4902" s="9"/>
      <c r="DQ4902" s="9"/>
      <c r="DR4902" s="9"/>
      <c r="DS4902" s="9"/>
      <c r="DT4902" s="9"/>
      <c r="DU4902" s="9"/>
      <c r="DV4902" s="9"/>
      <c r="DW4902" s="9"/>
      <c r="DX4902" s="9"/>
      <c r="DY4902" s="9"/>
      <c r="DZ4902" s="56"/>
      <c r="EA4902" s="57"/>
    </row>
    <row r="4903" spans="1:132" ht="19.5" customHeight="1" x14ac:dyDescent="0.25">
      <c r="A4903" s="9">
        <v>3350</v>
      </c>
      <c r="B4903" s="9" t="s">
        <v>9878</v>
      </c>
      <c r="C4903" s="9" t="s">
        <v>9879</v>
      </c>
      <c r="D4903" s="9"/>
      <c r="E4903" s="9" t="s">
        <v>9880</v>
      </c>
      <c r="F4903" s="9" t="s">
        <v>9881</v>
      </c>
      <c r="G4903" s="9"/>
      <c r="H4903" s="9" t="s">
        <v>202</v>
      </c>
      <c r="I4903" s="9" t="s">
        <v>25</v>
      </c>
      <c r="J4903" s="129">
        <v>44167</v>
      </c>
      <c r="K4903" s="129">
        <v>44053</v>
      </c>
      <c r="L4903" s="129">
        <v>44864</v>
      </c>
      <c r="O4903" s="9">
        <v>29</v>
      </c>
      <c r="Q4903" s="9" t="s">
        <v>61</v>
      </c>
      <c r="R4903" s="9"/>
      <c r="S4903" s="13">
        <v>38700000</v>
      </c>
      <c r="T4903" s="13">
        <v>38700000</v>
      </c>
      <c r="U4903" s="13">
        <v>11610000</v>
      </c>
      <c r="V4903" s="9"/>
      <c r="W4903" s="9"/>
      <c r="X4903" s="9"/>
      <c r="Y4903" s="9"/>
      <c r="Z4903" s="9"/>
      <c r="AA4903" s="9"/>
      <c r="AB4903" s="9"/>
      <c r="AC4903" s="9"/>
      <c r="AD4903" s="9"/>
      <c r="AE4903" s="9"/>
      <c r="AF4903" s="55"/>
      <c r="AG4903" s="55"/>
      <c r="AH4903" s="9"/>
      <c r="AI4903" s="9"/>
      <c r="AJ4903" s="9"/>
      <c r="AK4903" s="9"/>
      <c r="AL4903" s="9"/>
      <c r="AM4903" s="9"/>
      <c r="AN4903" s="9"/>
      <c r="AO4903" s="9"/>
      <c r="AP4903" s="9"/>
      <c r="AQ4903" s="9"/>
      <c r="AR4903" s="9"/>
      <c r="AS4903" s="9"/>
      <c r="AT4903" s="9"/>
      <c r="AU4903" s="9"/>
      <c r="AV4903" s="9"/>
      <c r="AW4903" s="9"/>
      <c r="AX4903" s="9"/>
      <c r="AY4903" s="9"/>
      <c r="AZ4903" s="9"/>
      <c r="BA4903" s="9"/>
      <c r="BB4903" s="9"/>
      <c r="BC4903" s="9"/>
      <c r="BD4903" s="9"/>
      <c r="BE4903" s="9"/>
      <c r="BF4903" s="9"/>
      <c r="BG4903" s="9"/>
      <c r="BH4903" s="9"/>
      <c r="BI4903" s="9"/>
      <c r="BJ4903" s="9"/>
      <c r="BK4903" s="9"/>
      <c r="BL4903" s="9"/>
      <c r="BM4903" s="9"/>
      <c r="BN4903" s="9"/>
      <c r="BO4903" s="9"/>
      <c r="BP4903" s="9"/>
      <c r="BQ4903" s="9"/>
      <c r="BT4903" s="9"/>
      <c r="BU4903" s="9"/>
      <c r="BX4903" s="9"/>
      <c r="BY4903" s="9"/>
      <c r="CB4903" s="9"/>
      <c r="CC4903" s="9"/>
      <c r="CF4903" s="9"/>
      <c r="CG4903" s="9"/>
      <c r="CJ4903" s="9"/>
      <c r="CK4903" s="9"/>
      <c r="CN4903" s="9"/>
      <c r="CO4903" s="9"/>
      <c r="CP4903" s="9"/>
      <c r="CQ4903" s="9"/>
      <c r="CR4903" s="9"/>
      <c r="CS4903" s="9"/>
      <c r="CT4903" s="9"/>
      <c r="CU4903" s="9"/>
      <c r="CV4903" s="9"/>
      <c r="CW4903" s="9"/>
      <c r="CX4903" s="9"/>
      <c r="CY4903" s="9"/>
      <c r="CZ4903" s="9"/>
      <c r="DA4903" s="9"/>
      <c r="DB4903" s="9"/>
      <c r="DC4903" s="9"/>
      <c r="DD4903" s="9"/>
      <c r="DE4903" s="9"/>
      <c r="DF4903" s="9"/>
      <c r="DG4903" s="9"/>
      <c r="DH4903" s="9"/>
      <c r="DI4903" s="9"/>
      <c r="DJ4903" s="9"/>
      <c r="DK4903" s="9"/>
      <c r="DL4903" s="9"/>
      <c r="DM4903" s="9"/>
      <c r="DN4903" s="9"/>
      <c r="DO4903" s="9"/>
      <c r="DP4903" s="9"/>
      <c r="DQ4903" s="9"/>
      <c r="DR4903" s="9"/>
      <c r="DS4903" s="9"/>
      <c r="DT4903" s="9"/>
      <c r="DU4903" s="9"/>
      <c r="DV4903" s="9"/>
      <c r="DW4903" s="9"/>
      <c r="DX4903" s="9"/>
      <c r="DY4903" s="9"/>
      <c r="DZ4903" s="56"/>
      <c r="EA4903" s="57"/>
    </row>
    <row r="4904" spans="1:132" ht="19.5" customHeight="1" x14ac:dyDescent="0.25">
      <c r="A4904" s="9">
        <v>3351</v>
      </c>
      <c r="B4904" s="9" t="s">
        <v>9883</v>
      </c>
      <c r="C4904" s="9" t="s">
        <v>9884</v>
      </c>
      <c r="D4904" s="9"/>
      <c r="E4904" s="9" t="s">
        <v>9885</v>
      </c>
      <c r="F4904" s="9" t="s">
        <v>9886</v>
      </c>
      <c r="G4904" s="9"/>
      <c r="H4904" s="9" t="s">
        <v>202</v>
      </c>
      <c r="I4904" s="9" t="s">
        <v>3432</v>
      </c>
      <c r="J4904" s="129">
        <v>44075</v>
      </c>
      <c r="K4904" s="129">
        <v>43922</v>
      </c>
      <c r="L4904" s="129">
        <v>44286</v>
      </c>
      <c r="O4904" s="9">
        <v>29</v>
      </c>
      <c r="Q4904" s="9" t="s">
        <v>61</v>
      </c>
      <c r="R4904" s="9"/>
      <c r="S4904" s="13">
        <v>1265331360</v>
      </c>
      <c r="U4904" s="13">
        <v>379599408</v>
      </c>
      <c r="V4904" s="9"/>
      <c r="W4904" s="9"/>
      <c r="X4904" s="9"/>
      <c r="Y4904" s="9"/>
      <c r="Z4904" s="9"/>
      <c r="AA4904" s="9"/>
      <c r="AB4904" s="9"/>
      <c r="AC4904" s="9"/>
      <c r="AD4904" s="9"/>
      <c r="AE4904" s="9"/>
      <c r="AF4904" s="55"/>
      <c r="AG4904" s="55"/>
      <c r="AH4904" s="11">
        <v>43922</v>
      </c>
      <c r="AI4904" s="11">
        <v>44286</v>
      </c>
      <c r="AJ4904" s="13">
        <v>1274907608</v>
      </c>
      <c r="AK4904" s="13">
        <v>379599408</v>
      </c>
      <c r="AL4904" s="9"/>
      <c r="AM4904" s="9"/>
      <c r="AN4904" s="9"/>
      <c r="AO4904" s="9"/>
      <c r="AP4904" s="9"/>
      <c r="AQ4904" s="9"/>
      <c r="AR4904" s="9"/>
      <c r="AS4904" s="9"/>
      <c r="AT4904" s="9"/>
      <c r="AU4904" s="9"/>
      <c r="AV4904" s="9"/>
      <c r="AW4904" s="9"/>
      <c r="AX4904" s="9"/>
      <c r="AY4904" s="9"/>
      <c r="AZ4904" s="9"/>
      <c r="BA4904" s="9"/>
      <c r="BB4904" s="9"/>
      <c r="BC4904" s="9"/>
      <c r="BD4904" s="9"/>
      <c r="BE4904" s="9"/>
      <c r="BF4904" s="9"/>
      <c r="BG4904" s="9"/>
      <c r="BH4904" s="9"/>
      <c r="BI4904" s="9"/>
      <c r="BJ4904" s="9"/>
      <c r="BK4904" s="9"/>
      <c r="BL4904" s="9"/>
      <c r="BM4904" s="9"/>
      <c r="BN4904" s="9"/>
      <c r="BO4904" s="9"/>
      <c r="BP4904" s="9"/>
      <c r="BQ4904" s="9"/>
      <c r="BT4904" s="9"/>
      <c r="BU4904" s="9"/>
      <c r="BX4904" s="9"/>
      <c r="BY4904" s="9"/>
      <c r="CB4904" s="9"/>
      <c r="CC4904" s="9"/>
      <c r="CF4904" s="9"/>
      <c r="CG4904" s="9"/>
      <c r="CJ4904" s="9"/>
      <c r="CK4904" s="9"/>
      <c r="CN4904" s="9"/>
      <c r="CO4904" s="9"/>
      <c r="CP4904" s="9"/>
      <c r="CQ4904" s="9"/>
      <c r="CR4904" s="9"/>
      <c r="CS4904" s="9"/>
      <c r="CT4904" s="9"/>
      <c r="CU4904" s="9"/>
      <c r="CV4904" s="9"/>
      <c r="CW4904" s="9"/>
      <c r="CX4904" s="9"/>
      <c r="CY4904" s="9"/>
      <c r="CZ4904" s="9"/>
      <c r="DA4904" s="9"/>
      <c r="DB4904" s="9"/>
      <c r="DC4904" s="9"/>
      <c r="DD4904" s="9"/>
      <c r="DE4904" s="9"/>
      <c r="DF4904" s="9"/>
      <c r="DG4904" s="9"/>
      <c r="DH4904" s="9"/>
      <c r="DI4904" s="9"/>
      <c r="DJ4904" s="9"/>
      <c r="DK4904" s="9"/>
      <c r="DL4904" s="9"/>
      <c r="DM4904" s="9"/>
      <c r="DN4904" s="9"/>
      <c r="DO4904" s="9"/>
      <c r="DP4904" s="9"/>
      <c r="DQ4904" s="9"/>
      <c r="DR4904" s="9"/>
      <c r="DS4904" s="9"/>
      <c r="DT4904" s="9"/>
      <c r="DU4904" s="9"/>
      <c r="DV4904" s="9"/>
      <c r="DW4904" s="9"/>
      <c r="DX4904" s="9"/>
      <c r="DY4904" s="9"/>
      <c r="DZ4904" s="56"/>
      <c r="EA4904" s="57"/>
    </row>
    <row r="4905" spans="1:132" ht="19.5" customHeight="1" x14ac:dyDescent="0.25">
      <c r="A4905" s="9">
        <v>3352</v>
      </c>
      <c r="B4905" s="9" t="s">
        <v>9888</v>
      </c>
      <c r="C4905" s="9" t="s">
        <v>9889</v>
      </c>
      <c r="D4905" s="9"/>
      <c r="E4905" s="9" t="s">
        <v>447</v>
      </c>
      <c r="F4905" s="9" t="s">
        <v>9032</v>
      </c>
      <c r="G4905" s="9"/>
      <c r="H4905" s="9" t="s">
        <v>202</v>
      </c>
      <c r="I4905" s="9" t="s">
        <v>25</v>
      </c>
      <c r="J4905" s="129">
        <v>44275</v>
      </c>
      <c r="K4905" s="129">
        <v>44246</v>
      </c>
      <c r="L4905" s="129">
        <v>44392</v>
      </c>
      <c r="O4905" s="9">
        <v>24</v>
      </c>
      <c r="Q4905" s="9" t="s">
        <v>54</v>
      </c>
      <c r="R4905" s="9"/>
      <c r="S4905" s="13">
        <v>16230000</v>
      </c>
      <c r="T4905" s="13">
        <v>16230000</v>
      </c>
      <c r="U4905" s="13">
        <v>4869000</v>
      </c>
      <c r="V4905" s="9"/>
      <c r="W4905" s="9"/>
      <c r="X4905" s="9"/>
      <c r="Y4905" s="9"/>
      <c r="Z4905" s="9"/>
      <c r="AA4905" s="9"/>
      <c r="AB4905" s="9"/>
      <c r="AC4905" s="9"/>
      <c r="AD4905" s="9"/>
      <c r="AE4905" s="9"/>
      <c r="AF4905" s="55"/>
      <c r="AG4905" s="55"/>
      <c r="AH4905" s="9"/>
      <c r="AI4905" s="9"/>
      <c r="AJ4905" s="9"/>
      <c r="AK4905" s="9"/>
      <c r="AL4905" s="9"/>
      <c r="AM4905" s="9"/>
      <c r="AN4905" s="9"/>
      <c r="AO4905" s="9"/>
      <c r="AP4905" s="9"/>
      <c r="AQ4905" s="9"/>
      <c r="AR4905" s="9"/>
      <c r="AS4905" s="9"/>
      <c r="AT4905" s="9"/>
      <c r="AU4905" s="9"/>
      <c r="AV4905" s="9"/>
      <c r="AW4905" s="9"/>
      <c r="AX4905" s="9"/>
      <c r="AY4905" s="9"/>
      <c r="AZ4905" s="9"/>
      <c r="BA4905" s="9"/>
      <c r="BB4905" s="9"/>
      <c r="BC4905" s="9"/>
      <c r="BD4905" s="9"/>
      <c r="BE4905" s="9"/>
      <c r="BF4905" s="9"/>
      <c r="BG4905" s="9"/>
      <c r="BH4905" s="9"/>
      <c r="BI4905" s="9"/>
      <c r="BJ4905" s="9"/>
      <c r="BK4905" s="9"/>
      <c r="BL4905" s="9"/>
      <c r="BM4905" s="9"/>
      <c r="BN4905" s="9"/>
      <c r="BO4905" s="9"/>
      <c r="BP4905" s="9"/>
      <c r="BQ4905" s="9"/>
      <c r="BT4905" s="9"/>
      <c r="BU4905" s="9"/>
      <c r="BX4905" s="9"/>
      <c r="BY4905" s="9"/>
      <c r="CB4905" s="9"/>
      <c r="CC4905" s="9"/>
      <c r="CF4905" s="9"/>
      <c r="CG4905" s="9"/>
      <c r="CJ4905" s="9"/>
      <c r="CK4905" s="9"/>
      <c r="CN4905" s="9"/>
      <c r="CO4905" s="9"/>
      <c r="CP4905" s="9"/>
      <c r="CQ4905" s="9"/>
      <c r="CR4905" s="9"/>
      <c r="CS4905" s="9"/>
      <c r="CT4905" s="9"/>
      <c r="CU4905" s="9"/>
      <c r="CV4905" s="9"/>
      <c r="CW4905" s="9"/>
      <c r="CX4905" s="9"/>
      <c r="CY4905" s="9"/>
      <c r="CZ4905" s="9"/>
      <c r="DA4905" s="9"/>
      <c r="DB4905" s="9"/>
      <c r="DC4905" s="9"/>
      <c r="DD4905" s="9"/>
      <c r="DE4905" s="9"/>
      <c r="DF4905" s="9"/>
      <c r="DG4905" s="9"/>
      <c r="DH4905" s="9"/>
      <c r="DI4905" s="9"/>
      <c r="DJ4905" s="9"/>
      <c r="DK4905" s="9"/>
      <c r="DL4905" s="9"/>
      <c r="DM4905" s="9"/>
      <c r="DN4905" s="9"/>
      <c r="DO4905" s="9"/>
      <c r="DP4905" s="9"/>
      <c r="DQ4905" s="9"/>
      <c r="DR4905" s="9"/>
      <c r="DS4905" s="9"/>
      <c r="DT4905" s="9"/>
      <c r="DU4905" s="9"/>
      <c r="DV4905" s="9"/>
      <c r="DW4905" s="9"/>
      <c r="DX4905" s="9"/>
      <c r="DY4905" s="9"/>
      <c r="DZ4905" s="56"/>
      <c r="EA4905" s="57"/>
    </row>
    <row r="4906" spans="1:132" ht="19.5" customHeight="1" x14ac:dyDescent="0.25">
      <c r="A4906" s="9">
        <v>3353</v>
      </c>
      <c r="B4906" s="9" t="s">
        <v>9890</v>
      </c>
      <c r="C4906" s="9" t="s">
        <v>9891</v>
      </c>
      <c r="D4906" s="9"/>
      <c r="E4906" s="9" t="s">
        <v>8320</v>
      </c>
      <c r="F4906" s="9" t="s">
        <v>6294</v>
      </c>
      <c r="G4906" s="9"/>
      <c r="H4906" s="9" t="s">
        <v>202</v>
      </c>
      <c r="I4906" s="9" t="s">
        <v>122</v>
      </c>
      <c r="J4906" s="129">
        <v>44280</v>
      </c>
      <c r="K4906" s="129">
        <v>44250</v>
      </c>
      <c r="L4906" s="129">
        <v>44282</v>
      </c>
      <c r="O4906" s="9">
        <v>29</v>
      </c>
      <c r="Q4906" s="9" t="s">
        <v>54</v>
      </c>
      <c r="R4906" s="9"/>
      <c r="S4906" s="13">
        <v>5495000</v>
      </c>
      <c r="T4906" s="13">
        <v>5495000</v>
      </c>
      <c r="U4906" s="13">
        <v>1648500</v>
      </c>
      <c r="V4906" s="9"/>
      <c r="W4906" s="9"/>
      <c r="X4906" s="9"/>
      <c r="Y4906" s="9"/>
      <c r="Z4906" s="9"/>
      <c r="AA4906" s="9"/>
      <c r="AB4906" s="9"/>
      <c r="AC4906" s="9"/>
      <c r="AD4906" s="9"/>
      <c r="AE4906" s="9"/>
      <c r="AF4906" s="55"/>
      <c r="AG4906" s="55"/>
      <c r="AH4906" s="9"/>
      <c r="AI4906" s="9"/>
      <c r="AJ4906" s="9"/>
      <c r="AK4906" s="9"/>
      <c r="AL4906" s="9"/>
      <c r="AM4906" s="9"/>
      <c r="AN4906" s="9"/>
      <c r="AO4906" s="9"/>
      <c r="AP4906" s="9"/>
      <c r="AQ4906" s="9"/>
      <c r="AR4906" s="9"/>
      <c r="AS4906" s="9"/>
      <c r="AT4906" s="9"/>
      <c r="AU4906" s="9"/>
      <c r="AV4906" s="9"/>
      <c r="AW4906" s="9"/>
      <c r="AX4906" s="9"/>
      <c r="AY4906" s="9"/>
      <c r="AZ4906" s="9"/>
      <c r="BA4906" s="9"/>
      <c r="BB4906" s="9"/>
      <c r="BC4906" s="9"/>
      <c r="BD4906" s="9"/>
      <c r="BE4906" s="9"/>
      <c r="BF4906" s="9"/>
      <c r="BG4906" s="9"/>
      <c r="BH4906" s="9"/>
      <c r="BI4906" s="9"/>
      <c r="BJ4906" s="9"/>
      <c r="BK4906" s="9"/>
      <c r="BL4906" s="9"/>
      <c r="BM4906" s="9"/>
      <c r="BN4906" s="9"/>
      <c r="BO4906" s="9"/>
      <c r="BP4906" s="9"/>
      <c r="BQ4906" s="9"/>
      <c r="BT4906" s="9"/>
      <c r="BU4906" s="9"/>
      <c r="BX4906" s="9"/>
      <c r="BY4906" s="9"/>
      <c r="CB4906" s="9"/>
      <c r="CC4906" s="9"/>
      <c r="CF4906" s="9"/>
      <c r="CG4906" s="9"/>
      <c r="CJ4906" s="9"/>
      <c r="CK4906" s="9"/>
      <c r="CN4906" s="9"/>
      <c r="CO4906" s="9"/>
      <c r="CP4906" s="9"/>
      <c r="CQ4906" s="9"/>
      <c r="CR4906" s="9"/>
      <c r="CS4906" s="9"/>
      <c r="CT4906" s="9"/>
      <c r="CU4906" s="9"/>
      <c r="CV4906" s="9"/>
      <c r="CW4906" s="9"/>
      <c r="CX4906" s="9"/>
      <c r="CY4906" s="9"/>
      <c r="CZ4906" s="9"/>
      <c r="DA4906" s="9"/>
      <c r="DB4906" s="9"/>
      <c r="DC4906" s="9"/>
      <c r="DD4906" s="9"/>
      <c r="DE4906" s="9"/>
      <c r="DF4906" s="9"/>
      <c r="DG4906" s="9"/>
      <c r="DH4906" s="9"/>
      <c r="DI4906" s="9"/>
      <c r="DJ4906" s="9"/>
      <c r="DK4906" s="9"/>
      <c r="DL4906" s="9"/>
      <c r="DM4906" s="9"/>
      <c r="DN4906" s="9"/>
      <c r="DO4906" s="9"/>
      <c r="DP4906" s="9"/>
      <c r="DQ4906" s="9"/>
      <c r="DR4906" s="9"/>
      <c r="DS4906" s="9"/>
      <c r="DT4906" s="9"/>
      <c r="DU4906" s="9"/>
      <c r="DV4906" s="9"/>
      <c r="DW4906" s="9"/>
      <c r="DX4906" s="9"/>
      <c r="DY4906" s="9"/>
      <c r="DZ4906" s="56"/>
      <c r="EA4906" s="57"/>
    </row>
    <row r="4907" spans="1:132" s="18" customFormat="1" ht="19.5" customHeight="1" x14ac:dyDescent="0.25">
      <c r="A4907" s="18">
        <v>3353</v>
      </c>
      <c r="B4907" s="18" t="s">
        <v>9890</v>
      </c>
      <c r="C4907" s="18" t="s">
        <v>9891</v>
      </c>
      <c r="D4907" s="19">
        <v>44314</v>
      </c>
      <c r="J4907" s="130">
        <v>44312</v>
      </c>
      <c r="L4907" s="130">
        <v>44342</v>
      </c>
      <c r="AF4907" s="57"/>
      <c r="AG4907" s="55"/>
      <c r="DY4907" s="9"/>
      <c r="DZ4907" s="56"/>
      <c r="EA4907" s="57"/>
      <c r="EB4907" s="9"/>
    </row>
    <row r="4908" spans="1:132" ht="19.5" customHeight="1" x14ac:dyDescent="0.25">
      <c r="A4908" s="9">
        <v>3354</v>
      </c>
      <c r="B4908" s="9" t="s">
        <v>9893</v>
      </c>
      <c r="C4908" s="9" t="s">
        <v>9949</v>
      </c>
      <c r="D4908" s="9"/>
      <c r="E4908" s="9" t="s">
        <v>9894</v>
      </c>
      <c r="F4908" s="9" t="s">
        <v>9895</v>
      </c>
      <c r="G4908" s="9"/>
      <c r="H4908" s="9" t="s">
        <v>202</v>
      </c>
      <c r="I4908" s="9" t="s">
        <v>8147</v>
      </c>
      <c r="J4908" s="129">
        <v>44333</v>
      </c>
      <c r="K4908" s="129">
        <v>44256</v>
      </c>
      <c r="L4908" s="129">
        <v>44561</v>
      </c>
      <c r="M4908" s="9" t="s">
        <v>20</v>
      </c>
      <c r="O4908" s="9">
        <v>29</v>
      </c>
      <c r="Q4908" s="9" t="s">
        <v>54</v>
      </c>
      <c r="R4908" s="9"/>
      <c r="S4908" s="13">
        <v>57142857</v>
      </c>
      <c r="T4908" s="13">
        <v>57142857</v>
      </c>
      <c r="U4908" s="13">
        <v>17142857</v>
      </c>
      <c r="V4908" s="9"/>
      <c r="W4908" s="13">
        <v>40000000</v>
      </c>
      <c r="X4908" s="9"/>
      <c r="Y4908" s="9"/>
      <c r="Z4908" s="9"/>
      <c r="AA4908" s="9"/>
      <c r="AB4908" s="9"/>
      <c r="AC4908" s="9"/>
      <c r="AD4908" s="9"/>
      <c r="AE4908" s="9"/>
      <c r="AF4908" s="59">
        <v>40000000</v>
      </c>
      <c r="AG4908" s="55"/>
      <c r="AH4908" s="9"/>
      <c r="AI4908" s="9"/>
      <c r="AJ4908" s="9"/>
      <c r="AK4908" s="9"/>
      <c r="AL4908" s="9"/>
      <c r="AM4908" s="9"/>
      <c r="AN4908" s="9"/>
      <c r="AO4908" s="9"/>
      <c r="AP4908" s="9"/>
      <c r="AQ4908" s="9"/>
      <c r="AR4908" s="9"/>
      <c r="AS4908" s="9"/>
      <c r="AT4908" s="9"/>
      <c r="AU4908" s="9"/>
      <c r="AV4908" s="9"/>
      <c r="AW4908" s="9"/>
      <c r="AX4908" s="9"/>
      <c r="AY4908" s="9"/>
      <c r="AZ4908" s="9"/>
      <c r="BA4908" s="9"/>
      <c r="BB4908" s="9"/>
      <c r="BC4908" s="9"/>
      <c r="BD4908" s="9"/>
      <c r="BE4908" s="9"/>
      <c r="BF4908" s="9"/>
      <c r="BG4908" s="9"/>
      <c r="BH4908" s="9"/>
      <c r="BI4908" s="9"/>
      <c r="BJ4908" s="9"/>
      <c r="BK4908" s="9"/>
      <c r="BL4908" s="9"/>
      <c r="BM4908" s="9"/>
      <c r="BN4908" s="9"/>
      <c r="BO4908" s="9"/>
      <c r="BP4908" s="9"/>
      <c r="BQ4908" s="9"/>
      <c r="BT4908" s="9"/>
      <c r="BU4908" s="9"/>
      <c r="BX4908" s="9"/>
      <c r="BY4908" s="9"/>
      <c r="CB4908" s="9"/>
      <c r="CC4908" s="9"/>
      <c r="CF4908" s="9"/>
      <c r="CG4908" s="9"/>
      <c r="CJ4908" s="9"/>
      <c r="CK4908" s="9"/>
      <c r="CN4908" s="9"/>
      <c r="CO4908" s="9"/>
      <c r="CP4908" s="9"/>
      <c r="CQ4908" s="9"/>
      <c r="CR4908" s="9"/>
      <c r="CS4908" s="9"/>
      <c r="CT4908" s="9"/>
      <c r="CU4908" s="9"/>
      <c r="CV4908" s="9"/>
      <c r="CW4908" s="9"/>
      <c r="CX4908" s="9"/>
      <c r="CY4908" s="9"/>
      <c r="CZ4908" s="9"/>
      <c r="DA4908" s="9"/>
      <c r="DB4908" s="9"/>
      <c r="DC4908" s="9"/>
      <c r="DD4908" s="9"/>
      <c r="DE4908" s="9"/>
      <c r="DF4908" s="9"/>
      <c r="DG4908" s="9"/>
      <c r="DH4908" s="9"/>
      <c r="DI4908" s="9"/>
      <c r="DJ4908" s="9"/>
      <c r="DK4908" s="9"/>
      <c r="DL4908" s="9"/>
      <c r="DM4908" s="9"/>
      <c r="DN4908" s="9"/>
      <c r="DO4908" s="9"/>
      <c r="DP4908" s="9"/>
      <c r="DQ4908" s="9"/>
      <c r="DR4908" s="9"/>
      <c r="DS4908" s="9"/>
      <c r="DT4908" s="9"/>
      <c r="DU4908" s="9"/>
      <c r="DV4908" s="9"/>
      <c r="DW4908" s="9"/>
      <c r="DX4908" s="9"/>
      <c r="DY4908" s="9"/>
      <c r="DZ4908" s="56"/>
      <c r="EA4908" s="57"/>
    </row>
    <row r="4909" spans="1:132" ht="19.5" customHeight="1" x14ac:dyDescent="0.25">
      <c r="A4909" s="9">
        <v>3355</v>
      </c>
      <c r="B4909" s="9" t="s">
        <v>9896</v>
      </c>
      <c r="C4909" s="9" t="s">
        <v>9897</v>
      </c>
      <c r="D4909" s="9"/>
      <c r="E4909" s="9" t="s">
        <v>9898</v>
      </c>
      <c r="F4909" s="9" t="s">
        <v>9899</v>
      </c>
      <c r="G4909" s="9"/>
      <c r="H4909" s="9" t="s">
        <v>906</v>
      </c>
      <c r="I4909" s="9" t="s">
        <v>35</v>
      </c>
      <c r="M4909" s="9" t="s">
        <v>20</v>
      </c>
      <c r="O4909" s="9">
        <v>31</v>
      </c>
      <c r="R4909" s="9"/>
      <c r="S4909" s="9"/>
      <c r="T4909" s="9"/>
      <c r="U4909" s="9"/>
      <c r="V4909" s="9"/>
      <c r="W4909" s="9"/>
      <c r="X4909" s="9"/>
      <c r="Y4909" s="9"/>
      <c r="Z4909" s="9"/>
      <c r="AA4909" s="9"/>
      <c r="AB4909" s="9"/>
      <c r="AC4909" s="9"/>
      <c r="AD4909" s="9"/>
      <c r="AE4909" s="9"/>
      <c r="AF4909" s="57"/>
      <c r="AG4909" s="55"/>
      <c r="AH4909" s="9"/>
      <c r="AI4909" s="9"/>
      <c r="AJ4909" s="9"/>
      <c r="AK4909" s="9"/>
      <c r="AL4909" s="9"/>
      <c r="AM4909" s="9"/>
      <c r="AN4909" s="9"/>
      <c r="AO4909" s="9"/>
      <c r="AP4909" s="9"/>
      <c r="AQ4909" s="9"/>
      <c r="AR4909" s="9"/>
      <c r="AS4909" s="9"/>
      <c r="AT4909" s="9"/>
      <c r="AU4909" s="9"/>
      <c r="AV4909" s="9"/>
      <c r="AW4909" s="9"/>
      <c r="AX4909" s="9"/>
      <c r="AY4909" s="9"/>
      <c r="AZ4909" s="9"/>
      <c r="BA4909" s="9"/>
      <c r="BB4909" s="9"/>
      <c r="BC4909" s="9"/>
      <c r="BD4909" s="9"/>
      <c r="BE4909" s="9"/>
      <c r="BF4909" s="9"/>
      <c r="BG4909" s="9"/>
      <c r="BH4909" s="9"/>
      <c r="BI4909" s="9"/>
      <c r="BJ4909" s="9"/>
      <c r="BK4909" s="9"/>
      <c r="BL4909" s="9"/>
      <c r="BM4909" s="9"/>
      <c r="BN4909" s="9"/>
      <c r="BO4909" s="9"/>
      <c r="BP4909" s="9"/>
      <c r="BQ4909" s="9"/>
      <c r="BT4909" s="9"/>
      <c r="BU4909" s="9"/>
      <c r="BX4909" s="9"/>
      <c r="BY4909" s="9"/>
      <c r="CB4909" s="9"/>
      <c r="CC4909" s="9"/>
      <c r="CF4909" s="9"/>
      <c r="CG4909" s="9"/>
      <c r="CJ4909" s="9"/>
      <c r="CK4909" s="9"/>
      <c r="CN4909" s="9"/>
      <c r="CO4909" s="9"/>
      <c r="CP4909" s="9"/>
      <c r="CQ4909" s="9"/>
      <c r="CR4909" s="9"/>
      <c r="CS4909" s="9"/>
      <c r="CT4909" s="9"/>
      <c r="CU4909" s="9"/>
      <c r="CV4909" s="9"/>
      <c r="CW4909" s="9"/>
      <c r="CX4909" s="9"/>
      <c r="CY4909" s="9"/>
      <c r="CZ4909" s="9"/>
      <c r="DA4909" s="9"/>
      <c r="DB4909" s="9"/>
      <c r="DC4909" s="9"/>
      <c r="DD4909" s="9"/>
      <c r="DE4909" s="9"/>
      <c r="DF4909" s="9"/>
      <c r="DG4909" s="9"/>
      <c r="DH4909" s="9"/>
      <c r="DI4909" s="9"/>
      <c r="DJ4909" s="9"/>
      <c r="DK4909" s="9"/>
      <c r="DL4909" s="9"/>
      <c r="DM4909" s="9"/>
      <c r="DN4909" s="9"/>
      <c r="DO4909" s="9"/>
      <c r="DP4909" s="9"/>
      <c r="DQ4909" s="9"/>
      <c r="DR4909" s="9"/>
      <c r="DS4909" s="9"/>
      <c r="DT4909" s="9"/>
      <c r="DU4909" s="9"/>
      <c r="DV4909" s="9"/>
      <c r="DW4909" s="9"/>
      <c r="DX4909" s="9"/>
      <c r="DY4909" s="9"/>
      <c r="DZ4909" s="56"/>
      <c r="EA4909" s="57"/>
    </row>
    <row r="4910" spans="1:132" ht="19.5" customHeight="1" x14ac:dyDescent="0.25">
      <c r="A4910" s="9">
        <v>3356</v>
      </c>
      <c r="B4910" s="9" t="s">
        <v>9900</v>
      </c>
      <c r="C4910" s="9" t="s">
        <v>9901</v>
      </c>
      <c r="D4910" s="9"/>
      <c r="E4910" s="9" t="s">
        <v>7150</v>
      </c>
      <c r="F4910" s="9" t="s">
        <v>9317</v>
      </c>
      <c r="G4910" s="9"/>
      <c r="H4910" s="9" t="s">
        <v>202</v>
      </c>
      <c r="I4910" s="9" t="s">
        <v>25</v>
      </c>
      <c r="J4910" s="129">
        <v>44333</v>
      </c>
      <c r="K4910" s="129">
        <v>44291</v>
      </c>
      <c r="L4910" s="129">
        <v>44560</v>
      </c>
      <c r="M4910" s="9" t="s">
        <v>20</v>
      </c>
      <c r="O4910" s="9">
        <v>29</v>
      </c>
      <c r="Q4910" s="9" t="s">
        <v>54</v>
      </c>
      <c r="R4910" s="9"/>
      <c r="S4910" s="13">
        <v>18000000</v>
      </c>
      <c r="T4910" s="13">
        <v>18000000</v>
      </c>
      <c r="U4910" s="13">
        <v>5400000</v>
      </c>
      <c r="V4910" s="13">
        <v>12600000</v>
      </c>
      <c r="W4910" s="9"/>
      <c r="X4910" s="9"/>
      <c r="Y4910" s="9"/>
      <c r="Z4910" s="9"/>
      <c r="AA4910" s="9"/>
      <c r="AB4910" s="9"/>
      <c r="AC4910" s="9"/>
      <c r="AD4910" s="9"/>
      <c r="AE4910" s="9"/>
      <c r="AF4910" s="59">
        <v>12600000</v>
      </c>
      <c r="AG4910" s="55"/>
      <c r="AH4910" s="9"/>
      <c r="AI4910" s="9"/>
      <c r="AJ4910" s="9"/>
      <c r="AK4910" s="9"/>
      <c r="AL4910" s="9"/>
      <c r="AM4910" s="9"/>
      <c r="AN4910" s="9"/>
      <c r="AO4910" s="9"/>
      <c r="AP4910" s="9"/>
      <c r="AQ4910" s="9"/>
      <c r="AR4910" s="9"/>
      <c r="AS4910" s="9"/>
      <c r="AT4910" s="9"/>
      <c r="AU4910" s="9"/>
      <c r="AV4910" s="9"/>
      <c r="AW4910" s="9"/>
      <c r="AX4910" s="9"/>
      <c r="AY4910" s="9"/>
      <c r="AZ4910" s="9"/>
      <c r="BA4910" s="9"/>
      <c r="BB4910" s="9"/>
      <c r="BC4910" s="9"/>
      <c r="BD4910" s="9"/>
      <c r="BE4910" s="9"/>
      <c r="BF4910" s="9"/>
      <c r="BG4910" s="9"/>
      <c r="BH4910" s="9"/>
      <c r="BI4910" s="9"/>
      <c r="BJ4910" s="9"/>
      <c r="BK4910" s="9"/>
      <c r="BL4910" s="9"/>
      <c r="BM4910" s="9"/>
      <c r="BN4910" s="9"/>
      <c r="BO4910" s="9"/>
      <c r="BP4910" s="9"/>
      <c r="BQ4910" s="9"/>
      <c r="BT4910" s="9"/>
      <c r="BU4910" s="9"/>
      <c r="BX4910" s="9"/>
      <c r="BY4910" s="9"/>
      <c r="CB4910" s="9"/>
      <c r="CC4910" s="9"/>
      <c r="CF4910" s="9"/>
      <c r="CG4910" s="9"/>
      <c r="CJ4910" s="9"/>
      <c r="CK4910" s="9"/>
      <c r="CN4910" s="9"/>
      <c r="CO4910" s="9"/>
      <c r="CP4910" s="9"/>
      <c r="CQ4910" s="9"/>
      <c r="CR4910" s="9"/>
      <c r="CS4910" s="9"/>
      <c r="CT4910" s="9"/>
      <c r="CU4910" s="9"/>
      <c r="CV4910" s="9"/>
      <c r="CW4910" s="9"/>
      <c r="CX4910" s="9"/>
      <c r="CY4910" s="9"/>
      <c r="CZ4910" s="9"/>
      <c r="DA4910" s="9"/>
      <c r="DB4910" s="9"/>
      <c r="DC4910" s="9"/>
      <c r="DD4910" s="9"/>
      <c r="DE4910" s="9"/>
      <c r="DF4910" s="9"/>
      <c r="DG4910" s="9"/>
      <c r="DH4910" s="9"/>
      <c r="DI4910" s="9"/>
      <c r="DJ4910" s="9"/>
      <c r="DK4910" s="9"/>
      <c r="DL4910" s="9"/>
      <c r="DM4910" s="9"/>
      <c r="DN4910" s="9"/>
      <c r="DO4910" s="9"/>
      <c r="DP4910" s="9"/>
      <c r="DQ4910" s="9"/>
      <c r="DR4910" s="9"/>
      <c r="DS4910" s="9"/>
      <c r="DT4910" s="9"/>
      <c r="DU4910" s="9"/>
      <c r="DV4910" s="9"/>
      <c r="DW4910" s="9"/>
      <c r="DX4910" s="9"/>
      <c r="DY4910" s="9"/>
      <c r="DZ4910" s="56"/>
      <c r="EA4910" s="57"/>
    </row>
    <row r="4911" spans="1:132" ht="19.5" customHeight="1" x14ac:dyDescent="0.25">
      <c r="A4911" s="9">
        <v>3357</v>
      </c>
      <c r="B4911" s="9" t="s">
        <v>9902</v>
      </c>
      <c r="C4911" s="9" t="s">
        <v>9903</v>
      </c>
      <c r="D4911" s="9"/>
      <c r="E4911" s="9" t="s">
        <v>9904</v>
      </c>
      <c r="F4911" s="9" t="s">
        <v>9905</v>
      </c>
      <c r="G4911" s="9"/>
      <c r="H4911" s="9" t="s">
        <v>906</v>
      </c>
      <c r="I4911" s="9" t="s">
        <v>25</v>
      </c>
      <c r="M4911" s="9" t="s">
        <v>20</v>
      </c>
      <c r="O4911" s="9">
        <v>30</v>
      </c>
      <c r="R4911" s="9"/>
      <c r="S4911" s="9"/>
      <c r="T4911" s="9"/>
      <c r="U4911" s="9"/>
      <c r="V4911" s="9"/>
      <c r="W4911" s="9"/>
      <c r="X4911" s="9"/>
      <c r="Y4911" s="9"/>
      <c r="Z4911" s="9"/>
      <c r="AA4911" s="9"/>
      <c r="AB4911" s="9"/>
      <c r="AC4911" s="9"/>
      <c r="AD4911" s="9"/>
      <c r="AE4911" s="9"/>
      <c r="AF4911" s="57"/>
      <c r="AG4911" s="55"/>
      <c r="AH4911" s="9"/>
      <c r="AI4911" s="9"/>
      <c r="AJ4911" s="9"/>
      <c r="AK4911" s="9"/>
      <c r="AL4911" s="9"/>
      <c r="AM4911" s="9"/>
      <c r="AN4911" s="9"/>
      <c r="AO4911" s="9"/>
      <c r="AP4911" s="9"/>
      <c r="AQ4911" s="9"/>
      <c r="AR4911" s="9"/>
      <c r="AS4911" s="9"/>
      <c r="AT4911" s="9"/>
      <c r="AU4911" s="9"/>
      <c r="AV4911" s="9"/>
      <c r="AW4911" s="9"/>
      <c r="AX4911" s="9"/>
      <c r="AY4911" s="9"/>
      <c r="AZ4911" s="9"/>
      <c r="BA4911" s="9"/>
      <c r="BB4911" s="9"/>
      <c r="BC4911" s="9"/>
      <c r="BD4911" s="9"/>
      <c r="BE4911" s="9"/>
      <c r="BF4911" s="9"/>
      <c r="BG4911" s="9"/>
      <c r="BH4911" s="9"/>
      <c r="BI4911" s="9"/>
      <c r="BJ4911" s="9"/>
      <c r="BK4911" s="9"/>
      <c r="BL4911" s="9"/>
      <c r="BM4911" s="9"/>
      <c r="BN4911" s="9"/>
      <c r="BO4911" s="9"/>
      <c r="BP4911" s="9"/>
      <c r="BQ4911" s="9"/>
      <c r="BT4911" s="9"/>
      <c r="BU4911" s="9"/>
      <c r="BX4911" s="9"/>
      <c r="BY4911" s="9"/>
      <c r="CB4911" s="9"/>
      <c r="CC4911" s="9"/>
      <c r="CF4911" s="9"/>
      <c r="CG4911" s="9"/>
      <c r="CJ4911" s="9"/>
      <c r="CK4911" s="9"/>
      <c r="CN4911" s="9"/>
      <c r="CO4911" s="9"/>
      <c r="CP4911" s="9"/>
      <c r="CQ4911" s="9"/>
      <c r="CR4911" s="9"/>
      <c r="CS4911" s="9"/>
      <c r="CT4911" s="9"/>
      <c r="CU4911" s="9"/>
      <c r="CV4911" s="9"/>
      <c r="CW4911" s="9"/>
      <c r="CX4911" s="9"/>
      <c r="CY4911" s="9"/>
      <c r="CZ4911" s="9"/>
      <c r="DA4911" s="9"/>
      <c r="DB4911" s="9"/>
      <c r="DC4911" s="9"/>
      <c r="DD4911" s="9"/>
      <c r="DE4911" s="9"/>
      <c r="DF4911" s="9"/>
      <c r="DG4911" s="9"/>
      <c r="DH4911" s="9"/>
      <c r="DI4911" s="9"/>
      <c r="DJ4911" s="9"/>
      <c r="DK4911" s="9"/>
      <c r="DL4911" s="9"/>
      <c r="DM4911" s="9"/>
      <c r="DN4911" s="9"/>
      <c r="DO4911" s="9"/>
      <c r="DP4911" s="9"/>
      <c r="DQ4911" s="9"/>
      <c r="DR4911" s="9"/>
      <c r="DS4911" s="9"/>
      <c r="DT4911" s="9"/>
      <c r="DU4911" s="9"/>
      <c r="DV4911" s="9"/>
      <c r="DW4911" s="9"/>
      <c r="DX4911" s="9"/>
      <c r="DY4911" s="9"/>
      <c r="DZ4911" s="56"/>
      <c r="EA4911" s="57"/>
    </row>
    <row r="4912" spans="1:132" ht="19.5" customHeight="1" x14ac:dyDescent="0.25">
      <c r="A4912" s="9">
        <v>3358</v>
      </c>
      <c r="B4912" s="9" t="s">
        <v>9909</v>
      </c>
      <c r="C4912" s="9" t="s">
        <v>9910</v>
      </c>
      <c r="D4912" s="9"/>
      <c r="E4912" s="9" t="s">
        <v>291</v>
      </c>
      <c r="F4912" s="9" t="s">
        <v>8705</v>
      </c>
      <c r="G4912" s="9"/>
      <c r="H4912" s="9" t="s">
        <v>906</v>
      </c>
      <c r="I4912" s="9" t="s">
        <v>881</v>
      </c>
      <c r="M4912" s="9" t="s">
        <v>20</v>
      </c>
      <c r="O4912" s="9">
        <v>31</v>
      </c>
      <c r="R4912" s="9"/>
      <c r="S4912" s="9"/>
      <c r="T4912" s="9"/>
      <c r="U4912" s="9"/>
      <c r="V4912" s="9"/>
      <c r="W4912" s="9"/>
      <c r="X4912" s="9"/>
      <c r="Y4912" s="9"/>
      <c r="Z4912" s="9"/>
      <c r="AA4912" s="9"/>
      <c r="AB4912" s="9"/>
      <c r="AC4912" s="9"/>
      <c r="AD4912" s="9"/>
      <c r="AE4912" s="9"/>
      <c r="AF4912" s="55"/>
      <c r="AG4912" s="55"/>
      <c r="AH4912" s="9"/>
      <c r="AI4912" s="9"/>
      <c r="AJ4912" s="9"/>
      <c r="AK4912" s="9"/>
      <c r="AL4912" s="9"/>
      <c r="AM4912" s="9"/>
      <c r="AN4912" s="9"/>
      <c r="AO4912" s="9"/>
      <c r="AP4912" s="9"/>
      <c r="AQ4912" s="9"/>
      <c r="AR4912" s="9"/>
      <c r="AS4912" s="9"/>
      <c r="AT4912" s="9"/>
      <c r="AU4912" s="9"/>
      <c r="AV4912" s="9"/>
      <c r="AW4912" s="9"/>
      <c r="AX4912" s="9"/>
      <c r="AY4912" s="9"/>
      <c r="AZ4912" s="9"/>
      <c r="BA4912" s="9"/>
      <c r="BB4912" s="9"/>
      <c r="BC4912" s="9"/>
      <c r="BD4912" s="9"/>
      <c r="BE4912" s="9"/>
      <c r="BF4912" s="9"/>
      <c r="BG4912" s="9"/>
      <c r="BH4912" s="9"/>
      <c r="BI4912" s="9"/>
      <c r="BJ4912" s="9"/>
      <c r="BK4912" s="9"/>
      <c r="BL4912" s="9"/>
      <c r="BM4912" s="9"/>
      <c r="BN4912" s="9"/>
      <c r="BO4912" s="9"/>
      <c r="BP4912" s="9"/>
      <c r="BQ4912" s="9"/>
      <c r="BT4912" s="9"/>
      <c r="BU4912" s="9"/>
      <c r="BX4912" s="9"/>
      <c r="BY4912" s="9"/>
      <c r="CB4912" s="9"/>
      <c r="CC4912" s="9"/>
      <c r="CF4912" s="9"/>
      <c r="CG4912" s="9"/>
      <c r="CJ4912" s="9"/>
      <c r="CK4912" s="9"/>
      <c r="CN4912" s="9"/>
      <c r="CO4912" s="9"/>
      <c r="CP4912" s="9"/>
      <c r="CQ4912" s="9"/>
      <c r="CR4912" s="9"/>
      <c r="CS4912" s="9"/>
      <c r="CT4912" s="9"/>
      <c r="CU4912" s="9"/>
      <c r="CV4912" s="9"/>
      <c r="CW4912" s="9"/>
      <c r="CX4912" s="9"/>
      <c r="CY4912" s="9"/>
      <c r="CZ4912" s="9"/>
      <c r="DA4912" s="9"/>
      <c r="DB4912" s="9"/>
      <c r="DC4912" s="9"/>
      <c r="DD4912" s="9"/>
      <c r="DE4912" s="9"/>
      <c r="DF4912" s="9"/>
      <c r="DG4912" s="9"/>
      <c r="DH4912" s="9"/>
      <c r="DI4912" s="9"/>
      <c r="DJ4912" s="9"/>
      <c r="DK4912" s="9"/>
      <c r="DL4912" s="9"/>
      <c r="DM4912" s="9"/>
      <c r="DN4912" s="9"/>
      <c r="DO4912" s="9"/>
      <c r="DP4912" s="9"/>
      <c r="DQ4912" s="9"/>
      <c r="DR4912" s="9"/>
      <c r="DS4912" s="9"/>
      <c r="DT4912" s="9"/>
      <c r="DU4912" s="9"/>
      <c r="DV4912" s="9"/>
      <c r="DW4912" s="9"/>
      <c r="DX4912" s="9"/>
      <c r="DY4912" s="9"/>
      <c r="DZ4912" s="56"/>
      <c r="EA4912" s="57"/>
    </row>
    <row r="4913" spans="1:132" ht="19.5" customHeight="1" x14ac:dyDescent="0.25">
      <c r="A4913" s="9">
        <v>3359</v>
      </c>
      <c r="B4913" s="9" t="s">
        <v>9911</v>
      </c>
      <c r="C4913" s="9" t="s">
        <v>9912</v>
      </c>
      <c r="D4913" s="9"/>
      <c r="E4913" s="9" t="s">
        <v>291</v>
      </c>
      <c r="F4913" s="9" t="s">
        <v>8705</v>
      </c>
      <c r="G4913" s="9"/>
      <c r="H4913" s="9" t="s">
        <v>906</v>
      </c>
      <c r="I4913" s="9" t="s">
        <v>25</v>
      </c>
      <c r="M4913" s="9" t="s">
        <v>20</v>
      </c>
      <c r="O4913" s="9">
        <v>31</v>
      </c>
      <c r="R4913" s="9"/>
      <c r="S4913" s="9"/>
      <c r="T4913" s="9"/>
      <c r="U4913" s="9"/>
      <c r="V4913" s="9"/>
      <c r="W4913" s="9"/>
      <c r="X4913" s="9"/>
      <c r="Y4913" s="9"/>
      <c r="Z4913" s="9"/>
      <c r="AA4913" s="9"/>
      <c r="AB4913" s="9"/>
      <c r="AC4913" s="9"/>
      <c r="AD4913" s="9"/>
      <c r="AE4913" s="9"/>
      <c r="AF4913" s="55"/>
      <c r="AG4913" s="55"/>
      <c r="AH4913" s="9"/>
      <c r="AI4913" s="9"/>
      <c r="AJ4913" s="9"/>
      <c r="AK4913" s="9"/>
      <c r="AL4913" s="9"/>
      <c r="AM4913" s="9"/>
      <c r="AN4913" s="9"/>
      <c r="AO4913" s="9"/>
      <c r="AP4913" s="9"/>
      <c r="AQ4913" s="9"/>
      <c r="AR4913" s="9"/>
      <c r="AS4913" s="9"/>
      <c r="AT4913" s="9"/>
      <c r="AU4913" s="9"/>
      <c r="AV4913" s="9"/>
      <c r="AW4913" s="9"/>
      <c r="AX4913" s="9"/>
      <c r="AY4913" s="9"/>
      <c r="AZ4913" s="9"/>
      <c r="BA4913" s="9"/>
      <c r="BB4913" s="9"/>
      <c r="BC4913" s="9"/>
      <c r="BD4913" s="9"/>
      <c r="BE4913" s="9"/>
      <c r="BF4913" s="9"/>
      <c r="BG4913" s="9"/>
      <c r="BH4913" s="9"/>
      <c r="BI4913" s="9"/>
      <c r="BJ4913" s="9"/>
      <c r="BK4913" s="9"/>
      <c r="BL4913" s="9"/>
      <c r="BM4913" s="9"/>
      <c r="BN4913" s="9"/>
      <c r="BO4913" s="9"/>
      <c r="BP4913" s="9"/>
      <c r="BQ4913" s="9"/>
      <c r="BT4913" s="9"/>
      <c r="BU4913" s="9"/>
      <c r="BX4913" s="9"/>
      <c r="BY4913" s="9"/>
      <c r="CB4913" s="9"/>
      <c r="CC4913" s="9"/>
      <c r="CF4913" s="9"/>
      <c r="CG4913" s="9"/>
      <c r="CJ4913" s="9"/>
      <c r="CK4913" s="9"/>
      <c r="CN4913" s="9"/>
      <c r="CO4913" s="9"/>
      <c r="CP4913" s="9"/>
      <c r="CQ4913" s="9"/>
      <c r="CR4913" s="9"/>
      <c r="CS4913" s="9"/>
      <c r="CT4913" s="9"/>
      <c r="CU4913" s="9"/>
      <c r="CV4913" s="9"/>
      <c r="CW4913" s="9"/>
      <c r="CX4913" s="9"/>
      <c r="CY4913" s="9"/>
      <c r="CZ4913" s="9"/>
      <c r="DA4913" s="9"/>
      <c r="DB4913" s="9"/>
      <c r="DC4913" s="9"/>
      <c r="DD4913" s="9"/>
      <c r="DE4913" s="9"/>
      <c r="DF4913" s="9"/>
      <c r="DG4913" s="9"/>
      <c r="DH4913" s="9"/>
      <c r="DI4913" s="9"/>
      <c r="DJ4913" s="9"/>
      <c r="DK4913" s="9"/>
      <c r="DL4913" s="9"/>
      <c r="DM4913" s="9"/>
      <c r="DN4913" s="9"/>
      <c r="DO4913" s="9"/>
      <c r="DP4913" s="9"/>
      <c r="DQ4913" s="9"/>
      <c r="DR4913" s="9"/>
      <c r="DS4913" s="9"/>
      <c r="DT4913" s="9"/>
      <c r="DU4913" s="9"/>
      <c r="DV4913" s="9"/>
      <c r="DW4913" s="9"/>
      <c r="DX4913" s="9"/>
      <c r="DY4913" s="9"/>
      <c r="DZ4913" s="56"/>
      <c r="EA4913" s="57"/>
    </row>
    <row r="4914" spans="1:132" ht="19.5" customHeight="1" x14ac:dyDescent="0.25">
      <c r="A4914" s="9">
        <v>3360</v>
      </c>
      <c r="B4914" s="9" t="s">
        <v>9913</v>
      </c>
      <c r="C4914" s="9" t="s">
        <v>9914</v>
      </c>
      <c r="D4914" s="9"/>
      <c r="E4914" s="9" t="s">
        <v>291</v>
      </c>
      <c r="F4914" s="9" t="s">
        <v>8705</v>
      </c>
      <c r="G4914" s="9"/>
      <c r="H4914" s="9" t="s">
        <v>906</v>
      </c>
      <c r="I4914" s="9" t="s">
        <v>881</v>
      </c>
      <c r="M4914" s="9" t="s">
        <v>20</v>
      </c>
      <c r="O4914" s="9">
        <v>31</v>
      </c>
      <c r="R4914" s="9"/>
      <c r="S4914" s="9"/>
      <c r="T4914" s="9"/>
      <c r="U4914" s="9"/>
      <c r="V4914" s="9"/>
      <c r="W4914" s="9"/>
      <c r="X4914" s="9"/>
      <c r="Y4914" s="9"/>
      <c r="Z4914" s="9"/>
      <c r="AA4914" s="9"/>
      <c r="AB4914" s="9"/>
      <c r="AC4914" s="9"/>
      <c r="AD4914" s="9"/>
      <c r="AE4914" s="9"/>
      <c r="AF4914" s="55"/>
      <c r="AG4914" s="55"/>
      <c r="AH4914" s="9"/>
      <c r="AI4914" s="9"/>
      <c r="AJ4914" s="9"/>
      <c r="AK4914" s="9"/>
      <c r="AL4914" s="9"/>
      <c r="AM4914" s="9"/>
      <c r="AN4914" s="9"/>
      <c r="AO4914" s="9"/>
      <c r="AP4914" s="9"/>
      <c r="AQ4914" s="9"/>
      <c r="AR4914" s="9"/>
      <c r="AS4914" s="9"/>
      <c r="AT4914" s="9"/>
      <c r="AU4914" s="9"/>
      <c r="AV4914" s="9"/>
      <c r="AW4914" s="9"/>
      <c r="AX4914" s="9"/>
      <c r="AY4914" s="9"/>
      <c r="AZ4914" s="9"/>
      <c r="BA4914" s="9"/>
      <c r="BB4914" s="9"/>
      <c r="BC4914" s="9"/>
      <c r="BD4914" s="9"/>
      <c r="BE4914" s="9"/>
      <c r="BF4914" s="9"/>
      <c r="BG4914" s="9"/>
      <c r="BH4914" s="9"/>
      <c r="BI4914" s="9"/>
      <c r="BJ4914" s="9"/>
      <c r="BK4914" s="9"/>
      <c r="BL4914" s="9"/>
      <c r="BM4914" s="9"/>
      <c r="BN4914" s="9"/>
      <c r="BO4914" s="9"/>
      <c r="BP4914" s="9"/>
      <c r="BQ4914" s="9"/>
      <c r="BT4914" s="9"/>
      <c r="BU4914" s="9"/>
      <c r="BX4914" s="9"/>
      <c r="BY4914" s="9"/>
      <c r="CB4914" s="9"/>
      <c r="CC4914" s="9"/>
      <c r="CF4914" s="9"/>
      <c r="CG4914" s="9"/>
      <c r="CJ4914" s="9"/>
      <c r="CK4914" s="9"/>
      <c r="CN4914" s="9"/>
      <c r="CO4914" s="9"/>
      <c r="CP4914" s="9"/>
      <c r="CQ4914" s="9"/>
      <c r="CR4914" s="9"/>
      <c r="CS4914" s="9"/>
      <c r="CT4914" s="9"/>
      <c r="CU4914" s="9"/>
      <c r="CV4914" s="9"/>
      <c r="CW4914" s="9"/>
      <c r="CX4914" s="9"/>
      <c r="CY4914" s="9"/>
      <c r="CZ4914" s="9"/>
      <c r="DA4914" s="9"/>
      <c r="DB4914" s="9"/>
      <c r="DC4914" s="9"/>
      <c r="DD4914" s="9"/>
      <c r="DE4914" s="9"/>
      <c r="DF4914" s="9"/>
      <c r="DG4914" s="9"/>
      <c r="DH4914" s="9"/>
      <c r="DI4914" s="9"/>
      <c r="DJ4914" s="9"/>
      <c r="DK4914" s="9"/>
      <c r="DL4914" s="9"/>
      <c r="DM4914" s="9"/>
      <c r="DN4914" s="9"/>
      <c r="DO4914" s="9"/>
      <c r="DP4914" s="9"/>
      <c r="DQ4914" s="9"/>
      <c r="DR4914" s="9"/>
      <c r="DS4914" s="9"/>
      <c r="DT4914" s="9"/>
      <c r="DU4914" s="9"/>
      <c r="DV4914" s="9"/>
      <c r="DW4914" s="9"/>
      <c r="DX4914" s="9"/>
      <c r="DY4914" s="9"/>
      <c r="DZ4914" s="56"/>
      <c r="EA4914" s="57"/>
    </row>
    <row r="4915" spans="1:132" ht="19.5" customHeight="1" x14ac:dyDescent="0.25">
      <c r="A4915" s="9">
        <v>3361</v>
      </c>
      <c r="B4915" s="9" t="s">
        <v>9915</v>
      </c>
      <c r="C4915" s="9" t="s">
        <v>9916</v>
      </c>
      <c r="D4915" s="9"/>
      <c r="E4915" s="9" t="s">
        <v>291</v>
      </c>
      <c r="F4915" s="9" t="s">
        <v>8705</v>
      </c>
      <c r="G4915" s="9"/>
      <c r="H4915" s="9" t="s">
        <v>906</v>
      </c>
      <c r="I4915" s="9" t="s">
        <v>881</v>
      </c>
      <c r="M4915" s="9" t="s">
        <v>20</v>
      </c>
      <c r="O4915" s="9">
        <v>31</v>
      </c>
      <c r="R4915" s="9"/>
      <c r="S4915" s="9"/>
      <c r="T4915" s="9"/>
      <c r="U4915" s="9"/>
      <c r="V4915" s="9"/>
      <c r="W4915" s="9"/>
      <c r="X4915" s="9"/>
      <c r="Y4915" s="9"/>
      <c r="Z4915" s="9"/>
      <c r="AA4915" s="9"/>
      <c r="AB4915" s="9"/>
      <c r="AC4915" s="9"/>
      <c r="AD4915" s="9"/>
      <c r="AE4915" s="9"/>
      <c r="AF4915" s="55"/>
      <c r="AG4915" s="55"/>
      <c r="AH4915" s="9"/>
      <c r="AI4915" s="9"/>
      <c r="AJ4915" s="9"/>
      <c r="AK4915" s="9"/>
      <c r="AL4915" s="9"/>
      <c r="AM4915" s="9"/>
      <c r="AN4915" s="9"/>
      <c r="AO4915" s="9"/>
      <c r="AP4915" s="9"/>
      <c r="AQ4915" s="9"/>
      <c r="AR4915" s="9"/>
      <c r="AS4915" s="9"/>
      <c r="AT4915" s="9"/>
      <c r="AU4915" s="9"/>
      <c r="AV4915" s="9"/>
      <c r="AW4915" s="9"/>
      <c r="AX4915" s="9"/>
      <c r="AY4915" s="9"/>
      <c r="AZ4915" s="9"/>
      <c r="BA4915" s="9"/>
      <c r="BB4915" s="9"/>
      <c r="BC4915" s="9"/>
      <c r="BD4915" s="9"/>
      <c r="BE4915" s="9"/>
      <c r="BF4915" s="9"/>
      <c r="BG4915" s="9"/>
      <c r="BH4915" s="9"/>
      <c r="BI4915" s="9"/>
      <c r="BJ4915" s="9"/>
      <c r="BK4915" s="9"/>
      <c r="BL4915" s="9"/>
      <c r="BM4915" s="9"/>
      <c r="BN4915" s="9"/>
      <c r="BO4915" s="9"/>
      <c r="BP4915" s="9"/>
      <c r="BQ4915" s="9"/>
      <c r="BT4915" s="9"/>
      <c r="BU4915" s="9"/>
      <c r="BX4915" s="9"/>
      <c r="BY4915" s="9"/>
      <c r="CB4915" s="9"/>
      <c r="CC4915" s="9"/>
      <c r="CF4915" s="9"/>
      <c r="CG4915" s="9"/>
      <c r="CJ4915" s="9"/>
      <c r="CK4915" s="9"/>
      <c r="CN4915" s="9"/>
      <c r="CO4915" s="9"/>
      <c r="CP4915" s="9"/>
      <c r="CQ4915" s="9"/>
      <c r="CR4915" s="9"/>
      <c r="CS4915" s="9"/>
      <c r="CT4915" s="9"/>
      <c r="CU4915" s="9"/>
      <c r="CV4915" s="9"/>
      <c r="CW4915" s="9"/>
      <c r="CX4915" s="9"/>
      <c r="CY4915" s="9"/>
      <c r="CZ4915" s="9"/>
      <c r="DA4915" s="9"/>
      <c r="DB4915" s="9"/>
      <c r="DC4915" s="9"/>
      <c r="DD4915" s="9"/>
      <c r="DE4915" s="9"/>
      <c r="DF4915" s="9"/>
      <c r="DG4915" s="9"/>
      <c r="DH4915" s="9"/>
      <c r="DI4915" s="9"/>
      <c r="DJ4915" s="9"/>
      <c r="DK4915" s="9"/>
      <c r="DL4915" s="9"/>
      <c r="DM4915" s="9"/>
      <c r="DN4915" s="9"/>
      <c r="DO4915" s="9"/>
      <c r="DP4915" s="9"/>
      <c r="DQ4915" s="9"/>
      <c r="DR4915" s="9"/>
      <c r="DS4915" s="9"/>
      <c r="DT4915" s="9"/>
      <c r="DU4915" s="9"/>
      <c r="DV4915" s="9"/>
      <c r="DW4915" s="9"/>
      <c r="DX4915" s="9"/>
      <c r="DY4915" s="9"/>
      <c r="DZ4915" s="56"/>
      <c r="EA4915" s="57"/>
    </row>
    <row r="4916" spans="1:132" ht="19.5" customHeight="1" x14ac:dyDescent="0.25">
      <c r="A4916" s="9">
        <v>3362</v>
      </c>
      <c r="B4916" s="9" t="s">
        <v>9917</v>
      </c>
      <c r="C4916" s="9" t="s">
        <v>9918</v>
      </c>
      <c r="D4916" s="9"/>
      <c r="E4916" s="9" t="s">
        <v>291</v>
      </c>
      <c r="F4916" s="9" t="s">
        <v>8705</v>
      </c>
      <c r="G4916" s="9"/>
      <c r="H4916" s="9" t="s">
        <v>906</v>
      </c>
      <c r="I4916" s="9" t="s">
        <v>28</v>
      </c>
      <c r="M4916" s="9" t="s">
        <v>20</v>
      </c>
      <c r="O4916" s="9">
        <v>31</v>
      </c>
      <c r="R4916" s="9"/>
      <c r="S4916" s="9"/>
      <c r="T4916" s="9"/>
      <c r="U4916" s="9"/>
      <c r="V4916" s="9"/>
      <c r="W4916" s="9"/>
      <c r="X4916" s="9"/>
      <c r="Y4916" s="9"/>
      <c r="Z4916" s="9"/>
      <c r="AA4916" s="9"/>
      <c r="AB4916" s="9"/>
      <c r="AC4916" s="9"/>
      <c r="AD4916" s="9"/>
      <c r="AE4916" s="9"/>
      <c r="AF4916" s="55"/>
      <c r="AG4916" s="55"/>
      <c r="AH4916" s="9"/>
      <c r="AI4916" s="9"/>
      <c r="AJ4916" s="9"/>
      <c r="AK4916" s="9"/>
      <c r="AL4916" s="9"/>
      <c r="AM4916" s="9"/>
      <c r="AN4916" s="9"/>
      <c r="AO4916" s="9"/>
      <c r="AP4916" s="9"/>
      <c r="AQ4916" s="9"/>
      <c r="AR4916" s="9"/>
      <c r="AS4916" s="9"/>
      <c r="AT4916" s="9"/>
      <c r="AU4916" s="9"/>
      <c r="AV4916" s="9"/>
      <c r="AW4916" s="9"/>
      <c r="AX4916" s="9"/>
      <c r="AY4916" s="9"/>
      <c r="AZ4916" s="9"/>
      <c r="BA4916" s="9"/>
      <c r="BB4916" s="9"/>
      <c r="BC4916" s="9"/>
      <c r="BD4916" s="9"/>
      <c r="BE4916" s="9"/>
      <c r="BF4916" s="9"/>
      <c r="BG4916" s="9"/>
      <c r="BH4916" s="9"/>
      <c r="BI4916" s="9"/>
      <c r="BJ4916" s="9"/>
      <c r="BK4916" s="9"/>
      <c r="BL4916" s="9"/>
      <c r="BM4916" s="9"/>
      <c r="BN4916" s="9"/>
      <c r="BO4916" s="9"/>
      <c r="BP4916" s="9"/>
      <c r="BQ4916" s="9"/>
      <c r="BT4916" s="9"/>
      <c r="BU4916" s="9"/>
      <c r="BX4916" s="9"/>
      <c r="BY4916" s="9"/>
      <c r="CB4916" s="9"/>
      <c r="CC4916" s="9"/>
      <c r="CF4916" s="9"/>
      <c r="CG4916" s="9"/>
      <c r="CJ4916" s="9"/>
      <c r="CK4916" s="9"/>
      <c r="CN4916" s="9"/>
      <c r="CO4916" s="9"/>
      <c r="CP4916" s="9"/>
      <c r="CQ4916" s="9"/>
      <c r="CR4916" s="9"/>
      <c r="CS4916" s="9"/>
      <c r="CT4916" s="9"/>
      <c r="CU4916" s="9"/>
      <c r="CV4916" s="9"/>
      <c r="CW4916" s="9"/>
      <c r="CX4916" s="9"/>
      <c r="CY4916" s="9"/>
      <c r="CZ4916" s="9"/>
      <c r="DA4916" s="9"/>
      <c r="DB4916" s="9"/>
      <c r="DC4916" s="9"/>
      <c r="DD4916" s="9"/>
      <c r="DE4916" s="9"/>
      <c r="DF4916" s="9"/>
      <c r="DG4916" s="9"/>
      <c r="DH4916" s="9"/>
      <c r="DI4916" s="9"/>
      <c r="DJ4916" s="9"/>
      <c r="DK4916" s="9"/>
      <c r="DL4916" s="9"/>
      <c r="DM4916" s="9"/>
      <c r="DN4916" s="9"/>
      <c r="DO4916" s="9"/>
      <c r="DP4916" s="9"/>
      <c r="DQ4916" s="9"/>
      <c r="DR4916" s="9"/>
      <c r="DS4916" s="9"/>
      <c r="DT4916" s="9"/>
      <c r="DU4916" s="9"/>
      <c r="DV4916" s="9"/>
      <c r="DW4916" s="9"/>
      <c r="DX4916" s="9"/>
      <c r="DY4916" s="9"/>
      <c r="DZ4916" s="56"/>
      <c r="EA4916" s="57"/>
    </row>
    <row r="4917" spans="1:132" ht="19.5" customHeight="1" x14ac:dyDescent="0.25">
      <c r="A4917" s="9">
        <v>3363</v>
      </c>
      <c r="B4917" s="9" t="s">
        <v>9919</v>
      </c>
      <c r="C4917" s="9" t="s">
        <v>9920</v>
      </c>
      <c r="D4917" s="9"/>
      <c r="E4917" s="9" t="s">
        <v>291</v>
      </c>
      <c r="F4917" s="9" t="s">
        <v>8705</v>
      </c>
      <c r="G4917" s="9"/>
      <c r="H4917" s="9" t="s">
        <v>906</v>
      </c>
      <c r="I4917" s="9" t="s">
        <v>28</v>
      </c>
      <c r="M4917" s="9" t="s">
        <v>20</v>
      </c>
      <c r="O4917" s="9">
        <v>31</v>
      </c>
      <c r="R4917" s="9"/>
      <c r="S4917" s="9"/>
      <c r="T4917" s="9"/>
      <c r="U4917" s="9"/>
      <c r="V4917" s="9"/>
      <c r="W4917" s="9"/>
      <c r="X4917" s="9"/>
      <c r="Y4917" s="9"/>
      <c r="Z4917" s="9"/>
      <c r="AA4917" s="9"/>
      <c r="AB4917" s="9"/>
      <c r="AC4917" s="9"/>
      <c r="AD4917" s="9"/>
      <c r="AE4917" s="9"/>
      <c r="AF4917" s="55"/>
      <c r="AG4917" s="55"/>
      <c r="AH4917" s="9"/>
      <c r="AI4917" s="9"/>
      <c r="AJ4917" s="9"/>
      <c r="AK4917" s="9"/>
      <c r="AL4917" s="9"/>
      <c r="AM4917" s="9"/>
      <c r="AN4917" s="9"/>
      <c r="AO4917" s="9"/>
      <c r="AP4917" s="9"/>
      <c r="AQ4917" s="9"/>
      <c r="AR4917" s="9"/>
      <c r="AS4917" s="9"/>
      <c r="AT4917" s="9"/>
      <c r="AU4917" s="9"/>
      <c r="AV4917" s="9"/>
      <c r="AW4917" s="9"/>
      <c r="AX4917" s="9"/>
      <c r="AY4917" s="9"/>
      <c r="AZ4917" s="9"/>
      <c r="BA4917" s="9"/>
      <c r="BB4917" s="9"/>
      <c r="BC4917" s="9"/>
      <c r="BD4917" s="9"/>
      <c r="BE4917" s="9"/>
      <c r="BF4917" s="9"/>
      <c r="BG4917" s="9"/>
      <c r="BH4917" s="9"/>
      <c r="BI4917" s="9"/>
      <c r="BJ4917" s="9"/>
      <c r="BK4917" s="9"/>
      <c r="BL4917" s="9"/>
      <c r="BM4917" s="9"/>
      <c r="BN4917" s="9"/>
      <c r="BO4917" s="9"/>
      <c r="BP4917" s="9"/>
      <c r="BQ4917" s="9"/>
      <c r="BT4917" s="9"/>
      <c r="BU4917" s="9"/>
      <c r="BX4917" s="9"/>
      <c r="BY4917" s="9"/>
      <c r="CB4917" s="9"/>
      <c r="CC4917" s="9"/>
      <c r="CF4917" s="9"/>
      <c r="CG4917" s="9"/>
      <c r="CJ4917" s="9"/>
      <c r="CK4917" s="9"/>
      <c r="CN4917" s="9"/>
      <c r="CO4917" s="9"/>
      <c r="CP4917" s="9"/>
      <c r="CQ4917" s="9"/>
      <c r="CR4917" s="9"/>
      <c r="CS4917" s="9"/>
      <c r="CT4917" s="9"/>
      <c r="CU4917" s="9"/>
      <c r="CV4917" s="9"/>
      <c r="CW4917" s="9"/>
      <c r="CX4917" s="9"/>
      <c r="CY4917" s="9"/>
      <c r="CZ4917" s="9"/>
      <c r="DA4917" s="9"/>
      <c r="DB4917" s="9"/>
      <c r="DC4917" s="9"/>
      <c r="DD4917" s="9"/>
      <c r="DE4917" s="9"/>
      <c r="DF4917" s="9"/>
      <c r="DG4917" s="9"/>
      <c r="DH4917" s="9"/>
      <c r="DI4917" s="9"/>
      <c r="DJ4917" s="9"/>
      <c r="DK4917" s="9"/>
      <c r="DL4917" s="9"/>
      <c r="DM4917" s="9"/>
      <c r="DN4917" s="9"/>
      <c r="DO4917" s="9"/>
      <c r="DP4917" s="9"/>
      <c r="DQ4917" s="9"/>
      <c r="DR4917" s="9"/>
      <c r="DS4917" s="9"/>
      <c r="DT4917" s="9"/>
      <c r="DU4917" s="9"/>
      <c r="DV4917" s="9"/>
      <c r="DW4917" s="9"/>
      <c r="DX4917" s="9"/>
      <c r="DY4917" s="9"/>
      <c r="DZ4917" s="56"/>
      <c r="EA4917" s="57"/>
    </row>
    <row r="4918" spans="1:132" ht="19.5" customHeight="1" x14ac:dyDescent="0.25">
      <c r="A4918" s="9">
        <v>3364</v>
      </c>
      <c r="B4918" s="9" t="s">
        <v>9921</v>
      </c>
      <c r="C4918" s="9" t="s">
        <v>9922</v>
      </c>
      <c r="D4918" s="9"/>
      <c r="E4918" s="9" t="s">
        <v>291</v>
      </c>
      <c r="F4918" s="9" t="s">
        <v>8705</v>
      </c>
      <c r="G4918" s="9"/>
      <c r="H4918" s="9" t="s">
        <v>906</v>
      </c>
      <c r="I4918" s="9" t="s">
        <v>881</v>
      </c>
      <c r="M4918" s="9" t="s">
        <v>20</v>
      </c>
      <c r="O4918" s="9">
        <v>31</v>
      </c>
      <c r="R4918" s="9"/>
      <c r="S4918" s="9"/>
      <c r="T4918" s="9"/>
      <c r="U4918" s="9"/>
      <c r="V4918" s="9"/>
      <c r="W4918" s="9"/>
      <c r="X4918" s="9"/>
      <c r="Y4918" s="9"/>
      <c r="Z4918" s="9"/>
      <c r="AA4918" s="9"/>
      <c r="AB4918" s="9"/>
      <c r="AC4918" s="9"/>
      <c r="AD4918" s="9"/>
      <c r="AE4918" s="9"/>
      <c r="AF4918" s="55"/>
      <c r="AG4918" s="55"/>
      <c r="AH4918" s="9"/>
      <c r="AI4918" s="9"/>
      <c r="AJ4918" s="9"/>
      <c r="AK4918" s="9"/>
      <c r="AL4918" s="9"/>
      <c r="AM4918" s="9"/>
      <c r="AN4918" s="9"/>
      <c r="AO4918" s="9"/>
      <c r="AP4918" s="9"/>
      <c r="AQ4918" s="9"/>
      <c r="AR4918" s="9"/>
      <c r="AS4918" s="9"/>
      <c r="AT4918" s="9"/>
      <c r="AU4918" s="9"/>
      <c r="AV4918" s="9"/>
      <c r="AW4918" s="9"/>
      <c r="AX4918" s="9"/>
      <c r="AY4918" s="9"/>
      <c r="AZ4918" s="9"/>
      <c r="BA4918" s="9"/>
      <c r="BB4918" s="9"/>
      <c r="BC4918" s="9"/>
      <c r="BD4918" s="9"/>
      <c r="BE4918" s="9"/>
      <c r="BF4918" s="9"/>
      <c r="BG4918" s="9"/>
      <c r="BH4918" s="9"/>
      <c r="BI4918" s="9"/>
      <c r="BJ4918" s="9"/>
      <c r="BK4918" s="9"/>
      <c r="BL4918" s="9"/>
      <c r="BM4918" s="9"/>
      <c r="BN4918" s="9"/>
      <c r="BO4918" s="9"/>
      <c r="BP4918" s="9"/>
      <c r="BQ4918" s="9"/>
      <c r="BT4918" s="9"/>
      <c r="BU4918" s="9"/>
      <c r="BX4918" s="9"/>
      <c r="BY4918" s="9"/>
      <c r="CB4918" s="9"/>
      <c r="CC4918" s="9"/>
      <c r="CF4918" s="9"/>
      <c r="CG4918" s="9"/>
      <c r="CJ4918" s="9"/>
      <c r="CK4918" s="9"/>
      <c r="CN4918" s="9"/>
      <c r="CO4918" s="9"/>
      <c r="CP4918" s="9"/>
      <c r="CQ4918" s="9"/>
      <c r="CR4918" s="9"/>
      <c r="CS4918" s="9"/>
      <c r="CT4918" s="9"/>
      <c r="CU4918" s="9"/>
      <c r="CV4918" s="9"/>
      <c r="CW4918" s="9"/>
      <c r="CX4918" s="9"/>
      <c r="CY4918" s="9"/>
      <c r="CZ4918" s="9"/>
      <c r="DA4918" s="9"/>
      <c r="DB4918" s="9"/>
      <c r="DC4918" s="9"/>
      <c r="DD4918" s="9"/>
      <c r="DE4918" s="9"/>
      <c r="DF4918" s="9"/>
      <c r="DG4918" s="9"/>
      <c r="DH4918" s="9"/>
      <c r="DI4918" s="9"/>
      <c r="DJ4918" s="9"/>
      <c r="DK4918" s="9"/>
      <c r="DL4918" s="9"/>
      <c r="DM4918" s="9"/>
      <c r="DN4918" s="9"/>
      <c r="DO4918" s="9"/>
      <c r="DP4918" s="9"/>
      <c r="DQ4918" s="9"/>
      <c r="DR4918" s="9"/>
      <c r="DS4918" s="9"/>
      <c r="DT4918" s="9"/>
      <c r="DU4918" s="9"/>
      <c r="DV4918" s="9"/>
      <c r="DW4918" s="9"/>
      <c r="DX4918" s="9"/>
      <c r="DY4918" s="9"/>
      <c r="DZ4918" s="56"/>
      <c r="EA4918" s="57"/>
    </row>
    <row r="4919" spans="1:132" ht="19.5" customHeight="1" x14ac:dyDescent="0.25">
      <c r="A4919" s="9">
        <v>3365</v>
      </c>
      <c r="B4919" s="9" t="s">
        <v>9923</v>
      </c>
      <c r="C4919" s="9" t="s">
        <v>9924</v>
      </c>
      <c r="D4919" s="9"/>
      <c r="E4919" s="9" t="s">
        <v>9894</v>
      </c>
      <c r="F4919" s="9" t="s">
        <v>9895</v>
      </c>
      <c r="G4919" s="9"/>
      <c r="H4919" s="9" t="s">
        <v>906</v>
      </c>
      <c r="I4919" s="9" t="s">
        <v>8147</v>
      </c>
      <c r="M4919" s="9" t="s">
        <v>20</v>
      </c>
      <c r="O4919" s="9">
        <v>29</v>
      </c>
      <c r="R4919" s="9"/>
      <c r="S4919" s="9"/>
      <c r="T4919" s="9"/>
      <c r="U4919" s="9"/>
      <c r="V4919" s="9"/>
      <c r="W4919" s="9"/>
      <c r="X4919" s="9"/>
      <c r="Y4919" s="9"/>
      <c r="Z4919" s="9"/>
      <c r="AA4919" s="9"/>
      <c r="AB4919" s="9"/>
      <c r="AC4919" s="9"/>
      <c r="AD4919" s="9"/>
      <c r="AE4919" s="9"/>
      <c r="AF4919" s="55"/>
      <c r="AG4919" s="55"/>
      <c r="AH4919" s="9"/>
      <c r="AI4919" s="9"/>
      <c r="AJ4919" s="9"/>
      <c r="AK4919" s="9"/>
      <c r="AL4919" s="9"/>
      <c r="AM4919" s="9"/>
      <c r="AN4919" s="9"/>
      <c r="AO4919" s="9"/>
      <c r="AP4919" s="9"/>
      <c r="AQ4919" s="9"/>
      <c r="AR4919" s="9"/>
      <c r="AS4919" s="9"/>
      <c r="AT4919" s="9"/>
      <c r="AU4919" s="9"/>
      <c r="AV4919" s="9"/>
      <c r="AW4919" s="9"/>
      <c r="AX4919" s="9"/>
      <c r="AY4919" s="9"/>
      <c r="AZ4919" s="9"/>
      <c r="BA4919" s="9"/>
      <c r="BB4919" s="9"/>
      <c r="BC4919" s="9"/>
      <c r="BD4919" s="9"/>
      <c r="BE4919" s="9"/>
      <c r="BF4919" s="9"/>
      <c r="BG4919" s="9"/>
      <c r="BH4919" s="9"/>
      <c r="BI4919" s="9"/>
      <c r="BJ4919" s="9"/>
      <c r="BK4919" s="9"/>
      <c r="BL4919" s="9"/>
      <c r="BM4919" s="9"/>
      <c r="BN4919" s="9"/>
      <c r="BO4919" s="9"/>
      <c r="BP4919" s="9"/>
      <c r="BQ4919" s="9"/>
      <c r="BT4919" s="9"/>
      <c r="BU4919" s="9"/>
      <c r="BX4919" s="9"/>
      <c r="BY4919" s="9"/>
      <c r="CB4919" s="9"/>
      <c r="CC4919" s="9"/>
      <c r="CF4919" s="9"/>
      <c r="CG4919" s="9"/>
      <c r="CJ4919" s="9"/>
      <c r="CK4919" s="9"/>
      <c r="CN4919" s="9"/>
      <c r="CO4919" s="9"/>
      <c r="CP4919" s="9"/>
      <c r="CQ4919" s="9"/>
      <c r="CR4919" s="9"/>
      <c r="CS4919" s="9"/>
      <c r="CT4919" s="9"/>
      <c r="CU4919" s="9"/>
      <c r="CV4919" s="9"/>
      <c r="CW4919" s="9"/>
      <c r="CX4919" s="9"/>
      <c r="CY4919" s="9"/>
      <c r="CZ4919" s="9"/>
      <c r="DA4919" s="9"/>
      <c r="DB4919" s="9"/>
      <c r="DC4919" s="9"/>
      <c r="DD4919" s="9"/>
      <c r="DE4919" s="9"/>
      <c r="DF4919" s="9"/>
      <c r="DG4919" s="9"/>
      <c r="DH4919" s="9"/>
      <c r="DI4919" s="9"/>
      <c r="DJ4919" s="9"/>
      <c r="DK4919" s="9"/>
      <c r="DL4919" s="9"/>
      <c r="DM4919" s="9"/>
      <c r="DN4919" s="9"/>
      <c r="DO4919" s="9"/>
      <c r="DP4919" s="9"/>
      <c r="DQ4919" s="9"/>
      <c r="DR4919" s="9"/>
      <c r="DS4919" s="9"/>
      <c r="DT4919" s="9"/>
      <c r="DU4919" s="9"/>
      <c r="DV4919" s="9"/>
      <c r="DW4919" s="9"/>
      <c r="DX4919" s="9"/>
      <c r="DY4919" s="9"/>
      <c r="DZ4919" s="56"/>
      <c r="EA4919" s="57"/>
    </row>
    <row r="4920" spans="1:132" ht="39" customHeight="1" x14ac:dyDescent="0.25">
      <c r="A4920" s="9">
        <v>3366</v>
      </c>
      <c r="B4920" s="9" t="s">
        <v>9925</v>
      </c>
      <c r="C4920" s="9" t="s">
        <v>9926</v>
      </c>
      <c r="D4920" s="9"/>
      <c r="E4920" s="9" t="s">
        <v>9107</v>
      </c>
      <c r="F4920" s="9" t="s">
        <v>9109</v>
      </c>
      <c r="G4920" s="9"/>
      <c r="H4920" s="9" t="s">
        <v>202</v>
      </c>
      <c r="I4920" s="9" t="s">
        <v>25</v>
      </c>
      <c r="J4920" s="129">
        <v>44317</v>
      </c>
      <c r="K4920" s="129">
        <v>44246</v>
      </c>
      <c r="L4920" s="129">
        <v>44681</v>
      </c>
      <c r="M4920" s="9" t="s">
        <v>335</v>
      </c>
      <c r="O4920" s="9">
        <v>28</v>
      </c>
      <c r="Q4920" s="9" t="s">
        <v>54</v>
      </c>
      <c r="R4920" s="13">
        <v>114863395</v>
      </c>
      <c r="S4920" s="13">
        <v>22053727</v>
      </c>
      <c r="T4920" s="13">
        <v>22053727</v>
      </c>
      <c r="U4920" s="13">
        <v>6616118</v>
      </c>
      <c r="V4920" s="9"/>
      <c r="W4920" s="9"/>
      <c r="X4920" s="9"/>
      <c r="Y4920" s="9"/>
      <c r="Z4920" s="9"/>
      <c r="AA4920" s="9"/>
      <c r="AB4920" s="9"/>
      <c r="AC4920" s="9"/>
      <c r="AD4920" s="9"/>
      <c r="AE4920" s="9"/>
      <c r="AF4920" s="55"/>
      <c r="AG4920" s="55"/>
      <c r="AH4920" s="9"/>
      <c r="AI4920" s="9"/>
      <c r="AJ4920" s="9"/>
      <c r="AK4920" s="9"/>
      <c r="AL4920" s="9"/>
      <c r="AM4920" s="9"/>
      <c r="AN4920" s="9"/>
      <c r="AO4920" s="9"/>
      <c r="AP4920" s="9"/>
      <c r="AQ4920" s="9"/>
      <c r="AR4920" s="9"/>
      <c r="AS4920" s="9"/>
      <c r="AT4920" s="9"/>
      <c r="AU4920" s="9"/>
      <c r="AV4920" s="9"/>
      <c r="AW4920" s="9"/>
      <c r="AX4920" s="9"/>
      <c r="AY4920" s="9"/>
      <c r="AZ4920" s="9"/>
      <c r="BA4920" s="9"/>
      <c r="BB4920" s="9"/>
      <c r="BC4920" s="9"/>
      <c r="BD4920" s="9"/>
      <c r="BE4920" s="9"/>
      <c r="BF4920" s="9"/>
      <c r="BG4920" s="9"/>
      <c r="BH4920" s="9"/>
      <c r="BI4920" s="9"/>
      <c r="BJ4920" s="9"/>
      <c r="BK4920" s="9"/>
      <c r="BL4920" s="9"/>
      <c r="BM4920" s="9"/>
      <c r="BN4920" s="9"/>
      <c r="BO4920" s="9"/>
      <c r="BP4920" s="9"/>
      <c r="BQ4920" s="9"/>
      <c r="BT4920" s="9"/>
      <c r="BU4920" s="9"/>
      <c r="BX4920" s="9"/>
      <c r="BY4920" s="9"/>
      <c r="CB4920" s="9"/>
      <c r="CC4920" s="9"/>
      <c r="CF4920" s="9"/>
      <c r="CG4920" s="9"/>
      <c r="CJ4920" s="9"/>
      <c r="CK4920" s="9"/>
      <c r="CN4920" s="9"/>
      <c r="CO4920" s="9"/>
      <c r="CP4920" s="9"/>
      <c r="CQ4920" s="9"/>
      <c r="CR4920" s="9"/>
      <c r="CS4920" s="9"/>
      <c r="CT4920" s="9"/>
      <c r="CU4920" s="9"/>
      <c r="CV4920" s="9"/>
      <c r="CW4920" s="9"/>
      <c r="CX4920" s="9"/>
      <c r="CY4920" s="9"/>
      <c r="CZ4920" s="9"/>
      <c r="DA4920" s="9"/>
      <c r="DB4920" s="9"/>
      <c r="DC4920" s="9"/>
      <c r="DD4920" s="9"/>
      <c r="DE4920" s="9"/>
      <c r="DF4920" s="9"/>
      <c r="DG4920" s="9"/>
      <c r="DH4920" s="9"/>
      <c r="DI4920" s="9"/>
      <c r="DJ4920" s="9"/>
      <c r="DK4920" s="9"/>
      <c r="DL4920" s="9"/>
      <c r="DM4920" s="9"/>
      <c r="DN4920" s="9"/>
      <c r="DO4920" s="9"/>
      <c r="DP4920" s="9"/>
      <c r="DQ4920" s="9"/>
      <c r="DR4920" s="9"/>
      <c r="DS4920" s="9"/>
      <c r="DT4920" s="9"/>
      <c r="DU4920" s="9"/>
      <c r="DV4920" s="9"/>
      <c r="DW4920" s="9"/>
      <c r="DX4920" s="9"/>
      <c r="DY4920" s="9"/>
      <c r="DZ4920" s="56"/>
      <c r="EA4920" s="57"/>
    </row>
    <row r="4921" spans="1:132" ht="19.5" customHeight="1" x14ac:dyDescent="0.25">
      <c r="A4921" s="9">
        <v>3367</v>
      </c>
      <c r="B4921" s="9" t="s">
        <v>9927</v>
      </c>
      <c r="C4921" s="9" t="s">
        <v>9929</v>
      </c>
      <c r="D4921" s="9"/>
      <c r="E4921" s="9" t="s">
        <v>8785</v>
      </c>
      <c r="F4921" s="9" t="s">
        <v>8786</v>
      </c>
      <c r="G4921" s="9"/>
      <c r="H4921" s="9" t="s">
        <v>202</v>
      </c>
      <c r="I4921" s="9" t="s">
        <v>28</v>
      </c>
      <c r="J4921" s="129">
        <v>44300</v>
      </c>
      <c r="K4921" s="129">
        <v>44271</v>
      </c>
      <c r="L4921" s="129">
        <v>44377</v>
      </c>
      <c r="O4921" s="9">
        <v>27</v>
      </c>
      <c r="Q4921" s="9" t="s">
        <v>54</v>
      </c>
      <c r="R4921" s="9"/>
      <c r="S4921" s="13">
        <v>8200000</v>
      </c>
      <c r="T4921" s="13">
        <v>8200000</v>
      </c>
      <c r="U4921" s="13">
        <v>2460000</v>
      </c>
      <c r="V4921" s="9"/>
      <c r="W4921" s="9"/>
      <c r="X4921" s="9"/>
      <c r="Y4921" s="9"/>
      <c r="Z4921" s="9"/>
      <c r="AA4921" s="9"/>
      <c r="AB4921" s="9"/>
      <c r="AC4921" s="9"/>
      <c r="AD4921" s="9"/>
      <c r="AE4921" s="9"/>
      <c r="AF4921" s="55"/>
      <c r="AG4921" s="55"/>
      <c r="AH4921" s="11">
        <v>44271</v>
      </c>
      <c r="AI4921" s="11">
        <v>44377</v>
      </c>
      <c r="AJ4921" s="13">
        <v>8262000</v>
      </c>
      <c r="AK4921" s="13">
        <v>2460000</v>
      </c>
      <c r="AL4921" s="9"/>
      <c r="AM4921" s="9"/>
      <c r="AN4921" s="9"/>
      <c r="AO4921" s="9"/>
      <c r="AP4921" s="9"/>
      <c r="AQ4921" s="9"/>
      <c r="AR4921" s="9"/>
      <c r="AS4921" s="9"/>
      <c r="AT4921" s="9"/>
      <c r="AU4921" s="9"/>
      <c r="AV4921" s="9"/>
      <c r="AW4921" s="9"/>
      <c r="AX4921" s="9"/>
      <c r="AY4921" s="9"/>
      <c r="AZ4921" s="9"/>
      <c r="BA4921" s="9"/>
      <c r="BB4921" s="9"/>
      <c r="BC4921" s="9"/>
      <c r="BD4921" s="9"/>
      <c r="BE4921" s="9"/>
      <c r="BF4921" s="9"/>
      <c r="BG4921" s="9"/>
      <c r="BH4921" s="9"/>
      <c r="BI4921" s="9"/>
      <c r="BJ4921" s="9"/>
      <c r="BK4921" s="9"/>
      <c r="BL4921" s="9"/>
      <c r="BM4921" s="9"/>
      <c r="BN4921" s="9"/>
      <c r="BO4921" s="9"/>
      <c r="BP4921" s="9"/>
      <c r="BQ4921" s="9"/>
      <c r="BT4921" s="9"/>
      <c r="BU4921" s="9"/>
      <c r="BX4921" s="9"/>
      <c r="BY4921" s="9"/>
      <c r="CB4921" s="9"/>
      <c r="CC4921" s="9"/>
      <c r="CF4921" s="9"/>
      <c r="CG4921" s="9"/>
      <c r="CJ4921" s="9"/>
      <c r="CK4921" s="9"/>
      <c r="CN4921" s="9"/>
      <c r="CO4921" s="9"/>
      <c r="CP4921" s="9"/>
      <c r="CQ4921" s="9"/>
      <c r="CR4921" s="9"/>
      <c r="CS4921" s="9"/>
      <c r="CT4921" s="9"/>
      <c r="CU4921" s="9"/>
      <c r="CV4921" s="9"/>
      <c r="CW4921" s="9"/>
      <c r="CX4921" s="9"/>
      <c r="CY4921" s="9"/>
      <c r="CZ4921" s="9"/>
      <c r="DA4921" s="9"/>
      <c r="DB4921" s="9"/>
      <c r="DC4921" s="9"/>
      <c r="DD4921" s="9"/>
      <c r="DE4921" s="9"/>
      <c r="DF4921" s="9"/>
      <c r="DG4921" s="9"/>
      <c r="DH4921" s="9"/>
      <c r="DI4921" s="9"/>
      <c r="DJ4921" s="9"/>
      <c r="DK4921" s="9"/>
      <c r="DL4921" s="9"/>
      <c r="DM4921" s="9"/>
      <c r="DN4921" s="9"/>
      <c r="DO4921" s="9"/>
      <c r="DP4921" s="9"/>
      <c r="DQ4921" s="9"/>
      <c r="DR4921" s="9"/>
      <c r="DS4921" s="9"/>
      <c r="DT4921" s="9"/>
      <c r="DU4921" s="9"/>
      <c r="DV4921" s="9"/>
      <c r="DW4921" s="9"/>
      <c r="DX4921" s="9"/>
      <c r="DY4921" s="9"/>
      <c r="DZ4921" s="56"/>
      <c r="EA4921" s="57"/>
    </row>
    <row r="4922" spans="1:132" ht="19.5" customHeight="1" x14ac:dyDescent="0.25">
      <c r="A4922" s="9">
        <v>3368</v>
      </c>
      <c r="B4922" s="10" t="s">
        <v>9936</v>
      </c>
      <c r="C4922" s="9" t="s">
        <v>9937</v>
      </c>
      <c r="D4922" s="9"/>
      <c r="E4922" s="9" t="s">
        <v>9938</v>
      </c>
      <c r="F4922" s="9" t="s">
        <v>8121</v>
      </c>
      <c r="G4922" s="9"/>
      <c r="H4922" s="9" t="s">
        <v>202</v>
      </c>
      <c r="I4922" s="9" t="s">
        <v>78</v>
      </c>
      <c r="J4922" s="129">
        <v>44053</v>
      </c>
      <c r="K4922" s="129">
        <v>44053</v>
      </c>
      <c r="L4922" s="129">
        <v>44074</v>
      </c>
      <c r="O4922" s="9">
        <v>28</v>
      </c>
      <c r="Q4922" s="9" t="s">
        <v>54</v>
      </c>
      <c r="R4922" s="9"/>
      <c r="S4922" s="13">
        <v>9600000</v>
      </c>
      <c r="T4922" s="13">
        <v>9600000</v>
      </c>
      <c r="U4922" s="13">
        <v>2880000</v>
      </c>
      <c r="V4922" s="9"/>
      <c r="W4922" s="9"/>
      <c r="X4922" s="9"/>
      <c r="Y4922" s="9"/>
      <c r="Z4922" s="9"/>
      <c r="AA4922" s="9"/>
      <c r="AB4922" s="9"/>
      <c r="AC4922" s="9"/>
      <c r="AD4922" s="9"/>
      <c r="AE4922" s="9"/>
      <c r="AF4922" s="55"/>
      <c r="AG4922" s="55"/>
      <c r="AH4922" s="11">
        <v>44053</v>
      </c>
      <c r="AI4922" s="11">
        <v>44316</v>
      </c>
      <c r="AJ4922" s="13">
        <v>9565500</v>
      </c>
      <c r="AK4922" s="13">
        <v>2869650</v>
      </c>
      <c r="AL4922" s="9"/>
      <c r="AM4922" s="9"/>
      <c r="AN4922" s="9"/>
      <c r="AO4922" s="9"/>
      <c r="AP4922" s="9"/>
      <c r="AQ4922" s="9"/>
      <c r="AR4922" s="9"/>
      <c r="AS4922" s="9"/>
      <c r="AT4922" s="9"/>
      <c r="AU4922" s="9"/>
      <c r="AV4922" s="9"/>
      <c r="AW4922" s="9"/>
      <c r="AX4922" s="9"/>
      <c r="AY4922" s="9"/>
      <c r="AZ4922" s="9"/>
      <c r="BA4922" s="9"/>
      <c r="BB4922" s="9"/>
      <c r="BC4922" s="9"/>
      <c r="BD4922" s="9"/>
      <c r="BE4922" s="9"/>
      <c r="BF4922" s="9"/>
      <c r="BG4922" s="9"/>
      <c r="BH4922" s="9"/>
      <c r="BI4922" s="9"/>
      <c r="BJ4922" s="9"/>
      <c r="BK4922" s="9"/>
      <c r="BL4922" s="9"/>
      <c r="BM4922" s="9"/>
      <c r="BN4922" s="9"/>
      <c r="BO4922" s="9"/>
      <c r="BP4922" s="9"/>
      <c r="BQ4922" s="9"/>
      <c r="BT4922" s="9"/>
      <c r="BU4922" s="9"/>
      <c r="BX4922" s="9"/>
      <c r="BY4922" s="9"/>
      <c r="CB4922" s="9"/>
      <c r="CC4922" s="9"/>
      <c r="CF4922" s="9"/>
      <c r="CG4922" s="9"/>
      <c r="CJ4922" s="9"/>
      <c r="CK4922" s="9"/>
      <c r="CN4922" s="9"/>
      <c r="CO4922" s="9"/>
      <c r="CP4922" s="9"/>
      <c r="CQ4922" s="9"/>
      <c r="CR4922" s="9"/>
      <c r="CS4922" s="9"/>
      <c r="CT4922" s="9"/>
      <c r="CU4922" s="9"/>
      <c r="CV4922" s="9"/>
      <c r="CW4922" s="9"/>
      <c r="CX4922" s="9"/>
      <c r="CY4922" s="9"/>
      <c r="CZ4922" s="9"/>
      <c r="DA4922" s="9"/>
      <c r="DB4922" s="9"/>
      <c r="DC4922" s="9"/>
      <c r="DD4922" s="9"/>
      <c r="DE4922" s="9"/>
      <c r="DF4922" s="9"/>
      <c r="DG4922" s="9"/>
      <c r="DH4922" s="9"/>
      <c r="DI4922" s="9"/>
      <c r="DJ4922" s="9"/>
      <c r="DK4922" s="9"/>
      <c r="DL4922" s="9"/>
      <c r="DM4922" s="9"/>
      <c r="DN4922" s="9"/>
      <c r="DO4922" s="9"/>
      <c r="DP4922" s="9"/>
      <c r="DQ4922" s="9"/>
      <c r="DR4922" s="9"/>
      <c r="DS4922" s="9"/>
      <c r="DT4922" s="9"/>
      <c r="DU4922" s="9"/>
      <c r="DV4922" s="9"/>
      <c r="DW4922" s="9"/>
      <c r="DX4922" s="9"/>
      <c r="DY4922" s="9"/>
      <c r="DZ4922" s="56"/>
      <c r="EA4922" s="57"/>
    </row>
    <row r="4923" spans="1:132" s="18" customFormat="1" ht="19.5" customHeight="1" x14ac:dyDescent="0.25">
      <c r="A4923" s="18">
        <v>3368</v>
      </c>
      <c r="B4923" s="17" t="s">
        <v>9936</v>
      </c>
      <c r="C4923" s="18" t="s">
        <v>9937</v>
      </c>
      <c r="D4923" s="19">
        <v>44344</v>
      </c>
      <c r="J4923" s="130"/>
      <c r="K4923" s="130"/>
      <c r="L4923" s="130">
        <v>44316</v>
      </c>
      <c r="S4923" s="20"/>
      <c r="T4923" s="20"/>
      <c r="U4923" s="20"/>
      <c r="AF4923" s="57"/>
      <c r="AG4923" s="57"/>
      <c r="DY4923" s="9"/>
      <c r="DZ4923" s="56"/>
      <c r="EA4923" s="57"/>
      <c r="EB4923" s="9"/>
    </row>
    <row r="4924" spans="1:132" ht="19.5" customHeight="1" x14ac:dyDescent="0.25">
      <c r="A4924" s="9">
        <v>3369</v>
      </c>
      <c r="B4924" s="10" t="s">
        <v>9939</v>
      </c>
      <c r="C4924" s="9" t="s">
        <v>9940</v>
      </c>
      <c r="D4924" s="9"/>
      <c r="E4924" s="9" t="s">
        <v>9600</v>
      </c>
      <c r="F4924" s="9" t="s">
        <v>3468</v>
      </c>
      <c r="G4924" s="9"/>
      <c r="H4924" s="9" t="s">
        <v>906</v>
      </c>
      <c r="I4924" s="9" t="s">
        <v>35</v>
      </c>
      <c r="M4924" s="9" t="s">
        <v>20</v>
      </c>
      <c r="O4924" s="9">
        <v>27</v>
      </c>
      <c r="R4924" s="9"/>
      <c r="S4924" s="9"/>
      <c r="T4924" s="9"/>
      <c r="U4924" s="9"/>
      <c r="V4924" s="9"/>
      <c r="W4924" s="9"/>
      <c r="X4924" s="9"/>
      <c r="Y4924" s="9"/>
      <c r="Z4924" s="9"/>
      <c r="AA4924" s="9"/>
      <c r="AB4924" s="9"/>
      <c r="AC4924" s="9"/>
      <c r="AD4924" s="9"/>
      <c r="AE4924" s="9"/>
      <c r="AF4924" s="55"/>
      <c r="AG4924" s="55"/>
      <c r="AH4924" s="9"/>
      <c r="AI4924" s="9"/>
      <c r="AJ4924" s="9"/>
      <c r="AK4924" s="9"/>
      <c r="AL4924" s="9"/>
      <c r="AM4924" s="9"/>
      <c r="AN4924" s="9"/>
      <c r="AO4924" s="9"/>
      <c r="AP4924" s="9"/>
      <c r="AQ4924" s="9"/>
      <c r="AR4924" s="9"/>
      <c r="AS4924" s="9"/>
      <c r="AT4924" s="9"/>
      <c r="AU4924" s="9"/>
      <c r="AV4924" s="9"/>
      <c r="AW4924" s="9"/>
      <c r="AX4924" s="9"/>
      <c r="AY4924" s="9"/>
      <c r="AZ4924" s="9"/>
      <c r="BA4924" s="9"/>
      <c r="BB4924" s="9"/>
      <c r="BC4924" s="9"/>
      <c r="BD4924" s="9"/>
      <c r="BE4924" s="9"/>
      <c r="BF4924" s="9"/>
      <c r="BG4924" s="9"/>
      <c r="BH4924" s="9"/>
      <c r="BI4924" s="9"/>
      <c r="BJ4924" s="9"/>
      <c r="BK4924" s="9"/>
      <c r="BL4924" s="9"/>
      <c r="BM4924" s="9"/>
      <c r="BN4924" s="9"/>
      <c r="BO4924" s="9"/>
      <c r="BP4924" s="9"/>
      <c r="BQ4924" s="9"/>
      <c r="BT4924" s="9"/>
      <c r="BU4924" s="9"/>
      <c r="BX4924" s="9"/>
      <c r="BY4924" s="9"/>
      <c r="CB4924" s="9"/>
      <c r="CC4924" s="9"/>
      <c r="CF4924" s="9"/>
      <c r="CG4924" s="9"/>
      <c r="CJ4924" s="9"/>
      <c r="CK4924" s="9"/>
      <c r="CN4924" s="9"/>
      <c r="CO4924" s="9"/>
      <c r="CP4924" s="9"/>
      <c r="CQ4924" s="9"/>
      <c r="CR4924" s="9"/>
      <c r="CS4924" s="9"/>
      <c r="CT4924" s="9"/>
      <c r="CU4924" s="9"/>
      <c r="CV4924" s="9"/>
      <c r="CW4924" s="9"/>
      <c r="CX4924" s="9"/>
      <c r="CY4924" s="9"/>
      <c r="CZ4924" s="9"/>
      <c r="DA4924" s="9"/>
      <c r="DB4924" s="9"/>
      <c r="DC4924" s="9"/>
      <c r="DD4924" s="9"/>
      <c r="DE4924" s="9"/>
      <c r="DF4924" s="9"/>
      <c r="DG4924" s="9"/>
      <c r="DH4924" s="9"/>
      <c r="DI4924" s="9"/>
      <c r="DJ4924" s="9"/>
      <c r="DK4924" s="9"/>
      <c r="DL4924" s="9"/>
      <c r="DM4924" s="9"/>
      <c r="DN4924" s="9"/>
      <c r="DO4924" s="9"/>
      <c r="DP4924" s="9"/>
      <c r="DQ4924" s="9"/>
      <c r="DR4924" s="9"/>
      <c r="DS4924" s="9"/>
      <c r="DT4924" s="9"/>
      <c r="DU4924" s="9"/>
      <c r="DV4924" s="9"/>
      <c r="DW4924" s="9"/>
      <c r="DX4924" s="9"/>
      <c r="DY4924" s="9"/>
      <c r="DZ4924" s="56"/>
      <c r="EA4924" s="57"/>
    </row>
    <row r="4925" spans="1:132" ht="39" customHeight="1" x14ac:dyDescent="0.25">
      <c r="A4925" s="9">
        <v>3370</v>
      </c>
      <c r="B4925" s="9" t="s">
        <v>9941</v>
      </c>
      <c r="C4925" s="9" t="s">
        <v>9942</v>
      </c>
      <c r="D4925" s="9"/>
      <c r="E4925" s="9" t="s">
        <v>6664</v>
      </c>
      <c r="F4925" s="9" t="s">
        <v>6665</v>
      </c>
      <c r="G4925" s="9"/>
      <c r="H4925" s="9" t="s">
        <v>906</v>
      </c>
      <c r="I4925" s="9" t="s">
        <v>35</v>
      </c>
      <c r="M4925" s="9" t="s">
        <v>335</v>
      </c>
      <c r="O4925" s="9">
        <v>32</v>
      </c>
      <c r="R4925" s="9"/>
      <c r="S4925" s="9"/>
      <c r="T4925" s="9"/>
      <c r="U4925" s="9"/>
      <c r="V4925" s="9"/>
      <c r="W4925" s="9"/>
      <c r="X4925" s="9"/>
      <c r="Y4925" s="9"/>
      <c r="Z4925" s="9"/>
      <c r="AA4925" s="9"/>
      <c r="AB4925" s="9"/>
      <c r="AC4925" s="9"/>
      <c r="AD4925" s="9"/>
      <c r="AE4925" s="9"/>
      <c r="AF4925" s="55"/>
      <c r="AG4925" s="55"/>
      <c r="AH4925" s="9"/>
      <c r="AI4925" s="9"/>
      <c r="AJ4925" s="9"/>
      <c r="AK4925" s="9"/>
      <c r="AL4925" s="9"/>
      <c r="AM4925" s="9"/>
      <c r="AN4925" s="9"/>
      <c r="AO4925" s="9"/>
      <c r="AP4925" s="9"/>
      <c r="AQ4925" s="9"/>
      <c r="AR4925" s="9"/>
      <c r="AS4925" s="9"/>
      <c r="AT4925" s="9"/>
      <c r="AU4925" s="9"/>
      <c r="AV4925" s="9"/>
      <c r="AW4925" s="9"/>
      <c r="AX4925" s="9"/>
      <c r="AY4925" s="9"/>
      <c r="AZ4925" s="9"/>
      <c r="BA4925" s="9"/>
      <c r="BB4925" s="9"/>
      <c r="BC4925" s="9"/>
      <c r="BD4925" s="9"/>
      <c r="BE4925" s="9"/>
      <c r="BF4925" s="9"/>
      <c r="BG4925" s="9"/>
      <c r="BH4925" s="9"/>
      <c r="BI4925" s="9"/>
      <c r="BJ4925" s="9"/>
      <c r="BK4925" s="9"/>
      <c r="BL4925" s="9"/>
      <c r="BM4925" s="9"/>
      <c r="BN4925" s="9"/>
      <c r="BO4925" s="9"/>
      <c r="BP4925" s="9"/>
      <c r="BQ4925" s="9"/>
      <c r="BT4925" s="9"/>
      <c r="BU4925" s="9"/>
      <c r="BX4925" s="9"/>
      <c r="BY4925" s="9"/>
      <c r="CB4925" s="9"/>
      <c r="CC4925" s="9"/>
      <c r="CF4925" s="9"/>
      <c r="CG4925" s="9"/>
      <c r="CJ4925" s="9"/>
      <c r="CK4925" s="9"/>
      <c r="CN4925" s="9"/>
      <c r="CO4925" s="9"/>
      <c r="CP4925" s="9"/>
      <c r="CQ4925" s="9"/>
      <c r="CR4925" s="9"/>
      <c r="CS4925" s="9"/>
      <c r="CT4925" s="9"/>
      <c r="CU4925" s="9"/>
      <c r="CV4925" s="9"/>
      <c r="CW4925" s="9"/>
      <c r="CX4925" s="9"/>
      <c r="CY4925" s="9"/>
      <c r="CZ4925" s="9"/>
      <c r="DA4925" s="9"/>
      <c r="DB4925" s="9"/>
      <c r="DC4925" s="9"/>
      <c r="DD4925" s="9"/>
      <c r="DE4925" s="9"/>
      <c r="DF4925" s="9"/>
      <c r="DG4925" s="9"/>
      <c r="DH4925" s="9"/>
      <c r="DI4925" s="9"/>
      <c r="DJ4925" s="9"/>
      <c r="DK4925" s="9"/>
      <c r="DL4925" s="9"/>
      <c r="DM4925" s="9"/>
      <c r="DN4925" s="9"/>
      <c r="DO4925" s="9"/>
      <c r="DP4925" s="9"/>
      <c r="DQ4925" s="9"/>
      <c r="DR4925" s="9"/>
      <c r="DS4925" s="9"/>
      <c r="DT4925" s="9"/>
      <c r="DU4925" s="9"/>
      <c r="DV4925" s="9"/>
      <c r="DW4925" s="9"/>
      <c r="DX4925" s="9"/>
      <c r="DY4925" s="9"/>
      <c r="DZ4925" s="56"/>
      <c r="EA4925" s="57"/>
    </row>
    <row r="4926" spans="1:132" ht="39" customHeight="1" x14ac:dyDescent="0.25">
      <c r="A4926" s="9">
        <v>3371</v>
      </c>
      <c r="B4926" s="9" t="s">
        <v>9943</v>
      </c>
      <c r="C4926" s="9" t="s">
        <v>9944</v>
      </c>
      <c r="D4926" s="9"/>
      <c r="E4926" s="9" t="s">
        <v>6664</v>
      </c>
      <c r="F4926" s="9" t="s">
        <v>6665</v>
      </c>
      <c r="G4926" s="9"/>
      <c r="H4926" s="9" t="s">
        <v>906</v>
      </c>
      <c r="I4926" s="9" t="s">
        <v>35</v>
      </c>
      <c r="M4926" s="9" t="s">
        <v>335</v>
      </c>
      <c r="O4926" s="9">
        <v>28</v>
      </c>
      <c r="R4926" s="9"/>
      <c r="S4926" s="9"/>
      <c r="T4926" s="9"/>
      <c r="U4926" s="9"/>
      <c r="V4926" s="9"/>
      <c r="W4926" s="9"/>
      <c r="X4926" s="9"/>
      <c r="Y4926" s="9"/>
      <c r="Z4926" s="9"/>
      <c r="AA4926" s="9"/>
      <c r="AB4926" s="9"/>
      <c r="AC4926" s="9"/>
      <c r="AD4926" s="9"/>
      <c r="AE4926" s="9"/>
      <c r="AF4926" s="55"/>
      <c r="AG4926" s="55"/>
      <c r="AH4926" s="9"/>
      <c r="AI4926" s="9"/>
      <c r="AJ4926" s="9"/>
      <c r="AK4926" s="9"/>
      <c r="AL4926" s="9"/>
      <c r="AM4926" s="9"/>
      <c r="AN4926" s="9"/>
      <c r="AO4926" s="9"/>
      <c r="AP4926" s="9"/>
      <c r="AQ4926" s="9"/>
      <c r="AR4926" s="9"/>
      <c r="AS4926" s="9"/>
      <c r="AT4926" s="9"/>
      <c r="AU4926" s="9"/>
      <c r="AV4926" s="9"/>
      <c r="AW4926" s="9"/>
      <c r="AX4926" s="9"/>
      <c r="AY4926" s="9"/>
      <c r="AZ4926" s="9"/>
      <c r="BA4926" s="9"/>
      <c r="BB4926" s="9"/>
      <c r="BC4926" s="9"/>
      <c r="BD4926" s="9"/>
      <c r="BE4926" s="9"/>
      <c r="BF4926" s="9"/>
      <c r="BG4926" s="9"/>
      <c r="BH4926" s="9"/>
      <c r="BI4926" s="9"/>
      <c r="BJ4926" s="9"/>
      <c r="BK4926" s="9"/>
      <c r="BL4926" s="9"/>
      <c r="BM4926" s="9"/>
      <c r="BN4926" s="9"/>
      <c r="BO4926" s="9"/>
      <c r="BP4926" s="9"/>
      <c r="BQ4926" s="9"/>
      <c r="BT4926" s="9"/>
      <c r="BU4926" s="9"/>
      <c r="BX4926" s="9"/>
      <c r="BY4926" s="9"/>
      <c r="CB4926" s="9"/>
      <c r="CC4926" s="9"/>
      <c r="CF4926" s="9"/>
      <c r="CG4926" s="9"/>
      <c r="CJ4926" s="9"/>
      <c r="CK4926" s="9"/>
      <c r="CN4926" s="9"/>
      <c r="CO4926" s="9"/>
      <c r="CP4926" s="9"/>
      <c r="CQ4926" s="9"/>
      <c r="CR4926" s="9"/>
      <c r="CS4926" s="9"/>
      <c r="CT4926" s="9"/>
      <c r="CU4926" s="9"/>
      <c r="CV4926" s="9"/>
      <c r="CW4926" s="9"/>
      <c r="CX4926" s="9"/>
      <c r="CY4926" s="9"/>
      <c r="CZ4926" s="9"/>
      <c r="DA4926" s="9"/>
      <c r="DB4926" s="9"/>
      <c r="DC4926" s="9"/>
      <c r="DD4926" s="9"/>
      <c r="DE4926" s="9"/>
      <c r="DF4926" s="9"/>
      <c r="DG4926" s="9"/>
      <c r="DH4926" s="9"/>
      <c r="DI4926" s="9"/>
      <c r="DJ4926" s="9"/>
      <c r="DK4926" s="9"/>
      <c r="DL4926" s="9"/>
      <c r="DM4926" s="9"/>
      <c r="DN4926" s="9"/>
      <c r="DO4926" s="9"/>
      <c r="DP4926" s="9"/>
      <c r="DQ4926" s="9"/>
      <c r="DR4926" s="9"/>
      <c r="DS4926" s="9"/>
      <c r="DT4926" s="9"/>
      <c r="DU4926" s="9"/>
      <c r="DV4926" s="9"/>
      <c r="DW4926" s="9"/>
      <c r="DX4926" s="9"/>
      <c r="DY4926" s="9"/>
      <c r="DZ4926" s="56"/>
      <c r="EA4926" s="57"/>
    </row>
    <row r="4927" spans="1:132" ht="19.5" customHeight="1" x14ac:dyDescent="0.25">
      <c r="A4927" s="9">
        <v>3372</v>
      </c>
      <c r="B4927" s="9" t="s">
        <v>9945</v>
      </c>
      <c r="C4927" s="9" t="s">
        <v>9946</v>
      </c>
      <c r="D4927" s="9"/>
      <c r="E4927" s="9" t="s">
        <v>9594</v>
      </c>
      <c r="F4927" s="9" t="s">
        <v>9595</v>
      </c>
      <c r="G4927" s="9"/>
      <c r="H4927" s="9" t="s">
        <v>202</v>
      </c>
      <c r="I4927" s="9" t="s">
        <v>28</v>
      </c>
      <c r="J4927" s="129">
        <v>44275</v>
      </c>
      <c r="K4927" s="129">
        <v>44246</v>
      </c>
      <c r="L4927" s="129">
        <v>44648</v>
      </c>
      <c r="M4927" s="9" t="s">
        <v>20</v>
      </c>
      <c r="O4927" s="9">
        <v>30</v>
      </c>
      <c r="Q4927" s="9" t="s">
        <v>54</v>
      </c>
      <c r="R4927" s="9"/>
      <c r="S4927" s="13">
        <v>30000000</v>
      </c>
      <c r="T4927" s="13">
        <v>30000000</v>
      </c>
      <c r="U4927" s="13">
        <v>9000000</v>
      </c>
      <c r="V4927" s="9"/>
      <c r="W4927" s="9"/>
      <c r="X4927" s="9"/>
      <c r="Y4927" s="9"/>
      <c r="Z4927" s="9"/>
      <c r="AA4927" s="9"/>
      <c r="AB4927" s="9"/>
      <c r="AC4927" s="9"/>
      <c r="AD4927" s="9"/>
      <c r="AE4927" s="9"/>
      <c r="AF4927" s="55"/>
      <c r="AG4927" s="55"/>
      <c r="AH4927" s="9"/>
      <c r="AI4927" s="9"/>
      <c r="AJ4927" s="9"/>
      <c r="AK4927" s="9"/>
      <c r="AL4927" s="9"/>
      <c r="AM4927" s="9"/>
      <c r="AN4927" s="9"/>
      <c r="AO4927" s="9"/>
      <c r="AP4927" s="9"/>
      <c r="AQ4927" s="9"/>
      <c r="AR4927" s="9"/>
      <c r="AS4927" s="9"/>
      <c r="AT4927" s="9"/>
      <c r="AU4927" s="9"/>
      <c r="AV4927" s="9"/>
      <c r="AW4927" s="9"/>
      <c r="AX4927" s="9"/>
      <c r="AY4927" s="9"/>
      <c r="AZ4927" s="9"/>
      <c r="BA4927" s="9"/>
      <c r="BB4927" s="9"/>
      <c r="BC4927" s="9"/>
      <c r="BD4927" s="9"/>
      <c r="BE4927" s="9"/>
      <c r="BF4927" s="9"/>
      <c r="BG4927" s="9"/>
      <c r="BH4927" s="9"/>
      <c r="BI4927" s="9"/>
      <c r="BJ4927" s="9"/>
      <c r="BK4927" s="9"/>
      <c r="BL4927" s="9"/>
      <c r="BM4927" s="9"/>
      <c r="BN4927" s="9"/>
      <c r="BO4927" s="9"/>
      <c r="BP4927" s="9"/>
      <c r="BQ4927" s="9"/>
      <c r="BT4927" s="9"/>
      <c r="BU4927" s="9"/>
      <c r="BX4927" s="9"/>
      <c r="BY4927" s="9"/>
      <c r="CB4927" s="9"/>
      <c r="CC4927" s="9"/>
      <c r="CF4927" s="9"/>
      <c r="CG4927" s="9"/>
      <c r="CJ4927" s="9"/>
      <c r="CK4927" s="9"/>
      <c r="CN4927" s="9"/>
      <c r="CO4927" s="9"/>
      <c r="CP4927" s="9"/>
      <c r="CQ4927" s="9"/>
      <c r="CR4927" s="9"/>
      <c r="CS4927" s="9"/>
      <c r="CT4927" s="9"/>
      <c r="CU4927" s="9"/>
      <c r="CV4927" s="9"/>
      <c r="CW4927" s="9"/>
      <c r="CX4927" s="9"/>
      <c r="CY4927" s="9"/>
      <c r="CZ4927" s="9"/>
      <c r="DA4927" s="9"/>
      <c r="DB4927" s="9"/>
      <c r="DC4927" s="9"/>
      <c r="DD4927" s="9"/>
      <c r="DE4927" s="9"/>
      <c r="DF4927" s="9"/>
      <c r="DG4927" s="9"/>
      <c r="DH4927" s="9"/>
      <c r="DI4927" s="9"/>
      <c r="DJ4927" s="9"/>
      <c r="DK4927" s="9"/>
      <c r="DL4927" s="9"/>
      <c r="DM4927" s="9"/>
      <c r="DN4927" s="9"/>
      <c r="DO4927" s="9"/>
      <c r="DP4927" s="9"/>
      <c r="DQ4927" s="9"/>
      <c r="DR4927" s="9"/>
      <c r="DS4927" s="9"/>
      <c r="DT4927" s="9"/>
      <c r="DU4927" s="9"/>
      <c r="DV4927" s="9"/>
      <c r="DW4927" s="9"/>
      <c r="DX4927" s="9"/>
      <c r="DY4927" s="9"/>
      <c r="DZ4927" s="56"/>
      <c r="EA4927" s="57"/>
    </row>
    <row r="4928" spans="1:132" ht="19.5" customHeight="1" x14ac:dyDescent="0.25">
      <c r="A4928" s="9">
        <v>3373</v>
      </c>
      <c r="B4928" s="9" t="s">
        <v>9950</v>
      </c>
      <c r="C4928" s="9" t="s">
        <v>9951</v>
      </c>
      <c r="D4928" s="9"/>
      <c r="E4928" s="9" t="s">
        <v>9952</v>
      </c>
      <c r="F4928" s="9" t="s">
        <v>105</v>
      </c>
      <c r="G4928" s="9"/>
      <c r="H4928" s="9" t="s">
        <v>202</v>
      </c>
      <c r="I4928" s="9" t="s">
        <v>9953</v>
      </c>
      <c r="J4928" s="129">
        <v>44312</v>
      </c>
      <c r="K4928" s="129">
        <v>44214</v>
      </c>
      <c r="L4928" s="129">
        <v>44515</v>
      </c>
      <c r="O4928" s="9">
        <v>31</v>
      </c>
      <c r="Q4928" s="9" t="s">
        <v>61</v>
      </c>
      <c r="R4928" s="9"/>
      <c r="S4928" s="13">
        <v>3281638962</v>
      </c>
      <c r="T4928" s="13">
        <v>3281638962</v>
      </c>
      <c r="U4928" s="13">
        <v>984491689</v>
      </c>
      <c r="V4928" s="9"/>
      <c r="W4928" s="9"/>
      <c r="X4928" s="9"/>
      <c r="Y4928" s="9"/>
      <c r="Z4928" s="9"/>
      <c r="AA4928" s="9"/>
      <c r="AB4928" s="9"/>
      <c r="AC4928" s="9"/>
      <c r="AD4928" s="9"/>
      <c r="AE4928" s="9"/>
      <c r="AF4928" s="55"/>
      <c r="AG4928" s="55"/>
      <c r="AH4928" s="11">
        <v>44216</v>
      </c>
      <c r="AI4928" s="11">
        <v>44316</v>
      </c>
      <c r="AJ4928" s="13">
        <v>247094884</v>
      </c>
      <c r="AK4928" s="13">
        <v>74128465</v>
      </c>
      <c r="AL4928" s="11">
        <v>44317</v>
      </c>
      <c r="AM4928" s="11">
        <v>44347</v>
      </c>
      <c r="AN4928" s="13">
        <v>379921395</v>
      </c>
      <c r="AO4928" s="13">
        <v>113976419</v>
      </c>
      <c r="AP4928" s="9"/>
      <c r="AQ4928" s="9"/>
      <c r="AR4928" s="9"/>
      <c r="AS4928" s="9"/>
      <c r="AT4928" s="9"/>
      <c r="AU4928" s="9"/>
      <c r="AV4928" s="9"/>
      <c r="AW4928" s="9"/>
      <c r="AX4928" s="9"/>
      <c r="AY4928" s="9"/>
      <c r="AZ4928" s="9"/>
      <c r="BA4928" s="9"/>
      <c r="BB4928" s="9"/>
      <c r="BC4928" s="9"/>
      <c r="BD4928" s="9"/>
      <c r="BE4928" s="9"/>
      <c r="BF4928" s="9"/>
      <c r="BG4928" s="9"/>
      <c r="BH4928" s="9"/>
      <c r="BI4928" s="9"/>
      <c r="BJ4928" s="9"/>
      <c r="BK4928" s="9"/>
      <c r="BL4928" s="9"/>
      <c r="BM4928" s="9"/>
      <c r="BN4928" s="9"/>
      <c r="BO4928" s="9"/>
      <c r="BP4928" s="9"/>
      <c r="BQ4928" s="9"/>
      <c r="BT4928" s="9"/>
      <c r="BU4928" s="9"/>
      <c r="BX4928" s="9"/>
      <c r="BY4928" s="9"/>
      <c r="CB4928" s="9"/>
      <c r="CC4928" s="9"/>
      <c r="CF4928" s="9"/>
      <c r="CG4928" s="9"/>
      <c r="CJ4928" s="9"/>
      <c r="CK4928" s="9"/>
      <c r="CN4928" s="9"/>
      <c r="CO4928" s="9"/>
      <c r="CP4928" s="9"/>
      <c r="CQ4928" s="9"/>
      <c r="CR4928" s="9"/>
      <c r="CS4928" s="9"/>
      <c r="CT4928" s="9"/>
      <c r="CU4928" s="9"/>
      <c r="CV4928" s="9"/>
      <c r="CW4928" s="9"/>
      <c r="CX4928" s="9"/>
      <c r="CY4928" s="9"/>
      <c r="CZ4928" s="9"/>
      <c r="DA4928" s="9"/>
      <c r="DB4928" s="9"/>
      <c r="DC4928" s="9"/>
      <c r="DD4928" s="9"/>
      <c r="DE4928" s="9"/>
      <c r="DF4928" s="9"/>
      <c r="DG4928" s="9"/>
      <c r="DH4928" s="9"/>
      <c r="DI4928" s="9"/>
      <c r="DJ4928" s="9"/>
      <c r="DK4928" s="9"/>
      <c r="DL4928" s="9"/>
      <c r="DM4928" s="9"/>
      <c r="DN4928" s="9"/>
      <c r="DO4928" s="9"/>
      <c r="DP4928" s="9"/>
      <c r="DQ4928" s="9"/>
      <c r="DR4928" s="9"/>
      <c r="DS4928" s="9"/>
      <c r="DT4928" s="9"/>
      <c r="DU4928" s="9"/>
      <c r="DV4928" s="9"/>
      <c r="DW4928" s="9"/>
      <c r="DX4928" s="9"/>
      <c r="DY4928" s="9"/>
      <c r="DZ4928" s="56"/>
      <c r="EA4928" s="57"/>
    </row>
    <row r="4929" spans="1:131" ht="19.5" customHeight="1" x14ac:dyDescent="0.25">
      <c r="A4929" s="9">
        <v>3374</v>
      </c>
      <c r="B4929" s="9" t="s">
        <v>9955</v>
      </c>
      <c r="C4929" s="9" t="s">
        <v>9956</v>
      </c>
      <c r="D4929" s="9"/>
      <c r="E4929" s="9" t="s">
        <v>9957</v>
      </c>
      <c r="F4929" s="9" t="s">
        <v>9958</v>
      </c>
      <c r="G4929" s="9"/>
      <c r="H4929" s="9" t="s">
        <v>202</v>
      </c>
      <c r="I4929" s="9" t="s">
        <v>3432</v>
      </c>
      <c r="J4929" s="129">
        <v>44320</v>
      </c>
      <c r="K4929" s="129">
        <v>44137</v>
      </c>
      <c r="L4929" s="129">
        <v>44561</v>
      </c>
      <c r="O4929" s="9">
        <v>31</v>
      </c>
      <c r="Q4929" s="9" t="s">
        <v>61</v>
      </c>
      <c r="R4929" s="9"/>
      <c r="S4929" s="13">
        <v>2617092363</v>
      </c>
      <c r="U4929" s="13">
        <v>785127709</v>
      </c>
      <c r="V4929" s="9"/>
      <c r="W4929" s="9"/>
      <c r="X4929" s="9"/>
      <c r="Y4929" s="9"/>
      <c r="Z4929" s="9"/>
      <c r="AA4929" s="9"/>
      <c r="AB4929" s="9"/>
      <c r="AC4929" s="9"/>
      <c r="AD4929" s="9"/>
      <c r="AE4929" s="9"/>
      <c r="AF4929" s="55"/>
      <c r="AG4929" s="55"/>
      <c r="AH4929" s="11">
        <v>44246</v>
      </c>
      <c r="AI4929" s="11">
        <v>44316</v>
      </c>
      <c r="AJ4929" s="13">
        <v>205246740</v>
      </c>
      <c r="AK4929" s="13">
        <v>61574022</v>
      </c>
      <c r="AL4929" s="9"/>
      <c r="AM4929" s="9"/>
      <c r="AN4929" s="9"/>
      <c r="AO4929" s="9"/>
      <c r="AP4929" s="9"/>
      <c r="AQ4929" s="9"/>
      <c r="AR4929" s="9"/>
      <c r="AS4929" s="9"/>
      <c r="AT4929" s="9"/>
      <c r="AU4929" s="9"/>
      <c r="AV4929" s="9"/>
      <c r="AW4929" s="9"/>
      <c r="AX4929" s="9"/>
      <c r="AY4929" s="9"/>
      <c r="AZ4929" s="9"/>
      <c r="BA4929" s="9"/>
      <c r="BB4929" s="9"/>
      <c r="BC4929" s="9"/>
      <c r="BD4929" s="9"/>
      <c r="BE4929" s="9"/>
      <c r="BF4929" s="9"/>
      <c r="BG4929" s="9"/>
      <c r="BH4929" s="9"/>
      <c r="BI4929" s="9"/>
      <c r="BJ4929" s="9"/>
      <c r="BK4929" s="9"/>
      <c r="BL4929" s="9"/>
      <c r="BM4929" s="9"/>
      <c r="BN4929" s="9"/>
      <c r="BO4929" s="9"/>
      <c r="BP4929" s="9"/>
      <c r="BQ4929" s="9"/>
      <c r="BT4929" s="9"/>
      <c r="BU4929" s="9"/>
      <c r="BX4929" s="9"/>
      <c r="BY4929" s="9"/>
      <c r="CB4929" s="9"/>
      <c r="CC4929" s="9"/>
      <c r="CF4929" s="9"/>
      <c r="CG4929" s="9"/>
      <c r="CJ4929" s="9"/>
      <c r="CK4929" s="9"/>
      <c r="CN4929" s="9"/>
      <c r="CO4929" s="9"/>
      <c r="CP4929" s="9"/>
      <c r="CQ4929" s="9"/>
      <c r="CR4929" s="9"/>
      <c r="CS4929" s="9"/>
      <c r="CT4929" s="9"/>
      <c r="CU4929" s="9"/>
      <c r="CV4929" s="9"/>
      <c r="CW4929" s="9"/>
      <c r="CX4929" s="9"/>
      <c r="CY4929" s="9"/>
      <c r="CZ4929" s="9"/>
      <c r="DA4929" s="9"/>
      <c r="DB4929" s="9"/>
      <c r="DC4929" s="9"/>
      <c r="DD4929" s="9"/>
      <c r="DE4929" s="9"/>
      <c r="DF4929" s="9"/>
      <c r="DG4929" s="9"/>
      <c r="DH4929" s="9"/>
      <c r="DI4929" s="9"/>
      <c r="DJ4929" s="9"/>
      <c r="DK4929" s="9"/>
      <c r="DL4929" s="9"/>
      <c r="DM4929" s="9"/>
      <c r="DN4929" s="9"/>
      <c r="DO4929" s="9"/>
      <c r="DP4929" s="9"/>
      <c r="DQ4929" s="9"/>
      <c r="DR4929" s="9"/>
      <c r="DS4929" s="9"/>
      <c r="DT4929" s="9"/>
      <c r="DU4929" s="9"/>
      <c r="DV4929" s="9"/>
      <c r="DW4929" s="9"/>
      <c r="DX4929" s="9"/>
      <c r="DY4929" s="9"/>
      <c r="DZ4929" s="56"/>
      <c r="EA4929" s="57"/>
    </row>
    <row r="4930" spans="1:131" ht="19.5" customHeight="1" x14ac:dyDescent="0.25">
      <c r="A4930" s="9">
        <v>3375</v>
      </c>
      <c r="B4930" s="9" t="s">
        <v>9959</v>
      </c>
      <c r="C4930" s="9" t="s">
        <v>9960</v>
      </c>
      <c r="D4930" s="9"/>
      <c r="E4930" s="9" t="s">
        <v>6993</v>
      </c>
      <c r="F4930" s="9" t="s">
        <v>6994</v>
      </c>
      <c r="G4930" s="9"/>
      <c r="H4930" s="9" t="s">
        <v>202</v>
      </c>
      <c r="I4930" s="9" t="s">
        <v>78</v>
      </c>
      <c r="J4930" s="129">
        <v>44284</v>
      </c>
      <c r="K4930" s="129">
        <v>44253</v>
      </c>
      <c r="L4930" s="129">
        <v>44354</v>
      </c>
      <c r="O4930" s="9">
        <v>24</v>
      </c>
      <c r="Q4930" s="9" t="s">
        <v>54</v>
      </c>
      <c r="R4930" s="9"/>
      <c r="S4930" s="13">
        <v>24100000</v>
      </c>
      <c r="T4930" s="13">
        <v>24100000</v>
      </c>
      <c r="U4930" s="13">
        <v>7230000</v>
      </c>
      <c r="V4930" s="9"/>
      <c r="W4930" s="9"/>
      <c r="X4930" s="9"/>
      <c r="Y4930" s="9"/>
      <c r="Z4930" s="9"/>
      <c r="AA4930" s="9"/>
      <c r="AB4930" s="9"/>
      <c r="AC4930" s="9"/>
      <c r="AD4930" s="9"/>
      <c r="AE4930" s="9"/>
      <c r="AF4930" s="55"/>
      <c r="AG4930" s="55"/>
      <c r="AH4930" s="9"/>
      <c r="AI4930" s="9"/>
      <c r="AJ4930" s="9"/>
      <c r="AK4930" s="9"/>
      <c r="AL4930" s="9"/>
      <c r="AM4930" s="9"/>
      <c r="AN4930" s="9"/>
      <c r="AO4930" s="9"/>
      <c r="AP4930" s="9"/>
      <c r="AQ4930" s="9"/>
      <c r="AR4930" s="9"/>
      <c r="AS4930" s="9"/>
      <c r="AT4930" s="9"/>
      <c r="AU4930" s="9"/>
      <c r="AV4930" s="9"/>
      <c r="AW4930" s="9"/>
      <c r="AX4930" s="9"/>
      <c r="AY4930" s="9"/>
      <c r="AZ4930" s="9"/>
      <c r="BA4930" s="9"/>
      <c r="BB4930" s="9"/>
      <c r="BC4930" s="9"/>
      <c r="BD4930" s="9"/>
      <c r="BE4930" s="9"/>
      <c r="BF4930" s="9"/>
      <c r="BG4930" s="9"/>
      <c r="BH4930" s="9"/>
      <c r="BI4930" s="9"/>
      <c r="BJ4930" s="9"/>
      <c r="BK4930" s="9"/>
      <c r="BL4930" s="9"/>
      <c r="BM4930" s="9"/>
      <c r="BN4930" s="9"/>
      <c r="BO4930" s="9"/>
      <c r="BP4930" s="9"/>
      <c r="BQ4930" s="9"/>
      <c r="BT4930" s="9"/>
      <c r="BU4930" s="9"/>
      <c r="BX4930" s="9"/>
      <c r="BY4930" s="9"/>
      <c r="CB4930" s="9"/>
      <c r="CC4930" s="9"/>
      <c r="CF4930" s="9"/>
      <c r="CG4930" s="9"/>
      <c r="CJ4930" s="9"/>
      <c r="CK4930" s="9"/>
      <c r="CN4930" s="9"/>
      <c r="CO4930" s="9"/>
      <c r="CP4930" s="9"/>
      <c r="CQ4930" s="9"/>
      <c r="CR4930" s="9"/>
      <c r="CS4930" s="9"/>
      <c r="CT4930" s="9"/>
      <c r="CU4930" s="9"/>
      <c r="CV4930" s="9"/>
      <c r="CW4930" s="9"/>
      <c r="CX4930" s="9"/>
      <c r="CY4930" s="9"/>
      <c r="CZ4930" s="9"/>
      <c r="DA4930" s="9"/>
      <c r="DB4930" s="9"/>
      <c r="DC4930" s="9"/>
      <c r="DD4930" s="9"/>
      <c r="DE4930" s="9"/>
      <c r="DF4930" s="9"/>
      <c r="DG4930" s="9"/>
      <c r="DH4930" s="9"/>
      <c r="DI4930" s="9"/>
      <c r="DJ4930" s="9"/>
      <c r="DK4930" s="9"/>
      <c r="DL4930" s="9"/>
      <c r="DM4930" s="9"/>
      <c r="DN4930" s="9"/>
      <c r="DO4930" s="9"/>
      <c r="DP4930" s="9"/>
      <c r="DQ4930" s="9"/>
      <c r="DR4930" s="9"/>
      <c r="DS4930" s="9"/>
      <c r="DT4930" s="9"/>
      <c r="DU4930" s="9"/>
      <c r="DV4930" s="9"/>
      <c r="DW4930" s="9"/>
      <c r="DX4930" s="9"/>
      <c r="DY4930" s="9"/>
      <c r="DZ4930" s="56"/>
      <c r="EA4930" s="57"/>
    </row>
    <row r="4931" spans="1:131" ht="19.5" customHeight="1" x14ac:dyDescent="0.25">
      <c r="A4931" s="9">
        <v>3376</v>
      </c>
      <c r="B4931" s="9" t="s">
        <v>9962</v>
      </c>
      <c r="C4931" s="9" t="s">
        <v>9963</v>
      </c>
      <c r="D4931" s="9"/>
      <c r="E4931" s="9" t="s">
        <v>9964</v>
      </c>
      <c r="F4931" s="9" t="s">
        <v>9965</v>
      </c>
      <c r="G4931" s="9"/>
      <c r="H4931" s="9" t="s">
        <v>202</v>
      </c>
      <c r="I4931" s="9" t="s">
        <v>9661</v>
      </c>
      <c r="J4931" s="129">
        <v>44296</v>
      </c>
      <c r="K4931" s="129">
        <v>44266</v>
      </c>
      <c r="L4931" s="129">
        <v>44375</v>
      </c>
      <c r="M4931" s="9" t="s">
        <v>20</v>
      </c>
      <c r="O4931" s="9">
        <v>32</v>
      </c>
      <c r="Q4931" s="9" t="s">
        <v>54</v>
      </c>
      <c r="R4931" s="9"/>
      <c r="S4931" s="13">
        <v>18210000</v>
      </c>
      <c r="T4931" s="13">
        <v>18210000</v>
      </c>
      <c r="U4931" s="13">
        <v>3000000</v>
      </c>
      <c r="V4931" s="9"/>
      <c r="W4931" s="9"/>
      <c r="X4931" s="9"/>
      <c r="Y4931" s="9"/>
      <c r="Z4931" s="9"/>
      <c r="AA4931" s="9"/>
      <c r="AB4931" s="9"/>
      <c r="AC4931" s="9"/>
      <c r="AD4931" s="9"/>
      <c r="AE4931" s="9"/>
      <c r="AF4931" s="55"/>
      <c r="AG4931" s="55"/>
      <c r="AH4931" s="9"/>
      <c r="AI4931" s="9"/>
      <c r="AJ4931" s="9"/>
      <c r="AK4931" s="9"/>
      <c r="AL4931" s="9"/>
      <c r="AM4931" s="9"/>
      <c r="AN4931" s="9"/>
      <c r="AO4931" s="9"/>
      <c r="AP4931" s="9"/>
      <c r="AQ4931" s="9"/>
      <c r="AR4931" s="9"/>
      <c r="AS4931" s="9"/>
      <c r="AT4931" s="9"/>
      <c r="AU4931" s="9"/>
      <c r="AV4931" s="9"/>
      <c r="AW4931" s="9"/>
      <c r="AX4931" s="9"/>
      <c r="AY4931" s="9"/>
      <c r="AZ4931" s="9"/>
      <c r="BA4931" s="9"/>
      <c r="BB4931" s="9"/>
      <c r="BC4931" s="9"/>
      <c r="BD4931" s="9"/>
      <c r="BE4931" s="9"/>
      <c r="BF4931" s="9"/>
      <c r="BG4931" s="9"/>
      <c r="BH4931" s="9"/>
      <c r="BI4931" s="9"/>
      <c r="BJ4931" s="9"/>
      <c r="BK4931" s="9"/>
      <c r="BL4931" s="9"/>
      <c r="BM4931" s="9"/>
      <c r="BN4931" s="9"/>
      <c r="BO4931" s="9"/>
      <c r="BP4931" s="9"/>
      <c r="BQ4931" s="9"/>
      <c r="BT4931" s="9"/>
      <c r="BU4931" s="9"/>
      <c r="BX4931" s="9"/>
      <c r="BY4931" s="9"/>
      <c r="CB4931" s="9"/>
      <c r="CC4931" s="9"/>
      <c r="CF4931" s="9"/>
      <c r="CG4931" s="9"/>
      <c r="CJ4931" s="9"/>
      <c r="CK4931" s="9"/>
      <c r="CN4931" s="9"/>
      <c r="CO4931" s="9"/>
      <c r="CP4931" s="9"/>
      <c r="CQ4931" s="9"/>
      <c r="CR4931" s="9"/>
      <c r="CS4931" s="9"/>
      <c r="CT4931" s="9"/>
      <c r="CU4931" s="9"/>
      <c r="CV4931" s="9"/>
      <c r="CW4931" s="9"/>
      <c r="CX4931" s="9"/>
      <c r="CY4931" s="9"/>
      <c r="CZ4931" s="9"/>
      <c r="DA4931" s="9"/>
      <c r="DB4931" s="9"/>
      <c r="DC4931" s="9"/>
      <c r="DD4931" s="9"/>
      <c r="DE4931" s="9"/>
      <c r="DF4931" s="9"/>
      <c r="DG4931" s="9"/>
      <c r="DH4931" s="9"/>
      <c r="DI4931" s="9"/>
      <c r="DJ4931" s="9"/>
      <c r="DK4931" s="9"/>
      <c r="DL4931" s="9"/>
      <c r="DM4931" s="9"/>
      <c r="DN4931" s="9"/>
      <c r="DO4931" s="9"/>
      <c r="DP4931" s="9"/>
      <c r="DQ4931" s="9"/>
      <c r="DR4931" s="9"/>
      <c r="DS4931" s="9"/>
      <c r="DT4931" s="9"/>
      <c r="DU4931" s="9"/>
      <c r="DV4931" s="9"/>
      <c r="DW4931" s="9"/>
      <c r="DX4931" s="9"/>
      <c r="DY4931" s="9"/>
      <c r="DZ4931" s="56"/>
      <c r="EA4931" s="57"/>
    </row>
    <row r="4932" spans="1:131" ht="39" customHeight="1" x14ac:dyDescent="0.25">
      <c r="A4932" s="9">
        <v>3377</v>
      </c>
      <c r="B4932" s="9" t="s">
        <v>9966</v>
      </c>
      <c r="C4932" s="9" t="s">
        <v>9967</v>
      </c>
      <c r="D4932" s="9"/>
      <c r="E4932" s="9" t="s">
        <v>6664</v>
      </c>
      <c r="F4932" s="9" t="s">
        <v>6665</v>
      </c>
      <c r="G4932" s="9"/>
      <c r="H4932" s="9" t="s">
        <v>906</v>
      </c>
      <c r="I4932" s="9" t="s">
        <v>78</v>
      </c>
      <c r="M4932" s="9" t="s">
        <v>335</v>
      </c>
      <c r="O4932" s="9">
        <v>31</v>
      </c>
      <c r="R4932" s="9"/>
      <c r="S4932" s="9"/>
      <c r="T4932" s="9"/>
      <c r="U4932" s="9"/>
      <c r="V4932" s="9"/>
      <c r="W4932" s="9"/>
      <c r="X4932" s="9"/>
      <c r="Y4932" s="9"/>
      <c r="Z4932" s="9"/>
      <c r="AA4932" s="9"/>
      <c r="AB4932" s="9"/>
      <c r="AC4932" s="9"/>
      <c r="AD4932" s="9"/>
      <c r="AE4932" s="9"/>
      <c r="AF4932" s="55"/>
      <c r="AG4932" s="55"/>
      <c r="AH4932" s="9"/>
      <c r="AI4932" s="9"/>
      <c r="AJ4932" s="9"/>
      <c r="AK4932" s="9"/>
      <c r="AL4932" s="9"/>
      <c r="AM4932" s="9"/>
      <c r="AN4932" s="9"/>
      <c r="AO4932" s="9"/>
      <c r="AP4932" s="9"/>
      <c r="AQ4932" s="9"/>
      <c r="AR4932" s="9"/>
      <c r="AS4932" s="9"/>
      <c r="AT4932" s="9"/>
      <c r="AU4932" s="9"/>
      <c r="AV4932" s="9"/>
      <c r="AW4932" s="9"/>
      <c r="AX4932" s="9"/>
      <c r="AY4932" s="9"/>
      <c r="AZ4932" s="9"/>
      <c r="BA4932" s="9"/>
      <c r="BB4932" s="9"/>
      <c r="BC4932" s="9"/>
      <c r="BD4932" s="9"/>
      <c r="BE4932" s="9"/>
      <c r="BF4932" s="9"/>
      <c r="BG4932" s="9"/>
      <c r="BH4932" s="9"/>
      <c r="BI4932" s="9"/>
      <c r="BJ4932" s="9"/>
      <c r="BK4932" s="9"/>
      <c r="BL4932" s="9"/>
      <c r="BM4932" s="9"/>
      <c r="BN4932" s="9"/>
      <c r="BO4932" s="9"/>
      <c r="BP4932" s="9"/>
      <c r="BQ4932" s="9"/>
      <c r="BT4932" s="9"/>
      <c r="BU4932" s="9"/>
      <c r="BX4932" s="9"/>
      <c r="BY4932" s="9"/>
      <c r="CB4932" s="9"/>
      <c r="CC4932" s="9"/>
      <c r="CF4932" s="9"/>
      <c r="CG4932" s="9"/>
      <c r="CJ4932" s="9"/>
      <c r="CK4932" s="9"/>
      <c r="CN4932" s="9"/>
      <c r="CO4932" s="9"/>
      <c r="CP4932" s="9"/>
      <c r="CQ4932" s="9"/>
      <c r="CR4932" s="9"/>
      <c r="CS4932" s="9"/>
      <c r="CT4932" s="9"/>
      <c r="CU4932" s="9"/>
      <c r="CV4932" s="9"/>
      <c r="CW4932" s="9"/>
      <c r="CX4932" s="9"/>
      <c r="CY4932" s="9"/>
      <c r="CZ4932" s="9"/>
      <c r="DA4932" s="9"/>
      <c r="DB4932" s="9"/>
      <c r="DC4932" s="9"/>
      <c r="DD4932" s="9"/>
      <c r="DE4932" s="9"/>
      <c r="DF4932" s="9"/>
      <c r="DG4932" s="9"/>
      <c r="DH4932" s="9"/>
      <c r="DI4932" s="9"/>
      <c r="DJ4932" s="9"/>
      <c r="DK4932" s="9"/>
      <c r="DL4932" s="9"/>
      <c r="DM4932" s="9"/>
      <c r="DN4932" s="9"/>
      <c r="DO4932" s="9"/>
      <c r="DP4932" s="9"/>
      <c r="DQ4932" s="9"/>
      <c r="DR4932" s="9"/>
      <c r="DS4932" s="9"/>
      <c r="DT4932" s="9"/>
      <c r="DU4932" s="9"/>
      <c r="DV4932" s="9"/>
      <c r="DW4932" s="9"/>
      <c r="DX4932" s="9"/>
      <c r="DY4932" s="9"/>
      <c r="DZ4932" s="56"/>
      <c r="EA4932" s="57"/>
    </row>
    <row r="4933" spans="1:131" ht="39" customHeight="1" x14ac:dyDescent="0.25">
      <c r="A4933" s="9">
        <v>3378</v>
      </c>
      <c r="B4933" s="9" t="s">
        <v>9968</v>
      </c>
      <c r="C4933" s="9" t="s">
        <v>9969</v>
      </c>
      <c r="D4933" s="9"/>
      <c r="E4933" s="9" t="s">
        <v>9970</v>
      </c>
      <c r="F4933" s="9" t="s">
        <v>9971</v>
      </c>
      <c r="G4933" s="9"/>
      <c r="H4933" s="9" t="s">
        <v>906</v>
      </c>
      <c r="I4933" s="9" t="s">
        <v>35</v>
      </c>
      <c r="M4933" s="9" t="s">
        <v>191</v>
      </c>
      <c r="O4933" s="9">
        <v>26</v>
      </c>
      <c r="R4933" s="9"/>
      <c r="S4933" s="9"/>
      <c r="T4933" s="9"/>
      <c r="U4933" s="9"/>
      <c r="V4933" s="9"/>
      <c r="W4933" s="9"/>
      <c r="X4933" s="9"/>
      <c r="Y4933" s="9"/>
      <c r="Z4933" s="9"/>
      <c r="AA4933" s="9"/>
      <c r="AB4933" s="9"/>
      <c r="AC4933" s="9"/>
      <c r="AD4933" s="9"/>
      <c r="AE4933" s="9"/>
      <c r="AF4933" s="55"/>
      <c r="AG4933" s="55"/>
      <c r="AH4933" s="9"/>
      <c r="AI4933" s="9"/>
      <c r="AJ4933" s="9"/>
      <c r="AK4933" s="9"/>
      <c r="AL4933" s="9"/>
      <c r="AM4933" s="9"/>
      <c r="AN4933" s="9"/>
      <c r="AO4933" s="9"/>
      <c r="AP4933" s="9"/>
      <c r="AQ4933" s="9"/>
      <c r="AR4933" s="9"/>
      <c r="AS4933" s="9"/>
      <c r="AT4933" s="9"/>
      <c r="AU4933" s="9"/>
      <c r="AV4933" s="9"/>
      <c r="AW4933" s="9"/>
      <c r="AX4933" s="9"/>
      <c r="AY4933" s="9"/>
      <c r="AZ4933" s="9"/>
      <c r="BA4933" s="9"/>
      <c r="BB4933" s="9"/>
      <c r="BC4933" s="9"/>
      <c r="BD4933" s="9"/>
      <c r="BE4933" s="9"/>
      <c r="BF4933" s="9"/>
      <c r="BG4933" s="9"/>
      <c r="BH4933" s="9"/>
      <c r="BI4933" s="9"/>
      <c r="BJ4933" s="9"/>
      <c r="BK4933" s="9"/>
      <c r="BL4933" s="9"/>
      <c r="BM4933" s="9"/>
      <c r="BN4933" s="9"/>
      <c r="BO4933" s="9"/>
      <c r="BP4933" s="9"/>
      <c r="BQ4933" s="9"/>
      <c r="BT4933" s="9"/>
      <c r="BU4933" s="9"/>
      <c r="BX4933" s="9"/>
      <c r="BY4933" s="9"/>
      <c r="CB4933" s="9"/>
      <c r="CC4933" s="9"/>
      <c r="CF4933" s="9"/>
      <c r="CG4933" s="9"/>
      <c r="CJ4933" s="9"/>
      <c r="CK4933" s="9"/>
      <c r="CN4933" s="9"/>
      <c r="CO4933" s="9"/>
      <c r="CP4933" s="9"/>
      <c r="CQ4933" s="9"/>
      <c r="CR4933" s="9"/>
      <c r="CS4933" s="9"/>
      <c r="CT4933" s="9"/>
      <c r="CU4933" s="9"/>
      <c r="CV4933" s="9"/>
      <c r="CW4933" s="9"/>
      <c r="CX4933" s="9"/>
      <c r="CY4933" s="9"/>
      <c r="CZ4933" s="9"/>
      <c r="DA4933" s="9"/>
      <c r="DB4933" s="9"/>
      <c r="DC4933" s="9"/>
      <c r="DD4933" s="9"/>
      <c r="DE4933" s="9"/>
      <c r="DF4933" s="9"/>
      <c r="DG4933" s="9"/>
      <c r="DH4933" s="9"/>
      <c r="DI4933" s="9"/>
      <c r="DJ4933" s="9"/>
      <c r="DK4933" s="9"/>
      <c r="DL4933" s="9"/>
      <c r="DM4933" s="9"/>
      <c r="DN4933" s="9"/>
      <c r="DO4933" s="9"/>
      <c r="DP4933" s="9"/>
      <c r="DQ4933" s="9"/>
      <c r="DR4933" s="9"/>
      <c r="DS4933" s="9"/>
      <c r="DT4933" s="9"/>
      <c r="DU4933" s="9"/>
      <c r="DV4933" s="9"/>
      <c r="DW4933" s="9"/>
      <c r="DX4933" s="9"/>
      <c r="DY4933" s="9"/>
      <c r="DZ4933" s="56"/>
      <c r="EA4933" s="57"/>
    </row>
    <row r="4934" spans="1:131" ht="19.5" customHeight="1" x14ac:dyDescent="0.25">
      <c r="A4934" s="9">
        <v>3379</v>
      </c>
      <c r="B4934" s="9" t="s">
        <v>9972</v>
      </c>
      <c r="C4934" s="9" t="s">
        <v>9973</v>
      </c>
      <c r="D4934" s="9"/>
      <c r="E4934" s="9" t="s">
        <v>6435</v>
      </c>
      <c r="F4934" s="9" t="s">
        <v>4385</v>
      </c>
      <c r="G4934" s="9"/>
      <c r="H4934" s="9" t="s">
        <v>906</v>
      </c>
      <c r="I4934" s="9" t="s">
        <v>25</v>
      </c>
      <c r="M4934" s="9" t="s">
        <v>20</v>
      </c>
      <c r="O4934" s="9">
        <v>31</v>
      </c>
      <c r="R4934" s="9"/>
      <c r="S4934" s="9"/>
      <c r="T4934" s="9"/>
      <c r="U4934" s="9"/>
      <c r="V4934" s="9"/>
      <c r="W4934" s="9"/>
      <c r="X4934" s="9"/>
      <c r="Y4934" s="9"/>
      <c r="Z4934" s="9"/>
      <c r="AA4934" s="9"/>
      <c r="AB4934" s="9"/>
      <c r="AC4934" s="9"/>
      <c r="AD4934" s="9"/>
      <c r="AE4934" s="9"/>
      <c r="AF4934" s="55"/>
      <c r="AG4934" s="55"/>
      <c r="AH4934" s="9"/>
      <c r="AI4934" s="9"/>
      <c r="AJ4934" s="9"/>
      <c r="AK4934" s="9"/>
      <c r="AL4934" s="9"/>
      <c r="AM4934" s="9"/>
      <c r="AN4934" s="9"/>
      <c r="AO4934" s="9"/>
      <c r="AP4934" s="9"/>
      <c r="AQ4934" s="9"/>
      <c r="AR4934" s="9"/>
      <c r="AS4934" s="9"/>
      <c r="AT4934" s="9"/>
      <c r="AU4934" s="9"/>
      <c r="AV4934" s="9"/>
      <c r="AW4934" s="9"/>
      <c r="AX4934" s="9"/>
      <c r="AY4934" s="9"/>
      <c r="AZ4934" s="9"/>
      <c r="BA4934" s="9"/>
      <c r="BB4934" s="9"/>
      <c r="BC4934" s="9"/>
      <c r="BD4934" s="9"/>
      <c r="BE4934" s="9"/>
      <c r="BF4934" s="9"/>
      <c r="BG4934" s="9"/>
      <c r="BH4934" s="9"/>
      <c r="BI4934" s="9"/>
      <c r="BJ4934" s="9"/>
      <c r="BK4934" s="9"/>
      <c r="BL4934" s="9"/>
      <c r="BM4934" s="9"/>
      <c r="BN4934" s="9"/>
      <c r="BO4934" s="9"/>
      <c r="BP4934" s="9"/>
      <c r="BQ4934" s="9"/>
      <c r="BT4934" s="9"/>
      <c r="BU4934" s="9"/>
      <c r="BX4934" s="9"/>
      <c r="BY4934" s="9"/>
      <c r="CB4934" s="9"/>
      <c r="CC4934" s="9"/>
      <c r="CF4934" s="9"/>
      <c r="CG4934" s="9"/>
      <c r="CJ4934" s="9"/>
      <c r="CK4934" s="9"/>
      <c r="CN4934" s="9"/>
      <c r="CO4934" s="9"/>
      <c r="CP4934" s="9"/>
      <c r="CQ4934" s="9"/>
      <c r="CR4934" s="9"/>
      <c r="CS4934" s="9"/>
      <c r="CT4934" s="9"/>
      <c r="CU4934" s="9"/>
      <c r="CV4934" s="9"/>
      <c r="CW4934" s="9"/>
      <c r="CX4934" s="9"/>
      <c r="CY4934" s="9"/>
      <c r="CZ4934" s="9"/>
      <c r="DA4934" s="9"/>
      <c r="DB4934" s="9"/>
      <c r="DC4934" s="9"/>
      <c r="DD4934" s="9"/>
      <c r="DE4934" s="9"/>
      <c r="DF4934" s="9"/>
      <c r="DG4934" s="9"/>
      <c r="DH4934" s="9"/>
      <c r="DI4934" s="9"/>
      <c r="DJ4934" s="9"/>
      <c r="DK4934" s="9"/>
      <c r="DL4934" s="9"/>
      <c r="DM4934" s="9"/>
      <c r="DN4934" s="9"/>
      <c r="DO4934" s="9"/>
      <c r="DP4934" s="9"/>
      <c r="DQ4934" s="9"/>
      <c r="DR4934" s="9"/>
      <c r="DS4934" s="9"/>
      <c r="DT4934" s="9"/>
      <c r="DU4934" s="9"/>
      <c r="DV4934" s="9"/>
      <c r="DW4934" s="9"/>
      <c r="DX4934" s="9"/>
      <c r="DY4934" s="9"/>
      <c r="DZ4934" s="56"/>
      <c r="EA4934" s="57"/>
    </row>
    <row r="4935" spans="1:131" ht="19.5" customHeight="1" x14ac:dyDescent="0.25">
      <c r="A4935" s="9">
        <v>3380</v>
      </c>
      <c r="B4935" s="9" t="s">
        <v>9974</v>
      </c>
      <c r="C4935" s="9" t="s">
        <v>9975</v>
      </c>
      <c r="D4935" s="9"/>
      <c r="E4935" s="9" t="s">
        <v>6990</v>
      </c>
      <c r="F4935" s="9" t="s">
        <v>7474</v>
      </c>
      <c r="G4935" s="9"/>
      <c r="H4935" s="9" t="s">
        <v>906</v>
      </c>
      <c r="I4935" s="9" t="s">
        <v>3195</v>
      </c>
      <c r="M4935" s="9" t="s">
        <v>20</v>
      </c>
      <c r="O4935" s="9">
        <v>30</v>
      </c>
      <c r="R4935" s="9"/>
      <c r="S4935" s="9"/>
      <c r="T4935" s="9"/>
      <c r="U4935" s="9"/>
      <c r="V4935" s="9"/>
      <c r="W4935" s="9"/>
      <c r="X4935" s="9"/>
      <c r="Y4935" s="9"/>
      <c r="Z4935" s="9"/>
      <c r="AA4935" s="9"/>
      <c r="AB4935" s="9"/>
      <c r="AC4935" s="9"/>
      <c r="AD4935" s="9"/>
      <c r="AE4935" s="9"/>
      <c r="AF4935" s="55"/>
      <c r="AG4935" s="55"/>
      <c r="AH4935" s="9"/>
      <c r="AI4935" s="9"/>
      <c r="AJ4935" s="9"/>
      <c r="AK4935" s="9"/>
      <c r="AL4935" s="9"/>
      <c r="AM4935" s="9"/>
      <c r="AN4935" s="9"/>
      <c r="AO4935" s="9"/>
      <c r="AP4935" s="9"/>
      <c r="AQ4935" s="9"/>
      <c r="AR4935" s="9"/>
      <c r="AS4935" s="9"/>
      <c r="AT4935" s="9"/>
      <c r="AU4935" s="9"/>
      <c r="AV4935" s="9"/>
      <c r="AW4935" s="9"/>
      <c r="AX4935" s="9"/>
      <c r="AY4935" s="9"/>
      <c r="AZ4935" s="9"/>
      <c r="BA4935" s="9"/>
      <c r="BB4935" s="9"/>
      <c r="BC4935" s="9"/>
      <c r="BD4935" s="9"/>
      <c r="BE4935" s="9"/>
      <c r="BF4935" s="9"/>
      <c r="BG4935" s="9"/>
      <c r="BH4935" s="9"/>
      <c r="BI4935" s="9"/>
      <c r="BJ4935" s="9"/>
      <c r="BK4935" s="9"/>
      <c r="BL4935" s="9"/>
      <c r="BM4935" s="9"/>
      <c r="BN4935" s="9"/>
      <c r="BO4935" s="9"/>
      <c r="BP4935" s="9"/>
      <c r="BQ4935" s="9"/>
      <c r="BT4935" s="9"/>
      <c r="BU4935" s="9"/>
      <c r="BX4935" s="9"/>
      <c r="BY4935" s="9"/>
      <c r="CB4935" s="9"/>
      <c r="CC4935" s="9"/>
      <c r="CF4935" s="9"/>
      <c r="CG4935" s="9"/>
      <c r="CJ4935" s="9"/>
      <c r="CK4935" s="9"/>
      <c r="CN4935" s="9"/>
      <c r="CO4935" s="9"/>
      <c r="CP4935" s="9"/>
      <c r="CQ4935" s="9"/>
      <c r="CR4935" s="9"/>
      <c r="CS4935" s="9"/>
      <c r="CT4935" s="9"/>
      <c r="CU4935" s="9"/>
      <c r="CV4935" s="9"/>
      <c r="CW4935" s="9"/>
      <c r="CX4935" s="9"/>
      <c r="CY4935" s="9"/>
      <c r="CZ4935" s="9"/>
      <c r="DA4935" s="9"/>
      <c r="DB4935" s="9"/>
      <c r="DC4935" s="9"/>
      <c r="DD4935" s="9"/>
      <c r="DE4935" s="9"/>
      <c r="DF4935" s="9"/>
      <c r="DG4935" s="9"/>
      <c r="DH4935" s="9"/>
      <c r="DI4935" s="9"/>
      <c r="DJ4935" s="9"/>
      <c r="DK4935" s="9"/>
      <c r="DL4935" s="9"/>
      <c r="DM4935" s="9"/>
      <c r="DN4935" s="9"/>
      <c r="DO4935" s="9"/>
      <c r="DP4935" s="9"/>
      <c r="DQ4935" s="9"/>
      <c r="DR4935" s="9"/>
      <c r="DS4935" s="9"/>
      <c r="DT4935" s="9"/>
      <c r="DU4935" s="9"/>
      <c r="DV4935" s="9"/>
      <c r="DW4935" s="9"/>
      <c r="DX4935" s="9"/>
      <c r="DY4935" s="9"/>
      <c r="DZ4935" s="56"/>
      <c r="EA4935" s="57"/>
    </row>
    <row r="4936" spans="1:131" ht="19.5" customHeight="1" x14ac:dyDescent="0.25">
      <c r="A4936" s="9">
        <v>3381</v>
      </c>
      <c r="B4936" s="9" t="s">
        <v>9981</v>
      </c>
      <c r="C4936" s="9" t="s">
        <v>9982</v>
      </c>
      <c r="D4936" s="9"/>
      <c r="E4936" s="9" t="s">
        <v>9983</v>
      </c>
      <c r="F4936" s="9" t="s">
        <v>7652</v>
      </c>
      <c r="G4936" s="9"/>
      <c r="H4936" s="9" t="s">
        <v>202</v>
      </c>
      <c r="I4936" s="9" t="s">
        <v>28</v>
      </c>
      <c r="J4936" s="129">
        <v>44329</v>
      </c>
      <c r="K4936" s="129">
        <v>44281</v>
      </c>
      <c r="L4936" s="129">
        <v>44469</v>
      </c>
      <c r="O4936" s="9">
        <v>29</v>
      </c>
      <c r="Q4936" s="9" t="s">
        <v>54</v>
      </c>
      <c r="R4936" s="9"/>
      <c r="S4936" s="13">
        <v>2717000</v>
      </c>
      <c r="T4936" s="13">
        <v>2717000</v>
      </c>
      <c r="U4936" s="13">
        <v>815100</v>
      </c>
      <c r="V4936" s="9"/>
      <c r="W4936" s="9"/>
      <c r="X4936" s="9"/>
      <c r="Y4936" s="9"/>
      <c r="Z4936" s="9"/>
      <c r="AA4936" s="9"/>
      <c r="AB4936" s="9"/>
      <c r="AC4936" s="9"/>
      <c r="AD4936" s="9"/>
      <c r="AE4936" s="9"/>
      <c r="AF4936" s="55"/>
      <c r="AG4936" s="55"/>
      <c r="AH4936" s="9"/>
      <c r="AI4936" s="9"/>
      <c r="AJ4936" s="9"/>
      <c r="AK4936" s="9"/>
      <c r="AL4936" s="9"/>
      <c r="AM4936" s="9"/>
      <c r="AN4936" s="9"/>
      <c r="AO4936" s="9"/>
      <c r="AP4936" s="9"/>
      <c r="AQ4936" s="9"/>
      <c r="AR4936" s="9"/>
      <c r="AS4936" s="9"/>
      <c r="AT4936" s="9"/>
      <c r="AU4936" s="9"/>
      <c r="AV4936" s="9"/>
      <c r="AW4936" s="9"/>
      <c r="AX4936" s="9"/>
      <c r="AY4936" s="9"/>
      <c r="AZ4936" s="9"/>
      <c r="BA4936" s="9"/>
      <c r="BB4936" s="9"/>
      <c r="BC4936" s="9"/>
      <c r="BD4936" s="9"/>
      <c r="BE4936" s="9"/>
      <c r="BF4936" s="9"/>
      <c r="BG4936" s="9"/>
      <c r="BH4936" s="9"/>
      <c r="BI4936" s="9"/>
      <c r="BJ4936" s="9"/>
      <c r="BK4936" s="9"/>
      <c r="BL4936" s="9"/>
      <c r="BM4936" s="9"/>
      <c r="BN4936" s="9"/>
      <c r="BO4936" s="9"/>
      <c r="BP4936" s="9"/>
      <c r="BQ4936" s="9"/>
      <c r="BT4936" s="9"/>
      <c r="BU4936" s="9"/>
      <c r="BX4936" s="9"/>
      <c r="BY4936" s="9"/>
      <c r="CB4936" s="9"/>
      <c r="CC4936" s="9"/>
      <c r="CF4936" s="9"/>
      <c r="CG4936" s="9"/>
      <c r="CJ4936" s="9"/>
      <c r="CK4936" s="9"/>
      <c r="CN4936" s="9"/>
      <c r="CO4936" s="9"/>
      <c r="CP4936" s="9"/>
      <c r="CQ4936" s="9"/>
      <c r="CR4936" s="9"/>
      <c r="CS4936" s="9"/>
      <c r="CT4936" s="9"/>
      <c r="CU4936" s="9"/>
      <c r="CV4936" s="9"/>
      <c r="CW4936" s="9"/>
      <c r="CX4936" s="9"/>
      <c r="CY4936" s="9"/>
      <c r="CZ4936" s="9"/>
      <c r="DA4936" s="9"/>
      <c r="DB4936" s="9"/>
      <c r="DC4936" s="9"/>
      <c r="DD4936" s="9"/>
      <c r="DE4936" s="9"/>
      <c r="DF4936" s="9"/>
      <c r="DG4936" s="9"/>
      <c r="DH4936" s="9"/>
      <c r="DI4936" s="9"/>
      <c r="DJ4936" s="9"/>
      <c r="DK4936" s="9"/>
      <c r="DL4936" s="9"/>
      <c r="DM4936" s="9"/>
      <c r="DN4936" s="9"/>
      <c r="DO4936" s="9"/>
      <c r="DP4936" s="9"/>
      <c r="DQ4936" s="9"/>
      <c r="DR4936" s="9"/>
      <c r="DS4936" s="9"/>
      <c r="DT4936" s="9"/>
      <c r="DU4936" s="9"/>
      <c r="DV4936" s="9"/>
      <c r="DW4936" s="9"/>
      <c r="DX4936" s="9"/>
      <c r="DY4936" s="9"/>
      <c r="DZ4936" s="56"/>
      <c r="EA4936" s="57"/>
    </row>
    <row r="4937" spans="1:131" ht="19.5" customHeight="1" x14ac:dyDescent="0.25">
      <c r="A4937" s="9">
        <v>3382</v>
      </c>
      <c r="B4937" s="9" t="s">
        <v>9984</v>
      </c>
      <c r="C4937" s="9" t="s">
        <v>9985</v>
      </c>
      <c r="D4937" s="9"/>
      <c r="E4937" s="9" t="s">
        <v>9983</v>
      </c>
      <c r="F4937" s="9" t="s">
        <v>7652</v>
      </c>
      <c r="G4937" s="9"/>
      <c r="H4937" s="9" t="s">
        <v>202</v>
      </c>
      <c r="I4937" s="9" t="s">
        <v>28</v>
      </c>
      <c r="J4937" s="129">
        <v>44329</v>
      </c>
      <c r="K4937" s="129">
        <v>44281</v>
      </c>
      <c r="L4937" s="129">
        <v>44469</v>
      </c>
      <c r="O4937" s="9">
        <v>32</v>
      </c>
      <c r="Q4937" s="9" t="s">
        <v>54</v>
      </c>
      <c r="R4937" s="9"/>
      <c r="S4937" s="13">
        <v>1985714</v>
      </c>
      <c r="T4937" s="13">
        <v>1985714</v>
      </c>
      <c r="U4937" s="13">
        <v>595714</v>
      </c>
      <c r="V4937" s="9"/>
      <c r="W4937" s="9"/>
      <c r="X4937" s="9"/>
      <c r="Y4937" s="9"/>
      <c r="Z4937" s="9"/>
      <c r="AA4937" s="9"/>
      <c r="AB4937" s="9"/>
      <c r="AC4937" s="9"/>
      <c r="AD4937" s="9"/>
      <c r="AE4937" s="9"/>
      <c r="AF4937" s="55"/>
      <c r="AG4937" s="55"/>
      <c r="AH4937" s="9"/>
      <c r="AI4937" s="9"/>
      <c r="AJ4937" s="9"/>
      <c r="AK4937" s="9"/>
      <c r="AL4937" s="9"/>
      <c r="AM4937" s="9"/>
      <c r="AN4937" s="9"/>
      <c r="AO4937" s="9"/>
      <c r="AP4937" s="9"/>
      <c r="AQ4937" s="9"/>
      <c r="AR4937" s="9"/>
      <c r="AS4937" s="9"/>
      <c r="AT4937" s="9"/>
      <c r="AU4937" s="9"/>
      <c r="AV4937" s="9"/>
      <c r="AW4937" s="9"/>
      <c r="AX4937" s="9"/>
      <c r="AY4937" s="9"/>
      <c r="AZ4937" s="9"/>
      <c r="BA4937" s="9"/>
      <c r="BB4937" s="9"/>
      <c r="BC4937" s="9"/>
      <c r="BD4937" s="9"/>
      <c r="BE4937" s="9"/>
      <c r="BF4937" s="9"/>
      <c r="BG4937" s="9"/>
      <c r="BH4937" s="9"/>
      <c r="BI4937" s="9"/>
      <c r="BJ4937" s="9"/>
      <c r="BK4937" s="9"/>
      <c r="BL4937" s="9"/>
      <c r="BM4937" s="9"/>
      <c r="BN4937" s="9"/>
      <c r="BO4937" s="9"/>
      <c r="BP4937" s="9"/>
      <c r="BQ4937" s="9"/>
      <c r="BT4937" s="9"/>
      <c r="BU4937" s="9"/>
      <c r="BX4937" s="9"/>
      <c r="BY4937" s="9"/>
      <c r="CB4937" s="9"/>
      <c r="CC4937" s="9"/>
      <c r="CF4937" s="9"/>
      <c r="CG4937" s="9"/>
      <c r="CJ4937" s="9"/>
      <c r="CK4937" s="9"/>
      <c r="CN4937" s="9"/>
      <c r="CO4937" s="9"/>
      <c r="CP4937" s="9"/>
      <c r="CQ4937" s="9"/>
      <c r="CR4937" s="9"/>
      <c r="CS4937" s="9"/>
      <c r="CT4937" s="9"/>
      <c r="CU4937" s="9"/>
      <c r="CV4937" s="9"/>
      <c r="CW4937" s="9"/>
      <c r="CX4937" s="9"/>
      <c r="CY4937" s="9"/>
      <c r="CZ4937" s="9"/>
      <c r="DA4937" s="9"/>
      <c r="DB4937" s="9"/>
      <c r="DC4937" s="9"/>
      <c r="DD4937" s="9"/>
      <c r="DE4937" s="9"/>
      <c r="DF4937" s="9"/>
      <c r="DG4937" s="9"/>
      <c r="DH4937" s="9"/>
      <c r="DI4937" s="9"/>
      <c r="DJ4937" s="9"/>
      <c r="DK4937" s="9"/>
      <c r="DL4937" s="9"/>
      <c r="DM4937" s="9"/>
      <c r="DN4937" s="9"/>
      <c r="DO4937" s="9"/>
      <c r="DP4937" s="9"/>
      <c r="DQ4937" s="9"/>
      <c r="DR4937" s="9"/>
      <c r="DS4937" s="9"/>
      <c r="DT4937" s="9"/>
      <c r="DU4937" s="9"/>
      <c r="DV4937" s="9"/>
      <c r="DW4937" s="9"/>
      <c r="DX4937" s="9"/>
      <c r="DY4937" s="9"/>
      <c r="DZ4937" s="56"/>
      <c r="EA4937" s="57"/>
    </row>
    <row r="4938" spans="1:131" ht="19.5" customHeight="1" x14ac:dyDescent="0.25">
      <c r="A4938" s="9">
        <v>3383</v>
      </c>
      <c r="B4938" s="9" t="s">
        <v>9986</v>
      </c>
      <c r="C4938" s="9" t="s">
        <v>2643</v>
      </c>
      <c r="D4938" s="9"/>
      <c r="E4938" s="9" t="s">
        <v>9983</v>
      </c>
      <c r="F4938" s="9" t="s">
        <v>7652</v>
      </c>
      <c r="G4938" s="9"/>
      <c r="H4938" s="9" t="s">
        <v>202</v>
      </c>
      <c r="I4938" s="9" t="s">
        <v>28</v>
      </c>
      <c r="J4938" s="129">
        <v>44341</v>
      </c>
      <c r="K4938" s="129">
        <v>44281</v>
      </c>
      <c r="L4938" s="129">
        <v>44469</v>
      </c>
      <c r="O4938" s="9">
        <v>30</v>
      </c>
      <c r="Q4938" s="9" t="s">
        <v>54</v>
      </c>
      <c r="R4938" s="9"/>
      <c r="S4938" s="13">
        <v>1985714</v>
      </c>
      <c r="T4938" s="13">
        <v>1985714</v>
      </c>
      <c r="U4938" s="13">
        <v>595714</v>
      </c>
      <c r="V4938" s="9"/>
      <c r="W4938" s="9"/>
      <c r="X4938" s="9"/>
      <c r="Y4938" s="9"/>
      <c r="Z4938" s="9"/>
      <c r="AA4938" s="9"/>
      <c r="AB4938" s="9"/>
      <c r="AC4938" s="9"/>
      <c r="AD4938" s="9"/>
      <c r="AE4938" s="9"/>
      <c r="AF4938" s="55"/>
      <c r="AG4938" s="55"/>
      <c r="AH4938" s="9"/>
      <c r="AI4938" s="9"/>
      <c r="AJ4938" s="9"/>
      <c r="AK4938" s="9"/>
      <c r="AL4938" s="9"/>
      <c r="AM4938" s="9"/>
      <c r="AN4938" s="9"/>
      <c r="AO4938" s="9"/>
      <c r="AP4938" s="9"/>
      <c r="AQ4938" s="9"/>
      <c r="AR4938" s="9"/>
      <c r="AS4938" s="9"/>
      <c r="AT4938" s="9"/>
      <c r="AU4938" s="9"/>
      <c r="AV4938" s="9"/>
      <c r="AW4938" s="9"/>
      <c r="AX4938" s="9"/>
      <c r="AY4938" s="9"/>
      <c r="AZ4938" s="9"/>
      <c r="BA4938" s="9"/>
      <c r="BB4938" s="9"/>
      <c r="BC4938" s="9"/>
      <c r="BD4938" s="9"/>
      <c r="BE4938" s="9"/>
      <c r="BF4938" s="9"/>
      <c r="BG4938" s="9"/>
      <c r="BH4938" s="9"/>
      <c r="BI4938" s="9"/>
      <c r="BJ4938" s="9"/>
      <c r="BK4938" s="9"/>
      <c r="BL4938" s="9"/>
      <c r="BM4938" s="9"/>
      <c r="BN4938" s="9"/>
      <c r="BO4938" s="9"/>
      <c r="BP4938" s="9"/>
      <c r="BQ4938" s="9"/>
      <c r="BT4938" s="9"/>
      <c r="BU4938" s="9"/>
      <c r="BX4938" s="9"/>
      <c r="BY4938" s="9"/>
      <c r="CB4938" s="9"/>
      <c r="CC4938" s="9"/>
      <c r="CF4938" s="9"/>
      <c r="CG4938" s="9"/>
      <c r="CJ4938" s="9"/>
      <c r="CK4938" s="9"/>
      <c r="CN4938" s="9"/>
      <c r="CO4938" s="9"/>
      <c r="CP4938" s="9"/>
      <c r="CQ4938" s="9"/>
      <c r="CR4938" s="9"/>
      <c r="CS4938" s="9"/>
      <c r="CT4938" s="9"/>
      <c r="CU4938" s="9"/>
      <c r="CV4938" s="9"/>
      <c r="CW4938" s="9"/>
      <c r="CX4938" s="9"/>
      <c r="CY4938" s="9"/>
      <c r="CZ4938" s="9"/>
      <c r="DA4938" s="9"/>
      <c r="DB4938" s="9"/>
      <c r="DC4938" s="9"/>
      <c r="DD4938" s="9"/>
      <c r="DE4938" s="9"/>
      <c r="DF4938" s="9"/>
      <c r="DG4938" s="9"/>
      <c r="DH4938" s="9"/>
      <c r="DI4938" s="9"/>
      <c r="DJ4938" s="9"/>
      <c r="DK4938" s="9"/>
      <c r="DL4938" s="9"/>
      <c r="DM4938" s="9"/>
      <c r="DN4938" s="9"/>
      <c r="DO4938" s="9"/>
      <c r="DP4938" s="9"/>
      <c r="DQ4938" s="9"/>
      <c r="DR4938" s="9"/>
      <c r="DS4938" s="9"/>
      <c r="DT4938" s="9"/>
      <c r="DU4938" s="9"/>
      <c r="DV4938" s="9"/>
      <c r="DW4938" s="9"/>
      <c r="DX4938" s="9"/>
      <c r="DY4938" s="9"/>
      <c r="DZ4938" s="56"/>
      <c r="EA4938" s="57"/>
    </row>
    <row r="4939" spans="1:131" ht="19.5" customHeight="1" x14ac:dyDescent="0.25">
      <c r="A4939" s="9">
        <v>3384</v>
      </c>
      <c r="B4939" s="10" t="s">
        <v>9987</v>
      </c>
      <c r="C4939" s="9" t="s">
        <v>9988</v>
      </c>
      <c r="D4939" s="9"/>
      <c r="E4939" s="9" t="s">
        <v>9983</v>
      </c>
      <c r="F4939" s="9" t="s">
        <v>7652</v>
      </c>
      <c r="G4939" s="9"/>
      <c r="H4939" s="9" t="s">
        <v>202</v>
      </c>
      <c r="I4939" s="9" t="s">
        <v>28</v>
      </c>
      <c r="J4939" s="129">
        <v>44362</v>
      </c>
      <c r="K4939" s="129">
        <v>44281</v>
      </c>
      <c r="L4939" s="129">
        <v>44469</v>
      </c>
      <c r="O4939" s="9">
        <v>26</v>
      </c>
      <c r="Q4939" s="9" t="s">
        <v>54</v>
      </c>
      <c r="R4939" s="9"/>
      <c r="S4939" s="13">
        <v>1985714</v>
      </c>
      <c r="T4939" s="13">
        <v>1985714</v>
      </c>
      <c r="U4939" s="13">
        <v>595714</v>
      </c>
      <c r="V4939" s="9"/>
      <c r="W4939" s="9"/>
      <c r="X4939" s="9"/>
      <c r="Y4939" s="9"/>
      <c r="Z4939" s="9"/>
      <c r="AA4939" s="9"/>
      <c r="AB4939" s="9"/>
      <c r="AC4939" s="9"/>
      <c r="AD4939" s="9"/>
      <c r="AE4939" s="9"/>
      <c r="AF4939" s="55"/>
      <c r="AG4939" s="55"/>
      <c r="AH4939" s="9"/>
      <c r="AI4939" s="9"/>
      <c r="AJ4939" s="9"/>
      <c r="AK4939" s="9"/>
      <c r="AL4939" s="9"/>
      <c r="AM4939" s="9"/>
      <c r="AN4939" s="9"/>
      <c r="AO4939" s="9"/>
      <c r="AP4939" s="9"/>
      <c r="AQ4939" s="9"/>
      <c r="AR4939" s="9"/>
      <c r="AS4939" s="9"/>
      <c r="AT4939" s="9"/>
      <c r="AU4939" s="9"/>
      <c r="AV4939" s="9"/>
      <c r="AW4939" s="9"/>
      <c r="AX4939" s="9"/>
      <c r="AY4939" s="9"/>
      <c r="AZ4939" s="9"/>
      <c r="BA4939" s="9"/>
      <c r="BB4939" s="9"/>
      <c r="BC4939" s="9"/>
      <c r="BD4939" s="9"/>
      <c r="BE4939" s="9"/>
      <c r="BF4939" s="9"/>
      <c r="BG4939" s="9"/>
      <c r="BH4939" s="9"/>
      <c r="BI4939" s="9"/>
      <c r="BJ4939" s="9"/>
      <c r="BK4939" s="9"/>
      <c r="BL4939" s="9"/>
      <c r="BM4939" s="9"/>
      <c r="BN4939" s="9"/>
      <c r="BO4939" s="9"/>
      <c r="BP4939" s="9"/>
      <c r="BQ4939" s="9"/>
      <c r="BT4939" s="9"/>
      <c r="BU4939" s="9"/>
      <c r="BX4939" s="9"/>
      <c r="BY4939" s="9"/>
      <c r="CB4939" s="9"/>
      <c r="CC4939" s="9"/>
      <c r="CF4939" s="9"/>
      <c r="CG4939" s="9"/>
      <c r="CJ4939" s="9"/>
      <c r="CK4939" s="9"/>
      <c r="CN4939" s="9"/>
      <c r="CO4939" s="9"/>
      <c r="CP4939" s="9"/>
      <c r="CQ4939" s="9"/>
      <c r="CR4939" s="9"/>
      <c r="CS4939" s="9"/>
      <c r="CT4939" s="9"/>
      <c r="CU4939" s="9"/>
      <c r="CV4939" s="9"/>
      <c r="CW4939" s="9"/>
      <c r="CX4939" s="9"/>
      <c r="CY4939" s="9"/>
      <c r="CZ4939" s="9"/>
      <c r="DA4939" s="9"/>
      <c r="DB4939" s="9"/>
      <c r="DC4939" s="9"/>
      <c r="DD4939" s="9"/>
      <c r="DE4939" s="9"/>
      <c r="DF4939" s="9"/>
      <c r="DG4939" s="9"/>
      <c r="DH4939" s="9"/>
      <c r="DI4939" s="9"/>
      <c r="DJ4939" s="9"/>
      <c r="DK4939" s="9"/>
      <c r="DL4939" s="9"/>
      <c r="DM4939" s="9"/>
      <c r="DN4939" s="9"/>
      <c r="DO4939" s="9"/>
      <c r="DP4939" s="9"/>
      <c r="DQ4939" s="9"/>
      <c r="DR4939" s="9"/>
      <c r="DS4939" s="9"/>
      <c r="DT4939" s="9"/>
      <c r="DU4939" s="9"/>
      <c r="DV4939" s="9"/>
      <c r="DW4939" s="9"/>
      <c r="DX4939" s="9"/>
      <c r="DY4939" s="9"/>
      <c r="DZ4939" s="56"/>
      <c r="EA4939" s="57"/>
    </row>
    <row r="4940" spans="1:131" ht="19.5" customHeight="1" x14ac:dyDescent="0.25">
      <c r="A4940" s="9">
        <v>3385</v>
      </c>
      <c r="B4940" s="9" t="s">
        <v>9989</v>
      </c>
      <c r="C4940" s="9" t="s">
        <v>8726</v>
      </c>
      <c r="D4940" s="9"/>
      <c r="E4940" s="9" t="s">
        <v>9983</v>
      </c>
      <c r="F4940" s="9" t="s">
        <v>7652</v>
      </c>
      <c r="G4940" s="9"/>
      <c r="H4940" s="9" t="s">
        <v>202</v>
      </c>
      <c r="I4940" s="9" t="s">
        <v>28</v>
      </c>
      <c r="J4940" s="129">
        <v>44354</v>
      </c>
      <c r="K4940" s="129">
        <v>44305</v>
      </c>
      <c r="L4940" s="129">
        <v>44469</v>
      </c>
      <c r="O4940" s="9">
        <v>31</v>
      </c>
      <c r="Q4940" s="9" t="s">
        <v>54</v>
      </c>
      <c r="R4940" s="9"/>
      <c r="S4940" s="13">
        <v>1985714</v>
      </c>
      <c r="T4940" s="13">
        <v>1985714</v>
      </c>
      <c r="U4940" s="13">
        <v>595714</v>
      </c>
      <c r="V4940" s="9"/>
      <c r="W4940" s="9"/>
      <c r="X4940" s="9"/>
      <c r="Y4940" s="9"/>
      <c r="Z4940" s="9"/>
      <c r="AA4940" s="9"/>
      <c r="AB4940" s="9"/>
      <c r="AC4940" s="9"/>
      <c r="AD4940" s="9"/>
      <c r="AE4940" s="9"/>
      <c r="AF4940" s="55"/>
      <c r="AG4940" s="55"/>
      <c r="AH4940" s="9"/>
      <c r="AI4940" s="9"/>
      <c r="AJ4940" s="9"/>
      <c r="AK4940" s="9"/>
      <c r="AL4940" s="9"/>
      <c r="AM4940" s="9"/>
      <c r="AN4940" s="9"/>
      <c r="AO4940" s="9"/>
      <c r="AP4940" s="9"/>
      <c r="AQ4940" s="9"/>
      <c r="AR4940" s="9"/>
      <c r="AS4940" s="9"/>
      <c r="AT4940" s="9"/>
      <c r="AU4940" s="9"/>
      <c r="AV4940" s="9"/>
      <c r="AW4940" s="9"/>
      <c r="AX4940" s="9"/>
      <c r="AY4940" s="9"/>
      <c r="AZ4940" s="9"/>
      <c r="BA4940" s="9"/>
      <c r="BB4940" s="9"/>
      <c r="BC4940" s="9"/>
      <c r="BD4940" s="9"/>
      <c r="BE4940" s="9"/>
      <c r="BF4940" s="9"/>
      <c r="BG4940" s="9"/>
      <c r="BH4940" s="9"/>
      <c r="BI4940" s="9"/>
      <c r="BJ4940" s="9"/>
      <c r="BK4940" s="9"/>
      <c r="BL4940" s="9"/>
      <c r="BM4940" s="9"/>
      <c r="BN4940" s="9"/>
      <c r="BO4940" s="9"/>
      <c r="BP4940" s="9"/>
      <c r="BQ4940" s="9"/>
      <c r="BT4940" s="9"/>
      <c r="BU4940" s="9"/>
      <c r="BX4940" s="9"/>
      <c r="BY4940" s="9"/>
      <c r="CB4940" s="9"/>
      <c r="CC4940" s="9"/>
      <c r="CF4940" s="9"/>
      <c r="CG4940" s="9"/>
      <c r="CJ4940" s="9"/>
      <c r="CK4940" s="9"/>
      <c r="CN4940" s="9"/>
      <c r="CO4940" s="9"/>
      <c r="CP4940" s="9"/>
      <c r="CQ4940" s="9"/>
      <c r="CR4940" s="9"/>
      <c r="CS4940" s="9"/>
      <c r="CT4940" s="9"/>
      <c r="CU4940" s="9"/>
      <c r="CV4940" s="9"/>
      <c r="CW4940" s="9"/>
      <c r="CX4940" s="9"/>
      <c r="CY4940" s="9"/>
      <c r="CZ4940" s="9"/>
      <c r="DA4940" s="9"/>
      <c r="DB4940" s="9"/>
      <c r="DC4940" s="9"/>
      <c r="DD4940" s="9"/>
      <c r="DE4940" s="9"/>
      <c r="DF4940" s="9"/>
      <c r="DG4940" s="9"/>
      <c r="DH4940" s="9"/>
      <c r="DI4940" s="9"/>
      <c r="DJ4940" s="9"/>
      <c r="DK4940" s="9"/>
      <c r="DL4940" s="9"/>
      <c r="DM4940" s="9"/>
      <c r="DN4940" s="9"/>
      <c r="DO4940" s="9"/>
      <c r="DP4940" s="9"/>
      <c r="DQ4940" s="9"/>
      <c r="DR4940" s="9"/>
      <c r="DS4940" s="9"/>
      <c r="DT4940" s="9"/>
      <c r="DU4940" s="9"/>
      <c r="DV4940" s="9"/>
      <c r="DW4940" s="9"/>
      <c r="DX4940" s="9"/>
      <c r="DY4940" s="9"/>
      <c r="DZ4940" s="56"/>
      <c r="EA4940" s="57"/>
    </row>
    <row r="4941" spans="1:131" s="18" customFormat="1" ht="19.5" customHeight="1" x14ac:dyDescent="0.25">
      <c r="A4941" s="18">
        <v>3385</v>
      </c>
      <c r="B4941" s="18" t="s">
        <v>9989</v>
      </c>
      <c r="C4941" s="18" t="s">
        <v>8726</v>
      </c>
      <c r="J4941" s="130"/>
      <c r="K4941" s="130"/>
      <c r="L4941" s="130"/>
      <c r="S4941" s="20">
        <v>2847000</v>
      </c>
      <c r="T4941" s="20">
        <v>2847000</v>
      </c>
      <c r="U4941" s="20">
        <v>854100</v>
      </c>
      <c r="AF4941" s="57"/>
      <c r="AG4941" s="57"/>
      <c r="DZ4941" s="56"/>
      <c r="EA4941" s="57"/>
    </row>
    <row r="4942" spans="1:131" ht="38.25" customHeight="1" x14ac:dyDescent="0.25">
      <c r="A4942" s="9">
        <v>3386</v>
      </c>
      <c r="B4942" s="9" t="s">
        <v>9990</v>
      </c>
      <c r="C4942" s="9" t="s">
        <v>9991</v>
      </c>
      <c r="D4942" s="9"/>
      <c r="E4942" s="9" t="s">
        <v>9992</v>
      </c>
      <c r="F4942" s="9" t="s">
        <v>7539</v>
      </c>
      <c r="G4942" s="9"/>
      <c r="H4942" s="9" t="s">
        <v>202</v>
      </c>
      <c r="I4942" s="9" t="s">
        <v>25</v>
      </c>
      <c r="J4942" s="129">
        <v>44012</v>
      </c>
      <c r="K4942" s="129">
        <v>43876</v>
      </c>
      <c r="L4942" s="129">
        <v>44854</v>
      </c>
      <c r="O4942" s="9">
        <v>31</v>
      </c>
      <c r="Q4942" s="9" t="s">
        <v>54</v>
      </c>
      <c r="R4942" s="9"/>
      <c r="S4942" s="13">
        <v>46800000</v>
      </c>
      <c r="T4942" s="13">
        <v>46800000</v>
      </c>
      <c r="U4942" s="13">
        <v>14040000</v>
      </c>
      <c r="V4942" s="9"/>
      <c r="W4942" s="9"/>
      <c r="X4942" s="9"/>
      <c r="Y4942" s="9"/>
      <c r="Z4942" s="9"/>
      <c r="AA4942" s="9"/>
      <c r="AB4942" s="9"/>
      <c r="AC4942" s="9"/>
      <c r="AD4942" s="9"/>
      <c r="AE4942" s="9"/>
      <c r="AF4942" s="55"/>
      <c r="AG4942" s="55"/>
      <c r="AH4942" s="9"/>
      <c r="AI4942" s="9"/>
      <c r="AJ4942" s="9"/>
      <c r="AK4942" s="9"/>
      <c r="AL4942" s="9"/>
      <c r="AM4942" s="9"/>
      <c r="AN4942" s="9"/>
      <c r="AO4942" s="9"/>
      <c r="AP4942" s="9"/>
      <c r="AQ4942" s="9"/>
      <c r="AR4942" s="9"/>
      <c r="AS4942" s="9"/>
      <c r="AT4942" s="9"/>
      <c r="AU4942" s="9"/>
      <c r="AV4942" s="9"/>
      <c r="AW4942" s="9"/>
      <c r="AX4942" s="9"/>
      <c r="AY4942" s="9"/>
      <c r="AZ4942" s="9"/>
      <c r="BA4942" s="9"/>
      <c r="BB4942" s="9"/>
      <c r="BC4942" s="9"/>
      <c r="BD4942" s="9"/>
      <c r="BE4942" s="9"/>
      <c r="BF4942" s="9"/>
      <c r="BG4942" s="9"/>
      <c r="BH4942" s="9"/>
      <c r="BI4942" s="9"/>
      <c r="BJ4942" s="9"/>
      <c r="BK4942" s="9"/>
      <c r="BL4942" s="9"/>
      <c r="BM4942" s="9"/>
      <c r="BN4942" s="9"/>
      <c r="BO4942" s="9"/>
      <c r="BP4942" s="9"/>
      <c r="BQ4942" s="9"/>
      <c r="BT4942" s="9"/>
      <c r="BU4942" s="9"/>
      <c r="BX4942" s="9"/>
      <c r="BY4942" s="9"/>
      <c r="CB4942" s="9"/>
      <c r="CC4942" s="9"/>
      <c r="CF4942" s="9"/>
      <c r="CG4942" s="9"/>
      <c r="CJ4942" s="9"/>
      <c r="CK4942" s="9"/>
      <c r="CN4942" s="9"/>
      <c r="CO4942" s="9"/>
      <c r="CP4942" s="9"/>
      <c r="CQ4942" s="9"/>
      <c r="CR4942" s="9"/>
      <c r="CS4942" s="9"/>
      <c r="CT4942" s="9"/>
      <c r="CU4942" s="9"/>
      <c r="CV4942" s="9"/>
      <c r="CW4942" s="9"/>
      <c r="CX4942" s="9"/>
      <c r="CY4942" s="9"/>
      <c r="CZ4942" s="9"/>
      <c r="DA4942" s="9"/>
      <c r="DB4942" s="9"/>
      <c r="DC4942" s="9"/>
      <c r="DD4942" s="9"/>
      <c r="DE4942" s="9"/>
      <c r="DF4942" s="9"/>
      <c r="DG4942" s="9"/>
      <c r="DH4942" s="9"/>
      <c r="DI4942" s="9"/>
      <c r="DJ4942" s="9"/>
      <c r="DK4942" s="9"/>
      <c r="DL4942" s="9"/>
      <c r="DM4942" s="9"/>
      <c r="DN4942" s="9"/>
      <c r="DO4942" s="9"/>
      <c r="DP4942" s="9"/>
      <c r="DQ4942" s="9"/>
      <c r="DR4942" s="9"/>
      <c r="DS4942" s="9"/>
      <c r="DT4942" s="9"/>
      <c r="DU4942" s="9"/>
      <c r="DV4942" s="9"/>
      <c r="DW4942" s="9"/>
      <c r="DX4942" s="9"/>
      <c r="DY4942" s="9"/>
      <c r="DZ4942" s="56"/>
      <c r="EA4942" s="57"/>
    </row>
    <row r="4943" spans="1:131" ht="19.5" customHeight="1" x14ac:dyDescent="0.25">
      <c r="A4943" s="9">
        <v>3387</v>
      </c>
      <c r="B4943" s="9" t="s">
        <v>9994</v>
      </c>
      <c r="C4943" s="9" t="s">
        <v>9995</v>
      </c>
      <c r="D4943" s="9"/>
      <c r="E4943" s="9" t="s">
        <v>8785</v>
      </c>
      <c r="F4943" s="9" t="s">
        <v>8786</v>
      </c>
      <c r="G4943" s="9"/>
      <c r="H4943" s="9" t="s">
        <v>202</v>
      </c>
      <c r="I4943" s="9" t="s">
        <v>28</v>
      </c>
      <c r="J4943" s="129">
        <v>44300</v>
      </c>
      <c r="K4943" s="129">
        <v>44271</v>
      </c>
      <c r="L4943" s="129">
        <v>44377</v>
      </c>
      <c r="O4943" s="9">
        <v>27</v>
      </c>
      <c r="Q4943" s="9" t="s">
        <v>54</v>
      </c>
      <c r="R4943" s="9"/>
      <c r="S4943" s="13">
        <v>8190000</v>
      </c>
      <c r="T4943" s="13">
        <v>8190000</v>
      </c>
      <c r="U4943" s="13">
        <v>2457000</v>
      </c>
      <c r="V4943" s="9"/>
      <c r="W4943" s="9"/>
      <c r="X4943" s="9"/>
      <c r="Y4943" s="9"/>
      <c r="Z4943" s="9"/>
      <c r="AA4943" s="9"/>
      <c r="AB4943" s="9"/>
      <c r="AC4943" s="9"/>
      <c r="AD4943" s="9"/>
      <c r="AE4943" s="9"/>
      <c r="AF4943" s="55"/>
      <c r="AG4943" s="55"/>
      <c r="AH4943" s="11">
        <v>44271</v>
      </c>
      <c r="AI4943" s="11">
        <v>44377</v>
      </c>
      <c r="AJ4943" s="13">
        <v>8350900</v>
      </c>
      <c r="AK4943" s="13">
        <v>2457000</v>
      </c>
      <c r="AL4943" s="9"/>
      <c r="AM4943" s="9"/>
      <c r="AN4943" s="9"/>
      <c r="AO4943" s="9"/>
      <c r="AP4943" s="9"/>
      <c r="AQ4943" s="9"/>
      <c r="AR4943" s="9"/>
      <c r="AS4943" s="9"/>
      <c r="AT4943" s="9"/>
      <c r="AU4943" s="9"/>
      <c r="AV4943" s="9"/>
      <c r="AW4943" s="9"/>
      <c r="AX4943" s="9"/>
      <c r="AY4943" s="9"/>
      <c r="AZ4943" s="9"/>
      <c r="BA4943" s="9"/>
      <c r="BB4943" s="9"/>
      <c r="BC4943" s="9"/>
      <c r="BD4943" s="9"/>
      <c r="BE4943" s="9"/>
      <c r="BF4943" s="9"/>
      <c r="BG4943" s="9"/>
      <c r="BH4943" s="9"/>
      <c r="BI4943" s="9"/>
      <c r="BJ4943" s="9"/>
      <c r="BK4943" s="9"/>
      <c r="BL4943" s="9"/>
      <c r="BM4943" s="9"/>
      <c r="BN4943" s="9"/>
      <c r="BO4943" s="9"/>
      <c r="BP4943" s="9"/>
      <c r="BQ4943" s="9"/>
      <c r="BT4943" s="9"/>
      <c r="BU4943" s="9"/>
      <c r="BX4943" s="9"/>
      <c r="BY4943" s="9"/>
      <c r="CB4943" s="9"/>
      <c r="CC4943" s="9"/>
      <c r="CF4943" s="9"/>
      <c r="CG4943" s="9"/>
      <c r="CJ4943" s="9"/>
      <c r="CK4943" s="9"/>
      <c r="CN4943" s="9"/>
      <c r="CO4943" s="9"/>
      <c r="CP4943" s="9"/>
      <c r="CQ4943" s="9"/>
      <c r="CR4943" s="9"/>
      <c r="CS4943" s="9"/>
      <c r="CT4943" s="9"/>
      <c r="CU4943" s="9"/>
      <c r="CV4943" s="9"/>
      <c r="CW4943" s="9"/>
      <c r="CX4943" s="9"/>
      <c r="CY4943" s="9"/>
      <c r="CZ4943" s="9"/>
      <c r="DA4943" s="9"/>
      <c r="DB4943" s="9"/>
      <c r="DC4943" s="9"/>
      <c r="DD4943" s="9"/>
      <c r="DE4943" s="9"/>
      <c r="DF4943" s="9"/>
      <c r="DG4943" s="9"/>
      <c r="DH4943" s="9"/>
      <c r="DI4943" s="9"/>
      <c r="DJ4943" s="9"/>
      <c r="DK4943" s="9"/>
      <c r="DL4943" s="9"/>
      <c r="DM4943" s="9"/>
      <c r="DN4943" s="9"/>
      <c r="DO4943" s="9"/>
      <c r="DP4943" s="9"/>
      <c r="DQ4943" s="9"/>
      <c r="DR4943" s="9"/>
      <c r="DS4943" s="9"/>
      <c r="DT4943" s="9"/>
      <c r="DU4943" s="9"/>
      <c r="DV4943" s="9"/>
      <c r="DW4943" s="9"/>
      <c r="DX4943" s="9"/>
      <c r="DY4943" s="9"/>
      <c r="DZ4943" s="56"/>
      <c r="EA4943" s="57"/>
    </row>
    <row r="4944" spans="1:131" ht="19.5" customHeight="1" x14ac:dyDescent="0.25">
      <c r="A4944" s="9">
        <v>3388</v>
      </c>
      <c r="B4944" s="9" t="s">
        <v>9996</v>
      </c>
      <c r="C4944" s="9" t="s">
        <v>9997</v>
      </c>
      <c r="D4944" s="9"/>
      <c r="E4944" s="9" t="s">
        <v>9412</v>
      </c>
      <c r="F4944" s="9" t="s">
        <v>9413</v>
      </c>
      <c r="G4944" s="9"/>
      <c r="H4944" s="9" t="s">
        <v>202</v>
      </c>
      <c r="I4944" s="9" t="s">
        <v>28</v>
      </c>
      <c r="J4944" s="129">
        <v>44272</v>
      </c>
      <c r="K4944" s="129">
        <v>44242</v>
      </c>
      <c r="L4944" s="129">
        <v>44408</v>
      </c>
      <c r="O4944" s="9">
        <v>20</v>
      </c>
      <c r="Q4944" s="9" t="s">
        <v>54</v>
      </c>
      <c r="R4944" s="9"/>
      <c r="S4944" s="13">
        <v>22839000</v>
      </c>
      <c r="T4944" s="13">
        <v>22839000</v>
      </c>
      <c r="U4944" s="13">
        <v>6851700</v>
      </c>
      <c r="V4944" s="9"/>
      <c r="W4944" s="9"/>
      <c r="X4944" s="9"/>
      <c r="Y4944" s="9"/>
      <c r="Z4944" s="9"/>
      <c r="AA4944" s="9"/>
      <c r="AB4944" s="9"/>
      <c r="AC4944" s="9"/>
      <c r="AD4944" s="9"/>
      <c r="AE4944" s="9"/>
      <c r="AF4944" s="55"/>
      <c r="AG4944" s="55"/>
      <c r="AH4944" s="9"/>
      <c r="AI4944" s="9"/>
      <c r="AJ4944" s="9"/>
      <c r="AK4944" s="9"/>
      <c r="AL4944" s="9"/>
      <c r="AM4944" s="9"/>
      <c r="AN4944" s="9"/>
      <c r="AO4944" s="9"/>
      <c r="AP4944" s="9"/>
      <c r="AQ4944" s="9"/>
      <c r="AR4944" s="9"/>
      <c r="AS4944" s="9"/>
      <c r="AT4944" s="9"/>
      <c r="AU4944" s="9"/>
      <c r="AV4944" s="9"/>
      <c r="AW4944" s="9"/>
      <c r="AX4944" s="9"/>
      <c r="AY4944" s="9"/>
      <c r="AZ4944" s="9"/>
      <c r="BA4944" s="9"/>
      <c r="BB4944" s="9"/>
      <c r="BC4944" s="9"/>
      <c r="BD4944" s="9"/>
      <c r="BE4944" s="9"/>
      <c r="BF4944" s="9"/>
      <c r="BG4944" s="9"/>
      <c r="BH4944" s="9"/>
      <c r="BI4944" s="9"/>
      <c r="BJ4944" s="9"/>
      <c r="BK4944" s="9"/>
      <c r="BL4944" s="9"/>
      <c r="BM4944" s="9"/>
      <c r="BN4944" s="9"/>
      <c r="BO4944" s="9"/>
      <c r="BP4944" s="9"/>
      <c r="BQ4944" s="9"/>
      <c r="BT4944" s="9"/>
      <c r="BU4944" s="9"/>
      <c r="BX4944" s="9"/>
      <c r="BY4944" s="9"/>
      <c r="CB4944" s="9"/>
      <c r="CC4944" s="9"/>
      <c r="CF4944" s="9"/>
      <c r="CG4944" s="9"/>
      <c r="CJ4944" s="9"/>
      <c r="CK4944" s="9"/>
      <c r="CN4944" s="9"/>
      <c r="CO4944" s="9"/>
      <c r="CP4944" s="9"/>
      <c r="CQ4944" s="9"/>
      <c r="CR4944" s="9"/>
      <c r="CS4944" s="9"/>
      <c r="CT4944" s="9"/>
      <c r="CU4944" s="9"/>
      <c r="CV4944" s="9"/>
      <c r="CW4944" s="9"/>
      <c r="CX4944" s="9"/>
      <c r="CY4944" s="9"/>
      <c r="CZ4944" s="9"/>
      <c r="DA4944" s="9"/>
      <c r="DB4944" s="9"/>
      <c r="DC4944" s="9"/>
      <c r="DD4944" s="9"/>
      <c r="DE4944" s="9"/>
      <c r="DF4944" s="9"/>
      <c r="DG4944" s="9"/>
      <c r="DH4944" s="9"/>
      <c r="DI4944" s="9"/>
      <c r="DJ4944" s="9"/>
      <c r="DK4944" s="9"/>
      <c r="DL4944" s="9"/>
      <c r="DM4944" s="9"/>
      <c r="DN4944" s="9"/>
      <c r="DO4944" s="9"/>
      <c r="DP4944" s="9"/>
      <c r="DQ4944" s="9"/>
      <c r="DR4944" s="9"/>
      <c r="DS4944" s="9"/>
      <c r="DT4944" s="9"/>
      <c r="DU4944" s="9"/>
      <c r="DV4944" s="9"/>
      <c r="DW4944" s="9"/>
      <c r="DX4944" s="9"/>
      <c r="DY4944" s="9"/>
      <c r="DZ4944" s="56"/>
      <c r="EA4944" s="57"/>
    </row>
    <row r="4945" spans="1:131" s="18" customFormat="1" ht="19.5" customHeight="1" x14ac:dyDescent="0.25">
      <c r="A4945" s="18">
        <v>3388</v>
      </c>
      <c r="B4945" s="18" t="s">
        <v>9996</v>
      </c>
      <c r="C4945" s="18" t="s">
        <v>9997</v>
      </c>
      <c r="D4945" s="19">
        <v>44351</v>
      </c>
      <c r="J4945" s="130">
        <v>44317</v>
      </c>
      <c r="K4945" s="130"/>
      <c r="L4945" s="130" t="s">
        <v>9799</v>
      </c>
      <c r="S4945" s="20"/>
      <c r="T4945" s="20"/>
      <c r="U4945" s="20"/>
      <c r="AF4945" s="57"/>
      <c r="AG4945" s="57"/>
      <c r="DZ4945" s="56"/>
      <c r="EA4945" s="57"/>
    </row>
    <row r="4946" spans="1:131" s="18" customFormat="1" ht="19.5" customHeight="1" x14ac:dyDescent="0.25">
      <c r="A4946" s="18">
        <v>3388</v>
      </c>
      <c r="B4946" s="18" t="s">
        <v>9996</v>
      </c>
      <c r="C4946" s="18" t="s">
        <v>9997</v>
      </c>
      <c r="D4946" s="19">
        <v>44504</v>
      </c>
      <c r="J4946" s="130"/>
      <c r="K4946" s="130"/>
      <c r="L4946" s="130">
        <v>44576</v>
      </c>
      <c r="S4946" s="20"/>
      <c r="T4946" s="20"/>
      <c r="U4946" s="20"/>
      <c r="AF4946" s="57"/>
      <c r="AG4946" s="57"/>
      <c r="DZ4946" s="56"/>
      <c r="EA4946" s="57"/>
    </row>
    <row r="4947" spans="1:131" ht="19.5" customHeight="1" x14ac:dyDescent="0.25">
      <c r="A4947" s="9">
        <v>3389</v>
      </c>
      <c r="B4947" s="9" t="s">
        <v>9998</v>
      </c>
      <c r="C4947" s="9" t="s">
        <v>9999</v>
      </c>
      <c r="D4947" s="9"/>
      <c r="E4947" s="9" t="s">
        <v>3693</v>
      </c>
      <c r="F4947" s="9" t="s">
        <v>5916</v>
      </c>
      <c r="G4947" s="9"/>
      <c r="H4947" s="9" t="s">
        <v>202</v>
      </c>
      <c r="I4947" s="9" t="s">
        <v>8147</v>
      </c>
      <c r="J4947" s="129">
        <v>44312</v>
      </c>
      <c r="K4947" s="129">
        <v>44281</v>
      </c>
      <c r="L4947" s="129">
        <v>44479</v>
      </c>
      <c r="O4947" s="9">
        <v>31</v>
      </c>
      <c r="Q4947" s="9" t="s">
        <v>54</v>
      </c>
      <c r="R4947" s="9"/>
      <c r="S4947" s="13">
        <v>75000000</v>
      </c>
      <c r="T4947" s="13">
        <v>75000000</v>
      </c>
      <c r="U4947" s="13">
        <v>22500000</v>
      </c>
      <c r="V4947" s="9"/>
      <c r="W4947" s="9"/>
      <c r="X4947" s="9"/>
      <c r="Y4947" s="9"/>
      <c r="Z4947" s="9"/>
      <c r="AA4947" s="9"/>
      <c r="AB4947" s="9"/>
      <c r="AC4947" s="9"/>
      <c r="AD4947" s="9"/>
      <c r="AE4947" s="9"/>
      <c r="AF4947" s="55"/>
      <c r="AG4947" s="55"/>
      <c r="AH4947" s="9"/>
      <c r="AI4947" s="9"/>
      <c r="AJ4947" s="9"/>
      <c r="AK4947" s="9"/>
      <c r="AL4947" s="9"/>
      <c r="AM4947" s="9"/>
      <c r="AN4947" s="9"/>
      <c r="AO4947" s="9"/>
      <c r="AP4947" s="9"/>
      <c r="AQ4947" s="9"/>
      <c r="AR4947" s="9"/>
      <c r="AS4947" s="9"/>
      <c r="AT4947" s="9"/>
      <c r="AU4947" s="9"/>
      <c r="AV4947" s="9"/>
      <c r="AW4947" s="9"/>
      <c r="AX4947" s="9"/>
      <c r="AY4947" s="9"/>
      <c r="AZ4947" s="9"/>
      <c r="BA4947" s="9"/>
      <c r="BB4947" s="9"/>
      <c r="BC4947" s="9"/>
      <c r="BD4947" s="9"/>
      <c r="BE4947" s="9"/>
      <c r="BF4947" s="9"/>
      <c r="BG4947" s="9"/>
      <c r="BH4947" s="9"/>
      <c r="BI4947" s="9"/>
      <c r="BJ4947" s="9"/>
      <c r="BK4947" s="9"/>
      <c r="BL4947" s="9"/>
      <c r="BM4947" s="9"/>
      <c r="BN4947" s="9"/>
      <c r="BO4947" s="9"/>
      <c r="BP4947" s="9"/>
      <c r="BQ4947" s="9"/>
      <c r="BT4947" s="9"/>
      <c r="BU4947" s="9"/>
      <c r="BX4947" s="9"/>
      <c r="BY4947" s="9"/>
      <c r="CB4947" s="9"/>
      <c r="CC4947" s="9"/>
      <c r="CF4947" s="9"/>
      <c r="CG4947" s="9"/>
      <c r="CJ4947" s="9"/>
      <c r="CK4947" s="9"/>
      <c r="CN4947" s="9"/>
      <c r="CO4947" s="9"/>
      <c r="CP4947" s="9"/>
      <c r="CQ4947" s="9"/>
      <c r="CR4947" s="9"/>
      <c r="CS4947" s="9"/>
      <c r="CT4947" s="9"/>
      <c r="CU4947" s="9"/>
      <c r="CV4947" s="9"/>
      <c r="CW4947" s="9"/>
      <c r="CX4947" s="9"/>
      <c r="CY4947" s="9"/>
      <c r="CZ4947" s="9"/>
      <c r="DA4947" s="9"/>
      <c r="DB4947" s="9"/>
      <c r="DC4947" s="9"/>
      <c r="DD4947" s="9"/>
      <c r="DE4947" s="9"/>
      <c r="DF4947" s="9"/>
      <c r="DG4947" s="9"/>
      <c r="DH4947" s="9"/>
      <c r="DI4947" s="9"/>
      <c r="DJ4947" s="9"/>
      <c r="DK4947" s="9"/>
      <c r="DL4947" s="9"/>
      <c r="DM4947" s="9"/>
      <c r="DN4947" s="9"/>
      <c r="DO4947" s="9"/>
      <c r="DP4947" s="9"/>
      <c r="DQ4947" s="9"/>
      <c r="DR4947" s="9"/>
      <c r="DS4947" s="9"/>
      <c r="DT4947" s="9"/>
      <c r="DU4947" s="9"/>
      <c r="DV4947" s="9"/>
      <c r="DW4947" s="9"/>
      <c r="DX4947" s="9"/>
      <c r="DY4947" s="9"/>
      <c r="DZ4947" s="56"/>
      <c r="EA4947" s="57"/>
    </row>
    <row r="4948" spans="1:131" ht="19.5" customHeight="1" x14ac:dyDescent="0.25">
      <c r="A4948" s="9">
        <v>3390</v>
      </c>
      <c r="B4948" s="9" t="s">
        <v>10000</v>
      </c>
      <c r="C4948" s="9" t="s">
        <v>8710</v>
      </c>
      <c r="D4948" s="9"/>
      <c r="E4948" s="9" t="s">
        <v>332</v>
      </c>
      <c r="F4948" s="9" t="s">
        <v>6293</v>
      </c>
      <c r="G4948" s="9"/>
      <c r="H4948" s="9" t="s">
        <v>202</v>
      </c>
      <c r="I4948" s="9" t="s">
        <v>28</v>
      </c>
      <c r="J4948" s="129">
        <v>44314</v>
      </c>
      <c r="K4948" s="129">
        <v>44284</v>
      </c>
      <c r="L4948" s="129">
        <v>44561</v>
      </c>
      <c r="O4948" s="9">
        <v>29</v>
      </c>
      <c r="Q4948" s="9" t="s">
        <v>54</v>
      </c>
      <c r="R4948" s="9"/>
      <c r="S4948" s="13">
        <v>3000000</v>
      </c>
      <c r="T4948" s="13">
        <v>3000000</v>
      </c>
      <c r="U4948" s="13">
        <v>900000</v>
      </c>
      <c r="V4948" s="9"/>
      <c r="W4948" s="9"/>
      <c r="X4948" s="9"/>
      <c r="Y4948" s="9"/>
      <c r="Z4948" s="9"/>
      <c r="AA4948" s="9"/>
      <c r="AB4948" s="9"/>
      <c r="AC4948" s="9"/>
      <c r="AD4948" s="9"/>
      <c r="AE4948" s="9"/>
      <c r="AF4948" s="55"/>
      <c r="AG4948" s="55"/>
      <c r="AH4948" s="9"/>
      <c r="AI4948" s="9"/>
      <c r="AJ4948" s="9"/>
      <c r="AK4948" s="9"/>
      <c r="AL4948" s="9"/>
      <c r="AM4948" s="9"/>
      <c r="AN4948" s="9"/>
      <c r="AO4948" s="9"/>
      <c r="AP4948" s="9"/>
      <c r="AQ4948" s="9"/>
      <c r="AR4948" s="9"/>
      <c r="AS4948" s="9"/>
      <c r="AT4948" s="9"/>
      <c r="AU4948" s="9"/>
      <c r="AV4948" s="9"/>
      <c r="AW4948" s="9"/>
      <c r="AX4948" s="9"/>
      <c r="AY4948" s="9"/>
      <c r="AZ4948" s="9"/>
      <c r="BA4948" s="9"/>
      <c r="BB4948" s="9"/>
      <c r="BC4948" s="9"/>
      <c r="BD4948" s="9"/>
      <c r="BE4948" s="9"/>
      <c r="BF4948" s="9"/>
      <c r="BG4948" s="9"/>
      <c r="BH4948" s="9"/>
      <c r="BI4948" s="9"/>
      <c r="BJ4948" s="9"/>
      <c r="BK4948" s="9"/>
      <c r="BL4948" s="9"/>
      <c r="BM4948" s="9"/>
      <c r="BN4948" s="9"/>
      <c r="BO4948" s="9"/>
      <c r="BP4948" s="9"/>
      <c r="BQ4948" s="9"/>
      <c r="BT4948" s="9"/>
      <c r="BU4948" s="9"/>
      <c r="BX4948" s="9"/>
      <c r="BY4948" s="9"/>
      <c r="CB4948" s="9"/>
      <c r="CC4948" s="9"/>
      <c r="CF4948" s="9"/>
      <c r="CG4948" s="9"/>
      <c r="CJ4948" s="9"/>
      <c r="CK4948" s="9"/>
      <c r="CN4948" s="9"/>
      <c r="CO4948" s="9"/>
      <c r="CP4948" s="9"/>
      <c r="CQ4948" s="9"/>
      <c r="CR4948" s="9"/>
      <c r="CS4948" s="9"/>
      <c r="CT4948" s="9"/>
      <c r="CU4948" s="9"/>
      <c r="CV4948" s="9"/>
      <c r="CW4948" s="9"/>
      <c r="CX4948" s="9"/>
      <c r="CY4948" s="9"/>
      <c r="CZ4948" s="9"/>
      <c r="DA4948" s="9"/>
      <c r="DB4948" s="9"/>
      <c r="DC4948" s="9"/>
      <c r="DD4948" s="9"/>
      <c r="DE4948" s="9"/>
      <c r="DF4948" s="9"/>
      <c r="DG4948" s="9"/>
      <c r="DH4948" s="9"/>
      <c r="DI4948" s="9"/>
      <c r="DJ4948" s="9"/>
      <c r="DK4948" s="9"/>
      <c r="DL4948" s="9"/>
      <c r="DM4948" s="9"/>
      <c r="DN4948" s="9"/>
      <c r="DO4948" s="9"/>
      <c r="DP4948" s="9"/>
      <c r="DQ4948" s="9"/>
      <c r="DR4948" s="9"/>
      <c r="DS4948" s="9"/>
      <c r="DT4948" s="9"/>
      <c r="DU4948" s="9"/>
      <c r="DV4948" s="9"/>
      <c r="DW4948" s="9"/>
      <c r="DX4948" s="9"/>
      <c r="DY4948" s="9"/>
      <c r="DZ4948" s="56"/>
      <c r="EA4948" s="57"/>
    </row>
    <row r="4949" spans="1:131" ht="19.5" customHeight="1" x14ac:dyDescent="0.25">
      <c r="A4949" s="9">
        <v>3391</v>
      </c>
      <c r="B4949" s="9" t="s">
        <v>10001</v>
      </c>
      <c r="C4949" s="9" t="s">
        <v>10010</v>
      </c>
      <c r="D4949" s="9"/>
      <c r="E4949" s="9" t="s">
        <v>447</v>
      </c>
      <c r="F4949" s="9" t="s">
        <v>9032</v>
      </c>
      <c r="G4949" s="9"/>
      <c r="H4949" s="9" t="s">
        <v>202</v>
      </c>
      <c r="I4949" s="9" t="s">
        <v>25</v>
      </c>
      <c r="J4949" s="129">
        <v>44292</v>
      </c>
      <c r="K4949" s="129">
        <v>44260</v>
      </c>
      <c r="L4949" s="129">
        <v>44392</v>
      </c>
      <c r="O4949" s="9">
        <v>25</v>
      </c>
      <c r="Q4949" s="9" t="s">
        <v>54</v>
      </c>
      <c r="R4949" s="9"/>
      <c r="S4949" s="13">
        <v>4057500</v>
      </c>
      <c r="T4949" s="13">
        <v>4057500</v>
      </c>
      <c r="U4949" s="13">
        <v>1217250</v>
      </c>
      <c r="V4949" s="9"/>
      <c r="W4949" s="9"/>
      <c r="X4949" s="9"/>
      <c r="Y4949" s="9"/>
      <c r="Z4949" s="9"/>
      <c r="AA4949" s="9"/>
      <c r="AB4949" s="9"/>
      <c r="AC4949" s="9"/>
      <c r="AD4949" s="9"/>
      <c r="AE4949" s="9"/>
      <c r="AF4949" s="55"/>
      <c r="AG4949" s="55"/>
      <c r="AH4949" s="9"/>
      <c r="AI4949" s="9"/>
      <c r="AJ4949" s="9"/>
      <c r="AK4949" s="9"/>
      <c r="AL4949" s="9"/>
      <c r="AM4949" s="9"/>
      <c r="AN4949" s="9"/>
      <c r="AO4949" s="9"/>
      <c r="AP4949" s="9"/>
      <c r="AQ4949" s="9"/>
      <c r="AR4949" s="9"/>
      <c r="AS4949" s="9"/>
      <c r="AT4949" s="9"/>
      <c r="AU4949" s="9"/>
      <c r="AV4949" s="9"/>
      <c r="AW4949" s="9"/>
      <c r="AX4949" s="9"/>
      <c r="AY4949" s="9"/>
      <c r="AZ4949" s="9"/>
      <c r="BA4949" s="9"/>
      <c r="BB4949" s="9"/>
      <c r="BC4949" s="9"/>
      <c r="BD4949" s="9"/>
      <c r="BE4949" s="9"/>
      <c r="BF4949" s="9"/>
      <c r="BG4949" s="9"/>
      <c r="BH4949" s="9"/>
      <c r="BI4949" s="9"/>
      <c r="BJ4949" s="9"/>
      <c r="BK4949" s="9"/>
      <c r="BL4949" s="9"/>
      <c r="BM4949" s="9"/>
      <c r="BN4949" s="9"/>
      <c r="BO4949" s="9"/>
      <c r="BP4949" s="9"/>
      <c r="BQ4949" s="9"/>
      <c r="BT4949" s="9"/>
      <c r="BU4949" s="9"/>
      <c r="BX4949" s="9"/>
      <c r="BY4949" s="9"/>
      <c r="CB4949" s="9"/>
      <c r="CC4949" s="9"/>
      <c r="CF4949" s="9"/>
      <c r="CG4949" s="9"/>
      <c r="CJ4949" s="9"/>
      <c r="CK4949" s="9"/>
      <c r="CN4949" s="9"/>
      <c r="CO4949" s="9"/>
      <c r="CP4949" s="9"/>
      <c r="CQ4949" s="9"/>
      <c r="CR4949" s="9"/>
      <c r="CS4949" s="9"/>
      <c r="CT4949" s="9"/>
      <c r="CU4949" s="9"/>
      <c r="CV4949" s="9"/>
      <c r="CW4949" s="9"/>
      <c r="CX4949" s="9"/>
      <c r="CY4949" s="9"/>
      <c r="CZ4949" s="9"/>
      <c r="DA4949" s="9"/>
      <c r="DB4949" s="9"/>
      <c r="DC4949" s="9"/>
      <c r="DD4949" s="9"/>
      <c r="DE4949" s="9"/>
      <c r="DF4949" s="9"/>
      <c r="DG4949" s="9"/>
      <c r="DH4949" s="9"/>
      <c r="DI4949" s="9"/>
      <c r="DJ4949" s="9"/>
      <c r="DK4949" s="9"/>
      <c r="DL4949" s="9"/>
      <c r="DM4949" s="9"/>
      <c r="DN4949" s="9"/>
      <c r="DO4949" s="9"/>
      <c r="DP4949" s="9"/>
      <c r="DQ4949" s="9"/>
      <c r="DR4949" s="9"/>
      <c r="DS4949" s="9"/>
      <c r="DT4949" s="9"/>
      <c r="DU4949" s="9"/>
      <c r="DV4949" s="9"/>
      <c r="DW4949" s="9"/>
      <c r="DX4949" s="9"/>
      <c r="DY4949" s="9"/>
      <c r="DZ4949" s="56"/>
      <c r="EA4949" s="57"/>
    </row>
    <row r="4950" spans="1:131" s="108" customFormat="1" ht="19.5" customHeight="1" x14ac:dyDescent="0.25">
      <c r="A4950" s="108">
        <v>3392</v>
      </c>
      <c r="B4950" s="108" t="s">
        <v>10003</v>
      </c>
      <c r="C4950" s="108" t="s">
        <v>10009</v>
      </c>
      <c r="E4950" s="108" t="s">
        <v>9639</v>
      </c>
      <c r="F4950" s="108" t="s">
        <v>7058</v>
      </c>
      <c r="H4950" s="108" t="s">
        <v>202</v>
      </c>
      <c r="I4950" s="108" t="s">
        <v>78</v>
      </c>
      <c r="J4950" s="150">
        <v>44195</v>
      </c>
      <c r="K4950" s="150">
        <v>44138</v>
      </c>
      <c r="L4950" s="150">
        <v>44742</v>
      </c>
      <c r="O4950" s="108">
        <v>30</v>
      </c>
      <c r="Q4950" s="108" t="s">
        <v>54</v>
      </c>
      <c r="S4950" s="151">
        <v>42515000</v>
      </c>
      <c r="T4950" s="151">
        <v>42515000</v>
      </c>
      <c r="U4950" s="179">
        <v>12754500</v>
      </c>
      <c r="AF4950" s="152"/>
      <c r="AG4950" s="152"/>
      <c r="DZ4950" s="156"/>
      <c r="EA4950" s="157"/>
    </row>
    <row r="4951" spans="1:131" s="170" customFormat="1" ht="19.5" customHeight="1" x14ac:dyDescent="0.25">
      <c r="A4951" s="170">
        <v>3392</v>
      </c>
      <c r="B4951" s="170" t="s">
        <v>10003</v>
      </c>
      <c r="C4951" s="170" t="s">
        <v>10008</v>
      </c>
      <c r="D4951" s="19">
        <v>44351</v>
      </c>
      <c r="J4951" s="177"/>
      <c r="K4951" s="177"/>
      <c r="L4951" s="177">
        <v>45260</v>
      </c>
      <c r="S4951" s="178"/>
      <c r="T4951" s="178"/>
      <c r="U4951" s="178"/>
      <c r="AF4951" s="157"/>
      <c r="AG4951" s="157"/>
      <c r="DZ4951" s="156"/>
      <c r="EA4951" s="157"/>
    </row>
    <row r="4952" spans="1:131" ht="19.5" customHeight="1" x14ac:dyDescent="0.25">
      <c r="A4952" s="9">
        <v>3393</v>
      </c>
      <c r="B4952" s="9" t="s">
        <v>10004</v>
      </c>
      <c r="C4952" s="9" t="s">
        <v>10005</v>
      </c>
      <c r="D4952" s="9"/>
      <c r="E4952" s="9" t="s">
        <v>10006</v>
      </c>
      <c r="F4952" s="9" t="s">
        <v>10007</v>
      </c>
      <c r="G4952" s="9"/>
      <c r="H4952" s="9" t="s">
        <v>202</v>
      </c>
      <c r="I4952" s="9" t="s">
        <v>25</v>
      </c>
      <c r="J4952" s="129">
        <v>44270</v>
      </c>
      <c r="K4952" s="129">
        <v>44256</v>
      </c>
      <c r="L4952" s="129">
        <v>44440</v>
      </c>
      <c r="O4952" s="9">
        <v>25</v>
      </c>
      <c r="Q4952" s="9" t="s">
        <v>54</v>
      </c>
      <c r="R4952" s="9"/>
      <c r="S4952" s="13">
        <v>8622990</v>
      </c>
      <c r="T4952" s="13">
        <v>8622990</v>
      </c>
      <c r="U4952" s="13">
        <v>2586897</v>
      </c>
      <c r="V4952" s="9"/>
      <c r="W4952" s="9"/>
      <c r="X4952" s="9"/>
      <c r="Y4952" s="9"/>
      <c r="Z4952" s="9"/>
      <c r="AA4952" s="9"/>
      <c r="AB4952" s="9"/>
      <c r="AC4952" s="9"/>
      <c r="AD4952" s="9"/>
      <c r="AE4952" s="9"/>
      <c r="AF4952" s="55"/>
      <c r="AG4952" s="55"/>
      <c r="AH4952" s="9"/>
      <c r="AI4952" s="9"/>
      <c r="AJ4952" s="9"/>
      <c r="AK4952" s="9"/>
      <c r="AL4952" s="9"/>
      <c r="AM4952" s="9"/>
      <c r="AN4952" s="9"/>
      <c r="AO4952" s="9"/>
      <c r="AP4952" s="9"/>
      <c r="AQ4952" s="9"/>
      <c r="AR4952" s="9"/>
      <c r="AS4952" s="9"/>
      <c r="AT4952" s="9"/>
      <c r="AU4952" s="9"/>
      <c r="AV4952" s="9"/>
      <c r="AW4952" s="9"/>
      <c r="AX4952" s="9"/>
      <c r="AY4952" s="9"/>
      <c r="AZ4952" s="9"/>
      <c r="BA4952" s="9"/>
      <c r="BB4952" s="9"/>
      <c r="BC4952" s="9"/>
      <c r="BD4952" s="9"/>
      <c r="BE4952" s="9"/>
      <c r="BF4952" s="9"/>
      <c r="BG4952" s="9"/>
      <c r="BH4952" s="9"/>
      <c r="BI4952" s="9"/>
      <c r="BJ4952" s="9"/>
      <c r="BK4952" s="9"/>
      <c r="BL4952" s="9"/>
      <c r="BM4952" s="9"/>
      <c r="BN4952" s="9"/>
      <c r="BO4952" s="9"/>
      <c r="BP4952" s="9"/>
      <c r="BQ4952" s="9"/>
      <c r="BT4952" s="9"/>
      <c r="BU4952" s="9"/>
      <c r="BX4952" s="9"/>
      <c r="BY4952" s="9"/>
      <c r="CB4952" s="9"/>
      <c r="CC4952" s="9"/>
      <c r="CF4952" s="9"/>
      <c r="CG4952" s="9"/>
      <c r="CJ4952" s="9"/>
      <c r="CK4952" s="9"/>
      <c r="CN4952" s="9"/>
      <c r="CO4952" s="9"/>
      <c r="CP4952" s="9"/>
      <c r="CQ4952" s="9"/>
      <c r="CR4952" s="9"/>
      <c r="CS4952" s="9"/>
      <c r="CT4952" s="9"/>
      <c r="CU4952" s="9"/>
      <c r="CV4952" s="9"/>
      <c r="CW4952" s="9"/>
      <c r="CX4952" s="9"/>
      <c r="CY4952" s="9"/>
      <c r="CZ4952" s="9"/>
      <c r="DA4952" s="9"/>
      <c r="DB4952" s="9"/>
      <c r="DC4952" s="9"/>
      <c r="DD4952" s="9"/>
      <c r="DE4952" s="9"/>
      <c r="DF4952" s="9"/>
      <c r="DG4952" s="9"/>
      <c r="DH4952" s="9"/>
      <c r="DI4952" s="9"/>
      <c r="DJ4952" s="9"/>
      <c r="DK4952" s="9"/>
      <c r="DL4952" s="9"/>
      <c r="DM4952" s="9"/>
      <c r="DN4952" s="9"/>
      <c r="DO4952" s="9"/>
      <c r="DP4952" s="9"/>
      <c r="DQ4952" s="9"/>
      <c r="DR4952" s="9"/>
      <c r="DS4952" s="9"/>
      <c r="DT4952" s="9"/>
      <c r="DU4952" s="9"/>
      <c r="DV4952" s="9"/>
      <c r="DW4952" s="9"/>
      <c r="DX4952" s="9"/>
      <c r="DY4952" s="9"/>
      <c r="DZ4952" s="56"/>
      <c r="EA4952" s="57"/>
    </row>
    <row r="4953" spans="1:131" ht="19.5" customHeight="1" x14ac:dyDescent="0.25">
      <c r="A4953" s="9">
        <v>3394</v>
      </c>
      <c r="B4953" s="9" t="s">
        <v>10011</v>
      </c>
      <c r="C4953" s="9" t="s">
        <v>10002</v>
      </c>
      <c r="D4953" s="9"/>
      <c r="E4953" s="9" t="s">
        <v>447</v>
      </c>
      <c r="F4953" s="9" t="s">
        <v>9032</v>
      </c>
      <c r="G4953" s="9"/>
      <c r="H4953" s="9" t="s">
        <v>202</v>
      </c>
      <c r="I4953" s="9" t="s">
        <v>25</v>
      </c>
      <c r="J4953" s="129">
        <v>44320</v>
      </c>
      <c r="K4953" s="129">
        <v>44291</v>
      </c>
      <c r="L4953" s="129">
        <v>44408</v>
      </c>
      <c r="O4953" s="9">
        <v>25</v>
      </c>
      <c r="Q4953" s="9" t="s">
        <v>54</v>
      </c>
      <c r="R4953" s="9"/>
      <c r="S4953" s="13">
        <v>3246000</v>
      </c>
      <c r="T4953" s="13">
        <v>3246000</v>
      </c>
      <c r="U4953" s="13">
        <v>973800</v>
      </c>
      <c r="V4953" s="9"/>
      <c r="W4953" s="9"/>
      <c r="X4953" s="9"/>
      <c r="Y4953" s="9"/>
      <c r="Z4953" s="9"/>
      <c r="AA4953" s="9"/>
      <c r="AB4953" s="9"/>
      <c r="AC4953" s="9"/>
      <c r="AD4953" s="9"/>
      <c r="AE4953" s="9"/>
      <c r="AF4953" s="55"/>
      <c r="AG4953" s="55"/>
      <c r="AH4953" s="9"/>
      <c r="AI4953" s="9"/>
      <c r="AJ4953" s="9"/>
      <c r="AK4953" s="9"/>
      <c r="AL4953" s="9"/>
      <c r="AM4953" s="9"/>
      <c r="AN4953" s="9"/>
      <c r="AO4953" s="9"/>
      <c r="AP4953" s="9"/>
      <c r="AQ4953" s="9"/>
      <c r="AR4953" s="9"/>
      <c r="AS4953" s="9"/>
      <c r="AT4953" s="9"/>
      <c r="AU4953" s="9"/>
      <c r="AV4953" s="9"/>
      <c r="AW4953" s="9"/>
      <c r="AX4953" s="9"/>
      <c r="AY4953" s="9"/>
      <c r="AZ4953" s="9"/>
      <c r="BA4953" s="9"/>
      <c r="BB4953" s="9"/>
      <c r="BC4953" s="9"/>
      <c r="BD4953" s="9"/>
      <c r="BE4953" s="9"/>
      <c r="BF4953" s="9"/>
      <c r="BG4953" s="9"/>
      <c r="BH4953" s="9"/>
      <c r="BI4953" s="9"/>
      <c r="BJ4953" s="9"/>
      <c r="BK4953" s="9"/>
      <c r="BL4953" s="9"/>
      <c r="BM4953" s="9"/>
      <c r="BN4953" s="9"/>
      <c r="BO4953" s="9"/>
      <c r="BP4953" s="9"/>
      <c r="BQ4953" s="9"/>
      <c r="BT4953" s="9"/>
      <c r="BU4953" s="9"/>
      <c r="BX4953" s="9"/>
      <c r="BY4953" s="9"/>
      <c r="CB4953" s="9"/>
      <c r="CC4953" s="9"/>
      <c r="CF4953" s="9"/>
      <c r="CG4953" s="9"/>
      <c r="CJ4953" s="9"/>
      <c r="CK4953" s="9"/>
      <c r="CN4953" s="9"/>
      <c r="CO4953" s="9"/>
      <c r="CP4953" s="9"/>
      <c r="CQ4953" s="9"/>
      <c r="CR4953" s="9"/>
      <c r="CS4953" s="9"/>
      <c r="CT4953" s="9"/>
      <c r="CU4953" s="9"/>
      <c r="CV4953" s="9"/>
      <c r="CW4953" s="9"/>
      <c r="CX4953" s="9"/>
      <c r="CY4953" s="9"/>
      <c r="CZ4953" s="9"/>
      <c r="DA4953" s="9"/>
      <c r="DB4953" s="9"/>
      <c r="DC4953" s="9"/>
      <c r="DD4953" s="9"/>
      <c r="DE4953" s="9"/>
      <c r="DF4953" s="9"/>
      <c r="DG4953" s="9"/>
      <c r="DH4953" s="9"/>
      <c r="DI4953" s="9"/>
      <c r="DJ4953" s="9"/>
      <c r="DK4953" s="9"/>
      <c r="DL4953" s="9"/>
      <c r="DM4953" s="9"/>
      <c r="DN4953" s="9"/>
      <c r="DO4953" s="9"/>
      <c r="DP4953" s="9"/>
      <c r="DQ4953" s="9"/>
      <c r="DR4953" s="9"/>
      <c r="DS4953" s="9"/>
      <c r="DT4953" s="9"/>
      <c r="DU4953" s="9"/>
      <c r="DV4953" s="9"/>
      <c r="DW4953" s="9"/>
      <c r="DX4953" s="9"/>
      <c r="DY4953" s="9"/>
      <c r="DZ4953" s="56"/>
      <c r="EA4953" s="57"/>
    </row>
    <row r="4954" spans="1:131" ht="19.5" customHeight="1" x14ac:dyDescent="0.25">
      <c r="A4954" s="9">
        <v>3395</v>
      </c>
      <c r="B4954" s="9" t="s">
        <v>10012</v>
      </c>
      <c r="C4954" s="9" t="s">
        <v>10013</v>
      </c>
      <c r="D4954" s="9"/>
      <c r="E4954" s="9" t="s">
        <v>8293</v>
      </c>
      <c r="F4954" s="9" t="s">
        <v>2583</v>
      </c>
      <c r="G4954" s="9"/>
      <c r="H4954" s="9" t="s">
        <v>202</v>
      </c>
      <c r="I4954" s="9" t="s">
        <v>25</v>
      </c>
      <c r="J4954" s="129">
        <v>44392</v>
      </c>
      <c r="K4954" s="129">
        <v>44287</v>
      </c>
      <c r="L4954" s="129">
        <v>44682</v>
      </c>
      <c r="M4954" s="9" t="s">
        <v>20</v>
      </c>
      <c r="O4954" s="9">
        <v>29</v>
      </c>
      <c r="Q4954" s="9" t="s">
        <v>54</v>
      </c>
      <c r="R4954" s="9"/>
      <c r="S4954" s="13">
        <v>8000000</v>
      </c>
      <c r="T4954" s="13">
        <v>8000000</v>
      </c>
      <c r="U4954" s="13">
        <v>2000000</v>
      </c>
      <c r="V4954" s="9"/>
      <c r="W4954" s="9"/>
      <c r="X4954" s="9"/>
      <c r="Y4954" s="9"/>
      <c r="Z4954" s="13">
        <v>6000000</v>
      </c>
      <c r="AA4954" s="9"/>
      <c r="AB4954" s="9"/>
      <c r="AC4954" s="9"/>
      <c r="AD4954" s="9"/>
      <c r="AE4954" s="9"/>
      <c r="AF4954" s="55">
        <v>6000000</v>
      </c>
      <c r="AG4954" s="55"/>
      <c r="AH4954" s="9"/>
      <c r="AI4954" s="9"/>
      <c r="AJ4954" s="9"/>
      <c r="AK4954" s="9"/>
      <c r="AL4954" s="9"/>
      <c r="AM4954" s="9"/>
      <c r="AN4954" s="9"/>
      <c r="AO4954" s="9"/>
      <c r="AP4954" s="9"/>
      <c r="AQ4954" s="9"/>
      <c r="AR4954" s="9"/>
      <c r="AS4954" s="9"/>
      <c r="AT4954" s="9"/>
      <c r="AU4954" s="9"/>
      <c r="AV4954" s="9"/>
      <c r="AW4954" s="9"/>
      <c r="AX4954" s="9"/>
      <c r="AY4954" s="9"/>
      <c r="AZ4954" s="9"/>
      <c r="BA4954" s="9"/>
      <c r="BB4954" s="9"/>
      <c r="BC4954" s="9"/>
      <c r="BD4954" s="9"/>
      <c r="BE4954" s="9"/>
      <c r="BF4954" s="9"/>
      <c r="BG4954" s="9"/>
      <c r="BH4954" s="9"/>
      <c r="BI4954" s="9"/>
      <c r="BJ4954" s="9"/>
      <c r="BK4954" s="9"/>
      <c r="BL4954" s="9"/>
      <c r="BM4954" s="9"/>
      <c r="BN4954" s="9"/>
      <c r="BO4954" s="9"/>
      <c r="BP4954" s="9"/>
      <c r="BQ4954" s="9"/>
      <c r="BT4954" s="9"/>
      <c r="BU4954" s="9"/>
      <c r="BX4954" s="9"/>
      <c r="BY4954" s="9"/>
      <c r="CB4954" s="9"/>
      <c r="CC4954" s="9"/>
      <c r="CF4954" s="9"/>
      <c r="CG4954" s="9"/>
      <c r="CJ4954" s="9"/>
      <c r="CK4954" s="9"/>
      <c r="CN4954" s="9"/>
      <c r="CO4954" s="9"/>
      <c r="CP4954" s="9"/>
      <c r="CQ4954" s="9"/>
      <c r="CR4954" s="9"/>
      <c r="CS4954" s="9"/>
      <c r="CT4954" s="9"/>
      <c r="CU4954" s="9"/>
      <c r="CV4954" s="9"/>
      <c r="CW4954" s="9"/>
      <c r="CX4954" s="9"/>
      <c r="CY4954" s="9"/>
      <c r="CZ4954" s="9"/>
      <c r="DA4954" s="9"/>
      <c r="DB4954" s="9"/>
      <c r="DC4954" s="9"/>
      <c r="DD4954" s="9"/>
      <c r="DE4954" s="9"/>
      <c r="DF4954" s="9"/>
      <c r="DG4954" s="9"/>
      <c r="DH4954" s="9"/>
      <c r="DI4954" s="9"/>
      <c r="DJ4954" s="9"/>
      <c r="DK4954" s="9"/>
      <c r="DL4954" s="9"/>
      <c r="DM4954" s="9"/>
      <c r="DN4954" s="9"/>
      <c r="DO4954" s="9"/>
      <c r="DP4954" s="9"/>
      <c r="DQ4954" s="9"/>
      <c r="DR4954" s="9"/>
      <c r="DS4954" s="9"/>
      <c r="DT4954" s="9"/>
      <c r="DU4954" s="9"/>
      <c r="DV4954" s="9"/>
      <c r="DW4954" s="9"/>
      <c r="DX4954" s="9"/>
      <c r="DY4954" s="9"/>
      <c r="DZ4954" s="56"/>
      <c r="EA4954" s="57"/>
    </row>
    <row r="4955" spans="1:131" ht="19.5" customHeight="1" x14ac:dyDescent="0.25">
      <c r="A4955" s="9">
        <v>3396</v>
      </c>
      <c r="B4955" s="9" t="s">
        <v>10014</v>
      </c>
      <c r="C4955" s="9" t="s">
        <v>10015</v>
      </c>
      <c r="D4955" s="9"/>
      <c r="E4955" s="9" t="s">
        <v>3486</v>
      </c>
      <c r="F4955" s="9" t="s">
        <v>10016</v>
      </c>
      <c r="G4955" s="9"/>
      <c r="H4955" s="9" t="s">
        <v>202</v>
      </c>
      <c r="I4955" s="9" t="s">
        <v>25</v>
      </c>
      <c r="J4955" s="129">
        <v>44305</v>
      </c>
      <c r="K4955" s="129">
        <v>44256</v>
      </c>
      <c r="L4955" s="129">
        <v>44834</v>
      </c>
      <c r="M4955" s="9" t="s">
        <v>20</v>
      </c>
      <c r="O4955" s="9">
        <v>31</v>
      </c>
      <c r="Q4955" s="9" t="s">
        <v>54</v>
      </c>
      <c r="R4955" s="9"/>
      <c r="S4955" s="13">
        <v>26000000</v>
      </c>
      <c r="T4955" s="13">
        <v>26000000</v>
      </c>
      <c r="U4955" s="13">
        <v>7800000</v>
      </c>
      <c r="V4955" s="13">
        <v>18000000</v>
      </c>
      <c r="W4955" s="9"/>
      <c r="X4955" s="9"/>
      <c r="Y4955" s="9"/>
      <c r="Z4955" s="9"/>
      <c r="AA4955" s="9"/>
      <c r="AB4955" s="9"/>
      <c r="AC4955" s="9"/>
      <c r="AD4955" s="9"/>
      <c r="AE4955" s="9"/>
      <c r="AF4955" s="55">
        <v>18000000</v>
      </c>
      <c r="AG4955" s="55"/>
      <c r="AH4955" s="9"/>
      <c r="AI4955" s="9"/>
      <c r="AJ4955" s="9"/>
      <c r="AK4955" s="9"/>
      <c r="AL4955" s="9"/>
      <c r="AM4955" s="9"/>
      <c r="AN4955" s="9"/>
      <c r="AO4955" s="9"/>
      <c r="AP4955" s="9"/>
      <c r="AQ4955" s="9"/>
      <c r="AR4955" s="9"/>
      <c r="AS4955" s="9"/>
      <c r="AT4955" s="9"/>
      <c r="AU4955" s="9"/>
      <c r="AV4955" s="9"/>
      <c r="AW4955" s="9"/>
      <c r="AX4955" s="9"/>
      <c r="AY4955" s="9"/>
      <c r="AZ4955" s="9"/>
      <c r="BA4955" s="9"/>
      <c r="BB4955" s="9"/>
      <c r="BC4955" s="9"/>
      <c r="BD4955" s="9"/>
      <c r="BE4955" s="9"/>
      <c r="BF4955" s="9"/>
      <c r="BG4955" s="9"/>
      <c r="BH4955" s="9"/>
      <c r="BI4955" s="9"/>
      <c r="BJ4955" s="9"/>
      <c r="BK4955" s="9"/>
      <c r="BL4955" s="9"/>
      <c r="BM4955" s="9"/>
      <c r="BN4955" s="9"/>
      <c r="BO4955" s="9"/>
      <c r="BP4955" s="9"/>
      <c r="BQ4955" s="9"/>
      <c r="BT4955" s="9"/>
      <c r="BU4955" s="9"/>
      <c r="BX4955" s="9"/>
      <c r="BY4955" s="9"/>
      <c r="CB4955" s="9"/>
      <c r="CC4955" s="9"/>
      <c r="CF4955" s="9"/>
      <c r="CG4955" s="9"/>
      <c r="CJ4955" s="9"/>
      <c r="CK4955" s="9"/>
      <c r="CN4955" s="9"/>
      <c r="CO4955" s="9"/>
      <c r="CP4955" s="9"/>
      <c r="CQ4955" s="9"/>
      <c r="CR4955" s="9"/>
      <c r="CS4955" s="9"/>
      <c r="CT4955" s="9"/>
      <c r="CU4955" s="9"/>
      <c r="CV4955" s="9"/>
      <c r="CW4955" s="9"/>
      <c r="CX4955" s="9"/>
      <c r="CY4955" s="9"/>
      <c r="CZ4955" s="9"/>
      <c r="DA4955" s="9"/>
      <c r="DB4955" s="9"/>
      <c r="DC4955" s="9"/>
      <c r="DD4955" s="9"/>
      <c r="DE4955" s="9"/>
      <c r="DF4955" s="9"/>
      <c r="DG4955" s="9"/>
      <c r="DH4955" s="9"/>
      <c r="DI4955" s="9"/>
      <c r="DJ4955" s="9"/>
      <c r="DK4955" s="9"/>
      <c r="DL4955" s="9"/>
      <c r="DM4955" s="9"/>
      <c r="DN4955" s="9"/>
      <c r="DO4955" s="9"/>
      <c r="DP4955" s="9"/>
      <c r="DQ4955" s="9"/>
      <c r="DR4955" s="9"/>
      <c r="DS4955" s="9"/>
      <c r="DT4955" s="9"/>
      <c r="DU4955" s="9"/>
      <c r="DV4955" s="9"/>
      <c r="DW4955" s="9"/>
      <c r="DX4955" s="9"/>
      <c r="DY4955" s="9"/>
      <c r="DZ4955" s="56"/>
      <c r="EA4955" s="57"/>
    </row>
    <row r="4956" spans="1:131" ht="19.5" customHeight="1" x14ac:dyDescent="0.25">
      <c r="A4956" s="9">
        <v>3397</v>
      </c>
      <c r="B4956" s="9" t="s">
        <v>10017</v>
      </c>
      <c r="C4956" s="9" t="s">
        <v>10018</v>
      </c>
      <c r="D4956" s="9"/>
      <c r="E4956" s="9" t="s">
        <v>10019</v>
      </c>
      <c r="F4956" s="9" t="s">
        <v>2305</v>
      </c>
      <c r="G4956" s="9"/>
      <c r="H4956" s="9" t="s">
        <v>202</v>
      </c>
      <c r="I4956" s="9" t="s">
        <v>35</v>
      </c>
      <c r="J4956" s="129">
        <v>44287</v>
      </c>
      <c r="K4956" s="129">
        <v>44119</v>
      </c>
      <c r="L4956" s="129">
        <v>44834</v>
      </c>
      <c r="O4956" s="9">
        <v>24</v>
      </c>
      <c r="Q4956" s="9" t="s">
        <v>61</v>
      </c>
      <c r="R4956" s="9"/>
      <c r="S4956" s="13">
        <v>23476474890</v>
      </c>
      <c r="U4956" s="13">
        <v>7042942467</v>
      </c>
      <c r="V4956" s="9"/>
      <c r="W4956" s="9"/>
      <c r="X4956" s="9"/>
      <c r="Y4956" s="9"/>
      <c r="Z4956" s="9"/>
      <c r="AA4956" s="9"/>
      <c r="AB4956" s="9"/>
      <c r="AC4956" s="9"/>
      <c r="AD4956" s="9"/>
      <c r="AE4956" s="9"/>
      <c r="AF4956" s="55"/>
      <c r="AG4956" s="55"/>
      <c r="AH4956" s="11">
        <v>44119</v>
      </c>
      <c r="AI4956" s="11">
        <v>44286</v>
      </c>
      <c r="AJ4956" s="13">
        <v>1388321409</v>
      </c>
      <c r="AK4956" s="13">
        <v>416496423</v>
      </c>
      <c r="AL4956" s="9"/>
      <c r="AM4956" s="9"/>
      <c r="AN4956" s="9"/>
      <c r="AO4956" s="9"/>
      <c r="AP4956" s="9"/>
      <c r="AQ4956" s="9"/>
      <c r="AR4956" s="9"/>
      <c r="AS4956" s="9"/>
      <c r="AT4956" s="9"/>
      <c r="AU4956" s="9"/>
      <c r="AV4956" s="9"/>
      <c r="AW4956" s="9"/>
      <c r="AX4956" s="9"/>
      <c r="AY4956" s="9"/>
      <c r="AZ4956" s="9"/>
      <c r="BA4956" s="9"/>
      <c r="BB4956" s="9"/>
      <c r="BC4956" s="9"/>
      <c r="BD4956" s="9"/>
      <c r="BE4956" s="9"/>
      <c r="BF4956" s="9"/>
      <c r="BG4956" s="9"/>
      <c r="BH4956" s="9"/>
      <c r="BI4956" s="9"/>
      <c r="BJ4956" s="9"/>
      <c r="BK4956" s="9"/>
      <c r="BL4956" s="9"/>
      <c r="BM4956" s="9"/>
      <c r="BN4956" s="9"/>
      <c r="BO4956" s="9"/>
      <c r="BP4956" s="9"/>
      <c r="BQ4956" s="9"/>
      <c r="BT4956" s="9"/>
      <c r="BU4956" s="9"/>
      <c r="BX4956" s="9"/>
      <c r="BY4956" s="9"/>
      <c r="CB4956" s="9"/>
      <c r="CC4956" s="9"/>
      <c r="CF4956" s="9"/>
      <c r="CG4956" s="9"/>
      <c r="CJ4956" s="9"/>
      <c r="CK4956" s="9"/>
      <c r="CN4956" s="9"/>
      <c r="CO4956" s="9"/>
      <c r="CP4956" s="9"/>
      <c r="CQ4956" s="9"/>
      <c r="CR4956" s="9"/>
      <c r="CS4956" s="9"/>
      <c r="CT4956" s="9"/>
      <c r="CU4956" s="9"/>
      <c r="CV4956" s="9"/>
      <c r="CW4956" s="9"/>
      <c r="CX4956" s="9"/>
      <c r="CY4956" s="9"/>
      <c r="CZ4956" s="9"/>
      <c r="DA4956" s="9"/>
      <c r="DB4956" s="9"/>
      <c r="DC4956" s="9"/>
      <c r="DD4956" s="9"/>
      <c r="DE4956" s="9"/>
      <c r="DF4956" s="9"/>
      <c r="DG4956" s="9"/>
      <c r="DH4956" s="9"/>
      <c r="DI4956" s="9"/>
      <c r="DJ4956" s="9"/>
      <c r="DK4956" s="9"/>
      <c r="DL4956" s="9"/>
      <c r="DM4956" s="9"/>
      <c r="DN4956" s="9"/>
      <c r="DO4956" s="9"/>
      <c r="DP4956" s="9"/>
      <c r="DQ4956" s="9"/>
      <c r="DR4956" s="9"/>
      <c r="DS4956" s="9"/>
      <c r="DT4956" s="9"/>
      <c r="DU4956" s="9"/>
      <c r="DV4956" s="9"/>
      <c r="DW4956" s="9"/>
      <c r="DX4956" s="9"/>
      <c r="DY4956" s="9"/>
      <c r="DZ4956" s="56"/>
      <c r="EA4956" s="57"/>
    </row>
    <row r="4957" spans="1:131" ht="19.5" customHeight="1" x14ac:dyDescent="0.25">
      <c r="A4957" s="9">
        <v>3398</v>
      </c>
      <c r="B4957" s="9" t="s">
        <v>10020</v>
      </c>
      <c r="C4957" s="9" t="s">
        <v>10021</v>
      </c>
      <c r="D4957" s="9"/>
      <c r="E4957" s="9" t="s">
        <v>6714</v>
      </c>
      <c r="F4957" s="9" t="s">
        <v>2305</v>
      </c>
      <c r="G4957" s="9"/>
      <c r="H4957" s="9" t="s">
        <v>202</v>
      </c>
      <c r="I4957" s="9" t="s">
        <v>4464</v>
      </c>
      <c r="J4957" s="129">
        <v>44256</v>
      </c>
      <c r="K4957" s="129">
        <v>44021</v>
      </c>
      <c r="L4957" s="129">
        <v>44834</v>
      </c>
      <c r="O4957" s="9">
        <v>24</v>
      </c>
      <c r="Q4957" s="9" t="s">
        <v>61</v>
      </c>
      <c r="R4957" s="9"/>
      <c r="S4957" s="13">
        <v>29126624917</v>
      </c>
      <c r="T4957" s="9"/>
      <c r="U4957" s="13">
        <v>8737987475</v>
      </c>
      <c r="V4957" s="9"/>
      <c r="W4957" s="9"/>
      <c r="X4957" s="9"/>
      <c r="Y4957" s="9"/>
      <c r="Z4957" s="9"/>
      <c r="AA4957" s="9"/>
      <c r="AB4957" s="9"/>
      <c r="AC4957" s="9"/>
      <c r="AD4957" s="9"/>
      <c r="AE4957" s="9"/>
      <c r="AF4957" s="55"/>
      <c r="AG4957" s="55"/>
      <c r="AH4957" s="11">
        <v>44022</v>
      </c>
      <c r="AI4957" s="11">
        <v>44286</v>
      </c>
      <c r="AJ4957" s="13">
        <v>2285849878</v>
      </c>
      <c r="AK4957" s="13">
        <v>685754963</v>
      </c>
      <c r="AL4957" s="9"/>
      <c r="AM4957" s="9"/>
      <c r="AN4957" s="9"/>
      <c r="AO4957" s="9"/>
      <c r="AP4957" s="9"/>
      <c r="AQ4957" s="9"/>
      <c r="AR4957" s="9"/>
      <c r="AS4957" s="9"/>
      <c r="AT4957" s="9"/>
      <c r="AU4957" s="9"/>
      <c r="AV4957" s="9"/>
      <c r="AW4957" s="9"/>
      <c r="AX4957" s="9"/>
      <c r="AY4957" s="9"/>
      <c r="AZ4957" s="9"/>
      <c r="BA4957" s="9"/>
      <c r="BB4957" s="9"/>
      <c r="BC4957" s="9"/>
      <c r="BD4957" s="9"/>
      <c r="BE4957" s="9"/>
      <c r="BF4957" s="9"/>
      <c r="BG4957" s="9"/>
      <c r="BH4957" s="9"/>
      <c r="BI4957" s="9"/>
      <c r="BJ4957" s="9"/>
      <c r="BK4957" s="9"/>
      <c r="BL4957" s="9"/>
      <c r="BM4957" s="9"/>
      <c r="BN4957" s="9"/>
      <c r="BO4957" s="9"/>
      <c r="BP4957" s="9"/>
      <c r="BQ4957" s="9"/>
      <c r="BT4957" s="9"/>
      <c r="BU4957" s="9"/>
      <c r="BX4957" s="9"/>
      <c r="BY4957" s="9"/>
      <c r="CB4957" s="9"/>
      <c r="CC4957" s="9"/>
      <c r="CF4957" s="9"/>
      <c r="CG4957" s="9"/>
      <c r="CJ4957" s="9"/>
      <c r="CK4957" s="9"/>
      <c r="CN4957" s="9"/>
      <c r="CO4957" s="9"/>
      <c r="CP4957" s="9"/>
      <c r="CQ4957" s="9"/>
      <c r="CR4957" s="9"/>
      <c r="CS4957" s="9"/>
      <c r="CT4957" s="9"/>
      <c r="CU4957" s="9"/>
      <c r="CV4957" s="9"/>
      <c r="CW4957" s="9"/>
      <c r="CX4957" s="9"/>
      <c r="CY4957" s="9"/>
      <c r="CZ4957" s="9"/>
      <c r="DA4957" s="9"/>
      <c r="DB4957" s="9"/>
      <c r="DC4957" s="9"/>
      <c r="DD4957" s="9"/>
      <c r="DE4957" s="9"/>
      <c r="DF4957" s="9"/>
      <c r="DG4957" s="9"/>
      <c r="DH4957" s="9"/>
      <c r="DI4957" s="9"/>
      <c r="DJ4957" s="9"/>
      <c r="DK4957" s="9"/>
      <c r="DL4957" s="9"/>
      <c r="DM4957" s="9"/>
      <c r="DN4957" s="9"/>
      <c r="DO4957" s="9"/>
      <c r="DP4957" s="9"/>
      <c r="DQ4957" s="9"/>
      <c r="DR4957" s="9"/>
      <c r="DS4957" s="9"/>
      <c r="DT4957" s="9"/>
      <c r="DU4957" s="9"/>
      <c r="DV4957" s="9"/>
      <c r="DW4957" s="9"/>
      <c r="DX4957" s="9"/>
      <c r="DY4957" s="9"/>
      <c r="DZ4957" s="56"/>
      <c r="EA4957" s="57"/>
    </row>
    <row r="4958" spans="1:131" ht="19.5" customHeight="1" x14ac:dyDescent="0.25">
      <c r="A4958" s="9">
        <v>3399</v>
      </c>
      <c r="B4958" s="9" t="s">
        <v>10022</v>
      </c>
      <c r="C4958" s="9" t="s">
        <v>10023</v>
      </c>
      <c r="D4958" s="9"/>
      <c r="E4958" s="9" t="s">
        <v>10024</v>
      </c>
      <c r="F4958" s="9" t="s">
        <v>10025</v>
      </c>
      <c r="G4958" s="9"/>
      <c r="H4958" s="9" t="s">
        <v>202</v>
      </c>
      <c r="I4958" s="9" t="s">
        <v>10026</v>
      </c>
      <c r="J4958" s="129">
        <v>44135</v>
      </c>
      <c r="K4958" s="129">
        <v>44130</v>
      </c>
      <c r="L4958" s="129">
        <v>44148</v>
      </c>
      <c r="O4958" s="9">
        <v>23</v>
      </c>
      <c r="Q4958" s="9" t="s">
        <v>61</v>
      </c>
      <c r="R4958" s="9"/>
      <c r="S4958" s="13">
        <v>9755500</v>
      </c>
      <c r="T4958" s="13">
        <v>9755500</v>
      </c>
      <c r="U4958" s="13">
        <v>2926650</v>
      </c>
      <c r="V4958" s="9"/>
      <c r="W4958" s="9"/>
      <c r="X4958" s="9"/>
      <c r="Y4958" s="9"/>
      <c r="Z4958" s="9"/>
      <c r="AA4958" s="9"/>
      <c r="AB4958" s="9"/>
      <c r="AC4958" s="9"/>
      <c r="AD4958" s="9"/>
      <c r="AE4958" s="9"/>
      <c r="AF4958" s="55"/>
      <c r="AG4958" s="55"/>
      <c r="AH4958" s="9"/>
      <c r="AI4958" s="9"/>
      <c r="AJ4958" s="9"/>
      <c r="AK4958" s="9"/>
      <c r="AL4958" s="9"/>
      <c r="AM4958" s="9"/>
      <c r="AN4958" s="9"/>
      <c r="AO4958" s="9"/>
      <c r="AP4958" s="9"/>
      <c r="AQ4958" s="9"/>
      <c r="AR4958" s="9"/>
      <c r="AS4958" s="9"/>
      <c r="AT4958" s="9"/>
      <c r="AU4958" s="9"/>
      <c r="AV4958" s="9"/>
      <c r="AW4958" s="9"/>
      <c r="AX4958" s="9"/>
      <c r="AY4958" s="9"/>
      <c r="AZ4958" s="9"/>
      <c r="BA4958" s="9"/>
      <c r="BB4958" s="9"/>
      <c r="BC4958" s="9"/>
      <c r="BD4958" s="9"/>
      <c r="BE4958" s="9"/>
      <c r="BF4958" s="9"/>
      <c r="BG4958" s="9"/>
      <c r="BH4958" s="9"/>
      <c r="BI4958" s="9"/>
      <c r="BJ4958" s="9"/>
      <c r="BK4958" s="9"/>
      <c r="BL4958" s="9"/>
      <c r="BM4958" s="9"/>
      <c r="BN4958" s="9"/>
      <c r="BO4958" s="9"/>
      <c r="BP4958" s="9"/>
      <c r="BQ4958" s="9"/>
      <c r="BT4958" s="9"/>
      <c r="BU4958" s="9"/>
      <c r="BX4958" s="9"/>
      <c r="BY4958" s="9"/>
      <c r="CB4958" s="9"/>
      <c r="CC4958" s="9"/>
      <c r="CF4958" s="9"/>
      <c r="CG4958" s="9"/>
      <c r="CJ4958" s="9"/>
      <c r="CK4958" s="9"/>
      <c r="CN4958" s="9"/>
      <c r="CO4958" s="9"/>
      <c r="CP4958" s="9"/>
      <c r="CQ4958" s="9"/>
      <c r="CR4958" s="9"/>
      <c r="CS4958" s="9"/>
      <c r="CT4958" s="9"/>
      <c r="CU4958" s="9"/>
      <c r="CV4958" s="9"/>
      <c r="CW4958" s="9"/>
      <c r="CX4958" s="9"/>
      <c r="CY4958" s="9"/>
      <c r="CZ4958" s="9"/>
      <c r="DA4958" s="9"/>
      <c r="DB4958" s="9"/>
      <c r="DC4958" s="9"/>
      <c r="DD4958" s="9"/>
      <c r="DE4958" s="9"/>
      <c r="DF4958" s="9"/>
      <c r="DG4958" s="9"/>
      <c r="DH4958" s="9"/>
      <c r="DI4958" s="9"/>
      <c r="DJ4958" s="9"/>
      <c r="DK4958" s="9"/>
      <c r="DL4958" s="9"/>
      <c r="DM4958" s="9"/>
      <c r="DN4958" s="9"/>
      <c r="DO4958" s="9"/>
      <c r="DP4958" s="9"/>
      <c r="DQ4958" s="9"/>
      <c r="DR4958" s="9"/>
      <c r="DS4958" s="9"/>
      <c r="DT4958" s="9"/>
      <c r="DU4958" s="9"/>
      <c r="DV4958" s="9"/>
      <c r="DW4958" s="9"/>
      <c r="DX4958" s="9"/>
      <c r="DY4958" s="9"/>
      <c r="DZ4958" s="56"/>
      <c r="EA4958" s="57"/>
    </row>
    <row r="4959" spans="1:131" ht="19.5" customHeight="1" x14ac:dyDescent="0.25">
      <c r="A4959" s="9">
        <v>3400</v>
      </c>
      <c r="B4959" s="9" t="s">
        <v>10027</v>
      </c>
      <c r="C4959" s="9" t="s">
        <v>10029</v>
      </c>
      <c r="D4959" s="9"/>
      <c r="E4959" s="9" t="s">
        <v>8871</v>
      </c>
      <c r="F4959" s="9" t="s">
        <v>8668</v>
      </c>
      <c r="G4959" s="9"/>
      <c r="H4959" s="9" t="s">
        <v>202</v>
      </c>
      <c r="I4959" s="9" t="s">
        <v>25</v>
      </c>
      <c r="J4959" s="129">
        <v>44337</v>
      </c>
      <c r="K4959" s="129">
        <v>44306</v>
      </c>
      <c r="L4959" s="129">
        <v>44469</v>
      </c>
      <c r="O4959" s="9">
        <v>31</v>
      </c>
      <c r="Q4959" s="9" t="s">
        <v>61</v>
      </c>
      <c r="R4959" s="9"/>
      <c r="S4959" s="13">
        <v>3800000</v>
      </c>
      <c r="T4959" s="13">
        <v>3800000</v>
      </c>
      <c r="U4959" s="13">
        <v>1140000</v>
      </c>
      <c r="V4959" s="9"/>
      <c r="W4959" s="9"/>
      <c r="X4959" s="9"/>
      <c r="Y4959" s="9"/>
      <c r="Z4959" s="9"/>
      <c r="AA4959" s="9"/>
      <c r="AB4959" s="9"/>
      <c r="AC4959" s="9"/>
      <c r="AD4959" s="9"/>
      <c r="AE4959" s="9"/>
      <c r="AF4959" s="55"/>
      <c r="AG4959" s="55"/>
      <c r="AH4959" s="9"/>
      <c r="AI4959" s="9"/>
      <c r="AJ4959" s="9"/>
      <c r="AK4959" s="9"/>
      <c r="AL4959" s="9"/>
      <c r="AM4959" s="9"/>
      <c r="AN4959" s="9"/>
      <c r="AO4959" s="9"/>
      <c r="AP4959" s="9"/>
      <c r="AQ4959" s="9"/>
      <c r="AR4959" s="9"/>
      <c r="AS4959" s="9"/>
      <c r="AT4959" s="9"/>
      <c r="AU4959" s="9"/>
      <c r="AV4959" s="9"/>
      <c r="AW4959" s="9"/>
      <c r="AX4959" s="9"/>
      <c r="AY4959" s="9"/>
      <c r="AZ4959" s="9"/>
      <c r="BA4959" s="9"/>
      <c r="BB4959" s="9"/>
      <c r="BC4959" s="9"/>
      <c r="BD4959" s="9"/>
      <c r="BE4959" s="9"/>
      <c r="BF4959" s="9"/>
      <c r="BG4959" s="9"/>
      <c r="BH4959" s="9"/>
      <c r="BI4959" s="9"/>
      <c r="BJ4959" s="9"/>
      <c r="BK4959" s="9"/>
      <c r="BL4959" s="9"/>
      <c r="BM4959" s="9"/>
      <c r="BN4959" s="9"/>
      <c r="BO4959" s="9"/>
      <c r="BP4959" s="9"/>
      <c r="BQ4959" s="9"/>
      <c r="BT4959" s="9"/>
      <c r="BU4959" s="9"/>
      <c r="BX4959" s="9"/>
      <c r="BY4959" s="9"/>
      <c r="CB4959" s="9"/>
      <c r="CC4959" s="9"/>
      <c r="CF4959" s="9"/>
      <c r="CG4959" s="9"/>
      <c r="CJ4959" s="9"/>
      <c r="CK4959" s="9"/>
      <c r="CN4959" s="9"/>
      <c r="CO4959" s="9"/>
      <c r="CP4959" s="9"/>
      <c r="CQ4959" s="9"/>
      <c r="CR4959" s="9"/>
      <c r="CS4959" s="9"/>
      <c r="CT4959" s="9"/>
      <c r="CU4959" s="9"/>
      <c r="CV4959" s="9"/>
      <c r="CW4959" s="9"/>
      <c r="CX4959" s="9"/>
      <c r="CY4959" s="9"/>
      <c r="CZ4959" s="9"/>
      <c r="DA4959" s="9"/>
      <c r="DB4959" s="9"/>
      <c r="DC4959" s="9"/>
      <c r="DD4959" s="9"/>
      <c r="DE4959" s="9"/>
      <c r="DF4959" s="9"/>
      <c r="DG4959" s="9"/>
      <c r="DH4959" s="9"/>
      <c r="DI4959" s="9"/>
      <c r="DJ4959" s="9"/>
      <c r="DK4959" s="9"/>
      <c r="DL4959" s="9"/>
      <c r="DM4959" s="9"/>
      <c r="DN4959" s="9"/>
      <c r="DO4959" s="9"/>
      <c r="DP4959" s="9"/>
      <c r="DQ4959" s="9"/>
      <c r="DR4959" s="9"/>
      <c r="DS4959" s="9"/>
      <c r="DT4959" s="9"/>
      <c r="DU4959" s="9"/>
      <c r="DV4959" s="9"/>
      <c r="DW4959" s="9"/>
      <c r="DX4959" s="9"/>
      <c r="DY4959" s="9"/>
      <c r="DZ4959" s="56"/>
      <c r="EA4959" s="57"/>
    </row>
    <row r="4960" spans="1:131" ht="19.5" customHeight="1" x14ac:dyDescent="0.25">
      <c r="A4960" s="9">
        <v>3401</v>
      </c>
      <c r="B4960" s="10" t="s">
        <v>10028</v>
      </c>
      <c r="C4960" s="9" t="s">
        <v>10030</v>
      </c>
      <c r="D4960" s="9"/>
      <c r="E4960" s="9" t="s">
        <v>4509</v>
      </c>
      <c r="F4960" s="9" t="s">
        <v>10031</v>
      </c>
      <c r="G4960" s="9"/>
      <c r="H4960" s="9" t="s">
        <v>202</v>
      </c>
      <c r="I4960" s="9" t="s">
        <v>122</v>
      </c>
      <c r="J4960" s="129">
        <v>44349</v>
      </c>
      <c r="K4960" s="129">
        <v>44256</v>
      </c>
      <c r="L4960" s="129">
        <v>44560</v>
      </c>
      <c r="O4960" s="9">
        <v>30</v>
      </c>
      <c r="Q4960" s="9" t="s">
        <v>61</v>
      </c>
      <c r="R4960" s="9"/>
      <c r="S4960" s="13">
        <v>63700000</v>
      </c>
      <c r="T4960" s="13">
        <v>63700000</v>
      </c>
      <c r="U4960" s="13">
        <v>19110000</v>
      </c>
      <c r="V4960" s="9"/>
      <c r="W4960" s="9"/>
      <c r="X4960" s="9"/>
      <c r="Y4960" s="9"/>
      <c r="Z4960" s="9"/>
      <c r="AA4960" s="9"/>
      <c r="AB4960" s="9"/>
      <c r="AC4960" s="9"/>
      <c r="AD4960" s="9"/>
      <c r="AE4960" s="9"/>
      <c r="AF4960" s="55"/>
      <c r="AG4960" s="55"/>
      <c r="AH4960" s="9"/>
      <c r="AI4960" s="9"/>
      <c r="AJ4960" s="9"/>
      <c r="AK4960" s="9"/>
      <c r="AL4960" s="9"/>
      <c r="AM4960" s="9"/>
      <c r="AN4960" s="9"/>
      <c r="AO4960" s="9"/>
      <c r="AP4960" s="9"/>
      <c r="AQ4960" s="9"/>
      <c r="AR4960" s="9"/>
      <c r="AS4960" s="9"/>
      <c r="AT4960" s="9"/>
      <c r="AU4960" s="9"/>
      <c r="AV4960" s="9"/>
      <c r="AW4960" s="9"/>
      <c r="AX4960" s="9"/>
      <c r="AY4960" s="9"/>
      <c r="AZ4960" s="9"/>
      <c r="BA4960" s="9"/>
      <c r="BB4960" s="9"/>
      <c r="BC4960" s="9"/>
      <c r="BD4960" s="9"/>
      <c r="BE4960" s="9"/>
      <c r="BF4960" s="9"/>
      <c r="BG4960" s="9"/>
      <c r="BH4960" s="9"/>
      <c r="BI4960" s="9"/>
      <c r="BJ4960" s="9"/>
      <c r="BK4960" s="9"/>
      <c r="BL4960" s="9"/>
      <c r="BM4960" s="9"/>
      <c r="BN4960" s="9"/>
      <c r="BO4960" s="9"/>
      <c r="BP4960" s="9"/>
      <c r="BQ4960" s="9"/>
      <c r="BT4960" s="9"/>
      <c r="BU4960" s="9"/>
      <c r="BX4960" s="9"/>
      <c r="BY4960" s="9"/>
      <c r="CB4960" s="9"/>
      <c r="CC4960" s="9"/>
      <c r="CF4960" s="9"/>
      <c r="CG4960" s="9"/>
      <c r="CJ4960" s="9"/>
      <c r="CK4960" s="9"/>
      <c r="CN4960" s="9"/>
      <c r="CO4960" s="9"/>
      <c r="CP4960" s="9"/>
      <c r="CQ4960" s="9"/>
      <c r="CR4960" s="9"/>
      <c r="CS4960" s="9"/>
      <c r="CT4960" s="9"/>
      <c r="CU4960" s="9"/>
      <c r="CV4960" s="9"/>
      <c r="CW4960" s="9"/>
      <c r="CX4960" s="9"/>
      <c r="CY4960" s="9"/>
      <c r="CZ4960" s="9"/>
      <c r="DA4960" s="9"/>
      <c r="DB4960" s="9"/>
      <c r="DC4960" s="9"/>
      <c r="DD4960" s="9"/>
      <c r="DE4960" s="9"/>
      <c r="DF4960" s="9"/>
      <c r="DG4960" s="9"/>
      <c r="DH4960" s="9"/>
      <c r="DI4960" s="9"/>
      <c r="DJ4960" s="9"/>
      <c r="DK4960" s="9"/>
      <c r="DL4960" s="9"/>
      <c r="DM4960" s="9"/>
      <c r="DN4960" s="9"/>
      <c r="DO4960" s="9"/>
      <c r="DP4960" s="9"/>
      <c r="DQ4960" s="9"/>
      <c r="DR4960" s="9"/>
      <c r="DS4960" s="9"/>
      <c r="DT4960" s="9"/>
      <c r="DU4960" s="9"/>
      <c r="DV4960" s="9"/>
      <c r="DW4960" s="9"/>
      <c r="DX4960" s="9"/>
      <c r="DY4960" s="9"/>
      <c r="DZ4960" s="56"/>
      <c r="EA4960" s="57"/>
    </row>
    <row r="4961" spans="1:131" ht="19.5" customHeight="1" x14ac:dyDescent="0.25">
      <c r="A4961" s="9">
        <v>3402</v>
      </c>
      <c r="B4961" s="10" t="s">
        <v>10032</v>
      </c>
      <c r="C4961" s="9" t="s">
        <v>10033</v>
      </c>
      <c r="D4961" s="9"/>
      <c r="E4961" s="9" t="s">
        <v>4509</v>
      </c>
      <c r="F4961" s="9" t="s">
        <v>10031</v>
      </c>
      <c r="G4961" s="9"/>
      <c r="H4961" s="9" t="s">
        <v>202</v>
      </c>
      <c r="I4961" s="9" t="s">
        <v>8147</v>
      </c>
      <c r="J4961" s="129">
        <v>44349</v>
      </c>
      <c r="K4961" s="129">
        <v>44256</v>
      </c>
      <c r="L4961" s="129">
        <v>44560</v>
      </c>
      <c r="O4961" s="9">
        <v>31</v>
      </c>
      <c r="Q4961" s="9" t="s">
        <v>61</v>
      </c>
      <c r="R4961" s="9"/>
      <c r="S4961" s="13">
        <v>45027500</v>
      </c>
      <c r="T4961" s="13">
        <v>45027500</v>
      </c>
      <c r="U4961" s="13">
        <v>13508250</v>
      </c>
      <c r="V4961" s="9"/>
      <c r="W4961" s="9"/>
      <c r="X4961" s="9"/>
      <c r="Y4961" s="9"/>
      <c r="Z4961" s="9"/>
      <c r="AA4961" s="9"/>
      <c r="AB4961" s="9"/>
      <c r="AC4961" s="9"/>
      <c r="AD4961" s="9"/>
      <c r="AE4961" s="9"/>
      <c r="AF4961" s="55"/>
      <c r="AG4961" s="55"/>
      <c r="AH4961" s="9"/>
      <c r="AI4961" s="9"/>
      <c r="AJ4961" s="9"/>
      <c r="AK4961" s="9"/>
      <c r="AL4961" s="9"/>
      <c r="AM4961" s="9"/>
      <c r="AN4961" s="9"/>
      <c r="AO4961" s="9"/>
      <c r="AP4961" s="9"/>
      <c r="AQ4961" s="9"/>
      <c r="AR4961" s="9"/>
      <c r="AS4961" s="9"/>
      <c r="AT4961" s="9"/>
      <c r="AU4961" s="9"/>
      <c r="AV4961" s="9"/>
      <c r="AW4961" s="9"/>
      <c r="AX4961" s="9"/>
      <c r="AY4961" s="9"/>
      <c r="AZ4961" s="9"/>
      <c r="BA4961" s="9"/>
      <c r="BB4961" s="9"/>
      <c r="BC4961" s="9"/>
      <c r="BD4961" s="9"/>
      <c r="BE4961" s="9"/>
      <c r="BF4961" s="9"/>
      <c r="BG4961" s="9"/>
      <c r="BH4961" s="9"/>
      <c r="BI4961" s="9"/>
      <c r="BJ4961" s="9"/>
      <c r="BK4961" s="9"/>
      <c r="BL4961" s="9"/>
      <c r="BM4961" s="9"/>
      <c r="BN4961" s="9"/>
      <c r="BO4961" s="9"/>
      <c r="BP4961" s="9"/>
      <c r="BQ4961" s="9"/>
      <c r="BT4961" s="9"/>
      <c r="BU4961" s="9"/>
      <c r="BX4961" s="9"/>
      <c r="BY4961" s="9"/>
      <c r="CB4961" s="9"/>
      <c r="CC4961" s="9"/>
      <c r="CF4961" s="9"/>
      <c r="CG4961" s="9"/>
      <c r="CJ4961" s="9"/>
      <c r="CK4961" s="9"/>
      <c r="CN4961" s="9"/>
      <c r="CO4961" s="9"/>
      <c r="CP4961" s="9"/>
      <c r="CQ4961" s="9"/>
      <c r="CR4961" s="9"/>
      <c r="CS4961" s="9"/>
      <c r="CT4961" s="9"/>
      <c r="CU4961" s="9"/>
      <c r="CV4961" s="9"/>
      <c r="CW4961" s="9"/>
      <c r="CX4961" s="9"/>
      <c r="CY4961" s="9"/>
      <c r="CZ4961" s="9"/>
      <c r="DA4961" s="9"/>
      <c r="DB4961" s="9"/>
      <c r="DC4961" s="9"/>
      <c r="DD4961" s="9"/>
      <c r="DE4961" s="9"/>
      <c r="DF4961" s="9"/>
      <c r="DG4961" s="9"/>
      <c r="DH4961" s="9"/>
      <c r="DI4961" s="9"/>
      <c r="DJ4961" s="9"/>
      <c r="DK4961" s="9"/>
      <c r="DL4961" s="9"/>
      <c r="DM4961" s="9"/>
      <c r="DN4961" s="9"/>
      <c r="DO4961" s="9"/>
      <c r="DP4961" s="9"/>
      <c r="DQ4961" s="9"/>
      <c r="DR4961" s="9"/>
      <c r="DS4961" s="9"/>
      <c r="DT4961" s="9"/>
      <c r="DU4961" s="9"/>
      <c r="DV4961" s="9"/>
      <c r="DW4961" s="9"/>
      <c r="DX4961" s="9"/>
      <c r="DY4961" s="9"/>
      <c r="DZ4961" s="56"/>
      <c r="EA4961" s="57"/>
    </row>
    <row r="4962" spans="1:131" ht="19.5" customHeight="1" x14ac:dyDescent="0.25">
      <c r="A4962" s="9">
        <v>3403</v>
      </c>
      <c r="B4962" s="9" t="s">
        <v>10034</v>
      </c>
      <c r="C4962" s="9" t="s">
        <v>10035</v>
      </c>
      <c r="D4962" s="9"/>
      <c r="E4962" s="9" t="s">
        <v>9805</v>
      </c>
      <c r="F4962" s="9" t="s">
        <v>6874</v>
      </c>
      <c r="G4962" s="9"/>
      <c r="H4962" s="9" t="s">
        <v>202</v>
      </c>
      <c r="I4962" s="9" t="s">
        <v>78</v>
      </c>
      <c r="J4962" s="129">
        <v>44246</v>
      </c>
      <c r="K4962" s="129">
        <v>44246</v>
      </c>
      <c r="L4962" s="129">
        <v>44286</v>
      </c>
      <c r="O4962" s="9">
        <v>26</v>
      </c>
      <c r="Q4962" s="9" t="s">
        <v>61</v>
      </c>
      <c r="R4962" s="9"/>
      <c r="S4962" s="13">
        <v>9755000</v>
      </c>
      <c r="T4962" s="13">
        <v>9755000</v>
      </c>
      <c r="U4962" s="13">
        <v>2926500</v>
      </c>
      <c r="V4962" s="9"/>
      <c r="W4962" s="9"/>
      <c r="X4962" s="9"/>
      <c r="Y4962" s="9"/>
      <c r="Z4962" s="9"/>
      <c r="AA4962" s="9"/>
      <c r="AB4962" s="9"/>
      <c r="AC4962" s="9"/>
      <c r="AD4962" s="9"/>
      <c r="AE4962" s="9"/>
      <c r="AF4962" s="55"/>
      <c r="AG4962" s="55"/>
      <c r="AH4962" s="11">
        <v>44246</v>
      </c>
      <c r="AI4962" s="11">
        <v>44286</v>
      </c>
      <c r="AJ4962" s="13">
        <v>8072000</v>
      </c>
      <c r="AK4962" s="13">
        <v>2421600</v>
      </c>
      <c r="AL4962" s="9"/>
      <c r="AM4962" s="9"/>
      <c r="AN4962" s="9"/>
      <c r="AO4962" s="9"/>
      <c r="AP4962" s="9"/>
      <c r="AQ4962" s="9"/>
      <c r="AR4962" s="9"/>
      <c r="AS4962" s="9"/>
      <c r="AT4962" s="9"/>
      <c r="AU4962" s="9"/>
      <c r="AV4962" s="9"/>
      <c r="AW4962" s="9"/>
      <c r="AX4962" s="9"/>
      <c r="AY4962" s="9"/>
      <c r="AZ4962" s="9"/>
      <c r="BA4962" s="9"/>
      <c r="BB4962" s="9"/>
      <c r="BC4962" s="9"/>
      <c r="BD4962" s="9"/>
      <c r="BE4962" s="9"/>
      <c r="BF4962" s="9"/>
      <c r="BG4962" s="9"/>
      <c r="BH4962" s="9"/>
      <c r="BI4962" s="9"/>
      <c r="BJ4962" s="9"/>
      <c r="BK4962" s="9"/>
      <c r="BL4962" s="9"/>
      <c r="BM4962" s="9"/>
      <c r="BN4962" s="9"/>
      <c r="BO4962" s="9"/>
      <c r="BP4962" s="9"/>
      <c r="BQ4962" s="9"/>
      <c r="BT4962" s="9"/>
      <c r="BU4962" s="9"/>
      <c r="BX4962" s="9"/>
      <c r="BY4962" s="9"/>
      <c r="CB4962" s="9"/>
      <c r="CC4962" s="9"/>
      <c r="CF4962" s="9"/>
      <c r="CG4962" s="9"/>
      <c r="CJ4962" s="9"/>
      <c r="CK4962" s="9"/>
      <c r="CN4962" s="9"/>
      <c r="CO4962" s="9"/>
      <c r="CP4962" s="9"/>
      <c r="CQ4962" s="9"/>
      <c r="CR4962" s="9"/>
      <c r="CS4962" s="9"/>
      <c r="CT4962" s="9"/>
      <c r="CU4962" s="9"/>
      <c r="CV4962" s="9"/>
      <c r="CW4962" s="9"/>
      <c r="CX4962" s="9"/>
      <c r="CY4962" s="9"/>
      <c r="CZ4962" s="9"/>
      <c r="DA4962" s="9"/>
      <c r="DB4962" s="9"/>
      <c r="DC4962" s="9"/>
      <c r="DD4962" s="9"/>
      <c r="DE4962" s="9"/>
      <c r="DF4962" s="9"/>
      <c r="DG4962" s="9"/>
      <c r="DH4962" s="9"/>
      <c r="DI4962" s="9"/>
      <c r="DJ4962" s="9"/>
      <c r="DK4962" s="9"/>
      <c r="DL4962" s="9"/>
      <c r="DM4962" s="9"/>
      <c r="DN4962" s="9"/>
      <c r="DO4962" s="9"/>
      <c r="DP4962" s="9"/>
      <c r="DQ4962" s="9"/>
      <c r="DR4962" s="9"/>
      <c r="DS4962" s="9"/>
      <c r="DT4962" s="9"/>
      <c r="DU4962" s="9"/>
      <c r="DV4962" s="9"/>
      <c r="DW4962" s="9"/>
      <c r="DX4962" s="9"/>
      <c r="DY4962" s="9"/>
      <c r="DZ4962" s="56"/>
      <c r="EA4962" s="57"/>
    </row>
    <row r="4963" spans="1:131" ht="19.5" customHeight="1" x14ac:dyDescent="0.25">
      <c r="A4963" s="9">
        <v>3404</v>
      </c>
      <c r="B4963" s="9" t="s">
        <v>10036</v>
      </c>
      <c r="C4963" s="9" t="s">
        <v>10037</v>
      </c>
      <c r="D4963" s="9"/>
      <c r="E4963" s="9" t="s">
        <v>401</v>
      </c>
      <c r="F4963" s="9" t="s">
        <v>6506</v>
      </c>
      <c r="G4963" s="9"/>
      <c r="H4963" s="9" t="s">
        <v>906</v>
      </c>
      <c r="I4963" s="9" t="s">
        <v>35</v>
      </c>
      <c r="M4963" s="9" t="s">
        <v>20</v>
      </c>
      <c r="O4963" s="9">
        <v>32</v>
      </c>
      <c r="R4963" s="9"/>
      <c r="S4963" s="9"/>
      <c r="T4963" s="9"/>
      <c r="U4963" s="9"/>
      <c r="V4963" s="9"/>
      <c r="W4963" s="9"/>
      <c r="X4963" s="9"/>
      <c r="Y4963" s="9"/>
      <c r="Z4963" s="9"/>
      <c r="AA4963" s="9"/>
      <c r="AB4963" s="9"/>
      <c r="AC4963" s="9"/>
      <c r="AD4963" s="9"/>
      <c r="AE4963" s="9"/>
      <c r="AF4963" s="55"/>
      <c r="AG4963" s="55"/>
      <c r="AH4963" s="9"/>
      <c r="AI4963" s="9"/>
      <c r="AJ4963" s="9"/>
      <c r="AK4963" s="9"/>
      <c r="AL4963" s="9"/>
      <c r="AM4963" s="9"/>
      <c r="AN4963" s="9"/>
      <c r="AO4963" s="9"/>
      <c r="AP4963" s="9"/>
      <c r="AQ4963" s="9"/>
      <c r="AR4963" s="9"/>
      <c r="AS4963" s="9"/>
      <c r="AT4963" s="9"/>
      <c r="AU4963" s="9"/>
      <c r="AV4963" s="9"/>
      <c r="AW4963" s="9"/>
      <c r="AX4963" s="9"/>
      <c r="AY4963" s="9"/>
      <c r="AZ4963" s="9"/>
      <c r="BA4963" s="9"/>
      <c r="BB4963" s="9"/>
      <c r="BC4963" s="9"/>
      <c r="BD4963" s="9"/>
      <c r="BE4963" s="9"/>
      <c r="BF4963" s="9"/>
      <c r="BG4963" s="9"/>
      <c r="BH4963" s="9"/>
      <c r="BI4963" s="9"/>
      <c r="BJ4963" s="9"/>
      <c r="BK4963" s="9"/>
      <c r="BL4963" s="9"/>
      <c r="BM4963" s="9"/>
      <c r="BN4963" s="9"/>
      <c r="BO4963" s="9"/>
      <c r="BP4963" s="9"/>
      <c r="BQ4963" s="9"/>
      <c r="BT4963" s="9"/>
      <c r="BU4963" s="9"/>
      <c r="BX4963" s="9"/>
      <c r="BY4963" s="9"/>
      <c r="CB4963" s="9"/>
      <c r="CC4963" s="9"/>
      <c r="CF4963" s="9"/>
      <c r="CG4963" s="9"/>
      <c r="CJ4963" s="9"/>
      <c r="CK4963" s="9"/>
      <c r="CN4963" s="9"/>
      <c r="CO4963" s="9"/>
      <c r="CP4963" s="9"/>
      <c r="CQ4963" s="9"/>
      <c r="CR4963" s="9"/>
      <c r="CS4963" s="9"/>
      <c r="CT4963" s="9"/>
      <c r="CU4963" s="9"/>
      <c r="CV4963" s="9"/>
      <c r="CW4963" s="9"/>
      <c r="CX4963" s="9"/>
      <c r="CY4963" s="9"/>
      <c r="CZ4963" s="9"/>
      <c r="DA4963" s="9"/>
      <c r="DB4963" s="9"/>
      <c r="DC4963" s="9"/>
      <c r="DD4963" s="9"/>
      <c r="DE4963" s="9"/>
      <c r="DF4963" s="9"/>
      <c r="DG4963" s="9"/>
      <c r="DH4963" s="9"/>
      <c r="DI4963" s="9"/>
      <c r="DJ4963" s="9"/>
      <c r="DK4963" s="9"/>
      <c r="DL4963" s="9"/>
      <c r="DM4963" s="9"/>
      <c r="DN4963" s="9"/>
      <c r="DO4963" s="9"/>
      <c r="DP4963" s="9"/>
      <c r="DQ4963" s="9"/>
      <c r="DR4963" s="9"/>
      <c r="DS4963" s="9"/>
      <c r="DT4963" s="9"/>
      <c r="DU4963" s="9"/>
      <c r="DV4963" s="9"/>
      <c r="DW4963" s="9"/>
      <c r="DX4963" s="9"/>
      <c r="DY4963" s="9"/>
      <c r="DZ4963" s="56"/>
      <c r="EA4963" s="57"/>
    </row>
    <row r="4964" spans="1:131" ht="19.5" customHeight="1" x14ac:dyDescent="0.25">
      <c r="A4964" s="9">
        <v>3405</v>
      </c>
      <c r="B4964" s="9" t="s">
        <v>10038</v>
      </c>
      <c r="C4964" s="9" t="s">
        <v>10039</v>
      </c>
      <c r="D4964" s="9"/>
      <c r="E4964" s="9" t="s">
        <v>3883</v>
      </c>
      <c r="F4964" s="9" t="s">
        <v>10040</v>
      </c>
      <c r="G4964" s="9"/>
      <c r="H4964" s="9" t="s">
        <v>906</v>
      </c>
      <c r="I4964" s="9" t="s">
        <v>35</v>
      </c>
      <c r="O4964" s="9">
        <v>27</v>
      </c>
      <c r="R4964" s="9"/>
      <c r="S4964" s="9"/>
      <c r="T4964" s="9"/>
      <c r="U4964" s="9"/>
      <c r="V4964" s="9"/>
      <c r="W4964" s="9"/>
      <c r="X4964" s="9"/>
      <c r="Y4964" s="9"/>
      <c r="Z4964" s="9"/>
      <c r="AA4964" s="9"/>
      <c r="AB4964" s="9"/>
      <c r="AC4964" s="9"/>
      <c r="AD4964" s="9"/>
      <c r="AE4964" s="9"/>
      <c r="AF4964" s="55"/>
      <c r="AG4964" s="55"/>
      <c r="AH4964" s="9"/>
      <c r="AI4964" s="9"/>
      <c r="AJ4964" s="9"/>
      <c r="AK4964" s="9"/>
      <c r="AL4964" s="9"/>
      <c r="AM4964" s="9"/>
      <c r="AN4964" s="9"/>
      <c r="AO4964" s="9"/>
      <c r="AP4964" s="9"/>
      <c r="AQ4964" s="9"/>
      <c r="AR4964" s="9"/>
      <c r="AS4964" s="9"/>
      <c r="AT4964" s="9"/>
      <c r="AU4964" s="9"/>
      <c r="AV4964" s="9"/>
      <c r="AW4964" s="9"/>
      <c r="AX4964" s="9"/>
      <c r="AY4964" s="9"/>
      <c r="AZ4964" s="9"/>
      <c r="BA4964" s="9"/>
      <c r="BB4964" s="9"/>
      <c r="BC4964" s="9"/>
      <c r="BD4964" s="9"/>
      <c r="BE4964" s="9"/>
      <c r="BF4964" s="9"/>
      <c r="BG4964" s="9"/>
      <c r="BH4964" s="9"/>
      <c r="BI4964" s="9"/>
      <c r="BJ4964" s="9"/>
      <c r="BK4964" s="9"/>
      <c r="BL4964" s="9"/>
      <c r="BM4964" s="9"/>
      <c r="BN4964" s="9"/>
      <c r="BO4964" s="9"/>
      <c r="BP4964" s="9"/>
      <c r="BQ4964" s="9"/>
      <c r="BT4964" s="9"/>
      <c r="BU4964" s="9"/>
      <c r="BX4964" s="9"/>
      <c r="BY4964" s="9"/>
      <c r="CB4964" s="9"/>
      <c r="CC4964" s="9"/>
      <c r="CF4964" s="9"/>
      <c r="CG4964" s="9"/>
      <c r="CJ4964" s="9"/>
      <c r="CK4964" s="9"/>
      <c r="CN4964" s="9"/>
      <c r="CO4964" s="9"/>
      <c r="CP4964" s="9"/>
      <c r="CQ4964" s="9"/>
      <c r="CR4964" s="9"/>
      <c r="CS4964" s="9"/>
      <c r="CT4964" s="9"/>
      <c r="CU4964" s="9"/>
      <c r="CV4964" s="9"/>
      <c r="CW4964" s="9"/>
      <c r="CX4964" s="9"/>
      <c r="CY4964" s="9"/>
      <c r="CZ4964" s="9"/>
      <c r="DA4964" s="9"/>
      <c r="DB4964" s="9"/>
      <c r="DC4964" s="9"/>
      <c r="DD4964" s="9"/>
      <c r="DE4964" s="9"/>
      <c r="DF4964" s="9"/>
      <c r="DG4964" s="9"/>
      <c r="DH4964" s="9"/>
      <c r="DI4964" s="9"/>
      <c r="DJ4964" s="9"/>
      <c r="DK4964" s="9"/>
      <c r="DL4964" s="9"/>
      <c r="DM4964" s="9"/>
      <c r="DN4964" s="9"/>
      <c r="DO4964" s="9"/>
      <c r="DP4964" s="9"/>
      <c r="DQ4964" s="9"/>
      <c r="DR4964" s="9"/>
      <c r="DS4964" s="9"/>
      <c r="DT4964" s="9"/>
      <c r="DU4964" s="9"/>
      <c r="DV4964" s="9"/>
      <c r="DW4964" s="9"/>
      <c r="DX4964" s="9"/>
      <c r="DY4964" s="9"/>
      <c r="DZ4964" s="56"/>
      <c r="EA4964" s="57"/>
    </row>
    <row r="4965" spans="1:131" ht="19.5" customHeight="1" x14ac:dyDescent="0.25">
      <c r="A4965" s="9">
        <v>3406</v>
      </c>
      <c r="B4965" s="9" t="s">
        <v>10041</v>
      </c>
      <c r="C4965" s="9" t="s">
        <v>10042</v>
      </c>
      <c r="D4965" s="9"/>
      <c r="E4965" s="9" t="s">
        <v>9639</v>
      </c>
      <c r="F4965" s="9" t="s">
        <v>7058</v>
      </c>
      <c r="G4965" s="9"/>
      <c r="H4965" s="9" t="s">
        <v>906</v>
      </c>
      <c r="I4965" s="9" t="s">
        <v>9834</v>
      </c>
      <c r="M4965" s="9" t="s">
        <v>20</v>
      </c>
      <c r="O4965" s="9">
        <v>30</v>
      </c>
      <c r="R4965" s="9"/>
      <c r="S4965" s="9"/>
      <c r="T4965" s="9"/>
      <c r="U4965" s="9"/>
      <c r="V4965" s="9"/>
      <c r="W4965" s="9"/>
      <c r="X4965" s="9"/>
      <c r="Y4965" s="9"/>
      <c r="Z4965" s="9"/>
      <c r="AA4965" s="9"/>
      <c r="AB4965" s="9"/>
      <c r="AC4965" s="9"/>
      <c r="AD4965" s="9"/>
      <c r="AE4965" s="9"/>
      <c r="AF4965" s="55"/>
      <c r="AG4965" s="55"/>
      <c r="AH4965" s="9"/>
      <c r="AI4965" s="9"/>
      <c r="AJ4965" s="9"/>
      <c r="AK4965" s="9"/>
      <c r="AL4965" s="9"/>
      <c r="AM4965" s="9"/>
      <c r="AN4965" s="9"/>
      <c r="AO4965" s="9"/>
      <c r="AP4965" s="9"/>
      <c r="AQ4965" s="9"/>
      <c r="AR4965" s="9"/>
      <c r="AS4965" s="9"/>
      <c r="AT4965" s="9"/>
      <c r="AU4965" s="9"/>
      <c r="AV4965" s="9"/>
      <c r="AW4965" s="9"/>
      <c r="AX4965" s="9"/>
      <c r="AY4965" s="9"/>
      <c r="AZ4965" s="9"/>
      <c r="BA4965" s="9"/>
      <c r="BB4965" s="9"/>
      <c r="BC4965" s="9"/>
      <c r="BD4965" s="9"/>
      <c r="BE4965" s="9"/>
      <c r="BF4965" s="9"/>
      <c r="BG4965" s="9"/>
      <c r="BH4965" s="9"/>
      <c r="BI4965" s="9"/>
      <c r="BJ4965" s="9"/>
      <c r="BK4965" s="9"/>
      <c r="BL4965" s="9"/>
      <c r="BM4965" s="9"/>
      <c r="BN4965" s="9"/>
      <c r="BO4965" s="9"/>
      <c r="BP4965" s="9"/>
      <c r="BQ4965" s="9"/>
      <c r="BT4965" s="9"/>
      <c r="BU4965" s="9"/>
      <c r="BX4965" s="9"/>
      <c r="BY4965" s="9"/>
      <c r="CB4965" s="9"/>
      <c r="CC4965" s="9"/>
      <c r="CF4965" s="9"/>
      <c r="CG4965" s="9"/>
      <c r="CJ4965" s="9"/>
      <c r="CK4965" s="9"/>
      <c r="CN4965" s="9"/>
      <c r="CO4965" s="9"/>
      <c r="CP4965" s="9"/>
      <c r="CQ4965" s="9"/>
      <c r="CR4965" s="9"/>
      <c r="CS4965" s="9"/>
      <c r="CT4965" s="9"/>
      <c r="CU4965" s="9"/>
      <c r="CV4965" s="9"/>
      <c r="CW4965" s="9"/>
      <c r="CX4965" s="9"/>
      <c r="CY4965" s="9"/>
      <c r="CZ4965" s="9"/>
      <c r="DA4965" s="9"/>
      <c r="DB4965" s="9"/>
      <c r="DC4965" s="9"/>
      <c r="DD4965" s="9"/>
      <c r="DE4965" s="9"/>
      <c r="DF4965" s="9"/>
      <c r="DG4965" s="9"/>
      <c r="DH4965" s="9"/>
      <c r="DI4965" s="9"/>
      <c r="DJ4965" s="9"/>
      <c r="DK4965" s="9"/>
      <c r="DL4965" s="9"/>
      <c r="DM4965" s="9"/>
      <c r="DN4965" s="9"/>
      <c r="DO4965" s="9"/>
      <c r="DP4965" s="9"/>
      <c r="DQ4965" s="9"/>
      <c r="DR4965" s="9"/>
      <c r="DS4965" s="9"/>
      <c r="DT4965" s="9"/>
      <c r="DU4965" s="9"/>
      <c r="DV4965" s="9"/>
      <c r="DW4965" s="9"/>
      <c r="DX4965" s="9"/>
      <c r="DY4965" s="9"/>
      <c r="DZ4965" s="56"/>
      <c r="EA4965" s="57"/>
    </row>
    <row r="4966" spans="1:131" ht="39.75" customHeight="1" x14ac:dyDescent="0.25">
      <c r="A4966" s="9">
        <v>3407</v>
      </c>
      <c r="B4966" s="9" t="s">
        <v>10043</v>
      </c>
      <c r="C4966" s="9" t="s">
        <v>10044</v>
      </c>
      <c r="D4966" s="9"/>
      <c r="E4966" s="9" t="s">
        <v>9151</v>
      </c>
      <c r="F4966" s="9" t="s">
        <v>8926</v>
      </c>
      <c r="G4966" s="9"/>
      <c r="H4966" s="9" t="s">
        <v>906</v>
      </c>
      <c r="I4966" s="9" t="s">
        <v>25</v>
      </c>
      <c r="M4966" s="9" t="s">
        <v>20</v>
      </c>
      <c r="O4966" s="9">
        <v>28</v>
      </c>
      <c r="R4966" s="9"/>
      <c r="S4966" s="9"/>
      <c r="T4966" s="9"/>
      <c r="U4966" s="9"/>
      <c r="V4966" s="9"/>
      <c r="W4966" s="9"/>
      <c r="X4966" s="9"/>
      <c r="Y4966" s="9"/>
      <c r="Z4966" s="9"/>
      <c r="AA4966" s="9"/>
      <c r="AB4966" s="9"/>
      <c r="AC4966" s="9"/>
      <c r="AD4966" s="9"/>
      <c r="AE4966" s="9"/>
      <c r="AF4966" s="55"/>
      <c r="AG4966" s="55"/>
      <c r="AH4966" s="9"/>
      <c r="AI4966" s="9"/>
      <c r="AJ4966" s="9"/>
      <c r="AK4966" s="9"/>
      <c r="AL4966" s="9"/>
      <c r="AM4966" s="9"/>
      <c r="AN4966" s="9"/>
      <c r="AO4966" s="9"/>
      <c r="AP4966" s="9"/>
      <c r="AQ4966" s="9"/>
      <c r="AR4966" s="9"/>
      <c r="AS4966" s="9"/>
      <c r="AT4966" s="9"/>
      <c r="AU4966" s="9"/>
      <c r="AV4966" s="9"/>
      <c r="AW4966" s="9"/>
      <c r="AX4966" s="9"/>
      <c r="AY4966" s="9"/>
      <c r="AZ4966" s="9"/>
      <c r="BA4966" s="9"/>
      <c r="BB4966" s="9"/>
      <c r="BC4966" s="9"/>
      <c r="BD4966" s="9"/>
      <c r="BE4966" s="9"/>
      <c r="BF4966" s="9"/>
      <c r="BG4966" s="9"/>
      <c r="BH4966" s="9"/>
      <c r="BI4966" s="9"/>
      <c r="BJ4966" s="9"/>
      <c r="BK4966" s="9"/>
      <c r="BL4966" s="9"/>
      <c r="BM4966" s="9"/>
      <c r="BN4966" s="9"/>
      <c r="BO4966" s="9"/>
      <c r="BP4966" s="9"/>
      <c r="BQ4966" s="9"/>
      <c r="BT4966" s="9"/>
      <c r="BU4966" s="9"/>
      <c r="BX4966" s="9"/>
      <c r="BY4966" s="9"/>
      <c r="CB4966" s="9"/>
      <c r="CC4966" s="9"/>
      <c r="CF4966" s="9"/>
      <c r="CG4966" s="9"/>
      <c r="CJ4966" s="9"/>
      <c r="CK4966" s="9"/>
      <c r="CN4966" s="9"/>
      <c r="CO4966" s="9"/>
      <c r="CP4966" s="9"/>
      <c r="CQ4966" s="9"/>
      <c r="CR4966" s="9"/>
      <c r="CS4966" s="9"/>
      <c r="CT4966" s="9"/>
      <c r="CU4966" s="9"/>
      <c r="CV4966" s="9"/>
      <c r="CW4966" s="9"/>
      <c r="CX4966" s="9"/>
      <c r="CY4966" s="9"/>
      <c r="CZ4966" s="9"/>
      <c r="DA4966" s="9"/>
      <c r="DB4966" s="9"/>
      <c r="DC4966" s="9"/>
      <c r="DD4966" s="9"/>
      <c r="DE4966" s="9"/>
      <c r="DF4966" s="9"/>
      <c r="DG4966" s="9"/>
      <c r="DH4966" s="9"/>
      <c r="DI4966" s="9"/>
      <c r="DJ4966" s="9"/>
      <c r="DK4966" s="9"/>
      <c r="DL4966" s="9"/>
      <c r="DM4966" s="9"/>
      <c r="DN4966" s="9"/>
      <c r="DO4966" s="9"/>
      <c r="DP4966" s="9"/>
      <c r="DQ4966" s="9"/>
      <c r="DR4966" s="9"/>
      <c r="DS4966" s="9"/>
      <c r="DT4966" s="9"/>
      <c r="DU4966" s="9"/>
      <c r="DV4966" s="9"/>
      <c r="DW4966" s="9"/>
      <c r="DX4966" s="9"/>
      <c r="DY4966" s="9"/>
      <c r="DZ4966" s="56"/>
      <c r="EA4966" s="57"/>
    </row>
    <row r="4967" spans="1:131" ht="19.5" customHeight="1" x14ac:dyDescent="0.25">
      <c r="A4967" s="9">
        <v>3408</v>
      </c>
      <c r="B4967" s="9" t="s">
        <v>10045</v>
      </c>
      <c r="C4967" s="9" t="s">
        <v>10046</v>
      </c>
      <c r="D4967" s="9"/>
      <c r="E4967" s="9" t="s">
        <v>3733</v>
      </c>
      <c r="F4967" s="9" t="s">
        <v>4891</v>
      </c>
      <c r="G4967" s="9"/>
      <c r="H4967" s="9" t="s">
        <v>906</v>
      </c>
      <c r="I4967" s="9" t="s">
        <v>35</v>
      </c>
      <c r="M4967" s="9" t="s">
        <v>20</v>
      </c>
      <c r="O4967" s="9">
        <v>31</v>
      </c>
      <c r="R4967" s="9"/>
      <c r="S4967" s="9"/>
      <c r="T4967" s="9"/>
      <c r="U4967" s="9"/>
      <c r="V4967" s="9"/>
      <c r="W4967" s="9"/>
      <c r="X4967" s="9"/>
      <c r="Y4967" s="9"/>
      <c r="Z4967" s="9"/>
      <c r="AA4967" s="9"/>
      <c r="AB4967" s="9"/>
      <c r="AC4967" s="9"/>
      <c r="AD4967" s="9"/>
      <c r="AE4967" s="9"/>
      <c r="AF4967" s="55"/>
      <c r="AG4967" s="55"/>
      <c r="AH4967" s="9"/>
      <c r="AI4967" s="9"/>
      <c r="AJ4967" s="9"/>
      <c r="AK4967" s="9"/>
      <c r="AL4967" s="9"/>
      <c r="AM4967" s="9"/>
      <c r="AN4967" s="9"/>
      <c r="AO4967" s="9"/>
      <c r="AP4967" s="9"/>
      <c r="AQ4967" s="9"/>
      <c r="AR4967" s="9"/>
      <c r="AS4967" s="9"/>
      <c r="AT4967" s="9"/>
      <c r="AU4967" s="9"/>
      <c r="AV4967" s="9"/>
      <c r="AW4967" s="9"/>
      <c r="AX4967" s="9"/>
      <c r="AY4967" s="9"/>
      <c r="AZ4967" s="9"/>
      <c r="BA4967" s="9"/>
      <c r="BB4967" s="9"/>
      <c r="BC4967" s="9"/>
      <c r="BD4967" s="9"/>
      <c r="BE4967" s="9"/>
      <c r="BF4967" s="9"/>
      <c r="BG4967" s="9"/>
      <c r="BH4967" s="9"/>
      <c r="BI4967" s="9"/>
      <c r="BJ4967" s="9"/>
      <c r="BK4967" s="9"/>
      <c r="BL4967" s="9"/>
      <c r="BM4967" s="9"/>
      <c r="BN4967" s="9"/>
      <c r="BO4967" s="9"/>
      <c r="BP4967" s="9"/>
      <c r="BQ4967" s="9"/>
      <c r="BT4967" s="9"/>
      <c r="BU4967" s="9"/>
      <c r="BX4967" s="9"/>
      <c r="BY4967" s="9"/>
      <c r="CB4967" s="9"/>
      <c r="CC4967" s="9"/>
      <c r="CF4967" s="9"/>
      <c r="CG4967" s="9"/>
      <c r="CJ4967" s="9"/>
      <c r="CK4967" s="9"/>
      <c r="CN4967" s="9"/>
      <c r="CO4967" s="9"/>
      <c r="CP4967" s="9"/>
      <c r="CQ4967" s="9"/>
      <c r="CR4967" s="9"/>
      <c r="CS4967" s="9"/>
      <c r="CT4967" s="9"/>
      <c r="CU4967" s="9"/>
      <c r="CV4967" s="9"/>
      <c r="CW4967" s="9"/>
      <c r="CX4967" s="9"/>
      <c r="CY4967" s="9"/>
      <c r="CZ4967" s="9"/>
      <c r="DA4967" s="9"/>
      <c r="DB4967" s="9"/>
      <c r="DC4967" s="9"/>
      <c r="DD4967" s="9"/>
      <c r="DE4967" s="9"/>
      <c r="DF4967" s="9"/>
      <c r="DG4967" s="9"/>
      <c r="DH4967" s="9"/>
      <c r="DI4967" s="9"/>
      <c r="DJ4967" s="9"/>
      <c r="DK4967" s="9"/>
      <c r="DL4967" s="9"/>
      <c r="DM4967" s="9"/>
      <c r="DN4967" s="9"/>
      <c r="DO4967" s="9"/>
      <c r="DP4967" s="9"/>
      <c r="DQ4967" s="9"/>
      <c r="DR4967" s="9"/>
      <c r="DS4967" s="9"/>
      <c r="DT4967" s="9"/>
      <c r="DU4967" s="9"/>
      <c r="DV4967" s="9"/>
      <c r="DW4967" s="9"/>
      <c r="DX4967" s="9"/>
      <c r="DY4967" s="9"/>
      <c r="DZ4967" s="56"/>
      <c r="EA4967" s="57"/>
    </row>
    <row r="4968" spans="1:131" ht="39" customHeight="1" x14ac:dyDescent="0.25">
      <c r="A4968" s="9">
        <v>3409</v>
      </c>
      <c r="B4968" s="9" t="s">
        <v>10047</v>
      </c>
      <c r="C4968" s="9" t="s">
        <v>10048</v>
      </c>
      <c r="D4968" s="9"/>
      <c r="E4968" s="9" t="s">
        <v>10049</v>
      </c>
      <c r="F4968" s="9" t="s">
        <v>8424</v>
      </c>
      <c r="G4968" s="9"/>
      <c r="H4968" s="9" t="s">
        <v>906</v>
      </c>
      <c r="I4968" s="9" t="s">
        <v>25</v>
      </c>
      <c r="M4968" s="9" t="s">
        <v>20</v>
      </c>
      <c r="O4968" s="9">
        <v>29</v>
      </c>
      <c r="R4968" s="9"/>
      <c r="S4968" s="9"/>
      <c r="T4968" s="9"/>
      <c r="U4968" s="9"/>
      <c r="V4968" s="9"/>
      <c r="W4968" s="9"/>
      <c r="X4968" s="9"/>
      <c r="Y4968" s="9"/>
      <c r="Z4968" s="9"/>
      <c r="AA4968" s="9"/>
      <c r="AB4968" s="9"/>
      <c r="AC4968" s="9"/>
      <c r="AD4968" s="9"/>
      <c r="AE4968" s="9"/>
      <c r="AF4968" s="55"/>
      <c r="AG4968" s="55"/>
      <c r="AH4968" s="9"/>
      <c r="AI4968" s="9"/>
      <c r="AJ4968" s="9"/>
      <c r="AK4968" s="9"/>
      <c r="AL4968" s="9"/>
      <c r="AM4968" s="9"/>
      <c r="AN4968" s="9"/>
      <c r="AO4968" s="9"/>
      <c r="AP4968" s="9"/>
      <c r="AQ4968" s="9"/>
      <c r="AR4968" s="9"/>
      <c r="AS4968" s="9"/>
      <c r="AT4968" s="9"/>
      <c r="AU4968" s="9"/>
      <c r="AV4968" s="9"/>
      <c r="AW4968" s="9"/>
      <c r="AX4968" s="9"/>
      <c r="AY4968" s="9"/>
      <c r="AZ4968" s="9"/>
      <c r="BA4968" s="9"/>
      <c r="BB4968" s="9"/>
      <c r="BC4968" s="9"/>
      <c r="BD4968" s="9"/>
      <c r="BE4968" s="9"/>
      <c r="BF4968" s="9"/>
      <c r="BG4968" s="9"/>
      <c r="BH4968" s="9"/>
      <c r="BI4968" s="9"/>
      <c r="BJ4968" s="9"/>
      <c r="BK4968" s="9"/>
      <c r="BL4968" s="9"/>
      <c r="BM4968" s="9"/>
      <c r="BN4968" s="9"/>
      <c r="BO4968" s="9"/>
      <c r="BP4968" s="9"/>
      <c r="BQ4968" s="9"/>
      <c r="BT4968" s="9"/>
      <c r="BU4968" s="9"/>
      <c r="BX4968" s="9"/>
      <c r="BY4968" s="9"/>
      <c r="CB4968" s="9"/>
      <c r="CC4968" s="9"/>
      <c r="CF4968" s="9"/>
      <c r="CG4968" s="9"/>
      <c r="CJ4968" s="9"/>
      <c r="CK4968" s="9"/>
      <c r="CN4968" s="9"/>
      <c r="CO4968" s="9"/>
      <c r="CP4968" s="9"/>
      <c r="CQ4968" s="9"/>
      <c r="CR4968" s="9"/>
      <c r="CS4968" s="9"/>
      <c r="CT4968" s="9"/>
      <c r="CU4968" s="9"/>
      <c r="CV4968" s="9"/>
      <c r="CW4968" s="9"/>
      <c r="CX4968" s="9"/>
      <c r="CY4968" s="9"/>
      <c r="CZ4968" s="9"/>
      <c r="DA4968" s="9"/>
      <c r="DB4968" s="9"/>
      <c r="DC4968" s="9"/>
      <c r="DD4968" s="9"/>
      <c r="DE4968" s="9"/>
      <c r="DF4968" s="9"/>
      <c r="DG4968" s="9"/>
      <c r="DH4968" s="9"/>
      <c r="DI4968" s="9"/>
      <c r="DJ4968" s="9"/>
      <c r="DK4968" s="9"/>
      <c r="DL4968" s="9"/>
      <c r="DM4968" s="9"/>
      <c r="DN4968" s="9"/>
      <c r="DO4968" s="9"/>
      <c r="DP4968" s="9"/>
      <c r="DQ4968" s="9"/>
      <c r="DR4968" s="9"/>
      <c r="DS4968" s="9"/>
      <c r="DT4968" s="9"/>
      <c r="DU4968" s="9"/>
      <c r="DV4968" s="9"/>
      <c r="DW4968" s="9"/>
      <c r="DX4968" s="9"/>
      <c r="DY4968" s="9"/>
      <c r="DZ4968" s="56"/>
      <c r="EA4968" s="57"/>
    </row>
    <row r="4969" spans="1:131" ht="19.5" customHeight="1" x14ac:dyDescent="0.25">
      <c r="A4969" s="9">
        <v>3410</v>
      </c>
      <c r="B4969" s="9" t="s">
        <v>10050</v>
      </c>
      <c r="C4969" s="9" t="s">
        <v>10051</v>
      </c>
      <c r="D4969" s="9"/>
      <c r="E4969" s="9" t="s">
        <v>10052</v>
      </c>
      <c r="F4969" s="9" t="s">
        <v>87</v>
      </c>
      <c r="G4969" s="9"/>
      <c r="H4969" s="9" t="s">
        <v>906</v>
      </c>
      <c r="I4969" s="9" t="s">
        <v>7013</v>
      </c>
      <c r="M4969" s="9" t="s">
        <v>20</v>
      </c>
      <c r="O4969" s="9">
        <v>32</v>
      </c>
      <c r="R4969" s="9"/>
      <c r="S4969" s="9"/>
      <c r="T4969" s="9"/>
      <c r="U4969" s="9"/>
      <c r="V4969" s="9"/>
      <c r="W4969" s="9"/>
      <c r="X4969" s="9"/>
      <c r="Y4969" s="9"/>
      <c r="Z4969" s="9"/>
      <c r="AA4969" s="9"/>
      <c r="AB4969" s="9"/>
      <c r="AC4969" s="9"/>
      <c r="AD4969" s="9"/>
      <c r="AE4969" s="9"/>
      <c r="AF4969" s="55"/>
      <c r="AG4969" s="55"/>
      <c r="AH4969" s="9"/>
      <c r="AI4969" s="9"/>
      <c r="AJ4969" s="9"/>
      <c r="AK4969" s="9"/>
      <c r="AL4969" s="9"/>
      <c r="AM4969" s="9"/>
      <c r="AN4969" s="9"/>
      <c r="AO4969" s="9"/>
      <c r="AP4969" s="9"/>
      <c r="AQ4969" s="9"/>
      <c r="AR4969" s="9"/>
      <c r="AS4969" s="9"/>
      <c r="AT4969" s="9"/>
      <c r="AU4969" s="9"/>
      <c r="AV4969" s="9"/>
      <c r="AW4969" s="9"/>
      <c r="AX4969" s="9"/>
      <c r="AY4969" s="9"/>
      <c r="AZ4969" s="9"/>
      <c r="BA4969" s="9"/>
      <c r="BB4969" s="9"/>
      <c r="BC4969" s="9"/>
      <c r="BD4969" s="9"/>
      <c r="BE4969" s="9"/>
      <c r="BF4969" s="9"/>
      <c r="BG4969" s="9"/>
      <c r="BH4969" s="9"/>
      <c r="BI4969" s="9"/>
      <c r="BJ4969" s="9"/>
      <c r="BK4969" s="9"/>
      <c r="BL4969" s="9"/>
      <c r="BM4969" s="9"/>
      <c r="BN4969" s="9"/>
      <c r="BO4969" s="9"/>
      <c r="BP4969" s="9"/>
      <c r="BQ4969" s="9"/>
      <c r="BT4969" s="9"/>
      <c r="BU4969" s="9"/>
      <c r="BX4969" s="9"/>
      <c r="BY4969" s="9"/>
      <c r="CB4969" s="9"/>
      <c r="CC4969" s="9"/>
      <c r="CF4969" s="9"/>
      <c r="CG4969" s="9"/>
      <c r="CJ4969" s="9"/>
      <c r="CK4969" s="9"/>
      <c r="CN4969" s="9"/>
      <c r="CO4969" s="9"/>
      <c r="CP4969" s="9"/>
      <c r="CQ4969" s="9"/>
      <c r="CR4969" s="9"/>
      <c r="CS4969" s="9"/>
      <c r="CT4969" s="9"/>
      <c r="CU4969" s="9"/>
      <c r="CV4969" s="9"/>
      <c r="CW4969" s="9"/>
      <c r="CX4969" s="9"/>
      <c r="CY4969" s="9"/>
      <c r="CZ4969" s="9"/>
      <c r="DA4969" s="9"/>
      <c r="DB4969" s="9"/>
      <c r="DC4969" s="9"/>
      <c r="DD4969" s="9"/>
      <c r="DE4969" s="9"/>
      <c r="DF4969" s="9"/>
      <c r="DG4969" s="9"/>
      <c r="DH4969" s="9"/>
      <c r="DI4969" s="9"/>
      <c r="DJ4969" s="9"/>
      <c r="DK4969" s="9"/>
      <c r="DL4969" s="9"/>
      <c r="DM4969" s="9"/>
      <c r="DN4969" s="9"/>
      <c r="DO4969" s="9"/>
      <c r="DP4969" s="9"/>
      <c r="DQ4969" s="9"/>
      <c r="DR4969" s="9"/>
      <c r="DS4969" s="9"/>
      <c r="DT4969" s="9"/>
      <c r="DU4969" s="9"/>
      <c r="DV4969" s="9"/>
      <c r="DW4969" s="9"/>
      <c r="DX4969" s="9"/>
      <c r="DY4969" s="9"/>
      <c r="DZ4969" s="56"/>
      <c r="EA4969" s="57"/>
    </row>
    <row r="4970" spans="1:131" ht="19.5" customHeight="1" x14ac:dyDescent="0.25">
      <c r="A4970" s="9">
        <v>3411</v>
      </c>
      <c r="B4970" s="9" t="s">
        <v>10056</v>
      </c>
      <c r="C4970" s="9" t="s">
        <v>10055</v>
      </c>
      <c r="D4970" s="9"/>
      <c r="E4970" s="9" t="s">
        <v>10053</v>
      </c>
      <c r="F4970" s="9" t="s">
        <v>10054</v>
      </c>
      <c r="G4970" s="9"/>
      <c r="H4970" s="9" t="s">
        <v>906</v>
      </c>
      <c r="I4970" s="9" t="s">
        <v>25</v>
      </c>
      <c r="M4970" s="9" t="s">
        <v>20</v>
      </c>
      <c r="R4970" s="9"/>
      <c r="S4970" s="9"/>
      <c r="T4970" s="9"/>
      <c r="U4970" s="9"/>
      <c r="V4970" s="9"/>
      <c r="W4970" s="9"/>
      <c r="X4970" s="9"/>
      <c r="Y4970" s="9"/>
      <c r="Z4970" s="9"/>
      <c r="AA4970" s="9"/>
      <c r="AB4970" s="9"/>
      <c r="AC4970" s="9"/>
      <c r="AD4970" s="9"/>
      <c r="AE4970" s="9"/>
      <c r="AF4970" s="55"/>
      <c r="AG4970" s="55"/>
      <c r="AH4970" s="9"/>
      <c r="AI4970" s="9"/>
      <c r="AJ4970" s="9"/>
      <c r="AK4970" s="9"/>
      <c r="AL4970" s="9"/>
      <c r="AM4970" s="9"/>
      <c r="AN4970" s="9"/>
      <c r="AO4970" s="9"/>
      <c r="AP4970" s="9"/>
      <c r="AQ4970" s="9"/>
      <c r="AR4970" s="9"/>
      <c r="AS4970" s="9"/>
      <c r="AT4970" s="9"/>
      <c r="AU4970" s="9"/>
      <c r="AV4970" s="9"/>
      <c r="AW4970" s="9"/>
      <c r="AX4970" s="9"/>
      <c r="AY4970" s="9"/>
      <c r="AZ4970" s="9"/>
      <c r="BA4970" s="9"/>
      <c r="BB4970" s="9"/>
      <c r="BC4970" s="9"/>
      <c r="BD4970" s="9"/>
      <c r="BE4970" s="9"/>
      <c r="BF4970" s="9"/>
      <c r="BG4970" s="9"/>
      <c r="BH4970" s="9"/>
      <c r="BI4970" s="9"/>
      <c r="BJ4970" s="9"/>
      <c r="BK4970" s="9"/>
      <c r="BL4970" s="9"/>
      <c r="BM4970" s="9"/>
      <c r="BN4970" s="9"/>
      <c r="BO4970" s="9"/>
      <c r="BP4970" s="9"/>
      <c r="BQ4970" s="9"/>
      <c r="BT4970" s="9"/>
      <c r="BU4970" s="9"/>
      <c r="BX4970" s="9"/>
      <c r="BY4970" s="9"/>
      <c r="CB4970" s="9"/>
      <c r="CC4970" s="9"/>
      <c r="CF4970" s="9"/>
      <c r="CG4970" s="9"/>
      <c r="CJ4970" s="9"/>
      <c r="CK4970" s="9"/>
      <c r="CN4970" s="9"/>
      <c r="CO4970" s="9"/>
      <c r="CP4970" s="9"/>
      <c r="CQ4970" s="9"/>
      <c r="CR4970" s="9"/>
      <c r="CS4970" s="9"/>
      <c r="CT4970" s="9"/>
      <c r="CU4970" s="9"/>
      <c r="CV4970" s="9"/>
      <c r="CW4970" s="9"/>
      <c r="CX4970" s="9"/>
      <c r="CY4970" s="9"/>
      <c r="CZ4970" s="9"/>
      <c r="DA4970" s="9"/>
      <c r="DB4970" s="9"/>
      <c r="DC4970" s="9"/>
      <c r="DD4970" s="9"/>
      <c r="DE4970" s="9"/>
      <c r="DF4970" s="9"/>
      <c r="DG4970" s="9"/>
      <c r="DH4970" s="9"/>
      <c r="DI4970" s="9"/>
      <c r="DJ4970" s="9"/>
      <c r="DK4970" s="9"/>
      <c r="DL4970" s="9"/>
      <c r="DM4970" s="9"/>
      <c r="DN4970" s="9"/>
      <c r="DO4970" s="9"/>
      <c r="DP4970" s="9"/>
      <c r="DQ4970" s="9"/>
      <c r="DR4970" s="9"/>
      <c r="DS4970" s="9"/>
      <c r="DT4970" s="9"/>
      <c r="DU4970" s="9"/>
      <c r="DV4970" s="9"/>
      <c r="DW4970" s="9"/>
      <c r="DX4970" s="9"/>
      <c r="DY4970" s="9"/>
      <c r="DZ4970" s="56"/>
      <c r="EA4970" s="57"/>
    </row>
    <row r="4971" spans="1:131" ht="38.25" customHeight="1" x14ac:dyDescent="0.25">
      <c r="A4971" s="9">
        <v>3412</v>
      </c>
      <c r="B4971" s="9" t="s">
        <v>10057</v>
      </c>
      <c r="C4971" s="9" t="s">
        <v>10058</v>
      </c>
      <c r="D4971" s="9"/>
      <c r="E4971" s="9" t="s">
        <v>10059</v>
      </c>
      <c r="F4971" s="9" t="s">
        <v>10060</v>
      </c>
      <c r="G4971" s="9"/>
      <c r="H4971" s="9" t="s">
        <v>202</v>
      </c>
      <c r="I4971" s="9" t="s">
        <v>35</v>
      </c>
      <c r="J4971" s="129">
        <v>44403</v>
      </c>
      <c r="K4971" s="129">
        <v>44228</v>
      </c>
      <c r="L4971" s="129">
        <v>44681</v>
      </c>
      <c r="M4971" s="9" t="s">
        <v>335</v>
      </c>
      <c r="O4971" s="9">
        <v>31</v>
      </c>
      <c r="Q4971" s="9" t="s">
        <v>54</v>
      </c>
      <c r="R4971" s="13">
        <v>1646102400</v>
      </c>
      <c r="S4971" s="13">
        <v>1587215400</v>
      </c>
      <c r="T4971" s="13">
        <v>1587215400</v>
      </c>
      <c r="U4971" s="13">
        <v>396000000</v>
      </c>
      <c r="V4971" s="13">
        <v>180000000</v>
      </c>
      <c r="W4971" s="9"/>
      <c r="X4971" s="9"/>
      <c r="Y4971" s="9"/>
      <c r="Z4971" s="9"/>
      <c r="AA4971" s="9"/>
      <c r="AB4971" s="9"/>
      <c r="AC4971" s="9"/>
      <c r="AD4971" s="9"/>
      <c r="AE4971" s="9"/>
      <c r="AF4971" s="55">
        <v>180000000</v>
      </c>
      <c r="AG4971" s="55"/>
      <c r="AH4971" s="9"/>
      <c r="AI4971" s="9"/>
      <c r="AJ4971" s="9"/>
      <c r="AK4971" s="9"/>
      <c r="AL4971" s="9"/>
      <c r="AM4971" s="9"/>
      <c r="AN4971" s="9"/>
      <c r="AO4971" s="9"/>
      <c r="AP4971" s="9"/>
      <c r="AQ4971" s="9"/>
      <c r="AR4971" s="9"/>
      <c r="AS4971" s="9"/>
      <c r="AT4971" s="9"/>
      <c r="AU4971" s="9"/>
      <c r="AV4971" s="9"/>
      <c r="AW4971" s="9"/>
      <c r="AX4971" s="9"/>
      <c r="AY4971" s="9"/>
      <c r="AZ4971" s="9"/>
      <c r="BA4971" s="9"/>
      <c r="BB4971" s="9"/>
      <c r="BC4971" s="9"/>
      <c r="BD4971" s="9"/>
      <c r="BE4971" s="9"/>
      <c r="BF4971" s="9"/>
      <c r="BG4971" s="9"/>
      <c r="BH4971" s="9"/>
      <c r="BI4971" s="9"/>
      <c r="BJ4971" s="9"/>
      <c r="BK4971" s="9"/>
      <c r="BL4971" s="9"/>
      <c r="BM4971" s="9"/>
      <c r="BN4971" s="9"/>
      <c r="BO4971" s="9"/>
      <c r="BP4971" s="9"/>
      <c r="BQ4971" s="9"/>
      <c r="BT4971" s="9"/>
      <c r="BU4971" s="9"/>
      <c r="BX4971" s="9"/>
      <c r="BY4971" s="9"/>
      <c r="CB4971" s="9"/>
      <c r="CC4971" s="9"/>
      <c r="CF4971" s="9"/>
      <c r="CG4971" s="9"/>
      <c r="CJ4971" s="9"/>
      <c r="CK4971" s="9"/>
      <c r="CN4971" s="9"/>
      <c r="CO4971" s="9"/>
      <c r="CP4971" s="9"/>
      <c r="CQ4971" s="9"/>
      <c r="CR4971" s="9"/>
      <c r="CS4971" s="9"/>
      <c r="CT4971" s="9"/>
      <c r="CU4971" s="9"/>
      <c r="CV4971" s="9"/>
      <c r="CW4971" s="9"/>
      <c r="CX4971" s="9"/>
      <c r="CY4971" s="9"/>
      <c r="CZ4971" s="9"/>
      <c r="DA4971" s="9"/>
      <c r="DB4971" s="9"/>
      <c r="DC4971" s="9"/>
      <c r="DD4971" s="9"/>
      <c r="DE4971" s="9"/>
      <c r="DF4971" s="9"/>
      <c r="DG4971" s="9"/>
      <c r="DH4971" s="9"/>
      <c r="DI4971" s="9"/>
      <c r="DJ4971" s="9"/>
      <c r="DK4971" s="9"/>
      <c r="DL4971" s="9"/>
      <c r="DM4971" s="9"/>
      <c r="DN4971" s="9"/>
      <c r="DO4971" s="9"/>
      <c r="DP4971" s="9"/>
      <c r="DQ4971" s="9"/>
      <c r="DR4971" s="9"/>
      <c r="DS4971" s="9"/>
      <c r="DT4971" s="9"/>
      <c r="DU4971" s="9"/>
      <c r="DV4971" s="9"/>
      <c r="DW4971" s="9"/>
      <c r="DX4971" s="9"/>
      <c r="DY4971" s="9"/>
      <c r="DZ4971" s="56"/>
      <c r="EA4971" s="57"/>
    </row>
    <row r="4972" spans="1:131" ht="19.5" customHeight="1" x14ac:dyDescent="0.25">
      <c r="A4972" s="9">
        <v>3413</v>
      </c>
      <c r="B4972" s="9" t="s">
        <v>10062</v>
      </c>
      <c r="C4972" s="9" t="s">
        <v>10061</v>
      </c>
      <c r="D4972" s="9"/>
      <c r="E4972" s="9" t="s">
        <v>196</v>
      </c>
      <c r="F4972" s="9" t="s">
        <v>5018</v>
      </c>
      <c r="G4972" s="9"/>
      <c r="H4972" s="9" t="s">
        <v>906</v>
      </c>
      <c r="I4972" s="9" t="s">
        <v>78</v>
      </c>
      <c r="M4972" s="9" t="s">
        <v>20</v>
      </c>
      <c r="O4972" s="9">
        <v>28</v>
      </c>
      <c r="R4972" s="9"/>
      <c r="S4972" s="9"/>
      <c r="T4972" s="9"/>
      <c r="U4972" s="9"/>
      <c r="V4972" s="9"/>
      <c r="W4972" s="9"/>
      <c r="X4972" s="9"/>
      <c r="Y4972" s="9"/>
      <c r="Z4972" s="9"/>
      <c r="AA4972" s="9"/>
      <c r="AB4972" s="9"/>
      <c r="AC4972" s="9"/>
      <c r="AD4972" s="9"/>
      <c r="AE4972" s="9"/>
      <c r="AF4972" s="55"/>
      <c r="AG4972" s="55"/>
      <c r="AH4972" s="9"/>
      <c r="AI4972" s="9"/>
      <c r="AJ4972" s="9"/>
      <c r="AK4972" s="9"/>
      <c r="AL4972" s="9"/>
      <c r="AM4972" s="9"/>
      <c r="AN4972" s="9"/>
      <c r="AO4972" s="9"/>
      <c r="AP4972" s="9"/>
      <c r="AQ4972" s="9"/>
      <c r="AR4972" s="9"/>
      <c r="AS4972" s="9"/>
      <c r="AT4972" s="9"/>
      <c r="AU4972" s="9"/>
      <c r="AV4972" s="9"/>
      <c r="AW4972" s="9"/>
      <c r="AX4972" s="9"/>
      <c r="AY4972" s="9"/>
      <c r="AZ4972" s="9"/>
      <c r="BA4972" s="9"/>
      <c r="BB4972" s="9"/>
      <c r="BC4972" s="9"/>
      <c r="BD4972" s="9"/>
      <c r="BE4972" s="9"/>
      <c r="BF4972" s="9"/>
      <c r="BG4972" s="9"/>
      <c r="BH4972" s="9"/>
      <c r="BI4972" s="9"/>
      <c r="BJ4972" s="9"/>
      <c r="BK4972" s="9"/>
      <c r="BL4972" s="9"/>
      <c r="BM4972" s="9"/>
      <c r="BN4972" s="9"/>
      <c r="BO4972" s="9"/>
      <c r="BP4972" s="9"/>
      <c r="BQ4972" s="9"/>
      <c r="BT4972" s="9"/>
      <c r="BU4972" s="9"/>
      <c r="BX4972" s="9"/>
      <c r="BY4972" s="9"/>
      <c r="CB4972" s="9"/>
      <c r="CC4972" s="9"/>
      <c r="CF4972" s="9"/>
      <c r="CG4972" s="9"/>
      <c r="CJ4972" s="9"/>
      <c r="CK4972" s="9"/>
      <c r="CN4972" s="9"/>
      <c r="CO4972" s="9"/>
      <c r="CP4972" s="9"/>
      <c r="CQ4972" s="9"/>
      <c r="CR4972" s="9"/>
      <c r="CS4972" s="9"/>
      <c r="CT4972" s="9"/>
      <c r="CU4972" s="9"/>
      <c r="CV4972" s="9"/>
      <c r="CW4972" s="9"/>
      <c r="CX4972" s="9"/>
      <c r="CY4972" s="9"/>
      <c r="CZ4972" s="9"/>
      <c r="DA4972" s="9"/>
      <c r="DB4972" s="9"/>
      <c r="DC4972" s="9"/>
      <c r="DD4972" s="9"/>
      <c r="DE4972" s="9"/>
      <c r="DF4972" s="9"/>
      <c r="DG4972" s="9"/>
      <c r="DH4972" s="9"/>
      <c r="DI4972" s="9"/>
      <c r="DJ4972" s="9"/>
      <c r="DK4972" s="9"/>
      <c r="DL4972" s="9"/>
      <c r="DM4972" s="9"/>
      <c r="DN4972" s="9"/>
      <c r="DO4972" s="9"/>
      <c r="DP4972" s="9"/>
      <c r="DQ4972" s="9"/>
      <c r="DR4972" s="9"/>
      <c r="DS4972" s="9"/>
      <c r="DT4972" s="9"/>
      <c r="DU4972" s="9"/>
      <c r="DV4972" s="9"/>
      <c r="DW4972" s="9"/>
      <c r="DX4972" s="9"/>
      <c r="DY4972" s="9"/>
      <c r="DZ4972" s="56"/>
      <c r="EA4972" s="57"/>
    </row>
    <row r="4973" spans="1:131" ht="19.5" customHeight="1" x14ac:dyDescent="0.25">
      <c r="A4973" s="9">
        <v>3414</v>
      </c>
      <c r="B4973" s="9" t="s">
        <v>10063</v>
      </c>
      <c r="C4973" s="9" t="s">
        <v>10362</v>
      </c>
      <c r="D4973" s="9"/>
      <c r="E4973" s="9" t="s">
        <v>4656</v>
      </c>
      <c r="F4973" s="9" t="s">
        <v>7624</v>
      </c>
      <c r="G4973" s="9"/>
      <c r="H4973" s="9" t="s">
        <v>202</v>
      </c>
      <c r="I4973" s="9" t="s">
        <v>78</v>
      </c>
      <c r="J4973" s="129">
        <v>44515</v>
      </c>
      <c r="K4973" s="129">
        <v>44246</v>
      </c>
      <c r="L4973" s="129">
        <v>44804</v>
      </c>
      <c r="M4973" s="9" t="s">
        <v>20</v>
      </c>
      <c r="O4973" s="9">
        <v>29</v>
      </c>
      <c r="Q4973" s="9" t="s">
        <v>54</v>
      </c>
      <c r="R4973" s="9"/>
      <c r="S4973" s="13">
        <v>8500000</v>
      </c>
      <c r="T4973" s="13">
        <v>8500000</v>
      </c>
      <c r="U4973" s="13">
        <v>2550000</v>
      </c>
      <c r="V4973" s="13">
        <v>4900000</v>
      </c>
      <c r="W4973" s="9"/>
      <c r="X4973" s="9"/>
      <c r="Y4973" s="9"/>
      <c r="Z4973" s="9"/>
      <c r="AA4973" s="9"/>
      <c r="AB4973" s="9"/>
      <c r="AC4973" s="9"/>
      <c r="AD4973" s="9"/>
      <c r="AE4973" s="9"/>
      <c r="AF4973" s="55">
        <v>4900000</v>
      </c>
      <c r="AG4973" s="55"/>
      <c r="AH4973" s="9"/>
      <c r="AI4973" s="9"/>
      <c r="AJ4973" s="9"/>
      <c r="AK4973" s="9"/>
      <c r="AL4973" s="9"/>
      <c r="AM4973" s="9"/>
      <c r="AN4973" s="9"/>
      <c r="AO4973" s="9"/>
      <c r="AP4973" s="9"/>
      <c r="AQ4973" s="9"/>
      <c r="AR4973" s="9"/>
      <c r="AS4973" s="9"/>
      <c r="AT4973" s="9"/>
      <c r="AU4973" s="9"/>
      <c r="AV4973" s="9"/>
      <c r="AW4973" s="9"/>
      <c r="AX4973" s="9"/>
      <c r="AY4973" s="9"/>
      <c r="AZ4973" s="9"/>
      <c r="BA4973" s="9"/>
      <c r="BB4973" s="9"/>
      <c r="BC4973" s="9"/>
      <c r="BD4973" s="9"/>
      <c r="BE4973" s="9"/>
      <c r="BF4973" s="9"/>
      <c r="BG4973" s="9"/>
      <c r="BH4973" s="9"/>
      <c r="BI4973" s="9"/>
      <c r="BJ4973" s="9"/>
      <c r="BK4973" s="9"/>
      <c r="BL4973" s="9"/>
      <c r="BM4973" s="9"/>
      <c r="BN4973" s="9"/>
      <c r="BO4973" s="9"/>
      <c r="BP4973" s="9"/>
      <c r="BQ4973" s="9"/>
      <c r="BT4973" s="9"/>
      <c r="BU4973" s="9"/>
      <c r="BX4973" s="9"/>
      <c r="BY4973" s="9"/>
      <c r="CB4973" s="9"/>
      <c r="CC4973" s="9"/>
      <c r="CF4973" s="9"/>
      <c r="CG4973" s="9"/>
      <c r="CJ4973" s="9"/>
      <c r="CK4973" s="9"/>
      <c r="CN4973" s="9"/>
      <c r="CO4973" s="9"/>
      <c r="CP4973" s="9"/>
      <c r="CQ4973" s="9"/>
      <c r="CR4973" s="9"/>
      <c r="CS4973" s="9"/>
      <c r="CT4973" s="9"/>
      <c r="CU4973" s="9"/>
      <c r="CV4973" s="9"/>
      <c r="CW4973" s="9"/>
      <c r="CX4973" s="9"/>
      <c r="CY4973" s="9"/>
      <c r="CZ4973" s="9"/>
      <c r="DA4973" s="9"/>
      <c r="DB4973" s="9"/>
      <c r="DC4973" s="9"/>
      <c r="DD4973" s="9"/>
      <c r="DE4973" s="9"/>
      <c r="DF4973" s="9"/>
      <c r="DG4973" s="9"/>
      <c r="DH4973" s="9"/>
      <c r="DI4973" s="9"/>
      <c r="DJ4973" s="9"/>
      <c r="DK4973" s="9"/>
      <c r="DL4973" s="9"/>
      <c r="DM4973" s="9"/>
      <c r="DN4973" s="9"/>
      <c r="DO4973" s="9"/>
      <c r="DP4973" s="9"/>
      <c r="DQ4973" s="9"/>
      <c r="DR4973" s="9"/>
      <c r="DS4973" s="9"/>
      <c r="DT4973" s="9"/>
      <c r="DU4973" s="9"/>
      <c r="DV4973" s="9"/>
      <c r="DW4973" s="9"/>
      <c r="DX4973" s="9"/>
      <c r="DY4973" s="9"/>
      <c r="DZ4973" s="56"/>
      <c r="EA4973" s="57"/>
    </row>
    <row r="4974" spans="1:131" ht="19.5" customHeight="1" x14ac:dyDescent="0.25">
      <c r="A4974" s="9">
        <v>3415</v>
      </c>
      <c r="B4974" s="9" t="s">
        <v>10064</v>
      </c>
      <c r="C4974" s="9" t="s">
        <v>10065</v>
      </c>
      <c r="D4974" s="9"/>
      <c r="E4974" s="9" t="s">
        <v>4656</v>
      </c>
      <c r="F4974" s="9" t="s">
        <v>7624</v>
      </c>
      <c r="G4974" s="9"/>
      <c r="H4974" s="9" t="s">
        <v>906</v>
      </c>
      <c r="I4974" s="9" t="s">
        <v>78</v>
      </c>
      <c r="M4974" s="9" t="s">
        <v>20</v>
      </c>
      <c r="O4974" s="9">
        <v>30</v>
      </c>
      <c r="R4974" s="9"/>
      <c r="S4974" s="9"/>
      <c r="T4974" s="9"/>
      <c r="U4974" s="9"/>
      <c r="V4974" s="9"/>
      <c r="W4974" s="9"/>
      <c r="X4974" s="9"/>
      <c r="Y4974" s="9"/>
      <c r="Z4974" s="9"/>
      <c r="AA4974" s="9"/>
      <c r="AB4974" s="9"/>
      <c r="AC4974" s="9"/>
      <c r="AD4974" s="9"/>
      <c r="AE4974" s="9"/>
      <c r="AF4974" s="55"/>
      <c r="AG4974" s="55"/>
      <c r="AH4974" s="9"/>
      <c r="AI4974" s="9"/>
      <c r="AJ4974" s="9"/>
      <c r="AK4974" s="9"/>
      <c r="AL4974" s="9"/>
      <c r="AM4974" s="9"/>
      <c r="AN4974" s="9"/>
      <c r="AO4974" s="9"/>
      <c r="AP4974" s="9"/>
      <c r="AQ4974" s="9"/>
      <c r="AR4974" s="9"/>
      <c r="AS4974" s="9"/>
      <c r="AT4974" s="9"/>
      <c r="AU4974" s="9"/>
      <c r="AV4974" s="9"/>
      <c r="AW4974" s="9"/>
      <c r="AX4974" s="9"/>
      <c r="AY4974" s="9"/>
      <c r="AZ4974" s="9"/>
      <c r="BA4974" s="9"/>
      <c r="BB4974" s="9"/>
      <c r="BC4974" s="9"/>
      <c r="BD4974" s="9"/>
      <c r="BE4974" s="9"/>
      <c r="BF4974" s="9"/>
      <c r="BG4974" s="9"/>
      <c r="BH4974" s="9"/>
      <c r="BI4974" s="9"/>
      <c r="BJ4974" s="9"/>
      <c r="BK4974" s="9"/>
      <c r="BL4974" s="9"/>
      <c r="BM4974" s="9"/>
      <c r="BN4974" s="9"/>
      <c r="BO4974" s="9"/>
      <c r="BP4974" s="9"/>
      <c r="BQ4974" s="9"/>
      <c r="BT4974" s="9"/>
      <c r="BU4974" s="9"/>
      <c r="BX4974" s="9"/>
      <c r="BY4974" s="9"/>
      <c r="CB4974" s="9"/>
      <c r="CC4974" s="9"/>
      <c r="CF4974" s="9"/>
      <c r="CG4974" s="9"/>
      <c r="CJ4974" s="9"/>
      <c r="CK4974" s="9"/>
      <c r="CN4974" s="9"/>
      <c r="CO4974" s="9"/>
      <c r="CP4974" s="9"/>
      <c r="CQ4974" s="9"/>
      <c r="CR4974" s="9"/>
      <c r="CS4974" s="9"/>
      <c r="CT4974" s="9"/>
      <c r="CU4974" s="9"/>
      <c r="CV4974" s="9"/>
      <c r="CW4974" s="9"/>
      <c r="CX4974" s="9"/>
      <c r="CY4974" s="9"/>
      <c r="CZ4974" s="9"/>
      <c r="DA4974" s="9"/>
      <c r="DB4974" s="9"/>
      <c r="DC4974" s="9"/>
      <c r="DD4974" s="9"/>
      <c r="DE4974" s="9"/>
      <c r="DF4974" s="9"/>
      <c r="DG4974" s="9"/>
      <c r="DH4974" s="9"/>
      <c r="DI4974" s="9"/>
      <c r="DJ4974" s="9"/>
      <c r="DK4974" s="9"/>
      <c r="DL4974" s="9"/>
      <c r="DM4974" s="9"/>
      <c r="DN4974" s="9"/>
      <c r="DO4974" s="9"/>
      <c r="DP4974" s="9"/>
      <c r="DQ4974" s="9"/>
      <c r="DR4974" s="9"/>
      <c r="DS4974" s="9"/>
      <c r="DT4974" s="9"/>
      <c r="DU4974" s="9"/>
      <c r="DV4974" s="9"/>
      <c r="DW4974" s="9"/>
      <c r="DX4974" s="9"/>
      <c r="DY4974" s="9"/>
      <c r="DZ4974" s="56"/>
      <c r="EA4974" s="57"/>
    </row>
    <row r="4975" spans="1:131" ht="19.5" customHeight="1" x14ac:dyDescent="0.25">
      <c r="A4975" s="9">
        <v>3416</v>
      </c>
      <c r="B4975" s="9" t="s">
        <v>10066</v>
      </c>
      <c r="C4975" s="9" t="s">
        <v>10067</v>
      </c>
      <c r="D4975" s="9"/>
      <c r="E4975" s="9" t="s">
        <v>4656</v>
      </c>
      <c r="F4975" s="9" t="s">
        <v>7624</v>
      </c>
      <c r="G4975" s="9"/>
      <c r="H4975" s="9" t="s">
        <v>202</v>
      </c>
      <c r="I4975" s="9" t="s">
        <v>78</v>
      </c>
      <c r="J4975" s="129">
        <v>44409</v>
      </c>
      <c r="K4975" s="129">
        <v>44246</v>
      </c>
      <c r="L4975" s="129">
        <v>44804</v>
      </c>
      <c r="M4975" s="9" t="s">
        <v>20</v>
      </c>
      <c r="O4975" s="9">
        <v>30</v>
      </c>
      <c r="Q4975" s="9" t="s">
        <v>54</v>
      </c>
      <c r="R4975" s="9"/>
      <c r="S4975" s="13">
        <v>11500000</v>
      </c>
      <c r="T4975" s="13">
        <v>11500000</v>
      </c>
      <c r="U4975" s="13">
        <v>3450000</v>
      </c>
      <c r="V4975" s="13">
        <v>7000000</v>
      </c>
      <c r="W4975" s="9"/>
      <c r="X4975" s="9"/>
      <c r="Y4975" s="9"/>
      <c r="Z4975" s="9"/>
      <c r="AA4975" s="9"/>
      <c r="AB4975" s="9"/>
      <c r="AC4975" s="9"/>
      <c r="AD4975" s="9"/>
      <c r="AE4975" s="9"/>
      <c r="AF4975" s="55">
        <v>7000000</v>
      </c>
      <c r="AG4975" s="55"/>
      <c r="AH4975" s="9"/>
      <c r="AI4975" s="9"/>
      <c r="AJ4975" s="9"/>
      <c r="AK4975" s="9"/>
      <c r="AL4975" s="9"/>
      <c r="AM4975" s="9"/>
      <c r="AN4975" s="9"/>
      <c r="AO4975" s="9"/>
      <c r="AP4975" s="9"/>
      <c r="AQ4975" s="9"/>
      <c r="AR4975" s="9"/>
      <c r="AS4975" s="9"/>
      <c r="AT4975" s="9"/>
      <c r="AU4975" s="9"/>
      <c r="AV4975" s="9"/>
      <c r="AW4975" s="9"/>
      <c r="AX4975" s="9"/>
      <c r="AY4975" s="9"/>
      <c r="AZ4975" s="9"/>
      <c r="BA4975" s="9"/>
      <c r="BB4975" s="9"/>
      <c r="BC4975" s="9"/>
      <c r="BD4975" s="9"/>
      <c r="BE4975" s="9"/>
      <c r="BF4975" s="9"/>
      <c r="BG4975" s="9"/>
      <c r="BH4975" s="9"/>
      <c r="BI4975" s="9"/>
      <c r="BJ4975" s="9"/>
      <c r="BK4975" s="9"/>
      <c r="BL4975" s="9"/>
      <c r="BM4975" s="9"/>
      <c r="BN4975" s="9"/>
      <c r="BO4975" s="9"/>
      <c r="BP4975" s="9"/>
      <c r="BQ4975" s="9"/>
      <c r="BT4975" s="9"/>
      <c r="BU4975" s="9"/>
      <c r="BX4975" s="9"/>
      <c r="BY4975" s="9"/>
      <c r="CB4975" s="9"/>
      <c r="CC4975" s="9"/>
      <c r="CF4975" s="9"/>
      <c r="CG4975" s="9"/>
      <c r="CJ4975" s="9"/>
      <c r="CK4975" s="9"/>
      <c r="CN4975" s="9"/>
      <c r="CO4975" s="9"/>
      <c r="CP4975" s="9"/>
      <c r="CQ4975" s="9"/>
      <c r="CR4975" s="9"/>
      <c r="CS4975" s="9"/>
      <c r="CT4975" s="9"/>
      <c r="CU4975" s="9"/>
      <c r="CV4975" s="9"/>
      <c r="CW4975" s="9"/>
      <c r="CX4975" s="9"/>
      <c r="CY4975" s="9"/>
      <c r="CZ4975" s="9"/>
      <c r="DA4975" s="9"/>
      <c r="DB4975" s="9"/>
      <c r="DC4975" s="9"/>
      <c r="DD4975" s="9"/>
      <c r="DE4975" s="9"/>
      <c r="DF4975" s="9"/>
      <c r="DG4975" s="9"/>
      <c r="DH4975" s="9"/>
      <c r="DI4975" s="9"/>
      <c r="DJ4975" s="9"/>
      <c r="DK4975" s="9"/>
      <c r="DL4975" s="9"/>
      <c r="DM4975" s="9"/>
      <c r="DN4975" s="9"/>
      <c r="DO4975" s="9"/>
      <c r="DP4975" s="9"/>
      <c r="DQ4975" s="9"/>
      <c r="DR4975" s="9"/>
      <c r="DS4975" s="9"/>
      <c r="DT4975" s="9"/>
      <c r="DU4975" s="9"/>
      <c r="DV4975" s="9"/>
      <c r="DW4975" s="9"/>
      <c r="DX4975" s="9"/>
      <c r="DY4975" s="9"/>
      <c r="DZ4975" s="56"/>
      <c r="EA4975" s="57"/>
    </row>
    <row r="4976" spans="1:131" ht="39" customHeight="1" x14ac:dyDescent="0.25">
      <c r="A4976" s="9">
        <v>3417</v>
      </c>
      <c r="B4976" s="10" t="s">
        <v>10068</v>
      </c>
      <c r="C4976" s="9" t="s">
        <v>10069</v>
      </c>
      <c r="D4976" s="9"/>
      <c r="E4976" s="9" t="s">
        <v>521</v>
      </c>
      <c r="F4976" s="9" t="s">
        <v>10070</v>
      </c>
      <c r="G4976" s="9"/>
      <c r="H4976" s="9" t="s">
        <v>906</v>
      </c>
      <c r="I4976" s="9" t="s">
        <v>1007</v>
      </c>
      <c r="M4976" s="9" t="s">
        <v>335</v>
      </c>
      <c r="O4976" s="9">
        <v>29</v>
      </c>
      <c r="R4976" s="9"/>
      <c r="S4976" s="9"/>
      <c r="T4976" s="9"/>
      <c r="U4976" s="9"/>
      <c r="V4976" s="9"/>
      <c r="W4976" s="9"/>
      <c r="X4976" s="9"/>
      <c r="Y4976" s="9"/>
      <c r="Z4976" s="9"/>
      <c r="AA4976" s="9"/>
      <c r="AB4976" s="9"/>
      <c r="AC4976" s="9"/>
      <c r="AD4976" s="9"/>
      <c r="AE4976" s="9"/>
      <c r="AF4976" s="55"/>
      <c r="AG4976" s="55"/>
      <c r="AH4976" s="9"/>
      <c r="AI4976" s="9"/>
      <c r="AJ4976" s="9"/>
      <c r="AK4976" s="9"/>
      <c r="AL4976" s="9"/>
      <c r="AM4976" s="9"/>
      <c r="AN4976" s="9"/>
      <c r="AO4976" s="9"/>
      <c r="AP4976" s="9"/>
      <c r="AQ4976" s="9"/>
      <c r="AR4976" s="9"/>
      <c r="AS4976" s="9"/>
      <c r="AT4976" s="9"/>
      <c r="AU4976" s="9"/>
      <c r="AV4976" s="9"/>
      <c r="AW4976" s="9"/>
      <c r="AX4976" s="9"/>
      <c r="AY4976" s="9"/>
      <c r="AZ4976" s="9"/>
      <c r="BA4976" s="9"/>
      <c r="BB4976" s="9"/>
      <c r="BC4976" s="9"/>
      <c r="BD4976" s="9"/>
      <c r="BE4976" s="9"/>
      <c r="BF4976" s="9"/>
      <c r="BG4976" s="9"/>
      <c r="BH4976" s="9"/>
      <c r="BI4976" s="9"/>
      <c r="BJ4976" s="9"/>
      <c r="BK4976" s="9"/>
      <c r="BL4976" s="9"/>
      <c r="BM4976" s="9"/>
      <c r="BN4976" s="9"/>
      <c r="BO4976" s="9"/>
      <c r="BP4976" s="9"/>
      <c r="BQ4976" s="9"/>
      <c r="BT4976" s="9"/>
      <c r="BU4976" s="9"/>
      <c r="BX4976" s="9"/>
      <c r="BY4976" s="9"/>
      <c r="CB4976" s="9"/>
      <c r="CC4976" s="9"/>
      <c r="CF4976" s="9"/>
      <c r="CG4976" s="9"/>
      <c r="CJ4976" s="9"/>
      <c r="CK4976" s="9"/>
      <c r="CN4976" s="9"/>
      <c r="CO4976" s="9"/>
      <c r="CP4976" s="9"/>
      <c r="CQ4976" s="9"/>
      <c r="CR4976" s="9"/>
      <c r="CS4976" s="9"/>
      <c r="CT4976" s="9"/>
      <c r="CU4976" s="9"/>
      <c r="CV4976" s="9"/>
      <c r="CW4976" s="9"/>
      <c r="CX4976" s="9"/>
      <c r="CY4976" s="9"/>
      <c r="CZ4976" s="9"/>
      <c r="DA4976" s="9"/>
      <c r="DB4976" s="9"/>
      <c r="DC4976" s="9"/>
      <c r="DD4976" s="9"/>
      <c r="DE4976" s="9"/>
      <c r="DF4976" s="9"/>
      <c r="DG4976" s="9"/>
      <c r="DH4976" s="9"/>
      <c r="DI4976" s="9"/>
      <c r="DJ4976" s="9"/>
      <c r="DK4976" s="9"/>
      <c r="DL4976" s="9"/>
      <c r="DM4976" s="9"/>
      <c r="DN4976" s="9"/>
      <c r="DO4976" s="9"/>
      <c r="DP4976" s="9"/>
      <c r="DQ4976" s="9"/>
      <c r="DR4976" s="9"/>
      <c r="DS4976" s="9"/>
      <c r="DT4976" s="9"/>
      <c r="DU4976" s="9"/>
      <c r="DV4976" s="9"/>
      <c r="DW4976" s="9"/>
      <c r="DX4976" s="9"/>
      <c r="DY4976" s="9"/>
      <c r="DZ4976" s="56"/>
      <c r="EA4976" s="57"/>
    </row>
    <row r="4977" spans="1:131" ht="19.5" customHeight="1" x14ac:dyDescent="0.25">
      <c r="A4977" s="9">
        <v>3418</v>
      </c>
      <c r="B4977" s="9" t="s">
        <v>10071</v>
      </c>
      <c r="C4977" s="9" t="s">
        <v>10072</v>
      </c>
      <c r="D4977" s="9"/>
      <c r="E4977" s="9" t="s">
        <v>10073</v>
      </c>
      <c r="F4977" s="9" t="s">
        <v>10074</v>
      </c>
      <c r="G4977" s="9"/>
      <c r="H4977" s="9" t="s">
        <v>906</v>
      </c>
      <c r="I4977" s="9" t="s">
        <v>35</v>
      </c>
      <c r="O4977" s="9">
        <v>26</v>
      </c>
      <c r="R4977" s="9"/>
      <c r="S4977" s="9"/>
      <c r="T4977" s="9"/>
      <c r="U4977" s="9"/>
      <c r="V4977" s="9"/>
      <c r="W4977" s="9"/>
      <c r="X4977" s="9"/>
      <c r="Y4977" s="9"/>
      <c r="Z4977" s="9"/>
      <c r="AA4977" s="9"/>
      <c r="AB4977" s="9"/>
      <c r="AC4977" s="9"/>
      <c r="AD4977" s="9"/>
      <c r="AE4977" s="9"/>
      <c r="AF4977" s="55"/>
      <c r="AG4977" s="55"/>
      <c r="AH4977" s="9"/>
      <c r="AI4977" s="9"/>
      <c r="AJ4977" s="9"/>
      <c r="AK4977" s="9"/>
      <c r="AL4977" s="9"/>
      <c r="AM4977" s="9"/>
      <c r="AN4977" s="9"/>
      <c r="AO4977" s="9"/>
      <c r="AP4977" s="9"/>
      <c r="AQ4977" s="9"/>
      <c r="AR4977" s="9"/>
      <c r="AS4977" s="9"/>
      <c r="AT4977" s="9"/>
      <c r="AU4977" s="9"/>
      <c r="AV4977" s="9"/>
      <c r="AW4977" s="9"/>
      <c r="AX4977" s="9"/>
      <c r="AY4977" s="9"/>
      <c r="AZ4977" s="9"/>
      <c r="BA4977" s="9"/>
      <c r="BB4977" s="9"/>
      <c r="BC4977" s="9"/>
      <c r="BD4977" s="9"/>
      <c r="BE4977" s="9"/>
      <c r="BF4977" s="9"/>
      <c r="BG4977" s="9"/>
      <c r="BH4977" s="9"/>
      <c r="BI4977" s="9"/>
      <c r="BJ4977" s="9"/>
      <c r="BK4977" s="9"/>
      <c r="BL4977" s="9"/>
      <c r="BM4977" s="9"/>
      <c r="BN4977" s="9"/>
      <c r="BO4977" s="9"/>
      <c r="BP4977" s="9"/>
      <c r="BQ4977" s="9"/>
      <c r="BT4977" s="9"/>
      <c r="BU4977" s="9"/>
      <c r="BX4977" s="9"/>
      <c r="BY4977" s="9"/>
      <c r="CB4977" s="9"/>
      <c r="CC4977" s="9"/>
      <c r="CF4977" s="9"/>
      <c r="CG4977" s="9"/>
      <c r="CJ4977" s="9"/>
      <c r="CK4977" s="9"/>
      <c r="CN4977" s="9"/>
      <c r="CO4977" s="9"/>
      <c r="CP4977" s="9"/>
      <c r="CQ4977" s="9"/>
      <c r="CR4977" s="9"/>
      <c r="CS4977" s="9"/>
      <c r="CT4977" s="9"/>
      <c r="CU4977" s="9"/>
      <c r="CV4977" s="9"/>
      <c r="CW4977" s="9"/>
      <c r="CX4977" s="9"/>
      <c r="CY4977" s="9"/>
      <c r="CZ4977" s="9"/>
      <c r="DA4977" s="9"/>
      <c r="DB4977" s="9"/>
      <c r="DC4977" s="9"/>
      <c r="DD4977" s="9"/>
      <c r="DE4977" s="9"/>
      <c r="DF4977" s="9"/>
      <c r="DG4977" s="9"/>
      <c r="DH4977" s="9"/>
      <c r="DI4977" s="9"/>
      <c r="DJ4977" s="9"/>
      <c r="DK4977" s="9"/>
      <c r="DL4977" s="9"/>
      <c r="DM4977" s="9"/>
      <c r="DN4977" s="9"/>
      <c r="DO4977" s="9"/>
      <c r="DP4977" s="9"/>
      <c r="DQ4977" s="9"/>
      <c r="DR4977" s="9"/>
      <c r="DS4977" s="9"/>
      <c r="DT4977" s="9"/>
      <c r="DU4977" s="9"/>
      <c r="DV4977" s="9"/>
      <c r="DW4977" s="9"/>
      <c r="DX4977" s="9"/>
      <c r="DY4977" s="9"/>
      <c r="DZ4977" s="56"/>
      <c r="EA4977" s="57"/>
    </row>
    <row r="4978" spans="1:131" ht="19.5" customHeight="1" x14ac:dyDescent="0.25">
      <c r="A4978" s="9">
        <v>3419</v>
      </c>
      <c r="B4978" s="9" t="s">
        <v>10075</v>
      </c>
      <c r="C4978" s="9" t="s">
        <v>10076</v>
      </c>
      <c r="D4978" s="9"/>
      <c r="E4978" s="9" t="s">
        <v>915</v>
      </c>
      <c r="F4978" s="9" t="s">
        <v>4523</v>
      </c>
      <c r="G4978" s="9"/>
      <c r="H4978" s="9" t="s">
        <v>906</v>
      </c>
      <c r="I4978" s="9" t="s">
        <v>35</v>
      </c>
      <c r="M4978" s="9" t="s">
        <v>20</v>
      </c>
      <c r="O4978" s="9">
        <v>31</v>
      </c>
      <c r="R4978" s="9"/>
      <c r="S4978" s="9"/>
      <c r="T4978" s="9"/>
      <c r="U4978" s="9"/>
      <c r="V4978" s="9"/>
      <c r="W4978" s="9"/>
      <c r="X4978" s="9"/>
      <c r="Y4978" s="9"/>
      <c r="Z4978" s="9"/>
      <c r="AA4978" s="9"/>
      <c r="AB4978" s="9"/>
      <c r="AC4978" s="9"/>
      <c r="AD4978" s="9"/>
      <c r="AE4978" s="9"/>
      <c r="AF4978" s="55"/>
      <c r="AG4978" s="55"/>
      <c r="AH4978" s="9"/>
      <c r="AI4978" s="9"/>
      <c r="AJ4978" s="9"/>
      <c r="AK4978" s="9"/>
      <c r="AL4978" s="9"/>
      <c r="AM4978" s="9"/>
      <c r="AN4978" s="9"/>
      <c r="AO4978" s="9"/>
      <c r="AP4978" s="9"/>
      <c r="AQ4978" s="9"/>
      <c r="AR4978" s="9"/>
      <c r="AS4978" s="9"/>
      <c r="AT4978" s="9"/>
      <c r="AU4978" s="9"/>
      <c r="AV4978" s="9"/>
      <c r="AW4978" s="9"/>
      <c r="AX4978" s="9"/>
      <c r="AY4978" s="9"/>
      <c r="AZ4978" s="9"/>
      <c r="BA4978" s="9"/>
      <c r="BB4978" s="9"/>
      <c r="BC4978" s="9"/>
      <c r="BD4978" s="9"/>
      <c r="BE4978" s="9"/>
      <c r="BF4978" s="9"/>
      <c r="BG4978" s="9"/>
      <c r="BH4978" s="9"/>
      <c r="BI4978" s="9"/>
      <c r="BJ4978" s="9"/>
      <c r="BK4978" s="9"/>
      <c r="BL4978" s="9"/>
      <c r="BM4978" s="9"/>
      <c r="BN4978" s="9"/>
      <c r="BO4978" s="9"/>
      <c r="BP4978" s="9"/>
      <c r="BQ4978" s="9"/>
      <c r="BT4978" s="9"/>
      <c r="BU4978" s="9"/>
      <c r="BX4978" s="9"/>
      <c r="BY4978" s="9"/>
      <c r="CB4978" s="9"/>
      <c r="CC4978" s="9"/>
      <c r="CF4978" s="9"/>
      <c r="CG4978" s="9"/>
      <c r="CJ4978" s="9"/>
      <c r="CK4978" s="9"/>
      <c r="CN4978" s="9"/>
      <c r="CO4978" s="9"/>
      <c r="CP4978" s="9"/>
      <c r="CQ4978" s="9"/>
      <c r="CR4978" s="9"/>
      <c r="CS4978" s="9"/>
      <c r="CT4978" s="9"/>
      <c r="CU4978" s="9"/>
      <c r="CV4978" s="9"/>
      <c r="CW4978" s="9"/>
      <c r="CX4978" s="9"/>
      <c r="CY4978" s="9"/>
      <c r="CZ4978" s="9"/>
      <c r="DA4978" s="9"/>
      <c r="DB4978" s="9"/>
      <c r="DC4978" s="9"/>
      <c r="DD4978" s="9"/>
      <c r="DE4978" s="9"/>
      <c r="DF4978" s="9"/>
      <c r="DG4978" s="9"/>
      <c r="DH4978" s="9"/>
      <c r="DI4978" s="9"/>
      <c r="DJ4978" s="9"/>
      <c r="DK4978" s="9"/>
      <c r="DL4978" s="9"/>
      <c r="DM4978" s="9"/>
      <c r="DN4978" s="9"/>
      <c r="DO4978" s="9"/>
      <c r="DP4978" s="9"/>
      <c r="DQ4978" s="9"/>
      <c r="DR4978" s="9"/>
      <c r="DS4978" s="9"/>
      <c r="DT4978" s="9"/>
      <c r="DU4978" s="9"/>
      <c r="DV4978" s="9"/>
      <c r="DW4978" s="9"/>
      <c r="DX4978" s="9"/>
      <c r="DY4978" s="9"/>
      <c r="DZ4978" s="56"/>
      <c r="EA4978" s="57"/>
    </row>
    <row r="4979" spans="1:131" ht="19.5" customHeight="1" x14ac:dyDescent="0.25">
      <c r="A4979" s="9">
        <v>3420</v>
      </c>
      <c r="B4979" s="10" t="s">
        <v>10077</v>
      </c>
      <c r="C4979" s="9" t="s">
        <v>10078</v>
      </c>
      <c r="D4979" s="9"/>
      <c r="E4979" s="9" t="s">
        <v>10079</v>
      </c>
      <c r="F4979" s="9" t="s">
        <v>4613</v>
      </c>
      <c r="G4979" s="9"/>
      <c r="H4979" s="9" t="s">
        <v>906</v>
      </c>
      <c r="I4979" s="9" t="s">
        <v>35</v>
      </c>
      <c r="M4979" s="9" t="s">
        <v>20</v>
      </c>
      <c r="R4979" s="9"/>
      <c r="S4979" s="9"/>
      <c r="T4979" s="9"/>
      <c r="U4979" s="9"/>
      <c r="V4979" s="9"/>
      <c r="W4979" s="9"/>
      <c r="X4979" s="9"/>
      <c r="Y4979" s="9"/>
      <c r="Z4979" s="9"/>
      <c r="AA4979" s="9"/>
      <c r="AB4979" s="9"/>
      <c r="AC4979" s="9"/>
      <c r="AD4979" s="9"/>
      <c r="AE4979" s="9"/>
      <c r="AF4979" s="55"/>
      <c r="AG4979" s="55"/>
      <c r="AH4979" s="9"/>
      <c r="AI4979" s="9"/>
      <c r="AJ4979" s="9"/>
      <c r="AK4979" s="9"/>
      <c r="AL4979" s="9"/>
      <c r="AM4979" s="9"/>
      <c r="AN4979" s="9"/>
      <c r="AO4979" s="9"/>
      <c r="AP4979" s="9"/>
      <c r="AQ4979" s="9"/>
      <c r="AR4979" s="9"/>
      <c r="AS4979" s="9"/>
      <c r="AT4979" s="9"/>
      <c r="AU4979" s="9"/>
      <c r="AV4979" s="9"/>
      <c r="AW4979" s="9"/>
      <c r="AX4979" s="9"/>
      <c r="AY4979" s="9"/>
      <c r="AZ4979" s="9"/>
      <c r="BA4979" s="9"/>
      <c r="BB4979" s="9"/>
      <c r="BC4979" s="9"/>
      <c r="BD4979" s="9"/>
      <c r="BE4979" s="9"/>
      <c r="BF4979" s="9"/>
      <c r="BG4979" s="9"/>
      <c r="BH4979" s="9"/>
      <c r="BI4979" s="9"/>
      <c r="BJ4979" s="9"/>
      <c r="BK4979" s="9"/>
      <c r="BL4979" s="9"/>
      <c r="BM4979" s="9"/>
      <c r="BN4979" s="9"/>
      <c r="BO4979" s="9"/>
      <c r="BP4979" s="9"/>
      <c r="BQ4979" s="9"/>
      <c r="BT4979" s="9"/>
      <c r="BU4979" s="9"/>
      <c r="BX4979" s="9"/>
      <c r="BY4979" s="9"/>
      <c r="CB4979" s="9"/>
      <c r="CC4979" s="9"/>
      <c r="CF4979" s="9"/>
      <c r="CG4979" s="9"/>
      <c r="CJ4979" s="9"/>
      <c r="CK4979" s="9"/>
      <c r="CN4979" s="9"/>
      <c r="CO4979" s="9"/>
      <c r="CP4979" s="9"/>
      <c r="CQ4979" s="9"/>
      <c r="CR4979" s="9"/>
      <c r="CS4979" s="9"/>
      <c r="CT4979" s="9"/>
      <c r="CU4979" s="9"/>
      <c r="CV4979" s="9"/>
      <c r="CW4979" s="9"/>
      <c r="CX4979" s="9"/>
      <c r="CY4979" s="9"/>
      <c r="CZ4979" s="9"/>
      <c r="DA4979" s="9"/>
      <c r="DB4979" s="9"/>
      <c r="DC4979" s="9"/>
      <c r="DD4979" s="9"/>
      <c r="DE4979" s="9"/>
      <c r="DF4979" s="9"/>
      <c r="DG4979" s="9"/>
      <c r="DH4979" s="9"/>
      <c r="DI4979" s="9"/>
      <c r="DJ4979" s="9"/>
      <c r="DK4979" s="9"/>
      <c r="DL4979" s="9"/>
      <c r="DM4979" s="9"/>
      <c r="DN4979" s="9"/>
      <c r="DO4979" s="9"/>
      <c r="DP4979" s="9"/>
      <c r="DQ4979" s="9"/>
      <c r="DR4979" s="9"/>
      <c r="DS4979" s="9"/>
      <c r="DT4979" s="9"/>
      <c r="DU4979" s="9"/>
      <c r="DV4979" s="9"/>
      <c r="DW4979" s="9"/>
      <c r="DX4979" s="9"/>
      <c r="DY4979" s="9"/>
      <c r="DZ4979" s="56"/>
      <c r="EA4979" s="57"/>
    </row>
    <row r="4980" spans="1:131" ht="19.5" customHeight="1" x14ac:dyDescent="0.25">
      <c r="A4980" s="9">
        <v>3421</v>
      </c>
      <c r="B4980" s="9" t="s">
        <v>10080</v>
      </c>
      <c r="C4980" s="9" t="s">
        <v>10081</v>
      </c>
      <c r="D4980" s="9"/>
      <c r="E4980" s="9" t="s">
        <v>268</v>
      </c>
      <c r="F4980" s="9" t="s">
        <v>2583</v>
      </c>
      <c r="G4980" s="9"/>
      <c r="H4980" s="9" t="s">
        <v>202</v>
      </c>
      <c r="I4980" s="9" t="s">
        <v>25</v>
      </c>
      <c r="J4980" s="129">
        <v>44347</v>
      </c>
      <c r="K4980" s="129">
        <v>44259</v>
      </c>
      <c r="L4980" s="129">
        <v>44454</v>
      </c>
      <c r="O4980" s="9">
        <v>29</v>
      </c>
      <c r="Q4980" s="9" t="s">
        <v>61</v>
      </c>
      <c r="R4980" s="9"/>
      <c r="S4980" s="13">
        <v>19979000</v>
      </c>
      <c r="T4980" s="13">
        <v>19979000</v>
      </c>
      <c r="U4980" s="13">
        <v>5993700</v>
      </c>
      <c r="V4980" s="9"/>
      <c r="W4980" s="9"/>
      <c r="X4980" s="9"/>
      <c r="Y4980" s="9"/>
      <c r="Z4980" s="9"/>
      <c r="AA4980" s="9"/>
      <c r="AB4980" s="9"/>
      <c r="AC4980" s="9"/>
      <c r="AD4980" s="9"/>
      <c r="AE4980" s="9"/>
      <c r="AF4980" s="55"/>
      <c r="AG4980" s="55"/>
      <c r="AH4980" s="9"/>
      <c r="AI4980" s="9"/>
      <c r="AJ4980" s="9"/>
      <c r="AK4980" s="9"/>
      <c r="AL4980" s="9"/>
      <c r="AM4980" s="9"/>
      <c r="AN4980" s="9"/>
      <c r="AO4980" s="9"/>
      <c r="AP4980" s="9"/>
      <c r="AQ4980" s="9"/>
      <c r="AR4980" s="9"/>
      <c r="AS4980" s="9"/>
      <c r="AT4980" s="9"/>
      <c r="AU4980" s="9"/>
      <c r="AV4980" s="9"/>
      <c r="AW4980" s="9"/>
      <c r="AX4980" s="9"/>
      <c r="AY4980" s="9"/>
      <c r="AZ4980" s="9"/>
      <c r="BA4980" s="9"/>
      <c r="BB4980" s="9"/>
      <c r="BC4980" s="9"/>
      <c r="BD4980" s="9"/>
      <c r="BE4980" s="9"/>
      <c r="BF4980" s="9"/>
      <c r="BG4980" s="9"/>
      <c r="BH4980" s="9"/>
      <c r="BI4980" s="9"/>
      <c r="BJ4980" s="9"/>
      <c r="BK4980" s="9"/>
      <c r="BL4980" s="9"/>
      <c r="BM4980" s="9"/>
      <c r="BN4980" s="9"/>
      <c r="BO4980" s="9"/>
      <c r="BP4980" s="9"/>
      <c r="BQ4980" s="9"/>
      <c r="BT4980" s="9"/>
      <c r="BU4980" s="9"/>
      <c r="BX4980" s="9"/>
      <c r="BY4980" s="9"/>
      <c r="CB4980" s="9"/>
      <c r="CC4980" s="9"/>
      <c r="CF4980" s="9"/>
      <c r="CG4980" s="9"/>
      <c r="CJ4980" s="9"/>
      <c r="CK4980" s="9"/>
      <c r="CN4980" s="9"/>
      <c r="CO4980" s="9"/>
      <c r="CP4980" s="9"/>
      <c r="CQ4980" s="9"/>
      <c r="CR4980" s="9"/>
      <c r="CS4980" s="9"/>
      <c r="CT4980" s="9"/>
      <c r="CU4980" s="9"/>
      <c r="CV4980" s="9"/>
      <c r="CW4980" s="9"/>
      <c r="CX4980" s="9"/>
      <c r="CY4980" s="9"/>
      <c r="CZ4980" s="9"/>
      <c r="DA4980" s="9"/>
      <c r="DB4980" s="9"/>
      <c r="DC4980" s="9"/>
      <c r="DD4980" s="9"/>
      <c r="DE4980" s="9"/>
      <c r="DF4980" s="9"/>
      <c r="DG4980" s="9"/>
      <c r="DH4980" s="9"/>
      <c r="DI4980" s="9"/>
      <c r="DJ4980" s="9"/>
      <c r="DK4980" s="9"/>
      <c r="DL4980" s="9"/>
      <c r="DM4980" s="9"/>
      <c r="DN4980" s="9"/>
      <c r="DO4980" s="9"/>
      <c r="DP4980" s="9"/>
      <c r="DQ4980" s="9"/>
      <c r="DR4980" s="9"/>
      <c r="DS4980" s="9"/>
      <c r="DT4980" s="9"/>
      <c r="DU4980" s="9"/>
      <c r="DV4980" s="9"/>
      <c r="DW4980" s="9"/>
      <c r="DX4980" s="9"/>
      <c r="DY4980" s="9"/>
      <c r="DZ4980" s="56"/>
      <c r="EA4980" s="57"/>
    </row>
    <row r="4981" spans="1:131" s="18" customFormat="1" ht="19.5" customHeight="1" x14ac:dyDescent="0.25">
      <c r="A4981" s="18">
        <v>3421</v>
      </c>
      <c r="B4981" s="18" t="s">
        <v>10080</v>
      </c>
      <c r="C4981" s="18" t="s">
        <v>10081</v>
      </c>
      <c r="D4981" s="19">
        <v>44453</v>
      </c>
      <c r="J4981" s="130"/>
      <c r="K4981" s="130"/>
      <c r="L4981" s="130">
        <v>44635</v>
      </c>
      <c r="S4981" s="20"/>
      <c r="T4981" s="20"/>
      <c r="U4981" s="20"/>
      <c r="AF4981" s="57"/>
      <c r="AG4981" s="57"/>
      <c r="DZ4981" s="56"/>
      <c r="EA4981" s="57"/>
    </row>
    <row r="4982" spans="1:131" ht="19.5" customHeight="1" x14ac:dyDescent="0.25">
      <c r="A4982" s="9">
        <v>3422</v>
      </c>
      <c r="B4982" s="10" t="s">
        <v>10082</v>
      </c>
      <c r="C4982" s="9" t="s">
        <v>10083</v>
      </c>
      <c r="D4982" s="9"/>
      <c r="E4982" s="9" t="s">
        <v>168</v>
      </c>
      <c r="F4982" s="9" t="s">
        <v>1145</v>
      </c>
      <c r="G4982" s="9"/>
      <c r="H4982" s="9" t="s">
        <v>906</v>
      </c>
      <c r="I4982" s="9" t="s">
        <v>25</v>
      </c>
      <c r="M4982" s="9" t="s">
        <v>20</v>
      </c>
      <c r="O4982" s="9">
        <v>27</v>
      </c>
      <c r="R4982" s="9"/>
      <c r="S4982" s="9"/>
      <c r="T4982" s="9"/>
      <c r="U4982" s="9"/>
      <c r="V4982" s="9"/>
      <c r="W4982" s="9"/>
      <c r="X4982" s="9"/>
      <c r="Y4982" s="9"/>
      <c r="Z4982" s="9"/>
      <c r="AA4982" s="9"/>
      <c r="AB4982" s="9"/>
      <c r="AC4982" s="9"/>
      <c r="AD4982" s="9"/>
      <c r="AE4982" s="9"/>
      <c r="AF4982" s="55"/>
      <c r="AG4982" s="55"/>
      <c r="AH4982" s="9"/>
      <c r="AI4982" s="9"/>
      <c r="AJ4982" s="9"/>
      <c r="AK4982" s="9"/>
      <c r="AL4982" s="9"/>
      <c r="AM4982" s="9"/>
      <c r="AN4982" s="9"/>
      <c r="AO4982" s="9"/>
      <c r="AP4982" s="9"/>
      <c r="AQ4982" s="9"/>
      <c r="AR4982" s="9"/>
      <c r="AS4982" s="9"/>
      <c r="AT4982" s="9"/>
      <c r="AU4982" s="9"/>
      <c r="AV4982" s="9"/>
      <c r="AW4982" s="9"/>
      <c r="AX4982" s="9"/>
      <c r="AY4982" s="9"/>
      <c r="AZ4982" s="9"/>
      <c r="BA4982" s="9"/>
      <c r="BB4982" s="9"/>
      <c r="BC4982" s="9"/>
      <c r="BD4982" s="9"/>
      <c r="BE4982" s="9"/>
      <c r="BF4982" s="9"/>
      <c r="BG4982" s="9"/>
      <c r="BH4982" s="9"/>
      <c r="BI4982" s="9"/>
      <c r="BJ4982" s="9"/>
      <c r="BK4982" s="9"/>
      <c r="BL4982" s="9"/>
      <c r="BM4982" s="9"/>
      <c r="BN4982" s="9"/>
      <c r="BO4982" s="9"/>
      <c r="BP4982" s="9"/>
      <c r="BQ4982" s="9"/>
      <c r="BT4982" s="9"/>
      <c r="BU4982" s="9"/>
      <c r="BX4982" s="9"/>
      <c r="BY4982" s="9"/>
      <c r="CB4982" s="9"/>
      <c r="CC4982" s="9"/>
      <c r="CF4982" s="9"/>
      <c r="CG4982" s="9"/>
      <c r="CJ4982" s="9"/>
      <c r="CK4982" s="9"/>
      <c r="CN4982" s="9"/>
      <c r="CO4982" s="9"/>
      <c r="CP4982" s="9"/>
      <c r="CQ4982" s="9"/>
      <c r="CR4982" s="9"/>
      <c r="CS4982" s="9"/>
      <c r="CT4982" s="9"/>
      <c r="CU4982" s="9"/>
      <c r="CV4982" s="9"/>
      <c r="CW4982" s="9"/>
      <c r="CX4982" s="9"/>
      <c r="CY4982" s="9"/>
      <c r="CZ4982" s="9"/>
      <c r="DA4982" s="9"/>
      <c r="DB4982" s="9"/>
      <c r="DC4982" s="9"/>
      <c r="DD4982" s="9"/>
      <c r="DE4982" s="9"/>
      <c r="DF4982" s="9"/>
      <c r="DG4982" s="9"/>
      <c r="DH4982" s="9"/>
      <c r="DI4982" s="9"/>
      <c r="DJ4982" s="9"/>
      <c r="DK4982" s="9"/>
      <c r="DL4982" s="9"/>
      <c r="DM4982" s="9"/>
      <c r="DN4982" s="9"/>
      <c r="DO4982" s="9"/>
      <c r="DP4982" s="9"/>
      <c r="DQ4982" s="9"/>
      <c r="DR4982" s="9"/>
      <c r="DS4982" s="9"/>
      <c r="DT4982" s="9"/>
      <c r="DU4982" s="9"/>
      <c r="DV4982" s="9"/>
      <c r="DW4982" s="9"/>
      <c r="DX4982" s="9"/>
      <c r="DY4982" s="9"/>
      <c r="DZ4982" s="56"/>
      <c r="EA4982" s="57"/>
    </row>
    <row r="4983" spans="1:131" ht="19.5" customHeight="1" x14ac:dyDescent="0.25">
      <c r="A4983" s="9">
        <v>3423</v>
      </c>
      <c r="B4983" s="9" t="s">
        <v>10084</v>
      </c>
      <c r="C4983" s="9" t="s">
        <v>10085</v>
      </c>
      <c r="D4983" s="9"/>
      <c r="E4983" s="9" t="s">
        <v>7951</v>
      </c>
      <c r="F4983" s="9" t="s">
        <v>7952</v>
      </c>
      <c r="G4983" s="9"/>
      <c r="H4983" s="9" t="s">
        <v>906</v>
      </c>
      <c r="I4983" s="9" t="s">
        <v>25</v>
      </c>
      <c r="O4983" s="9">
        <v>25</v>
      </c>
      <c r="R4983" s="9"/>
      <c r="S4983" s="9"/>
      <c r="T4983" s="9"/>
      <c r="U4983" s="9"/>
      <c r="V4983" s="9"/>
      <c r="W4983" s="9"/>
      <c r="X4983" s="9"/>
      <c r="Y4983" s="9"/>
      <c r="Z4983" s="9"/>
      <c r="AA4983" s="9"/>
      <c r="AB4983" s="9"/>
      <c r="AC4983" s="9"/>
      <c r="AD4983" s="9"/>
      <c r="AE4983" s="9"/>
      <c r="AF4983" s="55"/>
      <c r="AG4983" s="55"/>
      <c r="AH4983" s="9"/>
      <c r="AI4983" s="9"/>
      <c r="AJ4983" s="9"/>
      <c r="AK4983" s="9"/>
      <c r="AL4983" s="9"/>
      <c r="AM4983" s="9"/>
      <c r="AN4983" s="9"/>
      <c r="AO4983" s="9"/>
      <c r="AP4983" s="9"/>
      <c r="AQ4983" s="9"/>
      <c r="AR4983" s="9"/>
      <c r="AS4983" s="9"/>
      <c r="AT4983" s="9"/>
      <c r="AU4983" s="9"/>
      <c r="AV4983" s="9"/>
      <c r="AW4983" s="9"/>
      <c r="AX4983" s="9"/>
      <c r="AY4983" s="9"/>
      <c r="AZ4983" s="9"/>
      <c r="BA4983" s="9"/>
      <c r="BB4983" s="9"/>
      <c r="BC4983" s="9"/>
      <c r="BD4983" s="9"/>
      <c r="BE4983" s="9"/>
      <c r="BF4983" s="9"/>
      <c r="BG4983" s="9"/>
      <c r="BH4983" s="9"/>
      <c r="BI4983" s="9"/>
      <c r="BJ4983" s="9"/>
      <c r="BK4983" s="9"/>
      <c r="BL4983" s="9"/>
      <c r="BM4983" s="9"/>
      <c r="BN4983" s="9"/>
      <c r="BO4983" s="9"/>
      <c r="BP4983" s="9"/>
      <c r="BQ4983" s="9"/>
      <c r="BT4983" s="9"/>
      <c r="BU4983" s="9"/>
      <c r="BX4983" s="9"/>
      <c r="BY4983" s="9"/>
      <c r="CB4983" s="9"/>
      <c r="CC4983" s="9"/>
      <c r="CF4983" s="9"/>
      <c r="CG4983" s="9"/>
      <c r="CJ4983" s="9"/>
      <c r="CK4983" s="9"/>
      <c r="CN4983" s="9"/>
      <c r="CO4983" s="9"/>
      <c r="CP4983" s="9"/>
      <c r="CQ4983" s="9"/>
      <c r="CR4983" s="9"/>
      <c r="CS4983" s="9"/>
      <c r="CT4983" s="9"/>
      <c r="CU4983" s="9"/>
      <c r="CV4983" s="9"/>
      <c r="CW4983" s="9"/>
      <c r="CX4983" s="9"/>
      <c r="CY4983" s="9"/>
      <c r="CZ4983" s="9"/>
      <c r="DA4983" s="9"/>
      <c r="DB4983" s="9"/>
      <c r="DC4983" s="9"/>
      <c r="DD4983" s="9"/>
      <c r="DE4983" s="9"/>
      <c r="DF4983" s="9"/>
      <c r="DG4983" s="9"/>
      <c r="DH4983" s="9"/>
      <c r="DI4983" s="9"/>
      <c r="DJ4983" s="9"/>
      <c r="DK4983" s="9"/>
      <c r="DL4983" s="9"/>
      <c r="DM4983" s="9"/>
      <c r="DN4983" s="9"/>
      <c r="DO4983" s="9"/>
      <c r="DP4983" s="9"/>
      <c r="DQ4983" s="9"/>
      <c r="DR4983" s="9"/>
      <c r="DS4983" s="9"/>
      <c r="DT4983" s="9"/>
      <c r="DU4983" s="9"/>
      <c r="DV4983" s="9"/>
      <c r="DW4983" s="9"/>
      <c r="DX4983" s="9"/>
      <c r="DY4983" s="9"/>
      <c r="DZ4983" s="56"/>
      <c r="EA4983" s="57"/>
    </row>
    <row r="4984" spans="1:131" ht="19.5" customHeight="1" x14ac:dyDescent="0.25">
      <c r="A4984" s="9">
        <v>3424</v>
      </c>
      <c r="B4984" s="9" t="s">
        <v>10086</v>
      </c>
      <c r="C4984" s="9" t="s">
        <v>10087</v>
      </c>
      <c r="D4984" s="9"/>
      <c r="E4984" s="9" t="s">
        <v>300</v>
      </c>
      <c r="F4984" s="9" t="s">
        <v>301</v>
      </c>
      <c r="G4984" s="9"/>
      <c r="H4984" s="9" t="s">
        <v>906</v>
      </c>
      <c r="I4984" s="9" t="s">
        <v>78</v>
      </c>
      <c r="M4984" s="9" t="s">
        <v>20</v>
      </c>
      <c r="O4984" s="9">
        <v>29</v>
      </c>
      <c r="R4984" s="9"/>
      <c r="S4984" s="9"/>
      <c r="T4984" s="9"/>
      <c r="U4984" s="9"/>
      <c r="V4984" s="9"/>
      <c r="W4984" s="9"/>
      <c r="X4984" s="9"/>
      <c r="Y4984" s="9"/>
      <c r="Z4984" s="9"/>
      <c r="AA4984" s="9"/>
      <c r="AB4984" s="9"/>
      <c r="AC4984" s="9"/>
      <c r="AD4984" s="9"/>
      <c r="AE4984" s="9"/>
      <c r="AF4984" s="55"/>
      <c r="AG4984" s="55"/>
      <c r="AH4984" s="9"/>
      <c r="AI4984" s="9"/>
      <c r="AJ4984" s="9"/>
      <c r="AK4984" s="9"/>
      <c r="AL4984" s="9"/>
      <c r="AM4984" s="9"/>
      <c r="AN4984" s="9"/>
      <c r="AO4984" s="9"/>
      <c r="AP4984" s="9"/>
      <c r="AQ4984" s="9"/>
      <c r="AR4984" s="9"/>
      <c r="AS4984" s="9"/>
      <c r="AT4984" s="9"/>
      <c r="AU4984" s="9"/>
      <c r="AV4984" s="9"/>
      <c r="AW4984" s="9"/>
      <c r="AX4984" s="9"/>
      <c r="AY4984" s="9"/>
      <c r="AZ4984" s="9"/>
      <c r="BA4984" s="9"/>
      <c r="BB4984" s="9"/>
      <c r="BC4984" s="9"/>
      <c r="BD4984" s="9"/>
      <c r="BE4984" s="9"/>
      <c r="BF4984" s="9"/>
      <c r="BG4984" s="9"/>
      <c r="BH4984" s="9"/>
      <c r="BI4984" s="9"/>
      <c r="BJ4984" s="9"/>
      <c r="BK4984" s="9"/>
      <c r="BL4984" s="9"/>
      <c r="BM4984" s="9"/>
      <c r="BN4984" s="9"/>
      <c r="BO4984" s="9"/>
      <c r="BP4984" s="9"/>
      <c r="BQ4984" s="9"/>
      <c r="BT4984" s="9"/>
      <c r="BU4984" s="9"/>
      <c r="BX4984" s="9"/>
      <c r="BY4984" s="9"/>
      <c r="CB4984" s="9"/>
      <c r="CC4984" s="9"/>
      <c r="CF4984" s="9"/>
      <c r="CG4984" s="9"/>
      <c r="CJ4984" s="9"/>
      <c r="CK4984" s="9"/>
      <c r="CN4984" s="9"/>
      <c r="CO4984" s="9"/>
      <c r="CP4984" s="9"/>
      <c r="CQ4984" s="9"/>
      <c r="CR4984" s="9"/>
      <c r="CS4984" s="9"/>
      <c r="CT4984" s="9"/>
      <c r="CU4984" s="9"/>
      <c r="CV4984" s="9"/>
      <c r="CW4984" s="9"/>
      <c r="CX4984" s="9"/>
      <c r="CY4984" s="9"/>
      <c r="CZ4984" s="9"/>
      <c r="DA4984" s="9"/>
      <c r="DB4984" s="9"/>
      <c r="DC4984" s="9"/>
      <c r="DD4984" s="9"/>
      <c r="DE4984" s="9"/>
      <c r="DF4984" s="9"/>
      <c r="DG4984" s="9"/>
      <c r="DH4984" s="9"/>
      <c r="DI4984" s="9"/>
      <c r="DJ4984" s="9"/>
      <c r="DK4984" s="9"/>
      <c r="DL4984" s="9"/>
      <c r="DM4984" s="9"/>
      <c r="DN4984" s="9"/>
      <c r="DO4984" s="9"/>
      <c r="DP4984" s="9"/>
      <c r="DQ4984" s="9"/>
      <c r="DR4984" s="9"/>
      <c r="DS4984" s="9"/>
      <c r="DT4984" s="9"/>
      <c r="DU4984" s="9"/>
      <c r="DV4984" s="9"/>
      <c r="DW4984" s="9"/>
      <c r="DX4984" s="9"/>
      <c r="DY4984" s="9"/>
      <c r="DZ4984" s="56"/>
      <c r="EA4984" s="57"/>
    </row>
    <row r="4985" spans="1:131" ht="19.5" customHeight="1" x14ac:dyDescent="0.25">
      <c r="A4985" s="9">
        <v>3425</v>
      </c>
      <c r="B4985" s="9" t="s">
        <v>10088</v>
      </c>
      <c r="C4985" s="9" t="s">
        <v>10089</v>
      </c>
      <c r="D4985" s="9"/>
      <c r="E4985" s="9" t="s">
        <v>300</v>
      </c>
      <c r="F4985" s="9" t="s">
        <v>301</v>
      </c>
      <c r="G4985" s="9"/>
      <c r="H4985" s="9" t="s">
        <v>906</v>
      </c>
      <c r="I4985" s="9" t="s">
        <v>78</v>
      </c>
      <c r="M4985" s="9" t="s">
        <v>20</v>
      </c>
      <c r="O4985" s="9">
        <v>29</v>
      </c>
      <c r="R4985" s="9"/>
      <c r="S4985" s="9"/>
      <c r="T4985" s="9"/>
      <c r="U4985" s="9"/>
      <c r="V4985" s="9"/>
      <c r="W4985" s="9"/>
      <c r="X4985" s="9"/>
      <c r="Y4985" s="9"/>
      <c r="Z4985" s="9"/>
      <c r="AA4985" s="9"/>
      <c r="AB4985" s="9"/>
      <c r="AC4985" s="9"/>
      <c r="AD4985" s="9"/>
      <c r="AE4985" s="9"/>
      <c r="AF4985" s="55"/>
      <c r="AG4985" s="55"/>
      <c r="AH4985" s="9"/>
      <c r="AI4985" s="9"/>
      <c r="AJ4985" s="9"/>
      <c r="AK4985" s="9"/>
      <c r="AL4985" s="9"/>
      <c r="AM4985" s="9"/>
      <c r="AN4985" s="9"/>
      <c r="AO4985" s="9"/>
      <c r="AP4985" s="9"/>
      <c r="AQ4985" s="9"/>
      <c r="AR4985" s="9"/>
      <c r="AS4985" s="9"/>
      <c r="AT4985" s="9"/>
      <c r="AU4985" s="9"/>
      <c r="AV4985" s="9"/>
      <c r="AW4985" s="9"/>
      <c r="AX4985" s="9"/>
      <c r="AY4985" s="9"/>
      <c r="AZ4985" s="9"/>
      <c r="BA4985" s="9"/>
      <c r="BB4985" s="9"/>
      <c r="BC4985" s="9"/>
      <c r="BD4985" s="9"/>
      <c r="BE4985" s="9"/>
      <c r="BF4985" s="9"/>
      <c r="BG4985" s="9"/>
      <c r="BH4985" s="9"/>
      <c r="BI4985" s="9"/>
      <c r="BJ4985" s="9"/>
      <c r="BK4985" s="9"/>
      <c r="BL4985" s="9"/>
      <c r="BM4985" s="9"/>
      <c r="BN4985" s="9"/>
      <c r="BO4985" s="9"/>
      <c r="BP4985" s="9"/>
      <c r="BQ4985" s="9"/>
      <c r="BT4985" s="9"/>
      <c r="BU4985" s="9"/>
      <c r="BX4985" s="9"/>
      <c r="BY4985" s="9"/>
      <c r="CB4985" s="9"/>
      <c r="CC4985" s="9"/>
      <c r="CF4985" s="9"/>
      <c r="CG4985" s="9"/>
      <c r="CJ4985" s="9"/>
      <c r="CK4985" s="9"/>
      <c r="CN4985" s="9"/>
      <c r="CO4985" s="9"/>
      <c r="CP4985" s="9"/>
      <c r="CQ4985" s="9"/>
      <c r="CR4985" s="9"/>
      <c r="CS4985" s="9"/>
      <c r="CT4985" s="9"/>
      <c r="CU4985" s="9"/>
      <c r="CV4985" s="9"/>
      <c r="CW4985" s="9"/>
      <c r="CX4985" s="9"/>
      <c r="CY4985" s="9"/>
      <c r="CZ4985" s="9"/>
      <c r="DA4985" s="9"/>
      <c r="DB4985" s="9"/>
      <c r="DC4985" s="9"/>
      <c r="DD4985" s="9"/>
      <c r="DE4985" s="9"/>
      <c r="DF4985" s="9"/>
      <c r="DG4985" s="9"/>
      <c r="DH4985" s="9"/>
      <c r="DI4985" s="9"/>
      <c r="DJ4985" s="9"/>
      <c r="DK4985" s="9"/>
      <c r="DL4985" s="9"/>
      <c r="DM4985" s="9"/>
      <c r="DN4985" s="9"/>
      <c r="DO4985" s="9"/>
      <c r="DP4985" s="9"/>
      <c r="DQ4985" s="9"/>
      <c r="DR4985" s="9"/>
      <c r="DS4985" s="9"/>
      <c r="DT4985" s="9"/>
      <c r="DU4985" s="9"/>
      <c r="DV4985" s="9"/>
      <c r="DW4985" s="9"/>
      <c r="DX4985" s="9"/>
      <c r="DY4985" s="9"/>
      <c r="DZ4985" s="56"/>
      <c r="EA4985" s="57"/>
    </row>
    <row r="4986" spans="1:131" ht="19.5" customHeight="1" x14ac:dyDescent="0.25">
      <c r="A4986" s="9">
        <v>3426</v>
      </c>
      <c r="B4986" s="9" t="s">
        <v>10090</v>
      </c>
      <c r="C4986" s="9" t="s">
        <v>10091</v>
      </c>
      <c r="D4986" s="9"/>
      <c r="E4986" s="9" t="s">
        <v>300</v>
      </c>
      <c r="F4986" s="9" t="s">
        <v>301</v>
      </c>
      <c r="G4986" s="9"/>
      <c r="H4986" s="9" t="s">
        <v>906</v>
      </c>
      <c r="I4986" s="9" t="s">
        <v>122</v>
      </c>
      <c r="M4986" s="9" t="s">
        <v>20</v>
      </c>
      <c r="O4986" s="9">
        <v>31</v>
      </c>
      <c r="R4986" s="9"/>
      <c r="S4986" s="9"/>
      <c r="T4986" s="9"/>
      <c r="U4986" s="9"/>
      <c r="V4986" s="9"/>
      <c r="W4986" s="9"/>
      <c r="X4986" s="9"/>
      <c r="Y4986" s="9"/>
      <c r="Z4986" s="9"/>
      <c r="AA4986" s="9"/>
      <c r="AB4986" s="9"/>
      <c r="AC4986" s="9"/>
      <c r="AD4986" s="9"/>
      <c r="AE4986" s="9"/>
      <c r="AF4986" s="55"/>
      <c r="AG4986" s="55"/>
      <c r="AH4986" s="9"/>
      <c r="AI4986" s="9"/>
      <c r="AJ4986" s="9"/>
      <c r="AK4986" s="9"/>
      <c r="AL4986" s="9"/>
      <c r="AM4986" s="9"/>
      <c r="AN4986" s="9"/>
      <c r="AO4986" s="9"/>
      <c r="AP4986" s="9"/>
      <c r="AQ4986" s="9"/>
      <c r="AR4986" s="9"/>
      <c r="AS4986" s="9"/>
      <c r="AT4986" s="9"/>
      <c r="AU4986" s="9"/>
      <c r="AV4986" s="9"/>
      <c r="AW4986" s="9"/>
      <c r="AX4986" s="9"/>
      <c r="AY4986" s="9"/>
      <c r="AZ4986" s="9"/>
      <c r="BA4986" s="9"/>
      <c r="BB4986" s="9"/>
      <c r="BC4986" s="9"/>
      <c r="BD4986" s="9"/>
      <c r="BE4986" s="9"/>
      <c r="BF4986" s="9"/>
      <c r="BG4986" s="9"/>
      <c r="BH4986" s="9"/>
      <c r="BI4986" s="9"/>
      <c r="BJ4986" s="9"/>
      <c r="BK4986" s="9"/>
      <c r="BL4986" s="9"/>
      <c r="BM4986" s="9"/>
      <c r="BN4986" s="9"/>
      <c r="BO4986" s="9"/>
      <c r="BP4986" s="9"/>
      <c r="BQ4986" s="9"/>
      <c r="BT4986" s="9"/>
      <c r="BU4986" s="9"/>
      <c r="BX4986" s="9"/>
      <c r="BY4986" s="9"/>
      <c r="CB4986" s="9"/>
      <c r="CC4986" s="9"/>
      <c r="CF4986" s="9"/>
      <c r="CG4986" s="9"/>
      <c r="CJ4986" s="9"/>
      <c r="CK4986" s="9"/>
      <c r="CN4986" s="9"/>
      <c r="CO4986" s="9"/>
      <c r="CP4986" s="9"/>
      <c r="CQ4986" s="9"/>
      <c r="CR4986" s="9"/>
      <c r="CS4986" s="9"/>
      <c r="CT4986" s="9"/>
      <c r="CU4986" s="9"/>
      <c r="CV4986" s="9"/>
      <c r="CW4986" s="9"/>
      <c r="CX4986" s="9"/>
      <c r="CY4986" s="9"/>
      <c r="CZ4986" s="9"/>
      <c r="DA4986" s="9"/>
      <c r="DB4986" s="9"/>
      <c r="DC4986" s="9"/>
      <c r="DD4986" s="9"/>
      <c r="DE4986" s="9"/>
      <c r="DF4986" s="9"/>
      <c r="DG4986" s="9"/>
      <c r="DH4986" s="9"/>
      <c r="DI4986" s="9"/>
      <c r="DJ4986" s="9"/>
      <c r="DK4986" s="9"/>
      <c r="DL4986" s="9"/>
      <c r="DM4986" s="9"/>
      <c r="DN4986" s="9"/>
      <c r="DO4986" s="9"/>
      <c r="DP4986" s="9"/>
      <c r="DQ4986" s="9"/>
      <c r="DR4986" s="9"/>
      <c r="DS4986" s="9"/>
      <c r="DT4986" s="9"/>
      <c r="DU4986" s="9"/>
      <c r="DV4986" s="9"/>
      <c r="DW4986" s="9"/>
      <c r="DX4986" s="9"/>
      <c r="DY4986" s="9"/>
      <c r="DZ4986" s="9"/>
      <c r="EA4986" s="9"/>
    </row>
    <row r="4987" spans="1:131" ht="19.5" customHeight="1" x14ac:dyDescent="0.25">
      <c r="A4987" s="9">
        <v>3427</v>
      </c>
      <c r="B4987" s="9" t="s">
        <v>10092</v>
      </c>
      <c r="C4987" s="9" t="s">
        <v>10093</v>
      </c>
      <c r="D4987" s="9"/>
      <c r="E4987" s="9" t="s">
        <v>300</v>
      </c>
      <c r="F4987" s="9" t="s">
        <v>301</v>
      </c>
      <c r="G4987" s="9"/>
      <c r="H4987" s="9" t="s">
        <v>906</v>
      </c>
      <c r="I4987" s="9" t="s">
        <v>78</v>
      </c>
      <c r="M4987" s="9" t="s">
        <v>20</v>
      </c>
      <c r="O4987" s="9">
        <v>29</v>
      </c>
      <c r="R4987" s="9"/>
      <c r="S4987" s="9"/>
      <c r="T4987" s="9"/>
      <c r="U4987" s="9"/>
      <c r="V4987" s="9"/>
      <c r="W4987" s="9"/>
      <c r="X4987" s="9"/>
      <c r="Y4987" s="9"/>
      <c r="Z4987" s="9"/>
      <c r="AA4987" s="9"/>
      <c r="AB4987" s="9"/>
      <c r="AC4987" s="9"/>
      <c r="AD4987" s="9"/>
      <c r="AE4987" s="9"/>
      <c r="AF4987" s="55"/>
      <c r="AG4987" s="55"/>
      <c r="AH4987" s="9"/>
      <c r="AI4987" s="9"/>
      <c r="AJ4987" s="9"/>
      <c r="AK4987" s="9"/>
      <c r="AL4987" s="9"/>
      <c r="AM4987" s="9"/>
      <c r="AN4987" s="9"/>
      <c r="AO4987" s="9"/>
      <c r="AP4987" s="9"/>
      <c r="AQ4987" s="9"/>
      <c r="AR4987" s="9"/>
      <c r="AS4987" s="9"/>
      <c r="AT4987" s="9"/>
      <c r="AU4987" s="9"/>
      <c r="AV4987" s="9"/>
      <c r="AW4987" s="9"/>
      <c r="AX4987" s="9"/>
      <c r="AY4987" s="9"/>
      <c r="AZ4987" s="9"/>
      <c r="BA4987" s="9"/>
      <c r="BB4987" s="9"/>
      <c r="BC4987" s="9"/>
      <c r="BD4987" s="9"/>
      <c r="BE4987" s="9"/>
      <c r="BF4987" s="9"/>
      <c r="BG4987" s="9"/>
      <c r="BH4987" s="9"/>
      <c r="BI4987" s="9"/>
      <c r="BJ4987" s="9"/>
      <c r="BK4987" s="9"/>
      <c r="BL4987" s="9"/>
      <c r="BM4987" s="9"/>
      <c r="BN4987" s="9"/>
      <c r="BO4987" s="9"/>
      <c r="BP4987" s="9"/>
      <c r="BQ4987" s="9"/>
      <c r="BT4987" s="9"/>
      <c r="BU4987" s="9"/>
      <c r="BX4987" s="9"/>
      <c r="BY4987" s="9"/>
      <c r="CB4987" s="9"/>
      <c r="CC4987" s="9"/>
      <c r="CF4987" s="9"/>
      <c r="CG4987" s="9"/>
      <c r="CJ4987" s="9"/>
      <c r="CK4987" s="9"/>
      <c r="CN4987" s="9"/>
      <c r="CO4987" s="9"/>
      <c r="CP4987" s="9"/>
      <c r="CQ4987" s="9"/>
      <c r="CR4987" s="9"/>
      <c r="CS4987" s="9"/>
      <c r="CT4987" s="9"/>
      <c r="CU4987" s="9"/>
      <c r="CV4987" s="9"/>
      <c r="CW4987" s="9"/>
      <c r="CX4987" s="9"/>
      <c r="CY4987" s="9"/>
      <c r="CZ4987" s="9"/>
      <c r="DA4987" s="9"/>
      <c r="DB4987" s="9"/>
      <c r="DC4987" s="9"/>
      <c r="DD4987" s="9"/>
      <c r="DE4987" s="9"/>
      <c r="DF4987" s="9"/>
      <c r="DG4987" s="9"/>
      <c r="DH4987" s="9"/>
      <c r="DI4987" s="9"/>
      <c r="DJ4987" s="9"/>
      <c r="DK4987" s="9"/>
      <c r="DL4987" s="9"/>
      <c r="DM4987" s="9"/>
      <c r="DN4987" s="9"/>
      <c r="DO4987" s="9"/>
      <c r="DP4987" s="9"/>
      <c r="DQ4987" s="9"/>
      <c r="DR4987" s="9"/>
      <c r="DS4987" s="9"/>
      <c r="DT4987" s="9"/>
      <c r="DU4987" s="9"/>
      <c r="DV4987" s="9"/>
      <c r="DW4987" s="9"/>
      <c r="DX4987" s="9"/>
      <c r="DY4987" s="9"/>
      <c r="DZ4987" s="9"/>
      <c r="EA4987" s="9"/>
    </row>
    <row r="4988" spans="1:131" ht="19.5" customHeight="1" x14ac:dyDescent="0.25">
      <c r="A4988" s="9">
        <v>3428</v>
      </c>
      <c r="B4988" s="9" t="s">
        <v>10094</v>
      </c>
      <c r="C4988" s="9" t="s">
        <v>10095</v>
      </c>
      <c r="D4988" s="9"/>
      <c r="E4988" s="9" t="s">
        <v>300</v>
      </c>
      <c r="F4988" s="9" t="s">
        <v>301</v>
      </c>
      <c r="G4988" s="9"/>
      <c r="H4988" s="9" t="s">
        <v>202</v>
      </c>
      <c r="I4988" s="9" t="s">
        <v>78</v>
      </c>
      <c r="J4988" s="129">
        <v>44387</v>
      </c>
      <c r="K4988" s="129">
        <v>44348</v>
      </c>
      <c r="L4988" s="129">
        <v>44742</v>
      </c>
      <c r="M4988" s="9" t="s">
        <v>20</v>
      </c>
      <c r="O4988" s="9">
        <v>29</v>
      </c>
      <c r="Q4988" s="9" t="s">
        <v>54</v>
      </c>
      <c r="R4988" s="9"/>
      <c r="S4988" s="13">
        <v>10513552</v>
      </c>
      <c r="T4988" s="13">
        <v>10513552</v>
      </c>
      <c r="U4988" s="13">
        <v>3154066</v>
      </c>
      <c r="V4988" s="13">
        <v>6518402</v>
      </c>
      <c r="W4988" s="9"/>
      <c r="X4988" s="9"/>
      <c r="Y4988" s="9"/>
      <c r="Z4988" s="9"/>
      <c r="AA4988" s="9"/>
      <c r="AB4988" s="9"/>
      <c r="AC4988" s="9"/>
      <c r="AD4988" s="9"/>
      <c r="AE4988" s="9"/>
      <c r="AF4988" s="55">
        <v>6518402</v>
      </c>
      <c r="AG4988" s="55"/>
      <c r="AH4988" s="9"/>
      <c r="AI4988" s="9"/>
      <c r="AJ4988" s="9"/>
      <c r="AK4988" s="9"/>
      <c r="AL4988" s="9"/>
      <c r="AM4988" s="9"/>
      <c r="AN4988" s="9"/>
      <c r="AO4988" s="9"/>
      <c r="AP4988" s="9"/>
      <c r="AQ4988" s="9"/>
      <c r="AR4988" s="9"/>
      <c r="AS4988" s="9"/>
      <c r="AT4988" s="9"/>
      <c r="AU4988" s="9"/>
      <c r="AV4988" s="9"/>
      <c r="AW4988" s="9"/>
      <c r="AX4988" s="9"/>
      <c r="AY4988" s="9"/>
      <c r="AZ4988" s="9"/>
      <c r="BA4988" s="9"/>
      <c r="BB4988" s="9"/>
      <c r="BC4988" s="9"/>
      <c r="BD4988" s="9"/>
      <c r="BE4988" s="9"/>
      <c r="BF4988" s="9"/>
      <c r="BG4988" s="9"/>
      <c r="BH4988" s="9"/>
      <c r="BI4988" s="9"/>
      <c r="BJ4988" s="9"/>
      <c r="BK4988" s="9"/>
      <c r="BL4988" s="9"/>
      <c r="BM4988" s="9"/>
      <c r="BN4988" s="9"/>
      <c r="BO4988" s="9"/>
      <c r="BP4988" s="9"/>
      <c r="BQ4988" s="9"/>
      <c r="BT4988" s="9"/>
      <c r="BU4988" s="9"/>
      <c r="BX4988" s="9"/>
      <c r="BY4988" s="9"/>
      <c r="CB4988" s="9"/>
      <c r="CC4988" s="9"/>
      <c r="CF4988" s="9"/>
      <c r="CG4988" s="9"/>
      <c r="CJ4988" s="9"/>
      <c r="CK4988" s="9"/>
      <c r="CN4988" s="9"/>
      <c r="CO4988" s="9"/>
      <c r="CP4988" s="9"/>
      <c r="CQ4988" s="9"/>
      <c r="CR4988" s="9"/>
      <c r="CS4988" s="9"/>
      <c r="CT4988" s="9"/>
      <c r="CU4988" s="9"/>
      <c r="CV4988" s="9"/>
      <c r="CW4988" s="9"/>
      <c r="CX4988" s="9"/>
      <c r="CY4988" s="9"/>
      <c r="CZ4988" s="9"/>
      <c r="DA4988" s="9"/>
      <c r="DB4988" s="9"/>
      <c r="DC4988" s="9"/>
      <c r="DD4988" s="9"/>
      <c r="DE4988" s="9"/>
      <c r="DF4988" s="9"/>
      <c r="DG4988" s="9"/>
      <c r="DH4988" s="9"/>
      <c r="DI4988" s="9"/>
      <c r="DJ4988" s="9"/>
      <c r="DK4988" s="9"/>
      <c r="DL4988" s="9"/>
      <c r="DM4988" s="9"/>
      <c r="DN4988" s="9"/>
      <c r="DO4988" s="9"/>
      <c r="DP4988" s="9"/>
      <c r="DQ4988" s="9"/>
      <c r="DR4988" s="9"/>
      <c r="DS4988" s="9"/>
      <c r="DT4988" s="9"/>
      <c r="DU4988" s="9"/>
      <c r="DV4988" s="9"/>
      <c r="DW4988" s="9"/>
      <c r="DX4988" s="9"/>
      <c r="DY4988" s="9"/>
      <c r="DZ4988" s="9"/>
      <c r="EA4988" s="9"/>
    </row>
    <row r="4989" spans="1:131" ht="19.5" customHeight="1" x14ac:dyDescent="0.25">
      <c r="A4989" s="9">
        <v>3429</v>
      </c>
      <c r="B4989" s="9" t="s">
        <v>10096</v>
      </c>
      <c r="C4989" s="9" t="s">
        <v>10097</v>
      </c>
      <c r="D4989" s="9"/>
      <c r="E4989" s="9" t="s">
        <v>300</v>
      </c>
      <c r="F4989" s="9" t="s">
        <v>301</v>
      </c>
      <c r="G4989" s="9"/>
      <c r="H4989" s="9" t="s">
        <v>906</v>
      </c>
      <c r="I4989" s="9" t="s">
        <v>122</v>
      </c>
      <c r="M4989" s="9" t="s">
        <v>20</v>
      </c>
      <c r="O4989" s="9">
        <v>31</v>
      </c>
      <c r="R4989" s="9"/>
      <c r="S4989" s="9"/>
      <c r="T4989" s="9"/>
      <c r="U4989" s="9"/>
      <c r="V4989" s="9"/>
      <c r="W4989" s="9"/>
      <c r="X4989" s="9"/>
      <c r="Y4989" s="9"/>
      <c r="Z4989" s="9"/>
      <c r="AA4989" s="9"/>
      <c r="AB4989" s="9"/>
      <c r="AC4989" s="9"/>
      <c r="AD4989" s="9"/>
      <c r="AE4989" s="9"/>
      <c r="AF4989" s="55"/>
      <c r="AG4989" s="55"/>
      <c r="AH4989" s="9"/>
      <c r="AI4989" s="9"/>
      <c r="AJ4989" s="9"/>
      <c r="AK4989" s="9"/>
      <c r="AL4989" s="9"/>
      <c r="AM4989" s="9"/>
      <c r="AN4989" s="9"/>
      <c r="AO4989" s="9"/>
      <c r="AP4989" s="9"/>
      <c r="AQ4989" s="9"/>
      <c r="AR4989" s="9"/>
      <c r="AS4989" s="9"/>
      <c r="AT4989" s="9"/>
      <c r="AU4989" s="9"/>
      <c r="AV4989" s="9"/>
      <c r="AW4989" s="9"/>
      <c r="AX4989" s="9"/>
      <c r="AY4989" s="9"/>
      <c r="AZ4989" s="9"/>
      <c r="BA4989" s="9"/>
      <c r="BB4989" s="9"/>
      <c r="BC4989" s="9"/>
      <c r="BD4989" s="9"/>
      <c r="BE4989" s="9"/>
      <c r="BF4989" s="9"/>
      <c r="BG4989" s="9"/>
      <c r="BH4989" s="9"/>
      <c r="BI4989" s="9"/>
      <c r="BJ4989" s="9"/>
      <c r="BK4989" s="9"/>
      <c r="BL4989" s="9"/>
      <c r="BM4989" s="9"/>
      <c r="BN4989" s="9"/>
      <c r="BO4989" s="9"/>
      <c r="BP4989" s="9"/>
      <c r="BQ4989" s="9"/>
      <c r="BT4989" s="9"/>
      <c r="BU4989" s="9"/>
      <c r="BX4989" s="9"/>
      <c r="BY4989" s="9"/>
      <c r="CB4989" s="9"/>
      <c r="CC4989" s="9"/>
      <c r="CF4989" s="9"/>
      <c r="CG4989" s="9"/>
      <c r="CJ4989" s="9"/>
      <c r="CK4989" s="9"/>
      <c r="CN4989" s="9"/>
      <c r="CO4989" s="9"/>
      <c r="CP4989" s="9"/>
      <c r="CQ4989" s="9"/>
      <c r="CR4989" s="9"/>
      <c r="CS4989" s="9"/>
      <c r="CT4989" s="9"/>
      <c r="CU4989" s="9"/>
      <c r="CV4989" s="9"/>
      <c r="CW4989" s="9"/>
      <c r="CX4989" s="9"/>
      <c r="CY4989" s="9"/>
      <c r="CZ4989" s="9"/>
      <c r="DA4989" s="9"/>
      <c r="DB4989" s="9"/>
      <c r="DC4989" s="9"/>
      <c r="DD4989" s="9"/>
      <c r="DE4989" s="9"/>
      <c r="DF4989" s="9"/>
      <c r="DG4989" s="9"/>
      <c r="DH4989" s="9"/>
      <c r="DI4989" s="9"/>
      <c r="DJ4989" s="9"/>
      <c r="DK4989" s="9"/>
      <c r="DL4989" s="9"/>
      <c r="DM4989" s="9"/>
      <c r="DN4989" s="9"/>
      <c r="DO4989" s="9"/>
      <c r="DP4989" s="9"/>
      <c r="DQ4989" s="9"/>
      <c r="DR4989" s="9"/>
      <c r="DS4989" s="9"/>
      <c r="DT4989" s="9"/>
      <c r="DU4989" s="9"/>
      <c r="DV4989" s="9"/>
      <c r="DW4989" s="9"/>
      <c r="DX4989" s="9"/>
      <c r="DY4989" s="9"/>
      <c r="DZ4989" s="9"/>
      <c r="EA4989" s="9"/>
    </row>
    <row r="4990" spans="1:131" ht="19.5" customHeight="1" x14ac:dyDescent="0.25">
      <c r="A4990" s="9">
        <v>3430</v>
      </c>
      <c r="B4990" s="9" t="s">
        <v>10098</v>
      </c>
      <c r="C4990" s="9" t="s">
        <v>10099</v>
      </c>
      <c r="D4990" s="9"/>
      <c r="E4990" s="9" t="s">
        <v>300</v>
      </c>
      <c r="F4990" s="9" t="s">
        <v>301</v>
      </c>
      <c r="G4990" s="9"/>
      <c r="H4990" s="9" t="s">
        <v>906</v>
      </c>
      <c r="I4990" s="9" t="s">
        <v>28</v>
      </c>
      <c r="M4990" s="9" t="s">
        <v>20</v>
      </c>
      <c r="O4990" s="9">
        <v>31</v>
      </c>
      <c r="R4990" s="9"/>
      <c r="S4990" s="9"/>
      <c r="T4990" s="9"/>
      <c r="U4990" s="9"/>
      <c r="V4990" s="9"/>
      <c r="W4990" s="9"/>
      <c r="X4990" s="9"/>
      <c r="Y4990" s="9"/>
      <c r="Z4990" s="9"/>
      <c r="AA4990" s="9"/>
      <c r="AB4990" s="9"/>
      <c r="AC4990" s="9"/>
      <c r="AD4990" s="9"/>
      <c r="AE4990" s="9"/>
      <c r="AF4990" s="55"/>
      <c r="AG4990" s="55"/>
      <c r="AH4990" s="9"/>
      <c r="AI4990" s="9"/>
      <c r="AJ4990" s="9"/>
      <c r="AK4990" s="9"/>
      <c r="AL4990" s="9"/>
      <c r="AM4990" s="9"/>
      <c r="AN4990" s="9"/>
      <c r="AO4990" s="9"/>
      <c r="AP4990" s="9"/>
      <c r="AQ4990" s="9"/>
      <c r="AR4990" s="9"/>
      <c r="AS4990" s="9"/>
      <c r="AT4990" s="9"/>
      <c r="AU4990" s="9"/>
      <c r="AV4990" s="9"/>
      <c r="AW4990" s="9"/>
      <c r="AX4990" s="9"/>
      <c r="AY4990" s="9"/>
      <c r="AZ4990" s="9"/>
      <c r="BA4990" s="9"/>
      <c r="BB4990" s="9"/>
      <c r="BC4990" s="9"/>
      <c r="BD4990" s="9"/>
      <c r="BE4990" s="9"/>
      <c r="BF4990" s="9"/>
      <c r="BG4990" s="9"/>
      <c r="BH4990" s="9"/>
      <c r="BI4990" s="9"/>
      <c r="BJ4990" s="9"/>
      <c r="BK4990" s="9"/>
      <c r="BL4990" s="9"/>
      <c r="BM4990" s="9"/>
      <c r="BN4990" s="9"/>
      <c r="BO4990" s="9"/>
      <c r="BP4990" s="9"/>
      <c r="BQ4990" s="9"/>
      <c r="BT4990" s="9"/>
      <c r="BU4990" s="9"/>
      <c r="BX4990" s="9"/>
      <c r="BY4990" s="9"/>
      <c r="CB4990" s="9"/>
      <c r="CC4990" s="9"/>
      <c r="CF4990" s="9"/>
      <c r="CG4990" s="9"/>
      <c r="CJ4990" s="9"/>
      <c r="CK4990" s="9"/>
      <c r="CN4990" s="9"/>
      <c r="CO4990" s="9"/>
      <c r="CP4990" s="9"/>
      <c r="CQ4990" s="9"/>
      <c r="CR4990" s="9"/>
      <c r="CS4990" s="9"/>
      <c r="CT4990" s="9"/>
      <c r="CU4990" s="9"/>
      <c r="CV4990" s="9"/>
      <c r="CW4990" s="9"/>
      <c r="CX4990" s="9"/>
      <c r="CY4990" s="9"/>
      <c r="CZ4990" s="9"/>
      <c r="DA4990" s="9"/>
      <c r="DB4990" s="9"/>
      <c r="DC4990" s="9"/>
      <c r="DD4990" s="9"/>
      <c r="DE4990" s="9"/>
      <c r="DF4990" s="9"/>
      <c r="DG4990" s="9"/>
      <c r="DH4990" s="9"/>
      <c r="DI4990" s="9"/>
      <c r="DJ4990" s="9"/>
      <c r="DK4990" s="9"/>
      <c r="DL4990" s="9"/>
      <c r="DM4990" s="9"/>
      <c r="DN4990" s="9"/>
      <c r="DO4990" s="9"/>
      <c r="DP4990" s="9"/>
      <c r="DQ4990" s="9"/>
      <c r="DR4990" s="9"/>
      <c r="DS4990" s="9"/>
      <c r="DT4990" s="9"/>
      <c r="DU4990" s="9"/>
      <c r="DV4990" s="9"/>
      <c r="DW4990" s="9"/>
      <c r="DX4990" s="9"/>
      <c r="DY4990" s="9"/>
      <c r="DZ4990" s="9"/>
      <c r="EA4990" s="9"/>
    </row>
    <row r="4991" spans="1:131" ht="19.5" customHeight="1" x14ac:dyDescent="0.25">
      <c r="A4991" s="9">
        <v>3431</v>
      </c>
      <c r="B4991" s="9" t="s">
        <v>10100</v>
      </c>
      <c r="C4991" s="9" t="s">
        <v>10101</v>
      </c>
      <c r="D4991" s="9"/>
      <c r="E4991" s="9" t="s">
        <v>3316</v>
      </c>
      <c r="F4991" s="9" t="s">
        <v>4325</v>
      </c>
      <c r="G4991" s="9"/>
      <c r="H4991" s="9" t="s">
        <v>906</v>
      </c>
      <c r="I4991" s="9" t="s">
        <v>25</v>
      </c>
      <c r="M4991" s="9" t="s">
        <v>20</v>
      </c>
      <c r="O4991" s="9">
        <v>31</v>
      </c>
      <c r="R4991" s="9"/>
      <c r="S4991" s="9"/>
      <c r="T4991" s="9"/>
      <c r="U4991" s="9"/>
      <c r="V4991" s="9"/>
      <c r="W4991" s="9"/>
      <c r="X4991" s="9"/>
      <c r="Y4991" s="9"/>
      <c r="Z4991" s="9"/>
      <c r="AA4991" s="9"/>
      <c r="AB4991" s="9"/>
      <c r="AC4991" s="9"/>
      <c r="AD4991" s="9"/>
      <c r="AE4991" s="9"/>
      <c r="AF4991" s="55"/>
      <c r="AG4991" s="55"/>
      <c r="AH4991" s="9"/>
      <c r="AI4991" s="9"/>
      <c r="AJ4991" s="9"/>
      <c r="AK4991" s="9"/>
      <c r="AL4991" s="9"/>
      <c r="AM4991" s="9"/>
      <c r="AN4991" s="9"/>
      <c r="AO4991" s="9"/>
      <c r="AP4991" s="9"/>
      <c r="AQ4991" s="9"/>
      <c r="AR4991" s="9"/>
      <c r="AS4991" s="9"/>
      <c r="AT4991" s="9"/>
      <c r="AU4991" s="9"/>
      <c r="AV4991" s="9"/>
      <c r="AW4991" s="9"/>
      <c r="AX4991" s="9"/>
      <c r="AY4991" s="9"/>
      <c r="AZ4991" s="9"/>
      <c r="BA4991" s="9"/>
      <c r="BB4991" s="9"/>
      <c r="BC4991" s="9"/>
      <c r="BD4991" s="9"/>
      <c r="BE4991" s="9"/>
      <c r="BF4991" s="9"/>
      <c r="BG4991" s="9"/>
      <c r="BH4991" s="9"/>
      <c r="BI4991" s="9"/>
      <c r="BJ4991" s="9"/>
      <c r="BK4991" s="9"/>
      <c r="BL4991" s="9"/>
      <c r="BM4991" s="9"/>
      <c r="BN4991" s="9"/>
      <c r="BO4991" s="9"/>
      <c r="BP4991" s="9"/>
      <c r="BQ4991" s="9"/>
      <c r="BT4991" s="9"/>
      <c r="BU4991" s="9"/>
      <c r="BX4991" s="9"/>
      <c r="BY4991" s="9"/>
      <c r="CB4991" s="9"/>
      <c r="CC4991" s="9"/>
      <c r="CF4991" s="9"/>
      <c r="CG4991" s="9"/>
      <c r="CJ4991" s="9"/>
      <c r="CK4991" s="9"/>
      <c r="CN4991" s="9"/>
      <c r="CO4991" s="9"/>
      <c r="CP4991" s="9"/>
      <c r="CQ4991" s="9"/>
      <c r="CR4991" s="9"/>
      <c r="CS4991" s="9"/>
      <c r="CT4991" s="9"/>
      <c r="CU4991" s="9"/>
      <c r="CV4991" s="9"/>
      <c r="CW4991" s="9"/>
      <c r="CX4991" s="9"/>
      <c r="CY4991" s="9"/>
      <c r="CZ4991" s="9"/>
      <c r="DA4991" s="9"/>
      <c r="DB4991" s="9"/>
      <c r="DC4991" s="9"/>
      <c r="DD4991" s="9"/>
      <c r="DE4991" s="9"/>
      <c r="DF4991" s="9"/>
      <c r="DG4991" s="9"/>
      <c r="DH4991" s="9"/>
      <c r="DI4991" s="9"/>
      <c r="DJ4991" s="9"/>
      <c r="DK4991" s="9"/>
      <c r="DL4991" s="9"/>
      <c r="DM4991" s="9"/>
      <c r="DN4991" s="9"/>
      <c r="DO4991" s="9"/>
      <c r="DP4991" s="9"/>
      <c r="DQ4991" s="9"/>
      <c r="DR4991" s="9"/>
      <c r="DS4991" s="9"/>
      <c r="DT4991" s="9"/>
      <c r="DU4991" s="9"/>
      <c r="DV4991" s="9"/>
      <c r="DW4991" s="9"/>
      <c r="DX4991" s="9"/>
      <c r="DY4991" s="9"/>
      <c r="DZ4991" s="9"/>
      <c r="EA4991" s="9"/>
    </row>
    <row r="4992" spans="1:131" ht="38.25" customHeight="1" x14ac:dyDescent="0.25">
      <c r="A4992" s="9">
        <v>3432</v>
      </c>
      <c r="B4992" s="9" t="s">
        <v>10102</v>
      </c>
      <c r="C4992" s="9" t="s">
        <v>10103</v>
      </c>
      <c r="D4992" s="9"/>
      <c r="E4992" s="9" t="s">
        <v>7888</v>
      </c>
      <c r="F4992" s="9" t="s">
        <v>7889</v>
      </c>
      <c r="G4992" s="9"/>
      <c r="H4992" s="9" t="s">
        <v>906</v>
      </c>
      <c r="I4992" s="9" t="s">
        <v>25</v>
      </c>
      <c r="M4992" s="9" t="s">
        <v>335</v>
      </c>
      <c r="O4992" s="9">
        <v>20</v>
      </c>
      <c r="R4992" s="9"/>
      <c r="S4992" s="9"/>
      <c r="T4992" s="9"/>
      <c r="U4992" s="9"/>
      <c r="V4992" s="9"/>
      <c r="W4992" s="9"/>
      <c r="X4992" s="9"/>
      <c r="Y4992" s="9"/>
      <c r="Z4992" s="9"/>
      <c r="AA4992" s="9"/>
      <c r="AB4992" s="9"/>
      <c r="AC4992" s="9"/>
      <c r="AD4992" s="9"/>
      <c r="AE4992" s="9"/>
      <c r="AF4992" s="55"/>
      <c r="AG4992" s="55"/>
      <c r="AH4992" s="9"/>
      <c r="AI4992" s="9"/>
      <c r="AJ4992" s="9"/>
      <c r="AK4992" s="9"/>
      <c r="AL4992" s="9"/>
      <c r="AM4992" s="9"/>
      <c r="AN4992" s="9"/>
      <c r="AO4992" s="9"/>
      <c r="AP4992" s="9"/>
      <c r="AQ4992" s="9"/>
      <c r="AR4992" s="9"/>
      <c r="AS4992" s="9"/>
      <c r="AT4992" s="9"/>
      <c r="AU4992" s="9"/>
      <c r="AV4992" s="9"/>
      <c r="AW4992" s="9"/>
      <c r="AX4992" s="9"/>
      <c r="AY4992" s="9"/>
      <c r="AZ4992" s="9"/>
      <c r="BA4992" s="9"/>
      <c r="BB4992" s="9"/>
      <c r="BC4992" s="9"/>
      <c r="BD4992" s="9"/>
      <c r="BE4992" s="9"/>
      <c r="BF4992" s="9"/>
      <c r="BG4992" s="9"/>
      <c r="BH4992" s="9"/>
      <c r="BI4992" s="9"/>
      <c r="BJ4992" s="9"/>
      <c r="BK4992" s="9"/>
      <c r="BL4992" s="9"/>
      <c r="BM4992" s="9"/>
      <c r="BN4992" s="9"/>
      <c r="BO4992" s="9"/>
      <c r="BP4992" s="9"/>
      <c r="BQ4992" s="9"/>
      <c r="BT4992" s="9"/>
      <c r="BU4992" s="9"/>
      <c r="BX4992" s="9"/>
      <c r="BY4992" s="9"/>
      <c r="CB4992" s="9"/>
      <c r="CC4992" s="9"/>
      <c r="CF4992" s="9"/>
      <c r="CG4992" s="9"/>
      <c r="CJ4992" s="9"/>
      <c r="CK4992" s="9"/>
      <c r="CN4992" s="9"/>
      <c r="CO4992" s="9"/>
      <c r="CP4992" s="9"/>
      <c r="CQ4992" s="9"/>
      <c r="CR4992" s="9"/>
      <c r="CS4992" s="9"/>
      <c r="CT4992" s="9"/>
      <c r="CU4992" s="9"/>
      <c r="CV4992" s="9"/>
      <c r="CW4992" s="9"/>
      <c r="CX4992" s="9"/>
      <c r="CY4992" s="9"/>
      <c r="CZ4992" s="9"/>
      <c r="DA4992" s="9"/>
      <c r="DB4992" s="9"/>
      <c r="DC4992" s="9"/>
      <c r="DD4992" s="9"/>
      <c r="DE4992" s="9"/>
      <c r="DF4992" s="9"/>
      <c r="DG4992" s="9"/>
      <c r="DH4992" s="9"/>
      <c r="DI4992" s="9"/>
      <c r="DJ4992" s="9"/>
      <c r="DK4992" s="9"/>
      <c r="DL4992" s="9"/>
      <c r="DM4992" s="9"/>
      <c r="DN4992" s="9"/>
      <c r="DO4992" s="9"/>
      <c r="DP4992" s="9"/>
      <c r="DQ4992" s="9"/>
      <c r="DR4992" s="9"/>
      <c r="DS4992" s="9"/>
      <c r="DT4992" s="9"/>
      <c r="DU4992" s="9"/>
      <c r="DV4992" s="9"/>
      <c r="DW4992" s="9"/>
      <c r="DX4992" s="9"/>
      <c r="DY4992" s="9"/>
      <c r="DZ4992" s="9"/>
      <c r="EA4992" s="9"/>
    </row>
    <row r="4993" spans="1:131" ht="19.5" customHeight="1" x14ac:dyDescent="0.25">
      <c r="A4993" s="9">
        <v>3433</v>
      </c>
      <c r="B4993" s="9" t="s">
        <v>10104</v>
      </c>
      <c r="C4993" s="9" t="s">
        <v>10105</v>
      </c>
      <c r="D4993" s="9"/>
      <c r="E4993" s="9" t="s">
        <v>8655</v>
      </c>
      <c r="F4993" s="9" t="s">
        <v>8656</v>
      </c>
      <c r="G4993" s="9"/>
      <c r="H4993" s="9" t="s">
        <v>906</v>
      </c>
      <c r="I4993" s="9" t="s">
        <v>28</v>
      </c>
      <c r="M4993" s="9" t="s">
        <v>20</v>
      </c>
      <c r="O4993" s="9">
        <v>27</v>
      </c>
      <c r="R4993" s="9"/>
      <c r="S4993" s="9"/>
      <c r="T4993" s="9"/>
      <c r="U4993" s="9"/>
      <c r="V4993" s="9"/>
      <c r="W4993" s="9"/>
      <c r="X4993" s="9"/>
      <c r="Y4993" s="9"/>
      <c r="Z4993" s="9"/>
      <c r="AA4993" s="9"/>
      <c r="AB4993" s="9"/>
      <c r="AC4993" s="9"/>
      <c r="AD4993" s="9"/>
      <c r="AE4993" s="9"/>
      <c r="AF4993" s="55"/>
      <c r="AG4993" s="55"/>
      <c r="AH4993" s="9"/>
      <c r="AI4993" s="9"/>
      <c r="AJ4993" s="9"/>
      <c r="AK4993" s="9"/>
      <c r="AL4993" s="9"/>
      <c r="AM4993" s="9"/>
      <c r="AN4993" s="9"/>
      <c r="AO4993" s="9"/>
      <c r="AP4993" s="9"/>
      <c r="AQ4993" s="9"/>
      <c r="AR4993" s="9"/>
      <c r="AS4993" s="9"/>
      <c r="AT4993" s="9"/>
      <c r="AU4993" s="9"/>
      <c r="AV4993" s="9"/>
      <c r="AW4993" s="9"/>
      <c r="AX4993" s="9"/>
      <c r="AY4993" s="9"/>
      <c r="AZ4993" s="9"/>
      <c r="BA4993" s="9"/>
      <c r="BB4993" s="9"/>
      <c r="BC4993" s="9"/>
      <c r="BD4993" s="9"/>
      <c r="BE4993" s="9"/>
      <c r="BF4993" s="9"/>
      <c r="BG4993" s="9"/>
      <c r="BH4993" s="9"/>
      <c r="BI4993" s="9"/>
      <c r="BJ4993" s="9"/>
      <c r="BK4993" s="9"/>
      <c r="BL4993" s="9"/>
      <c r="BM4993" s="9"/>
      <c r="BN4993" s="9"/>
      <c r="BO4993" s="9"/>
      <c r="BP4993" s="9"/>
      <c r="BQ4993" s="9"/>
      <c r="BT4993" s="9"/>
      <c r="BU4993" s="9"/>
      <c r="BX4993" s="9"/>
      <c r="BY4993" s="9"/>
      <c r="CB4993" s="9"/>
      <c r="CC4993" s="9"/>
      <c r="CF4993" s="9"/>
      <c r="CG4993" s="9"/>
      <c r="CJ4993" s="9"/>
      <c r="CK4993" s="9"/>
      <c r="CN4993" s="9"/>
      <c r="CO4993" s="9"/>
      <c r="CP4993" s="9"/>
      <c r="CQ4993" s="9"/>
      <c r="CR4993" s="9"/>
      <c r="CS4993" s="9"/>
      <c r="CT4993" s="9"/>
      <c r="CU4993" s="9"/>
      <c r="CV4993" s="9"/>
      <c r="CW4993" s="9"/>
      <c r="CX4993" s="9"/>
      <c r="CY4993" s="9"/>
      <c r="CZ4993" s="9"/>
      <c r="DA4993" s="9"/>
      <c r="DB4993" s="9"/>
      <c r="DC4993" s="9"/>
      <c r="DD4993" s="9"/>
      <c r="DE4993" s="9"/>
      <c r="DF4993" s="9"/>
      <c r="DG4993" s="9"/>
      <c r="DH4993" s="9"/>
      <c r="DI4993" s="9"/>
      <c r="DJ4993" s="9"/>
      <c r="DK4993" s="9"/>
      <c r="DL4993" s="9"/>
      <c r="DM4993" s="9"/>
      <c r="DN4993" s="9"/>
      <c r="DO4993" s="9"/>
      <c r="DP4993" s="9"/>
      <c r="DQ4993" s="9"/>
      <c r="DR4993" s="9"/>
      <c r="DS4993" s="9"/>
      <c r="DT4993" s="9"/>
      <c r="DU4993" s="9"/>
      <c r="DV4993" s="9"/>
      <c r="DW4993" s="9"/>
      <c r="DX4993" s="9"/>
      <c r="DY4993" s="9"/>
      <c r="DZ4993" s="9"/>
      <c r="EA4993" s="9"/>
    </row>
    <row r="4994" spans="1:131" ht="39" customHeight="1" x14ac:dyDescent="0.25">
      <c r="A4994" s="9">
        <v>3434</v>
      </c>
      <c r="B4994" s="9" t="s">
        <v>10106</v>
      </c>
      <c r="C4994" s="9" t="s">
        <v>10107</v>
      </c>
      <c r="D4994" s="9"/>
      <c r="E4994" s="9" t="s">
        <v>8655</v>
      </c>
      <c r="F4994" s="9" t="s">
        <v>8656</v>
      </c>
      <c r="G4994" s="9"/>
      <c r="H4994" s="9" t="s">
        <v>906</v>
      </c>
      <c r="I4994" s="9" t="s">
        <v>28</v>
      </c>
      <c r="M4994" s="9" t="s">
        <v>335</v>
      </c>
      <c r="O4994" s="9">
        <v>28</v>
      </c>
      <c r="R4994" s="9"/>
      <c r="S4994" s="9"/>
      <c r="T4994" s="9"/>
      <c r="U4994" s="9"/>
      <c r="V4994" s="9"/>
      <c r="W4994" s="9"/>
      <c r="X4994" s="9"/>
      <c r="Y4994" s="9"/>
      <c r="Z4994" s="9"/>
      <c r="AA4994" s="9"/>
      <c r="AB4994" s="9"/>
      <c r="AC4994" s="9"/>
      <c r="AD4994" s="9"/>
      <c r="AE4994" s="9"/>
      <c r="AF4994" s="55"/>
      <c r="AG4994" s="55"/>
      <c r="AH4994" s="9"/>
      <c r="AI4994" s="9"/>
      <c r="AJ4994" s="9"/>
      <c r="AK4994" s="9"/>
      <c r="AL4994" s="9"/>
      <c r="AM4994" s="9"/>
      <c r="AN4994" s="9"/>
      <c r="AO4994" s="9"/>
      <c r="AP4994" s="9"/>
      <c r="AQ4994" s="9"/>
      <c r="AR4994" s="9"/>
      <c r="AS4994" s="9"/>
      <c r="AT4994" s="9"/>
      <c r="AU4994" s="9"/>
      <c r="AV4994" s="9"/>
      <c r="AW4994" s="9"/>
      <c r="AX4994" s="9"/>
      <c r="AY4994" s="9"/>
      <c r="AZ4994" s="9"/>
      <c r="BA4994" s="9"/>
      <c r="BB4994" s="9"/>
      <c r="BC4994" s="9"/>
      <c r="BD4994" s="9"/>
      <c r="BE4994" s="9"/>
      <c r="BF4994" s="9"/>
      <c r="BG4994" s="9"/>
      <c r="BH4994" s="9"/>
      <c r="BI4994" s="9"/>
      <c r="BJ4994" s="9"/>
      <c r="BK4994" s="9"/>
      <c r="BL4994" s="9"/>
      <c r="BM4994" s="9"/>
      <c r="BN4994" s="9"/>
      <c r="BO4994" s="9"/>
      <c r="BP4994" s="9"/>
      <c r="BQ4994" s="9"/>
      <c r="BT4994" s="9"/>
      <c r="BU4994" s="9"/>
      <c r="BX4994" s="9"/>
      <c r="BY4994" s="9"/>
      <c r="CB4994" s="9"/>
      <c r="CC4994" s="9"/>
      <c r="CF4994" s="9"/>
      <c r="CG4994" s="9"/>
      <c r="CJ4994" s="9"/>
      <c r="CK4994" s="9"/>
      <c r="CN4994" s="9"/>
      <c r="CO4994" s="9"/>
      <c r="CP4994" s="9"/>
      <c r="CQ4994" s="9"/>
      <c r="CR4994" s="9"/>
      <c r="CS4994" s="9"/>
      <c r="CT4994" s="9"/>
      <c r="CU4994" s="9"/>
      <c r="CV4994" s="9"/>
      <c r="CW4994" s="9"/>
      <c r="CX4994" s="9"/>
      <c r="CY4994" s="9"/>
      <c r="CZ4994" s="9"/>
      <c r="DA4994" s="9"/>
      <c r="DB4994" s="9"/>
      <c r="DC4994" s="9"/>
      <c r="DD4994" s="9"/>
      <c r="DE4994" s="9"/>
      <c r="DF4994" s="9"/>
      <c r="DG4994" s="9"/>
      <c r="DH4994" s="9"/>
      <c r="DI4994" s="9"/>
      <c r="DJ4994" s="9"/>
      <c r="DK4994" s="9"/>
      <c r="DL4994" s="9"/>
      <c r="DM4994" s="9"/>
      <c r="DN4994" s="9"/>
      <c r="DO4994" s="9"/>
      <c r="DP4994" s="9"/>
      <c r="DQ4994" s="9"/>
      <c r="DR4994" s="9"/>
      <c r="DS4994" s="9"/>
      <c r="DT4994" s="9"/>
      <c r="DU4994" s="9"/>
      <c r="DV4994" s="9"/>
      <c r="DW4994" s="9"/>
      <c r="DX4994" s="9"/>
      <c r="DY4994" s="9"/>
      <c r="DZ4994" s="9"/>
      <c r="EA4994" s="9"/>
    </row>
    <row r="4995" spans="1:131" ht="19.5" customHeight="1" x14ac:dyDescent="0.25">
      <c r="A4995" s="9">
        <v>3435</v>
      </c>
      <c r="B4995" s="9" t="s">
        <v>10108</v>
      </c>
      <c r="C4995" s="9" t="s">
        <v>10109</v>
      </c>
      <c r="D4995" s="9"/>
      <c r="E4995" s="9" t="s">
        <v>8655</v>
      </c>
      <c r="F4995" s="9" t="s">
        <v>8656</v>
      </c>
      <c r="G4995" s="9"/>
      <c r="H4995" s="9" t="s">
        <v>906</v>
      </c>
      <c r="I4995" s="9" t="s">
        <v>28</v>
      </c>
      <c r="M4995" s="9" t="s">
        <v>20</v>
      </c>
      <c r="O4995" s="9">
        <v>27</v>
      </c>
      <c r="R4995" s="9"/>
      <c r="S4995" s="9"/>
      <c r="T4995" s="9"/>
      <c r="U4995" s="9"/>
      <c r="V4995" s="9"/>
      <c r="W4995" s="9"/>
      <c r="X4995" s="9"/>
      <c r="Y4995" s="9"/>
      <c r="Z4995" s="9"/>
      <c r="AA4995" s="9"/>
      <c r="AB4995" s="9"/>
      <c r="AC4995" s="9"/>
      <c r="AD4995" s="9"/>
      <c r="AE4995" s="9"/>
      <c r="AF4995" s="55"/>
      <c r="AG4995" s="55"/>
      <c r="AH4995" s="9"/>
      <c r="AI4995" s="9"/>
      <c r="AJ4995" s="9"/>
      <c r="AK4995" s="9"/>
      <c r="AL4995" s="9"/>
      <c r="AM4995" s="9"/>
      <c r="AN4995" s="9"/>
      <c r="AO4995" s="9"/>
      <c r="AP4995" s="9"/>
      <c r="AQ4995" s="9"/>
      <c r="AR4995" s="9"/>
      <c r="AS4995" s="9"/>
      <c r="AT4995" s="9"/>
      <c r="AU4995" s="9"/>
      <c r="AV4995" s="9"/>
      <c r="AW4995" s="9"/>
      <c r="AX4995" s="9"/>
      <c r="AY4995" s="9"/>
      <c r="AZ4995" s="9"/>
      <c r="BA4995" s="9"/>
      <c r="BB4995" s="9"/>
      <c r="BC4995" s="9"/>
      <c r="BD4995" s="9"/>
      <c r="BE4995" s="9"/>
      <c r="BF4995" s="9"/>
      <c r="BG4995" s="9"/>
      <c r="BH4995" s="9"/>
      <c r="BI4995" s="9"/>
      <c r="BJ4995" s="9"/>
      <c r="BK4995" s="9"/>
      <c r="BL4995" s="9"/>
      <c r="BM4995" s="9"/>
      <c r="BN4995" s="9"/>
      <c r="BO4995" s="9"/>
      <c r="BP4995" s="9"/>
      <c r="BQ4995" s="9"/>
      <c r="BT4995" s="9"/>
      <c r="BU4995" s="9"/>
      <c r="BX4995" s="9"/>
      <c r="BY4995" s="9"/>
      <c r="CB4995" s="9"/>
      <c r="CC4995" s="9"/>
      <c r="CF4995" s="9"/>
      <c r="CG4995" s="9"/>
      <c r="CJ4995" s="9"/>
      <c r="CK4995" s="9"/>
      <c r="CN4995" s="9"/>
      <c r="CO4995" s="9"/>
      <c r="CP4995" s="9"/>
      <c r="CQ4995" s="9"/>
      <c r="CR4995" s="9"/>
      <c r="CS4995" s="9"/>
      <c r="CT4995" s="9"/>
      <c r="CU4995" s="9"/>
      <c r="CV4995" s="9"/>
      <c r="CW4995" s="9"/>
      <c r="CX4995" s="9"/>
      <c r="CY4995" s="9"/>
      <c r="CZ4995" s="9"/>
      <c r="DA4995" s="9"/>
      <c r="DB4995" s="9"/>
      <c r="DC4995" s="9"/>
      <c r="DD4995" s="9"/>
      <c r="DE4995" s="9"/>
      <c r="DF4995" s="9"/>
      <c r="DG4995" s="9"/>
      <c r="DH4995" s="9"/>
      <c r="DI4995" s="9"/>
      <c r="DJ4995" s="9"/>
      <c r="DK4995" s="9"/>
      <c r="DL4995" s="9"/>
      <c r="DM4995" s="9"/>
      <c r="DN4995" s="9"/>
      <c r="DO4995" s="9"/>
      <c r="DP4995" s="9"/>
      <c r="DQ4995" s="9"/>
      <c r="DR4995" s="9"/>
      <c r="DS4995" s="9"/>
      <c r="DT4995" s="9"/>
      <c r="DU4995" s="9"/>
      <c r="DV4995" s="9"/>
      <c r="DW4995" s="9"/>
      <c r="DX4995" s="9"/>
      <c r="DY4995" s="9"/>
      <c r="DZ4995" s="9"/>
      <c r="EA4995" s="9"/>
    </row>
    <row r="4996" spans="1:131" ht="19.5" customHeight="1" x14ac:dyDescent="0.25">
      <c r="A4996" s="9">
        <v>3436</v>
      </c>
      <c r="B4996" s="9" t="s">
        <v>10110</v>
      </c>
      <c r="C4996" s="9" t="s">
        <v>10111</v>
      </c>
      <c r="D4996" s="9"/>
      <c r="E4996" s="9" t="s">
        <v>8655</v>
      </c>
      <c r="F4996" s="9" t="s">
        <v>8656</v>
      </c>
      <c r="G4996" s="9"/>
      <c r="H4996" s="9" t="s">
        <v>906</v>
      </c>
      <c r="I4996" s="9" t="s">
        <v>28</v>
      </c>
      <c r="M4996" s="9" t="s">
        <v>20</v>
      </c>
      <c r="O4996" s="9">
        <v>29</v>
      </c>
      <c r="R4996" s="9"/>
      <c r="S4996" s="9"/>
      <c r="T4996" s="9"/>
      <c r="U4996" s="9"/>
      <c r="V4996" s="9"/>
      <c r="W4996" s="9"/>
      <c r="X4996" s="9"/>
      <c r="Y4996" s="9"/>
      <c r="Z4996" s="9"/>
      <c r="AA4996" s="9"/>
      <c r="AB4996" s="9"/>
      <c r="AC4996" s="9"/>
      <c r="AD4996" s="9"/>
      <c r="AE4996" s="9"/>
      <c r="AF4996" s="55"/>
      <c r="AG4996" s="55"/>
      <c r="AH4996" s="9"/>
      <c r="AI4996" s="9"/>
      <c r="AJ4996" s="9"/>
      <c r="AK4996" s="9"/>
      <c r="AL4996" s="9"/>
      <c r="AM4996" s="9"/>
      <c r="AN4996" s="9"/>
      <c r="AO4996" s="9"/>
      <c r="AP4996" s="9"/>
      <c r="AQ4996" s="9"/>
      <c r="AR4996" s="9"/>
      <c r="AS4996" s="9"/>
      <c r="AT4996" s="9"/>
      <c r="AU4996" s="9"/>
      <c r="AV4996" s="9"/>
      <c r="AW4996" s="9"/>
      <c r="AX4996" s="9"/>
      <c r="AY4996" s="9"/>
      <c r="AZ4996" s="9"/>
      <c r="BA4996" s="9"/>
      <c r="BB4996" s="9"/>
      <c r="BC4996" s="9"/>
      <c r="BD4996" s="9"/>
      <c r="BE4996" s="9"/>
      <c r="BF4996" s="9"/>
      <c r="BG4996" s="9"/>
      <c r="BH4996" s="9"/>
      <c r="BI4996" s="9"/>
      <c r="BJ4996" s="9"/>
      <c r="BK4996" s="9"/>
      <c r="BL4996" s="9"/>
      <c r="BM4996" s="9"/>
      <c r="BN4996" s="9"/>
      <c r="BO4996" s="9"/>
      <c r="BP4996" s="9"/>
      <c r="BQ4996" s="9"/>
      <c r="BT4996" s="9"/>
      <c r="BU4996" s="9"/>
      <c r="BX4996" s="9"/>
      <c r="BY4996" s="9"/>
      <c r="CB4996" s="9"/>
      <c r="CC4996" s="9"/>
      <c r="CF4996" s="9"/>
      <c r="CG4996" s="9"/>
      <c r="CJ4996" s="9"/>
      <c r="CK4996" s="9"/>
      <c r="CN4996" s="9"/>
      <c r="CO4996" s="9"/>
      <c r="CP4996" s="9"/>
      <c r="CQ4996" s="9"/>
      <c r="CR4996" s="9"/>
      <c r="CS4996" s="9"/>
      <c r="CT4996" s="9"/>
      <c r="CU4996" s="9"/>
      <c r="CV4996" s="9"/>
      <c r="CW4996" s="9"/>
      <c r="CX4996" s="9"/>
      <c r="CY4996" s="9"/>
      <c r="CZ4996" s="9"/>
      <c r="DA4996" s="9"/>
      <c r="DB4996" s="9"/>
      <c r="DC4996" s="9"/>
      <c r="DD4996" s="9"/>
      <c r="DE4996" s="9"/>
      <c r="DF4996" s="9"/>
      <c r="DG4996" s="9"/>
      <c r="DH4996" s="9"/>
      <c r="DI4996" s="9"/>
      <c r="DJ4996" s="9"/>
      <c r="DK4996" s="9"/>
      <c r="DL4996" s="9"/>
      <c r="DM4996" s="9"/>
      <c r="DN4996" s="9"/>
      <c r="DO4996" s="9"/>
      <c r="DP4996" s="9"/>
      <c r="DQ4996" s="9"/>
      <c r="DR4996" s="9"/>
      <c r="DS4996" s="9"/>
      <c r="DT4996" s="9"/>
      <c r="DU4996" s="9"/>
      <c r="DV4996" s="9"/>
      <c r="DW4996" s="9"/>
      <c r="DX4996" s="9"/>
      <c r="DY4996" s="9"/>
      <c r="DZ4996" s="9"/>
      <c r="EA4996" s="9"/>
    </row>
    <row r="4997" spans="1:131" ht="19.5" customHeight="1" x14ac:dyDescent="0.25">
      <c r="A4997" s="9">
        <v>3437</v>
      </c>
      <c r="B4997" s="9" t="s">
        <v>10112</v>
      </c>
      <c r="C4997" s="9" t="s">
        <v>10113</v>
      </c>
      <c r="D4997" s="9"/>
      <c r="E4997" s="9" t="s">
        <v>8655</v>
      </c>
      <c r="F4997" s="9" t="s">
        <v>8656</v>
      </c>
      <c r="G4997" s="9"/>
      <c r="H4997" s="9" t="s">
        <v>906</v>
      </c>
      <c r="I4997" s="9" t="s">
        <v>28</v>
      </c>
      <c r="M4997" s="9" t="s">
        <v>20</v>
      </c>
      <c r="O4997" s="9">
        <v>27</v>
      </c>
      <c r="R4997" s="9"/>
      <c r="S4997" s="9"/>
      <c r="T4997" s="9"/>
      <c r="U4997" s="9"/>
      <c r="V4997" s="9"/>
      <c r="W4997" s="9"/>
      <c r="X4997" s="9"/>
      <c r="Y4997" s="9"/>
      <c r="Z4997" s="9"/>
      <c r="AA4997" s="9"/>
      <c r="AB4997" s="9"/>
      <c r="AC4997" s="9"/>
      <c r="AD4997" s="9"/>
      <c r="AE4997" s="9"/>
      <c r="AF4997" s="55"/>
      <c r="AG4997" s="55"/>
      <c r="AH4997" s="9"/>
      <c r="AI4997" s="9"/>
      <c r="AJ4997" s="9"/>
      <c r="AK4997" s="9"/>
      <c r="AL4997" s="9"/>
      <c r="AM4997" s="9"/>
      <c r="AN4997" s="9"/>
      <c r="AO4997" s="9"/>
      <c r="AP4997" s="9"/>
      <c r="AQ4997" s="9"/>
      <c r="AR4997" s="9"/>
      <c r="AS4997" s="9"/>
      <c r="AT4997" s="9"/>
      <c r="AU4997" s="9"/>
      <c r="AV4997" s="9"/>
      <c r="AW4997" s="9"/>
      <c r="AX4997" s="9"/>
      <c r="AY4997" s="9"/>
      <c r="AZ4997" s="9"/>
      <c r="BA4997" s="9"/>
      <c r="BB4997" s="9"/>
      <c r="BC4997" s="9"/>
      <c r="BD4997" s="9"/>
      <c r="BE4997" s="9"/>
      <c r="BF4997" s="9"/>
      <c r="BG4997" s="9"/>
      <c r="BH4997" s="9"/>
      <c r="BI4997" s="9"/>
      <c r="BJ4997" s="9"/>
      <c r="BK4997" s="9"/>
      <c r="BL4997" s="9"/>
      <c r="BM4997" s="9"/>
      <c r="BN4997" s="9"/>
      <c r="BO4997" s="9"/>
      <c r="BP4997" s="9"/>
      <c r="BQ4997" s="9"/>
      <c r="BT4997" s="9"/>
      <c r="BU4997" s="9"/>
      <c r="BX4997" s="9"/>
      <c r="BY4997" s="9"/>
      <c r="CB4997" s="9"/>
      <c r="CC4997" s="9"/>
      <c r="CF4997" s="9"/>
      <c r="CG4997" s="9"/>
      <c r="CJ4997" s="9"/>
      <c r="CK4997" s="9"/>
      <c r="CN4997" s="9"/>
      <c r="CO4997" s="9"/>
      <c r="CP4997" s="9"/>
      <c r="CQ4997" s="9"/>
      <c r="CR4997" s="9"/>
      <c r="CS4997" s="9"/>
      <c r="CT4997" s="9"/>
      <c r="CU4997" s="9"/>
      <c r="CV4997" s="9"/>
      <c r="CW4997" s="9"/>
      <c r="CX4997" s="9"/>
      <c r="CY4997" s="9"/>
      <c r="CZ4997" s="9"/>
      <c r="DA4997" s="9"/>
      <c r="DB4997" s="9"/>
      <c r="DC4997" s="9"/>
      <c r="DD4997" s="9"/>
      <c r="DE4997" s="9"/>
      <c r="DF4997" s="9"/>
      <c r="DG4997" s="9"/>
      <c r="DH4997" s="9"/>
      <c r="DI4997" s="9"/>
      <c r="DJ4997" s="9"/>
      <c r="DK4997" s="9"/>
      <c r="DL4997" s="9"/>
      <c r="DM4997" s="9"/>
      <c r="DN4997" s="9"/>
      <c r="DO4997" s="9"/>
      <c r="DP4997" s="9"/>
      <c r="DQ4997" s="9"/>
      <c r="DR4997" s="9"/>
      <c r="DS4997" s="9"/>
      <c r="DT4997" s="9"/>
      <c r="DU4997" s="9"/>
      <c r="DV4997" s="9"/>
      <c r="DW4997" s="9"/>
      <c r="DX4997" s="9"/>
      <c r="DY4997" s="9"/>
      <c r="DZ4997" s="9"/>
      <c r="EA4997" s="9"/>
    </row>
    <row r="4998" spans="1:131" ht="19.5" customHeight="1" x14ac:dyDescent="0.25">
      <c r="A4998" s="9">
        <v>3438</v>
      </c>
      <c r="B4998" s="10" t="s">
        <v>10114</v>
      </c>
      <c r="C4998" s="9" t="s">
        <v>10115</v>
      </c>
      <c r="D4998" s="9"/>
      <c r="E4998" s="9" t="s">
        <v>8655</v>
      </c>
      <c r="F4998" s="9" t="s">
        <v>8656</v>
      </c>
      <c r="G4998" s="9"/>
      <c r="H4998" s="9" t="s">
        <v>906</v>
      </c>
      <c r="I4998" s="9" t="s">
        <v>28</v>
      </c>
      <c r="M4998" s="9" t="s">
        <v>20</v>
      </c>
      <c r="O4998" s="9">
        <v>27</v>
      </c>
      <c r="R4998" s="9"/>
      <c r="S4998" s="9"/>
      <c r="T4998" s="9"/>
      <c r="U4998" s="9"/>
      <c r="V4998" s="9"/>
      <c r="W4998" s="9"/>
      <c r="X4998" s="9"/>
      <c r="Y4998" s="9"/>
      <c r="Z4998" s="9"/>
      <c r="AA4998" s="9"/>
      <c r="AB4998" s="9"/>
      <c r="AC4998" s="9"/>
      <c r="AD4998" s="9"/>
      <c r="AE4998" s="9"/>
      <c r="AF4998" s="55"/>
      <c r="AG4998" s="55"/>
      <c r="AH4998" s="9"/>
      <c r="AI4998" s="9"/>
      <c r="AJ4998" s="9"/>
      <c r="AK4998" s="9"/>
      <c r="AL4998" s="9"/>
      <c r="AM4998" s="9"/>
      <c r="AN4998" s="9"/>
      <c r="AO4998" s="9"/>
      <c r="AP4998" s="9"/>
      <c r="AQ4998" s="9"/>
      <c r="AR4998" s="9"/>
      <c r="AS4998" s="9"/>
      <c r="AT4998" s="9"/>
      <c r="AU4998" s="9"/>
      <c r="AV4998" s="9"/>
      <c r="AW4998" s="9"/>
      <c r="AX4998" s="9"/>
      <c r="AY4998" s="9"/>
      <c r="AZ4998" s="9"/>
      <c r="BA4998" s="9"/>
      <c r="BB4998" s="9"/>
      <c r="BC4998" s="9"/>
      <c r="BD4998" s="9"/>
      <c r="BE4998" s="9"/>
      <c r="BF4998" s="9"/>
      <c r="BG4998" s="9"/>
      <c r="BH4998" s="9"/>
      <c r="BI4998" s="9"/>
      <c r="BJ4998" s="9"/>
      <c r="BK4998" s="9"/>
      <c r="BL4998" s="9"/>
      <c r="BM4998" s="9"/>
      <c r="BN4998" s="9"/>
      <c r="BO4998" s="9"/>
      <c r="BP4998" s="9"/>
      <c r="BQ4998" s="9"/>
      <c r="BT4998" s="9"/>
      <c r="BU4998" s="9"/>
      <c r="BX4998" s="9"/>
      <c r="BY4998" s="9"/>
      <c r="CB4998" s="9"/>
      <c r="CC4998" s="9"/>
      <c r="CF4998" s="9"/>
      <c r="CG4998" s="9"/>
      <c r="CJ4998" s="9"/>
      <c r="CK4998" s="9"/>
      <c r="CN4998" s="9"/>
      <c r="CO4998" s="9"/>
      <c r="CP4998" s="9"/>
      <c r="CQ4998" s="9"/>
      <c r="CR4998" s="9"/>
      <c r="CS4998" s="9"/>
      <c r="CT4998" s="9"/>
      <c r="CU4998" s="9"/>
      <c r="CV4998" s="9"/>
      <c r="CW4998" s="9"/>
      <c r="CX4998" s="9"/>
      <c r="CY4998" s="9"/>
      <c r="CZ4998" s="9"/>
      <c r="DA4998" s="9"/>
      <c r="DB4998" s="9"/>
      <c r="DC4998" s="9"/>
      <c r="DD4998" s="9"/>
      <c r="DE4998" s="9"/>
      <c r="DF4998" s="9"/>
      <c r="DG4998" s="9"/>
      <c r="DH4998" s="9"/>
      <c r="DI4998" s="9"/>
      <c r="DJ4998" s="9"/>
      <c r="DK4998" s="9"/>
      <c r="DL4998" s="9"/>
      <c r="DM4998" s="9"/>
      <c r="DN4998" s="9"/>
      <c r="DO4998" s="9"/>
      <c r="DP4998" s="9"/>
      <c r="DQ4998" s="9"/>
      <c r="DR4998" s="9"/>
      <c r="DS4998" s="9"/>
      <c r="DT4998" s="9"/>
      <c r="DU4998" s="9"/>
      <c r="DV4998" s="9"/>
      <c r="DW4998" s="9"/>
      <c r="DX4998" s="9"/>
      <c r="DY4998" s="9"/>
      <c r="DZ4998" s="9"/>
      <c r="EA4998" s="9"/>
    </row>
    <row r="4999" spans="1:131" ht="19.5" customHeight="1" x14ac:dyDescent="0.25">
      <c r="A4999" s="9">
        <v>3439</v>
      </c>
      <c r="B4999" s="9" t="s">
        <v>10116</v>
      </c>
      <c r="C4999" s="9" t="s">
        <v>10117</v>
      </c>
      <c r="D4999" s="9"/>
      <c r="E4999" s="9" t="s">
        <v>10118</v>
      </c>
      <c r="F4999" s="9" t="s">
        <v>10119</v>
      </c>
      <c r="G4999" s="9"/>
      <c r="H4999" s="9" t="s">
        <v>906</v>
      </c>
      <c r="I4999" s="9" t="s">
        <v>25</v>
      </c>
      <c r="M4999" s="9" t="s">
        <v>20</v>
      </c>
      <c r="O4999" s="9">
        <v>27</v>
      </c>
      <c r="R4999" s="9"/>
      <c r="S4999" s="9"/>
      <c r="T4999" s="9"/>
      <c r="U4999" s="9"/>
      <c r="V4999" s="9"/>
      <c r="W4999" s="9"/>
      <c r="X4999" s="9"/>
      <c r="Y4999" s="9"/>
      <c r="Z4999" s="9"/>
      <c r="AA4999" s="9"/>
      <c r="AB4999" s="9"/>
      <c r="AC4999" s="9"/>
      <c r="AD4999" s="9"/>
      <c r="AE4999" s="9"/>
      <c r="AF4999" s="55"/>
      <c r="AG4999" s="55"/>
      <c r="AH4999" s="9"/>
      <c r="AI4999" s="9"/>
      <c r="AJ4999" s="9"/>
      <c r="AK4999" s="9"/>
      <c r="AL4999" s="9"/>
      <c r="AM4999" s="9"/>
      <c r="AN4999" s="9"/>
      <c r="AO4999" s="9"/>
      <c r="AP4999" s="9"/>
      <c r="AQ4999" s="9"/>
      <c r="AR4999" s="9"/>
      <c r="AS4999" s="9"/>
      <c r="AT4999" s="9"/>
      <c r="AU4999" s="9"/>
      <c r="AV4999" s="9"/>
      <c r="AW4999" s="9"/>
      <c r="AX4999" s="9"/>
      <c r="AY4999" s="9"/>
      <c r="AZ4999" s="9"/>
      <c r="BA4999" s="9"/>
      <c r="BB4999" s="9"/>
      <c r="BC4999" s="9"/>
      <c r="BD4999" s="9"/>
      <c r="BE4999" s="9"/>
      <c r="BF4999" s="9"/>
      <c r="BG4999" s="9"/>
      <c r="BH4999" s="9"/>
      <c r="BI4999" s="9"/>
      <c r="BJ4999" s="9"/>
      <c r="BK4999" s="9"/>
      <c r="BL4999" s="9"/>
      <c r="BM4999" s="9"/>
      <c r="BN4999" s="9"/>
      <c r="BO4999" s="9"/>
      <c r="BP4999" s="9"/>
      <c r="BQ4999" s="9"/>
      <c r="BT4999" s="9"/>
      <c r="BU4999" s="9"/>
      <c r="BX4999" s="9"/>
      <c r="BY4999" s="9"/>
      <c r="CB4999" s="9"/>
      <c r="CC4999" s="9"/>
      <c r="CF4999" s="9"/>
      <c r="CG4999" s="9"/>
      <c r="CJ4999" s="9"/>
      <c r="CK4999" s="9"/>
      <c r="CN4999" s="9"/>
      <c r="CO4999" s="9"/>
      <c r="CP4999" s="9"/>
      <c r="CQ4999" s="9"/>
      <c r="CR4999" s="9"/>
      <c r="CS4999" s="9"/>
      <c r="CT4999" s="9"/>
      <c r="CU4999" s="9"/>
      <c r="CV4999" s="9"/>
      <c r="CW4999" s="9"/>
      <c r="CX4999" s="9"/>
      <c r="CY4999" s="9"/>
      <c r="CZ4999" s="9"/>
      <c r="DA4999" s="9"/>
      <c r="DB4999" s="9"/>
      <c r="DC4999" s="9"/>
      <c r="DD4999" s="9"/>
      <c r="DE4999" s="9"/>
      <c r="DF4999" s="9"/>
      <c r="DG4999" s="9"/>
      <c r="DH4999" s="9"/>
      <c r="DI4999" s="9"/>
      <c r="DJ4999" s="9"/>
      <c r="DK4999" s="9"/>
      <c r="DL4999" s="9"/>
      <c r="DM4999" s="9"/>
      <c r="DN4999" s="9"/>
      <c r="DO4999" s="9"/>
      <c r="DP4999" s="9"/>
      <c r="DQ4999" s="9"/>
      <c r="DR4999" s="9"/>
      <c r="DS4999" s="9"/>
      <c r="DT4999" s="9"/>
      <c r="DU4999" s="9"/>
      <c r="DV4999" s="9"/>
      <c r="DW4999" s="9"/>
      <c r="DX4999" s="9"/>
      <c r="DY4999" s="9"/>
      <c r="DZ4999" s="9"/>
      <c r="EA4999" s="9"/>
    </row>
    <row r="5000" spans="1:131" ht="19.5" customHeight="1" x14ac:dyDescent="0.25">
      <c r="A5000" s="9">
        <v>3440</v>
      </c>
      <c r="B5000" s="9" t="s">
        <v>10121</v>
      </c>
      <c r="C5000" s="9" t="s">
        <v>10122</v>
      </c>
      <c r="D5000" s="9"/>
      <c r="E5000" s="9" t="s">
        <v>10123</v>
      </c>
      <c r="F5000" s="9" t="s">
        <v>5018</v>
      </c>
      <c r="G5000" s="9"/>
      <c r="H5000" s="9" t="s">
        <v>202</v>
      </c>
      <c r="I5000" s="9" t="s">
        <v>25</v>
      </c>
      <c r="J5000" s="129">
        <v>44317</v>
      </c>
      <c r="K5000" s="129">
        <v>44280</v>
      </c>
      <c r="L5000" s="129">
        <v>44469</v>
      </c>
      <c r="O5000" s="9">
        <v>29</v>
      </c>
      <c r="Q5000" s="9" t="s">
        <v>61</v>
      </c>
      <c r="R5000" s="9"/>
      <c r="S5000" s="13">
        <v>5850000</v>
      </c>
      <c r="T5000" s="13">
        <v>5850000</v>
      </c>
      <c r="U5000" s="13">
        <v>1755000</v>
      </c>
      <c r="V5000" s="9"/>
      <c r="W5000" s="9"/>
      <c r="X5000" s="9"/>
      <c r="Y5000" s="9"/>
      <c r="Z5000" s="9"/>
      <c r="AA5000" s="9"/>
      <c r="AB5000" s="9"/>
      <c r="AC5000" s="9"/>
      <c r="AD5000" s="9"/>
      <c r="AE5000" s="9"/>
      <c r="AF5000" s="55"/>
      <c r="AG5000" s="55"/>
      <c r="AH5000" s="9"/>
      <c r="AI5000" s="9"/>
      <c r="AJ5000" s="9"/>
      <c r="AK5000" s="9"/>
      <c r="AL5000" s="9"/>
      <c r="AM5000" s="9"/>
      <c r="AN5000" s="9"/>
      <c r="AO5000" s="9"/>
      <c r="AP5000" s="9"/>
      <c r="AQ5000" s="9"/>
      <c r="AR5000" s="9"/>
      <c r="AS5000" s="9"/>
      <c r="AT5000" s="9"/>
      <c r="AU5000" s="9"/>
      <c r="AV5000" s="9"/>
      <c r="AW5000" s="9"/>
      <c r="AX5000" s="9"/>
      <c r="AY5000" s="9"/>
      <c r="AZ5000" s="9"/>
      <c r="BA5000" s="9"/>
      <c r="BB5000" s="9"/>
      <c r="BC5000" s="9"/>
      <c r="BD5000" s="9"/>
      <c r="BE5000" s="9"/>
      <c r="BF5000" s="9"/>
      <c r="BG5000" s="9"/>
      <c r="BH5000" s="9"/>
      <c r="BI5000" s="9"/>
      <c r="BJ5000" s="9"/>
      <c r="BK5000" s="9"/>
      <c r="BL5000" s="9"/>
      <c r="BM5000" s="9"/>
      <c r="BN5000" s="9"/>
      <c r="BO5000" s="9"/>
      <c r="BP5000" s="9"/>
      <c r="BQ5000" s="9"/>
      <c r="BT5000" s="9"/>
      <c r="BU5000" s="9"/>
      <c r="BX5000" s="9"/>
      <c r="BY5000" s="9"/>
      <c r="CB5000" s="9"/>
      <c r="CC5000" s="9"/>
      <c r="CF5000" s="9"/>
      <c r="CG5000" s="9"/>
      <c r="CJ5000" s="9"/>
      <c r="CK5000" s="9"/>
      <c r="CN5000" s="9"/>
      <c r="CO5000" s="9"/>
      <c r="CP5000" s="9"/>
      <c r="CQ5000" s="9"/>
      <c r="CR5000" s="9"/>
      <c r="CS5000" s="9"/>
      <c r="CT5000" s="9"/>
      <c r="CU5000" s="9"/>
      <c r="CV5000" s="9"/>
      <c r="CW5000" s="9"/>
      <c r="CX5000" s="9"/>
      <c r="CY5000" s="9"/>
      <c r="CZ5000" s="9"/>
      <c r="DA5000" s="9"/>
      <c r="DB5000" s="9"/>
      <c r="DC5000" s="9"/>
      <c r="DD5000" s="9"/>
      <c r="DE5000" s="9"/>
      <c r="DF5000" s="9"/>
      <c r="DG5000" s="9"/>
      <c r="DH5000" s="9"/>
      <c r="DI5000" s="9"/>
      <c r="DJ5000" s="9"/>
      <c r="DK5000" s="9"/>
      <c r="DL5000" s="9"/>
      <c r="DM5000" s="9"/>
      <c r="DN5000" s="9"/>
      <c r="DO5000" s="9"/>
      <c r="DP5000" s="9"/>
      <c r="DQ5000" s="9"/>
      <c r="DR5000" s="9"/>
      <c r="DS5000" s="9"/>
      <c r="DT5000" s="9"/>
      <c r="DU5000" s="9"/>
      <c r="DV5000" s="9"/>
      <c r="DW5000" s="9"/>
      <c r="DX5000" s="9"/>
      <c r="DY5000" s="9"/>
      <c r="DZ5000" s="9"/>
      <c r="EA5000" s="9"/>
    </row>
    <row r="5001" spans="1:131" ht="38.25" customHeight="1" x14ac:dyDescent="0.25">
      <c r="A5001" s="9">
        <v>3441</v>
      </c>
      <c r="B5001" s="9" t="s">
        <v>10124</v>
      </c>
      <c r="C5001" s="9" t="s">
        <v>10125</v>
      </c>
      <c r="D5001" s="9"/>
      <c r="E5001" s="9" t="s">
        <v>10123</v>
      </c>
      <c r="F5001" s="9" t="s">
        <v>5018</v>
      </c>
      <c r="G5001" s="9"/>
      <c r="H5001" s="9" t="s">
        <v>202</v>
      </c>
      <c r="I5001" s="9" t="s">
        <v>25</v>
      </c>
      <c r="J5001" s="129">
        <v>44348</v>
      </c>
      <c r="K5001" s="129">
        <v>44287</v>
      </c>
      <c r="L5001" s="129">
        <v>44423</v>
      </c>
      <c r="O5001" s="9">
        <v>30</v>
      </c>
      <c r="Q5001" s="9" t="s">
        <v>61</v>
      </c>
      <c r="R5001" s="9"/>
      <c r="S5001" s="13">
        <v>2800000</v>
      </c>
      <c r="T5001" s="13">
        <v>2800000</v>
      </c>
      <c r="U5001" s="13">
        <v>840000</v>
      </c>
      <c r="V5001" s="9"/>
      <c r="W5001" s="9"/>
      <c r="X5001" s="9"/>
      <c r="Y5001" s="9"/>
      <c r="Z5001" s="9"/>
      <c r="AA5001" s="9"/>
      <c r="AB5001" s="9"/>
      <c r="AC5001" s="9"/>
      <c r="AD5001" s="9"/>
      <c r="AE5001" s="9"/>
      <c r="AF5001" s="55"/>
      <c r="AG5001" s="55"/>
      <c r="AH5001" s="9"/>
      <c r="AI5001" s="9"/>
      <c r="AJ5001" s="9"/>
      <c r="AK5001" s="9"/>
      <c r="AL5001" s="9"/>
      <c r="AM5001" s="9"/>
      <c r="AN5001" s="9"/>
      <c r="AO5001" s="9"/>
      <c r="AP5001" s="9"/>
      <c r="AQ5001" s="9"/>
      <c r="AR5001" s="9"/>
      <c r="AS5001" s="9"/>
      <c r="AT5001" s="9"/>
      <c r="AU5001" s="9"/>
      <c r="AV5001" s="9"/>
      <c r="AW5001" s="9"/>
      <c r="AX5001" s="9"/>
      <c r="AY5001" s="9"/>
      <c r="AZ5001" s="9"/>
      <c r="BA5001" s="9"/>
      <c r="BB5001" s="9"/>
      <c r="BC5001" s="9"/>
      <c r="BD5001" s="9"/>
      <c r="BE5001" s="9"/>
      <c r="BF5001" s="9"/>
      <c r="BG5001" s="9"/>
      <c r="BH5001" s="9"/>
      <c r="BI5001" s="9"/>
      <c r="BJ5001" s="9"/>
      <c r="BK5001" s="9"/>
      <c r="BL5001" s="9"/>
      <c r="BM5001" s="9"/>
      <c r="BN5001" s="9"/>
      <c r="BO5001" s="9"/>
      <c r="BP5001" s="9"/>
      <c r="BQ5001" s="9"/>
      <c r="BT5001" s="9"/>
      <c r="BU5001" s="9"/>
      <c r="BX5001" s="9"/>
      <c r="BY5001" s="9"/>
      <c r="CB5001" s="9"/>
      <c r="CC5001" s="9"/>
      <c r="CF5001" s="9"/>
      <c r="CG5001" s="9"/>
      <c r="CJ5001" s="9"/>
      <c r="CK5001" s="9"/>
      <c r="CN5001" s="9"/>
      <c r="CO5001" s="9"/>
      <c r="CP5001" s="9"/>
      <c r="CQ5001" s="9"/>
      <c r="CR5001" s="9"/>
      <c r="CS5001" s="9"/>
      <c r="CT5001" s="9"/>
      <c r="CU5001" s="9"/>
      <c r="CV5001" s="9"/>
      <c r="CW5001" s="9"/>
      <c r="CX5001" s="9"/>
      <c r="CY5001" s="9"/>
      <c r="CZ5001" s="9"/>
      <c r="DA5001" s="9"/>
      <c r="DB5001" s="9"/>
      <c r="DC5001" s="9"/>
      <c r="DD5001" s="9"/>
      <c r="DE5001" s="9"/>
      <c r="DF5001" s="9"/>
      <c r="DG5001" s="9"/>
      <c r="DH5001" s="9"/>
      <c r="DI5001" s="9"/>
      <c r="DJ5001" s="9"/>
      <c r="DK5001" s="9"/>
      <c r="DL5001" s="9"/>
      <c r="DM5001" s="9"/>
      <c r="DN5001" s="9"/>
      <c r="DO5001" s="9"/>
      <c r="DP5001" s="9"/>
      <c r="DQ5001" s="9"/>
      <c r="DR5001" s="9"/>
      <c r="DS5001" s="9"/>
      <c r="DT5001" s="9"/>
      <c r="DU5001" s="9"/>
      <c r="DV5001" s="9"/>
      <c r="DW5001" s="9"/>
      <c r="DX5001" s="9"/>
      <c r="DY5001" s="9"/>
      <c r="DZ5001" s="9"/>
      <c r="EA5001" s="9"/>
    </row>
    <row r="5002" spans="1:131" ht="39.75" customHeight="1" x14ac:dyDescent="0.25">
      <c r="A5002" s="9">
        <v>3442</v>
      </c>
      <c r="B5002" s="9" t="s">
        <v>10126</v>
      </c>
      <c r="C5002" s="9" t="s">
        <v>10127</v>
      </c>
      <c r="D5002" s="9"/>
      <c r="E5002" s="9" t="s">
        <v>10123</v>
      </c>
      <c r="F5002" s="9" t="s">
        <v>5018</v>
      </c>
      <c r="G5002" s="9"/>
      <c r="H5002" s="9" t="s">
        <v>202</v>
      </c>
      <c r="I5002" s="9" t="s">
        <v>25</v>
      </c>
      <c r="J5002" s="129">
        <v>44330</v>
      </c>
      <c r="K5002" s="129">
        <v>44317</v>
      </c>
      <c r="L5002" s="129">
        <v>44454</v>
      </c>
      <c r="O5002" s="9">
        <v>30</v>
      </c>
      <c r="Q5002" s="9" t="s">
        <v>61</v>
      </c>
      <c r="S5002" s="13">
        <v>2900000</v>
      </c>
      <c r="T5002" s="13">
        <v>2900000</v>
      </c>
      <c r="U5002" s="13">
        <v>870000</v>
      </c>
      <c r="V5002" s="9"/>
      <c r="W5002" s="9"/>
      <c r="X5002" s="9"/>
      <c r="Y5002" s="9"/>
      <c r="Z5002" s="9"/>
      <c r="AA5002" s="9"/>
      <c r="AB5002" s="9"/>
      <c r="AC5002" s="9"/>
      <c r="AD5002" s="9"/>
      <c r="AE5002" s="9"/>
      <c r="AF5002" s="55"/>
      <c r="AG5002" s="55"/>
      <c r="AH5002" s="9"/>
      <c r="AI5002" s="9"/>
      <c r="AJ5002" s="9"/>
      <c r="AK5002" s="9"/>
      <c r="AL5002" s="9"/>
      <c r="AM5002" s="9"/>
      <c r="AN5002" s="9"/>
      <c r="AO5002" s="9"/>
      <c r="AP5002" s="9"/>
      <c r="AQ5002" s="9"/>
      <c r="AR5002" s="9"/>
      <c r="AS5002" s="9"/>
      <c r="AT5002" s="9"/>
      <c r="AU5002" s="9"/>
      <c r="AV5002" s="9"/>
      <c r="AW5002" s="9"/>
      <c r="AX5002" s="9"/>
      <c r="AY5002" s="9"/>
      <c r="AZ5002" s="9"/>
      <c r="BA5002" s="9"/>
      <c r="BB5002" s="9"/>
      <c r="BC5002" s="9"/>
      <c r="BD5002" s="9"/>
      <c r="BE5002" s="9"/>
      <c r="BF5002" s="9"/>
      <c r="BG5002" s="9"/>
      <c r="BH5002" s="9"/>
      <c r="BI5002" s="9"/>
      <c r="BJ5002" s="9"/>
      <c r="BK5002" s="9"/>
      <c r="BL5002" s="9"/>
      <c r="BM5002" s="9"/>
      <c r="BN5002" s="9"/>
      <c r="BO5002" s="9"/>
      <c r="BP5002" s="9"/>
      <c r="BQ5002" s="9"/>
      <c r="BT5002" s="9"/>
      <c r="BU5002" s="9"/>
      <c r="BX5002" s="9"/>
      <c r="BY5002" s="9"/>
      <c r="CB5002" s="9"/>
      <c r="CC5002" s="9"/>
      <c r="CF5002" s="9"/>
      <c r="CG5002" s="9"/>
      <c r="CJ5002" s="9"/>
      <c r="CK5002" s="9"/>
      <c r="CN5002" s="9"/>
      <c r="CO5002" s="9"/>
      <c r="CP5002" s="9"/>
      <c r="CQ5002" s="9"/>
      <c r="CR5002" s="9"/>
      <c r="CS5002" s="9"/>
      <c r="CT5002" s="9"/>
      <c r="CU5002" s="9"/>
      <c r="CV5002" s="9"/>
      <c r="CW5002" s="9"/>
      <c r="CX5002" s="9"/>
      <c r="CY5002" s="9"/>
      <c r="CZ5002" s="9"/>
      <c r="DA5002" s="9"/>
      <c r="DB5002" s="9"/>
      <c r="DC5002" s="9"/>
      <c r="DD5002" s="9"/>
      <c r="DE5002" s="9"/>
      <c r="DF5002" s="9"/>
      <c r="DG5002" s="9"/>
      <c r="DH5002" s="9"/>
      <c r="DI5002" s="9"/>
      <c r="DJ5002" s="9"/>
      <c r="DK5002" s="9"/>
      <c r="DL5002" s="9"/>
      <c r="DM5002" s="9"/>
      <c r="DN5002" s="9"/>
      <c r="DO5002" s="9"/>
      <c r="DP5002" s="9"/>
      <c r="DQ5002" s="9"/>
      <c r="DR5002" s="9"/>
      <c r="DS5002" s="9"/>
      <c r="DT5002" s="9"/>
      <c r="DU5002" s="9"/>
      <c r="DV5002" s="9"/>
      <c r="DW5002" s="9"/>
      <c r="DX5002" s="9"/>
      <c r="DY5002" s="9"/>
      <c r="DZ5002" s="9"/>
      <c r="EA5002" s="9"/>
    </row>
    <row r="5003" spans="1:131" ht="19.5" customHeight="1" x14ac:dyDescent="0.25">
      <c r="A5003" s="9">
        <v>3443</v>
      </c>
      <c r="B5003" s="9" t="s">
        <v>10128</v>
      </c>
      <c r="C5003" s="9" t="s">
        <v>10129</v>
      </c>
      <c r="D5003" s="9"/>
      <c r="E5003" s="9" t="s">
        <v>8502</v>
      </c>
      <c r="F5003" s="108" t="s">
        <v>10130</v>
      </c>
      <c r="G5003" s="9"/>
      <c r="H5003" s="9" t="s">
        <v>202</v>
      </c>
      <c r="I5003" s="9" t="s">
        <v>25</v>
      </c>
      <c r="J5003" s="129">
        <v>44326</v>
      </c>
      <c r="K5003" s="129">
        <v>44104</v>
      </c>
      <c r="L5003" s="129">
        <v>44773</v>
      </c>
      <c r="O5003" s="9">
        <v>30</v>
      </c>
      <c r="Q5003" s="9" t="s">
        <v>54</v>
      </c>
      <c r="R5003" s="13">
        <v>60553948</v>
      </c>
      <c r="S5003" s="13">
        <v>28339948</v>
      </c>
      <c r="T5003" s="13">
        <v>28339948</v>
      </c>
      <c r="U5003" s="13">
        <v>8501948</v>
      </c>
      <c r="V5003" s="9"/>
      <c r="W5003" s="9"/>
      <c r="X5003" s="9"/>
      <c r="Y5003" s="9"/>
      <c r="Z5003" s="9"/>
      <c r="AA5003" s="9"/>
      <c r="AB5003" s="9"/>
      <c r="AC5003" s="9"/>
      <c r="AD5003" s="9"/>
      <c r="AE5003" s="9"/>
      <c r="AF5003" s="55"/>
      <c r="AG5003" s="55"/>
      <c r="AH5003" s="9"/>
      <c r="AI5003" s="9"/>
      <c r="AJ5003" s="9"/>
      <c r="AK5003" s="9"/>
      <c r="AL5003" s="9"/>
      <c r="AM5003" s="9"/>
      <c r="AN5003" s="9"/>
      <c r="AO5003" s="9"/>
      <c r="AP5003" s="9"/>
      <c r="AQ5003" s="9"/>
      <c r="AR5003" s="9"/>
      <c r="AS5003" s="9"/>
      <c r="AT5003" s="9"/>
      <c r="AU5003" s="9"/>
      <c r="AV5003" s="9"/>
      <c r="AW5003" s="9"/>
      <c r="AX5003" s="9"/>
      <c r="AY5003" s="9"/>
      <c r="AZ5003" s="9"/>
      <c r="BA5003" s="9"/>
      <c r="BB5003" s="9"/>
      <c r="BC5003" s="9"/>
      <c r="BD5003" s="9"/>
      <c r="BE5003" s="9"/>
      <c r="BF5003" s="9"/>
      <c r="BG5003" s="9"/>
      <c r="BH5003" s="9"/>
      <c r="BI5003" s="9"/>
      <c r="BJ5003" s="9"/>
      <c r="BK5003" s="9"/>
      <c r="BL5003" s="9"/>
      <c r="BM5003" s="9"/>
      <c r="BN5003" s="9"/>
      <c r="BO5003" s="9"/>
      <c r="BP5003" s="9"/>
      <c r="BQ5003" s="9"/>
      <c r="BT5003" s="9"/>
      <c r="BU5003" s="9"/>
      <c r="BX5003" s="9"/>
      <c r="BY5003" s="9"/>
      <c r="CB5003" s="9"/>
      <c r="CC5003" s="9"/>
      <c r="CF5003" s="9"/>
      <c r="CG5003" s="9"/>
      <c r="CJ5003" s="9"/>
      <c r="CK5003" s="9"/>
      <c r="CN5003" s="9"/>
      <c r="CO5003" s="9"/>
      <c r="CP5003" s="9"/>
      <c r="CQ5003" s="9"/>
      <c r="CR5003" s="9"/>
      <c r="CS5003" s="9"/>
      <c r="CT5003" s="9"/>
      <c r="CU5003" s="9"/>
      <c r="CV5003" s="9"/>
      <c r="CW5003" s="9"/>
      <c r="CX5003" s="9"/>
      <c r="CY5003" s="9"/>
      <c r="CZ5003" s="9"/>
      <c r="DA5003" s="9"/>
      <c r="DB5003" s="9"/>
      <c r="DC5003" s="9"/>
      <c r="DD5003" s="9"/>
      <c r="DE5003" s="9"/>
      <c r="DF5003" s="9"/>
      <c r="DG5003" s="9"/>
      <c r="DH5003" s="9"/>
      <c r="DI5003" s="9"/>
      <c r="DJ5003" s="9"/>
      <c r="DK5003" s="9"/>
      <c r="DL5003" s="9"/>
      <c r="DM5003" s="9"/>
      <c r="DN5003" s="9"/>
      <c r="DO5003" s="9"/>
      <c r="DP5003" s="9"/>
      <c r="DQ5003" s="9"/>
      <c r="DR5003" s="9"/>
      <c r="DS5003" s="9"/>
      <c r="DT5003" s="9"/>
      <c r="DU5003" s="9"/>
      <c r="DV5003" s="9"/>
      <c r="DW5003" s="9"/>
      <c r="DX5003" s="9"/>
      <c r="DY5003" s="9"/>
      <c r="DZ5003" s="9"/>
      <c r="EA5003" s="9"/>
    </row>
    <row r="5004" spans="1:131" ht="19.5" customHeight="1" x14ac:dyDescent="0.25">
      <c r="A5004" s="9">
        <v>3444</v>
      </c>
      <c r="B5004" s="9" t="s">
        <v>10131</v>
      </c>
      <c r="C5004" s="9" t="s">
        <v>10132</v>
      </c>
      <c r="D5004" s="9"/>
      <c r="E5004" s="9" t="s">
        <v>22</v>
      </c>
      <c r="F5004" s="9" t="s">
        <v>6262</v>
      </c>
      <c r="G5004" s="9"/>
      <c r="H5004" s="9" t="s">
        <v>202</v>
      </c>
      <c r="I5004" s="9" t="s">
        <v>78</v>
      </c>
      <c r="J5004" s="129">
        <v>44361</v>
      </c>
      <c r="K5004" s="129">
        <v>44271</v>
      </c>
      <c r="L5004" s="129">
        <v>44561</v>
      </c>
      <c r="O5004" s="9">
        <v>32</v>
      </c>
      <c r="Q5004" s="9" t="s">
        <v>61</v>
      </c>
      <c r="R5004" s="9"/>
      <c r="S5004" s="13">
        <v>69626175</v>
      </c>
      <c r="T5004" s="13">
        <v>69626175</v>
      </c>
      <c r="U5004" s="13">
        <v>20887852</v>
      </c>
      <c r="V5004" s="9"/>
      <c r="W5004" s="9"/>
      <c r="X5004" s="9"/>
      <c r="Y5004" s="9"/>
      <c r="Z5004" s="9"/>
      <c r="AA5004" s="9"/>
      <c r="AB5004" s="9"/>
      <c r="AC5004" s="9"/>
      <c r="AD5004" s="9"/>
      <c r="AE5004" s="9"/>
      <c r="AF5004" s="55"/>
      <c r="AG5004" s="55"/>
      <c r="AH5004" s="9"/>
      <c r="AI5004" s="9"/>
      <c r="AJ5004" s="9"/>
      <c r="AK5004" s="9"/>
      <c r="AL5004" s="9"/>
      <c r="AM5004" s="9"/>
      <c r="AN5004" s="9"/>
      <c r="AO5004" s="9"/>
      <c r="AP5004" s="9"/>
      <c r="AQ5004" s="9"/>
      <c r="AR5004" s="9"/>
      <c r="AS5004" s="9"/>
      <c r="AT5004" s="9"/>
      <c r="AU5004" s="9"/>
      <c r="AV5004" s="9"/>
      <c r="AW5004" s="9"/>
      <c r="AX5004" s="9"/>
      <c r="AY5004" s="9"/>
      <c r="AZ5004" s="9"/>
      <c r="BA5004" s="9"/>
      <c r="BB5004" s="9"/>
      <c r="BC5004" s="9"/>
      <c r="BD5004" s="9"/>
      <c r="BE5004" s="9"/>
      <c r="BF5004" s="9"/>
      <c r="BG5004" s="9"/>
      <c r="BH5004" s="9"/>
      <c r="BI5004" s="9"/>
      <c r="BJ5004" s="9"/>
      <c r="BK5004" s="9"/>
      <c r="BL5004" s="9"/>
      <c r="BM5004" s="9"/>
      <c r="BN5004" s="9"/>
      <c r="BO5004" s="9"/>
      <c r="BP5004" s="9"/>
      <c r="BQ5004" s="9"/>
      <c r="BT5004" s="9"/>
      <c r="BU5004" s="9"/>
      <c r="BX5004" s="9"/>
      <c r="BY5004" s="9"/>
      <c r="CB5004" s="9"/>
      <c r="CC5004" s="9"/>
      <c r="CF5004" s="9"/>
      <c r="CG5004" s="9"/>
      <c r="CJ5004" s="9"/>
      <c r="CK5004" s="9"/>
      <c r="CN5004" s="9"/>
      <c r="CO5004" s="9"/>
      <c r="CP5004" s="9"/>
      <c r="CQ5004" s="9"/>
      <c r="CR5004" s="9"/>
      <c r="CS5004" s="9"/>
      <c r="CT5004" s="9"/>
      <c r="CU5004" s="9"/>
      <c r="CV5004" s="9"/>
      <c r="CW5004" s="9"/>
      <c r="CX5004" s="9"/>
      <c r="CY5004" s="9"/>
      <c r="CZ5004" s="9"/>
      <c r="DA5004" s="9"/>
      <c r="DB5004" s="9"/>
      <c r="DC5004" s="9"/>
      <c r="DD5004" s="9"/>
      <c r="DE5004" s="9"/>
      <c r="DF5004" s="9"/>
      <c r="DG5004" s="9"/>
      <c r="DH5004" s="9"/>
      <c r="DI5004" s="9"/>
      <c r="DJ5004" s="9"/>
      <c r="DK5004" s="9"/>
      <c r="DL5004" s="9"/>
      <c r="DM5004" s="9"/>
      <c r="DN5004" s="9"/>
      <c r="DO5004" s="9"/>
      <c r="DP5004" s="9"/>
      <c r="DQ5004" s="9"/>
      <c r="DR5004" s="9"/>
      <c r="DS5004" s="9"/>
      <c r="DT5004" s="9"/>
      <c r="DU5004" s="9"/>
      <c r="DV5004" s="9"/>
      <c r="DW5004" s="9"/>
      <c r="DX5004" s="9"/>
      <c r="DY5004" s="9"/>
      <c r="DZ5004" s="9"/>
      <c r="EA5004" s="9"/>
    </row>
    <row r="5005" spans="1:131" ht="19.5" customHeight="1" x14ac:dyDescent="0.25">
      <c r="A5005" s="9">
        <v>3445</v>
      </c>
      <c r="B5005" s="9" t="s">
        <v>10133</v>
      </c>
      <c r="C5005" s="9" t="s">
        <v>10134</v>
      </c>
      <c r="D5005" s="9"/>
      <c r="E5005" s="9" t="s">
        <v>2433</v>
      </c>
      <c r="F5005" s="9" t="s">
        <v>2434</v>
      </c>
      <c r="G5005" s="9"/>
      <c r="H5005" s="9" t="s">
        <v>202</v>
      </c>
      <c r="I5005" s="9" t="s">
        <v>881</v>
      </c>
      <c r="J5005" s="129">
        <v>44331</v>
      </c>
      <c r="K5005" s="129">
        <v>44301</v>
      </c>
      <c r="L5005" s="129">
        <v>44377</v>
      </c>
      <c r="O5005" s="9">
        <v>32</v>
      </c>
      <c r="Q5005" s="9" t="s">
        <v>54</v>
      </c>
      <c r="R5005" s="9"/>
      <c r="S5005" s="13">
        <v>5369500</v>
      </c>
      <c r="T5005" s="13">
        <v>5369500</v>
      </c>
      <c r="U5005" s="13">
        <v>1610850</v>
      </c>
      <c r="V5005" s="9"/>
      <c r="W5005" s="9"/>
      <c r="X5005" s="9"/>
      <c r="Y5005" s="9"/>
      <c r="Z5005" s="9"/>
      <c r="AA5005" s="9"/>
      <c r="AB5005" s="9"/>
      <c r="AC5005" s="9"/>
      <c r="AD5005" s="9"/>
      <c r="AE5005" s="9"/>
      <c r="AF5005" s="55"/>
      <c r="AG5005" s="55"/>
      <c r="AH5005" s="9"/>
      <c r="AI5005" s="9"/>
      <c r="AJ5005" s="9"/>
      <c r="AK5005" s="9"/>
      <c r="AL5005" s="9"/>
      <c r="AM5005" s="9"/>
      <c r="AN5005" s="9"/>
      <c r="AO5005" s="9"/>
      <c r="AP5005" s="9"/>
      <c r="AQ5005" s="9"/>
      <c r="AR5005" s="9"/>
      <c r="AS5005" s="9"/>
      <c r="AT5005" s="9"/>
      <c r="AU5005" s="9"/>
      <c r="AV5005" s="9"/>
      <c r="AW5005" s="9"/>
      <c r="AX5005" s="9"/>
      <c r="AY5005" s="9"/>
      <c r="AZ5005" s="9"/>
      <c r="BA5005" s="9"/>
      <c r="BB5005" s="9"/>
      <c r="BC5005" s="9"/>
      <c r="BD5005" s="9"/>
      <c r="BE5005" s="9"/>
      <c r="BF5005" s="9"/>
      <c r="BG5005" s="9"/>
      <c r="BH5005" s="9"/>
      <c r="BI5005" s="9"/>
      <c r="BJ5005" s="9"/>
      <c r="BK5005" s="9"/>
      <c r="BL5005" s="9"/>
      <c r="BM5005" s="9"/>
      <c r="BN5005" s="9"/>
      <c r="BO5005" s="9"/>
      <c r="BP5005" s="9"/>
      <c r="BQ5005" s="9"/>
      <c r="BT5005" s="9"/>
      <c r="BU5005" s="9"/>
      <c r="BX5005" s="9"/>
      <c r="BY5005" s="9"/>
      <c r="CB5005" s="9"/>
      <c r="CC5005" s="9"/>
      <c r="CF5005" s="9"/>
      <c r="CG5005" s="9"/>
      <c r="CJ5005" s="9"/>
      <c r="CK5005" s="9"/>
      <c r="CN5005" s="9"/>
      <c r="CO5005" s="9"/>
      <c r="CP5005" s="9"/>
      <c r="CQ5005" s="9"/>
      <c r="CR5005" s="9"/>
      <c r="CS5005" s="9"/>
      <c r="CT5005" s="9"/>
      <c r="CU5005" s="9"/>
      <c r="CV5005" s="9"/>
      <c r="CW5005" s="9"/>
      <c r="CX5005" s="9"/>
      <c r="CY5005" s="9"/>
      <c r="CZ5005" s="9"/>
      <c r="DA5005" s="9"/>
      <c r="DB5005" s="9"/>
      <c r="DC5005" s="9"/>
      <c r="DD5005" s="9"/>
      <c r="DE5005" s="9"/>
      <c r="DF5005" s="9"/>
      <c r="DG5005" s="9"/>
      <c r="DH5005" s="9"/>
      <c r="DI5005" s="9"/>
      <c r="DJ5005" s="9"/>
      <c r="DK5005" s="9"/>
      <c r="DL5005" s="9"/>
      <c r="DM5005" s="9"/>
      <c r="DN5005" s="9"/>
      <c r="DO5005" s="9"/>
      <c r="DP5005" s="9"/>
      <c r="DQ5005" s="9"/>
      <c r="DR5005" s="9"/>
      <c r="DS5005" s="9"/>
      <c r="DT5005" s="9"/>
      <c r="DU5005" s="9"/>
      <c r="DV5005" s="9"/>
      <c r="DW5005" s="9"/>
      <c r="DX5005" s="9"/>
      <c r="DY5005" s="9"/>
      <c r="DZ5005" s="9"/>
      <c r="EA5005" s="9"/>
    </row>
    <row r="5006" spans="1:131" ht="19.5" customHeight="1" x14ac:dyDescent="0.25">
      <c r="A5006" s="9">
        <v>3446</v>
      </c>
      <c r="B5006" s="9" t="s">
        <v>10135</v>
      </c>
      <c r="C5006" s="9" t="s">
        <v>10136</v>
      </c>
      <c r="D5006" s="9"/>
      <c r="E5006" s="9" t="s">
        <v>877</v>
      </c>
      <c r="F5006" s="9" t="s">
        <v>9101</v>
      </c>
      <c r="G5006" s="9"/>
      <c r="H5006" s="9" t="s">
        <v>202</v>
      </c>
      <c r="I5006" s="9" t="s">
        <v>25</v>
      </c>
      <c r="J5006" s="129">
        <v>44321</v>
      </c>
      <c r="K5006" s="129">
        <v>44211</v>
      </c>
      <c r="L5006" s="129">
        <v>44407</v>
      </c>
      <c r="O5006" s="9">
        <v>30</v>
      </c>
      <c r="Q5006" s="9" t="s">
        <v>54</v>
      </c>
      <c r="R5006" s="9"/>
      <c r="S5006" s="13">
        <v>18571429</v>
      </c>
      <c r="T5006" s="13">
        <v>18571429</v>
      </c>
      <c r="U5006" s="13">
        <v>5571429</v>
      </c>
      <c r="V5006" s="9"/>
      <c r="W5006" s="9"/>
      <c r="X5006" s="9"/>
      <c r="Y5006" s="9"/>
      <c r="Z5006" s="9"/>
      <c r="AA5006" s="9"/>
      <c r="AB5006" s="9"/>
      <c r="AC5006" s="9"/>
      <c r="AD5006" s="9"/>
      <c r="AE5006" s="9"/>
      <c r="AF5006" s="55"/>
      <c r="AG5006" s="55"/>
      <c r="AH5006" s="9"/>
      <c r="AI5006" s="9"/>
      <c r="AJ5006" s="9"/>
      <c r="AK5006" s="9"/>
      <c r="AL5006" s="9"/>
      <c r="AM5006" s="9"/>
      <c r="AN5006" s="9"/>
      <c r="AO5006" s="9"/>
      <c r="AP5006" s="9"/>
      <c r="AQ5006" s="9"/>
      <c r="AR5006" s="9"/>
      <c r="AS5006" s="9"/>
      <c r="AT5006" s="9"/>
      <c r="AU5006" s="9"/>
      <c r="AV5006" s="9"/>
      <c r="AW5006" s="9"/>
      <c r="AX5006" s="9"/>
      <c r="AY5006" s="9"/>
      <c r="AZ5006" s="9"/>
      <c r="BA5006" s="9"/>
      <c r="BB5006" s="9"/>
      <c r="BC5006" s="9"/>
      <c r="BD5006" s="9"/>
      <c r="BE5006" s="9"/>
      <c r="BF5006" s="9"/>
      <c r="BG5006" s="9"/>
      <c r="BH5006" s="9"/>
      <c r="BI5006" s="9"/>
      <c r="BJ5006" s="9"/>
      <c r="BK5006" s="9"/>
      <c r="BL5006" s="9"/>
      <c r="BM5006" s="9"/>
      <c r="BN5006" s="9"/>
      <c r="BO5006" s="9"/>
      <c r="BP5006" s="9"/>
      <c r="BQ5006" s="9"/>
      <c r="BT5006" s="9"/>
      <c r="BU5006" s="9"/>
      <c r="BX5006" s="9"/>
      <c r="BY5006" s="9"/>
      <c r="CB5006" s="9"/>
      <c r="CC5006" s="9"/>
      <c r="CF5006" s="9"/>
      <c r="CG5006" s="9"/>
      <c r="CJ5006" s="9"/>
      <c r="CK5006" s="9"/>
      <c r="CN5006" s="9"/>
      <c r="CO5006" s="9"/>
      <c r="CP5006" s="9"/>
      <c r="CQ5006" s="9"/>
      <c r="CR5006" s="9"/>
      <c r="CS5006" s="9"/>
      <c r="CT5006" s="9"/>
      <c r="CU5006" s="9"/>
      <c r="CV5006" s="9"/>
      <c r="CW5006" s="9"/>
      <c r="CX5006" s="9"/>
      <c r="CY5006" s="9"/>
      <c r="CZ5006" s="9"/>
      <c r="DA5006" s="9"/>
      <c r="DB5006" s="9"/>
      <c r="DC5006" s="9"/>
      <c r="DD5006" s="9"/>
      <c r="DE5006" s="9"/>
      <c r="DF5006" s="9"/>
      <c r="DG5006" s="9"/>
      <c r="DH5006" s="9"/>
      <c r="DI5006" s="9"/>
      <c r="DJ5006" s="9"/>
      <c r="DK5006" s="9"/>
      <c r="DL5006" s="9"/>
      <c r="DM5006" s="9"/>
      <c r="DN5006" s="9"/>
      <c r="DO5006" s="9"/>
      <c r="DP5006" s="9"/>
      <c r="DQ5006" s="9"/>
      <c r="DR5006" s="9"/>
      <c r="DS5006" s="9"/>
      <c r="DT5006" s="9"/>
      <c r="DU5006" s="9"/>
      <c r="DV5006" s="9"/>
      <c r="DW5006" s="9"/>
      <c r="DX5006" s="9"/>
      <c r="DY5006" s="9"/>
      <c r="DZ5006" s="9"/>
      <c r="EA5006" s="9"/>
    </row>
    <row r="5007" spans="1:131" ht="19.5" customHeight="1" x14ac:dyDescent="0.25">
      <c r="A5007" s="9">
        <v>3447</v>
      </c>
      <c r="B5007" s="9" t="s">
        <v>10137</v>
      </c>
      <c r="C5007" s="9" t="s">
        <v>10138</v>
      </c>
      <c r="D5007" s="9"/>
      <c r="E5007" s="9" t="s">
        <v>10139</v>
      </c>
      <c r="F5007" s="9" t="s">
        <v>7508</v>
      </c>
      <c r="G5007" s="9"/>
      <c r="H5007" s="9" t="s">
        <v>202</v>
      </c>
      <c r="I5007" s="9" t="s">
        <v>3432</v>
      </c>
      <c r="J5007" s="129">
        <v>44263</v>
      </c>
      <c r="K5007" s="129">
        <v>44133</v>
      </c>
      <c r="L5007" s="129">
        <v>44804</v>
      </c>
      <c r="O5007" s="9">
        <v>28</v>
      </c>
      <c r="Q5007" s="9" t="s">
        <v>61</v>
      </c>
      <c r="R5007" s="9"/>
      <c r="S5007" s="13">
        <v>730340811</v>
      </c>
      <c r="T5007" s="13">
        <v>730340811</v>
      </c>
      <c r="U5007" s="13">
        <v>205716411</v>
      </c>
      <c r="V5007" s="9"/>
      <c r="W5007" s="9"/>
      <c r="X5007" s="9"/>
      <c r="Y5007" s="9"/>
      <c r="Z5007" s="9"/>
      <c r="AA5007" s="9"/>
      <c r="AB5007" s="9"/>
      <c r="AC5007" s="9"/>
      <c r="AD5007" s="9"/>
      <c r="AE5007" s="9"/>
      <c r="AF5007" s="55"/>
      <c r="AG5007" s="55"/>
      <c r="AH5007" s="9"/>
      <c r="AI5007" s="9"/>
      <c r="AJ5007" s="9"/>
      <c r="AK5007" s="9"/>
      <c r="AL5007" s="9"/>
      <c r="AM5007" s="9"/>
      <c r="AN5007" s="9"/>
      <c r="AO5007" s="9"/>
      <c r="AP5007" s="9"/>
      <c r="AQ5007" s="9"/>
      <c r="AR5007" s="9"/>
      <c r="AS5007" s="9"/>
      <c r="AT5007" s="9"/>
      <c r="AU5007" s="9"/>
      <c r="AV5007" s="9"/>
      <c r="AW5007" s="9"/>
      <c r="AX5007" s="9"/>
      <c r="AY5007" s="9"/>
      <c r="AZ5007" s="9"/>
      <c r="BA5007" s="9"/>
      <c r="BB5007" s="9"/>
      <c r="BC5007" s="9"/>
      <c r="BD5007" s="9"/>
      <c r="BE5007" s="9"/>
      <c r="BF5007" s="9"/>
      <c r="BG5007" s="9"/>
      <c r="BH5007" s="9"/>
      <c r="BI5007" s="9"/>
      <c r="BJ5007" s="9"/>
      <c r="BK5007" s="9"/>
      <c r="BL5007" s="9"/>
      <c r="BM5007" s="9"/>
      <c r="BN5007" s="9"/>
      <c r="BO5007" s="9"/>
      <c r="BP5007" s="9"/>
      <c r="BQ5007" s="9"/>
      <c r="BT5007" s="9"/>
      <c r="BU5007" s="9"/>
      <c r="BX5007" s="9"/>
      <c r="BY5007" s="9"/>
      <c r="CB5007" s="9"/>
      <c r="CC5007" s="9"/>
      <c r="CF5007" s="9"/>
      <c r="CG5007" s="9"/>
      <c r="CJ5007" s="9"/>
      <c r="CK5007" s="9"/>
      <c r="CN5007" s="9"/>
      <c r="CO5007" s="9"/>
      <c r="CP5007" s="9"/>
      <c r="CQ5007" s="9"/>
      <c r="CR5007" s="9"/>
      <c r="CS5007" s="9"/>
      <c r="CT5007" s="9"/>
      <c r="CU5007" s="9"/>
      <c r="CV5007" s="9"/>
      <c r="CW5007" s="9"/>
      <c r="CX5007" s="9"/>
      <c r="CY5007" s="9"/>
      <c r="CZ5007" s="9"/>
      <c r="DA5007" s="9"/>
      <c r="DB5007" s="9"/>
      <c r="DC5007" s="9"/>
      <c r="DD5007" s="9"/>
      <c r="DE5007" s="9"/>
      <c r="DF5007" s="9"/>
      <c r="DG5007" s="9"/>
      <c r="DH5007" s="9"/>
      <c r="DI5007" s="9"/>
      <c r="DJ5007" s="9"/>
      <c r="DK5007" s="9"/>
      <c r="DL5007" s="9"/>
      <c r="DM5007" s="9"/>
      <c r="DN5007" s="9"/>
      <c r="DO5007" s="9"/>
      <c r="DP5007" s="9"/>
      <c r="DQ5007" s="9"/>
      <c r="DR5007" s="9"/>
      <c r="DS5007" s="9"/>
      <c r="DT5007" s="9"/>
      <c r="DU5007" s="9"/>
      <c r="DV5007" s="9"/>
      <c r="DW5007" s="9"/>
      <c r="DX5007" s="9"/>
      <c r="DY5007" s="9"/>
      <c r="DZ5007" s="9"/>
      <c r="EA5007" s="9"/>
    </row>
    <row r="5008" spans="1:131" ht="19.5" customHeight="1" x14ac:dyDescent="0.25">
      <c r="A5008" s="9">
        <v>3448</v>
      </c>
      <c r="B5008" s="9" t="s">
        <v>10140</v>
      </c>
      <c r="C5008" s="9" t="s">
        <v>10141</v>
      </c>
      <c r="D5008" s="9"/>
      <c r="E5008" s="9" t="s">
        <v>10142</v>
      </c>
      <c r="F5008" s="9" t="s">
        <v>2305</v>
      </c>
      <c r="G5008" s="9"/>
      <c r="H5008" s="9" t="s">
        <v>202</v>
      </c>
      <c r="I5008" s="9" t="s">
        <v>4464</v>
      </c>
      <c r="J5008" s="129">
        <v>44298</v>
      </c>
      <c r="K5008" s="129">
        <v>44067</v>
      </c>
      <c r="L5008" s="129">
        <v>44916</v>
      </c>
      <c r="O5008" s="9">
        <v>24</v>
      </c>
      <c r="Q5008" s="9" t="s">
        <v>61</v>
      </c>
      <c r="R5008" s="9"/>
      <c r="S5008" s="13">
        <v>33559612478</v>
      </c>
      <c r="U5008" s="13">
        <v>10067883743</v>
      </c>
      <c r="V5008" s="9"/>
      <c r="W5008" s="9"/>
      <c r="X5008" s="9"/>
      <c r="Y5008" s="9"/>
      <c r="Z5008" s="9"/>
      <c r="AA5008" s="9"/>
      <c r="AB5008" s="9"/>
      <c r="AC5008" s="9"/>
      <c r="AD5008" s="9"/>
      <c r="AE5008" s="9"/>
      <c r="AF5008" s="55"/>
      <c r="AG5008" s="55"/>
      <c r="AH5008" s="11">
        <v>44105</v>
      </c>
      <c r="AI5008" s="11">
        <v>44286</v>
      </c>
      <c r="AJ5008" s="13">
        <v>1962678742</v>
      </c>
      <c r="AK5008" s="13">
        <v>588803623</v>
      </c>
      <c r="AL5008" s="9"/>
      <c r="AM5008" s="9"/>
      <c r="AN5008" s="9"/>
      <c r="AO5008" s="9"/>
      <c r="AP5008" s="9"/>
      <c r="AQ5008" s="9"/>
      <c r="AR5008" s="9"/>
      <c r="AS5008" s="9"/>
      <c r="AT5008" s="9"/>
      <c r="AU5008" s="9"/>
      <c r="AV5008" s="9"/>
      <c r="AW5008" s="9"/>
      <c r="AX5008" s="9"/>
      <c r="AY5008" s="9"/>
      <c r="AZ5008" s="9"/>
      <c r="BA5008" s="9"/>
      <c r="BB5008" s="9"/>
      <c r="BC5008" s="9"/>
      <c r="BD5008" s="9"/>
      <c r="BE5008" s="9"/>
      <c r="BF5008" s="9"/>
      <c r="BG5008" s="9"/>
      <c r="BH5008" s="9"/>
      <c r="BI5008" s="9"/>
      <c r="BJ5008" s="9"/>
      <c r="BK5008" s="9"/>
      <c r="BL5008" s="9"/>
      <c r="BM5008" s="9"/>
      <c r="BN5008" s="9"/>
      <c r="BO5008" s="9"/>
      <c r="BP5008" s="9"/>
      <c r="BQ5008" s="9"/>
      <c r="BT5008" s="9"/>
      <c r="BU5008" s="9"/>
      <c r="BX5008" s="9"/>
      <c r="BY5008" s="9"/>
      <c r="CB5008" s="9"/>
      <c r="CC5008" s="9"/>
      <c r="CF5008" s="9"/>
      <c r="CG5008" s="9"/>
      <c r="CJ5008" s="9"/>
      <c r="CK5008" s="9"/>
      <c r="CN5008" s="9"/>
      <c r="CO5008" s="9"/>
      <c r="CP5008" s="9"/>
      <c r="CQ5008" s="9"/>
      <c r="CR5008" s="9"/>
      <c r="CS5008" s="9"/>
      <c r="CT5008" s="9"/>
      <c r="CU5008" s="9"/>
      <c r="CV5008" s="9"/>
      <c r="CW5008" s="9"/>
      <c r="CX5008" s="9"/>
      <c r="CY5008" s="9"/>
      <c r="CZ5008" s="9"/>
      <c r="DA5008" s="9"/>
      <c r="DB5008" s="9"/>
      <c r="DC5008" s="9"/>
      <c r="DD5008" s="9"/>
      <c r="DE5008" s="9"/>
      <c r="DF5008" s="9"/>
      <c r="DG5008" s="9"/>
      <c r="DH5008" s="9"/>
      <c r="DI5008" s="9"/>
      <c r="DJ5008" s="9"/>
      <c r="DK5008" s="9"/>
      <c r="DL5008" s="9"/>
      <c r="DM5008" s="9"/>
      <c r="DN5008" s="9"/>
      <c r="DO5008" s="9"/>
      <c r="DP5008" s="9"/>
      <c r="DQ5008" s="9"/>
      <c r="DR5008" s="9"/>
      <c r="DS5008" s="9"/>
      <c r="DT5008" s="9"/>
      <c r="DU5008" s="9"/>
      <c r="DV5008" s="9"/>
      <c r="DW5008" s="9"/>
      <c r="DX5008" s="9"/>
      <c r="DY5008" s="9"/>
      <c r="DZ5008" s="9"/>
      <c r="EA5008" s="9"/>
    </row>
    <row r="5009" spans="1:131" ht="19.5" customHeight="1" x14ac:dyDescent="0.25">
      <c r="A5009" s="9">
        <v>3449</v>
      </c>
      <c r="B5009" s="9" t="s">
        <v>10143</v>
      </c>
      <c r="C5009" s="9" t="s">
        <v>10144</v>
      </c>
      <c r="D5009" s="9"/>
      <c r="E5009" s="9" t="s">
        <v>10145</v>
      </c>
      <c r="F5009" s="9" t="s">
        <v>4729</v>
      </c>
      <c r="G5009" s="9"/>
      <c r="H5009" s="9" t="s">
        <v>202</v>
      </c>
      <c r="I5009" s="9" t="s">
        <v>25</v>
      </c>
      <c r="J5009" s="129">
        <v>44166</v>
      </c>
      <c r="K5009" s="129">
        <v>44136</v>
      </c>
      <c r="L5009" s="129">
        <v>44499</v>
      </c>
      <c r="M5009" s="9" t="s">
        <v>20</v>
      </c>
      <c r="O5009" s="9">
        <v>28</v>
      </c>
      <c r="Q5009" s="9" t="s">
        <v>54</v>
      </c>
      <c r="R5009" s="9"/>
      <c r="S5009" s="13">
        <v>10000000</v>
      </c>
      <c r="T5009" s="13">
        <v>10000000</v>
      </c>
      <c r="U5009" s="13">
        <v>3000000</v>
      </c>
      <c r="V5009" s="9"/>
      <c r="W5009" s="9"/>
      <c r="X5009" s="9"/>
      <c r="Y5009" s="9"/>
      <c r="Z5009" s="9"/>
      <c r="AA5009" s="9"/>
      <c r="AB5009" s="9"/>
      <c r="AC5009" s="9"/>
      <c r="AD5009" s="13">
        <v>7000000</v>
      </c>
      <c r="AE5009" s="9"/>
      <c r="AF5009" s="55">
        <v>7000000</v>
      </c>
      <c r="AG5009" s="55"/>
      <c r="AH5009" s="9"/>
      <c r="AI5009" s="9"/>
      <c r="AJ5009" s="9"/>
      <c r="AK5009" s="9"/>
      <c r="AL5009" s="9"/>
      <c r="AM5009" s="9"/>
      <c r="AN5009" s="9"/>
      <c r="AO5009" s="9"/>
      <c r="AP5009" s="9"/>
      <c r="AQ5009" s="9"/>
      <c r="AR5009" s="9"/>
      <c r="AS5009" s="9"/>
      <c r="AT5009" s="9"/>
      <c r="AU5009" s="9"/>
      <c r="AV5009" s="9"/>
      <c r="AW5009" s="9"/>
      <c r="AX5009" s="9"/>
      <c r="AY5009" s="9"/>
      <c r="AZ5009" s="9"/>
      <c r="BA5009" s="9"/>
      <c r="BB5009" s="9"/>
      <c r="BC5009" s="9"/>
      <c r="BD5009" s="9"/>
      <c r="BE5009" s="9"/>
      <c r="BF5009" s="9"/>
      <c r="BG5009" s="9"/>
      <c r="BH5009" s="9"/>
      <c r="BI5009" s="9"/>
      <c r="BJ5009" s="9"/>
      <c r="BK5009" s="9"/>
      <c r="BL5009" s="9"/>
      <c r="BM5009" s="9"/>
      <c r="BN5009" s="9"/>
      <c r="BO5009" s="9"/>
      <c r="BP5009" s="9"/>
      <c r="BQ5009" s="9"/>
      <c r="BT5009" s="9"/>
      <c r="BU5009" s="9"/>
      <c r="BX5009" s="9"/>
      <c r="BY5009" s="9"/>
      <c r="CB5009" s="9"/>
      <c r="CC5009" s="9"/>
      <c r="CF5009" s="9"/>
      <c r="CG5009" s="9"/>
      <c r="CJ5009" s="9"/>
      <c r="CK5009" s="9"/>
      <c r="CN5009" s="9"/>
      <c r="CO5009" s="9"/>
      <c r="CP5009" s="9"/>
      <c r="CQ5009" s="9"/>
      <c r="CR5009" s="9"/>
      <c r="CS5009" s="9"/>
      <c r="CT5009" s="9"/>
      <c r="CU5009" s="9"/>
      <c r="CV5009" s="9"/>
      <c r="CW5009" s="9"/>
      <c r="CX5009" s="9"/>
      <c r="CY5009" s="9"/>
      <c r="CZ5009" s="9"/>
      <c r="DA5009" s="9"/>
      <c r="DB5009" s="9"/>
      <c r="DC5009" s="9"/>
      <c r="DD5009" s="9"/>
      <c r="DE5009" s="9"/>
      <c r="DF5009" s="9"/>
      <c r="DG5009" s="9"/>
      <c r="DH5009" s="9"/>
      <c r="DI5009" s="9"/>
      <c r="DJ5009" s="9"/>
      <c r="DK5009" s="9"/>
      <c r="DL5009" s="9"/>
      <c r="DM5009" s="9"/>
      <c r="DN5009" s="9"/>
      <c r="DO5009" s="9"/>
      <c r="DP5009" s="9"/>
      <c r="DQ5009" s="9"/>
      <c r="DR5009" s="9"/>
      <c r="DS5009" s="9"/>
      <c r="DT5009" s="9"/>
      <c r="DU5009" s="9"/>
      <c r="DV5009" s="9"/>
      <c r="DW5009" s="9"/>
      <c r="DX5009" s="9"/>
      <c r="DY5009" s="9"/>
      <c r="DZ5009" s="9"/>
      <c r="EA5009" s="9"/>
    </row>
    <row r="5010" spans="1:131" ht="19.5" customHeight="1" x14ac:dyDescent="0.25">
      <c r="A5010" s="9">
        <v>3450</v>
      </c>
      <c r="B5010" s="9" t="s">
        <v>10147</v>
      </c>
      <c r="C5010" s="9" t="s">
        <v>10148</v>
      </c>
      <c r="D5010" s="9"/>
      <c r="E5010" s="9" t="s">
        <v>10149</v>
      </c>
      <c r="F5010" s="9" t="s">
        <v>7652</v>
      </c>
      <c r="G5010" s="9"/>
      <c r="H5010" s="9" t="s">
        <v>202</v>
      </c>
      <c r="I5010" s="9" t="s">
        <v>9953</v>
      </c>
      <c r="J5010" s="129">
        <v>44351</v>
      </c>
      <c r="K5010" s="129">
        <v>44267</v>
      </c>
      <c r="L5010" s="129">
        <v>44742</v>
      </c>
      <c r="O5010" s="9">
        <v>25</v>
      </c>
      <c r="Q5010" s="9" t="s">
        <v>61</v>
      </c>
      <c r="R5010" s="13">
        <v>1536270876</v>
      </c>
      <c r="S5010" s="13">
        <v>1341020876</v>
      </c>
      <c r="T5010" s="13">
        <v>1341020876</v>
      </c>
      <c r="U5010" s="13">
        <v>402306263</v>
      </c>
      <c r="V5010" s="9"/>
      <c r="W5010" s="9"/>
      <c r="X5010" s="9"/>
      <c r="Y5010" s="9"/>
      <c r="Z5010" s="9"/>
      <c r="AA5010" s="9"/>
      <c r="AB5010" s="9"/>
      <c r="AC5010" s="9"/>
      <c r="AD5010" s="9"/>
      <c r="AE5010" s="9"/>
      <c r="AF5010" s="55"/>
      <c r="AG5010" s="55"/>
      <c r="AH5010" s="9"/>
      <c r="AI5010" s="9"/>
      <c r="AJ5010" s="9"/>
      <c r="AK5010" s="9"/>
      <c r="AL5010" s="9"/>
      <c r="AM5010" s="9"/>
      <c r="AN5010" s="9"/>
      <c r="AO5010" s="9"/>
      <c r="AP5010" s="9"/>
      <c r="AQ5010" s="9"/>
      <c r="AR5010" s="9"/>
      <c r="AS5010" s="9"/>
      <c r="AT5010" s="9"/>
      <c r="AU5010" s="9"/>
      <c r="AV5010" s="9"/>
      <c r="AW5010" s="9"/>
      <c r="AX5010" s="9"/>
      <c r="AY5010" s="9"/>
      <c r="AZ5010" s="9"/>
      <c r="BA5010" s="9"/>
      <c r="BB5010" s="9"/>
      <c r="BC5010" s="9"/>
      <c r="BD5010" s="9"/>
      <c r="BE5010" s="9"/>
      <c r="BF5010" s="9"/>
      <c r="BG5010" s="9"/>
      <c r="BH5010" s="9"/>
      <c r="BI5010" s="9"/>
      <c r="BJ5010" s="9"/>
      <c r="BK5010" s="9"/>
      <c r="BL5010" s="9"/>
      <c r="BM5010" s="9"/>
      <c r="BN5010" s="9"/>
      <c r="BO5010" s="9"/>
      <c r="BP5010" s="9"/>
      <c r="BQ5010" s="9"/>
      <c r="BT5010" s="9"/>
      <c r="BU5010" s="9"/>
      <c r="BX5010" s="9"/>
      <c r="BY5010" s="9"/>
      <c r="CB5010" s="9"/>
      <c r="CC5010" s="9"/>
      <c r="CF5010" s="9"/>
      <c r="CG5010" s="9"/>
      <c r="CJ5010" s="9"/>
      <c r="CK5010" s="9"/>
      <c r="CN5010" s="9"/>
      <c r="CO5010" s="9"/>
      <c r="CP5010" s="9"/>
      <c r="CQ5010" s="9"/>
      <c r="CR5010" s="9"/>
      <c r="CS5010" s="9"/>
      <c r="CT5010" s="9"/>
      <c r="CU5010" s="9"/>
      <c r="CV5010" s="9"/>
      <c r="CW5010" s="9"/>
      <c r="CX5010" s="9"/>
      <c r="CY5010" s="9"/>
      <c r="CZ5010" s="9"/>
      <c r="DA5010" s="9"/>
      <c r="DB5010" s="9"/>
      <c r="DC5010" s="9"/>
      <c r="DD5010" s="9"/>
      <c r="DE5010" s="9"/>
      <c r="DF5010" s="9"/>
      <c r="DG5010" s="9"/>
      <c r="DH5010" s="9"/>
      <c r="DI5010" s="9"/>
      <c r="DJ5010" s="9"/>
      <c r="DK5010" s="9"/>
      <c r="DL5010" s="9"/>
      <c r="DM5010" s="9"/>
      <c r="DN5010" s="9"/>
      <c r="DO5010" s="9"/>
      <c r="DP5010" s="9"/>
      <c r="DQ5010" s="9"/>
      <c r="DR5010" s="9"/>
      <c r="DS5010" s="9"/>
      <c r="DT5010" s="9"/>
      <c r="DU5010" s="9"/>
      <c r="DV5010" s="9"/>
      <c r="DW5010" s="9"/>
      <c r="DX5010" s="9"/>
      <c r="DY5010" s="9"/>
      <c r="DZ5010" s="9"/>
      <c r="EA5010" s="9"/>
    </row>
    <row r="5011" spans="1:131" ht="19.5" customHeight="1" x14ac:dyDescent="0.25">
      <c r="A5011" s="9">
        <v>3451</v>
      </c>
      <c r="B5011" s="9" t="s">
        <v>10150</v>
      </c>
      <c r="C5011" s="9" t="s">
        <v>10156</v>
      </c>
      <c r="D5011" s="9"/>
      <c r="E5011" s="9" t="s">
        <v>10151</v>
      </c>
      <c r="F5011" s="9" t="s">
        <v>4517</v>
      </c>
      <c r="G5011" s="9"/>
      <c r="H5011" s="9" t="s">
        <v>202</v>
      </c>
      <c r="I5011" s="9" t="s">
        <v>25</v>
      </c>
      <c r="J5011" s="129">
        <v>44348</v>
      </c>
      <c r="K5011" s="129">
        <v>44318</v>
      </c>
      <c r="L5011" s="129">
        <v>44439</v>
      </c>
      <c r="O5011" s="9">
        <v>25</v>
      </c>
      <c r="Q5011" s="9" t="s">
        <v>54</v>
      </c>
      <c r="R5011" s="9"/>
      <c r="S5011" s="13">
        <v>7303500</v>
      </c>
      <c r="T5011" s="13">
        <v>7303500</v>
      </c>
      <c r="U5011" s="13">
        <v>2191050</v>
      </c>
      <c r="V5011" s="9"/>
      <c r="W5011" s="9"/>
      <c r="X5011" s="9"/>
      <c r="Y5011" s="9"/>
      <c r="Z5011" s="9"/>
      <c r="AA5011" s="9"/>
      <c r="AB5011" s="9"/>
      <c r="AC5011" s="9"/>
      <c r="AD5011" s="9"/>
      <c r="AE5011" s="9"/>
      <c r="AF5011" s="55"/>
      <c r="AG5011" s="55"/>
      <c r="AH5011" s="9"/>
      <c r="AI5011" s="9"/>
      <c r="AJ5011" s="9"/>
      <c r="AK5011" s="9"/>
      <c r="AL5011" s="9"/>
      <c r="AM5011" s="9"/>
      <c r="AN5011" s="9"/>
      <c r="AO5011" s="9"/>
      <c r="AP5011" s="9"/>
      <c r="AQ5011" s="9"/>
      <c r="AR5011" s="9"/>
      <c r="AS5011" s="9"/>
      <c r="AT5011" s="9"/>
      <c r="AU5011" s="9"/>
      <c r="AV5011" s="9"/>
      <c r="AW5011" s="9"/>
      <c r="AX5011" s="9"/>
      <c r="AY5011" s="9"/>
      <c r="AZ5011" s="9"/>
      <c r="BA5011" s="9"/>
      <c r="BB5011" s="9"/>
      <c r="BC5011" s="9"/>
      <c r="BD5011" s="9"/>
      <c r="BE5011" s="9"/>
      <c r="BF5011" s="9"/>
      <c r="BG5011" s="9"/>
      <c r="BH5011" s="9"/>
      <c r="BI5011" s="9"/>
      <c r="BJ5011" s="9"/>
      <c r="BK5011" s="9"/>
      <c r="BL5011" s="9"/>
      <c r="BM5011" s="9"/>
      <c r="BN5011" s="9"/>
      <c r="BO5011" s="9"/>
      <c r="BP5011" s="9"/>
      <c r="BQ5011" s="9"/>
      <c r="BT5011" s="9"/>
      <c r="BU5011" s="9"/>
      <c r="BX5011" s="9"/>
      <c r="BY5011" s="9"/>
      <c r="CB5011" s="9"/>
      <c r="CC5011" s="9"/>
      <c r="CF5011" s="9"/>
      <c r="CG5011" s="9"/>
      <c r="CJ5011" s="9"/>
      <c r="CK5011" s="9"/>
      <c r="CN5011" s="9"/>
      <c r="CO5011" s="9"/>
      <c r="CP5011" s="9"/>
      <c r="CQ5011" s="9"/>
      <c r="CR5011" s="9"/>
      <c r="CS5011" s="9"/>
      <c r="CT5011" s="9"/>
      <c r="CU5011" s="9"/>
      <c r="CV5011" s="9"/>
      <c r="CW5011" s="9"/>
      <c r="CX5011" s="9"/>
      <c r="CY5011" s="9"/>
      <c r="CZ5011" s="9"/>
      <c r="DA5011" s="9"/>
      <c r="DB5011" s="9"/>
      <c r="DC5011" s="9"/>
      <c r="DD5011" s="9"/>
      <c r="DE5011" s="9"/>
      <c r="DF5011" s="9"/>
      <c r="DG5011" s="9"/>
      <c r="DH5011" s="9"/>
      <c r="DI5011" s="9"/>
      <c r="DJ5011" s="9"/>
      <c r="DK5011" s="9"/>
      <c r="DL5011" s="9"/>
      <c r="DM5011" s="9"/>
      <c r="DN5011" s="9"/>
      <c r="DO5011" s="9"/>
      <c r="DP5011" s="9"/>
      <c r="DQ5011" s="9"/>
      <c r="DR5011" s="9"/>
      <c r="DS5011" s="9"/>
      <c r="DT5011" s="9"/>
      <c r="DU5011" s="9"/>
      <c r="DV5011" s="9"/>
      <c r="DW5011" s="9"/>
      <c r="DX5011" s="9"/>
      <c r="DY5011" s="9"/>
      <c r="DZ5011" s="9"/>
      <c r="EA5011" s="9"/>
    </row>
    <row r="5012" spans="1:131" ht="19.5" customHeight="1" x14ac:dyDescent="0.25">
      <c r="A5012" s="9">
        <v>3452</v>
      </c>
      <c r="B5012" s="9" t="s">
        <v>10152</v>
      </c>
      <c r="C5012" s="9" t="s">
        <v>10153</v>
      </c>
      <c r="D5012" s="9"/>
      <c r="E5012" s="9" t="s">
        <v>9412</v>
      </c>
      <c r="F5012" s="9" t="s">
        <v>9413</v>
      </c>
      <c r="G5012" s="9"/>
      <c r="H5012" s="9" t="s">
        <v>202</v>
      </c>
      <c r="I5012" s="9" t="s">
        <v>28</v>
      </c>
      <c r="J5012" s="129">
        <v>44386</v>
      </c>
      <c r="K5012" s="129">
        <v>44319</v>
      </c>
      <c r="L5012" s="129">
        <v>44466</v>
      </c>
      <c r="O5012" s="9">
        <v>30</v>
      </c>
      <c r="Q5012" s="9" t="s">
        <v>54</v>
      </c>
      <c r="R5012" s="9"/>
      <c r="S5012" s="13">
        <v>17900000</v>
      </c>
      <c r="T5012" s="13">
        <v>17900000</v>
      </c>
      <c r="U5012" s="13">
        <v>5370000</v>
      </c>
      <c r="V5012" s="9"/>
      <c r="W5012" s="9"/>
      <c r="X5012" s="9"/>
      <c r="Y5012" s="9"/>
      <c r="Z5012" s="9"/>
      <c r="AA5012" s="9"/>
      <c r="AB5012" s="9"/>
      <c r="AC5012" s="9"/>
      <c r="AD5012" s="9"/>
      <c r="AE5012" s="9"/>
      <c r="AF5012" s="55"/>
      <c r="AG5012" s="55"/>
      <c r="AH5012" s="9"/>
      <c r="AI5012" s="9"/>
      <c r="AJ5012" s="9"/>
      <c r="AK5012" s="9"/>
      <c r="AL5012" s="9"/>
      <c r="AM5012" s="9"/>
      <c r="AN5012" s="9"/>
      <c r="AO5012" s="9"/>
      <c r="AP5012" s="9"/>
      <c r="AQ5012" s="9"/>
      <c r="AR5012" s="9"/>
      <c r="AS5012" s="9"/>
      <c r="AT5012" s="9"/>
      <c r="AU5012" s="9"/>
      <c r="AV5012" s="9"/>
      <c r="AW5012" s="9"/>
      <c r="AX5012" s="9"/>
      <c r="AY5012" s="9"/>
      <c r="AZ5012" s="9"/>
      <c r="BA5012" s="9"/>
      <c r="BB5012" s="9"/>
      <c r="BC5012" s="9"/>
      <c r="BD5012" s="9"/>
      <c r="BE5012" s="9"/>
      <c r="BF5012" s="9"/>
      <c r="BG5012" s="9"/>
      <c r="BH5012" s="9"/>
      <c r="BI5012" s="9"/>
      <c r="BJ5012" s="9"/>
      <c r="BK5012" s="9"/>
      <c r="BL5012" s="9"/>
      <c r="BM5012" s="9"/>
      <c r="BN5012" s="9"/>
      <c r="BO5012" s="9"/>
      <c r="BP5012" s="9"/>
      <c r="BQ5012" s="9"/>
      <c r="BT5012" s="9"/>
      <c r="BU5012" s="9"/>
      <c r="BX5012" s="9"/>
      <c r="BY5012" s="9"/>
      <c r="CB5012" s="9"/>
      <c r="CC5012" s="9"/>
      <c r="CF5012" s="9"/>
      <c r="CG5012" s="9"/>
      <c r="CJ5012" s="9"/>
      <c r="CK5012" s="9"/>
      <c r="CN5012" s="9"/>
      <c r="CO5012" s="9"/>
      <c r="CP5012" s="9"/>
      <c r="CQ5012" s="9"/>
      <c r="CR5012" s="9"/>
      <c r="CS5012" s="9"/>
      <c r="CT5012" s="9"/>
      <c r="CU5012" s="9"/>
      <c r="CV5012" s="9"/>
      <c r="CW5012" s="9"/>
      <c r="CX5012" s="9"/>
      <c r="CY5012" s="9"/>
      <c r="CZ5012" s="9"/>
      <c r="DA5012" s="9"/>
      <c r="DB5012" s="9"/>
      <c r="DC5012" s="9"/>
      <c r="DD5012" s="9"/>
      <c r="DE5012" s="9"/>
      <c r="DF5012" s="9"/>
      <c r="DG5012" s="9"/>
      <c r="DH5012" s="9"/>
      <c r="DI5012" s="9"/>
      <c r="DJ5012" s="9"/>
      <c r="DK5012" s="9"/>
      <c r="DL5012" s="9"/>
      <c r="DM5012" s="9"/>
      <c r="DN5012" s="9"/>
      <c r="DO5012" s="9"/>
      <c r="DP5012" s="9"/>
      <c r="DQ5012" s="9"/>
      <c r="DR5012" s="9"/>
      <c r="DS5012" s="9"/>
      <c r="DT5012" s="9"/>
      <c r="DU5012" s="9"/>
      <c r="DV5012" s="9"/>
      <c r="DW5012" s="9"/>
      <c r="DX5012" s="9"/>
      <c r="DY5012" s="9"/>
      <c r="DZ5012" s="9"/>
      <c r="EA5012" s="9"/>
    </row>
    <row r="5013" spans="1:131" s="18" customFormat="1" ht="19.5" customHeight="1" x14ac:dyDescent="0.25">
      <c r="A5013" s="18">
        <v>3452</v>
      </c>
      <c r="B5013" s="18" t="s">
        <v>10152</v>
      </c>
      <c r="C5013" s="18" t="s">
        <v>10153</v>
      </c>
      <c r="D5013" s="19">
        <v>44482</v>
      </c>
      <c r="J5013" s="130"/>
      <c r="K5013" s="130"/>
      <c r="L5013" s="130">
        <v>44540</v>
      </c>
      <c r="S5013" s="20"/>
      <c r="T5013" s="20"/>
      <c r="U5013" s="20"/>
      <c r="AF5013" s="57"/>
      <c r="AG5013" s="57"/>
    </row>
    <row r="5014" spans="1:131" ht="19.5" customHeight="1" x14ac:dyDescent="0.25">
      <c r="A5014" s="9">
        <v>3453</v>
      </c>
      <c r="B5014" s="9" t="s">
        <v>10154</v>
      </c>
      <c r="C5014" s="9" t="s">
        <v>10155</v>
      </c>
      <c r="D5014" s="9"/>
      <c r="E5014" s="9" t="s">
        <v>903</v>
      </c>
      <c r="F5014" s="9" t="s">
        <v>4071</v>
      </c>
      <c r="G5014" s="9"/>
      <c r="H5014" s="9" t="s">
        <v>202</v>
      </c>
      <c r="I5014" s="9" t="s">
        <v>78</v>
      </c>
      <c r="J5014" s="129">
        <v>44354</v>
      </c>
      <c r="K5014" s="129">
        <v>44314</v>
      </c>
      <c r="L5014" s="129">
        <v>44421</v>
      </c>
      <c r="O5014" s="9">
        <v>29</v>
      </c>
      <c r="Q5014" s="9" t="s">
        <v>61</v>
      </c>
      <c r="R5014" s="9"/>
      <c r="S5014" s="13">
        <v>54301500</v>
      </c>
      <c r="T5014" s="13">
        <v>54301500</v>
      </c>
      <c r="U5014" s="13">
        <v>16290450</v>
      </c>
      <c r="V5014" s="9"/>
      <c r="W5014" s="9"/>
      <c r="X5014" s="9"/>
      <c r="Y5014" s="9"/>
      <c r="Z5014" s="9"/>
      <c r="AA5014" s="9"/>
      <c r="AB5014" s="9"/>
      <c r="AC5014" s="9"/>
      <c r="AD5014" s="9"/>
      <c r="AE5014" s="9"/>
      <c r="AF5014" s="55"/>
      <c r="AG5014" s="55"/>
      <c r="AH5014" s="9"/>
      <c r="AI5014" s="9"/>
      <c r="AJ5014" s="9"/>
      <c r="AK5014" s="9"/>
      <c r="AL5014" s="9"/>
      <c r="AM5014" s="9"/>
      <c r="AN5014" s="9"/>
      <c r="AO5014" s="9"/>
      <c r="AP5014" s="9"/>
      <c r="AQ5014" s="9"/>
      <c r="AR5014" s="9"/>
      <c r="AS5014" s="9"/>
      <c r="AT5014" s="9"/>
      <c r="AU5014" s="9"/>
      <c r="AV5014" s="9"/>
      <c r="AW5014" s="9"/>
      <c r="AX5014" s="9"/>
      <c r="AY5014" s="9"/>
      <c r="AZ5014" s="9"/>
      <c r="BA5014" s="9"/>
      <c r="BB5014" s="9"/>
      <c r="BC5014" s="9"/>
      <c r="BD5014" s="9"/>
      <c r="BE5014" s="9"/>
      <c r="BF5014" s="9"/>
      <c r="BG5014" s="9"/>
      <c r="BH5014" s="9"/>
      <c r="BI5014" s="9"/>
      <c r="BJ5014" s="9"/>
      <c r="BK5014" s="9"/>
      <c r="BL5014" s="9"/>
      <c r="BM5014" s="9"/>
      <c r="BN5014" s="9"/>
      <c r="BO5014" s="9"/>
      <c r="BP5014" s="9"/>
      <c r="BQ5014" s="9"/>
      <c r="BT5014" s="9"/>
      <c r="BU5014" s="9"/>
      <c r="BX5014" s="9"/>
      <c r="BY5014" s="9"/>
      <c r="CB5014" s="9"/>
      <c r="CC5014" s="9"/>
      <c r="CF5014" s="9"/>
      <c r="CG5014" s="9"/>
      <c r="CJ5014" s="9"/>
      <c r="CK5014" s="9"/>
      <c r="CN5014" s="9"/>
      <c r="CO5014" s="9"/>
      <c r="CP5014" s="9"/>
      <c r="CQ5014" s="9"/>
      <c r="CR5014" s="9"/>
      <c r="CS5014" s="9"/>
      <c r="CT5014" s="9"/>
      <c r="CU5014" s="9"/>
      <c r="CV5014" s="9"/>
      <c r="CW5014" s="9"/>
      <c r="CX5014" s="9"/>
      <c r="CY5014" s="9"/>
      <c r="CZ5014" s="9"/>
      <c r="DA5014" s="9"/>
      <c r="DB5014" s="9"/>
      <c r="DC5014" s="9"/>
      <c r="DD5014" s="9"/>
      <c r="DE5014" s="9"/>
      <c r="DF5014" s="9"/>
      <c r="DG5014" s="9"/>
      <c r="DH5014" s="9"/>
      <c r="DI5014" s="9"/>
      <c r="DJ5014" s="9"/>
      <c r="DK5014" s="9"/>
      <c r="DL5014" s="9"/>
      <c r="DM5014" s="9"/>
      <c r="DN5014" s="9"/>
      <c r="DO5014" s="9"/>
      <c r="DP5014" s="9"/>
      <c r="DQ5014" s="9"/>
      <c r="DR5014" s="9"/>
      <c r="DS5014" s="9"/>
      <c r="DT5014" s="9"/>
      <c r="DU5014" s="9"/>
      <c r="DV5014" s="9"/>
      <c r="DW5014" s="9"/>
      <c r="DX5014" s="9"/>
      <c r="DY5014" s="9"/>
      <c r="DZ5014" s="9"/>
      <c r="EA5014" s="9"/>
    </row>
    <row r="5015" spans="1:131" ht="19.5" customHeight="1" x14ac:dyDescent="0.25">
      <c r="A5015" s="9">
        <v>3454</v>
      </c>
      <c r="B5015" s="9" t="s">
        <v>10159</v>
      </c>
      <c r="C5015" s="9" t="s">
        <v>10160</v>
      </c>
      <c r="D5015" s="9"/>
      <c r="E5015" s="9" t="s">
        <v>9894</v>
      </c>
      <c r="F5015" s="9" t="s">
        <v>9895</v>
      </c>
      <c r="G5015" s="9"/>
      <c r="H5015" s="9" t="s">
        <v>202</v>
      </c>
      <c r="I5015" s="9" t="s">
        <v>25</v>
      </c>
      <c r="J5015" s="129">
        <v>44364</v>
      </c>
      <c r="K5015" s="129">
        <v>44320</v>
      </c>
      <c r="L5015" s="129">
        <v>44681</v>
      </c>
      <c r="M5015" s="9" t="s">
        <v>20</v>
      </c>
      <c r="O5015" s="9">
        <v>29</v>
      </c>
      <c r="Q5015" s="9" t="s">
        <v>54</v>
      </c>
      <c r="R5015" s="9"/>
      <c r="S5015" s="13">
        <v>28572000</v>
      </c>
      <c r="T5015" s="13">
        <v>28572000</v>
      </c>
      <c r="U5015" s="13">
        <v>8571600</v>
      </c>
      <c r="V5015" s="13">
        <v>20000000</v>
      </c>
      <c r="W5015" s="9"/>
      <c r="X5015" s="9"/>
      <c r="Y5015" s="9"/>
      <c r="Z5015" s="9"/>
      <c r="AA5015" s="9"/>
      <c r="AB5015" s="9"/>
      <c r="AC5015" s="9"/>
      <c r="AD5015" s="9"/>
      <c r="AE5015" s="9"/>
      <c r="AF5015" s="55">
        <v>20000000</v>
      </c>
      <c r="AG5015" s="55"/>
      <c r="AH5015" s="9"/>
      <c r="AI5015" s="9"/>
      <c r="AJ5015" s="9"/>
      <c r="AK5015" s="9"/>
      <c r="AL5015" s="9"/>
      <c r="AM5015" s="9"/>
      <c r="AN5015" s="9"/>
      <c r="AO5015" s="9"/>
      <c r="AP5015" s="9"/>
      <c r="AQ5015" s="9"/>
      <c r="AR5015" s="9"/>
      <c r="AS5015" s="9"/>
      <c r="AT5015" s="9"/>
      <c r="AU5015" s="9"/>
      <c r="AV5015" s="9"/>
      <c r="AW5015" s="9"/>
      <c r="AX5015" s="9"/>
      <c r="AY5015" s="9"/>
      <c r="AZ5015" s="9"/>
      <c r="BA5015" s="9"/>
      <c r="BB5015" s="9"/>
      <c r="BC5015" s="9"/>
      <c r="BD5015" s="9"/>
      <c r="BE5015" s="9"/>
      <c r="BF5015" s="9"/>
      <c r="BG5015" s="9"/>
      <c r="BH5015" s="9"/>
      <c r="BI5015" s="9"/>
      <c r="BJ5015" s="9"/>
      <c r="BK5015" s="9"/>
      <c r="BL5015" s="9"/>
      <c r="BM5015" s="9"/>
      <c r="BN5015" s="9"/>
      <c r="BO5015" s="9"/>
      <c r="BP5015" s="9"/>
      <c r="BQ5015" s="9"/>
      <c r="BT5015" s="9"/>
      <c r="BU5015" s="9"/>
      <c r="BX5015" s="9"/>
      <c r="BY5015" s="9"/>
      <c r="CB5015" s="9"/>
      <c r="CC5015" s="9"/>
      <c r="CF5015" s="9"/>
      <c r="CG5015" s="9"/>
      <c r="CJ5015" s="9"/>
      <c r="CK5015" s="9"/>
      <c r="CN5015" s="9"/>
      <c r="CO5015" s="9"/>
      <c r="CP5015" s="9"/>
      <c r="CQ5015" s="9"/>
      <c r="CR5015" s="9"/>
      <c r="CS5015" s="9"/>
      <c r="CT5015" s="9"/>
      <c r="CU5015" s="9"/>
      <c r="CV5015" s="9"/>
      <c r="CW5015" s="9"/>
      <c r="CX5015" s="9"/>
      <c r="CY5015" s="9"/>
      <c r="CZ5015" s="9"/>
      <c r="DA5015" s="9"/>
      <c r="DB5015" s="9"/>
      <c r="DC5015" s="9"/>
      <c r="DD5015" s="9"/>
      <c r="DE5015" s="9"/>
      <c r="DF5015" s="9"/>
      <c r="DG5015" s="9"/>
      <c r="DH5015" s="9"/>
      <c r="DI5015" s="9"/>
      <c r="DJ5015" s="9"/>
      <c r="DK5015" s="9"/>
      <c r="DL5015" s="9"/>
      <c r="DM5015" s="9"/>
      <c r="DN5015" s="9"/>
      <c r="DO5015" s="9"/>
      <c r="DP5015" s="9"/>
      <c r="DQ5015" s="9"/>
      <c r="DR5015" s="9"/>
      <c r="DS5015" s="9"/>
      <c r="DT5015" s="9"/>
      <c r="DU5015" s="9"/>
      <c r="DV5015" s="9"/>
      <c r="DW5015" s="9"/>
      <c r="DX5015" s="9"/>
      <c r="DY5015" s="9"/>
      <c r="DZ5015" s="9"/>
      <c r="EA5015" s="9"/>
    </row>
    <row r="5016" spans="1:131" ht="39" customHeight="1" x14ac:dyDescent="0.25">
      <c r="A5016" s="9">
        <v>3455</v>
      </c>
      <c r="B5016" s="9" t="s">
        <v>10161</v>
      </c>
      <c r="C5016" s="9" t="s">
        <v>10162</v>
      </c>
      <c r="D5016" s="9"/>
      <c r="E5016" s="9" t="s">
        <v>527</v>
      </c>
      <c r="F5016" s="9" t="s">
        <v>52</v>
      </c>
      <c r="G5016" s="9"/>
      <c r="H5016" s="9" t="s">
        <v>906</v>
      </c>
      <c r="I5016" s="9" t="s">
        <v>28</v>
      </c>
      <c r="M5016" s="9" t="s">
        <v>335</v>
      </c>
      <c r="O5016" s="9">
        <v>24</v>
      </c>
      <c r="R5016" s="9"/>
      <c r="S5016" s="9"/>
      <c r="T5016" s="9"/>
      <c r="U5016" s="9"/>
      <c r="V5016" s="9"/>
      <c r="W5016" s="9"/>
      <c r="X5016" s="9"/>
      <c r="Y5016" s="9"/>
      <c r="Z5016" s="9"/>
      <c r="AA5016" s="9"/>
      <c r="AB5016" s="9"/>
      <c r="AC5016" s="9"/>
      <c r="AD5016" s="9"/>
      <c r="AE5016" s="9"/>
      <c r="AF5016" s="55"/>
      <c r="AG5016" s="55"/>
      <c r="AH5016" s="9"/>
      <c r="AI5016" s="9"/>
      <c r="AJ5016" s="9"/>
      <c r="AK5016" s="9"/>
      <c r="AL5016" s="9"/>
      <c r="AM5016" s="9"/>
      <c r="AN5016" s="9"/>
      <c r="AO5016" s="9"/>
      <c r="AP5016" s="9"/>
      <c r="AQ5016" s="9"/>
      <c r="AR5016" s="9"/>
      <c r="AS5016" s="9"/>
      <c r="AT5016" s="9"/>
      <c r="AU5016" s="9"/>
      <c r="AV5016" s="9"/>
      <c r="AW5016" s="9"/>
      <c r="AX5016" s="9"/>
      <c r="AY5016" s="9"/>
      <c r="AZ5016" s="9"/>
      <c r="BA5016" s="9"/>
      <c r="BB5016" s="9"/>
      <c r="BC5016" s="9"/>
      <c r="BD5016" s="9"/>
      <c r="BE5016" s="9"/>
      <c r="BF5016" s="9"/>
      <c r="BG5016" s="9"/>
      <c r="BH5016" s="9"/>
      <c r="BI5016" s="9"/>
      <c r="BJ5016" s="9"/>
      <c r="BK5016" s="9"/>
      <c r="BL5016" s="9"/>
      <c r="BM5016" s="9"/>
      <c r="BN5016" s="9"/>
      <c r="BO5016" s="9"/>
      <c r="BP5016" s="9"/>
      <c r="BQ5016" s="9"/>
      <c r="BT5016" s="9"/>
      <c r="BU5016" s="9"/>
      <c r="BX5016" s="9"/>
      <c r="BY5016" s="9"/>
      <c r="CB5016" s="9"/>
      <c r="CC5016" s="9"/>
      <c r="CF5016" s="9"/>
      <c r="CG5016" s="9"/>
      <c r="CJ5016" s="9"/>
      <c r="CK5016" s="9"/>
      <c r="CN5016" s="9"/>
      <c r="CO5016" s="9"/>
      <c r="CP5016" s="9"/>
      <c r="CQ5016" s="9"/>
      <c r="CR5016" s="9"/>
      <c r="CS5016" s="9"/>
      <c r="CT5016" s="9"/>
      <c r="CU5016" s="9"/>
      <c r="CV5016" s="9"/>
      <c r="CW5016" s="9"/>
      <c r="CX5016" s="9"/>
      <c r="CY5016" s="9"/>
      <c r="CZ5016" s="9"/>
      <c r="DA5016" s="9"/>
      <c r="DB5016" s="9"/>
      <c r="DC5016" s="9"/>
      <c r="DD5016" s="9"/>
      <c r="DE5016" s="9"/>
      <c r="DF5016" s="9"/>
      <c r="DG5016" s="9"/>
      <c r="DH5016" s="9"/>
      <c r="DI5016" s="9"/>
      <c r="DJ5016" s="9"/>
      <c r="DK5016" s="9"/>
      <c r="DL5016" s="9"/>
      <c r="DM5016" s="9"/>
      <c r="DN5016" s="9"/>
      <c r="DO5016" s="9"/>
      <c r="DP5016" s="9"/>
      <c r="DQ5016" s="9"/>
      <c r="DR5016" s="9"/>
      <c r="DS5016" s="9"/>
      <c r="DT5016" s="9"/>
      <c r="DU5016" s="9"/>
      <c r="DV5016" s="9"/>
      <c r="DW5016" s="9"/>
      <c r="DX5016" s="9"/>
      <c r="DY5016" s="9"/>
      <c r="DZ5016" s="9"/>
      <c r="EA5016" s="9"/>
    </row>
    <row r="5017" spans="1:131" ht="19.5" customHeight="1" x14ac:dyDescent="0.25">
      <c r="A5017" s="9">
        <v>3456</v>
      </c>
      <c r="B5017" s="9" t="s">
        <v>10163</v>
      </c>
      <c r="C5017" s="9" t="s">
        <v>10164</v>
      </c>
      <c r="D5017" s="9"/>
      <c r="E5017" s="9" t="s">
        <v>5817</v>
      </c>
      <c r="F5017" s="9" t="s">
        <v>5818</v>
      </c>
      <c r="G5017" s="9"/>
      <c r="H5017" s="9" t="s">
        <v>202</v>
      </c>
      <c r="I5017" s="9" t="s">
        <v>35</v>
      </c>
      <c r="J5017" s="129">
        <v>44359</v>
      </c>
      <c r="K5017" s="129">
        <v>43983</v>
      </c>
      <c r="L5017" s="129">
        <v>44469</v>
      </c>
      <c r="M5017" s="9" t="s">
        <v>20</v>
      </c>
      <c r="O5017" s="9">
        <v>28</v>
      </c>
      <c r="Q5017" s="9" t="s">
        <v>54</v>
      </c>
      <c r="R5017" s="9"/>
      <c r="S5017" s="13">
        <v>14285000</v>
      </c>
      <c r="T5017" s="13">
        <v>14285000</v>
      </c>
      <c r="U5017" s="13">
        <v>4285000</v>
      </c>
      <c r="V5017" s="9"/>
      <c r="W5017" s="9"/>
      <c r="X5017" s="9"/>
      <c r="Y5017" s="9"/>
      <c r="Z5017" s="13">
        <v>10000000</v>
      </c>
      <c r="AA5017" s="9"/>
      <c r="AB5017" s="9"/>
      <c r="AC5017" s="9"/>
      <c r="AD5017" s="9"/>
      <c r="AE5017" s="9"/>
      <c r="AF5017" s="55">
        <v>10000000</v>
      </c>
      <c r="AG5017" s="55"/>
      <c r="AH5017" s="9"/>
      <c r="AI5017" s="9"/>
      <c r="AJ5017" s="9"/>
      <c r="AK5017" s="9"/>
      <c r="AL5017" s="9"/>
      <c r="AM5017" s="9"/>
      <c r="AN5017" s="9"/>
      <c r="AO5017" s="9"/>
      <c r="AP5017" s="9"/>
      <c r="AQ5017" s="9"/>
      <c r="AR5017" s="9"/>
      <c r="AS5017" s="9"/>
      <c r="AT5017" s="9"/>
      <c r="AU5017" s="9"/>
      <c r="AV5017" s="9"/>
      <c r="AW5017" s="9"/>
      <c r="AX5017" s="9"/>
      <c r="AY5017" s="9"/>
      <c r="AZ5017" s="9"/>
      <c r="BA5017" s="9"/>
      <c r="BB5017" s="9"/>
      <c r="BC5017" s="9"/>
      <c r="BD5017" s="9"/>
      <c r="BE5017" s="9"/>
      <c r="BF5017" s="9"/>
      <c r="BG5017" s="9"/>
      <c r="BH5017" s="9"/>
      <c r="BI5017" s="9"/>
      <c r="BJ5017" s="9"/>
      <c r="BK5017" s="9"/>
      <c r="BL5017" s="9"/>
      <c r="BM5017" s="9"/>
      <c r="BN5017" s="9"/>
      <c r="BO5017" s="9"/>
      <c r="BP5017" s="9"/>
      <c r="BQ5017" s="9"/>
      <c r="BT5017" s="9"/>
      <c r="BU5017" s="9"/>
      <c r="BX5017" s="9"/>
      <c r="BY5017" s="9"/>
      <c r="CB5017" s="9"/>
      <c r="CC5017" s="9"/>
      <c r="CF5017" s="9"/>
      <c r="CG5017" s="9"/>
      <c r="CJ5017" s="9"/>
      <c r="CK5017" s="9"/>
      <c r="CN5017" s="9"/>
      <c r="CO5017" s="9"/>
      <c r="CP5017" s="9"/>
      <c r="CQ5017" s="9"/>
      <c r="CR5017" s="9"/>
      <c r="CS5017" s="9"/>
      <c r="CT5017" s="9"/>
      <c r="CU5017" s="9"/>
      <c r="CV5017" s="9"/>
      <c r="CW5017" s="9"/>
      <c r="CX5017" s="9"/>
      <c r="CY5017" s="9"/>
      <c r="CZ5017" s="9"/>
      <c r="DA5017" s="9"/>
      <c r="DB5017" s="9"/>
      <c r="DC5017" s="9"/>
      <c r="DD5017" s="9"/>
      <c r="DE5017" s="9"/>
      <c r="DF5017" s="9"/>
      <c r="DG5017" s="9"/>
      <c r="DH5017" s="9"/>
      <c r="DI5017" s="9"/>
      <c r="DJ5017" s="9"/>
      <c r="DK5017" s="9"/>
      <c r="DL5017" s="9"/>
      <c r="DM5017" s="9"/>
      <c r="DN5017" s="9"/>
      <c r="DO5017" s="9"/>
      <c r="DP5017" s="9"/>
      <c r="DQ5017" s="9"/>
      <c r="DR5017" s="9"/>
      <c r="DS5017" s="9"/>
      <c r="DT5017" s="9"/>
      <c r="DU5017" s="9"/>
      <c r="DV5017" s="9"/>
      <c r="DW5017" s="9"/>
      <c r="DX5017" s="9"/>
      <c r="DY5017" s="9"/>
      <c r="DZ5017" s="9"/>
      <c r="EA5017" s="9"/>
    </row>
    <row r="5018" spans="1:131" s="18" customFormat="1" ht="19.5" customHeight="1" x14ac:dyDescent="0.25">
      <c r="A5018" s="18">
        <v>3456</v>
      </c>
      <c r="B5018" s="18" t="s">
        <v>10163</v>
      </c>
      <c r="C5018" s="18" t="s">
        <v>10164</v>
      </c>
      <c r="D5018" s="19">
        <v>44489</v>
      </c>
      <c r="J5018" s="130"/>
      <c r="K5018" s="130"/>
      <c r="L5018" s="130">
        <v>44561</v>
      </c>
      <c r="S5018" s="20"/>
      <c r="T5018" s="20"/>
      <c r="U5018" s="20"/>
      <c r="Z5018" s="20"/>
      <c r="AF5018" s="57"/>
      <c r="AG5018" s="57"/>
    </row>
    <row r="5019" spans="1:131" ht="39.75" customHeight="1" x14ac:dyDescent="0.25">
      <c r="A5019" s="9">
        <v>3457</v>
      </c>
      <c r="B5019" s="9" t="s">
        <v>10165</v>
      </c>
      <c r="C5019" s="9" t="s">
        <v>10166</v>
      </c>
      <c r="D5019" s="9"/>
      <c r="E5019" s="9" t="s">
        <v>10167</v>
      </c>
      <c r="F5019" s="9" t="s">
        <v>8939</v>
      </c>
      <c r="G5019" s="9"/>
      <c r="H5019" s="9" t="s">
        <v>202</v>
      </c>
      <c r="I5019" s="9" t="s">
        <v>25</v>
      </c>
      <c r="J5019" s="129">
        <v>44440</v>
      </c>
      <c r="K5019" s="129">
        <v>44395</v>
      </c>
      <c r="L5019" s="129">
        <v>44651</v>
      </c>
      <c r="M5019" s="9" t="s">
        <v>20</v>
      </c>
      <c r="O5019" s="9">
        <v>30</v>
      </c>
      <c r="Q5019" s="9" t="s">
        <v>54</v>
      </c>
      <c r="R5019" s="9"/>
      <c r="S5019" s="13">
        <v>28571429</v>
      </c>
      <c r="T5019" s="13">
        <v>28571429</v>
      </c>
      <c r="U5019" s="13">
        <v>8571429</v>
      </c>
      <c r="V5019" s="13">
        <v>20000000</v>
      </c>
      <c r="W5019" s="9"/>
      <c r="X5019" s="9"/>
      <c r="Y5019" s="9"/>
      <c r="Z5019" s="9"/>
      <c r="AA5019" s="9"/>
      <c r="AB5019" s="9"/>
      <c r="AC5019" s="9"/>
      <c r="AD5019" s="9"/>
      <c r="AE5019" s="9"/>
      <c r="AF5019" s="55">
        <v>20000000</v>
      </c>
      <c r="AG5019" s="55"/>
      <c r="AH5019" s="9"/>
      <c r="AI5019" s="9"/>
      <c r="AJ5019" s="9"/>
      <c r="AK5019" s="9"/>
      <c r="AL5019" s="9"/>
      <c r="AM5019" s="9"/>
      <c r="AN5019" s="9"/>
      <c r="AO5019" s="9"/>
      <c r="AP5019" s="9"/>
      <c r="AQ5019" s="9"/>
      <c r="AR5019" s="9"/>
      <c r="AS5019" s="9"/>
      <c r="AT5019" s="9"/>
      <c r="AU5019" s="9"/>
      <c r="AV5019" s="9"/>
      <c r="AW5019" s="9"/>
      <c r="AX5019" s="9"/>
      <c r="AY5019" s="9"/>
      <c r="AZ5019" s="9"/>
      <c r="BA5019" s="9"/>
      <c r="BB5019" s="9"/>
      <c r="BC5019" s="9"/>
      <c r="BD5019" s="9"/>
      <c r="BE5019" s="9"/>
      <c r="BF5019" s="9"/>
      <c r="BG5019" s="9"/>
      <c r="BH5019" s="9"/>
      <c r="BI5019" s="9"/>
      <c r="BJ5019" s="9"/>
      <c r="BK5019" s="9"/>
      <c r="BL5019" s="9"/>
      <c r="BM5019" s="9"/>
      <c r="BN5019" s="9"/>
      <c r="BO5019" s="9"/>
      <c r="BP5019" s="9"/>
      <c r="BQ5019" s="9"/>
      <c r="BT5019" s="9"/>
      <c r="BU5019" s="9"/>
      <c r="BX5019" s="9"/>
      <c r="BY5019" s="9"/>
      <c r="CB5019" s="9"/>
      <c r="CC5019" s="9"/>
      <c r="CF5019" s="9"/>
      <c r="CG5019" s="9"/>
      <c r="CJ5019" s="9"/>
      <c r="CK5019" s="9"/>
      <c r="CN5019" s="9"/>
      <c r="CO5019" s="9"/>
      <c r="CP5019" s="9"/>
      <c r="CQ5019" s="9"/>
      <c r="CR5019" s="9"/>
      <c r="CS5019" s="9"/>
      <c r="CT5019" s="9"/>
      <c r="CU5019" s="9"/>
      <c r="CV5019" s="9"/>
      <c r="CW5019" s="9"/>
      <c r="CX5019" s="9"/>
      <c r="CY5019" s="9"/>
      <c r="CZ5019" s="9"/>
      <c r="DA5019" s="9"/>
      <c r="DB5019" s="9"/>
      <c r="DC5019" s="9"/>
      <c r="DD5019" s="9"/>
      <c r="DE5019" s="9"/>
      <c r="DF5019" s="9"/>
      <c r="DG5019" s="9"/>
      <c r="DH5019" s="9"/>
      <c r="DI5019" s="9"/>
      <c r="DJ5019" s="9"/>
      <c r="DK5019" s="9"/>
      <c r="DL5019" s="9"/>
      <c r="DM5019" s="9"/>
      <c r="DN5019" s="9"/>
      <c r="DO5019" s="9"/>
      <c r="DP5019" s="9"/>
      <c r="DQ5019" s="9"/>
      <c r="DR5019" s="9"/>
      <c r="DS5019" s="9"/>
      <c r="DT5019" s="9"/>
      <c r="DU5019" s="9"/>
      <c r="DV5019" s="9"/>
      <c r="DW5019" s="9"/>
      <c r="DX5019" s="9"/>
      <c r="DY5019" s="9"/>
      <c r="DZ5019" s="9"/>
      <c r="EA5019" s="9"/>
    </row>
    <row r="5020" spans="1:131" s="18" customFormat="1" ht="39.75" customHeight="1" x14ac:dyDescent="0.25">
      <c r="A5020" s="18">
        <v>3457</v>
      </c>
      <c r="B5020" s="18" t="s">
        <v>10165</v>
      </c>
      <c r="C5020" s="18" t="s">
        <v>10166</v>
      </c>
      <c r="D5020" s="19">
        <v>44502</v>
      </c>
      <c r="J5020" s="130"/>
      <c r="K5020" s="130"/>
      <c r="L5020" s="130">
        <v>45016</v>
      </c>
      <c r="S5020" s="20"/>
      <c r="T5020" s="20"/>
      <c r="U5020" s="20"/>
      <c r="V5020" s="20"/>
      <c r="AF5020" s="57"/>
      <c r="AG5020" s="57"/>
    </row>
    <row r="5021" spans="1:131" ht="19.5" customHeight="1" x14ac:dyDescent="0.25">
      <c r="A5021" s="9">
        <v>3458</v>
      </c>
      <c r="B5021" s="9" t="s">
        <v>10168</v>
      </c>
      <c r="C5021" s="9" t="s">
        <v>10169</v>
      </c>
      <c r="D5021" s="9"/>
      <c r="E5021" s="9" t="s">
        <v>3733</v>
      </c>
      <c r="F5021" s="9" t="s">
        <v>4891</v>
      </c>
      <c r="G5021" s="9"/>
      <c r="H5021" s="9" t="s">
        <v>906</v>
      </c>
      <c r="I5021" s="9" t="s">
        <v>35</v>
      </c>
      <c r="M5021" s="9" t="s">
        <v>20</v>
      </c>
      <c r="O5021" s="9">
        <v>31</v>
      </c>
      <c r="R5021" s="9"/>
      <c r="S5021" s="9"/>
      <c r="T5021" s="9"/>
      <c r="U5021" s="9"/>
      <c r="V5021" s="9"/>
      <c r="W5021" s="9"/>
      <c r="X5021" s="9"/>
      <c r="Y5021" s="9"/>
      <c r="Z5021" s="9"/>
      <c r="AA5021" s="9"/>
      <c r="AB5021" s="9"/>
      <c r="AC5021" s="9"/>
      <c r="AD5021" s="9"/>
      <c r="AE5021" s="9"/>
      <c r="AF5021" s="55"/>
      <c r="AG5021" s="55"/>
      <c r="AH5021" s="9"/>
      <c r="AI5021" s="9"/>
      <c r="AJ5021" s="9"/>
      <c r="AK5021" s="9"/>
      <c r="AL5021" s="9"/>
      <c r="AM5021" s="9"/>
      <c r="AN5021" s="9"/>
      <c r="AO5021" s="9"/>
      <c r="AP5021" s="9"/>
      <c r="AQ5021" s="9"/>
      <c r="AR5021" s="9"/>
      <c r="AS5021" s="9"/>
      <c r="AT5021" s="9"/>
      <c r="AU5021" s="9"/>
      <c r="AV5021" s="9"/>
      <c r="AW5021" s="9"/>
      <c r="AX5021" s="9"/>
      <c r="AY5021" s="9"/>
      <c r="AZ5021" s="9"/>
      <c r="BA5021" s="9"/>
      <c r="BB5021" s="9"/>
      <c r="BC5021" s="9"/>
      <c r="BD5021" s="9"/>
      <c r="BE5021" s="9"/>
      <c r="BF5021" s="9"/>
      <c r="BG5021" s="9"/>
      <c r="BH5021" s="9"/>
      <c r="BI5021" s="9"/>
      <c r="BJ5021" s="9"/>
      <c r="BK5021" s="9"/>
      <c r="BL5021" s="9"/>
      <c r="BM5021" s="9"/>
      <c r="BN5021" s="9"/>
      <c r="BO5021" s="9"/>
      <c r="BP5021" s="9"/>
      <c r="BQ5021" s="9"/>
      <c r="BT5021" s="9"/>
      <c r="BU5021" s="9"/>
      <c r="BX5021" s="9"/>
      <c r="BY5021" s="9"/>
      <c r="CB5021" s="9"/>
      <c r="CC5021" s="9"/>
      <c r="CF5021" s="9"/>
      <c r="CG5021" s="9"/>
      <c r="CJ5021" s="9"/>
      <c r="CK5021" s="9"/>
      <c r="CN5021" s="9"/>
      <c r="CO5021" s="9"/>
      <c r="CP5021" s="9"/>
      <c r="CQ5021" s="9"/>
      <c r="CR5021" s="9"/>
      <c r="CS5021" s="9"/>
      <c r="CT5021" s="9"/>
      <c r="CU5021" s="9"/>
      <c r="CV5021" s="9"/>
      <c r="CW5021" s="9"/>
      <c r="CX5021" s="9"/>
      <c r="CY5021" s="9"/>
      <c r="CZ5021" s="9"/>
      <c r="DA5021" s="9"/>
      <c r="DB5021" s="9"/>
      <c r="DC5021" s="9"/>
      <c r="DD5021" s="9"/>
      <c r="DE5021" s="9"/>
      <c r="DF5021" s="9"/>
      <c r="DG5021" s="9"/>
      <c r="DH5021" s="9"/>
      <c r="DI5021" s="9"/>
      <c r="DJ5021" s="9"/>
      <c r="DK5021" s="9"/>
      <c r="DL5021" s="9"/>
      <c r="DM5021" s="9"/>
      <c r="DN5021" s="9"/>
      <c r="DO5021" s="9"/>
      <c r="DP5021" s="9"/>
      <c r="DQ5021" s="9"/>
      <c r="DR5021" s="9"/>
      <c r="DS5021" s="9"/>
      <c r="DT5021" s="9"/>
      <c r="DU5021" s="9"/>
      <c r="DV5021" s="9"/>
      <c r="DW5021" s="9"/>
      <c r="DX5021" s="9"/>
      <c r="DY5021" s="9"/>
      <c r="DZ5021" s="9"/>
      <c r="EA5021" s="9"/>
    </row>
    <row r="5022" spans="1:131" ht="38.25" customHeight="1" x14ac:dyDescent="0.25">
      <c r="A5022" s="9">
        <v>3459</v>
      </c>
      <c r="B5022" s="9" t="s">
        <v>10170</v>
      </c>
      <c r="C5022" s="9" t="s">
        <v>10171</v>
      </c>
      <c r="D5022" s="9"/>
      <c r="E5022" s="9" t="s">
        <v>6435</v>
      </c>
      <c r="F5022" s="9" t="s">
        <v>10172</v>
      </c>
      <c r="G5022" s="9"/>
      <c r="H5022" s="9" t="s">
        <v>906</v>
      </c>
      <c r="I5022" s="9" t="s">
        <v>35</v>
      </c>
      <c r="M5022" s="9" t="s">
        <v>335</v>
      </c>
      <c r="O5022" s="9">
        <v>23</v>
      </c>
      <c r="R5022" s="9"/>
      <c r="W5022" s="9"/>
      <c r="X5022" s="9"/>
      <c r="Y5022" s="9"/>
      <c r="Z5022" s="9"/>
      <c r="AA5022" s="9"/>
      <c r="AB5022" s="9"/>
      <c r="AC5022" s="9"/>
      <c r="AD5022" s="9"/>
      <c r="AE5022" s="9"/>
      <c r="AG5022" s="55"/>
      <c r="AH5022" s="9"/>
      <c r="AI5022" s="9"/>
      <c r="AJ5022" s="9"/>
      <c r="AK5022" s="9"/>
      <c r="AL5022" s="9"/>
      <c r="AM5022" s="9"/>
      <c r="AN5022" s="9"/>
      <c r="AO5022" s="9"/>
      <c r="AP5022" s="9"/>
      <c r="AQ5022" s="9"/>
      <c r="AR5022" s="9"/>
      <c r="AS5022" s="9"/>
      <c r="AT5022" s="9"/>
      <c r="AU5022" s="9"/>
      <c r="AV5022" s="9"/>
      <c r="AW5022" s="9"/>
      <c r="AX5022" s="9"/>
      <c r="AY5022" s="9"/>
      <c r="AZ5022" s="9"/>
      <c r="BA5022" s="9"/>
      <c r="BB5022" s="9"/>
      <c r="BC5022" s="9"/>
      <c r="BD5022" s="9"/>
      <c r="BE5022" s="9"/>
      <c r="BF5022" s="9"/>
      <c r="BG5022" s="9"/>
      <c r="BH5022" s="9"/>
      <c r="BI5022" s="9"/>
      <c r="BJ5022" s="9"/>
      <c r="BK5022" s="9"/>
      <c r="BL5022" s="9"/>
      <c r="BM5022" s="9"/>
      <c r="BN5022" s="9"/>
      <c r="BO5022" s="9"/>
      <c r="BP5022" s="9"/>
      <c r="BQ5022" s="9"/>
      <c r="BT5022" s="9"/>
      <c r="BU5022" s="9"/>
      <c r="BX5022" s="9"/>
      <c r="BY5022" s="9"/>
      <c r="CB5022" s="9"/>
      <c r="CC5022" s="9"/>
      <c r="CF5022" s="9"/>
      <c r="CG5022" s="9"/>
      <c r="CJ5022" s="9"/>
      <c r="CK5022" s="9"/>
      <c r="CN5022" s="9"/>
      <c r="CO5022" s="9"/>
      <c r="CP5022" s="9"/>
      <c r="CQ5022" s="9"/>
      <c r="CR5022" s="9"/>
      <c r="CS5022" s="9"/>
      <c r="CT5022" s="9"/>
      <c r="CU5022" s="9"/>
      <c r="CV5022" s="9"/>
      <c r="CW5022" s="9"/>
      <c r="CX5022" s="9"/>
      <c r="CY5022" s="9"/>
      <c r="CZ5022" s="9"/>
      <c r="DA5022" s="9"/>
      <c r="DB5022" s="9"/>
      <c r="DC5022" s="9"/>
      <c r="DD5022" s="9"/>
      <c r="DE5022" s="9"/>
      <c r="DF5022" s="9"/>
      <c r="DG5022" s="9"/>
      <c r="DH5022" s="9"/>
      <c r="DI5022" s="9"/>
      <c r="DJ5022" s="9"/>
      <c r="DK5022" s="9"/>
      <c r="DL5022" s="9"/>
      <c r="DM5022" s="9"/>
      <c r="DN5022" s="9"/>
      <c r="DO5022" s="9"/>
      <c r="DP5022" s="9"/>
      <c r="DQ5022" s="9"/>
      <c r="DR5022" s="9"/>
      <c r="DS5022" s="9"/>
      <c r="DT5022" s="9"/>
      <c r="DU5022" s="9"/>
      <c r="DV5022" s="9"/>
      <c r="DW5022" s="9"/>
      <c r="DX5022" s="9"/>
      <c r="DY5022" s="9"/>
      <c r="DZ5022" s="9"/>
      <c r="EA5022" s="9"/>
    </row>
    <row r="5023" spans="1:131" ht="19.5" customHeight="1" x14ac:dyDescent="0.25">
      <c r="A5023" s="9">
        <v>3460</v>
      </c>
      <c r="B5023" s="9" t="s">
        <v>10173</v>
      </c>
      <c r="C5023" s="9" t="s">
        <v>10174</v>
      </c>
      <c r="D5023" s="9"/>
      <c r="E5023" s="9" t="s">
        <v>10487</v>
      </c>
      <c r="F5023" s="9" t="s">
        <v>4891</v>
      </c>
      <c r="G5023" s="9"/>
      <c r="H5023" s="9" t="s">
        <v>202</v>
      </c>
      <c r="I5023" s="9" t="s">
        <v>35</v>
      </c>
      <c r="J5023" s="129">
        <v>44489</v>
      </c>
      <c r="K5023" s="129">
        <v>44357</v>
      </c>
      <c r="L5023" s="129">
        <v>44925</v>
      </c>
      <c r="M5023" s="9" t="s">
        <v>20</v>
      </c>
      <c r="O5023" s="9">
        <v>31</v>
      </c>
      <c r="Q5023" s="9" t="s">
        <v>54</v>
      </c>
      <c r="R5023" s="9"/>
      <c r="S5023" s="13">
        <v>2110000000</v>
      </c>
      <c r="T5023" s="13">
        <v>2110000000</v>
      </c>
      <c r="U5023" s="13">
        <v>633000000</v>
      </c>
      <c r="V5023" s="13">
        <v>1476860000</v>
      </c>
      <c r="W5023" s="9"/>
      <c r="X5023" s="9"/>
      <c r="Y5023" s="9"/>
      <c r="Z5023" s="9"/>
      <c r="AA5023" s="9"/>
      <c r="AB5023" s="9"/>
      <c r="AC5023" s="9"/>
      <c r="AD5023" s="9"/>
      <c r="AE5023" s="9"/>
      <c r="AF5023" s="55">
        <v>1476860000</v>
      </c>
      <c r="AG5023" s="55"/>
      <c r="AH5023" s="9"/>
      <c r="AI5023" s="9"/>
      <c r="AJ5023" s="9"/>
      <c r="AK5023" s="9"/>
      <c r="AL5023" s="9"/>
      <c r="AM5023" s="9"/>
      <c r="AN5023" s="9"/>
      <c r="AO5023" s="9"/>
      <c r="AP5023" s="9"/>
      <c r="AQ5023" s="9"/>
      <c r="AR5023" s="9"/>
      <c r="AS5023" s="9"/>
      <c r="AT5023" s="9"/>
      <c r="AU5023" s="9"/>
      <c r="AV5023" s="9"/>
      <c r="AW5023" s="9"/>
      <c r="AX5023" s="9"/>
      <c r="AY5023" s="9"/>
      <c r="AZ5023" s="9"/>
      <c r="BA5023" s="9"/>
      <c r="BB5023" s="9"/>
      <c r="BC5023" s="9"/>
      <c r="BD5023" s="9"/>
      <c r="BE5023" s="9"/>
      <c r="BF5023" s="9"/>
      <c r="BG5023" s="9"/>
      <c r="BH5023" s="9"/>
      <c r="BI5023" s="9"/>
      <c r="BJ5023" s="9"/>
      <c r="BK5023" s="9"/>
      <c r="BL5023" s="9"/>
      <c r="BM5023" s="9"/>
      <c r="BN5023" s="9"/>
      <c r="BO5023" s="9"/>
      <c r="BP5023" s="9"/>
      <c r="BQ5023" s="9"/>
      <c r="BT5023" s="9"/>
      <c r="BU5023" s="9"/>
      <c r="BX5023" s="9"/>
      <c r="BY5023" s="9"/>
      <c r="CB5023" s="9"/>
      <c r="CC5023" s="9"/>
      <c r="CF5023" s="9"/>
      <c r="CG5023" s="9"/>
      <c r="CJ5023" s="9"/>
      <c r="CK5023" s="9"/>
      <c r="CN5023" s="9"/>
      <c r="CO5023" s="9"/>
      <c r="CP5023" s="9"/>
      <c r="CQ5023" s="9"/>
      <c r="CR5023" s="9"/>
      <c r="CS5023" s="9"/>
      <c r="CT5023" s="9"/>
      <c r="CU5023" s="9"/>
      <c r="CV5023" s="9"/>
      <c r="CW5023" s="9"/>
      <c r="CX5023" s="9"/>
      <c r="CY5023" s="9"/>
      <c r="CZ5023" s="9"/>
      <c r="DA5023" s="9"/>
      <c r="DB5023" s="9"/>
      <c r="DC5023" s="9"/>
      <c r="DD5023" s="9"/>
      <c r="DE5023" s="9"/>
      <c r="DF5023" s="9"/>
      <c r="DG5023" s="9"/>
      <c r="DH5023" s="9"/>
      <c r="DI5023" s="9"/>
      <c r="DJ5023" s="9"/>
      <c r="DK5023" s="9"/>
      <c r="DL5023" s="9"/>
      <c r="DM5023" s="9"/>
      <c r="DN5023" s="9"/>
      <c r="DO5023" s="9"/>
      <c r="DP5023" s="9"/>
      <c r="DQ5023" s="9"/>
      <c r="DR5023" s="9"/>
      <c r="DS5023" s="9"/>
      <c r="DT5023" s="9"/>
      <c r="DU5023" s="9"/>
      <c r="DV5023" s="9"/>
      <c r="DW5023" s="9"/>
      <c r="DX5023" s="9"/>
      <c r="DY5023" s="9"/>
      <c r="DZ5023" s="9"/>
      <c r="EA5023" s="9"/>
    </row>
    <row r="5024" spans="1:131" ht="19.5" customHeight="1" x14ac:dyDescent="0.25">
      <c r="A5024" s="9">
        <v>3461</v>
      </c>
      <c r="B5024" s="9" t="s">
        <v>10175</v>
      </c>
      <c r="C5024" s="9" t="s">
        <v>10176</v>
      </c>
      <c r="D5024" s="9"/>
      <c r="E5024" s="9" t="s">
        <v>7811</v>
      </c>
      <c r="F5024" s="9" t="s">
        <v>105</v>
      </c>
      <c r="G5024" s="9"/>
      <c r="H5024" s="9" t="s">
        <v>202</v>
      </c>
      <c r="I5024" s="9" t="s">
        <v>35</v>
      </c>
      <c r="J5024" s="129">
        <v>44303</v>
      </c>
      <c r="K5024" s="129">
        <v>44281</v>
      </c>
      <c r="L5024" s="129">
        <v>44316</v>
      </c>
      <c r="O5024" s="9">
        <v>23</v>
      </c>
      <c r="Q5024" s="9" t="s">
        <v>61</v>
      </c>
      <c r="R5024" s="9"/>
      <c r="S5024" s="13">
        <v>146947500</v>
      </c>
      <c r="T5024" s="13">
        <v>146947500</v>
      </c>
      <c r="U5024" s="13">
        <v>44084250</v>
      </c>
      <c r="V5024" s="9"/>
      <c r="W5024" s="9"/>
      <c r="X5024" s="9"/>
      <c r="Y5024" s="9"/>
      <c r="Z5024" s="9"/>
      <c r="AA5024" s="9"/>
      <c r="AB5024" s="9"/>
      <c r="AC5024" s="9"/>
      <c r="AD5024" s="9"/>
      <c r="AE5024" s="9"/>
      <c r="AF5024" s="55"/>
      <c r="AG5024" s="55"/>
      <c r="AH5024" s="11">
        <v>44281</v>
      </c>
      <c r="AI5024" s="11">
        <v>44316</v>
      </c>
      <c r="AJ5024" s="13">
        <v>136797496</v>
      </c>
      <c r="AK5024" s="13">
        <v>41039249</v>
      </c>
      <c r="AL5024" s="9"/>
      <c r="AM5024" s="9"/>
      <c r="AN5024" s="9"/>
      <c r="AO5024" s="9"/>
      <c r="AP5024" s="9"/>
      <c r="AQ5024" s="9"/>
      <c r="AR5024" s="9"/>
      <c r="AS5024" s="9"/>
      <c r="AT5024" s="9"/>
      <c r="AU5024" s="9"/>
      <c r="AV5024" s="9"/>
      <c r="AW5024" s="9"/>
      <c r="AX5024" s="9"/>
      <c r="AY5024" s="9"/>
      <c r="AZ5024" s="9"/>
      <c r="BA5024" s="9"/>
      <c r="BB5024" s="9"/>
      <c r="BC5024" s="9"/>
      <c r="BD5024" s="9"/>
      <c r="BE5024" s="9"/>
      <c r="BF5024" s="9"/>
      <c r="BG5024" s="9"/>
      <c r="BH5024" s="9"/>
      <c r="BI5024" s="9"/>
      <c r="BJ5024" s="9"/>
      <c r="BK5024" s="9"/>
      <c r="BL5024" s="9"/>
      <c r="BM5024" s="9"/>
      <c r="BN5024" s="9"/>
      <c r="BO5024" s="9"/>
      <c r="BP5024" s="9"/>
      <c r="BQ5024" s="9"/>
      <c r="BT5024" s="9"/>
      <c r="BU5024" s="9"/>
      <c r="BX5024" s="9"/>
      <c r="BY5024" s="9"/>
      <c r="CB5024" s="9"/>
      <c r="CC5024" s="9"/>
      <c r="CF5024" s="9"/>
      <c r="CG5024" s="9"/>
      <c r="CJ5024" s="9"/>
      <c r="CK5024" s="9"/>
      <c r="CN5024" s="9"/>
      <c r="CO5024" s="9"/>
      <c r="CP5024" s="9"/>
      <c r="CQ5024" s="9"/>
      <c r="CR5024" s="9"/>
      <c r="CS5024" s="9"/>
      <c r="CT5024" s="9"/>
      <c r="CU5024" s="9"/>
      <c r="CV5024" s="9"/>
      <c r="CW5024" s="9"/>
      <c r="CX5024" s="9"/>
      <c r="CY5024" s="9"/>
      <c r="CZ5024" s="9"/>
      <c r="DA5024" s="9"/>
      <c r="DB5024" s="9"/>
      <c r="DC5024" s="9"/>
      <c r="DD5024" s="9"/>
      <c r="DE5024" s="9"/>
      <c r="DF5024" s="9"/>
      <c r="DG5024" s="9"/>
      <c r="DH5024" s="9"/>
      <c r="DI5024" s="9"/>
      <c r="DJ5024" s="9"/>
      <c r="DK5024" s="9"/>
      <c r="DL5024" s="9"/>
      <c r="DM5024" s="9"/>
      <c r="DN5024" s="9"/>
      <c r="DO5024" s="9"/>
      <c r="DP5024" s="9"/>
      <c r="DQ5024" s="9"/>
      <c r="DR5024" s="9"/>
      <c r="DS5024" s="9"/>
      <c r="DT5024" s="9"/>
      <c r="DU5024" s="9"/>
      <c r="DV5024" s="9"/>
      <c r="DW5024" s="9"/>
      <c r="DX5024" s="9"/>
      <c r="DY5024" s="9"/>
      <c r="DZ5024" s="9"/>
      <c r="EA5024" s="9"/>
    </row>
    <row r="5025" spans="1:131" ht="19.5" customHeight="1" x14ac:dyDescent="0.25">
      <c r="A5025" s="9">
        <v>3462</v>
      </c>
      <c r="B5025" s="9" t="s">
        <v>10178</v>
      </c>
      <c r="C5025" s="9" t="s">
        <v>10179</v>
      </c>
      <c r="D5025" s="9"/>
      <c r="E5025" s="9" t="s">
        <v>7867</v>
      </c>
      <c r="F5025" s="9" t="s">
        <v>7406</v>
      </c>
      <c r="G5025" s="9"/>
      <c r="H5025" s="9" t="s">
        <v>906</v>
      </c>
      <c r="I5025" s="9" t="s">
        <v>8147</v>
      </c>
      <c r="M5025" s="9" t="s">
        <v>20</v>
      </c>
      <c r="O5025" s="9">
        <v>27</v>
      </c>
      <c r="R5025" s="9"/>
      <c r="S5025" s="9"/>
      <c r="T5025" s="9"/>
      <c r="U5025" s="9"/>
      <c r="V5025" s="9"/>
      <c r="W5025" s="9"/>
      <c r="X5025" s="9"/>
      <c r="Y5025" s="9"/>
      <c r="Z5025" s="9"/>
      <c r="AA5025" s="9"/>
      <c r="AB5025" s="9"/>
      <c r="AC5025" s="9"/>
      <c r="AD5025" s="9"/>
      <c r="AE5025" s="9"/>
      <c r="AF5025" s="55"/>
      <c r="AG5025" s="55"/>
      <c r="AH5025" s="9"/>
      <c r="AI5025" s="9"/>
      <c r="AJ5025" s="9"/>
      <c r="AK5025" s="9"/>
      <c r="AL5025" s="9"/>
      <c r="AM5025" s="9"/>
      <c r="AN5025" s="9"/>
      <c r="AO5025" s="9"/>
      <c r="AP5025" s="9"/>
      <c r="AQ5025" s="9"/>
      <c r="AR5025" s="9"/>
      <c r="AS5025" s="9"/>
      <c r="AT5025" s="9"/>
      <c r="AU5025" s="9"/>
      <c r="AV5025" s="9"/>
      <c r="AW5025" s="9"/>
      <c r="AX5025" s="9"/>
      <c r="AY5025" s="9"/>
      <c r="AZ5025" s="9"/>
      <c r="BA5025" s="9"/>
      <c r="BB5025" s="9"/>
      <c r="BC5025" s="9"/>
      <c r="BD5025" s="9"/>
      <c r="BE5025" s="9"/>
      <c r="BF5025" s="9"/>
      <c r="BG5025" s="9"/>
      <c r="BH5025" s="9"/>
      <c r="BI5025" s="9"/>
      <c r="BJ5025" s="9"/>
      <c r="BK5025" s="9"/>
      <c r="BL5025" s="9"/>
      <c r="BM5025" s="9"/>
      <c r="BN5025" s="9"/>
      <c r="BO5025" s="9"/>
      <c r="BP5025" s="9"/>
      <c r="BQ5025" s="9"/>
      <c r="BT5025" s="9"/>
      <c r="BU5025" s="9"/>
      <c r="BX5025" s="9"/>
      <c r="BY5025" s="9"/>
      <c r="CB5025" s="9"/>
      <c r="CC5025" s="9"/>
      <c r="CF5025" s="9"/>
      <c r="CG5025" s="9"/>
      <c r="CJ5025" s="9"/>
      <c r="CK5025" s="9"/>
      <c r="CN5025" s="9"/>
      <c r="CO5025" s="9"/>
      <c r="CP5025" s="9"/>
      <c r="CQ5025" s="9"/>
      <c r="CR5025" s="9"/>
      <c r="CS5025" s="9"/>
      <c r="CT5025" s="9"/>
      <c r="CU5025" s="9"/>
      <c r="CV5025" s="9"/>
      <c r="CW5025" s="9"/>
      <c r="CX5025" s="9"/>
      <c r="CY5025" s="9"/>
      <c r="CZ5025" s="9"/>
      <c r="DA5025" s="9"/>
      <c r="DB5025" s="9"/>
      <c r="DC5025" s="9"/>
      <c r="DD5025" s="9"/>
      <c r="DE5025" s="9"/>
      <c r="DF5025" s="9"/>
      <c r="DG5025" s="9"/>
      <c r="DH5025" s="9"/>
      <c r="DI5025" s="9"/>
      <c r="DJ5025" s="9"/>
      <c r="DK5025" s="9"/>
      <c r="DL5025" s="9"/>
      <c r="DM5025" s="9"/>
      <c r="DN5025" s="9"/>
      <c r="DO5025" s="9"/>
      <c r="DP5025" s="9"/>
      <c r="DQ5025" s="9"/>
      <c r="DR5025" s="9"/>
      <c r="DS5025" s="9"/>
      <c r="DT5025" s="9"/>
      <c r="DU5025" s="9"/>
      <c r="DV5025" s="9"/>
      <c r="DW5025" s="9"/>
      <c r="DX5025" s="9"/>
      <c r="DY5025" s="9"/>
      <c r="DZ5025" s="9"/>
      <c r="EA5025" s="9"/>
    </row>
    <row r="5026" spans="1:131" ht="39.75" customHeight="1" x14ac:dyDescent="0.25">
      <c r="A5026" s="9">
        <v>3463</v>
      </c>
      <c r="B5026" s="9" t="s">
        <v>10180</v>
      </c>
      <c r="C5026" s="9" t="s">
        <v>10181</v>
      </c>
      <c r="D5026" s="9"/>
      <c r="E5026" s="9" t="s">
        <v>10182</v>
      </c>
      <c r="F5026" s="9" t="s">
        <v>4385</v>
      </c>
      <c r="G5026" s="9"/>
      <c r="H5026" s="9" t="s">
        <v>906</v>
      </c>
      <c r="I5026" s="9" t="s">
        <v>35</v>
      </c>
      <c r="M5026" s="9" t="s">
        <v>335</v>
      </c>
      <c r="O5026" s="9">
        <v>29</v>
      </c>
      <c r="R5026" s="9"/>
      <c r="S5026" s="9"/>
      <c r="T5026" s="9"/>
      <c r="U5026" s="9"/>
      <c r="V5026" s="9"/>
      <c r="W5026" s="9"/>
      <c r="X5026" s="9"/>
      <c r="Y5026" s="9"/>
      <c r="Z5026" s="9"/>
      <c r="AA5026" s="9"/>
      <c r="AB5026" s="9"/>
      <c r="AC5026" s="9"/>
      <c r="AD5026" s="9"/>
      <c r="AE5026" s="9"/>
      <c r="AF5026" s="55"/>
      <c r="AG5026" s="55"/>
      <c r="AH5026" s="9"/>
      <c r="AI5026" s="9"/>
      <c r="AJ5026" s="9"/>
      <c r="AK5026" s="9"/>
      <c r="AL5026" s="9"/>
      <c r="AM5026" s="9"/>
      <c r="AN5026" s="9"/>
      <c r="AO5026" s="9"/>
      <c r="AP5026" s="9"/>
      <c r="AQ5026" s="9"/>
      <c r="AR5026" s="9"/>
      <c r="AS5026" s="9"/>
      <c r="AT5026" s="9"/>
      <c r="AU5026" s="9"/>
      <c r="AV5026" s="9"/>
      <c r="AW5026" s="9"/>
      <c r="AX5026" s="9"/>
      <c r="AY5026" s="9"/>
      <c r="AZ5026" s="9"/>
      <c r="BA5026" s="9"/>
      <c r="BB5026" s="9"/>
      <c r="BC5026" s="9"/>
      <c r="BD5026" s="9"/>
      <c r="BE5026" s="9"/>
      <c r="BF5026" s="9"/>
      <c r="BG5026" s="9"/>
      <c r="BH5026" s="9"/>
      <c r="BI5026" s="9"/>
      <c r="BJ5026" s="9"/>
      <c r="BK5026" s="9"/>
      <c r="BL5026" s="9"/>
      <c r="BM5026" s="9"/>
      <c r="BN5026" s="9"/>
      <c r="BO5026" s="9"/>
      <c r="BP5026" s="9"/>
      <c r="BQ5026" s="9"/>
      <c r="BT5026" s="9"/>
      <c r="BU5026" s="9"/>
      <c r="BX5026" s="9"/>
      <c r="BY5026" s="9"/>
      <c r="CB5026" s="9"/>
      <c r="CC5026" s="9"/>
      <c r="CF5026" s="9"/>
      <c r="CG5026" s="9"/>
      <c r="CJ5026" s="9"/>
      <c r="CK5026" s="9"/>
      <c r="CN5026" s="9"/>
      <c r="CO5026" s="9"/>
      <c r="CP5026" s="9"/>
      <c r="CQ5026" s="9"/>
      <c r="CR5026" s="9"/>
      <c r="CS5026" s="9"/>
      <c r="CT5026" s="9"/>
      <c r="CU5026" s="9"/>
      <c r="CV5026" s="9"/>
      <c r="CW5026" s="9"/>
      <c r="CX5026" s="9"/>
      <c r="CY5026" s="9"/>
      <c r="CZ5026" s="9"/>
      <c r="DA5026" s="9"/>
      <c r="DB5026" s="9"/>
      <c r="DC5026" s="9"/>
      <c r="DD5026" s="9"/>
      <c r="DE5026" s="9"/>
      <c r="DF5026" s="9"/>
      <c r="DG5026" s="9"/>
      <c r="DH5026" s="9"/>
      <c r="DI5026" s="9"/>
      <c r="DJ5026" s="9"/>
      <c r="DK5026" s="9"/>
      <c r="DL5026" s="9"/>
      <c r="DM5026" s="9"/>
      <c r="DN5026" s="9"/>
      <c r="DO5026" s="9"/>
      <c r="DP5026" s="9"/>
      <c r="DQ5026" s="9"/>
      <c r="DR5026" s="9"/>
      <c r="DS5026" s="9"/>
      <c r="DT5026" s="9"/>
      <c r="DU5026" s="9"/>
      <c r="DV5026" s="9"/>
      <c r="DW5026" s="9"/>
      <c r="DX5026" s="9"/>
      <c r="DY5026" s="9"/>
      <c r="DZ5026" s="9"/>
      <c r="EA5026" s="9"/>
    </row>
    <row r="5027" spans="1:131" ht="39" customHeight="1" x14ac:dyDescent="0.25">
      <c r="A5027" s="9">
        <v>3464</v>
      </c>
      <c r="B5027" s="9" t="s">
        <v>10183</v>
      </c>
      <c r="C5027" s="9" t="s">
        <v>10184</v>
      </c>
      <c r="D5027" s="9"/>
      <c r="E5027" s="9" t="s">
        <v>10185</v>
      </c>
      <c r="F5027" s="9" t="s">
        <v>7300</v>
      </c>
      <c r="G5027" s="9"/>
      <c r="H5027" s="9" t="s">
        <v>906</v>
      </c>
      <c r="I5027" s="9" t="s">
        <v>35</v>
      </c>
      <c r="M5027" s="9" t="s">
        <v>335</v>
      </c>
      <c r="O5027" s="9">
        <v>29</v>
      </c>
      <c r="R5027" s="9"/>
      <c r="S5027" s="9"/>
      <c r="T5027" s="9"/>
      <c r="U5027" s="9"/>
      <c r="V5027" s="9"/>
      <c r="W5027" s="9"/>
      <c r="X5027" s="9"/>
      <c r="Y5027" s="9"/>
      <c r="Z5027" s="9"/>
      <c r="AA5027" s="9"/>
      <c r="AB5027" s="9"/>
      <c r="AC5027" s="9"/>
      <c r="AD5027" s="9"/>
      <c r="AE5027" s="9"/>
      <c r="AF5027" s="55"/>
      <c r="AG5027" s="55"/>
      <c r="AH5027" s="9"/>
      <c r="AI5027" s="9"/>
      <c r="AJ5027" s="9"/>
      <c r="AK5027" s="9"/>
      <c r="AL5027" s="9"/>
      <c r="AM5027" s="9"/>
      <c r="AN5027" s="9"/>
      <c r="AO5027" s="9"/>
      <c r="AP5027" s="9"/>
      <c r="AQ5027" s="9"/>
      <c r="AR5027" s="9"/>
      <c r="AS5027" s="9"/>
      <c r="AT5027" s="9"/>
      <c r="AU5027" s="9"/>
      <c r="AV5027" s="9"/>
      <c r="AW5027" s="9"/>
      <c r="AX5027" s="9"/>
      <c r="AY5027" s="9"/>
      <c r="AZ5027" s="9"/>
      <c r="BA5027" s="9"/>
      <c r="BB5027" s="9"/>
      <c r="BC5027" s="9"/>
      <c r="BD5027" s="9"/>
      <c r="BE5027" s="9"/>
      <c r="BF5027" s="9"/>
      <c r="BG5027" s="9"/>
      <c r="BH5027" s="9"/>
      <c r="BI5027" s="9"/>
      <c r="BJ5027" s="9"/>
      <c r="BK5027" s="9"/>
      <c r="BL5027" s="9"/>
      <c r="BM5027" s="9"/>
      <c r="BN5027" s="9"/>
      <c r="BO5027" s="9"/>
      <c r="BP5027" s="9"/>
      <c r="BQ5027" s="9"/>
      <c r="BT5027" s="9"/>
      <c r="BU5027" s="9"/>
      <c r="BX5027" s="9"/>
      <c r="BY5027" s="9"/>
      <c r="CB5027" s="9"/>
      <c r="CC5027" s="9"/>
      <c r="CF5027" s="9"/>
      <c r="CG5027" s="9"/>
      <c r="CJ5027" s="9"/>
      <c r="CK5027" s="9"/>
      <c r="CN5027" s="9"/>
      <c r="CO5027" s="9"/>
      <c r="CP5027" s="9"/>
      <c r="CQ5027" s="9"/>
      <c r="CR5027" s="9"/>
      <c r="CS5027" s="9"/>
      <c r="CT5027" s="9"/>
      <c r="CU5027" s="9"/>
      <c r="CV5027" s="9"/>
      <c r="CW5027" s="9"/>
      <c r="CX5027" s="9"/>
      <c r="CY5027" s="9"/>
      <c r="CZ5027" s="9"/>
      <c r="DA5027" s="9"/>
      <c r="DB5027" s="9"/>
      <c r="DC5027" s="9"/>
      <c r="DD5027" s="9"/>
      <c r="DE5027" s="9"/>
      <c r="DF5027" s="9"/>
      <c r="DG5027" s="9"/>
      <c r="DH5027" s="9"/>
      <c r="DI5027" s="9"/>
      <c r="DJ5027" s="9"/>
      <c r="DK5027" s="9"/>
      <c r="DL5027" s="9"/>
      <c r="DM5027" s="9"/>
      <c r="DN5027" s="9"/>
      <c r="DO5027" s="9"/>
      <c r="DP5027" s="9"/>
      <c r="DQ5027" s="9"/>
      <c r="DR5027" s="9"/>
      <c r="DS5027" s="9"/>
      <c r="DT5027" s="9"/>
      <c r="DU5027" s="9"/>
      <c r="DV5027" s="9"/>
      <c r="DW5027" s="9"/>
      <c r="DX5027" s="9"/>
      <c r="DY5027" s="9"/>
      <c r="DZ5027" s="9"/>
      <c r="EA5027" s="9"/>
    </row>
    <row r="5028" spans="1:131" ht="39" customHeight="1" x14ac:dyDescent="0.25">
      <c r="A5028" s="9">
        <v>3465</v>
      </c>
      <c r="B5028" s="9" t="s">
        <v>10187</v>
      </c>
      <c r="C5028" s="9" t="s">
        <v>10188</v>
      </c>
      <c r="D5028" s="9"/>
      <c r="E5028" s="9" t="s">
        <v>6569</v>
      </c>
      <c r="F5028" s="9" t="s">
        <v>7983</v>
      </c>
      <c r="G5028" s="9"/>
      <c r="H5028" s="9" t="s">
        <v>906</v>
      </c>
      <c r="I5028" s="9" t="s">
        <v>35</v>
      </c>
      <c r="M5028" s="9" t="s">
        <v>335</v>
      </c>
      <c r="O5028" s="9">
        <v>29</v>
      </c>
      <c r="R5028" s="9"/>
      <c r="S5028" s="9"/>
      <c r="T5028" s="9"/>
      <c r="U5028" s="9"/>
      <c r="V5028" s="9"/>
      <c r="W5028" s="9"/>
      <c r="X5028" s="9"/>
      <c r="Y5028" s="9"/>
      <c r="Z5028" s="9"/>
      <c r="AA5028" s="9"/>
      <c r="AB5028" s="9"/>
      <c r="AC5028" s="9"/>
      <c r="AD5028" s="9"/>
      <c r="AE5028" s="9"/>
      <c r="AF5028" s="55"/>
      <c r="AG5028" s="55"/>
      <c r="AH5028" s="9"/>
      <c r="AI5028" s="9"/>
      <c r="AJ5028" s="9"/>
      <c r="AK5028" s="9"/>
      <c r="AL5028" s="9"/>
      <c r="AM5028" s="9"/>
      <c r="AN5028" s="9"/>
      <c r="AO5028" s="9"/>
      <c r="AP5028" s="9"/>
      <c r="AQ5028" s="9"/>
      <c r="AR5028" s="9"/>
      <c r="AS5028" s="9"/>
      <c r="AT5028" s="9"/>
      <c r="AU5028" s="9"/>
      <c r="AV5028" s="9"/>
      <c r="AW5028" s="9"/>
      <c r="AX5028" s="9"/>
      <c r="AY5028" s="9"/>
      <c r="AZ5028" s="9"/>
      <c r="BA5028" s="9"/>
      <c r="BB5028" s="9"/>
      <c r="BC5028" s="9"/>
      <c r="BD5028" s="9"/>
      <c r="BE5028" s="9"/>
      <c r="BF5028" s="9"/>
      <c r="BG5028" s="9"/>
      <c r="BH5028" s="9"/>
      <c r="BI5028" s="9"/>
      <c r="BJ5028" s="9"/>
      <c r="BK5028" s="9"/>
      <c r="BL5028" s="9"/>
      <c r="BM5028" s="9"/>
      <c r="BN5028" s="9"/>
      <c r="BO5028" s="9"/>
      <c r="BP5028" s="9"/>
      <c r="BQ5028" s="9"/>
      <c r="BT5028" s="9"/>
      <c r="BU5028" s="9"/>
      <c r="BX5028" s="9"/>
      <c r="BY5028" s="9"/>
      <c r="CB5028" s="9"/>
      <c r="CC5028" s="9"/>
      <c r="CF5028" s="9"/>
      <c r="CG5028" s="9"/>
      <c r="CJ5028" s="9"/>
      <c r="CK5028" s="9"/>
      <c r="CN5028" s="9"/>
      <c r="CO5028" s="9"/>
      <c r="CP5028" s="9"/>
      <c r="CQ5028" s="9"/>
      <c r="CR5028" s="9"/>
      <c r="CS5028" s="9"/>
      <c r="CT5028" s="9"/>
      <c r="CU5028" s="9"/>
      <c r="CV5028" s="9"/>
      <c r="CW5028" s="9"/>
      <c r="CX5028" s="9"/>
      <c r="CY5028" s="9"/>
      <c r="CZ5028" s="9"/>
      <c r="DA5028" s="9"/>
      <c r="DB5028" s="9"/>
      <c r="DC5028" s="9"/>
      <c r="DD5028" s="9"/>
      <c r="DE5028" s="9"/>
      <c r="DF5028" s="9"/>
      <c r="DG5028" s="9"/>
      <c r="DH5028" s="9"/>
      <c r="DI5028" s="9"/>
      <c r="DJ5028" s="9"/>
      <c r="DK5028" s="9"/>
      <c r="DL5028" s="9"/>
      <c r="DM5028" s="9"/>
      <c r="DN5028" s="9"/>
      <c r="DO5028" s="9"/>
      <c r="DP5028" s="9"/>
      <c r="DQ5028" s="9"/>
      <c r="DR5028" s="9"/>
      <c r="DS5028" s="9"/>
      <c r="DT5028" s="9"/>
      <c r="DU5028" s="9"/>
      <c r="DV5028" s="9"/>
      <c r="DW5028" s="9"/>
      <c r="DX5028" s="9"/>
      <c r="DY5028" s="9"/>
      <c r="DZ5028" s="9"/>
      <c r="EA5028" s="9"/>
    </row>
    <row r="5029" spans="1:131" ht="19.5" customHeight="1" x14ac:dyDescent="0.25">
      <c r="A5029" s="9">
        <v>3466</v>
      </c>
      <c r="B5029" s="9" t="s">
        <v>10189</v>
      </c>
      <c r="C5029" s="9" t="s">
        <v>10190</v>
      </c>
      <c r="D5029" s="9"/>
      <c r="E5029" s="9" t="s">
        <v>6356</v>
      </c>
      <c r="F5029" s="9" t="s">
        <v>8307</v>
      </c>
      <c r="G5029" s="9"/>
      <c r="H5029" s="9" t="s">
        <v>906</v>
      </c>
      <c r="I5029" s="9" t="s">
        <v>78</v>
      </c>
      <c r="M5029" s="9" t="s">
        <v>20</v>
      </c>
      <c r="O5029" s="9">
        <v>26</v>
      </c>
      <c r="R5029" s="9"/>
      <c r="S5029" s="9"/>
      <c r="T5029" s="9"/>
      <c r="U5029" s="9"/>
      <c r="V5029" s="9"/>
      <c r="W5029" s="9"/>
      <c r="X5029" s="9"/>
      <c r="Y5029" s="9"/>
      <c r="Z5029" s="9"/>
      <c r="AA5029" s="9"/>
      <c r="AB5029" s="9"/>
      <c r="AC5029" s="9"/>
      <c r="AD5029" s="9"/>
      <c r="AE5029" s="9"/>
      <c r="AF5029" s="55"/>
      <c r="AG5029" s="55"/>
      <c r="AH5029" s="9"/>
      <c r="AI5029" s="9"/>
      <c r="AJ5029" s="9"/>
      <c r="AK5029" s="9"/>
      <c r="AL5029" s="9"/>
      <c r="AM5029" s="9"/>
      <c r="AN5029" s="9"/>
      <c r="AO5029" s="9"/>
      <c r="AP5029" s="9"/>
      <c r="AQ5029" s="9"/>
      <c r="AR5029" s="9"/>
      <c r="AS5029" s="9"/>
      <c r="AT5029" s="9"/>
      <c r="AU5029" s="9"/>
      <c r="AV5029" s="9"/>
      <c r="AW5029" s="9"/>
      <c r="AX5029" s="9"/>
      <c r="AY5029" s="9"/>
      <c r="AZ5029" s="9"/>
      <c r="BA5029" s="9"/>
      <c r="BB5029" s="9"/>
      <c r="BC5029" s="9"/>
      <c r="BD5029" s="9"/>
      <c r="BE5029" s="9"/>
      <c r="BF5029" s="9"/>
      <c r="BG5029" s="9"/>
      <c r="BH5029" s="9"/>
      <c r="BI5029" s="9"/>
      <c r="BJ5029" s="9"/>
      <c r="BK5029" s="9"/>
      <c r="BL5029" s="9"/>
      <c r="BM5029" s="9"/>
      <c r="BN5029" s="9"/>
      <c r="BO5029" s="9"/>
      <c r="BP5029" s="9"/>
      <c r="BQ5029" s="9"/>
      <c r="BT5029" s="9"/>
      <c r="BU5029" s="9"/>
      <c r="BX5029" s="9"/>
      <c r="BY5029" s="9"/>
      <c r="CB5029" s="9"/>
      <c r="CC5029" s="9"/>
      <c r="CF5029" s="9"/>
      <c r="CG5029" s="9"/>
      <c r="CJ5029" s="9"/>
      <c r="CK5029" s="9"/>
      <c r="CN5029" s="9"/>
      <c r="CO5029" s="9"/>
      <c r="CP5029" s="9"/>
      <c r="CQ5029" s="9"/>
      <c r="CR5029" s="9"/>
      <c r="CS5029" s="9"/>
      <c r="CT5029" s="9"/>
      <c r="CU5029" s="9"/>
      <c r="CV5029" s="9"/>
      <c r="CW5029" s="9"/>
      <c r="CX5029" s="9"/>
      <c r="CY5029" s="9"/>
      <c r="CZ5029" s="9"/>
      <c r="DA5029" s="9"/>
      <c r="DB5029" s="9"/>
      <c r="DC5029" s="9"/>
      <c r="DD5029" s="9"/>
      <c r="DE5029" s="9"/>
      <c r="DF5029" s="9"/>
      <c r="DG5029" s="9"/>
      <c r="DH5029" s="9"/>
      <c r="DI5029" s="9"/>
      <c r="DJ5029" s="9"/>
      <c r="DK5029" s="9"/>
      <c r="DL5029" s="9"/>
      <c r="DM5029" s="9"/>
      <c r="DN5029" s="9"/>
      <c r="DO5029" s="9"/>
      <c r="DP5029" s="9"/>
      <c r="DQ5029" s="9"/>
      <c r="DR5029" s="9"/>
      <c r="DS5029" s="9"/>
      <c r="DT5029" s="9"/>
      <c r="DU5029" s="9"/>
      <c r="DV5029" s="9"/>
      <c r="DW5029" s="9"/>
      <c r="DX5029" s="9"/>
      <c r="DY5029" s="9"/>
      <c r="DZ5029" s="9"/>
      <c r="EA5029" s="9"/>
    </row>
    <row r="5030" spans="1:131" ht="19.5" customHeight="1" x14ac:dyDescent="0.25">
      <c r="A5030" s="9">
        <v>3467</v>
      </c>
      <c r="B5030" s="9" t="s">
        <v>10191</v>
      </c>
      <c r="C5030" s="9" t="s">
        <v>10192</v>
      </c>
      <c r="D5030" s="9"/>
      <c r="E5030" s="9" t="s">
        <v>7718</v>
      </c>
      <c r="F5030" s="9" t="s">
        <v>5949</v>
      </c>
      <c r="G5030" s="9"/>
      <c r="H5030" s="9" t="s">
        <v>906</v>
      </c>
      <c r="I5030" s="9" t="s">
        <v>35</v>
      </c>
      <c r="M5030" s="9" t="s">
        <v>20</v>
      </c>
      <c r="O5030" s="9">
        <v>31</v>
      </c>
      <c r="R5030" s="9"/>
      <c r="S5030" s="9"/>
      <c r="T5030" s="9"/>
      <c r="U5030" s="9"/>
      <c r="V5030" s="9"/>
      <c r="W5030" s="9"/>
      <c r="X5030" s="9"/>
      <c r="Y5030" s="9"/>
      <c r="Z5030" s="9"/>
      <c r="AA5030" s="9"/>
      <c r="AB5030" s="9"/>
      <c r="AC5030" s="9"/>
      <c r="AD5030" s="9"/>
      <c r="AE5030" s="9"/>
      <c r="AF5030" s="55"/>
      <c r="AG5030" s="55"/>
      <c r="AH5030" s="9"/>
      <c r="AI5030" s="9"/>
      <c r="AJ5030" s="9"/>
      <c r="AK5030" s="9"/>
      <c r="AL5030" s="9"/>
      <c r="AM5030" s="9"/>
      <c r="AN5030" s="9"/>
      <c r="AO5030" s="9"/>
      <c r="AP5030" s="9"/>
      <c r="AQ5030" s="9"/>
      <c r="AR5030" s="9"/>
      <c r="AS5030" s="9"/>
      <c r="AT5030" s="9"/>
      <c r="AU5030" s="9"/>
      <c r="AV5030" s="9"/>
      <c r="AW5030" s="9"/>
      <c r="AX5030" s="9"/>
      <c r="AY5030" s="9"/>
      <c r="AZ5030" s="9"/>
      <c r="BA5030" s="9"/>
      <c r="BB5030" s="9"/>
      <c r="BC5030" s="9"/>
      <c r="BD5030" s="9"/>
      <c r="BE5030" s="9"/>
      <c r="BF5030" s="9"/>
      <c r="BG5030" s="9"/>
      <c r="BH5030" s="9"/>
      <c r="BI5030" s="9"/>
      <c r="BJ5030" s="9"/>
      <c r="BK5030" s="9"/>
      <c r="BL5030" s="9"/>
      <c r="BM5030" s="9"/>
      <c r="BN5030" s="9"/>
      <c r="BO5030" s="9"/>
      <c r="BP5030" s="9"/>
      <c r="BQ5030" s="9"/>
      <c r="BT5030" s="9"/>
      <c r="BU5030" s="9"/>
      <c r="BX5030" s="9"/>
      <c r="BY5030" s="9"/>
      <c r="CB5030" s="9"/>
      <c r="CC5030" s="9"/>
      <c r="CF5030" s="9"/>
      <c r="CG5030" s="9"/>
      <c r="CJ5030" s="9"/>
      <c r="CK5030" s="9"/>
      <c r="CN5030" s="9"/>
      <c r="CO5030" s="9"/>
      <c r="CP5030" s="9"/>
      <c r="CQ5030" s="9"/>
      <c r="CR5030" s="9"/>
      <c r="CS5030" s="9"/>
      <c r="CT5030" s="9"/>
      <c r="CU5030" s="9"/>
      <c r="CV5030" s="9"/>
      <c r="CW5030" s="9"/>
      <c r="CX5030" s="9"/>
      <c r="CY5030" s="9"/>
      <c r="CZ5030" s="9"/>
      <c r="DA5030" s="9"/>
      <c r="DB5030" s="9"/>
      <c r="DC5030" s="9"/>
      <c r="DD5030" s="9"/>
      <c r="DE5030" s="9"/>
      <c r="DF5030" s="9"/>
      <c r="DG5030" s="9"/>
      <c r="DH5030" s="9"/>
      <c r="DI5030" s="9"/>
      <c r="DJ5030" s="9"/>
      <c r="DK5030" s="9"/>
      <c r="DL5030" s="9"/>
      <c r="DM5030" s="9"/>
      <c r="DN5030" s="9"/>
      <c r="DO5030" s="9"/>
      <c r="DP5030" s="9"/>
      <c r="DQ5030" s="9"/>
      <c r="DR5030" s="9"/>
      <c r="DS5030" s="9"/>
      <c r="DT5030" s="9"/>
      <c r="DU5030" s="9"/>
      <c r="DV5030" s="9"/>
      <c r="DW5030" s="9"/>
      <c r="DX5030" s="9"/>
      <c r="DY5030" s="9"/>
      <c r="DZ5030" s="9"/>
      <c r="EA5030" s="9"/>
    </row>
    <row r="5031" spans="1:131" ht="19.5" customHeight="1" x14ac:dyDescent="0.25">
      <c r="A5031" s="9">
        <v>3468</v>
      </c>
      <c r="B5031" s="10" t="s">
        <v>10193</v>
      </c>
      <c r="C5031" s="9" t="s">
        <v>10194</v>
      </c>
      <c r="D5031" s="9"/>
      <c r="E5031" s="9" t="s">
        <v>10195</v>
      </c>
      <c r="F5031" s="9" t="s">
        <v>10196</v>
      </c>
      <c r="G5031" s="9"/>
      <c r="H5031" s="9" t="s">
        <v>906</v>
      </c>
      <c r="I5031" s="9" t="s">
        <v>35</v>
      </c>
      <c r="M5031" s="9" t="s">
        <v>20</v>
      </c>
      <c r="O5031" s="9">
        <v>32</v>
      </c>
      <c r="R5031" s="9"/>
      <c r="S5031" s="9"/>
      <c r="T5031" s="9"/>
      <c r="U5031" s="9"/>
      <c r="V5031" s="9"/>
      <c r="W5031" s="9"/>
      <c r="X5031" s="9"/>
      <c r="Y5031" s="9"/>
      <c r="Z5031" s="9"/>
      <c r="AA5031" s="9"/>
      <c r="AB5031" s="9"/>
      <c r="AC5031" s="9"/>
      <c r="AD5031" s="9"/>
      <c r="AE5031" s="9"/>
      <c r="AF5031" s="55"/>
      <c r="AG5031" s="55"/>
      <c r="AH5031" s="9"/>
      <c r="AI5031" s="9"/>
      <c r="AJ5031" s="9"/>
      <c r="AK5031" s="9"/>
      <c r="AL5031" s="9"/>
      <c r="AM5031" s="9"/>
      <c r="AN5031" s="9"/>
      <c r="AO5031" s="9"/>
      <c r="AP5031" s="9"/>
      <c r="AQ5031" s="9"/>
      <c r="AR5031" s="9"/>
      <c r="AS5031" s="9"/>
      <c r="AT5031" s="9"/>
      <c r="AU5031" s="9"/>
      <c r="AV5031" s="9"/>
      <c r="AW5031" s="9"/>
      <c r="AX5031" s="9"/>
      <c r="AY5031" s="9"/>
      <c r="AZ5031" s="9"/>
      <c r="BA5031" s="9"/>
      <c r="BB5031" s="9"/>
      <c r="BC5031" s="9"/>
      <c r="BD5031" s="9"/>
      <c r="BE5031" s="9"/>
      <c r="BF5031" s="9"/>
      <c r="BG5031" s="9"/>
      <c r="BH5031" s="9"/>
      <c r="BI5031" s="9"/>
      <c r="BJ5031" s="9"/>
      <c r="BK5031" s="9"/>
      <c r="BL5031" s="9"/>
      <c r="BM5031" s="9"/>
      <c r="BN5031" s="9"/>
      <c r="BO5031" s="9"/>
      <c r="BP5031" s="9"/>
      <c r="BQ5031" s="9"/>
      <c r="BT5031" s="9"/>
      <c r="BU5031" s="9"/>
      <c r="BX5031" s="9"/>
      <c r="BY5031" s="9"/>
      <c r="CB5031" s="9"/>
      <c r="CC5031" s="9"/>
      <c r="CF5031" s="9"/>
      <c r="CG5031" s="9"/>
      <c r="CJ5031" s="9"/>
      <c r="CK5031" s="9"/>
      <c r="CN5031" s="9"/>
      <c r="CO5031" s="9"/>
      <c r="CP5031" s="9"/>
      <c r="CQ5031" s="9"/>
      <c r="CR5031" s="9"/>
      <c r="CS5031" s="9"/>
      <c r="CT5031" s="9"/>
      <c r="CU5031" s="9"/>
      <c r="CV5031" s="9"/>
      <c r="CW5031" s="9"/>
      <c r="CX5031" s="9"/>
      <c r="CY5031" s="9"/>
      <c r="CZ5031" s="9"/>
      <c r="DA5031" s="9"/>
      <c r="DB5031" s="9"/>
      <c r="DC5031" s="9"/>
      <c r="DD5031" s="9"/>
      <c r="DE5031" s="9"/>
      <c r="DF5031" s="9"/>
      <c r="DG5031" s="9"/>
      <c r="DH5031" s="9"/>
      <c r="DI5031" s="9"/>
      <c r="DJ5031" s="9"/>
      <c r="DK5031" s="9"/>
      <c r="DL5031" s="9"/>
      <c r="DM5031" s="9"/>
      <c r="DN5031" s="9"/>
      <c r="DO5031" s="9"/>
      <c r="DP5031" s="9"/>
      <c r="DQ5031" s="9"/>
      <c r="DR5031" s="9"/>
      <c r="DS5031" s="9"/>
      <c r="DT5031" s="9"/>
      <c r="DU5031" s="9"/>
      <c r="DV5031" s="9"/>
      <c r="DW5031" s="9"/>
      <c r="DX5031" s="9"/>
      <c r="DY5031" s="9"/>
      <c r="DZ5031" s="9"/>
      <c r="EA5031" s="9"/>
    </row>
    <row r="5032" spans="1:131" s="18" customFormat="1" ht="19.5" customHeight="1" x14ac:dyDescent="0.25">
      <c r="A5032" s="18">
        <v>3468</v>
      </c>
      <c r="B5032" s="17" t="s">
        <v>10193</v>
      </c>
      <c r="C5032" s="18" t="s">
        <v>10194</v>
      </c>
      <c r="D5032" s="19">
        <v>44424</v>
      </c>
      <c r="E5032" s="18" t="s">
        <v>10185</v>
      </c>
      <c r="F5032" s="18" t="s">
        <v>7300</v>
      </c>
      <c r="J5032" s="130"/>
      <c r="K5032" s="130"/>
      <c r="L5032" s="130"/>
      <c r="AF5032" s="57"/>
      <c r="AG5032" s="55"/>
    </row>
    <row r="5033" spans="1:131" ht="39.75" customHeight="1" x14ac:dyDescent="0.25">
      <c r="A5033" s="9">
        <v>3469</v>
      </c>
      <c r="B5033" s="9" t="s">
        <v>10197</v>
      </c>
      <c r="C5033" s="9" t="s">
        <v>10198</v>
      </c>
      <c r="D5033" s="9"/>
      <c r="E5033" s="9" t="s">
        <v>7815</v>
      </c>
      <c r="F5033" s="9" t="s">
        <v>7681</v>
      </c>
      <c r="G5033" s="9"/>
      <c r="H5033" s="9" t="s">
        <v>906</v>
      </c>
      <c r="I5033" s="9" t="s">
        <v>35</v>
      </c>
      <c r="M5033" s="9" t="s">
        <v>335</v>
      </c>
      <c r="O5033" s="9">
        <v>25</v>
      </c>
      <c r="R5033" s="9"/>
      <c r="S5033" s="9"/>
      <c r="T5033" s="9"/>
      <c r="U5033" s="9"/>
      <c r="V5033" s="9"/>
      <c r="W5033" s="9"/>
      <c r="X5033" s="9"/>
      <c r="Y5033" s="9"/>
      <c r="Z5033" s="9"/>
      <c r="AA5033" s="9"/>
      <c r="AB5033" s="9"/>
      <c r="AC5033" s="9"/>
      <c r="AD5033" s="9"/>
      <c r="AE5033" s="9"/>
      <c r="AF5033" s="55"/>
      <c r="AG5033" s="55"/>
      <c r="AH5033" s="9"/>
      <c r="AI5033" s="9"/>
      <c r="AJ5033" s="9"/>
      <c r="AK5033" s="9"/>
      <c r="AL5033" s="9"/>
      <c r="AM5033" s="9"/>
      <c r="AN5033" s="9"/>
      <c r="AO5033" s="9"/>
      <c r="AP5033" s="9"/>
      <c r="AQ5033" s="9"/>
      <c r="AR5033" s="9"/>
      <c r="AS5033" s="9"/>
      <c r="AT5033" s="9"/>
      <c r="AU5033" s="9"/>
      <c r="AV5033" s="9"/>
      <c r="AW5033" s="9"/>
      <c r="AX5033" s="9"/>
      <c r="AY5033" s="9"/>
      <c r="AZ5033" s="9"/>
      <c r="BA5033" s="9"/>
      <c r="BB5033" s="9"/>
      <c r="BC5033" s="9"/>
      <c r="BD5033" s="9"/>
      <c r="BE5033" s="9"/>
      <c r="BF5033" s="9"/>
      <c r="BG5033" s="9"/>
      <c r="BH5033" s="9"/>
      <c r="BI5033" s="9"/>
      <c r="BJ5033" s="9"/>
      <c r="BK5033" s="9"/>
      <c r="BL5033" s="9"/>
      <c r="BM5033" s="9"/>
      <c r="BN5033" s="9"/>
      <c r="BO5033" s="9"/>
      <c r="BP5033" s="9"/>
      <c r="BQ5033" s="9"/>
      <c r="BT5033" s="9"/>
      <c r="BU5033" s="9"/>
      <c r="BX5033" s="9"/>
      <c r="BY5033" s="9"/>
      <c r="CB5033" s="9"/>
      <c r="CC5033" s="9"/>
      <c r="CF5033" s="9"/>
      <c r="CG5033" s="9"/>
      <c r="CJ5033" s="9"/>
      <c r="CK5033" s="9"/>
      <c r="CN5033" s="9"/>
      <c r="CO5033" s="9"/>
      <c r="CP5033" s="9"/>
      <c r="CQ5033" s="9"/>
      <c r="CR5033" s="9"/>
      <c r="CS5033" s="9"/>
      <c r="CT5033" s="9"/>
      <c r="CU5033" s="9"/>
      <c r="CV5033" s="9"/>
      <c r="CW5033" s="9"/>
      <c r="CX5033" s="9"/>
      <c r="CY5033" s="9"/>
      <c r="CZ5033" s="9"/>
      <c r="DA5033" s="9"/>
      <c r="DB5033" s="9"/>
      <c r="DC5033" s="9"/>
      <c r="DD5033" s="9"/>
      <c r="DE5033" s="9"/>
      <c r="DF5033" s="9"/>
      <c r="DG5033" s="9"/>
      <c r="DH5033" s="9"/>
      <c r="DI5033" s="9"/>
      <c r="DJ5033" s="9"/>
      <c r="DK5033" s="9"/>
      <c r="DL5033" s="9"/>
      <c r="DM5033" s="9"/>
      <c r="DN5033" s="9"/>
      <c r="DO5033" s="9"/>
      <c r="DP5033" s="9"/>
      <c r="DQ5033" s="9"/>
      <c r="DR5033" s="9"/>
      <c r="DS5033" s="9"/>
      <c r="DT5033" s="9"/>
      <c r="DU5033" s="9"/>
      <c r="DV5033" s="9"/>
      <c r="DW5033" s="9"/>
      <c r="DX5033" s="9"/>
      <c r="DY5033" s="9"/>
      <c r="DZ5033" s="9"/>
      <c r="EA5033" s="9"/>
    </row>
    <row r="5034" spans="1:131" ht="19.5" customHeight="1" x14ac:dyDescent="0.25">
      <c r="A5034" s="9">
        <v>3470</v>
      </c>
      <c r="B5034" s="9" t="s">
        <v>10201</v>
      </c>
      <c r="C5034" s="9" t="s">
        <v>10202</v>
      </c>
      <c r="D5034" s="9"/>
      <c r="E5034" s="9" t="s">
        <v>9808</v>
      </c>
      <c r="F5034" s="9" t="s">
        <v>9809</v>
      </c>
      <c r="G5034" s="9"/>
      <c r="H5034" s="9" t="s">
        <v>202</v>
      </c>
      <c r="I5034" s="9" t="s">
        <v>28</v>
      </c>
      <c r="J5034" s="129">
        <v>44370</v>
      </c>
      <c r="K5034" s="129">
        <v>44323</v>
      </c>
      <c r="L5034" s="129">
        <v>44530</v>
      </c>
      <c r="O5034" s="9">
        <v>25</v>
      </c>
      <c r="Q5034" s="9" t="s">
        <v>54</v>
      </c>
      <c r="R5034" s="9"/>
      <c r="S5034" s="13">
        <v>17061600</v>
      </c>
      <c r="T5034" s="13">
        <v>17061600</v>
      </c>
      <c r="U5034" s="13">
        <v>5118480</v>
      </c>
      <c r="V5034" s="9"/>
      <c r="W5034" s="9"/>
      <c r="X5034" s="9"/>
      <c r="Y5034" s="9"/>
      <c r="Z5034" s="9"/>
      <c r="AA5034" s="9"/>
      <c r="AB5034" s="9"/>
      <c r="AC5034" s="9"/>
      <c r="AD5034" s="9"/>
      <c r="AE5034" s="9"/>
      <c r="AF5034" s="55"/>
      <c r="AG5034" s="55"/>
      <c r="AH5034" s="9"/>
      <c r="AI5034" s="9"/>
      <c r="AJ5034" s="9"/>
      <c r="AK5034" s="9"/>
      <c r="AL5034" s="9"/>
      <c r="AM5034" s="9"/>
      <c r="AN5034" s="9"/>
      <c r="AO5034" s="9"/>
      <c r="AP5034" s="9"/>
      <c r="AQ5034" s="9"/>
      <c r="AR5034" s="9"/>
      <c r="AS5034" s="9"/>
      <c r="AT5034" s="9"/>
      <c r="AU5034" s="9"/>
      <c r="AV5034" s="9"/>
      <c r="AW5034" s="9"/>
      <c r="AX5034" s="9"/>
      <c r="AY5034" s="9"/>
      <c r="AZ5034" s="9"/>
      <c r="BA5034" s="9"/>
      <c r="BB5034" s="9"/>
      <c r="BC5034" s="9"/>
      <c r="BD5034" s="9"/>
      <c r="BE5034" s="9"/>
      <c r="BF5034" s="9"/>
      <c r="BG5034" s="9"/>
      <c r="BH5034" s="9"/>
      <c r="BI5034" s="9"/>
      <c r="BJ5034" s="9"/>
      <c r="BK5034" s="9"/>
      <c r="BL5034" s="9"/>
      <c r="BM5034" s="9"/>
      <c r="BN5034" s="9"/>
      <c r="BO5034" s="9"/>
      <c r="BP5034" s="9"/>
      <c r="BQ5034" s="9"/>
      <c r="BT5034" s="9"/>
      <c r="BU5034" s="9"/>
      <c r="BX5034" s="9"/>
      <c r="BY5034" s="9"/>
      <c r="CB5034" s="9"/>
      <c r="CC5034" s="9"/>
      <c r="CF5034" s="9"/>
      <c r="CG5034" s="9"/>
      <c r="CJ5034" s="9"/>
      <c r="CK5034" s="9"/>
      <c r="CN5034" s="9"/>
      <c r="CO5034" s="9"/>
      <c r="CP5034" s="9"/>
      <c r="CQ5034" s="9"/>
      <c r="CR5034" s="9"/>
      <c r="CS5034" s="9"/>
      <c r="CT5034" s="9"/>
      <c r="CU5034" s="9"/>
      <c r="CV5034" s="9"/>
      <c r="CW5034" s="9"/>
      <c r="CX5034" s="9"/>
      <c r="CY5034" s="9"/>
      <c r="CZ5034" s="9"/>
      <c r="DA5034" s="9"/>
      <c r="DB5034" s="9"/>
      <c r="DC5034" s="9"/>
      <c r="DD5034" s="9"/>
      <c r="DE5034" s="9"/>
      <c r="DF5034" s="9"/>
      <c r="DG5034" s="9"/>
      <c r="DH5034" s="9"/>
      <c r="DI5034" s="9"/>
      <c r="DJ5034" s="9"/>
      <c r="DK5034" s="9"/>
      <c r="DL5034" s="9"/>
      <c r="DM5034" s="9"/>
      <c r="DN5034" s="9"/>
      <c r="DO5034" s="9"/>
      <c r="DP5034" s="9"/>
      <c r="DQ5034" s="9"/>
      <c r="DR5034" s="9"/>
      <c r="DS5034" s="9"/>
      <c r="DT5034" s="9"/>
      <c r="DU5034" s="9"/>
      <c r="DV5034" s="9"/>
      <c r="DW5034" s="9"/>
      <c r="DX5034" s="9"/>
      <c r="DY5034" s="9"/>
      <c r="DZ5034" s="9"/>
      <c r="EA5034" s="9"/>
    </row>
    <row r="5035" spans="1:131" ht="19.5" customHeight="1" x14ac:dyDescent="0.25">
      <c r="A5035" s="9">
        <v>3471</v>
      </c>
      <c r="B5035" s="9" t="s">
        <v>10203</v>
      </c>
      <c r="C5035" s="9" t="s">
        <v>10204</v>
      </c>
      <c r="D5035" s="9"/>
      <c r="E5035" s="9" t="s">
        <v>10205</v>
      </c>
      <c r="F5035" s="9" t="s">
        <v>105</v>
      </c>
      <c r="G5035" s="9"/>
      <c r="H5035" s="9" t="s">
        <v>202</v>
      </c>
      <c r="I5035" s="9" t="s">
        <v>35</v>
      </c>
      <c r="J5035" s="129">
        <v>44459</v>
      </c>
      <c r="K5035" s="129">
        <v>44174</v>
      </c>
      <c r="L5035" s="129">
        <v>44834</v>
      </c>
      <c r="O5035" s="9">
        <v>28</v>
      </c>
      <c r="Q5035" s="9" t="s">
        <v>61</v>
      </c>
      <c r="R5035" s="9"/>
      <c r="S5035" s="13">
        <v>11747675865</v>
      </c>
      <c r="T5035" s="9"/>
      <c r="U5035" s="13">
        <v>3524302760</v>
      </c>
      <c r="V5035" s="9"/>
      <c r="W5035" s="9"/>
      <c r="X5035" s="9"/>
      <c r="Y5035" s="9"/>
      <c r="Z5035" s="9"/>
      <c r="AA5035" s="9"/>
      <c r="AB5035" s="9"/>
      <c r="AC5035" s="9"/>
      <c r="AD5035" s="9"/>
      <c r="AE5035" s="9"/>
      <c r="AF5035" s="55"/>
      <c r="AG5035" s="55"/>
      <c r="AH5035" s="11">
        <v>44174</v>
      </c>
      <c r="AI5035" s="11">
        <v>44377</v>
      </c>
      <c r="AJ5035" s="13">
        <v>409872224</v>
      </c>
      <c r="AK5035" s="13">
        <v>122961667</v>
      </c>
      <c r="AL5035" s="9"/>
      <c r="AM5035" s="9"/>
      <c r="AN5035" s="9"/>
      <c r="AO5035" s="9"/>
      <c r="AP5035" s="9"/>
      <c r="AQ5035" s="9"/>
      <c r="AR5035" s="9"/>
      <c r="AS5035" s="9"/>
      <c r="AT5035" s="9"/>
      <c r="AU5035" s="9"/>
      <c r="AV5035" s="9"/>
      <c r="AW5035" s="9"/>
      <c r="AX5035" s="9"/>
      <c r="AY5035" s="9"/>
      <c r="AZ5035" s="9"/>
      <c r="BA5035" s="9"/>
      <c r="BB5035" s="9"/>
      <c r="BC5035" s="9"/>
      <c r="BD5035" s="9"/>
      <c r="BE5035" s="9"/>
      <c r="BF5035" s="9"/>
      <c r="BG5035" s="9"/>
      <c r="BH5035" s="9"/>
      <c r="BI5035" s="9"/>
      <c r="BJ5035" s="9"/>
      <c r="BK5035" s="9"/>
      <c r="BL5035" s="9"/>
      <c r="BM5035" s="9"/>
      <c r="BN5035" s="9"/>
      <c r="BO5035" s="9"/>
      <c r="BP5035" s="9"/>
      <c r="BQ5035" s="9"/>
      <c r="BT5035" s="9"/>
      <c r="BU5035" s="9"/>
      <c r="BX5035" s="9"/>
      <c r="BY5035" s="9"/>
      <c r="CB5035" s="9"/>
      <c r="CC5035" s="9"/>
      <c r="CF5035" s="9"/>
      <c r="CG5035" s="9"/>
      <c r="CJ5035" s="9"/>
      <c r="CK5035" s="9"/>
      <c r="CN5035" s="9"/>
      <c r="CO5035" s="9"/>
      <c r="CP5035" s="9"/>
      <c r="CQ5035" s="9"/>
      <c r="CR5035" s="9"/>
      <c r="CS5035" s="9"/>
      <c r="CT5035" s="9"/>
      <c r="CU5035" s="9"/>
      <c r="CV5035" s="9"/>
      <c r="CW5035" s="9"/>
      <c r="CX5035" s="9"/>
      <c r="CY5035" s="9"/>
      <c r="CZ5035" s="9"/>
      <c r="DA5035" s="9"/>
      <c r="DB5035" s="9"/>
      <c r="DC5035" s="9"/>
      <c r="DD5035" s="9"/>
      <c r="DE5035" s="9"/>
      <c r="DF5035" s="9"/>
      <c r="DG5035" s="9"/>
      <c r="DH5035" s="9"/>
      <c r="DI5035" s="9"/>
      <c r="DJ5035" s="9"/>
      <c r="DK5035" s="9"/>
      <c r="DL5035" s="9"/>
      <c r="DM5035" s="9"/>
      <c r="DN5035" s="9"/>
      <c r="DO5035" s="9"/>
      <c r="DP5035" s="9"/>
      <c r="DQ5035" s="9"/>
      <c r="DR5035" s="9"/>
      <c r="DS5035" s="9"/>
      <c r="DT5035" s="9"/>
      <c r="DU5035" s="9"/>
      <c r="DV5035" s="9"/>
      <c r="DW5035" s="9"/>
      <c r="DX5035" s="9"/>
      <c r="DY5035" s="9"/>
      <c r="DZ5035" s="9"/>
      <c r="EA5035" s="9"/>
    </row>
    <row r="5036" spans="1:131" ht="19.5" customHeight="1" x14ac:dyDescent="0.25">
      <c r="A5036" s="9">
        <v>3472</v>
      </c>
      <c r="B5036" s="9" t="s">
        <v>10206</v>
      </c>
      <c r="C5036" s="9" t="s">
        <v>10207</v>
      </c>
      <c r="D5036" s="9"/>
      <c r="E5036" s="9" t="s">
        <v>903</v>
      </c>
      <c r="F5036" s="9" t="s">
        <v>4071</v>
      </c>
      <c r="G5036" s="9"/>
      <c r="H5036" s="9" t="s">
        <v>202</v>
      </c>
      <c r="I5036" s="9" t="s">
        <v>78</v>
      </c>
      <c r="J5036" s="129">
        <v>44361</v>
      </c>
      <c r="K5036" s="129">
        <v>44321</v>
      </c>
      <c r="L5036" s="129">
        <v>44391</v>
      </c>
      <c r="O5036" s="9">
        <v>23</v>
      </c>
      <c r="Q5036" s="9" t="s">
        <v>61</v>
      </c>
      <c r="R5036" s="9"/>
      <c r="S5036" s="13">
        <v>55812400</v>
      </c>
      <c r="T5036" s="13">
        <v>55812400</v>
      </c>
      <c r="U5036" s="13">
        <v>16743720</v>
      </c>
      <c r="V5036" s="9"/>
      <c r="W5036" s="9"/>
      <c r="X5036" s="9"/>
      <c r="Y5036" s="9"/>
      <c r="Z5036" s="9"/>
      <c r="AA5036" s="9"/>
      <c r="AB5036" s="9"/>
      <c r="AC5036" s="9"/>
      <c r="AD5036" s="9"/>
      <c r="AE5036" s="9"/>
      <c r="AF5036" s="55"/>
      <c r="AG5036" s="55"/>
      <c r="AH5036" s="9"/>
      <c r="AI5036" s="9"/>
      <c r="AJ5036" s="9"/>
      <c r="AK5036" s="9"/>
      <c r="AL5036" s="9"/>
      <c r="AM5036" s="9"/>
      <c r="AN5036" s="9"/>
      <c r="AO5036" s="9"/>
      <c r="AP5036" s="9"/>
      <c r="AQ5036" s="9"/>
      <c r="AR5036" s="9"/>
      <c r="AS5036" s="9"/>
      <c r="AT5036" s="9"/>
      <c r="AU5036" s="9"/>
      <c r="AV5036" s="9"/>
      <c r="AW5036" s="9"/>
      <c r="AX5036" s="9"/>
      <c r="AY5036" s="9"/>
      <c r="AZ5036" s="9"/>
      <c r="BA5036" s="9"/>
      <c r="BB5036" s="9"/>
      <c r="BC5036" s="9"/>
      <c r="BD5036" s="9"/>
      <c r="BE5036" s="9"/>
      <c r="BF5036" s="9"/>
      <c r="BG5036" s="9"/>
      <c r="BH5036" s="9"/>
      <c r="BI5036" s="9"/>
      <c r="BJ5036" s="9"/>
      <c r="BK5036" s="9"/>
      <c r="BL5036" s="9"/>
      <c r="BM5036" s="9"/>
      <c r="BN5036" s="9"/>
      <c r="BO5036" s="9"/>
      <c r="BP5036" s="9"/>
      <c r="BQ5036" s="9"/>
      <c r="BT5036" s="9"/>
      <c r="BU5036" s="9"/>
      <c r="BX5036" s="9"/>
      <c r="BY5036" s="9"/>
      <c r="CB5036" s="9"/>
      <c r="CC5036" s="9"/>
      <c r="CF5036" s="9"/>
      <c r="CG5036" s="9"/>
      <c r="CJ5036" s="9"/>
      <c r="CK5036" s="9"/>
      <c r="CN5036" s="9"/>
      <c r="CO5036" s="9"/>
      <c r="CP5036" s="9"/>
      <c r="CQ5036" s="9"/>
      <c r="CR5036" s="9"/>
      <c r="CS5036" s="9"/>
      <c r="CT5036" s="9"/>
      <c r="CU5036" s="9"/>
      <c r="CV5036" s="9"/>
      <c r="CW5036" s="9"/>
      <c r="CX5036" s="9"/>
      <c r="CY5036" s="9"/>
      <c r="CZ5036" s="9"/>
      <c r="DA5036" s="9"/>
      <c r="DB5036" s="9"/>
      <c r="DC5036" s="9"/>
      <c r="DD5036" s="9"/>
      <c r="DE5036" s="9"/>
      <c r="DF5036" s="9"/>
      <c r="DG5036" s="9"/>
      <c r="DH5036" s="9"/>
      <c r="DI5036" s="9"/>
      <c r="DJ5036" s="9"/>
      <c r="DK5036" s="9"/>
      <c r="DL5036" s="9"/>
      <c r="DM5036" s="9"/>
      <c r="DN5036" s="9"/>
      <c r="DO5036" s="9"/>
      <c r="DP5036" s="9"/>
      <c r="DQ5036" s="9"/>
      <c r="DR5036" s="9"/>
      <c r="DS5036" s="9"/>
      <c r="DT5036" s="9"/>
      <c r="DU5036" s="9"/>
      <c r="DV5036" s="9"/>
      <c r="DW5036" s="9"/>
      <c r="DX5036" s="9"/>
      <c r="DY5036" s="9"/>
      <c r="DZ5036" s="9"/>
      <c r="EA5036" s="9"/>
    </row>
    <row r="5037" spans="1:131" ht="19.5" customHeight="1" x14ac:dyDescent="0.25">
      <c r="A5037" s="9">
        <v>3473</v>
      </c>
      <c r="B5037" s="9" t="s">
        <v>10208</v>
      </c>
      <c r="C5037" s="9" t="s">
        <v>10209</v>
      </c>
      <c r="D5037" s="9"/>
      <c r="E5037" s="9" t="s">
        <v>8890</v>
      </c>
      <c r="F5037" s="9" t="s">
        <v>9513</v>
      </c>
      <c r="G5037" s="9"/>
      <c r="H5037" s="9" t="s">
        <v>202</v>
      </c>
      <c r="I5037" s="9" t="s">
        <v>25</v>
      </c>
      <c r="J5037" s="129">
        <v>44357</v>
      </c>
      <c r="K5037" s="129">
        <v>44326</v>
      </c>
      <c r="L5037" s="129">
        <v>44561</v>
      </c>
      <c r="O5037" s="9">
        <v>29</v>
      </c>
      <c r="Q5037" s="9" t="s">
        <v>54</v>
      </c>
      <c r="R5037" s="9"/>
      <c r="S5037" s="13">
        <v>9600000</v>
      </c>
      <c r="T5037" s="13">
        <v>9600000</v>
      </c>
      <c r="U5037" s="13">
        <v>2880000</v>
      </c>
      <c r="V5037" s="9"/>
      <c r="W5037" s="9"/>
      <c r="X5037" s="9"/>
      <c r="Y5037" s="9"/>
      <c r="Z5037" s="9"/>
      <c r="AA5037" s="9"/>
      <c r="AB5037" s="9"/>
      <c r="AC5037" s="9"/>
      <c r="AD5037" s="9"/>
      <c r="AE5037" s="9"/>
      <c r="AF5037" s="55"/>
      <c r="AG5037" s="55"/>
      <c r="AH5037" s="9"/>
      <c r="AI5037" s="9"/>
      <c r="AJ5037" s="9"/>
      <c r="AK5037" s="9"/>
      <c r="AL5037" s="9"/>
      <c r="AM5037" s="9"/>
      <c r="AN5037" s="9"/>
      <c r="AO5037" s="9"/>
      <c r="AP5037" s="9"/>
      <c r="AQ5037" s="9"/>
      <c r="AR5037" s="9"/>
      <c r="AS5037" s="9"/>
      <c r="AT5037" s="9"/>
      <c r="AU5037" s="9"/>
      <c r="AV5037" s="9"/>
      <c r="AW5037" s="9"/>
      <c r="AX5037" s="9"/>
      <c r="AY5037" s="9"/>
      <c r="AZ5037" s="9"/>
      <c r="BA5037" s="9"/>
      <c r="BB5037" s="9"/>
      <c r="BC5037" s="9"/>
      <c r="BD5037" s="9"/>
      <c r="BE5037" s="9"/>
      <c r="BF5037" s="9"/>
      <c r="BG5037" s="9"/>
      <c r="BH5037" s="9"/>
      <c r="BI5037" s="9"/>
      <c r="BJ5037" s="9"/>
      <c r="BK5037" s="9"/>
      <c r="BL5037" s="9"/>
      <c r="BM5037" s="9"/>
      <c r="BN5037" s="9"/>
      <c r="BO5037" s="9"/>
      <c r="BP5037" s="9"/>
      <c r="BQ5037" s="9"/>
      <c r="BT5037" s="9"/>
      <c r="BU5037" s="9"/>
      <c r="BX5037" s="9"/>
      <c r="BY5037" s="9"/>
      <c r="CB5037" s="9"/>
      <c r="CC5037" s="9"/>
      <c r="CF5037" s="9"/>
      <c r="CG5037" s="9"/>
      <c r="CJ5037" s="9"/>
      <c r="CK5037" s="9"/>
      <c r="CN5037" s="9"/>
      <c r="CO5037" s="9"/>
      <c r="CP5037" s="9"/>
      <c r="CQ5037" s="9"/>
      <c r="CR5037" s="9"/>
      <c r="CS5037" s="9"/>
      <c r="CT5037" s="9"/>
      <c r="CU5037" s="9"/>
      <c r="CV5037" s="9"/>
      <c r="CW5037" s="9"/>
      <c r="CX5037" s="9"/>
      <c r="CY5037" s="9"/>
      <c r="CZ5037" s="9"/>
      <c r="DA5037" s="9"/>
      <c r="DB5037" s="9"/>
      <c r="DC5037" s="9"/>
      <c r="DD5037" s="9"/>
      <c r="DE5037" s="9"/>
      <c r="DF5037" s="9"/>
      <c r="DG5037" s="9"/>
      <c r="DH5037" s="9"/>
      <c r="DI5037" s="9"/>
      <c r="DJ5037" s="9"/>
      <c r="DK5037" s="9"/>
      <c r="DL5037" s="9"/>
      <c r="DM5037" s="9"/>
      <c r="DN5037" s="9"/>
      <c r="DO5037" s="9"/>
      <c r="DP5037" s="9"/>
      <c r="DQ5037" s="9"/>
      <c r="DR5037" s="9"/>
      <c r="DS5037" s="9"/>
      <c r="DT5037" s="9"/>
      <c r="DU5037" s="9"/>
      <c r="DV5037" s="9"/>
      <c r="DW5037" s="9"/>
      <c r="DX5037" s="9"/>
      <c r="DY5037" s="9"/>
      <c r="DZ5037" s="9"/>
      <c r="EA5037" s="9"/>
    </row>
    <row r="5038" spans="1:131" ht="19.5" customHeight="1" x14ac:dyDescent="0.25">
      <c r="A5038" s="9">
        <v>3474</v>
      </c>
      <c r="B5038" s="9" t="s">
        <v>10210</v>
      </c>
      <c r="C5038" s="9" t="s">
        <v>10211</v>
      </c>
      <c r="D5038" s="9"/>
      <c r="E5038" s="9" t="s">
        <v>10212</v>
      </c>
      <c r="F5038" s="9" t="s">
        <v>8082</v>
      </c>
      <c r="G5038" s="9"/>
      <c r="H5038" s="9" t="s">
        <v>202</v>
      </c>
      <c r="I5038" s="9" t="s">
        <v>35</v>
      </c>
      <c r="J5038" s="129">
        <v>44367</v>
      </c>
      <c r="K5038" s="129">
        <v>44292</v>
      </c>
      <c r="L5038" s="129">
        <v>44742</v>
      </c>
      <c r="O5038" s="9">
        <v>22</v>
      </c>
      <c r="Q5038" s="9" t="s">
        <v>61</v>
      </c>
      <c r="R5038" s="9"/>
      <c r="S5038" s="13">
        <v>1034029137</v>
      </c>
      <c r="U5038" s="13">
        <v>310208741</v>
      </c>
      <c r="V5038" s="9"/>
      <c r="W5038" s="9"/>
      <c r="X5038" s="9"/>
      <c r="Y5038" s="9"/>
      <c r="Z5038" s="9"/>
      <c r="AA5038" s="9"/>
      <c r="AB5038" s="9"/>
      <c r="AC5038" s="9"/>
      <c r="AD5038" s="9"/>
      <c r="AE5038" s="9"/>
      <c r="AF5038" s="55"/>
      <c r="AG5038" s="55"/>
      <c r="AH5038" s="9"/>
      <c r="AI5038" s="9"/>
      <c r="AJ5038" s="9"/>
      <c r="AK5038" s="9"/>
      <c r="AL5038" s="9"/>
      <c r="AM5038" s="9"/>
      <c r="AN5038" s="9"/>
      <c r="AO5038" s="9"/>
      <c r="AP5038" s="9"/>
      <c r="AQ5038" s="9"/>
      <c r="AR5038" s="9"/>
      <c r="AS5038" s="9"/>
      <c r="AT5038" s="9"/>
      <c r="AU5038" s="9"/>
      <c r="AV5038" s="9"/>
      <c r="AW5038" s="9"/>
      <c r="AX5038" s="9"/>
      <c r="AY5038" s="9"/>
      <c r="AZ5038" s="9"/>
      <c r="BA5038" s="9"/>
      <c r="BB5038" s="9"/>
      <c r="BC5038" s="9"/>
      <c r="BD5038" s="9"/>
      <c r="BE5038" s="9"/>
      <c r="BF5038" s="9"/>
      <c r="BG5038" s="9"/>
      <c r="BH5038" s="9"/>
      <c r="BI5038" s="9"/>
      <c r="BJ5038" s="9"/>
      <c r="BK5038" s="9"/>
      <c r="BL5038" s="9"/>
      <c r="BM5038" s="9"/>
      <c r="BN5038" s="9"/>
      <c r="BO5038" s="9"/>
      <c r="BP5038" s="9"/>
      <c r="BQ5038" s="9"/>
      <c r="BT5038" s="9"/>
      <c r="BU5038" s="9"/>
      <c r="BX5038" s="9"/>
      <c r="BY5038" s="9"/>
      <c r="CB5038" s="9"/>
      <c r="CC5038" s="9"/>
      <c r="CF5038" s="9"/>
      <c r="CG5038" s="9"/>
      <c r="CJ5038" s="9"/>
      <c r="CK5038" s="9"/>
      <c r="CN5038" s="9"/>
      <c r="CO5038" s="9"/>
      <c r="CP5038" s="9"/>
      <c r="CQ5038" s="9"/>
      <c r="CR5038" s="9"/>
      <c r="CS5038" s="9"/>
      <c r="CT5038" s="9"/>
      <c r="CU5038" s="9"/>
      <c r="CV5038" s="9"/>
      <c r="CW5038" s="9"/>
      <c r="CX5038" s="9"/>
      <c r="CY5038" s="9"/>
      <c r="CZ5038" s="9"/>
      <c r="DA5038" s="9"/>
      <c r="DB5038" s="9"/>
      <c r="DC5038" s="9"/>
      <c r="DD5038" s="9"/>
      <c r="DE5038" s="9"/>
      <c r="DF5038" s="9"/>
      <c r="DG5038" s="9"/>
      <c r="DH5038" s="9"/>
      <c r="DI5038" s="9"/>
      <c r="DJ5038" s="9"/>
      <c r="DK5038" s="9"/>
      <c r="DL5038" s="9"/>
      <c r="DM5038" s="9"/>
      <c r="DN5038" s="9"/>
      <c r="DO5038" s="9"/>
      <c r="DP5038" s="9"/>
      <c r="DQ5038" s="9"/>
      <c r="DR5038" s="9"/>
      <c r="DS5038" s="9"/>
      <c r="DT5038" s="9"/>
      <c r="DU5038" s="9"/>
      <c r="DV5038" s="9"/>
      <c r="DW5038" s="9"/>
      <c r="DX5038" s="9"/>
      <c r="DY5038" s="9"/>
      <c r="DZ5038" s="9"/>
      <c r="EA5038" s="9"/>
    </row>
    <row r="5039" spans="1:131" ht="19.5" customHeight="1" x14ac:dyDescent="0.25">
      <c r="A5039" s="9">
        <v>3475</v>
      </c>
      <c r="B5039" s="9" t="s">
        <v>10213</v>
      </c>
      <c r="C5039" s="9" t="s">
        <v>10214</v>
      </c>
      <c r="D5039" s="9"/>
      <c r="E5039" s="9" t="s">
        <v>2511</v>
      </c>
      <c r="F5039" s="9" t="s">
        <v>7058</v>
      </c>
      <c r="G5039" s="9"/>
      <c r="H5039" s="9" t="s">
        <v>202</v>
      </c>
      <c r="I5039" s="9" t="s">
        <v>78</v>
      </c>
      <c r="J5039" s="129">
        <v>44392</v>
      </c>
      <c r="K5039" s="129">
        <v>44336</v>
      </c>
      <c r="L5039" s="129">
        <v>44620</v>
      </c>
      <c r="O5039" s="9">
        <v>30</v>
      </c>
      <c r="Q5039" s="9" t="s">
        <v>54</v>
      </c>
      <c r="R5039" s="9"/>
      <c r="S5039" s="13">
        <v>32355000</v>
      </c>
      <c r="T5039" s="13">
        <v>32355000</v>
      </c>
      <c r="U5039" s="13">
        <v>9706500</v>
      </c>
      <c r="V5039" s="9"/>
      <c r="W5039" s="9"/>
      <c r="X5039" s="9"/>
      <c r="Y5039" s="9"/>
      <c r="Z5039" s="9"/>
      <c r="AA5039" s="9"/>
      <c r="AB5039" s="9"/>
      <c r="AC5039" s="9"/>
      <c r="AD5039" s="9"/>
      <c r="AE5039" s="9"/>
      <c r="AF5039" s="55"/>
      <c r="AG5039" s="55"/>
      <c r="AH5039" s="9"/>
      <c r="AI5039" s="9"/>
      <c r="AJ5039" s="9"/>
      <c r="AK5039" s="9"/>
      <c r="AL5039" s="9"/>
      <c r="AM5039" s="9"/>
      <c r="AN5039" s="9"/>
      <c r="AO5039" s="9"/>
      <c r="AP5039" s="9"/>
      <c r="AQ5039" s="9"/>
      <c r="AR5039" s="9"/>
      <c r="AS5039" s="9"/>
      <c r="AT5039" s="9"/>
      <c r="AU5039" s="9"/>
      <c r="AV5039" s="9"/>
      <c r="AW5039" s="9"/>
      <c r="AX5039" s="9"/>
      <c r="AY5039" s="9"/>
      <c r="AZ5039" s="9"/>
      <c r="BA5039" s="9"/>
      <c r="BB5039" s="9"/>
      <c r="BC5039" s="9"/>
      <c r="BD5039" s="9"/>
      <c r="BE5039" s="9"/>
      <c r="BF5039" s="9"/>
      <c r="BG5039" s="9"/>
      <c r="BH5039" s="9"/>
      <c r="BI5039" s="9"/>
      <c r="BJ5039" s="9"/>
      <c r="BK5039" s="9"/>
      <c r="BL5039" s="9"/>
      <c r="BM5039" s="9"/>
      <c r="BN5039" s="9"/>
      <c r="BO5039" s="9"/>
      <c r="BP5039" s="9"/>
      <c r="BQ5039" s="9"/>
      <c r="BT5039" s="9"/>
      <c r="BU5039" s="9"/>
      <c r="BX5039" s="9"/>
      <c r="BY5039" s="9"/>
      <c r="CB5039" s="9"/>
      <c r="CC5039" s="9"/>
      <c r="CF5039" s="9"/>
      <c r="CG5039" s="9"/>
      <c r="CJ5039" s="9"/>
      <c r="CK5039" s="9"/>
      <c r="CN5039" s="9"/>
      <c r="CO5039" s="9"/>
      <c r="CP5039" s="9"/>
      <c r="CQ5039" s="9"/>
      <c r="CR5039" s="9"/>
      <c r="CS5039" s="9"/>
      <c r="CT5039" s="9"/>
      <c r="CU5039" s="9"/>
      <c r="CV5039" s="9"/>
      <c r="CW5039" s="9"/>
      <c r="CX5039" s="9"/>
      <c r="CY5039" s="9"/>
      <c r="CZ5039" s="9"/>
      <c r="DA5039" s="9"/>
      <c r="DB5039" s="9"/>
      <c r="DC5039" s="9"/>
      <c r="DD5039" s="9"/>
      <c r="DE5039" s="9"/>
      <c r="DF5039" s="9"/>
      <c r="DG5039" s="9"/>
      <c r="DH5039" s="9"/>
      <c r="DI5039" s="9"/>
      <c r="DJ5039" s="9"/>
      <c r="DK5039" s="9"/>
      <c r="DL5039" s="9"/>
      <c r="DM5039" s="9"/>
      <c r="DN5039" s="9"/>
      <c r="DO5039" s="9"/>
      <c r="DP5039" s="9"/>
      <c r="DQ5039" s="9"/>
      <c r="DR5039" s="9"/>
      <c r="DS5039" s="9"/>
      <c r="DT5039" s="9"/>
      <c r="DU5039" s="9"/>
      <c r="DV5039" s="9"/>
      <c r="DW5039" s="9"/>
      <c r="DX5039" s="9"/>
      <c r="DY5039" s="9"/>
      <c r="DZ5039" s="9"/>
      <c r="EA5039" s="9"/>
    </row>
    <row r="5040" spans="1:131" ht="19.5" customHeight="1" x14ac:dyDescent="0.25">
      <c r="A5040" s="9">
        <v>3476</v>
      </c>
      <c r="B5040" s="9" t="s">
        <v>10215</v>
      </c>
      <c r="C5040" s="9" t="s">
        <v>10216</v>
      </c>
      <c r="D5040" s="9"/>
      <c r="E5040" s="9" t="s">
        <v>8320</v>
      </c>
      <c r="F5040" s="9" t="s">
        <v>10217</v>
      </c>
      <c r="G5040" s="9"/>
      <c r="H5040" s="9" t="s">
        <v>202</v>
      </c>
      <c r="I5040" s="9" t="s">
        <v>25</v>
      </c>
      <c r="J5040" s="129">
        <v>44368</v>
      </c>
      <c r="K5040" s="129">
        <v>44326</v>
      </c>
      <c r="L5040" s="129">
        <v>44561</v>
      </c>
      <c r="O5040" s="9">
        <v>30</v>
      </c>
      <c r="Q5040" s="9" t="s">
        <v>54</v>
      </c>
      <c r="R5040" s="9"/>
      <c r="S5040" s="13">
        <v>29520000</v>
      </c>
      <c r="T5040" s="13">
        <v>29520000</v>
      </c>
      <c r="U5040" s="13">
        <v>8856000</v>
      </c>
      <c r="V5040" s="9"/>
      <c r="W5040" s="9"/>
      <c r="X5040" s="9"/>
      <c r="Y5040" s="9"/>
      <c r="Z5040" s="9"/>
      <c r="AA5040" s="9"/>
      <c r="AB5040" s="9"/>
      <c r="AC5040" s="9"/>
      <c r="AD5040" s="9"/>
      <c r="AE5040" s="9"/>
      <c r="AF5040" s="55"/>
      <c r="AG5040" s="55"/>
      <c r="AH5040" s="9"/>
      <c r="AI5040" s="9"/>
      <c r="AJ5040" s="9"/>
      <c r="AK5040" s="9"/>
      <c r="AL5040" s="9"/>
      <c r="AM5040" s="9"/>
      <c r="AN5040" s="9"/>
      <c r="AO5040" s="9"/>
      <c r="AP5040" s="9"/>
      <c r="AQ5040" s="9"/>
      <c r="AR5040" s="9"/>
      <c r="AS5040" s="9"/>
      <c r="AT5040" s="9"/>
      <c r="AU5040" s="9"/>
      <c r="AV5040" s="9"/>
      <c r="AW5040" s="9"/>
      <c r="AX5040" s="9"/>
      <c r="AY5040" s="9"/>
      <c r="AZ5040" s="9"/>
      <c r="BA5040" s="9"/>
      <c r="BB5040" s="9"/>
      <c r="BC5040" s="9"/>
      <c r="BD5040" s="9"/>
      <c r="BE5040" s="9"/>
      <c r="BF5040" s="9"/>
      <c r="BG5040" s="9"/>
      <c r="BH5040" s="9"/>
      <c r="BI5040" s="9"/>
      <c r="BJ5040" s="9"/>
      <c r="BK5040" s="9"/>
      <c r="BL5040" s="9"/>
      <c r="BM5040" s="9"/>
      <c r="BN5040" s="9"/>
      <c r="BO5040" s="9"/>
      <c r="BP5040" s="9"/>
      <c r="BQ5040" s="9"/>
      <c r="BT5040" s="9"/>
      <c r="BU5040" s="9"/>
      <c r="BX5040" s="9"/>
      <c r="BY5040" s="9"/>
      <c r="CB5040" s="9"/>
      <c r="CC5040" s="9"/>
      <c r="CF5040" s="9"/>
      <c r="CG5040" s="9"/>
      <c r="CJ5040" s="9"/>
      <c r="CK5040" s="9"/>
      <c r="CN5040" s="9"/>
      <c r="CO5040" s="9"/>
      <c r="CP5040" s="9"/>
      <c r="CQ5040" s="9"/>
      <c r="CR5040" s="9"/>
      <c r="CS5040" s="9"/>
      <c r="CT5040" s="9"/>
      <c r="CU5040" s="9"/>
      <c r="CV5040" s="9"/>
      <c r="CW5040" s="9"/>
      <c r="CX5040" s="9"/>
      <c r="CY5040" s="9"/>
      <c r="CZ5040" s="9"/>
      <c r="DA5040" s="9"/>
      <c r="DB5040" s="9"/>
      <c r="DC5040" s="9"/>
      <c r="DD5040" s="9"/>
      <c r="DE5040" s="9"/>
      <c r="DF5040" s="9"/>
      <c r="DG5040" s="9"/>
      <c r="DH5040" s="9"/>
      <c r="DI5040" s="9"/>
      <c r="DJ5040" s="9"/>
      <c r="DK5040" s="9"/>
      <c r="DL5040" s="9"/>
      <c r="DM5040" s="9"/>
      <c r="DN5040" s="9"/>
      <c r="DO5040" s="9"/>
      <c r="DP5040" s="9"/>
      <c r="DQ5040" s="9"/>
      <c r="DR5040" s="9"/>
      <c r="DS5040" s="9"/>
      <c r="DT5040" s="9"/>
      <c r="DU5040" s="9"/>
      <c r="DV5040" s="9"/>
      <c r="DW5040" s="9"/>
      <c r="DX5040" s="9"/>
      <c r="DY5040" s="9"/>
      <c r="DZ5040" s="9"/>
      <c r="EA5040" s="9"/>
    </row>
    <row r="5041" spans="1:131" ht="19.5" customHeight="1" x14ac:dyDescent="0.25">
      <c r="A5041" s="9">
        <v>3477</v>
      </c>
      <c r="B5041" s="9" t="s">
        <v>10218</v>
      </c>
      <c r="C5041" s="9" t="s">
        <v>10219</v>
      </c>
      <c r="D5041" s="9"/>
      <c r="E5041" s="9" t="s">
        <v>10220</v>
      </c>
      <c r="F5041" s="9" t="s">
        <v>7300</v>
      </c>
      <c r="G5041" s="9"/>
      <c r="H5041" s="9" t="s">
        <v>202</v>
      </c>
      <c r="I5041" s="9" t="s">
        <v>78</v>
      </c>
      <c r="J5041" s="129">
        <v>44361</v>
      </c>
      <c r="K5041" s="129">
        <v>44323</v>
      </c>
      <c r="L5041" s="129">
        <v>44469</v>
      </c>
      <c r="O5041" s="9">
        <v>32</v>
      </c>
      <c r="Q5041" s="9" t="s">
        <v>54</v>
      </c>
      <c r="R5041" s="9"/>
      <c r="S5041" s="13">
        <v>7714286</v>
      </c>
      <c r="T5041" s="13">
        <v>7714286</v>
      </c>
      <c r="U5041" s="13">
        <v>2314286</v>
      </c>
      <c r="V5041" s="9"/>
      <c r="W5041" s="9"/>
      <c r="X5041" s="9"/>
      <c r="Y5041" s="9"/>
      <c r="Z5041" s="9"/>
      <c r="AA5041" s="9"/>
      <c r="AB5041" s="9"/>
      <c r="AC5041" s="9"/>
      <c r="AD5041" s="9"/>
      <c r="AE5041" s="9"/>
      <c r="AF5041" s="55"/>
      <c r="AG5041" s="55"/>
      <c r="AH5041" s="9"/>
      <c r="AI5041" s="9"/>
      <c r="AJ5041" s="9"/>
      <c r="AK5041" s="9"/>
      <c r="AL5041" s="9"/>
      <c r="AM5041" s="9"/>
      <c r="AN5041" s="9"/>
      <c r="AO5041" s="9"/>
      <c r="AP5041" s="9"/>
      <c r="AQ5041" s="9"/>
      <c r="AR5041" s="9"/>
      <c r="AS5041" s="9"/>
      <c r="AT5041" s="9"/>
      <c r="AU5041" s="9"/>
      <c r="AV5041" s="9"/>
      <c r="AW5041" s="9"/>
      <c r="AX5041" s="9"/>
      <c r="AY5041" s="9"/>
      <c r="AZ5041" s="9"/>
      <c r="BA5041" s="9"/>
      <c r="BB5041" s="9"/>
      <c r="BC5041" s="9"/>
      <c r="BD5041" s="9"/>
      <c r="BE5041" s="9"/>
      <c r="BF5041" s="9"/>
      <c r="BG5041" s="9"/>
      <c r="BH5041" s="9"/>
      <c r="BI5041" s="9"/>
      <c r="BJ5041" s="9"/>
      <c r="BK5041" s="9"/>
      <c r="BL5041" s="9"/>
      <c r="BM5041" s="9"/>
      <c r="BN5041" s="9"/>
      <c r="BO5041" s="9"/>
      <c r="BP5041" s="9"/>
      <c r="BQ5041" s="9"/>
      <c r="BT5041" s="9"/>
      <c r="BU5041" s="9"/>
      <c r="BX5041" s="9"/>
      <c r="BY5041" s="9"/>
      <c r="CB5041" s="9"/>
      <c r="CC5041" s="9"/>
      <c r="CF5041" s="9"/>
      <c r="CG5041" s="9"/>
      <c r="CJ5041" s="9"/>
      <c r="CK5041" s="9"/>
      <c r="CN5041" s="9"/>
      <c r="CO5041" s="9"/>
      <c r="CP5041" s="9"/>
      <c r="CQ5041" s="9"/>
      <c r="CR5041" s="9"/>
      <c r="CS5041" s="9"/>
      <c r="CT5041" s="9"/>
      <c r="CU5041" s="9"/>
      <c r="CV5041" s="9"/>
      <c r="CW5041" s="9"/>
      <c r="CX5041" s="9"/>
      <c r="CY5041" s="9"/>
      <c r="CZ5041" s="9"/>
      <c r="DA5041" s="9"/>
      <c r="DB5041" s="9"/>
      <c r="DC5041" s="9"/>
      <c r="DD5041" s="9"/>
      <c r="DE5041" s="9"/>
      <c r="DF5041" s="9"/>
      <c r="DG5041" s="9"/>
      <c r="DH5041" s="9"/>
      <c r="DI5041" s="9"/>
      <c r="DJ5041" s="9"/>
      <c r="DK5041" s="9"/>
      <c r="DL5041" s="9"/>
      <c r="DM5041" s="9"/>
      <c r="DN5041" s="9"/>
      <c r="DO5041" s="9"/>
      <c r="DP5041" s="9"/>
      <c r="DQ5041" s="9"/>
      <c r="DR5041" s="9"/>
      <c r="DS5041" s="9"/>
      <c r="DT5041" s="9"/>
      <c r="DU5041" s="9"/>
      <c r="DV5041" s="9"/>
      <c r="DW5041" s="9"/>
      <c r="DX5041" s="9"/>
      <c r="DY5041" s="9"/>
      <c r="DZ5041" s="9"/>
      <c r="EA5041" s="9"/>
    </row>
    <row r="5042" spans="1:131" ht="19.5" customHeight="1" x14ac:dyDescent="0.25">
      <c r="A5042" s="9">
        <v>3478</v>
      </c>
      <c r="B5042" s="9" t="s">
        <v>10221</v>
      </c>
      <c r="C5042" s="9" t="s">
        <v>10222</v>
      </c>
      <c r="D5042" s="9"/>
      <c r="E5042" s="9" t="s">
        <v>7955</v>
      </c>
      <c r="F5042" s="9" t="s">
        <v>7956</v>
      </c>
      <c r="G5042" s="9"/>
      <c r="H5042" s="9" t="s">
        <v>202</v>
      </c>
      <c r="I5042" s="9" t="s">
        <v>78</v>
      </c>
      <c r="J5042" s="129">
        <v>44362</v>
      </c>
      <c r="K5042" s="129">
        <v>44321</v>
      </c>
      <c r="L5042" s="129">
        <v>44742</v>
      </c>
      <c r="O5042" s="9">
        <v>31</v>
      </c>
      <c r="Q5042" s="9" t="s">
        <v>54</v>
      </c>
      <c r="R5042" s="9"/>
      <c r="S5042" s="13">
        <v>32000000</v>
      </c>
      <c r="T5042" s="13">
        <v>32000000</v>
      </c>
      <c r="U5042" s="13">
        <v>9600000</v>
      </c>
      <c r="V5042" s="9"/>
      <c r="W5042" s="9"/>
      <c r="X5042" s="9"/>
      <c r="Y5042" s="9"/>
      <c r="Z5042" s="9"/>
      <c r="AA5042" s="9"/>
      <c r="AB5042" s="9"/>
      <c r="AC5042" s="9"/>
      <c r="AD5042" s="9"/>
      <c r="AE5042" s="9"/>
      <c r="AF5042" s="55"/>
      <c r="AG5042" s="55"/>
      <c r="AH5042" s="9"/>
      <c r="AI5042" s="9"/>
      <c r="AJ5042" s="9"/>
      <c r="AK5042" s="9"/>
      <c r="AL5042" s="9"/>
      <c r="AM5042" s="9"/>
      <c r="AN5042" s="9"/>
      <c r="AO5042" s="9"/>
      <c r="AP5042" s="9"/>
      <c r="AQ5042" s="9"/>
      <c r="AR5042" s="9"/>
      <c r="AS5042" s="9"/>
      <c r="AT5042" s="9"/>
      <c r="AU5042" s="9"/>
      <c r="AV5042" s="9"/>
      <c r="AW5042" s="9"/>
      <c r="AX5042" s="9"/>
      <c r="AY5042" s="9"/>
      <c r="AZ5042" s="9"/>
      <c r="BA5042" s="9"/>
      <c r="BB5042" s="9"/>
      <c r="BC5042" s="9"/>
      <c r="BD5042" s="9"/>
      <c r="BE5042" s="9"/>
      <c r="BF5042" s="9"/>
      <c r="BG5042" s="9"/>
      <c r="BH5042" s="9"/>
      <c r="BI5042" s="9"/>
      <c r="BJ5042" s="9"/>
      <c r="BK5042" s="9"/>
      <c r="BL5042" s="9"/>
      <c r="BM5042" s="9"/>
      <c r="BN5042" s="9"/>
      <c r="BO5042" s="9"/>
      <c r="BP5042" s="9"/>
      <c r="BQ5042" s="9"/>
      <c r="BT5042" s="9"/>
      <c r="BU5042" s="9"/>
      <c r="BX5042" s="9"/>
      <c r="BY5042" s="9"/>
      <c r="CB5042" s="9"/>
      <c r="CC5042" s="9"/>
      <c r="CF5042" s="9"/>
      <c r="CG5042" s="9"/>
      <c r="CJ5042" s="9"/>
      <c r="CK5042" s="9"/>
      <c r="CN5042" s="9"/>
      <c r="CO5042" s="9"/>
      <c r="CP5042" s="9"/>
      <c r="CQ5042" s="9"/>
      <c r="CR5042" s="9"/>
      <c r="CS5042" s="9"/>
      <c r="CT5042" s="9"/>
      <c r="CU5042" s="9"/>
      <c r="CV5042" s="9"/>
      <c r="CW5042" s="9"/>
      <c r="CX5042" s="9"/>
      <c r="CY5042" s="9"/>
      <c r="CZ5042" s="9"/>
      <c r="DA5042" s="9"/>
      <c r="DB5042" s="9"/>
      <c r="DC5042" s="9"/>
      <c r="DD5042" s="9"/>
      <c r="DE5042" s="9"/>
      <c r="DF5042" s="9"/>
      <c r="DG5042" s="9"/>
      <c r="DH5042" s="9"/>
      <c r="DI5042" s="9"/>
      <c r="DJ5042" s="9"/>
      <c r="DK5042" s="9"/>
      <c r="DL5042" s="9"/>
      <c r="DM5042" s="9"/>
      <c r="DN5042" s="9"/>
      <c r="DO5042" s="9"/>
      <c r="DP5042" s="9"/>
      <c r="DQ5042" s="9"/>
      <c r="DR5042" s="9"/>
      <c r="DS5042" s="9"/>
      <c r="DT5042" s="9"/>
      <c r="DU5042" s="9"/>
      <c r="DV5042" s="9"/>
      <c r="DW5042" s="9"/>
      <c r="DX5042" s="9"/>
      <c r="DY5042" s="9"/>
      <c r="DZ5042" s="9"/>
      <c r="EA5042" s="9"/>
    </row>
    <row r="5043" spans="1:131" ht="19.5" customHeight="1" x14ac:dyDescent="0.25">
      <c r="A5043" s="9">
        <v>3479</v>
      </c>
      <c r="B5043" s="9" t="s">
        <v>10223</v>
      </c>
      <c r="C5043" s="9" t="s">
        <v>10224</v>
      </c>
      <c r="D5043" s="9"/>
      <c r="E5043" s="9" t="s">
        <v>2928</v>
      </c>
      <c r="F5043" s="9" t="s">
        <v>9677</v>
      </c>
      <c r="G5043" s="9"/>
      <c r="H5043" s="9" t="s">
        <v>202</v>
      </c>
      <c r="I5043" s="9" t="s">
        <v>25</v>
      </c>
      <c r="J5043" s="129">
        <v>44296</v>
      </c>
      <c r="K5043" s="129">
        <v>44263</v>
      </c>
      <c r="L5043" s="129">
        <v>44439</v>
      </c>
      <c r="O5043" s="9">
        <v>30</v>
      </c>
      <c r="Q5043" s="9" t="s">
        <v>61</v>
      </c>
      <c r="R5043" s="9"/>
      <c r="S5043" s="13">
        <v>6300000</v>
      </c>
      <c r="T5043" s="13">
        <v>6300000</v>
      </c>
      <c r="U5043" s="13">
        <v>1890000</v>
      </c>
      <c r="V5043" s="9"/>
      <c r="W5043" s="9"/>
      <c r="X5043" s="9"/>
      <c r="Y5043" s="9"/>
      <c r="Z5043" s="9"/>
      <c r="AA5043" s="9"/>
      <c r="AB5043" s="9"/>
      <c r="AC5043" s="9"/>
      <c r="AD5043" s="9"/>
      <c r="AE5043" s="9"/>
      <c r="AF5043" s="55"/>
      <c r="AG5043" s="55"/>
      <c r="AH5043" s="9"/>
      <c r="AI5043" s="9"/>
      <c r="AJ5043" s="9"/>
      <c r="AK5043" s="9"/>
      <c r="AL5043" s="9"/>
      <c r="AM5043" s="9"/>
      <c r="AN5043" s="9"/>
      <c r="AO5043" s="9"/>
      <c r="AP5043" s="9"/>
      <c r="AQ5043" s="9"/>
      <c r="AR5043" s="9"/>
      <c r="AS5043" s="9"/>
      <c r="AT5043" s="9"/>
      <c r="AU5043" s="9"/>
      <c r="AV5043" s="9"/>
      <c r="AW5043" s="9"/>
      <c r="AX5043" s="9"/>
      <c r="AY5043" s="9"/>
      <c r="AZ5043" s="9"/>
      <c r="BA5043" s="9"/>
      <c r="BB5043" s="9"/>
      <c r="BC5043" s="9"/>
      <c r="BD5043" s="9"/>
      <c r="BE5043" s="9"/>
      <c r="BF5043" s="9"/>
      <c r="BG5043" s="9"/>
      <c r="BH5043" s="9"/>
      <c r="BI5043" s="9"/>
      <c r="BJ5043" s="9"/>
      <c r="BK5043" s="9"/>
      <c r="BL5043" s="9"/>
      <c r="BM5043" s="9"/>
      <c r="BN5043" s="9"/>
      <c r="BO5043" s="9"/>
      <c r="BP5043" s="9"/>
      <c r="BQ5043" s="9"/>
      <c r="BT5043" s="9"/>
      <c r="BU5043" s="9"/>
      <c r="BX5043" s="9"/>
      <c r="BY5043" s="9"/>
      <c r="CB5043" s="9"/>
      <c r="CC5043" s="9"/>
      <c r="CF5043" s="9"/>
      <c r="CG5043" s="9"/>
      <c r="CJ5043" s="9"/>
      <c r="CK5043" s="9"/>
      <c r="CN5043" s="9"/>
      <c r="CO5043" s="9"/>
      <c r="CP5043" s="9"/>
      <c r="CQ5043" s="9"/>
      <c r="CR5043" s="9"/>
      <c r="CS5043" s="9"/>
      <c r="CT5043" s="9"/>
      <c r="CU5043" s="9"/>
      <c r="CV5043" s="9"/>
      <c r="CW5043" s="9"/>
      <c r="CX5043" s="9"/>
      <c r="CY5043" s="9"/>
      <c r="CZ5043" s="9"/>
      <c r="DA5043" s="9"/>
      <c r="DB5043" s="9"/>
      <c r="DC5043" s="9"/>
      <c r="DD5043" s="9"/>
      <c r="DE5043" s="9"/>
      <c r="DF5043" s="9"/>
      <c r="DG5043" s="9"/>
      <c r="DH5043" s="9"/>
      <c r="DI5043" s="9"/>
      <c r="DJ5043" s="9"/>
      <c r="DK5043" s="9"/>
      <c r="DL5043" s="9"/>
      <c r="DM5043" s="9"/>
      <c r="DN5043" s="9"/>
      <c r="DO5043" s="9"/>
      <c r="DP5043" s="9"/>
      <c r="DQ5043" s="9"/>
      <c r="DR5043" s="9"/>
      <c r="DS5043" s="9"/>
      <c r="DT5043" s="9"/>
      <c r="DU5043" s="9"/>
      <c r="DV5043" s="9"/>
      <c r="DW5043" s="9"/>
      <c r="DX5043" s="9"/>
      <c r="DY5043" s="9"/>
      <c r="DZ5043" s="9"/>
      <c r="EA5043" s="9"/>
    </row>
    <row r="5044" spans="1:131" ht="19.5" customHeight="1" x14ac:dyDescent="0.25">
      <c r="A5044" s="9">
        <v>3480</v>
      </c>
      <c r="B5044" s="9" t="s">
        <v>10225</v>
      </c>
      <c r="C5044" s="9" t="s">
        <v>10226</v>
      </c>
      <c r="D5044" s="9"/>
      <c r="E5044" s="9" t="s">
        <v>2928</v>
      </c>
      <c r="F5044" s="9" t="s">
        <v>9677</v>
      </c>
      <c r="G5044" s="9"/>
      <c r="H5044" s="9" t="s">
        <v>202</v>
      </c>
      <c r="I5044" s="9" t="s">
        <v>25</v>
      </c>
      <c r="J5044" s="129">
        <v>44359</v>
      </c>
      <c r="K5044" s="129">
        <v>44263</v>
      </c>
      <c r="L5044" s="129">
        <v>44459</v>
      </c>
      <c r="O5044" s="9">
        <v>30</v>
      </c>
      <c r="Q5044" s="9" t="s">
        <v>61</v>
      </c>
      <c r="R5044" s="9"/>
      <c r="S5044" s="13">
        <v>10285714</v>
      </c>
      <c r="T5044" s="13">
        <v>10285714</v>
      </c>
      <c r="U5044" s="13">
        <v>3085714</v>
      </c>
      <c r="V5044" s="9"/>
      <c r="W5044" s="9"/>
      <c r="X5044" s="9"/>
      <c r="Y5044" s="9"/>
      <c r="Z5044" s="9"/>
      <c r="AA5044" s="9"/>
      <c r="AB5044" s="9"/>
      <c r="AC5044" s="9"/>
      <c r="AD5044" s="9"/>
      <c r="AE5044" s="9"/>
      <c r="AF5044" s="55"/>
      <c r="AG5044" s="55"/>
      <c r="AH5044" s="9"/>
      <c r="AI5044" s="9"/>
      <c r="AJ5044" s="9"/>
      <c r="AK5044" s="9"/>
      <c r="AL5044" s="9"/>
      <c r="AM5044" s="9"/>
      <c r="AN5044" s="9"/>
      <c r="AO5044" s="9"/>
      <c r="AP5044" s="9"/>
      <c r="AQ5044" s="9"/>
      <c r="AR5044" s="9"/>
      <c r="AS5044" s="9"/>
      <c r="AT5044" s="9"/>
      <c r="AU5044" s="9"/>
      <c r="AV5044" s="9"/>
      <c r="AW5044" s="9"/>
      <c r="AX5044" s="9"/>
      <c r="AY5044" s="9"/>
      <c r="AZ5044" s="9"/>
      <c r="BA5044" s="9"/>
      <c r="BB5044" s="9"/>
      <c r="BC5044" s="9"/>
      <c r="BD5044" s="9"/>
      <c r="BE5044" s="9"/>
      <c r="BF5044" s="9"/>
      <c r="BG5044" s="9"/>
      <c r="BH5044" s="9"/>
      <c r="BI5044" s="9"/>
      <c r="BJ5044" s="9"/>
      <c r="BK5044" s="9"/>
      <c r="BL5044" s="9"/>
      <c r="BM5044" s="9"/>
      <c r="BN5044" s="9"/>
      <c r="BO5044" s="9"/>
      <c r="BP5044" s="9"/>
      <c r="BQ5044" s="9"/>
      <c r="BT5044" s="9"/>
      <c r="BU5044" s="9"/>
      <c r="BX5044" s="9"/>
      <c r="BY5044" s="9"/>
      <c r="CB5044" s="9"/>
      <c r="CC5044" s="9"/>
      <c r="CF5044" s="9"/>
      <c r="CG5044" s="9"/>
      <c r="CJ5044" s="9"/>
      <c r="CK5044" s="9"/>
      <c r="CN5044" s="9"/>
      <c r="CO5044" s="9"/>
      <c r="CP5044" s="9"/>
      <c r="CQ5044" s="9"/>
      <c r="CR5044" s="9"/>
      <c r="CS5044" s="9"/>
      <c r="CT5044" s="9"/>
      <c r="CU5044" s="9"/>
      <c r="CV5044" s="9"/>
      <c r="CW5044" s="9"/>
      <c r="CX5044" s="9"/>
      <c r="CY5044" s="9"/>
      <c r="CZ5044" s="9"/>
      <c r="DA5044" s="9"/>
      <c r="DB5044" s="9"/>
      <c r="DC5044" s="9"/>
      <c r="DD5044" s="9"/>
      <c r="DE5044" s="9"/>
      <c r="DF5044" s="9"/>
      <c r="DG5044" s="9"/>
      <c r="DH5044" s="9"/>
      <c r="DI5044" s="9"/>
      <c r="DJ5044" s="9"/>
      <c r="DK5044" s="9"/>
      <c r="DL5044" s="9"/>
      <c r="DM5044" s="9"/>
      <c r="DN5044" s="9"/>
      <c r="DO5044" s="9"/>
      <c r="DP5044" s="9"/>
      <c r="DQ5044" s="9"/>
      <c r="DR5044" s="9"/>
      <c r="DS5044" s="9"/>
      <c r="DT5044" s="9"/>
      <c r="DU5044" s="9"/>
      <c r="DV5044" s="9"/>
      <c r="DW5044" s="9"/>
      <c r="DX5044" s="9"/>
      <c r="DY5044" s="9"/>
      <c r="DZ5044" s="9"/>
      <c r="EA5044" s="9"/>
    </row>
    <row r="5045" spans="1:131" ht="19.5" customHeight="1" x14ac:dyDescent="0.25">
      <c r="A5045" s="9">
        <v>3481</v>
      </c>
      <c r="B5045" s="9" t="s">
        <v>10227</v>
      </c>
      <c r="C5045" s="9" t="s">
        <v>10228</v>
      </c>
      <c r="D5045" s="9"/>
      <c r="E5045" s="9" t="s">
        <v>168</v>
      </c>
      <c r="F5045" s="9" t="s">
        <v>10229</v>
      </c>
      <c r="G5045" s="9"/>
      <c r="H5045" s="9" t="s">
        <v>202</v>
      </c>
      <c r="I5045" s="9" t="s">
        <v>25</v>
      </c>
      <c r="J5045" s="129">
        <v>44363</v>
      </c>
      <c r="K5045" s="129">
        <v>44292</v>
      </c>
      <c r="L5045" s="129">
        <v>44530</v>
      </c>
      <c r="O5045" s="9">
        <v>27</v>
      </c>
      <c r="Q5045" s="9" t="s">
        <v>61</v>
      </c>
      <c r="R5045" s="9"/>
      <c r="S5045" s="13">
        <v>3900000</v>
      </c>
      <c r="T5045" s="13">
        <v>3900000</v>
      </c>
      <c r="U5045" s="13">
        <v>1170000</v>
      </c>
      <c r="V5045" s="9"/>
      <c r="W5045" s="9"/>
      <c r="X5045" s="9"/>
      <c r="Y5045" s="9"/>
      <c r="Z5045" s="9"/>
      <c r="AA5045" s="9"/>
      <c r="AB5045" s="9"/>
      <c r="AC5045" s="9"/>
      <c r="AD5045" s="9"/>
      <c r="AE5045" s="9"/>
      <c r="AF5045" s="55"/>
      <c r="AG5045" s="55"/>
      <c r="AH5045" s="9"/>
      <c r="AI5045" s="9"/>
      <c r="AJ5045" s="9"/>
      <c r="AK5045" s="9"/>
      <c r="AL5045" s="9"/>
      <c r="AM5045" s="9"/>
      <c r="AN5045" s="9"/>
      <c r="AO5045" s="9"/>
      <c r="AP5045" s="9"/>
      <c r="AQ5045" s="9"/>
      <c r="AR5045" s="9"/>
      <c r="AS5045" s="9"/>
      <c r="AT5045" s="9"/>
      <c r="AU5045" s="9"/>
      <c r="AV5045" s="9"/>
      <c r="AW5045" s="9"/>
      <c r="AX5045" s="9"/>
      <c r="AY5045" s="9"/>
      <c r="AZ5045" s="9"/>
      <c r="BA5045" s="9"/>
      <c r="BB5045" s="9"/>
      <c r="BC5045" s="9"/>
      <c r="BD5045" s="9"/>
      <c r="BE5045" s="9"/>
      <c r="BF5045" s="9"/>
      <c r="BG5045" s="9"/>
      <c r="BH5045" s="9"/>
      <c r="BI5045" s="9"/>
      <c r="BJ5045" s="9"/>
      <c r="BK5045" s="9"/>
      <c r="BL5045" s="9"/>
      <c r="BM5045" s="9"/>
      <c r="BN5045" s="9"/>
      <c r="BO5045" s="9"/>
      <c r="BP5045" s="9"/>
      <c r="BQ5045" s="9"/>
      <c r="BT5045" s="9"/>
      <c r="BU5045" s="9"/>
      <c r="BX5045" s="9"/>
      <c r="BY5045" s="9"/>
      <c r="CB5045" s="9"/>
      <c r="CC5045" s="9"/>
      <c r="CF5045" s="9"/>
      <c r="CG5045" s="9"/>
      <c r="CJ5045" s="9"/>
      <c r="CK5045" s="9"/>
      <c r="CN5045" s="9"/>
      <c r="CO5045" s="9"/>
      <c r="CP5045" s="9"/>
      <c r="CQ5045" s="9"/>
      <c r="CR5045" s="9"/>
      <c r="CS5045" s="9"/>
      <c r="CT5045" s="9"/>
      <c r="CU5045" s="9"/>
      <c r="CV5045" s="9"/>
      <c r="CW5045" s="9"/>
      <c r="CX5045" s="9"/>
      <c r="CY5045" s="9"/>
      <c r="CZ5045" s="9"/>
      <c r="DA5045" s="9"/>
      <c r="DB5045" s="9"/>
      <c r="DC5045" s="9"/>
      <c r="DD5045" s="9"/>
      <c r="DE5045" s="9"/>
      <c r="DF5045" s="9"/>
      <c r="DG5045" s="9"/>
      <c r="DH5045" s="9"/>
      <c r="DI5045" s="9"/>
      <c r="DJ5045" s="9"/>
      <c r="DK5045" s="9"/>
      <c r="DL5045" s="9"/>
      <c r="DM5045" s="9"/>
      <c r="DN5045" s="9"/>
      <c r="DO5045" s="9"/>
      <c r="DP5045" s="9"/>
      <c r="DQ5045" s="9"/>
      <c r="DR5045" s="9"/>
      <c r="DS5045" s="9"/>
      <c r="DT5045" s="9"/>
      <c r="DU5045" s="9"/>
      <c r="DV5045" s="9"/>
      <c r="DW5045" s="9"/>
      <c r="DX5045" s="9"/>
      <c r="DY5045" s="9"/>
      <c r="DZ5045" s="9"/>
      <c r="EA5045" s="9"/>
    </row>
    <row r="5046" spans="1:131" ht="19.5" customHeight="1" x14ac:dyDescent="0.25">
      <c r="A5046" s="9">
        <v>3482</v>
      </c>
      <c r="B5046" s="9" t="s">
        <v>10230</v>
      </c>
      <c r="C5046" s="9" t="s">
        <v>10231</v>
      </c>
      <c r="D5046" s="9"/>
      <c r="E5046" s="9" t="s">
        <v>7867</v>
      </c>
      <c r="F5046" s="9" t="s">
        <v>7406</v>
      </c>
      <c r="G5046" s="9"/>
      <c r="H5046" s="9" t="s">
        <v>202</v>
      </c>
      <c r="I5046" s="9" t="s">
        <v>8147</v>
      </c>
      <c r="J5046" s="129">
        <v>44367</v>
      </c>
      <c r="K5046" s="129">
        <v>44342</v>
      </c>
      <c r="L5046" s="129">
        <v>44727</v>
      </c>
      <c r="O5046" s="9">
        <v>29</v>
      </c>
      <c r="Q5046" s="9" t="s">
        <v>54</v>
      </c>
      <c r="R5046" s="9"/>
      <c r="S5046" s="13">
        <v>16000000</v>
      </c>
      <c r="T5046" s="13">
        <v>16000000</v>
      </c>
      <c r="U5046" s="13">
        <v>4800000</v>
      </c>
      <c r="V5046" s="9"/>
      <c r="W5046" s="9"/>
      <c r="X5046" s="9"/>
      <c r="Y5046" s="9"/>
      <c r="Z5046" s="9"/>
      <c r="AA5046" s="9"/>
      <c r="AB5046" s="9"/>
      <c r="AC5046" s="9"/>
      <c r="AD5046" s="9"/>
      <c r="AE5046" s="9"/>
      <c r="AF5046" s="55"/>
      <c r="AG5046" s="55"/>
      <c r="AH5046" s="9"/>
      <c r="AI5046" s="9"/>
      <c r="AJ5046" s="9"/>
      <c r="AK5046" s="9"/>
      <c r="AL5046" s="9"/>
      <c r="AM5046" s="9"/>
      <c r="AN5046" s="9"/>
      <c r="AO5046" s="9"/>
      <c r="AP5046" s="9"/>
      <c r="AQ5046" s="9"/>
      <c r="AR5046" s="9"/>
      <c r="AS5046" s="9"/>
      <c r="AT5046" s="9"/>
      <c r="AU5046" s="9"/>
      <c r="AV5046" s="9"/>
      <c r="AW5046" s="9"/>
      <c r="AX5046" s="9"/>
      <c r="AY5046" s="9"/>
      <c r="AZ5046" s="9"/>
      <c r="BA5046" s="9"/>
      <c r="BB5046" s="9"/>
      <c r="BC5046" s="9"/>
      <c r="BD5046" s="9"/>
      <c r="BE5046" s="9"/>
      <c r="BF5046" s="9"/>
      <c r="BG5046" s="9"/>
      <c r="BH5046" s="9"/>
      <c r="BI5046" s="9"/>
      <c r="BJ5046" s="9"/>
      <c r="BK5046" s="9"/>
      <c r="BL5046" s="9"/>
      <c r="BM5046" s="9"/>
      <c r="BN5046" s="9"/>
      <c r="BO5046" s="9"/>
      <c r="BP5046" s="9"/>
      <c r="BQ5046" s="9"/>
      <c r="BT5046" s="9"/>
      <c r="BU5046" s="9"/>
      <c r="BX5046" s="9"/>
      <c r="BY5046" s="9"/>
      <c r="CB5046" s="9"/>
      <c r="CC5046" s="9"/>
      <c r="CF5046" s="9"/>
      <c r="CG5046" s="9"/>
      <c r="CJ5046" s="9"/>
      <c r="CK5046" s="9"/>
      <c r="CN5046" s="9"/>
      <c r="CO5046" s="9"/>
      <c r="CP5046" s="9"/>
      <c r="CQ5046" s="9"/>
      <c r="CR5046" s="9"/>
      <c r="CS5046" s="9"/>
      <c r="CT5046" s="9"/>
      <c r="CU5046" s="9"/>
      <c r="CV5046" s="9"/>
      <c r="CW5046" s="9"/>
      <c r="CX5046" s="9"/>
      <c r="CY5046" s="9"/>
      <c r="CZ5046" s="9"/>
      <c r="DA5046" s="9"/>
      <c r="DB5046" s="9"/>
      <c r="DC5046" s="9"/>
      <c r="DD5046" s="9"/>
      <c r="DE5046" s="9"/>
      <c r="DF5046" s="9"/>
      <c r="DG5046" s="9"/>
      <c r="DH5046" s="9"/>
      <c r="DI5046" s="9"/>
      <c r="DJ5046" s="9"/>
      <c r="DK5046" s="9"/>
      <c r="DL5046" s="9"/>
      <c r="DM5046" s="9"/>
      <c r="DN5046" s="9"/>
      <c r="DO5046" s="9"/>
      <c r="DP5046" s="9"/>
      <c r="DQ5046" s="9"/>
      <c r="DR5046" s="9"/>
      <c r="DS5046" s="9"/>
      <c r="DT5046" s="9"/>
      <c r="DU5046" s="9"/>
      <c r="DV5046" s="9"/>
      <c r="DW5046" s="9"/>
      <c r="DX5046" s="9"/>
      <c r="DY5046" s="9"/>
      <c r="DZ5046" s="9"/>
      <c r="EA5046" s="9"/>
    </row>
    <row r="5047" spans="1:131" ht="19.5" customHeight="1" x14ac:dyDescent="0.25">
      <c r="A5047" s="9">
        <v>3483</v>
      </c>
      <c r="B5047" s="9" t="s">
        <v>10232</v>
      </c>
      <c r="C5047" s="9" t="s">
        <v>10233</v>
      </c>
      <c r="D5047" s="9"/>
      <c r="E5047" s="9" t="s">
        <v>10151</v>
      </c>
      <c r="F5047" s="9" t="s">
        <v>10234</v>
      </c>
      <c r="G5047" s="9"/>
      <c r="H5047" s="9" t="s">
        <v>202</v>
      </c>
      <c r="I5047" s="9" t="s">
        <v>25</v>
      </c>
      <c r="J5047" s="129">
        <v>44378</v>
      </c>
      <c r="K5047" s="129">
        <v>44348</v>
      </c>
      <c r="L5047" s="129">
        <v>44469</v>
      </c>
      <c r="O5047" s="9">
        <v>24</v>
      </c>
      <c r="Q5047" s="9" t="s">
        <v>54</v>
      </c>
      <c r="R5047" s="9"/>
      <c r="S5047" s="13">
        <v>12330000</v>
      </c>
      <c r="T5047" s="13">
        <v>12330000</v>
      </c>
      <c r="U5047" s="13">
        <v>3699000</v>
      </c>
      <c r="V5047" s="9"/>
      <c r="W5047" s="9"/>
      <c r="X5047" s="9"/>
      <c r="Y5047" s="9"/>
      <c r="Z5047" s="9"/>
      <c r="AA5047" s="9"/>
      <c r="AB5047" s="9"/>
      <c r="AC5047" s="9"/>
      <c r="AD5047" s="9"/>
      <c r="AE5047" s="9"/>
      <c r="AF5047" s="55"/>
      <c r="AG5047" s="55"/>
      <c r="AH5047" s="9"/>
      <c r="AI5047" s="9"/>
      <c r="AJ5047" s="9"/>
      <c r="AK5047" s="9"/>
      <c r="AL5047" s="9"/>
      <c r="AM5047" s="9"/>
      <c r="AN5047" s="9"/>
      <c r="AO5047" s="9"/>
      <c r="AP5047" s="9"/>
      <c r="AQ5047" s="9"/>
      <c r="AR5047" s="9"/>
      <c r="AS5047" s="9"/>
      <c r="AT5047" s="9"/>
      <c r="AU5047" s="9"/>
      <c r="AV5047" s="9"/>
      <c r="AW5047" s="9"/>
      <c r="AX5047" s="9"/>
      <c r="AY5047" s="9"/>
      <c r="AZ5047" s="9"/>
      <c r="BA5047" s="9"/>
      <c r="BB5047" s="9"/>
      <c r="BC5047" s="9"/>
      <c r="BD5047" s="9"/>
      <c r="BE5047" s="9"/>
      <c r="BF5047" s="9"/>
      <c r="BG5047" s="9"/>
      <c r="BH5047" s="9"/>
      <c r="BI5047" s="9"/>
      <c r="BJ5047" s="9"/>
      <c r="BK5047" s="9"/>
      <c r="BL5047" s="9"/>
      <c r="BM5047" s="9"/>
      <c r="BN5047" s="9"/>
      <c r="BO5047" s="9"/>
      <c r="BP5047" s="9"/>
      <c r="BQ5047" s="9"/>
      <c r="BT5047" s="9"/>
      <c r="BU5047" s="9"/>
      <c r="BX5047" s="9"/>
      <c r="BY5047" s="9"/>
      <c r="CB5047" s="9"/>
      <c r="CC5047" s="9"/>
      <c r="CF5047" s="9"/>
      <c r="CG5047" s="9"/>
      <c r="CJ5047" s="9"/>
      <c r="CK5047" s="9"/>
      <c r="CN5047" s="9"/>
      <c r="CO5047" s="9"/>
      <c r="CP5047" s="9"/>
      <c r="CQ5047" s="9"/>
      <c r="CR5047" s="9"/>
      <c r="CS5047" s="9"/>
      <c r="CT5047" s="9"/>
      <c r="CU5047" s="9"/>
      <c r="CV5047" s="9"/>
      <c r="CW5047" s="9"/>
      <c r="CX5047" s="9"/>
      <c r="CY5047" s="9"/>
      <c r="CZ5047" s="9"/>
      <c r="DA5047" s="9"/>
      <c r="DB5047" s="9"/>
      <c r="DC5047" s="9"/>
      <c r="DD5047" s="9"/>
      <c r="DE5047" s="9"/>
      <c r="DF5047" s="9"/>
      <c r="DG5047" s="9"/>
      <c r="DH5047" s="9"/>
      <c r="DI5047" s="9"/>
      <c r="DJ5047" s="9"/>
      <c r="DK5047" s="9"/>
      <c r="DL5047" s="9"/>
      <c r="DM5047" s="9"/>
      <c r="DN5047" s="9"/>
      <c r="DO5047" s="9"/>
      <c r="DP5047" s="9"/>
      <c r="DQ5047" s="9"/>
      <c r="DR5047" s="9"/>
      <c r="DS5047" s="9"/>
      <c r="DT5047" s="9"/>
      <c r="DU5047" s="9"/>
      <c r="DV5047" s="9"/>
      <c r="DW5047" s="9"/>
      <c r="DX5047" s="9"/>
      <c r="DY5047" s="9"/>
      <c r="DZ5047" s="9"/>
      <c r="EA5047" s="9"/>
    </row>
    <row r="5048" spans="1:131" ht="19.5" customHeight="1" x14ac:dyDescent="0.25">
      <c r="A5048" s="9">
        <v>3484</v>
      </c>
      <c r="B5048" s="9" t="s">
        <v>10236</v>
      </c>
      <c r="C5048" s="9" t="s">
        <v>10239</v>
      </c>
      <c r="D5048" s="9"/>
      <c r="E5048" s="9" t="s">
        <v>10237</v>
      </c>
      <c r="F5048" s="9" t="s">
        <v>10238</v>
      </c>
      <c r="G5048" s="9"/>
      <c r="H5048" s="9" t="s">
        <v>906</v>
      </c>
      <c r="I5048" s="9" t="s">
        <v>7013</v>
      </c>
      <c r="M5048" s="9" t="s">
        <v>20</v>
      </c>
      <c r="O5048" s="9">
        <v>31</v>
      </c>
      <c r="R5048" s="9"/>
      <c r="S5048" s="9"/>
      <c r="T5048" s="9"/>
      <c r="U5048" s="9"/>
      <c r="V5048" s="9"/>
      <c r="W5048" s="9"/>
      <c r="X5048" s="9"/>
      <c r="Y5048" s="9"/>
      <c r="Z5048" s="9"/>
      <c r="AA5048" s="9"/>
      <c r="AB5048" s="9"/>
      <c r="AC5048" s="9"/>
      <c r="AD5048" s="9"/>
      <c r="AE5048" s="9"/>
      <c r="AF5048" s="55"/>
      <c r="AG5048" s="55"/>
      <c r="AH5048" s="9"/>
      <c r="AI5048" s="9"/>
      <c r="AJ5048" s="9"/>
      <c r="AK5048" s="9"/>
      <c r="AL5048" s="9"/>
      <c r="AM5048" s="9"/>
      <c r="AN5048" s="9"/>
      <c r="AO5048" s="9"/>
      <c r="AP5048" s="9"/>
      <c r="AQ5048" s="9"/>
      <c r="AR5048" s="9"/>
      <c r="AS5048" s="9"/>
      <c r="AT5048" s="9"/>
      <c r="AU5048" s="9"/>
      <c r="AV5048" s="9"/>
      <c r="AW5048" s="9"/>
      <c r="AX5048" s="9"/>
      <c r="AY5048" s="9"/>
      <c r="AZ5048" s="9"/>
      <c r="BA5048" s="9"/>
      <c r="BB5048" s="9"/>
      <c r="BC5048" s="9"/>
      <c r="BD5048" s="9"/>
      <c r="BE5048" s="9"/>
      <c r="BF5048" s="9"/>
      <c r="BG5048" s="9"/>
      <c r="BH5048" s="9"/>
      <c r="BI5048" s="9"/>
      <c r="BJ5048" s="9"/>
      <c r="BK5048" s="9"/>
      <c r="BL5048" s="9"/>
      <c r="BM5048" s="9"/>
      <c r="BN5048" s="9"/>
      <c r="BO5048" s="9"/>
      <c r="BP5048" s="9"/>
      <c r="BQ5048" s="9"/>
      <c r="BT5048" s="9"/>
      <c r="BU5048" s="9"/>
      <c r="BX5048" s="9"/>
      <c r="BY5048" s="9"/>
      <c r="CB5048" s="9"/>
      <c r="CC5048" s="9"/>
      <c r="CF5048" s="9"/>
      <c r="CG5048" s="9"/>
      <c r="CJ5048" s="9"/>
      <c r="CK5048" s="9"/>
      <c r="CN5048" s="9"/>
      <c r="CO5048" s="9"/>
      <c r="CP5048" s="9"/>
      <c r="CQ5048" s="9"/>
      <c r="CR5048" s="9"/>
      <c r="CS5048" s="9"/>
      <c r="CT5048" s="9"/>
      <c r="CU5048" s="9"/>
      <c r="CV5048" s="9"/>
      <c r="CW5048" s="9"/>
      <c r="CX5048" s="9"/>
      <c r="CY5048" s="9"/>
      <c r="CZ5048" s="9"/>
      <c r="DA5048" s="9"/>
      <c r="DB5048" s="9"/>
      <c r="DC5048" s="9"/>
      <c r="DD5048" s="9"/>
      <c r="DE5048" s="9"/>
      <c r="DF5048" s="9"/>
      <c r="DG5048" s="9"/>
      <c r="DH5048" s="9"/>
      <c r="DI5048" s="9"/>
      <c r="DJ5048" s="9"/>
      <c r="DK5048" s="9"/>
      <c r="DL5048" s="9"/>
      <c r="DM5048" s="9"/>
      <c r="DN5048" s="9"/>
      <c r="DO5048" s="9"/>
      <c r="DP5048" s="9"/>
      <c r="DQ5048" s="9"/>
      <c r="DR5048" s="9"/>
      <c r="DS5048" s="9"/>
      <c r="DT5048" s="9"/>
      <c r="DU5048" s="9"/>
      <c r="DV5048" s="9"/>
      <c r="DW5048" s="9"/>
      <c r="DX5048" s="9"/>
      <c r="DY5048" s="9"/>
      <c r="DZ5048" s="9"/>
      <c r="EA5048" s="9"/>
    </row>
    <row r="5049" spans="1:131" ht="19.5" customHeight="1" x14ac:dyDescent="0.25">
      <c r="A5049" s="9">
        <v>3485</v>
      </c>
      <c r="B5049" s="9" t="s">
        <v>10240</v>
      </c>
      <c r="C5049" s="9" t="s">
        <v>10241</v>
      </c>
      <c r="D5049" s="9"/>
      <c r="E5049" s="9" t="s">
        <v>9727</v>
      </c>
      <c r="F5049" s="9" t="s">
        <v>9729</v>
      </c>
      <c r="G5049" s="9"/>
      <c r="H5049" s="9" t="s">
        <v>906</v>
      </c>
      <c r="I5049" s="9" t="s">
        <v>8147</v>
      </c>
      <c r="M5049" s="9" t="s">
        <v>20</v>
      </c>
      <c r="O5049" s="9">
        <v>30</v>
      </c>
      <c r="R5049" s="9"/>
      <c r="S5049" s="9"/>
      <c r="T5049" s="9"/>
      <c r="U5049" s="9"/>
      <c r="V5049" s="9"/>
      <c r="W5049" s="9"/>
      <c r="X5049" s="9"/>
      <c r="Y5049" s="9"/>
      <c r="Z5049" s="9"/>
      <c r="AA5049" s="9"/>
      <c r="AB5049" s="9"/>
      <c r="AC5049" s="9"/>
      <c r="AD5049" s="9"/>
      <c r="AE5049" s="9"/>
      <c r="AF5049" s="55"/>
      <c r="AG5049" s="55"/>
      <c r="AH5049" s="9"/>
      <c r="AI5049" s="9"/>
      <c r="AJ5049" s="9"/>
      <c r="AK5049" s="9"/>
      <c r="AL5049" s="9"/>
      <c r="AM5049" s="9"/>
      <c r="AN5049" s="9"/>
      <c r="AO5049" s="9"/>
      <c r="AP5049" s="9"/>
      <c r="AQ5049" s="9"/>
      <c r="AR5049" s="9"/>
      <c r="AS5049" s="9"/>
      <c r="AT5049" s="9"/>
      <c r="AU5049" s="9"/>
      <c r="AV5049" s="9"/>
      <c r="AW5049" s="9"/>
      <c r="AX5049" s="9"/>
      <c r="AY5049" s="9"/>
      <c r="AZ5049" s="9"/>
      <c r="BA5049" s="9"/>
      <c r="BB5049" s="9"/>
      <c r="BC5049" s="9"/>
      <c r="BD5049" s="9"/>
      <c r="BE5049" s="9"/>
      <c r="BF5049" s="9"/>
      <c r="BG5049" s="9"/>
      <c r="BH5049" s="9"/>
      <c r="BI5049" s="9"/>
      <c r="BJ5049" s="9"/>
      <c r="BK5049" s="9"/>
      <c r="BL5049" s="9"/>
      <c r="BM5049" s="9"/>
      <c r="BN5049" s="9"/>
      <c r="BO5049" s="9"/>
      <c r="BP5049" s="9"/>
      <c r="BQ5049" s="9"/>
      <c r="BT5049" s="9"/>
      <c r="BU5049" s="9"/>
      <c r="BX5049" s="9"/>
      <c r="BY5049" s="9"/>
      <c r="CB5049" s="9"/>
      <c r="CC5049" s="9"/>
      <c r="CF5049" s="9"/>
      <c r="CG5049" s="9"/>
      <c r="CJ5049" s="9"/>
      <c r="CK5049" s="9"/>
      <c r="CN5049" s="9"/>
      <c r="CO5049" s="9"/>
      <c r="CP5049" s="9"/>
      <c r="CQ5049" s="9"/>
      <c r="CR5049" s="9"/>
      <c r="CS5049" s="9"/>
      <c r="CT5049" s="9"/>
      <c r="CU5049" s="9"/>
      <c r="CV5049" s="9"/>
      <c r="CW5049" s="9"/>
      <c r="CX5049" s="9"/>
      <c r="CY5049" s="9"/>
      <c r="CZ5049" s="9"/>
      <c r="DA5049" s="9"/>
      <c r="DB5049" s="9"/>
      <c r="DC5049" s="9"/>
      <c r="DD5049" s="9"/>
      <c r="DE5049" s="9"/>
      <c r="DF5049" s="9"/>
      <c r="DG5049" s="9"/>
      <c r="DH5049" s="9"/>
      <c r="DI5049" s="9"/>
      <c r="DJ5049" s="9"/>
      <c r="DK5049" s="9"/>
      <c r="DL5049" s="9"/>
      <c r="DM5049" s="9"/>
      <c r="DN5049" s="9"/>
      <c r="DO5049" s="9"/>
      <c r="DP5049" s="9"/>
      <c r="DQ5049" s="9"/>
      <c r="DR5049" s="9"/>
      <c r="DS5049" s="9"/>
      <c r="DT5049" s="9"/>
      <c r="DU5049" s="9"/>
      <c r="DV5049" s="9"/>
      <c r="DW5049" s="9"/>
      <c r="DX5049" s="9"/>
      <c r="DY5049" s="9"/>
      <c r="DZ5049" s="9"/>
      <c r="EA5049" s="9"/>
    </row>
    <row r="5050" spans="1:131" ht="19.5" customHeight="1" x14ac:dyDescent="0.25">
      <c r="A5050" s="9">
        <v>3486</v>
      </c>
      <c r="B5050" s="9" t="s">
        <v>10242</v>
      </c>
      <c r="C5050" s="9" t="s">
        <v>10243</v>
      </c>
      <c r="D5050" s="9"/>
      <c r="E5050" s="9" t="s">
        <v>9672</v>
      </c>
      <c r="F5050" s="9" t="s">
        <v>9671</v>
      </c>
      <c r="G5050" s="9"/>
      <c r="H5050" s="9" t="s">
        <v>906</v>
      </c>
      <c r="I5050" s="9" t="s">
        <v>25</v>
      </c>
      <c r="M5050" s="9" t="s">
        <v>20</v>
      </c>
      <c r="O5050" s="9">
        <v>30</v>
      </c>
      <c r="R5050" s="9"/>
      <c r="S5050" s="9"/>
      <c r="T5050" s="9"/>
      <c r="U5050" s="9"/>
      <c r="V5050" s="9"/>
      <c r="W5050" s="9"/>
      <c r="X5050" s="9"/>
      <c r="Y5050" s="9"/>
      <c r="Z5050" s="9"/>
      <c r="AA5050" s="9"/>
      <c r="AB5050" s="9"/>
      <c r="AC5050" s="9"/>
      <c r="AD5050" s="9"/>
      <c r="AE5050" s="9"/>
      <c r="AF5050" s="55"/>
      <c r="AG5050" s="55"/>
      <c r="AH5050" s="9"/>
      <c r="AI5050" s="9"/>
      <c r="AJ5050" s="9"/>
      <c r="AK5050" s="9"/>
      <c r="AL5050" s="9"/>
      <c r="AM5050" s="9"/>
      <c r="AN5050" s="9"/>
      <c r="AO5050" s="9"/>
      <c r="AP5050" s="9"/>
      <c r="AQ5050" s="9"/>
      <c r="AR5050" s="9"/>
      <c r="AS5050" s="9"/>
      <c r="AT5050" s="9"/>
      <c r="AU5050" s="9"/>
      <c r="AV5050" s="9"/>
      <c r="AW5050" s="9"/>
      <c r="AX5050" s="9"/>
      <c r="AY5050" s="9"/>
      <c r="AZ5050" s="9"/>
      <c r="BA5050" s="9"/>
      <c r="BB5050" s="9"/>
      <c r="BC5050" s="9"/>
      <c r="BD5050" s="9"/>
      <c r="BE5050" s="9"/>
      <c r="BF5050" s="9"/>
      <c r="BG5050" s="9"/>
      <c r="BH5050" s="9"/>
      <c r="BI5050" s="9"/>
      <c r="BJ5050" s="9"/>
      <c r="BK5050" s="9"/>
      <c r="BL5050" s="9"/>
      <c r="BM5050" s="9"/>
      <c r="BN5050" s="9"/>
      <c r="BO5050" s="9"/>
      <c r="BP5050" s="9"/>
      <c r="BQ5050" s="9"/>
      <c r="BT5050" s="9"/>
      <c r="BU5050" s="9"/>
      <c r="BX5050" s="9"/>
      <c r="BY5050" s="9"/>
      <c r="CB5050" s="9"/>
      <c r="CC5050" s="9"/>
      <c r="CF5050" s="9"/>
      <c r="CG5050" s="9"/>
      <c r="CJ5050" s="9"/>
      <c r="CK5050" s="9"/>
      <c r="CN5050" s="9"/>
      <c r="CO5050" s="9"/>
      <c r="CP5050" s="9"/>
      <c r="CQ5050" s="9"/>
      <c r="CR5050" s="9"/>
      <c r="CS5050" s="9"/>
      <c r="CT5050" s="9"/>
      <c r="CU5050" s="9"/>
      <c r="CV5050" s="9"/>
      <c r="CW5050" s="9"/>
      <c r="CX5050" s="9"/>
      <c r="CY5050" s="9"/>
      <c r="CZ5050" s="9"/>
      <c r="DA5050" s="9"/>
      <c r="DB5050" s="9"/>
      <c r="DC5050" s="9"/>
      <c r="DD5050" s="9"/>
      <c r="DE5050" s="9"/>
      <c r="DF5050" s="9"/>
      <c r="DG5050" s="9"/>
      <c r="DH5050" s="9"/>
      <c r="DI5050" s="9"/>
      <c r="DJ5050" s="9"/>
      <c r="DK5050" s="9"/>
      <c r="DL5050" s="9"/>
      <c r="DM5050" s="9"/>
      <c r="DN5050" s="9"/>
      <c r="DO5050" s="9"/>
      <c r="DP5050" s="9"/>
      <c r="DQ5050" s="9"/>
      <c r="DR5050" s="9"/>
      <c r="DS5050" s="9"/>
      <c r="DT5050" s="9"/>
      <c r="DU5050" s="9"/>
      <c r="DV5050" s="9"/>
      <c r="DW5050" s="9"/>
      <c r="DX5050" s="9"/>
      <c r="DY5050" s="9"/>
      <c r="DZ5050" s="9"/>
      <c r="EA5050" s="9"/>
    </row>
    <row r="5051" spans="1:131" ht="39.75" customHeight="1" x14ac:dyDescent="0.25">
      <c r="A5051" s="9">
        <v>3487</v>
      </c>
      <c r="B5051" s="9" t="s">
        <v>10244</v>
      </c>
      <c r="C5051" s="9" t="s">
        <v>10245</v>
      </c>
      <c r="D5051" s="9"/>
      <c r="E5051" s="9" t="s">
        <v>9146</v>
      </c>
      <c r="F5051" s="9" t="s">
        <v>10246</v>
      </c>
      <c r="G5051" s="9"/>
      <c r="H5051" s="9" t="s">
        <v>906</v>
      </c>
      <c r="I5051" s="9" t="s">
        <v>35</v>
      </c>
      <c r="M5051" s="9" t="s">
        <v>20</v>
      </c>
      <c r="O5051" s="9">
        <v>30</v>
      </c>
      <c r="R5051" s="9"/>
      <c r="S5051" s="9"/>
      <c r="T5051" s="9"/>
      <c r="U5051" s="9"/>
      <c r="V5051" s="9"/>
      <c r="W5051" s="9"/>
      <c r="X5051" s="9"/>
      <c r="Y5051" s="9"/>
      <c r="Z5051" s="9"/>
      <c r="AA5051" s="9"/>
      <c r="AB5051" s="9"/>
      <c r="AC5051" s="9"/>
      <c r="AD5051" s="9"/>
      <c r="AE5051" s="9"/>
      <c r="AF5051" s="55"/>
      <c r="AG5051" s="55"/>
      <c r="AH5051" s="9"/>
      <c r="AI5051" s="9"/>
      <c r="AJ5051" s="9"/>
      <c r="AK5051" s="9"/>
      <c r="AL5051" s="9"/>
      <c r="AM5051" s="9"/>
      <c r="AN5051" s="9"/>
      <c r="AO5051" s="9"/>
      <c r="AP5051" s="9"/>
      <c r="AQ5051" s="9"/>
      <c r="AR5051" s="9"/>
      <c r="AS5051" s="9"/>
      <c r="AT5051" s="9"/>
      <c r="AU5051" s="9"/>
      <c r="AV5051" s="9"/>
      <c r="AW5051" s="9"/>
      <c r="AX5051" s="9"/>
      <c r="AY5051" s="9"/>
      <c r="AZ5051" s="9"/>
      <c r="BA5051" s="9"/>
      <c r="BB5051" s="9"/>
      <c r="BC5051" s="9"/>
      <c r="BD5051" s="9"/>
      <c r="BE5051" s="9"/>
      <c r="BF5051" s="9"/>
      <c r="BG5051" s="9"/>
      <c r="BH5051" s="9"/>
      <c r="BI5051" s="9"/>
      <c r="BJ5051" s="9"/>
      <c r="BK5051" s="9"/>
      <c r="BL5051" s="9"/>
      <c r="BM5051" s="9"/>
      <c r="BN5051" s="9"/>
      <c r="BO5051" s="9"/>
      <c r="BP5051" s="9"/>
      <c r="BQ5051" s="9"/>
      <c r="BT5051" s="9"/>
      <c r="BU5051" s="9"/>
      <c r="BX5051" s="9"/>
      <c r="BY5051" s="9"/>
      <c r="CB5051" s="9"/>
      <c r="CC5051" s="9"/>
      <c r="CF5051" s="9"/>
      <c r="CG5051" s="9"/>
      <c r="CJ5051" s="9"/>
      <c r="CK5051" s="9"/>
      <c r="CN5051" s="9"/>
      <c r="CO5051" s="9"/>
      <c r="CP5051" s="9"/>
      <c r="CQ5051" s="9"/>
      <c r="CR5051" s="9"/>
      <c r="CS5051" s="9"/>
      <c r="CT5051" s="9"/>
      <c r="CU5051" s="9"/>
      <c r="CV5051" s="9"/>
      <c r="CW5051" s="9"/>
      <c r="CX5051" s="9"/>
      <c r="CY5051" s="9"/>
      <c r="CZ5051" s="9"/>
      <c r="DA5051" s="9"/>
      <c r="DB5051" s="9"/>
      <c r="DC5051" s="9"/>
      <c r="DD5051" s="9"/>
      <c r="DE5051" s="9"/>
      <c r="DF5051" s="9"/>
      <c r="DG5051" s="9"/>
      <c r="DH5051" s="9"/>
      <c r="DI5051" s="9"/>
      <c r="DJ5051" s="9"/>
      <c r="DK5051" s="9"/>
      <c r="DL5051" s="9"/>
      <c r="DM5051" s="9"/>
      <c r="DN5051" s="9"/>
      <c r="DO5051" s="9"/>
      <c r="DP5051" s="9"/>
      <c r="DQ5051" s="9"/>
      <c r="DR5051" s="9"/>
      <c r="DS5051" s="9"/>
      <c r="DT5051" s="9"/>
      <c r="DU5051" s="9"/>
      <c r="DV5051" s="9"/>
      <c r="DW5051" s="9"/>
      <c r="DX5051" s="9"/>
      <c r="DY5051" s="9"/>
      <c r="DZ5051" s="9"/>
      <c r="EA5051" s="9"/>
    </row>
    <row r="5052" spans="1:131" ht="39" customHeight="1" x14ac:dyDescent="0.25">
      <c r="A5052" s="9">
        <v>3488</v>
      </c>
      <c r="B5052" s="9" t="s">
        <v>10247</v>
      </c>
      <c r="C5052" s="9" t="s">
        <v>10248</v>
      </c>
      <c r="D5052" s="9"/>
      <c r="E5052" s="9" t="s">
        <v>10249</v>
      </c>
      <c r="F5052" s="9" t="s">
        <v>10251</v>
      </c>
      <c r="G5052" s="9"/>
      <c r="H5052" s="9" t="s">
        <v>906</v>
      </c>
      <c r="I5052" s="9" t="s">
        <v>10250</v>
      </c>
      <c r="M5052" s="9" t="s">
        <v>20</v>
      </c>
      <c r="O5052" s="9">
        <v>28</v>
      </c>
      <c r="R5052" s="9"/>
      <c r="S5052" s="9"/>
      <c r="T5052" s="9"/>
      <c r="U5052" s="9"/>
      <c r="V5052" s="9"/>
      <c r="W5052" s="9"/>
      <c r="X5052" s="9"/>
      <c r="Y5052" s="9"/>
      <c r="Z5052" s="9"/>
      <c r="AA5052" s="9"/>
      <c r="AB5052" s="9"/>
      <c r="AC5052" s="9"/>
      <c r="AD5052" s="9"/>
      <c r="AE5052" s="9"/>
      <c r="AF5052" s="55"/>
      <c r="AG5052" s="55"/>
      <c r="AH5052" s="9"/>
      <c r="AI5052" s="9"/>
      <c r="AJ5052" s="9"/>
      <c r="AK5052" s="9"/>
      <c r="AL5052" s="9"/>
      <c r="AM5052" s="9"/>
      <c r="AN5052" s="9"/>
      <c r="AO5052" s="9"/>
      <c r="AP5052" s="9"/>
      <c r="AQ5052" s="9"/>
      <c r="AR5052" s="9"/>
      <c r="AS5052" s="9"/>
      <c r="AT5052" s="9"/>
      <c r="AU5052" s="9"/>
      <c r="AV5052" s="9"/>
      <c r="AW5052" s="9"/>
      <c r="AX5052" s="9"/>
      <c r="AY5052" s="9"/>
      <c r="AZ5052" s="9"/>
      <c r="BA5052" s="9"/>
      <c r="BB5052" s="9"/>
      <c r="BC5052" s="9"/>
      <c r="BD5052" s="9"/>
      <c r="BE5052" s="9"/>
      <c r="BF5052" s="9"/>
      <c r="BG5052" s="9"/>
      <c r="BH5052" s="9"/>
      <c r="BI5052" s="9"/>
      <c r="BJ5052" s="9"/>
      <c r="BK5052" s="9"/>
      <c r="BL5052" s="9"/>
      <c r="BM5052" s="9"/>
      <c r="BN5052" s="9"/>
      <c r="BO5052" s="9"/>
      <c r="BP5052" s="9"/>
      <c r="BQ5052" s="9"/>
      <c r="BT5052" s="9"/>
      <c r="BU5052" s="9"/>
      <c r="BX5052" s="9"/>
      <c r="BY5052" s="9"/>
      <c r="CB5052" s="9"/>
      <c r="CC5052" s="9"/>
      <c r="CF5052" s="9"/>
      <c r="CG5052" s="9"/>
      <c r="CJ5052" s="9"/>
      <c r="CK5052" s="9"/>
      <c r="CN5052" s="9"/>
      <c r="CO5052" s="9"/>
      <c r="CP5052" s="9"/>
      <c r="CQ5052" s="9"/>
      <c r="CR5052" s="9"/>
      <c r="CS5052" s="9"/>
      <c r="CT5052" s="9"/>
      <c r="CU5052" s="9"/>
      <c r="CV5052" s="9"/>
      <c r="CW5052" s="9"/>
      <c r="CX5052" s="9"/>
      <c r="CY5052" s="9"/>
      <c r="CZ5052" s="9"/>
      <c r="DA5052" s="9"/>
      <c r="DB5052" s="9"/>
      <c r="DC5052" s="9"/>
      <c r="DD5052" s="9"/>
      <c r="DE5052" s="9"/>
      <c r="DF5052" s="9"/>
      <c r="DG5052" s="9"/>
      <c r="DH5052" s="9"/>
      <c r="DI5052" s="9"/>
      <c r="DJ5052" s="9"/>
      <c r="DK5052" s="9"/>
      <c r="DL5052" s="9"/>
      <c r="DM5052" s="9"/>
      <c r="DN5052" s="9"/>
      <c r="DO5052" s="9"/>
      <c r="DP5052" s="9"/>
      <c r="DQ5052" s="9"/>
      <c r="DR5052" s="9"/>
      <c r="DS5052" s="9"/>
      <c r="DT5052" s="9"/>
      <c r="DU5052" s="9"/>
      <c r="DV5052" s="9"/>
      <c r="DW5052" s="9"/>
      <c r="DX5052" s="9"/>
      <c r="DY5052" s="9"/>
      <c r="DZ5052" s="9"/>
      <c r="EA5052" s="9"/>
    </row>
    <row r="5053" spans="1:131" ht="19.5" customHeight="1" x14ac:dyDescent="0.25">
      <c r="A5053" s="9">
        <v>3489</v>
      </c>
      <c r="B5053" s="9" t="s">
        <v>10252</v>
      </c>
      <c r="C5053" s="9" t="s">
        <v>10253</v>
      </c>
      <c r="D5053" s="9"/>
      <c r="E5053" s="9" t="s">
        <v>7863</v>
      </c>
      <c r="F5053" s="9" t="s">
        <v>1090</v>
      </c>
      <c r="G5053" s="9"/>
      <c r="H5053" s="9" t="s">
        <v>202</v>
      </c>
      <c r="I5053" s="9" t="s">
        <v>10254</v>
      </c>
      <c r="J5053" s="129">
        <v>44423</v>
      </c>
      <c r="K5053" s="129">
        <v>44288</v>
      </c>
      <c r="L5053" s="129">
        <v>44530</v>
      </c>
      <c r="O5053" s="9">
        <v>30</v>
      </c>
      <c r="Q5053" s="9" t="s">
        <v>61</v>
      </c>
      <c r="R5053" s="9"/>
      <c r="S5053" s="13">
        <v>461521500</v>
      </c>
      <c r="T5053" s="13">
        <v>461521500</v>
      </c>
      <c r="U5053" s="13">
        <v>138456450</v>
      </c>
      <c r="V5053" s="9"/>
      <c r="W5053" s="9"/>
      <c r="X5053" s="9"/>
      <c r="Y5053" s="9"/>
      <c r="Z5053" s="9"/>
      <c r="AA5053" s="9"/>
      <c r="AB5053" s="9"/>
      <c r="AC5053" s="9"/>
      <c r="AD5053" s="9"/>
      <c r="AE5053" s="9"/>
      <c r="AF5053" s="55"/>
      <c r="AG5053" s="55"/>
      <c r="AH5053" s="9"/>
      <c r="AI5053" s="9"/>
      <c r="AJ5053" s="9"/>
      <c r="AK5053" s="9"/>
      <c r="AL5053" s="9"/>
      <c r="AM5053" s="9"/>
      <c r="AN5053" s="9"/>
      <c r="AO5053" s="9"/>
      <c r="AP5053" s="9"/>
      <c r="AQ5053" s="9"/>
      <c r="AR5053" s="9"/>
      <c r="AS5053" s="9"/>
      <c r="AT5053" s="9"/>
      <c r="AU5053" s="9"/>
      <c r="AV5053" s="9"/>
      <c r="AW5053" s="9"/>
      <c r="AX5053" s="9"/>
      <c r="AY5053" s="9"/>
      <c r="AZ5053" s="9"/>
      <c r="BA5053" s="9"/>
      <c r="BB5053" s="9"/>
      <c r="BC5053" s="9"/>
      <c r="BD5053" s="9"/>
      <c r="BE5053" s="9"/>
      <c r="BF5053" s="9"/>
      <c r="BG5053" s="9"/>
      <c r="BH5053" s="9"/>
      <c r="BI5053" s="9"/>
      <c r="BJ5053" s="9"/>
      <c r="BK5053" s="9"/>
      <c r="BL5053" s="9"/>
      <c r="BM5053" s="9"/>
      <c r="BN5053" s="9"/>
      <c r="BO5053" s="9"/>
      <c r="BP5053" s="9"/>
      <c r="BQ5053" s="9"/>
      <c r="BT5053" s="9"/>
      <c r="BU5053" s="9"/>
      <c r="BX5053" s="9"/>
      <c r="BY5053" s="9"/>
      <c r="CB5053" s="9"/>
      <c r="CC5053" s="9"/>
      <c r="CF5053" s="9"/>
      <c r="CG5053" s="9"/>
      <c r="CJ5053" s="9"/>
      <c r="CK5053" s="9"/>
      <c r="CN5053" s="9"/>
      <c r="CO5053" s="9"/>
      <c r="CP5053" s="9"/>
      <c r="CQ5053" s="9"/>
      <c r="CR5053" s="9"/>
      <c r="CS5053" s="9"/>
      <c r="CT5053" s="9"/>
      <c r="CU5053" s="9"/>
      <c r="CV5053" s="9"/>
      <c r="CW5053" s="9"/>
      <c r="CX5053" s="9"/>
      <c r="CY5053" s="9"/>
      <c r="CZ5053" s="9"/>
      <c r="DA5053" s="9"/>
      <c r="DB5053" s="9"/>
      <c r="DC5053" s="9"/>
      <c r="DD5053" s="9"/>
      <c r="DE5053" s="9"/>
      <c r="DF5053" s="9"/>
      <c r="DG5053" s="9"/>
      <c r="DH5053" s="9"/>
      <c r="DI5053" s="9"/>
      <c r="DJ5053" s="9"/>
      <c r="DK5053" s="9"/>
      <c r="DL5053" s="9"/>
      <c r="DM5053" s="9"/>
      <c r="DN5053" s="9"/>
      <c r="DO5053" s="9"/>
      <c r="DP5053" s="9"/>
      <c r="DQ5053" s="9"/>
      <c r="DR5053" s="9"/>
      <c r="DS5053" s="9"/>
      <c r="DT5053" s="9"/>
      <c r="DU5053" s="9"/>
      <c r="DV5053" s="9"/>
      <c r="DW5053" s="9"/>
      <c r="DX5053" s="9"/>
      <c r="DY5053" s="9"/>
      <c r="DZ5053" s="9"/>
      <c r="EA5053" s="9"/>
    </row>
    <row r="5054" spans="1:131" ht="19.5" customHeight="1" x14ac:dyDescent="0.25">
      <c r="A5054" s="9">
        <v>3490</v>
      </c>
      <c r="B5054" s="9" t="s">
        <v>10255</v>
      </c>
      <c r="C5054" s="9" t="s">
        <v>10256</v>
      </c>
      <c r="D5054" s="9"/>
      <c r="E5054" s="9" t="s">
        <v>10257</v>
      </c>
      <c r="F5054" s="9" t="s">
        <v>10258</v>
      </c>
      <c r="G5054" s="9"/>
      <c r="H5054" s="9" t="s">
        <v>202</v>
      </c>
      <c r="I5054" s="9" t="s">
        <v>25</v>
      </c>
      <c r="J5054" s="129">
        <v>44375</v>
      </c>
      <c r="K5054" s="129">
        <v>44327</v>
      </c>
      <c r="L5054" s="129">
        <v>44500</v>
      </c>
      <c r="O5054" s="9">
        <v>29</v>
      </c>
      <c r="Q5054" s="9" t="s">
        <v>61</v>
      </c>
      <c r="R5054" s="9"/>
      <c r="S5054" s="13">
        <v>2680000</v>
      </c>
      <c r="T5054" s="13">
        <v>2680000</v>
      </c>
      <c r="U5054" s="13">
        <v>804000</v>
      </c>
      <c r="V5054" s="9"/>
      <c r="W5054" s="9"/>
      <c r="X5054" s="9"/>
      <c r="Y5054" s="9"/>
      <c r="Z5054" s="9"/>
      <c r="AA5054" s="9"/>
      <c r="AB5054" s="9"/>
      <c r="AC5054" s="9"/>
      <c r="AD5054" s="9"/>
      <c r="AE5054" s="9"/>
      <c r="AF5054" s="55"/>
      <c r="AG5054" s="55"/>
      <c r="AH5054" s="9"/>
      <c r="AI5054" s="9"/>
      <c r="AJ5054" s="9"/>
      <c r="AK5054" s="9"/>
      <c r="AL5054" s="9"/>
      <c r="AM5054" s="9"/>
      <c r="AN5054" s="9"/>
      <c r="AO5054" s="9"/>
      <c r="AP5054" s="9"/>
      <c r="AQ5054" s="9"/>
      <c r="AR5054" s="9"/>
      <c r="AS5054" s="9"/>
      <c r="AT5054" s="9"/>
      <c r="AU5054" s="9"/>
      <c r="AV5054" s="9"/>
      <c r="AW5054" s="9"/>
      <c r="AX5054" s="9"/>
      <c r="AY5054" s="9"/>
      <c r="AZ5054" s="9"/>
      <c r="BA5054" s="9"/>
      <c r="BB5054" s="9"/>
      <c r="BC5054" s="9"/>
      <c r="BD5054" s="9"/>
      <c r="BE5054" s="9"/>
      <c r="BF5054" s="9"/>
      <c r="BG5054" s="9"/>
      <c r="BH5054" s="9"/>
      <c r="BI5054" s="9"/>
      <c r="BJ5054" s="9"/>
      <c r="BK5054" s="9"/>
      <c r="BL5054" s="9"/>
      <c r="BM5054" s="9"/>
      <c r="BN5054" s="9"/>
      <c r="BO5054" s="9"/>
      <c r="BP5054" s="9"/>
      <c r="BQ5054" s="9"/>
      <c r="BT5054" s="9"/>
      <c r="BU5054" s="9"/>
      <c r="BX5054" s="9"/>
      <c r="BY5054" s="9"/>
      <c r="CB5054" s="9"/>
      <c r="CC5054" s="9"/>
      <c r="CF5054" s="9"/>
      <c r="CG5054" s="9"/>
      <c r="CJ5054" s="9"/>
      <c r="CK5054" s="9"/>
      <c r="CN5054" s="9"/>
      <c r="CO5054" s="9"/>
      <c r="CP5054" s="9"/>
      <c r="CQ5054" s="9"/>
      <c r="CR5054" s="9"/>
      <c r="CS5054" s="9"/>
      <c r="CT5054" s="9"/>
      <c r="CU5054" s="9"/>
      <c r="CV5054" s="9"/>
      <c r="CW5054" s="9"/>
      <c r="CX5054" s="9"/>
      <c r="CY5054" s="9"/>
      <c r="CZ5054" s="9"/>
      <c r="DA5054" s="9"/>
      <c r="DB5054" s="9"/>
      <c r="DC5054" s="9"/>
      <c r="DD5054" s="9"/>
      <c r="DE5054" s="9"/>
      <c r="DF5054" s="9"/>
      <c r="DG5054" s="9"/>
      <c r="DH5054" s="9"/>
      <c r="DI5054" s="9"/>
      <c r="DJ5054" s="9"/>
      <c r="DK5054" s="9"/>
      <c r="DL5054" s="9"/>
      <c r="DM5054" s="9"/>
      <c r="DN5054" s="9"/>
      <c r="DO5054" s="9"/>
      <c r="DP5054" s="9"/>
      <c r="DQ5054" s="9"/>
      <c r="DR5054" s="9"/>
      <c r="DS5054" s="9"/>
      <c r="DT5054" s="9"/>
      <c r="DU5054" s="9"/>
      <c r="DV5054" s="9"/>
      <c r="DW5054" s="9"/>
      <c r="DX5054" s="9"/>
      <c r="DY5054" s="9"/>
      <c r="DZ5054" s="9"/>
      <c r="EA5054" s="9"/>
    </row>
    <row r="5055" spans="1:131" ht="19.5" customHeight="1" x14ac:dyDescent="0.25">
      <c r="A5055" s="9">
        <v>3491</v>
      </c>
      <c r="B5055" s="9" t="s">
        <v>10260</v>
      </c>
      <c r="C5055" s="9" t="s">
        <v>10261</v>
      </c>
      <c r="D5055" s="9"/>
      <c r="E5055" s="9" t="s">
        <v>2928</v>
      </c>
      <c r="F5055" s="9" t="s">
        <v>9677</v>
      </c>
      <c r="G5055" s="9"/>
      <c r="H5055" s="9" t="s">
        <v>202</v>
      </c>
      <c r="I5055" s="9" t="s">
        <v>25</v>
      </c>
      <c r="J5055" s="129">
        <v>44385</v>
      </c>
      <c r="K5055" s="129">
        <v>44346</v>
      </c>
      <c r="L5055" s="129">
        <v>44484</v>
      </c>
      <c r="O5055" s="9">
        <v>32</v>
      </c>
      <c r="Q5055" s="9" t="s">
        <v>61</v>
      </c>
      <c r="R5055" s="9"/>
      <c r="S5055" s="13">
        <v>22850000</v>
      </c>
      <c r="T5055" s="13">
        <v>22850000</v>
      </c>
      <c r="U5055" s="13">
        <v>6855000</v>
      </c>
      <c r="V5055" s="9"/>
      <c r="W5055" s="9"/>
      <c r="X5055" s="9"/>
      <c r="Y5055" s="9"/>
      <c r="Z5055" s="9"/>
      <c r="AA5055" s="9"/>
      <c r="AB5055" s="9"/>
      <c r="AC5055" s="9"/>
      <c r="AD5055" s="9"/>
      <c r="AE5055" s="9"/>
      <c r="AF5055" s="55"/>
      <c r="AG5055" s="55"/>
      <c r="AH5055" s="9"/>
      <c r="AI5055" s="9"/>
      <c r="AJ5055" s="9"/>
      <c r="AK5055" s="9"/>
      <c r="AL5055" s="9"/>
      <c r="AM5055" s="9"/>
      <c r="AN5055" s="9"/>
      <c r="AO5055" s="9"/>
      <c r="AP5055" s="9"/>
      <c r="AQ5055" s="9"/>
      <c r="AR5055" s="9"/>
      <c r="AS5055" s="9"/>
      <c r="AT5055" s="9"/>
      <c r="AU5055" s="9"/>
      <c r="AV5055" s="9"/>
      <c r="AW5055" s="9"/>
      <c r="AX5055" s="9"/>
      <c r="AY5055" s="9"/>
      <c r="AZ5055" s="9"/>
      <c r="BA5055" s="9"/>
      <c r="BB5055" s="9"/>
      <c r="BC5055" s="9"/>
      <c r="BD5055" s="9"/>
      <c r="BE5055" s="9"/>
      <c r="BF5055" s="9"/>
      <c r="BG5055" s="9"/>
      <c r="BH5055" s="9"/>
      <c r="BI5055" s="9"/>
      <c r="BJ5055" s="9"/>
      <c r="BK5055" s="9"/>
      <c r="BL5055" s="9"/>
      <c r="BM5055" s="9"/>
      <c r="BN5055" s="9"/>
      <c r="BO5055" s="9"/>
      <c r="BP5055" s="9"/>
      <c r="BQ5055" s="9"/>
      <c r="BT5055" s="9"/>
      <c r="BU5055" s="9"/>
      <c r="BX5055" s="9"/>
      <c r="BY5055" s="9"/>
      <c r="CB5055" s="9"/>
      <c r="CC5055" s="9"/>
      <c r="CF5055" s="9"/>
      <c r="CG5055" s="9"/>
      <c r="CJ5055" s="9"/>
      <c r="CK5055" s="9"/>
      <c r="CN5055" s="9"/>
      <c r="CO5055" s="9"/>
      <c r="CP5055" s="9"/>
      <c r="CQ5055" s="9"/>
      <c r="CR5055" s="9"/>
      <c r="CS5055" s="9"/>
      <c r="CT5055" s="9"/>
      <c r="CU5055" s="9"/>
      <c r="CV5055" s="9"/>
      <c r="CW5055" s="9"/>
      <c r="CX5055" s="9"/>
      <c r="CY5055" s="9"/>
      <c r="CZ5055" s="9"/>
      <c r="DA5055" s="9"/>
      <c r="DB5055" s="9"/>
      <c r="DC5055" s="9"/>
      <c r="DD5055" s="9"/>
      <c r="DE5055" s="9"/>
      <c r="DF5055" s="9"/>
      <c r="DG5055" s="9"/>
      <c r="DH5055" s="9"/>
      <c r="DI5055" s="9"/>
      <c r="DJ5055" s="9"/>
      <c r="DK5055" s="9"/>
      <c r="DL5055" s="9"/>
      <c r="DM5055" s="9"/>
      <c r="DN5055" s="9"/>
      <c r="DO5055" s="9"/>
      <c r="DP5055" s="9"/>
      <c r="DQ5055" s="9"/>
      <c r="DR5055" s="9"/>
      <c r="DS5055" s="9"/>
      <c r="DT5055" s="9"/>
      <c r="DU5055" s="9"/>
      <c r="DV5055" s="9"/>
      <c r="DW5055" s="9"/>
      <c r="DX5055" s="9"/>
      <c r="DY5055" s="9"/>
      <c r="DZ5055" s="9"/>
      <c r="EA5055" s="9"/>
    </row>
    <row r="5056" spans="1:131" ht="19.5" customHeight="1" x14ac:dyDescent="0.25">
      <c r="A5056" s="9">
        <v>3492</v>
      </c>
      <c r="B5056" s="9" t="s">
        <v>10262</v>
      </c>
      <c r="C5056" s="9" t="s">
        <v>10263</v>
      </c>
      <c r="D5056" s="9"/>
      <c r="E5056" s="9" t="s">
        <v>10264</v>
      </c>
      <c r="F5056" s="9" t="s">
        <v>10265</v>
      </c>
      <c r="G5056" s="9"/>
      <c r="H5056" s="9" t="s">
        <v>202</v>
      </c>
      <c r="I5056" s="9" t="s">
        <v>35</v>
      </c>
      <c r="J5056" s="129">
        <v>44396</v>
      </c>
      <c r="K5056" s="129">
        <v>44228</v>
      </c>
      <c r="L5056" s="129">
        <v>44926</v>
      </c>
      <c r="O5056" s="9">
        <v>30</v>
      </c>
      <c r="Q5056" s="9" t="s">
        <v>61</v>
      </c>
      <c r="R5056" s="13">
        <v>10325357211</v>
      </c>
      <c r="S5056" s="13">
        <v>7598886864</v>
      </c>
      <c r="T5056" s="13">
        <v>7598886864</v>
      </c>
      <c r="U5056" s="13">
        <v>2279666059</v>
      </c>
      <c r="V5056" s="9"/>
      <c r="W5056" s="9"/>
      <c r="X5056" s="9"/>
      <c r="Y5056" s="9"/>
      <c r="Z5056" s="9"/>
      <c r="AA5056" s="9"/>
      <c r="AB5056" s="9"/>
      <c r="AC5056" s="9"/>
      <c r="AD5056" s="9"/>
      <c r="AE5056" s="9"/>
      <c r="AF5056" s="55"/>
      <c r="AG5056" s="55"/>
      <c r="AH5056" s="9"/>
      <c r="AI5056" s="9"/>
      <c r="AJ5056" s="9"/>
      <c r="AK5056" s="9"/>
      <c r="AL5056" s="9"/>
      <c r="AM5056" s="9"/>
      <c r="AN5056" s="9"/>
      <c r="AO5056" s="9"/>
      <c r="AP5056" s="9"/>
      <c r="AQ5056" s="9"/>
      <c r="AR5056" s="9"/>
      <c r="AS5056" s="9"/>
      <c r="AT5056" s="9"/>
      <c r="AU5056" s="9"/>
      <c r="AV5056" s="9"/>
      <c r="AW5056" s="9"/>
      <c r="AX5056" s="9"/>
      <c r="AY5056" s="9"/>
      <c r="AZ5056" s="9"/>
      <c r="BA5056" s="9"/>
      <c r="BB5056" s="9"/>
      <c r="BC5056" s="9"/>
      <c r="BD5056" s="9"/>
      <c r="BE5056" s="9"/>
      <c r="BF5056" s="9"/>
      <c r="BG5056" s="9"/>
      <c r="BH5056" s="9"/>
      <c r="BI5056" s="9"/>
      <c r="BJ5056" s="9"/>
      <c r="BK5056" s="9"/>
      <c r="BL5056" s="9"/>
      <c r="BM5056" s="9"/>
      <c r="BN5056" s="9"/>
      <c r="BO5056" s="9"/>
      <c r="BP5056" s="9"/>
      <c r="BQ5056" s="9"/>
      <c r="BT5056" s="9"/>
      <c r="BU5056" s="9"/>
      <c r="BX5056" s="9"/>
      <c r="BY5056" s="9"/>
      <c r="CB5056" s="9"/>
      <c r="CC5056" s="9"/>
      <c r="CF5056" s="9"/>
      <c r="CG5056" s="9"/>
      <c r="CJ5056" s="9"/>
      <c r="CK5056" s="9"/>
      <c r="CN5056" s="9"/>
      <c r="CO5056" s="9"/>
      <c r="CP5056" s="9"/>
      <c r="CQ5056" s="9"/>
      <c r="CR5056" s="9"/>
      <c r="CS5056" s="9"/>
      <c r="CT5056" s="9"/>
      <c r="CU5056" s="9"/>
      <c r="CV5056" s="9"/>
      <c r="CW5056" s="9"/>
      <c r="CX5056" s="9"/>
      <c r="CY5056" s="9"/>
      <c r="CZ5056" s="9"/>
      <c r="DA5056" s="9"/>
      <c r="DB5056" s="9"/>
      <c r="DC5056" s="9"/>
      <c r="DD5056" s="9"/>
      <c r="DE5056" s="9"/>
      <c r="DF5056" s="9"/>
      <c r="DG5056" s="9"/>
      <c r="DH5056" s="9"/>
      <c r="DI5056" s="9"/>
      <c r="DJ5056" s="9"/>
      <c r="DK5056" s="9"/>
      <c r="DL5056" s="9"/>
      <c r="DM5056" s="9"/>
      <c r="DN5056" s="9"/>
      <c r="DO5056" s="9"/>
      <c r="DP5056" s="9"/>
      <c r="DQ5056" s="9"/>
      <c r="DR5056" s="9"/>
      <c r="DS5056" s="9"/>
      <c r="DT5056" s="9"/>
      <c r="DU5056" s="9"/>
      <c r="DV5056" s="9"/>
      <c r="DW5056" s="9"/>
      <c r="DX5056" s="9"/>
      <c r="DY5056" s="9"/>
      <c r="DZ5056" s="9"/>
      <c r="EA5056" s="9"/>
    </row>
    <row r="5057" spans="1:131" ht="19.5" customHeight="1" x14ac:dyDescent="0.25">
      <c r="A5057" s="9">
        <v>3493</v>
      </c>
      <c r="B5057" s="9" t="s">
        <v>10271</v>
      </c>
      <c r="C5057" s="9" t="s">
        <v>10272</v>
      </c>
      <c r="D5057" s="9"/>
      <c r="E5057" s="9" t="s">
        <v>6356</v>
      </c>
      <c r="F5057" s="9" t="s">
        <v>10273</v>
      </c>
      <c r="G5057" s="9"/>
      <c r="H5057" s="9" t="s">
        <v>906</v>
      </c>
      <c r="I5057" s="9" t="s">
        <v>78</v>
      </c>
      <c r="M5057" s="9" t="s">
        <v>20</v>
      </c>
      <c r="O5057" s="9">
        <v>28</v>
      </c>
      <c r="T5057" s="9"/>
      <c r="U5057" s="9"/>
      <c r="V5057" s="9"/>
      <c r="W5057" s="9"/>
      <c r="X5057" s="9"/>
      <c r="Y5057" s="9"/>
      <c r="Z5057" s="9"/>
      <c r="AA5057" s="9"/>
      <c r="AB5057" s="9"/>
      <c r="AC5057" s="9"/>
      <c r="AD5057" s="9"/>
      <c r="AE5057" s="9"/>
      <c r="AF5057" s="55"/>
      <c r="AG5057" s="55"/>
      <c r="AH5057" s="9"/>
      <c r="AI5057" s="9"/>
      <c r="AJ5057" s="9"/>
      <c r="AK5057" s="9"/>
      <c r="AL5057" s="9"/>
      <c r="AM5057" s="9"/>
      <c r="AN5057" s="9"/>
      <c r="AO5057" s="9"/>
      <c r="AP5057" s="9"/>
      <c r="AQ5057" s="9"/>
      <c r="AR5057" s="9"/>
      <c r="AS5057" s="9"/>
      <c r="AT5057" s="9"/>
      <c r="AU5057" s="9"/>
      <c r="AV5057" s="9"/>
      <c r="AW5057" s="9"/>
      <c r="AX5057" s="9"/>
      <c r="AY5057" s="9"/>
      <c r="AZ5057" s="9"/>
      <c r="BA5057" s="9"/>
      <c r="BB5057" s="9"/>
      <c r="BC5057" s="9"/>
      <c r="BD5057" s="9"/>
      <c r="BE5057" s="9"/>
      <c r="BF5057" s="9"/>
      <c r="BG5057" s="9"/>
      <c r="BH5057" s="9"/>
      <c r="BI5057" s="9"/>
      <c r="BJ5057" s="9"/>
      <c r="BK5057" s="9"/>
      <c r="BL5057" s="9"/>
      <c r="BM5057" s="9"/>
      <c r="BN5057" s="9"/>
      <c r="BO5057" s="9"/>
      <c r="BP5057" s="9"/>
      <c r="BQ5057" s="9"/>
      <c r="BT5057" s="9"/>
      <c r="BU5057" s="9"/>
      <c r="BX5057" s="9"/>
      <c r="BY5057" s="9"/>
      <c r="CB5057" s="9"/>
      <c r="CC5057" s="9"/>
      <c r="CF5057" s="9"/>
      <c r="CG5057" s="9"/>
      <c r="CJ5057" s="9"/>
      <c r="CK5057" s="9"/>
      <c r="CN5057" s="9"/>
      <c r="CO5057" s="9"/>
      <c r="CP5057" s="9"/>
      <c r="CQ5057" s="9"/>
      <c r="CR5057" s="9"/>
      <c r="CS5057" s="9"/>
      <c r="CT5057" s="9"/>
      <c r="CU5057" s="9"/>
      <c r="CV5057" s="9"/>
      <c r="CW5057" s="9"/>
      <c r="CX5057" s="9"/>
      <c r="CY5057" s="9"/>
      <c r="CZ5057" s="9"/>
      <c r="DA5057" s="9"/>
      <c r="DB5057" s="9"/>
      <c r="DC5057" s="9"/>
      <c r="DD5057" s="9"/>
      <c r="DE5057" s="9"/>
      <c r="DF5057" s="9"/>
      <c r="DG5057" s="9"/>
      <c r="DH5057" s="9"/>
      <c r="DI5057" s="9"/>
      <c r="DJ5057" s="9"/>
      <c r="DK5057" s="9"/>
      <c r="DL5057" s="9"/>
      <c r="DM5057" s="9"/>
      <c r="DN5057" s="9"/>
      <c r="DO5057" s="9"/>
      <c r="DP5057" s="9"/>
      <c r="DQ5057" s="9"/>
      <c r="DR5057" s="9"/>
      <c r="DS5057" s="9"/>
      <c r="DT5057" s="9"/>
      <c r="DU5057" s="9"/>
      <c r="DV5057" s="9"/>
      <c r="DW5057" s="9"/>
      <c r="DX5057" s="9"/>
      <c r="DY5057" s="9"/>
      <c r="DZ5057" s="9"/>
      <c r="EA5057" s="9"/>
    </row>
    <row r="5058" spans="1:131" ht="19.5" customHeight="1" x14ac:dyDescent="0.25">
      <c r="A5058" s="9">
        <v>3494</v>
      </c>
      <c r="B5058" s="9" t="s">
        <v>10274</v>
      </c>
      <c r="C5058" s="9" t="s">
        <v>10275</v>
      </c>
      <c r="D5058" s="9"/>
      <c r="E5058" s="9" t="s">
        <v>9894</v>
      </c>
      <c r="F5058" s="9" t="s">
        <v>9895</v>
      </c>
      <c r="G5058" s="9"/>
      <c r="H5058" s="9" t="s">
        <v>906</v>
      </c>
      <c r="I5058" s="9" t="s">
        <v>9661</v>
      </c>
      <c r="M5058" s="9" t="s">
        <v>20</v>
      </c>
      <c r="O5058" s="9">
        <v>29</v>
      </c>
      <c r="R5058" s="9"/>
      <c r="S5058" s="9"/>
      <c r="T5058" s="9"/>
      <c r="U5058" s="9"/>
      <c r="V5058" s="9"/>
      <c r="W5058" s="9"/>
      <c r="X5058" s="9"/>
      <c r="Y5058" s="9"/>
      <c r="Z5058" s="9"/>
      <c r="AA5058" s="9"/>
      <c r="AB5058" s="9"/>
      <c r="AC5058" s="9"/>
      <c r="AD5058" s="9"/>
      <c r="AE5058" s="9"/>
      <c r="AF5058" s="55"/>
      <c r="AG5058" s="55"/>
      <c r="AH5058" s="9"/>
      <c r="AI5058" s="9"/>
      <c r="AJ5058" s="9"/>
      <c r="AK5058" s="9"/>
      <c r="AL5058" s="9"/>
      <c r="AM5058" s="9"/>
      <c r="AN5058" s="9"/>
      <c r="AO5058" s="9"/>
      <c r="AP5058" s="9"/>
      <c r="AQ5058" s="9"/>
      <c r="AR5058" s="9"/>
      <c r="AS5058" s="9"/>
      <c r="AT5058" s="9"/>
      <c r="AU5058" s="9"/>
      <c r="AV5058" s="9"/>
      <c r="AW5058" s="9"/>
      <c r="AX5058" s="9"/>
      <c r="AY5058" s="9"/>
      <c r="AZ5058" s="9"/>
      <c r="BA5058" s="9"/>
      <c r="BB5058" s="9"/>
      <c r="BC5058" s="9"/>
      <c r="BD5058" s="9"/>
      <c r="BE5058" s="9"/>
      <c r="BF5058" s="9"/>
      <c r="BG5058" s="9"/>
      <c r="BH5058" s="9"/>
      <c r="BI5058" s="9"/>
      <c r="BJ5058" s="9"/>
      <c r="BK5058" s="9"/>
      <c r="BL5058" s="9"/>
      <c r="BM5058" s="9"/>
      <c r="BN5058" s="9"/>
      <c r="BO5058" s="9"/>
      <c r="BP5058" s="9"/>
      <c r="BQ5058" s="9"/>
      <c r="BT5058" s="9"/>
      <c r="BU5058" s="9"/>
      <c r="BX5058" s="9"/>
      <c r="BY5058" s="9"/>
      <c r="CB5058" s="9"/>
      <c r="CC5058" s="9"/>
      <c r="CF5058" s="9"/>
      <c r="CG5058" s="9"/>
      <c r="CJ5058" s="9"/>
      <c r="CK5058" s="9"/>
      <c r="CN5058" s="9"/>
      <c r="CO5058" s="9"/>
      <c r="CP5058" s="9"/>
      <c r="CQ5058" s="9"/>
      <c r="CR5058" s="9"/>
      <c r="CS5058" s="9"/>
      <c r="CT5058" s="9"/>
      <c r="CU5058" s="9"/>
      <c r="CV5058" s="9"/>
      <c r="CW5058" s="9"/>
      <c r="CX5058" s="9"/>
      <c r="CY5058" s="9"/>
      <c r="CZ5058" s="9"/>
      <c r="DA5058" s="9"/>
      <c r="DB5058" s="9"/>
      <c r="DC5058" s="9"/>
      <c r="DD5058" s="9"/>
      <c r="DE5058" s="9"/>
      <c r="DF5058" s="9"/>
      <c r="DG5058" s="9"/>
      <c r="DH5058" s="9"/>
      <c r="DI5058" s="9"/>
      <c r="DJ5058" s="9"/>
      <c r="DK5058" s="9"/>
      <c r="DL5058" s="9"/>
      <c r="DM5058" s="9"/>
      <c r="DN5058" s="9"/>
      <c r="DO5058" s="9"/>
      <c r="DP5058" s="9"/>
      <c r="DQ5058" s="9"/>
      <c r="DR5058" s="9"/>
      <c r="DS5058" s="9"/>
      <c r="DT5058" s="9"/>
      <c r="DU5058" s="9"/>
      <c r="DV5058" s="9"/>
      <c r="DW5058" s="9"/>
      <c r="DX5058" s="9"/>
      <c r="DY5058" s="9"/>
      <c r="DZ5058" s="9"/>
      <c r="EA5058" s="9"/>
    </row>
    <row r="5059" spans="1:131" ht="19.5" customHeight="1" x14ac:dyDescent="0.25">
      <c r="A5059" s="9">
        <v>9495</v>
      </c>
      <c r="B5059" s="9" t="s">
        <v>10276</v>
      </c>
      <c r="C5059" s="9" t="s">
        <v>10277</v>
      </c>
      <c r="D5059" s="9"/>
      <c r="E5059" s="9" t="s">
        <v>10278</v>
      </c>
      <c r="F5059" s="9" t="s">
        <v>10279</v>
      </c>
      <c r="G5059" s="9"/>
      <c r="H5059" s="9" t="s">
        <v>906</v>
      </c>
      <c r="I5059" s="9" t="s">
        <v>35</v>
      </c>
      <c r="M5059" s="9" t="s">
        <v>20</v>
      </c>
      <c r="O5059" s="9">
        <v>31</v>
      </c>
      <c r="R5059" s="9"/>
      <c r="S5059" s="9"/>
      <c r="T5059" s="9"/>
      <c r="U5059" s="9"/>
      <c r="V5059" s="9"/>
      <c r="W5059" s="9"/>
      <c r="X5059" s="9"/>
      <c r="Y5059" s="9"/>
      <c r="Z5059" s="9"/>
      <c r="AA5059" s="9"/>
      <c r="AB5059" s="9"/>
      <c r="AC5059" s="9"/>
      <c r="AD5059" s="9"/>
      <c r="AE5059" s="9"/>
      <c r="AF5059" s="55"/>
      <c r="AG5059" s="55"/>
      <c r="AH5059" s="9"/>
      <c r="AI5059" s="9"/>
      <c r="AJ5059" s="9"/>
      <c r="AK5059" s="9"/>
      <c r="AL5059" s="9"/>
      <c r="AM5059" s="9"/>
      <c r="AN5059" s="9"/>
      <c r="AO5059" s="9"/>
      <c r="AP5059" s="9"/>
      <c r="AQ5059" s="9"/>
      <c r="AR5059" s="9"/>
      <c r="AS5059" s="9"/>
      <c r="AT5059" s="9"/>
      <c r="AU5059" s="9"/>
      <c r="AV5059" s="9"/>
      <c r="AW5059" s="9"/>
      <c r="AX5059" s="9"/>
      <c r="AY5059" s="9"/>
      <c r="AZ5059" s="9"/>
      <c r="BA5059" s="9"/>
      <c r="BB5059" s="9"/>
      <c r="BC5059" s="9"/>
      <c r="BD5059" s="9"/>
      <c r="BE5059" s="9"/>
      <c r="BF5059" s="9"/>
      <c r="BG5059" s="9"/>
      <c r="BH5059" s="9"/>
      <c r="BI5059" s="9"/>
      <c r="BJ5059" s="9"/>
      <c r="BK5059" s="9"/>
      <c r="BL5059" s="9"/>
      <c r="BM5059" s="9"/>
      <c r="BN5059" s="9"/>
      <c r="BO5059" s="9"/>
      <c r="BP5059" s="9"/>
      <c r="BQ5059" s="9"/>
      <c r="BT5059" s="9"/>
      <c r="BU5059" s="9"/>
      <c r="BX5059" s="9"/>
      <c r="BY5059" s="9"/>
      <c r="CB5059" s="9"/>
      <c r="CC5059" s="9"/>
      <c r="CF5059" s="9"/>
      <c r="CG5059" s="9"/>
      <c r="CJ5059" s="9"/>
      <c r="CK5059" s="9"/>
      <c r="CN5059" s="9"/>
      <c r="CO5059" s="9"/>
      <c r="CP5059" s="9"/>
      <c r="CQ5059" s="9"/>
      <c r="CR5059" s="9"/>
      <c r="CS5059" s="9"/>
      <c r="CT5059" s="9"/>
      <c r="CU5059" s="9"/>
      <c r="CV5059" s="9"/>
      <c r="CW5059" s="9"/>
      <c r="CX5059" s="9"/>
      <c r="CY5059" s="9"/>
      <c r="CZ5059" s="9"/>
      <c r="DA5059" s="9"/>
      <c r="DB5059" s="9"/>
      <c r="DC5059" s="9"/>
      <c r="DD5059" s="9"/>
      <c r="DE5059" s="9"/>
      <c r="DF5059" s="9"/>
      <c r="DG5059" s="9"/>
      <c r="DH5059" s="9"/>
      <c r="DI5059" s="9"/>
      <c r="DJ5059" s="9"/>
      <c r="DK5059" s="9"/>
      <c r="DL5059" s="9"/>
      <c r="DM5059" s="9"/>
      <c r="DN5059" s="9"/>
      <c r="DO5059" s="9"/>
      <c r="DP5059" s="9"/>
      <c r="DQ5059" s="9"/>
      <c r="DR5059" s="9"/>
      <c r="DS5059" s="9"/>
      <c r="DT5059" s="9"/>
      <c r="DU5059" s="9"/>
      <c r="DV5059" s="9"/>
      <c r="DW5059" s="9"/>
      <c r="DX5059" s="9"/>
      <c r="DY5059" s="9"/>
      <c r="DZ5059" s="9"/>
      <c r="EA5059" s="9"/>
    </row>
    <row r="5060" spans="1:131" ht="38.25" customHeight="1" x14ac:dyDescent="0.25">
      <c r="A5060" s="9">
        <v>9496</v>
      </c>
      <c r="B5060" s="9" t="s">
        <v>10280</v>
      </c>
      <c r="C5060" s="9" t="s">
        <v>10281</v>
      </c>
      <c r="D5060" s="9"/>
      <c r="E5060" s="9" t="s">
        <v>10282</v>
      </c>
      <c r="F5060" s="9" t="s">
        <v>8596</v>
      </c>
      <c r="G5060" s="9"/>
      <c r="H5060" s="9" t="s">
        <v>906</v>
      </c>
      <c r="I5060" s="9" t="s">
        <v>3195</v>
      </c>
      <c r="M5060" s="9" t="s">
        <v>20</v>
      </c>
      <c r="O5060" s="9">
        <v>32</v>
      </c>
      <c r="R5060" s="9"/>
      <c r="S5060" s="9"/>
      <c r="T5060" s="9"/>
      <c r="U5060" s="9"/>
      <c r="V5060" s="9"/>
      <c r="W5060" s="9"/>
      <c r="X5060" s="9"/>
      <c r="Y5060" s="9"/>
      <c r="Z5060" s="9"/>
      <c r="AA5060" s="9"/>
      <c r="AB5060" s="9"/>
      <c r="AC5060" s="9"/>
      <c r="AD5060" s="9"/>
      <c r="AE5060" s="9"/>
      <c r="AF5060" s="55"/>
      <c r="AG5060" s="55"/>
      <c r="AH5060" s="9"/>
      <c r="AI5060" s="9"/>
      <c r="AJ5060" s="9"/>
      <c r="AK5060" s="9"/>
      <c r="AL5060" s="9"/>
      <c r="AM5060" s="9"/>
      <c r="AN5060" s="9"/>
      <c r="AO5060" s="9"/>
      <c r="AP5060" s="9"/>
      <c r="AQ5060" s="9"/>
      <c r="AR5060" s="9"/>
      <c r="AS5060" s="9"/>
      <c r="AT5060" s="9"/>
      <c r="AU5060" s="9"/>
      <c r="AV5060" s="9"/>
      <c r="AW5060" s="9"/>
      <c r="AX5060" s="9"/>
      <c r="AY5060" s="9"/>
      <c r="AZ5060" s="9"/>
      <c r="BA5060" s="9"/>
      <c r="BB5060" s="9"/>
      <c r="BC5060" s="9"/>
      <c r="BD5060" s="9"/>
      <c r="BE5060" s="9"/>
      <c r="BF5060" s="9"/>
      <c r="BG5060" s="9"/>
      <c r="BH5060" s="9"/>
      <c r="BI5060" s="9"/>
      <c r="BJ5060" s="9"/>
      <c r="BK5060" s="9"/>
      <c r="BL5060" s="9"/>
      <c r="BM5060" s="9"/>
      <c r="BN5060" s="9"/>
      <c r="BO5060" s="9"/>
      <c r="BP5060" s="9"/>
      <c r="BQ5060" s="9"/>
      <c r="BT5060" s="9"/>
      <c r="BU5060" s="9"/>
      <c r="BX5060" s="9"/>
      <c r="BY5060" s="9"/>
      <c r="CB5060" s="9"/>
      <c r="CC5060" s="9"/>
      <c r="CF5060" s="9"/>
      <c r="CG5060" s="9"/>
      <c r="CJ5060" s="9"/>
      <c r="CK5060" s="9"/>
      <c r="CN5060" s="9"/>
      <c r="CO5060" s="9"/>
      <c r="CP5060" s="9"/>
      <c r="CQ5060" s="9"/>
      <c r="CR5060" s="9"/>
      <c r="CS5060" s="9"/>
      <c r="CT5060" s="9"/>
      <c r="CU5060" s="9"/>
      <c r="CV5060" s="9"/>
      <c r="CW5060" s="9"/>
      <c r="CX5060" s="9"/>
      <c r="CY5060" s="9"/>
      <c r="CZ5060" s="9"/>
      <c r="DA5060" s="9"/>
      <c r="DB5060" s="9"/>
      <c r="DC5060" s="9"/>
      <c r="DD5060" s="9"/>
      <c r="DE5060" s="9"/>
      <c r="DF5060" s="9"/>
      <c r="DG5060" s="9"/>
      <c r="DH5060" s="9"/>
      <c r="DI5060" s="9"/>
      <c r="DJ5060" s="9"/>
      <c r="DK5060" s="9"/>
      <c r="DL5060" s="9"/>
      <c r="DM5060" s="9"/>
      <c r="DN5060" s="9"/>
      <c r="DO5060" s="9"/>
      <c r="DP5060" s="9"/>
      <c r="DQ5060" s="9"/>
      <c r="DR5060" s="9"/>
      <c r="DS5060" s="9"/>
      <c r="DT5060" s="9"/>
      <c r="DU5060" s="9"/>
      <c r="DV5060" s="9"/>
      <c r="DW5060" s="9"/>
      <c r="DX5060" s="9"/>
      <c r="DY5060" s="9"/>
      <c r="DZ5060" s="9"/>
      <c r="EA5060" s="9"/>
    </row>
    <row r="5061" spans="1:131" ht="39.75" customHeight="1" x14ac:dyDescent="0.25">
      <c r="A5061" s="9">
        <v>9497</v>
      </c>
      <c r="B5061" s="9" t="s">
        <v>10283</v>
      </c>
      <c r="C5061" s="9" t="s">
        <v>10284</v>
      </c>
      <c r="D5061" s="9"/>
      <c r="E5061" s="9" t="s">
        <v>10285</v>
      </c>
      <c r="F5061" s="9" t="s">
        <v>10286</v>
      </c>
      <c r="G5061" s="9"/>
      <c r="H5061" s="9" t="s">
        <v>906</v>
      </c>
      <c r="I5061" s="9" t="s">
        <v>25</v>
      </c>
      <c r="M5061" s="9" t="s">
        <v>20</v>
      </c>
      <c r="O5061" s="9">
        <v>28</v>
      </c>
      <c r="R5061" s="9"/>
      <c r="S5061" s="9"/>
      <c r="T5061" s="9"/>
      <c r="U5061" s="9"/>
      <c r="V5061" s="9"/>
      <c r="W5061" s="9"/>
      <c r="X5061" s="9"/>
      <c r="Y5061" s="9"/>
      <c r="Z5061" s="9"/>
      <c r="AA5061" s="9"/>
      <c r="AB5061" s="9"/>
      <c r="AC5061" s="9"/>
      <c r="AD5061" s="9"/>
      <c r="AE5061" s="9"/>
      <c r="AF5061" s="55"/>
      <c r="AG5061" s="55"/>
      <c r="AH5061" s="9"/>
      <c r="AI5061" s="9"/>
      <c r="AJ5061" s="9"/>
      <c r="AK5061" s="9"/>
      <c r="AL5061" s="9"/>
      <c r="AM5061" s="9"/>
      <c r="AN5061" s="9"/>
      <c r="AO5061" s="9"/>
      <c r="AP5061" s="9"/>
      <c r="AQ5061" s="9"/>
      <c r="AR5061" s="9"/>
      <c r="AS5061" s="9"/>
      <c r="AT5061" s="9"/>
      <c r="AU5061" s="9"/>
      <c r="AV5061" s="9"/>
      <c r="AW5061" s="9"/>
      <c r="AX5061" s="9"/>
      <c r="AY5061" s="9"/>
      <c r="AZ5061" s="9"/>
      <c r="BA5061" s="9"/>
      <c r="BB5061" s="9"/>
      <c r="BC5061" s="9"/>
      <c r="BD5061" s="9"/>
      <c r="BE5061" s="9"/>
      <c r="BF5061" s="9"/>
      <c r="BG5061" s="9"/>
      <c r="BH5061" s="9"/>
      <c r="BI5061" s="9"/>
      <c r="BJ5061" s="9"/>
      <c r="BK5061" s="9"/>
      <c r="BL5061" s="9"/>
      <c r="BM5061" s="9"/>
      <c r="BN5061" s="9"/>
      <c r="BO5061" s="9"/>
      <c r="BP5061" s="9"/>
      <c r="BQ5061" s="9"/>
      <c r="BT5061" s="9"/>
      <c r="BU5061" s="9"/>
      <c r="BX5061" s="9"/>
      <c r="BY5061" s="9"/>
      <c r="CB5061" s="9"/>
      <c r="CC5061" s="9"/>
      <c r="CF5061" s="9"/>
      <c r="CG5061" s="9"/>
      <c r="CJ5061" s="9"/>
      <c r="CK5061" s="9"/>
      <c r="CN5061" s="9"/>
      <c r="CO5061" s="9"/>
      <c r="CP5061" s="9"/>
      <c r="CQ5061" s="9"/>
      <c r="CR5061" s="9"/>
      <c r="CS5061" s="9"/>
      <c r="CT5061" s="9"/>
      <c r="CU5061" s="9"/>
      <c r="CV5061" s="9"/>
      <c r="CW5061" s="9"/>
      <c r="CX5061" s="9"/>
      <c r="CY5061" s="9"/>
      <c r="CZ5061" s="9"/>
      <c r="DA5061" s="9"/>
      <c r="DB5061" s="9"/>
      <c r="DC5061" s="9"/>
      <c r="DD5061" s="9"/>
      <c r="DE5061" s="9"/>
      <c r="DF5061" s="9"/>
      <c r="DG5061" s="9"/>
      <c r="DH5061" s="9"/>
      <c r="DI5061" s="9"/>
      <c r="DJ5061" s="9"/>
      <c r="DK5061" s="9"/>
      <c r="DL5061" s="9"/>
      <c r="DM5061" s="9"/>
      <c r="DN5061" s="9"/>
      <c r="DO5061" s="9"/>
      <c r="DP5061" s="9"/>
      <c r="DQ5061" s="9"/>
      <c r="DR5061" s="9"/>
      <c r="DS5061" s="9"/>
      <c r="DT5061" s="9"/>
      <c r="DU5061" s="9"/>
      <c r="DV5061" s="9"/>
      <c r="DW5061" s="9"/>
      <c r="DX5061" s="9"/>
      <c r="DY5061" s="9"/>
      <c r="DZ5061" s="9"/>
      <c r="EA5061" s="9"/>
    </row>
    <row r="5062" spans="1:131" ht="40.5" customHeight="1" x14ac:dyDescent="0.25">
      <c r="A5062" s="9">
        <v>3498</v>
      </c>
      <c r="B5062" s="9" t="s">
        <v>10287</v>
      </c>
      <c r="C5062" s="9" t="s">
        <v>10289</v>
      </c>
      <c r="D5062" s="9"/>
      <c r="E5062" s="9" t="s">
        <v>10288</v>
      </c>
      <c r="F5062" s="9" t="s">
        <v>8640</v>
      </c>
      <c r="G5062" s="9"/>
      <c r="H5062" s="9" t="s">
        <v>906</v>
      </c>
      <c r="I5062" s="9" t="s">
        <v>25</v>
      </c>
      <c r="M5062" s="9" t="s">
        <v>20</v>
      </c>
      <c r="O5062" s="9">
        <v>25</v>
      </c>
      <c r="R5062" s="9"/>
      <c r="S5062" s="9"/>
      <c r="T5062" s="9"/>
      <c r="U5062" s="9"/>
      <c r="V5062" s="9"/>
      <c r="W5062" s="9"/>
      <c r="X5062" s="9"/>
      <c r="Y5062" s="9"/>
      <c r="Z5062" s="9"/>
      <c r="AA5062" s="9"/>
      <c r="AB5062" s="9"/>
      <c r="AC5062" s="9"/>
      <c r="AD5062" s="9"/>
      <c r="AE5062" s="9"/>
      <c r="AF5062" s="55"/>
      <c r="AG5062" s="55"/>
      <c r="AH5062" s="9"/>
      <c r="AI5062" s="9"/>
      <c r="AJ5062" s="9"/>
      <c r="AK5062" s="9"/>
      <c r="AL5062" s="9"/>
      <c r="AM5062" s="9"/>
      <c r="AN5062" s="9"/>
      <c r="AO5062" s="9"/>
      <c r="AP5062" s="9"/>
      <c r="AQ5062" s="9"/>
      <c r="AR5062" s="9"/>
      <c r="AS5062" s="9"/>
      <c r="AT5062" s="9"/>
      <c r="AU5062" s="9"/>
      <c r="AV5062" s="9"/>
      <c r="AW5062" s="9"/>
      <c r="AX5062" s="9"/>
      <c r="AY5062" s="9"/>
      <c r="AZ5062" s="9"/>
      <c r="BA5062" s="9"/>
      <c r="BB5062" s="9"/>
      <c r="BC5062" s="9"/>
      <c r="BD5062" s="9"/>
      <c r="BE5062" s="9"/>
      <c r="BF5062" s="9"/>
      <c r="BG5062" s="9"/>
      <c r="BH5062" s="9"/>
      <c r="BI5062" s="9"/>
      <c r="BJ5062" s="9"/>
      <c r="BK5062" s="9"/>
      <c r="BL5062" s="9"/>
      <c r="BM5062" s="9"/>
      <c r="BN5062" s="9"/>
      <c r="BO5062" s="9"/>
      <c r="BP5062" s="9"/>
      <c r="BQ5062" s="9"/>
      <c r="BT5062" s="9"/>
      <c r="BU5062" s="9"/>
      <c r="BX5062" s="9"/>
      <c r="BY5062" s="9"/>
      <c r="CB5062" s="9"/>
      <c r="CC5062" s="9"/>
      <c r="CF5062" s="9"/>
      <c r="CG5062" s="9"/>
      <c r="CJ5062" s="9"/>
      <c r="CK5062" s="9"/>
      <c r="CN5062" s="9"/>
      <c r="CO5062" s="9"/>
      <c r="CP5062" s="9"/>
      <c r="CQ5062" s="9"/>
      <c r="CR5062" s="9"/>
      <c r="CS5062" s="9"/>
      <c r="CT5062" s="9"/>
      <c r="CU5062" s="9"/>
      <c r="CV5062" s="9"/>
      <c r="CW5062" s="9"/>
      <c r="CX5062" s="9"/>
      <c r="CY5062" s="9"/>
      <c r="CZ5062" s="9"/>
      <c r="DA5062" s="9"/>
      <c r="DB5062" s="9"/>
      <c r="DC5062" s="9"/>
      <c r="DD5062" s="9"/>
      <c r="DE5062" s="9"/>
      <c r="DF5062" s="9"/>
      <c r="DG5062" s="9"/>
      <c r="DH5062" s="9"/>
      <c r="DI5062" s="9"/>
      <c r="DJ5062" s="9"/>
      <c r="DK5062" s="9"/>
      <c r="DL5062" s="9"/>
      <c r="DM5062" s="9"/>
      <c r="DN5062" s="9"/>
      <c r="DO5062" s="9"/>
      <c r="DP5062" s="9"/>
      <c r="DQ5062" s="9"/>
      <c r="DR5062" s="9"/>
      <c r="DS5062" s="9"/>
      <c r="DT5062" s="9"/>
      <c r="DU5062" s="9"/>
      <c r="DV5062" s="9"/>
      <c r="DW5062" s="9"/>
      <c r="DX5062" s="9"/>
      <c r="DY5062" s="9"/>
      <c r="DZ5062" s="9"/>
      <c r="EA5062" s="9"/>
    </row>
    <row r="5063" spans="1:131" ht="39" customHeight="1" x14ac:dyDescent="0.25">
      <c r="A5063" s="9">
        <v>3499</v>
      </c>
      <c r="B5063" s="9" t="s">
        <v>10290</v>
      </c>
      <c r="C5063" s="9" t="s">
        <v>10291</v>
      </c>
      <c r="D5063" s="9"/>
      <c r="E5063" s="9" t="s">
        <v>10288</v>
      </c>
      <c r="F5063" s="9" t="s">
        <v>8640</v>
      </c>
      <c r="G5063" s="9"/>
      <c r="H5063" s="9" t="s">
        <v>906</v>
      </c>
      <c r="I5063" s="9" t="s">
        <v>25</v>
      </c>
      <c r="M5063" s="9" t="s">
        <v>20</v>
      </c>
      <c r="O5063" s="9">
        <v>25</v>
      </c>
      <c r="R5063" s="9"/>
      <c r="S5063" s="9"/>
      <c r="T5063" s="9"/>
      <c r="U5063" s="9"/>
      <c r="V5063" s="9"/>
      <c r="W5063" s="9"/>
      <c r="X5063" s="9"/>
      <c r="Y5063" s="9"/>
      <c r="Z5063" s="9"/>
      <c r="AA5063" s="9"/>
      <c r="AB5063" s="9"/>
      <c r="AC5063" s="9"/>
      <c r="AD5063" s="9"/>
      <c r="AE5063" s="9"/>
      <c r="AF5063" s="55"/>
      <c r="AG5063" s="55"/>
      <c r="AH5063" s="9"/>
      <c r="AI5063" s="9"/>
      <c r="AJ5063" s="9"/>
      <c r="AK5063" s="9"/>
      <c r="AL5063" s="9"/>
      <c r="AM5063" s="9"/>
      <c r="AN5063" s="9"/>
      <c r="AO5063" s="9"/>
      <c r="AP5063" s="9"/>
      <c r="AQ5063" s="9"/>
      <c r="AR5063" s="9"/>
      <c r="AS5063" s="9"/>
      <c r="AT5063" s="9"/>
      <c r="AU5063" s="9"/>
      <c r="AV5063" s="9"/>
      <c r="AW5063" s="9"/>
      <c r="AX5063" s="9"/>
      <c r="AY5063" s="9"/>
      <c r="AZ5063" s="9"/>
      <c r="BA5063" s="9"/>
      <c r="BB5063" s="9"/>
      <c r="BC5063" s="9"/>
      <c r="BD5063" s="9"/>
      <c r="BE5063" s="9"/>
      <c r="BF5063" s="9"/>
      <c r="BG5063" s="9"/>
      <c r="BH5063" s="9"/>
      <c r="BI5063" s="9"/>
      <c r="BJ5063" s="9"/>
      <c r="BK5063" s="9"/>
      <c r="BL5063" s="9"/>
      <c r="BM5063" s="9"/>
      <c r="BN5063" s="9"/>
      <c r="BO5063" s="9"/>
      <c r="BP5063" s="9"/>
      <c r="BQ5063" s="9"/>
      <c r="BT5063" s="9"/>
      <c r="BU5063" s="9"/>
      <c r="BX5063" s="9"/>
      <c r="BY5063" s="9"/>
      <c r="CB5063" s="9"/>
      <c r="CC5063" s="9"/>
      <c r="CF5063" s="9"/>
      <c r="CG5063" s="9"/>
      <c r="CJ5063" s="9"/>
      <c r="CK5063" s="9"/>
      <c r="CN5063" s="9"/>
      <c r="CO5063" s="9"/>
      <c r="CP5063" s="9"/>
      <c r="CQ5063" s="9"/>
      <c r="CR5063" s="9"/>
      <c r="CS5063" s="9"/>
      <c r="CT5063" s="9"/>
      <c r="CU5063" s="9"/>
      <c r="CV5063" s="9"/>
      <c r="CW5063" s="9"/>
      <c r="CX5063" s="9"/>
      <c r="CY5063" s="9"/>
      <c r="CZ5063" s="9"/>
      <c r="DA5063" s="9"/>
      <c r="DB5063" s="9"/>
      <c r="DC5063" s="9"/>
      <c r="DD5063" s="9"/>
      <c r="DE5063" s="9"/>
      <c r="DF5063" s="9"/>
      <c r="DG5063" s="9"/>
      <c r="DH5063" s="9"/>
      <c r="DI5063" s="9"/>
      <c r="DJ5063" s="9"/>
      <c r="DK5063" s="9"/>
      <c r="DL5063" s="9"/>
      <c r="DM5063" s="9"/>
      <c r="DN5063" s="9"/>
      <c r="DO5063" s="9"/>
      <c r="DP5063" s="9"/>
      <c r="DQ5063" s="9"/>
      <c r="DR5063" s="9"/>
      <c r="DS5063" s="9"/>
      <c r="DT5063" s="9"/>
      <c r="DU5063" s="9"/>
      <c r="DV5063" s="9"/>
      <c r="DW5063" s="9"/>
      <c r="DX5063" s="9"/>
      <c r="DY5063" s="9"/>
      <c r="DZ5063" s="9"/>
      <c r="EA5063" s="9"/>
    </row>
    <row r="5064" spans="1:131" ht="39" customHeight="1" x14ac:dyDescent="0.25">
      <c r="A5064" s="9">
        <v>3500</v>
      </c>
      <c r="B5064" s="9" t="s">
        <v>10292</v>
      </c>
      <c r="C5064" s="9" t="s">
        <v>10296</v>
      </c>
      <c r="D5064" s="9"/>
      <c r="E5064" s="9" t="s">
        <v>10288</v>
      </c>
      <c r="F5064" s="9" t="s">
        <v>8640</v>
      </c>
      <c r="G5064" s="9"/>
      <c r="H5064" s="9" t="s">
        <v>906</v>
      </c>
      <c r="I5064" s="9" t="s">
        <v>25</v>
      </c>
      <c r="M5064" s="9" t="s">
        <v>20</v>
      </c>
      <c r="O5064" s="9">
        <v>25</v>
      </c>
      <c r="R5064" s="9"/>
      <c r="S5064" s="9"/>
      <c r="T5064" s="9"/>
      <c r="U5064" s="9"/>
      <c r="V5064" s="9"/>
      <c r="W5064" s="9"/>
      <c r="X5064" s="9"/>
      <c r="Y5064" s="9"/>
      <c r="Z5064" s="9"/>
      <c r="AA5064" s="9"/>
      <c r="AB5064" s="9"/>
      <c r="AC5064" s="9"/>
      <c r="AD5064" s="9"/>
      <c r="AE5064" s="9"/>
      <c r="AF5064" s="55"/>
      <c r="AG5064" s="55"/>
      <c r="AH5064" s="9"/>
      <c r="AI5064" s="9"/>
      <c r="AJ5064" s="9"/>
      <c r="AK5064" s="9"/>
      <c r="AL5064" s="9"/>
      <c r="AM5064" s="9"/>
      <c r="AN5064" s="9"/>
      <c r="AO5064" s="9"/>
      <c r="AP5064" s="9"/>
      <c r="AQ5064" s="9"/>
      <c r="AR5064" s="9"/>
      <c r="AS5064" s="9"/>
      <c r="AT5064" s="9"/>
      <c r="AU5064" s="9"/>
      <c r="AV5064" s="9"/>
      <c r="AW5064" s="9"/>
      <c r="AX5064" s="9"/>
      <c r="AY5064" s="9"/>
      <c r="AZ5064" s="9"/>
      <c r="BA5064" s="9"/>
      <c r="BB5064" s="9"/>
      <c r="BC5064" s="9"/>
      <c r="BD5064" s="9"/>
      <c r="BE5064" s="9"/>
      <c r="BF5064" s="9"/>
      <c r="BG5064" s="9"/>
      <c r="BH5064" s="9"/>
      <c r="BI5064" s="9"/>
      <c r="BJ5064" s="9"/>
      <c r="BK5064" s="9"/>
      <c r="BL5064" s="9"/>
      <c r="BM5064" s="9"/>
      <c r="BN5064" s="9"/>
      <c r="BO5064" s="9"/>
      <c r="BP5064" s="9"/>
      <c r="BQ5064" s="9"/>
      <c r="BT5064" s="9"/>
      <c r="BU5064" s="9"/>
      <c r="BX5064" s="9"/>
      <c r="BY5064" s="9"/>
      <c r="CB5064" s="9"/>
      <c r="CC5064" s="9"/>
      <c r="CF5064" s="9"/>
      <c r="CG5064" s="9"/>
      <c r="CJ5064" s="9"/>
      <c r="CK5064" s="9"/>
      <c r="CN5064" s="9"/>
      <c r="CO5064" s="9"/>
      <c r="CP5064" s="9"/>
      <c r="CQ5064" s="9"/>
      <c r="CR5064" s="9"/>
      <c r="CS5064" s="9"/>
      <c r="CT5064" s="9"/>
      <c r="CU5064" s="9"/>
      <c r="CV5064" s="9"/>
      <c r="CW5064" s="9"/>
      <c r="CX5064" s="9"/>
      <c r="CY5064" s="9"/>
      <c r="CZ5064" s="9"/>
      <c r="DA5064" s="9"/>
      <c r="DB5064" s="9"/>
      <c r="DC5064" s="9"/>
      <c r="DD5064" s="9"/>
      <c r="DE5064" s="9"/>
      <c r="DF5064" s="9"/>
      <c r="DG5064" s="9"/>
      <c r="DH5064" s="9"/>
      <c r="DI5064" s="9"/>
      <c r="DJ5064" s="9"/>
      <c r="DK5064" s="9"/>
      <c r="DL5064" s="9"/>
      <c r="DM5064" s="9"/>
      <c r="DN5064" s="9"/>
      <c r="DO5064" s="9"/>
      <c r="DP5064" s="9"/>
      <c r="DQ5064" s="9"/>
      <c r="DR5064" s="9"/>
      <c r="DS5064" s="9"/>
      <c r="DT5064" s="9"/>
      <c r="DU5064" s="9"/>
      <c r="DV5064" s="9"/>
      <c r="DW5064" s="9"/>
      <c r="DX5064" s="9"/>
      <c r="DY5064" s="9"/>
      <c r="DZ5064" s="9"/>
      <c r="EA5064" s="9"/>
    </row>
    <row r="5065" spans="1:131" ht="19.5" customHeight="1" x14ac:dyDescent="0.25">
      <c r="A5065" s="9">
        <v>3501</v>
      </c>
      <c r="B5065" s="9" t="s">
        <v>10295</v>
      </c>
      <c r="C5065" s="9" t="s">
        <v>10293</v>
      </c>
      <c r="D5065" s="9"/>
      <c r="E5065" s="9" t="s">
        <v>10294</v>
      </c>
      <c r="F5065" s="9" t="s">
        <v>7320</v>
      </c>
      <c r="G5065" s="9"/>
      <c r="H5065" s="9" t="s">
        <v>906</v>
      </c>
      <c r="I5065" s="9" t="s">
        <v>28</v>
      </c>
      <c r="M5065" s="9" t="s">
        <v>20</v>
      </c>
      <c r="O5065" s="9">
        <v>27</v>
      </c>
      <c r="R5065" s="9"/>
      <c r="S5065" s="9"/>
      <c r="T5065" s="9"/>
      <c r="U5065" s="9"/>
      <c r="V5065" s="9"/>
      <c r="W5065" s="9"/>
      <c r="X5065" s="9"/>
      <c r="Y5065" s="9"/>
      <c r="Z5065" s="9"/>
      <c r="AA5065" s="9"/>
      <c r="AB5065" s="9"/>
      <c r="AC5065" s="9"/>
      <c r="AD5065" s="9"/>
      <c r="AE5065" s="9"/>
      <c r="AF5065" s="55"/>
      <c r="AG5065" s="55"/>
      <c r="AH5065" s="9"/>
      <c r="AI5065" s="9"/>
      <c r="AJ5065" s="9"/>
      <c r="AK5065" s="9"/>
      <c r="AL5065" s="9"/>
      <c r="AM5065" s="9"/>
      <c r="AN5065" s="9"/>
      <c r="AO5065" s="9"/>
      <c r="AP5065" s="9"/>
      <c r="AQ5065" s="9"/>
      <c r="AR5065" s="9"/>
      <c r="AS5065" s="9"/>
      <c r="AT5065" s="9"/>
      <c r="AU5065" s="9"/>
      <c r="AV5065" s="9"/>
      <c r="AW5065" s="9"/>
      <c r="AX5065" s="9"/>
      <c r="AY5065" s="9"/>
      <c r="AZ5065" s="9"/>
      <c r="BA5065" s="9"/>
      <c r="BB5065" s="9"/>
      <c r="BC5065" s="9"/>
      <c r="BD5065" s="9"/>
      <c r="BE5065" s="9"/>
      <c r="BF5065" s="9"/>
      <c r="BG5065" s="9"/>
      <c r="BH5065" s="9"/>
      <c r="BI5065" s="9"/>
      <c r="BJ5065" s="9"/>
      <c r="BK5065" s="9"/>
      <c r="BL5065" s="9"/>
      <c r="BM5065" s="9"/>
      <c r="BN5065" s="9"/>
      <c r="BO5065" s="9"/>
      <c r="BP5065" s="9"/>
      <c r="BQ5065" s="9"/>
      <c r="BT5065" s="9"/>
      <c r="BU5065" s="9"/>
      <c r="BX5065" s="9"/>
      <c r="BY5065" s="9"/>
      <c r="CB5065" s="9"/>
      <c r="CC5065" s="9"/>
      <c r="CF5065" s="9"/>
      <c r="CG5065" s="9"/>
      <c r="CJ5065" s="9"/>
      <c r="CK5065" s="9"/>
      <c r="CN5065" s="9"/>
      <c r="CO5065" s="9"/>
      <c r="CP5065" s="9"/>
      <c r="CQ5065" s="9"/>
      <c r="CR5065" s="9"/>
      <c r="CS5065" s="9"/>
      <c r="CT5065" s="9"/>
      <c r="CU5065" s="9"/>
      <c r="CV5065" s="9"/>
      <c r="CW5065" s="9"/>
      <c r="CX5065" s="9"/>
      <c r="CY5065" s="9"/>
      <c r="CZ5065" s="9"/>
      <c r="DA5065" s="9"/>
      <c r="DB5065" s="9"/>
      <c r="DC5065" s="9"/>
      <c r="DD5065" s="9"/>
      <c r="DE5065" s="9"/>
      <c r="DF5065" s="9"/>
      <c r="DG5065" s="9"/>
      <c r="DH5065" s="9"/>
      <c r="DI5065" s="9"/>
      <c r="DJ5065" s="9"/>
      <c r="DK5065" s="9"/>
      <c r="DL5065" s="9"/>
      <c r="DM5065" s="9"/>
      <c r="DN5065" s="9"/>
      <c r="DO5065" s="9"/>
      <c r="DP5065" s="9"/>
      <c r="DQ5065" s="9"/>
      <c r="DR5065" s="9"/>
      <c r="DS5065" s="9"/>
      <c r="DT5065" s="9"/>
      <c r="DU5065" s="9"/>
      <c r="DV5065" s="9"/>
      <c r="DW5065" s="9"/>
      <c r="DX5065" s="9"/>
      <c r="DY5065" s="9"/>
      <c r="DZ5065" s="9"/>
      <c r="EA5065" s="9"/>
    </row>
    <row r="5066" spans="1:131" ht="15" customHeight="1" x14ac:dyDescent="0.25">
      <c r="A5066" s="9">
        <v>3502</v>
      </c>
      <c r="B5066" s="9" t="s">
        <v>10297</v>
      </c>
      <c r="C5066" s="9" t="s">
        <v>10298</v>
      </c>
      <c r="D5066" s="9"/>
      <c r="E5066" s="9" t="s">
        <v>10299</v>
      </c>
      <c r="F5066" s="9" t="s">
        <v>10300</v>
      </c>
      <c r="G5066" s="9"/>
      <c r="H5066" s="9" t="s">
        <v>906</v>
      </c>
      <c r="I5066" s="9" t="s">
        <v>8147</v>
      </c>
      <c r="M5066" s="9" t="s">
        <v>20</v>
      </c>
      <c r="O5066" s="9">
        <v>25</v>
      </c>
      <c r="R5066" s="9"/>
      <c r="S5066" s="9"/>
      <c r="T5066" s="9"/>
      <c r="U5066" s="9"/>
      <c r="V5066" s="9"/>
      <c r="W5066" s="9"/>
      <c r="X5066" s="9"/>
      <c r="Y5066" s="9"/>
      <c r="Z5066" s="9"/>
      <c r="AA5066" s="9"/>
      <c r="AB5066" s="9"/>
      <c r="AC5066" s="9"/>
      <c r="AD5066" s="9"/>
      <c r="AE5066" s="9"/>
      <c r="AF5066" s="55"/>
      <c r="AG5066" s="55"/>
      <c r="AH5066" s="9"/>
      <c r="AI5066" s="9"/>
      <c r="AJ5066" s="9"/>
      <c r="AK5066" s="9"/>
      <c r="AL5066" s="9"/>
      <c r="AM5066" s="9"/>
      <c r="AN5066" s="9"/>
      <c r="AO5066" s="9"/>
      <c r="AP5066" s="9"/>
      <c r="AQ5066" s="9"/>
      <c r="AR5066" s="9"/>
      <c r="AS5066" s="9"/>
      <c r="AT5066" s="9"/>
      <c r="AU5066" s="9"/>
      <c r="AV5066" s="9"/>
      <c r="AW5066" s="9"/>
      <c r="AX5066" s="9"/>
      <c r="AY5066" s="9"/>
      <c r="AZ5066" s="9"/>
      <c r="BA5066" s="9"/>
      <c r="BB5066" s="9"/>
      <c r="BC5066" s="9"/>
      <c r="BD5066" s="9"/>
      <c r="BE5066" s="9"/>
      <c r="BF5066" s="9"/>
      <c r="BG5066" s="9"/>
      <c r="BH5066" s="9"/>
      <c r="BI5066" s="9"/>
      <c r="BJ5066" s="9"/>
      <c r="BK5066" s="9"/>
      <c r="BL5066" s="9"/>
      <c r="BM5066" s="9"/>
      <c r="BN5066" s="9"/>
      <c r="BO5066" s="9"/>
      <c r="BP5066" s="9"/>
      <c r="BQ5066" s="9"/>
      <c r="BT5066" s="9"/>
      <c r="BU5066" s="9"/>
      <c r="BX5066" s="9"/>
      <c r="BY5066" s="9"/>
      <c r="CB5066" s="9"/>
      <c r="CC5066" s="9"/>
      <c r="CF5066" s="9"/>
      <c r="CG5066" s="9"/>
      <c r="CJ5066" s="9"/>
      <c r="CK5066" s="9"/>
      <c r="CN5066" s="9"/>
      <c r="CO5066" s="9"/>
      <c r="CP5066" s="9"/>
      <c r="CQ5066" s="9"/>
      <c r="CR5066" s="9"/>
      <c r="CS5066" s="9"/>
      <c r="CT5066" s="9"/>
      <c r="CU5066" s="9"/>
      <c r="CV5066" s="9"/>
      <c r="CW5066" s="9"/>
      <c r="CX5066" s="9"/>
      <c r="CY5066" s="9"/>
      <c r="CZ5066" s="9"/>
      <c r="DA5066" s="9"/>
      <c r="DB5066" s="9"/>
      <c r="DC5066" s="9"/>
      <c r="DD5066" s="9"/>
      <c r="DE5066" s="9"/>
      <c r="DF5066" s="9"/>
      <c r="DG5066" s="9"/>
      <c r="DH5066" s="9"/>
      <c r="DI5066" s="9"/>
      <c r="DJ5066" s="9"/>
      <c r="DK5066" s="9"/>
      <c r="DL5066" s="9"/>
      <c r="DM5066" s="9"/>
      <c r="DN5066" s="9"/>
      <c r="DO5066" s="9"/>
      <c r="DP5066" s="9"/>
      <c r="DQ5066" s="9"/>
      <c r="DR5066" s="9"/>
      <c r="DS5066" s="9"/>
      <c r="DT5066" s="9"/>
      <c r="DU5066" s="9"/>
      <c r="DV5066" s="9"/>
      <c r="DW5066" s="9"/>
      <c r="DX5066" s="9"/>
      <c r="DY5066" s="9"/>
      <c r="DZ5066" s="9"/>
      <c r="EA5066" s="9"/>
    </row>
    <row r="5067" spans="1:131" ht="19.5" customHeight="1" x14ac:dyDescent="0.25">
      <c r="A5067" s="9">
        <v>3503</v>
      </c>
      <c r="B5067" s="9" t="s">
        <v>10301</v>
      </c>
      <c r="C5067" s="9" t="s">
        <v>10302</v>
      </c>
      <c r="D5067" s="9"/>
      <c r="E5067" s="9" t="s">
        <v>830</v>
      </c>
      <c r="F5067" s="9" t="s">
        <v>7200</v>
      </c>
      <c r="G5067" s="9"/>
      <c r="H5067" s="9" t="s">
        <v>906</v>
      </c>
      <c r="I5067" s="9" t="s">
        <v>25</v>
      </c>
      <c r="M5067" s="9" t="s">
        <v>20</v>
      </c>
      <c r="O5067" s="9">
        <v>32</v>
      </c>
      <c r="R5067" s="9"/>
      <c r="S5067" s="9"/>
      <c r="T5067" s="9"/>
      <c r="U5067" s="9"/>
      <c r="V5067" s="9"/>
      <c r="W5067" s="9"/>
      <c r="X5067" s="9"/>
      <c r="Y5067" s="9"/>
      <c r="Z5067" s="9"/>
      <c r="AA5067" s="9"/>
      <c r="AB5067" s="9"/>
      <c r="AC5067" s="9"/>
      <c r="AD5067" s="9"/>
      <c r="AE5067" s="9"/>
      <c r="AF5067" s="55"/>
      <c r="AG5067" s="55"/>
      <c r="AH5067" s="9"/>
      <c r="AI5067" s="9"/>
      <c r="AJ5067" s="9"/>
      <c r="AK5067" s="9"/>
      <c r="AL5067" s="9"/>
      <c r="AM5067" s="9"/>
      <c r="AN5067" s="9"/>
      <c r="AO5067" s="9"/>
      <c r="AP5067" s="9"/>
      <c r="AQ5067" s="9"/>
      <c r="AR5067" s="9"/>
      <c r="AS5067" s="9"/>
      <c r="AT5067" s="9"/>
      <c r="AU5067" s="9"/>
      <c r="AV5067" s="9"/>
      <c r="AW5067" s="9"/>
      <c r="AX5067" s="9"/>
      <c r="AY5067" s="9"/>
      <c r="AZ5067" s="9"/>
      <c r="BA5067" s="9"/>
      <c r="BB5067" s="9"/>
      <c r="BC5067" s="9"/>
      <c r="BD5067" s="9"/>
      <c r="BE5067" s="9"/>
      <c r="BF5067" s="9"/>
      <c r="BG5067" s="9"/>
      <c r="BH5067" s="9"/>
      <c r="BI5067" s="9"/>
      <c r="BJ5067" s="9"/>
      <c r="BK5067" s="9"/>
      <c r="BL5067" s="9"/>
      <c r="BM5067" s="9"/>
      <c r="BN5067" s="9"/>
      <c r="BO5067" s="9"/>
      <c r="BP5067" s="9"/>
      <c r="BQ5067" s="9"/>
      <c r="BT5067" s="9"/>
      <c r="BU5067" s="9"/>
      <c r="BX5067" s="9"/>
      <c r="BY5067" s="9"/>
      <c r="CB5067" s="9"/>
      <c r="CC5067" s="9"/>
      <c r="CF5067" s="9"/>
      <c r="CG5067" s="9"/>
      <c r="CJ5067" s="9"/>
      <c r="CK5067" s="9"/>
      <c r="CN5067" s="9"/>
      <c r="CO5067" s="9"/>
      <c r="CP5067" s="9"/>
      <c r="CQ5067" s="9"/>
      <c r="CR5067" s="9"/>
      <c r="CS5067" s="9"/>
      <c r="CT5067" s="9"/>
      <c r="CU5067" s="9"/>
      <c r="CV5067" s="9"/>
      <c r="CW5067" s="9"/>
      <c r="CX5067" s="9"/>
      <c r="CY5067" s="9"/>
      <c r="CZ5067" s="9"/>
      <c r="DA5067" s="9"/>
      <c r="DB5067" s="9"/>
      <c r="DC5067" s="9"/>
      <c r="DD5067" s="9"/>
      <c r="DE5067" s="9"/>
      <c r="DF5067" s="9"/>
      <c r="DG5067" s="9"/>
      <c r="DH5067" s="9"/>
      <c r="DI5067" s="9"/>
      <c r="DJ5067" s="9"/>
      <c r="DK5067" s="9"/>
      <c r="DL5067" s="9"/>
      <c r="DM5067" s="9"/>
      <c r="DN5067" s="9"/>
      <c r="DO5067" s="9"/>
      <c r="DP5067" s="9"/>
      <c r="DQ5067" s="9"/>
      <c r="DR5067" s="9"/>
      <c r="DS5067" s="9"/>
      <c r="DT5067" s="9"/>
      <c r="DU5067" s="9"/>
      <c r="DV5067" s="9"/>
      <c r="DW5067" s="9"/>
      <c r="DX5067" s="9"/>
      <c r="DY5067" s="9"/>
      <c r="DZ5067" s="9"/>
      <c r="EA5067" s="9"/>
    </row>
    <row r="5068" spans="1:131" ht="19.5" customHeight="1" x14ac:dyDescent="0.25">
      <c r="A5068" s="9">
        <v>3504</v>
      </c>
      <c r="B5068" s="9" t="s">
        <v>10304</v>
      </c>
      <c r="C5068" s="9" t="s">
        <v>10303</v>
      </c>
      <c r="D5068" s="9"/>
      <c r="E5068" s="9" t="s">
        <v>830</v>
      </c>
      <c r="F5068" s="9" t="s">
        <v>7200</v>
      </c>
      <c r="G5068" s="9"/>
      <c r="H5068" s="9" t="s">
        <v>906</v>
      </c>
      <c r="I5068" s="9" t="s">
        <v>8147</v>
      </c>
      <c r="M5068" s="9" t="s">
        <v>20</v>
      </c>
      <c r="O5068" s="9">
        <v>32</v>
      </c>
      <c r="R5068" s="9"/>
      <c r="S5068" s="9"/>
      <c r="T5068" s="9"/>
      <c r="U5068" s="9"/>
      <c r="V5068" s="9"/>
      <c r="W5068" s="9"/>
      <c r="X5068" s="9"/>
      <c r="Y5068" s="9"/>
      <c r="Z5068" s="9"/>
      <c r="AA5068" s="9"/>
      <c r="AB5068" s="9"/>
      <c r="AC5068" s="9"/>
      <c r="AD5068" s="9"/>
      <c r="AE5068" s="9"/>
      <c r="AF5068" s="55"/>
      <c r="AG5068" s="55"/>
      <c r="AH5068" s="9"/>
      <c r="AI5068" s="9"/>
      <c r="AJ5068" s="9"/>
      <c r="AK5068" s="9"/>
      <c r="AL5068" s="9"/>
      <c r="AM5068" s="9"/>
      <c r="AN5068" s="9"/>
      <c r="AO5068" s="9"/>
      <c r="AP5068" s="9"/>
      <c r="AQ5068" s="9"/>
      <c r="AR5068" s="9"/>
      <c r="AS5068" s="9"/>
      <c r="AT5068" s="9"/>
      <c r="AU5068" s="9"/>
      <c r="AV5068" s="9"/>
      <c r="AW5068" s="9"/>
      <c r="AX5068" s="9"/>
      <c r="AY5068" s="9"/>
      <c r="AZ5068" s="9"/>
      <c r="BA5068" s="9"/>
      <c r="BB5068" s="9"/>
      <c r="BC5068" s="9"/>
      <c r="BD5068" s="9"/>
      <c r="BE5068" s="9"/>
      <c r="BF5068" s="9"/>
      <c r="BG5068" s="9"/>
      <c r="BH5068" s="9"/>
      <c r="BI5068" s="9"/>
      <c r="BJ5068" s="9"/>
      <c r="BK5068" s="9"/>
      <c r="BL5068" s="9"/>
      <c r="BM5068" s="9"/>
      <c r="BN5068" s="9"/>
      <c r="BO5068" s="9"/>
      <c r="BP5068" s="9"/>
      <c r="BQ5068" s="9"/>
      <c r="BT5068" s="9"/>
      <c r="BU5068" s="9"/>
      <c r="BX5068" s="9"/>
      <c r="BY5068" s="9"/>
      <c r="CB5068" s="9"/>
      <c r="CC5068" s="9"/>
      <c r="CF5068" s="9"/>
      <c r="CG5068" s="9"/>
      <c r="CJ5068" s="9"/>
      <c r="CK5068" s="9"/>
      <c r="CN5068" s="9"/>
      <c r="CO5068" s="9"/>
      <c r="CP5068" s="9"/>
      <c r="CQ5068" s="9"/>
      <c r="CR5068" s="9"/>
      <c r="CS5068" s="9"/>
      <c r="CT5068" s="9"/>
      <c r="CU5068" s="9"/>
      <c r="CV5068" s="9"/>
      <c r="CW5068" s="9"/>
      <c r="CX5068" s="9"/>
      <c r="CY5068" s="9"/>
      <c r="CZ5068" s="9"/>
      <c r="DA5068" s="9"/>
      <c r="DB5068" s="9"/>
      <c r="DC5068" s="9"/>
      <c r="DD5068" s="9"/>
      <c r="DE5068" s="9"/>
      <c r="DF5068" s="9"/>
      <c r="DG5068" s="9"/>
      <c r="DH5068" s="9"/>
      <c r="DI5068" s="9"/>
      <c r="DJ5068" s="9"/>
      <c r="DK5068" s="9"/>
      <c r="DL5068" s="9"/>
      <c r="DM5068" s="9"/>
      <c r="DN5068" s="9"/>
      <c r="DO5068" s="9"/>
      <c r="DP5068" s="9"/>
      <c r="DQ5068" s="9"/>
      <c r="DR5068" s="9"/>
      <c r="DS5068" s="9"/>
      <c r="DT5068" s="9"/>
      <c r="DU5068" s="9"/>
      <c r="DV5068" s="9"/>
      <c r="DW5068" s="9"/>
      <c r="DX5068" s="9"/>
      <c r="DY5068" s="9"/>
      <c r="DZ5068" s="9"/>
      <c r="EA5068" s="9"/>
    </row>
    <row r="5069" spans="1:131" ht="19.5" customHeight="1" x14ac:dyDescent="0.25">
      <c r="A5069" s="9">
        <v>3505</v>
      </c>
      <c r="B5069" s="9" t="s">
        <v>10305</v>
      </c>
      <c r="C5069" s="9" t="s">
        <v>10306</v>
      </c>
      <c r="D5069" s="9"/>
      <c r="E5069" s="9" t="s">
        <v>8320</v>
      </c>
      <c r="F5069" s="9" t="s">
        <v>10217</v>
      </c>
      <c r="G5069" s="9"/>
      <c r="H5069" s="9" t="s">
        <v>202</v>
      </c>
      <c r="I5069" s="9" t="s">
        <v>25</v>
      </c>
      <c r="J5069" s="129">
        <v>44392</v>
      </c>
      <c r="K5069" s="129">
        <v>44362</v>
      </c>
      <c r="L5069" s="129">
        <v>44500</v>
      </c>
      <c r="O5069" s="9">
        <v>29</v>
      </c>
      <c r="Q5069" s="9" t="s">
        <v>54</v>
      </c>
      <c r="R5069" s="9"/>
      <c r="S5069" s="13">
        <v>25120000</v>
      </c>
      <c r="T5069" s="13">
        <v>25120000</v>
      </c>
      <c r="U5069" s="13">
        <v>7536000</v>
      </c>
      <c r="V5069" s="9"/>
      <c r="W5069" s="9"/>
      <c r="X5069" s="9"/>
      <c r="Y5069" s="9"/>
      <c r="Z5069" s="9"/>
      <c r="AA5069" s="9"/>
      <c r="AB5069" s="9"/>
      <c r="AC5069" s="9"/>
      <c r="AD5069" s="9"/>
      <c r="AE5069" s="9"/>
      <c r="AF5069" s="55"/>
      <c r="AG5069" s="55"/>
      <c r="AH5069" s="9"/>
      <c r="AI5069" s="9"/>
      <c r="AJ5069" s="9"/>
      <c r="AK5069" s="9"/>
      <c r="AL5069" s="9"/>
      <c r="AM5069" s="9"/>
      <c r="AN5069" s="9"/>
      <c r="AO5069" s="9"/>
      <c r="AP5069" s="9"/>
      <c r="AQ5069" s="9"/>
      <c r="AR5069" s="9"/>
      <c r="AS5069" s="9"/>
      <c r="AT5069" s="9"/>
      <c r="AU5069" s="9"/>
      <c r="AV5069" s="9"/>
      <c r="AW5069" s="9"/>
      <c r="AX5069" s="9"/>
      <c r="AY5069" s="9"/>
      <c r="AZ5069" s="9"/>
      <c r="BA5069" s="9"/>
      <c r="BB5069" s="9"/>
      <c r="BC5069" s="9"/>
      <c r="BD5069" s="9"/>
      <c r="BE5069" s="9"/>
      <c r="BF5069" s="9"/>
      <c r="BG5069" s="9"/>
      <c r="BH5069" s="9"/>
      <c r="BI5069" s="9"/>
      <c r="BJ5069" s="9"/>
      <c r="BK5069" s="9"/>
      <c r="BL5069" s="9"/>
      <c r="BM5069" s="9"/>
      <c r="BN5069" s="9"/>
      <c r="BO5069" s="9"/>
      <c r="BP5069" s="9"/>
      <c r="BQ5069" s="9"/>
      <c r="BT5069" s="9"/>
      <c r="BU5069" s="9"/>
      <c r="BX5069" s="9"/>
      <c r="BY5069" s="9"/>
      <c r="CB5069" s="9"/>
      <c r="CC5069" s="9"/>
      <c r="CF5069" s="9"/>
      <c r="CG5069" s="9"/>
      <c r="CJ5069" s="9"/>
      <c r="CK5069" s="9"/>
      <c r="CN5069" s="9"/>
      <c r="CO5069" s="9"/>
      <c r="CP5069" s="9"/>
      <c r="CQ5069" s="9"/>
      <c r="CR5069" s="9"/>
      <c r="CS5069" s="9"/>
      <c r="CT5069" s="9"/>
      <c r="CU5069" s="9"/>
      <c r="CV5069" s="9"/>
      <c r="CW5069" s="9"/>
      <c r="CX5069" s="9"/>
      <c r="CY5069" s="9"/>
      <c r="CZ5069" s="9"/>
      <c r="DA5069" s="9"/>
      <c r="DB5069" s="9"/>
      <c r="DC5069" s="9"/>
      <c r="DD5069" s="9"/>
      <c r="DE5069" s="9"/>
      <c r="DF5069" s="9"/>
      <c r="DG5069" s="9"/>
      <c r="DH5069" s="9"/>
      <c r="DI5069" s="9"/>
      <c r="DJ5069" s="9"/>
      <c r="DK5069" s="9"/>
      <c r="DL5069" s="9"/>
      <c r="DM5069" s="9"/>
      <c r="DN5069" s="9"/>
      <c r="DO5069" s="9"/>
      <c r="DP5069" s="9"/>
      <c r="DQ5069" s="9"/>
      <c r="DR5069" s="9"/>
      <c r="DS5069" s="9"/>
      <c r="DT5069" s="9"/>
      <c r="DU5069" s="9"/>
      <c r="DV5069" s="9"/>
      <c r="DW5069" s="9"/>
      <c r="DX5069" s="9"/>
      <c r="DY5069" s="9"/>
      <c r="DZ5069" s="9"/>
      <c r="EA5069" s="9"/>
    </row>
    <row r="5070" spans="1:131" s="18" customFormat="1" ht="19.5" customHeight="1" x14ac:dyDescent="0.25">
      <c r="A5070" s="18">
        <v>3505</v>
      </c>
      <c r="B5070" s="18" t="s">
        <v>10305</v>
      </c>
      <c r="C5070" s="18" t="s">
        <v>10306</v>
      </c>
      <c r="D5070" s="19">
        <v>44482</v>
      </c>
      <c r="J5070" s="130"/>
      <c r="K5070" s="130"/>
      <c r="L5070" s="130">
        <v>44651</v>
      </c>
      <c r="S5070" s="20"/>
      <c r="T5070" s="20"/>
      <c r="U5070" s="20"/>
      <c r="AF5070" s="57"/>
      <c r="AG5070" s="57"/>
    </row>
    <row r="5071" spans="1:131" ht="19.5" customHeight="1" x14ac:dyDescent="0.25">
      <c r="A5071" s="9">
        <v>3506</v>
      </c>
      <c r="B5071" s="9" t="s">
        <v>10307</v>
      </c>
      <c r="C5071" s="9" t="s">
        <v>10308</v>
      </c>
      <c r="D5071" s="9"/>
      <c r="E5071" s="9" t="s">
        <v>903</v>
      </c>
      <c r="F5071" s="9" t="s">
        <v>4071</v>
      </c>
      <c r="G5071" s="9"/>
      <c r="H5071" s="9" t="s">
        <v>202</v>
      </c>
      <c r="I5071" s="9" t="s">
        <v>78</v>
      </c>
      <c r="J5071" s="129">
        <v>44249</v>
      </c>
      <c r="K5071" s="129">
        <v>44112</v>
      </c>
      <c r="L5071" s="129">
        <v>44370</v>
      </c>
      <c r="O5071" s="9">
        <v>31</v>
      </c>
      <c r="Q5071" s="9" t="s">
        <v>61</v>
      </c>
      <c r="R5071" s="9"/>
      <c r="S5071" s="13">
        <v>252630000</v>
      </c>
      <c r="T5071" s="13">
        <v>252630000</v>
      </c>
      <c r="U5071" s="13">
        <v>75789000</v>
      </c>
      <c r="V5071" s="9"/>
      <c r="W5071" s="9"/>
      <c r="X5071" s="9"/>
      <c r="Y5071" s="9"/>
      <c r="Z5071" s="9"/>
      <c r="AA5071" s="9"/>
      <c r="AB5071" s="9"/>
      <c r="AC5071" s="9"/>
      <c r="AD5071" s="9"/>
      <c r="AE5071" s="9"/>
      <c r="AF5071" s="55"/>
      <c r="AG5071" s="55"/>
      <c r="AH5071" s="9"/>
      <c r="AI5071" s="9"/>
      <c r="AJ5071" s="9"/>
      <c r="AK5071" s="9"/>
      <c r="AL5071" s="9"/>
      <c r="AM5071" s="9"/>
      <c r="AN5071" s="9"/>
      <c r="AO5071" s="9"/>
      <c r="AP5071" s="9"/>
      <c r="AQ5071" s="9"/>
      <c r="AR5071" s="9"/>
      <c r="AS5071" s="9"/>
      <c r="AT5071" s="9"/>
      <c r="AU5071" s="9"/>
      <c r="AV5071" s="9"/>
      <c r="AW5071" s="9"/>
      <c r="AX5071" s="9"/>
      <c r="AY5071" s="9"/>
      <c r="AZ5071" s="9"/>
      <c r="BA5071" s="9"/>
      <c r="BB5071" s="9"/>
      <c r="BC5071" s="9"/>
      <c r="BD5071" s="9"/>
      <c r="BE5071" s="9"/>
      <c r="BF5071" s="9"/>
      <c r="BG5071" s="9"/>
      <c r="BH5071" s="9"/>
      <c r="BI5071" s="9"/>
      <c r="BJ5071" s="9"/>
      <c r="BK5071" s="9"/>
      <c r="BL5071" s="9"/>
      <c r="BM5071" s="9"/>
      <c r="BN5071" s="9"/>
      <c r="BO5071" s="9"/>
      <c r="BP5071" s="9"/>
      <c r="BQ5071" s="9"/>
      <c r="BT5071" s="9"/>
      <c r="BU5071" s="9"/>
      <c r="BX5071" s="9"/>
      <c r="BY5071" s="9"/>
      <c r="CB5071" s="9"/>
      <c r="CC5071" s="9"/>
      <c r="CF5071" s="9"/>
      <c r="CG5071" s="9"/>
      <c r="CJ5071" s="9"/>
      <c r="CK5071" s="9"/>
      <c r="CN5071" s="9"/>
      <c r="CO5071" s="9"/>
      <c r="CP5071" s="9"/>
      <c r="CQ5071" s="9"/>
      <c r="CR5071" s="9"/>
      <c r="CS5071" s="9"/>
      <c r="CT5071" s="9"/>
      <c r="CU5071" s="9"/>
      <c r="CV5071" s="9"/>
      <c r="CW5071" s="9"/>
      <c r="CX5071" s="9"/>
      <c r="CY5071" s="9"/>
      <c r="CZ5071" s="9"/>
      <c r="DA5071" s="9"/>
      <c r="DB5071" s="9"/>
      <c r="DC5071" s="9"/>
      <c r="DD5071" s="9"/>
      <c r="DE5071" s="9"/>
      <c r="DF5071" s="9"/>
      <c r="DG5071" s="9"/>
      <c r="DH5071" s="9"/>
      <c r="DI5071" s="9"/>
      <c r="DJ5071" s="9"/>
      <c r="DK5071" s="9"/>
      <c r="DL5071" s="9"/>
      <c r="DM5071" s="9"/>
      <c r="DN5071" s="9"/>
      <c r="DO5071" s="9"/>
      <c r="DP5071" s="9"/>
      <c r="DQ5071" s="9"/>
      <c r="DR5071" s="9"/>
      <c r="DS5071" s="9"/>
      <c r="DT5071" s="9"/>
      <c r="DU5071" s="9"/>
      <c r="DV5071" s="9"/>
      <c r="DW5071" s="9"/>
      <c r="DX5071" s="9"/>
      <c r="DY5071" s="9"/>
      <c r="DZ5071" s="9"/>
      <c r="EA5071" s="9"/>
    </row>
    <row r="5072" spans="1:131" ht="39.75" customHeight="1" x14ac:dyDescent="0.25">
      <c r="A5072" s="9">
        <v>3507</v>
      </c>
      <c r="B5072" s="9" t="s">
        <v>10309</v>
      </c>
      <c r="C5072" s="9" t="s">
        <v>10310</v>
      </c>
      <c r="D5072" s="9"/>
      <c r="E5072" s="9" t="s">
        <v>4985</v>
      </c>
      <c r="F5072" s="9" t="s">
        <v>10311</v>
      </c>
      <c r="G5072" s="9"/>
      <c r="H5072" s="9" t="s">
        <v>202</v>
      </c>
      <c r="I5072" s="9" t="s">
        <v>25</v>
      </c>
      <c r="J5072" s="129">
        <v>44409</v>
      </c>
      <c r="K5072" s="129">
        <v>44348</v>
      </c>
      <c r="L5072" s="129">
        <v>44803</v>
      </c>
      <c r="O5072" s="9">
        <v>29</v>
      </c>
      <c r="Q5072" s="9" t="s">
        <v>61</v>
      </c>
      <c r="R5072" s="9"/>
      <c r="S5072" s="13">
        <v>14200000</v>
      </c>
      <c r="T5072" s="13">
        <v>14200000</v>
      </c>
      <c r="U5072" s="13">
        <v>4260000</v>
      </c>
      <c r="V5072" s="9"/>
      <c r="W5072" s="9"/>
      <c r="X5072" s="9"/>
      <c r="Y5072" s="9"/>
      <c r="Z5072" s="9"/>
      <c r="AA5072" s="9"/>
      <c r="AB5072" s="9"/>
      <c r="AC5072" s="9"/>
      <c r="AD5072" s="9"/>
      <c r="AE5072" s="9"/>
      <c r="AF5072" s="55"/>
      <c r="AG5072" s="55"/>
      <c r="AH5072" s="9"/>
      <c r="AI5072" s="9"/>
      <c r="AJ5072" s="9"/>
      <c r="AK5072" s="9"/>
      <c r="AL5072" s="9"/>
      <c r="AM5072" s="9"/>
      <c r="AN5072" s="9"/>
      <c r="AO5072" s="9"/>
      <c r="AP5072" s="9"/>
      <c r="AQ5072" s="9"/>
      <c r="AR5072" s="9"/>
      <c r="AS5072" s="9"/>
      <c r="AT5072" s="9"/>
      <c r="AU5072" s="9"/>
      <c r="AV5072" s="9"/>
      <c r="AW5072" s="9"/>
      <c r="AX5072" s="9"/>
      <c r="AY5072" s="9"/>
      <c r="AZ5072" s="9"/>
      <c r="BA5072" s="9"/>
      <c r="BB5072" s="9"/>
      <c r="BC5072" s="9"/>
      <c r="BD5072" s="9"/>
      <c r="BE5072" s="9"/>
      <c r="BF5072" s="9"/>
      <c r="BG5072" s="9"/>
      <c r="BH5072" s="9"/>
      <c r="BI5072" s="9"/>
      <c r="BJ5072" s="9"/>
      <c r="BK5072" s="9"/>
      <c r="BL5072" s="9"/>
      <c r="BM5072" s="9"/>
      <c r="BN5072" s="9"/>
      <c r="BO5072" s="9"/>
      <c r="BP5072" s="9"/>
      <c r="BQ5072" s="9"/>
      <c r="BT5072" s="9"/>
      <c r="BU5072" s="9"/>
      <c r="BX5072" s="9"/>
      <c r="BY5072" s="9"/>
      <c r="CB5072" s="9"/>
      <c r="CC5072" s="9"/>
      <c r="CF5072" s="9"/>
      <c r="CG5072" s="9"/>
      <c r="CJ5072" s="9"/>
      <c r="CK5072" s="9"/>
      <c r="CN5072" s="9"/>
      <c r="CO5072" s="9"/>
      <c r="CP5072" s="9"/>
      <c r="CQ5072" s="9"/>
      <c r="CR5072" s="9"/>
      <c r="CS5072" s="9"/>
      <c r="CT5072" s="9"/>
      <c r="CU5072" s="9"/>
      <c r="CV5072" s="9"/>
      <c r="CW5072" s="9"/>
      <c r="CX5072" s="9"/>
      <c r="CY5072" s="9"/>
      <c r="CZ5072" s="9"/>
      <c r="DA5072" s="9"/>
      <c r="DB5072" s="9"/>
      <c r="DC5072" s="9"/>
      <c r="DD5072" s="9"/>
      <c r="DE5072" s="9"/>
      <c r="DF5072" s="9"/>
      <c r="DG5072" s="9"/>
      <c r="DH5072" s="9"/>
      <c r="DI5072" s="9"/>
      <c r="DJ5072" s="9"/>
      <c r="DK5072" s="9"/>
      <c r="DL5072" s="9"/>
      <c r="DM5072" s="9"/>
      <c r="DN5072" s="9"/>
      <c r="DO5072" s="9"/>
      <c r="DP5072" s="9"/>
      <c r="DQ5072" s="9"/>
      <c r="DR5072" s="9"/>
      <c r="DS5072" s="9"/>
      <c r="DT5072" s="9"/>
      <c r="DU5072" s="9"/>
      <c r="DV5072" s="9"/>
      <c r="DW5072" s="9"/>
      <c r="DX5072" s="9"/>
      <c r="DY5072" s="9"/>
      <c r="DZ5072" s="9"/>
      <c r="EA5072" s="9"/>
    </row>
    <row r="5073" spans="1:131" ht="19.5" customHeight="1" x14ac:dyDescent="0.25">
      <c r="A5073" s="9">
        <v>3508</v>
      </c>
      <c r="B5073" s="9" t="s">
        <v>10312</v>
      </c>
      <c r="C5073" s="9" t="s">
        <v>10313</v>
      </c>
      <c r="D5073" s="9"/>
      <c r="E5073" s="9" t="s">
        <v>10151</v>
      </c>
      <c r="F5073" s="9" t="s">
        <v>10234</v>
      </c>
      <c r="G5073" s="9"/>
      <c r="H5073" s="9" t="s">
        <v>202</v>
      </c>
      <c r="I5073" s="9" t="s">
        <v>25</v>
      </c>
      <c r="J5073" s="129">
        <v>44405</v>
      </c>
      <c r="K5073" s="129">
        <v>44375</v>
      </c>
      <c r="L5073" s="129">
        <v>44500</v>
      </c>
      <c r="O5073" s="9">
        <v>24</v>
      </c>
      <c r="Q5073" s="9" t="s">
        <v>54</v>
      </c>
      <c r="R5073" s="9"/>
      <c r="S5073" s="13">
        <v>16230000</v>
      </c>
      <c r="T5073" s="13">
        <v>16230000</v>
      </c>
      <c r="U5073" s="13">
        <v>4869000</v>
      </c>
      <c r="V5073" s="9"/>
      <c r="W5073" s="9"/>
      <c r="X5073" s="9"/>
      <c r="Y5073" s="9"/>
      <c r="Z5073" s="9"/>
      <c r="AA5073" s="9"/>
      <c r="AB5073" s="9"/>
      <c r="AC5073" s="9"/>
      <c r="AD5073" s="9"/>
      <c r="AE5073" s="9"/>
      <c r="AF5073" s="55"/>
      <c r="AG5073" s="55"/>
      <c r="AH5073" s="9"/>
      <c r="AI5073" s="9"/>
      <c r="AJ5073" s="9"/>
      <c r="AK5073" s="9"/>
      <c r="AL5073" s="9"/>
      <c r="AM5073" s="9"/>
      <c r="AN5073" s="9"/>
      <c r="AO5073" s="9"/>
      <c r="AP5073" s="9"/>
      <c r="AQ5073" s="9"/>
      <c r="AR5073" s="9"/>
      <c r="AS5073" s="9"/>
      <c r="AT5073" s="9"/>
      <c r="AU5073" s="9"/>
      <c r="AV5073" s="9"/>
      <c r="AW5073" s="9"/>
      <c r="AX5073" s="9"/>
      <c r="AY5073" s="9"/>
      <c r="AZ5073" s="9"/>
      <c r="BA5073" s="9"/>
      <c r="BB5073" s="9"/>
      <c r="BC5073" s="9"/>
      <c r="BD5073" s="9"/>
      <c r="BE5073" s="9"/>
      <c r="BF5073" s="9"/>
      <c r="BG5073" s="9"/>
      <c r="BH5073" s="9"/>
      <c r="BI5073" s="9"/>
      <c r="BJ5073" s="9"/>
      <c r="BK5073" s="9"/>
      <c r="BL5073" s="9"/>
      <c r="BM5073" s="9"/>
      <c r="BN5073" s="9"/>
      <c r="BO5073" s="9"/>
      <c r="BP5073" s="9"/>
      <c r="BQ5073" s="9"/>
      <c r="BT5073" s="9"/>
      <c r="BU5073" s="9"/>
      <c r="BX5073" s="9"/>
      <c r="BY5073" s="9"/>
      <c r="CB5073" s="9"/>
      <c r="CC5073" s="9"/>
      <c r="CF5073" s="9"/>
      <c r="CG5073" s="9"/>
      <c r="CJ5073" s="9"/>
      <c r="CK5073" s="9"/>
      <c r="CN5073" s="9"/>
      <c r="CO5073" s="9"/>
      <c r="CP5073" s="9"/>
      <c r="CQ5073" s="9"/>
      <c r="CR5073" s="9"/>
      <c r="CS5073" s="9"/>
      <c r="CT5073" s="9"/>
      <c r="CU5073" s="9"/>
      <c r="CV5073" s="9"/>
      <c r="CW5073" s="9"/>
      <c r="CX5073" s="9"/>
      <c r="CY5073" s="9"/>
      <c r="CZ5073" s="9"/>
      <c r="DA5073" s="9"/>
      <c r="DB5073" s="9"/>
      <c r="DC5073" s="9"/>
      <c r="DD5073" s="9"/>
      <c r="DE5073" s="9"/>
      <c r="DF5073" s="9"/>
      <c r="DG5073" s="9"/>
      <c r="DH5073" s="9"/>
      <c r="DI5073" s="9"/>
      <c r="DJ5073" s="9"/>
      <c r="DK5073" s="9"/>
      <c r="DL5073" s="9"/>
      <c r="DM5073" s="9"/>
      <c r="DN5073" s="9"/>
      <c r="DO5073" s="9"/>
      <c r="DP5073" s="9"/>
      <c r="DQ5073" s="9"/>
      <c r="DR5073" s="9"/>
      <c r="DS5073" s="9"/>
      <c r="DT5073" s="9"/>
      <c r="DU5073" s="9"/>
      <c r="DV5073" s="9"/>
      <c r="DW5073" s="9"/>
      <c r="DX5073" s="9"/>
      <c r="DY5073" s="9"/>
      <c r="DZ5073" s="9"/>
      <c r="EA5073" s="9"/>
    </row>
    <row r="5074" spans="1:131" ht="19.5" customHeight="1" x14ac:dyDescent="0.25">
      <c r="A5074" s="9">
        <v>3509</v>
      </c>
      <c r="B5074" s="9" t="s">
        <v>10315</v>
      </c>
      <c r="C5074" s="9" t="s">
        <v>10316</v>
      </c>
      <c r="D5074" s="9"/>
      <c r="E5074" s="9" t="s">
        <v>7960</v>
      </c>
      <c r="F5074" s="9" t="s">
        <v>10317</v>
      </c>
      <c r="G5074" s="9"/>
      <c r="H5074" s="9" t="s">
        <v>202</v>
      </c>
      <c r="I5074" s="9" t="s">
        <v>78</v>
      </c>
      <c r="J5074" s="129">
        <v>44326</v>
      </c>
      <c r="K5074" s="129">
        <v>44295</v>
      </c>
      <c r="L5074" s="129">
        <v>44515</v>
      </c>
      <c r="O5074" s="9">
        <v>22</v>
      </c>
      <c r="Q5074" s="9" t="s">
        <v>61</v>
      </c>
      <c r="R5074" s="9"/>
      <c r="S5074" s="13">
        <v>36422400</v>
      </c>
      <c r="T5074" s="13">
        <v>36422400</v>
      </c>
      <c r="U5074" s="13">
        <v>10926720</v>
      </c>
      <c r="V5074" s="9"/>
      <c r="W5074" s="9"/>
      <c r="X5074" s="9"/>
      <c r="Y5074" s="9"/>
      <c r="Z5074" s="9"/>
      <c r="AA5074" s="9"/>
      <c r="AB5074" s="9"/>
      <c r="AC5074" s="9"/>
      <c r="AD5074" s="9"/>
      <c r="AE5074" s="9"/>
      <c r="AF5074" s="55"/>
      <c r="AG5074" s="55"/>
      <c r="AH5074" s="9"/>
      <c r="AI5074" s="9"/>
      <c r="AJ5074" s="9"/>
      <c r="AK5074" s="9"/>
      <c r="AL5074" s="9"/>
      <c r="AM5074" s="9"/>
      <c r="AN5074" s="9"/>
      <c r="AO5074" s="9"/>
      <c r="AP5074" s="9"/>
      <c r="AQ5074" s="9"/>
      <c r="AR5074" s="9"/>
      <c r="AS5074" s="9"/>
      <c r="AT5074" s="9"/>
      <c r="AU5074" s="9"/>
      <c r="AV5074" s="9"/>
      <c r="AW5074" s="9"/>
      <c r="AX5074" s="9"/>
      <c r="AY5074" s="9"/>
      <c r="AZ5074" s="9"/>
      <c r="BA5074" s="9"/>
      <c r="BB5074" s="9"/>
      <c r="BC5074" s="9"/>
      <c r="BD5074" s="9"/>
      <c r="BE5074" s="9"/>
      <c r="BF5074" s="9"/>
      <c r="BG5074" s="9"/>
      <c r="BH5074" s="9"/>
      <c r="BI5074" s="9"/>
      <c r="BJ5074" s="9"/>
      <c r="BK5074" s="9"/>
      <c r="BL5074" s="9"/>
      <c r="BM5074" s="9"/>
      <c r="BN5074" s="9"/>
      <c r="BO5074" s="9"/>
      <c r="BP5074" s="9"/>
      <c r="BQ5074" s="9"/>
      <c r="BT5074" s="9"/>
      <c r="BU5074" s="9"/>
      <c r="BX5074" s="9"/>
      <c r="BY5074" s="9"/>
      <c r="CB5074" s="9"/>
      <c r="CC5074" s="9"/>
      <c r="CF5074" s="9"/>
      <c r="CG5074" s="9"/>
      <c r="CJ5074" s="9"/>
      <c r="CK5074" s="9"/>
      <c r="CN5074" s="9"/>
      <c r="CO5074" s="9"/>
      <c r="CP5074" s="9"/>
      <c r="CQ5074" s="9"/>
      <c r="CR5074" s="9"/>
      <c r="CS5074" s="9"/>
      <c r="CT5074" s="9"/>
      <c r="CU5074" s="9"/>
      <c r="CV5074" s="9"/>
      <c r="CW5074" s="9"/>
      <c r="CX5074" s="9"/>
      <c r="CY5074" s="9"/>
      <c r="CZ5074" s="9"/>
      <c r="DA5074" s="9"/>
      <c r="DB5074" s="9"/>
      <c r="DC5074" s="9"/>
      <c r="DD5074" s="9"/>
      <c r="DE5074" s="9"/>
      <c r="DF5074" s="9"/>
      <c r="DG5074" s="9"/>
      <c r="DH5074" s="9"/>
      <c r="DI5074" s="9"/>
      <c r="DJ5074" s="9"/>
      <c r="DK5074" s="9"/>
      <c r="DL5074" s="9"/>
      <c r="DM5074" s="9"/>
      <c r="DN5074" s="9"/>
      <c r="DO5074" s="9"/>
      <c r="DP5074" s="9"/>
      <c r="DQ5074" s="9"/>
      <c r="DR5074" s="9"/>
      <c r="DS5074" s="9"/>
      <c r="DT5074" s="9"/>
      <c r="DU5074" s="9"/>
      <c r="DV5074" s="9"/>
      <c r="DW5074" s="9"/>
      <c r="DX5074" s="9"/>
      <c r="DY5074" s="9"/>
      <c r="DZ5074" s="9"/>
      <c r="EA5074" s="9"/>
    </row>
    <row r="5075" spans="1:131" ht="19.5" customHeight="1" x14ac:dyDescent="0.25">
      <c r="A5075" s="9">
        <v>3510</v>
      </c>
      <c r="B5075" s="9" t="s">
        <v>10318</v>
      </c>
      <c r="C5075" s="9" t="s">
        <v>8716</v>
      </c>
      <c r="D5075" s="9"/>
      <c r="E5075" s="9" t="s">
        <v>332</v>
      </c>
      <c r="F5075" s="9" t="s">
        <v>493</v>
      </c>
      <c r="G5075" s="9"/>
      <c r="H5075" s="9" t="s">
        <v>202</v>
      </c>
      <c r="I5075" s="9" t="s">
        <v>28</v>
      </c>
      <c r="J5075" s="129">
        <v>44331</v>
      </c>
      <c r="K5075" s="129">
        <v>44301</v>
      </c>
      <c r="L5075" s="129">
        <v>44561</v>
      </c>
      <c r="O5075" s="9">
        <v>29</v>
      </c>
      <c r="Q5075" s="9" t="s">
        <v>54</v>
      </c>
      <c r="R5075" s="9"/>
      <c r="S5075" s="13">
        <v>3000000</v>
      </c>
      <c r="T5075" s="13">
        <v>3000000</v>
      </c>
      <c r="U5075" s="13">
        <v>900000</v>
      </c>
      <c r="V5075" s="9"/>
      <c r="W5075" s="9"/>
      <c r="X5075" s="9"/>
      <c r="Y5075" s="9"/>
      <c r="Z5075" s="9"/>
      <c r="AA5075" s="9"/>
      <c r="AB5075" s="9"/>
      <c r="AC5075" s="9"/>
      <c r="AD5075" s="9"/>
      <c r="AE5075" s="9"/>
      <c r="AF5075" s="55"/>
      <c r="AG5075" s="55"/>
      <c r="AH5075" s="9"/>
      <c r="AI5075" s="9"/>
      <c r="AJ5075" s="9"/>
      <c r="AK5075" s="9"/>
      <c r="AL5075" s="9"/>
      <c r="AM5075" s="9"/>
      <c r="AN5075" s="9"/>
      <c r="AO5075" s="9"/>
      <c r="AP5075" s="9"/>
      <c r="AQ5075" s="9"/>
      <c r="AR5075" s="9"/>
      <c r="AS5075" s="9"/>
      <c r="AT5075" s="9"/>
      <c r="AU5075" s="9"/>
      <c r="AV5075" s="9"/>
      <c r="AW5075" s="9"/>
      <c r="AX5075" s="9"/>
      <c r="AY5075" s="9"/>
      <c r="AZ5075" s="9"/>
      <c r="BA5075" s="9"/>
      <c r="BB5075" s="9"/>
      <c r="BC5075" s="9"/>
      <c r="BD5075" s="9"/>
      <c r="BE5075" s="9"/>
      <c r="BF5075" s="9"/>
      <c r="BG5075" s="9"/>
      <c r="BH5075" s="9"/>
      <c r="BI5075" s="9"/>
      <c r="BJ5075" s="9"/>
      <c r="BK5075" s="9"/>
      <c r="BL5075" s="9"/>
      <c r="BM5075" s="9"/>
      <c r="BN5075" s="9"/>
      <c r="BO5075" s="9"/>
      <c r="BP5075" s="9"/>
      <c r="BQ5075" s="9"/>
      <c r="BT5075" s="9"/>
      <c r="BU5075" s="9"/>
      <c r="BX5075" s="9"/>
      <c r="BY5075" s="9"/>
      <c r="CB5075" s="9"/>
      <c r="CC5075" s="9"/>
      <c r="CF5075" s="9"/>
      <c r="CG5075" s="9"/>
      <c r="CJ5075" s="9"/>
      <c r="CK5075" s="9"/>
      <c r="CN5075" s="9"/>
      <c r="CO5075" s="9"/>
      <c r="CP5075" s="9"/>
      <c r="CQ5075" s="9"/>
      <c r="CR5075" s="9"/>
      <c r="CS5075" s="9"/>
      <c r="CT5075" s="9"/>
      <c r="CU5075" s="9"/>
      <c r="CV5075" s="9"/>
      <c r="CW5075" s="9"/>
      <c r="CX5075" s="9"/>
      <c r="CY5075" s="9"/>
      <c r="CZ5075" s="9"/>
      <c r="DA5075" s="9"/>
      <c r="DB5075" s="9"/>
      <c r="DC5075" s="9"/>
      <c r="DD5075" s="9"/>
      <c r="DE5075" s="9"/>
      <c r="DF5075" s="9"/>
      <c r="DG5075" s="9"/>
      <c r="DH5075" s="9"/>
      <c r="DI5075" s="9"/>
      <c r="DJ5075" s="9"/>
      <c r="DK5075" s="9"/>
      <c r="DL5075" s="9"/>
      <c r="DM5075" s="9"/>
      <c r="DN5075" s="9"/>
      <c r="DO5075" s="9"/>
      <c r="DP5075" s="9"/>
      <c r="DQ5075" s="9"/>
      <c r="DR5075" s="9"/>
      <c r="DS5075" s="9"/>
      <c r="DT5075" s="9"/>
      <c r="DU5075" s="9"/>
      <c r="DV5075" s="9"/>
      <c r="DW5075" s="9"/>
      <c r="DX5075" s="9"/>
      <c r="DY5075" s="9"/>
      <c r="DZ5075" s="9"/>
      <c r="EA5075" s="9"/>
    </row>
    <row r="5076" spans="1:131" ht="19.5" customHeight="1" x14ac:dyDescent="0.25">
      <c r="A5076" s="9">
        <v>3511</v>
      </c>
      <c r="B5076" s="10" t="s">
        <v>10319</v>
      </c>
      <c r="C5076" s="9" t="s">
        <v>10320</v>
      </c>
      <c r="D5076" s="9"/>
      <c r="E5076" s="9" t="s">
        <v>168</v>
      </c>
      <c r="F5076" s="9" t="s">
        <v>10229</v>
      </c>
      <c r="G5076" s="9"/>
      <c r="H5076" s="9" t="s">
        <v>202</v>
      </c>
      <c r="I5076" s="9" t="s">
        <v>25</v>
      </c>
      <c r="J5076" s="129">
        <v>44331</v>
      </c>
      <c r="K5076" s="129">
        <v>44301</v>
      </c>
      <c r="L5076" s="129">
        <v>44392</v>
      </c>
      <c r="O5076" s="9">
        <v>26</v>
      </c>
      <c r="Q5076" s="9" t="s">
        <v>61</v>
      </c>
      <c r="R5076" s="9"/>
      <c r="S5076" s="13">
        <v>3900000</v>
      </c>
      <c r="T5076" s="13">
        <v>3900000</v>
      </c>
      <c r="U5076" s="13">
        <v>1170000</v>
      </c>
      <c r="V5076" s="9"/>
      <c r="W5076" s="9"/>
      <c r="X5076" s="9"/>
      <c r="Y5076" s="9"/>
      <c r="Z5076" s="9"/>
      <c r="AA5076" s="9"/>
      <c r="AB5076" s="9"/>
      <c r="AC5076" s="9"/>
      <c r="AD5076" s="9"/>
      <c r="AE5076" s="9"/>
      <c r="AF5076" s="55"/>
      <c r="AG5076" s="55"/>
      <c r="AH5076" s="9"/>
      <c r="AI5076" s="9"/>
      <c r="AJ5076" s="9"/>
      <c r="AK5076" s="9"/>
      <c r="AL5076" s="9"/>
      <c r="AM5076" s="9"/>
      <c r="AN5076" s="9"/>
      <c r="AO5076" s="9"/>
      <c r="AP5076" s="9"/>
      <c r="AQ5076" s="9"/>
      <c r="AR5076" s="9"/>
      <c r="AS5076" s="9"/>
      <c r="AT5076" s="9"/>
      <c r="AU5076" s="9"/>
      <c r="AV5076" s="9"/>
      <c r="AW5076" s="9"/>
      <c r="AX5076" s="9"/>
      <c r="AY5076" s="9"/>
      <c r="AZ5076" s="9"/>
      <c r="BA5076" s="9"/>
      <c r="BB5076" s="9"/>
      <c r="BC5076" s="9"/>
      <c r="BD5076" s="9"/>
      <c r="BE5076" s="9"/>
      <c r="BF5076" s="9"/>
      <c r="BG5076" s="9"/>
      <c r="BH5076" s="9"/>
      <c r="BI5076" s="9"/>
      <c r="BJ5076" s="9"/>
      <c r="BK5076" s="9"/>
      <c r="BL5076" s="9"/>
      <c r="BM5076" s="9"/>
      <c r="BN5076" s="9"/>
      <c r="BO5076" s="9"/>
      <c r="BP5076" s="9"/>
      <c r="BQ5076" s="9"/>
      <c r="BT5076" s="9"/>
      <c r="BU5076" s="9"/>
      <c r="BX5076" s="9"/>
      <c r="BY5076" s="9"/>
      <c r="CB5076" s="9"/>
      <c r="CC5076" s="9"/>
      <c r="CF5076" s="9"/>
      <c r="CG5076" s="9"/>
      <c r="CJ5076" s="9"/>
      <c r="CK5076" s="9"/>
      <c r="CN5076" s="9"/>
      <c r="CO5076" s="9"/>
      <c r="CP5076" s="9"/>
      <c r="CQ5076" s="9"/>
      <c r="CR5076" s="9"/>
      <c r="CS5076" s="9"/>
      <c r="CT5076" s="9"/>
      <c r="CU5076" s="9"/>
      <c r="CV5076" s="9"/>
      <c r="CW5076" s="9"/>
      <c r="CX5076" s="9"/>
      <c r="CY5076" s="9"/>
      <c r="CZ5076" s="9"/>
      <c r="DA5076" s="9"/>
      <c r="DB5076" s="9"/>
      <c r="DC5076" s="9"/>
      <c r="DD5076" s="9"/>
      <c r="DE5076" s="9"/>
      <c r="DF5076" s="9"/>
      <c r="DG5076" s="9"/>
      <c r="DH5076" s="9"/>
      <c r="DI5076" s="9"/>
      <c r="DJ5076" s="9"/>
      <c r="DK5076" s="9"/>
      <c r="DL5076" s="9"/>
      <c r="DM5076" s="9"/>
      <c r="DN5076" s="9"/>
      <c r="DO5076" s="9"/>
      <c r="DP5076" s="9"/>
      <c r="DQ5076" s="9"/>
      <c r="DR5076" s="9"/>
      <c r="DS5076" s="9"/>
      <c r="DT5076" s="9"/>
      <c r="DU5076" s="9"/>
      <c r="DV5076" s="9"/>
      <c r="DW5076" s="9"/>
      <c r="DX5076" s="9"/>
      <c r="DY5076" s="9"/>
      <c r="DZ5076" s="9"/>
      <c r="EA5076" s="9"/>
    </row>
    <row r="5077" spans="1:131" ht="39.75" customHeight="1" x14ac:dyDescent="0.25">
      <c r="A5077" s="9">
        <v>3512</v>
      </c>
      <c r="B5077" s="9" t="s">
        <v>10321</v>
      </c>
      <c r="C5077" s="9" t="s">
        <v>10328</v>
      </c>
      <c r="D5077" s="9"/>
      <c r="E5077" s="9" t="s">
        <v>4501</v>
      </c>
      <c r="F5077" s="9" t="s">
        <v>4503</v>
      </c>
      <c r="G5077" s="9"/>
      <c r="H5077" s="9" t="s">
        <v>202</v>
      </c>
      <c r="I5077" s="9" t="s">
        <v>25</v>
      </c>
      <c r="J5077" s="129">
        <v>44294</v>
      </c>
      <c r="K5077" s="129">
        <v>44287</v>
      </c>
      <c r="L5077" s="129">
        <v>44500</v>
      </c>
      <c r="O5077" s="9">
        <v>29</v>
      </c>
      <c r="Q5077" s="9" t="s">
        <v>61</v>
      </c>
      <c r="R5077" s="9"/>
      <c r="S5077" s="13">
        <v>3860000</v>
      </c>
      <c r="T5077" s="13">
        <v>3860000</v>
      </c>
      <c r="U5077" s="13">
        <v>1158000</v>
      </c>
      <c r="V5077" s="9"/>
      <c r="W5077" s="9"/>
      <c r="X5077" s="9"/>
      <c r="Y5077" s="9"/>
      <c r="Z5077" s="9"/>
      <c r="AA5077" s="9"/>
      <c r="AB5077" s="9"/>
      <c r="AC5077" s="9"/>
      <c r="AD5077" s="9"/>
      <c r="AE5077" s="9"/>
      <c r="AF5077" s="55"/>
      <c r="AG5077" s="55"/>
      <c r="AH5077" s="9"/>
      <c r="AI5077" s="9"/>
      <c r="AJ5077" s="9"/>
      <c r="AK5077" s="9"/>
      <c r="AL5077" s="9"/>
      <c r="AM5077" s="9"/>
      <c r="AN5077" s="9"/>
      <c r="AO5077" s="9"/>
      <c r="AP5077" s="9"/>
      <c r="AQ5077" s="9"/>
      <c r="AR5077" s="9"/>
      <c r="AS5077" s="9"/>
      <c r="AT5077" s="9"/>
      <c r="AU5077" s="9"/>
      <c r="AV5077" s="9"/>
      <c r="AW5077" s="9"/>
      <c r="AX5077" s="9"/>
      <c r="AY5077" s="9"/>
      <c r="AZ5077" s="9"/>
      <c r="BA5077" s="9"/>
      <c r="BB5077" s="9"/>
      <c r="BC5077" s="9"/>
      <c r="BD5077" s="9"/>
      <c r="BE5077" s="9"/>
      <c r="BF5077" s="9"/>
      <c r="BG5077" s="9"/>
      <c r="BH5077" s="9"/>
      <c r="BI5077" s="9"/>
      <c r="BJ5077" s="9"/>
      <c r="BK5077" s="9"/>
      <c r="BL5077" s="9"/>
      <c r="BM5077" s="9"/>
      <c r="BN5077" s="9"/>
      <c r="BO5077" s="9"/>
      <c r="BP5077" s="9"/>
      <c r="BQ5077" s="9"/>
      <c r="BT5077" s="9"/>
      <c r="BU5077" s="9"/>
      <c r="BX5077" s="9"/>
      <c r="BY5077" s="9"/>
      <c r="CB5077" s="9"/>
      <c r="CC5077" s="9"/>
      <c r="CF5077" s="9"/>
      <c r="CG5077" s="9"/>
      <c r="CJ5077" s="9"/>
      <c r="CK5077" s="9"/>
      <c r="CN5077" s="9"/>
      <c r="CO5077" s="9"/>
      <c r="CP5077" s="9"/>
      <c r="CQ5077" s="9"/>
      <c r="CR5077" s="9"/>
      <c r="CS5077" s="9"/>
      <c r="CT5077" s="9"/>
      <c r="CU5077" s="9"/>
      <c r="CV5077" s="9"/>
      <c r="CW5077" s="9"/>
      <c r="CX5077" s="9"/>
      <c r="CY5077" s="9"/>
      <c r="CZ5077" s="9"/>
      <c r="DA5077" s="9"/>
      <c r="DB5077" s="9"/>
      <c r="DC5077" s="9"/>
      <c r="DD5077" s="9"/>
      <c r="DE5077" s="9"/>
      <c r="DF5077" s="9"/>
      <c r="DG5077" s="9"/>
      <c r="DH5077" s="9"/>
      <c r="DI5077" s="9"/>
      <c r="DJ5077" s="9"/>
      <c r="DK5077" s="9"/>
      <c r="DL5077" s="9"/>
      <c r="DM5077" s="9"/>
      <c r="DN5077" s="9"/>
      <c r="DO5077" s="9"/>
      <c r="DP5077" s="9"/>
      <c r="DQ5077" s="9"/>
      <c r="DR5077" s="9"/>
      <c r="DS5077" s="9"/>
      <c r="DT5077" s="9"/>
      <c r="DU5077" s="9"/>
      <c r="DV5077" s="9"/>
      <c r="DW5077" s="9"/>
      <c r="DX5077" s="9"/>
      <c r="DY5077" s="9"/>
      <c r="DZ5077" s="9"/>
      <c r="EA5077" s="9"/>
    </row>
    <row r="5078" spans="1:131" s="18" customFormat="1" ht="39.75" customHeight="1" x14ac:dyDescent="0.25">
      <c r="A5078" s="18">
        <v>3512</v>
      </c>
      <c r="B5078" s="18" t="s">
        <v>10321</v>
      </c>
      <c r="C5078" s="18" t="s">
        <v>10328</v>
      </c>
      <c r="D5078" s="19">
        <v>44510</v>
      </c>
      <c r="J5078" s="130"/>
      <c r="K5078" s="130"/>
      <c r="L5078" s="130">
        <v>44530</v>
      </c>
      <c r="S5078" s="20"/>
      <c r="T5078" s="20"/>
      <c r="U5078" s="20"/>
      <c r="AF5078" s="57"/>
      <c r="AG5078" s="57"/>
    </row>
    <row r="5079" spans="1:131" ht="19.5" customHeight="1" x14ac:dyDescent="0.25">
      <c r="A5079" s="9">
        <v>3513</v>
      </c>
      <c r="B5079" s="9" t="s">
        <v>10322</v>
      </c>
      <c r="C5079" s="9" t="s">
        <v>10323</v>
      </c>
      <c r="D5079" s="9"/>
      <c r="E5079" s="9" t="s">
        <v>10324</v>
      </c>
      <c r="F5079" s="9" t="s">
        <v>9677</v>
      </c>
      <c r="G5079" s="9"/>
      <c r="H5079" s="9" t="s">
        <v>202</v>
      </c>
      <c r="I5079" s="9" t="s">
        <v>78</v>
      </c>
      <c r="J5079" s="129">
        <v>44364</v>
      </c>
      <c r="K5079" s="129">
        <v>44333</v>
      </c>
      <c r="L5079" s="129">
        <v>44500</v>
      </c>
      <c r="O5079" s="9">
        <v>29</v>
      </c>
      <c r="Q5079" s="9" t="s">
        <v>61</v>
      </c>
      <c r="R5079" s="9"/>
      <c r="S5079" s="13">
        <v>33696000</v>
      </c>
      <c r="T5079" s="13">
        <v>33696000</v>
      </c>
      <c r="U5079" s="13">
        <v>10108800</v>
      </c>
      <c r="V5079" s="9"/>
      <c r="W5079" s="9"/>
      <c r="X5079" s="9"/>
      <c r="Y5079" s="9"/>
      <c r="Z5079" s="9"/>
      <c r="AA5079" s="9"/>
      <c r="AB5079" s="9"/>
      <c r="AC5079" s="9"/>
      <c r="AD5079" s="9"/>
      <c r="AE5079" s="9"/>
      <c r="AF5079" s="55"/>
      <c r="AG5079" s="55"/>
      <c r="AH5079" s="9"/>
      <c r="AI5079" s="9"/>
      <c r="AJ5079" s="9"/>
      <c r="AK5079" s="9"/>
      <c r="AL5079" s="9"/>
      <c r="AM5079" s="9"/>
      <c r="AN5079" s="9"/>
      <c r="AO5079" s="9"/>
      <c r="AP5079" s="9"/>
      <c r="AQ5079" s="9"/>
      <c r="AR5079" s="9"/>
      <c r="AS5079" s="9"/>
      <c r="AT5079" s="9"/>
      <c r="AU5079" s="9"/>
      <c r="AV5079" s="9"/>
      <c r="AW5079" s="9"/>
      <c r="AX5079" s="9"/>
      <c r="AY5079" s="9"/>
      <c r="AZ5079" s="9"/>
      <c r="BA5079" s="9"/>
      <c r="BB5079" s="9"/>
      <c r="BC5079" s="9"/>
      <c r="BD5079" s="9"/>
      <c r="BE5079" s="9"/>
      <c r="BF5079" s="9"/>
      <c r="BG5079" s="9"/>
      <c r="BH5079" s="9"/>
      <c r="BI5079" s="9"/>
      <c r="BJ5079" s="9"/>
      <c r="BK5079" s="9"/>
      <c r="BL5079" s="9"/>
      <c r="BM5079" s="9"/>
      <c r="BN5079" s="9"/>
      <c r="BO5079" s="9"/>
      <c r="BP5079" s="9"/>
      <c r="BQ5079" s="9"/>
      <c r="BT5079" s="9"/>
      <c r="BU5079" s="9"/>
      <c r="BX5079" s="9"/>
      <c r="BY5079" s="9"/>
      <c r="CB5079" s="9"/>
      <c r="CC5079" s="9"/>
      <c r="CF5079" s="9"/>
      <c r="CG5079" s="9"/>
      <c r="CJ5079" s="9"/>
      <c r="CK5079" s="9"/>
      <c r="CN5079" s="9"/>
      <c r="CO5079" s="9"/>
      <c r="CP5079" s="9"/>
      <c r="CQ5079" s="9"/>
      <c r="CR5079" s="9"/>
      <c r="CS5079" s="9"/>
      <c r="CT5079" s="9"/>
      <c r="CU5079" s="9"/>
      <c r="CV5079" s="9"/>
      <c r="CW5079" s="9"/>
      <c r="CX5079" s="9"/>
      <c r="CY5079" s="9"/>
      <c r="CZ5079" s="9"/>
      <c r="DA5079" s="9"/>
      <c r="DB5079" s="9"/>
      <c r="DC5079" s="9"/>
      <c r="DD5079" s="9"/>
      <c r="DE5079" s="9"/>
      <c r="DF5079" s="9"/>
      <c r="DG5079" s="9"/>
      <c r="DH5079" s="9"/>
      <c r="DI5079" s="9"/>
      <c r="DJ5079" s="9"/>
      <c r="DK5079" s="9"/>
      <c r="DL5079" s="9"/>
      <c r="DM5079" s="9"/>
      <c r="DN5079" s="9"/>
      <c r="DO5079" s="9"/>
      <c r="DP5079" s="9"/>
      <c r="DQ5079" s="9"/>
      <c r="DR5079" s="9"/>
      <c r="DS5079" s="9"/>
      <c r="DT5079" s="9"/>
      <c r="DU5079" s="9"/>
      <c r="DV5079" s="9"/>
      <c r="DW5079" s="9"/>
      <c r="DX5079" s="9"/>
      <c r="DY5079" s="9"/>
      <c r="DZ5079" s="9"/>
      <c r="EA5079" s="9"/>
    </row>
    <row r="5080" spans="1:131" ht="19.5" customHeight="1" x14ac:dyDescent="0.25">
      <c r="A5080" s="9">
        <v>3514</v>
      </c>
      <c r="B5080" s="9" t="s">
        <v>10325</v>
      </c>
      <c r="C5080" s="9" t="s">
        <v>10326</v>
      </c>
      <c r="D5080" s="9"/>
      <c r="E5080" s="9" t="s">
        <v>3331</v>
      </c>
      <c r="F5080" s="9" t="s">
        <v>5018</v>
      </c>
      <c r="G5080" s="9"/>
      <c r="H5080" s="9" t="s">
        <v>202</v>
      </c>
      <c r="I5080" s="9" t="s">
        <v>25</v>
      </c>
      <c r="J5080" s="129">
        <v>44392</v>
      </c>
      <c r="K5080" s="129">
        <v>44378</v>
      </c>
      <c r="L5080" s="129">
        <v>44499</v>
      </c>
      <c r="O5080" s="9">
        <v>30</v>
      </c>
      <c r="Q5080" s="9" t="s">
        <v>61</v>
      </c>
      <c r="R5080" s="9"/>
      <c r="S5080" s="13">
        <v>2700000</v>
      </c>
      <c r="T5080" s="13">
        <v>2700000</v>
      </c>
      <c r="U5080" s="13">
        <v>810000</v>
      </c>
      <c r="V5080" s="9"/>
      <c r="W5080" s="9"/>
      <c r="X5080" s="9"/>
      <c r="Y5080" s="9"/>
      <c r="Z5080" s="9"/>
      <c r="AA5080" s="9"/>
      <c r="AB5080" s="9"/>
      <c r="AC5080" s="9"/>
      <c r="AD5080" s="9"/>
      <c r="AE5080" s="9"/>
      <c r="AF5080" s="55"/>
      <c r="AG5080" s="55"/>
      <c r="AH5080" s="9"/>
      <c r="AI5080" s="9"/>
      <c r="AJ5080" s="9"/>
      <c r="AK5080" s="9"/>
      <c r="AL5080" s="9"/>
      <c r="AM5080" s="9"/>
      <c r="AN5080" s="9"/>
      <c r="AO5080" s="9"/>
      <c r="AP5080" s="9"/>
      <c r="AQ5080" s="9"/>
      <c r="AR5080" s="9"/>
      <c r="AS5080" s="9"/>
      <c r="AT5080" s="9"/>
      <c r="AU5080" s="9"/>
      <c r="AV5080" s="9"/>
      <c r="AW5080" s="9"/>
      <c r="AX5080" s="9"/>
      <c r="AY5080" s="9"/>
      <c r="AZ5080" s="9"/>
      <c r="BA5080" s="9"/>
      <c r="BB5080" s="9"/>
      <c r="BC5080" s="9"/>
      <c r="BD5080" s="9"/>
      <c r="BE5080" s="9"/>
      <c r="BF5080" s="9"/>
      <c r="BG5080" s="9"/>
      <c r="BH5080" s="9"/>
      <c r="BI5080" s="9"/>
      <c r="BJ5080" s="9"/>
      <c r="BK5080" s="9"/>
      <c r="BL5080" s="9"/>
      <c r="BM5080" s="9"/>
      <c r="BN5080" s="9"/>
      <c r="BO5080" s="9"/>
      <c r="BP5080" s="9"/>
      <c r="BQ5080" s="9"/>
      <c r="BT5080" s="9"/>
      <c r="BU5080" s="9"/>
      <c r="BX5080" s="9"/>
      <c r="BY5080" s="9"/>
      <c r="CB5080" s="9"/>
      <c r="CC5080" s="9"/>
      <c r="CF5080" s="9"/>
      <c r="CG5080" s="9"/>
      <c r="CJ5080" s="9"/>
      <c r="CK5080" s="9"/>
      <c r="CN5080" s="9"/>
      <c r="CO5080" s="9"/>
      <c r="CP5080" s="9"/>
      <c r="CQ5080" s="9"/>
      <c r="CR5080" s="9"/>
      <c r="CS5080" s="9"/>
      <c r="CT5080" s="9"/>
      <c r="CU5080" s="9"/>
      <c r="CV5080" s="9"/>
      <c r="CW5080" s="9"/>
      <c r="CX5080" s="9"/>
      <c r="CY5080" s="9"/>
      <c r="CZ5080" s="9"/>
      <c r="DA5080" s="9"/>
      <c r="DB5080" s="9"/>
      <c r="DC5080" s="9"/>
      <c r="DD5080" s="9"/>
      <c r="DE5080" s="9"/>
      <c r="DF5080" s="9"/>
      <c r="DG5080" s="9"/>
      <c r="DH5080" s="9"/>
      <c r="DI5080" s="9"/>
      <c r="DJ5080" s="9"/>
      <c r="DK5080" s="9"/>
      <c r="DL5080" s="9"/>
      <c r="DM5080" s="9"/>
      <c r="DN5080" s="9"/>
      <c r="DO5080" s="9"/>
      <c r="DP5080" s="9"/>
      <c r="DQ5080" s="9"/>
      <c r="DR5080" s="9"/>
      <c r="DS5080" s="9"/>
      <c r="DT5080" s="9"/>
      <c r="DU5080" s="9"/>
      <c r="DV5080" s="9"/>
      <c r="DW5080" s="9"/>
      <c r="DX5080" s="9"/>
      <c r="DY5080" s="9"/>
      <c r="DZ5080" s="9"/>
      <c r="EA5080" s="9"/>
    </row>
    <row r="5081" spans="1:131" ht="19.5" customHeight="1" x14ac:dyDescent="0.25">
      <c r="A5081" s="9">
        <v>3515</v>
      </c>
      <c r="B5081" s="9" t="s">
        <v>10327</v>
      </c>
      <c r="C5081" s="9" t="s">
        <v>10329</v>
      </c>
      <c r="D5081" s="9"/>
      <c r="E5081" s="9" t="s">
        <v>6993</v>
      </c>
      <c r="F5081" s="9" t="s">
        <v>6994</v>
      </c>
      <c r="G5081" s="9"/>
      <c r="H5081" s="9" t="s">
        <v>202</v>
      </c>
      <c r="I5081" s="9" t="s">
        <v>8147</v>
      </c>
      <c r="J5081" s="129">
        <v>44408</v>
      </c>
      <c r="K5081" s="129">
        <v>44368</v>
      </c>
      <c r="L5081" s="129">
        <v>44498</v>
      </c>
      <c r="O5081" s="9">
        <v>29</v>
      </c>
      <c r="Q5081" s="9" t="s">
        <v>61</v>
      </c>
      <c r="R5081" s="9"/>
      <c r="S5081" s="13">
        <v>15880000</v>
      </c>
      <c r="T5081" s="13">
        <v>15880000</v>
      </c>
      <c r="U5081" s="13">
        <v>4764000</v>
      </c>
      <c r="V5081" s="9"/>
      <c r="W5081" s="9"/>
      <c r="X5081" s="9"/>
      <c r="Y5081" s="9"/>
      <c r="Z5081" s="9"/>
      <c r="AA5081" s="9"/>
      <c r="AB5081" s="9"/>
      <c r="AC5081" s="9"/>
      <c r="AD5081" s="9"/>
      <c r="AE5081" s="9"/>
      <c r="AF5081" s="55"/>
      <c r="AG5081" s="55"/>
      <c r="AH5081" s="9"/>
      <c r="AI5081" s="9"/>
      <c r="AJ5081" s="9"/>
      <c r="AK5081" s="9"/>
      <c r="AL5081" s="9"/>
      <c r="AM5081" s="9"/>
      <c r="AN5081" s="9"/>
      <c r="AO5081" s="9"/>
      <c r="AP5081" s="9"/>
      <c r="AQ5081" s="9"/>
      <c r="AR5081" s="9"/>
      <c r="AS5081" s="9"/>
      <c r="AT5081" s="9"/>
      <c r="AU5081" s="9"/>
      <c r="AV5081" s="9"/>
      <c r="AW5081" s="9"/>
      <c r="AX5081" s="9"/>
      <c r="AY5081" s="9"/>
      <c r="AZ5081" s="9"/>
      <c r="BA5081" s="9"/>
      <c r="BB5081" s="9"/>
      <c r="BC5081" s="9"/>
      <c r="BD5081" s="9"/>
      <c r="BE5081" s="9"/>
      <c r="BF5081" s="9"/>
      <c r="BG5081" s="9"/>
      <c r="BH5081" s="9"/>
      <c r="BI5081" s="9"/>
      <c r="BJ5081" s="9"/>
      <c r="BK5081" s="9"/>
      <c r="BL5081" s="9"/>
      <c r="BM5081" s="9"/>
      <c r="BN5081" s="9"/>
      <c r="BO5081" s="9"/>
      <c r="BP5081" s="9"/>
      <c r="BQ5081" s="9"/>
      <c r="BT5081" s="9"/>
      <c r="BU5081" s="9"/>
      <c r="BX5081" s="9"/>
      <c r="BY5081" s="9"/>
      <c r="CB5081" s="9"/>
      <c r="CC5081" s="9"/>
      <c r="CF5081" s="9"/>
      <c r="CG5081" s="9"/>
      <c r="CJ5081" s="9"/>
      <c r="CK5081" s="9"/>
      <c r="CN5081" s="9"/>
      <c r="CO5081" s="9"/>
      <c r="CP5081" s="9"/>
      <c r="CQ5081" s="9"/>
      <c r="CR5081" s="9"/>
      <c r="CS5081" s="9"/>
      <c r="CT5081" s="9"/>
      <c r="CU5081" s="9"/>
      <c r="CV5081" s="9"/>
      <c r="CW5081" s="9"/>
      <c r="CX5081" s="9"/>
      <c r="CY5081" s="9"/>
      <c r="CZ5081" s="9"/>
      <c r="DA5081" s="9"/>
      <c r="DB5081" s="9"/>
      <c r="DC5081" s="9"/>
      <c r="DD5081" s="9"/>
      <c r="DE5081" s="9"/>
      <c r="DF5081" s="9"/>
      <c r="DG5081" s="9"/>
      <c r="DH5081" s="9"/>
      <c r="DI5081" s="9"/>
      <c r="DJ5081" s="9"/>
      <c r="DK5081" s="9"/>
      <c r="DL5081" s="9"/>
      <c r="DM5081" s="9"/>
      <c r="DN5081" s="9"/>
      <c r="DO5081" s="9"/>
      <c r="DP5081" s="9"/>
      <c r="DQ5081" s="9"/>
      <c r="DR5081" s="9"/>
      <c r="DS5081" s="9"/>
      <c r="DT5081" s="9"/>
      <c r="DU5081" s="9"/>
      <c r="DV5081" s="9"/>
      <c r="DW5081" s="9"/>
      <c r="DX5081" s="9"/>
      <c r="DY5081" s="9"/>
      <c r="DZ5081" s="9"/>
      <c r="EA5081" s="9"/>
    </row>
    <row r="5082" spans="1:131" ht="19.5" customHeight="1" x14ac:dyDescent="0.25">
      <c r="A5082" s="9">
        <v>3516</v>
      </c>
      <c r="B5082" s="9" t="s">
        <v>10330</v>
      </c>
      <c r="C5082" s="9" t="s">
        <v>10332</v>
      </c>
      <c r="D5082" s="9"/>
      <c r="E5082" s="9" t="s">
        <v>10151</v>
      </c>
      <c r="F5082" s="9" t="s">
        <v>10234</v>
      </c>
      <c r="G5082" s="9"/>
      <c r="H5082" s="9" t="s">
        <v>202</v>
      </c>
      <c r="I5082" s="9" t="s">
        <v>25</v>
      </c>
      <c r="J5082" s="129">
        <v>44383</v>
      </c>
      <c r="K5082" s="129">
        <v>44354</v>
      </c>
      <c r="L5082" s="129">
        <v>44469</v>
      </c>
      <c r="O5082" s="9">
        <v>25</v>
      </c>
      <c r="Q5082" s="9" t="s">
        <v>54</v>
      </c>
      <c r="R5082" s="9"/>
      <c r="S5082" s="13">
        <v>3246000</v>
      </c>
      <c r="T5082" s="13">
        <v>3246000</v>
      </c>
      <c r="U5082" s="13">
        <v>973800</v>
      </c>
      <c r="V5082" s="9"/>
      <c r="W5082" s="9"/>
      <c r="X5082" s="9"/>
      <c r="Y5082" s="9"/>
      <c r="Z5082" s="9"/>
      <c r="AA5082" s="9"/>
      <c r="AB5082" s="9"/>
      <c r="AC5082" s="9"/>
      <c r="AD5082" s="9"/>
      <c r="AE5082" s="9"/>
      <c r="AF5082" s="55"/>
      <c r="AG5082" s="55"/>
      <c r="AH5082" s="9"/>
      <c r="AI5082" s="9"/>
      <c r="AJ5082" s="9"/>
      <c r="AK5082" s="9"/>
      <c r="AL5082" s="9"/>
      <c r="AM5082" s="9"/>
      <c r="AN5082" s="9"/>
      <c r="AO5082" s="9"/>
      <c r="AP5082" s="9"/>
      <c r="AQ5082" s="9"/>
      <c r="AR5082" s="9"/>
      <c r="AS5082" s="9"/>
      <c r="AT5082" s="9"/>
      <c r="AU5082" s="9"/>
      <c r="AV5082" s="9"/>
      <c r="AW5082" s="9"/>
      <c r="AX5082" s="9"/>
      <c r="AY5082" s="9"/>
      <c r="AZ5082" s="9"/>
      <c r="BA5082" s="9"/>
      <c r="BB5082" s="9"/>
      <c r="BC5082" s="9"/>
      <c r="BD5082" s="9"/>
      <c r="BE5082" s="9"/>
      <c r="BF5082" s="9"/>
      <c r="BG5082" s="9"/>
      <c r="BH5082" s="9"/>
      <c r="BI5082" s="9"/>
      <c r="BJ5082" s="9"/>
      <c r="BK5082" s="9"/>
      <c r="BL5082" s="9"/>
      <c r="BM5082" s="9"/>
      <c r="BN5082" s="9"/>
      <c r="BO5082" s="9"/>
      <c r="BP5082" s="9"/>
      <c r="BQ5082" s="9"/>
      <c r="BT5082" s="9"/>
      <c r="BU5082" s="9"/>
      <c r="BX5082" s="9"/>
      <c r="BY5082" s="9"/>
      <c r="CB5082" s="9"/>
      <c r="CC5082" s="9"/>
      <c r="CF5082" s="9"/>
      <c r="CG5082" s="9"/>
      <c r="CJ5082" s="9"/>
      <c r="CK5082" s="9"/>
      <c r="CN5082" s="9"/>
      <c r="CO5082" s="9"/>
      <c r="CP5082" s="9"/>
      <c r="CQ5082" s="9"/>
      <c r="CR5082" s="9"/>
      <c r="CS5082" s="9"/>
      <c r="CT5082" s="9"/>
      <c r="CU5082" s="9"/>
      <c r="CV5082" s="9"/>
      <c r="CW5082" s="9"/>
      <c r="CX5082" s="9"/>
      <c r="CY5082" s="9"/>
      <c r="CZ5082" s="9"/>
      <c r="DA5082" s="9"/>
      <c r="DB5082" s="9"/>
      <c r="DC5082" s="9"/>
      <c r="DD5082" s="9"/>
      <c r="DE5082" s="9"/>
      <c r="DF5082" s="9"/>
      <c r="DG5082" s="9"/>
      <c r="DH5082" s="9"/>
      <c r="DI5082" s="9"/>
      <c r="DJ5082" s="9"/>
      <c r="DK5082" s="9"/>
      <c r="DL5082" s="9"/>
      <c r="DM5082" s="9"/>
      <c r="DN5082" s="9"/>
      <c r="DO5082" s="9"/>
      <c r="DP5082" s="9"/>
      <c r="DQ5082" s="9"/>
      <c r="DR5082" s="9"/>
      <c r="DS5082" s="9"/>
      <c r="DT5082" s="9"/>
      <c r="DU5082" s="9"/>
      <c r="DV5082" s="9"/>
      <c r="DW5082" s="9"/>
      <c r="DX5082" s="9"/>
      <c r="DY5082" s="9"/>
      <c r="DZ5082" s="9"/>
      <c r="EA5082" s="9"/>
    </row>
    <row r="5083" spans="1:131" ht="19.5" customHeight="1" x14ac:dyDescent="0.25">
      <c r="A5083" s="9">
        <v>3517</v>
      </c>
      <c r="B5083" s="9" t="s">
        <v>10333</v>
      </c>
      <c r="C5083" s="9" t="s">
        <v>10331</v>
      </c>
      <c r="D5083" s="9"/>
      <c r="E5083" s="9" t="s">
        <v>10151</v>
      </c>
      <c r="F5083" s="9" t="s">
        <v>10234</v>
      </c>
      <c r="G5083" s="9"/>
      <c r="H5083" s="9" t="s">
        <v>202</v>
      </c>
      <c r="I5083" s="9" t="s">
        <v>25</v>
      </c>
      <c r="J5083" s="129">
        <v>44432</v>
      </c>
      <c r="K5083" s="129">
        <v>44400</v>
      </c>
      <c r="L5083" s="129">
        <v>44500</v>
      </c>
      <c r="O5083" s="9">
        <v>24</v>
      </c>
      <c r="Q5083" s="9" t="s">
        <v>54</v>
      </c>
      <c r="R5083" s="9"/>
      <c r="S5083" s="13">
        <v>12984000</v>
      </c>
      <c r="T5083" s="13">
        <v>12984000</v>
      </c>
      <c r="U5083" s="13">
        <v>3895200</v>
      </c>
      <c r="V5083" s="9"/>
      <c r="W5083" s="9"/>
      <c r="X5083" s="9"/>
      <c r="Y5083" s="9"/>
      <c r="Z5083" s="9"/>
      <c r="AA5083" s="9"/>
      <c r="AB5083" s="9"/>
      <c r="AC5083" s="9"/>
      <c r="AD5083" s="9"/>
      <c r="AE5083" s="9"/>
      <c r="AF5083" s="55"/>
      <c r="AG5083" s="55"/>
      <c r="AH5083" s="9"/>
      <c r="AI5083" s="9"/>
      <c r="AJ5083" s="9"/>
      <c r="AK5083" s="9"/>
      <c r="AL5083" s="9"/>
      <c r="AM5083" s="9"/>
      <c r="AN5083" s="9"/>
      <c r="AO5083" s="9"/>
      <c r="AP5083" s="9"/>
      <c r="AQ5083" s="9"/>
      <c r="AR5083" s="9"/>
      <c r="AS5083" s="9"/>
      <c r="AT5083" s="9"/>
      <c r="AU5083" s="9"/>
      <c r="AV5083" s="9"/>
      <c r="AW5083" s="9"/>
      <c r="AX5083" s="9"/>
      <c r="AY5083" s="9"/>
      <c r="AZ5083" s="9"/>
      <c r="BA5083" s="9"/>
      <c r="BB5083" s="9"/>
      <c r="BC5083" s="9"/>
      <c r="BD5083" s="9"/>
      <c r="BE5083" s="9"/>
      <c r="BF5083" s="9"/>
      <c r="BG5083" s="9"/>
      <c r="BH5083" s="9"/>
      <c r="BI5083" s="9"/>
      <c r="BJ5083" s="9"/>
      <c r="BK5083" s="9"/>
      <c r="BL5083" s="9"/>
      <c r="BM5083" s="9"/>
      <c r="BN5083" s="9"/>
      <c r="BO5083" s="9"/>
      <c r="BP5083" s="9"/>
      <c r="BQ5083" s="9"/>
      <c r="BT5083" s="9"/>
      <c r="BU5083" s="9"/>
      <c r="BX5083" s="9"/>
      <c r="BY5083" s="9"/>
      <c r="CB5083" s="9"/>
      <c r="CC5083" s="9"/>
      <c r="CF5083" s="9"/>
      <c r="CG5083" s="9"/>
      <c r="CJ5083" s="9"/>
      <c r="CK5083" s="9"/>
      <c r="CN5083" s="9"/>
      <c r="CO5083" s="9"/>
      <c r="CP5083" s="9"/>
      <c r="CQ5083" s="9"/>
      <c r="CR5083" s="9"/>
      <c r="CS5083" s="9"/>
      <c r="CT5083" s="9"/>
      <c r="CU5083" s="9"/>
      <c r="CV5083" s="9"/>
      <c r="CW5083" s="9"/>
      <c r="CX5083" s="9"/>
      <c r="CY5083" s="9"/>
      <c r="CZ5083" s="9"/>
      <c r="DA5083" s="9"/>
      <c r="DB5083" s="9"/>
      <c r="DC5083" s="9"/>
      <c r="DD5083" s="9"/>
      <c r="DE5083" s="9"/>
      <c r="DF5083" s="9"/>
      <c r="DG5083" s="9"/>
      <c r="DH5083" s="9"/>
      <c r="DI5083" s="9"/>
      <c r="DJ5083" s="9"/>
      <c r="DK5083" s="9"/>
      <c r="DL5083" s="9"/>
      <c r="DM5083" s="9"/>
      <c r="DN5083" s="9"/>
      <c r="DO5083" s="9"/>
      <c r="DP5083" s="9"/>
      <c r="DQ5083" s="9"/>
      <c r="DR5083" s="9"/>
      <c r="DS5083" s="9"/>
      <c r="DT5083" s="9"/>
      <c r="DU5083" s="9"/>
      <c r="DV5083" s="9"/>
      <c r="DW5083" s="9"/>
      <c r="DX5083" s="9"/>
      <c r="DY5083" s="9"/>
      <c r="DZ5083" s="9"/>
      <c r="EA5083" s="9"/>
    </row>
    <row r="5084" spans="1:131" ht="39" customHeight="1" x14ac:dyDescent="0.25">
      <c r="A5084" s="9">
        <v>3518</v>
      </c>
      <c r="B5084" s="9" t="s">
        <v>10335</v>
      </c>
      <c r="C5084" s="9" t="s">
        <v>10336</v>
      </c>
      <c r="D5084" s="9"/>
      <c r="E5084" s="9" t="s">
        <v>6873</v>
      </c>
      <c r="F5084" s="9" t="s">
        <v>6874</v>
      </c>
      <c r="G5084" s="9"/>
      <c r="H5084" s="9" t="s">
        <v>202</v>
      </c>
      <c r="I5084" s="9" t="s">
        <v>78</v>
      </c>
      <c r="J5084" s="129">
        <v>44315</v>
      </c>
      <c r="K5084" s="129">
        <v>44315</v>
      </c>
      <c r="L5084" s="129">
        <v>44379</v>
      </c>
      <c r="O5084" s="9">
        <v>23</v>
      </c>
      <c r="Q5084" s="9" t="s">
        <v>61</v>
      </c>
      <c r="R5084" s="9"/>
      <c r="S5084" s="13">
        <v>27291600</v>
      </c>
      <c r="T5084" s="13">
        <v>27291600</v>
      </c>
      <c r="U5084" s="13">
        <v>8187480</v>
      </c>
      <c r="V5084" s="9"/>
      <c r="W5084" s="9"/>
      <c r="X5084" s="9"/>
      <c r="Y5084" s="9"/>
      <c r="Z5084" s="9"/>
      <c r="AA5084" s="9"/>
      <c r="AB5084" s="9"/>
      <c r="AC5084" s="9"/>
      <c r="AD5084" s="9"/>
      <c r="AE5084" s="9"/>
      <c r="AF5084" s="55"/>
      <c r="AG5084" s="55"/>
      <c r="AH5084" s="9"/>
      <c r="AI5084" s="9"/>
      <c r="AJ5084" s="9"/>
      <c r="AK5084" s="9"/>
      <c r="AL5084" s="9"/>
      <c r="AM5084" s="9"/>
      <c r="AN5084" s="9"/>
      <c r="AO5084" s="9"/>
      <c r="AP5084" s="9"/>
      <c r="AQ5084" s="9"/>
      <c r="AR5084" s="9"/>
      <c r="AS5084" s="9"/>
      <c r="AT5084" s="9"/>
      <c r="AU5084" s="9"/>
      <c r="AV5084" s="9"/>
      <c r="AW5084" s="9"/>
      <c r="AX5084" s="9"/>
      <c r="AY5084" s="9"/>
      <c r="AZ5084" s="9"/>
      <c r="BA5084" s="9"/>
      <c r="BB5084" s="9"/>
      <c r="BC5084" s="9"/>
      <c r="BD5084" s="9"/>
      <c r="BE5084" s="9"/>
      <c r="BF5084" s="9"/>
      <c r="BG5084" s="9"/>
      <c r="BH5084" s="9"/>
      <c r="BI5084" s="9"/>
      <c r="BJ5084" s="9"/>
      <c r="BK5084" s="9"/>
      <c r="BL5084" s="9"/>
      <c r="BM5084" s="9"/>
      <c r="BN5084" s="9"/>
      <c r="BO5084" s="9"/>
      <c r="BP5084" s="9"/>
      <c r="BQ5084" s="9"/>
      <c r="BT5084" s="9"/>
      <c r="BU5084" s="9"/>
      <c r="BX5084" s="9"/>
      <c r="BY5084" s="9"/>
      <c r="CB5084" s="9"/>
      <c r="CC5084" s="9"/>
      <c r="CF5084" s="9"/>
      <c r="CG5084" s="9"/>
      <c r="CJ5084" s="9"/>
      <c r="CK5084" s="9"/>
      <c r="CN5084" s="9"/>
      <c r="CO5084" s="9"/>
      <c r="CP5084" s="9"/>
      <c r="CQ5084" s="9"/>
      <c r="CR5084" s="9"/>
      <c r="CS5084" s="9"/>
      <c r="CT5084" s="9"/>
      <c r="CU5084" s="9"/>
      <c r="CV5084" s="9"/>
      <c r="CW5084" s="9"/>
      <c r="CX5084" s="9"/>
      <c r="CY5084" s="9"/>
      <c r="CZ5084" s="9"/>
      <c r="DA5084" s="9"/>
      <c r="DB5084" s="9"/>
      <c r="DC5084" s="9"/>
      <c r="DD5084" s="9"/>
      <c r="DE5084" s="9"/>
      <c r="DF5084" s="9"/>
      <c r="DG5084" s="9"/>
      <c r="DH5084" s="9"/>
      <c r="DI5084" s="9"/>
      <c r="DJ5084" s="9"/>
      <c r="DK5084" s="9"/>
      <c r="DL5084" s="9"/>
      <c r="DM5084" s="9"/>
      <c r="DN5084" s="9"/>
      <c r="DO5084" s="9"/>
      <c r="DP5084" s="9"/>
      <c r="DQ5084" s="9"/>
      <c r="DR5084" s="9"/>
      <c r="DS5084" s="9"/>
      <c r="DT5084" s="9"/>
      <c r="DU5084" s="9"/>
      <c r="DV5084" s="9"/>
      <c r="DW5084" s="9"/>
      <c r="DX5084" s="9"/>
      <c r="DY5084" s="9"/>
      <c r="DZ5084" s="9"/>
      <c r="EA5084" s="9"/>
    </row>
    <row r="5085" spans="1:131" ht="19.5" customHeight="1" x14ac:dyDescent="0.25">
      <c r="A5085" s="9">
        <v>3519</v>
      </c>
      <c r="B5085" s="9" t="s">
        <v>10337</v>
      </c>
      <c r="C5085" s="9" t="s">
        <v>10338</v>
      </c>
      <c r="D5085" s="9"/>
      <c r="E5085" s="9" t="s">
        <v>903</v>
      </c>
      <c r="F5085" s="9" t="s">
        <v>4071</v>
      </c>
      <c r="G5085" s="9"/>
      <c r="H5085" s="9" t="s">
        <v>202</v>
      </c>
      <c r="I5085" s="9" t="s">
        <v>78</v>
      </c>
      <c r="J5085" s="129">
        <v>44378</v>
      </c>
      <c r="K5085" s="129">
        <v>44284</v>
      </c>
      <c r="L5085" s="129">
        <v>44517</v>
      </c>
      <c r="O5085" s="9">
        <v>24</v>
      </c>
      <c r="Q5085" s="9" t="s">
        <v>61</v>
      </c>
      <c r="R5085" s="9"/>
      <c r="S5085" s="13">
        <v>433680000</v>
      </c>
      <c r="T5085" s="13">
        <v>433680000</v>
      </c>
      <c r="U5085" s="13">
        <v>130104000</v>
      </c>
      <c r="V5085" s="9"/>
      <c r="W5085" s="9"/>
      <c r="X5085" s="9"/>
      <c r="Y5085" s="9"/>
      <c r="Z5085" s="9"/>
      <c r="AA5085" s="9"/>
      <c r="AB5085" s="9"/>
      <c r="AC5085" s="9"/>
      <c r="AD5085" s="9"/>
      <c r="AE5085" s="9"/>
      <c r="AF5085" s="55"/>
      <c r="AG5085" s="55"/>
      <c r="AH5085" s="9"/>
      <c r="AI5085" s="9"/>
      <c r="AJ5085" s="9"/>
      <c r="AK5085" s="9"/>
      <c r="AL5085" s="9"/>
      <c r="AM5085" s="9"/>
      <c r="AN5085" s="9"/>
      <c r="AO5085" s="9"/>
      <c r="AP5085" s="9"/>
      <c r="AQ5085" s="9"/>
      <c r="AR5085" s="9"/>
      <c r="AS5085" s="9"/>
      <c r="AT5085" s="9"/>
      <c r="AU5085" s="9"/>
      <c r="AV5085" s="9"/>
      <c r="AW5085" s="9"/>
      <c r="AX5085" s="9"/>
      <c r="AY5085" s="9"/>
      <c r="AZ5085" s="9"/>
      <c r="BA5085" s="9"/>
      <c r="BB5085" s="9"/>
      <c r="BC5085" s="9"/>
      <c r="BD5085" s="9"/>
      <c r="BE5085" s="9"/>
      <c r="BF5085" s="9"/>
      <c r="BG5085" s="9"/>
      <c r="BH5085" s="9"/>
      <c r="BI5085" s="9"/>
      <c r="BJ5085" s="9"/>
      <c r="BK5085" s="9"/>
      <c r="BL5085" s="9"/>
      <c r="BM5085" s="9"/>
      <c r="BN5085" s="9"/>
      <c r="BO5085" s="9"/>
      <c r="BP5085" s="9"/>
      <c r="BQ5085" s="9"/>
      <c r="BT5085" s="9"/>
      <c r="BU5085" s="9"/>
      <c r="BX5085" s="9"/>
      <c r="BY5085" s="9"/>
      <c r="CB5085" s="9"/>
      <c r="CC5085" s="9"/>
      <c r="CF5085" s="9"/>
      <c r="CG5085" s="9"/>
      <c r="CJ5085" s="9"/>
      <c r="CK5085" s="9"/>
      <c r="CN5085" s="9"/>
      <c r="CO5085" s="9"/>
      <c r="CP5085" s="9"/>
      <c r="CQ5085" s="9"/>
      <c r="CR5085" s="9"/>
      <c r="CS5085" s="9"/>
      <c r="CT5085" s="9"/>
      <c r="CU5085" s="9"/>
      <c r="CV5085" s="9"/>
      <c r="CW5085" s="9"/>
      <c r="CX5085" s="9"/>
      <c r="CY5085" s="9"/>
      <c r="CZ5085" s="9"/>
      <c r="DA5085" s="9"/>
      <c r="DB5085" s="9"/>
      <c r="DC5085" s="9"/>
      <c r="DD5085" s="9"/>
      <c r="DE5085" s="9"/>
      <c r="DF5085" s="9"/>
      <c r="DG5085" s="9"/>
      <c r="DH5085" s="9"/>
      <c r="DI5085" s="9"/>
      <c r="DJ5085" s="9"/>
      <c r="DK5085" s="9"/>
      <c r="DL5085" s="9"/>
      <c r="DM5085" s="9"/>
      <c r="DN5085" s="9"/>
      <c r="DO5085" s="9"/>
      <c r="DP5085" s="9"/>
      <c r="DQ5085" s="9"/>
      <c r="DR5085" s="9"/>
      <c r="DS5085" s="9"/>
      <c r="DT5085" s="9"/>
      <c r="DU5085" s="9"/>
      <c r="DV5085" s="9"/>
      <c r="DW5085" s="9"/>
      <c r="DX5085" s="9"/>
      <c r="DY5085" s="9"/>
      <c r="DZ5085" s="9"/>
      <c r="EA5085" s="9"/>
    </row>
    <row r="5086" spans="1:131" ht="19.5" customHeight="1" x14ac:dyDescent="0.25">
      <c r="A5086" s="9">
        <v>3520</v>
      </c>
      <c r="B5086" s="9" t="s">
        <v>10339</v>
      </c>
      <c r="C5086" s="9" t="s">
        <v>10340</v>
      </c>
      <c r="D5086" s="9"/>
      <c r="E5086" s="9" t="s">
        <v>6554</v>
      </c>
      <c r="F5086" s="9" t="s">
        <v>10341</v>
      </c>
      <c r="G5086" s="9"/>
      <c r="H5086" s="9" t="s">
        <v>202</v>
      </c>
      <c r="I5086" s="9" t="s">
        <v>3432</v>
      </c>
      <c r="J5086" s="129">
        <v>44384</v>
      </c>
      <c r="K5086" s="129">
        <v>44302</v>
      </c>
      <c r="L5086" s="129">
        <v>44834</v>
      </c>
      <c r="O5086" s="9">
        <v>27</v>
      </c>
      <c r="Q5086" s="9" t="s">
        <v>61</v>
      </c>
      <c r="R5086" s="9"/>
      <c r="S5086" s="13">
        <v>753548483</v>
      </c>
      <c r="T5086" s="13">
        <v>753548483</v>
      </c>
      <c r="U5086" s="13">
        <v>226064545</v>
      </c>
      <c r="V5086" s="9"/>
      <c r="W5086" s="9"/>
      <c r="X5086" s="9"/>
      <c r="Y5086" s="9"/>
      <c r="Z5086" s="9"/>
      <c r="AA5086" s="9"/>
      <c r="AB5086" s="9"/>
      <c r="AC5086" s="9"/>
      <c r="AD5086" s="9"/>
      <c r="AE5086" s="9"/>
      <c r="AF5086" s="55"/>
      <c r="AG5086" s="55"/>
      <c r="AH5086" s="9"/>
      <c r="AI5086" s="9"/>
      <c r="AJ5086" s="9"/>
      <c r="AK5086" s="9"/>
      <c r="AL5086" s="9"/>
      <c r="AM5086" s="9"/>
      <c r="AN5086" s="9"/>
      <c r="AO5086" s="9"/>
      <c r="AP5086" s="9"/>
      <c r="AQ5086" s="9"/>
      <c r="AR5086" s="9"/>
      <c r="AS5086" s="9"/>
      <c r="AT5086" s="9"/>
      <c r="AU5086" s="9"/>
      <c r="AV5086" s="9"/>
      <c r="AW5086" s="9"/>
      <c r="AX5086" s="9"/>
      <c r="AY5086" s="9"/>
      <c r="AZ5086" s="9"/>
      <c r="BA5086" s="9"/>
      <c r="BB5086" s="9"/>
      <c r="BC5086" s="9"/>
      <c r="BD5086" s="9"/>
      <c r="BE5086" s="9"/>
      <c r="BF5086" s="9"/>
      <c r="BG5086" s="9"/>
      <c r="BH5086" s="9"/>
      <c r="BI5086" s="9"/>
      <c r="BJ5086" s="9"/>
      <c r="BK5086" s="9"/>
      <c r="BL5086" s="9"/>
      <c r="BM5086" s="9"/>
      <c r="BN5086" s="9"/>
      <c r="BO5086" s="9"/>
      <c r="BP5086" s="9"/>
      <c r="BQ5086" s="9"/>
      <c r="BT5086" s="9"/>
      <c r="BU5086" s="9"/>
      <c r="BX5086" s="9"/>
      <c r="BY5086" s="9"/>
      <c r="CB5086" s="9"/>
      <c r="CC5086" s="9"/>
      <c r="CF5086" s="9"/>
      <c r="CG5086" s="9"/>
      <c r="CJ5086" s="9"/>
      <c r="CK5086" s="9"/>
      <c r="CN5086" s="9"/>
      <c r="CO5086" s="9"/>
      <c r="CP5086" s="9"/>
      <c r="CQ5086" s="9"/>
      <c r="CR5086" s="9"/>
      <c r="CS5086" s="9"/>
      <c r="CT5086" s="9"/>
      <c r="CU5086" s="9"/>
      <c r="CV5086" s="9"/>
      <c r="CW5086" s="9"/>
      <c r="CX5086" s="9"/>
      <c r="CY5086" s="9"/>
      <c r="CZ5086" s="9"/>
      <c r="DA5086" s="9"/>
      <c r="DB5086" s="9"/>
      <c r="DC5086" s="9"/>
      <c r="DD5086" s="9"/>
      <c r="DE5086" s="9"/>
      <c r="DF5086" s="9"/>
      <c r="DG5086" s="9"/>
      <c r="DH5086" s="9"/>
      <c r="DI5086" s="9"/>
      <c r="DJ5086" s="9"/>
      <c r="DK5086" s="9"/>
      <c r="DL5086" s="9"/>
      <c r="DM5086" s="9"/>
      <c r="DN5086" s="9"/>
      <c r="DO5086" s="9"/>
      <c r="DP5086" s="9"/>
      <c r="DQ5086" s="9"/>
      <c r="DR5086" s="9"/>
      <c r="DS5086" s="9"/>
      <c r="DT5086" s="9"/>
      <c r="DU5086" s="9"/>
      <c r="DV5086" s="9"/>
      <c r="DW5086" s="9"/>
      <c r="DX5086" s="9"/>
      <c r="DY5086" s="9"/>
      <c r="DZ5086" s="9"/>
      <c r="EA5086" s="9"/>
    </row>
    <row r="5087" spans="1:131" ht="19.5" customHeight="1" x14ac:dyDescent="0.25">
      <c r="A5087" s="9">
        <v>3521</v>
      </c>
      <c r="B5087" s="9" t="s">
        <v>10342</v>
      </c>
      <c r="C5087" s="9" t="s">
        <v>10343</v>
      </c>
      <c r="D5087" s="9"/>
      <c r="E5087" s="9" t="s">
        <v>10344</v>
      </c>
      <c r="F5087" s="9" t="s">
        <v>105</v>
      </c>
      <c r="G5087" s="9"/>
      <c r="H5087" s="9" t="s">
        <v>202</v>
      </c>
      <c r="I5087" s="9" t="s">
        <v>3432</v>
      </c>
      <c r="J5087" s="129">
        <v>44403</v>
      </c>
      <c r="K5087" s="129">
        <v>44330</v>
      </c>
      <c r="L5087" s="129">
        <v>44675</v>
      </c>
      <c r="O5087" s="9">
        <v>25</v>
      </c>
      <c r="Q5087" s="9" t="s">
        <v>61</v>
      </c>
      <c r="R5087" s="9"/>
      <c r="S5087" s="13">
        <v>19618595357</v>
      </c>
      <c r="U5087" s="13">
        <v>5885578607</v>
      </c>
      <c r="V5087" s="9"/>
      <c r="W5087" s="9"/>
      <c r="X5087" s="9"/>
      <c r="Y5087" s="9"/>
      <c r="Z5087" s="9"/>
      <c r="AA5087" s="9"/>
      <c r="AB5087" s="9"/>
      <c r="AC5087" s="9"/>
      <c r="AD5087" s="9"/>
      <c r="AE5087" s="9"/>
      <c r="AF5087" s="55"/>
      <c r="AG5087" s="55"/>
      <c r="AH5087" s="9"/>
      <c r="AI5087" s="9"/>
      <c r="AJ5087" s="9"/>
      <c r="AK5087" s="9"/>
      <c r="AL5087" s="9"/>
      <c r="AM5087" s="9"/>
      <c r="AN5087" s="9"/>
      <c r="AO5087" s="9"/>
      <c r="AP5087" s="9"/>
      <c r="AQ5087" s="9"/>
      <c r="AR5087" s="9"/>
      <c r="AS5087" s="9"/>
      <c r="AT5087" s="9"/>
      <c r="AU5087" s="9"/>
      <c r="AV5087" s="9"/>
      <c r="AW5087" s="9"/>
      <c r="AX5087" s="9"/>
      <c r="AY5087" s="9"/>
      <c r="AZ5087" s="9"/>
      <c r="BA5087" s="9"/>
      <c r="BB5087" s="9"/>
      <c r="BC5087" s="9"/>
      <c r="BD5087" s="9"/>
      <c r="BE5087" s="9"/>
      <c r="BF5087" s="9"/>
      <c r="BG5087" s="9"/>
      <c r="BH5087" s="9"/>
      <c r="BI5087" s="9"/>
      <c r="BJ5087" s="9"/>
      <c r="BK5087" s="9"/>
      <c r="BL5087" s="9"/>
      <c r="BM5087" s="9"/>
      <c r="BN5087" s="9"/>
      <c r="BO5087" s="9"/>
      <c r="BP5087" s="9"/>
      <c r="BQ5087" s="9"/>
      <c r="BT5087" s="9"/>
      <c r="BU5087" s="9"/>
      <c r="BX5087" s="9"/>
      <c r="BY5087" s="9"/>
      <c r="CB5087" s="9"/>
      <c r="CC5087" s="9"/>
      <c r="CF5087" s="9"/>
      <c r="CG5087" s="9"/>
      <c r="CJ5087" s="9"/>
      <c r="CK5087" s="9"/>
      <c r="CN5087" s="9"/>
      <c r="CO5087" s="9"/>
      <c r="CP5087" s="9"/>
      <c r="CQ5087" s="9"/>
      <c r="CR5087" s="9"/>
      <c r="CS5087" s="9"/>
      <c r="CT5087" s="9"/>
      <c r="CU5087" s="9"/>
      <c r="CV5087" s="9"/>
      <c r="CW5087" s="9"/>
      <c r="CX5087" s="9"/>
      <c r="CY5087" s="9"/>
      <c r="CZ5087" s="9"/>
      <c r="DA5087" s="9"/>
      <c r="DB5087" s="9"/>
      <c r="DC5087" s="9"/>
      <c r="DD5087" s="9"/>
      <c r="DE5087" s="9"/>
      <c r="DF5087" s="9"/>
      <c r="DG5087" s="9"/>
      <c r="DH5087" s="9"/>
      <c r="DI5087" s="9"/>
      <c r="DJ5087" s="9"/>
      <c r="DK5087" s="9"/>
      <c r="DL5087" s="9"/>
      <c r="DM5087" s="9"/>
      <c r="DN5087" s="9"/>
      <c r="DO5087" s="9"/>
      <c r="DP5087" s="9"/>
      <c r="DQ5087" s="9"/>
      <c r="DR5087" s="9"/>
      <c r="DS5087" s="9"/>
      <c r="DT5087" s="9"/>
      <c r="DU5087" s="9"/>
      <c r="DV5087" s="9"/>
      <c r="DW5087" s="9"/>
      <c r="DX5087" s="9"/>
      <c r="DY5087" s="9"/>
      <c r="DZ5087" s="9"/>
      <c r="EA5087" s="9"/>
    </row>
    <row r="5088" spans="1:131" ht="19.5" customHeight="1" x14ac:dyDescent="0.25">
      <c r="A5088" s="9">
        <v>3522</v>
      </c>
      <c r="B5088" s="9" t="s">
        <v>10345</v>
      </c>
      <c r="C5088" s="9" t="s">
        <v>10346</v>
      </c>
      <c r="D5088" s="9"/>
      <c r="E5088" s="9" t="s">
        <v>3780</v>
      </c>
      <c r="F5088" s="9" t="s">
        <v>6082</v>
      </c>
      <c r="G5088" s="9"/>
      <c r="H5088" s="9" t="s">
        <v>202</v>
      </c>
      <c r="I5088" s="9" t="s">
        <v>25</v>
      </c>
      <c r="J5088" s="129">
        <v>44138</v>
      </c>
      <c r="K5088" s="129">
        <v>44075</v>
      </c>
      <c r="L5088" s="129">
        <v>44651</v>
      </c>
      <c r="O5088" s="9">
        <v>28</v>
      </c>
      <c r="Q5088" s="9" t="s">
        <v>54</v>
      </c>
      <c r="R5088" s="9"/>
      <c r="S5088" s="13">
        <v>10714285</v>
      </c>
      <c r="T5088" s="13">
        <v>10714285</v>
      </c>
      <c r="U5088" s="13">
        <v>3214286</v>
      </c>
      <c r="V5088" s="9"/>
      <c r="W5088" s="9"/>
      <c r="X5088" s="9"/>
      <c r="Y5088" s="9"/>
      <c r="Z5088" s="9"/>
      <c r="AA5088" s="9"/>
      <c r="AB5088" s="9"/>
      <c r="AC5088" s="9"/>
      <c r="AD5088" s="9"/>
      <c r="AE5088" s="9"/>
      <c r="AF5088" s="55"/>
      <c r="AG5088" s="55"/>
      <c r="AH5088" s="9"/>
      <c r="AI5088" s="9"/>
      <c r="AJ5088" s="9"/>
      <c r="AK5088" s="9"/>
      <c r="AL5088" s="9"/>
      <c r="AM5088" s="9"/>
      <c r="AN5088" s="9"/>
      <c r="AO5088" s="9"/>
      <c r="AP5088" s="9"/>
      <c r="AQ5088" s="9"/>
      <c r="AR5088" s="9"/>
      <c r="AS5088" s="9"/>
      <c r="AT5088" s="9"/>
      <c r="AU5088" s="9"/>
      <c r="AV5088" s="9"/>
      <c r="AW5088" s="9"/>
      <c r="AX5088" s="9"/>
      <c r="AY5088" s="9"/>
      <c r="AZ5088" s="9"/>
      <c r="BA5088" s="9"/>
      <c r="BB5088" s="9"/>
      <c r="BC5088" s="9"/>
      <c r="BD5088" s="9"/>
      <c r="BE5088" s="9"/>
      <c r="BF5088" s="9"/>
      <c r="BG5088" s="9"/>
      <c r="BH5088" s="9"/>
      <c r="BI5088" s="9"/>
      <c r="BJ5088" s="9"/>
      <c r="BK5088" s="9"/>
      <c r="BL5088" s="9"/>
      <c r="BM5088" s="9"/>
      <c r="BN5088" s="9"/>
      <c r="BO5088" s="9"/>
      <c r="BP5088" s="9"/>
      <c r="BQ5088" s="9"/>
      <c r="BT5088" s="9"/>
      <c r="BU5088" s="9"/>
      <c r="BX5088" s="9"/>
      <c r="BY5088" s="9"/>
      <c r="CB5088" s="9"/>
      <c r="CC5088" s="9"/>
      <c r="CF5088" s="9"/>
      <c r="CG5088" s="9"/>
      <c r="CJ5088" s="9"/>
      <c r="CK5088" s="9"/>
      <c r="CN5088" s="9"/>
      <c r="CO5088" s="9"/>
      <c r="CP5088" s="9"/>
      <c r="CQ5088" s="9"/>
      <c r="CR5088" s="9"/>
      <c r="CS5088" s="9"/>
      <c r="CT5088" s="9"/>
      <c r="CU5088" s="9"/>
      <c r="CV5088" s="9"/>
      <c r="CW5088" s="9"/>
      <c r="CX5088" s="9"/>
      <c r="CY5088" s="9"/>
      <c r="CZ5088" s="9"/>
      <c r="DA5088" s="9"/>
      <c r="DB5088" s="9"/>
      <c r="DC5088" s="9"/>
      <c r="DD5088" s="9"/>
      <c r="DE5088" s="9"/>
      <c r="DF5088" s="9"/>
      <c r="DG5088" s="9"/>
      <c r="DH5088" s="9"/>
      <c r="DI5088" s="9"/>
      <c r="DJ5088" s="9"/>
      <c r="DK5088" s="9"/>
      <c r="DL5088" s="9"/>
      <c r="DM5088" s="9"/>
      <c r="DN5088" s="9"/>
      <c r="DO5088" s="9"/>
      <c r="DP5088" s="9"/>
      <c r="DQ5088" s="9"/>
      <c r="DR5088" s="9"/>
      <c r="DS5088" s="9"/>
      <c r="DT5088" s="9"/>
      <c r="DU5088" s="9"/>
      <c r="DV5088" s="9"/>
      <c r="DW5088" s="9"/>
      <c r="DX5088" s="9"/>
      <c r="DY5088" s="9"/>
      <c r="DZ5088" s="9"/>
      <c r="EA5088" s="9"/>
    </row>
    <row r="5089" spans="1:131" ht="19.5" customHeight="1" x14ac:dyDescent="0.25">
      <c r="A5089" s="9">
        <v>3523</v>
      </c>
      <c r="B5089" s="9" t="s">
        <v>10347</v>
      </c>
      <c r="C5089" s="9" t="s">
        <v>10348</v>
      </c>
      <c r="D5089" s="9"/>
      <c r="E5089" s="9" t="s">
        <v>10349</v>
      </c>
      <c r="F5089" s="9" t="s">
        <v>10007</v>
      </c>
      <c r="G5089" s="9"/>
      <c r="H5089" s="9" t="s">
        <v>202</v>
      </c>
      <c r="I5089" s="9" t="s">
        <v>25</v>
      </c>
      <c r="J5089" s="129">
        <v>44392</v>
      </c>
      <c r="K5089" s="129">
        <v>44350</v>
      </c>
      <c r="L5089" s="129">
        <v>44591</v>
      </c>
      <c r="O5089" s="9">
        <v>28</v>
      </c>
      <c r="Q5089" s="9" t="s">
        <v>54</v>
      </c>
      <c r="R5089" s="9"/>
      <c r="S5089" s="13">
        <v>9245640</v>
      </c>
      <c r="T5089" s="13">
        <v>9245640</v>
      </c>
      <c r="U5089" s="13">
        <v>2773692</v>
      </c>
      <c r="V5089" s="9"/>
      <c r="W5089" s="9"/>
      <c r="X5089" s="9"/>
      <c r="Y5089" s="9"/>
      <c r="Z5089" s="9"/>
      <c r="AA5089" s="9"/>
      <c r="AB5089" s="9"/>
      <c r="AC5089" s="9"/>
      <c r="AD5089" s="9"/>
      <c r="AE5089" s="9"/>
      <c r="AF5089" s="55"/>
      <c r="AG5089" s="55"/>
      <c r="AH5089" s="9"/>
      <c r="AI5089" s="9"/>
      <c r="AJ5089" s="9"/>
      <c r="AK5089" s="9"/>
      <c r="AL5089" s="9"/>
      <c r="AM5089" s="9"/>
      <c r="AN5089" s="9"/>
      <c r="AO5089" s="9"/>
      <c r="AP5089" s="9"/>
      <c r="AQ5089" s="9"/>
      <c r="AR5089" s="9"/>
      <c r="AS5089" s="9"/>
      <c r="AT5089" s="9"/>
      <c r="AU5089" s="9"/>
      <c r="AV5089" s="9"/>
      <c r="AW5089" s="9"/>
      <c r="AX5089" s="9"/>
      <c r="AY5089" s="9"/>
      <c r="AZ5089" s="9"/>
      <c r="BA5089" s="9"/>
      <c r="BB5089" s="9"/>
      <c r="BC5089" s="9"/>
      <c r="BD5089" s="9"/>
      <c r="BE5089" s="9"/>
      <c r="BF5089" s="9"/>
      <c r="BG5089" s="9"/>
      <c r="BH5089" s="9"/>
      <c r="BI5089" s="9"/>
      <c r="BJ5089" s="9"/>
      <c r="BK5089" s="9"/>
      <c r="BL5089" s="9"/>
      <c r="BM5089" s="9"/>
      <c r="BN5089" s="9"/>
      <c r="BO5089" s="9"/>
      <c r="BP5089" s="9"/>
      <c r="BQ5089" s="9"/>
      <c r="BT5089" s="9"/>
      <c r="BU5089" s="9"/>
      <c r="BX5089" s="9"/>
      <c r="BY5089" s="9"/>
      <c r="CB5089" s="9"/>
      <c r="CC5089" s="9"/>
      <c r="CF5089" s="9"/>
      <c r="CG5089" s="9"/>
      <c r="CJ5089" s="9"/>
      <c r="CK5089" s="9"/>
      <c r="CN5089" s="9"/>
      <c r="CO5089" s="9"/>
      <c r="CP5089" s="9"/>
      <c r="CQ5089" s="9"/>
      <c r="CR5089" s="9"/>
      <c r="CS5089" s="9"/>
      <c r="CT5089" s="9"/>
      <c r="CU5089" s="9"/>
      <c r="CV5089" s="9"/>
      <c r="CW5089" s="9"/>
      <c r="CX5089" s="9"/>
      <c r="CY5089" s="9"/>
      <c r="CZ5089" s="9"/>
      <c r="DA5089" s="9"/>
      <c r="DB5089" s="9"/>
      <c r="DC5089" s="9"/>
      <c r="DD5089" s="9"/>
      <c r="DE5089" s="9"/>
      <c r="DF5089" s="9"/>
      <c r="DG5089" s="9"/>
      <c r="DH5089" s="9"/>
      <c r="DI5089" s="9"/>
      <c r="DJ5089" s="9"/>
      <c r="DK5089" s="9"/>
      <c r="DL5089" s="9"/>
      <c r="DM5089" s="9"/>
      <c r="DN5089" s="9"/>
      <c r="DO5089" s="9"/>
      <c r="DP5089" s="9"/>
      <c r="DQ5089" s="9"/>
      <c r="DR5089" s="9"/>
      <c r="DS5089" s="9"/>
      <c r="DT5089" s="9"/>
      <c r="DU5089" s="9"/>
      <c r="DV5089" s="9"/>
      <c r="DW5089" s="9"/>
      <c r="DX5089" s="9"/>
      <c r="DY5089" s="9"/>
      <c r="DZ5089" s="9"/>
      <c r="EA5089" s="9"/>
    </row>
    <row r="5090" spans="1:131" ht="19.5" customHeight="1" x14ac:dyDescent="0.25">
      <c r="A5090" s="9">
        <v>3524</v>
      </c>
      <c r="B5090" s="9" t="s">
        <v>10350</v>
      </c>
      <c r="C5090" s="9" t="s">
        <v>10351</v>
      </c>
      <c r="D5090" s="9"/>
      <c r="E5090" s="9" t="s">
        <v>10352</v>
      </c>
      <c r="F5090" s="9" t="s">
        <v>5691</v>
      </c>
      <c r="G5090" s="9"/>
      <c r="H5090" s="9" t="s">
        <v>202</v>
      </c>
      <c r="I5090" s="9" t="s">
        <v>28</v>
      </c>
      <c r="J5090" s="129">
        <v>44424</v>
      </c>
      <c r="K5090" s="129">
        <v>44376</v>
      </c>
      <c r="L5090" s="129">
        <v>44561</v>
      </c>
      <c r="O5090" s="9">
        <v>32</v>
      </c>
      <c r="Q5090" s="9" t="s">
        <v>54</v>
      </c>
      <c r="R5090" s="9"/>
      <c r="S5090" s="13">
        <v>25000000</v>
      </c>
      <c r="T5090" s="13">
        <v>25000000</v>
      </c>
      <c r="U5090" s="13">
        <v>7500000</v>
      </c>
      <c r="V5090" s="9"/>
      <c r="W5090" s="9"/>
      <c r="X5090" s="9"/>
      <c r="Y5090" s="9"/>
      <c r="Z5090" s="9"/>
      <c r="AA5090" s="9"/>
      <c r="AB5090" s="9"/>
      <c r="AC5090" s="9"/>
      <c r="AD5090" s="9"/>
      <c r="AE5090" s="9"/>
      <c r="AF5090" s="55"/>
      <c r="AG5090" s="55"/>
      <c r="AH5090" s="9"/>
      <c r="AI5090" s="9"/>
      <c r="AJ5090" s="9"/>
      <c r="AK5090" s="9"/>
      <c r="AL5090" s="9"/>
      <c r="AM5090" s="9"/>
      <c r="AN5090" s="9"/>
      <c r="AO5090" s="9"/>
      <c r="AP5090" s="9"/>
      <c r="AQ5090" s="9"/>
      <c r="AR5090" s="9"/>
      <c r="AS5090" s="9"/>
      <c r="AT5090" s="9"/>
      <c r="AU5090" s="9"/>
      <c r="AV5090" s="9"/>
      <c r="AW5090" s="9"/>
      <c r="AX5090" s="9"/>
      <c r="AY5090" s="9"/>
      <c r="AZ5090" s="9"/>
      <c r="BA5090" s="9"/>
      <c r="BB5090" s="9"/>
      <c r="BC5090" s="9"/>
      <c r="BD5090" s="9"/>
      <c r="BE5090" s="9"/>
      <c r="BF5090" s="9"/>
      <c r="BG5090" s="9"/>
      <c r="BH5090" s="9"/>
      <c r="BI5090" s="9"/>
      <c r="BJ5090" s="9"/>
      <c r="BK5090" s="9"/>
      <c r="BL5090" s="9"/>
      <c r="BM5090" s="9"/>
      <c r="BN5090" s="9"/>
      <c r="BO5090" s="9"/>
      <c r="BP5090" s="9"/>
      <c r="BQ5090" s="9"/>
      <c r="BT5090" s="9"/>
      <c r="BU5090" s="9"/>
      <c r="BX5090" s="9"/>
      <c r="BY5090" s="9"/>
      <c r="CB5090" s="9"/>
      <c r="CC5090" s="9"/>
      <c r="CF5090" s="9"/>
      <c r="CG5090" s="9"/>
      <c r="CJ5090" s="9"/>
      <c r="CK5090" s="9"/>
      <c r="CN5090" s="9"/>
      <c r="CO5090" s="9"/>
      <c r="CP5090" s="9"/>
      <c r="CQ5090" s="9"/>
      <c r="CR5090" s="9"/>
      <c r="CS5090" s="9"/>
      <c r="CT5090" s="9"/>
      <c r="CU5090" s="9"/>
      <c r="CV5090" s="9"/>
      <c r="CW5090" s="9"/>
      <c r="CX5090" s="9"/>
      <c r="CY5090" s="9"/>
      <c r="CZ5090" s="9"/>
      <c r="DA5090" s="9"/>
      <c r="DB5090" s="9"/>
      <c r="DC5090" s="9"/>
      <c r="DD5090" s="9"/>
      <c r="DE5090" s="9"/>
      <c r="DF5090" s="9"/>
      <c r="DG5090" s="9"/>
      <c r="DH5090" s="9"/>
      <c r="DI5090" s="9"/>
      <c r="DJ5090" s="9"/>
      <c r="DK5090" s="9"/>
      <c r="DL5090" s="9"/>
      <c r="DM5090" s="9"/>
      <c r="DN5090" s="9"/>
      <c r="DO5090" s="9"/>
      <c r="DP5090" s="9"/>
      <c r="DQ5090" s="9"/>
      <c r="DR5090" s="9"/>
      <c r="DS5090" s="9"/>
      <c r="DT5090" s="9"/>
      <c r="DU5090" s="9"/>
      <c r="DV5090" s="9"/>
      <c r="DW5090" s="9"/>
      <c r="DX5090" s="9"/>
      <c r="DY5090" s="9"/>
      <c r="DZ5090" s="9"/>
      <c r="EA5090" s="9"/>
    </row>
    <row r="5091" spans="1:131" s="18" customFormat="1" ht="19.5" customHeight="1" x14ac:dyDescent="0.25">
      <c r="A5091" s="18">
        <v>3524</v>
      </c>
      <c r="B5091" s="18" t="s">
        <v>10350</v>
      </c>
      <c r="C5091" s="18" t="s">
        <v>10351</v>
      </c>
      <c r="D5091" s="19">
        <v>44494</v>
      </c>
      <c r="J5091" s="130"/>
      <c r="K5091" s="130"/>
      <c r="L5091" s="130"/>
      <c r="S5091" s="20">
        <v>28996318</v>
      </c>
      <c r="T5091" s="20">
        <v>28996318</v>
      </c>
      <c r="U5091" s="20">
        <v>8698895</v>
      </c>
      <c r="AF5091" s="57"/>
      <c r="AG5091" s="57"/>
    </row>
    <row r="5092" spans="1:131" ht="19.5" customHeight="1" x14ac:dyDescent="0.25">
      <c r="A5092" s="9">
        <v>3525</v>
      </c>
      <c r="B5092" s="9" t="s">
        <v>10353</v>
      </c>
      <c r="C5092" s="9" t="s">
        <v>10354</v>
      </c>
      <c r="D5092" s="9"/>
      <c r="E5092" s="9" t="s">
        <v>9412</v>
      </c>
      <c r="F5092" s="9" t="s">
        <v>9413</v>
      </c>
      <c r="G5092" s="9"/>
      <c r="H5092" s="9" t="s">
        <v>202</v>
      </c>
      <c r="I5092" s="9" t="s">
        <v>28</v>
      </c>
      <c r="J5092" s="129">
        <v>44398</v>
      </c>
      <c r="K5092" s="129">
        <v>44370</v>
      </c>
      <c r="L5092" s="129">
        <v>44499</v>
      </c>
      <c r="O5092" s="9">
        <v>24</v>
      </c>
      <c r="Q5092" s="9" t="s">
        <v>54</v>
      </c>
      <c r="R5092" s="9"/>
      <c r="S5092" s="13">
        <v>47982500</v>
      </c>
      <c r="T5092" s="13">
        <v>47982500</v>
      </c>
      <c r="U5092" s="13">
        <v>14394750</v>
      </c>
      <c r="V5092" s="9"/>
      <c r="W5092" s="9"/>
      <c r="X5092" s="9"/>
      <c r="Y5092" s="9"/>
      <c r="Z5092" s="9"/>
      <c r="AA5092" s="9"/>
      <c r="AB5092" s="9"/>
      <c r="AC5092" s="9"/>
      <c r="AD5092" s="9"/>
      <c r="AE5092" s="9"/>
      <c r="AF5092" s="55"/>
      <c r="AG5092" s="55"/>
      <c r="AH5092" s="9"/>
      <c r="AI5092" s="9"/>
      <c r="AJ5092" s="9"/>
      <c r="AK5092" s="9"/>
      <c r="AL5092" s="9"/>
      <c r="AM5092" s="9"/>
      <c r="AN5092" s="9"/>
      <c r="AO5092" s="9"/>
      <c r="AP5092" s="9"/>
      <c r="AQ5092" s="9"/>
      <c r="AR5092" s="9"/>
      <c r="AS5092" s="9"/>
      <c r="AT5092" s="9"/>
      <c r="AU5092" s="9"/>
      <c r="AV5092" s="9"/>
      <c r="AW5092" s="9"/>
      <c r="AX5092" s="9"/>
      <c r="AY5092" s="9"/>
      <c r="AZ5092" s="9"/>
      <c r="BA5092" s="9"/>
      <c r="BB5092" s="9"/>
      <c r="BC5092" s="9"/>
      <c r="BD5092" s="9"/>
      <c r="BE5092" s="9"/>
      <c r="BF5092" s="9"/>
      <c r="BG5092" s="9"/>
      <c r="BH5092" s="9"/>
      <c r="BI5092" s="9"/>
      <c r="BJ5092" s="9"/>
      <c r="BK5092" s="9"/>
      <c r="BL5092" s="9"/>
      <c r="BM5092" s="9"/>
      <c r="BN5092" s="9"/>
      <c r="BO5092" s="9"/>
      <c r="BP5092" s="9"/>
      <c r="BQ5092" s="9"/>
      <c r="BT5092" s="9"/>
      <c r="BU5092" s="9"/>
      <c r="BX5092" s="9"/>
      <c r="BY5092" s="9"/>
      <c r="CB5092" s="9"/>
      <c r="CC5092" s="9"/>
      <c r="CF5092" s="9"/>
      <c r="CG5092" s="9"/>
      <c r="CJ5092" s="9"/>
      <c r="CK5092" s="9"/>
      <c r="CN5092" s="9"/>
      <c r="CO5092" s="9"/>
      <c r="CP5092" s="9"/>
      <c r="CQ5092" s="9"/>
      <c r="CR5092" s="9"/>
      <c r="CS5092" s="9"/>
      <c r="CT5092" s="9"/>
      <c r="CU5092" s="9"/>
      <c r="CV5092" s="9"/>
      <c r="CW5092" s="9"/>
      <c r="CX5092" s="9"/>
      <c r="CY5092" s="9"/>
      <c r="CZ5092" s="9"/>
      <c r="DA5092" s="9"/>
      <c r="DB5092" s="9"/>
      <c r="DC5092" s="9"/>
      <c r="DD5092" s="9"/>
      <c r="DE5092" s="9"/>
      <c r="DF5092" s="9"/>
      <c r="DG5092" s="9"/>
      <c r="DH5092" s="9"/>
      <c r="DI5092" s="9"/>
      <c r="DJ5092" s="9"/>
      <c r="DK5092" s="9"/>
      <c r="DL5092" s="9"/>
      <c r="DM5092" s="9"/>
      <c r="DN5092" s="9"/>
      <c r="DO5092" s="9"/>
      <c r="DP5092" s="9"/>
      <c r="DQ5092" s="9"/>
      <c r="DR5092" s="9"/>
      <c r="DS5092" s="9"/>
      <c r="DT5092" s="9"/>
      <c r="DU5092" s="9"/>
      <c r="DV5092" s="9"/>
      <c r="DW5092" s="9"/>
      <c r="DX5092" s="9"/>
      <c r="DY5092" s="9"/>
      <c r="DZ5092" s="9"/>
      <c r="EA5092" s="9"/>
    </row>
    <row r="5093" spans="1:131" s="18" customFormat="1" ht="19.5" customHeight="1" x14ac:dyDescent="0.25">
      <c r="A5093" s="18">
        <v>3525</v>
      </c>
      <c r="B5093" s="18" t="s">
        <v>10353</v>
      </c>
      <c r="C5093" s="18" t="s">
        <v>10354</v>
      </c>
      <c r="D5093" s="19">
        <v>44504</v>
      </c>
      <c r="J5093" s="130"/>
      <c r="K5093" s="130"/>
      <c r="L5093" s="130">
        <v>44545</v>
      </c>
      <c r="S5093" s="20"/>
      <c r="T5093" s="20"/>
      <c r="U5093" s="20"/>
      <c r="AF5093" s="57"/>
      <c r="AG5093" s="57"/>
    </row>
    <row r="5094" spans="1:131" ht="19.5" customHeight="1" x14ac:dyDescent="0.25">
      <c r="A5094" s="9">
        <v>3526</v>
      </c>
      <c r="B5094" s="9" t="s">
        <v>10355</v>
      </c>
      <c r="C5094" s="9" t="s">
        <v>10356</v>
      </c>
      <c r="D5094" s="9"/>
      <c r="E5094" s="9" t="s">
        <v>10357</v>
      </c>
      <c r="F5094" s="9" t="s">
        <v>10265</v>
      </c>
      <c r="G5094" s="9"/>
      <c r="H5094" s="9" t="s">
        <v>202</v>
      </c>
      <c r="I5094" s="9" t="s">
        <v>35</v>
      </c>
      <c r="J5094" s="129">
        <v>44389</v>
      </c>
      <c r="K5094" s="129">
        <v>44287</v>
      </c>
      <c r="L5094" s="129">
        <v>44926</v>
      </c>
      <c r="O5094" s="9">
        <v>30</v>
      </c>
      <c r="Q5094" s="9" t="s">
        <v>61</v>
      </c>
      <c r="R5094" s="9"/>
      <c r="S5094" s="13">
        <v>1067613343</v>
      </c>
      <c r="T5094" s="9"/>
      <c r="U5094" s="13">
        <v>320284003</v>
      </c>
      <c r="V5094" s="9"/>
      <c r="W5094" s="9"/>
      <c r="X5094" s="9"/>
      <c r="Y5094" s="9"/>
      <c r="Z5094" s="9"/>
      <c r="AA5094" s="9"/>
      <c r="AB5094" s="9"/>
      <c r="AC5094" s="9"/>
      <c r="AD5094" s="9"/>
      <c r="AE5094" s="9"/>
      <c r="AF5094" s="55"/>
      <c r="AG5094" s="55"/>
      <c r="AH5094" s="9"/>
      <c r="AI5094" s="9"/>
      <c r="AJ5094" s="9"/>
      <c r="AK5094" s="9"/>
      <c r="AL5094" s="9"/>
      <c r="AM5094" s="9"/>
      <c r="AN5094" s="9"/>
      <c r="AO5094" s="9"/>
      <c r="AP5094" s="9"/>
      <c r="AQ5094" s="9"/>
      <c r="AR5094" s="9"/>
      <c r="AS5094" s="9"/>
      <c r="AT5094" s="9"/>
      <c r="AU5094" s="9"/>
      <c r="AV5094" s="9"/>
      <c r="AW5094" s="9"/>
      <c r="AX5094" s="9"/>
      <c r="AY5094" s="9"/>
      <c r="AZ5094" s="9"/>
      <c r="BA5094" s="9"/>
      <c r="BB5094" s="9"/>
      <c r="BC5094" s="9"/>
      <c r="BD5094" s="9"/>
      <c r="BE5094" s="9"/>
      <c r="BF5094" s="9"/>
      <c r="BG5094" s="9"/>
      <c r="BH5094" s="9"/>
      <c r="BI5094" s="9"/>
      <c r="BJ5094" s="9"/>
      <c r="BK5094" s="9"/>
      <c r="BL5094" s="9"/>
      <c r="BM5094" s="9"/>
      <c r="BN5094" s="9"/>
      <c r="BO5094" s="9"/>
      <c r="BP5094" s="9"/>
      <c r="BQ5094" s="9"/>
      <c r="BT5094" s="9"/>
      <c r="BU5094" s="9"/>
      <c r="BX5094" s="9"/>
      <c r="BY5094" s="9"/>
      <c r="CB5094" s="9"/>
      <c r="CC5094" s="9"/>
      <c r="CF5094" s="9"/>
      <c r="CG5094" s="9"/>
      <c r="CJ5094" s="9"/>
      <c r="CK5094" s="9"/>
      <c r="CN5094" s="9"/>
      <c r="CO5094" s="9"/>
      <c r="CP5094" s="9"/>
      <c r="CQ5094" s="9"/>
      <c r="CR5094" s="9"/>
      <c r="CS5094" s="9"/>
      <c r="CT5094" s="9"/>
      <c r="CU5094" s="9"/>
      <c r="CV5094" s="9"/>
      <c r="CW5094" s="9"/>
      <c r="CX5094" s="9"/>
      <c r="CY5094" s="9"/>
      <c r="CZ5094" s="9"/>
      <c r="DA5094" s="9"/>
      <c r="DB5094" s="9"/>
      <c r="DC5094" s="9"/>
      <c r="DD5094" s="9"/>
      <c r="DE5094" s="9"/>
      <c r="DF5094" s="9"/>
      <c r="DG5094" s="9"/>
      <c r="DH5094" s="9"/>
      <c r="DI5094" s="9"/>
      <c r="DJ5094" s="9"/>
      <c r="DK5094" s="9"/>
      <c r="DL5094" s="9"/>
      <c r="DM5094" s="9"/>
      <c r="DN5094" s="9"/>
      <c r="DO5094" s="9"/>
      <c r="DP5094" s="9"/>
      <c r="DQ5094" s="9"/>
      <c r="DR5094" s="9"/>
      <c r="DS5094" s="9"/>
      <c r="DT5094" s="9"/>
      <c r="DU5094" s="9"/>
      <c r="DV5094" s="9"/>
      <c r="DW5094" s="9"/>
      <c r="DX5094" s="9"/>
      <c r="DY5094" s="9"/>
      <c r="DZ5094" s="9"/>
      <c r="EA5094" s="9"/>
    </row>
    <row r="5095" spans="1:131" ht="19.5" customHeight="1" x14ac:dyDescent="0.25">
      <c r="A5095" s="9">
        <v>3527</v>
      </c>
      <c r="B5095" s="9" t="s">
        <v>10358</v>
      </c>
      <c r="C5095" s="9" t="s">
        <v>10359</v>
      </c>
      <c r="D5095" s="9"/>
      <c r="E5095" s="9" t="s">
        <v>10151</v>
      </c>
      <c r="F5095" s="9" t="s">
        <v>10234</v>
      </c>
      <c r="G5095" s="9"/>
      <c r="H5095" s="9" t="s">
        <v>202</v>
      </c>
      <c r="I5095" s="9" t="s">
        <v>25</v>
      </c>
      <c r="J5095" s="129">
        <v>44411</v>
      </c>
      <c r="K5095" s="129">
        <v>44378</v>
      </c>
      <c r="L5095" s="129">
        <v>44500</v>
      </c>
      <c r="O5095" s="9">
        <v>24</v>
      </c>
      <c r="Q5095" s="9" t="s">
        <v>54</v>
      </c>
      <c r="R5095" s="9"/>
      <c r="S5095" s="13">
        <v>4057500</v>
      </c>
      <c r="T5095" s="13">
        <v>4057500</v>
      </c>
      <c r="U5095" s="13">
        <v>1217250</v>
      </c>
      <c r="V5095" s="9"/>
      <c r="W5095" s="9"/>
      <c r="X5095" s="9"/>
      <c r="Y5095" s="9"/>
      <c r="Z5095" s="9"/>
      <c r="AA5095" s="9"/>
      <c r="AB5095" s="9"/>
      <c r="AC5095" s="9"/>
      <c r="AD5095" s="9"/>
      <c r="AE5095" s="9"/>
      <c r="AF5095" s="55"/>
      <c r="AG5095" s="55"/>
      <c r="AH5095" s="9"/>
      <c r="AI5095" s="9"/>
      <c r="AJ5095" s="9"/>
      <c r="AK5095" s="9"/>
      <c r="AL5095" s="9"/>
      <c r="AM5095" s="9"/>
      <c r="AN5095" s="9"/>
      <c r="AO5095" s="9"/>
      <c r="AP5095" s="9"/>
      <c r="AQ5095" s="9"/>
      <c r="AR5095" s="9"/>
      <c r="AS5095" s="9"/>
      <c r="AT5095" s="9"/>
      <c r="AU5095" s="9"/>
      <c r="AV5095" s="9"/>
      <c r="AW5095" s="9"/>
      <c r="AX5095" s="9"/>
      <c r="AY5095" s="9"/>
      <c r="AZ5095" s="9"/>
      <c r="BA5095" s="9"/>
      <c r="BB5095" s="9"/>
      <c r="BC5095" s="9"/>
      <c r="BD5095" s="9"/>
      <c r="BE5095" s="9"/>
      <c r="BF5095" s="9"/>
      <c r="BG5095" s="9"/>
      <c r="BH5095" s="9"/>
      <c r="BI5095" s="9"/>
      <c r="BJ5095" s="9"/>
      <c r="BK5095" s="9"/>
      <c r="BL5095" s="9"/>
      <c r="BM5095" s="9"/>
      <c r="BN5095" s="9"/>
      <c r="BO5095" s="9"/>
      <c r="BP5095" s="9"/>
      <c r="BQ5095" s="9"/>
      <c r="BT5095" s="9"/>
      <c r="BU5095" s="9"/>
      <c r="BX5095" s="9"/>
      <c r="BY5095" s="9"/>
      <c r="CB5095" s="9"/>
      <c r="CC5095" s="9"/>
      <c r="CF5095" s="9"/>
      <c r="CG5095" s="9"/>
      <c r="CJ5095" s="9"/>
      <c r="CK5095" s="9"/>
      <c r="CN5095" s="9"/>
      <c r="CO5095" s="9"/>
      <c r="CP5095" s="9"/>
      <c r="CQ5095" s="9"/>
      <c r="CR5095" s="9"/>
      <c r="CS5095" s="9"/>
      <c r="CT5095" s="9"/>
      <c r="CU5095" s="9"/>
      <c r="CV5095" s="9"/>
      <c r="CW5095" s="9"/>
      <c r="CX5095" s="9"/>
      <c r="CY5095" s="9"/>
      <c r="CZ5095" s="9"/>
      <c r="DA5095" s="9"/>
      <c r="DB5095" s="9"/>
      <c r="DC5095" s="9"/>
      <c r="DD5095" s="9"/>
      <c r="DE5095" s="9"/>
      <c r="DF5095" s="9"/>
      <c r="DG5095" s="9"/>
      <c r="DH5095" s="9"/>
      <c r="DI5095" s="9"/>
      <c r="DJ5095" s="9"/>
      <c r="DK5095" s="9"/>
      <c r="DL5095" s="9"/>
      <c r="DM5095" s="9"/>
      <c r="DN5095" s="9"/>
      <c r="DO5095" s="9"/>
      <c r="DP5095" s="9"/>
      <c r="DQ5095" s="9"/>
      <c r="DR5095" s="9"/>
      <c r="DS5095" s="9"/>
      <c r="DT5095" s="9"/>
      <c r="DU5095" s="9"/>
      <c r="DV5095" s="9"/>
      <c r="DW5095" s="9"/>
      <c r="DX5095" s="9"/>
      <c r="DY5095" s="9"/>
      <c r="DZ5095" s="9"/>
      <c r="EA5095" s="9"/>
    </row>
    <row r="5096" spans="1:131" ht="19.5" customHeight="1" x14ac:dyDescent="0.25">
      <c r="A5096" s="9">
        <v>3528</v>
      </c>
      <c r="B5096" s="9" t="s">
        <v>10368</v>
      </c>
      <c r="C5096" s="9" t="s">
        <v>10369</v>
      </c>
      <c r="D5096" s="9"/>
      <c r="E5096" s="9" t="s">
        <v>8041</v>
      </c>
      <c r="F5096" s="9" t="s">
        <v>655</v>
      </c>
      <c r="G5096" s="9"/>
      <c r="H5096" s="9" t="s">
        <v>906</v>
      </c>
      <c r="I5096" s="9" t="s">
        <v>28</v>
      </c>
      <c r="M5096" s="9" t="s">
        <v>20</v>
      </c>
      <c r="R5096" s="9"/>
      <c r="S5096" s="9"/>
      <c r="T5096" s="9"/>
      <c r="U5096" s="9"/>
      <c r="V5096" s="9"/>
      <c r="W5096" s="9"/>
      <c r="X5096" s="9"/>
      <c r="Y5096" s="9"/>
      <c r="Z5096" s="9"/>
      <c r="AA5096" s="9"/>
      <c r="AB5096" s="9"/>
      <c r="AC5096" s="9"/>
      <c r="AD5096" s="9"/>
      <c r="AE5096" s="9"/>
      <c r="AF5096" s="55"/>
      <c r="AG5096" s="55"/>
      <c r="AH5096" s="9"/>
      <c r="AI5096" s="9"/>
      <c r="AJ5096" s="9"/>
      <c r="AK5096" s="9"/>
      <c r="AL5096" s="9"/>
      <c r="AM5096" s="9"/>
      <c r="AN5096" s="9"/>
      <c r="AO5096" s="9"/>
      <c r="AP5096" s="9"/>
      <c r="AQ5096" s="9"/>
      <c r="AR5096" s="9"/>
      <c r="AS5096" s="9"/>
      <c r="AT5096" s="9"/>
      <c r="AU5096" s="9"/>
      <c r="AV5096" s="9"/>
      <c r="AW5096" s="9"/>
      <c r="AX5096" s="9"/>
      <c r="AY5096" s="9"/>
      <c r="AZ5096" s="9"/>
      <c r="BA5096" s="9"/>
      <c r="BB5096" s="9"/>
      <c r="BC5096" s="9"/>
      <c r="BD5096" s="9"/>
      <c r="BE5096" s="9"/>
      <c r="BF5096" s="9"/>
      <c r="BG5096" s="9"/>
      <c r="BH5096" s="9"/>
      <c r="BI5096" s="9"/>
      <c r="BJ5096" s="9"/>
      <c r="BK5096" s="9"/>
      <c r="BL5096" s="9"/>
      <c r="BM5096" s="9"/>
      <c r="BN5096" s="9"/>
      <c r="BO5096" s="9"/>
      <c r="BP5096" s="9"/>
      <c r="BQ5096" s="9"/>
      <c r="BT5096" s="9"/>
      <c r="BU5096" s="9"/>
      <c r="BX5096" s="9"/>
      <c r="BY5096" s="9"/>
      <c r="CB5096" s="9"/>
      <c r="CC5096" s="9"/>
      <c r="CF5096" s="9"/>
      <c r="CG5096" s="9"/>
      <c r="CJ5096" s="9"/>
      <c r="CK5096" s="9"/>
      <c r="CN5096" s="9"/>
      <c r="CO5096" s="9"/>
      <c r="CP5096" s="9"/>
      <c r="CQ5096" s="9"/>
      <c r="CR5096" s="9"/>
      <c r="CS5096" s="9"/>
      <c r="CT5096" s="9"/>
      <c r="CU5096" s="9"/>
      <c r="CV5096" s="9"/>
      <c r="CW5096" s="9"/>
      <c r="CX5096" s="9"/>
      <c r="CY5096" s="9"/>
      <c r="CZ5096" s="9"/>
      <c r="DA5096" s="9"/>
      <c r="DB5096" s="9"/>
      <c r="DC5096" s="9"/>
      <c r="DD5096" s="9"/>
      <c r="DE5096" s="9"/>
      <c r="DF5096" s="9"/>
      <c r="DG5096" s="9"/>
      <c r="DH5096" s="9"/>
      <c r="DI5096" s="9"/>
      <c r="DJ5096" s="9"/>
      <c r="DK5096" s="9"/>
      <c r="DL5096" s="9"/>
      <c r="DM5096" s="9"/>
      <c r="DN5096" s="9"/>
      <c r="DO5096" s="9"/>
      <c r="DP5096" s="9"/>
      <c r="DQ5096" s="9"/>
      <c r="DR5096" s="9"/>
      <c r="DS5096" s="9"/>
      <c r="DT5096" s="9"/>
      <c r="DU5096" s="9"/>
      <c r="DV5096" s="9"/>
      <c r="DW5096" s="9"/>
      <c r="DX5096" s="9"/>
      <c r="DY5096" s="9"/>
      <c r="DZ5096" s="9"/>
      <c r="EA5096" s="9"/>
    </row>
    <row r="5097" spans="1:131" ht="19.5" customHeight="1" x14ac:dyDescent="0.25">
      <c r="A5097" s="9">
        <v>3529</v>
      </c>
      <c r="B5097" s="9" t="s">
        <v>10370</v>
      </c>
      <c r="C5097" s="9" t="s">
        <v>10371</v>
      </c>
      <c r="D5097" s="9"/>
      <c r="E5097" s="9" t="s">
        <v>10372</v>
      </c>
      <c r="F5097" s="9" t="s">
        <v>6293</v>
      </c>
      <c r="G5097" s="9"/>
      <c r="H5097" s="9" t="s">
        <v>202</v>
      </c>
      <c r="I5097" s="9" t="s">
        <v>35</v>
      </c>
      <c r="J5097" s="129">
        <v>44433</v>
      </c>
      <c r="K5097" s="129">
        <v>44362</v>
      </c>
      <c r="L5097" s="129">
        <v>44727</v>
      </c>
      <c r="O5097" s="9">
        <v>30</v>
      </c>
      <c r="Q5097" s="9" t="s">
        <v>54</v>
      </c>
      <c r="R5097" s="9"/>
      <c r="S5097" s="13">
        <v>28498750</v>
      </c>
      <c r="T5097" s="13">
        <v>28498750</v>
      </c>
      <c r="U5097" s="13">
        <v>8549625</v>
      </c>
      <c r="V5097" s="9"/>
      <c r="W5097" s="9"/>
      <c r="X5097" s="9"/>
      <c r="Y5097" s="9"/>
      <c r="Z5097" s="9"/>
      <c r="AA5097" s="9"/>
      <c r="AB5097" s="9"/>
      <c r="AC5097" s="9"/>
      <c r="AD5097" s="9"/>
      <c r="AE5097" s="9"/>
      <c r="AF5097" s="55"/>
      <c r="AG5097" s="55"/>
      <c r="AH5097" s="9"/>
      <c r="AI5097" s="9"/>
      <c r="AJ5097" s="9"/>
      <c r="AK5097" s="9"/>
      <c r="AL5097" s="9"/>
      <c r="AM5097" s="9"/>
      <c r="AN5097" s="9"/>
      <c r="AO5097" s="9"/>
      <c r="AP5097" s="9"/>
      <c r="AQ5097" s="9"/>
      <c r="AR5097" s="9"/>
      <c r="AS5097" s="9"/>
      <c r="AT5097" s="9"/>
      <c r="AU5097" s="9"/>
      <c r="AV5097" s="9"/>
      <c r="AW5097" s="9"/>
      <c r="AX5097" s="9"/>
      <c r="AY5097" s="9"/>
      <c r="AZ5097" s="9"/>
      <c r="BA5097" s="9"/>
      <c r="BB5097" s="9"/>
      <c r="BC5097" s="9"/>
      <c r="BD5097" s="9"/>
      <c r="BE5097" s="9"/>
      <c r="BF5097" s="9"/>
      <c r="BG5097" s="9"/>
      <c r="BH5097" s="9"/>
      <c r="BI5097" s="9"/>
      <c r="BJ5097" s="9"/>
      <c r="BK5097" s="9"/>
      <c r="BL5097" s="9"/>
      <c r="BM5097" s="9"/>
      <c r="BN5097" s="9"/>
      <c r="BO5097" s="9"/>
      <c r="BP5097" s="9"/>
      <c r="BQ5097" s="9"/>
      <c r="BT5097" s="9"/>
      <c r="BU5097" s="9"/>
      <c r="BX5097" s="9"/>
      <c r="BY5097" s="9"/>
      <c r="CB5097" s="9"/>
      <c r="CC5097" s="9"/>
      <c r="CF5097" s="9"/>
      <c r="CG5097" s="9"/>
      <c r="CJ5097" s="9"/>
      <c r="CK5097" s="9"/>
      <c r="CN5097" s="9"/>
      <c r="CO5097" s="9"/>
      <c r="CP5097" s="9"/>
      <c r="CQ5097" s="9"/>
      <c r="CR5097" s="9"/>
      <c r="CS5097" s="9"/>
      <c r="CT5097" s="9"/>
      <c r="CU5097" s="9"/>
      <c r="CV5097" s="9"/>
      <c r="CW5097" s="9"/>
      <c r="CX5097" s="9"/>
      <c r="CY5097" s="9"/>
      <c r="CZ5097" s="9"/>
      <c r="DA5097" s="9"/>
      <c r="DB5097" s="9"/>
      <c r="DC5097" s="9"/>
      <c r="DD5097" s="9"/>
      <c r="DE5097" s="9"/>
      <c r="DF5097" s="9"/>
      <c r="DG5097" s="9"/>
      <c r="DH5097" s="9"/>
      <c r="DI5097" s="9"/>
      <c r="DJ5097" s="9"/>
      <c r="DK5097" s="9"/>
      <c r="DL5097" s="9"/>
      <c r="DM5097" s="9"/>
      <c r="DN5097" s="9"/>
      <c r="DO5097" s="9"/>
      <c r="DP5097" s="9"/>
      <c r="DQ5097" s="9"/>
      <c r="DR5097" s="9"/>
      <c r="DS5097" s="9"/>
      <c r="DT5097" s="9"/>
      <c r="DU5097" s="9"/>
      <c r="DV5097" s="9"/>
      <c r="DW5097" s="9"/>
      <c r="DX5097" s="9"/>
      <c r="DY5097" s="9"/>
      <c r="DZ5097" s="9"/>
      <c r="EA5097" s="9"/>
    </row>
    <row r="5098" spans="1:131" ht="19.5" customHeight="1" x14ac:dyDescent="0.25">
      <c r="A5098" s="9">
        <v>3530</v>
      </c>
      <c r="B5098" s="9" t="s">
        <v>10374</v>
      </c>
      <c r="C5098" s="9" t="s">
        <v>10375</v>
      </c>
      <c r="D5098" s="9"/>
      <c r="E5098" s="9" t="s">
        <v>10376</v>
      </c>
      <c r="F5098" s="9" t="s">
        <v>10377</v>
      </c>
      <c r="G5098" s="9"/>
      <c r="H5098" s="9" t="s">
        <v>906</v>
      </c>
      <c r="I5098" s="9" t="s">
        <v>35</v>
      </c>
      <c r="M5098" s="9" t="s">
        <v>20</v>
      </c>
      <c r="O5098" s="9">
        <v>30</v>
      </c>
      <c r="R5098" s="9"/>
      <c r="S5098" s="9"/>
      <c r="T5098" s="9"/>
      <c r="U5098" s="9"/>
      <c r="V5098" s="9"/>
      <c r="W5098" s="9"/>
      <c r="X5098" s="9"/>
      <c r="Y5098" s="9"/>
      <c r="Z5098" s="9"/>
      <c r="AA5098" s="9"/>
      <c r="AB5098" s="9"/>
      <c r="AC5098" s="9"/>
      <c r="AD5098" s="9"/>
      <c r="AE5098" s="9"/>
      <c r="AF5098" s="55"/>
      <c r="AG5098" s="55"/>
      <c r="AH5098" s="9"/>
      <c r="AI5098" s="9"/>
      <c r="AJ5098" s="9"/>
      <c r="AK5098" s="9"/>
      <c r="AL5098" s="9"/>
      <c r="AM5098" s="9"/>
      <c r="AN5098" s="9"/>
      <c r="AO5098" s="9"/>
      <c r="AP5098" s="9"/>
      <c r="AQ5098" s="9"/>
      <c r="AR5098" s="9"/>
      <c r="AS5098" s="9"/>
      <c r="AT5098" s="9"/>
      <c r="AU5098" s="9"/>
      <c r="AV5098" s="9"/>
      <c r="AW5098" s="9"/>
      <c r="AX5098" s="9"/>
      <c r="AY5098" s="9"/>
      <c r="AZ5098" s="9"/>
      <c r="BA5098" s="9"/>
      <c r="BB5098" s="9"/>
      <c r="BC5098" s="9"/>
      <c r="BD5098" s="9"/>
      <c r="BE5098" s="9"/>
      <c r="BF5098" s="9"/>
      <c r="BG5098" s="9"/>
      <c r="BH5098" s="9"/>
      <c r="BI5098" s="9"/>
      <c r="BJ5098" s="9"/>
      <c r="BK5098" s="9"/>
      <c r="BL5098" s="9"/>
      <c r="BM5098" s="9"/>
      <c r="BN5098" s="9"/>
      <c r="BO5098" s="9"/>
      <c r="BP5098" s="9"/>
      <c r="BQ5098" s="9"/>
      <c r="BT5098" s="9"/>
      <c r="BU5098" s="9"/>
      <c r="BX5098" s="9"/>
      <c r="BY5098" s="9"/>
      <c r="CB5098" s="9"/>
      <c r="CC5098" s="9"/>
      <c r="CF5098" s="9"/>
      <c r="CG5098" s="9"/>
      <c r="CJ5098" s="9"/>
      <c r="CK5098" s="9"/>
      <c r="CN5098" s="9"/>
      <c r="CO5098" s="9"/>
      <c r="CP5098" s="9"/>
      <c r="CQ5098" s="9"/>
      <c r="CR5098" s="9"/>
      <c r="CS5098" s="9"/>
      <c r="CT5098" s="9"/>
      <c r="CU5098" s="9"/>
      <c r="CV5098" s="9"/>
      <c r="CW5098" s="9"/>
      <c r="CX5098" s="9"/>
      <c r="CY5098" s="9"/>
      <c r="CZ5098" s="9"/>
      <c r="DA5098" s="9"/>
      <c r="DB5098" s="9"/>
      <c r="DC5098" s="9"/>
      <c r="DD5098" s="9"/>
      <c r="DE5098" s="9"/>
      <c r="DF5098" s="9"/>
      <c r="DG5098" s="9"/>
      <c r="DH5098" s="9"/>
      <c r="DI5098" s="9"/>
      <c r="DJ5098" s="9"/>
      <c r="DK5098" s="9"/>
      <c r="DL5098" s="9"/>
      <c r="DM5098" s="9"/>
      <c r="DN5098" s="9"/>
      <c r="DO5098" s="9"/>
      <c r="DP5098" s="9"/>
      <c r="DQ5098" s="9"/>
      <c r="DR5098" s="9"/>
      <c r="DS5098" s="9"/>
      <c r="DT5098" s="9"/>
      <c r="DU5098" s="9"/>
      <c r="DV5098" s="9"/>
      <c r="DW5098" s="9"/>
      <c r="DX5098" s="9"/>
      <c r="DY5098" s="9"/>
      <c r="DZ5098" s="9"/>
      <c r="EA5098" s="9"/>
    </row>
    <row r="5099" spans="1:131" ht="39.75" customHeight="1" x14ac:dyDescent="0.25">
      <c r="A5099" s="9">
        <v>3531</v>
      </c>
      <c r="B5099" s="9" t="s">
        <v>10378</v>
      </c>
      <c r="C5099" s="9" t="s">
        <v>10379</v>
      </c>
      <c r="D5099" s="9"/>
      <c r="E5099" s="9" t="s">
        <v>10380</v>
      </c>
      <c r="F5099" s="9" t="s">
        <v>10381</v>
      </c>
      <c r="G5099" s="9"/>
      <c r="H5099" s="9" t="s">
        <v>906</v>
      </c>
      <c r="I5099" s="9" t="s">
        <v>25</v>
      </c>
      <c r="M5099" s="9" t="s">
        <v>20</v>
      </c>
      <c r="O5099" s="9">
        <v>32</v>
      </c>
      <c r="R5099" s="9"/>
      <c r="S5099" s="9"/>
      <c r="T5099" s="9"/>
      <c r="U5099" s="9"/>
      <c r="V5099" s="9"/>
      <c r="W5099" s="9"/>
      <c r="X5099" s="9"/>
      <c r="Y5099" s="9"/>
      <c r="Z5099" s="9"/>
      <c r="AA5099" s="9"/>
      <c r="AB5099" s="9"/>
      <c r="AC5099" s="9"/>
      <c r="AD5099" s="9"/>
      <c r="AE5099" s="9"/>
      <c r="AF5099" s="55"/>
      <c r="AG5099" s="55"/>
      <c r="AH5099" s="9"/>
      <c r="AI5099" s="9"/>
      <c r="AJ5099" s="9"/>
      <c r="AK5099" s="9"/>
      <c r="AL5099" s="9"/>
      <c r="AM5099" s="9"/>
      <c r="AN5099" s="9"/>
      <c r="AO5099" s="9"/>
      <c r="AP5099" s="9"/>
      <c r="AQ5099" s="9"/>
      <c r="AR5099" s="9"/>
      <c r="AS5099" s="9"/>
      <c r="AT5099" s="9"/>
      <c r="AU5099" s="9"/>
      <c r="AV5099" s="9"/>
      <c r="AW5099" s="9"/>
      <c r="AX5099" s="9"/>
      <c r="AY5099" s="9"/>
      <c r="AZ5099" s="9"/>
      <c r="BA5099" s="9"/>
      <c r="BB5099" s="9"/>
      <c r="BC5099" s="9"/>
      <c r="BD5099" s="9"/>
      <c r="BE5099" s="9"/>
      <c r="BF5099" s="9"/>
      <c r="BG5099" s="9"/>
      <c r="BH5099" s="9"/>
      <c r="BI5099" s="9"/>
      <c r="BJ5099" s="9"/>
      <c r="BK5099" s="9"/>
      <c r="BL5099" s="9"/>
      <c r="BM5099" s="9"/>
      <c r="BN5099" s="9"/>
      <c r="BO5099" s="9"/>
      <c r="BP5099" s="9"/>
      <c r="BQ5099" s="9"/>
      <c r="BT5099" s="9"/>
      <c r="BU5099" s="9"/>
      <c r="BX5099" s="9"/>
      <c r="BY5099" s="9"/>
      <c r="CB5099" s="9"/>
      <c r="CC5099" s="9"/>
      <c r="CF5099" s="9"/>
      <c r="CG5099" s="9"/>
      <c r="CJ5099" s="9"/>
      <c r="CK5099" s="9"/>
      <c r="CN5099" s="9"/>
      <c r="CO5099" s="9"/>
      <c r="CP5099" s="9"/>
      <c r="CQ5099" s="9"/>
      <c r="CR5099" s="9"/>
      <c r="CS5099" s="9"/>
      <c r="CT5099" s="9"/>
      <c r="CU5099" s="9"/>
      <c r="CV5099" s="9"/>
      <c r="CW5099" s="9"/>
      <c r="CX5099" s="9"/>
      <c r="CY5099" s="9"/>
      <c r="CZ5099" s="9"/>
      <c r="DA5099" s="9"/>
      <c r="DB5099" s="9"/>
      <c r="DC5099" s="9"/>
      <c r="DD5099" s="9"/>
      <c r="DE5099" s="9"/>
      <c r="DF5099" s="9"/>
      <c r="DG5099" s="9"/>
      <c r="DH5099" s="9"/>
      <c r="DI5099" s="9"/>
      <c r="DJ5099" s="9"/>
      <c r="DK5099" s="9"/>
      <c r="DL5099" s="9"/>
      <c r="DM5099" s="9"/>
      <c r="DN5099" s="9"/>
      <c r="DO5099" s="9"/>
      <c r="DP5099" s="9"/>
      <c r="DQ5099" s="9"/>
      <c r="DR5099" s="9"/>
      <c r="DS5099" s="9"/>
      <c r="DT5099" s="9"/>
      <c r="DU5099" s="9"/>
      <c r="DV5099" s="9"/>
      <c r="DW5099" s="9"/>
      <c r="DX5099" s="9"/>
      <c r="DY5099" s="9"/>
      <c r="DZ5099" s="9"/>
      <c r="EA5099" s="9"/>
    </row>
    <row r="5100" spans="1:131" ht="19.5" customHeight="1" x14ac:dyDescent="0.25">
      <c r="A5100" s="9">
        <v>3532</v>
      </c>
      <c r="B5100" s="9" t="s">
        <v>10384</v>
      </c>
      <c r="C5100" s="9" t="s">
        <v>10385</v>
      </c>
      <c r="D5100" s="9"/>
      <c r="E5100" s="9" t="s">
        <v>3331</v>
      </c>
      <c r="F5100" s="9" t="s">
        <v>5018</v>
      </c>
      <c r="G5100" s="9"/>
      <c r="H5100" s="9" t="s">
        <v>202</v>
      </c>
      <c r="I5100" s="9" t="s">
        <v>25</v>
      </c>
      <c r="J5100" s="129">
        <v>44420</v>
      </c>
      <c r="K5100" s="129">
        <v>44389</v>
      </c>
      <c r="L5100" s="129">
        <v>44499</v>
      </c>
      <c r="O5100" s="9">
        <v>30</v>
      </c>
      <c r="Q5100" s="9" t="s">
        <v>61</v>
      </c>
      <c r="R5100" s="9"/>
      <c r="S5100" s="13">
        <v>2700000</v>
      </c>
      <c r="T5100" s="13">
        <v>2700000</v>
      </c>
      <c r="U5100" s="13">
        <v>810000</v>
      </c>
      <c r="V5100" s="9"/>
      <c r="W5100" s="9"/>
      <c r="X5100" s="9"/>
      <c r="Y5100" s="9"/>
      <c r="Z5100" s="9"/>
      <c r="AA5100" s="9"/>
      <c r="AB5100" s="9"/>
      <c r="AC5100" s="9"/>
      <c r="AD5100" s="9"/>
      <c r="AE5100" s="9"/>
      <c r="AF5100" s="55"/>
      <c r="AG5100" s="55"/>
      <c r="AH5100" s="9"/>
      <c r="AI5100" s="9"/>
      <c r="AJ5100" s="9"/>
      <c r="AK5100" s="9"/>
      <c r="AL5100" s="9"/>
      <c r="AM5100" s="9"/>
      <c r="AN5100" s="9"/>
      <c r="AO5100" s="9"/>
      <c r="AP5100" s="9"/>
      <c r="AQ5100" s="9"/>
      <c r="AR5100" s="9"/>
      <c r="AS5100" s="9"/>
      <c r="AT5100" s="9"/>
      <c r="AU5100" s="9"/>
      <c r="AV5100" s="9"/>
      <c r="AW5100" s="9"/>
      <c r="AX5100" s="9"/>
      <c r="AY5100" s="9"/>
      <c r="AZ5100" s="9"/>
      <c r="BA5100" s="9"/>
      <c r="BB5100" s="9"/>
      <c r="BC5100" s="9"/>
      <c r="BD5100" s="9"/>
      <c r="BE5100" s="9"/>
      <c r="BF5100" s="9"/>
      <c r="BG5100" s="9"/>
      <c r="BH5100" s="9"/>
      <c r="BI5100" s="9"/>
      <c r="BJ5100" s="9"/>
      <c r="BK5100" s="9"/>
      <c r="BL5100" s="9"/>
      <c r="BM5100" s="9"/>
      <c r="BN5100" s="9"/>
      <c r="BO5100" s="9"/>
      <c r="BP5100" s="9"/>
      <c r="BQ5100" s="9"/>
      <c r="BT5100" s="9"/>
      <c r="BU5100" s="9"/>
      <c r="BX5100" s="9"/>
      <c r="BY5100" s="9"/>
      <c r="CB5100" s="9"/>
      <c r="CC5100" s="9"/>
      <c r="CF5100" s="9"/>
      <c r="CG5100" s="9"/>
      <c r="CJ5100" s="9"/>
      <c r="CK5100" s="9"/>
      <c r="CN5100" s="9"/>
      <c r="CO5100" s="9"/>
      <c r="CP5100" s="9"/>
      <c r="CQ5100" s="9"/>
      <c r="CR5100" s="9"/>
      <c r="CS5100" s="9"/>
      <c r="CT5100" s="9"/>
      <c r="CU5100" s="9"/>
      <c r="CV5100" s="9"/>
      <c r="CW5100" s="9"/>
      <c r="CX5100" s="9"/>
      <c r="CY5100" s="9"/>
      <c r="CZ5100" s="9"/>
      <c r="DA5100" s="9"/>
      <c r="DB5100" s="9"/>
      <c r="DC5100" s="9"/>
      <c r="DD5100" s="9"/>
      <c r="DE5100" s="9"/>
      <c r="DF5100" s="9"/>
      <c r="DG5100" s="9"/>
      <c r="DH5100" s="9"/>
      <c r="DI5100" s="9"/>
      <c r="DJ5100" s="9"/>
      <c r="DK5100" s="9"/>
      <c r="DL5100" s="9"/>
      <c r="DM5100" s="9"/>
      <c r="DN5100" s="9"/>
      <c r="DO5100" s="9"/>
      <c r="DP5100" s="9"/>
      <c r="DQ5100" s="9"/>
      <c r="DR5100" s="9"/>
      <c r="DS5100" s="9"/>
      <c r="DT5100" s="9"/>
      <c r="DU5100" s="9"/>
      <c r="DV5100" s="9"/>
      <c r="DW5100" s="9"/>
      <c r="DX5100" s="9"/>
      <c r="DY5100" s="9"/>
      <c r="DZ5100" s="9"/>
      <c r="EA5100" s="9"/>
    </row>
    <row r="5101" spans="1:131" s="18" customFormat="1" ht="19.5" customHeight="1" x14ac:dyDescent="0.25">
      <c r="A5101" s="18">
        <v>3532</v>
      </c>
      <c r="B5101" s="18" t="s">
        <v>10384</v>
      </c>
      <c r="C5101" s="18" t="s">
        <v>10385</v>
      </c>
      <c r="D5101" s="19">
        <v>44524</v>
      </c>
      <c r="J5101" s="130"/>
      <c r="K5101" s="130"/>
      <c r="L5101" s="130">
        <v>44620</v>
      </c>
      <c r="S5101" s="20"/>
      <c r="T5101" s="20"/>
      <c r="U5101" s="20"/>
      <c r="AF5101" s="57"/>
      <c r="AG5101" s="57"/>
    </row>
    <row r="5102" spans="1:131" ht="19.5" customHeight="1" x14ac:dyDescent="0.25">
      <c r="A5102" s="9">
        <v>3533</v>
      </c>
      <c r="B5102" s="9" t="s">
        <v>10386</v>
      </c>
      <c r="C5102" s="9" t="s">
        <v>1069</v>
      </c>
      <c r="D5102" s="9"/>
      <c r="E5102" s="9" t="s">
        <v>915</v>
      </c>
      <c r="F5102" s="9" t="s">
        <v>7334</v>
      </c>
      <c r="G5102" s="9"/>
      <c r="H5102" s="9" t="s">
        <v>202</v>
      </c>
      <c r="I5102" s="9" t="s">
        <v>35</v>
      </c>
      <c r="J5102" s="129">
        <v>44418</v>
      </c>
      <c r="K5102" s="129">
        <v>44385</v>
      </c>
      <c r="L5102" s="129">
        <v>44530</v>
      </c>
      <c r="O5102" s="9">
        <v>32</v>
      </c>
      <c r="Q5102" s="9" t="s">
        <v>61</v>
      </c>
      <c r="R5102" s="9"/>
      <c r="S5102" s="13">
        <v>9000000</v>
      </c>
      <c r="T5102" s="13">
        <v>9000000</v>
      </c>
      <c r="U5102" s="13">
        <v>2700000</v>
      </c>
      <c r="V5102" s="9"/>
      <c r="W5102" s="9"/>
      <c r="X5102" s="9"/>
      <c r="Y5102" s="9"/>
      <c r="Z5102" s="9"/>
      <c r="AA5102" s="9"/>
      <c r="AB5102" s="9"/>
      <c r="AC5102" s="9"/>
      <c r="AD5102" s="9"/>
      <c r="AE5102" s="9"/>
      <c r="AF5102" s="55"/>
      <c r="AG5102" s="55"/>
      <c r="AH5102" s="9"/>
      <c r="AI5102" s="9"/>
      <c r="AJ5102" s="9"/>
      <c r="AK5102" s="9"/>
      <c r="AL5102" s="9"/>
      <c r="AM5102" s="9"/>
      <c r="AN5102" s="9"/>
      <c r="AO5102" s="9"/>
      <c r="AP5102" s="9"/>
      <c r="AQ5102" s="9"/>
      <c r="AR5102" s="9"/>
      <c r="AS5102" s="9"/>
      <c r="AT5102" s="9"/>
      <c r="AU5102" s="9"/>
      <c r="AV5102" s="9"/>
      <c r="AW5102" s="9"/>
      <c r="AX5102" s="9"/>
      <c r="AY5102" s="9"/>
      <c r="AZ5102" s="9"/>
      <c r="BA5102" s="9"/>
      <c r="BB5102" s="9"/>
      <c r="BC5102" s="9"/>
      <c r="BD5102" s="9"/>
      <c r="BE5102" s="9"/>
      <c r="BF5102" s="9"/>
      <c r="BG5102" s="9"/>
      <c r="BH5102" s="9"/>
      <c r="BI5102" s="9"/>
      <c r="BJ5102" s="9"/>
      <c r="BK5102" s="9"/>
      <c r="BL5102" s="9"/>
      <c r="BM5102" s="9"/>
      <c r="BN5102" s="9"/>
      <c r="BO5102" s="9"/>
      <c r="BP5102" s="9"/>
      <c r="BQ5102" s="9"/>
      <c r="BT5102" s="9"/>
      <c r="BU5102" s="9"/>
      <c r="BX5102" s="9"/>
      <c r="BY5102" s="9"/>
      <c r="CB5102" s="9"/>
      <c r="CC5102" s="9"/>
      <c r="CF5102" s="9"/>
      <c r="CG5102" s="9"/>
      <c r="CJ5102" s="9"/>
      <c r="CK5102" s="9"/>
      <c r="CN5102" s="9"/>
      <c r="CO5102" s="9"/>
      <c r="CP5102" s="9"/>
      <c r="CQ5102" s="9"/>
      <c r="CR5102" s="9"/>
      <c r="CS5102" s="9"/>
      <c r="CT5102" s="9"/>
      <c r="CU5102" s="9"/>
      <c r="CV5102" s="9"/>
      <c r="CW5102" s="9"/>
      <c r="CX5102" s="9"/>
      <c r="CY5102" s="9"/>
      <c r="CZ5102" s="9"/>
      <c r="DA5102" s="9"/>
      <c r="DB5102" s="9"/>
      <c r="DC5102" s="9"/>
      <c r="DD5102" s="9"/>
      <c r="DE5102" s="9"/>
      <c r="DF5102" s="9"/>
      <c r="DG5102" s="9"/>
      <c r="DH5102" s="9"/>
      <c r="DI5102" s="9"/>
      <c r="DJ5102" s="9"/>
      <c r="DK5102" s="9"/>
      <c r="DL5102" s="9"/>
      <c r="DM5102" s="9"/>
      <c r="DN5102" s="9"/>
      <c r="DO5102" s="9"/>
      <c r="DP5102" s="9"/>
      <c r="DQ5102" s="9"/>
      <c r="DR5102" s="9"/>
      <c r="DS5102" s="9"/>
      <c r="DT5102" s="9"/>
      <c r="DU5102" s="9"/>
      <c r="DV5102" s="9"/>
      <c r="DW5102" s="9"/>
      <c r="DX5102" s="9"/>
      <c r="DY5102" s="9"/>
      <c r="DZ5102" s="9"/>
      <c r="EA5102" s="9"/>
    </row>
    <row r="5103" spans="1:131" ht="19.5" customHeight="1" x14ac:dyDescent="0.25">
      <c r="A5103" s="9">
        <v>3534</v>
      </c>
      <c r="B5103" s="9" t="s">
        <v>10387</v>
      </c>
      <c r="C5103" s="9" t="s">
        <v>10388</v>
      </c>
      <c r="D5103" s="9"/>
      <c r="E5103" s="9" t="s">
        <v>8293</v>
      </c>
      <c r="F5103" s="9" t="s">
        <v>2583</v>
      </c>
      <c r="G5103" s="9"/>
      <c r="H5103" s="9" t="s">
        <v>202</v>
      </c>
      <c r="I5103" s="9" t="s">
        <v>35</v>
      </c>
      <c r="J5103" s="129">
        <v>44417</v>
      </c>
      <c r="K5103" s="129">
        <v>44383</v>
      </c>
      <c r="L5103" s="129">
        <v>44592</v>
      </c>
      <c r="O5103" s="9">
        <v>23</v>
      </c>
      <c r="Q5103" s="9" t="s">
        <v>61</v>
      </c>
      <c r="R5103" s="9"/>
      <c r="S5103" s="13">
        <v>1253844683</v>
      </c>
      <c r="T5103" s="13">
        <v>1253844683</v>
      </c>
      <c r="U5103" s="13">
        <v>376153405</v>
      </c>
      <c r="V5103" s="9"/>
      <c r="W5103" s="9"/>
      <c r="X5103" s="9"/>
      <c r="Y5103" s="9"/>
      <c r="Z5103" s="9"/>
      <c r="AA5103" s="9"/>
      <c r="AB5103" s="9"/>
      <c r="AC5103" s="9"/>
      <c r="AD5103" s="9"/>
      <c r="AE5103" s="9"/>
      <c r="AF5103" s="55"/>
      <c r="AG5103" s="55"/>
      <c r="AH5103" s="9"/>
      <c r="AI5103" s="9"/>
      <c r="AJ5103" s="9"/>
      <c r="AK5103" s="9"/>
      <c r="AL5103" s="9"/>
      <c r="AM5103" s="9"/>
      <c r="AN5103" s="9"/>
      <c r="AO5103" s="9"/>
      <c r="AP5103" s="9"/>
      <c r="AQ5103" s="9"/>
      <c r="AR5103" s="9"/>
      <c r="AS5103" s="9"/>
      <c r="AT5103" s="9"/>
      <c r="AU5103" s="9"/>
      <c r="AV5103" s="9"/>
      <c r="AW5103" s="9"/>
      <c r="AX5103" s="9"/>
      <c r="AY5103" s="9"/>
      <c r="AZ5103" s="9"/>
      <c r="BA5103" s="9"/>
      <c r="BB5103" s="9"/>
      <c r="BC5103" s="9"/>
      <c r="BD5103" s="9"/>
      <c r="BE5103" s="9"/>
      <c r="BF5103" s="9"/>
      <c r="BG5103" s="9"/>
      <c r="BH5103" s="9"/>
      <c r="BI5103" s="9"/>
      <c r="BJ5103" s="9"/>
      <c r="BK5103" s="9"/>
      <c r="BL5103" s="9"/>
      <c r="BM5103" s="9"/>
      <c r="BN5103" s="9"/>
      <c r="BO5103" s="9"/>
      <c r="BP5103" s="9"/>
      <c r="BQ5103" s="9"/>
      <c r="BT5103" s="9"/>
      <c r="BU5103" s="9"/>
      <c r="BX5103" s="9"/>
      <c r="BY5103" s="9"/>
      <c r="CB5103" s="9"/>
      <c r="CC5103" s="9"/>
      <c r="CF5103" s="9"/>
      <c r="CG5103" s="9"/>
      <c r="CJ5103" s="9"/>
      <c r="CK5103" s="9"/>
      <c r="CN5103" s="9"/>
      <c r="CO5103" s="9"/>
      <c r="CP5103" s="9"/>
      <c r="CQ5103" s="9"/>
      <c r="CR5103" s="9"/>
      <c r="CS5103" s="9"/>
      <c r="CT5103" s="9"/>
      <c r="CU5103" s="9"/>
      <c r="CV5103" s="9"/>
      <c r="CW5103" s="9"/>
      <c r="CX5103" s="9"/>
      <c r="CY5103" s="9"/>
      <c r="CZ5103" s="9"/>
      <c r="DA5103" s="9"/>
      <c r="DB5103" s="9"/>
      <c r="DC5103" s="9"/>
      <c r="DD5103" s="9"/>
      <c r="DE5103" s="9"/>
      <c r="DF5103" s="9"/>
      <c r="DG5103" s="9"/>
      <c r="DH5103" s="9"/>
      <c r="DI5103" s="9"/>
      <c r="DJ5103" s="9"/>
      <c r="DK5103" s="9"/>
      <c r="DL5103" s="9"/>
      <c r="DM5103" s="9"/>
      <c r="DN5103" s="9"/>
      <c r="DO5103" s="9"/>
      <c r="DP5103" s="9"/>
      <c r="DQ5103" s="9"/>
      <c r="DR5103" s="9"/>
      <c r="DS5103" s="9"/>
      <c r="DT5103" s="9"/>
      <c r="DU5103" s="9"/>
      <c r="DV5103" s="9"/>
      <c r="DW5103" s="9"/>
      <c r="DX5103" s="9"/>
      <c r="DY5103" s="9"/>
      <c r="DZ5103" s="9"/>
      <c r="EA5103" s="9"/>
    </row>
    <row r="5104" spans="1:131" ht="19.5" customHeight="1" x14ac:dyDescent="0.25">
      <c r="A5104" s="9">
        <v>3535</v>
      </c>
      <c r="B5104" s="9" t="s">
        <v>10389</v>
      </c>
      <c r="C5104" s="9" t="s">
        <v>10390</v>
      </c>
      <c r="D5104" s="9"/>
      <c r="E5104" s="9" t="s">
        <v>8522</v>
      </c>
      <c r="F5104" s="9" t="s">
        <v>10391</v>
      </c>
      <c r="G5104" s="9"/>
      <c r="H5104" s="9" t="s">
        <v>202</v>
      </c>
      <c r="I5104" s="9" t="s">
        <v>28</v>
      </c>
      <c r="J5104" s="129">
        <v>44426</v>
      </c>
      <c r="K5104" s="129">
        <v>44391</v>
      </c>
      <c r="L5104" s="129">
        <v>44742</v>
      </c>
      <c r="M5104" s="9" t="s">
        <v>20</v>
      </c>
      <c r="O5104" s="9">
        <v>29</v>
      </c>
      <c r="Q5104" s="9" t="s">
        <v>54</v>
      </c>
      <c r="R5104" s="9"/>
      <c r="S5104" s="13">
        <v>37523830</v>
      </c>
      <c r="T5104" s="13">
        <v>37523830</v>
      </c>
      <c r="U5104" s="13">
        <v>11257149</v>
      </c>
      <c r="V5104" s="9"/>
      <c r="W5104" s="9"/>
      <c r="X5104" s="9"/>
      <c r="Y5104" s="9"/>
      <c r="Z5104" s="9"/>
      <c r="AA5104" s="9"/>
      <c r="AB5104" s="9"/>
      <c r="AC5104" s="9"/>
      <c r="AD5104" s="9"/>
      <c r="AE5104" s="9"/>
      <c r="AF5104" s="55"/>
      <c r="AG5104" s="55"/>
      <c r="AH5104" s="9"/>
      <c r="AI5104" s="9"/>
      <c r="AJ5104" s="9"/>
      <c r="AK5104" s="9"/>
      <c r="AL5104" s="9"/>
      <c r="AM5104" s="9"/>
      <c r="AN5104" s="9"/>
      <c r="AO5104" s="9"/>
      <c r="AP5104" s="9"/>
      <c r="AQ5104" s="9"/>
      <c r="AR5104" s="9"/>
      <c r="AS5104" s="9"/>
      <c r="AT5104" s="9"/>
      <c r="AU5104" s="9"/>
      <c r="AV5104" s="9"/>
      <c r="AW5104" s="9"/>
      <c r="AX5104" s="9"/>
      <c r="AY5104" s="9"/>
      <c r="AZ5104" s="9"/>
      <c r="BA5104" s="9"/>
      <c r="BB5104" s="9"/>
      <c r="BC5104" s="9"/>
      <c r="BD5104" s="9"/>
      <c r="BE5104" s="9"/>
      <c r="BF5104" s="9"/>
      <c r="BG5104" s="9"/>
      <c r="BH5104" s="9"/>
      <c r="BI5104" s="9"/>
      <c r="BJ5104" s="9"/>
      <c r="BK5104" s="9"/>
      <c r="BL5104" s="9"/>
      <c r="BM5104" s="9"/>
      <c r="BN5104" s="9"/>
      <c r="BO5104" s="9"/>
      <c r="BP5104" s="9"/>
      <c r="BQ5104" s="9"/>
      <c r="BT5104" s="9"/>
      <c r="BU5104" s="9"/>
      <c r="BX5104" s="9"/>
      <c r="BY5104" s="9"/>
      <c r="CB5104" s="9"/>
      <c r="CC5104" s="9"/>
      <c r="CF5104" s="9"/>
      <c r="CG5104" s="9"/>
      <c r="CJ5104" s="9"/>
      <c r="CK5104" s="9"/>
      <c r="CN5104" s="9"/>
      <c r="CO5104" s="9"/>
      <c r="CP5104" s="9"/>
      <c r="CQ5104" s="9"/>
      <c r="CR5104" s="9"/>
      <c r="CS5104" s="9"/>
      <c r="CT5104" s="9"/>
      <c r="CU5104" s="9"/>
      <c r="CV5104" s="9"/>
      <c r="CW5104" s="9"/>
      <c r="CX5104" s="9"/>
      <c r="CY5104" s="9"/>
      <c r="CZ5104" s="9"/>
      <c r="DA5104" s="9"/>
      <c r="DB5104" s="9"/>
      <c r="DC5104" s="9"/>
      <c r="DD5104" s="9"/>
      <c r="DE5104" s="9"/>
      <c r="DF5104" s="9"/>
      <c r="DG5104" s="9"/>
      <c r="DH5104" s="9"/>
      <c r="DI5104" s="9"/>
      <c r="DJ5104" s="9"/>
      <c r="DK5104" s="9"/>
      <c r="DL5104" s="9"/>
      <c r="DM5104" s="9"/>
      <c r="DN5104" s="9"/>
      <c r="DO5104" s="9"/>
      <c r="DP5104" s="9"/>
      <c r="DQ5104" s="9"/>
      <c r="DR5104" s="9"/>
      <c r="DS5104" s="9"/>
      <c r="DT5104" s="9"/>
      <c r="DU5104" s="9"/>
      <c r="DV5104" s="9"/>
      <c r="DW5104" s="9"/>
      <c r="DX5104" s="9"/>
      <c r="DY5104" s="9"/>
      <c r="DZ5104" s="9"/>
      <c r="EA5104" s="9"/>
    </row>
    <row r="5105" spans="1:131" ht="19.5" customHeight="1" x14ac:dyDescent="0.25">
      <c r="A5105" s="9">
        <v>3536</v>
      </c>
      <c r="B5105" s="9" t="s">
        <v>10392</v>
      </c>
      <c r="C5105" s="9" t="s">
        <v>10393</v>
      </c>
      <c r="D5105" s="9"/>
      <c r="E5105" s="9" t="s">
        <v>8785</v>
      </c>
      <c r="F5105" s="9" t="s">
        <v>8786</v>
      </c>
      <c r="G5105" s="9"/>
      <c r="H5105" s="9" t="s">
        <v>202</v>
      </c>
      <c r="I5105" s="9" t="s">
        <v>28</v>
      </c>
      <c r="J5105" s="129">
        <v>44432</v>
      </c>
      <c r="K5105" s="129">
        <v>44396</v>
      </c>
      <c r="L5105" s="129">
        <v>44530</v>
      </c>
      <c r="O5105" s="9">
        <v>27</v>
      </c>
      <c r="Q5105" s="9" t="s">
        <v>54</v>
      </c>
      <c r="R5105" s="9"/>
      <c r="S5105" s="13">
        <v>8190000</v>
      </c>
      <c r="T5105" s="13">
        <v>8190000</v>
      </c>
      <c r="U5105" s="13">
        <v>2457000</v>
      </c>
      <c r="V5105" s="9"/>
      <c r="W5105" s="9"/>
      <c r="X5105" s="9"/>
      <c r="Y5105" s="9"/>
      <c r="Z5105" s="9"/>
      <c r="AA5105" s="9"/>
      <c r="AB5105" s="9"/>
      <c r="AC5105" s="9"/>
      <c r="AD5105" s="9"/>
      <c r="AE5105" s="9"/>
      <c r="AF5105" s="55"/>
      <c r="AG5105" s="55"/>
      <c r="AH5105" s="9"/>
      <c r="AI5105" s="9"/>
      <c r="AJ5105" s="9"/>
      <c r="AK5105" s="9"/>
      <c r="AL5105" s="9"/>
      <c r="AM5105" s="9"/>
      <c r="AN5105" s="9"/>
      <c r="AO5105" s="9"/>
      <c r="AP5105" s="9"/>
      <c r="AQ5105" s="9"/>
      <c r="AR5105" s="9"/>
      <c r="AS5105" s="9"/>
      <c r="AT5105" s="9"/>
      <c r="AU5105" s="9"/>
      <c r="AV5105" s="9"/>
      <c r="AW5105" s="9"/>
      <c r="AX5105" s="9"/>
      <c r="AY5105" s="9"/>
      <c r="AZ5105" s="9"/>
      <c r="BA5105" s="9"/>
      <c r="BB5105" s="9"/>
      <c r="BC5105" s="9"/>
      <c r="BD5105" s="9"/>
      <c r="BE5105" s="9"/>
      <c r="BF5105" s="9"/>
      <c r="BG5105" s="9"/>
      <c r="BH5105" s="9"/>
      <c r="BI5105" s="9"/>
      <c r="BJ5105" s="9"/>
      <c r="BK5105" s="9"/>
      <c r="BL5105" s="9"/>
      <c r="BM5105" s="9"/>
      <c r="BN5105" s="9"/>
      <c r="BO5105" s="9"/>
      <c r="BP5105" s="9"/>
      <c r="BQ5105" s="9"/>
      <c r="BT5105" s="9"/>
      <c r="BU5105" s="9"/>
      <c r="BX5105" s="9"/>
      <c r="BY5105" s="9"/>
      <c r="CB5105" s="9"/>
      <c r="CC5105" s="9"/>
      <c r="CF5105" s="9"/>
      <c r="CG5105" s="9"/>
      <c r="CJ5105" s="9"/>
      <c r="CK5105" s="9"/>
      <c r="CN5105" s="9"/>
      <c r="CO5105" s="9"/>
      <c r="CP5105" s="9"/>
      <c r="CQ5105" s="9"/>
      <c r="CR5105" s="9"/>
      <c r="CS5105" s="9"/>
      <c r="CT5105" s="9"/>
      <c r="CU5105" s="9"/>
      <c r="CV5105" s="9"/>
      <c r="CW5105" s="9"/>
      <c r="CX5105" s="9"/>
      <c r="CY5105" s="9"/>
      <c r="CZ5105" s="9"/>
      <c r="DA5105" s="9"/>
      <c r="DB5105" s="9"/>
      <c r="DC5105" s="9"/>
      <c r="DD5105" s="9"/>
      <c r="DE5105" s="9"/>
      <c r="DF5105" s="9"/>
      <c r="DG5105" s="9"/>
      <c r="DH5105" s="9"/>
      <c r="DI5105" s="9"/>
      <c r="DJ5105" s="9"/>
      <c r="DK5105" s="9"/>
      <c r="DL5105" s="9"/>
      <c r="DM5105" s="9"/>
      <c r="DN5105" s="9"/>
      <c r="DO5105" s="9"/>
      <c r="DP5105" s="9"/>
      <c r="DQ5105" s="9"/>
      <c r="DR5105" s="9"/>
      <c r="DS5105" s="9"/>
      <c r="DT5105" s="9"/>
      <c r="DU5105" s="9"/>
      <c r="DV5105" s="9"/>
      <c r="DW5105" s="9"/>
      <c r="DX5105" s="9"/>
      <c r="DY5105" s="9"/>
      <c r="DZ5105" s="9"/>
      <c r="EA5105" s="9"/>
    </row>
    <row r="5106" spans="1:131" ht="19.5" customHeight="1" x14ac:dyDescent="0.25">
      <c r="A5106" s="9">
        <v>3537</v>
      </c>
      <c r="B5106" s="9" t="s">
        <v>10394</v>
      </c>
      <c r="C5106" s="9" t="s">
        <v>10395</v>
      </c>
      <c r="D5106" s="9"/>
      <c r="E5106" s="9" t="s">
        <v>8785</v>
      </c>
      <c r="F5106" s="9" t="s">
        <v>8786</v>
      </c>
      <c r="G5106" s="9"/>
      <c r="H5106" s="9" t="s">
        <v>202</v>
      </c>
      <c r="I5106" s="9" t="s">
        <v>28</v>
      </c>
      <c r="J5106" s="129">
        <v>44432</v>
      </c>
      <c r="K5106" s="129">
        <v>44396</v>
      </c>
      <c r="L5106" s="129">
        <v>44530</v>
      </c>
      <c r="O5106" s="9">
        <v>27</v>
      </c>
      <c r="Q5106" s="9" t="s">
        <v>54</v>
      </c>
      <c r="R5106" s="9"/>
      <c r="S5106" s="13">
        <v>8200000</v>
      </c>
      <c r="T5106" s="13">
        <v>8200000</v>
      </c>
      <c r="U5106" s="13">
        <v>2460000</v>
      </c>
      <c r="V5106" s="9"/>
      <c r="W5106" s="9"/>
      <c r="X5106" s="9"/>
      <c r="Y5106" s="9"/>
      <c r="Z5106" s="9"/>
      <c r="AA5106" s="9"/>
      <c r="AB5106" s="9"/>
      <c r="AC5106" s="9"/>
      <c r="AD5106" s="9"/>
      <c r="AE5106" s="9"/>
      <c r="AF5106" s="55"/>
      <c r="AG5106" s="55"/>
      <c r="AH5106" s="9"/>
      <c r="AI5106" s="9"/>
      <c r="AJ5106" s="9"/>
      <c r="AK5106" s="9"/>
      <c r="AL5106" s="9"/>
      <c r="AM5106" s="9"/>
      <c r="AN5106" s="9"/>
      <c r="AO5106" s="9"/>
      <c r="AP5106" s="9"/>
      <c r="AQ5106" s="9"/>
      <c r="AR5106" s="9"/>
      <c r="AS5106" s="9"/>
      <c r="AT5106" s="9"/>
      <c r="AU5106" s="9"/>
      <c r="AV5106" s="9"/>
      <c r="AW5106" s="9"/>
      <c r="AX5106" s="9"/>
      <c r="AY5106" s="9"/>
      <c r="AZ5106" s="9"/>
      <c r="BA5106" s="9"/>
      <c r="BB5106" s="9"/>
      <c r="BC5106" s="9"/>
      <c r="BD5106" s="9"/>
      <c r="BE5106" s="9"/>
      <c r="BF5106" s="9"/>
      <c r="BG5106" s="9"/>
      <c r="BH5106" s="9"/>
      <c r="BI5106" s="9"/>
      <c r="BJ5106" s="9"/>
      <c r="BK5106" s="9"/>
      <c r="BL5106" s="9"/>
      <c r="BM5106" s="9"/>
      <c r="BN5106" s="9"/>
      <c r="BO5106" s="9"/>
      <c r="BP5106" s="9"/>
      <c r="BQ5106" s="9"/>
      <c r="BT5106" s="9"/>
      <c r="BU5106" s="9"/>
      <c r="BX5106" s="9"/>
      <c r="BY5106" s="9"/>
      <c r="CB5106" s="9"/>
      <c r="CC5106" s="9"/>
      <c r="CF5106" s="9"/>
      <c r="CG5106" s="9"/>
      <c r="CJ5106" s="9"/>
      <c r="CK5106" s="9"/>
      <c r="CN5106" s="9"/>
      <c r="CO5106" s="9"/>
      <c r="CP5106" s="9"/>
      <c r="CQ5106" s="9"/>
      <c r="CR5106" s="9"/>
      <c r="CS5106" s="9"/>
      <c r="CT5106" s="9"/>
      <c r="CU5106" s="9"/>
      <c r="CV5106" s="9"/>
      <c r="CW5106" s="9"/>
      <c r="CX5106" s="9"/>
      <c r="CY5106" s="9"/>
      <c r="CZ5106" s="9"/>
      <c r="DA5106" s="9"/>
      <c r="DB5106" s="9"/>
      <c r="DC5106" s="9"/>
      <c r="DD5106" s="9"/>
      <c r="DE5106" s="9"/>
      <c r="DF5106" s="9"/>
      <c r="DG5106" s="9"/>
      <c r="DH5106" s="9"/>
      <c r="DI5106" s="9"/>
      <c r="DJ5106" s="9"/>
      <c r="DK5106" s="9"/>
      <c r="DL5106" s="9"/>
      <c r="DM5106" s="9"/>
      <c r="DN5106" s="9"/>
      <c r="DO5106" s="9"/>
      <c r="DP5106" s="9"/>
      <c r="DQ5106" s="9"/>
      <c r="DR5106" s="9"/>
      <c r="DS5106" s="9"/>
      <c r="DT5106" s="9"/>
      <c r="DU5106" s="9"/>
      <c r="DV5106" s="9"/>
      <c r="DW5106" s="9"/>
      <c r="DX5106" s="9"/>
      <c r="DY5106" s="9"/>
      <c r="DZ5106" s="9"/>
      <c r="EA5106" s="9"/>
    </row>
    <row r="5107" spans="1:131" ht="19.5" customHeight="1" x14ac:dyDescent="0.25">
      <c r="A5107" s="9">
        <v>3538</v>
      </c>
      <c r="B5107" s="9" t="s">
        <v>10397</v>
      </c>
      <c r="C5107" s="9" t="s">
        <v>10398</v>
      </c>
      <c r="D5107" s="9"/>
      <c r="E5107" s="9" t="s">
        <v>9894</v>
      </c>
      <c r="F5107" s="9" t="s">
        <v>9895</v>
      </c>
      <c r="G5107" s="9"/>
      <c r="H5107" s="9" t="s">
        <v>906</v>
      </c>
      <c r="I5107" s="9" t="s">
        <v>25</v>
      </c>
      <c r="M5107" s="9" t="s">
        <v>20</v>
      </c>
      <c r="O5107" s="9">
        <v>29</v>
      </c>
      <c r="R5107" s="9"/>
      <c r="T5107" s="9"/>
      <c r="U5107" s="9"/>
      <c r="V5107" s="9"/>
      <c r="W5107" s="9"/>
      <c r="X5107" s="9"/>
      <c r="Y5107" s="9"/>
      <c r="Z5107" s="9"/>
      <c r="AA5107" s="9"/>
      <c r="AB5107" s="9"/>
      <c r="AC5107" s="9"/>
      <c r="AD5107" s="9"/>
      <c r="AE5107" s="9"/>
      <c r="AF5107" s="55"/>
      <c r="AG5107" s="55"/>
      <c r="AH5107" s="9"/>
      <c r="AI5107" s="9"/>
      <c r="AJ5107" s="9"/>
      <c r="AK5107" s="9"/>
      <c r="AL5107" s="9"/>
      <c r="AM5107" s="9"/>
      <c r="AN5107" s="9"/>
      <c r="AO5107" s="9"/>
      <c r="AP5107" s="9"/>
      <c r="AQ5107" s="9"/>
      <c r="AR5107" s="9"/>
      <c r="AS5107" s="9"/>
      <c r="AT5107" s="9"/>
      <c r="AU5107" s="9"/>
      <c r="AV5107" s="9"/>
      <c r="AW5107" s="9"/>
      <c r="AX5107" s="9"/>
      <c r="AY5107" s="9"/>
      <c r="AZ5107" s="9"/>
      <c r="BA5107" s="9"/>
      <c r="BB5107" s="9"/>
      <c r="BC5107" s="9"/>
      <c r="BD5107" s="9"/>
      <c r="BE5107" s="9"/>
      <c r="BF5107" s="9"/>
      <c r="BG5107" s="9"/>
      <c r="BH5107" s="9"/>
      <c r="BI5107" s="9"/>
      <c r="BJ5107" s="9"/>
      <c r="BK5107" s="9"/>
      <c r="BL5107" s="9"/>
      <c r="BM5107" s="9"/>
      <c r="BN5107" s="9"/>
      <c r="BO5107" s="9"/>
      <c r="BP5107" s="9"/>
      <c r="BQ5107" s="9"/>
      <c r="BT5107" s="9"/>
      <c r="BU5107" s="9"/>
      <c r="BX5107" s="9"/>
      <c r="BY5107" s="9"/>
      <c r="CB5107" s="9"/>
      <c r="CC5107" s="9"/>
      <c r="CF5107" s="9"/>
      <c r="CG5107" s="9"/>
      <c r="CJ5107" s="9"/>
      <c r="CK5107" s="9"/>
      <c r="CN5107" s="9"/>
      <c r="CO5107" s="9"/>
      <c r="CP5107" s="9"/>
      <c r="CQ5107" s="9"/>
      <c r="CR5107" s="9"/>
      <c r="CS5107" s="9"/>
      <c r="CT5107" s="9"/>
      <c r="CU5107" s="9"/>
      <c r="CV5107" s="9"/>
      <c r="CW5107" s="9"/>
      <c r="CX5107" s="9"/>
      <c r="CY5107" s="9"/>
      <c r="CZ5107" s="9"/>
      <c r="DA5107" s="9"/>
      <c r="DB5107" s="9"/>
      <c r="DC5107" s="9"/>
      <c r="DD5107" s="9"/>
      <c r="DE5107" s="9"/>
      <c r="DF5107" s="9"/>
      <c r="DG5107" s="9"/>
      <c r="DH5107" s="9"/>
      <c r="DI5107" s="9"/>
      <c r="DJ5107" s="9"/>
      <c r="DK5107" s="9"/>
      <c r="DL5107" s="9"/>
      <c r="DM5107" s="9"/>
      <c r="DN5107" s="9"/>
      <c r="DO5107" s="9"/>
      <c r="DP5107" s="9"/>
      <c r="DQ5107" s="9"/>
      <c r="DR5107" s="9"/>
      <c r="DS5107" s="9"/>
      <c r="DT5107" s="9"/>
      <c r="DU5107" s="9"/>
      <c r="DV5107" s="9"/>
      <c r="DW5107" s="9"/>
      <c r="DX5107" s="9"/>
      <c r="DY5107" s="9"/>
      <c r="DZ5107" s="9"/>
      <c r="EA5107" s="9"/>
    </row>
    <row r="5108" spans="1:131" ht="19.5" customHeight="1" x14ac:dyDescent="0.25">
      <c r="A5108" s="9">
        <v>3539</v>
      </c>
      <c r="B5108" s="9" t="s">
        <v>10399</v>
      </c>
      <c r="C5108" s="9" t="s">
        <v>10400</v>
      </c>
      <c r="D5108" s="9"/>
      <c r="E5108" s="9" t="s">
        <v>10401</v>
      </c>
      <c r="F5108" s="9" t="s">
        <v>10402</v>
      </c>
      <c r="G5108" s="9"/>
      <c r="H5108" s="9" t="s">
        <v>906</v>
      </c>
      <c r="I5108" s="9" t="s">
        <v>25</v>
      </c>
      <c r="M5108" s="9" t="s">
        <v>20</v>
      </c>
      <c r="O5108" s="9">
        <v>31</v>
      </c>
      <c r="R5108" s="9"/>
      <c r="S5108" s="9"/>
      <c r="T5108" s="9"/>
      <c r="U5108" s="9"/>
      <c r="V5108" s="9"/>
      <c r="W5108" s="9"/>
      <c r="X5108" s="9"/>
      <c r="Y5108" s="9"/>
      <c r="Z5108" s="9"/>
      <c r="AA5108" s="9"/>
      <c r="AB5108" s="9"/>
      <c r="AC5108" s="9"/>
      <c r="AD5108" s="9"/>
      <c r="AE5108" s="9"/>
      <c r="AF5108" s="55"/>
      <c r="AG5108" s="55"/>
      <c r="AH5108" s="9"/>
      <c r="AI5108" s="9"/>
      <c r="AJ5108" s="9"/>
      <c r="AK5108" s="9"/>
      <c r="AL5108" s="9"/>
      <c r="AM5108" s="9"/>
      <c r="AN5108" s="9"/>
      <c r="AO5108" s="9"/>
      <c r="AP5108" s="9"/>
      <c r="AQ5108" s="9"/>
      <c r="AR5108" s="9"/>
      <c r="AS5108" s="9"/>
      <c r="AT5108" s="9"/>
      <c r="AU5108" s="9"/>
      <c r="AV5108" s="9"/>
      <c r="AW5108" s="9"/>
      <c r="AX5108" s="9"/>
      <c r="AY5108" s="9"/>
      <c r="AZ5108" s="9"/>
      <c r="BA5108" s="9"/>
      <c r="BB5108" s="9"/>
      <c r="BC5108" s="9"/>
      <c r="BD5108" s="9"/>
      <c r="BE5108" s="9"/>
      <c r="BF5108" s="9"/>
      <c r="BG5108" s="9"/>
      <c r="BH5108" s="9"/>
      <c r="BI5108" s="9"/>
      <c r="BJ5108" s="9"/>
      <c r="BK5108" s="9"/>
      <c r="BL5108" s="9"/>
      <c r="BM5108" s="9"/>
      <c r="BN5108" s="9"/>
      <c r="BO5108" s="9"/>
      <c r="BP5108" s="9"/>
      <c r="BQ5108" s="9"/>
      <c r="BT5108" s="9"/>
      <c r="BU5108" s="9"/>
      <c r="BX5108" s="9"/>
      <c r="BY5108" s="9"/>
      <c r="CB5108" s="9"/>
      <c r="CC5108" s="9"/>
      <c r="CF5108" s="9"/>
      <c r="CG5108" s="9"/>
      <c r="CJ5108" s="9"/>
      <c r="CK5108" s="9"/>
      <c r="CN5108" s="9"/>
      <c r="CO5108" s="9"/>
      <c r="CP5108" s="9"/>
      <c r="CQ5108" s="9"/>
      <c r="CR5108" s="9"/>
      <c r="CS5108" s="9"/>
      <c r="CT5108" s="9"/>
      <c r="CU5108" s="9"/>
      <c r="CV5108" s="9"/>
      <c r="CW5108" s="9"/>
      <c r="CX5108" s="9"/>
      <c r="CY5108" s="9"/>
      <c r="CZ5108" s="9"/>
      <c r="DA5108" s="9"/>
      <c r="DB5108" s="9"/>
      <c r="DC5108" s="9"/>
      <c r="DD5108" s="9"/>
      <c r="DE5108" s="9"/>
      <c r="DF5108" s="9"/>
      <c r="DG5108" s="9"/>
      <c r="DH5108" s="9"/>
      <c r="DI5108" s="9"/>
      <c r="DJ5108" s="9"/>
      <c r="DK5108" s="9"/>
      <c r="DL5108" s="9"/>
      <c r="DM5108" s="9"/>
      <c r="DN5108" s="9"/>
      <c r="DO5108" s="9"/>
      <c r="DP5108" s="9"/>
      <c r="DQ5108" s="9"/>
      <c r="DR5108" s="9"/>
      <c r="DS5108" s="9"/>
      <c r="DT5108" s="9"/>
      <c r="DU5108" s="9"/>
      <c r="DV5108" s="9"/>
      <c r="DW5108" s="9"/>
      <c r="DX5108" s="9"/>
      <c r="DY5108" s="9"/>
      <c r="DZ5108" s="9"/>
      <c r="EA5108" s="9"/>
    </row>
    <row r="5109" spans="1:131" ht="39.75" customHeight="1" x14ac:dyDescent="0.25">
      <c r="A5109" s="9">
        <v>3540</v>
      </c>
      <c r="B5109" s="9" t="s">
        <v>10403</v>
      </c>
      <c r="C5109" s="9" t="s">
        <v>10406</v>
      </c>
      <c r="D5109" s="9"/>
      <c r="E5109" s="9" t="s">
        <v>10401</v>
      </c>
      <c r="F5109" s="9" t="s">
        <v>10402</v>
      </c>
      <c r="G5109" s="9"/>
      <c r="H5109" s="9" t="s">
        <v>906</v>
      </c>
      <c r="I5109" s="9" t="s">
        <v>25</v>
      </c>
      <c r="M5109" s="9" t="s">
        <v>20</v>
      </c>
      <c r="O5109" s="9">
        <v>30</v>
      </c>
      <c r="R5109" s="9"/>
      <c r="S5109" s="9"/>
      <c r="T5109" s="9"/>
      <c r="U5109" s="9"/>
      <c r="V5109" s="9"/>
      <c r="W5109" s="9"/>
      <c r="X5109" s="9"/>
      <c r="Y5109" s="9"/>
      <c r="Z5109" s="9"/>
      <c r="AA5109" s="9"/>
      <c r="AB5109" s="9"/>
      <c r="AC5109" s="9"/>
      <c r="AD5109" s="9"/>
      <c r="AE5109" s="9"/>
      <c r="AF5109" s="55"/>
      <c r="AG5109" s="55"/>
      <c r="AH5109" s="9"/>
      <c r="AI5109" s="9"/>
      <c r="AJ5109" s="9"/>
      <c r="AK5109" s="9"/>
      <c r="AL5109" s="9"/>
      <c r="AM5109" s="9"/>
      <c r="AN5109" s="9"/>
      <c r="AO5109" s="9"/>
      <c r="AP5109" s="9"/>
      <c r="AQ5109" s="9"/>
      <c r="AR5109" s="9"/>
      <c r="AS5109" s="9"/>
      <c r="AT5109" s="9"/>
      <c r="AU5109" s="9"/>
      <c r="AV5109" s="9"/>
      <c r="AW5109" s="9"/>
      <c r="AX5109" s="9"/>
      <c r="AY5109" s="9"/>
      <c r="AZ5109" s="9"/>
      <c r="BA5109" s="9"/>
      <c r="BB5109" s="9"/>
      <c r="BC5109" s="9"/>
      <c r="BD5109" s="9"/>
      <c r="BE5109" s="9"/>
      <c r="BF5109" s="9"/>
      <c r="BG5109" s="9"/>
      <c r="BH5109" s="9"/>
      <c r="BI5109" s="9"/>
      <c r="BJ5109" s="9"/>
      <c r="BK5109" s="9"/>
      <c r="BL5109" s="9"/>
      <c r="BM5109" s="9"/>
      <c r="BN5109" s="9"/>
      <c r="BO5109" s="9"/>
      <c r="BP5109" s="9"/>
      <c r="BQ5109" s="9"/>
      <c r="BT5109" s="9"/>
      <c r="BU5109" s="9"/>
      <c r="BX5109" s="9"/>
      <c r="BY5109" s="9"/>
      <c r="CB5109" s="9"/>
      <c r="CC5109" s="9"/>
      <c r="CF5109" s="9"/>
      <c r="CG5109" s="9"/>
      <c r="CJ5109" s="9"/>
      <c r="CK5109" s="9"/>
      <c r="CN5109" s="9"/>
      <c r="CO5109" s="9"/>
      <c r="CP5109" s="9"/>
      <c r="CQ5109" s="9"/>
      <c r="CR5109" s="9"/>
      <c r="CS5109" s="9"/>
      <c r="CT5109" s="9"/>
      <c r="CU5109" s="9"/>
      <c r="CV5109" s="9"/>
      <c r="CW5109" s="9"/>
      <c r="CX5109" s="9"/>
      <c r="CY5109" s="9"/>
      <c r="CZ5109" s="9"/>
      <c r="DA5109" s="9"/>
      <c r="DB5109" s="9"/>
      <c r="DC5109" s="9"/>
      <c r="DD5109" s="9"/>
      <c r="DE5109" s="9"/>
      <c r="DF5109" s="9"/>
      <c r="DG5109" s="9"/>
      <c r="DH5109" s="9"/>
      <c r="DI5109" s="9"/>
      <c r="DJ5109" s="9"/>
      <c r="DK5109" s="9"/>
      <c r="DL5109" s="9"/>
      <c r="DM5109" s="9"/>
      <c r="DN5109" s="9"/>
      <c r="DO5109" s="9"/>
      <c r="DP5109" s="9"/>
      <c r="DQ5109" s="9"/>
      <c r="DR5109" s="9"/>
      <c r="DS5109" s="9"/>
      <c r="DT5109" s="9"/>
      <c r="DU5109" s="9"/>
      <c r="DV5109" s="9"/>
      <c r="DW5109" s="9"/>
      <c r="DX5109" s="9"/>
      <c r="DY5109" s="9"/>
      <c r="DZ5109" s="9"/>
      <c r="EA5109" s="9"/>
    </row>
    <row r="5110" spans="1:131" ht="39.75" customHeight="1" x14ac:dyDescent="0.25">
      <c r="A5110" s="9">
        <v>3541</v>
      </c>
      <c r="B5110" s="9" t="s">
        <v>10405</v>
      </c>
      <c r="C5110" s="9" t="s">
        <v>10404</v>
      </c>
      <c r="D5110" s="9"/>
      <c r="E5110" s="9" t="s">
        <v>10401</v>
      </c>
      <c r="F5110" s="9" t="s">
        <v>10402</v>
      </c>
      <c r="G5110" s="9"/>
      <c r="H5110" s="9" t="s">
        <v>906</v>
      </c>
      <c r="I5110" s="9" t="s">
        <v>25</v>
      </c>
      <c r="M5110" s="9" t="s">
        <v>20</v>
      </c>
      <c r="O5110" s="9">
        <v>31</v>
      </c>
      <c r="R5110" s="9"/>
      <c r="S5110" s="9"/>
      <c r="T5110" s="9"/>
      <c r="U5110" s="9"/>
      <c r="V5110" s="9"/>
      <c r="W5110" s="9"/>
      <c r="X5110" s="9"/>
      <c r="Y5110" s="9"/>
      <c r="Z5110" s="9"/>
      <c r="AA5110" s="9"/>
      <c r="AB5110" s="9"/>
      <c r="AC5110" s="9"/>
      <c r="AD5110" s="9"/>
      <c r="AE5110" s="9"/>
      <c r="AF5110" s="55"/>
      <c r="AG5110" s="55"/>
      <c r="AH5110" s="9"/>
      <c r="AI5110" s="9"/>
      <c r="AJ5110" s="9"/>
      <c r="AK5110" s="9"/>
      <c r="AL5110" s="9"/>
      <c r="AM5110" s="9"/>
      <c r="AN5110" s="9"/>
      <c r="AO5110" s="9"/>
      <c r="AP5110" s="9"/>
      <c r="AQ5110" s="9"/>
      <c r="AR5110" s="9"/>
      <c r="AS5110" s="9"/>
      <c r="AT5110" s="9"/>
      <c r="AU5110" s="9"/>
      <c r="AV5110" s="9"/>
      <c r="AW5110" s="9"/>
      <c r="AX5110" s="9"/>
      <c r="AY5110" s="9"/>
      <c r="AZ5110" s="9"/>
      <c r="BA5110" s="9"/>
      <c r="BB5110" s="9"/>
      <c r="BC5110" s="9"/>
      <c r="BD5110" s="9"/>
      <c r="BE5110" s="9"/>
      <c r="BF5110" s="9"/>
      <c r="BG5110" s="9"/>
      <c r="BH5110" s="9"/>
      <c r="BI5110" s="9"/>
      <c r="BJ5110" s="9"/>
      <c r="BK5110" s="9"/>
      <c r="BL5110" s="9"/>
      <c r="BM5110" s="9"/>
      <c r="BN5110" s="9"/>
      <c r="BO5110" s="9"/>
      <c r="BP5110" s="9"/>
      <c r="BQ5110" s="9"/>
      <c r="BT5110" s="9"/>
      <c r="BU5110" s="9"/>
      <c r="BX5110" s="9"/>
      <c r="BY5110" s="9"/>
      <c r="CB5110" s="9"/>
      <c r="CC5110" s="9"/>
      <c r="CF5110" s="9"/>
      <c r="CG5110" s="9"/>
      <c r="CJ5110" s="9"/>
      <c r="CK5110" s="9"/>
      <c r="CN5110" s="9"/>
      <c r="CO5110" s="9"/>
      <c r="CP5110" s="9"/>
      <c r="CQ5110" s="9"/>
      <c r="CR5110" s="9"/>
      <c r="CS5110" s="9"/>
      <c r="CT5110" s="9"/>
      <c r="CU5110" s="9"/>
      <c r="CV5110" s="9"/>
      <c r="CW5110" s="9"/>
      <c r="CX5110" s="9"/>
      <c r="CY5110" s="9"/>
      <c r="CZ5110" s="9"/>
      <c r="DA5110" s="9"/>
      <c r="DB5110" s="9"/>
      <c r="DC5110" s="9"/>
      <c r="DD5110" s="9"/>
      <c r="DE5110" s="9"/>
      <c r="DF5110" s="9"/>
      <c r="DG5110" s="9"/>
      <c r="DH5110" s="9"/>
      <c r="DI5110" s="9"/>
      <c r="DJ5110" s="9"/>
      <c r="DK5110" s="9"/>
      <c r="DL5110" s="9"/>
      <c r="DM5110" s="9"/>
      <c r="DN5110" s="9"/>
      <c r="DO5110" s="9"/>
      <c r="DP5110" s="9"/>
      <c r="DQ5110" s="9"/>
      <c r="DR5110" s="9"/>
      <c r="DS5110" s="9"/>
      <c r="DT5110" s="9"/>
      <c r="DU5110" s="9"/>
      <c r="DV5110" s="9"/>
      <c r="DW5110" s="9"/>
      <c r="DX5110" s="9"/>
      <c r="DY5110" s="9"/>
      <c r="DZ5110" s="9"/>
      <c r="EA5110" s="9"/>
    </row>
    <row r="5111" spans="1:131" ht="19.5" customHeight="1" x14ac:dyDescent="0.25">
      <c r="A5111" s="9">
        <v>3542</v>
      </c>
      <c r="B5111" s="9" t="s">
        <v>10407</v>
      </c>
      <c r="C5111" s="9" t="s">
        <v>10408</v>
      </c>
      <c r="D5111" s="9"/>
      <c r="E5111" s="9" t="s">
        <v>8126</v>
      </c>
      <c r="F5111" s="9" t="s">
        <v>7276</v>
      </c>
      <c r="G5111" s="9"/>
      <c r="H5111" s="9" t="s">
        <v>906</v>
      </c>
      <c r="I5111" s="9" t="s">
        <v>25</v>
      </c>
      <c r="M5111" s="9" t="s">
        <v>20</v>
      </c>
      <c r="O5111" s="9">
        <v>29</v>
      </c>
      <c r="R5111" s="9"/>
      <c r="S5111" s="9"/>
      <c r="T5111" s="9"/>
      <c r="U5111" s="9"/>
      <c r="V5111" s="9"/>
      <c r="W5111" s="9"/>
      <c r="X5111" s="9"/>
      <c r="Y5111" s="9"/>
      <c r="Z5111" s="9"/>
      <c r="AA5111" s="9"/>
      <c r="AB5111" s="9"/>
      <c r="AC5111" s="9"/>
      <c r="AD5111" s="9"/>
      <c r="AE5111" s="9"/>
      <c r="AF5111" s="55"/>
      <c r="AG5111" s="55"/>
      <c r="AH5111" s="9"/>
      <c r="AI5111" s="9"/>
      <c r="AJ5111" s="9"/>
      <c r="AK5111" s="9"/>
      <c r="AL5111" s="9"/>
      <c r="AM5111" s="9"/>
      <c r="AN5111" s="9"/>
      <c r="AO5111" s="9"/>
      <c r="AP5111" s="9"/>
      <c r="AQ5111" s="9"/>
      <c r="AR5111" s="9"/>
      <c r="AS5111" s="9"/>
      <c r="AT5111" s="9"/>
      <c r="AU5111" s="9"/>
      <c r="AV5111" s="9"/>
      <c r="AW5111" s="9"/>
      <c r="AX5111" s="9"/>
      <c r="AY5111" s="9"/>
      <c r="AZ5111" s="9"/>
      <c r="BA5111" s="9"/>
      <c r="BB5111" s="9"/>
      <c r="BC5111" s="9"/>
      <c r="BD5111" s="9"/>
      <c r="BE5111" s="9"/>
      <c r="BF5111" s="9"/>
      <c r="BG5111" s="9"/>
      <c r="BH5111" s="9"/>
      <c r="BI5111" s="9"/>
      <c r="BJ5111" s="9"/>
      <c r="BK5111" s="9"/>
      <c r="BL5111" s="9"/>
      <c r="BM5111" s="9"/>
      <c r="BN5111" s="9"/>
      <c r="BO5111" s="9"/>
      <c r="BP5111" s="9"/>
      <c r="BQ5111" s="9"/>
      <c r="BT5111" s="9"/>
      <c r="BU5111" s="9"/>
      <c r="BX5111" s="9"/>
      <c r="BY5111" s="9"/>
      <c r="CB5111" s="9"/>
      <c r="CC5111" s="9"/>
      <c r="CF5111" s="9"/>
      <c r="CG5111" s="9"/>
      <c r="CJ5111" s="9"/>
      <c r="CK5111" s="9"/>
      <c r="CN5111" s="9"/>
      <c r="CO5111" s="9"/>
      <c r="CP5111" s="9"/>
      <c r="CQ5111" s="9"/>
      <c r="CR5111" s="9"/>
      <c r="CS5111" s="9"/>
      <c r="CT5111" s="9"/>
      <c r="CU5111" s="9"/>
      <c r="CV5111" s="9"/>
      <c r="CW5111" s="9"/>
      <c r="CX5111" s="9"/>
      <c r="CY5111" s="9"/>
      <c r="CZ5111" s="9"/>
      <c r="DA5111" s="9"/>
      <c r="DB5111" s="9"/>
      <c r="DC5111" s="9"/>
      <c r="DD5111" s="9"/>
      <c r="DE5111" s="9"/>
      <c r="DF5111" s="9"/>
      <c r="DG5111" s="9"/>
      <c r="DH5111" s="9"/>
      <c r="DI5111" s="9"/>
      <c r="DJ5111" s="9"/>
      <c r="DK5111" s="9"/>
      <c r="DL5111" s="9"/>
      <c r="DM5111" s="9"/>
      <c r="DN5111" s="9"/>
      <c r="DO5111" s="9"/>
      <c r="DP5111" s="9"/>
      <c r="DQ5111" s="9"/>
      <c r="DR5111" s="9"/>
      <c r="DS5111" s="9"/>
      <c r="DT5111" s="9"/>
      <c r="DU5111" s="9"/>
      <c r="DV5111" s="9"/>
      <c r="DW5111" s="9"/>
      <c r="DX5111" s="9"/>
      <c r="DY5111" s="9"/>
      <c r="DZ5111" s="9"/>
      <c r="EA5111" s="9"/>
    </row>
    <row r="5112" spans="1:131" ht="19.5" customHeight="1" x14ac:dyDescent="0.25">
      <c r="A5112" s="9">
        <v>3543</v>
      </c>
      <c r="B5112" s="9" t="s">
        <v>10409</v>
      </c>
      <c r="C5112" s="9" t="s">
        <v>10410</v>
      </c>
      <c r="D5112" s="9"/>
      <c r="E5112" s="9" t="s">
        <v>10412</v>
      </c>
      <c r="F5112" s="9" t="s">
        <v>10411</v>
      </c>
      <c r="G5112" s="9"/>
      <c r="H5112" s="9" t="s">
        <v>202</v>
      </c>
      <c r="I5112" s="9" t="s">
        <v>25</v>
      </c>
      <c r="J5112" s="129">
        <v>44074</v>
      </c>
      <c r="K5112" s="129">
        <v>43875</v>
      </c>
      <c r="L5112" s="129">
        <v>44343</v>
      </c>
      <c r="O5112" s="9">
        <v>30</v>
      </c>
      <c r="Q5112" s="9" t="s">
        <v>54</v>
      </c>
      <c r="R5112" s="9"/>
      <c r="S5112" s="13">
        <v>66085294</v>
      </c>
      <c r="T5112" s="13">
        <v>66085294</v>
      </c>
      <c r="U5112" s="13">
        <v>19825588</v>
      </c>
      <c r="W5112" s="9"/>
      <c r="X5112" s="9"/>
      <c r="Y5112" s="9"/>
      <c r="Z5112" s="9"/>
      <c r="AA5112" s="9"/>
      <c r="AB5112" s="9"/>
      <c r="AC5112" s="9"/>
      <c r="AD5112" s="9"/>
      <c r="AE5112" s="9"/>
      <c r="AF5112" s="55"/>
      <c r="AG5112" s="55">
        <v>15375000</v>
      </c>
      <c r="AH5112" s="9"/>
      <c r="AI5112" s="9"/>
      <c r="AJ5112" s="9"/>
      <c r="AK5112" s="9"/>
      <c r="AL5112" s="9"/>
      <c r="AM5112" s="9"/>
      <c r="AN5112" s="9"/>
      <c r="AO5112" s="9"/>
      <c r="AP5112" s="9"/>
      <c r="AQ5112" s="9"/>
      <c r="AR5112" s="9"/>
      <c r="AS5112" s="9"/>
      <c r="AT5112" s="9"/>
      <c r="AU5112" s="9"/>
      <c r="AV5112" s="9"/>
      <c r="AW5112" s="9"/>
      <c r="AX5112" s="9"/>
      <c r="AY5112" s="9"/>
      <c r="AZ5112" s="9"/>
      <c r="BA5112" s="9"/>
      <c r="BB5112" s="9"/>
      <c r="BC5112" s="9"/>
      <c r="BD5112" s="9"/>
      <c r="BE5112" s="9"/>
      <c r="BF5112" s="9"/>
      <c r="BG5112" s="9"/>
      <c r="BH5112" s="9"/>
      <c r="BI5112" s="9"/>
      <c r="BJ5112" s="9"/>
      <c r="BK5112" s="9"/>
      <c r="BL5112" s="9"/>
      <c r="BM5112" s="9"/>
      <c r="BN5112" s="9"/>
      <c r="BO5112" s="9"/>
      <c r="BP5112" s="9"/>
      <c r="BQ5112" s="9"/>
      <c r="BT5112" s="9"/>
      <c r="BU5112" s="9"/>
      <c r="BX5112" s="9"/>
      <c r="BY5112" s="9"/>
      <c r="CB5112" s="9"/>
      <c r="CC5112" s="9"/>
      <c r="CF5112" s="9"/>
      <c r="CG5112" s="9"/>
      <c r="CJ5112" s="9"/>
      <c r="CK5112" s="9"/>
      <c r="CN5112" s="9"/>
      <c r="CO5112" s="9"/>
      <c r="CP5112" s="9"/>
      <c r="CQ5112" s="9"/>
      <c r="CR5112" s="9"/>
      <c r="CS5112" s="9"/>
      <c r="CT5112" s="9"/>
      <c r="CU5112" s="9"/>
      <c r="CV5112" s="9"/>
      <c r="CW5112" s="9"/>
      <c r="CX5112" s="9"/>
      <c r="CY5112" s="9"/>
      <c r="CZ5112" s="9"/>
      <c r="DA5112" s="9"/>
      <c r="DB5112" s="9"/>
      <c r="DC5112" s="9"/>
      <c r="DD5112" s="9"/>
      <c r="DE5112" s="9"/>
      <c r="DF5112" s="9"/>
      <c r="DG5112" s="9"/>
      <c r="DH5112" s="9"/>
      <c r="DI5112" s="9"/>
      <c r="DJ5112" s="9"/>
      <c r="DK5112" s="9"/>
      <c r="DL5112" s="9"/>
      <c r="DM5112" s="9"/>
      <c r="DN5112" s="9"/>
      <c r="DO5112" s="9"/>
      <c r="DP5112" s="9"/>
      <c r="DQ5112" s="9"/>
      <c r="DR5112" s="9"/>
      <c r="DS5112" s="9"/>
      <c r="DT5112" s="9"/>
      <c r="DU5112" s="9"/>
      <c r="DV5112" s="9"/>
      <c r="DW5112" s="9"/>
      <c r="DX5112" s="9"/>
      <c r="DY5112" s="9"/>
      <c r="DZ5112" s="9"/>
      <c r="EA5112" s="9"/>
    </row>
    <row r="5113" spans="1:131" s="18" customFormat="1" ht="19.5" customHeight="1" x14ac:dyDescent="0.25">
      <c r="A5113" s="18">
        <v>3543</v>
      </c>
      <c r="B5113" s="18" t="s">
        <v>10409</v>
      </c>
      <c r="C5113" s="18" t="s">
        <v>10410</v>
      </c>
      <c r="D5113" s="19">
        <v>44469</v>
      </c>
      <c r="J5113" s="130"/>
      <c r="K5113" s="130"/>
      <c r="L5113" s="130">
        <v>44427</v>
      </c>
      <c r="AF5113" s="57"/>
      <c r="AG5113" s="57"/>
    </row>
    <row r="5114" spans="1:131" ht="19.5" customHeight="1" x14ac:dyDescent="0.25">
      <c r="A5114" s="9">
        <v>3544</v>
      </c>
      <c r="B5114" s="9" t="s">
        <v>10414</v>
      </c>
      <c r="C5114" s="9" t="s">
        <v>10415</v>
      </c>
      <c r="D5114" s="9"/>
      <c r="E5114" s="9" t="s">
        <v>9805</v>
      </c>
      <c r="F5114" s="9" t="s">
        <v>6874</v>
      </c>
      <c r="G5114" s="9"/>
      <c r="H5114" s="9" t="s">
        <v>202</v>
      </c>
      <c r="I5114" s="9" t="s">
        <v>78</v>
      </c>
      <c r="J5114" s="129">
        <v>44336</v>
      </c>
      <c r="K5114" s="129">
        <v>44336</v>
      </c>
      <c r="L5114" s="129">
        <v>44427</v>
      </c>
      <c r="O5114" s="9">
        <v>32</v>
      </c>
      <c r="Q5114" s="9" t="s">
        <v>61</v>
      </c>
      <c r="R5114" s="9"/>
      <c r="S5114" s="13">
        <v>80730000</v>
      </c>
      <c r="T5114" s="13">
        <v>80730000</v>
      </c>
      <c r="U5114" s="13">
        <v>24219000</v>
      </c>
      <c r="V5114" s="9"/>
      <c r="W5114" s="9"/>
      <c r="X5114" s="9"/>
      <c r="Y5114" s="9"/>
      <c r="Z5114" s="9"/>
      <c r="AA5114" s="9"/>
      <c r="AB5114" s="9"/>
      <c r="AC5114" s="9"/>
      <c r="AD5114" s="9"/>
      <c r="AE5114" s="9"/>
      <c r="AF5114" s="55"/>
      <c r="AG5114" s="55"/>
      <c r="AH5114" s="9"/>
      <c r="AI5114" s="9"/>
      <c r="AJ5114" s="9"/>
      <c r="AK5114" s="9"/>
      <c r="AL5114" s="9"/>
      <c r="AM5114" s="9"/>
      <c r="AN5114" s="9"/>
      <c r="AO5114" s="9"/>
      <c r="AP5114" s="9"/>
      <c r="AQ5114" s="9"/>
      <c r="AR5114" s="9"/>
      <c r="AS5114" s="9"/>
      <c r="AT5114" s="9"/>
      <c r="AU5114" s="9"/>
      <c r="AV5114" s="9"/>
      <c r="AW5114" s="9"/>
      <c r="AX5114" s="9"/>
      <c r="AY5114" s="9"/>
      <c r="AZ5114" s="9"/>
      <c r="BA5114" s="9"/>
      <c r="BB5114" s="9"/>
      <c r="BC5114" s="9"/>
      <c r="BD5114" s="9"/>
      <c r="BE5114" s="9"/>
      <c r="BF5114" s="9"/>
      <c r="BG5114" s="9"/>
      <c r="BH5114" s="9"/>
      <c r="BI5114" s="9"/>
      <c r="BJ5114" s="9"/>
      <c r="BK5114" s="9"/>
      <c r="BL5114" s="9"/>
      <c r="BM5114" s="9"/>
      <c r="BN5114" s="9"/>
      <c r="BO5114" s="9"/>
      <c r="BP5114" s="9"/>
      <c r="BQ5114" s="9"/>
      <c r="BT5114" s="9"/>
      <c r="BU5114" s="9"/>
      <c r="BX5114" s="9"/>
      <c r="BY5114" s="9"/>
      <c r="CB5114" s="9"/>
      <c r="CC5114" s="9"/>
      <c r="CF5114" s="9"/>
      <c r="CG5114" s="9"/>
      <c r="CJ5114" s="9"/>
      <c r="CK5114" s="9"/>
      <c r="CN5114" s="9"/>
      <c r="CO5114" s="9"/>
      <c r="CP5114" s="9"/>
      <c r="CQ5114" s="9"/>
      <c r="CR5114" s="9"/>
      <c r="CS5114" s="9"/>
      <c r="CT5114" s="9"/>
      <c r="CU5114" s="9"/>
      <c r="CV5114" s="9"/>
      <c r="CW5114" s="9"/>
      <c r="CX5114" s="9"/>
      <c r="CY5114" s="9"/>
      <c r="CZ5114" s="9"/>
      <c r="DA5114" s="9"/>
      <c r="DB5114" s="9"/>
      <c r="DC5114" s="9"/>
      <c r="DD5114" s="9"/>
      <c r="DE5114" s="9"/>
      <c r="DF5114" s="9"/>
      <c r="DG5114" s="9"/>
      <c r="DH5114" s="9"/>
      <c r="DI5114" s="9"/>
      <c r="DJ5114" s="9"/>
      <c r="DK5114" s="9"/>
      <c r="DL5114" s="9"/>
      <c r="DM5114" s="9"/>
      <c r="DN5114" s="9"/>
      <c r="DO5114" s="9"/>
      <c r="DP5114" s="9"/>
      <c r="DQ5114" s="9"/>
      <c r="DR5114" s="9"/>
      <c r="DS5114" s="9"/>
      <c r="DT5114" s="9"/>
      <c r="DU5114" s="9"/>
      <c r="DV5114" s="9"/>
      <c r="DW5114" s="9"/>
      <c r="DX5114" s="9"/>
      <c r="DY5114" s="9"/>
      <c r="DZ5114" s="9"/>
      <c r="EA5114" s="9"/>
    </row>
    <row r="5115" spans="1:131" ht="19.5" customHeight="1" x14ac:dyDescent="0.25">
      <c r="A5115" s="9">
        <v>3545</v>
      </c>
      <c r="B5115" s="10" t="s">
        <v>10418</v>
      </c>
      <c r="C5115" s="9" t="s">
        <v>10417</v>
      </c>
      <c r="D5115" s="9"/>
      <c r="E5115" s="9" t="s">
        <v>662</v>
      </c>
      <c r="F5115" s="9" t="s">
        <v>4039</v>
      </c>
      <c r="G5115" s="9"/>
      <c r="H5115" s="9" t="s">
        <v>202</v>
      </c>
      <c r="I5115" s="9" t="s">
        <v>78</v>
      </c>
      <c r="J5115" s="129">
        <v>44405</v>
      </c>
      <c r="K5115" s="129">
        <v>44277</v>
      </c>
      <c r="L5115" s="129">
        <v>44500</v>
      </c>
      <c r="O5115" s="9">
        <v>29</v>
      </c>
      <c r="Q5115" s="9" t="s">
        <v>61</v>
      </c>
      <c r="R5115" s="9"/>
      <c r="S5115" s="13">
        <v>2451517750</v>
      </c>
      <c r="T5115" s="13">
        <v>2451517750</v>
      </c>
      <c r="U5115" s="13">
        <v>735455325</v>
      </c>
      <c r="V5115" s="9"/>
      <c r="W5115" s="9"/>
      <c r="X5115" s="9"/>
      <c r="Y5115" s="9"/>
      <c r="Z5115" s="9"/>
      <c r="AA5115" s="9"/>
      <c r="AB5115" s="9"/>
      <c r="AC5115" s="9"/>
      <c r="AD5115" s="9"/>
      <c r="AE5115" s="9"/>
      <c r="AF5115" s="55"/>
      <c r="AG5115" s="55"/>
      <c r="AH5115" s="9"/>
      <c r="AI5115" s="9"/>
      <c r="AJ5115" s="9"/>
      <c r="AK5115" s="9"/>
      <c r="AL5115" s="9"/>
      <c r="AM5115" s="9"/>
      <c r="AN5115" s="9"/>
      <c r="AO5115" s="9"/>
      <c r="AP5115" s="9"/>
      <c r="AQ5115" s="9"/>
      <c r="AR5115" s="9"/>
      <c r="AS5115" s="9"/>
      <c r="AT5115" s="9"/>
      <c r="AU5115" s="9"/>
      <c r="AV5115" s="9"/>
      <c r="AW5115" s="9"/>
      <c r="AX5115" s="9"/>
      <c r="AY5115" s="9"/>
      <c r="AZ5115" s="9"/>
      <c r="BA5115" s="9"/>
      <c r="BB5115" s="9"/>
      <c r="BC5115" s="9"/>
      <c r="BD5115" s="9"/>
      <c r="BE5115" s="9"/>
      <c r="BF5115" s="9"/>
      <c r="BG5115" s="9"/>
      <c r="BH5115" s="9"/>
      <c r="BI5115" s="9"/>
      <c r="BJ5115" s="9"/>
      <c r="BK5115" s="9"/>
      <c r="BL5115" s="9"/>
      <c r="BM5115" s="9"/>
      <c r="BN5115" s="9"/>
      <c r="BO5115" s="9"/>
      <c r="BP5115" s="9"/>
      <c r="BQ5115" s="9"/>
      <c r="BT5115" s="9"/>
      <c r="BU5115" s="9"/>
      <c r="BX5115" s="9"/>
      <c r="BY5115" s="9"/>
      <c r="CB5115" s="9"/>
      <c r="CC5115" s="9"/>
      <c r="CF5115" s="9"/>
      <c r="CG5115" s="9"/>
      <c r="CJ5115" s="9"/>
      <c r="CK5115" s="9"/>
      <c r="CN5115" s="9"/>
      <c r="CO5115" s="9"/>
      <c r="CP5115" s="9"/>
      <c r="CQ5115" s="9"/>
      <c r="CR5115" s="9"/>
      <c r="CS5115" s="9"/>
      <c r="CT5115" s="9"/>
      <c r="CU5115" s="9"/>
      <c r="CV5115" s="9"/>
      <c r="CW5115" s="9"/>
      <c r="CX5115" s="9"/>
      <c r="CY5115" s="9"/>
      <c r="CZ5115" s="9"/>
      <c r="DA5115" s="9"/>
      <c r="DB5115" s="9"/>
      <c r="DC5115" s="9"/>
      <c r="DD5115" s="9"/>
      <c r="DE5115" s="9"/>
      <c r="DF5115" s="9"/>
      <c r="DG5115" s="9"/>
      <c r="DH5115" s="9"/>
      <c r="DI5115" s="9"/>
      <c r="DJ5115" s="9"/>
      <c r="DK5115" s="9"/>
      <c r="DL5115" s="9"/>
      <c r="DM5115" s="9"/>
      <c r="DN5115" s="9"/>
      <c r="DO5115" s="9"/>
      <c r="DP5115" s="9"/>
      <c r="DQ5115" s="9"/>
      <c r="DR5115" s="9"/>
      <c r="DS5115" s="9"/>
      <c r="DT5115" s="9"/>
      <c r="DU5115" s="9"/>
      <c r="DV5115" s="9"/>
      <c r="DW5115" s="9"/>
      <c r="DX5115" s="9"/>
      <c r="DY5115" s="9"/>
      <c r="DZ5115" s="9"/>
      <c r="EA5115" s="9"/>
    </row>
    <row r="5116" spans="1:131" ht="19.5" customHeight="1" x14ac:dyDescent="0.25">
      <c r="A5116" s="9">
        <v>3546</v>
      </c>
      <c r="B5116" s="9" t="s">
        <v>10420</v>
      </c>
      <c r="C5116" s="9" t="s">
        <v>10421</v>
      </c>
      <c r="D5116" s="9"/>
      <c r="E5116" s="9" t="s">
        <v>9643</v>
      </c>
      <c r="F5116" s="9" t="s">
        <v>9644</v>
      </c>
      <c r="G5116" s="9"/>
      <c r="H5116" s="9" t="s">
        <v>202</v>
      </c>
      <c r="I5116" s="9" t="s">
        <v>25</v>
      </c>
      <c r="J5116" s="129">
        <v>44407</v>
      </c>
      <c r="K5116" s="129">
        <v>44230</v>
      </c>
      <c r="L5116" s="129">
        <v>44474</v>
      </c>
      <c r="O5116" s="9">
        <v>27</v>
      </c>
      <c r="Q5116" s="9" t="s">
        <v>10422</v>
      </c>
      <c r="R5116" s="9"/>
      <c r="S5116" s="13">
        <v>6861753</v>
      </c>
      <c r="T5116" s="13">
        <v>6861753</v>
      </c>
      <c r="U5116" s="13">
        <v>2058526</v>
      </c>
      <c r="V5116" s="9"/>
      <c r="W5116" s="9"/>
      <c r="X5116" s="9"/>
      <c r="Y5116" s="9"/>
      <c r="Z5116" s="9"/>
      <c r="AA5116" s="9"/>
      <c r="AB5116" s="9"/>
      <c r="AC5116" s="9"/>
      <c r="AD5116" s="9"/>
      <c r="AE5116" s="9"/>
      <c r="AF5116" s="55"/>
      <c r="AG5116" s="55"/>
      <c r="AH5116" s="9"/>
      <c r="AI5116" s="9"/>
      <c r="AJ5116" s="9"/>
      <c r="AK5116" s="9"/>
      <c r="AL5116" s="9"/>
      <c r="AM5116" s="9"/>
      <c r="AN5116" s="9"/>
      <c r="AO5116" s="9"/>
      <c r="AP5116" s="9"/>
      <c r="AQ5116" s="9"/>
      <c r="AR5116" s="9"/>
      <c r="AS5116" s="9"/>
      <c r="AT5116" s="9"/>
      <c r="AU5116" s="9"/>
      <c r="AV5116" s="9"/>
      <c r="AW5116" s="9"/>
      <c r="AX5116" s="9"/>
      <c r="AY5116" s="9"/>
      <c r="AZ5116" s="9"/>
      <c r="BA5116" s="9"/>
      <c r="BB5116" s="9"/>
      <c r="BC5116" s="9"/>
      <c r="BD5116" s="9"/>
      <c r="BE5116" s="9"/>
      <c r="BF5116" s="9"/>
      <c r="BG5116" s="9"/>
      <c r="BH5116" s="9"/>
      <c r="BI5116" s="9"/>
      <c r="BJ5116" s="9"/>
      <c r="BK5116" s="9"/>
      <c r="BL5116" s="9"/>
      <c r="BM5116" s="9"/>
      <c r="BN5116" s="9"/>
      <c r="BO5116" s="9"/>
      <c r="BP5116" s="9"/>
      <c r="BQ5116" s="9"/>
      <c r="BT5116" s="9"/>
      <c r="BU5116" s="9"/>
      <c r="BX5116" s="9"/>
      <c r="BY5116" s="9"/>
      <c r="CB5116" s="9"/>
      <c r="CC5116" s="9"/>
      <c r="CF5116" s="9"/>
      <c r="CG5116" s="9"/>
      <c r="CJ5116" s="9"/>
      <c r="CK5116" s="9"/>
      <c r="CN5116" s="9"/>
      <c r="CO5116" s="9"/>
      <c r="CP5116" s="9"/>
      <c r="CQ5116" s="9"/>
      <c r="CR5116" s="9"/>
      <c r="CS5116" s="9"/>
      <c r="CT5116" s="9"/>
      <c r="CU5116" s="9"/>
      <c r="CV5116" s="9"/>
      <c r="CW5116" s="9"/>
      <c r="CX5116" s="9"/>
      <c r="CY5116" s="9"/>
      <c r="CZ5116" s="9"/>
      <c r="DA5116" s="9"/>
      <c r="DB5116" s="9"/>
      <c r="DC5116" s="9"/>
      <c r="DD5116" s="9"/>
      <c r="DE5116" s="9"/>
      <c r="DF5116" s="9"/>
      <c r="DG5116" s="9"/>
      <c r="DH5116" s="9"/>
      <c r="DI5116" s="9"/>
      <c r="DJ5116" s="9"/>
      <c r="DK5116" s="9"/>
      <c r="DL5116" s="9"/>
      <c r="DM5116" s="9"/>
      <c r="DN5116" s="9"/>
      <c r="DO5116" s="9"/>
      <c r="DP5116" s="9"/>
      <c r="DQ5116" s="9"/>
      <c r="DR5116" s="9"/>
      <c r="DS5116" s="9"/>
      <c r="DT5116" s="9"/>
      <c r="DU5116" s="9"/>
      <c r="DV5116" s="9"/>
      <c r="DW5116" s="9"/>
      <c r="DX5116" s="9"/>
      <c r="DY5116" s="9"/>
      <c r="DZ5116" s="9"/>
      <c r="EA5116" s="9"/>
    </row>
    <row r="5117" spans="1:131" ht="19.5" customHeight="1" x14ac:dyDescent="0.25">
      <c r="A5117" s="9">
        <v>3547</v>
      </c>
      <c r="B5117" s="9" t="s">
        <v>10423</v>
      </c>
      <c r="C5117" s="9" t="s">
        <v>10424</v>
      </c>
      <c r="D5117" s="9"/>
      <c r="E5117" s="9" t="s">
        <v>9643</v>
      </c>
      <c r="F5117" s="9" t="s">
        <v>9644</v>
      </c>
      <c r="G5117" s="9"/>
      <c r="H5117" s="9" t="s">
        <v>202</v>
      </c>
      <c r="I5117" s="9" t="s">
        <v>28</v>
      </c>
      <c r="J5117" s="129">
        <v>44426</v>
      </c>
      <c r="K5117" s="129">
        <v>44426</v>
      </c>
      <c r="L5117" s="129">
        <v>44540</v>
      </c>
      <c r="O5117" s="9">
        <v>27</v>
      </c>
      <c r="Q5117" s="9" t="s">
        <v>10422</v>
      </c>
      <c r="R5117" s="9"/>
      <c r="S5117" s="13">
        <v>6470571</v>
      </c>
      <c r="T5117" s="13">
        <v>6470571</v>
      </c>
      <c r="U5117" s="13">
        <v>1941170</v>
      </c>
      <c r="V5117" s="9"/>
      <c r="W5117" s="9"/>
      <c r="X5117" s="9"/>
      <c r="Y5117" s="9"/>
      <c r="Z5117" s="9"/>
      <c r="AA5117" s="9"/>
      <c r="AB5117" s="9"/>
      <c r="AC5117" s="9"/>
      <c r="AD5117" s="9"/>
      <c r="AE5117" s="9"/>
      <c r="AF5117" s="55"/>
      <c r="AG5117" s="55"/>
      <c r="AH5117" s="9"/>
      <c r="AI5117" s="9"/>
      <c r="AJ5117" s="9"/>
      <c r="AK5117" s="9"/>
      <c r="AL5117" s="9"/>
      <c r="AM5117" s="9"/>
      <c r="AN5117" s="9"/>
      <c r="AO5117" s="9"/>
      <c r="AP5117" s="9"/>
      <c r="AQ5117" s="9"/>
      <c r="AR5117" s="9"/>
      <c r="AS5117" s="9"/>
      <c r="AT5117" s="9"/>
      <c r="AU5117" s="9"/>
      <c r="AV5117" s="9"/>
      <c r="AW5117" s="9"/>
      <c r="AX5117" s="9"/>
      <c r="AY5117" s="9"/>
      <c r="AZ5117" s="9"/>
      <c r="BA5117" s="9"/>
      <c r="BB5117" s="9"/>
      <c r="BC5117" s="9"/>
      <c r="BD5117" s="9"/>
      <c r="BE5117" s="9"/>
      <c r="BF5117" s="9"/>
      <c r="BG5117" s="9"/>
      <c r="BH5117" s="9"/>
      <c r="BI5117" s="9"/>
      <c r="BJ5117" s="9"/>
      <c r="BK5117" s="9"/>
      <c r="BL5117" s="9"/>
      <c r="BM5117" s="9"/>
      <c r="BN5117" s="9"/>
      <c r="BO5117" s="9"/>
      <c r="BP5117" s="9"/>
      <c r="BQ5117" s="9"/>
      <c r="BT5117" s="9"/>
      <c r="BU5117" s="9"/>
      <c r="BX5117" s="9"/>
      <c r="BY5117" s="9"/>
      <c r="CB5117" s="9"/>
      <c r="CC5117" s="9"/>
      <c r="CF5117" s="9"/>
      <c r="CG5117" s="9"/>
      <c r="CJ5117" s="9"/>
      <c r="CK5117" s="9"/>
      <c r="CN5117" s="9"/>
      <c r="CO5117" s="9"/>
      <c r="CP5117" s="9"/>
      <c r="CQ5117" s="9"/>
      <c r="CR5117" s="9"/>
      <c r="CS5117" s="9"/>
      <c r="CT5117" s="9"/>
      <c r="CU5117" s="9"/>
      <c r="CV5117" s="9"/>
      <c r="CW5117" s="9"/>
      <c r="CX5117" s="9"/>
      <c r="CY5117" s="9"/>
      <c r="CZ5117" s="9"/>
      <c r="DA5117" s="9"/>
      <c r="DB5117" s="9"/>
      <c r="DC5117" s="9"/>
      <c r="DD5117" s="9"/>
      <c r="DE5117" s="9"/>
      <c r="DF5117" s="9"/>
      <c r="DG5117" s="9"/>
      <c r="DH5117" s="9"/>
      <c r="DI5117" s="9"/>
      <c r="DJ5117" s="9"/>
      <c r="DK5117" s="9"/>
      <c r="DL5117" s="9"/>
      <c r="DM5117" s="9"/>
      <c r="DN5117" s="9"/>
      <c r="DO5117" s="9"/>
      <c r="DP5117" s="9"/>
      <c r="DQ5117" s="9"/>
      <c r="DR5117" s="9"/>
      <c r="DS5117" s="9"/>
      <c r="DT5117" s="9"/>
      <c r="DU5117" s="9"/>
      <c r="DV5117" s="9"/>
      <c r="DW5117" s="9"/>
      <c r="DX5117" s="9"/>
      <c r="DY5117" s="9"/>
      <c r="DZ5117" s="9"/>
      <c r="EA5117" s="9"/>
    </row>
    <row r="5118" spans="1:131" ht="19.5" customHeight="1" x14ac:dyDescent="0.25">
      <c r="A5118" s="9">
        <v>3548</v>
      </c>
      <c r="B5118" s="9" t="s">
        <v>10425</v>
      </c>
      <c r="C5118" s="9" t="s">
        <v>10426</v>
      </c>
      <c r="D5118" s="9"/>
      <c r="E5118" s="9" t="s">
        <v>8320</v>
      </c>
      <c r="F5118" s="9" t="s">
        <v>2427</v>
      </c>
      <c r="G5118" s="9"/>
      <c r="H5118" s="9" t="s">
        <v>202</v>
      </c>
      <c r="I5118" s="9" t="s">
        <v>25</v>
      </c>
      <c r="J5118" s="129">
        <v>44431</v>
      </c>
      <c r="K5118" s="129">
        <v>44397</v>
      </c>
      <c r="L5118" s="129">
        <v>44500</v>
      </c>
      <c r="O5118" s="9">
        <v>30</v>
      </c>
      <c r="Q5118" s="9" t="s">
        <v>10422</v>
      </c>
      <c r="R5118" s="9"/>
      <c r="S5118" s="13">
        <v>21670000</v>
      </c>
      <c r="T5118" s="13">
        <v>21670000</v>
      </c>
      <c r="U5118" s="13">
        <v>6500000</v>
      </c>
      <c r="V5118" s="9"/>
      <c r="W5118" s="9"/>
      <c r="X5118" s="9"/>
      <c r="Y5118" s="9"/>
      <c r="Z5118" s="9"/>
      <c r="AA5118" s="9"/>
      <c r="AB5118" s="9"/>
      <c r="AC5118" s="9"/>
      <c r="AD5118" s="9"/>
      <c r="AE5118" s="9"/>
      <c r="AF5118" s="55"/>
      <c r="AG5118" s="55"/>
      <c r="AH5118" s="9"/>
      <c r="AI5118" s="9"/>
      <c r="AJ5118" s="9"/>
      <c r="AK5118" s="9"/>
      <c r="AL5118" s="9"/>
      <c r="AM5118" s="9"/>
      <c r="AN5118" s="9"/>
      <c r="AO5118" s="9"/>
      <c r="AP5118" s="9"/>
      <c r="AQ5118" s="9"/>
      <c r="AR5118" s="9"/>
      <c r="AS5118" s="9"/>
      <c r="AT5118" s="9"/>
      <c r="AU5118" s="9"/>
      <c r="AV5118" s="9"/>
      <c r="AW5118" s="9"/>
      <c r="AX5118" s="9"/>
      <c r="AY5118" s="9"/>
      <c r="AZ5118" s="9"/>
      <c r="BA5118" s="9"/>
      <c r="BB5118" s="9"/>
      <c r="BC5118" s="9"/>
      <c r="BD5118" s="9"/>
      <c r="BE5118" s="9"/>
      <c r="BF5118" s="9"/>
      <c r="BG5118" s="9"/>
      <c r="BH5118" s="9"/>
      <c r="BI5118" s="9"/>
      <c r="BJ5118" s="9"/>
      <c r="BK5118" s="9"/>
      <c r="BL5118" s="9"/>
      <c r="BM5118" s="9"/>
      <c r="BN5118" s="9"/>
      <c r="BO5118" s="9"/>
      <c r="BP5118" s="9"/>
      <c r="BQ5118" s="9"/>
      <c r="BT5118" s="9"/>
      <c r="BU5118" s="9"/>
      <c r="BX5118" s="9"/>
      <c r="BY5118" s="9"/>
      <c r="CB5118" s="9"/>
      <c r="CC5118" s="9"/>
      <c r="CF5118" s="9"/>
      <c r="CG5118" s="9"/>
      <c r="CJ5118" s="9"/>
      <c r="CK5118" s="9"/>
      <c r="CN5118" s="9"/>
      <c r="CO5118" s="9"/>
      <c r="CP5118" s="9"/>
      <c r="CQ5118" s="9"/>
      <c r="CR5118" s="9"/>
      <c r="CS5118" s="9"/>
      <c r="CT5118" s="9"/>
      <c r="CU5118" s="9"/>
      <c r="CV5118" s="9"/>
      <c r="CW5118" s="9"/>
      <c r="CX5118" s="9"/>
      <c r="CY5118" s="9"/>
      <c r="CZ5118" s="9"/>
      <c r="DA5118" s="9"/>
      <c r="DB5118" s="9"/>
      <c r="DC5118" s="9"/>
      <c r="DD5118" s="9"/>
      <c r="DE5118" s="9"/>
      <c r="DF5118" s="9"/>
      <c r="DG5118" s="9"/>
      <c r="DH5118" s="9"/>
      <c r="DI5118" s="9"/>
      <c r="DJ5118" s="9"/>
      <c r="DK5118" s="9"/>
      <c r="DL5118" s="9"/>
      <c r="DM5118" s="9"/>
      <c r="DN5118" s="9"/>
      <c r="DO5118" s="9"/>
      <c r="DP5118" s="9"/>
      <c r="DQ5118" s="9"/>
      <c r="DR5118" s="9"/>
      <c r="DS5118" s="9"/>
      <c r="DT5118" s="9"/>
      <c r="DU5118" s="9"/>
      <c r="DV5118" s="9"/>
      <c r="DW5118" s="9"/>
      <c r="DX5118" s="9"/>
      <c r="DY5118" s="9"/>
      <c r="DZ5118" s="9"/>
      <c r="EA5118" s="9"/>
    </row>
    <row r="5119" spans="1:131" s="18" customFormat="1" ht="19.5" customHeight="1" x14ac:dyDescent="0.25">
      <c r="A5119" s="18">
        <v>3548</v>
      </c>
      <c r="B5119" s="18" t="s">
        <v>10425</v>
      </c>
      <c r="C5119" s="18" t="s">
        <v>10426</v>
      </c>
      <c r="D5119" s="19">
        <v>44482</v>
      </c>
      <c r="J5119" s="130"/>
      <c r="K5119" s="130"/>
      <c r="L5119" s="130">
        <v>44530</v>
      </c>
      <c r="S5119" s="20"/>
      <c r="T5119" s="20"/>
      <c r="U5119" s="20"/>
      <c r="AF5119" s="57"/>
      <c r="AG5119" s="57"/>
    </row>
    <row r="5120" spans="1:131" ht="19.5" customHeight="1" x14ac:dyDescent="0.25">
      <c r="A5120" s="9">
        <v>3549</v>
      </c>
      <c r="B5120" s="9" t="s">
        <v>10427</v>
      </c>
      <c r="C5120" s="9" t="s">
        <v>10428</v>
      </c>
      <c r="D5120" s="9"/>
      <c r="E5120" s="9" t="s">
        <v>8320</v>
      </c>
      <c r="F5120" s="9" t="s">
        <v>2427</v>
      </c>
      <c r="G5120" s="9"/>
      <c r="H5120" s="9" t="s">
        <v>202</v>
      </c>
      <c r="I5120" s="9" t="s">
        <v>28</v>
      </c>
      <c r="J5120" s="129">
        <v>44438</v>
      </c>
      <c r="K5120" s="129">
        <v>44407</v>
      </c>
      <c r="L5120" s="129">
        <v>44561</v>
      </c>
      <c r="O5120" s="9">
        <v>29</v>
      </c>
      <c r="Q5120" s="9" t="s">
        <v>10422</v>
      </c>
      <c r="R5120" s="9"/>
      <c r="S5120" s="13">
        <v>14960000</v>
      </c>
      <c r="T5120" s="13">
        <v>14960000</v>
      </c>
      <c r="U5120" s="13">
        <v>4488000</v>
      </c>
      <c r="V5120" s="9"/>
      <c r="W5120" s="9"/>
      <c r="X5120" s="9"/>
      <c r="Y5120" s="9"/>
      <c r="Z5120" s="9"/>
      <c r="AA5120" s="9"/>
      <c r="AB5120" s="9"/>
      <c r="AC5120" s="9"/>
      <c r="AD5120" s="9"/>
      <c r="AE5120" s="9"/>
      <c r="AF5120" s="55"/>
      <c r="AG5120" s="55"/>
      <c r="AH5120" s="9"/>
      <c r="AI5120" s="9"/>
      <c r="AJ5120" s="9"/>
      <c r="AK5120" s="9"/>
      <c r="AL5120" s="9"/>
      <c r="AM5120" s="9"/>
      <c r="AN5120" s="9"/>
      <c r="AO5120" s="9"/>
      <c r="AP5120" s="9"/>
      <c r="AQ5120" s="9"/>
      <c r="AR5120" s="9"/>
      <c r="AS5120" s="9"/>
      <c r="AT5120" s="9"/>
      <c r="AU5120" s="9"/>
      <c r="AV5120" s="9"/>
      <c r="AW5120" s="9"/>
      <c r="AX5120" s="9"/>
      <c r="AY5120" s="9"/>
      <c r="AZ5120" s="9"/>
      <c r="BA5120" s="9"/>
      <c r="BB5120" s="9"/>
      <c r="BC5120" s="9"/>
      <c r="BD5120" s="9"/>
      <c r="BE5120" s="9"/>
      <c r="BF5120" s="9"/>
      <c r="BG5120" s="9"/>
      <c r="BH5120" s="9"/>
      <c r="BI5120" s="9"/>
      <c r="BJ5120" s="9"/>
      <c r="BK5120" s="9"/>
      <c r="BL5120" s="9"/>
      <c r="BM5120" s="9"/>
      <c r="BN5120" s="9"/>
      <c r="BO5120" s="9"/>
      <c r="BP5120" s="9"/>
      <c r="BQ5120" s="9"/>
      <c r="BT5120" s="9"/>
      <c r="BU5120" s="9"/>
      <c r="BX5120" s="9"/>
      <c r="BY5120" s="9"/>
      <c r="CB5120" s="9"/>
      <c r="CC5120" s="9"/>
      <c r="CF5120" s="9"/>
      <c r="CG5120" s="9"/>
      <c r="CJ5120" s="9"/>
      <c r="CK5120" s="9"/>
      <c r="CN5120" s="9"/>
      <c r="CO5120" s="9"/>
      <c r="CP5120" s="9"/>
      <c r="CQ5120" s="9"/>
      <c r="CR5120" s="9"/>
      <c r="CS5120" s="9"/>
      <c r="CT5120" s="9"/>
      <c r="CU5120" s="9"/>
      <c r="CV5120" s="9"/>
      <c r="CW5120" s="9"/>
      <c r="CX5120" s="9"/>
      <c r="CY5120" s="9"/>
      <c r="CZ5120" s="9"/>
      <c r="DA5120" s="9"/>
      <c r="DB5120" s="9"/>
      <c r="DC5120" s="9"/>
      <c r="DD5120" s="9"/>
      <c r="DE5120" s="9"/>
      <c r="DF5120" s="9"/>
      <c r="DG5120" s="9"/>
      <c r="DH5120" s="9"/>
      <c r="DI5120" s="9"/>
      <c r="DJ5120" s="9"/>
      <c r="DK5120" s="9"/>
      <c r="DL5120" s="9"/>
      <c r="DM5120" s="9"/>
      <c r="DN5120" s="9"/>
      <c r="DO5120" s="9"/>
      <c r="DP5120" s="9"/>
      <c r="DQ5120" s="9"/>
      <c r="DR5120" s="9"/>
      <c r="DS5120" s="9"/>
      <c r="DT5120" s="9"/>
      <c r="DU5120" s="9"/>
      <c r="DV5120" s="9"/>
      <c r="DW5120" s="9"/>
      <c r="DX5120" s="9"/>
      <c r="DY5120" s="9"/>
      <c r="DZ5120" s="9"/>
      <c r="EA5120" s="9"/>
    </row>
    <row r="5121" spans="1:131" ht="19.5" customHeight="1" x14ac:dyDescent="0.25">
      <c r="A5121" s="9">
        <v>3550</v>
      </c>
      <c r="B5121" s="9" t="s">
        <v>10429</v>
      </c>
      <c r="C5121" s="9" t="s">
        <v>10369</v>
      </c>
      <c r="D5121" s="9"/>
      <c r="E5121" s="9" t="s">
        <v>4392</v>
      </c>
      <c r="F5121" s="9" t="s">
        <v>655</v>
      </c>
      <c r="G5121" s="9"/>
      <c r="H5121" s="9" t="s">
        <v>202</v>
      </c>
      <c r="I5121" s="9" t="s">
        <v>28</v>
      </c>
      <c r="J5121" s="129">
        <v>44437</v>
      </c>
      <c r="K5121" s="129">
        <v>44405</v>
      </c>
      <c r="L5121" s="129">
        <v>44805</v>
      </c>
      <c r="O5121" s="9">
        <v>31</v>
      </c>
      <c r="Q5121" s="9" t="s">
        <v>10422</v>
      </c>
      <c r="R5121" s="9"/>
      <c r="S5121" s="13">
        <v>4750000</v>
      </c>
      <c r="T5121" s="13">
        <v>4750000</v>
      </c>
      <c r="U5121" s="13">
        <v>1425000</v>
      </c>
      <c r="V5121" s="9"/>
      <c r="W5121" s="9"/>
      <c r="X5121" s="9"/>
      <c r="Y5121" s="9"/>
      <c r="Z5121" s="9"/>
      <c r="AA5121" s="9"/>
      <c r="AB5121" s="9"/>
      <c r="AC5121" s="9"/>
      <c r="AD5121" s="9"/>
      <c r="AE5121" s="9"/>
      <c r="AF5121" s="55"/>
      <c r="AG5121" s="55"/>
      <c r="AH5121" s="9"/>
      <c r="AI5121" s="9"/>
      <c r="AJ5121" s="9"/>
      <c r="AK5121" s="9"/>
      <c r="AL5121" s="9"/>
      <c r="AM5121" s="9"/>
      <c r="AN5121" s="9"/>
      <c r="AO5121" s="9"/>
      <c r="AP5121" s="9"/>
      <c r="AQ5121" s="9"/>
      <c r="AR5121" s="9"/>
      <c r="AS5121" s="9"/>
      <c r="AT5121" s="9"/>
      <c r="AU5121" s="9"/>
      <c r="AV5121" s="9"/>
      <c r="AW5121" s="9"/>
      <c r="AX5121" s="9"/>
      <c r="AY5121" s="9"/>
      <c r="AZ5121" s="9"/>
      <c r="BA5121" s="9"/>
      <c r="BB5121" s="9"/>
      <c r="BC5121" s="9"/>
      <c r="BD5121" s="9"/>
      <c r="BE5121" s="9"/>
      <c r="BF5121" s="9"/>
      <c r="BG5121" s="9"/>
      <c r="BH5121" s="9"/>
      <c r="BI5121" s="9"/>
      <c r="BJ5121" s="9"/>
      <c r="BK5121" s="9"/>
      <c r="BL5121" s="9"/>
      <c r="BM5121" s="9"/>
      <c r="BN5121" s="9"/>
      <c r="BO5121" s="9"/>
      <c r="BP5121" s="9"/>
      <c r="BQ5121" s="9"/>
      <c r="BT5121" s="9"/>
      <c r="BU5121" s="9"/>
      <c r="BX5121" s="9"/>
      <c r="BY5121" s="9"/>
      <c r="CB5121" s="9"/>
      <c r="CC5121" s="9"/>
      <c r="CF5121" s="9"/>
      <c r="CG5121" s="9"/>
      <c r="CJ5121" s="9"/>
      <c r="CK5121" s="9"/>
      <c r="CN5121" s="9"/>
      <c r="CO5121" s="9"/>
      <c r="CP5121" s="9"/>
      <c r="CQ5121" s="9"/>
      <c r="CR5121" s="9"/>
      <c r="CS5121" s="9"/>
      <c r="CT5121" s="9"/>
      <c r="CU5121" s="9"/>
      <c r="CV5121" s="9"/>
      <c r="CW5121" s="9"/>
      <c r="CX5121" s="9"/>
      <c r="CY5121" s="9"/>
      <c r="CZ5121" s="9"/>
      <c r="DA5121" s="9"/>
      <c r="DB5121" s="9"/>
      <c r="DC5121" s="9"/>
      <c r="DD5121" s="9"/>
      <c r="DE5121" s="9"/>
      <c r="DF5121" s="9"/>
      <c r="DG5121" s="9"/>
      <c r="DH5121" s="9"/>
      <c r="DI5121" s="9"/>
      <c r="DJ5121" s="9"/>
      <c r="DK5121" s="9"/>
      <c r="DL5121" s="9"/>
      <c r="DM5121" s="9"/>
      <c r="DN5121" s="9"/>
      <c r="DO5121" s="9"/>
      <c r="DP5121" s="9"/>
      <c r="DQ5121" s="9"/>
      <c r="DR5121" s="9"/>
      <c r="DS5121" s="9"/>
      <c r="DT5121" s="9"/>
      <c r="DU5121" s="9"/>
      <c r="DV5121" s="9"/>
      <c r="DW5121" s="9"/>
      <c r="DX5121" s="9"/>
      <c r="DY5121" s="9"/>
      <c r="DZ5121" s="9"/>
      <c r="EA5121" s="9"/>
    </row>
    <row r="5122" spans="1:131" ht="19.5" customHeight="1" x14ac:dyDescent="0.25">
      <c r="A5122" s="9">
        <v>3551</v>
      </c>
      <c r="B5122" s="9" t="s">
        <v>10430</v>
      </c>
      <c r="C5122" s="9" t="s">
        <v>10431</v>
      </c>
      <c r="D5122" s="9"/>
      <c r="E5122" s="9" t="s">
        <v>10151</v>
      </c>
      <c r="F5122" s="9" t="s">
        <v>10234</v>
      </c>
      <c r="G5122" s="9"/>
      <c r="H5122" s="9" t="s">
        <v>202</v>
      </c>
      <c r="I5122" s="9" t="s">
        <v>25</v>
      </c>
      <c r="J5122" s="129" t="s">
        <v>10432</v>
      </c>
      <c r="K5122" s="129">
        <v>44406</v>
      </c>
      <c r="L5122" s="129">
        <v>44530</v>
      </c>
      <c r="O5122" s="9">
        <v>24</v>
      </c>
      <c r="Q5122" s="9" t="s">
        <v>10422</v>
      </c>
      <c r="R5122" s="9"/>
      <c r="S5122" s="13">
        <v>14255850</v>
      </c>
      <c r="T5122" s="13">
        <v>14255850</v>
      </c>
      <c r="U5122" s="13">
        <v>4276755</v>
      </c>
      <c r="V5122" s="9"/>
      <c r="W5122" s="9"/>
      <c r="X5122" s="9"/>
      <c r="Y5122" s="9"/>
      <c r="Z5122" s="9"/>
      <c r="AA5122" s="9"/>
      <c r="AB5122" s="9"/>
      <c r="AC5122" s="9"/>
      <c r="AD5122" s="9"/>
      <c r="AE5122" s="9"/>
      <c r="AF5122" s="55"/>
      <c r="AG5122" s="55"/>
      <c r="AH5122" s="9"/>
      <c r="AI5122" s="9"/>
      <c r="AJ5122" s="9"/>
      <c r="AK5122" s="9"/>
      <c r="AL5122" s="9"/>
      <c r="AM5122" s="9"/>
      <c r="AN5122" s="9"/>
      <c r="AO5122" s="9"/>
      <c r="AP5122" s="9"/>
      <c r="AQ5122" s="9"/>
      <c r="AR5122" s="9"/>
      <c r="AS5122" s="9"/>
      <c r="AT5122" s="9"/>
      <c r="AU5122" s="9"/>
      <c r="AV5122" s="9"/>
      <c r="AW5122" s="9"/>
      <c r="AX5122" s="9"/>
      <c r="AY5122" s="9"/>
      <c r="AZ5122" s="9"/>
      <c r="BA5122" s="9"/>
      <c r="BB5122" s="9"/>
      <c r="BC5122" s="9"/>
      <c r="BD5122" s="9"/>
      <c r="BE5122" s="9"/>
      <c r="BF5122" s="9"/>
      <c r="BG5122" s="9"/>
      <c r="BH5122" s="9"/>
      <c r="BI5122" s="9"/>
      <c r="BJ5122" s="9"/>
      <c r="BK5122" s="9"/>
      <c r="BL5122" s="9"/>
      <c r="BM5122" s="9"/>
      <c r="BN5122" s="9"/>
      <c r="BO5122" s="9"/>
      <c r="BP5122" s="9"/>
      <c r="BQ5122" s="9"/>
      <c r="BT5122" s="9"/>
      <c r="BU5122" s="9"/>
      <c r="BX5122" s="9"/>
      <c r="BY5122" s="9"/>
      <c r="CB5122" s="9"/>
      <c r="CC5122" s="9"/>
      <c r="CF5122" s="9"/>
      <c r="CG5122" s="9"/>
      <c r="CJ5122" s="9"/>
      <c r="CK5122" s="9"/>
      <c r="CN5122" s="9"/>
      <c r="CO5122" s="9"/>
      <c r="CP5122" s="9"/>
      <c r="CQ5122" s="9"/>
      <c r="CR5122" s="9"/>
      <c r="CS5122" s="9"/>
      <c r="CT5122" s="9"/>
      <c r="CU5122" s="9"/>
      <c r="CV5122" s="9"/>
      <c r="CW5122" s="9"/>
      <c r="CX5122" s="9"/>
      <c r="CY5122" s="9"/>
      <c r="CZ5122" s="9"/>
      <c r="DA5122" s="9"/>
      <c r="DB5122" s="9"/>
      <c r="DC5122" s="9"/>
      <c r="DD5122" s="9"/>
      <c r="DE5122" s="9"/>
      <c r="DF5122" s="9"/>
      <c r="DG5122" s="9"/>
      <c r="DH5122" s="9"/>
      <c r="DI5122" s="9"/>
      <c r="DJ5122" s="9"/>
      <c r="DK5122" s="9"/>
      <c r="DL5122" s="9"/>
      <c r="DM5122" s="9"/>
      <c r="DN5122" s="9"/>
      <c r="DO5122" s="9"/>
      <c r="DP5122" s="9"/>
      <c r="DQ5122" s="9"/>
      <c r="DR5122" s="9"/>
      <c r="DS5122" s="9"/>
      <c r="DT5122" s="9"/>
      <c r="DU5122" s="9"/>
      <c r="DV5122" s="9"/>
      <c r="DW5122" s="9"/>
      <c r="DX5122" s="9"/>
      <c r="DY5122" s="9"/>
      <c r="DZ5122" s="9"/>
      <c r="EA5122" s="9"/>
    </row>
    <row r="5123" spans="1:131" ht="19.5" customHeight="1" x14ac:dyDescent="0.25">
      <c r="A5123" s="9">
        <v>3552</v>
      </c>
      <c r="B5123" s="9" t="s">
        <v>10433</v>
      </c>
      <c r="C5123" s="9" t="s">
        <v>10434</v>
      </c>
      <c r="D5123" s="9"/>
      <c r="E5123" s="9" t="s">
        <v>10151</v>
      </c>
      <c r="F5123" s="9" t="s">
        <v>10234</v>
      </c>
      <c r="G5123" s="9"/>
      <c r="H5123" s="9" t="s">
        <v>202</v>
      </c>
      <c r="I5123" s="9" t="s">
        <v>25</v>
      </c>
      <c r="J5123" s="129">
        <v>44446</v>
      </c>
      <c r="K5123" s="129">
        <v>44413</v>
      </c>
      <c r="L5123" s="129">
        <v>44530</v>
      </c>
      <c r="O5123" s="9">
        <v>25</v>
      </c>
      <c r="Q5123" s="9" t="s">
        <v>10422</v>
      </c>
      <c r="R5123" s="9"/>
      <c r="S5123" s="13">
        <v>3246000</v>
      </c>
      <c r="T5123" s="13">
        <v>3246000</v>
      </c>
      <c r="U5123" s="13">
        <v>973800</v>
      </c>
      <c r="V5123" s="9"/>
      <c r="W5123" s="9"/>
      <c r="X5123" s="9"/>
      <c r="Y5123" s="9"/>
      <c r="Z5123" s="9"/>
      <c r="AA5123" s="9"/>
      <c r="AB5123" s="9"/>
      <c r="AC5123" s="9"/>
      <c r="AD5123" s="9"/>
      <c r="AE5123" s="9"/>
      <c r="AF5123" s="55"/>
      <c r="AG5123" s="55"/>
      <c r="AH5123" s="9"/>
      <c r="AI5123" s="9"/>
      <c r="AJ5123" s="9"/>
      <c r="AK5123" s="9"/>
      <c r="AL5123" s="9"/>
      <c r="AM5123" s="9"/>
      <c r="AN5123" s="9"/>
      <c r="AO5123" s="9"/>
      <c r="AP5123" s="9"/>
      <c r="AQ5123" s="9"/>
      <c r="AR5123" s="9"/>
      <c r="AS5123" s="9"/>
      <c r="AT5123" s="9"/>
      <c r="AU5123" s="9"/>
      <c r="AV5123" s="9"/>
      <c r="AW5123" s="9"/>
      <c r="AX5123" s="9"/>
      <c r="AY5123" s="9"/>
      <c r="AZ5123" s="9"/>
      <c r="BA5123" s="9"/>
      <c r="BB5123" s="9"/>
      <c r="BC5123" s="9"/>
      <c r="BD5123" s="9"/>
      <c r="BE5123" s="9"/>
      <c r="BF5123" s="9"/>
      <c r="BG5123" s="9"/>
      <c r="BH5123" s="9"/>
      <c r="BI5123" s="9"/>
      <c r="BJ5123" s="9"/>
      <c r="BK5123" s="9"/>
      <c r="BL5123" s="9"/>
      <c r="BM5123" s="9"/>
      <c r="BN5123" s="9"/>
      <c r="BO5123" s="9"/>
      <c r="BP5123" s="9"/>
      <c r="BQ5123" s="9"/>
      <c r="BT5123" s="9"/>
      <c r="BU5123" s="9"/>
      <c r="BX5123" s="9"/>
      <c r="BY5123" s="9"/>
      <c r="CB5123" s="9"/>
      <c r="CC5123" s="9"/>
      <c r="CF5123" s="9"/>
      <c r="CG5123" s="9"/>
      <c r="CJ5123" s="9"/>
      <c r="CK5123" s="9"/>
      <c r="CN5123" s="9"/>
      <c r="CO5123" s="9"/>
      <c r="CP5123" s="9"/>
      <c r="CQ5123" s="9"/>
      <c r="CR5123" s="9"/>
      <c r="CS5123" s="9"/>
      <c r="CT5123" s="9"/>
      <c r="CU5123" s="9"/>
      <c r="CV5123" s="9"/>
      <c r="CW5123" s="9"/>
      <c r="CX5123" s="9"/>
      <c r="CY5123" s="9"/>
      <c r="CZ5123" s="9"/>
      <c r="DA5123" s="9"/>
      <c r="DB5123" s="9"/>
      <c r="DC5123" s="9"/>
      <c r="DD5123" s="9"/>
      <c r="DE5123" s="9"/>
      <c r="DF5123" s="9"/>
      <c r="DG5123" s="9"/>
      <c r="DH5123" s="9"/>
      <c r="DI5123" s="9"/>
      <c r="DJ5123" s="9"/>
      <c r="DK5123" s="9"/>
      <c r="DL5123" s="9"/>
      <c r="DM5123" s="9"/>
      <c r="DN5123" s="9"/>
      <c r="DO5123" s="9"/>
      <c r="DP5123" s="9"/>
      <c r="DQ5123" s="9"/>
      <c r="DR5123" s="9"/>
      <c r="DS5123" s="9"/>
      <c r="DT5123" s="9"/>
      <c r="DU5123" s="9"/>
      <c r="DV5123" s="9"/>
      <c r="DW5123" s="9"/>
      <c r="DX5123" s="9"/>
      <c r="DY5123" s="9"/>
      <c r="DZ5123" s="9"/>
      <c r="EA5123" s="9"/>
    </row>
    <row r="5124" spans="1:131" ht="38.25" customHeight="1" x14ac:dyDescent="0.25">
      <c r="A5124" s="9">
        <v>3553</v>
      </c>
      <c r="B5124" s="9" t="s">
        <v>10435</v>
      </c>
      <c r="C5124" s="9" t="s">
        <v>10436</v>
      </c>
      <c r="D5124" s="9"/>
      <c r="E5124" s="9" t="s">
        <v>10437</v>
      </c>
      <c r="F5124" s="9" t="s">
        <v>10391</v>
      </c>
      <c r="G5124" s="9"/>
      <c r="H5124" s="9" t="s">
        <v>202</v>
      </c>
      <c r="I5124" s="9" t="s">
        <v>35</v>
      </c>
      <c r="J5124" s="129">
        <v>44431</v>
      </c>
      <c r="K5124" s="129">
        <v>44330</v>
      </c>
      <c r="L5124" s="129">
        <v>44734</v>
      </c>
      <c r="O5124" s="9">
        <v>23</v>
      </c>
      <c r="Q5124" s="9" t="s">
        <v>61</v>
      </c>
      <c r="R5124" s="9"/>
      <c r="S5124" s="13">
        <v>1948241837</v>
      </c>
      <c r="T5124" s="9"/>
      <c r="U5124" s="13">
        <v>584472551</v>
      </c>
      <c r="V5124" s="9"/>
      <c r="W5124" s="9"/>
      <c r="X5124" s="9"/>
      <c r="Y5124" s="9"/>
      <c r="Z5124" s="9"/>
      <c r="AA5124" s="9"/>
      <c r="AB5124" s="9"/>
      <c r="AC5124" s="9"/>
      <c r="AD5124" s="9"/>
      <c r="AE5124" s="9"/>
      <c r="AF5124" s="55"/>
      <c r="AG5124" s="55"/>
      <c r="AH5124" s="9"/>
      <c r="AI5124" s="9"/>
      <c r="AJ5124" s="9"/>
      <c r="AK5124" s="9"/>
      <c r="AL5124" s="9"/>
      <c r="AM5124" s="9"/>
      <c r="AN5124" s="9"/>
      <c r="AO5124" s="9"/>
      <c r="AP5124" s="9"/>
      <c r="AQ5124" s="9"/>
      <c r="AR5124" s="9"/>
      <c r="AS5124" s="9"/>
      <c r="AT5124" s="9"/>
      <c r="AU5124" s="9"/>
      <c r="AV5124" s="9"/>
      <c r="AW5124" s="9"/>
      <c r="AX5124" s="9"/>
      <c r="AY5124" s="9"/>
      <c r="AZ5124" s="9"/>
      <c r="BA5124" s="9"/>
      <c r="BB5124" s="9"/>
      <c r="BC5124" s="9"/>
      <c r="BD5124" s="9"/>
      <c r="BE5124" s="9"/>
      <c r="BF5124" s="9"/>
      <c r="BG5124" s="9"/>
      <c r="BH5124" s="9"/>
      <c r="BI5124" s="9"/>
      <c r="BJ5124" s="9"/>
      <c r="BK5124" s="9"/>
      <c r="BL5124" s="9"/>
      <c r="BM5124" s="9"/>
      <c r="BN5124" s="9"/>
      <c r="BO5124" s="9"/>
      <c r="BP5124" s="9"/>
      <c r="BQ5124" s="9"/>
      <c r="BT5124" s="9"/>
      <c r="BU5124" s="9"/>
      <c r="BX5124" s="9"/>
      <c r="BY5124" s="9"/>
      <c r="CB5124" s="9"/>
      <c r="CC5124" s="9"/>
      <c r="CF5124" s="9"/>
      <c r="CG5124" s="9"/>
      <c r="CJ5124" s="9"/>
      <c r="CK5124" s="9"/>
      <c r="CN5124" s="9"/>
      <c r="CO5124" s="9"/>
      <c r="CP5124" s="9"/>
      <c r="CQ5124" s="9"/>
      <c r="CR5124" s="9"/>
      <c r="CS5124" s="9"/>
      <c r="CT5124" s="9"/>
      <c r="CU5124" s="9"/>
      <c r="CV5124" s="9"/>
      <c r="CW5124" s="9"/>
      <c r="CX5124" s="9"/>
      <c r="CY5124" s="9"/>
      <c r="CZ5124" s="9"/>
      <c r="DA5124" s="9"/>
      <c r="DB5124" s="9"/>
      <c r="DC5124" s="9"/>
      <c r="DD5124" s="9"/>
      <c r="DE5124" s="9"/>
      <c r="DF5124" s="9"/>
      <c r="DG5124" s="9"/>
      <c r="DH5124" s="9"/>
      <c r="DI5124" s="9"/>
      <c r="DJ5124" s="9"/>
      <c r="DK5124" s="9"/>
      <c r="DL5124" s="9"/>
      <c r="DM5124" s="9"/>
      <c r="DN5124" s="9"/>
      <c r="DO5124" s="9"/>
      <c r="DP5124" s="9"/>
      <c r="DQ5124" s="9"/>
      <c r="DR5124" s="9"/>
      <c r="DS5124" s="9"/>
      <c r="DT5124" s="9"/>
      <c r="DU5124" s="9"/>
      <c r="DV5124" s="9"/>
      <c r="DW5124" s="9"/>
      <c r="DX5124" s="9"/>
      <c r="DY5124" s="9"/>
      <c r="DZ5124" s="9"/>
      <c r="EA5124" s="9"/>
    </row>
    <row r="5125" spans="1:131" ht="19.5" customHeight="1" x14ac:dyDescent="0.25">
      <c r="A5125" s="9">
        <v>3554</v>
      </c>
      <c r="B5125" s="9" t="s">
        <v>10438</v>
      </c>
      <c r="C5125" s="9" t="s">
        <v>10439</v>
      </c>
      <c r="D5125" s="9"/>
      <c r="E5125" s="9" t="s">
        <v>8785</v>
      </c>
      <c r="F5125" s="9" t="s">
        <v>8786</v>
      </c>
      <c r="G5125" s="9"/>
      <c r="H5125" s="9" t="s">
        <v>202</v>
      </c>
      <c r="I5125" s="9" t="s">
        <v>28</v>
      </c>
      <c r="J5125" s="129">
        <v>44452</v>
      </c>
      <c r="K5125" s="129">
        <v>44426</v>
      </c>
      <c r="L5125" s="129">
        <v>44545</v>
      </c>
      <c r="O5125" s="9">
        <v>27</v>
      </c>
      <c r="Q5125" s="9" t="s">
        <v>10422</v>
      </c>
      <c r="R5125" s="9"/>
      <c r="S5125" s="13">
        <v>8350000</v>
      </c>
      <c r="T5125" s="13">
        <v>8350000</v>
      </c>
      <c r="U5125" s="13">
        <v>2505000</v>
      </c>
      <c r="V5125" s="9"/>
      <c r="W5125" s="9"/>
      <c r="X5125" s="9"/>
      <c r="Y5125" s="9"/>
      <c r="Z5125" s="9"/>
      <c r="AA5125" s="9"/>
      <c r="AB5125" s="9"/>
      <c r="AC5125" s="9"/>
      <c r="AD5125" s="9"/>
      <c r="AE5125" s="9"/>
      <c r="AF5125" s="55"/>
      <c r="AG5125" s="55"/>
      <c r="AH5125" s="9"/>
      <c r="AI5125" s="9"/>
      <c r="AJ5125" s="9"/>
      <c r="AK5125" s="9"/>
      <c r="AL5125" s="9"/>
      <c r="AM5125" s="9"/>
      <c r="AN5125" s="9"/>
      <c r="AO5125" s="9"/>
      <c r="AP5125" s="9"/>
      <c r="AQ5125" s="9"/>
      <c r="AR5125" s="9"/>
      <c r="AS5125" s="9"/>
      <c r="AT5125" s="9"/>
      <c r="AU5125" s="9"/>
      <c r="AV5125" s="9"/>
      <c r="AW5125" s="9"/>
      <c r="AX5125" s="9"/>
      <c r="AY5125" s="9"/>
      <c r="AZ5125" s="9"/>
      <c r="BA5125" s="9"/>
      <c r="BB5125" s="9"/>
      <c r="BC5125" s="9"/>
      <c r="BD5125" s="9"/>
      <c r="BE5125" s="9"/>
      <c r="BF5125" s="9"/>
      <c r="BG5125" s="9"/>
      <c r="BH5125" s="9"/>
      <c r="BI5125" s="9"/>
      <c r="BJ5125" s="9"/>
      <c r="BK5125" s="9"/>
      <c r="BL5125" s="9"/>
      <c r="BM5125" s="9"/>
      <c r="BN5125" s="9"/>
      <c r="BO5125" s="9"/>
      <c r="BP5125" s="9"/>
      <c r="BQ5125" s="9"/>
      <c r="BT5125" s="9"/>
      <c r="BU5125" s="9"/>
      <c r="BX5125" s="9"/>
      <c r="BY5125" s="9"/>
      <c r="CB5125" s="9"/>
      <c r="CC5125" s="9"/>
      <c r="CF5125" s="9"/>
      <c r="CG5125" s="9"/>
      <c r="CJ5125" s="9"/>
      <c r="CK5125" s="9"/>
      <c r="CN5125" s="9"/>
      <c r="CO5125" s="9"/>
      <c r="CP5125" s="9"/>
      <c r="CQ5125" s="9"/>
      <c r="CR5125" s="9"/>
      <c r="CS5125" s="9"/>
      <c r="CT5125" s="9"/>
      <c r="CU5125" s="9"/>
      <c r="CV5125" s="9"/>
      <c r="CW5125" s="9"/>
      <c r="CX5125" s="9"/>
      <c r="CY5125" s="9"/>
      <c r="CZ5125" s="9"/>
      <c r="DA5125" s="9"/>
      <c r="DB5125" s="9"/>
      <c r="DC5125" s="9"/>
      <c r="DD5125" s="9"/>
      <c r="DE5125" s="9"/>
      <c r="DF5125" s="9"/>
      <c r="DG5125" s="9"/>
      <c r="DH5125" s="9"/>
      <c r="DI5125" s="9"/>
      <c r="DJ5125" s="9"/>
      <c r="DK5125" s="9"/>
      <c r="DL5125" s="9"/>
      <c r="DM5125" s="9"/>
      <c r="DN5125" s="9"/>
      <c r="DO5125" s="9"/>
      <c r="DP5125" s="9"/>
      <c r="DQ5125" s="9"/>
      <c r="DR5125" s="9"/>
      <c r="DS5125" s="9"/>
      <c r="DT5125" s="9"/>
      <c r="DU5125" s="9"/>
      <c r="DV5125" s="9"/>
      <c r="DW5125" s="9"/>
      <c r="DX5125" s="9"/>
      <c r="DY5125" s="9"/>
      <c r="DZ5125" s="9"/>
      <c r="EA5125" s="9"/>
    </row>
    <row r="5126" spans="1:131" ht="19.5" customHeight="1" x14ac:dyDescent="0.25">
      <c r="A5126" s="9">
        <v>3555</v>
      </c>
      <c r="B5126" s="9" t="s">
        <v>10440</v>
      </c>
      <c r="C5126" s="9" t="s">
        <v>10441</v>
      </c>
      <c r="D5126" s="9"/>
      <c r="E5126" s="9" t="s">
        <v>8785</v>
      </c>
      <c r="F5126" s="9" t="s">
        <v>8786</v>
      </c>
      <c r="G5126" s="9"/>
      <c r="H5126" s="9" t="s">
        <v>202</v>
      </c>
      <c r="I5126" s="9" t="s">
        <v>28</v>
      </c>
      <c r="J5126" s="129">
        <v>44452</v>
      </c>
      <c r="K5126" s="129">
        <v>44426</v>
      </c>
      <c r="L5126" s="129">
        <v>44545</v>
      </c>
      <c r="O5126" s="9">
        <v>27</v>
      </c>
      <c r="Q5126" s="9" t="s">
        <v>10422</v>
      </c>
      <c r="R5126" s="9"/>
      <c r="S5126" s="13">
        <v>8090000</v>
      </c>
      <c r="T5126" s="13">
        <v>8090000</v>
      </c>
      <c r="U5126" s="13">
        <v>2427000</v>
      </c>
      <c r="V5126" s="9"/>
      <c r="W5126" s="9"/>
      <c r="X5126" s="9"/>
      <c r="Y5126" s="9"/>
      <c r="Z5126" s="9"/>
      <c r="AA5126" s="9"/>
      <c r="AB5126" s="9"/>
      <c r="AC5126" s="9"/>
      <c r="AD5126" s="9"/>
      <c r="AE5126" s="9"/>
      <c r="AF5126" s="55"/>
      <c r="AG5126" s="55"/>
      <c r="AH5126" s="9"/>
      <c r="AI5126" s="9"/>
      <c r="AJ5126" s="9"/>
      <c r="AK5126" s="9"/>
      <c r="AL5126" s="9"/>
      <c r="AM5126" s="9"/>
      <c r="AN5126" s="9"/>
      <c r="AO5126" s="9"/>
      <c r="AP5126" s="9"/>
      <c r="AQ5126" s="9"/>
      <c r="AR5126" s="9"/>
      <c r="AS5126" s="9"/>
      <c r="AT5126" s="9"/>
      <c r="AU5126" s="9"/>
      <c r="AV5126" s="9"/>
      <c r="AW5126" s="9"/>
      <c r="AX5126" s="9"/>
      <c r="AY5126" s="9"/>
      <c r="AZ5126" s="9"/>
      <c r="BA5126" s="9"/>
      <c r="BB5126" s="9"/>
      <c r="BC5126" s="9"/>
      <c r="BD5126" s="9"/>
      <c r="BE5126" s="9"/>
      <c r="BF5126" s="9"/>
      <c r="BG5126" s="9"/>
      <c r="BH5126" s="9"/>
      <c r="BI5126" s="9"/>
      <c r="BJ5126" s="9"/>
      <c r="BK5126" s="9"/>
      <c r="BL5126" s="9"/>
      <c r="BM5126" s="9"/>
      <c r="BN5126" s="9"/>
      <c r="BO5126" s="9"/>
      <c r="BP5126" s="9"/>
      <c r="BQ5126" s="9"/>
      <c r="BT5126" s="9"/>
      <c r="BU5126" s="9"/>
      <c r="BX5126" s="9"/>
      <c r="BY5126" s="9"/>
      <c r="CB5126" s="9"/>
      <c r="CC5126" s="9"/>
      <c r="CF5126" s="9"/>
      <c r="CG5126" s="9"/>
      <c r="CJ5126" s="9"/>
      <c r="CK5126" s="9"/>
      <c r="CN5126" s="9"/>
      <c r="CO5126" s="9"/>
      <c r="CP5126" s="9"/>
      <c r="CQ5126" s="9"/>
      <c r="CR5126" s="9"/>
      <c r="CS5126" s="9"/>
      <c r="CT5126" s="9"/>
      <c r="CU5126" s="9"/>
      <c r="CV5126" s="9"/>
      <c r="CW5126" s="9"/>
      <c r="CX5126" s="9"/>
      <c r="CY5126" s="9"/>
      <c r="CZ5126" s="9"/>
      <c r="DA5126" s="9"/>
      <c r="DB5126" s="9"/>
      <c r="DC5126" s="9"/>
      <c r="DD5126" s="9"/>
      <c r="DE5126" s="9"/>
      <c r="DF5126" s="9"/>
      <c r="DG5126" s="9"/>
      <c r="DH5126" s="9"/>
      <c r="DI5126" s="9"/>
      <c r="DJ5126" s="9"/>
      <c r="DK5126" s="9"/>
      <c r="DL5126" s="9"/>
      <c r="DM5126" s="9"/>
      <c r="DN5126" s="9"/>
      <c r="DO5126" s="9"/>
      <c r="DP5126" s="9"/>
      <c r="DQ5126" s="9"/>
      <c r="DR5126" s="9"/>
      <c r="DS5126" s="9"/>
      <c r="DT5126" s="9"/>
      <c r="DU5126" s="9"/>
      <c r="DV5126" s="9"/>
      <c r="DW5126" s="9"/>
      <c r="DX5126" s="9"/>
      <c r="DY5126" s="9"/>
      <c r="DZ5126" s="9"/>
      <c r="EA5126" s="9"/>
    </row>
    <row r="5127" spans="1:131" ht="19.5" customHeight="1" x14ac:dyDescent="0.25">
      <c r="A5127" s="9">
        <v>3556</v>
      </c>
      <c r="B5127" s="9" t="s">
        <v>10442</v>
      </c>
      <c r="C5127" s="9" t="s">
        <v>10443</v>
      </c>
      <c r="D5127" s="9"/>
      <c r="E5127" s="9" t="s">
        <v>10444</v>
      </c>
      <c r="F5127" s="9" t="s">
        <v>5774</v>
      </c>
      <c r="G5127" s="9"/>
      <c r="H5127" s="9" t="s">
        <v>202</v>
      </c>
      <c r="I5127" s="9" t="s">
        <v>35</v>
      </c>
      <c r="J5127" s="129">
        <v>44438</v>
      </c>
      <c r="K5127" s="129">
        <v>44331</v>
      </c>
      <c r="L5127" s="129">
        <v>44470</v>
      </c>
      <c r="O5127" s="9">
        <v>32</v>
      </c>
      <c r="Q5127" s="9" t="s">
        <v>61</v>
      </c>
      <c r="R5127" s="9"/>
      <c r="S5127" s="13">
        <v>400600240</v>
      </c>
      <c r="T5127" s="13">
        <v>400600240</v>
      </c>
      <c r="U5127" s="13">
        <v>120180072</v>
      </c>
      <c r="V5127" s="9"/>
      <c r="W5127" s="9"/>
      <c r="X5127" s="9"/>
      <c r="Y5127" s="9"/>
      <c r="Z5127" s="9"/>
      <c r="AA5127" s="9"/>
      <c r="AB5127" s="9"/>
      <c r="AC5127" s="9"/>
      <c r="AD5127" s="9"/>
      <c r="AE5127" s="9"/>
      <c r="AF5127" s="55"/>
      <c r="AG5127" s="55"/>
      <c r="AH5127" s="9"/>
      <c r="AI5127" s="9"/>
      <c r="AJ5127" s="9"/>
      <c r="AK5127" s="9"/>
      <c r="AL5127" s="9"/>
      <c r="AM5127" s="9"/>
      <c r="AN5127" s="9"/>
      <c r="AO5127" s="9"/>
      <c r="AP5127" s="9"/>
      <c r="AQ5127" s="9"/>
      <c r="AR5127" s="9"/>
      <c r="AS5127" s="9"/>
      <c r="AT5127" s="9"/>
      <c r="AU5127" s="9"/>
      <c r="AV5127" s="9"/>
      <c r="AW5127" s="9"/>
      <c r="AX5127" s="9"/>
      <c r="AY5127" s="9"/>
      <c r="AZ5127" s="9"/>
      <c r="BA5127" s="9"/>
      <c r="BB5127" s="9"/>
      <c r="BC5127" s="9"/>
      <c r="BD5127" s="9"/>
      <c r="BE5127" s="9"/>
      <c r="BF5127" s="9"/>
      <c r="BG5127" s="9"/>
      <c r="BH5127" s="9"/>
      <c r="BI5127" s="9"/>
      <c r="BJ5127" s="9"/>
      <c r="BK5127" s="9"/>
      <c r="BL5127" s="9"/>
      <c r="BM5127" s="9"/>
      <c r="BN5127" s="9"/>
      <c r="BO5127" s="9"/>
      <c r="BP5127" s="9"/>
      <c r="BQ5127" s="9"/>
      <c r="BT5127" s="9"/>
      <c r="BU5127" s="9"/>
      <c r="BX5127" s="9"/>
      <c r="BY5127" s="9"/>
      <c r="CB5127" s="9"/>
      <c r="CC5127" s="9"/>
      <c r="CF5127" s="9"/>
      <c r="CG5127" s="9"/>
      <c r="CJ5127" s="9"/>
      <c r="CK5127" s="9"/>
      <c r="CN5127" s="9"/>
      <c r="CO5127" s="9"/>
      <c r="CP5127" s="9"/>
      <c r="CQ5127" s="9"/>
      <c r="CR5127" s="9"/>
      <c r="CS5127" s="9"/>
      <c r="CT5127" s="9"/>
      <c r="CU5127" s="9"/>
      <c r="CV5127" s="9"/>
      <c r="CW5127" s="9"/>
      <c r="CX5127" s="9"/>
      <c r="CY5127" s="9"/>
      <c r="CZ5127" s="9"/>
      <c r="DA5127" s="9"/>
      <c r="DB5127" s="9"/>
      <c r="DC5127" s="9"/>
      <c r="DD5127" s="9"/>
      <c r="DE5127" s="9"/>
      <c r="DF5127" s="9"/>
      <c r="DG5127" s="9"/>
      <c r="DH5127" s="9"/>
      <c r="DI5127" s="9"/>
      <c r="DJ5127" s="9"/>
      <c r="DK5127" s="9"/>
      <c r="DL5127" s="9"/>
      <c r="DM5127" s="9"/>
      <c r="DN5127" s="9"/>
      <c r="DO5127" s="9"/>
      <c r="DP5127" s="9"/>
      <c r="DQ5127" s="9"/>
      <c r="DR5127" s="9"/>
      <c r="DS5127" s="9"/>
      <c r="DT5127" s="9"/>
      <c r="DU5127" s="9"/>
      <c r="DV5127" s="9"/>
      <c r="DW5127" s="9"/>
      <c r="DX5127" s="9"/>
      <c r="DY5127" s="9"/>
      <c r="DZ5127" s="9"/>
      <c r="EA5127" s="9"/>
    </row>
    <row r="5128" spans="1:131" ht="39" customHeight="1" x14ac:dyDescent="0.25">
      <c r="A5128" s="9">
        <v>3557</v>
      </c>
      <c r="B5128" s="9" t="s">
        <v>10445</v>
      </c>
      <c r="C5128" s="9" t="s">
        <v>10446</v>
      </c>
      <c r="D5128" s="9"/>
      <c r="E5128" s="9" t="s">
        <v>10447</v>
      </c>
      <c r="F5128" s="9" t="s">
        <v>10448</v>
      </c>
      <c r="G5128" s="9"/>
      <c r="H5128" s="9" t="s">
        <v>906</v>
      </c>
      <c r="I5128" s="9" t="s">
        <v>35</v>
      </c>
      <c r="O5128" s="9">
        <v>24</v>
      </c>
      <c r="R5128" s="9"/>
      <c r="S5128" s="9"/>
      <c r="T5128" s="9"/>
      <c r="U5128" s="9"/>
      <c r="V5128" s="9"/>
      <c r="W5128" s="9"/>
      <c r="X5128" s="9"/>
      <c r="Y5128" s="9"/>
      <c r="Z5128" s="9"/>
      <c r="AA5128" s="9"/>
      <c r="AB5128" s="9"/>
      <c r="AC5128" s="9"/>
      <c r="AD5128" s="9"/>
      <c r="AE5128" s="9"/>
      <c r="AF5128" s="55"/>
      <c r="AG5128" s="55"/>
      <c r="AH5128" s="9"/>
      <c r="AI5128" s="9"/>
      <c r="AJ5128" s="9"/>
      <c r="AK5128" s="9"/>
      <c r="AL5128" s="9"/>
      <c r="AM5128" s="9"/>
      <c r="AN5128" s="9"/>
      <c r="AO5128" s="9"/>
      <c r="AP5128" s="9"/>
      <c r="AQ5128" s="9"/>
      <c r="AR5128" s="9"/>
      <c r="AS5128" s="9"/>
      <c r="AT5128" s="9"/>
      <c r="AU5128" s="9"/>
      <c r="AV5128" s="9"/>
      <c r="AW5128" s="9"/>
      <c r="AX5128" s="9"/>
      <c r="AY5128" s="9"/>
      <c r="AZ5128" s="9"/>
      <c r="BA5128" s="9"/>
      <c r="BB5128" s="9"/>
      <c r="BC5128" s="9"/>
      <c r="BD5128" s="9"/>
      <c r="BE5128" s="9"/>
      <c r="BF5128" s="9"/>
      <c r="BG5128" s="9"/>
      <c r="BH5128" s="9"/>
      <c r="BI5128" s="9"/>
      <c r="BJ5128" s="9"/>
      <c r="BK5128" s="9"/>
      <c r="BL5128" s="9"/>
      <c r="BM5128" s="9"/>
      <c r="BN5128" s="9"/>
      <c r="BO5128" s="9"/>
      <c r="BP5128" s="9"/>
      <c r="BQ5128" s="9"/>
      <c r="BT5128" s="9"/>
      <c r="BU5128" s="9"/>
      <c r="BX5128" s="9"/>
      <c r="BY5128" s="9"/>
      <c r="CB5128" s="9"/>
      <c r="CC5128" s="9"/>
      <c r="CF5128" s="9"/>
      <c r="CG5128" s="9"/>
      <c r="CJ5128" s="9"/>
      <c r="CK5128" s="9"/>
      <c r="CN5128" s="9"/>
      <c r="CO5128" s="9"/>
      <c r="CP5128" s="9"/>
      <c r="CQ5128" s="9"/>
      <c r="CR5128" s="9"/>
      <c r="CS5128" s="9"/>
      <c r="CT5128" s="9"/>
      <c r="CU5128" s="9"/>
      <c r="CV5128" s="9"/>
      <c r="CW5128" s="9"/>
      <c r="CX5128" s="9"/>
      <c r="CY5128" s="9"/>
      <c r="CZ5128" s="9"/>
      <c r="DA5128" s="9"/>
      <c r="DB5128" s="9"/>
      <c r="DC5128" s="9"/>
      <c r="DD5128" s="9"/>
      <c r="DE5128" s="9"/>
      <c r="DF5128" s="9"/>
      <c r="DG5128" s="9"/>
      <c r="DH5128" s="9"/>
      <c r="DI5128" s="9"/>
      <c r="DJ5128" s="9"/>
      <c r="DK5128" s="9"/>
      <c r="DL5128" s="9"/>
      <c r="DM5128" s="9"/>
      <c r="DN5128" s="9"/>
      <c r="DO5128" s="9"/>
      <c r="DP5128" s="9"/>
      <c r="DQ5128" s="9"/>
      <c r="DR5128" s="9"/>
      <c r="DS5128" s="9"/>
      <c r="DT5128" s="9"/>
      <c r="DU5128" s="9"/>
      <c r="DV5128" s="9"/>
      <c r="DW5128" s="9"/>
      <c r="DX5128" s="9"/>
      <c r="DY5128" s="9"/>
      <c r="DZ5128" s="9"/>
      <c r="EA5128" s="9"/>
    </row>
    <row r="5129" spans="1:131" ht="19.5" customHeight="1" x14ac:dyDescent="0.25">
      <c r="A5129" s="9">
        <v>3558</v>
      </c>
      <c r="B5129" s="9" t="s">
        <v>10449</v>
      </c>
      <c r="C5129" s="9" t="s">
        <v>10450</v>
      </c>
      <c r="D5129" s="9"/>
      <c r="E5129" s="9" t="s">
        <v>10451</v>
      </c>
      <c r="F5129" s="9" t="s">
        <v>10452</v>
      </c>
      <c r="G5129" s="9"/>
      <c r="H5129" s="9" t="s">
        <v>202</v>
      </c>
      <c r="I5129" s="9" t="s">
        <v>28</v>
      </c>
      <c r="J5129" s="129">
        <v>44471</v>
      </c>
      <c r="K5129" s="129">
        <v>44392</v>
      </c>
      <c r="L5129" s="129">
        <v>44746</v>
      </c>
      <c r="M5129" s="9" t="s">
        <v>20</v>
      </c>
      <c r="O5129" s="9">
        <v>32</v>
      </c>
      <c r="Q5129" s="9" t="s">
        <v>54</v>
      </c>
      <c r="R5129" s="9"/>
      <c r="S5129" s="13">
        <v>20068050</v>
      </c>
      <c r="T5129" s="13">
        <v>20068050</v>
      </c>
      <c r="U5129" s="13">
        <v>6020415</v>
      </c>
      <c r="V5129" s="9"/>
      <c r="W5129" s="9"/>
      <c r="X5129" s="9"/>
      <c r="Y5129" s="9"/>
      <c r="Z5129" s="9"/>
      <c r="AA5129" s="9"/>
      <c r="AB5129" s="9"/>
      <c r="AC5129" s="9"/>
      <c r="AD5129" s="9"/>
      <c r="AE5129" s="9"/>
      <c r="AF5129" s="55"/>
      <c r="AG5129" s="55"/>
      <c r="AH5129" s="9"/>
      <c r="AI5129" s="9"/>
      <c r="AJ5129" s="9"/>
      <c r="AK5129" s="9"/>
      <c r="AL5129" s="9"/>
      <c r="AM5129" s="9"/>
      <c r="AN5129" s="9"/>
      <c r="AO5129" s="9"/>
      <c r="AP5129" s="9"/>
      <c r="AQ5129" s="9"/>
      <c r="AR5129" s="9"/>
      <c r="AS5129" s="9"/>
      <c r="AT5129" s="9"/>
      <c r="AU5129" s="9"/>
      <c r="AV5129" s="9"/>
      <c r="AW5129" s="9"/>
      <c r="AX5129" s="9"/>
      <c r="AY5129" s="9"/>
      <c r="AZ5129" s="9"/>
      <c r="BA5129" s="9"/>
      <c r="BB5129" s="9"/>
      <c r="BC5129" s="9"/>
      <c r="BD5129" s="9"/>
      <c r="BE5129" s="9"/>
      <c r="BF5129" s="9"/>
      <c r="BG5129" s="9"/>
      <c r="BH5129" s="9"/>
      <c r="BI5129" s="9"/>
      <c r="BJ5129" s="9"/>
      <c r="BK5129" s="9"/>
      <c r="BL5129" s="9"/>
      <c r="BM5129" s="9"/>
      <c r="BN5129" s="9"/>
      <c r="BO5129" s="9"/>
      <c r="BP5129" s="9"/>
      <c r="BQ5129" s="9"/>
      <c r="BT5129" s="9"/>
      <c r="BU5129" s="9"/>
      <c r="BX5129" s="9"/>
      <c r="BY5129" s="9"/>
      <c r="CB5129" s="9"/>
      <c r="CC5129" s="9"/>
      <c r="CF5129" s="9"/>
      <c r="CG5129" s="9"/>
      <c r="CJ5129" s="9"/>
      <c r="CK5129" s="9"/>
      <c r="CN5129" s="9"/>
      <c r="CO5129" s="9"/>
      <c r="CP5129" s="9"/>
      <c r="CQ5129" s="9"/>
      <c r="CR5129" s="9"/>
      <c r="CS5129" s="9"/>
      <c r="CT5129" s="9"/>
      <c r="CU5129" s="9"/>
      <c r="CV5129" s="9"/>
      <c r="CW5129" s="9"/>
      <c r="CX5129" s="9"/>
      <c r="CY5129" s="9"/>
      <c r="CZ5129" s="9"/>
      <c r="DA5129" s="9"/>
      <c r="DB5129" s="9"/>
      <c r="DC5129" s="9"/>
      <c r="DD5129" s="9"/>
      <c r="DE5129" s="9"/>
      <c r="DF5129" s="9"/>
      <c r="DG5129" s="9"/>
      <c r="DH5129" s="9"/>
      <c r="DI5129" s="9"/>
      <c r="DJ5129" s="9"/>
      <c r="DK5129" s="9"/>
      <c r="DL5129" s="9"/>
      <c r="DM5129" s="9"/>
      <c r="DN5129" s="9"/>
      <c r="DO5129" s="9"/>
      <c r="DP5129" s="9"/>
      <c r="DQ5129" s="9"/>
      <c r="DR5129" s="9"/>
      <c r="DS5129" s="9"/>
      <c r="DT5129" s="9"/>
      <c r="DU5129" s="9"/>
      <c r="DV5129" s="9"/>
      <c r="DW5129" s="9"/>
      <c r="DX5129" s="9"/>
      <c r="DY5129" s="9"/>
      <c r="DZ5129" s="9"/>
      <c r="EA5129" s="9"/>
    </row>
    <row r="5130" spans="1:131" ht="39.75" customHeight="1" x14ac:dyDescent="0.25">
      <c r="A5130" s="9">
        <v>3559</v>
      </c>
      <c r="B5130" s="9" t="s">
        <v>10453</v>
      </c>
      <c r="C5130" s="9" t="s">
        <v>10490</v>
      </c>
      <c r="D5130" s="9"/>
      <c r="E5130" s="9" t="s">
        <v>8595</v>
      </c>
      <c r="F5130" s="9" t="s">
        <v>8596</v>
      </c>
      <c r="G5130" s="9"/>
      <c r="H5130" s="9" t="s">
        <v>906</v>
      </c>
      <c r="I5130" s="9" t="s">
        <v>35</v>
      </c>
      <c r="M5130" s="9" t="s">
        <v>335</v>
      </c>
      <c r="O5130" s="9">
        <v>27</v>
      </c>
      <c r="R5130" s="9"/>
      <c r="S5130" s="9"/>
      <c r="T5130" s="9"/>
      <c r="U5130" s="9"/>
      <c r="V5130" s="9"/>
      <c r="W5130" s="9"/>
      <c r="X5130" s="9"/>
      <c r="Y5130" s="9"/>
      <c r="Z5130" s="9"/>
      <c r="AA5130" s="9"/>
      <c r="AB5130" s="9"/>
      <c r="AC5130" s="9"/>
      <c r="AD5130" s="9"/>
      <c r="AE5130" s="9"/>
      <c r="AF5130" s="55"/>
      <c r="AG5130" s="55"/>
      <c r="AH5130" s="9"/>
      <c r="AI5130" s="9"/>
      <c r="AJ5130" s="9"/>
      <c r="AK5130" s="9"/>
      <c r="AL5130" s="9"/>
      <c r="AM5130" s="9"/>
      <c r="AN5130" s="9"/>
      <c r="AO5130" s="9"/>
      <c r="AP5130" s="9"/>
      <c r="AQ5130" s="9"/>
      <c r="AR5130" s="9"/>
      <c r="AS5130" s="9"/>
      <c r="AT5130" s="9"/>
      <c r="AU5130" s="9"/>
      <c r="AV5130" s="9"/>
      <c r="AW5130" s="9"/>
      <c r="AX5130" s="9"/>
      <c r="AY5130" s="9"/>
      <c r="AZ5130" s="9"/>
      <c r="BA5130" s="9"/>
      <c r="BB5130" s="9"/>
      <c r="BC5130" s="9"/>
      <c r="BD5130" s="9"/>
      <c r="BE5130" s="9"/>
      <c r="BF5130" s="9"/>
      <c r="BG5130" s="9"/>
      <c r="BH5130" s="9"/>
      <c r="BI5130" s="9"/>
      <c r="BJ5130" s="9"/>
      <c r="BK5130" s="9"/>
      <c r="BL5130" s="9"/>
      <c r="BM5130" s="9"/>
      <c r="BN5130" s="9"/>
      <c r="BO5130" s="9"/>
      <c r="BP5130" s="9"/>
      <c r="BQ5130" s="9"/>
      <c r="BT5130" s="9"/>
      <c r="BU5130" s="9"/>
      <c r="BX5130" s="9"/>
      <c r="BY5130" s="9"/>
      <c r="CB5130" s="9"/>
      <c r="CC5130" s="9"/>
      <c r="CF5130" s="9"/>
      <c r="CG5130" s="9"/>
      <c r="CJ5130" s="9"/>
      <c r="CK5130" s="9"/>
      <c r="CN5130" s="9"/>
      <c r="CO5130" s="9"/>
      <c r="CP5130" s="9"/>
      <c r="CQ5130" s="9"/>
      <c r="CR5130" s="9"/>
      <c r="CS5130" s="9"/>
      <c r="CT5130" s="9"/>
      <c r="CU5130" s="9"/>
      <c r="CV5130" s="9"/>
      <c r="CW5130" s="9"/>
      <c r="CX5130" s="9"/>
      <c r="CY5130" s="9"/>
      <c r="CZ5130" s="9"/>
      <c r="DA5130" s="9"/>
      <c r="DB5130" s="9"/>
      <c r="DC5130" s="9"/>
      <c r="DD5130" s="9"/>
      <c r="DE5130" s="9"/>
      <c r="DF5130" s="9"/>
      <c r="DG5130" s="9"/>
      <c r="DH5130" s="9"/>
      <c r="DI5130" s="9"/>
      <c r="DJ5130" s="9"/>
      <c r="DK5130" s="9"/>
      <c r="DL5130" s="9"/>
      <c r="DM5130" s="9"/>
      <c r="DN5130" s="9"/>
      <c r="DO5130" s="9"/>
      <c r="DP5130" s="9"/>
      <c r="DQ5130" s="9"/>
      <c r="DR5130" s="9"/>
      <c r="DS5130" s="9"/>
      <c r="DT5130" s="9"/>
      <c r="DU5130" s="9"/>
      <c r="DV5130" s="9"/>
      <c r="DW5130" s="9"/>
      <c r="DX5130" s="9"/>
      <c r="DY5130" s="9"/>
      <c r="DZ5130" s="9"/>
      <c r="EA5130" s="9"/>
    </row>
    <row r="5131" spans="1:131" s="18" customFormat="1" ht="39.75" customHeight="1" x14ac:dyDescent="0.25">
      <c r="A5131" s="18">
        <v>3559</v>
      </c>
      <c r="B5131" s="18" t="s">
        <v>10453</v>
      </c>
      <c r="C5131" s="18" t="s">
        <v>10490</v>
      </c>
      <c r="D5131" s="19">
        <v>44504</v>
      </c>
      <c r="E5131" s="18" t="s">
        <v>10491</v>
      </c>
      <c r="F5131" s="18" t="s">
        <v>8596</v>
      </c>
      <c r="J5131" s="130"/>
      <c r="K5131" s="130"/>
      <c r="L5131" s="130"/>
      <c r="AF5131" s="57"/>
      <c r="AG5131" s="57"/>
    </row>
    <row r="5132" spans="1:131" ht="39.75" customHeight="1" x14ac:dyDescent="0.25">
      <c r="A5132" s="9">
        <v>3560</v>
      </c>
      <c r="B5132" s="9" t="s">
        <v>10459</v>
      </c>
      <c r="C5132" s="9" t="s">
        <v>8438</v>
      </c>
      <c r="D5132" s="9"/>
      <c r="E5132" s="9" t="s">
        <v>527</v>
      </c>
      <c r="F5132" s="9" t="s">
        <v>52</v>
      </c>
      <c r="G5132" s="9"/>
      <c r="H5132" s="9" t="s">
        <v>906</v>
      </c>
      <c r="I5132" s="9" t="s">
        <v>35</v>
      </c>
      <c r="M5132" s="9" t="s">
        <v>335</v>
      </c>
      <c r="O5132" s="9">
        <v>30</v>
      </c>
      <c r="R5132" s="9"/>
      <c r="S5132" s="9"/>
      <c r="T5132" s="9"/>
      <c r="U5132" s="9"/>
      <c r="V5132" s="9"/>
      <c r="W5132" s="9"/>
      <c r="X5132" s="9"/>
      <c r="Y5132" s="9"/>
      <c r="Z5132" s="9"/>
      <c r="AA5132" s="9"/>
      <c r="AB5132" s="9"/>
      <c r="AC5132" s="9"/>
      <c r="AD5132" s="9"/>
      <c r="AE5132" s="9"/>
      <c r="AF5132" s="55"/>
      <c r="AG5132" s="55"/>
      <c r="AH5132" s="9"/>
      <c r="AI5132" s="9"/>
      <c r="AJ5132" s="9"/>
      <c r="AK5132" s="9"/>
      <c r="AL5132" s="9"/>
      <c r="AM5132" s="9"/>
      <c r="AN5132" s="9"/>
      <c r="AO5132" s="9"/>
      <c r="AP5132" s="9"/>
      <c r="AQ5132" s="9"/>
      <c r="AR5132" s="9"/>
      <c r="AS5132" s="9"/>
      <c r="AT5132" s="9"/>
      <c r="AU5132" s="9"/>
      <c r="AV5132" s="9"/>
      <c r="AW5132" s="9"/>
      <c r="AX5132" s="9"/>
      <c r="AY5132" s="9"/>
      <c r="AZ5132" s="9"/>
      <c r="BA5132" s="9"/>
      <c r="BB5132" s="9"/>
      <c r="BC5132" s="9"/>
      <c r="BD5132" s="9"/>
      <c r="BE5132" s="9"/>
      <c r="BF5132" s="9"/>
      <c r="BG5132" s="9"/>
      <c r="BH5132" s="9"/>
      <c r="BI5132" s="9"/>
      <c r="BJ5132" s="9"/>
      <c r="BK5132" s="9"/>
      <c r="BL5132" s="9"/>
      <c r="BM5132" s="9"/>
      <c r="BN5132" s="9"/>
      <c r="BO5132" s="9"/>
      <c r="BP5132" s="9"/>
      <c r="BQ5132" s="9"/>
      <c r="BT5132" s="9"/>
      <c r="BU5132" s="9"/>
      <c r="BX5132" s="9"/>
      <c r="BY5132" s="9"/>
      <c r="CB5132" s="9"/>
      <c r="CC5132" s="9"/>
      <c r="CF5132" s="9"/>
      <c r="CG5132" s="9"/>
      <c r="CJ5132" s="9"/>
      <c r="CK5132" s="9"/>
      <c r="CN5132" s="9"/>
      <c r="CO5132" s="9"/>
      <c r="CP5132" s="9"/>
      <c r="CQ5132" s="9"/>
      <c r="CR5132" s="9"/>
      <c r="CS5132" s="9"/>
      <c r="CT5132" s="9"/>
      <c r="CU5132" s="9"/>
      <c r="CV5132" s="9"/>
      <c r="CW5132" s="9"/>
      <c r="CX5132" s="9"/>
      <c r="CY5132" s="9"/>
      <c r="CZ5132" s="9"/>
      <c r="DA5132" s="9"/>
      <c r="DB5132" s="9"/>
      <c r="DC5132" s="9"/>
      <c r="DD5132" s="9"/>
      <c r="DE5132" s="9"/>
      <c r="DF5132" s="9"/>
      <c r="DG5132" s="9"/>
      <c r="DH5132" s="9"/>
      <c r="DI5132" s="9"/>
      <c r="DJ5132" s="9"/>
      <c r="DK5132" s="9"/>
      <c r="DL5132" s="9"/>
      <c r="DM5132" s="9"/>
      <c r="DN5132" s="9"/>
      <c r="DO5132" s="9"/>
      <c r="DP5132" s="9"/>
      <c r="DQ5132" s="9"/>
      <c r="DR5132" s="9"/>
      <c r="DS5132" s="9"/>
      <c r="DT5132" s="9"/>
      <c r="DU5132" s="9"/>
      <c r="DV5132" s="9"/>
      <c r="DW5132" s="9"/>
      <c r="DX5132" s="9"/>
      <c r="DY5132" s="9"/>
      <c r="DZ5132" s="9"/>
      <c r="EA5132" s="9"/>
    </row>
    <row r="5133" spans="1:131" ht="19.5" customHeight="1" x14ac:dyDescent="0.25">
      <c r="A5133" s="9">
        <v>3561</v>
      </c>
      <c r="B5133" s="9" t="s">
        <v>10460</v>
      </c>
      <c r="C5133" s="9" t="s">
        <v>10461</v>
      </c>
      <c r="D5133" s="9"/>
      <c r="E5133" s="9" t="s">
        <v>9894</v>
      </c>
      <c r="F5133" s="9" t="s">
        <v>9895</v>
      </c>
      <c r="G5133" s="9"/>
      <c r="H5133" s="9" t="s">
        <v>906</v>
      </c>
      <c r="I5133" s="9" t="s">
        <v>25</v>
      </c>
      <c r="O5133" s="9">
        <v>29</v>
      </c>
      <c r="R5133" s="9"/>
      <c r="S5133" s="9"/>
      <c r="T5133" s="9"/>
      <c r="U5133" s="9"/>
      <c r="V5133" s="9"/>
      <c r="W5133" s="9"/>
      <c r="X5133" s="9"/>
      <c r="Y5133" s="9"/>
      <c r="Z5133" s="9"/>
      <c r="AA5133" s="9"/>
      <c r="AB5133" s="9"/>
      <c r="AC5133" s="9"/>
      <c r="AD5133" s="9"/>
      <c r="AE5133" s="9"/>
      <c r="AF5133" s="55"/>
      <c r="AG5133" s="55"/>
      <c r="AH5133" s="9"/>
      <c r="AI5133" s="9"/>
      <c r="AJ5133" s="9"/>
      <c r="AK5133" s="9"/>
      <c r="AL5133" s="9"/>
      <c r="AM5133" s="9"/>
      <c r="AN5133" s="9"/>
      <c r="AO5133" s="9"/>
      <c r="AP5133" s="9"/>
      <c r="AQ5133" s="9"/>
      <c r="AR5133" s="9"/>
      <c r="AS5133" s="9"/>
      <c r="AT5133" s="9"/>
      <c r="AU5133" s="9"/>
      <c r="AV5133" s="9"/>
      <c r="AW5133" s="9"/>
      <c r="AX5133" s="9"/>
      <c r="AY5133" s="9"/>
      <c r="AZ5133" s="9"/>
      <c r="BA5133" s="9"/>
      <c r="BB5133" s="9"/>
      <c r="BC5133" s="9"/>
      <c r="BD5133" s="9"/>
      <c r="BE5133" s="9"/>
      <c r="BF5133" s="9"/>
      <c r="BG5133" s="9"/>
      <c r="BH5133" s="9"/>
      <c r="BI5133" s="9"/>
      <c r="BJ5133" s="9"/>
      <c r="BK5133" s="9"/>
      <c r="BL5133" s="9"/>
      <c r="BM5133" s="9"/>
      <c r="BN5133" s="9"/>
      <c r="BO5133" s="9"/>
      <c r="BP5133" s="9"/>
      <c r="BQ5133" s="9"/>
      <c r="BT5133" s="9"/>
      <c r="BU5133" s="9"/>
      <c r="BX5133" s="9"/>
      <c r="BY5133" s="9"/>
      <c r="CB5133" s="9"/>
      <c r="CC5133" s="9"/>
      <c r="CF5133" s="9"/>
      <c r="CG5133" s="9"/>
      <c r="CJ5133" s="9"/>
      <c r="CK5133" s="9"/>
      <c r="CN5133" s="9"/>
      <c r="CO5133" s="9"/>
      <c r="CP5133" s="9"/>
      <c r="CQ5133" s="9"/>
      <c r="CR5133" s="9"/>
      <c r="CS5133" s="9"/>
      <c r="CT5133" s="9"/>
      <c r="CU5133" s="9"/>
      <c r="CV5133" s="9"/>
      <c r="CW5133" s="9"/>
      <c r="CX5133" s="9"/>
      <c r="CY5133" s="9"/>
      <c r="CZ5133" s="9"/>
      <c r="DA5133" s="9"/>
      <c r="DB5133" s="9"/>
      <c r="DC5133" s="9"/>
      <c r="DD5133" s="9"/>
      <c r="DE5133" s="9"/>
      <c r="DF5133" s="9"/>
      <c r="DG5133" s="9"/>
      <c r="DH5133" s="9"/>
      <c r="DI5133" s="9"/>
      <c r="DJ5133" s="9"/>
      <c r="DK5133" s="9"/>
      <c r="DL5133" s="9"/>
      <c r="DM5133" s="9"/>
      <c r="DN5133" s="9"/>
      <c r="DO5133" s="9"/>
      <c r="DP5133" s="9"/>
      <c r="DQ5133" s="9"/>
      <c r="DR5133" s="9"/>
      <c r="DS5133" s="9"/>
      <c r="DT5133" s="9"/>
      <c r="DU5133" s="9"/>
      <c r="DV5133" s="9"/>
      <c r="DW5133" s="9"/>
      <c r="DX5133" s="9"/>
      <c r="DY5133" s="9"/>
      <c r="DZ5133" s="9"/>
      <c r="EA5133" s="9"/>
    </row>
    <row r="5134" spans="1:131" ht="19.5" customHeight="1" x14ac:dyDescent="0.25">
      <c r="A5134" s="9">
        <v>3562</v>
      </c>
      <c r="B5134" s="9" t="s">
        <v>10462</v>
      </c>
      <c r="C5134" s="9" t="s">
        <v>10463</v>
      </c>
      <c r="D5134" s="9"/>
      <c r="E5134" s="9" t="s">
        <v>6664</v>
      </c>
      <c r="F5134" s="9" t="s">
        <v>6665</v>
      </c>
      <c r="G5134" s="9"/>
      <c r="H5134" s="9" t="s">
        <v>202</v>
      </c>
      <c r="I5134" s="9" t="s">
        <v>25</v>
      </c>
      <c r="J5134" s="129">
        <v>44515</v>
      </c>
      <c r="K5134" s="129">
        <v>44501</v>
      </c>
      <c r="L5134" s="129">
        <v>44835</v>
      </c>
      <c r="M5134" s="9" t="s">
        <v>20</v>
      </c>
      <c r="O5134" s="9">
        <v>31</v>
      </c>
      <c r="Q5134" s="9" t="s">
        <v>54</v>
      </c>
      <c r="R5134" s="9"/>
      <c r="S5134" s="13">
        <v>10000000</v>
      </c>
      <c r="T5134" s="13">
        <v>10000000</v>
      </c>
      <c r="U5134" s="13">
        <v>3000000</v>
      </c>
      <c r="V5134" s="9"/>
      <c r="W5134" s="9"/>
      <c r="X5134" s="9"/>
      <c r="Y5134" s="9"/>
      <c r="Z5134" s="9"/>
      <c r="AA5134" s="9"/>
      <c r="AB5134" s="9"/>
      <c r="AC5134" s="9"/>
      <c r="AD5134" s="9"/>
      <c r="AE5134" s="9"/>
      <c r="AF5134" s="55"/>
      <c r="AG5134" s="55"/>
      <c r="AH5134" s="9"/>
      <c r="AI5134" s="9"/>
      <c r="AJ5134" s="9"/>
      <c r="AK5134" s="9"/>
      <c r="AL5134" s="9"/>
      <c r="AM5134" s="9"/>
      <c r="AN5134" s="9"/>
      <c r="AO5134" s="9"/>
      <c r="AP5134" s="9"/>
      <c r="AQ5134" s="9"/>
      <c r="AR5134" s="9"/>
      <c r="AS5134" s="9"/>
      <c r="AT5134" s="9"/>
      <c r="AU5134" s="9"/>
      <c r="AV5134" s="9"/>
      <c r="AW5134" s="9"/>
      <c r="AX5134" s="9"/>
      <c r="AY5134" s="9"/>
      <c r="AZ5134" s="9"/>
      <c r="BA5134" s="9"/>
      <c r="BB5134" s="9"/>
      <c r="BC5134" s="9"/>
      <c r="BD5134" s="9"/>
      <c r="BE5134" s="9"/>
      <c r="BF5134" s="9"/>
      <c r="BG5134" s="9"/>
      <c r="BH5134" s="9"/>
      <c r="BI5134" s="9"/>
      <c r="BJ5134" s="9"/>
      <c r="BK5134" s="9"/>
      <c r="BL5134" s="9"/>
      <c r="BM5134" s="9"/>
      <c r="BN5134" s="9"/>
      <c r="BO5134" s="9"/>
      <c r="BP5134" s="9"/>
      <c r="BQ5134" s="9"/>
      <c r="BT5134" s="9"/>
      <c r="BU5134" s="9"/>
      <c r="BX5134" s="9"/>
      <c r="BY5134" s="9"/>
      <c r="CB5134" s="9"/>
      <c r="CC5134" s="9"/>
      <c r="CF5134" s="9"/>
      <c r="CG5134" s="9"/>
      <c r="CJ5134" s="9"/>
      <c r="CK5134" s="9"/>
      <c r="CN5134" s="9"/>
      <c r="CO5134" s="9"/>
      <c r="CP5134" s="9"/>
      <c r="CQ5134" s="9"/>
      <c r="CR5134" s="9"/>
      <c r="CS5134" s="9"/>
      <c r="CT5134" s="9"/>
      <c r="CU5134" s="9"/>
      <c r="CV5134" s="9"/>
      <c r="CW5134" s="9"/>
      <c r="CX5134" s="9"/>
      <c r="CY5134" s="9"/>
      <c r="CZ5134" s="9"/>
      <c r="DA5134" s="9"/>
      <c r="DB5134" s="9"/>
      <c r="DC5134" s="9"/>
      <c r="DD5134" s="9"/>
      <c r="DE5134" s="9"/>
      <c r="DF5134" s="9"/>
      <c r="DG5134" s="9"/>
      <c r="DH5134" s="9"/>
      <c r="DI5134" s="9"/>
      <c r="DJ5134" s="9"/>
      <c r="DK5134" s="9"/>
      <c r="DL5134" s="9"/>
      <c r="DM5134" s="9"/>
      <c r="DN5134" s="9"/>
      <c r="DO5134" s="9"/>
      <c r="DP5134" s="9"/>
      <c r="DQ5134" s="9"/>
      <c r="DR5134" s="9"/>
      <c r="DS5134" s="9"/>
      <c r="DT5134" s="9"/>
      <c r="DU5134" s="9"/>
      <c r="DV5134" s="9"/>
      <c r="DW5134" s="9"/>
      <c r="DX5134" s="9"/>
      <c r="DY5134" s="9"/>
      <c r="DZ5134" s="9"/>
      <c r="EA5134" s="9"/>
    </row>
    <row r="5135" spans="1:131" ht="39" customHeight="1" x14ac:dyDescent="0.25">
      <c r="A5135" s="9">
        <v>3563</v>
      </c>
      <c r="B5135" s="9" t="s">
        <v>10464</v>
      </c>
      <c r="C5135" s="9" t="s">
        <v>10465</v>
      </c>
      <c r="D5135" s="9"/>
      <c r="E5135" s="9" t="s">
        <v>10185</v>
      </c>
      <c r="F5135" s="9" t="s">
        <v>7300</v>
      </c>
      <c r="G5135" s="9"/>
      <c r="H5135" s="9" t="s">
        <v>906</v>
      </c>
      <c r="I5135" s="9" t="s">
        <v>35</v>
      </c>
      <c r="M5135" s="9" t="s">
        <v>335</v>
      </c>
      <c r="O5135" s="9">
        <v>28</v>
      </c>
      <c r="R5135" s="9"/>
      <c r="S5135" s="9"/>
      <c r="T5135" s="9"/>
      <c r="U5135" s="9"/>
      <c r="V5135" s="9"/>
      <c r="W5135" s="9"/>
      <c r="X5135" s="9"/>
      <c r="Y5135" s="9"/>
      <c r="Z5135" s="9"/>
      <c r="AA5135" s="9"/>
      <c r="AB5135" s="9"/>
      <c r="AC5135" s="9"/>
      <c r="AD5135" s="9"/>
      <c r="AE5135" s="9"/>
      <c r="AF5135" s="55"/>
      <c r="AG5135" s="55"/>
      <c r="AH5135" s="9"/>
      <c r="AI5135" s="9"/>
      <c r="AJ5135" s="9"/>
      <c r="AK5135" s="9"/>
      <c r="AL5135" s="9"/>
      <c r="AM5135" s="9"/>
      <c r="AN5135" s="9"/>
      <c r="AO5135" s="9"/>
      <c r="AP5135" s="9"/>
      <c r="AQ5135" s="9"/>
      <c r="AR5135" s="9"/>
      <c r="AS5135" s="9"/>
      <c r="AT5135" s="9"/>
      <c r="AU5135" s="9"/>
      <c r="AV5135" s="9"/>
      <c r="AW5135" s="9"/>
      <c r="AX5135" s="9"/>
      <c r="AY5135" s="9"/>
      <c r="AZ5135" s="9"/>
      <c r="BA5135" s="9"/>
      <c r="BB5135" s="9"/>
      <c r="BC5135" s="9"/>
      <c r="BD5135" s="9"/>
      <c r="BE5135" s="9"/>
      <c r="BF5135" s="9"/>
      <c r="BG5135" s="9"/>
      <c r="BH5135" s="9"/>
      <c r="BI5135" s="9"/>
      <c r="BJ5135" s="9"/>
      <c r="BK5135" s="9"/>
      <c r="BL5135" s="9"/>
      <c r="BM5135" s="9"/>
      <c r="BN5135" s="9"/>
      <c r="BO5135" s="9"/>
      <c r="BP5135" s="9"/>
      <c r="BQ5135" s="9"/>
      <c r="BT5135" s="9"/>
      <c r="BU5135" s="9"/>
      <c r="BX5135" s="9"/>
      <c r="BY5135" s="9"/>
      <c r="CB5135" s="9"/>
      <c r="CC5135" s="9"/>
      <c r="CF5135" s="9"/>
      <c r="CG5135" s="9"/>
      <c r="CJ5135" s="9"/>
      <c r="CK5135" s="9"/>
      <c r="CN5135" s="9"/>
      <c r="CO5135" s="9"/>
      <c r="CP5135" s="9"/>
      <c r="CQ5135" s="9"/>
      <c r="CR5135" s="9"/>
      <c r="CS5135" s="9"/>
      <c r="CT5135" s="9"/>
      <c r="CU5135" s="9"/>
      <c r="CV5135" s="9"/>
      <c r="CW5135" s="9"/>
      <c r="CX5135" s="9"/>
      <c r="CY5135" s="9"/>
      <c r="CZ5135" s="9"/>
      <c r="DA5135" s="9"/>
      <c r="DB5135" s="9"/>
      <c r="DC5135" s="9"/>
      <c r="DD5135" s="9"/>
      <c r="DE5135" s="9"/>
      <c r="DF5135" s="9"/>
      <c r="DG5135" s="9"/>
      <c r="DH5135" s="9"/>
      <c r="DI5135" s="9"/>
      <c r="DJ5135" s="9"/>
      <c r="DK5135" s="9"/>
      <c r="DL5135" s="9"/>
      <c r="DM5135" s="9"/>
      <c r="DN5135" s="9"/>
      <c r="DO5135" s="9"/>
      <c r="DP5135" s="9"/>
      <c r="DQ5135" s="9"/>
      <c r="DR5135" s="9"/>
      <c r="DS5135" s="9"/>
      <c r="DT5135" s="9"/>
      <c r="DU5135" s="9"/>
      <c r="DV5135" s="9"/>
      <c r="DW5135" s="9"/>
      <c r="DX5135" s="9"/>
      <c r="DY5135" s="9"/>
      <c r="DZ5135" s="9"/>
      <c r="EA5135" s="9"/>
    </row>
    <row r="5136" spans="1:131" ht="19.5" customHeight="1" x14ac:dyDescent="0.25">
      <c r="A5136" s="9">
        <v>3564</v>
      </c>
      <c r="B5136" s="9" t="s">
        <v>10466</v>
      </c>
      <c r="C5136" s="9" t="s">
        <v>10467</v>
      </c>
      <c r="D5136" s="9"/>
      <c r="E5136" s="9" t="s">
        <v>6438</v>
      </c>
      <c r="F5136" s="9" t="s">
        <v>5551</v>
      </c>
      <c r="G5136" s="9"/>
      <c r="H5136" s="9" t="s">
        <v>906</v>
      </c>
      <c r="I5136" s="9" t="s">
        <v>35</v>
      </c>
      <c r="M5136" s="9" t="s">
        <v>20</v>
      </c>
      <c r="O5136" s="9">
        <v>31</v>
      </c>
      <c r="R5136" s="9"/>
      <c r="S5136" s="9"/>
      <c r="T5136" s="9"/>
      <c r="U5136" s="9"/>
      <c r="V5136" s="9"/>
      <c r="W5136" s="9"/>
      <c r="X5136" s="9"/>
      <c r="Y5136" s="9"/>
      <c r="Z5136" s="9"/>
      <c r="AA5136" s="9"/>
      <c r="AB5136" s="9"/>
      <c r="AC5136" s="9"/>
      <c r="AD5136" s="9"/>
      <c r="AE5136" s="9"/>
      <c r="AF5136" s="55"/>
      <c r="AG5136" s="55"/>
      <c r="AH5136" s="9"/>
      <c r="AI5136" s="9"/>
      <c r="AJ5136" s="9"/>
      <c r="AK5136" s="9"/>
      <c r="AL5136" s="9"/>
      <c r="AM5136" s="9"/>
      <c r="AN5136" s="9"/>
      <c r="AO5136" s="9"/>
      <c r="AP5136" s="9"/>
      <c r="AQ5136" s="9"/>
      <c r="AR5136" s="9"/>
      <c r="AS5136" s="9"/>
      <c r="AT5136" s="9"/>
      <c r="AU5136" s="9"/>
      <c r="AV5136" s="9"/>
      <c r="AW5136" s="9"/>
      <c r="AX5136" s="9"/>
      <c r="AY5136" s="9"/>
      <c r="AZ5136" s="9"/>
      <c r="BA5136" s="9"/>
      <c r="BB5136" s="9"/>
      <c r="BC5136" s="9"/>
      <c r="BD5136" s="9"/>
      <c r="BE5136" s="9"/>
      <c r="BF5136" s="9"/>
      <c r="BG5136" s="9"/>
      <c r="BH5136" s="9"/>
      <c r="BI5136" s="9"/>
      <c r="BJ5136" s="9"/>
      <c r="BK5136" s="9"/>
      <c r="BL5136" s="9"/>
      <c r="BM5136" s="9"/>
      <c r="BN5136" s="9"/>
      <c r="BO5136" s="9"/>
      <c r="BP5136" s="9"/>
      <c r="BQ5136" s="9"/>
      <c r="BT5136" s="9"/>
      <c r="BU5136" s="9"/>
      <c r="BX5136" s="9"/>
      <c r="BY5136" s="9"/>
      <c r="CB5136" s="9"/>
      <c r="CC5136" s="9"/>
      <c r="CF5136" s="9"/>
      <c r="CG5136" s="9"/>
      <c r="CJ5136" s="9"/>
      <c r="CK5136" s="9"/>
      <c r="CN5136" s="9"/>
      <c r="CO5136" s="9"/>
      <c r="CP5136" s="9"/>
      <c r="CQ5136" s="9"/>
      <c r="CR5136" s="9"/>
      <c r="CS5136" s="9"/>
      <c r="CT5136" s="9"/>
      <c r="CU5136" s="9"/>
      <c r="CV5136" s="9"/>
      <c r="CW5136" s="9"/>
      <c r="CX5136" s="9"/>
      <c r="CY5136" s="9"/>
      <c r="CZ5136" s="9"/>
      <c r="DA5136" s="9"/>
      <c r="DB5136" s="9"/>
      <c r="DC5136" s="9"/>
      <c r="DD5136" s="9"/>
      <c r="DE5136" s="9"/>
      <c r="DF5136" s="9"/>
      <c r="DG5136" s="9"/>
      <c r="DH5136" s="9"/>
      <c r="DI5136" s="9"/>
      <c r="DJ5136" s="9"/>
      <c r="DK5136" s="9"/>
      <c r="DL5136" s="9"/>
      <c r="DM5136" s="9"/>
      <c r="DN5136" s="9"/>
      <c r="DO5136" s="9"/>
      <c r="DP5136" s="9"/>
      <c r="DQ5136" s="9"/>
      <c r="DR5136" s="9"/>
      <c r="DS5136" s="9"/>
      <c r="DT5136" s="9"/>
      <c r="DU5136" s="9"/>
      <c r="DV5136" s="9"/>
      <c r="DW5136" s="9"/>
      <c r="DX5136" s="9"/>
      <c r="DY5136" s="9"/>
      <c r="DZ5136" s="9"/>
      <c r="EA5136" s="9"/>
    </row>
    <row r="5137" spans="1:131" ht="19.5" customHeight="1" x14ac:dyDescent="0.25">
      <c r="A5137" s="9">
        <v>3565</v>
      </c>
      <c r="B5137" s="9" t="s">
        <v>10468</v>
      </c>
      <c r="C5137" s="9" t="s">
        <v>10469</v>
      </c>
      <c r="D5137" s="9"/>
      <c r="E5137" s="9" t="s">
        <v>10151</v>
      </c>
      <c r="F5137" s="9" t="s">
        <v>10234</v>
      </c>
      <c r="G5137" s="9"/>
      <c r="H5137" s="9" t="s">
        <v>202</v>
      </c>
      <c r="I5137" s="9" t="s">
        <v>25</v>
      </c>
      <c r="J5137" s="129">
        <v>44470</v>
      </c>
      <c r="K5137" s="129">
        <v>44439</v>
      </c>
      <c r="L5137" s="129">
        <v>44561</v>
      </c>
      <c r="O5137" s="9">
        <v>24</v>
      </c>
      <c r="Q5137" s="9" t="s">
        <v>54</v>
      </c>
      <c r="R5137" s="9"/>
      <c r="S5137" s="13">
        <v>13023000</v>
      </c>
      <c r="T5137" s="13">
        <v>13023000</v>
      </c>
      <c r="U5137" s="13">
        <v>3906900</v>
      </c>
      <c r="V5137" s="9"/>
      <c r="W5137" s="9"/>
      <c r="X5137" s="9"/>
      <c r="Y5137" s="9"/>
      <c r="Z5137" s="9"/>
      <c r="AA5137" s="9"/>
      <c r="AB5137" s="9"/>
      <c r="AC5137" s="9"/>
      <c r="AD5137" s="9"/>
      <c r="AE5137" s="9"/>
      <c r="AF5137" s="55"/>
      <c r="AG5137" s="55"/>
      <c r="AH5137" s="9"/>
      <c r="AI5137" s="9"/>
      <c r="AJ5137" s="9"/>
      <c r="AK5137" s="9"/>
      <c r="AL5137" s="9"/>
      <c r="AM5137" s="9"/>
      <c r="AN5137" s="9"/>
      <c r="AO5137" s="9"/>
      <c r="AP5137" s="9"/>
      <c r="AQ5137" s="9"/>
      <c r="AR5137" s="9"/>
      <c r="AS5137" s="9"/>
      <c r="AT5137" s="9"/>
      <c r="AU5137" s="9"/>
      <c r="AV5137" s="9"/>
      <c r="AW5137" s="9"/>
      <c r="AX5137" s="9"/>
      <c r="AY5137" s="9"/>
      <c r="AZ5137" s="9"/>
      <c r="BA5137" s="9"/>
      <c r="BB5137" s="9"/>
      <c r="BC5137" s="9"/>
      <c r="BD5137" s="9"/>
      <c r="BE5137" s="9"/>
      <c r="BF5137" s="9"/>
      <c r="BG5137" s="9"/>
      <c r="BH5137" s="9"/>
      <c r="BI5137" s="9"/>
      <c r="BJ5137" s="9"/>
      <c r="BK5137" s="9"/>
      <c r="BL5137" s="9"/>
      <c r="BM5137" s="9"/>
      <c r="BN5137" s="9"/>
      <c r="BO5137" s="9"/>
      <c r="BP5137" s="9"/>
      <c r="BQ5137" s="9"/>
      <c r="BT5137" s="9"/>
      <c r="BU5137" s="9"/>
      <c r="BX5137" s="9"/>
      <c r="BY5137" s="9"/>
      <c r="CB5137" s="9"/>
      <c r="CC5137" s="9"/>
      <c r="CF5137" s="9"/>
      <c r="CG5137" s="9"/>
      <c r="CJ5137" s="9"/>
      <c r="CK5137" s="9"/>
      <c r="CN5137" s="9"/>
      <c r="CO5137" s="9"/>
      <c r="CP5137" s="9"/>
      <c r="CQ5137" s="9"/>
      <c r="CR5137" s="9"/>
      <c r="CS5137" s="9"/>
      <c r="CT5137" s="9"/>
      <c r="CU5137" s="9"/>
      <c r="CV5137" s="9"/>
      <c r="CW5137" s="9"/>
      <c r="CX5137" s="9"/>
      <c r="CY5137" s="9"/>
      <c r="CZ5137" s="9"/>
      <c r="DA5137" s="9"/>
      <c r="DB5137" s="9"/>
      <c r="DC5137" s="9"/>
      <c r="DD5137" s="9"/>
      <c r="DE5137" s="9"/>
      <c r="DF5137" s="9"/>
      <c r="DG5137" s="9"/>
      <c r="DH5137" s="9"/>
      <c r="DI5137" s="9"/>
      <c r="DJ5137" s="9"/>
      <c r="DK5137" s="9"/>
      <c r="DL5137" s="9"/>
      <c r="DM5137" s="9"/>
      <c r="DN5137" s="9"/>
      <c r="DO5137" s="9"/>
      <c r="DP5137" s="9"/>
      <c r="DQ5137" s="9"/>
      <c r="DR5137" s="9"/>
      <c r="DS5137" s="9"/>
      <c r="DT5137" s="9"/>
      <c r="DU5137" s="9"/>
      <c r="DV5137" s="9"/>
      <c r="DW5137" s="9"/>
      <c r="DX5137" s="9"/>
      <c r="DY5137" s="9"/>
      <c r="DZ5137" s="9"/>
      <c r="EA5137" s="9"/>
    </row>
    <row r="5138" spans="1:131" ht="19.5" customHeight="1" x14ac:dyDescent="0.25">
      <c r="A5138" s="9">
        <v>3566</v>
      </c>
      <c r="B5138" s="9" t="s">
        <v>10470</v>
      </c>
      <c r="C5138" s="9" t="s">
        <v>10471</v>
      </c>
      <c r="D5138" s="9"/>
      <c r="E5138" s="9" t="s">
        <v>6993</v>
      </c>
      <c r="F5138" s="9" t="s">
        <v>6994</v>
      </c>
      <c r="G5138" s="9"/>
      <c r="H5138" s="9" t="s">
        <v>202</v>
      </c>
      <c r="I5138" s="9" t="s">
        <v>78</v>
      </c>
      <c r="J5138" s="129">
        <v>44403</v>
      </c>
      <c r="K5138" s="129">
        <v>44398</v>
      </c>
      <c r="L5138" s="129">
        <v>44466</v>
      </c>
      <c r="O5138" s="9">
        <v>30</v>
      </c>
      <c r="Q5138" s="9" t="s">
        <v>61</v>
      </c>
      <c r="R5138" s="9"/>
      <c r="S5138" s="13">
        <v>5000000</v>
      </c>
      <c r="T5138" s="13">
        <v>5000000</v>
      </c>
      <c r="U5138" s="13">
        <v>1500000</v>
      </c>
      <c r="V5138" s="9"/>
      <c r="W5138" s="9"/>
      <c r="X5138" s="9"/>
      <c r="Y5138" s="9"/>
      <c r="Z5138" s="9"/>
      <c r="AA5138" s="9"/>
      <c r="AB5138" s="9"/>
      <c r="AC5138" s="9"/>
      <c r="AD5138" s="9"/>
      <c r="AE5138" s="9"/>
      <c r="AF5138" s="55"/>
      <c r="AG5138" s="55"/>
      <c r="AH5138" s="9"/>
      <c r="AI5138" s="9"/>
      <c r="AJ5138" s="9"/>
      <c r="AK5138" s="9"/>
      <c r="AL5138" s="9"/>
      <c r="AM5138" s="9"/>
      <c r="AN5138" s="9"/>
      <c r="AO5138" s="9"/>
      <c r="AP5138" s="9"/>
      <c r="AQ5138" s="9"/>
      <c r="AR5138" s="9"/>
      <c r="AS5138" s="9"/>
      <c r="AT5138" s="9"/>
      <c r="AU5138" s="9"/>
      <c r="AV5138" s="9"/>
      <c r="AW5138" s="9"/>
      <c r="AX5138" s="9"/>
      <c r="AY5138" s="9"/>
      <c r="AZ5138" s="9"/>
      <c r="BA5138" s="9"/>
      <c r="BB5138" s="9"/>
      <c r="BC5138" s="9"/>
      <c r="BD5138" s="9"/>
      <c r="BE5138" s="9"/>
      <c r="BF5138" s="9"/>
      <c r="BG5138" s="9"/>
      <c r="BH5138" s="9"/>
      <c r="BI5138" s="9"/>
      <c r="BJ5138" s="9"/>
      <c r="BK5138" s="9"/>
      <c r="BL5138" s="9"/>
      <c r="BM5138" s="9"/>
      <c r="BN5138" s="9"/>
      <c r="BO5138" s="9"/>
      <c r="BP5138" s="9"/>
      <c r="BQ5138" s="9"/>
      <c r="BT5138" s="9"/>
      <c r="BU5138" s="9"/>
      <c r="BX5138" s="9"/>
      <c r="BY5138" s="9"/>
      <c r="CB5138" s="9"/>
      <c r="CC5138" s="9"/>
      <c r="CF5138" s="9"/>
      <c r="CG5138" s="9"/>
      <c r="CJ5138" s="9"/>
      <c r="CK5138" s="9"/>
      <c r="CN5138" s="9"/>
      <c r="CO5138" s="9"/>
      <c r="CP5138" s="9"/>
      <c r="CQ5138" s="9"/>
      <c r="CR5138" s="9"/>
      <c r="CS5138" s="9"/>
      <c r="CT5138" s="9"/>
      <c r="CU5138" s="9"/>
      <c r="CV5138" s="9"/>
      <c r="CW5138" s="9"/>
      <c r="CX5138" s="9"/>
      <c r="CY5138" s="9"/>
      <c r="CZ5138" s="9"/>
      <c r="DA5138" s="9"/>
      <c r="DB5138" s="9"/>
      <c r="DC5138" s="9"/>
      <c r="DD5138" s="9"/>
      <c r="DE5138" s="9"/>
      <c r="DF5138" s="9"/>
      <c r="DG5138" s="9"/>
      <c r="DH5138" s="9"/>
      <c r="DI5138" s="9"/>
      <c r="DJ5138" s="9"/>
      <c r="DK5138" s="9"/>
      <c r="DL5138" s="9"/>
      <c r="DM5138" s="9"/>
      <c r="DN5138" s="9"/>
      <c r="DO5138" s="9"/>
      <c r="DP5138" s="9"/>
      <c r="DQ5138" s="9"/>
      <c r="DR5138" s="9"/>
      <c r="DS5138" s="9"/>
      <c r="DT5138" s="9"/>
      <c r="DU5138" s="9"/>
      <c r="DV5138" s="9"/>
      <c r="DW5138" s="9"/>
      <c r="DX5138" s="9"/>
      <c r="DY5138" s="9"/>
      <c r="DZ5138" s="9"/>
      <c r="EA5138" s="9"/>
    </row>
    <row r="5139" spans="1:131" ht="19.5" customHeight="1" x14ac:dyDescent="0.25">
      <c r="A5139" s="9">
        <v>3567</v>
      </c>
      <c r="B5139" s="9" t="s">
        <v>10472</v>
      </c>
      <c r="C5139" s="9" t="s">
        <v>10473</v>
      </c>
      <c r="D5139" s="9"/>
      <c r="E5139" s="9" t="s">
        <v>8367</v>
      </c>
      <c r="F5139" s="9" t="s">
        <v>8121</v>
      </c>
      <c r="G5139" s="9"/>
      <c r="H5139" s="9" t="s">
        <v>202</v>
      </c>
      <c r="I5139" s="9" t="s">
        <v>25</v>
      </c>
      <c r="J5139" s="129">
        <v>44466</v>
      </c>
      <c r="K5139" s="129">
        <v>44340</v>
      </c>
      <c r="L5139" s="129">
        <v>44480</v>
      </c>
      <c r="O5139" s="9">
        <v>30</v>
      </c>
      <c r="Q5139" s="9" t="s">
        <v>54</v>
      </c>
      <c r="R5139" s="9"/>
      <c r="S5139" s="13">
        <v>4500000</v>
      </c>
      <c r="T5139" s="13">
        <v>4500000</v>
      </c>
      <c r="U5139" s="13">
        <v>1350000</v>
      </c>
      <c r="V5139" s="9"/>
      <c r="W5139" s="9"/>
      <c r="X5139" s="9"/>
      <c r="Y5139" s="9"/>
      <c r="Z5139" s="9"/>
      <c r="AA5139" s="9"/>
      <c r="AB5139" s="9"/>
      <c r="AC5139" s="9"/>
      <c r="AD5139" s="9"/>
      <c r="AE5139" s="9"/>
      <c r="AF5139" s="55"/>
      <c r="AG5139" s="55"/>
      <c r="AH5139" s="9"/>
      <c r="AI5139" s="9"/>
      <c r="AJ5139" s="9"/>
      <c r="AK5139" s="9"/>
      <c r="AL5139" s="9"/>
      <c r="AM5139" s="9"/>
      <c r="AN5139" s="9"/>
      <c r="AO5139" s="9"/>
      <c r="AP5139" s="9"/>
      <c r="AQ5139" s="9"/>
      <c r="AR5139" s="9"/>
      <c r="AS5139" s="9"/>
      <c r="AT5139" s="9"/>
      <c r="AU5139" s="9"/>
      <c r="AV5139" s="9"/>
      <c r="AW5139" s="9"/>
      <c r="AX5139" s="9"/>
      <c r="AY5139" s="9"/>
      <c r="AZ5139" s="9"/>
      <c r="BA5139" s="9"/>
      <c r="BB5139" s="9"/>
      <c r="BC5139" s="9"/>
      <c r="BD5139" s="9"/>
      <c r="BE5139" s="9"/>
      <c r="BF5139" s="9"/>
      <c r="BG5139" s="9"/>
      <c r="BH5139" s="9"/>
      <c r="BI5139" s="9"/>
      <c r="BJ5139" s="9"/>
      <c r="BK5139" s="9"/>
      <c r="BL5139" s="9"/>
      <c r="BM5139" s="9"/>
      <c r="BN5139" s="9"/>
      <c r="BO5139" s="9"/>
      <c r="BP5139" s="9"/>
      <c r="BQ5139" s="9"/>
      <c r="BT5139" s="9"/>
      <c r="BU5139" s="9"/>
      <c r="BX5139" s="9"/>
      <c r="BY5139" s="9"/>
      <c r="CB5139" s="9"/>
      <c r="CC5139" s="9"/>
      <c r="CF5139" s="9"/>
      <c r="CG5139" s="9"/>
      <c r="CJ5139" s="9"/>
      <c r="CK5139" s="9"/>
      <c r="CN5139" s="9"/>
      <c r="CO5139" s="9"/>
      <c r="CP5139" s="9"/>
      <c r="CQ5139" s="9"/>
      <c r="CR5139" s="9"/>
      <c r="CS5139" s="9"/>
      <c r="CT5139" s="9"/>
      <c r="CU5139" s="9"/>
      <c r="CV5139" s="9"/>
      <c r="CW5139" s="9"/>
      <c r="CX5139" s="9"/>
      <c r="CY5139" s="9"/>
      <c r="CZ5139" s="9"/>
      <c r="DA5139" s="9"/>
      <c r="DB5139" s="9"/>
      <c r="DC5139" s="9"/>
      <c r="DD5139" s="9"/>
      <c r="DE5139" s="9"/>
      <c r="DF5139" s="9"/>
      <c r="DG5139" s="9"/>
      <c r="DH5139" s="9"/>
      <c r="DI5139" s="9"/>
      <c r="DJ5139" s="9"/>
      <c r="DK5139" s="9"/>
      <c r="DL5139" s="9"/>
      <c r="DM5139" s="9"/>
      <c r="DN5139" s="9"/>
      <c r="DO5139" s="9"/>
      <c r="DP5139" s="9"/>
      <c r="DQ5139" s="9"/>
      <c r="DR5139" s="9"/>
      <c r="DS5139" s="9"/>
      <c r="DT5139" s="9"/>
      <c r="DU5139" s="9"/>
      <c r="DV5139" s="9"/>
      <c r="DW5139" s="9"/>
      <c r="DX5139" s="9"/>
      <c r="DY5139" s="9"/>
      <c r="DZ5139" s="9"/>
      <c r="EA5139" s="9"/>
    </row>
    <row r="5140" spans="1:131" ht="79.5" customHeight="1" x14ac:dyDescent="0.25">
      <c r="A5140" s="9">
        <v>3568</v>
      </c>
      <c r="B5140" s="9" t="s">
        <v>10474</v>
      </c>
      <c r="C5140" s="9" t="s">
        <v>10475</v>
      </c>
      <c r="D5140" s="9"/>
      <c r="E5140" s="9" t="s">
        <v>10151</v>
      </c>
      <c r="F5140" s="9" t="s">
        <v>9032</v>
      </c>
      <c r="G5140" s="9"/>
      <c r="H5140" s="9" t="s">
        <v>202</v>
      </c>
      <c r="I5140" s="9" t="s">
        <v>25</v>
      </c>
      <c r="J5140" s="129">
        <v>44449</v>
      </c>
      <c r="K5140" s="129">
        <v>44418</v>
      </c>
      <c r="L5140" s="129">
        <v>44545</v>
      </c>
      <c r="O5140" s="9">
        <v>24</v>
      </c>
      <c r="Q5140" s="9" t="s">
        <v>54</v>
      </c>
      <c r="R5140" s="9"/>
      <c r="S5140" s="13">
        <v>16440000</v>
      </c>
      <c r="T5140" s="13">
        <v>16440000</v>
      </c>
      <c r="U5140" s="13">
        <v>4932000</v>
      </c>
      <c r="V5140" s="9"/>
      <c r="W5140" s="9"/>
      <c r="X5140" s="9"/>
      <c r="Y5140" s="9"/>
      <c r="Z5140" s="9"/>
      <c r="AA5140" s="9"/>
      <c r="AB5140" s="9"/>
      <c r="AC5140" s="9"/>
      <c r="AD5140" s="9"/>
      <c r="AE5140" s="9"/>
      <c r="AF5140" s="55"/>
      <c r="AG5140" s="55"/>
      <c r="AH5140" s="9"/>
      <c r="AI5140" s="9"/>
      <c r="AJ5140" s="9"/>
      <c r="AK5140" s="9"/>
      <c r="AL5140" s="9"/>
      <c r="AM5140" s="9"/>
      <c r="AN5140" s="9"/>
      <c r="AO5140" s="9"/>
      <c r="AP5140" s="9"/>
      <c r="AQ5140" s="9"/>
      <c r="AR5140" s="9"/>
      <c r="AS5140" s="9"/>
      <c r="AT5140" s="9"/>
      <c r="AU5140" s="9"/>
      <c r="AV5140" s="9"/>
      <c r="AW5140" s="9"/>
      <c r="AX5140" s="9"/>
      <c r="AY5140" s="9"/>
      <c r="AZ5140" s="9"/>
      <c r="BA5140" s="9"/>
      <c r="BB5140" s="9"/>
      <c r="BC5140" s="9"/>
      <c r="BD5140" s="9"/>
      <c r="BE5140" s="9"/>
      <c r="BF5140" s="9"/>
      <c r="BG5140" s="9"/>
      <c r="BH5140" s="9"/>
      <c r="BI5140" s="9"/>
      <c r="BJ5140" s="9"/>
      <c r="BK5140" s="9"/>
      <c r="BL5140" s="9"/>
      <c r="BM5140" s="9"/>
      <c r="BN5140" s="9"/>
      <c r="BO5140" s="9"/>
      <c r="BP5140" s="9"/>
      <c r="BQ5140" s="9"/>
      <c r="BT5140" s="9"/>
      <c r="BU5140" s="9"/>
      <c r="BX5140" s="9"/>
      <c r="BY5140" s="9"/>
      <c r="CB5140" s="9"/>
      <c r="CC5140" s="9"/>
      <c r="CF5140" s="9"/>
      <c r="CG5140" s="9"/>
      <c r="CJ5140" s="9"/>
      <c r="CK5140" s="9"/>
      <c r="CN5140" s="9"/>
      <c r="CO5140" s="9"/>
      <c r="CP5140" s="9"/>
      <c r="CQ5140" s="9"/>
      <c r="CR5140" s="9"/>
      <c r="CS5140" s="9"/>
      <c r="CT5140" s="9"/>
      <c r="CU5140" s="9"/>
      <c r="CV5140" s="9"/>
      <c r="CW5140" s="9"/>
      <c r="CX5140" s="9"/>
      <c r="CY5140" s="9"/>
      <c r="CZ5140" s="9"/>
      <c r="DA5140" s="9"/>
      <c r="DB5140" s="9"/>
      <c r="DC5140" s="9"/>
      <c r="DD5140" s="9"/>
      <c r="DE5140" s="9"/>
      <c r="DF5140" s="9"/>
      <c r="DG5140" s="9"/>
      <c r="DH5140" s="9"/>
      <c r="DI5140" s="9"/>
      <c r="DJ5140" s="9"/>
      <c r="DK5140" s="9"/>
      <c r="DL5140" s="9"/>
      <c r="DM5140" s="9"/>
      <c r="DN5140" s="9"/>
      <c r="DO5140" s="9"/>
      <c r="DP5140" s="9"/>
      <c r="DQ5140" s="9"/>
      <c r="DR5140" s="9"/>
      <c r="DS5140" s="9"/>
      <c r="DT5140" s="9"/>
      <c r="DU5140" s="9"/>
      <c r="DV5140" s="9"/>
      <c r="DW5140" s="9"/>
      <c r="DX5140" s="9"/>
      <c r="DY5140" s="9"/>
      <c r="DZ5140" s="9"/>
      <c r="EA5140" s="9"/>
    </row>
    <row r="5141" spans="1:131" ht="19.5" customHeight="1" x14ac:dyDescent="0.25">
      <c r="A5141" s="9">
        <v>3569</v>
      </c>
      <c r="B5141" s="9" t="s">
        <v>10477</v>
      </c>
      <c r="C5141" s="9" t="s">
        <v>10478</v>
      </c>
      <c r="D5141" s="9"/>
      <c r="E5141" s="9" t="s">
        <v>8915</v>
      </c>
      <c r="F5141" s="9" t="s">
        <v>8916</v>
      </c>
      <c r="G5141" s="9"/>
      <c r="H5141" s="9" t="s">
        <v>202</v>
      </c>
      <c r="I5141" s="9" t="s">
        <v>78</v>
      </c>
      <c r="J5141" s="129">
        <v>44404</v>
      </c>
      <c r="K5141" s="129">
        <v>44399</v>
      </c>
      <c r="L5141" s="129">
        <v>44426</v>
      </c>
      <c r="O5141" s="9">
        <v>30</v>
      </c>
      <c r="Q5141" s="9" t="s">
        <v>61</v>
      </c>
      <c r="R5141" s="9"/>
      <c r="S5141" s="13">
        <v>45000000</v>
      </c>
      <c r="T5141" s="13">
        <v>45000000</v>
      </c>
      <c r="U5141" s="13">
        <v>13500000</v>
      </c>
      <c r="V5141" s="9"/>
      <c r="W5141" s="9"/>
      <c r="X5141" s="9"/>
      <c r="Y5141" s="9"/>
      <c r="Z5141" s="9"/>
      <c r="AA5141" s="9"/>
      <c r="AB5141" s="9"/>
      <c r="AC5141" s="9"/>
      <c r="AD5141" s="9"/>
      <c r="AE5141" s="9"/>
      <c r="AF5141" s="55"/>
      <c r="AG5141" s="55"/>
      <c r="AH5141" s="9"/>
      <c r="AI5141" s="9"/>
      <c r="AJ5141" s="9"/>
      <c r="AK5141" s="9"/>
      <c r="AL5141" s="9"/>
      <c r="AM5141" s="9"/>
      <c r="AN5141" s="9"/>
      <c r="AO5141" s="9"/>
      <c r="AP5141" s="9"/>
      <c r="AQ5141" s="9"/>
      <c r="AR5141" s="9"/>
      <c r="AS5141" s="9"/>
      <c r="AT5141" s="9"/>
      <c r="AU5141" s="9"/>
      <c r="AV5141" s="9"/>
      <c r="AW5141" s="9"/>
      <c r="AX5141" s="9"/>
      <c r="AY5141" s="9"/>
      <c r="AZ5141" s="9"/>
      <c r="BA5141" s="9"/>
      <c r="BB5141" s="9"/>
      <c r="BC5141" s="9"/>
      <c r="BD5141" s="9"/>
      <c r="BE5141" s="9"/>
      <c r="BF5141" s="9"/>
      <c r="BG5141" s="9"/>
      <c r="BH5141" s="9"/>
      <c r="BI5141" s="9"/>
      <c r="BJ5141" s="9"/>
      <c r="BK5141" s="9"/>
      <c r="BL5141" s="9"/>
      <c r="BM5141" s="9"/>
      <c r="BN5141" s="9"/>
      <c r="BO5141" s="9"/>
      <c r="BP5141" s="9"/>
      <c r="BQ5141" s="9"/>
      <c r="BT5141" s="9"/>
      <c r="BU5141" s="9"/>
      <c r="BX5141" s="9"/>
      <c r="BY5141" s="9"/>
      <c r="CB5141" s="9"/>
      <c r="CC5141" s="9"/>
      <c r="CF5141" s="9"/>
      <c r="CG5141" s="9"/>
      <c r="CJ5141" s="9"/>
      <c r="CK5141" s="9"/>
      <c r="CN5141" s="9"/>
      <c r="CO5141" s="9"/>
      <c r="CP5141" s="9"/>
      <c r="CQ5141" s="9"/>
      <c r="CR5141" s="9"/>
      <c r="CS5141" s="9"/>
      <c r="CT5141" s="9"/>
      <c r="CU5141" s="9"/>
      <c r="CV5141" s="9"/>
      <c r="CW5141" s="9"/>
      <c r="CX5141" s="9"/>
      <c r="CY5141" s="9"/>
      <c r="CZ5141" s="9"/>
      <c r="DA5141" s="9"/>
      <c r="DB5141" s="9"/>
      <c r="DC5141" s="9"/>
      <c r="DD5141" s="9"/>
      <c r="DE5141" s="9"/>
      <c r="DF5141" s="9"/>
      <c r="DG5141" s="9"/>
      <c r="DH5141" s="9"/>
      <c r="DI5141" s="9"/>
      <c r="DJ5141" s="9"/>
      <c r="DK5141" s="9"/>
      <c r="DL5141" s="9"/>
      <c r="DM5141" s="9"/>
      <c r="DN5141" s="9"/>
      <c r="DO5141" s="9"/>
      <c r="DP5141" s="9"/>
      <c r="DQ5141" s="9"/>
      <c r="DR5141" s="9"/>
      <c r="DS5141" s="9"/>
      <c r="DT5141" s="9"/>
      <c r="DU5141" s="9"/>
      <c r="DV5141" s="9"/>
      <c r="DW5141" s="9"/>
      <c r="DX5141" s="9"/>
      <c r="DY5141" s="9"/>
      <c r="DZ5141" s="9"/>
      <c r="EA5141" s="9"/>
    </row>
    <row r="5142" spans="1:131" ht="19.5" customHeight="1" x14ac:dyDescent="0.25">
      <c r="A5142" s="9">
        <v>3570</v>
      </c>
      <c r="B5142" s="9" t="s">
        <v>10479</v>
      </c>
      <c r="C5142" s="9" t="s">
        <v>10480</v>
      </c>
      <c r="D5142" s="9"/>
      <c r="E5142" s="9" t="s">
        <v>8858</v>
      </c>
      <c r="F5142" s="9" t="s">
        <v>8859</v>
      </c>
      <c r="G5142" s="9"/>
      <c r="H5142" s="9" t="s">
        <v>906</v>
      </c>
      <c r="I5142" s="9" t="s">
        <v>8147</v>
      </c>
      <c r="M5142" s="9" t="s">
        <v>20</v>
      </c>
      <c r="O5142" s="9">
        <v>30</v>
      </c>
      <c r="R5142" s="9"/>
      <c r="S5142" s="9"/>
      <c r="T5142" s="9"/>
      <c r="U5142" s="9"/>
      <c r="V5142" s="9"/>
      <c r="W5142" s="9"/>
      <c r="X5142" s="9"/>
      <c r="Y5142" s="9"/>
      <c r="Z5142" s="9"/>
      <c r="AA5142" s="9"/>
      <c r="AB5142" s="9"/>
      <c r="AC5142" s="9"/>
      <c r="AD5142" s="9"/>
      <c r="AE5142" s="9"/>
      <c r="AF5142" s="55"/>
      <c r="AG5142" s="55"/>
      <c r="AH5142" s="9"/>
      <c r="AI5142" s="9"/>
      <c r="AJ5142" s="9"/>
      <c r="AK5142" s="9"/>
      <c r="AL5142" s="9"/>
      <c r="AM5142" s="9"/>
      <c r="AN5142" s="9"/>
      <c r="AO5142" s="9"/>
      <c r="AP5142" s="9"/>
      <c r="AQ5142" s="9"/>
      <c r="AR5142" s="9"/>
      <c r="AS5142" s="9"/>
      <c r="AT5142" s="9"/>
      <c r="AU5142" s="9"/>
      <c r="AV5142" s="9"/>
      <c r="AW5142" s="9"/>
      <c r="AX5142" s="9"/>
      <c r="AY5142" s="9"/>
      <c r="AZ5142" s="9"/>
      <c r="BA5142" s="9"/>
      <c r="BB5142" s="9"/>
      <c r="BC5142" s="9"/>
      <c r="BD5142" s="9"/>
      <c r="BE5142" s="9"/>
      <c r="BF5142" s="9"/>
      <c r="BG5142" s="9"/>
      <c r="BH5142" s="9"/>
      <c r="BI5142" s="9"/>
      <c r="BJ5142" s="9"/>
      <c r="BK5142" s="9"/>
      <c r="BL5142" s="9"/>
      <c r="BM5142" s="9"/>
      <c r="BN5142" s="9"/>
      <c r="BO5142" s="9"/>
      <c r="BP5142" s="9"/>
      <c r="BQ5142" s="9"/>
      <c r="BT5142" s="9"/>
      <c r="BU5142" s="9"/>
      <c r="BX5142" s="9"/>
      <c r="BY5142" s="9"/>
      <c r="CB5142" s="9"/>
      <c r="CC5142" s="9"/>
      <c r="CF5142" s="9"/>
      <c r="CG5142" s="9"/>
      <c r="CJ5142" s="9"/>
      <c r="CK5142" s="9"/>
      <c r="CN5142" s="9"/>
      <c r="CO5142" s="9"/>
      <c r="CP5142" s="9"/>
      <c r="CQ5142" s="9"/>
      <c r="CR5142" s="9"/>
      <c r="CS5142" s="9"/>
      <c r="CT5142" s="9"/>
      <c r="CU5142" s="9"/>
      <c r="CV5142" s="9"/>
      <c r="CW5142" s="9"/>
      <c r="CX5142" s="9"/>
      <c r="CY5142" s="9"/>
      <c r="CZ5142" s="9"/>
      <c r="DA5142" s="9"/>
      <c r="DB5142" s="9"/>
      <c r="DC5142" s="9"/>
      <c r="DD5142" s="9"/>
      <c r="DE5142" s="9"/>
      <c r="DF5142" s="9"/>
      <c r="DG5142" s="9"/>
      <c r="DH5142" s="9"/>
      <c r="DI5142" s="9"/>
      <c r="DJ5142" s="9"/>
      <c r="DK5142" s="9"/>
      <c r="DL5142" s="9"/>
      <c r="DM5142" s="9"/>
      <c r="DN5142" s="9"/>
      <c r="DO5142" s="9"/>
      <c r="DP5142" s="9"/>
      <c r="DQ5142" s="9"/>
      <c r="DR5142" s="9"/>
      <c r="DS5142" s="9"/>
      <c r="DT5142" s="9"/>
      <c r="DU5142" s="9"/>
      <c r="DV5142" s="9"/>
      <c r="DW5142" s="9"/>
      <c r="DX5142" s="9"/>
      <c r="DY5142" s="9"/>
      <c r="DZ5142" s="9"/>
      <c r="EA5142" s="9"/>
    </row>
    <row r="5143" spans="1:131" ht="19.5" customHeight="1" x14ac:dyDescent="0.25">
      <c r="A5143" s="9">
        <v>3571</v>
      </c>
      <c r="B5143" s="9" t="s">
        <v>10481</v>
      </c>
      <c r="C5143" s="9">
        <v>1939</v>
      </c>
      <c r="D5143" s="9"/>
      <c r="E5143" s="9" t="s">
        <v>6965</v>
      </c>
      <c r="F5143" s="9" t="s">
        <v>7674</v>
      </c>
      <c r="G5143" s="9"/>
      <c r="H5143" s="9" t="s">
        <v>202</v>
      </c>
      <c r="I5143" s="9" t="s">
        <v>28</v>
      </c>
      <c r="J5143" s="129">
        <v>44431</v>
      </c>
      <c r="K5143" s="129">
        <v>44377</v>
      </c>
      <c r="L5143" s="129">
        <v>44531</v>
      </c>
      <c r="O5143" s="9">
        <v>31</v>
      </c>
      <c r="Q5143" s="9" t="s">
        <v>54</v>
      </c>
      <c r="R5143" s="9"/>
      <c r="S5143" s="13">
        <v>16848972</v>
      </c>
      <c r="T5143" s="13">
        <v>16848972</v>
      </c>
      <c r="U5143" s="13">
        <v>5054692</v>
      </c>
      <c r="V5143" s="9"/>
      <c r="W5143" s="9"/>
      <c r="X5143" s="9"/>
      <c r="Y5143" s="9"/>
      <c r="Z5143" s="9"/>
      <c r="AA5143" s="9"/>
      <c r="AB5143" s="9"/>
      <c r="AC5143" s="9"/>
      <c r="AD5143" s="9"/>
      <c r="AE5143" s="9"/>
      <c r="AF5143" s="55"/>
      <c r="AG5143" s="55"/>
      <c r="AH5143" s="9"/>
      <c r="AI5143" s="9"/>
      <c r="AJ5143" s="9"/>
      <c r="AK5143" s="9"/>
      <c r="AL5143" s="9"/>
      <c r="AM5143" s="9"/>
      <c r="AN5143" s="9"/>
      <c r="AO5143" s="9"/>
      <c r="AP5143" s="9"/>
      <c r="AQ5143" s="9"/>
      <c r="AR5143" s="9"/>
      <c r="AS5143" s="9"/>
      <c r="AT5143" s="9"/>
      <c r="AU5143" s="9"/>
      <c r="AV5143" s="9"/>
      <c r="AW5143" s="9"/>
      <c r="AX5143" s="9"/>
      <c r="AY5143" s="9"/>
      <c r="AZ5143" s="9"/>
      <c r="BA5143" s="9"/>
      <c r="BB5143" s="9"/>
      <c r="BC5143" s="9"/>
      <c r="BD5143" s="9"/>
      <c r="BE5143" s="9"/>
      <c r="BF5143" s="9"/>
      <c r="BG5143" s="9"/>
      <c r="BH5143" s="9"/>
      <c r="BI5143" s="9"/>
      <c r="BJ5143" s="9"/>
      <c r="BK5143" s="9"/>
      <c r="BL5143" s="9"/>
      <c r="BM5143" s="9"/>
      <c r="BN5143" s="9"/>
      <c r="BO5143" s="9"/>
      <c r="BP5143" s="9"/>
      <c r="BQ5143" s="9"/>
      <c r="BT5143" s="9"/>
      <c r="BU5143" s="9"/>
      <c r="BX5143" s="9"/>
      <c r="BY5143" s="9"/>
      <c r="CB5143" s="9"/>
      <c r="CC5143" s="9"/>
      <c r="CF5143" s="9"/>
      <c r="CG5143" s="9"/>
      <c r="CJ5143" s="9"/>
      <c r="CK5143" s="9"/>
      <c r="CN5143" s="9"/>
      <c r="CO5143" s="9"/>
      <c r="CP5143" s="9"/>
      <c r="CQ5143" s="9"/>
      <c r="CR5143" s="9"/>
      <c r="CS5143" s="9"/>
      <c r="CT5143" s="9"/>
      <c r="CU5143" s="9"/>
      <c r="CV5143" s="9"/>
      <c r="CW5143" s="9"/>
      <c r="CX5143" s="9"/>
      <c r="CY5143" s="9"/>
      <c r="CZ5143" s="9"/>
      <c r="DA5143" s="9"/>
      <c r="DB5143" s="9"/>
      <c r="DC5143" s="9"/>
      <c r="DD5143" s="9"/>
      <c r="DE5143" s="9"/>
      <c r="DF5143" s="9"/>
      <c r="DG5143" s="9"/>
      <c r="DH5143" s="9"/>
      <c r="DI5143" s="9"/>
      <c r="DJ5143" s="9"/>
      <c r="DK5143" s="9"/>
      <c r="DL5143" s="9"/>
      <c r="DM5143" s="9"/>
      <c r="DN5143" s="9"/>
      <c r="DO5143" s="9"/>
      <c r="DP5143" s="9"/>
      <c r="DQ5143" s="9"/>
      <c r="DR5143" s="9"/>
      <c r="DS5143" s="9"/>
      <c r="DT5143" s="9"/>
      <c r="DU5143" s="9"/>
      <c r="DV5143" s="9"/>
      <c r="DW5143" s="9"/>
      <c r="DX5143" s="9"/>
      <c r="DY5143" s="9"/>
      <c r="DZ5143" s="9"/>
      <c r="EA5143" s="9"/>
    </row>
    <row r="5144" spans="1:131" ht="19.5" customHeight="1" x14ac:dyDescent="0.25">
      <c r="A5144" s="9">
        <v>3572</v>
      </c>
      <c r="B5144" s="9" t="s">
        <v>10482</v>
      </c>
      <c r="C5144" s="9" t="s">
        <v>10484</v>
      </c>
      <c r="D5144" s="9"/>
      <c r="E5144" s="9" t="s">
        <v>10483</v>
      </c>
      <c r="F5144" s="9" t="s">
        <v>7508</v>
      </c>
      <c r="G5144" s="9"/>
      <c r="H5144" s="9" t="s">
        <v>202</v>
      </c>
      <c r="I5144" s="9" t="s">
        <v>4464</v>
      </c>
      <c r="J5144" s="129">
        <v>44417</v>
      </c>
      <c r="K5144" s="129">
        <v>44136</v>
      </c>
      <c r="L5144" s="129">
        <v>44864</v>
      </c>
      <c r="O5144" s="9">
        <v>23</v>
      </c>
      <c r="Q5144" s="9" t="s">
        <v>61</v>
      </c>
      <c r="R5144" s="9"/>
      <c r="S5144" s="13">
        <v>788374501</v>
      </c>
      <c r="T5144" s="13">
        <v>788374501</v>
      </c>
      <c r="U5144" s="13">
        <v>236512350</v>
      </c>
      <c r="V5144" s="9"/>
      <c r="W5144" s="9"/>
      <c r="X5144" s="9"/>
      <c r="Y5144" s="9"/>
      <c r="Z5144" s="9"/>
      <c r="AA5144" s="9"/>
      <c r="AB5144" s="9"/>
      <c r="AC5144" s="9"/>
      <c r="AD5144" s="9"/>
      <c r="AE5144" s="9"/>
      <c r="AF5144" s="55"/>
      <c r="AG5144" s="55"/>
      <c r="AH5144" s="9"/>
      <c r="AI5144" s="9"/>
      <c r="AJ5144" s="9"/>
      <c r="AK5144" s="9"/>
      <c r="AL5144" s="9"/>
      <c r="AM5144" s="9"/>
      <c r="AN5144" s="9"/>
      <c r="AO5144" s="9"/>
      <c r="AP5144" s="9"/>
      <c r="AQ5144" s="9"/>
      <c r="AR5144" s="9"/>
      <c r="AS5144" s="9"/>
      <c r="AT5144" s="9"/>
      <c r="AU5144" s="9"/>
      <c r="AV5144" s="9"/>
      <c r="AW5144" s="9"/>
      <c r="AX5144" s="9"/>
      <c r="AY5144" s="9"/>
      <c r="AZ5144" s="9"/>
      <c r="BA5144" s="9"/>
      <c r="BB5144" s="9"/>
      <c r="BC5144" s="9"/>
      <c r="BD5144" s="9"/>
      <c r="BE5144" s="9"/>
      <c r="BF5144" s="9"/>
      <c r="BG5144" s="9"/>
      <c r="BH5144" s="9"/>
      <c r="BI5144" s="9"/>
      <c r="BJ5144" s="9"/>
      <c r="BK5144" s="9"/>
      <c r="BL5144" s="9"/>
      <c r="BM5144" s="9"/>
      <c r="BN5144" s="9"/>
      <c r="BO5144" s="9"/>
      <c r="BP5144" s="9"/>
      <c r="BQ5144" s="9"/>
      <c r="BT5144" s="9"/>
      <c r="BU5144" s="9"/>
      <c r="BX5144" s="9"/>
      <c r="BY5144" s="9"/>
      <c r="CB5144" s="9"/>
      <c r="CC5144" s="9"/>
      <c r="CF5144" s="9"/>
      <c r="CG5144" s="9"/>
      <c r="CJ5144" s="9"/>
      <c r="CK5144" s="9"/>
      <c r="CN5144" s="9"/>
      <c r="CO5144" s="9"/>
      <c r="CP5144" s="9"/>
      <c r="CQ5144" s="9"/>
      <c r="CR5144" s="9"/>
      <c r="CS5144" s="9"/>
      <c r="CT5144" s="9"/>
      <c r="CU5144" s="9"/>
      <c r="CV5144" s="9"/>
      <c r="CW5144" s="9"/>
      <c r="CX5144" s="9"/>
      <c r="CY5144" s="9"/>
      <c r="CZ5144" s="9"/>
      <c r="DA5144" s="9"/>
      <c r="DB5144" s="9"/>
      <c r="DC5144" s="9"/>
      <c r="DD5144" s="9"/>
      <c r="DE5144" s="9"/>
      <c r="DF5144" s="9"/>
      <c r="DG5144" s="9"/>
      <c r="DH5144" s="9"/>
      <c r="DI5144" s="9"/>
      <c r="DJ5144" s="9"/>
      <c r="DK5144" s="9"/>
      <c r="DL5144" s="9"/>
      <c r="DM5144" s="9"/>
      <c r="DN5144" s="9"/>
      <c r="DO5144" s="9"/>
      <c r="DP5144" s="9"/>
      <c r="DQ5144" s="9"/>
      <c r="DR5144" s="9"/>
      <c r="DS5144" s="9"/>
      <c r="DT5144" s="9"/>
      <c r="DU5144" s="9"/>
      <c r="DV5144" s="9"/>
      <c r="DW5144" s="9"/>
      <c r="DX5144" s="9"/>
      <c r="DY5144" s="9"/>
      <c r="DZ5144" s="9"/>
      <c r="EA5144" s="9"/>
    </row>
    <row r="5145" spans="1:131" ht="39.75" customHeight="1" x14ac:dyDescent="0.25">
      <c r="A5145" s="9">
        <v>3573</v>
      </c>
      <c r="B5145" s="9" t="s">
        <v>10485</v>
      </c>
      <c r="C5145" s="9" t="s">
        <v>10486</v>
      </c>
      <c r="D5145" s="9"/>
      <c r="E5145" s="9" t="s">
        <v>332</v>
      </c>
      <c r="F5145" s="9" t="s">
        <v>6293</v>
      </c>
      <c r="G5145" s="9"/>
      <c r="H5145" s="9" t="s">
        <v>906</v>
      </c>
      <c r="I5145" s="9" t="s">
        <v>35</v>
      </c>
      <c r="M5145" s="9" t="s">
        <v>335</v>
      </c>
      <c r="O5145" s="9">
        <v>30</v>
      </c>
      <c r="R5145" s="9"/>
      <c r="S5145" s="9"/>
      <c r="T5145" s="9"/>
      <c r="U5145" s="9"/>
      <c r="V5145" s="9"/>
      <c r="W5145" s="9"/>
      <c r="X5145" s="9"/>
      <c r="Y5145" s="9"/>
      <c r="Z5145" s="9"/>
      <c r="AA5145" s="9"/>
      <c r="AB5145" s="9"/>
      <c r="AC5145" s="9"/>
      <c r="AD5145" s="9"/>
      <c r="AE5145" s="9"/>
      <c r="AF5145" s="55"/>
      <c r="AG5145" s="55"/>
      <c r="AH5145" s="9"/>
      <c r="AI5145" s="9"/>
      <c r="AJ5145" s="9"/>
      <c r="AK5145" s="9"/>
      <c r="AL5145" s="9"/>
      <c r="AM5145" s="9"/>
      <c r="AN5145" s="9"/>
      <c r="AO5145" s="9"/>
      <c r="AP5145" s="9"/>
      <c r="AQ5145" s="9"/>
      <c r="AR5145" s="9"/>
      <c r="AS5145" s="9"/>
      <c r="AT5145" s="9"/>
      <c r="AU5145" s="9"/>
      <c r="AV5145" s="9"/>
      <c r="AW5145" s="9"/>
      <c r="AX5145" s="9"/>
      <c r="AY5145" s="9"/>
      <c r="AZ5145" s="9"/>
      <c r="BA5145" s="9"/>
      <c r="BB5145" s="9"/>
      <c r="BC5145" s="9"/>
      <c r="BD5145" s="9"/>
      <c r="BE5145" s="9"/>
      <c r="BF5145" s="9"/>
      <c r="BG5145" s="9"/>
      <c r="BH5145" s="9"/>
      <c r="BI5145" s="9"/>
      <c r="BJ5145" s="9"/>
      <c r="BK5145" s="9"/>
      <c r="BL5145" s="9"/>
      <c r="BM5145" s="9"/>
      <c r="BN5145" s="9"/>
      <c r="BO5145" s="9"/>
      <c r="BP5145" s="9"/>
      <c r="BQ5145" s="9"/>
      <c r="BT5145" s="9"/>
      <c r="BU5145" s="9"/>
      <c r="BX5145" s="9"/>
      <c r="BY5145" s="9"/>
      <c r="CB5145" s="9"/>
      <c r="CC5145" s="9"/>
      <c r="CF5145" s="9"/>
      <c r="CG5145" s="9"/>
      <c r="CJ5145" s="9"/>
      <c r="CK5145" s="9"/>
      <c r="CN5145" s="9"/>
      <c r="CO5145" s="9"/>
      <c r="CP5145" s="9"/>
      <c r="CQ5145" s="9"/>
      <c r="CR5145" s="9"/>
      <c r="CS5145" s="9"/>
      <c r="CT5145" s="9"/>
      <c r="CU5145" s="9"/>
      <c r="CV5145" s="9"/>
      <c r="CW5145" s="9"/>
      <c r="CX5145" s="9"/>
      <c r="CY5145" s="9"/>
      <c r="CZ5145" s="9"/>
      <c r="DA5145" s="9"/>
      <c r="DB5145" s="9"/>
      <c r="DC5145" s="9"/>
      <c r="DD5145" s="9"/>
      <c r="DE5145" s="9"/>
      <c r="DF5145" s="9"/>
      <c r="DG5145" s="9"/>
      <c r="DH5145" s="9"/>
      <c r="DI5145" s="9"/>
      <c r="DJ5145" s="9"/>
      <c r="DK5145" s="9"/>
      <c r="DL5145" s="9"/>
      <c r="DM5145" s="9"/>
      <c r="DN5145" s="9"/>
      <c r="DO5145" s="9"/>
      <c r="DP5145" s="9"/>
      <c r="DQ5145" s="9"/>
      <c r="DR5145" s="9"/>
      <c r="DS5145" s="9"/>
      <c r="DT5145" s="9"/>
      <c r="DU5145" s="9"/>
      <c r="DV5145" s="9"/>
      <c r="DW5145" s="9"/>
      <c r="DX5145" s="9"/>
      <c r="DY5145" s="9"/>
      <c r="DZ5145" s="9"/>
      <c r="EA5145" s="9"/>
    </row>
    <row r="5146" spans="1:131" ht="19.5" customHeight="1" x14ac:dyDescent="0.25">
      <c r="A5146" s="9">
        <v>3574</v>
      </c>
      <c r="B5146" s="9" t="s">
        <v>10488</v>
      </c>
      <c r="C5146" s="9" t="s">
        <v>10489</v>
      </c>
      <c r="D5146" s="9"/>
      <c r="E5146" s="9" t="s">
        <v>10151</v>
      </c>
      <c r="F5146" s="9" t="s">
        <v>9032</v>
      </c>
      <c r="G5146" s="9"/>
      <c r="H5146" s="9" t="s">
        <v>202</v>
      </c>
      <c r="I5146" s="9" t="s">
        <v>25</v>
      </c>
      <c r="J5146" s="129">
        <v>44474</v>
      </c>
      <c r="K5146" s="129">
        <v>44441</v>
      </c>
      <c r="L5146" s="129">
        <v>44561</v>
      </c>
      <c r="O5146" s="9">
        <v>25</v>
      </c>
      <c r="Q5146" s="9" t="s">
        <v>54</v>
      </c>
      <c r="R5146" s="9"/>
      <c r="S5146" s="13">
        <v>3246000</v>
      </c>
      <c r="T5146" s="13">
        <v>3246000</v>
      </c>
      <c r="U5146" s="13">
        <v>973800</v>
      </c>
      <c r="V5146" s="9"/>
      <c r="W5146" s="9"/>
      <c r="X5146" s="9"/>
      <c r="Y5146" s="9"/>
      <c r="Z5146" s="9"/>
      <c r="AA5146" s="9"/>
      <c r="AB5146" s="9"/>
      <c r="AC5146" s="9"/>
      <c r="AD5146" s="9"/>
      <c r="AE5146" s="9"/>
      <c r="AF5146" s="55"/>
      <c r="AG5146" s="55"/>
      <c r="AH5146" s="9"/>
      <c r="AI5146" s="9"/>
      <c r="AJ5146" s="9"/>
      <c r="AK5146" s="9"/>
      <c r="AL5146" s="9"/>
      <c r="AM5146" s="9"/>
      <c r="AN5146" s="9"/>
      <c r="AO5146" s="9"/>
      <c r="AP5146" s="9"/>
      <c r="AQ5146" s="9"/>
      <c r="AR5146" s="9"/>
      <c r="AS5146" s="9"/>
      <c r="AT5146" s="9"/>
      <c r="AU5146" s="9"/>
      <c r="AV5146" s="9"/>
      <c r="AW5146" s="9"/>
      <c r="AX5146" s="9"/>
      <c r="AY5146" s="9"/>
      <c r="AZ5146" s="9"/>
      <c r="BA5146" s="9"/>
      <c r="BB5146" s="9"/>
      <c r="BC5146" s="9"/>
      <c r="BD5146" s="9"/>
      <c r="BE5146" s="9"/>
      <c r="BF5146" s="9"/>
      <c r="BG5146" s="9"/>
      <c r="BH5146" s="9"/>
      <c r="BI5146" s="9"/>
      <c r="BJ5146" s="9"/>
      <c r="BK5146" s="9"/>
      <c r="BL5146" s="9"/>
      <c r="BM5146" s="9"/>
      <c r="BN5146" s="9"/>
      <c r="BO5146" s="9"/>
      <c r="BP5146" s="9"/>
      <c r="BQ5146" s="9"/>
      <c r="BT5146" s="9"/>
      <c r="BU5146" s="9"/>
      <c r="BX5146" s="9"/>
      <c r="BY5146" s="9"/>
      <c r="CB5146" s="9"/>
      <c r="CC5146" s="9"/>
      <c r="CF5146" s="9"/>
      <c r="CG5146" s="9"/>
      <c r="CJ5146" s="9"/>
      <c r="CK5146" s="9"/>
      <c r="CN5146" s="9"/>
      <c r="CO5146" s="9"/>
      <c r="CP5146" s="9"/>
      <c r="CQ5146" s="9"/>
      <c r="CR5146" s="9"/>
      <c r="CS5146" s="9"/>
      <c r="CT5146" s="9"/>
      <c r="CU5146" s="9"/>
      <c r="CV5146" s="9"/>
      <c r="CW5146" s="9"/>
      <c r="CX5146" s="9"/>
      <c r="CY5146" s="9"/>
      <c r="CZ5146" s="9"/>
      <c r="DA5146" s="9"/>
      <c r="DB5146" s="9"/>
      <c r="DC5146" s="9"/>
      <c r="DD5146" s="9"/>
      <c r="DE5146" s="9"/>
      <c r="DF5146" s="9"/>
      <c r="DG5146" s="9"/>
      <c r="DH5146" s="9"/>
      <c r="DI5146" s="9"/>
      <c r="DJ5146" s="9"/>
      <c r="DK5146" s="9"/>
      <c r="DL5146" s="9"/>
      <c r="DM5146" s="9"/>
      <c r="DN5146" s="9"/>
      <c r="DO5146" s="9"/>
      <c r="DP5146" s="9"/>
      <c r="DQ5146" s="9"/>
      <c r="DR5146" s="9"/>
      <c r="DS5146" s="9"/>
      <c r="DT5146" s="9"/>
      <c r="DU5146" s="9"/>
      <c r="DV5146" s="9"/>
      <c r="DW5146" s="9"/>
      <c r="DX5146" s="9"/>
      <c r="DY5146" s="9"/>
      <c r="DZ5146" s="9"/>
      <c r="EA5146" s="9"/>
    </row>
    <row r="5147" spans="1:131" ht="19.5" customHeight="1" x14ac:dyDescent="0.25">
      <c r="A5147" s="9">
        <v>3575</v>
      </c>
      <c r="B5147" s="9" t="s">
        <v>10493</v>
      </c>
      <c r="C5147" s="9" t="s">
        <v>10492</v>
      </c>
      <c r="D5147" s="9"/>
      <c r="E5147" s="9" t="s">
        <v>8909</v>
      </c>
      <c r="F5147" s="9" t="s">
        <v>8910</v>
      </c>
      <c r="G5147" s="9"/>
      <c r="H5147" s="9" t="s">
        <v>202</v>
      </c>
      <c r="I5147" s="9" t="s">
        <v>35</v>
      </c>
      <c r="M5147" s="9" t="s">
        <v>20</v>
      </c>
      <c r="O5147" s="9">
        <v>31</v>
      </c>
      <c r="R5147" s="9"/>
      <c r="S5147" s="9"/>
      <c r="T5147" s="9"/>
      <c r="U5147" s="9"/>
      <c r="V5147" s="9"/>
      <c r="W5147" s="9"/>
      <c r="X5147" s="9"/>
      <c r="Y5147" s="9"/>
      <c r="Z5147" s="9"/>
      <c r="AA5147" s="9"/>
      <c r="AB5147" s="9"/>
      <c r="AC5147" s="9"/>
      <c r="AD5147" s="9"/>
      <c r="AE5147" s="9"/>
      <c r="AF5147" s="55"/>
      <c r="AG5147" s="55"/>
      <c r="AH5147" s="9"/>
      <c r="AI5147" s="9"/>
      <c r="AJ5147" s="9"/>
      <c r="AK5147" s="9"/>
      <c r="AL5147" s="9"/>
      <c r="AM5147" s="9"/>
      <c r="AN5147" s="9"/>
      <c r="AO5147" s="9"/>
      <c r="AP5147" s="9"/>
      <c r="AQ5147" s="9"/>
      <c r="AR5147" s="9"/>
      <c r="AS5147" s="9"/>
      <c r="AT5147" s="9"/>
      <c r="AU5147" s="9"/>
      <c r="AV5147" s="9"/>
      <c r="AW5147" s="9"/>
      <c r="AX5147" s="9"/>
      <c r="AY5147" s="9"/>
      <c r="AZ5147" s="9"/>
      <c r="BA5147" s="9"/>
      <c r="BB5147" s="9"/>
      <c r="BC5147" s="9"/>
      <c r="BD5147" s="9"/>
      <c r="BE5147" s="9"/>
      <c r="BF5147" s="9"/>
      <c r="BG5147" s="9"/>
      <c r="BH5147" s="9"/>
      <c r="BI5147" s="9"/>
      <c r="BJ5147" s="9"/>
      <c r="BK5147" s="9"/>
      <c r="BL5147" s="9"/>
      <c r="BM5147" s="9"/>
      <c r="BN5147" s="9"/>
      <c r="BO5147" s="9"/>
      <c r="BP5147" s="9"/>
      <c r="BQ5147" s="9"/>
      <c r="BT5147" s="9"/>
      <c r="BU5147" s="9"/>
      <c r="BX5147" s="9"/>
      <c r="BY5147" s="9"/>
      <c r="CB5147" s="9"/>
      <c r="CC5147" s="9"/>
      <c r="CF5147" s="9"/>
      <c r="CG5147" s="9"/>
      <c r="CJ5147" s="9"/>
      <c r="CK5147" s="9"/>
      <c r="CN5147" s="9"/>
      <c r="CO5147" s="9"/>
      <c r="CP5147" s="9"/>
      <c r="CQ5147" s="9"/>
      <c r="CR5147" s="9"/>
      <c r="CS5147" s="9"/>
      <c r="CT5147" s="9"/>
      <c r="CU5147" s="9"/>
      <c r="CV5147" s="9"/>
      <c r="CW5147" s="9"/>
      <c r="CX5147" s="9"/>
      <c r="CY5147" s="9"/>
      <c r="CZ5147" s="9"/>
      <c r="DA5147" s="9"/>
      <c r="DB5147" s="9"/>
      <c r="DC5147" s="9"/>
      <c r="DD5147" s="9"/>
      <c r="DE5147" s="9"/>
      <c r="DF5147" s="9"/>
      <c r="DG5147" s="9"/>
      <c r="DH5147" s="9"/>
      <c r="DI5147" s="9"/>
      <c r="DJ5147" s="9"/>
      <c r="DK5147" s="9"/>
      <c r="DL5147" s="9"/>
      <c r="DM5147" s="9"/>
      <c r="DN5147" s="9"/>
      <c r="DO5147" s="9"/>
      <c r="DP5147" s="9"/>
      <c r="DQ5147" s="9"/>
      <c r="DR5147" s="9"/>
      <c r="DS5147" s="9"/>
      <c r="DT5147" s="9"/>
      <c r="DU5147" s="9"/>
      <c r="DV5147" s="9"/>
      <c r="DW5147" s="9"/>
      <c r="DX5147" s="9"/>
      <c r="DY5147" s="9"/>
      <c r="DZ5147" s="9"/>
      <c r="EA5147" s="9"/>
    </row>
    <row r="5148" spans="1:131" ht="19.5" customHeight="1" x14ac:dyDescent="0.25">
      <c r="A5148" s="9">
        <v>3576</v>
      </c>
      <c r="B5148" s="9" t="s">
        <v>10494</v>
      </c>
      <c r="C5148" s="9" t="s">
        <v>10495</v>
      </c>
      <c r="D5148" s="9"/>
      <c r="E5148" s="9" t="s">
        <v>10324</v>
      </c>
      <c r="F5148" s="9" t="s">
        <v>9677</v>
      </c>
      <c r="G5148" s="9"/>
      <c r="H5148" s="9" t="s">
        <v>202</v>
      </c>
      <c r="I5148" s="9" t="s">
        <v>25</v>
      </c>
      <c r="M5148" s="9" t="s">
        <v>20</v>
      </c>
      <c r="O5148" s="9">
        <v>30</v>
      </c>
      <c r="R5148" s="9"/>
      <c r="S5148" s="9"/>
      <c r="T5148" s="9"/>
      <c r="U5148" s="9"/>
      <c r="V5148" s="9"/>
      <c r="W5148" s="9"/>
      <c r="X5148" s="9"/>
      <c r="Y5148" s="9"/>
      <c r="Z5148" s="9"/>
      <c r="AA5148" s="9"/>
      <c r="AB5148" s="9"/>
      <c r="AC5148" s="9"/>
      <c r="AD5148" s="9"/>
      <c r="AE5148" s="9"/>
      <c r="AF5148" s="55"/>
      <c r="AG5148" s="55"/>
      <c r="AH5148" s="9"/>
      <c r="AI5148" s="9"/>
      <c r="AJ5148" s="9"/>
      <c r="AK5148" s="9"/>
      <c r="AL5148" s="9"/>
      <c r="AM5148" s="9"/>
      <c r="AN5148" s="9"/>
      <c r="AO5148" s="9"/>
      <c r="AP5148" s="9"/>
      <c r="AQ5148" s="9"/>
      <c r="AR5148" s="9"/>
      <c r="AS5148" s="9"/>
      <c r="AT5148" s="9"/>
      <c r="AU5148" s="9"/>
      <c r="AV5148" s="9"/>
      <c r="AW5148" s="9"/>
      <c r="AX5148" s="9"/>
      <c r="AY5148" s="9"/>
      <c r="AZ5148" s="9"/>
      <c r="BA5148" s="9"/>
      <c r="BB5148" s="9"/>
      <c r="BC5148" s="9"/>
      <c r="BD5148" s="9"/>
      <c r="BE5148" s="9"/>
      <c r="BF5148" s="9"/>
      <c r="BG5148" s="9"/>
      <c r="BH5148" s="9"/>
      <c r="BI5148" s="9"/>
      <c r="BJ5148" s="9"/>
      <c r="BK5148" s="9"/>
      <c r="BL5148" s="9"/>
      <c r="BM5148" s="9"/>
      <c r="BN5148" s="9"/>
      <c r="BO5148" s="9"/>
      <c r="BP5148" s="9"/>
      <c r="BQ5148" s="9"/>
      <c r="BT5148" s="9"/>
      <c r="BU5148" s="9"/>
      <c r="BX5148" s="9"/>
      <c r="BY5148" s="9"/>
      <c r="CB5148" s="9"/>
      <c r="CC5148" s="9"/>
      <c r="CF5148" s="9"/>
      <c r="CG5148" s="9"/>
      <c r="CJ5148" s="9"/>
      <c r="CK5148" s="9"/>
      <c r="CN5148" s="9"/>
      <c r="CO5148" s="9"/>
      <c r="CP5148" s="9"/>
      <c r="CQ5148" s="9"/>
      <c r="CR5148" s="9"/>
      <c r="CS5148" s="9"/>
      <c r="CT5148" s="9"/>
      <c r="CU5148" s="9"/>
      <c r="CV5148" s="9"/>
      <c r="CW5148" s="9"/>
      <c r="CX5148" s="9"/>
      <c r="CY5148" s="9"/>
      <c r="CZ5148" s="9"/>
      <c r="DA5148" s="9"/>
      <c r="DB5148" s="9"/>
      <c r="DC5148" s="9"/>
      <c r="DD5148" s="9"/>
      <c r="DE5148" s="9"/>
      <c r="DF5148" s="9"/>
      <c r="DG5148" s="9"/>
      <c r="DH5148" s="9"/>
      <c r="DI5148" s="9"/>
      <c r="DJ5148" s="9"/>
      <c r="DK5148" s="9"/>
      <c r="DL5148" s="9"/>
      <c r="DM5148" s="9"/>
      <c r="DN5148" s="9"/>
      <c r="DO5148" s="9"/>
      <c r="DP5148" s="9"/>
      <c r="DQ5148" s="9"/>
      <c r="DR5148" s="9"/>
      <c r="DS5148" s="9"/>
      <c r="DT5148" s="9"/>
      <c r="DU5148" s="9"/>
      <c r="DV5148" s="9"/>
      <c r="DW5148" s="9"/>
      <c r="DX5148" s="9"/>
      <c r="DY5148" s="9"/>
      <c r="DZ5148" s="9"/>
      <c r="EA5148" s="9"/>
    </row>
    <row r="5149" spans="1:131" ht="19.5" customHeight="1" x14ac:dyDescent="0.25">
      <c r="A5149" s="9">
        <v>3577</v>
      </c>
      <c r="B5149" s="9" t="s">
        <v>10496</v>
      </c>
      <c r="C5149" s="9" t="s">
        <v>10497</v>
      </c>
      <c r="D5149" s="9"/>
      <c r="E5149" s="9" t="s">
        <v>2283</v>
      </c>
      <c r="F5149" s="9" t="s">
        <v>7474</v>
      </c>
      <c r="G5149" s="9"/>
      <c r="H5149" s="9" t="s">
        <v>202</v>
      </c>
      <c r="I5149" s="9" t="s">
        <v>10498</v>
      </c>
      <c r="M5149" s="9" t="s">
        <v>20</v>
      </c>
      <c r="O5149" s="9">
        <v>32</v>
      </c>
      <c r="R5149" s="9"/>
      <c r="S5149" s="9"/>
      <c r="T5149" s="9"/>
      <c r="U5149" s="9"/>
      <c r="V5149" s="9"/>
      <c r="W5149" s="9"/>
      <c r="X5149" s="9"/>
      <c r="Y5149" s="9"/>
      <c r="Z5149" s="9"/>
      <c r="AA5149" s="9"/>
      <c r="AB5149" s="9"/>
      <c r="AC5149" s="9"/>
      <c r="AD5149" s="9"/>
      <c r="AE5149" s="9"/>
      <c r="AF5149" s="55"/>
      <c r="AG5149" s="55"/>
      <c r="AH5149" s="9"/>
      <c r="AI5149" s="9"/>
      <c r="AJ5149" s="9"/>
      <c r="AK5149" s="9"/>
      <c r="AL5149" s="9"/>
      <c r="AM5149" s="9"/>
      <c r="AN5149" s="9"/>
      <c r="AO5149" s="9"/>
      <c r="AP5149" s="9"/>
      <c r="AQ5149" s="9"/>
      <c r="AR5149" s="9"/>
      <c r="AS5149" s="9"/>
      <c r="AT5149" s="9"/>
      <c r="AU5149" s="9"/>
      <c r="AV5149" s="9"/>
      <c r="AW5149" s="9"/>
      <c r="AX5149" s="9"/>
      <c r="AY5149" s="9"/>
      <c r="AZ5149" s="9"/>
      <c r="BA5149" s="9"/>
      <c r="BB5149" s="9"/>
      <c r="BC5149" s="9"/>
      <c r="BD5149" s="9"/>
      <c r="BE5149" s="9"/>
      <c r="BF5149" s="9"/>
      <c r="BG5149" s="9"/>
      <c r="BH5149" s="9"/>
      <c r="BI5149" s="9"/>
      <c r="BJ5149" s="9"/>
      <c r="BK5149" s="9"/>
      <c r="BL5149" s="9"/>
      <c r="BM5149" s="9"/>
      <c r="BN5149" s="9"/>
      <c r="BO5149" s="9"/>
      <c r="BP5149" s="9"/>
      <c r="BQ5149" s="9"/>
      <c r="BT5149" s="9"/>
      <c r="BU5149" s="9"/>
      <c r="BX5149" s="9"/>
      <c r="BY5149" s="9"/>
      <c r="CB5149" s="9"/>
      <c r="CC5149" s="9"/>
      <c r="CF5149" s="9"/>
      <c r="CG5149" s="9"/>
      <c r="CJ5149" s="9"/>
      <c r="CK5149" s="9"/>
      <c r="CN5149" s="9"/>
      <c r="CO5149" s="9"/>
      <c r="CP5149" s="9"/>
      <c r="CQ5149" s="9"/>
      <c r="CR5149" s="9"/>
      <c r="CS5149" s="9"/>
      <c r="CT5149" s="9"/>
      <c r="CU5149" s="9"/>
      <c r="CV5149" s="9"/>
      <c r="CW5149" s="9"/>
      <c r="CX5149" s="9"/>
      <c r="CY5149" s="9"/>
      <c r="CZ5149" s="9"/>
      <c r="DA5149" s="9"/>
      <c r="DB5149" s="9"/>
      <c r="DC5149" s="9"/>
      <c r="DD5149" s="9"/>
      <c r="DE5149" s="9"/>
      <c r="DF5149" s="9"/>
      <c r="DG5149" s="9"/>
      <c r="DH5149" s="9"/>
      <c r="DI5149" s="9"/>
      <c r="DJ5149" s="9"/>
      <c r="DK5149" s="9"/>
      <c r="DL5149" s="9"/>
      <c r="DM5149" s="9"/>
      <c r="DN5149" s="9"/>
      <c r="DO5149" s="9"/>
      <c r="DP5149" s="9"/>
      <c r="DQ5149" s="9"/>
      <c r="DR5149" s="9"/>
      <c r="DS5149" s="9"/>
      <c r="DT5149" s="9"/>
      <c r="DU5149" s="9"/>
      <c r="DV5149" s="9"/>
      <c r="DW5149" s="9"/>
      <c r="DX5149" s="9"/>
      <c r="DY5149" s="9"/>
      <c r="DZ5149" s="9"/>
      <c r="EA5149" s="9"/>
    </row>
    <row r="5150" spans="1:131" ht="19.5" customHeight="1" x14ac:dyDescent="0.25">
      <c r="A5150" s="9">
        <v>3578</v>
      </c>
      <c r="B5150" s="9" t="s">
        <v>10499</v>
      </c>
      <c r="C5150" s="9" t="s">
        <v>10500</v>
      </c>
      <c r="D5150" s="9"/>
      <c r="E5150" s="9" t="s">
        <v>1369</v>
      </c>
      <c r="F5150" s="9" t="s">
        <v>9122</v>
      </c>
      <c r="G5150" s="9"/>
      <c r="H5150" s="9" t="s">
        <v>202</v>
      </c>
      <c r="I5150" s="9" t="s">
        <v>35</v>
      </c>
      <c r="M5150" s="9" t="s">
        <v>20</v>
      </c>
      <c r="O5150" s="9">
        <v>29</v>
      </c>
      <c r="R5150" s="9"/>
      <c r="S5150" s="9"/>
      <c r="T5150" s="9"/>
      <c r="U5150" s="9"/>
      <c r="V5150" s="9"/>
      <c r="W5150" s="9"/>
      <c r="X5150" s="9"/>
      <c r="Y5150" s="9"/>
      <c r="Z5150" s="9"/>
      <c r="AA5150" s="9"/>
      <c r="AB5150" s="9"/>
      <c r="AC5150" s="9"/>
      <c r="AD5150" s="9"/>
      <c r="AE5150" s="9"/>
      <c r="AF5150" s="55"/>
      <c r="AG5150" s="55"/>
      <c r="AH5150" s="9"/>
      <c r="AI5150" s="9"/>
      <c r="AJ5150" s="9"/>
      <c r="AK5150" s="9"/>
      <c r="AL5150" s="9"/>
      <c r="AM5150" s="9"/>
      <c r="AN5150" s="9"/>
      <c r="AO5150" s="9"/>
      <c r="AP5150" s="9"/>
      <c r="AQ5150" s="9"/>
      <c r="AR5150" s="9"/>
      <c r="AS5150" s="9"/>
      <c r="AT5150" s="9"/>
      <c r="AU5150" s="9"/>
      <c r="AV5150" s="9"/>
      <c r="AW5150" s="9"/>
      <c r="AX5150" s="9"/>
      <c r="AY5150" s="9"/>
      <c r="AZ5150" s="9"/>
      <c r="BA5150" s="9"/>
      <c r="BB5150" s="9"/>
      <c r="BC5150" s="9"/>
      <c r="BD5150" s="9"/>
      <c r="BE5150" s="9"/>
      <c r="BF5150" s="9"/>
      <c r="BG5150" s="9"/>
      <c r="BH5150" s="9"/>
      <c r="BI5150" s="9"/>
      <c r="BJ5150" s="9"/>
      <c r="BK5150" s="9"/>
      <c r="BL5150" s="9"/>
      <c r="BM5150" s="9"/>
      <c r="BN5150" s="9"/>
      <c r="BO5150" s="9"/>
      <c r="BP5150" s="9"/>
      <c r="BQ5150" s="9"/>
      <c r="BT5150" s="9"/>
      <c r="BU5150" s="9"/>
      <c r="BX5150" s="9"/>
      <c r="BY5150" s="9"/>
      <c r="CB5150" s="9"/>
      <c r="CC5150" s="9"/>
      <c r="CF5150" s="9"/>
      <c r="CG5150" s="9"/>
      <c r="CJ5150" s="9"/>
      <c r="CK5150" s="9"/>
      <c r="CN5150" s="9"/>
      <c r="CO5150" s="9"/>
      <c r="CP5150" s="9"/>
      <c r="CQ5150" s="9"/>
      <c r="CR5150" s="9"/>
      <c r="CS5150" s="9"/>
      <c r="CT5150" s="9"/>
      <c r="CU5150" s="9"/>
      <c r="CV5150" s="9"/>
      <c r="CW5150" s="9"/>
      <c r="CX5150" s="9"/>
      <c r="CY5150" s="9"/>
      <c r="CZ5150" s="9"/>
      <c r="DA5150" s="9"/>
      <c r="DB5150" s="9"/>
      <c r="DC5150" s="9"/>
      <c r="DD5150" s="9"/>
      <c r="DE5150" s="9"/>
      <c r="DF5150" s="9"/>
      <c r="DG5150" s="9"/>
      <c r="DH5150" s="9"/>
      <c r="DI5150" s="9"/>
      <c r="DJ5150" s="9"/>
      <c r="DK5150" s="9"/>
      <c r="DL5150" s="9"/>
      <c r="DM5150" s="9"/>
      <c r="DN5150" s="9"/>
      <c r="DO5150" s="9"/>
      <c r="DP5150" s="9"/>
      <c r="DQ5150" s="9"/>
      <c r="DR5150" s="9"/>
      <c r="DS5150" s="9"/>
      <c r="DT5150" s="9"/>
      <c r="DU5150" s="9"/>
      <c r="DV5150" s="9"/>
      <c r="DW5150" s="9"/>
      <c r="DX5150" s="9"/>
      <c r="DY5150" s="9"/>
      <c r="DZ5150" s="9"/>
      <c r="EA5150" s="9"/>
    </row>
    <row r="5151" spans="1:131" ht="19.5" customHeight="1" x14ac:dyDescent="0.25">
      <c r="A5151" s="9">
        <v>3579</v>
      </c>
      <c r="B5151" s="9" t="s">
        <v>10502</v>
      </c>
      <c r="C5151" s="9" t="s">
        <v>10503</v>
      </c>
      <c r="D5151" s="9"/>
      <c r="E5151" s="9" t="s">
        <v>6295</v>
      </c>
      <c r="F5151" s="9" t="s">
        <v>2427</v>
      </c>
      <c r="G5151" s="9"/>
      <c r="H5151" s="9" t="s">
        <v>202</v>
      </c>
      <c r="I5151" s="9" t="s">
        <v>35</v>
      </c>
      <c r="J5151" s="129">
        <v>44439</v>
      </c>
      <c r="K5151" s="129">
        <v>44410</v>
      </c>
      <c r="L5151" s="129">
        <v>44621</v>
      </c>
      <c r="O5151" s="9">
        <v>30</v>
      </c>
      <c r="Q5151" s="9" t="s">
        <v>54</v>
      </c>
      <c r="R5151" s="9"/>
      <c r="S5151" s="13">
        <v>63376410</v>
      </c>
      <c r="T5151" s="13">
        <v>63376410</v>
      </c>
      <c r="U5151" s="13">
        <v>19012923</v>
      </c>
      <c r="V5151" s="9"/>
      <c r="W5151" s="9"/>
      <c r="X5151" s="9"/>
      <c r="Y5151" s="9"/>
      <c r="Z5151" s="9"/>
      <c r="AA5151" s="9"/>
      <c r="AB5151" s="9"/>
      <c r="AC5151" s="9"/>
      <c r="AD5151" s="9"/>
      <c r="AE5151" s="9"/>
      <c r="AF5151" s="55"/>
      <c r="AG5151" s="55"/>
      <c r="AH5151" s="9"/>
      <c r="AI5151" s="9"/>
      <c r="AJ5151" s="9"/>
      <c r="AK5151" s="9"/>
      <c r="AL5151" s="9"/>
      <c r="AM5151" s="9"/>
      <c r="AN5151" s="9"/>
      <c r="AO5151" s="9"/>
      <c r="AP5151" s="9"/>
      <c r="AQ5151" s="9"/>
      <c r="AR5151" s="9"/>
      <c r="AS5151" s="9"/>
      <c r="AT5151" s="9"/>
      <c r="AU5151" s="9"/>
      <c r="AV5151" s="9"/>
      <c r="AW5151" s="9"/>
      <c r="AX5151" s="9"/>
      <c r="AY5151" s="9"/>
      <c r="AZ5151" s="9"/>
      <c r="BA5151" s="9"/>
      <c r="BB5151" s="9"/>
      <c r="BC5151" s="9"/>
      <c r="BD5151" s="9"/>
      <c r="BE5151" s="9"/>
      <c r="BF5151" s="9"/>
      <c r="BG5151" s="9"/>
      <c r="BH5151" s="9"/>
      <c r="BI5151" s="9"/>
      <c r="BJ5151" s="9"/>
      <c r="BK5151" s="9"/>
      <c r="BL5151" s="9"/>
      <c r="BM5151" s="9"/>
      <c r="BN5151" s="9"/>
      <c r="BO5151" s="9"/>
      <c r="BP5151" s="9"/>
      <c r="BQ5151" s="9"/>
      <c r="BT5151" s="9"/>
      <c r="BU5151" s="9"/>
      <c r="BX5151" s="9"/>
      <c r="BY5151" s="9"/>
      <c r="CB5151" s="9"/>
      <c r="CC5151" s="9"/>
      <c r="CF5151" s="9"/>
      <c r="CG5151" s="9"/>
      <c r="CJ5151" s="9"/>
      <c r="CK5151" s="9"/>
      <c r="CN5151" s="9"/>
      <c r="CO5151" s="9"/>
      <c r="CP5151" s="9"/>
      <c r="CQ5151" s="9"/>
      <c r="CR5151" s="9"/>
      <c r="CS5151" s="9"/>
      <c r="CT5151" s="9"/>
      <c r="CU5151" s="9"/>
      <c r="CV5151" s="9"/>
      <c r="CW5151" s="9"/>
      <c r="CX5151" s="9"/>
      <c r="CY5151" s="9"/>
      <c r="CZ5151" s="9"/>
      <c r="DA5151" s="9"/>
      <c r="DB5151" s="9"/>
      <c r="DC5151" s="9"/>
      <c r="DD5151" s="9"/>
      <c r="DE5151" s="9"/>
      <c r="DF5151" s="9"/>
      <c r="DG5151" s="9"/>
      <c r="DH5151" s="9"/>
      <c r="DI5151" s="9"/>
      <c r="DJ5151" s="9"/>
      <c r="DK5151" s="9"/>
      <c r="DL5151" s="9"/>
      <c r="DM5151" s="9"/>
      <c r="DN5151" s="9"/>
      <c r="DO5151" s="9"/>
      <c r="DP5151" s="9"/>
      <c r="DQ5151" s="9"/>
      <c r="DR5151" s="9"/>
      <c r="DS5151" s="9"/>
      <c r="DT5151" s="9"/>
      <c r="DU5151" s="9"/>
      <c r="DV5151" s="9"/>
      <c r="DW5151" s="9"/>
      <c r="DX5151" s="9"/>
      <c r="DY5151" s="9"/>
      <c r="DZ5151" s="9"/>
      <c r="EA5151" s="9"/>
    </row>
    <row r="5152" spans="1:131" ht="19.5" customHeight="1" x14ac:dyDescent="0.25">
      <c r="A5152" s="9">
        <v>3580</v>
      </c>
      <c r="B5152" s="9" t="s">
        <v>10504</v>
      </c>
      <c r="C5152" s="9" t="s">
        <v>10505</v>
      </c>
      <c r="D5152" s="9"/>
      <c r="E5152" s="9" t="s">
        <v>10506</v>
      </c>
      <c r="F5152" s="9" t="s">
        <v>105</v>
      </c>
      <c r="G5152" s="9"/>
      <c r="H5152" s="9" t="s">
        <v>202</v>
      </c>
      <c r="I5152" s="9" t="s">
        <v>3432</v>
      </c>
      <c r="J5152" s="129">
        <v>44501</v>
      </c>
      <c r="K5152" s="129">
        <v>44175</v>
      </c>
      <c r="L5152" s="129">
        <v>44760</v>
      </c>
      <c r="O5152" s="9">
        <v>22</v>
      </c>
      <c r="Q5152" s="9" t="s">
        <v>61</v>
      </c>
      <c r="R5152" s="9"/>
      <c r="S5152" s="13">
        <v>18322444160</v>
      </c>
      <c r="T5152" s="9"/>
      <c r="U5152" s="13">
        <v>5496733248</v>
      </c>
      <c r="V5152" s="9"/>
      <c r="W5152" s="9"/>
      <c r="X5152" s="9"/>
      <c r="Y5152" s="9"/>
      <c r="Z5152" s="9"/>
      <c r="AA5152" s="9"/>
      <c r="AB5152" s="9"/>
      <c r="AC5152" s="9"/>
      <c r="AD5152" s="9"/>
      <c r="AE5152" s="9"/>
      <c r="AF5152" s="55"/>
      <c r="AG5152" s="55"/>
      <c r="AH5152" s="9"/>
      <c r="AI5152" s="9"/>
      <c r="AJ5152" s="9"/>
      <c r="AK5152" s="9"/>
      <c r="AL5152" s="9"/>
      <c r="AM5152" s="9"/>
      <c r="AN5152" s="9"/>
      <c r="AO5152" s="9"/>
      <c r="AP5152" s="9"/>
      <c r="AQ5152" s="9"/>
      <c r="AR5152" s="9"/>
      <c r="AS5152" s="9"/>
      <c r="AT5152" s="9"/>
      <c r="AU5152" s="9"/>
      <c r="AV5152" s="9"/>
      <c r="AW5152" s="9"/>
      <c r="AX5152" s="9"/>
      <c r="AY5152" s="9"/>
      <c r="AZ5152" s="9"/>
      <c r="BA5152" s="9"/>
      <c r="BB5152" s="9"/>
      <c r="BC5152" s="9"/>
      <c r="BD5152" s="9"/>
      <c r="BE5152" s="9"/>
      <c r="BF5152" s="9"/>
      <c r="BG5152" s="9"/>
      <c r="BH5152" s="9"/>
      <c r="BI5152" s="9"/>
      <c r="BJ5152" s="9"/>
      <c r="BK5152" s="9"/>
      <c r="BL5152" s="9"/>
      <c r="BM5152" s="9"/>
      <c r="BN5152" s="9"/>
      <c r="BO5152" s="9"/>
      <c r="BP5152" s="9"/>
      <c r="BQ5152" s="9"/>
      <c r="BT5152" s="9"/>
      <c r="BU5152" s="9"/>
      <c r="BX5152" s="9"/>
      <c r="BY5152" s="9"/>
      <c r="CB5152" s="9"/>
      <c r="CC5152" s="9"/>
      <c r="CF5152" s="9"/>
      <c r="CG5152" s="9"/>
      <c r="CJ5152" s="9"/>
      <c r="CK5152" s="9"/>
      <c r="CN5152" s="9"/>
      <c r="CO5152" s="9"/>
      <c r="CP5152" s="9"/>
      <c r="CQ5152" s="9"/>
      <c r="CR5152" s="9"/>
      <c r="CS5152" s="9"/>
      <c r="CT5152" s="9"/>
      <c r="CU5152" s="9"/>
      <c r="CV5152" s="9"/>
      <c r="CW5152" s="9"/>
      <c r="CX5152" s="9"/>
      <c r="CY5152" s="9"/>
      <c r="CZ5152" s="9"/>
      <c r="DA5152" s="9"/>
      <c r="DB5152" s="9"/>
      <c r="DC5152" s="9"/>
      <c r="DD5152" s="9"/>
      <c r="DE5152" s="9"/>
      <c r="DF5152" s="9"/>
      <c r="DG5152" s="9"/>
      <c r="DH5152" s="9"/>
      <c r="DI5152" s="9"/>
      <c r="DJ5152" s="9"/>
      <c r="DK5152" s="9"/>
      <c r="DL5152" s="9"/>
      <c r="DM5152" s="9"/>
      <c r="DN5152" s="9"/>
      <c r="DO5152" s="9"/>
      <c r="DP5152" s="9"/>
      <c r="DQ5152" s="9"/>
      <c r="DR5152" s="9"/>
      <c r="DS5152" s="9"/>
      <c r="DT5152" s="9"/>
      <c r="DU5152" s="9"/>
      <c r="DV5152" s="9"/>
      <c r="DW5152" s="9"/>
      <c r="DX5152" s="9"/>
      <c r="DY5152" s="9"/>
      <c r="DZ5152" s="9"/>
      <c r="EA5152" s="9"/>
    </row>
    <row r="5153" spans="1:131" ht="19.5" customHeight="1" x14ac:dyDescent="0.25">
      <c r="A5153" s="9">
        <v>3581</v>
      </c>
      <c r="B5153" s="9" t="s">
        <v>10512</v>
      </c>
      <c r="C5153" s="9" t="s">
        <v>10514</v>
      </c>
      <c r="D5153" s="9"/>
      <c r="E5153" s="9" t="s">
        <v>3646</v>
      </c>
      <c r="F5153" s="9" t="s">
        <v>5505</v>
      </c>
      <c r="G5153" s="9"/>
      <c r="H5153" s="9" t="s">
        <v>202</v>
      </c>
      <c r="I5153" s="9" t="s">
        <v>3432</v>
      </c>
      <c r="J5153" s="129">
        <v>44298</v>
      </c>
      <c r="K5153" s="129">
        <v>44208</v>
      </c>
      <c r="L5153" s="129">
        <v>44706</v>
      </c>
      <c r="O5153" s="9">
        <v>30</v>
      </c>
      <c r="Q5153" s="9" t="s">
        <v>61</v>
      </c>
      <c r="R5153" s="9"/>
      <c r="S5153" s="13">
        <v>920202435</v>
      </c>
      <c r="T5153" s="13">
        <v>920202435</v>
      </c>
      <c r="U5153" s="13">
        <v>276060731</v>
      </c>
      <c r="V5153" s="9"/>
      <c r="W5153" s="9"/>
      <c r="X5153" s="9"/>
      <c r="Y5153" s="9"/>
      <c r="Z5153" s="9"/>
      <c r="AA5153" s="9"/>
      <c r="AB5153" s="9"/>
      <c r="AC5153" s="9"/>
      <c r="AD5153" s="9"/>
      <c r="AE5153" s="9"/>
      <c r="AF5153" s="55"/>
      <c r="AG5153" s="55"/>
      <c r="AH5153" s="9"/>
      <c r="AI5153" s="9"/>
      <c r="AJ5153" s="9"/>
      <c r="AK5153" s="9"/>
      <c r="AL5153" s="9"/>
      <c r="AM5153" s="9"/>
      <c r="AN5153" s="9"/>
      <c r="AO5153" s="9"/>
      <c r="AP5153" s="9"/>
      <c r="AQ5153" s="9"/>
      <c r="AR5153" s="9"/>
      <c r="AS5153" s="9"/>
      <c r="AT5153" s="9"/>
      <c r="AU5153" s="9"/>
      <c r="AV5153" s="9"/>
      <c r="AW5153" s="9"/>
      <c r="AX5153" s="9"/>
      <c r="AY5153" s="9"/>
      <c r="AZ5153" s="9"/>
      <c r="BA5153" s="9"/>
      <c r="BB5153" s="9"/>
      <c r="BC5153" s="9"/>
      <c r="BD5153" s="9"/>
      <c r="BE5153" s="9"/>
      <c r="BF5153" s="9"/>
      <c r="BG5153" s="9"/>
      <c r="BH5153" s="9"/>
      <c r="BI5153" s="9"/>
      <c r="BJ5153" s="9"/>
      <c r="BK5153" s="9"/>
      <c r="BL5153" s="9"/>
      <c r="BM5153" s="9"/>
      <c r="BN5153" s="9"/>
      <c r="BO5153" s="9"/>
      <c r="BP5153" s="9"/>
      <c r="BQ5153" s="9"/>
      <c r="BT5153" s="9"/>
      <c r="BU5153" s="9"/>
      <c r="BX5153" s="9"/>
      <c r="BY5153" s="9"/>
      <c r="CB5153" s="9"/>
      <c r="CC5153" s="9"/>
      <c r="CF5153" s="9"/>
      <c r="CG5153" s="9"/>
      <c r="CJ5153" s="9"/>
      <c r="CK5153" s="9"/>
      <c r="CN5153" s="9"/>
      <c r="CO5153" s="9"/>
      <c r="CP5153" s="9"/>
      <c r="CQ5153" s="9"/>
      <c r="CR5153" s="9"/>
      <c r="CS5153" s="9"/>
      <c r="CT5153" s="9"/>
      <c r="CU5153" s="9"/>
      <c r="CV5153" s="9"/>
      <c r="CW5153" s="9"/>
      <c r="CX5153" s="9"/>
      <c r="CY5153" s="9"/>
      <c r="CZ5153" s="9"/>
      <c r="DA5153" s="9"/>
      <c r="DB5153" s="9"/>
      <c r="DC5153" s="9"/>
      <c r="DD5153" s="9"/>
      <c r="DE5153" s="9"/>
      <c r="DF5153" s="9"/>
      <c r="DG5153" s="9"/>
      <c r="DH5153" s="9"/>
      <c r="DI5153" s="9"/>
      <c r="DJ5153" s="9"/>
      <c r="DK5153" s="9"/>
      <c r="DL5153" s="9"/>
      <c r="DM5153" s="9"/>
      <c r="DN5153" s="9"/>
      <c r="DO5153" s="9"/>
      <c r="DP5153" s="9"/>
      <c r="DQ5153" s="9"/>
      <c r="DR5153" s="9"/>
      <c r="DS5153" s="9"/>
      <c r="DT5153" s="9"/>
      <c r="DU5153" s="9"/>
      <c r="DV5153" s="9"/>
      <c r="DW5153" s="9"/>
      <c r="DX5153" s="9"/>
      <c r="DY5153" s="9"/>
      <c r="DZ5153" s="9"/>
      <c r="EA5153" s="9"/>
    </row>
    <row r="5154" spans="1:131" ht="19.5" customHeight="1" x14ac:dyDescent="0.25">
      <c r="A5154" s="9">
        <v>3582</v>
      </c>
      <c r="B5154" s="10" t="s">
        <v>10513</v>
      </c>
      <c r="C5154" s="9" t="s">
        <v>10515</v>
      </c>
      <c r="E5154" s="9" t="s">
        <v>8487</v>
      </c>
      <c r="F5154" s="9" t="s">
        <v>8488</v>
      </c>
      <c r="H5154" s="9" t="s">
        <v>202</v>
      </c>
      <c r="I5154" s="9" t="s">
        <v>25</v>
      </c>
      <c r="J5154" s="129">
        <v>44487</v>
      </c>
      <c r="K5154" s="129">
        <v>44433</v>
      </c>
      <c r="L5154" s="129">
        <v>44798</v>
      </c>
      <c r="O5154" s="9">
        <v>30</v>
      </c>
      <c r="Q5154" s="9" t="s">
        <v>54</v>
      </c>
      <c r="S5154" s="13">
        <v>8085000</v>
      </c>
      <c r="T5154" s="13">
        <v>8085000</v>
      </c>
      <c r="U5154" s="13">
        <v>2425500</v>
      </c>
      <c r="V5154" s="9"/>
      <c r="W5154" s="9"/>
      <c r="X5154" s="9"/>
      <c r="Y5154" s="9"/>
      <c r="Z5154" s="9"/>
      <c r="AA5154" s="9"/>
      <c r="AB5154" s="9"/>
      <c r="AC5154" s="9"/>
      <c r="AD5154" s="9"/>
      <c r="AE5154" s="9"/>
      <c r="AF5154" s="55"/>
      <c r="AG5154" s="55"/>
      <c r="AH5154" s="9"/>
      <c r="AI5154" s="9"/>
      <c r="AJ5154" s="9"/>
      <c r="AK5154" s="9"/>
      <c r="AL5154" s="9"/>
      <c r="AM5154" s="9"/>
      <c r="AN5154" s="9"/>
      <c r="AO5154" s="9"/>
      <c r="AP5154" s="9"/>
      <c r="AQ5154" s="9"/>
      <c r="AR5154" s="9"/>
      <c r="AS5154" s="9"/>
      <c r="AT5154" s="9"/>
      <c r="AU5154" s="9"/>
      <c r="AV5154" s="9"/>
      <c r="AW5154" s="9"/>
      <c r="AX5154" s="9"/>
      <c r="AY5154" s="9"/>
      <c r="AZ5154" s="9"/>
      <c r="BA5154" s="9"/>
      <c r="BB5154" s="9"/>
      <c r="BC5154" s="9"/>
      <c r="BD5154" s="9"/>
      <c r="BE5154" s="9"/>
      <c r="BF5154" s="9"/>
      <c r="BG5154" s="9"/>
      <c r="BH5154" s="9"/>
      <c r="BI5154" s="9"/>
      <c r="BJ5154" s="9"/>
      <c r="BK5154" s="9"/>
      <c r="BL5154" s="9"/>
      <c r="BM5154" s="9"/>
      <c r="BN5154" s="9"/>
      <c r="BO5154" s="9"/>
      <c r="BP5154" s="9"/>
      <c r="BQ5154" s="9"/>
      <c r="BT5154" s="9"/>
      <c r="BU5154" s="9"/>
      <c r="BX5154" s="9"/>
      <c r="BY5154" s="9"/>
      <c r="CB5154" s="9"/>
      <c r="CC5154" s="9"/>
      <c r="CF5154" s="9"/>
      <c r="CG5154" s="9"/>
      <c r="CJ5154" s="9"/>
      <c r="CK5154" s="9"/>
      <c r="CN5154" s="9"/>
      <c r="CO5154" s="9"/>
      <c r="CP5154" s="9"/>
      <c r="CQ5154" s="9"/>
      <c r="CR5154" s="9"/>
      <c r="CS5154" s="9"/>
      <c r="CT5154" s="9"/>
      <c r="CU5154" s="9"/>
      <c r="CV5154" s="9"/>
      <c r="CW5154" s="9"/>
      <c r="CX5154" s="9"/>
      <c r="CY5154" s="9"/>
      <c r="CZ5154" s="9"/>
      <c r="DA5154" s="9"/>
      <c r="DB5154" s="9"/>
      <c r="DC5154" s="9"/>
      <c r="DD5154" s="9"/>
      <c r="DE5154" s="9"/>
      <c r="DF5154" s="9"/>
      <c r="DG5154" s="9"/>
      <c r="DH5154" s="9"/>
      <c r="DI5154" s="9"/>
      <c r="DJ5154" s="9"/>
      <c r="DK5154" s="9"/>
      <c r="DL5154" s="9"/>
      <c r="DM5154" s="9"/>
      <c r="DN5154" s="9"/>
      <c r="DO5154" s="9"/>
      <c r="DP5154" s="9"/>
      <c r="DQ5154" s="9"/>
      <c r="DR5154" s="9"/>
      <c r="DS5154" s="9"/>
      <c r="DT5154" s="9"/>
      <c r="DU5154" s="9"/>
      <c r="DV5154" s="9"/>
      <c r="DW5154" s="9"/>
      <c r="DX5154" s="9"/>
      <c r="DY5154" s="9"/>
      <c r="DZ5154" s="9"/>
      <c r="EA5154" s="9"/>
    </row>
    <row r="5155" spans="1:131" ht="38.25" customHeight="1" x14ac:dyDescent="0.25">
      <c r="A5155" s="9">
        <v>3583</v>
      </c>
      <c r="B5155" s="9" t="s">
        <v>10516</v>
      </c>
      <c r="C5155" s="9" t="s">
        <v>10518</v>
      </c>
      <c r="D5155" s="9"/>
      <c r="E5155" s="9" t="s">
        <v>9805</v>
      </c>
      <c r="F5155" s="9" t="s">
        <v>10517</v>
      </c>
      <c r="G5155" s="9"/>
      <c r="H5155" s="9" t="s">
        <v>202</v>
      </c>
      <c r="I5155" s="9" t="s">
        <v>78</v>
      </c>
      <c r="J5155" s="129">
        <v>44417</v>
      </c>
      <c r="K5155" s="129">
        <v>44417</v>
      </c>
      <c r="L5155" s="129">
        <v>44464</v>
      </c>
      <c r="O5155" s="9">
        <v>26</v>
      </c>
      <c r="Q5155" s="9" t="s">
        <v>61</v>
      </c>
      <c r="R5155" s="9"/>
      <c r="S5155" s="13">
        <v>8193250</v>
      </c>
      <c r="T5155" s="13">
        <v>8193250</v>
      </c>
      <c r="U5155" s="13">
        <v>2457975</v>
      </c>
      <c r="V5155" s="9"/>
      <c r="W5155" s="9"/>
      <c r="X5155" s="9"/>
      <c r="Y5155" s="9"/>
      <c r="Z5155" s="9"/>
      <c r="AA5155" s="9"/>
      <c r="AB5155" s="9"/>
      <c r="AC5155" s="9"/>
      <c r="AD5155" s="9"/>
      <c r="AE5155" s="9"/>
      <c r="AF5155" s="55"/>
      <c r="AG5155" s="55"/>
      <c r="AH5155" s="9"/>
      <c r="AI5155" s="9"/>
      <c r="AJ5155" s="9"/>
      <c r="AK5155" s="9"/>
      <c r="AL5155" s="9"/>
      <c r="AM5155" s="9"/>
      <c r="AN5155" s="9"/>
      <c r="AO5155" s="9"/>
      <c r="AP5155" s="9"/>
      <c r="AQ5155" s="9"/>
      <c r="AR5155" s="9"/>
      <c r="AS5155" s="9"/>
      <c r="AT5155" s="9"/>
      <c r="AU5155" s="9"/>
      <c r="AV5155" s="9"/>
      <c r="AW5155" s="9"/>
      <c r="AX5155" s="9"/>
      <c r="AY5155" s="9"/>
      <c r="AZ5155" s="9"/>
      <c r="BA5155" s="9"/>
      <c r="BB5155" s="9"/>
      <c r="BC5155" s="9"/>
      <c r="BD5155" s="9"/>
      <c r="BE5155" s="9"/>
      <c r="BF5155" s="9"/>
      <c r="BG5155" s="9"/>
      <c r="BH5155" s="9"/>
      <c r="BI5155" s="9"/>
      <c r="BJ5155" s="9"/>
      <c r="BK5155" s="9"/>
      <c r="BL5155" s="9"/>
      <c r="BM5155" s="9"/>
      <c r="BN5155" s="9"/>
      <c r="BO5155" s="9"/>
      <c r="BP5155" s="9"/>
      <c r="BQ5155" s="9"/>
      <c r="BT5155" s="9"/>
      <c r="BU5155" s="9"/>
      <c r="BX5155" s="9"/>
      <c r="BY5155" s="9"/>
      <c r="CB5155" s="9"/>
      <c r="CC5155" s="9"/>
      <c r="CF5155" s="9"/>
      <c r="CG5155" s="9"/>
      <c r="CJ5155" s="9"/>
      <c r="CK5155" s="9"/>
      <c r="CN5155" s="9"/>
      <c r="CO5155" s="9"/>
      <c r="CP5155" s="9"/>
      <c r="CQ5155" s="9"/>
      <c r="CR5155" s="9"/>
      <c r="CS5155" s="9"/>
      <c r="CT5155" s="9"/>
      <c r="CU5155" s="9"/>
      <c r="CV5155" s="9"/>
      <c r="CW5155" s="9"/>
      <c r="CX5155" s="9"/>
      <c r="CY5155" s="9"/>
      <c r="CZ5155" s="9"/>
      <c r="DA5155" s="9"/>
      <c r="DB5155" s="9"/>
      <c r="DC5155" s="9"/>
      <c r="DD5155" s="9"/>
      <c r="DE5155" s="9"/>
      <c r="DF5155" s="9"/>
      <c r="DG5155" s="9"/>
      <c r="DH5155" s="9"/>
      <c r="DI5155" s="9"/>
      <c r="DJ5155" s="9"/>
      <c r="DK5155" s="9"/>
      <c r="DL5155" s="9"/>
      <c r="DM5155" s="9"/>
      <c r="DN5155" s="9"/>
      <c r="DO5155" s="9"/>
      <c r="DP5155" s="9"/>
      <c r="DQ5155" s="9"/>
      <c r="DR5155" s="9"/>
      <c r="DS5155" s="9"/>
      <c r="DT5155" s="9"/>
      <c r="DU5155" s="9"/>
      <c r="DV5155" s="9"/>
      <c r="DW5155" s="9"/>
      <c r="DX5155" s="9"/>
      <c r="DY5155" s="9"/>
      <c r="DZ5155" s="9"/>
      <c r="EA5155" s="9"/>
    </row>
    <row r="5156" spans="1:131" ht="19.5" customHeight="1" x14ac:dyDescent="0.25">
      <c r="A5156" s="9">
        <v>3584</v>
      </c>
      <c r="B5156" s="9" t="s">
        <v>10519</v>
      </c>
      <c r="C5156" s="9" t="s">
        <v>10520</v>
      </c>
      <c r="D5156" s="9"/>
      <c r="E5156" s="9" t="s">
        <v>915</v>
      </c>
      <c r="F5156" s="9" t="s">
        <v>10521</v>
      </c>
      <c r="G5156" s="9"/>
      <c r="H5156" s="9" t="s">
        <v>202</v>
      </c>
      <c r="I5156" s="9" t="s">
        <v>28</v>
      </c>
      <c r="J5156" s="129">
        <v>44470</v>
      </c>
      <c r="K5156" s="129">
        <v>44438</v>
      </c>
      <c r="L5156" s="129">
        <v>44651</v>
      </c>
      <c r="O5156" s="9">
        <v>27</v>
      </c>
      <c r="Q5156" s="9" t="s">
        <v>54</v>
      </c>
      <c r="R5156" s="9"/>
      <c r="S5156" s="13">
        <v>14000000</v>
      </c>
      <c r="T5156" s="13">
        <v>14000000</v>
      </c>
      <c r="U5156" s="13">
        <v>4200000</v>
      </c>
      <c r="V5156" s="9"/>
      <c r="W5156" s="9"/>
      <c r="X5156" s="9"/>
      <c r="Y5156" s="9"/>
      <c r="Z5156" s="9"/>
      <c r="AA5156" s="9"/>
      <c r="AB5156" s="9"/>
      <c r="AC5156" s="9"/>
      <c r="AD5156" s="9"/>
      <c r="AE5156" s="9"/>
      <c r="AF5156" s="55"/>
      <c r="AG5156" s="55"/>
      <c r="AH5156" s="9"/>
      <c r="AI5156" s="9"/>
      <c r="AJ5156" s="9"/>
      <c r="AK5156" s="9"/>
      <c r="AL5156" s="9"/>
      <c r="AM5156" s="9"/>
      <c r="AN5156" s="9"/>
      <c r="AO5156" s="9"/>
      <c r="AP5156" s="9"/>
      <c r="AQ5156" s="9"/>
      <c r="AR5156" s="9"/>
      <c r="AS5156" s="9"/>
      <c r="AT5156" s="9"/>
      <c r="AU5156" s="9"/>
      <c r="AV5156" s="9"/>
      <c r="AW5156" s="9"/>
      <c r="AX5156" s="9"/>
      <c r="AY5156" s="9"/>
      <c r="AZ5156" s="9"/>
      <c r="BA5156" s="9"/>
      <c r="BB5156" s="9"/>
      <c r="BC5156" s="9"/>
      <c r="BD5156" s="9"/>
      <c r="BE5156" s="9"/>
      <c r="BF5156" s="9"/>
      <c r="BG5156" s="9"/>
      <c r="BH5156" s="9"/>
      <c r="BI5156" s="9"/>
      <c r="BJ5156" s="9"/>
      <c r="BK5156" s="9"/>
      <c r="BL5156" s="9"/>
      <c r="BM5156" s="9"/>
      <c r="BN5156" s="9"/>
      <c r="BO5156" s="9"/>
      <c r="BP5156" s="9"/>
      <c r="BQ5156" s="9"/>
      <c r="BT5156" s="9"/>
      <c r="BU5156" s="9"/>
      <c r="BX5156" s="9"/>
      <c r="BY5156" s="9"/>
      <c r="CB5156" s="9"/>
      <c r="CC5156" s="9"/>
      <c r="CF5156" s="9"/>
      <c r="CG5156" s="9"/>
      <c r="CJ5156" s="9"/>
      <c r="CK5156" s="9"/>
      <c r="CN5156" s="9"/>
      <c r="CO5156" s="9"/>
      <c r="CP5156" s="9"/>
      <c r="CQ5156" s="9"/>
      <c r="CR5156" s="9"/>
      <c r="CS5156" s="9"/>
      <c r="CT5156" s="9"/>
      <c r="CU5156" s="9"/>
      <c r="CV5156" s="9"/>
      <c r="CW5156" s="9"/>
      <c r="CX5156" s="9"/>
      <c r="CY5156" s="9"/>
      <c r="CZ5156" s="9"/>
      <c r="DA5156" s="9"/>
      <c r="DB5156" s="9"/>
      <c r="DC5156" s="9"/>
      <c r="DD5156" s="9"/>
      <c r="DE5156" s="9"/>
      <c r="DF5156" s="9"/>
      <c r="DG5156" s="9"/>
      <c r="DH5156" s="9"/>
      <c r="DI5156" s="9"/>
      <c r="DJ5156" s="9"/>
      <c r="DK5156" s="9"/>
      <c r="DL5156" s="9"/>
      <c r="DM5156" s="9"/>
      <c r="DN5156" s="9"/>
      <c r="DO5156" s="9"/>
      <c r="DP5156" s="9"/>
      <c r="DQ5156" s="9"/>
      <c r="DR5156" s="9"/>
      <c r="DS5156" s="9"/>
      <c r="DT5156" s="9"/>
      <c r="DU5156" s="9"/>
      <c r="DV5156" s="9"/>
      <c r="DW5156" s="9"/>
      <c r="DX5156" s="9"/>
      <c r="DY5156" s="9"/>
      <c r="DZ5156" s="9"/>
      <c r="EA5156" s="9"/>
    </row>
    <row r="5157" spans="1:131" ht="19.5" customHeight="1" x14ac:dyDescent="0.25">
      <c r="A5157" s="9">
        <v>3585</v>
      </c>
      <c r="B5157" s="9" t="s">
        <v>10522</v>
      </c>
      <c r="C5157" s="9" t="s">
        <v>10523</v>
      </c>
      <c r="D5157" s="9"/>
      <c r="E5157" s="9" t="s">
        <v>6892</v>
      </c>
      <c r="F5157" s="9" t="s">
        <v>7508</v>
      </c>
      <c r="G5157" s="9"/>
      <c r="H5157" s="9" t="s">
        <v>202</v>
      </c>
      <c r="I5157" s="9" t="s">
        <v>25</v>
      </c>
      <c r="J5157" s="129">
        <v>44334</v>
      </c>
      <c r="K5157" s="129">
        <v>44256</v>
      </c>
      <c r="L5157" s="129">
        <v>44535</v>
      </c>
      <c r="O5157" s="9">
        <v>26</v>
      </c>
      <c r="Q5157" s="9" t="s">
        <v>61</v>
      </c>
      <c r="R5157" s="9"/>
      <c r="S5157" s="13">
        <v>62582349</v>
      </c>
      <c r="T5157" s="13">
        <v>62582349</v>
      </c>
      <c r="U5157" s="13">
        <v>18774704</v>
      </c>
      <c r="V5157" s="9"/>
      <c r="W5157" s="9"/>
      <c r="X5157" s="9"/>
      <c r="Y5157" s="9"/>
      <c r="Z5157" s="9"/>
      <c r="AA5157" s="9"/>
      <c r="AB5157" s="9"/>
      <c r="AC5157" s="9"/>
      <c r="AD5157" s="9"/>
      <c r="AE5157" s="9"/>
      <c r="AF5157" s="55"/>
      <c r="AG5157" s="55"/>
      <c r="AH5157" s="9"/>
      <c r="AI5157" s="9"/>
      <c r="AJ5157" s="9"/>
      <c r="AK5157" s="9"/>
      <c r="AL5157" s="9"/>
      <c r="AM5157" s="9"/>
      <c r="AN5157" s="9"/>
      <c r="AO5157" s="9"/>
      <c r="AP5157" s="9"/>
      <c r="AQ5157" s="9"/>
      <c r="AR5157" s="9"/>
      <c r="AS5157" s="9"/>
      <c r="AT5157" s="9"/>
      <c r="AU5157" s="9"/>
      <c r="AV5157" s="9"/>
      <c r="AW5157" s="9"/>
      <c r="AX5157" s="9"/>
      <c r="AY5157" s="9"/>
      <c r="AZ5157" s="9"/>
      <c r="BA5157" s="9"/>
      <c r="BB5157" s="9"/>
      <c r="BC5157" s="9"/>
      <c r="BD5157" s="9"/>
      <c r="BE5157" s="9"/>
      <c r="BF5157" s="9"/>
      <c r="BG5157" s="9"/>
      <c r="BH5157" s="9"/>
      <c r="BI5157" s="9"/>
      <c r="BJ5157" s="9"/>
      <c r="BK5157" s="9"/>
      <c r="BL5157" s="9"/>
      <c r="BM5157" s="9"/>
      <c r="BN5157" s="9"/>
      <c r="BO5157" s="9"/>
      <c r="BP5157" s="9"/>
      <c r="BQ5157" s="9"/>
      <c r="BT5157" s="9"/>
      <c r="BU5157" s="9"/>
      <c r="BX5157" s="9"/>
      <c r="BY5157" s="9"/>
      <c r="CB5157" s="9"/>
      <c r="CC5157" s="9"/>
      <c r="CF5157" s="9"/>
      <c r="CG5157" s="9"/>
      <c r="CJ5157" s="9"/>
      <c r="CK5157" s="9"/>
      <c r="CN5157" s="9"/>
      <c r="CO5157" s="9"/>
      <c r="CP5157" s="9"/>
      <c r="CQ5157" s="9"/>
      <c r="CR5157" s="9"/>
      <c r="CS5157" s="9"/>
      <c r="CT5157" s="9"/>
      <c r="CU5157" s="9"/>
      <c r="CV5157" s="9"/>
      <c r="CW5157" s="9"/>
      <c r="CX5157" s="9"/>
      <c r="CY5157" s="9"/>
      <c r="CZ5157" s="9"/>
      <c r="DA5157" s="9"/>
      <c r="DB5157" s="9"/>
      <c r="DC5157" s="9"/>
      <c r="DD5157" s="9"/>
      <c r="DE5157" s="9"/>
      <c r="DF5157" s="9"/>
      <c r="DG5157" s="9"/>
      <c r="DH5157" s="9"/>
      <c r="DI5157" s="9"/>
      <c r="DJ5157" s="9"/>
      <c r="DK5157" s="9"/>
      <c r="DL5157" s="9"/>
      <c r="DM5157" s="9"/>
      <c r="DN5157" s="9"/>
      <c r="DO5157" s="9"/>
      <c r="DP5157" s="9"/>
      <c r="DQ5157" s="9"/>
      <c r="DR5157" s="9"/>
      <c r="DS5157" s="9"/>
      <c r="DT5157" s="9"/>
      <c r="DU5157" s="9"/>
      <c r="DV5157" s="9"/>
      <c r="DW5157" s="9"/>
      <c r="DX5157" s="9"/>
      <c r="DY5157" s="9"/>
      <c r="DZ5157" s="9"/>
      <c r="EA5157" s="9"/>
    </row>
    <row r="5158" spans="1:131" ht="19.5" customHeight="1" x14ac:dyDescent="0.25">
      <c r="A5158" s="9">
        <v>3586</v>
      </c>
      <c r="B5158" s="9" t="s">
        <v>10524</v>
      </c>
      <c r="C5158" s="9" t="s">
        <v>10525</v>
      </c>
      <c r="D5158" s="9"/>
      <c r="E5158" s="9" t="s">
        <v>903</v>
      </c>
      <c r="F5158" s="9" t="s">
        <v>4071</v>
      </c>
      <c r="G5158" s="9"/>
      <c r="H5158" s="9" t="s">
        <v>202</v>
      </c>
      <c r="I5158" s="9" t="s">
        <v>78</v>
      </c>
      <c r="J5158" s="129">
        <v>44477</v>
      </c>
      <c r="K5158" s="129">
        <v>44447</v>
      </c>
      <c r="L5158" s="129">
        <v>44489</v>
      </c>
      <c r="O5158" s="9">
        <v>30</v>
      </c>
      <c r="Q5158" s="9" t="s">
        <v>61</v>
      </c>
      <c r="R5158" s="9"/>
      <c r="S5158" s="13">
        <v>12244400</v>
      </c>
      <c r="T5158" s="13">
        <v>12244400</v>
      </c>
      <c r="U5158" s="13">
        <v>3673320</v>
      </c>
      <c r="V5158" s="9"/>
      <c r="W5158" s="9"/>
      <c r="X5158" s="9"/>
      <c r="Y5158" s="9"/>
      <c r="Z5158" s="9"/>
      <c r="AA5158" s="9"/>
      <c r="AB5158" s="9"/>
      <c r="AC5158" s="9"/>
      <c r="AD5158" s="9"/>
      <c r="AE5158" s="9"/>
      <c r="AF5158" s="55"/>
      <c r="AG5158" s="55"/>
      <c r="AH5158" s="9"/>
      <c r="AI5158" s="9"/>
      <c r="AJ5158" s="9"/>
      <c r="AK5158" s="9"/>
      <c r="AL5158" s="9"/>
      <c r="AM5158" s="9"/>
      <c r="AN5158" s="9"/>
      <c r="AO5158" s="9"/>
      <c r="AP5158" s="9"/>
      <c r="AQ5158" s="9"/>
      <c r="AR5158" s="9"/>
      <c r="AS5158" s="9"/>
      <c r="AT5158" s="9"/>
      <c r="AU5158" s="9"/>
      <c r="AV5158" s="9"/>
      <c r="AW5158" s="9"/>
      <c r="AX5158" s="9"/>
      <c r="AY5158" s="9"/>
      <c r="AZ5158" s="9"/>
      <c r="BA5158" s="9"/>
      <c r="BB5158" s="9"/>
      <c r="BC5158" s="9"/>
      <c r="BD5158" s="9"/>
      <c r="BE5158" s="9"/>
      <c r="BF5158" s="9"/>
      <c r="BG5158" s="9"/>
      <c r="BH5158" s="9"/>
      <c r="BI5158" s="9"/>
      <c r="BJ5158" s="9"/>
      <c r="BK5158" s="9"/>
      <c r="BL5158" s="9"/>
      <c r="BM5158" s="9"/>
      <c r="BN5158" s="9"/>
      <c r="BO5158" s="9"/>
      <c r="BP5158" s="9"/>
      <c r="BQ5158" s="9"/>
      <c r="BT5158" s="9"/>
      <c r="BU5158" s="9"/>
      <c r="BX5158" s="9"/>
      <c r="BY5158" s="9"/>
      <c r="CB5158" s="9"/>
      <c r="CC5158" s="9"/>
      <c r="CF5158" s="9"/>
      <c r="CG5158" s="9"/>
      <c r="CJ5158" s="9"/>
      <c r="CK5158" s="9"/>
      <c r="CN5158" s="9"/>
      <c r="CO5158" s="9"/>
      <c r="CP5158" s="9"/>
      <c r="CQ5158" s="9"/>
      <c r="CR5158" s="9"/>
      <c r="CS5158" s="9"/>
      <c r="CT5158" s="9"/>
      <c r="CU5158" s="9"/>
      <c r="CV5158" s="9"/>
      <c r="CW5158" s="9"/>
      <c r="CX5158" s="9"/>
      <c r="CY5158" s="9"/>
      <c r="CZ5158" s="9"/>
      <c r="DA5158" s="9"/>
      <c r="DB5158" s="9"/>
      <c r="DC5158" s="9"/>
      <c r="DD5158" s="9"/>
      <c r="DE5158" s="9"/>
      <c r="DF5158" s="9"/>
      <c r="DG5158" s="9"/>
      <c r="DH5158" s="9"/>
      <c r="DI5158" s="9"/>
      <c r="DJ5158" s="9"/>
      <c r="DK5158" s="9"/>
      <c r="DL5158" s="9"/>
      <c r="DM5158" s="9"/>
      <c r="DN5158" s="9"/>
      <c r="DO5158" s="9"/>
      <c r="DP5158" s="9"/>
      <c r="DQ5158" s="9"/>
      <c r="DR5158" s="9"/>
      <c r="DS5158" s="9"/>
      <c r="DT5158" s="9"/>
      <c r="DU5158" s="9"/>
      <c r="DV5158" s="9"/>
      <c r="DW5158" s="9"/>
      <c r="DX5158" s="9"/>
      <c r="DY5158" s="9"/>
      <c r="DZ5158" s="9"/>
      <c r="EA5158" s="9"/>
    </row>
    <row r="5159" spans="1:131" ht="19.5" customHeight="1" x14ac:dyDescent="0.25">
      <c r="A5159" s="9">
        <v>3587</v>
      </c>
      <c r="B5159" s="9" t="s">
        <v>10527</v>
      </c>
      <c r="C5159" s="9" t="s">
        <v>10526</v>
      </c>
      <c r="D5159" s="9"/>
      <c r="E5159" s="9" t="s">
        <v>5401</v>
      </c>
      <c r="F5159" s="9" t="s">
        <v>5402</v>
      </c>
      <c r="G5159" s="9"/>
      <c r="H5159" s="9" t="s">
        <v>202</v>
      </c>
      <c r="I5159" s="9" t="s">
        <v>28</v>
      </c>
      <c r="J5159" s="129">
        <v>44470</v>
      </c>
      <c r="K5159" s="129">
        <v>44464</v>
      </c>
      <c r="L5159" s="129">
        <v>44620</v>
      </c>
      <c r="M5159" s="9" t="s">
        <v>20</v>
      </c>
      <c r="O5159" s="9">
        <v>29</v>
      </c>
      <c r="Q5159" s="9" t="s">
        <v>54</v>
      </c>
      <c r="R5159" s="9"/>
      <c r="S5159" s="13">
        <v>8500000</v>
      </c>
      <c r="T5159" s="13">
        <v>8500000</v>
      </c>
      <c r="U5159" s="13">
        <v>2550000</v>
      </c>
      <c r="V5159" s="9"/>
      <c r="W5159" s="9"/>
      <c r="X5159" s="9"/>
      <c r="Y5159" s="9"/>
      <c r="Z5159" s="9"/>
      <c r="AA5159" s="9"/>
      <c r="AB5159" s="13">
        <v>1000000</v>
      </c>
      <c r="AC5159" s="9"/>
      <c r="AD5159" s="9"/>
      <c r="AE5159" s="9"/>
      <c r="AF5159" s="55">
        <v>1000000</v>
      </c>
      <c r="AG5159" s="55"/>
      <c r="AH5159" s="9"/>
      <c r="AI5159" s="9"/>
      <c r="AJ5159" s="9"/>
      <c r="AK5159" s="9"/>
      <c r="AL5159" s="9"/>
      <c r="AM5159" s="9"/>
      <c r="AN5159" s="9"/>
      <c r="AO5159" s="9"/>
      <c r="AP5159" s="9"/>
      <c r="AQ5159" s="9"/>
      <c r="AR5159" s="9"/>
      <c r="AS5159" s="9"/>
      <c r="AT5159" s="9"/>
      <c r="AU5159" s="9"/>
      <c r="AV5159" s="9"/>
      <c r="AW5159" s="9"/>
      <c r="AX5159" s="9"/>
      <c r="AY5159" s="9"/>
      <c r="AZ5159" s="9"/>
      <c r="BA5159" s="9"/>
      <c r="BB5159" s="9"/>
      <c r="BC5159" s="9"/>
      <c r="BD5159" s="9"/>
      <c r="BE5159" s="9"/>
      <c r="BF5159" s="9"/>
      <c r="BG5159" s="9"/>
      <c r="BH5159" s="9"/>
      <c r="BI5159" s="9"/>
      <c r="BJ5159" s="9"/>
      <c r="BK5159" s="9"/>
      <c r="BL5159" s="9"/>
      <c r="BM5159" s="9"/>
      <c r="BN5159" s="9"/>
      <c r="BO5159" s="9"/>
      <c r="BP5159" s="9"/>
      <c r="BQ5159" s="9"/>
      <c r="BT5159" s="9"/>
      <c r="BU5159" s="9"/>
      <c r="BX5159" s="9"/>
      <c r="BY5159" s="9"/>
      <c r="CB5159" s="9"/>
      <c r="CC5159" s="9"/>
      <c r="CF5159" s="9"/>
      <c r="CG5159" s="9"/>
      <c r="CJ5159" s="9"/>
      <c r="CK5159" s="9"/>
      <c r="CN5159" s="9"/>
      <c r="CO5159" s="9"/>
      <c r="CP5159" s="9"/>
      <c r="CQ5159" s="9"/>
      <c r="CR5159" s="9"/>
      <c r="CS5159" s="9"/>
      <c r="CT5159" s="9"/>
      <c r="CU5159" s="9"/>
      <c r="CV5159" s="9"/>
      <c r="CW5159" s="9"/>
      <c r="CX5159" s="9"/>
      <c r="CY5159" s="9"/>
      <c r="CZ5159" s="9"/>
      <c r="DA5159" s="9"/>
      <c r="DB5159" s="9"/>
      <c r="DC5159" s="9"/>
      <c r="DD5159" s="9"/>
      <c r="DE5159" s="9"/>
      <c r="DF5159" s="9"/>
      <c r="DG5159" s="9"/>
      <c r="DH5159" s="9"/>
      <c r="DI5159" s="9"/>
      <c r="DJ5159" s="9"/>
      <c r="DK5159" s="9"/>
      <c r="DL5159" s="9"/>
      <c r="DM5159" s="9"/>
      <c r="DN5159" s="9"/>
      <c r="DO5159" s="9"/>
      <c r="DP5159" s="9"/>
      <c r="DQ5159" s="9"/>
      <c r="DR5159" s="9"/>
      <c r="DS5159" s="9"/>
      <c r="DT5159" s="9"/>
      <c r="DU5159" s="9"/>
      <c r="DV5159" s="9"/>
      <c r="DW5159" s="9"/>
      <c r="DX5159" s="9"/>
      <c r="DY5159" s="9"/>
      <c r="DZ5159" s="9"/>
      <c r="EA5159" s="9"/>
    </row>
    <row r="5160" spans="1:131" ht="19.5" customHeight="1" x14ac:dyDescent="0.25">
      <c r="A5160" s="9">
        <v>3588</v>
      </c>
      <c r="B5160" s="9" t="s">
        <v>10530</v>
      </c>
      <c r="C5160" s="9" t="s">
        <v>10531</v>
      </c>
      <c r="D5160" s="9"/>
      <c r="E5160" s="9" t="s">
        <v>9808</v>
      </c>
      <c r="F5160" s="9" t="s">
        <v>9809</v>
      </c>
      <c r="G5160" s="9"/>
      <c r="H5160" s="9" t="s">
        <v>202</v>
      </c>
      <c r="I5160" s="9" t="s">
        <v>28</v>
      </c>
      <c r="J5160" s="129">
        <v>44550</v>
      </c>
      <c r="K5160" s="129">
        <v>44463</v>
      </c>
      <c r="L5160" s="129">
        <v>44712</v>
      </c>
      <c r="O5160" s="9">
        <v>26</v>
      </c>
      <c r="Q5160" s="9" t="s">
        <v>54</v>
      </c>
      <c r="R5160" s="9"/>
      <c r="S5160" s="13">
        <v>18824000</v>
      </c>
      <c r="T5160" s="13">
        <v>18824000</v>
      </c>
      <c r="U5160" s="13">
        <v>5647200</v>
      </c>
      <c r="V5160" s="9"/>
      <c r="W5160" s="9"/>
      <c r="X5160" s="9"/>
      <c r="Y5160" s="9"/>
      <c r="Z5160" s="9"/>
      <c r="AA5160" s="9"/>
      <c r="AB5160" s="9"/>
      <c r="AC5160" s="9"/>
      <c r="AD5160" s="9"/>
      <c r="AE5160" s="9"/>
      <c r="AF5160" s="55"/>
      <c r="AG5160" s="55"/>
      <c r="AH5160" s="9"/>
      <c r="AI5160" s="9"/>
      <c r="AJ5160" s="9"/>
      <c r="AK5160" s="9"/>
      <c r="AL5160" s="9"/>
      <c r="AM5160" s="9"/>
      <c r="AN5160" s="9"/>
      <c r="AO5160" s="9"/>
      <c r="AP5160" s="9"/>
      <c r="AQ5160" s="9"/>
      <c r="AR5160" s="9"/>
      <c r="AS5160" s="9"/>
      <c r="AT5160" s="9"/>
      <c r="AU5160" s="9"/>
      <c r="AV5160" s="9"/>
      <c r="AW5160" s="9"/>
      <c r="AX5160" s="9"/>
      <c r="AY5160" s="9"/>
      <c r="AZ5160" s="9"/>
      <c r="BA5160" s="9"/>
      <c r="BB5160" s="9"/>
      <c r="BC5160" s="9"/>
      <c r="BD5160" s="9"/>
      <c r="BE5160" s="9"/>
      <c r="BF5160" s="9"/>
      <c r="BG5160" s="9"/>
      <c r="BH5160" s="9"/>
      <c r="BI5160" s="9"/>
      <c r="BJ5160" s="9"/>
      <c r="BK5160" s="9"/>
      <c r="BL5160" s="9"/>
      <c r="BM5160" s="9"/>
      <c r="BN5160" s="9"/>
      <c r="BO5160" s="9"/>
      <c r="BP5160" s="9"/>
      <c r="BQ5160" s="9"/>
      <c r="BT5160" s="9"/>
      <c r="BU5160" s="9"/>
      <c r="BX5160" s="9"/>
      <c r="BY5160" s="9"/>
      <c r="CB5160" s="9"/>
      <c r="CC5160" s="9"/>
      <c r="CF5160" s="9"/>
      <c r="CG5160" s="9"/>
      <c r="CJ5160" s="9"/>
      <c r="CK5160" s="9"/>
      <c r="CN5160" s="9"/>
      <c r="CO5160" s="9"/>
      <c r="CP5160" s="9"/>
      <c r="CQ5160" s="9"/>
      <c r="CR5160" s="9"/>
      <c r="CS5160" s="9"/>
      <c r="CT5160" s="9"/>
      <c r="CU5160" s="9"/>
      <c r="CV5160" s="9"/>
      <c r="CW5160" s="9"/>
      <c r="CX5160" s="9"/>
      <c r="CY5160" s="9"/>
      <c r="CZ5160" s="9"/>
      <c r="DA5160" s="9"/>
      <c r="DB5160" s="9"/>
      <c r="DC5160" s="9"/>
      <c r="DD5160" s="9"/>
      <c r="DE5160" s="9"/>
      <c r="DF5160" s="9"/>
      <c r="DG5160" s="9"/>
      <c r="DH5160" s="9"/>
      <c r="DI5160" s="9"/>
      <c r="DJ5160" s="9"/>
      <c r="DK5160" s="9"/>
      <c r="DL5160" s="9"/>
      <c r="DM5160" s="9"/>
      <c r="DN5160" s="9"/>
      <c r="DO5160" s="9"/>
      <c r="DP5160" s="9"/>
      <c r="DQ5160" s="9"/>
      <c r="DR5160" s="9"/>
      <c r="DS5160" s="9"/>
      <c r="DT5160" s="9"/>
      <c r="DU5160" s="9"/>
      <c r="DV5160" s="9"/>
      <c r="DW5160" s="9"/>
      <c r="DX5160" s="9"/>
      <c r="DY5160" s="9"/>
      <c r="DZ5160" s="9"/>
      <c r="EA5160" s="9"/>
    </row>
    <row r="5161" spans="1:131" ht="19.5" customHeight="1" x14ac:dyDescent="0.25">
      <c r="A5161" s="9">
        <v>3589</v>
      </c>
      <c r="B5161" s="9" t="s">
        <v>10532</v>
      </c>
      <c r="C5161" s="9" t="s">
        <v>10533</v>
      </c>
      <c r="D5161" s="9"/>
      <c r="E5161" s="9" t="s">
        <v>9416</v>
      </c>
      <c r="F5161" s="9" t="s">
        <v>6870</v>
      </c>
      <c r="G5161" s="9"/>
      <c r="H5161" s="9" t="s">
        <v>202</v>
      </c>
      <c r="I5161" s="9" t="s">
        <v>25</v>
      </c>
      <c r="J5161" s="129">
        <v>44510</v>
      </c>
      <c r="K5161" s="129">
        <v>44505</v>
      </c>
      <c r="L5161" s="129">
        <v>44560</v>
      </c>
      <c r="O5161" s="9">
        <v>30</v>
      </c>
      <c r="Q5161" s="9" t="s">
        <v>61</v>
      </c>
      <c r="R5161" s="9"/>
      <c r="S5161" s="13">
        <v>5714284</v>
      </c>
      <c r="T5161" s="13">
        <v>5714284</v>
      </c>
      <c r="U5161" s="13">
        <v>1714284</v>
      </c>
      <c r="V5161" s="9"/>
      <c r="W5161" s="9"/>
      <c r="X5161" s="9"/>
      <c r="Y5161" s="9"/>
      <c r="Z5161" s="9"/>
      <c r="AA5161" s="9"/>
      <c r="AB5161" s="9"/>
      <c r="AC5161" s="9"/>
      <c r="AD5161" s="9"/>
      <c r="AE5161" s="9"/>
      <c r="AF5161" s="55"/>
      <c r="AG5161" s="55"/>
      <c r="AH5161" s="9"/>
      <c r="AI5161" s="9"/>
      <c r="AJ5161" s="9"/>
      <c r="AK5161" s="9"/>
      <c r="AL5161" s="9"/>
      <c r="AM5161" s="9"/>
      <c r="AN5161" s="9"/>
      <c r="AO5161" s="9"/>
      <c r="AP5161" s="9"/>
      <c r="AQ5161" s="9"/>
      <c r="AR5161" s="9"/>
      <c r="AS5161" s="9"/>
      <c r="AT5161" s="9"/>
      <c r="AU5161" s="9"/>
      <c r="AV5161" s="9"/>
      <c r="AW5161" s="9"/>
      <c r="AX5161" s="9"/>
      <c r="AY5161" s="9"/>
      <c r="AZ5161" s="9"/>
      <c r="BA5161" s="9"/>
      <c r="BB5161" s="9"/>
      <c r="BC5161" s="9"/>
      <c r="BD5161" s="9"/>
      <c r="BE5161" s="9"/>
      <c r="BF5161" s="9"/>
      <c r="BG5161" s="9"/>
      <c r="BH5161" s="9"/>
      <c r="BI5161" s="9"/>
      <c r="BJ5161" s="9"/>
      <c r="BK5161" s="9"/>
      <c r="BL5161" s="9"/>
      <c r="BM5161" s="9"/>
      <c r="BN5161" s="9"/>
      <c r="BO5161" s="9"/>
      <c r="BP5161" s="9"/>
      <c r="BQ5161" s="9"/>
      <c r="BT5161" s="9"/>
      <c r="BU5161" s="9"/>
      <c r="BX5161" s="9"/>
      <c r="BY5161" s="9"/>
      <c r="CB5161" s="9"/>
      <c r="CC5161" s="9"/>
      <c r="CF5161" s="9"/>
      <c r="CG5161" s="9"/>
      <c r="CJ5161" s="9"/>
      <c r="CK5161" s="9"/>
      <c r="CN5161" s="9"/>
      <c r="CO5161" s="9"/>
      <c r="CP5161" s="9"/>
      <c r="CQ5161" s="9"/>
      <c r="CR5161" s="9"/>
      <c r="CS5161" s="9"/>
      <c r="CT5161" s="9"/>
      <c r="CU5161" s="9"/>
      <c r="CV5161" s="9"/>
      <c r="CW5161" s="9"/>
      <c r="CX5161" s="9"/>
      <c r="CY5161" s="9"/>
      <c r="CZ5161" s="9"/>
      <c r="DA5161" s="9"/>
      <c r="DB5161" s="9"/>
      <c r="DC5161" s="9"/>
      <c r="DD5161" s="9"/>
      <c r="DE5161" s="9"/>
      <c r="DF5161" s="9"/>
      <c r="DG5161" s="9"/>
      <c r="DH5161" s="9"/>
      <c r="DI5161" s="9"/>
      <c r="DJ5161" s="9"/>
      <c r="DK5161" s="9"/>
      <c r="DL5161" s="9"/>
      <c r="DM5161" s="9"/>
      <c r="DN5161" s="9"/>
      <c r="DO5161" s="9"/>
      <c r="DP5161" s="9"/>
      <c r="DQ5161" s="9"/>
      <c r="DR5161" s="9"/>
      <c r="DS5161" s="9"/>
      <c r="DT5161" s="9"/>
      <c r="DU5161" s="9"/>
      <c r="DV5161" s="9"/>
      <c r="DW5161" s="9"/>
      <c r="DX5161" s="9"/>
      <c r="DY5161" s="9"/>
      <c r="DZ5161" s="9"/>
      <c r="EA5161" s="9"/>
    </row>
    <row r="5162" spans="1:131" ht="19.5" customHeight="1" x14ac:dyDescent="0.25">
      <c r="A5162" s="9">
        <v>3590</v>
      </c>
      <c r="B5162" s="9" t="s">
        <v>10534</v>
      </c>
      <c r="C5162" s="9" t="s">
        <v>10535</v>
      </c>
      <c r="D5162" s="9"/>
      <c r="E5162" s="9" t="s">
        <v>10536</v>
      </c>
      <c r="F5162" s="9" t="s">
        <v>10537</v>
      </c>
      <c r="G5162" s="9"/>
      <c r="H5162" s="9" t="s">
        <v>202</v>
      </c>
      <c r="I5162" s="9" t="s">
        <v>25</v>
      </c>
      <c r="J5162" s="129">
        <v>44489</v>
      </c>
      <c r="K5162" s="129">
        <v>44485</v>
      </c>
      <c r="L5162" s="129">
        <v>44499</v>
      </c>
      <c r="O5162" s="9">
        <v>31</v>
      </c>
      <c r="Q5162" s="9" t="s">
        <v>61</v>
      </c>
      <c r="R5162" s="9"/>
      <c r="S5162" s="13">
        <v>4000000</v>
      </c>
      <c r="T5162" s="13">
        <v>4000000</v>
      </c>
      <c r="U5162" s="13">
        <v>1200000</v>
      </c>
      <c r="V5162" s="9"/>
      <c r="W5162" s="9"/>
      <c r="X5162" s="9"/>
      <c r="Y5162" s="9"/>
      <c r="Z5162" s="9"/>
      <c r="AA5162" s="9"/>
      <c r="AB5162" s="9"/>
      <c r="AC5162" s="9"/>
      <c r="AD5162" s="9"/>
      <c r="AE5162" s="9"/>
      <c r="AF5162" s="55"/>
      <c r="AG5162" s="55"/>
      <c r="AH5162" s="9"/>
      <c r="AI5162" s="9"/>
      <c r="AJ5162" s="9"/>
      <c r="AK5162" s="9"/>
      <c r="AL5162" s="9"/>
      <c r="AM5162" s="9"/>
      <c r="AN5162" s="9"/>
      <c r="AO5162" s="9"/>
      <c r="AP5162" s="9"/>
      <c r="AQ5162" s="9"/>
      <c r="AR5162" s="9"/>
      <c r="AS5162" s="9"/>
      <c r="AT5162" s="9"/>
      <c r="AU5162" s="9"/>
      <c r="AV5162" s="9"/>
      <c r="AW5162" s="9"/>
      <c r="AX5162" s="9"/>
      <c r="AY5162" s="9"/>
      <c r="AZ5162" s="9"/>
      <c r="BA5162" s="9"/>
      <c r="BB5162" s="9"/>
      <c r="BC5162" s="9"/>
      <c r="BD5162" s="9"/>
      <c r="BE5162" s="9"/>
      <c r="BF5162" s="9"/>
      <c r="BG5162" s="9"/>
      <c r="BH5162" s="9"/>
      <c r="BI5162" s="9"/>
      <c r="BJ5162" s="9"/>
      <c r="BK5162" s="9"/>
      <c r="BL5162" s="9"/>
      <c r="BM5162" s="9"/>
      <c r="BN5162" s="9"/>
      <c r="BO5162" s="9"/>
      <c r="BP5162" s="9"/>
      <c r="BQ5162" s="9"/>
      <c r="BT5162" s="9"/>
      <c r="BU5162" s="9"/>
      <c r="BX5162" s="9"/>
      <c r="BY5162" s="9"/>
      <c r="CB5162" s="9"/>
      <c r="CC5162" s="9"/>
      <c r="CF5162" s="9"/>
      <c r="CG5162" s="9"/>
      <c r="CJ5162" s="9"/>
      <c r="CK5162" s="9"/>
      <c r="CN5162" s="9"/>
      <c r="CO5162" s="9"/>
      <c r="CP5162" s="9"/>
      <c r="CQ5162" s="9"/>
      <c r="CR5162" s="9"/>
      <c r="CS5162" s="9"/>
      <c r="CT5162" s="9"/>
      <c r="CU5162" s="9"/>
      <c r="CV5162" s="9"/>
      <c r="CW5162" s="9"/>
      <c r="CX5162" s="9"/>
      <c r="CY5162" s="9"/>
      <c r="CZ5162" s="9"/>
      <c r="DA5162" s="9"/>
      <c r="DB5162" s="9"/>
      <c r="DC5162" s="9"/>
      <c r="DD5162" s="9"/>
      <c r="DE5162" s="9"/>
      <c r="DF5162" s="9"/>
      <c r="DG5162" s="9"/>
      <c r="DH5162" s="9"/>
      <c r="DI5162" s="9"/>
      <c r="DJ5162" s="9"/>
      <c r="DK5162" s="9"/>
      <c r="DL5162" s="9"/>
      <c r="DM5162" s="9"/>
      <c r="DN5162" s="9"/>
      <c r="DO5162" s="9"/>
      <c r="DP5162" s="9"/>
      <c r="DQ5162" s="9"/>
      <c r="DR5162" s="9"/>
      <c r="DS5162" s="9"/>
      <c r="DT5162" s="9"/>
      <c r="DU5162" s="9"/>
      <c r="DV5162" s="9"/>
      <c r="DW5162" s="9"/>
      <c r="DX5162" s="9"/>
      <c r="DY5162" s="9"/>
      <c r="DZ5162" s="9"/>
      <c r="EA5162" s="9"/>
    </row>
    <row r="5163" spans="1:131" ht="19.5" customHeight="1" x14ac:dyDescent="0.25">
      <c r="A5163" s="9">
        <v>3591</v>
      </c>
      <c r="B5163" s="9" t="s">
        <v>10538</v>
      </c>
      <c r="C5163" s="9" t="s">
        <v>10540</v>
      </c>
      <c r="D5163" s="9"/>
      <c r="E5163" s="9" t="s">
        <v>721</v>
      </c>
      <c r="F5163" s="9" t="s">
        <v>2305</v>
      </c>
      <c r="G5163" s="9"/>
      <c r="H5163" s="9" t="s">
        <v>202</v>
      </c>
      <c r="I5163" s="9" t="s">
        <v>35</v>
      </c>
      <c r="J5163" s="129">
        <v>44343</v>
      </c>
      <c r="K5163" s="129">
        <v>44313</v>
      </c>
      <c r="L5163" s="129">
        <v>44926</v>
      </c>
      <c r="O5163" s="9">
        <v>21</v>
      </c>
      <c r="Q5163" s="9" t="s">
        <v>61</v>
      </c>
      <c r="R5163" s="9"/>
      <c r="S5163" s="13">
        <v>1119597543</v>
      </c>
      <c r="T5163" s="13">
        <v>1119597543</v>
      </c>
      <c r="U5163" s="13">
        <v>335879263</v>
      </c>
      <c r="V5163" s="9"/>
      <c r="W5163" s="9"/>
      <c r="X5163" s="9"/>
      <c r="Y5163" s="9"/>
      <c r="Z5163" s="9"/>
      <c r="AA5163" s="9"/>
      <c r="AB5163" s="9"/>
      <c r="AC5163" s="9"/>
      <c r="AD5163" s="9"/>
      <c r="AE5163" s="9"/>
      <c r="AF5163" s="55"/>
      <c r="AG5163" s="55"/>
      <c r="AH5163" s="9"/>
      <c r="AI5163" s="9"/>
      <c r="AJ5163" s="9"/>
      <c r="AK5163" s="9"/>
      <c r="AL5163" s="9"/>
      <c r="AM5163" s="9"/>
      <c r="AN5163" s="9"/>
      <c r="AO5163" s="9"/>
      <c r="AP5163" s="9"/>
      <c r="AQ5163" s="9"/>
      <c r="AR5163" s="9"/>
      <c r="AS5163" s="9"/>
      <c r="AT5163" s="9"/>
      <c r="AU5163" s="9"/>
      <c r="AV5163" s="9"/>
      <c r="AW5163" s="9"/>
      <c r="AX5163" s="9"/>
      <c r="AY5163" s="9"/>
      <c r="AZ5163" s="9"/>
      <c r="BA5163" s="9"/>
      <c r="BB5163" s="9"/>
      <c r="BC5163" s="9"/>
      <c r="BD5163" s="9"/>
      <c r="BE5163" s="9"/>
      <c r="BF5163" s="9"/>
      <c r="BG5163" s="9"/>
      <c r="BH5163" s="9"/>
      <c r="BI5163" s="9"/>
      <c r="BJ5163" s="9"/>
      <c r="BK5163" s="9"/>
      <c r="BL5163" s="9"/>
      <c r="BM5163" s="9"/>
      <c r="BN5163" s="9"/>
      <c r="BO5163" s="9"/>
      <c r="BP5163" s="9"/>
      <c r="BQ5163" s="9"/>
      <c r="BT5163" s="9"/>
      <c r="BU5163" s="9"/>
      <c r="BX5163" s="9"/>
      <c r="BY5163" s="9"/>
      <c r="CB5163" s="9"/>
      <c r="CC5163" s="9"/>
      <c r="CF5163" s="9"/>
      <c r="CG5163" s="9"/>
      <c r="CJ5163" s="9"/>
      <c r="CK5163" s="9"/>
      <c r="CN5163" s="9"/>
      <c r="CO5163" s="9"/>
      <c r="CP5163" s="9"/>
      <c r="CQ5163" s="9"/>
      <c r="CR5163" s="9"/>
      <c r="CS5163" s="9"/>
      <c r="CT5163" s="9"/>
      <c r="CU5163" s="9"/>
      <c r="CV5163" s="9"/>
      <c r="CW5163" s="9"/>
      <c r="CX5163" s="9"/>
      <c r="CY5163" s="9"/>
      <c r="CZ5163" s="9"/>
      <c r="DA5163" s="9"/>
      <c r="DB5163" s="9"/>
      <c r="DC5163" s="9"/>
      <c r="DD5163" s="9"/>
      <c r="DE5163" s="9"/>
      <c r="DF5163" s="9"/>
      <c r="DG5163" s="9"/>
      <c r="DH5163" s="9"/>
      <c r="DI5163" s="9"/>
      <c r="DJ5163" s="9"/>
      <c r="DK5163" s="9"/>
      <c r="DL5163" s="9"/>
      <c r="DM5163" s="9"/>
      <c r="DN5163" s="9"/>
      <c r="DO5163" s="9"/>
      <c r="DP5163" s="9"/>
      <c r="DQ5163" s="9"/>
      <c r="DR5163" s="9"/>
      <c r="DS5163" s="9"/>
      <c r="DT5163" s="9"/>
      <c r="DU5163" s="9"/>
      <c r="DV5163" s="9"/>
      <c r="DW5163" s="9"/>
      <c r="DX5163" s="9"/>
      <c r="DY5163" s="9"/>
      <c r="DZ5163" s="9"/>
      <c r="EA5163" s="9"/>
    </row>
    <row r="5164" spans="1:131" ht="19.5" customHeight="1" x14ac:dyDescent="0.25">
      <c r="A5164" s="9">
        <v>3592</v>
      </c>
      <c r="B5164" s="9" t="s">
        <v>10539</v>
      </c>
      <c r="C5164" s="9" t="s">
        <v>10542</v>
      </c>
      <c r="E5164" s="9" t="s">
        <v>10151</v>
      </c>
      <c r="F5164" s="9" t="s">
        <v>9032</v>
      </c>
      <c r="G5164" s="9"/>
      <c r="H5164" s="9" t="s">
        <v>202</v>
      </c>
      <c r="I5164" s="9" t="s">
        <v>25</v>
      </c>
      <c r="J5164" s="129">
        <v>44502</v>
      </c>
      <c r="K5164" s="129">
        <v>44470</v>
      </c>
      <c r="L5164" s="129">
        <v>44592</v>
      </c>
      <c r="O5164" s="9">
        <v>25</v>
      </c>
      <c r="Q5164" s="9" t="s">
        <v>54</v>
      </c>
      <c r="R5164" s="9"/>
      <c r="S5164" s="13">
        <v>4057500</v>
      </c>
      <c r="T5164" s="13">
        <v>4057500</v>
      </c>
      <c r="U5164" s="13">
        <v>1217250</v>
      </c>
      <c r="V5164" s="9"/>
      <c r="W5164" s="9"/>
      <c r="X5164" s="9"/>
      <c r="Y5164" s="9"/>
      <c r="Z5164" s="9"/>
      <c r="AA5164" s="9"/>
      <c r="AB5164" s="9"/>
      <c r="AC5164" s="9"/>
      <c r="AD5164" s="9"/>
      <c r="AE5164" s="9"/>
      <c r="AF5164" s="55"/>
      <c r="AG5164" s="55"/>
      <c r="AH5164" s="9"/>
      <c r="AI5164" s="9"/>
      <c r="AJ5164" s="9"/>
      <c r="AK5164" s="9"/>
      <c r="AL5164" s="9"/>
      <c r="AM5164" s="9"/>
      <c r="AN5164" s="9"/>
      <c r="AO5164" s="9"/>
      <c r="AP5164" s="9"/>
      <c r="AQ5164" s="9"/>
      <c r="AR5164" s="9"/>
      <c r="AS5164" s="9"/>
      <c r="AT5164" s="9"/>
      <c r="AU5164" s="9"/>
      <c r="AV5164" s="9"/>
      <c r="AW5164" s="9"/>
      <c r="AX5164" s="9"/>
      <c r="AY5164" s="9"/>
      <c r="AZ5164" s="9"/>
      <c r="BA5164" s="9"/>
      <c r="BB5164" s="9"/>
      <c r="BC5164" s="9"/>
      <c r="BD5164" s="9"/>
      <c r="BE5164" s="9"/>
      <c r="BF5164" s="9"/>
      <c r="BG5164" s="9"/>
      <c r="BH5164" s="9"/>
      <c r="BI5164" s="9"/>
      <c r="BJ5164" s="9"/>
      <c r="BK5164" s="9"/>
      <c r="BL5164" s="9"/>
      <c r="BM5164" s="9"/>
      <c r="BN5164" s="9"/>
      <c r="BO5164" s="9"/>
      <c r="BP5164" s="9"/>
      <c r="BQ5164" s="9"/>
      <c r="BT5164" s="9"/>
      <c r="BU5164" s="9"/>
      <c r="BX5164" s="9"/>
      <c r="BY5164" s="9"/>
      <c r="CB5164" s="9"/>
      <c r="CC5164" s="9"/>
      <c r="CF5164" s="9"/>
      <c r="CG5164" s="9"/>
      <c r="CJ5164" s="9"/>
      <c r="CK5164" s="9"/>
      <c r="CN5164" s="9"/>
      <c r="CO5164" s="9"/>
      <c r="CP5164" s="9"/>
      <c r="CQ5164" s="9"/>
      <c r="CR5164" s="9"/>
      <c r="CS5164" s="9"/>
      <c r="CT5164" s="9"/>
      <c r="CU5164" s="9"/>
      <c r="CV5164" s="9"/>
      <c r="CW5164" s="9"/>
      <c r="CX5164" s="9"/>
      <c r="CY5164" s="9"/>
      <c r="CZ5164" s="9"/>
      <c r="DA5164" s="9"/>
      <c r="DB5164" s="9"/>
      <c r="DC5164" s="9"/>
      <c r="DD5164" s="9"/>
      <c r="DE5164" s="9"/>
      <c r="DF5164" s="9"/>
      <c r="DG5164" s="9"/>
      <c r="DH5164" s="9"/>
      <c r="DI5164" s="9"/>
      <c r="DJ5164" s="9"/>
      <c r="DK5164" s="9"/>
      <c r="DL5164" s="9"/>
      <c r="DM5164" s="9"/>
      <c r="DN5164" s="9"/>
      <c r="DO5164" s="9"/>
      <c r="DP5164" s="9"/>
      <c r="DQ5164" s="9"/>
      <c r="DR5164" s="9"/>
      <c r="DS5164" s="9"/>
      <c r="DT5164" s="9"/>
      <c r="DU5164" s="9"/>
      <c r="DV5164" s="9"/>
      <c r="DW5164" s="9"/>
      <c r="DX5164" s="9"/>
      <c r="DY5164" s="9"/>
      <c r="DZ5164" s="9"/>
      <c r="EA5164" s="9"/>
    </row>
    <row r="5165" spans="1:131" ht="19.5" customHeight="1" x14ac:dyDescent="0.25">
      <c r="A5165" s="9">
        <v>3593</v>
      </c>
      <c r="B5165" s="9" t="s">
        <v>10543</v>
      </c>
      <c r="C5165" s="9" t="s">
        <v>10544</v>
      </c>
      <c r="D5165" s="9"/>
      <c r="E5165" s="9" t="s">
        <v>3417</v>
      </c>
      <c r="F5165" s="9" t="s">
        <v>493</v>
      </c>
      <c r="G5165" s="9"/>
      <c r="H5165" s="9" t="s">
        <v>202</v>
      </c>
      <c r="I5165" s="9" t="s">
        <v>35</v>
      </c>
      <c r="J5165" s="129">
        <v>44507</v>
      </c>
      <c r="K5165" s="129">
        <v>44466</v>
      </c>
      <c r="L5165" s="129">
        <v>44588</v>
      </c>
      <c r="O5165" s="9">
        <v>24</v>
      </c>
      <c r="Q5165" s="9" t="s">
        <v>61</v>
      </c>
      <c r="R5165" s="9"/>
      <c r="S5165" s="13">
        <v>32363115</v>
      </c>
      <c r="T5165" s="13">
        <v>32363115</v>
      </c>
      <c r="U5165" s="13">
        <v>9708935</v>
      </c>
      <c r="V5165" s="9"/>
      <c r="W5165" s="9"/>
      <c r="X5165" s="9"/>
      <c r="Y5165" s="9"/>
      <c r="Z5165" s="9"/>
      <c r="AA5165" s="9"/>
      <c r="AB5165" s="9"/>
      <c r="AC5165" s="9"/>
      <c r="AD5165" s="9"/>
      <c r="AE5165" s="9"/>
      <c r="AF5165" s="55"/>
      <c r="AG5165" s="55"/>
      <c r="AH5165" s="9"/>
      <c r="AI5165" s="9"/>
      <c r="AJ5165" s="9"/>
      <c r="AK5165" s="9"/>
      <c r="AL5165" s="9"/>
      <c r="AM5165" s="9"/>
      <c r="AN5165" s="9"/>
      <c r="AO5165" s="9"/>
      <c r="AP5165" s="9"/>
      <c r="AQ5165" s="9"/>
      <c r="AR5165" s="9"/>
      <c r="AS5165" s="9"/>
      <c r="AT5165" s="9"/>
      <c r="AU5165" s="9"/>
      <c r="AV5165" s="9"/>
      <c r="AW5165" s="9"/>
      <c r="AX5165" s="9"/>
      <c r="AY5165" s="9"/>
      <c r="AZ5165" s="9"/>
      <c r="BA5165" s="9"/>
      <c r="BB5165" s="9"/>
      <c r="BC5165" s="9"/>
      <c r="BD5165" s="9"/>
      <c r="BE5165" s="9"/>
      <c r="BF5165" s="9"/>
      <c r="BG5165" s="9"/>
      <c r="BH5165" s="9"/>
      <c r="BI5165" s="9"/>
      <c r="BJ5165" s="9"/>
      <c r="BK5165" s="9"/>
      <c r="BL5165" s="9"/>
      <c r="BM5165" s="9"/>
      <c r="BN5165" s="9"/>
      <c r="BO5165" s="9"/>
      <c r="BP5165" s="9"/>
      <c r="BQ5165" s="9"/>
      <c r="BT5165" s="9"/>
      <c r="BU5165" s="9"/>
      <c r="BX5165" s="9"/>
      <c r="BY5165" s="9"/>
      <c r="CB5165" s="9"/>
      <c r="CC5165" s="9"/>
      <c r="CF5165" s="9"/>
      <c r="CG5165" s="9"/>
      <c r="CJ5165" s="9"/>
      <c r="CK5165" s="9"/>
      <c r="CN5165" s="9"/>
      <c r="CO5165" s="9"/>
      <c r="CP5165" s="9"/>
      <c r="CQ5165" s="9"/>
      <c r="CR5165" s="9"/>
      <c r="CS5165" s="9"/>
      <c r="CT5165" s="9"/>
      <c r="CU5165" s="9"/>
      <c r="CV5165" s="9"/>
      <c r="CW5165" s="9"/>
      <c r="CX5165" s="9"/>
      <c r="CY5165" s="9"/>
      <c r="CZ5165" s="9"/>
      <c r="DA5165" s="9"/>
      <c r="DB5165" s="9"/>
      <c r="DC5165" s="9"/>
      <c r="DD5165" s="9"/>
      <c r="DE5165" s="9"/>
      <c r="DF5165" s="9"/>
      <c r="DG5165" s="9"/>
      <c r="DH5165" s="9"/>
      <c r="DI5165" s="9"/>
      <c r="DJ5165" s="9"/>
      <c r="DK5165" s="9"/>
      <c r="DL5165" s="9"/>
      <c r="DM5165" s="9"/>
      <c r="DN5165" s="9"/>
      <c r="DO5165" s="9"/>
      <c r="DP5165" s="9"/>
      <c r="DQ5165" s="9"/>
      <c r="DR5165" s="9"/>
      <c r="DS5165" s="9"/>
      <c r="DT5165" s="9"/>
      <c r="DU5165" s="9"/>
      <c r="DV5165" s="9"/>
      <c r="DW5165" s="9"/>
      <c r="DX5165" s="9"/>
      <c r="DY5165" s="9"/>
      <c r="DZ5165" s="9"/>
      <c r="EA5165" s="9"/>
    </row>
    <row r="5166" spans="1:131" ht="19.5" customHeight="1" x14ac:dyDescent="0.25">
      <c r="A5166" s="9">
        <v>3594</v>
      </c>
      <c r="B5166" s="9" t="s">
        <v>10545</v>
      </c>
      <c r="C5166" s="9" t="s">
        <v>10546</v>
      </c>
      <c r="D5166" s="9"/>
      <c r="E5166" s="9" t="s">
        <v>10547</v>
      </c>
      <c r="F5166" s="9" t="s">
        <v>10537</v>
      </c>
      <c r="G5166" s="9"/>
      <c r="H5166" s="9" t="s">
        <v>202</v>
      </c>
      <c r="I5166" s="9" t="s">
        <v>25</v>
      </c>
      <c r="J5166" s="129">
        <v>44510</v>
      </c>
      <c r="K5166" s="129">
        <v>44508</v>
      </c>
      <c r="L5166" s="129">
        <v>44545</v>
      </c>
      <c r="O5166" s="9">
        <v>29</v>
      </c>
      <c r="Q5166" s="9" t="s">
        <v>61</v>
      </c>
      <c r="R5166" s="9"/>
      <c r="S5166" s="13">
        <v>3400000</v>
      </c>
      <c r="T5166" s="13">
        <v>3400000</v>
      </c>
      <c r="U5166" s="13">
        <v>1020000</v>
      </c>
      <c r="V5166" s="9"/>
      <c r="W5166" s="9"/>
      <c r="X5166" s="9"/>
      <c r="Y5166" s="9"/>
      <c r="Z5166" s="9"/>
      <c r="AA5166" s="9"/>
      <c r="AB5166" s="9"/>
      <c r="AC5166" s="9"/>
      <c r="AD5166" s="9"/>
      <c r="AE5166" s="9"/>
      <c r="AF5166" s="55"/>
      <c r="AG5166" s="55"/>
      <c r="AH5166" s="9"/>
      <c r="AI5166" s="9"/>
      <c r="AJ5166" s="9"/>
      <c r="AK5166" s="9"/>
      <c r="AL5166" s="9"/>
      <c r="AM5166" s="9"/>
      <c r="AN5166" s="9"/>
      <c r="AO5166" s="9"/>
      <c r="AP5166" s="9"/>
      <c r="AQ5166" s="9"/>
      <c r="AR5166" s="9"/>
      <c r="AS5166" s="9"/>
      <c r="AT5166" s="9"/>
      <c r="AU5166" s="9"/>
      <c r="AV5166" s="9"/>
      <c r="AW5166" s="9"/>
      <c r="AX5166" s="9"/>
      <c r="AY5166" s="9"/>
      <c r="AZ5166" s="9"/>
      <c r="BA5166" s="9"/>
      <c r="BB5166" s="9"/>
      <c r="BC5166" s="9"/>
      <c r="BD5166" s="9"/>
      <c r="BE5166" s="9"/>
      <c r="BF5166" s="9"/>
      <c r="BG5166" s="9"/>
      <c r="BH5166" s="9"/>
      <c r="BI5166" s="9"/>
      <c r="BJ5166" s="9"/>
      <c r="BK5166" s="9"/>
      <c r="BL5166" s="9"/>
      <c r="BM5166" s="9"/>
      <c r="BN5166" s="9"/>
      <c r="BO5166" s="9"/>
      <c r="BP5166" s="9"/>
      <c r="BQ5166" s="9"/>
      <c r="BT5166" s="9"/>
      <c r="BU5166" s="9"/>
      <c r="BX5166" s="9"/>
      <c r="BY5166" s="9"/>
      <c r="CB5166" s="9"/>
      <c r="CC5166" s="9"/>
      <c r="CF5166" s="9"/>
      <c r="CG5166" s="9"/>
      <c r="CJ5166" s="9"/>
      <c r="CK5166" s="9"/>
      <c r="CN5166" s="9"/>
      <c r="CO5166" s="9"/>
      <c r="CP5166" s="9"/>
      <c r="CQ5166" s="9"/>
      <c r="CR5166" s="9"/>
      <c r="CS5166" s="9"/>
      <c r="CT5166" s="9"/>
      <c r="CU5166" s="9"/>
      <c r="CV5166" s="9"/>
      <c r="CW5166" s="9"/>
      <c r="CX5166" s="9"/>
      <c r="CY5166" s="9"/>
      <c r="CZ5166" s="9"/>
      <c r="DA5166" s="9"/>
      <c r="DB5166" s="9"/>
      <c r="DC5166" s="9"/>
      <c r="DD5166" s="9"/>
      <c r="DE5166" s="9"/>
      <c r="DF5166" s="9"/>
      <c r="DG5166" s="9"/>
      <c r="DH5166" s="9"/>
      <c r="DI5166" s="9"/>
      <c r="DJ5166" s="9"/>
      <c r="DK5166" s="9"/>
      <c r="DL5166" s="9"/>
      <c r="DM5166" s="9"/>
      <c r="DN5166" s="9"/>
      <c r="DO5166" s="9"/>
      <c r="DP5166" s="9"/>
      <c r="DQ5166" s="9"/>
      <c r="DR5166" s="9"/>
      <c r="DS5166" s="9"/>
      <c r="DT5166" s="9"/>
      <c r="DU5166" s="9"/>
      <c r="DV5166" s="9"/>
      <c r="DW5166" s="9"/>
      <c r="DX5166" s="9"/>
      <c r="DY5166" s="9"/>
      <c r="DZ5166" s="9"/>
      <c r="EA5166" s="9"/>
    </row>
    <row r="5167" spans="1:131" ht="19.5" customHeight="1" x14ac:dyDescent="0.25">
      <c r="A5167" s="9">
        <v>3595</v>
      </c>
      <c r="B5167" s="9" t="s">
        <v>10548</v>
      </c>
      <c r="C5167" s="9" t="s">
        <v>10549</v>
      </c>
      <c r="D5167" s="9"/>
      <c r="E5167" s="9" t="s">
        <v>10278</v>
      </c>
      <c r="F5167" s="9" t="s">
        <v>1209</v>
      </c>
      <c r="G5167" s="9"/>
      <c r="H5167" s="9" t="s">
        <v>202</v>
      </c>
      <c r="I5167" s="9" t="s">
        <v>35</v>
      </c>
      <c r="J5167" s="129">
        <v>44459</v>
      </c>
      <c r="K5167" s="129">
        <v>44410</v>
      </c>
      <c r="L5167" s="129">
        <v>44742</v>
      </c>
      <c r="O5167" s="9">
        <v>25</v>
      </c>
      <c r="Q5167" s="9" t="s">
        <v>61</v>
      </c>
      <c r="R5167" s="9"/>
      <c r="S5167" s="13">
        <v>794811253</v>
      </c>
      <c r="T5167" s="13">
        <v>794811253</v>
      </c>
      <c r="U5167" s="13">
        <v>238443376</v>
      </c>
      <c r="V5167" s="9"/>
      <c r="W5167" s="9"/>
      <c r="X5167" s="9"/>
      <c r="Y5167" s="9"/>
      <c r="Z5167" s="9"/>
      <c r="AA5167" s="9"/>
      <c r="AB5167" s="9"/>
      <c r="AC5167" s="9"/>
      <c r="AD5167" s="9"/>
      <c r="AE5167" s="9"/>
      <c r="AF5167" s="55"/>
      <c r="AG5167" s="55"/>
      <c r="AH5167" s="9"/>
      <c r="AI5167" s="9"/>
      <c r="AJ5167" s="9"/>
      <c r="AK5167" s="9"/>
      <c r="AL5167" s="9"/>
      <c r="AM5167" s="9"/>
      <c r="AN5167" s="9"/>
      <c r="AO5167" s="9"/>
      <c r="AP5167" s="9"/>
      <c r="AQ5167" s="9"/>
      <c r="AR5167" s="9"/>
      <c r="AS5167" s="9"/>
      <c r="AT5167" s="9"/>
      <c r="AU5167" s="9"/>
      <c r="AV5167" s="9"/>
      <c r="AW5167" s="9"/>
      <c r="AX5167" s="9"/>
      <c r="AY5167" s="9"/>
      <c r="AZ5167" s="9"/>
      <c r="BA5167" s="9"/>
      <c r="BB5167" s="9"/>
      <c r="BC5167" s="9"/>
      <c r="BD5167" s="9"/>
      <c r="BE5167" s="9"/>
      <c r="BF5167" s="9"/>
      <c r="BG5167" s="9"/>
      <c r="BH5167" s="9"/>
      <c r="BI5167" s="9"/>
      <c r="BJ5167" s="9"/>
      <c r="BK5167" s="9"/>
      <c r="BL5167" s="9"/>
      <c r="BM5167" s="9"/>
      <c r="BN5167" s="9"/>
      <c r="BO5167" s="9"/>
      <c r="BP5167" s="9"/>
      <c r="BQ5167" s="9"/>
      <c r="BT5167" s="9"/>
      <c r="BU5167" s="9"/>
      <c r="BX5167" s="9"/>
      <c r="BY5167" s="9"/>
      <c r="CB5167" s="9"/>
      <c r="CC5167" s="9"/>
      <c r="CF5167" s="9"/>
      <c r="CG5167" s="9"/>
      <c r="CJ5167" s="9"/>
      <c r="CK5167" s="9"/>
      <c r="CN5167" s="9"/>
      <c r="CO5167" s="9"/>
      <c r="CP5167" s="9"/>
      <c r="CQ5167" s="9"/>
      <c r="CR5167" s="9"/>
      <c r="CS5167" s="9"/>
      <c r="CT5167" s="9"/>
      <c r="CU5167" s="9"/>
      <c r="CV5167" s="9"/>
      <c r="CW5167" s="9"/>
      <c r="CX5167" s="9"/>
      <c r="CY5167" s="9"/>
      <c r="CZ5167" s="9"/>
      <c r="DA5167" s="9"/>
      <c r="DB5167" s="9"/>
      <c r="DC5167" s="9"/>
      <c r="DD5167" s="9"/>
      <c r="DE5167" s="9"/>
      <c r="DF5167" s="9"/>
      <c r="DG5167" s="9"/>
      <c r="DH5167" s="9"/>
      <c r="DI5167" s="9"/>
      <c r="DJ5167" s="9"/>
      <c r="DK5167" s="9"/>
      <c r="DL5167" s="9"/>
      <c r="DM5167" s="9"/>
      <c r="DN5167" s="9"/>
      <c r="DO5167" s="9"/>
      <c r="DP5167" s="9"/>
      <c r="DQ5167" s="9"/>
      <c r="DR5167" s="9"/>
      <c r="DS5167" s="9"/>
      <c r="DT5167" s="9"/>
      <c r="DU5167" s="9"/>
      <c r="DV5167" s="9"/>
      <c r="DW5167" s="9"/>
      <c r="DX5167" s="9"/>
      <c r="DY5167" s="9"/>
      <c r="DZ5167" s="9"/>
      <c r="EA5167" s="9"/>
    </row>
    <row r="5168" spans="1:131" ht="19.5" customHeight="1" x14ac:dyDescent="0.25">
      <c r="A5168" s="9">
        <v>3596</v>
      </c>
      <c r="B5168" s="9" t="s">
        <v>10550</v>
      </c>
      <c r="C5168" s="9" t="s">
        <v>10551</v>
      </c>
      <c r="D5168" s="9"/>
      <c r="E5168" s="9" t="s">
        <v>6892</v>
      </c>
      <c r="F5168" s="9" t="s">
        <v>7508</v>
      </c>
      <c r="G5168" s="9"/>
      <c r="H5168" s="9" t="s">
        <v>202</v>
      </c>
      <c r="I5168" s="9" t="s">
        <v>4464</v>
      </c>
      <c r="J5168" s="129">
        <v>44335</v>
      </c>
      <c r="K5168" s="129">
        <v>44049</v>
      </c>
      <c r="L5168" s="129">
        <v>44772</v>
      </c>
      <c r="O5168" s="9">
        <v>28</v>
      </c>
      <c r="Q5168" s="9" t="s">
        <v>61</v>
      </c>
      <c r="R5168" s="9"/>
      <c r="S5168" s="13">
        <v>612962964</v>
      </c>
      <c r="T5168" s="13">
        <v>612962964</v>
      </c>
      <c r="U5168" s="13">
        <v>183888889</v>
      </c>
      <c r="V5168" s="9"/>
      <c r="W5168" s="9"/>
      <c r="X5168" s="9"/>
      <c r="Y5168" s="9"/>
      <c r="Z5168" s="9"/>
      <c r="AA5168" s="9"/>
      <c r="AB5168" s="9"/>
      <c r="AC5168" s="9"/>
      <c r="AD5168" s="9"/>
      <c r="AE5168" s="9"/>
      <c r="AF5168" s="55"/>
      <c r="AG5168" s="55"/>
      <c r="AH5168" s="9"/>
      <c r="AI5168" s="9"/>
      <c r="AJ5168" s="9"/>
      <c r="AK5168" s="9"/>
      <c r="AL5168" s="9"/>
      <c r="AM5168" s="9"/>
      <c r="AN5168" s="9"/>
      <c r="AO5168" s="9"/>
      <c r="AP5168" s="9"/>
      <c r="AQ5168" s="9"/>
      <c r="AR5168" s="9"/>
      <c r="AS5168" s="9"/>
      <c r="AT5168" s="9"/>
      <c r="AU5168" s="9"/>
      <c r="AV5168" s="9"/>
      <c r="AW5168" s="9"/>
      <c r="AX5168" s="9"/>
      <c r="AY5168" s="9"/>
      <c r="AZ5168" s="9"/>
      <c r="BA5168" s="9"/>
      <c r="BB5168" s="9"/>
      <c r="BC5168" s="9"/>
      <c r="BD5168" s="9"/>
      <c r="BE5168" s="9"/>
      <c r="BF5168" s="9"/>
      <c r="BG5168" s="9"/>
      <c r="BH5168" s="9"/>
      <c r="BI5168" s="9"/>
      <c r="BJ5168" s="9"/>
      <c r="BK5168" s="9"/>
      <c r="BL5168" s="9"/>
      <c r="BM5168" s="9"/>
      <c r="BN5168" s="9"/>
      <c r="BO5168" s="9"/>
      <c r="BP5168" s="9"/>
      <c r="BQ5168" s="9"/>
      <c r="BT5168" s="9"/>
      <c r="BU5168" s="9"/>
      <c r="BX5168" s="9"/>
      <c r="BY5168" s="9"/>
      <c r="CB5168" s="9"/>
      <c r="CC5168" s="9"/>
      <c r="CF5168" s="9"/>
      <c r="CG5168" s="9"/>
      <c r="CJ5168" s="9"/>
      <c r="CK5168" s="9"/>
      <c r="CN5168" s="9"/>
      <c r="CO5168" s="9"/>
      <c r="CP5168" s="9"/>
      <c r="CQ5168" s="9"/>
      <c r="CR5168" s="9"/>
      <c r="CS5168" s="9"/>
      <c r="CT5168" s="9"/>
      <c r="CU5168" s="9"/>
      <c r="CV5168" s="9"/>
      <c r="CW5168" s="9"/>
      <c r="CX5168" s="9"/>
      <c r="CY5168" s="9"/>
      <c r="CZ5168" s="9"/>
      <c r="DA5168" s="9"/>
      <c r="DB5168" s="9"/>
      <c r="DC5168" s="9"/>
      <c r="DD5168" s="9"/>
      <c r="DE5168" s="9"/>
      <c r="DF5168" s="9"/>
      <c r="DG5168" s="9"/>
      <c r="DH5168" s="9"/>
      <c r="DI5168" s="9"/>
      <c r="DJ5168" s="9"/>
      <c r="DK5168" s="9"/>
      <c r="DL5168" s="9"/>
      <c r="DM5168" s="9"/>
      <c r="DN5168" s="9"/>
      <c r="DO5168" s="9"/>
      <c r="DP5168" s="9"/>
      <c r="DQ5168" s="9"/>
      <c r="DR5168" s="9"/>
      <c r="DS5168" s="9"/>
      <c r="DT5168" s="9"/>
      <c r="DU5168" s="9"/>
      <c r="DV5168" s="9"/>
      <c r="DW5168" s="9"/>
      <c r="DX5168" s="9"/>
      <c r="DY5168" s="9"/>
      <c r="DZ5168" s="9"/>
      <c r="EA5168" s="9"/>
    </row>
    <row r="5169" spans="1:131" ht="19.5" customHeight="1" x14ac:dyDescent="0.25">
      <c r="A5169" s="9">
        <v>3597</v>
      </c>
      <c r="B5169" s="9" t="s">
        <v>10552</v>
      </c>
      <c r="C5169" s="9" t="s">
        <v>10553</v>
      </c>
      <c r="D5169" s="9"/>
      <c r="E5169" s="9" t="s">
        <v>8320</v>
      </c>
      <c r="F5169" s="9" t="s">
        <v>2427</v>
      </c>
      <c r="G5169" s="9"/>
      <c r="H5169" s="9" t="s">
        <v>202</v>
      </c>
      <c r="I5169" s="9" t="s">
        <v>78</v>
      </c>
      <c r="J5169" s="129">
        <v>44480</v>
      </c>
      <c r="K5169" s="129">
        <v>44452</v>
      </c>
      <c r="L5169" s="129">
        <v>44651</v>
      </c>
      <c r="O5169" s="9">
        <v>28</v>
      </c>
      <c r="Q5169" s="9" t="s">
        <v>54</v>
      </c>
      <c r="R5169" s="9"/>
      <c r="S5169" s="13">
        <v>12000000</v>
      </c>
      <c r="T5169" s="13">
        <v>12000000</v>
      </c>
      <c r="U5169" s="13">
        <v>3600000</v>
      </c>
      <c r="V5169" s="9"/>
      <c r="W5169" s="9"/>
      <c r="X5169" s="9"/>
      <c r="Y5169" s="9"/>
      <c r="Z5169" s="9"/>
      <c r="AA5169" s="9"/>
      <c r="AB5169" s="9"/>
      <c r="AC5169" s="9"/>
      <c r="AD5169" s="9"/>
      <c r="AE5169" s="9"/>
      <c r="AF5169" s="55"/>
      <c r="AG5169" s="55"/>
      <c r="AH5169" s="9"/>
      <c r="AI5169" s="9"/>
      <c r="AJ5169" s="9"/>
      <c r="AK5169" s="9"/>
      <c r="AL5169" s="9"/>
      <c r="AM5169" s="9"/>
      <c r="AN5169" s="9"/>
      <c r="AO5169" s="9"/>
      <c r="AP5169" s="9"/>
      <c r="AQ5169" s="9"/>
      <c r="AR5169" s="9"/>
      <c r="AS5169" s="9"/>
      <c r="AT5169" s="9"/>
      <c r="AU5169" s="9"/>
      <c r="AV5169" s="9"/>
      <c r="AW5169" s="9"/>
      <c r="AX5169" s="9"/>
      <c r="AY5169" s="9"/>
      <c r="AZ5169" s="9"/>
      <c r="BA5169" s="9"/>
      <c r="BB5169" s="9"/>
      <c r="BC5169" s="9"/>
      <c r="BD5169" s="9"/>
      <c r="BE5169" s="9"/>
      <c r="BF5169" s="9"/>
      <c r="BG5169" s="9"/>
      <c r="BH5169" s="9"/>
      <c r="BI5169" s="9"/>
      <c r="BJ5169" s="9"/>
      <c r="BK5169" s="9"/>
      <c r="BL5169" s="9"/>
      <c r="BM5169" s="9"/>
      <c r="BN5169" s="9"/>
      <c r="BO5169" s="9"/>
      <c r="BP5169" s="9"/>
      <c r="BQ5169" s="9"/>
      <c r="BT5169" s="9"/>
      <c r="BU5169" s="9"/>
      <c r="BX5169" s="9"/>
      <c r="BY5169" s="9"/>
      <c r="CB5169" s="9"/>
      <c r="CC5169" s="9"/>
      <c r="CF5169" s="9"/>
      <c r="CG5169" s="9"/>
      <c r="CJ5169" s="9"/>
      <c r="CK5169" s="9"/>
      <c r="CN5169" s="9"/>
      <c r="CO5169" s="9"/>
      <c r="CP5169" s="9"/>
      <c r="CQ5169" s="9"/>
      <c r="CR5169" s="9"/>
      <c r="CS5169" s="9"/>
      <c r="CT5169" s="9"/>
      <c r="CU5169" s="9"/>
      <c r="CV5169" s="9"/>
      <c r="CW5169" s="9"/>
      <c r="CX5169" s="9"/>
      <c r="CY5169" s="9"/>
      <c r="CZ5169" s="9"/>
      <c r="DA5169" s="9"/>
      <c r="DB5169" s="9"/>
      <c r="DC5169" s="9"/>
      <c r="DD5169" s="9"/>
      <c r="DE5169" s="9"/>
      <c r="DF5169" s="9"/>
      <c r="DG5169" s="9"/>
      <c r="DH5169" s="9"/>
      <c r="DI5169" s="9"/>
      <c r="DJ5169" s="9"/>
      <c r="DK5169" s="9"/>
      <c r="DL5169" s="9"/>
      <c r="DM5169" s="9"/>
      <c r="DN5169" s="9"/>
      <c r="DO5169" s="9"/>
      <c r="DP5169" s="9"/>
      <c r="DQ5169" s="9"/>
      <c r="DR5169" s="9"/>
      <c r="DS5169" s="9"/>
      <c r="DT5169" s="9"/>
      <c r="DU5169" s="9"/>
      <c r="DV5169" s="9"/>
      <c r="DW5169" s="9"/>
      <c r="DX5169" s="9"/>
      <c r="DY5169" s="9"/>
      <c r="DZ5169" s="9"/>
      <c r="EA5169" s="9"/>
    </row>
    <row r="5170" spans="1:131" ht="19.5" customHeight="1" x14ac:dyDescent="0.25">
      <c r="A5170" s="9">
        <v>3598</v>
      </c>
      <c r="B5170" s="9" t="s">
        <v>10554</v>
      </c>
      <c r="C5170" s="9" t="s">
        <v>10555</v>
      </c>
      <c r="D5170" s="9"/>
      <c r="E5170" s="9" t="s">
        <v>10151</v>
      </c>
      <c r="F5170" s="9" t="s">
        <v>9032</v>
      </c>
      <c r="G5170" s="9"/>
      <c r="H5170" s="9" t="s">
        <v>202</v>
      </c>
      <c r="I5170" s="9" t="s">
        <v>25</v>
      </c>
      <c r="J5170" s="129">
        <v>44503</v>
      </c>
      <c r="K5170" s="129">
        <v>44472</v>
      </c>
      <c r="L5170" s="129">
        <v>44592</v>
      </c>
      <c r="O5170" s="9">
        <v>24</v>
      </c>
      <c r="Q5170" s="9" t="s">
        <v>54</v>
      </c>
      <c r="R5170" s="9"/>
      <c r="S5170" s="13">
        <v>13023000</v>
      </c>
      <c r="T5170" s="13">
        <v>13023000</v>
      </c>
      <c r="U5170" s="13">
        <v>3906900</v>
      </c>
      <c r="V5170" s="9"/>
      <c r="W5170" s="9"/>
      <c r="X5170" s="9"/>
      <c r="Y5170" s="9"/>
      <c r="Z5170" s="9"/>
      <c r="AA5170" s="9"/>
      <c r="AB5170" s="9"/>
      <c r="AC5170" s="9"/>
      <c r="AD5170" s="9"/>
      <c r="AE5170" s="9"/>
      <c r="AF5170" s="55"/>
      <c r="AG5170" s="55"/>
      <c r="AH5170" s="9"/>
      <c r="AI5170" s="9"/>
      <c r="AJ5170" s="9"/>
      <c r="AK5170" s="9"/>
      <c r="AL5170" s="9"/>
      <c r="AM5170" s="9"/>
      <c r="AN5170" s="9"/>
      <c r="AO5170" s="9"/>
      <c r="AP5170" s="9"/>
      <c r="AQ5170" s="9"/>
      <c r="AR5170" s="9"/>
      <c r="AS5170" s="9"/>
      <c r="AT5170" s="9"/>
      <c r="AU5170" s="9"/>
      <c r="AV5170" s="9"/>
      <c r="AW5170" s="9"/>
      <c r="AX5170" s="9"/>
      <c r="AY5170" s="9"/>
      <c r="AZ5170" s="9"/>
      <c r="BA5170" s="9"/>
      <c r="BB5170" s="9"/>
      <c r="BC5170" s="9"/>
      <c r="BD5170" s="9"/>
      <c r="BE5170" s="9"/>
      <c r="BF5170" s="9"/>
      <c r="BG5170" s="9"/>
      <c r="BH5170" s="9"/>
      <c r="BI5170" s="9"/>
      <c r="BJ5170" s="9"/>
      <c r="BK5170" s="9"/>
      <c r="BL5170" s="9"/>
      <c r="BM5170" s="9"/>
      <c r="BN5170" s="9"/>
      <c r="BO5170" s="9"/>
      <c r="BP5170" s="9"/>
      <c r="BQ5170" s="9"/>
      <c r="BT5170" s="9"/>
      <c r="BU5170" s="9"/>
      <c r="BX5170" s="9"/>
      <c r="BY5170" s="9"/>
      <c r="CB5170" s="9"/>
      <c r="CC5170" s="9"/>
      <c r="CF5170" s="9"/>
      <c r="CG5170" s="9"/>
      <c r="CJ5170" s="9"/>
      <c r="CK5170" s="9"/>
      <c r="CN5170" s="9"/>
      <c r="CO5170" s="9"/>
      <c r="CP5170" s="9"/>
      <c r="CQ5170" s="9"/>
      <c r="CR5170" s="9"/>
      <c r="CS5170" s="9"/>
      <c r="CT5170" s="9"/>
      <c r="CU5170" s="9"/>
      <c r="CV5170" s="9"/>
      <c r="CW5170" s="9"/>
      <c r="CX5170" s="9"/>
      <c r="CY5170" s="9"/>
      <c r="CZ5170" s="9"/>
      <c r="DA5170" s="9"/>
      <c r="DB5170" s="9"/>
      <c r="DC5170" s="9"/>
      <c r="DD5170" s="9"/>
      <c r="DE5170" s="9"/>
      <c r="DF5170" s="9"/>
      <c r="DG5170" s="9"/>
      <c r="DH5170" s="9"/>
      <c r="DI5170" s="9"/>
      <c r="DJ5170" s="9"/>
      <c r="DK5170" s="9"/>
      <c r="DL5170" s="9"/>
      <c r="DM5170" s="9"/>
      <c r="DN5170" s="9"/>
      <c r="DO5170" s="9"/>
      <c r="DP5170" s="9"/>
      <c r="DQ5170" s="9"/>
      <c r="DR5170" s="9"/>
      <c r="DS5170" s="9"/>
      <c r="DT5170" s="9"/>
      <c r="DU5170" s="9"/>
      <c r="DV5170" s="9"/>
      <c r="DW5170" s="9"/>
      <c r="DX5170" s="9"/>
      <c r="DY5170" s="9"/>
      <c r="DZ5170" s="9"/>
      <c r="EA5170" s="9"/>
    </row>
    <row r="5171" spans="1:131" ht="19.5" customHeight="1" x14ac:dyDescent="0.25">
      <c r="B5171" s="9"/>
      <c r="D5171" s="9"/>
      <c r="G5171" s="9"/>
      <c r="R5171" s="9"/>
      <c r="S5171" s="9"/>
      <c r="T5171" s="9"/>
      <c r="U5171" s="9"/>
      <c r="V5171" s="9"/>
      <c r="W5171" s="9"/>
      <c r="X5171" s="9"/>
      <c r="Y5171" s="9"/>
      <c r="Z5171" s="9"/>
      <c r="AA5171" s="9"/>
      <c r="AB5171" s="9"/>
      <c r="AC5171" s="9"/>
      <c r="AD5171" s="9"/>
      <c r="AE5171" s="9"/>
      <c r="AF5171" s="55"/>
      <c r="AG5171" s="55"/>
      <c r="AH5171" s="9"/>
      <c r="AI5171" s="9"/>
      <c r="AJ5171" s="9"/>
      <c r="AK5171" s="9"/>
      <c r="AL5171" s="9"/>
      <c r="AM5171" s="9"/>
      <c r="AN5171" s="9"/>
      <c r="AO5171" s="9"/>
      <c r="AP5171" s="9"/>
      <c r="AQ5171" s="9"/>
      <c r="AR5171" s="9"/>
      <c r="AS5171" s="9"/>
      <c r="AT5171" s="9"/>
      <c r="AU5171" s="9"/>
      <c r="AV5171" s="9"/>
      <c r="AW5171" s="9"/>
      <c r="AX5171" s="9"/>
      <c r="AY5171" s="9"/>
      <c r="AZ5171" s="9"/>
      <c r="BA5171" s="9"/>
      <c r="BB5171" s="9"/>
      <c r="BC5171" s="9"/>
      <c r="BD5171" s="9"/>
      <c r="BE5171" s="9"/>
      <c r="BF5171" s="9"/>
      <c r="BG5171" s="9"/>
      <c r="BH5171" s="9"/>
      <c r="BI5171" s="9"/>
      <c r="BJ5171" s="9"/>
      <c r="BK5171" s="9"/>
      <c r="BL5171" s="9"/>
      <c r="BM5171" s="9"/>
      <c r="BN5171" s="9"/>
      <c r="BO5171" s="9"/>
      <c r="BP5171" s="9"/>
      <c r="BQ5171" s="9"/>
      <c r="BT5171" s="9"/>
      <c r="BU5171" s="9"/>
      <c r="BX5171" s="9"/>
      <c r="BY5171" s="9"/>
      <c r="CB5171" s="9"/>
      <c r="CC5171" s="9"/>
      <c r="CF5171" s="9"/>
      <c r="CG5171" s="9"/>
      <c r="CJ5171" s="9"/>
      <c r="CK5171" s="9"/>
      <c r="CN5171" s="9"/>
      <c r="CO5171" s="9"/>
      <c r="CP5171" s="9"/>
      <c r="CQ5171" s="9"/>
      <c r="CR5171" s="9"/>
      <c r="CS5171" s="9"/>
      <c r="CT5171" s="9"/>
      <c r="CU5171" s="9"/>
      <c r="CV5171" s="9"/>
      <c r="CW5171" s="9"/>
      <c r="CX5171" s="9"/>
      <c r="CY5171" s="9"/>
      <c r="CZ5171" s="9"/>
      <c r="DA5171" s="9"/>
      <c r="DB5171" s="9"/>
      <c r="DC5171" s="9"/>
      <c r="DD5171" s="9"/>
      <c r="DE5171" s="9"/>
      <c r="DF5171" s="9"/>
      <c r="DG5171" s="9"/>
      <c r="DH5171" s="9"/>
      <c r="DI5171" s="9"/>
      <c r="DJ5171" s="9"/>
      <c r="DK5171" s="9"/>
      <c r="DL5171" s="9"/>
      <c r="DM5171" s="9"/>
      <c r="DN5171" s="9"/>
      <c r="DO5171" s="9"/>
      <c r="DP5171" s="9"/>
      <c r="DQ5171" s="9"/>
      <c r="DR5171" s="9"/>
      <c r="DS5171" s="9"/>
      <c r="DT5171" s="9"/>
      <c r="DU5171" s="9"/>
      <c r="DV5171" s="9"/>
      <c r="DW5171" s="9"/>
      <c r="DX5171" s="9"/>
      <c r="DY5171" s="9"/>
      <c r="DZ5171" s="9"/>
      <c r="EA5171" s="9"/>
    </row>
    <row r="5172" spans="1:131" ht="19.5" customHeight="1" x14ac:dyDescent="0.25">
      <c r="B5172" s="9"/>
      <c r="D5172" s="9"/>
      <c r="G5172" s="9"/>
      <c r="R5172" s="9"/>
      <c r="S5172" s="9"/>
      <c r="T5172" s="9"/>
      <c r="U5172" s="9"/>
      <c r="V5172" s="9"/>
      <c r="W5172" s="9"/>
      <c r="X5172" s="9"/>
      <c r="Y5172" s="9"/>
      <c r="Z5172" s="9"/>
      <c r="AA5172" s="9"/>
      <c r="AB5172" s="9"/>
      <c r="AC5172" s="9"/>
      <c r="AD5172" s="9"/>
      <c r="AE5172" s="9"/>
      <c r="AF5172" s="55"/>
      <c r="AG5172" s="55"/>
      <c r="AH5172" s="9"/>
      <c r="AI5172" s="9"/>
      <c r="AJ5172" s="9"/>
      <c r="AK5172" s="9"/>
      <c r="AL5172" s="9"/>
      <c r="AM5172" s="9"/>
      <c r="AN5172" s="9"/>
      <c r="AO5172" s="9"/>
      <c r="AP5172" s="9"/>
      <c r="AQ5172" s="9"/>
      <c r="AR5172" s="9"/>
      <c r="AS5172" s="9"/>
      <c r="AT5172" s="9"/>
      <c r="AU5172" s="9"/>
      <c r="AV5172" s="9"/>
      <c r="AW5172" s="9"/>
      <c r="AX5172" s="9"/>
      <c r="AY5172" s="9"/>
      <c r="AZ5172" s="9"/>
      <c r="BA5172" s="9"/>
      <c r="BB5172" s="9"/>
      <c r="BC5172" s="9"/>
      <c r="BD5172" s="9"/>
      <c r="BE5172" s="9"/>
      <c r="BF5172" s="9"/>
      <c r="BG5172" s="9"/>
      <c r="BH5172" s="9"/>
      <c r="BI5172" s="9"/>
      <c r="BJ5172" s="9"/>
      <c r="BK5172" s="9"/>
      <c r="BL5172" s="9"/>
      <c r="BM5172" s="9"/>
      <c r="BN5172" s="9"/>
      <c r="BO5172" s="9"/>
      <c r="BP5172" s="9"/>
      <c r="BQ5172" s="9"/>
      <c r="BT5172" s="9"/>
      <c r="BU5172" s="9"/>
      <c r="BX5172" s="9"/>
      <c r="BY5172" s="9"/>
      <c r="CB5172" s="9"/>
      <c r="CC5172" s="9"/>
      <c r="CF5172" s="9"/>
      <c r="CG5172" s="9"/>
      <c r="CJ5172" s="9"/>
      <c r="CK5172" s="9"/>
      <c r="CN5172" s="9"/>
      <c r="CO5172" s="9"/>
      <c r="CP5172" s="9"/>
      <c r="CQ5172" s="9"/>
      <c r="CR5172" s="9"/>
      <c r="CS5172" s="9"/>
      <c r="CT5172" s="9"/>
      <c r="CU5172" s="9"/>
      <c r="CV5172" s="9"/>
      <c r="CW5172" s="9"/>
      <c r="CX5172" s="9"/>
      <c r="CY5172" s="9"/>
      <c r="CZ5172" s="9"/>
      <c r="DA5172" s="9"/>
      <c r="DB5172" s="9"/>
      <c r="DC5172" s="9"/>
      <c r="DD5172" s="9"/>
      <c r="DE5172" s="9"/>
      <c r="DF5172" s="9"/>
      <c r="DG5172" s="9"/>
      <c r="DH5172" s="9"/>
      <c r="DI5172" s="9"/>
      <c r="DJ5172" s="9"/>
      <c r="DK5172" s="9"/>
      <c r="DL5172" s="9"/>
      <c r="DM5172" s="9"/>
      <c r="DN5172" s="9"/>
      <c r="DO5172" s="9"/>
      <c r="DP5172" s="9"/>
      <c r="DQ5172" s="9"/>
      <c r="DR5172" s="9"/>
      <c r="DS5172" s="9"/>
      <c r="DT5172" s="9"/>
      <c r="DU5172" s="9"/>
      <c r="DV5172" s="9"/>
      <c r="DW5172" s="9"/>
      <c r="DX5172" s="9"/>
      <c r="DY5172" s="9"/>
      <c r="DZ5172" s="9"/>
      <c r="EA5172" s="9"/>
    </row>
    <row r="5173" spans="1:131" ht="19.5" customHeight="1" x14ac:dyDescent="0.25">
      <c r="B5173" s="9"/>
      <c r="D5173" s="9"/>
      <c r="G5173" s="9"/>
      <c r="R5173" s="9"/>
      <c r="S5173" s="9"/>
      <c r="T5173" s="9"/>
      <c r="U5173" s="9"/>
      <c r="V5173" s="9"/>
      <c r="W5173" s="9"/>
      <c r="X5173" s="9"/>
      <c r="Y5173" s="9"/>
      <c r="Z5173" s="9"/>
      <c r="AA5173" s="9"/>
      <c r="AB5173" s="9"/>
      <c r="AC5173" s="9"/>
      <c r="AD5173" s="9"/>
      <c r="AE5173" s="9"/>
      <c r="AF5173" s="55"/>
      <c r="AG5173" s="55"/>
      <c r="AH5173" s="9"/>
      <c r="AI5173" s="9"/>
      <c r="AJ5173" s="9"/>
      <c r="AK5173" s="9"/>
      <c r="AL5173" s="9"/>
      <c r="AM5173" s="9"/>
      <c r="AN5173" s="9"/>
      <c r="AO5173" s="9"/>
      <c r="AP5173" s="9"/>
      <c r="AQ5173" s="9"/>
      <c r="AR5173" s="9"/>
      <c r="AS5173" s="9"/>
      <c r="AT5173" s="9"/>
      <c r="AU5173" s="9"/>
      <c r="AV5173" s="9"/>
      <c r="AW5173" s="9"/>
      <c r="AX5173" s="9"/>
      <c r="AY5173" s="9"/>
      <c r="AZ5173" s="9"/>
      <c r="BA5173" s="9"/>
      <c r="BB5173" s="9"/>
      <c r="BC5173" s="9"/>
      <c r="BD5173" s="9"/>
      <c r="BE5173" s="9"/>
      <c r="BF5173" s="9"/>
      <c r="BG5173" s="9"/>
      <c r="BH5173" s="9"/>
      <c r="BI5173" s="9"/>
      <c r="BJ5173" s="9"/>
      <c r="BK5173" s="9"/>
      <c r="BL5173" s="9"/>
      <c r="BM5173" s="9"/>
      <c r="BN5173" s="9"/>
      <c r="BO5173" s="9"/>
      <c r="BP5173" s="9"/>
      <c r="BQ5173" s="9"/>
      <c r="BT5173" s="9"/>
      <c r="BU5173" s="9"/>
      <c r="BX5173" s="9"/>
      <c r="BY5173" s="9"/>
      <c r="CB5173" s="9"/>
      <c r="CC5173" s="9"/>
      <c r="CF5173" s="9"/>
      <c r="CG5173" s="9"/>
      <c r="CJ5173" s="9"/>
      <c r="CK5173" s="9"/>
      <c r="CN5173" s="9"/>
      <c r="CO5173" s="9"/>
      <c r="CP5173" s="9"/>
      <c r="CQ5173" s="9"/>
      <c r="CR5173" s="9"/>
      <c r="CS5173" s="9"/>
      <c r="CT5173" s="9"/>
      <c r="CU5173" s="9"/>
      <c r="CV5173" s="9"/>
      <c r="CW5173" s="9"/>
      <c r="CX5173" s="9"/>
      <c r="CY5173" s="9"/>
      <c r="CZ5173" s="9"/>
      <c r="DA5173" s="9"/>
      <c r="DB5173" s="9"/>
      <c r="DC5173" s="9"/>
      <c r="DD5173" s="9"/>
      <c r="DE5173" s="9"/>
      <c r="DF5173" s="9"/>
      <c r="DG5173" s="9"/>
      <c r="DH5173" s="9"/>
      <c r="DI5173" s="9"/>
      <c r="DJ5173" s="9"/>
      <c r="DK5173" s="9"/>
      <c r="DL5173" s="9"/>
      <c r="DM5173" s="9"/>
      <c r="DN5173" s="9"/>
      <c r="DO5173" s="9"/>
      <c r="DP5173" s="9"/>
      <c r="DQ5173" s="9"/>
      <c r="DR5173" s="9"/>
      <c r="DS5173" s="9"/>
      <c r="DT5173" s="9"/>
      <c r="DU5173" s="9"/>
      <c r="DV5173" s="9"/>
      <c r="DW5173" s="9"/>
      <c r="DX5173" s="9"/>
      <c r="DY5173" s="9"/>
      <c r="DZ5173" s="9"/>
      <c r="EA5173" s="9"/>
    </row>
    <row r="5174" spans="1:131" ht="19.5" customHeight="1" x14ac:dyDescent="0.25">
      <c r="B5174" s="9"/>
      <c r="D5174" s="9"/>
      <c r="G5174" s="9"/>
      <c r="R5174" s="9"/>
      <c r="S5174" s="9"/>
      <c r="T5174" s="9"/>
      <c r="U5174" s="9"/>
      <c r="V5174" s="9"/>
      <c r="W5174" s="9"/>
      <c r="X5174" s="9"/>
      <c r="Y5174" s="9"/>
      <c r="Z5174" s="9"/>
      <c r="AA5174" s="9"/>
      <c r="AB5174" s="9"/>
      <c r="AC5174" s="9"/>
      <c r="AD5174" s="9"/>
      <c r="AE5174" s="9"/>
      <c r="AF5174" s="55"/>
      <c r="AG5174" s="55"/>
      <c r="AH5174" s="9"/>
      <c r="AI5174" s="9"/>
      <c r="AJ5174" s="9"/>
      <c r="AK5174" s="9"/>
      <c r="AL5174" s="9"/>
      <c r="AM5174" s="9"/>
      <c r="AN5174" s="9"/>
      <c r="AO5174" s="9"/>
      <c r="AP5174" s="9"/>
      <c r="AQ5174" s="9"/>
      <c r="AR5174" s="9"/>
      <c r="AS5174" s="9"/>
      <c r="AT5174" s="9"/>
      <c r="AU5174" s="9"/>
      <c r="AV5174" s="9"/>
      <c r="AW5174" s="9"/>
      <c r="AX5174" s="9"/>
      <c r="AY5174" s="9"/>
      <c r="AZ5174" s="9"/>
      <c r="BA5174" s="9"/>
      <c r="BB5174" s="9"/>
      <c r="BC5174" s="9"/>
      <c r="BD5174" s="9"/>
      <c r="BE5174" s="9"/>
      <c r="BF5174" s="9"/>
      <c r="BG5174" s="9"/>
      <c r="BH5174" s="9"/>
      <c r="BI5174" s="9"/>
      <c r="BJ5174" s="9"/>
      <c r="BK5174" s="9"/>
      <c r="BL5174" s="9"/>
      <c r="BM5174" s="9"/>
      <c r="BN5174" s="9"/>
      <c r="BO5174" s="9"/>
      <c r="BP5174" s="9"/>
      <c r="BQ5174" s="9"/>
      <c r="BT5174" s="9"/>
      <c r="BU5174" s="9"/>
      <c r="BX5174" s="9"/>
      <c r="BY5174" s="9"/>
      <c r="CB5174" s="9"/>
      <c r="CC5174" s="9"/>
      <c r="CF5174" s="9"/>
      <c r="CG5174" s="9"/>
      <c r="CJ5174" s="9"/>
      <c r="CK5174" s="9"/>
      <c r="CN5174" s="9"/>
      <c r="CO5174" s="9"/>
      <c r="CP5174" s="9"/>
      <c r="CQ5174" s="9"/>
      <c r="CR5174" s="9"/>
      <c r="CS5174" s="9"/>
      <c r="CT5174" s="9"/>
      <c r="CU5174" s="9"/>
      <c r="CV5174" s="9"/>
      <c r="CW5174" s="9"/>
      <c r="CX5174" s="9"/>
      <c r="CY5174" s="9"/>
      <c r="CZ5174" s="9"/>
      <c r="DA5174" s="9"/>
      <c r="DB5174" s="9"/>
      <c r="DC5174" s="9"/>
      <c r="DD5174" s="9"/>
      <c r="DE5174" s="9"/>
      <c r="DF5174" s="9"/>
      <c r="DG5174" s="9"/>
      <c r="DH5174" s="9"/>
      <c r="DI5174" s="9"/>
      <c r="DJ5174" s="9"/>
      <c r="DK5174" s="9"/>
      <c r="DL5174" s="9"/>
      <c r="DM5174" s="9"/>
      <c r="DN5174" s="9"/>
      <c r="DO5174" s="9"/>
      <c r="DP5174" s="9"/>
      <c r="DQ5174" s="9"/>
      <c r="DR5174" s="9"/>
      <c r="DS5174" s="9"/>
      <c r="DT5174" s="9"/>
      <c r="DU5174" s="9"/>
      <c r="DV5174" s="9"/>
      <c r="DW5174" s="9"/>
      <c r="DX5174" s="9"/>
      <c r="DY5174" s="9"/>
      <c r="DZ5174" s="9"/>
      <c r="EA5174" s="9"/>
    </row>
    <row r="5175" spans="1:131" ht="19.5" customHeight="1" x14ac:dyDescent="0.25">
      <c r="B5175" s="9"/>
      <c r="D5175" s="9"/>
      <c r="G5175" s="9"/>
      <c r="R5175" s="9"/>
      <c r="S5175" s="9"/>
      <c r="T5175" s="9"/>
      <c r="U5175" s="9"/>
      <c r="V5175" s="9"/>
      <c r="W5175" s="9"/>
      <c r="X5175" s="9"/>
      <c r="Y5175" s="9"/>
      <c r="Z5175" s="9"/>
      <c r="AA5175" s="9"/>
      <c r="AB5175" s="9"/>
      <c r="AC5175" s="9"/>
      <c r="AD5175" s="9"/>
      <c r="AE5175" s="9"/>
      <c r="AF5175" s="55"/>
      <c r="AG5175" s="55"/>
      <c r="AH5175" s="9"/>
      <c r="AI5175" s="9"/>
      <c r="AJ5175" s="9"/>
      <c r="AK5175" s="9"/>
      <c r="AL5175" s="9"/>
      <c r="AM5175" s="9"/>
      <c r="AN5175" s="9"/>
      <c r="AO5175" s="9"/>
      <c r="AP5175" s="9"/>
      <c r="AQ5175" s="9"/>
      <c r="AR5175" s="9"/>
      <c r="AS5175" s="9"/>
      <c r="AT5175" s="9"/>
      <c r="AU5175" s="9"/>
      <c r="AV5175" s="9"/>
      <c r="AW5175" s="9"/>
      <c r="AX5175" s="9"/>
      <c r="AY5175" s="9"/>
      <c r="AZ5175" s="9"/>
      <c r="BA5175" s="9"/>
      <c r="BB5175" s="9"/>
      <c r="BC5175" s="9"/>
      <c r="BD5175" s="9"/>
      <c r="BE5175" s="9"/>
      <c r="BF5175" s="9"/>
      <c r="BG5175" s="9"/>
      <c r="BH5175" s="9"/>
      <c r="BI5175" s="9"/>
      <c r="BJ5175" s="9"/>
      <c r="BK5175" s="9"/>
      <c r="BL5175" s="9"/>
      <c r="BM5175" s="9"/>
      <c r="BN5175" s="9"/>
      <c r="BO5175" s="9"/>
      <c r="BP5175" s="9"/>
      <c r="BQ5175" s="9"/>
      <c r="BT5175" s="9"/>
      <c r="BU5175" s="9"/>
      <c r="BX5175" s="9"/>
      <c r="BY5175" s="9"/>
      <c r="CB5175" s="9"/>
      <c r="CC5175" s="9"/>
      <c r="CF5175" s="9"/>
      <c r="CG5175" s="9"/>
      <c r="CJ5175" s="9"/>
      <c r="CK5175" s="9"/>
      <c r="CN5175" s="9"/>
      <c r="CO5175" s="9"/>
      <c r="CP5175" s="9"/>
      <c r="CQ5175" s="9"/>
      <c r="CR5175" s="9"/>
      <c r="CS5175" s="9"/>
      <c r="CT5175" s="9"/>
      <c r="CU5175" s="9"/>
      <c r="CV5175" s="9"/>
      <c r="CW5175" s="9"/>
      <c r="CX5175" s="9"/>
      <c r="CY5175" s="9"/>
      <c r="CZ5175" s="9"/>
      <c r="DA5175" s="9"/>
      <c r="DB5175" s="9"/>
      <c r="DC5175" s="9"/>
      <c r="DD5175" s="9"/>
      <c r="DE5175" s="9"/>
      <c r="DF5175" s="9"/>
      <c r="DG5175" s="9"/>
      <c r="DH5175" s="9"/>
      <c r="DI5175" s="9"/>
      <c r="DJ5175" s="9"/>
      <c r="DK5175" s="9"/>
      <c r="DL5175" s="9"/>
      <c r="DM5175" s="9"/>
      <c r="DN5175" s="9"/>
      <c r="DO5175" s="9"/>
      <c r="DP5175" s="9"/>
      <c r="DQ5175" s="9"/>
      <c r="DR5175" s="9"/>
      <c r="DS5175" s="9"/>
      <c r="DT5175" s="9"/>
      <c r="DU5175" s="9"/>
      <c r="DV5175" s="9"/>
      <c r="DW5175" s="9"/>
      <c r="DX5175" s="9"/>
      <c r="DY5175" s="9"/>
      <c r="DZ5175" s="9"/>
      <c r="EA5175" s="9"/>
    </row>
    <row r="5176" spans="1:131" ht="19.5" customHeight="1" x14ac:dyDescent="0.25">
      <c r="B5176" s="9"/>
      <c r="D5176" s="9"/>
      <c r="G5176" s="9"/>
      <c r="R5176" s="9"/>
      <c r="S5176" s="9"/>
      <c r="T5176" s="9"/>
      <c r="U5176" s="9"/>
      <c r="V5176" s="9"/>
      <c r="W5176" s="9"/>
      <c r="X5176" s="9"/>
      <c r="Y5176" s="9"/>
      <c r="Z5176" s="9"/>
      <c r="AA5176" s="9"/>
      <c r="AB5176" s="9"/>
      <c r="AC5176" s="9"/>
      <c r="AD5176" s="9"/>
      <c r="AE5176" s="9"/>
      <c r="AF5176" s="55"/>
      <c r="AG5176" s="55"/>
      <c r="AH5176" s="9"/>
      <c r="AI5176" s="9"/>
      <c r="AJ5176" s="9"/>
      <c r="AK5176" s="9"/>
      <c r="AL5176" s="9"/>
      <c r="AM5176" s="9"/>
      <c r="AN5176" s="9"/>
      <c r="AO5176" s="9"/>
      <c r="AP5176" s="9"/>
      <c r="AQ5176" s="9"/>
      <c r="AR5176" s="9"/>
      <c r="AS5176" s="9"/>
      <c r="AT5176" s="9"/>
      <c r="AU5176" s="9"/>
      <c r="AV5176" s="9"/>
      <c r="AW5176" s="9"/>
      <c r="AX5176" s="9"/>
      <c r="AY5176" s="9"/>
      <c r="AZ5176" s="9"/>
      <c r="BA5176" s="9"/>
      <c r="BB5176" s="9"/>
      <c r="BC5176" s="9"/>
      <c r="BD5176" s="9"/>
      <c r="BE5176" s="9"/>
      <c r="BF5176" s="9"/>
      <c r="BG5176" s="9"/>
      <c r="BH5176" s="9"/>
      <c r="BI5176" s="9"/>
      <c r="BJ5176" s="9"/>
      <c r="BK5176" s="9"/>
      <c r="BL5176" s="9"/>
      <c r="BM5176" s="9"/>
      <c r="BN5176" s="9"/>
      <c r="BO5176" s="9"/>
      <c r="BP5176" s="9"/>
      <c r="BQ5176" s="9"/>
      <c r="BT5176" s="9"/>
      <c r="BU5176" s="9"/>
      <c r="BX5176" s="9"/>
      <c r="BY5176" s="9"/>
      <c r="CB5176" s="9"/>
      <c r="CC5176" s="9"/>
      <c r="CF5176" s="9"/>
      <c r="CG5176" s="9"/>
      <c r="CJ5176" s="9"/>
      <c r="CK5176" s="9"/>
      <c r="CN5176" s="9"/>
      <c r="CO5176" s="9"/>
      <c r="CP5176" s="9"/>
      <c r="CQ5176" s="9"/>
      <c r="CR5176" s="9"/>
      <c r="CS5176" s="9"/>
      <c r="CT5176" s="9"/>
      <c r="CU5176" s="9"/>
      <c r="CV5176" s="9"/>
      <c r="CW5176" s="9"/>
      <c r="CX5176" s="9"/>
      <c r="CY5176" s="9"/>
      <c r="CZ5176" s="9"/>
      <c r="DA5176" s="9"/>
      <c r="DB5176" s="9"/>
      <c r="DC5176" s="9"/>
      <c r="DD5176" s="9"/>
      <c r="DE5176" s="9"/>
      <c r="DF5176" s="9"/>
      <c r="DG5176" s="9"/>
      <c r="DH5176" s="9"/>
      <c r="DI5176" s="9"/>
      <c r="DJ5176" s="9"/>
      <c r="DK5176" s="9"/>
      <c r="DL5176" s="9"/>
      <c r="DM5176" s="9"/>
      <c r="DN5176" s="9"/>
      <c r="DO5176" s="9"/>
      <c r="DP5176" s="9"/>
      <c r="DQ5176" s="9"/>
      <c r="DR5176" s="9"/>
      <c r="DS5176" s="9"/>
      <c r="DT5176" s="9"/>
      <c r="DU5176" s="9"/>
      <c r="DV5176" s="9"/>
      <c r="DW5176" s="9"/>
      <c r="DX5176" s="9"/>
      <c r="DY5176" s="9"/>
      <c r="DZ5176" s="9"/>
      <c r="EA5176" s="9"/>
    </row>
    <row r="5177" spans="1:131" ht="19.5" customHeight="1" x14ac:dyDescent="0.25">
      <c r="B5177" s="9"/>
      <c r="D5177" s="9"/>
      <c r="G5177" s="9"/>
      <c r="R5177" s="9"/>
      <c r="S5177" s="9"/>
      <c r="T5177" s="9"/>
      <c r="U5177" s="9"/>
      <c r="V5177" s="9"/>
      <c r="W5177" s="9"/>
      <c r="X5177" s="9"/>
      <c r="Y5177" s="9"/>
      <c r="Z5177" s="9"/>
      <c r="AA5177" s="9"/>
      <c r="AB5177" s="9"/>
      <c r="AC5177" s="9"/>
      <c r="AD5177" s="9"/>
      <c r="AE5177" s="9"/>
      <c r="AF5177" s="55"/>
      <c r="AG5177" s="55"/>
      <c r="AH5177" s="9"/>
      <c r="AI5177" s="9"/>
      <c r="AJ5177" s="9"/>
      <c r="AK5177" s="9"/>
      <c r="AL5177" s="9"/>
      <c r="AM5177" s="9"/>
      <c r="AN5177" s="9"/>
      <c r="AO5177" s="9"/>
      <c r="AP5177" s="9"/>
      <c r="AQ5177" s="9"/>
      <c r="AR5177" s="9"/>
      <c r="AS5177" s="9"/>
      <c r="AT5177" s="9"/>
      <c r="AU5177" s="9"/>
      <c r="AV5177" s="9"/>
      <c r="AW5177" s="9"/>
      <c r="AX5177" s="9"/>
      <c r="AY5177" s="9"/>
      <c r="AZ5177" s="9"/>
      <c r="BA5177" s="9"/>
      <c r="BB5177" s="9"/>
      <c r="BC5177" s="9"/>
      <c r="BD5177" s="9"/>
      <c r="BE5177" s="9"/>
      <c r="BF5177" s="9"/>
      <c r="BG5177" s="9"/>
      <c r="BH5177" s="9"/>
      <c r="BI5177" s="9"/>
      <c r="BJ5177" s="9"/>
      <c r="BK5177" s="9"/>
      <c r="BL5177" s="9"/>
      <c r="BM5177" s="9"/>
      <c r="BN5177" s="9"/>
      <c r="BO5177" s="9"/>
      <c r="BP5177" s="9"/>
      <c r="BQ5177" s="9"/>
      <c r="BT5177" s="9"/>
      <c r="BU5177" s="9"/>
      <c r="BX5177" s="9"/>
      <c r="BY5177" s="9"/>
      <c r="CB5177" s="9"/>
      <c r="CC5177" s="9"/>
      <c r="CF5177" s="9"/>
      <c r="CG5177" s="9"/>
      <c r="CJ5177" s="9"/>
      <c r="CK5177" s="9"/>
      <c r="CN5177" s="9"/>
      <c r="CO5177" s="9"/>
      <c r="CP5177" s="9"/>
      <c r="CQ5177" s="9"/>
      <c r="CR5177" s="9"/>
      <c r="CS5177" s="9"/>
      <c r="CT5177" s="9"/>
      <c r="CU5177" s="9"/>
      <c r="CV5177" s="9"/>
      <c r="CW5177" s="9"/>
      <c r="CX5177" s="9"/>
      <c r="CY5177" s="9"/>
      <c r="CZ5177" s="9"/>
      <c r="DA5177" s="9"/>
      <c r="DB5177" s="9"/>
      <c r="DC5177" s="9"/>
      <c r="DD5177" s="9"/>
      <c r="DE5177" s="9"/>
      <c r="DF5177" s="9"/>
      <c r="DG5177" s="9"/>
      <c r="DH5177" s="9"/>
      <c r="DI5177" s="9"/>
      <c r="DJ5177" s="9"/>
      <c r="DK5177" s="9"/>
      <c r="DL5177" s="9"/>
      <c r="DM5177" s="9"/>
      <c r="DN5177" s="9"/>
      <c r="DO5177" s="9"/>
      <c r="DP5177" s="9"/>
      <c r="DQ5177" s="9"/>
      <c r="DR5177" s="9"/>
      <c r="DS5177" s="9"/>
      <c r="DT5177" s="9"/>
      <c r="DU5177" s="9"/>
      <c r="DV5177" s="9"/>
      <c r="DW5177" s="9"/>
      <c r="DX5177" s="9"/>
      <c r="DY5177" s="9"/>
      <c r="DZ5177" s="9"/>
      <c r="EA5177" s="9"/>
    </row>
    <row r="5178" spans="1:131" ht="19.5" customHeight="1" x14ac:dyDescent="0.25">
      <c r="B5178" s="9"/>
      <c r="D5178" s="9"/>
      <c r="G5178" s="9"/>
      <c r="R5178" s="9"/>
      <c r="S5178" s="9"/>
      <c r="T5178" s="9"/>
      <c r="U5178" s="9"/>
      <c r="V5178" s="9"/>
      <c r="W5178" s="9"/>
      <c r="X5178" s="9"/>
      <c r="Y5178" s="9"/>
      <c r="Z5178" s="9"/>
      <c r="AA5178" s="9"/>
      <c r="AB5178" s="9"/>
      <c r="AC5178" s="9"/>
      <c r="AD5178" s="9"/>
      <c r="AE5178" s="9"/>
      <c r="AF5178" s="55"/>
      <c r="AG5178" s="55"/>
      <c r="AH5178" s="9"/>
      <c r="AI5178" s="9"/>
      <c r="AJ5178" s="9"/>
      <c r="AK5178" s="9"/>
      <c r="AL5178" s="9"/>
      <c r="AM5178" s="9"/>
      <c r="AN5178" s="9"/>
      <c r="AO5178" s="9"/>
      <c r="AP5178" s="9"/>
      <c r="AQ5178" s="9"/>
      <c r="AR5178" s="9"/>
      <c r="AS5178" s="9"/>
      <c r="AT5178" s="9"/>
      <c r="AU5178" s="9"/>
      <c r="AV5178" s="9"/>
      <c r="AW5178" s="9"/>
      <c r="AX5178" s="9"/>
      <c r="AY5178" s="9"/>
      <c r="AZ5178" s="9"/>
      <c r="BA5178" s="9"/>
      <c r="BB5178" s="9"/>
      <c r="BC5178" s="9"/>
      <c r="BD5178" s="9"/>
      <c r="BE5178" s="9"/>
      <c r="BF5178" s="9"/>
      <c r="BG5178" s="9"/>
      <c r="BH5178" s="9"/>
      <c r="BI5178" s="9"/>
      <c r="BJ5178" s="9"/>
      <c r="BK5178" s="9"/>
      <c r="BL5178" s="9"/>
      <c r="BM5178" s="9"/>
      <c r="BN5178" s="9"/>
      <c r="BO5178" s="9"/>
      <c r="BP5178" s="9"/>
      <c r="BQ5178" s="9"/>
      <c r="BT5178" s="9"/>
      <c r="BU5178" s="9"/>
      <c r="BX5178" s="9"/>
      <c r="BY5178" s="9"/>
      <c r="CB5178" s="9"/>
      <c r="CC5178" s="9"/>
      <c r="CF5178" s="9"/>
      <c r="CG5178" s="9"/>
      <c r="CJ5178" s="9"/>
      <c r="CK5178" s="9"/>
      <c r="CN5178" s="9"/>
      <c r="CO5178" s="9"/>
      <c r="CP5178" s="9"/>
      <c r="CQ5178" s="9"/>
      <c r="CR5178" s="9"/>
      <c r="CS5178" s="9"/>
      <c r="CT5178" s="9"/>
      <c r="CU5178" s="9"/>
      <c r="CV5178" s="9"/>
      <c r="CW5178" s="9"/>
      <c r="CX5178" s="9"/>
      <c r="CY5178" s="9"/>
      <c r="CZ5178" s="9"/>
      <c r="DA5178" s="9"/>
      <c r="DB5178" s="9"/>
      <c r="DC5178" s="9"/>
      <c r="DD5178" s="9"/>
      <c r="DE5178" s="9"/>
      <c r="DF5178" s="9"/>
      <c r="DG5178" s="9"/>
      <c r="DH5178" s="9"/>
      <c r="DI5178" s="9"/>
      <c r="DJ5178" s="9"/>
      <c r="DK5178" s="9"/>
      <c r="DL5178" s="9"/>
      <c r="DM5178" s="9"/>
      <c r="DN5178" s="9"/>
      <c r="DO5178" s="9"/>
      <c r="DP5178" s="9"/>
      <c r="DQ5178" s="9"/>
      <c r="DR5178" s="9"/>
      <c r="DS5178" s="9"/>
      <c r="DT5178" s="9"/>
      <c r="DU5178" s="9"/>
      <c r="DV5178" s="9"/>
      <c r="DW5178" s="9"/>
      <c r="DX5178" s="9"/>
      <c r="DY5178" s="9"/>
      <c r="DZ5178" s="9"/>
      <c r="EA5178" s="9"/>
    </row>
    <row r="5179" spans="1:131" ht="19.5" customHeight="1" x14ac:dyDescent="0.25">
      <c r="B5179" s="9"/>
      <c r="D5179" s="9"/>
      <c r="G5179" s="9"/>
      <c r="R5179" s="9"/>
      <c r="S5179" s="9"/>
      <c r="T5179" s="9"/>
      <c r="U5179" s="9"/>
      <c r="V5179" s="9"/>
      <c r="W5179" s="9"/>
      <c r="X5179" s="9"/>
      <c r="Y5179" s="9"/>
      <c r="Z5179" s="9"/>
      <c r="AA5179" s="9"/>
      <c r="AB5179" s="9"/>
      <c r="AC5179" s="9"/>
      <c r="AD5179" s="9"/>
      <c r="AE5179" s="9"/>
      <c r="AF5179" s="55"/>
      <c r="AG5179" s="55"/>
      <c r="AH5179" s="9"/>
      <c r="AI5179" s="9"/>
      <c r="AJ5179" s="9"/>
      <c r="AK5179" s="9"/>
      <c r="AL5179" s="9"/>
      <c r="AM5179" s="9"/>
      <c r="AN5179" s="9"/>
      <c r="AO5179" s="9"/>
      <c r="AP5179" s="9"/>
      <c r="AQ5179" s="9"/>
      <c r="AR5179" s="9"/>
      <c r="AS5179" s="9"/>
      <c r="AT5179" s="9"/>
      <c r="AU5179" s="9"/>
      <c r="AV5179" s="9"/>
      <c r="AW5179" s="9"/>
      <c r="AX5179" s="9"/>
      <c r="AY5179" s="9"/>
      <c r="AZ5179" s="9"/>
      <c r="BA5179" s="9"/>
      <c r="BB5179" s="9"/>
      <c r="BC5179" s="9"/>
      <c r="BD5179" s="9"/>
      <c r="BE5179" s="9"/>
      <c r="BF5179" s="9"/>
      <c r="BG5179" s="9"/>
      <c r="BH5179" s="9"/>
      <c r="BI5179" s="9"/>
      <c r="BJ5179" s="9"/>
      <c r="BK5179" s="9"/>
      <c r="BL5179" s="9"/>
      <c r="BM5179" s="9"/>
      <c r="BN5179" s="9"/>
      <c r="BO5179" s="9"/>
      <c r="BP5179" s="9"/>
      <c r="BQ5179" s="9"/>
      <c r="BT5179" s="9"/>
      <c r="BU5179" s="9"/>
      <c r="BX5179" s="9"/>
      <c r="BY5179" s="9"/>
      <c r="CB5179" s="9"/>
      <c r="CC5179" s="9"/>
      <c r="CF5179" s="9"/>
      <c r="CG5179" s="9"/>
      <c r="CJ5179" s="9"/>
      <c r="CK5179" s="9"/>
      <c r="CN5179" s="9"/>
      <c r="CO5179" s="9"/>
      <c r="CP5179" s="9"/>
      <c r="CQ5179" s="9"/>
      <c r="CR5179" s="9"/>
      <c r="CS5179" s="9"/>
      <c r="CT5179" s="9"/>
      <c r="CU5179" s="9"/>
      <c r="CV5179" s="9"/>
      <c r="CW5179" s="9"/>
      <c r="CX5179" s="9"/>
      <c r="CY5179" s="9"/>
      <c r="CZ5179" s="9"/>
      <c r="DA5179" s="9"/>
      <c r="DB5179" s="9"/>
      <c r="DC5179" s="9"/>
      <c r="DD5179" s="9"/>
      <c r="DE5179" s="9"/>
      <c r="DF5179" s="9"/>
      <c r="DG5179" s="9"/>
      <c r="DH5179" s="9"/>
      <c r="DI5179" s="9"/>
      <c r="DJ5179" s="9"/>
      <c r="DK5179" s="9"/>
      <c r="DL5179" s="9"/>
      <c r="DM5179" s="9"/>
      <c r="DN5179" s="9"/>
      <c r="DO5179" s="9"/>
      <c r="DP5179" s="9"/>
      <c r="DQ5179" s="9"/>
      <c r="DR5179" s="9"/>
      <c r="DS5179" s="9"/>
      <c r="DT5179" s="9"/>
      <c r="DU5179" s="9"/>
      <c r="DV5179" s="9"/>
      <c r="DW5179" s="9"/>
      <c r="DX5179" s="9"/>
      <c r="DY5179" s="9"/>
      <c r="DZ5179" s="9"/>
      <c r="EA5179" s="9"/>
    </row>
    <row r="5180" spans="1:131" ht="19.5" customHeight="1" x14ac:dyDescent="0.25">
      <c r="B5180" s="9"/>
      <c r="D5180" s="9"/>
      <c r="G5180" s="9"/>
      <c r="R5180" s="9"/>
      <c r="S5180" s="9"/>
      <c r="T5180" s="9"/>
      <c r="U5180" s="9"/>
      <c r="V5180" s="9"/>
      <c r="W5180" s="9"/>
      <c r="X5180" s="9"/>
      <c r="Y5180" s="9"/>
      <c r="Z5180" s="9"/>
      <c r="AA5180" s="9"/>
      <c r="AB5180" s="9"/>
      <c r="AC5180" s="9"/>
      <c r="AD5180" s="9"/>
      <c r="AE5180" s="9"/>
      <c r="AF5180" s="55"/>
      <c r="AG5180" s="55"/>
      <c r="AH5180" s="9"/>
      <c r="AI5180" s="9"/>
      <c r="AJ5180" s="9"/>
      <c r="AK5180" s="9"/>
      <c r="AL5180" s="9"/>
      <c r="AM5180" s="9"/>
      <c r="AN5180" s="9"/>
      <c r="AO5180" s="9"/>
      <c r="AP5180" s="9"/>
      <c r="AQ5180" s="9"/>
      <c r="AR5180" s="9"/>
      <c r="AS5180" s="9"/>
      <c r="AT5180" s="9"/>
      <c r="AU5180" s="9"/>
      <c r="AV5180" s="9"/>
      <c r="AW5180" s="9"/>
      <c r="AX5180" s="9"/>
      <c r="AY5180" s="9"/>
      <c r="AZ5180" s="9"/>
      <c r="BA5180" s="9"/>
      <c r="BB5180" s="9"/>
      <c r="BC5180" s="9"/>
      <c r="BD5180" s="9"/>
      <c r="BE5180" s="9"/>
      <c r="BF5180" s="9"/>
      <c r="BG5180" s="9"/>
      <c r="BH5180" s="9"/>
      <c r="BI5180" s="9"/>
      <c r="BJ5180" s="9"/>
      <c r="BK5180" s="9"/>
      <c r="BL5180" s="9"/>
      <c r="BM5180" s="9"/>
      <c r="BN5180" s="9"/>
      <c r="BO5180" s="9"/>
      <c r="BP5180" s="9"/>
      <c r="BQ5180" s="9"/>
      <c r="BT5180" s="9"/>
      <c r="BU5180" s="9"/>
      <c r="BX5180" s="9"/>
      <c r="BY5180" s="9"/>
      <c r="CB5180" s="9"/>
      <c r="CC5180" s="9"/>
      <c r="CF5180" s="9"/>
      <c r="CG5180" s="9"/>
      <c r="CJ5180" s="9"/>
      <c r="CK5180" s="9"/>
      <c r="CN5180" s="9"/>
      <c r="CO5180" s="9"/>
      <c r="CP5180" s="9"/>
      <c r="CQ5180" s="9"/>
      <c r="CR5180" s="9"/>
      <c r="CS5180" s="9"/>
      <c r="CT5180" s="9"/>
      <c r="CU5180" s="9"/>
      <c r="CV5180" s="9"/>
      <c r="CW5180" s="9"/>
      <c r="CX5180" s="9"/>
      <c r="CY5180" s="9"/>
      <c r="CZ5180" s="9"/>
      <c r="DA5180" s="9"/>
      <c r="DB5180" s="9"/>
      <c r="DC5180" s="9"/>
      <c r="DD5180" s="9"/>
      <c r="DE5180" s="9"/>
      <c r="DF5180" s="9"/>
      <c r="DG5180" s="9"/>
      <c r="DH5180" s="9"/>
      <c r="DI5180" s="9"/>
      <c r="DJ5180" s="9"/>
      <c r="DK5180" s="9"/>
      <c r="DL5180" s="9"/>
      <c r="DM5180" s="9"/>
      <c r="DN5180" s="9"/>
      <c r="DO5180" s="9"/>
      <c r="DP5180" s="9"/>
      <c r="DQ5180" s="9"/>
      <c r="DR5180" s="9"/>
      <c r="DS5180" s="9"/>
      <c r="DT5180" s="9"/>
      <c r="DU5180" s="9"/>
      <c r="DV5180" s="9"/>
      <c r="DW5180" s="9"/>
      <c r="DX5180" s="9"/>
      <c r="DY5180" s="9"/>
      <c r="DZ5180" s="9"/>
      <c r="EA5180" s="9"/>
    </row>
    <row r="5181" spans="1:131" ht="19.5" customHeight="1" x14ac:dyDescent="0.25">
      <c r="B5181" s="9"/>
      <c r="D5181" s="9"/>
      <c r="G5181" s="9"/>
      <c r="R5181" s="9"/>
      <c r="S5181" s="9"/>
      <c r="T5181" s="9"/>
      <c r="U5181" s="9"/>
      <c r="V5181" s="9"/>
      <c r="W5181" s="9"/>
      <c r="X5181" s="9"/>
      <c r="Y5181" s="9"/>
      <c r="Z5181" s="9"/>
      <c r="AA5181" s="9"/>
      <c r="AB5181" s="9"/>
      <c r="AC5181" s="9"/>
      <c r="AD5181" s="9"/>
      <c r="AE5181" s="9"/>
      <c r="AF5181" s="55"/>
      <c r="AG5181" s="55"/>
      <c r="AH5181" s="9"/>
      <c r="AI5181" s="9"/>
      <c r="AJ5181" s="9"/>
      <c r="AK5181" s="9"/>
      <c r="AL5181" s="9"/>
      <c r="AM5181" s="9"/>
      <c r="AN5181" s="9"/>
      <c r="AO5181" s="9"/>
      <c r="AP5181" s="9"/>
      <c r="AQ5181" s="9"/>
      <c r="AR5181" s="9"/>
      <c r="AS5181" s="9"/>
      <c r="AT5181" s="9"/>
      <c r="AU5181" s="9"/>
      <c r="AV5181" s="9"/>
      <c r="AW5181" s="9"/>
      <c r="AX5181" s="9"/>
      <c r="AY5181" s="9"/>
      <c r="AZ5181" s="9"/>
      <c r="BA5181" s="9"/>
      <c r="BB5181" s="9"/>
      <c r="BC5181" s="9"/>
      <c r="BD5181" s="9"/>
      <c r="BE5181" s="9"/>
      <c r="BF5181" s="9"/>
      <c r="BG5181" s="9"/>
      <c r="BH5181" s="9"/>
      <c r="BI5181" s="9"/>
      <c r="BJ5181" s="9"/>
      <c r="BK5181" s="9"/>
      <c r="BL5181" s="9"/>
      <c r="BM5181" s="9"/>
      <c r="BN5181" s="9"/>
      <c r="BO5181" s="9"/>
      <c r="BP5181" s="9"/>
      <c r="BQ5181" s="9"/>
      <c r="BT5181" s="9"/>
      <c r="BU5181" s="9"/>
      <c r="BX5181" s="9"/>
      <c r="BY5181" s="9"/>
      <c r="CB5181" s="9"/>
      <c r="CC5181" s="9"/>
      <c r="CF5181" s="9"/>
      <c r="CG5181" s="9"/>
      <c r="CJ5181" s="9"/>
      <c r="CK5181" s="9"/>
      <c r="CN5181" s="9"/>
      <c r="CO5181" s="9"/>
      <c r="CP5181" s="9"/>
      <c r="CQ5181" s="9"/>
      <c r="CR5181" s="9"/>
      <c r="CS5181" s="9"/>
      <c r="CT5181" s="9"/>
      <c r="CU5181" s="9"/>
      <c r="CV5181" s="9"/>
      <c r="CW5181" s="9"/>
      <c r="CX5181" s="9"/>
      <c r="CY5181" s="9"/>
      <c r="CZ5181" s="9"/>
      <c r="DA5181" s="9"/>
      <c r="DB5181" s="9"/>
      <c r="DC5181" s="9"/>
      <c r="DD5181" s="9"/>
      <c r="DE5181" s="9"/>
      <c r="DF5181" s="9"/>
      <c r="DG5181" s="9"/>
      <c r="DH5181" s="9"/>
      <c r="DI5181" s="9"/>
      <c r="DJ5181" s="9"/>
      <c r="DK5181" s="9"/>
      <c r="DL5181" s="9"/>
      <c r="DM5181" s="9"/>
      <c r="DN5181" s="9"/>
      <c r="DO5181" s="9"/>
      <c r="DP5181" s="9"/>
      <c r="DQ5181" s="9"/>
      <c r="DR5181" s="9"/>
      <c r="DS5181" s="9"/>
      <c r="DT5181" s="9"/>
      <c r="DU5181" s="9"/>
      <c r="DV5181" s="9"/>
      <c r="DW5181" s="9"/>
      <c r="DX5181" s="9"/>
      <c r="DY5181" s="9"/>
      <c r="DZ5181" s="9"/>
      <c r="EA5181" s="9"/>
    </row>
    <row r="5182" spans="1:131" ht="19.5" customHeight="1" x14ac:dyDescent="0.25">
      <c r="B5182" s="9"/>
      <c r="D5182" s="9"/>
      <c r="G5182" s="9"/>
      <c r="R5182" s="9"/>
      <c r="S5182" s="9"/>
      <c r="T5182" s="9"/>
      <c r="U5182" s="9"/>
      <c r="V5182" s="9"/>
      <c r="W5182" s="9"/>
      <c r="X5182" s="9"/>
      <c r="Y5182" s="9"/>
      <c r="Z5182" s="9"/>
      <c r="AA5182" s="9"/>
      <c r="AB5182" s="9"/>
      <c r="AC5182" s="9"/>
      <c r="AD5182" s="9"/>
      <c r="AE5182" s="9"/>
      <c r="AF5182" s="55"/>
      <c r="AG5182" s="55"/>
      <c r="AH5182" s="9"/>
      <c r="AI5182" s="9"/>
      <c r="AJ5182" s="9"/>
      <c r="AK5182" s="9"/>
      <c r="AL5182" s="9"/>
      <c r="AM5182" s="9"/>
      <c r="AN5182" s="9"/>
      <c r="AO5182" s="9"/>
      <c r="AP5182" s="9"/>
      <c r="AQ5182" s="9"/>
      <c r="AR5182" s="9"/>
      <c r="AS5182" s="9"/>
      <c r="AT5182" s="9"/>
      <c r="AU5182" s="9"/>
      <c r="AV5182" s="9"/>
      <c r="AW5182" s="9"/>
      <c r="AX5182" s="9"/>
      <c r="AY5182" s="9"/>
      <c r="AZ5182" s="9"/>
      <c r="BA5182" s="9"/>
      <c r="BB5182" s="9"/>
      <c r="BC5182" s="9"/>
      <c r="BD5182" s="9"/>
      <c r="BE5182" s="9"/>
      <c r="BF5182" s="9"/>
      <c r="BG5182" s="9"/>
      <c r="BH5182" s="9"/>
      <c r="BI5182" s="9"/>
      <c r="BJ5182" s="9"/>
      <c r="BK5182" s="9"/>
      <c r="BL5182" s="9"/>
      <c r="BM5182" s="9"/>
      <c r="BN5182" s="9"/>
      <c r="BO5182" s="9"/>
      <c r="BP5182" s="9"/>
      <c r="BQ5182" s="9"/>
      <c r="BT5182" s="9"/>
      <c r="BU5182" s="9"/>
      <c r="BX5182" s="9"/>
      <c r="BY5182" s="9"/>
      <c r="CB5182" s="9"/>
      <c r="CC5182" s="9"/>
      <c r="CF5182" s="9"/>
      <c r="CG5182" s="9"/>
      <c r="CJ5182" s="9"/>
      <c r="CK5182" s="9"/>
      <c r="CN5182" s="9"/>
      <c r="CO5182" s="9"/>
      <c r="CP5182" s="9"/>
      <c r="CQ5182" s="9"/>
      <c r="CR5182" s="9"/>
      <c r="CS5182" s="9"/>
      <c r="CT5182" s="9"/>
      <c r="CU5182" s="9"/>
      <c r="CV5182" s="9"/>
      <c r="CW5182" s="9"/>
      <c r="CX5182" s="9"/>
      <c r="CY5182" s="9"/>
      <c r="CZ5182" s="9"/>
      <c r="DA5182" s="9"/>
      <c r="DB5182" s="9"/>
      <c r="DC5182" s="9"/>
      <c r="DD5182" s="9"/>
      <c r="DE5182" s="9"/>
      <c r="DF5182" s="9"/>
      <c r="DG5182" s="9"/>
      <c r="DH5182" s="9"/>
      <c r="DI5182" s="9"/>
      <c r="DJ5182" s="9"/>
      <c r="DK5182" s="9"/>
      <c r="DL5182" s="9"/>
      <c r="DM5182" s="9"/>
      <c r="DN5182" s="9"/>
      <c r="DO5182" s="9"/>
      <c r="DP5182" s="9"/>
      <c r="DQ5182" s="9"/>
      <c r="DR5182" s="9"/>
      <c r="DS5182" s="9"/>
      <c r="DT5182" s="9"/>
      <c r="DU5182" s="9"/>
      <c r="DV5182" s="9"/>
      <c r="DW5182" s="9"/>
      <c r="DX5182" s="9"/>
      <c r="DY5182" s="9"/>
      <c r="DZ5182" s="9"/>
      <c r="EA5182" s="9"/>
    </row>
    <row r="5183" spans="1:131" ht="19.5" customHeight="1" x14ac:dyDescent="0.25">
      <c r="B5183" s="9"/>
      <c r="D5183" s="9"/>
      <c r="G5183" s="9"/>
      <c r="R5183" s="9"/>
      <c r="S5183" s="9"/>
      <c r="T5183" s="9"/>
      <c r="U5183" s="9"/>
      <c r="V5183" s="9"/>
      <c r="W5183" s="9"/>
      <c r="X5183" s="9"/>
      <c r="Y5183" s="9"/>
      <c r="Z5183" s="9"/>
      <c r="AA5183" s="9"/>
      <c r="AB5183" s="9"/>
      <c r="AC5183" s="9"/>
      <c r="AD5183" s="9"/>
      <c r="AE5183" s="9"/>
      <c r="AF5183" s="55"/>
      <c r="AG5183" s="55"/>
      <c r="AH5183" s="9"/>
      <c r="AI5183" s="9"/>
      <c r="AJ5183" s="9"/>
      <c r="AK5183" s="9"/>
      <c r="AL5183" s="9"/>
      <c r="AM5183" s="9"/>
      <c r="AN5183" s="9"/>
      <c r="AO5183" s="9"/>
      <c r="AP5183" s="9"/>
      <c r="AQ5183" s="9"/>
      <c r="AR5183" s="9"/>
      <c r="AS5183" s="9"/>
      <c r="AT5183" s="9"/>
      <c r="AU5183" s="9"/>
      <c r="AV5183" s="9"/>
      <c r="AW5183" s="9"/>
      <c r="AX5183" s="9"/>
      <c r="AY5183" s="9"/>
      <c r="AZ5183" s="9"/>
      <c r="BA5183" s="9"/>
      <c r="BB5183" s="9"/>
      <c r="BC5183" s="9"/>
      <c r="BD5183" s="9"/>
      <c r="BE5183" s="9"/>
      <c r="BF5183" s="9"/>
      <c r="BG5183" s="9"/>
      <c r="BH5183" s="9"/>
      <c r="BI5183" s="9"/>
      <c r="BJ5183" s="9"/>
      <c r="BK5183" s="9"/>
      <c r="BL5183" s="9"/>
      <c r="BM5183" s="9"/>
      <c r="BN5183" s="9"/>
      <c r="BO5183" s="9"/>
      <c r="BP5183" s="9"/>
      <c r="BQ5183" s="9"/>
      <c r="BT5183" s="9"/>
      <c r="BU5183" s="9"/>
      <c r="BX5183" s="9"/>
      <c r="BY5183" s="9"/>
      <c r="CB5183" s="9"/>
      <c r="CC5183" s="9"/>
      <c r="CF5183" s="9"/>
      <c r="CG5183" s="9"/>
      <c r="CJ5183" s="9"/>
      <c r="CK5183" s="9"/>
      <c r="CN5183" s="9"/>
      <c r="CO5183" s="9"/>
      <c r="CP5183" s="9"/>
      <c r="CQ5183" s="9"/>
      <c r="CR5183" s="9"/>
      <c r="CS5183" s="9"/>
      <c r="CT5183" s="9"/>
      <c r="CU5183" s="9"/>
      <c r="CV5183" s="9"/>
      <c r="CW5183" s="9"/>
      <c r="CX5183" s="9"/>
      <c r="CY5183" s="9"/>
      <c r="CZ5183" s="9"/>
      <c r="DA5183" s="9"/>
      <c r="DB5183" s="9"/>
      <c r="DC5183" s="9"/>
      <c r="DD5183" s="9"/>
      <c r="DE5183" s="9"/>
      <c r="DF5183" s="9"/>
      <c r="DG5183" s="9"/>
      <c r="DH5183" s="9"/>
      <c r="DI5183" s="9"/>
      <c r="DJ5183" s="9"/>
      <c r="DK5183" s="9"/>
      <c r="DL5183" s="9"/>
      <c r="DM5183" s="9"/>
      <c r="DN5183" s="9"/>
      <c r="DO5183" s="9"/>
      <c r="DP5183" s="9"/>
      <c r="DQ5183" s="9"/>
      <c r="DR5183" s="9"/>
      <c r="DS5183" s="9"/>
      <c r="DT5183" s="9"/>
      <c r="DU5183" s="9"/>
      <c r="DV5183" s="9"/>
      <c r="DW5183" s="9"/>
      <c r="DX5183" s="9"/>
      <c r="DY5183" s="9"/>
      <c r="DZ5183" s="9"/>
      <c r="EA5183" s="9"/>
    </row>
    <row r="5184" spans="1:131" ht="19.5" customHeight="1" x14ac:dyDescent="0.25">
      <c r="B5184" s="9"/>
      <c r="D5184" s="9"/>
      <c r="G5184" s="9"/>
      <c r="R5184" s="9"/>
      <c r="S5184" s="9"/>
      <c r="T5184" s="9"/>
      <c r="U5184" s="9"/>
      <c r="V5184" s="9"/>
      <c r="W5184" s="9"/>
      <c r="X5184" s="9"/>
      <c r="Y5184" s="9"/>
      <c r="Z5184" s="9"/>
      <c r="AA5184" s="9"/>
      <c r="AB5184" s="9"/>
      <c r="AC5184" s="9"/>
      <c r="AD5184" s="9"/>
      <c r="AE5184" s="9"/>
      <c r="AF5184" s="55"/>
      <c r="AG5184" s="55"/>
      <c r="AH5184" s="9"/>
      <c r="AI5184" s="9"/>
      <c r="AJ5184" s="9"/>
      <c r="AK5184" s="9"/>
      <c r="AL5184" s="9"/>
      <c r="AM5184" s="9"/>
      <c r="AN5184" s="9"/>
      <c r="AO5184" s="9"/>
      <c r="AP5184" s="9"/>
      <c r="AQ5184" s="9"/>
      <c r="AR5184" s="9"/>
      <c r="AS5184" s="9"/>
      <c r="AT5184" s="9"/>
      <c r="AU5184" s="9"/>
      <c r="AV5184" s="9"/>
      <c r="AW5184" s="9"/>
      <c r="AX5184" s="9"/>
      <c r="AY5184" s="9"/>
      <c r="AZ5184" s="9"/>
      <c r="BA5184" s="9"/>
      <c r="BB5184" s="9"/>
      <c r="BC5184" s="9"/>
      <c r="BD5184" s="9"/>
      <c r="BE5184" s="9"/>
      <c r="BF5184" s="9"/>
      <c r="BG5184" s="9"/>
      <c r="BH5184" s="9"/>
      <c r="BI5184" s="9"/>
      <c r="BJ5184" s="9"/>
      <c r="BK5184" s="9"/>
      <c r="BL5184" s="9"/>
      <c r="BM5184" s="9"/>
      <c r="BN5184" s="9"/>
      <c r="BO5184" s="9"/>
      <c r="BP5184" s="9"/>
      <c r="BQ5184" s="9"/>
      <c r="BT5184" s="9"/>
      <c r="BU5184" s="9"/>
      <c r="BX5184" s="9"/>
      <c r="BY5184" s="9"/>
      <c r="CB5184" s="9"/>
      <c r="CC5184" s="9"/>
      <c r="CF5184" s="9"/>
      <c r="CG5184" s="9"/>
      <c r="CJ5184" s="9"/>
      <c r="CK5184" s="9"/>
      <c r="CN5184" s="9"/>
      <c r="CO5184" s="9"/>
      <c r="CP5184" s="9"/>
      <c r="CQ5184" s="9"/>
      <c r="CR5184" s="9"/>
      <c r="CS5184" s="9"/>
      <c r="CT5184" s="9"/>
      <c r="CU5184" s="9"/>
      <c r="CV5184" s="9"/>
      <c r="CW5184" s="9"/>
      <c r="CX5184" s="9"/>
      <c r="CY5184" s="9"/>
      <c r="CZ5184" s="9"/>
      <c r="DA5184" s="9"/>
      <c r="DB5184" s="9"/>
      <c r="DC5184" s="9"/>
      <c r="DD5184" s="9"/>
      <c r="DE5184" s="9"/>
      <c r="DF5184" s="9"/>
      <c r="DG5184" s="9"/>
      <c r="DH5184" s="9"/>
      <c r="DI5184" s="9"/>
      <c r="DJ5184" s="9"/>
      <c r="DK5184" s="9"/>
      <c r="DL5184" s="9"/>
      <c r="DM5184" s="9"/>
      <c r="DN5184" s="9"/>
      <c r="DO5184" s="9"/>
      <c r="DP5184" s="9"/>
      <c r="DQ5184" s="9"/>
      <c r="DR5184" s="9"/>
      <c r="DS5184" s="9"/>
      <c r="DT5184" s="9"/>
      <c r="DU5184" s="9"/>
      <c r="DV5184" s="9"/>
      <c r="DW5184" s="9"/>
      <c r="DX5184" s="9"/>
      <c r="DY5184" s="9"/>
      <c r="DZ5184" s="9"/>
      <c r="EA5184" s="9"/>
    </row>
    <row r="5185" spans="2:131" ht="19.5" customHeight="1" x14ac:dyDescent="0.25">
      <c r="B5185" s="9"/>
      <c r="D5185" s="9"/>
      <c r="G5185" s="9"/>
      <c r="R5185" s="9"/>
      <c r="S5185" s="9"/>
      <c r="T5185" s="9"/>
      <c r="U5185" s="9"/>
      <c r="V5185" s="9"/>
      <c r="W5185" s="9"/>
      <c r="X5185" s="9"/>
      <c r="Y5185" s="9"/>
      <c r="Z5185" s="9"/>
      <c r="AA5185" s="9"/>
      <c r="AB5185" s="9"/>
      <c r="AC5185" s="9"/>
      <c r="AD5185" s="9"/>
      <c r="AE5185" s="9"/>
      <c r="AF5185" s="55"/>
      <c r="AG5185" s="55"/>
      <c r="AH5185" s="9"/>
      <c r="AI5185" s="9"/>
      <c r="AJ5185" s="9"/>
      <c r="AK5185" s="9"/>
      <c r="AL5185" s="9"/>
      <c r="AM5185" s="9"/>
      <c r="AN5185" s="9"/>
      <c r="AO5185" s="9"/>
      <c r="AP5185" s="9"/>
      <c r="AQ5185" s="9"/>
      <c r="AR5185" s="9"/>
      <c r="AS5185" s="9"/>
      <c r="AT5185" s="9"/>
      <c r="AU5185" s="9"/>
      <c r="AV5185" s="9"/>
      <c r="AW5185" s="9"/>
      <c r="AX5185" s="9"/>
      <c r="AY5185" s="9"/>
      <c r="AZ5185" s="9"/>
      <c r="BA5185" s="9"/>
      <c r="BB5185" s="9"/>
      <c r="BC5185" s="9"/>
      <c r="BD5185" s="9"/>
      <c r="BE5185" s="9"/>
      <c r="BF5185" s="9"/>
      <c r="BG5185" s="9"/>
      <c r="BH5185" s="9"/>
      <c r="BI5185" s="9"/>
      <c r="BJ5185" s="9"/>
      <c r="BK5185" s="9"/>
      <c r="BL5185" s="9"/>
      <c r="BM5185" s="9"/>
      <c r="BN5185" s="9"/>
      <c r="BO5185" s="9"/>
      <c r="BP5185" s="9"/>
      <c r="BQ5185" s="9"/>
      <c r="BT5185" s="9"/>
      <c r="BU5185" s="9"/>
      <c r="BX5185" s="9"/>
      <c r="BY5185" s="9"/>
      <c r="CB5185" s="9"/>
      <c r="CC5185" s="9"/>
      <c r="CF5185" s="9"/>
      <c r="CG5185" s="9"/>
      <c r="CJ5185" s="9"/>
      <c r="CK5185" s="9"/>
      <c r="CN5185" s="9"/>
      <c r="CO5185" s="9"/>
      <c r="CP5185" s="9"/>
      <c r="CQ5185" s="9"/>
      <c r="CR5185" s="9"/>
      <c r="CS5185" s="9"/>
      <c r="CT5185" s="9"/>
      <c r="CU5185" s="9"/>
      <c r="CV5185" s="9"/>
      <c r="CW5185" s="9"/>
      <c r="CX5185" s="9"/>
      <c r="CY5185" s="9"/>
      <c r="CZ5185" s="9"/>
      <c r="DA5185" s="9"/>
      <c r="DB5185" s="9"/>
      <c r="DC5185" s="9"/>
      <c r="DD5185" s="9"/>
      <c r="DE5185" s="9"/>
      <c r="DF5185" s="9"/>
      <c r="DG5185" s="9"/>
      <c r="DH5185" s="9"/>
      <c r="DI5185" s="9"/>
      <c r="DJ5185" s="9"/>
      <c r="DK5185" s="9"/>
      <c r="DL5185" s="9"/>
      <c r="DM5185" s="9"/>
      <c r="DN5185" s="9"/>
      <c r="DO5185" s="9"/>
      <c r="DP5185" s="9"/>
      <c r="DQ5185" s="9"/>
      <c r="DR5185" s="9"/>
      <c r="DS5185" s="9"/>
      <c r="DT5185" s="9"/>
      <c r="DU5185" s="9"/>
      <c r="DV5185" s="9"/>
      <c r="DW5185" s="9"/>
      <c r="DX5185" s="9"/>
      <c r="DY5185" s="9"/>
      <c r="DZ5185" s="9"/>
      <c r="EA5185" s="9"/>
    </row>
    <row r="5186" spans="2:131" ht="19.5" customHeight="1" x14ac:dyDescent="0.25">
      <c r="B5186" s="9"/>
      <c r="D5186" s="9"/>
      <c r="G5186" s="9"/>
      <c r="R5186" s="9"/>
      <c r="S5186" s="9"/>
      <c r="T5186" s="9"/>
      <c r="U5186" s="9"/>
      <c r="V5186" s="9"/>
      <c r="W5186" s="9"/>
      <c r="X5186" s="9"/>
      <c r="Y5186" s="9"/>
      <c r="Z5186" s="9"/>
      <c r="AA5186" s="9"/>
      <c r="AB5186" s="9"/>
      <c r="AC5186" s="9"/>
      <c r="AD5186" s="9"/>
      <c r="AE5186" s="9"/>
      <c r="AF5186" s="55"/>
      <c r="AG5186" s="55"/>
      <c r="AH5186" s="9"/>
      <c r="AI5186" s="9"/>
      <c r="AJ5186" s="9"/>
      <c r="AK5186" s="9"/>
      <c r="AL5186" s="9"/>
      <c r="AM5186" s="9"/>
      <c r="AN5186" s="9"/>
      <c r="AO5186" s="9"/>
      <c r="AP5186" s="9"/>
      <c r="AQ5186" s="9"/>
      <c r="AR5186" s="9"/>
      <c r="AS5186" s="9"/>
      <c r="AT5186" s="9"/>
      <c r="AU5186" s="9"/>
      <c r="AV5186" s="9"/>
      <c r="AW5186" s="9"/>
      <c r="AX5186" s="9"/>
      <c r="AY5186" s="9"/>
      <c r="AZ5186" s="9"/>
      <c r="BA5186" s="9"/>
      <c r="BB5186" s="9"/>
      <c r="BC5186" s="9"/>
      <c r="BD5186" s="9"/>
      <c r="BE5186" s="9"/>
      <c r="BF5186" s="9"/>
      <c r="BG5186" s="9"/>
      <c r="BH5186" s="9"/>
      <c r="BI5186" s="9"/>
      <c r="BJ5186" s="9"/>
      <c r="BK5186" s="9"/>
      <c r="BL5186" s="9"/>
      <c r="BM5186" s="9"/>
      <c r="BN5186" s="9"/>
      <c r="BO5186" s="9"/>
      <c r="BP5186" s="9"/>
      <c r="BQ5186" s="9"/>
      <c r="BT5186" s="9"/>
      <c r="BU5186" s="9"/>
      <c r="BX5186" s="9"/>
      <c r="BY5186" s="9"/>
      <c r="CB5186" s="9"/>
      <c r="CC5186" s="9"/>
      <c r="CF5186" s="9"/>
      <c r="CG5186" s="9"/>
      <c r="CJ5186" s="9"/>
      <c r="CK5186" s="9"/>
      <c r="CN5186" s="9"/>
      <c r="CO5186" s="9"/>
      <c r="CP5186" s="9"/>
      <c r="CQ5186" s="9"/>
      <c r="CR5186" s="9"/>
      <c r="CS5186" s="9"/>
      <c r="CT5186" s="9"/>
      <c r="CU5186" s="9"/>
      <c r="CV5186" s="9"/>
      <c r="CW5186" s="9"/>
      <c r="CX5186" s="9"/>
      <c r="CY5186" s="9"/>
      <c r="CZ5186" s="9"/>
      <c r="DA5186" s="9"/>
      <c r="DB5186" s="9"/>
      <c r="DC5186" s="9"/>
      <c r="DD5186" s="9"/>
      <c r="DE5186" s="9"/>
      <c r="DF5186" s="9"/>
      <c r="DG5186" s="9"/>
      <c r="DH5186" s="9"/>
      <c r="DI5186" s="9"/>
      <c r="DJ5186" s="9"/>
      <c r="DK5186" s="9"/>
      <c r="DL5186" s="9"/>
      <c r="DM5186" s="9"/>
      <c r="DN5186" s="9"/>
      <c r="DO5186" s="9"/>
      <c r="DP5186" s="9"/>
      <c r="DQ5186" s="9"/>
      <c r="DR5186" s="9"/>
      <c r="DS5186" s="9"/>
      <c r="DT5186" s="9"/>
      <c r="DU5186" s="9"/>
      <c r="DV5186" s="9"/>
      <c r="DW5186" s="9"/>
      <c r="DX5186" s="9"/>
      <c r="DY5186" s="9"/>
      <c r="DZ5186" s="9"/>
      <c r="EA5186" s="9"/>
    </row>
    <row r="5187" spans="2:131" ht="19.5" customHeight="1" x14ac:dyDescent="0.25">
      <c r="B5187" s="9"/>
      <c r="D5187" s="9"/>
      <c r="G5187" s="9"/>
      <c r="R5187" s="9"/>
      <c r="S5187" s="9"/>
      <c r="T5187" s="9"/>
      <c r="U5187" s="9"/>
      <c r="V5187" s="9"/>
      <c r="W5187" s="9"/>
      <c r="X5187" s="9"/>
      <c r="Y5187" s="9"/>
      <c r="Z5187" s="9"/>
      <c r="AA5187" s="9"/>
      <c r="AB5187" s="9"/>
      <c r="AC5187" s="9"/>
      <c r="AD5187" s="9"/>
      <c r="AE5187" s="9"/>
      <c r="AF5187" s="55"/>
      <c r="AG5187" s="55"/>
      <c r="AH5187" s="9"/>
      <c r="AI5187" s="9"/>
      <c r="AJ5187" s="9"/>
      <c r="AK5187" s="9"/>
      <c r="AL5187" s="9"/>
      <c r="AM5187" s="9"/>
      <c r="AN5187" s="9"/>
      <c r="AO5187" s="9"/>
      <c r="AP5187" s="9"/>
      <c r="AQ5187" s="9"/>
      <c r="AR5187" s="9"/>
      <c r="AS5187" s="9"/>
      <c r="AT5187" s="9"/>
      <c r="AU5187" s="9"/>
      <c r="AV5187" s="9"/>
      <c r="AW5187" s="9"/>
      <c r="AX5187" s="9"/>
      <c r="AY5187" s="9"/>
      <c r="AZ5187" s="9"/>
      <c r="BA5187" s="9"/>
      <c r="BB5187" s="9"/>
      <c r="BC5187" s="9"/>
      <c r="BD5187" s="9"/>
      <c r="BE5187" s="9"/>
      <c r="BF5187" s="9"/>
      <c r="BG5187" s="9"/>
      <c r="BH5187" s="9"/>
      <c r="BI5187" s="9"/>
      <c r="BJ5187" s="9"/>
      <c r="BK5187" s="9"/>
      <c r="BL5187" s="9"/>
      <c r="BM5187" s="9"/>
      <c r="BN5187" s="9"/>
      <c r="BO5187" s="9"/>
      <c r="BP5187" s="9"/>
      <c r="BQ5187" s="9"/>
      <c r="BT5187" s="9"/>
      <c r="BU5187" s="9"/>
      <c r="BX5187" s="9"/>
      <c r="BY5187" s="9"/>
      <c r="CB5187" s="9"/>
      <c r="CC5187" s="9"/>
      <c r="CF5187" s="9"/>
      <c r="CG5187" s="9"/>
      <c r="CJ5187" s="9"/>
      <c r="CK5187" s="9"/>
      <c r="CN5187" s="9"/>
      <c r="CO5187" s="9"/>
      <c r="CP5187" s="9"/>
      <c r="CQ5187" s="9"/>
      <c r="CR5187" s="9"/>
      <c r="CS5187" s="9"/>
      <c r="CT5187" s="9"/>
      <c r="CU5187" s="9"/>
      <c r="CV5187" s="9"/>
      <c r="CW5187" s="9"/>
      <c r="CX5187" s="9"/>
      <c r="CY5187" s="9"/>
      <c r="CZ5187" s="9"/>
      <c r="DA5187" s="9"/>
      <c r="DB5187" s="9"/>
      <c r="DC5187" s="9"/>
      <c r="DD5187" s="9"/>
      <c r="DE5187" s="9"/>
      <c r="DF5187" s="9"/>
      <c r="DG5187" s="9"/>
      <c r="DH5187" s="9"/>
      <c r="DI5187" s="9"/>
      <c r="DJ5187" s="9"/>
      <c r="DK5187" s="9"/>
      <c r="DL5187" s="9"/>
      <c r="DM5187" s="9"/>
      <c r="DN5187" s="9"/>
      <c r="DO5187" s="9"/>
      <c r="DP5187" s="9"/>
      <c r="DQ5187" s="9"/>
      <c r="DR5187" s="9"/>
      <c r="DS5187" s="9"/>
      <c r="DT5187" s="9"/>
      <c r="DU5187" s="9"/>
      <c r="DV5187" s="9"/>
      <c r="DW5187" s="9"/>
      <c r="DX5187" s="9"/>
      <c r="DY5187" s="9"/>
      <c r="DZ5187" s="9"/>
      <c r="EA5187" s="9"/>
    </row>
    <row r="5188" spans="2:131" ht="19.5" customHeight="1" x14ac:dyDescent="0.25">
      <c r="B5188" s="9"/>
      <c r="D5188" s="9"/>
      <c r="G5188" s="9"/>
      <c r="R5188" s="9"/>
      <c r="S5188" s="9"/>
      <c r="T5188" s="9"/>
      <c r="U5188" s="9"/>
      <c r="V5188" s="9"/>
      <c r="W5188" s="9"/>
      <c r="X5188" s="9"/>
      <c r="Y5188" s="9"/>
      <c r="Z5188" s="9"/>
      <c r="AA5188" s="9"/>
      <c r="AB5188" s="9"/>
      <c r="AC5188" s="9"/>
      <c r="AD5188" s="9"/>
      <c r="AE5188" s="9"/>
      <c r="AF5188" s="55"/>
      <c r="AG5188" s="55"/>
      <c r="AH5188" s="9"/>
      <c r="AI5188" s="9"/>
      <c r="AJ5188" s="9"/>
      <c r="AK5188" s="9"/>
      <c r="AL5188" s="9"/>
      <c r="AM5188" s="9"/>
      <c r="AN5188" s="9"/>
      <c r="AO5188" s="9"/>
      <c r="AP5188" s="9"/>
      <c r="AQ5188" s="9"/>
      <c r="AR5188" s="9"/>
      <c r="AS5188" s="9"/>
      <c r="AT5188" s="9"/>
      <c r="AU5188" s="9"/>
      <c r="AV5188" s="9"/>
      <c r="AW5188" s="9"/>
      <c r="AX5188" s="9"/>
      <c r="AY5188" s="9"/>
      <c r="AZ5188" s="9"/>
      <c r="BA5188" s="9"/>
      <c r="BB5188" s="9"/>
      <c r="BC5188" s="9"/>
      <c r="BD5188" s="9"/>
      <c r="BE5188" s="9"/>
      <c r="BF5188" s="9"/>
      <c r="BG5188" s="9"/>
      <c r="BH5188" s="9"/>
      <c r="BI5188" s="9"/>
      <c r="BJ5188" s="9"/>
      <c r="BK5188" s="9"/>
      <c r="BL5188" s="9"/>
      <c r="BM5188" s="9"/>
      <c r="BN5188" s="9"/>
      <c r="BO5188" s="9"/>
      <c r="BP5188" s="9"/>
      <c r="BQ5188" s="9"/>
      <c r="BT5188" s="9"/>
      <c r="BU5188" s="9"/>
      <c r="BX5188" s="9"/>
      <c r="BY5188" s="9"/>
      <c r="CB5188" s="9"/>
      <c r="CC5188" s="9"/>
      <c r="CF5188" s="9"/>
      <c r="CG5188" s="9"/>
      <c r="CJ5188" s="9"/>
      <c r="CK5188" s="9"/>
      <c r="CN5188" s="9"/>
      <c r="CO5188" s="9"/>
      <c r="CP5188" s="9"/>
      <c r="CQ5188" s="9"/>
      <c r="CR5188" s="9"/>
      <c r="CS5188" s="9"/>
      <c r="CT5188" s="9"/>
      <c r="CU5188" s="9"/>
      <c r="CV5188" s="9"/>
      <c r="CW5188" s="9"/>
      <c r="CX5188" s="9"/>
      <c r="CY5188" s="9"/>
      <c r="CZ5188" s="9"/>
      <c r="DA5188" s="9"/>
      <c r="DB5188" s="9"/>
      <c r="DC5188" s="9"/>
      <c r="DD5188" s="9"/>
      <c r="DE5188" s="9"/>
      <c r="DF5188" s="9"/>
      <c r="DG5188" s="9"/>
      <c r="DH5188" s="9"/>
      <c r="DI5188" s="9"/>
      <c r="DJ5188" s="9"/>
      <c r="DK5188" s="9"/>
      <c r="DL5188" s="9"/>
      <c r="DM5188" s="9"/>
      <c r="DN5188" s="9"/>
      <c r="DO5188" s="9"/>
      <c r="DP5188" s="9"/>
      <c r="DQ5188" s="9"/>
      <c r="DR5188" s="9"/>
      <c r="DS5188" s="9"/>
      <c r="DT5188" s="9"/>
      <c r="DU5188" s="9"/>
      <c r="DV5188" s="9"/>
      <c r="DW5188" s="9"/>
      <c r="DX5188" s="9"/>
      <c r="DY5188" s="9"/>
      <c r="DZ5188" s="9"/>
      <c r="EA5188" s="9"/>
    </row>
    <row r="5189" spans="2:131" ht="19.5" customHeight="1" x14ac:dyDescent="0.25">
      <c r="B5189" s="9"/>
      <c r="D5189" s="9"/>
      <c r="G5189" s="9"/>
      <c r="R5189" s="9"/>
      <c r="S5189" s="9"/>
      <c r="T5189" s="9"/>
      <c r="U5189" s="9"/>
      <c r="V5189" s="9"/>
      <c r="W5189" s="9"/>
      <c r="X5189" s="9"/>
      <c r="Y5189" s="9"/>
      <c r="Z5189" s="9"/>
      <c r="AA5189" s="9"/>
      <c r="AB5189" s="9"/>
      <c r="AC5189" s="9"/>
      <c r="AD5189" s="9"/>
      <c r="AE5189" s="9"/>
      <c r="AF5189" s="55"/>
      <c r="AG5189" s="55"/>
      <c r="AH5189" s="9"/>
      <c r="AI5189" s="9"/>
      <c r="AJ5189" s="9"/>
      <c r="AK5189" s="9"/>
      <c r="AL5189" s="9"/>
      <c r="AM5189" s="9"/>
      <c r="AN5189" s="9"/>
      <c r="AO5189" s="9"/>
      <c r="AP5189" s="9"/>
      <c r="AQ5189" s="9"/>
      <c r="AR5189" s="9"/>
      <c r="AS5189" s="9"/>
      <c r="AT5189" s="9"/>
      <c r="AU5189" s="9"/>
      <c r="AV5189" s="9"/>
      <c r="AW5189" s="9"/>
      <c r="AX5189" s="9"/>
      <c r="AY5189" s="9"/>
      <c r="AZ5189" s="9"/>
      <c r="BA5189" s="9"/>
      <c r="BB5189" s="9"/>
      <c r="BC5189" s="9"/>
      <c r="BD5189" s="9"/>
      <c r="BE5189" s="9"/>
      <c r="BF5189" s="9"/>
      <c r="BG5189" s="9"/>
      <c r="BH5189" s="9"/>
      <c r="BI5189" s="9"/>
      <c r="BJ5189" s="9"/>
      <c r="BK5189" s="9"/>
      <c r="BL5189" s="9"/>
      <c r="BM5189" s="9"/>
      <c r="BN5189" s="9"/>
      <c r="BO5189" s="9"/>
      <c r="BP5189" s="9"/>
      <c r="BQ5189" s="9"/>
      <c r="BT5189" s="9"/>
      <c r="BU5189" s="9"/>
      <c r="BX5189" s="9"/>
      <c r="BY5189" s="9"/>
      <c r="CB5189" s="9"/>
      <c r="CC5189" s="9"/>
      <c r="CF5189" s="9"/>
      <c r="CG5189" s="9"/>
      <c r="CJ5189" s="9"/>
      <c r="CK5189" s="9"/>
      <c r="CN5189" s="9"/>
      <c r="CO5189" s="9"/>
      <c r="CP5189" s="9"/>
      <c r="CQ5189" s="9"/>
      <c r="CR5189" s="9"/>
      <c r="CS5189" s="9"/>
      <c r="CT5189" s="9"/>
      <c r="CU5189" s="9"/>
      <c r="CV5189" s="9"/>
      <c r="CW5189" s="9"/>
      <c r="CX5189" s="9"/>
      <c r="CY5189" s="9"/>
      <c r="CZ5189" s="9"/>
      <c r="DA5189" s="9"/>
      <c r="DB5189" s="9"/>
      <c r="DC5189" s="9"/>
      <c r="DD5189" s="9"/>
      <c r="DE5189" s="9"/>
      <c r="DF5189" s="9"/>
      <c r="DG5189" s="9"/>
      <c r="DH5189" s="9"/>
      <c r="DI5189" s="9"/>
      <c r="DJ5189" s="9"/>
      <c r="DK5189" s="9"/>
      <c r="DL5189" s="9"/>
      <c r="DM5189" s="9"/>
      <c r="DN5189" s="9"/>
      <c r="DO5189" s="9"/>
      <c r="DP5189" s="9"/>
      <c r="DQ5189" s="9"/>
      <c r="DR5189" s="9"/>
      <c r="DS5189" s="9"/>
      <c r="DT5189" s="9"/>
      <c r="DU5189" s="9"/>
      <c r="DV5189" s="9"/>
      <c r="DW5189" s="9"/>
      <c r="DX5189" s="9"/>
      <c r="DY5189" s="9"/>
      <c r="DZ5189" s="9"/>
      <c r="EA5189" s="9"/>
    </row>
    <row r="5190" spans="2:131" ht="19.5" customHeight="1" x14ac:dyDescent="0.25">
      <c r="B5190" s="9"/>
      <c r="D5190" s="9"/>
      <c r="G5190" s="9"/>
      <c r="R5190" s="9"/>
      <c r="S5190" s="9"/>
      <c r="T5190" s="9"/>
      <c r="U5190" s="9"/>
      <c r="V5190" s="9"/>
      <c r="W5190" s="9"/>
      <c r="X5190" s="9"/>
      <c r="Y5190" s="9"/>
      <c r="Z5190" s="9"/>
      <c r="AA5190" s="9"/>
      <c r="AB5190" s="9"/>
      <c r="AC5190" s="9"/>
      <c r="AD5190" s="9"/>
      <c r="AE5190" s="9"/>
      <c r="AF5190" s="55"/>
      <c r="AG5190" s="55"/>
      <c r="AH5190" s="9"/>
      <c r="AI5190" s="9"/>
      <c r="AJ5190" s="9"/>
      <c r="AK5190" s="9"/>
      <c r="AL5190" s="9"/>
      <c r="AM5190" s="9"/>
      <c r="AN5190" s="9"/>
      <c r="AO5190" s="9"/>
      <c r="AP5190" s="9"/>
      <c r="AQ5190" s="9"/>
      <c r="AR5190" s="9"/>
      <c r="AS5190" s="9"/>
      <c r="AT5190" s="9"/>
      <c r="AU5190" s="9"/>
      <c r="AV5190" s="9"/>
      <c r="AW5190" s="9"/>
      <c r="AX5190" s="9"/>
      <c r="AY5190" s="9"/>
      <c r="AZ5190" s="9"/>
      <c r="BA5190" s="9"/>
      <c r="BB5190" s="9"/>
      <c r="BC5190" s="9"/>
      <c r="BD5190" s="9"/>
      <c r="BE5190" s="9"/>
      <c r="BF5190" s="9"/>
      <c r="BG5190" s="9"/>
      <c r="BH5190" s="9"/>
      <c r="BI5190" s="9"/>
      <c r="BJ5190" s="9"/>
      <c r="BK5190" s="9"/>
      <c r="BL5190" s="9"/>
      <c r="BM5190" s="9"/>
      <c r="BN5190" s="9"/>
      <c r="BO5190" s="9"/>
      <c r="BP5190" s="9"/>
      <c r="BQ5190" s="9"/>
      <c r="BT5190" s="9"/>
      <c r="BU5190" s="9"/>
      <c r="BX5190" s="9"/>
      <c r="BY5190" s="9"/>
      <c r="CB5190" s="9"/>
      <c r="CC5190" s="9"/>
      <c r="CF5190" s="9"/>
      <c r="CG5190" s="9"/>
      <c r="CJ5190" s="9"/>
      <c r="CK5190" s="9"/>
      <c r="CN5190" s="9"/>
      <c r="CO5190" s="9"/>
      <c r="CP5190" s="9"/>
      <c r="CQ5190" s="9"/>
      <c r="CR5190" s="9"/>
      <c r="CS5190" s="9"/>
      <c r="CT5190" s="9"/>
      <c r="CU5190" s="9"/>
      <c r="CV5190" s="9"/>
      <c r="CW5190" s="9"/>
      <c r="CX5190" s="9"/>
      <c r="CY5190" s="9"/>
      <c r="CZ5190" s="9"/>
      <c r="DA5190" s="9"/>
      <c r="DB5190" s="9"/>
      <c r="DC5190" s="9"/>
      <c r="DD5190" s="9"/>
      <c r="DE5190" s="9"/>
      <c r="DF5190" s="9"/>
      <c r="DG5190" s="9"/>
      <c r="DH5190" s="9"/>
      <c r="DI5190" s="9"/>
      <c r="DJ5190" s="9"/>
      <c r="DK5190" s="9"/>
      <c r="DL5190" s="9"/>
      <c r="DM5190" s="9"/>
      <c r="DN5190" s="9"/>
      <c r="DO5190" s="9"/>
      <c r="DP5190" s="9"/>
      <c r="DQ5190" s="9"/>
      <c r="DR5190" s="9"/>
      <c r="DS5190" s="9"/>
      <c r="DT5190" s="9"/>
      <c r="DU5190" s="9"/>
      <c r="DV5190" s="9"/>
      <c r="DW5190" s="9"/>
      <c r="DX5190" s="9"/>
      <c r="DY5190" s="9"/>
      <c r="DZ5190" s="9"/>
      <c r="EA5190" s="9"/>
    </row>
    <row r="5191" spans="2:131" ht="19.5" customHeight="1" x14ac:dyDescent="0.25">
      <c r="B5191" s="9"/>
      <c r="D5191" s="9"/>
      <c r="G5191" s="9"/>
      <c r="R5191" s="9"/>
      <c r="S5191" s="9"/>
      <c r="T5191" s="9"/>
      <c r="U5191" s="9"/>
      <c r="V5191" s="9"/>
      <c r="W5191" s="9"/>
      <c r="X5191" s="9"/>
      <c r="Y5191" s="9"/>
      <c r="Z5191" s="9"/>
      <c r="AA5191" s="9"/>
      <c r="AB5191" s="9"/>
      <c r="AC5191" s="9"/>
      <c r="AD5191" s="9"/>
      <c r="AE5191" s="9"/>
      <c r="AF5191" s="55"/>
      <c r="AG5191" s="55"/>
      <c r="AH5191" s="9"/>
      <c r="AI5191" s="9"/>
      <c r="AJ5191" s="9"/>
      <c r="AK5191" s="9"/>
      <c r="AL5191" s="9"/>
      <c r="AM5191" s="9"/>
      <c r="AN5191" s="9"/>
      <c r="AO5191" s="9"/>
      <c r="AP5191" s="9"/>
      <c r="AQ5191" s="9"/>
      <c r="AR5191" s="9"/>
      <c r="AS5191" s="9"/>
      <c r="AT5191" s="9"/>
      <c r="AU5191" s="9"/>
      <c r="AV5191" s="9"/>
      <c r="AW5191" s="9"/>
      <c r="AX5191" s="9"/>
      <c r="AY5191" s="9"/>
      <c r="AZ5191" s="9"/>
      <c r="BA5191" s="9"/>
      <c r="BB5191" s="9"/>
      <c r="BC5191" s="9"/>
      <c r="BD5191" s="9"/>
      <c r="BE5191" s="9"/>
      <c r="BF5191" s="9"/>
      <c r="BG5191" s="9"/>
      <c r="BH5191" s="9"/>
      <c r="BI5191" s="9"/>
      <c r="BJ5191" s="9"/>
      <c r="BK5191" s="9"/>
      <c r="BL5191" s="9"/>
      <c r="BM5191" s="9"/>
      <c r="BN5191" s="9"/>
      <c r="BO5191" s="9"/>
      <c r="BP5191" s="9"/>
      <c r="BQ5191" s="9"/>
      <c r="BT5191" s="9"/>
      <c r="BU5191" s="9"/>
      <c r="BX5191" s="9"/>
      <c r="BY5191" s="9"/>
      <c r="CB5191" s="9"/>
      <c r="CC5191" s="9"/>
      <c r="CF5191" s="9"/>
      <c r="CG5191" s="9"/>
      <c r="CJ5191" s="9"/>
      <c r="CK5191" s="9"/>
      <c r="CN5191" s="9"/>
      <c r="CO5191" s="9"/>
      <c r="CP5191" s="9"/>
      <c r="CQ5191" s="9"/>
      <c r="CR5191" s="9"/>
      <c r="CS5191" s="9"/>
      <c r="CT5191" s="9"/>
      <c r="CU5191" s="9"/>
      <c r="CV5191" s="9"/>
      <c r="CW5191" s="9"/>
      <c r="CX5191" s="9"/>
      <c r="CY5191" s="9"/>
      <c r="CZ5191" s="9"/>
      <c r="DA5191" s="9"/>
      <c r="DB5191" s="9"/>
      <c r="DC5191" s="9"/>
      <c r="DD5191" s="9"/>
      <c r="DE5191" s="9"/>
      <c r="DF5191" s="9"/>
      <c r="DG5191" s="9"/>
      <c r="DH5191" s="9"/>
      <c r="DI5191" s="9"/>
      <c r="DJ5191" s="9"/>
      <c r="DK5191" s="9"/>
      <c r="DL5191" s="9"/>
      <c r="DM5191" s="9"/>
      <c r="DN5191" s="9"/>
      <c r="DO5191" s="9"/>
      <c r="DP5191" s="9"/>
      <c r="DQ5191" s="9"/>
      <c r="DR5191" s="9"/>
      <c r="DS5191" s="9"/>
      <c r="DT5191" s="9"/>
      <c r="DU5191" s="9"/>
      <c r="DV5191" s="9"/>
      <c r="DW5191" s="9"/>
      <c r="DX5191" s="9"/>
      <c r="DY5191" s="9"/>
      <c r="DZ5191" s="9"/>
      <c r="EA5191" s="9"/>
    </row>
    <row r="5192" spans="2:131" ht="19.5" customHeight="1" x14ac:dyDescent="0.25">
      <c r="B5192" s="9"/>
      <c r="D5192" s="9"/>
      <c r="G5192" s="9"/>
      <c r="R5192" s="9"/>
      <c r="S5192" s="9"/>
      <c r="T5192" s="9"/>
      <c r="U5192" s="9"/>
      <c r="V5192" s="9"/>
      <c r="W5192" s="9"/>
      <c r="X5192" s="9"/>
      <c r="Y5192" s="9"/>
      <c r="Z5192" s="9"/>
      <c r="AA5192" s="9"/>
      <c r="AB5192" s="9"/>
      <c r="AC5192" s="9"/>
      <c r="AD5192" s="9"/>
      <c r="AE5192" s="9"/>
      <c r="AF5192" s="55"/>
      <c r="AG5192" s="55"/>
      <c r="AH5192" s="9"/>
      <c r="AI5192" s="9"/>
      <c r="AJ5192" s="9"/>
      <c r="AK5192" s="9"/>
      <c r="AL5192" s="9"/>
      <c r="AM5192" s="9"/>
      <c r="AN5192" s="9"/>
      <c r="AO5192" s="9"/>
      <c r="AP5192" s="9"/>
      <c r="AQ5192" s="9"/>
      <c r="AR5192" s="9"/>
      <c r="AS5192" s="9"/>
      <c r="AT5192" s="9"/>
      <c r="AU5192" s="9"/>
      <c r="AV5192" s="9"/>
      <c r="AW5192" s="9"/>
      <c r="AX5192" s="9"/>
      <c r="AY5192" s="9"/>
      <c r="AZ5192" s="9"/>
      <c r="BA5192" s="9"/>
      <c r="BB5192" s="9"/>
      <c r="BC5192" s="9"/>
      <c r="BD5192" s="9"/>
      <c r="BE5192" s="9"/>
      <c r="BF5192" s="9"/>
      <c r="BG5192" s="9"/>
      <c r="BH5192" s="9"/>
      <c r="BI5192" s="9"/>
      <c r="BJ5192" s="9"/>
      <c r="BK5192" s="9"/>
      <c r="BL5192" s="9"/>
      <c r="BM5192" s="9"/>
      <c r="BN5192" s="9"/>
      <c r="BO5192" s="9"/>
      <c r="BP5192" s="9"/>
      <c r="BQ5192" s="9"/>
      <c r="BT5192" s="9"/>
      <c r="BU5192" s="9"/>
      <c r="BX5192" s="9"/>
      <c r="BY5192" s="9"/>
      <c r="CB5192" s="9"/>
      <c r="CC5192" s="9"/>
      <c r="CF5192" s="9"/>
      <c r="CG5192" s="9"/>
      <c r="CJ5192" s="9"/>
      <c r="CK5192" s="9"/>
      <c r="CN5192" s="9"/>
      <c r="CO5192" s="9"/>
      <c r="CP5192" s="9"/>
      <c r="CQ5192" s="9"/>
      <c r="CR5192" s="9"/>
      <c r="CS5192" s="9"/>
      <c r="CT5192" s="9"/>
      <c r="CU5192" s="9"/>
      <c r="CV5192" s="9"/>
      <c r="CW5192" s="9"/>
      <c r="CX5192" s="9"/>
      <c r="CY5192" s="9"/>
      <c r="CZ5192" s="9"/>
      <c r="DA5192" s="9"/>
      <c r="DB5192" s="9"/>
      <c r="DC5192" s="9"/>
      <c r="DD5192" s="9"/>
      <c r="DE5192" s="9"/>
      <c r="DF5192" s="9"/>
      <c r="DG5192" s="9"/>
      <c r="DH5192" s="9"/>
      <c r="DI5192" s="9"/>
      <c r="DJ5192" s="9"/>
      <c r="DK5192" s="9"/>
      <c r="DL5192" s="9"/>
      <c r="DM5192" s="9"/>
      <c r="DN5192" s="9"/>
      <c r="DO5192" s="9"/>
      <c r="DP5192" s="9"/>
      <c r="DQ5192" s="9"/>
      <c r="DR5192" s="9"/>
      <c r="DS5192" s="9"/>
      <c r="DT5192" s="9"/>
      <c r="DU5192" s="9"/>
      <c r="DV5192" s="9"/>
      <c r="DW5192" s="9"/>
      <c r="DX5192" s="9"/>
      <c r="DY5192" s="9"/>
      <c r="DZ5192" s="9"/>
      <c r="EA5192" s="9"/>
    </row>
    <row r="5193" spans="2:131" ht="19.5" customHeight="1" x14ac:dyDescent="0.25">
      <c r="B5193" s="9"/>
      <c r="D5193" s="9"/>
      <c r="G5193" s="9"/>
      <c r="R5193" s="9"/>
      <c r="S5193" s="9"/>
      <c r="T5193" s="9"/>
      <c r="U5193" s="9"/>
      <c r="V5193" s="9"/>
      <c r="W5193" s="9"/>
      <c r="X5193" s="9"/>
      <c r="Y5193" s="9"/>
      <c r="Z5193" s="9"/>
      <c r="AA5193" s="9"/>
      <c r="AB5193" s="9"/>
      <c r="AC5193" s="9"/>
      <c r="AD5193" s="9"/>
      <c r="AE5193" s="9"/>
      <c r="AF5193" s="55"/>
      <c r="AG5193" s="55"/>
      <c r="AH5193" s="9"/>
      <c r="AI5193" s="9"/>
      <c r="AJ5193" s="9"/>
      <c r="AK5193" s="9"/>
      <c r="AL5193" s="9"/>
      <c r="AM5193" s="9"/>
      <c r="AN5193" s="9"/>
      <c r="AO5193" s="9"/>
      <c r="AP5193" s="9"/>
      <c r="AQ5193" s="9"/>
      <c r="AR5193" s="9"/>
      <c r="AS5193" s="9"/>
      <c r="AT5193" s="9"/>
      <c r="AU5193" s="9"/>
      <c r="AV5193" s="9"/>
      <c r="AW5193" s="9"/>
      <c r="AX5193" s="9"/>
      <c r="AY5193" s="9"/>
      <c r="AZ5193" s="9"/>
      <c r="BA5193" s="9"/>
      <c r="BB5193" s="9"/>
      <c r="BC5193" s="9"/>
      <c r="BD5193" s="9"/>
      <c r="BE5193" s="9"/>
      <c r="BF5193" s="9"/>
      <c r="BG5193" s="9"/>
      <c r="BH5193" s="9"/>
      <c r="BI5193" s="9"/>
      <c r="BJ5193" s="9"/>
      <c r="BK5193" s="9"/>
      <c r="BL5193" s="9"/>
      <c r="BM5193" s="9"/>
      <c r="BN5193" s="9"/>
      <c r="BO5193" s="9"/>
      <c r="BP5193" s="9"/>
      <c r="BQ5193" s="9"/>
      <c r="BT5193" s="9"/>
      <c r="BU5193" s="9"/>
      <c r="BX5193" s="9"/>
      <c r="BY5193" s="9"/>
      <c r="CB5193" s="9"/>
      <c r="CC5193" s="9"/>
      <c r="CF5193" s="9"/>
      <c r="CG5193" s="9"/>
      <c r="CJ5193" s="9"/>
      <c r="CK5193" s="9"/>
      <c r="CN5193" s="9"/>
      <c r="CO5193" s="9"/>
      <c r="CP5193" s="9"/>
      <c r="CQ5193" s="9"/>
      <c r="CR5193" s="9"/>
      <c r="CS5193" s="9"/>
      <c r="CT5193" s="9"/>
      <c r="CU5193" s="9"/>
      <c r="CV5193" s="9"/>
      <c r="CW5193" s="9"/>
      <c r="CX5193" s="9"/>
      <c r="CY5193" s="9"/>
      <c r="CZ5193" s="9"/>
      <c r="DA5193" s="9"/>
      <c r="DB5193" s="9"/>
      <c r="DC5193" s="9"/>
      <c r="DD5193" s="9"/>
      <c r="DE5193" s="9"/>
      <c r="DF5193" s="9"/>
      <c r="DG5193" s="9"/>
      <c r="DH5193" s="9"/>
      <c r="DI5193" s="9"/>
      <c r="DJ5193" s="9"/>
      <c r="DK5193" s="9"/>
      <c r="DL5193" s="9"/>
      <c r="DM5193" s="9"/>
      <c r="DN5193" s="9"/>
      <c r="DO5193" s="9"/>
      <c r="DP5193" s="9"/>
      <c r="DQ5193" s="9"/>
      <c r="DR5193" s="9"/>
      <c r="DS5193" s="9"/>
      <c r="DT5193" s="9"/>
      <c r="DU5193" s="9"/>
      <c r="DV5193" s="9"/>
      <c r="DW5193" s="9"/>
      <c r="DX5193" s="9"/>
      <c r="DY5193" s="9"/>
      <c r="DZ5193" s="9"/>
      <c r="EA5193" s="9"/>
    </row>
    <row r="5194" spans="2:131" ht="19.5" customHeight="1" x14ac:dyDescent="0.25">
      <c r="B5194" s="9"/>
      <c r="D5194" s="9"/>
      <c r="G5194" s="9"/>
      <c r="R5194" s="9"/>
      <c r="S5194" s="9"/>
      <c r="T5194" s="9"/>
      <c r="U5194" s="9"/>
      <c r="V5194" s="9"/>
      <c r="W5194" s="9"/>
      <c r="X5194" s="9"/>
      <c r="Y5194" s="9"/>
      <c r="Z5194" s="9"/>
      <c r="AA5194" s="9"/>
      <c r="AB5194" s="9"/>
      <c r="AC5194" s="9"/>
      <c r="AD5194" s="9"/>
      <c r="AE5194" s="9"/>
      <c r="AF5194" s="55"/>
      <c r="AG5194" s="55"/>
      <c r="AH5194" s="9"/>
      <c r="AI5194" s="9"/>
      <c r="AJ5194" s="9"/>
      <c r="AK5194" s="9"/>
      <c r="AL5194" s="9"/>
      <c r="AM5194" s="9"/>
      <c r="AN5194" s="9"/>
      <c r="AO5194" s="9"/>
      <c r="AP5194" s="9"/>
      <c r="AQ5194" s="9"/>
      <c r="AR5194" s="9"/>
      <c r="AS5194" s="9"/>
      <c r="AT5194" s="9"/>
      <c r="AU5194" s="9"/>
      <c r="AV5194" s="9"/>
      <c r="AW5194" s="9"/>
      <c r="AX5194" s="9"/>
      <c r="AY5194" s="9"/>
      <c r="AZ5194" s="9"/>
      <c r="BA5194" s="9"/>
      <c r="BB5194" s="9"/>
      <c r="BC5194" s="9"/>
      <c r="BD5194" s="9"/>
      <c r="BE5194" s="9"/>
      <c r="BF5194" s="9"/>
      <c r="BG5194" s="9"/>
      <c r="BH5194" s="9"/>
      <c r="BI5194" s="9"/>
      <c r="BJ5194" s="9"/>
      <c r="BK5194" s="9"/>
      <c r="BL5194" s="9"/>
      <c r="BM5194" s="9"/>
      <c r="BN5194" s="9"/>
      <c r="BO5194" s="9"/>
      <c r="BP5194" s="9"/>
      <c r="BQ5194" s="9"/>
      <c r="BT5194" s="9"/>
      <c r="BU5194" s="9"/>
      <c r="BX5194" s="9"/>
      <c r="BY5194" s="9"/>
      <c r="CB5194" s="9"/>
      <c r="CC5194" s="9"/>
      <c r="CF5194" s="9"/>
      <c r="CG5194" s="9"/>
      <c r="CJ5194" s="9"/>
      <c r="CK5194" s="9"/>
      <c r="CN5194" s="9"/>
      <c r="CO5194" s="9"/>
      <c r="CP5194" s="9"/>
      <c r="CQ5194" s="9"/>
      <c r="CR5194" s="9"/>
      <c r="CS5194" s="9"/>
      <c r="CT5194" s="9"/>
      <c r="CU5194" s="9"/>
      <c r="CV5194" s="9"/>
      <c r="CW5194" s="9"/>
      <c r="CX5194" s="9"/>
      <c r="CY5194" s="9"/>
      <c r="CZ5194" s="9"/>
      <c r="DA5194" s="9"/>
      <c r="DB5194" s="9"/>
      <c r="DC5194" s="9"/>
      <c r="DD5194" s="9"/>
      <c r="DE5194" s="9"/>
      <c r="DF5194" s="9"/>
      <c r="DG5194" s="9"/>
      <c r="DH5194" s="9"/>
      <c r="DI5194" s="9"/>
      <c r="DJ5194" s="9"/>
      <c r="DK5194" s="9"/>
      <c r="DL5194" s="9"/>
      <c r="DM5194" s="9"/>
      <c r="DN5194" s="9"/>
      <c r="DO5194" s="9"/>
      <c r="DP5194" s="9"/>
      <c r="DQ5194" s="9"/>
      <c r="DR5194" s="9"/>
      <c r="DS5194" s="9"/>
      <c r="DT5194" s="9"/>
      <c r="DU5194" s="9"/>
      <c r="DV5194" s="9"/>
      <c r="DW5194" s="9"/>
      <c r="DX5194" s="9"/>
      <c r="DY5194" s="9"/>
      <c r="DZ5194" s="9"/>
      <c r="EA5194" s="9"/>
    </row>
    <row r="5195" spans="2:131" ht="19.5" customHeight="1" x14ac:dyDescent="0.25">
      <c r="B5195" s="9"/>
      <c r="D5195" s="9"/>
      <c r="G5195" s="9"/>
      <c r="R5195" s="9"/>
      <c r="S5195" s="9"/>
      <c r="T5195" s="9"/>
      <c r="U5195" s="9"/>
      <c r="V5195" s="9"/>
      <c r="W5195" s="9"/>
      <c r="X5195" s="9"/>
      <c r="Y5195" s="9"/>
      <c r="Z5195" s="9"/>
      <c r="AA5195" s="9"/>
      <c r="AB5195" s="9"/>
      <c r="AC5195" s="9"/>
      <c r="AD5195" s="9"/>
      <c r="AE5195" s="9"/>
      <c r="AF5195" s="55"/>
      <c r="AG5195" s="55"/>
      <c r="AH5195" s="9"/>
      <c r="AI5195" s="9"/>
      <c r="AJ5195" s="9"/>
      <c r="AK5195" s="9"/>
      <c r="AL5195" s="9"/>
      <c r="AM5195" s="9"/>
      <c r="AN5195" s="9"/>
      <c r="AO5195" s="9"/>
      <c r="AP5195" s="9"/>
      <c r="AQ5195" s="9"/>
      <c r="AR5195" s="9"/>
      <c r="AS5195" s="9"/>
      <c r="AT5195" s="9"/>
      <c r="AU5195" s="9"/>
      <c r="AV5195" s="9"/>
      <c r="AW5195" s="9"/>
      <c r="AX5195" s="9"/>
      <c r="AY5195" s="9"/>
      <c r="AZ5195" s="9"/>
      <c r="BA5195" s="9"/>
      <c r="BB5195" s="9"/>
      <c r="BC5195" s="9"/>
      <c r="BD5195" s="9"/>
      <c r="BE5195" s="9"/>
      <c r="BF5195" s="9"/>
      <c r="BG5195" s="9"/>
      <c r="BH5195" s="9"/>
      <c r="BI5195" s="9"/>
      <c r="BJ5195" s="9"/>
      <c r="BK5195" s="9"/>
      <c r="BL5195" s="9"/>
      <c r="BM5195" s="9"/>
      <c r="BN5195" s="9"/>
      <c r="BO5195" s="9"/>
      <c r="BP5195" s="9"/>
      <c r="BQ5195" s="9"/>
      <c r="BT5195" s="9"/>
      <c r="BU5195" s="9"/>
      <c r="BX5195" s="9"/>
      <c r="BY5195" s="9"/>
      <c r="CB5195" s="9"/>
      <c r="CC5195" s="9"/>
      <c r="CF5195" s="9"/>
      <c r="CG5195" s="9"/>
      <c r="CJ5195" s="9"/>
      <c r="CK5195" s="9"/>
      <c r="CN5195" s="9"/>
      <c r="CO5195" s="9"/>
      <c r="CP5195" s="9"/>
      <c r="CQ5195" s="9"/>
      <c r="CR5195" s="9"/>
      <c r="CS5195" s="9"/>
      <c r="CT5195" s="9"/>
      <c r="CU5195" s="9"/>
      <c r="CV5195" s="9"/>
      <c r="CW5195" s="9"/>
      <c r="CX5195" s="9"/>
      <c r="CY5195" s="9"/>
      <c r="CZ5195" s="9"/>
      <c r="DA5195" s="9"/>
      <c r="DB5195" s="9"/>
      <c r="DC5195" s="9"/>
      <c r="DD5195" s="9"/>
      <c r="DE5195" s="9"/>
      <c r="DF5195" s="9"/>
      <c r="DG5195" s="9"/>
      <c r="DH5195" s="9"/>
      <c r="DI5195" s="9"/>
      <c r="DJ5195" s="9"/>
      <c r="DK5195" s="9"/>
      <c r="DL5195" s="9"/>
      <c r="DM5195" s="9"/>
      <c r="DN5195" s="9"/>
      <c r="DO5195" s="9"/>
      <c r="DP5195" s="9"/>
      <c r="DQ5195" s="9"/>
      <c r="DR5195" s="9"/>
      <c r="DS5195" s="9"/>
      <c r="DT5195" s="9"/>
      <c r="DU5195" s="9"/>
      <c r="DV5195" s="9"/>
      <c r="DW5195" s="9"/>
      <c r="DX5195" s="9"/>
      <c r="DY5195" s="9"/>
      <c r="DZ5195" s="9"/>
      <c r="EA5195" s="9"/>
    </row>
    <row r="5196" spans="2:131" ht="19.5" customHeight="1" x14ac:dyDescent="0.25">
      <c r="B5196" s="9"/>
      <c r="D5196" s="9"/>
      <c r="G5196" s="9"/>
      <c r="R5196" s="9"/>
      <c r="S5196" s="9"/>
      <c r="T5196" s="9"/>
      <c r="U5196" s="9"/>
      <c r="V5196" s="9"/>
      <c r="W5196" s="9"/>
      <c r="X5196" s="9"/>
      <c r="Y5196" s="9"/>
      <c r="Z5196" s="9"/>
      <c r="AA5196" s="9"/>
      <c r="AB5196" s="9"/>
      <c r="AC5196" s="9"/>
      <c r="AD5196" s="9"/>
      <c r="AE5196" s="9"/>
      <c r="AF5196" s="55"/>
      <c r="AG5196" s="55"/>
      <c r="AH5196" s="9"/>
      <c r="AI5196" s="9"/>
      <c r="AJ5196" s="9"/>
      <c r="AK5196" s="9"/>
      <c r="AL5196" s="9"/>
      <c r="AM5196" s="9"/>
      <c r="AN5196" s="9"/>
      <c r="AO5196" s="9"/>
      <c r="AP5196" s="9"/>
      <c r="AQ5196" s="9"/>
      <c r="AR5196" s="9"/>
      <c r="AS5196" s="9"/>
      <c r="AT5196" s="9"/>
      <c r="AU5196" s="9"/>
      <c r="AV5196" s="9"/>
      <c r="AW5196" s="9"/>
      <c r="AX5196" s="9"/>
      <c r="AY5196" s="9"/>
      <c r="AZ5196" s="9"/>
      <c r="BA5196" s="9"/>
      <c r="BB5196" s="9"/>
      <c r="BC5196" s="9"/>
      <c r="BD5196" s="9"/>
      <c r="BE5196" s="9"/>
      <c r="BF5196" s="9"/>
      <c r="BG5196" s="9"/>
      <c r="BH5196" s="9"/>
      <c r="BI5196" s="9"/>
      <c r="BJ5196" s="9"/>
      <c r="BK5196" s="9"/>
      <c r="BL5196" s="9"/>
      <c r="BM5196" s="9"/>
      <c r="BN5196" s="9"/>
      <c r="BO5196" s="9"/>
      <c r="BP5196" s="9"/>
      <c r="BQ5196" s="9"/>
      <c r="BT5196" s="9"/>
      <c r="BU5196" s="9"/>
      <c r="BX5196" s="9"/>
      <c r="BY5196" s="9"/>
      <c r="CB5196" s="9"/>
      <c r="CC5196" s="9"/>
      <c r="CF5196" s="9"/>
      <c r="CG5196" s="9"/>
      <c r="CJ5196" s="9"/>
      <c r="CK5196" s="9"/>
      <c r="CN5196" s="9"/>
      <c r="CO5196" s="9"/>
      <c r="CP5196" s="9"/>
      <c r="CQ5196" s="9"/>
      <c r="CR5196" s="9"/>
      <c r="CS5196" s="9"/>
      <c r="CT5196" s="9"/>
      <c r="CU5196" s="9"/>
      <c r="CV5196" s="9"/>
      <c r="CW5196" s="9"/>
      <c r="CX5196" s="9"/>
      <c r="CY5196" s="9"/>
      <c r="CZ5196" s="9"/>
      <c r="DA5196" s="9"/>
      <c r="DB5196" s="9"/>
      <c r="DC5196" s="9"/>
      <c r="DD5196" s="9"/>
      <c r="DE5196" s="9"/>
      <c r="DF5196" s="9"/>
      <c r="DG5196" s="9"/>
      <c r="DH5196" s="9"/>
      <c r="DI5196" s="9"/>
      <c r="DJ5196" s="9"/>
      <c r="DK5196" s="9"/>
      <c r="DL5196" s="9"/>
      <c r="DM5196" s="9"/>
      <c r="DN5196" s="9"/>
      <c r="DO5196" s="9"/>
      <c r="DP5196" s="9"/>
      <c r="DQ5196" s="9"/>
      <c r="DR5196" s="9"/>
      <c r="DS5196" s="9"/>
      <c r="DT5196" s="9"/>
      <c r="DU5196" s="9"/>
      <c r="DV5196" s="9"/>
      <c r="DW5196" s="9"/>
      <c r="DX5196" s="9"/>
      <c r="DY5196" s="9"/>
      <c r="DZ5196" s="9"/>
      <c r="EA5196" s="9"/>
    </row>
    <row r="5197" spans="2:131" ht="19.5" customHeight="1" x14ac:dyDescent="0.25">
      <c r="B5197" s="9"/>
      <c r="D5197" s="9"/>
      <c r="G5197" s="9"/>
      <c r="R5197" s="9"/>
      <c r="S5197" s="9"/>
      <c r="T5197" s="9"/>
      <c r="U5197" s="9"/>
      <c r="V5197" s="9"/>
      <c r="W5197" s="9"/>
      <c r="X5197" s="9"/>
      <c r="Y5197" s="9"/>
      <c r="Z5197" s="9"/>
      <c r="AA5197" s="9"/>
      <c r="AB5197" s="9"/>
      <c r="AC5197" s="9"/>
      <c r="AD5197" s="9"/>
      <c r="AE5197" s="9"/>
      <c r="AF5197" s="55"/>
      <c r="AG5197" s="55"/>
      <c r="AH5197" s="9"/>
      <c r="AI5197" s="9"/>
      <c r="AJ5197" s="9"/>
      <c r="AK5197" s="9"/>
      <c r="AL5197" s="9"/>
      <c r="AM5197" s="9"/>
      <c r="AN5197" s="9"/>
      <c r="AO5197" s="9"/>
      <c r="AP5197" s="9"/>
      <c r="AQ5197" s="9"/>
      <c r="AR5197" s="9"/>
      <c r="AS5197" s="9"/>
      <c r="AT5197" s="9"/>
      <c r="AU5197" s="9"/>
      <c r="AV5197" s="9"/>
      <c r="AW5197" s="9"/>
      <c r="AX5197" s="9"/>
      <c r="AY5197" s="9"/>
      <c r="AZ5197" s="9"/>
      <c r="BA5197" s="9"/>
      <c r="BB5197" s="9"/>
      <c r="BC5197" s="9"/>
      <c r="BD5197" s="9"/>
      <c r="BE5197" s="9"/>
      <c r="BF5197" s="9"/>
      <c r="BG5197" s="9"/>
      <c r="BH5197" s="9"/>
      <c r="BI5197" s="9"/>
      <c r="BJ5197" s="9"/>
      <c r="BK5197" s="9"/>
      <c r="BL5197" s="9"/>
      <c r="BM5197" s="9"/>
      <c r="BN5197" s="9"/>
      <c r="BO5197" s="9"/>
      <c r="BP5197" s="9"/>
      <c r="BQ5197" s="9"/>
      <c r="BT5197" s="9"/>
      <c r="BU5197" s="9"/>
      <c r="BX5197" s="9"/>
      <c r="BY5197" s="9"/>
      <c r="CB5197" s="9"/>
      <c r="CC5197" s="9"/>
      <c r="CF5197" s="9"/>
      <c r="CG5197" s="9"/>
      <c r="CJ5197" s="9"/>
      <c r="CK5197" s="9"/>
      <c r="CN5197" s="9"/>
      <c r="CO5197" s="9"/>
      <c r="CP5197" s="9"/>
      <c r="CQ5197" s="9"/>
      <c r="CR5197" s="9"/>
      <c r="CS5197" s="9"/>
      <c r="CT5197" s="9"/>
      <c r="CU5197" s="9"/>
      <c r="CV5197" s="9"/>
      <c r="CW5197" s="9"/>
      <c r="CX5197" s="9"/>
      <c r="CY5197" s="9"/>
      <c r="CZ5197" s="9"/>
      <c r="DA5197" s="9"/>
      <c r="DB5197" s="9"/>
      <c r="DC5197" s="9"/>
      <c r="DD5197" s="9"/>
      <c r="DE5197" s="9"/>
      <c r="DF5197" s="9"/>
      <c r="DG5197" s="9"/>
      <c r="DH5197" s="9"/>
      <c r="DI5197" s="9"/>
      <c r="DJ5197" s="9"/>
      <c r="DK5197" s="9"/>
      <c r="DL5197" s="9"/>
      <c r="DM5197" s="9"/>
      <c r="DN5197" s="9"/>
      <c r="DO5197" s="9"/>
      <c r="DP5197" s="9"/>
      <c r="DQ5197" s="9"/>
      <c r="DR5197" s="9"/>
      <c r="DS5197" s="9"/>
      <c r="DT5197" s="9"/>
      <c r="DU5197" s="9"/>
      <c r="DV5197" s="9"/>
      <c r="DW5197" s="9"/>
      <c r="DX5197" s="9"/>
      <c r="DY5197" s="9"/>
      <c r="DZ5197" s="9"/>
      <c r="EA5197" s="9"/>
    </row>
    <row r="5198" spans="2:131" ht="19.5" customHeight="1" x14ac:dyDescent="0.25">
      <c r="B5198" s="9"/>
      <c r="D5198" s="9"/>
      <c r="G5198" s="9"/>
      <c r="R5198" s="9"/>
      <c r="S5198" s="9"/>
      <c r="T5198" s="9"/>
      <c r="U5198" s="9"/>
      <c r="V5198" s="9"/>
      <c r="W5198" s="9"/>
      <c r="X5198" s="9"/>
      <c r="Y5198" s="9"/>
      <c r="Z5198" s="9"/>
      <c r="AA5198" s="9"/>
      <c r="AB5198" s="9"/>
      <c r="AC5198" s="9"/>
      <c r="AD5198" s="9"/>
      <c r="AE5198" s="9"/>
      <c r="AF5198" s="55"/>
      <c r="AG5198" s="55"/>
      <c r="AH5198" s="9"/>
      <c r="AI5198" s="9"/>
      <c r="AJ5198" s="9"/>
      <c r="AK5198" s="9"/>
      <c r="AL5198" s="9"/>
      <c r="AM5198" s="9"/>
      <c r="AN5198" s="9"/>
      <c r="AO5198" s="9"/>
      <c r="AP5198" s="9"/>
      <c r="AQ5198" s="9"/>
      <c r="AR5198" s="9"/>
      <c r="AS5198" s="9"/>
      <c r="AT5198" s="9"/>
      <c r="AU5198" s="9"/>
      <c r="AV5198" s="9"/>
      <c r="AW5198" s="9"/>
      <c r="AX5198" s="9"/>
      <c r="AY5198" s="9"/>
      <c r="AZ5198" s="9"/>
      <c r="BA5198" s="9"/>
      <c r="BB5198" s="9"/>
      <c r="BC5198" s="9"/>
      <c r="BD5198" s="9"/>
      <c r="BE5198" s="9"/>
      <c r="BF5198" s="9"/>
      <c r="BG5198" s="9"/>
      <c r="BH5198" s="9"/>
      <c r="BI5198" s="9"/>
      <c r="BJ5198" s="9"/>
      <c r="BK5198" s="9"/>
      <c r="BL5198" s="9"/>
      <c r="BM5198" s="9"/>
      <c r="BN5198" s="9"/>
      <c r="BO5198" s="9"/>
      <c r="BP5198" s="9"/>
      <c r="BQ5198" s="9"/>
      <c r="BT5198" s="9"/>
      <c r="BU5198" s="9"/>
      <c r="BX5198" s="9"/>
      <c r="BY5198" s="9"/>
      <c r="CB5198" s="9"/>
      <c r="CC5198" s="9"/>
      <c r="CF5198" s="9"/>
      <c r="CG5198" s="9"/>
      <c r="CJ5198" s="9"/>
      <c r="CK5198" s="9"/>
      <c r="CN5198" s="9"/>
      <c r="CO5198" s="9"/>
      <c r="CP5198" s="9"/>
      <c r="CQ5198" s="9"/>
      <c r="CR5198" s="9"/>
      <c r="CS5198" s="9"/>
      <c r="CT5198" s="9"/>
      <c r="CU5198" s="9"/>
      <c r="CV5198" s="9"/>
      <c r="CW5198" s="9"/>
      <c r="CX5198" s="9"/>
      <c r="CY5198" s="9"/>
      <c r="CZ5198" s="9"/>
      <c r="DA5198" s="9"/>
      <c r="DB5198" s="9"/>
      <c r="DC5198" s="9"/>
      <c r="DD5198" s="9"/>
      <c r="DE5198" s="9"/>
      <c r="DF5198" s="9"/>
      <c r="DG5198" s="9"/>
      <c r="DH5198" s="9"/>
      <c r="DI5198" s="9"/>
      <c r="DJ5198" s="9"/>
      <c r="DK5198" s="9"/>
      <c r="DL5198" s="9"/>
      <c r="DM5198" s="9"/>
      <c r="DN5198" s="9"/>
      <c r="DO5198" s="9"/>
      <c r="DP5198" s="9"/>
      <c r="DQ5198" s="9"/>
      <c r="DR5198" s="9"/>
      <c r="DS5198" s="9"/>
      <c r="DT5198" s="9"/>
      <c r="DU5198" s="9"/>
      <c r="DV5198" s="9"/>
      <c r="DW5198" s="9"/>
      <c r="DX5198" s="9"/>
      <c r="DY5198" s="9"/>
      <c r="DZ5198" s="9"/>
      <c r="EA5198" s="9"/>
    </row>
    <row r="5199" spans="2:131" ht="19.5" customHeight="1" x14ac:dyDescent="0.25">
      <c r="B5199" s="9"/>
      <c r="D5199" s="9"/>
      <c r="G5199" s="9"/>
      <c r="R5199" s="9"/>
      <c r="S5199" s="9"/>
      <c r="T5199" s="9"/>
      <c r="U5199" s="9"/>
      <c r="V5199" s="9"/>
      <c r="W5199" s="9"/>
      <c r="X5199" s="9"/>
      <c r="Y5199" s="9"/>
      <c r="Z5199" s="9"/>
      <c r="AA5199" s="9"/>
      <c r="AB5199" s="9"/>
      <c r="AC5199" s="9"/>
      <c r="AD5199" s="9"/>
      <c r="AE5199" s="9"/>
      <c r="AF5199" s="55"/>
      <c r="AG5199" s="55"/>
      <c r="AH5199" s="9"/>
      <c r="AI5199" s="9"/>
      <c r="AJ5199" s="9"/>
      <c r="AK5199" s="9"/>
      <c r="AL5199" s="9"/>
      <c r="AM5199" s="9"/>
      <c r="AN5199" s="9"/>
      <c r="AO5199" s="9"/>
      <c r="AP5199" s="9"/>
      <c r="AQ5199" s="9"/>
      <c r="AR5199" s="9"/>
      <c r="AS5199" s="9"/>
      <c r="AT5199" s="9"/>
      <c r="AU5199" s="9"/>
      <c r="AV5199" s="9"/>
      <c r="AW5199" s="9"/>
      <c r="AX5199" s="9"/>
      <c r="AY5199" s="9"/>
      <c r="AZ5199" s="9"/>
      <c r="BA5199" s="9"/>
      <c r="BB5199" s="9"/>
      <c r="BC5199" s="9"/>
      <c r="BD5199" s="9"/>
      <c r="BE5199" s="9"/>
      <c r="BF5199" s="9"/>
      <c r="BG5199" s="9"/>
      <c r="BH5199" s="9"/>
      <c r="BI5199" s="9"/>
      <c r="BJ5199" s="9"/>
      <c r="BK5199" s="9"/>
      <c r="BL5199" s="9"/>
      <c r="BM5199" s="9"/>
      <c r="BN5199" s="9"/>
      <c r="BO5199" s="9"/>
      <c r="BP5199" s="9"/>
      <c r="BQ5199" s="9"/>
      <c r="BT5199" s="9"/>
      <c r="BU5199" s="9"/>
      <c r="BX5199" s="9"/>
      <c r="BY5199" s="9"/>
      <c r="CB5199" s="9"/>
      <c r="CC5199" s="9"/>
      <c r="CF5199" s="9"/>
      <c r="CG5199" s="9"/>
      <c r="CJ5199" s="9"/>
      <c r="CK5199" s="9"/>
      <c r="CN5199" s="9"/>
      <c r="CO5199" s="9"/>
      <c r="CP5199" s="9"/>
      <c r="CQ5199" s="9"/>
      <c r="CR5199" s="9"/>
      <c r="CS5199" s="9"/>
      <c r="CT5199" s="9"/>
      <c r="CU5199" s="9"/>
      <c r="CV5199" s="9"/>
      <c r="CW5199" s="9"/>
      <c r="CX5199" s="9"/>
      <c r="CY5199" s="9"/>
      <c r="CZ5199" s="9"/>
      <c r="DA5199" s="9"/>
      <c r="DB5199" s="9"/>
      <c r="DC5199" s="9"/>
      <c r="DD5199" s="9"/>
      <c r="DE5199" s="9"/>
      <c r="DF5199" s="9"/>
      <c r="DG5199" s="9"/>
      <c r="DH5199" s="9"/>
      <c r="DI5199" s="9"/>
      <c r="DJ5199" s="9"/>
      <c r="DK5199" s="9"/>
      <c r="DL5199" s="9"/>
      <c r="DM5199" s="9"/>
      <c r="DN5199" s="9"/>
      <c r="DO5199" s="9"/>
      <c r="DP5199" s="9"/>
      <c r="DQ5199" s="9"/>
      <c r="DR5199" s="9"/>
      <c r="DS5199" s="9"/>
      <c r="DT5199" s="9"/>
      <c r="DU5199" s="9"/>
      <c r="DV5199" s="9"/>
      <c r="DW5199" s="9"/>
      <c r="DX5199" s="9"/>
      <c r="DY5199" s="9"/>
      <c r="DZ5199" s="9"/>
      <c r="EA5199" s="9"/>
    </row>
    <row r="5200" spans="2:131" ht="19.5" customHeight="1" x14ac:dyDescent="0.25">
      <c r="B5200" s="9"/>
      <c r="D5200" s="9"/>
      <c r="G5200" s="9"/>
      <c r="R5200" s="9"/>
      <c r="S5200" s="9"/>
      <c r="T5200" s="9"/>
      <c r="U5200" s="9"/>
      <c r="V5200" s="9"/>
      <c r="W5200" s="9"/>
      <c r="X5200" s="9"/>
      <c r="Y5200" s="9"/>
      <c r="Z5200" s="9"/>
      <c r="AA5200" s="9"/>
      <c r="AB5200" s="9"/>
      <c r="AC5200" s="9"/>
      <c r="AD5200" s="9"/>
      <c r="AE5200" s="9"/>
      <c r="AF5200" s="55"/>
      <c r="AG5200" s="55"/>
      <c r="AH5200" s="9"/>
      <c r="AI5200" s="9"/>
      <c r="AJ5200" s="9"/>
      <c r="AK5200" s="9"/>
      <c r="AL5200" s="9"/>
      <c r="AM5200" s="9"/>
      <c r="AN5200" s="9"/>
      <c r="AO5200" s="9"/>
      <c r="AP5200" s="9"/>
      <c r="AQ5200" s="9"/>
      <c r="AR5200" s="9"/>
      <c r="AS5200" s="9"/>
      <c r="AT5200" s="9"/>
      <c r="AU5200" s="9"/>
      <c r="AV5200" s="9"/>
      <c r="AW5200" s="9"/>
      <c r="AX5200" s="9"/>
      <c r="AY5200" s="9"/>
      <c r="AZ5200" s="9"/>
      <c r="BA5200" s="9"/>
      <c r="BB5200" s="9"/>
      <c r="BC5200" s="9"/>
      <c r="BD5200" s="9"/>
      <c r="BE5200" s="9"/>
      <c r="BF5200" s="9"/>
      <c r="BG5200" s="9"/>
      <c r="BH5200" s="9"/>
      <c r="BI5200" s="9"/>
      <c r="BJ5200" s="9"/>
      <c r="BK5200" s="9"/>
      <c r="BL5200" s="9"/>
      <c r="BM5200" s="9"/>
      <c r="BN5200" s="9"/>
      <c r="BO5200" s="9"/>
      <c r="BP5200" s="9"/>
      <c r="BQ5200" s="9"/>
      <c r="BT5200" s="9"/>
      <c r="BU5200" s="9"/>
      <c r="BX5200" s="9"/>
      <c r="BY5200" s="9"/>
      <c r="CB5200" s="9"/>
      <c r="CC5200" s="9"/>
      <c r="CF5200" s="9"/>
      <c r="CG5200" s="9"/>
      <c r="CJ5200" s="9"/>
      <c r="CK5200" s="9"/>
      <c r="CN5200" s="9"/>
      <c r="CO5200" s="9"/>
      <c r="CP5200" s="9"/>
      <c r="CQ5200" s="9"/>
      <c r="CR5200" s="9"/>
      <c r="CS5200" s="9"/>
      <c r="CT5200" s="9"/>
      <c r="CU5200" s="9"/>
      <c r="CV5200" s="9"/>
      <c r="CW5200" s="9"/>
      <c r="CX5200" s="9"/>
      <c r="CY5200" s="9"/>
      <c r="CZ5200" s="9"/>
      <c r="DA5200" s="9"/>
      <c r="DB5200" s="9"/>
      <c r="DC5200" s="9"/>
      <c r="DD5200" s="9"/>
      <c r="DE5200" s="9"/>
      <c r="DF5200" s="9"/>
      <c r="DG5200" s="9"/>
      <c r="DH5200" s="9"/>
      <c r="DI5200" s="9"/>
      <c r="DJ5200" s="9"/>
      <c r="DK5200" s="9"/>
      <c r="DL5200" s="9"/>
      <c r="DM5200" s="9"/>
      <c r="DN5200" s="9"/>
      <c r="DO5200" s="9"/>
      <c r="DP5200" s="9"/>
      <c r="DQ5200" s="9"/>
      <c r="DR5200" s="9"/>
      <c r="DS5200" s="9"/>
      <c r="DT5200" s="9"/>
      <c r="DU5200" s="9"/>
      <c r="DV5200" s="9"/>
      <c r="DW5200" s="9"/>
      <c r="DX5200" s="9"/>
      <c r="DY5200" s="9"/>
      <c r="DZ5200" s="9"/>
      <c r="EA5200" s="9"/>
    </row>
    <row r="5201" spans="2:131" ht="19.5" customHeight="1" x14ac:dyDescent="0.25">
      <c r="B5201" s="9"/>
      <c r="D5201" s="9"/>
      <c r="G5201" s="9"/>
      <c r="R5201" s="9"/>
      <c r="S5201" s="9"/>
      <c r="T5201" s="9"/>
      <c r="U5201" s="9"/>
      <c r="V5201" s="9"/>
      <c r="W5201" s="9"/>
      <c r="X5201" s="9"/>
      <c r="Y5201" s="9"/>
      <c r="Z5201" s="9"/>
      <c r="AA5201" s="9"/>
      <c r="AB5201" s="9"/>
      <c r="AC5201" s="9"/>
      <c r="AD5201" s="9"/>
      <c r="AE5201" s="9"/>
      <c r="AF5201" s="55"/>
      <c r="AG5201" s="55"/>
      <c r="AH5201" s="9"/>
      <c r="AI5201" s="9"/>
      <c r="AJ5201" s="9"/>
      <c r="AK5201" s="9"/>
      <c r="AL5201" s="9"/>
      <c r="AM5201" s="9"/>
      <c r="AN5201" s="9"/>
      <c r="AO5201" s="9"/>
      <c r="AP5201" s="9"/>
      <c r="AQ5201" s="9"/>
      <c r="AR5201" s="9"/>
      <c r="AS5201" s="9"/>
      <c r="AT5201" s="9"/>
      <c r="AU5201" s="9"/>
      <c r="AV5201" s="9"/>
      <c r="AW5201" s="9"/>
      <c r="AX5201" s="9"/>
      <c r="AY5201" s="9"/>
      <c r="AZ5201" s="9"/>
      <c r="BA5201" s="9"/>
      <c r="BB5201" s="9"/>
      <c r="BC5201" s="9"/>
      <c r="BD5201" s="9"/>
      <c r="BE5201" s="9"/>
      <c r="BF5201" s="9"/>
      <c r="BG5201" s="9"/>
      <c r="BH5201" s="9"/>
      <c r="BI5201" s="9"/>
      <c r="BJ5201" s="9"/>
      <c r="BK5201" s="9"/>
      <c r="BL5201" s="9"/>
      <c r="BM5201" s="9"/>
      <c r="BN5201" s="9"/>
      <c r="BO5201" s="9"/>
      <c r="BP5201" s="9"/>
      <c r="BQ5201" s="9"/>
      <c r="BT5201" s="9"/>
      <c r="BU5201" s="9"/>
      <c r="BX5201" s="9"/>
      <c r="BY5201" s="9"/>
      <c r="CB5201" s="9"/>
      <c r="CC5201" s="9"/>
      <c r="CF5201" s="9"/>
      <c r="CG5201" s="9"/>
      <c r="CJ5201" s="9"/>
      <c r="CK5201" s="9"/>
      <c r="CN5201" s="9"/>
      <c r="CO5201" s="9"/>
      <c r="CP5201" s="9"/>
      <c r="CQ5201" s="9"/>
      <c r="CR5201" s="9"/>
      <c r="CS5201" s="9"/>
      <c r="CT5201" s="9"/>
      <c r="CU5201" s="9"/>
      <c r="CV5201" s="9"/>
      <c r="CW5201" s="9"/>
      <c r="CX5201" s="9"/>
      <c r="CY5201" s="9"/>
      <c r="CZ5201" s="9"/>
      <c r="DA5201" s="9"/>
      <c r="DB5201" s="9"/>
      <c r="DC5201" s="9"/>
      <c r="DD5201" s="9"/>
      <c r="DE5201" s="9"/>
      <c r="DF5201" s="9"/>
      <c r="DG5201" s="9"/>
      <c r="DH5201" s="9"/>
      <c r="DI5201" s="9"/>
      <c r="DJ5201" s="9"/>
      <c r="DK5201" s="9"/>
      <c r="DL5201" s="9"/>
      <c r="DM5201" s="9"/>
      <c r="DN5201" s="9"/>
      <c r="DO5201" s="9"/>
      <c r="DP5201" s="9"/>
      <c r="DQ5201" s="9"/>
      <c r="DR5201" s="9"/>
      <c r="DS5201" s="9"/>
      <c r="DT5201" s="9"/>
      <c r="DU5201" s="9"/>
      <c r="DV5201" s="9"/>
      <c r="DW5201" s="9"/>
      <c r="DX5201" s="9"/>
      <c r="DY5201" s="9"/>
      <c r="DZ5201" s="9"/>
      <c r="EA5201" s="9"/>
    </row>
    <row r="5202" spans="2:131" ht="19.5" customHeight="1" x14ac:dyDescent="0.25">
      <c r="B5202" s="9"/>
      <c r="D5202" s="9"/>
      <c r="G5202" s="9"/>
      <c r="R5202" s="9"/>
      <c r="S5202" s="9"/>
      <c r="T5202" s="9"/>
      <c r="U5202" s="9"/>
      <c r="V5202" s="9"/>
      <c r="W5202" s="9"/>
      <c r="X5202" s="9"/>
      <c r="Y5202" s="9"/>
      <c r="Z5202" s="9"/>
      <c r="AA5202" s="9"/>
      <c r="AB5202" s="9"/>
      <c r="AC5202" s="9"/>
      <c r="AD5202" s="9"/>
      <c r="AE5202" s="9"/>
      <c r="AF5202" s="55"/>
      <c r="AG5202" s="55"/>
      <c r="AH5202" s="9"/>
      <c r="AI5202" s="9"/>
      <c r="AJ5202" s="9"/>
      <c r="AK5202" s="9"/>
      <c r="AL5202" s="9"/>
      <c r="AM5202" s="9"/>
      <c r="AN5202" s="9"/>
      <c r="AO5202" s="9"/>
      <c r="AP5202" s="9"/>
      <c r="AQ5202" s="9"/>
      <c r="AR5202" s="9"/>
      <c r="AS5202" s="9"/>
      <c r="AT5202" s="9"/>
      <c r="AU5202" s="9"/>
      <c r="AV5202" s="9"/>
      <c r="AW5202" s="9"/>
      <c r="AX5202" s="9"/>
      <c r="AY5202" s="9"/>
      <c r="AZ5202" s="9"/>
      <c r="BA5202" s="9"/>
      <c r="BB5202" s="9"/>
      <c r="BC5202" s="9"/>
      <c r="BD5202" s="9"/>
      <c r="BE5202" s="9"/>
      <c r="BF5202" s="9"/>
      <c r="BG5202" s="9"/>
      <c r="BH5202" s="9"/>
      <c r="BI5202" s="9"/>
      <c r="BJ5202" s="9"/>
      <c r="BK5202" s="9"/>
      <c r="BL5202" s="9"/>
      <c r="BM5202" s="9"/>
      <c r="BN5202" s="9"/>
      <c r="BO5202" s="9"/>
      <c r="BP5202" s="9"/>
      <c r="BQ5202" s="9"/>
      <c r="BT5202" s="9"/>
      <c r="BU5202" s="9"/>
      <c r="BX5202" s="9"/>
      <c r="BY5202" s="9"/>
      <c r="CB5202" s="9"/>
      <c r="CC5202" s="9"/>
      <c r="CF5202" s="9"/>
      <c r="CG5202" s="9"/>
      <c r="CJ5202" s="9"/>
      <c r="CK5202" s="9"/>
      <c r="CN5202" s="9"/>
      <c r="CO5202" s="9"/>
      <c r="CP5202" s="9"/>
      <c r="CQ5202" s="9"/>
      <c r="CR5202" s="9"/>
      <c r="CS5202" s="9"/>
      <c r="CT5202" s="9"/>
      <c r="CU5202" s="9"/>
      <c r="CV5202" s="9"/>
      <c r="CW5202" s="9"/>
      <c r="CX5202" s="9"/>
      <c r="CY5202" s="9"/>
      <c r="CZ5202" s="9"/>
      <c r="DA5202" s="9"/>
      <c r="DB5202" s="9"/>
      <c r="DC5202" s="9"/>
      <c r="DD5202" s="9"/>
      <c r="DE5202" s="9"/>
      <c r="DF5202" s="9"/>
      <c r="DG5202" s="9"/>
      <c r="DH5202" s="9"/>
      <c r="DI5202" s="9"/>
      <c r="DJ5202" s="9"/>
      <c r="DK5202" s="9"/>
      <c r="DL5202" s="9"/>
      <c r="DM5202" s="9"/>
      <c r="DN5202" s="9"/>
      <c r="DO5202" s="9"/>
      <c r="DP5202" s="9"/>
      <c r="DQ5202" s="9"/>
      <c r="DR5202" s="9"/>
      <c r="DS5202" s="9"/>
      <c r="DT5202" s="9"/>
      <c r="DU5202" s="9"/>
      <c r="DV5202" s="9"/>
      <c r="DW5202" s="9"/>
      <c r="DX5202" s="9"/>
      <c r="DY5202" s="9"/>
      <c r="DZ5202" s="9"/>
      <c r="EA5202" s="9"/>
    </row>
    <row r="5203" spans="2:131" ht="19.5" customHeight="1" x14ac:dyDescent="0.25">
      <c r="B5203" s="9"/>
      <c r="D5203" s="9"/>
      <c r="G5203" s="9"/>
      <c r="R5203" s="9"/>
      <c r="S5203" s="9"/>
      <c r="T5203" s="9"/>
      <c r="U5203" s="9"/>
      <c r="V5203" s="9"/>
      <c r="W5203" s="9"/>
      <c r="X5203" s="9"/>
      <c r="Y5203" s="9"/>
      <c r="Z5203" s="9"/>
      <c r="AA5203" s="9"/>
      <c r="AB5203" s="9"/>
      <c r="AC5203" s="9"/>
      <c r="AD5203" s="9"/>
      <c r="AE5203" s="9"/>
      <c r="AF5203" s="55"/>
      <c r="AG5203" s="55"/>
      <c r="AH5203" s="9"/>
      <c r="AI5203" s="9"/>
      <c r="AJ5203" s="9"/>
      <c r="AK5203" s="9"/>
      <c r="AL5203" s="9"/>
      <c r="AM5203" s="9"/>
      <c r="AN5203" s="9"/>
      <c r="AO5203" s="9"/>
      <c r="AP5203" s="9"/>
      <c r="AQ5203" s="9"/>
      <c r="AR5203" s="9"/>
      <c r="AS5203" s="9"/>
      <c r="AT5203" s="9"/>
      <c r="AU5203" s="9"/>
      <c r="AV5203" s="9"/>
      <c r="AW5203" s="9"/>
      <c r="AX5203" s="9"/>
      <c r="AY5203" s="9"/>
      <c r="AZ5203" s="9"/>
      <c r="BA5203" s="9"/>
      <c r="BB5203" s="9"/>
      <c r="BC5203" s="9"/>
      <c r="BD5203" s="9"/>
      <c r="BE5203" s="9"/>
      <c r="BF5203" s="9"/>
      <c r="BG5203" s="9"/>
      <c r="BH5203" s="9"/>
      <c r="BI5203" s="9"/>
      <c r="BJ5203" s="9"/>
      <c r="BK5203" s="9"/>
      <c r="BL5203" s="9"/>
      <c r="BM5203" s="9"/>
      <c r="BN5203" s="9"/>
      <c r="BO5203" s="9"/>
      <c r="BP5203" s="9"/>
      <c r="BQ5203" s="9"/>
      <c r="BT5203" s="9"/>
      <c r="BU5203" s="9"/>
      <c r="BX5203" s="9"/>
      <c r="BY5203" s="9"/>
      <c r="CB5203" s="9"/>
      <c r="CC5203" s="9"/>
      <c r="CF5203" s="9"/>
      <c r="CG5203" s="9"/>
      <c r="CJ5203" s="9"/>
      <c r="CK5203" s="9"/>
      <c r="CN5203" s="9"/>
      <c r="CO5203" s="9"/>
      <c r="CP5203" s="9"/>
      <c r="CQ5203" s="9"/>
      <c r="CR5203" s="9"/>
      <c r="CS5203" s="9"/>
      <c r="CT5203" s="9"/>
      <c r="CU5203" s="9"/>
      <c r="CV5203" s="9"/>
      <c r="CW5203" s="9"/>
      <c r="CX5203" s="9"/>
      <c r="CY5203" s="9"/>
      <c r="CZ5203" s="9"/>
      <c r="DA5203" s="9"/>
      <c r="DB5203" s="9"/>
      <c r="DC5203" s="9"/>
      <c r="DD5203" s="9"/>
      <c r="DE5203" s="9"/>
      <c r="DF5203" s="9"/>
      <c r="DG5203" s="9"/>
      <c r="DH5203" s="9"/>
      <c r="DI5203" s="9"/>
      <c r="DJ5203" s="9"/>
      <c r="DK5203" s="9"/>
      <c r="DL5203" s="9"/>
      <c r="DM5203" s="9"/>
      <c r="DN5203" s="9"/>
      <c r="DO5203" s="9"/>
      <c r="DP5203" s="9"/>
      <c r="DQ5203" s="9"/>
      <c r="DR5203" s="9"/>
      <c r="DS5203" s="9"/>
      <c r="DT5203" s="9"/>
      <c r="DU5203" s="9"/>
      <c r="DV5203" s="9"/>
      <c r="DW5203" s="9"/>
      <c r="DX5203" s="9"/>
      <c r="DY5203" s="9"/>
      <c r="DZ5203" s="9"/>
      <c r="EA5203" s="9"/>
    </row>
    <row r="5204" spans="2:131" ht="19.5" customHeight="1" x14ac:dyDescent="0.25">
      <c r="B5204" s="9"/>
      <c r="D5204" s="9"/>
      <c r="G5204" s="9"/>
      <c r="R5204" s="9"/>
      <c r="S5204" s="9"/>
      <c r="T5204" s="9"/>
      <c r="U5204" s="9"/>
      <c r="V5204" s="9"/>
      <c r="W5204" s="9"/>
      <c r="X5204" s="9"/>
      <c r="Y5204" s="9"/>
      <c r="Z5204" s="9"/>
      <c r="AA5204" s="9"/>
      <c r="AB5204" s="9"/>
      <c r="AC5204" s="9"/>
      <c r="AD5204" s="9"/>
      <c r="AE5204" s="9"/>
      <c r="AF5204" s="55"/>
      <c r="AG5204" s="55"/>
      <c r="AH5204" s="9"/>
      <c r="AI5204" s="9"/>
      <c r="AJ5204" s="9"/>
      <c r="AK5204" s="9"/>
      <c r="AL5204" s="9"/>
      <c r="AM5204" s="9"/>
      <c r="AN5204" s="9"/>
      <c r="AO5204" s="9"/>
      <c r="AP5204" s="9"/>
      <c r="AQ5204" s="9"/>
      <c r="AR5204" s="9"/>
      <c r="AS5204" s="9"/>
      <c r="AT5204" s="9"/>
      <c r="AU5204" s="9"/>
      <c r="AV5204" s="9"/>
      <c r="AW5204" s="9"/>
      <c r="AX5204" s="9"/>
      <c r="AY5204" s="9"/>
      <c r="AZ5204" s="9"/>
      <c r="BA5204" s="9"/>
      <c r="BB5204" s="9"/>
      <c r="BC5204" s="9"/>
      <c r="BD5204" s="9"/>
      <c r="BE5204" s="9"/>
      <c r="BF5204" s="9"/>
      <c r="BG5204" s="9"/>
      <c r="BH5204" s="9"/>
      <c r="BI5204" s="9"/>
      <c r="BJ5204" s="9"/>
      <c r="BK5204" s="9"/>
      <c r="BL5204" s="9"/>
      <c r="BM5204" s="9"/>
      <c r="BN5204" s="9"/>
      <c r="BO5204" s="9"/>
      <c r="BP5204" s="9"/>
      <c r="BQ5204" s="9"/>
      <c r="BT5204" s="9"/>
      <c r="BU5204" s="9"/>
      <c r="BX5204" s="9"/>
      <c r="BY5204" s="9"/>
      <c r="CB5204" s="9"/>
      <c r="CC5204" s="9"/>
      <c r="CF5204" s="9"/>
      <c r="CG5204" s="9"/>
      <c r="CJ5204" s="9"/>
      <c r="CK5204" s="9"/>
      <c r="CN5204" s="9"/>
      <c r="CO5204" s="9"/>
      <c r="CP5204" s="9"/>
      <c r="CQ5204" s="9"/>
      <c r="CR5204" s="9"/>
      <c r="CS5204" s="9"/>
      <c r="CT5204" s="9"/>
      <c r="CU5204" s="9"/>
      <c r="CV5204" s="9"/>
      <c r="CW5204" s="9"/>
      <c r="CX5204" s="9"/>
      <c r="CY5204" s="9"/>
      <c r="CZ5204" s="9"/>
      <c r="DA5204" s="9"/>
      <c r="DB5204" s="9"/>
      <c r="DC5204" s="9"/>
      <c r="DD5204" s="9"/>
      <c r="DE5204" s="9"/>
      <c r="DF5204" s="9"/>
      <c r="DG5204" s="9"/>
      <c r="DH5204" s="9"/>
      <c r="DI5204" s="9"/>
      <c r="DJ5204" s="9"/>
      <c r="DK5204" s="9"/>
      <c r="DL5204" s="9"/>
      <c r="DM5204" s="9"/>
      <c r="DN5204" s="9"/>
      <c r="DO5204" s="9"/>
      <c r="DP5204" s="9"/>
      <c r="DQ5204" s="9"/>
      <c r="DR5204" s="9"/>
      <c r="DS5204" s="9"/>
      <c r="DT5204" s="9"/>
      <c r="DU5204" s="9"/>
      <c r="DV5204" s="9"/>
      <c r="DW5204" s="9"/>
      <c r="DX5204" s="9"/>
      <c r="DY5204" s="9"/>
      <c r="DZ5204" s="9"/>
      <c r="EA5204" s="9"/>
    </row>
    <row r="5205" spans="2:131" ht="19.5" customHeight="1" x14ac:dyDescent="0.25">
      <c r="B5205" s="9"/>
      <c r="D5205" s="9"/>
      <c r="G5205" s="9"/>
      <c r="R5205" s="9"/>
      <c r="S5205" s="9"/>
      <c r="T5205" s="9"/>
      <c r="U5205" s="9"/>
      <c r="V5205" s="9"/>
      <c r="W5205" s="9"/>
      <c r="X5205" s="9"/>
      <c r="Y5205" s="9"/>
      <c r="Z5205" s="9"/>
      <c r="AA5205" s="9"/>
      <c r="AB5205" s="9"/>
      <c r="AC5205" s="9"/>
      <c r="AD5205" s="9"/>
      <c r="AE5205" s="9"/>
      <c r="AF5205" s="55"/>
      <c r="AG5205" s="55"/>
      <c r="AH5205" s="9"/>
      <c r="AI5205" s="9"/>
      <c r="AJ5205" s="9"/>
      <c r="AK5205" s="9"/>
      <c r="AL5205" s="9"/>
      <c r="AM5205" s="9"/>
      <c r="AN5205" s="9"/>
      <c r="AO5205" s="9"/>
      <c r="AP5205" s="9"/>
      <c r="AQ5205" s="9"/>
      <c r="AR5205" s="9"/>
      <c r="AS5205" s="9"/>
      <c r="AT5205" s="9"/>
      <c r="AU5205" s="9"/>
      <c r="AV5205" s="9"/>
      <c r="AW5205" s="9"/>
      <c r="AX5205" s="9"/>
      <c r="AY5205" s="9"/>
      <c r="AZ5205" s="9"/>
      <c r="BA5205" s="9"/>
      <c r="BB5205" s="9"/>
      <c r="BC5205" s="9"/>
      <c r="BD5205" s="9"/>
      <c r="BE5205" s="9"/>
      <c r="BF5205" s="9"/>
      <c r="BG5205" s="9"/>
      <c r="BH5205" s="9"/>
      <c r="BI5205" s="9"/>
      <c r="BJ5205" s="9"/>
      <c r="BK5205" s="9"/>
      <c r="BL5205" s="9"/>
      <c r="BM5205" s="9"/>
      <c r="BN5205" s="9"/>
      <c r="BO5205" s="9"/>
      <c r="BP5205" s="9"/>
      <c r="BQ5205" s="9"/>
      <c r="BT5205" s="9"/>
      <c r="BU5205" s="9"/>
      <c r="BX5205" s="9"/>
      <c r="BY5205" s="9"/>
      <c r="CB5205" s="9"/>
      <c r="CC5205" s="9"/>
      <c r="CF5205" s="9"/>
      <c r="CG5205" s="9"/>
      <c r="CJ5205" s="9"/>
      <c r="CK5205" s="9"/>
      <c r="CN5205" s="9"/>
      <c r="CO5205" s="9"/>
      <c r="CP5205" s="9"/>
      <c r="CQ5205" s="9"/>
      <c r="CR5205" s="9"/>
      <c r="CS5205" s="9"/>
      <c r="CT5205" s="9"/>
      <c r="CU5205" s="9"/>
      <c r="CV5205" s="9"/>
      <c r="CW5205" s="9"/>
      <c r="CX5205" s="9"/>
      <c r="CY5205" s="9"/>
      <c r="CZ5205" s="9"/>
      <c r="DA5205" s="9"/>
      <c r="DB5205" s="9"/>
      <c r="DC5205" s="9"/>
      <c r="DD5205" s="9"/>
      <c r="DE5205" s="9"/>
      <c r="DF5205" s="9"/>
      <c r="DG5205" s="9"/>
      <c r="DH5205" s="9"/>
      <c r="DI5205" s="9"/>
      <c r="DJ5205" s="9"/>
      <c r="DK5205" s="9"/>
      <c r="DL5205" s="9"/>
      <c r="DM5205" s="9"/>
      <c r="DN5205" s="9"/>
      <c r="DO5205" s="9"/>
      <c r="DP5205" s="9"/>
      <c r="DQ5205" s="9"/>
      <c r="DR5205" s="9"/>
      <c r="DS5205" s="9"/>
      <c r="DT5205" s="9"/>
      <c r="DU5205" s="9"/>
      <c r="DV5205" s="9"/>
      <c r="DW5205" s="9"/>
      <c r="DX5205" s="9"/>
      <c r="DY5205" s="9"/>
      <c r="DZ5205" s="9"/>
      <c r="EA5205" s="9"/>
    </row>
    <row r="5206" spans="2:131" ht="19.5" customHeight="1" x14ac:dyDescent="0.25">
      <c r="B5206" s="9"/>
      <c r="D5206" s="9"/>
      <c r="G5206" s="9"/>
      <c r="R5206" s="9"/>
      <c r="S5206" s="9"/>
      <c r="T5206" s="9"/>
      <c r="U5206" s="9"/>
      <c r="V5206" s="9"/>
      <c r="W5206" s="9"/>
      <c r="X5206" s="9"/>
      <c r="Y5206" s="9"/>
      <c r="Z5206" s="9"/>
      <c r="AA5206" s="9"/>
      <c r="AB5206" s="9"/>
      <c r="AC5206" s="9"/>
      <c r="AD5206" s="9"/>
      <c r="AE5206" s="9"/>
      <c r="AF5206" s="55"/>
      <c r="AG5206" s="55"/>
      <c r="AH5206" s="9"/>
      <c r="AI5206" s="9"/>
      <c r="AJ5206" s="9"/>
      <c r="AK5206" s="9"/>
      <c r="AL5206" s="9"/>
      <c r="AM5206" s="9"/>
      <c r="AN5206" s="9"/>
      <c r="AO5206" s="9"/>
      <c r="AP5206" s="9"/>
      <c r="AQ5206" s="9"/>
      <c r="AR5206" s="9"/>
      <c r="AS5206" s="9"/>
      <c r="AT5206" s="9"/>
      <c r="AU5206" s="9"/>
      <c r="AV5206" s="9"/>
      <c r="AW5206" s="9"/>
      <c r="AX5206" s="9"/>
      <c r="AY5206" s="9"/>
      <c r="AZ5206" s="9"/>
      <c r="BA5206" s="9"/>
      <c r="BB5206" s="9"/>
      <c r="BC5206" s="9"/>
      <c r="BD5206" s="9"/>
      <c r="BE5206" s="9"/>
      <c r="BF5206" s="9"/>
      <c r="BG5206" s="9"/>
      <c r="BH5206" s="9"/>
      <c r="BI5206" s="9"/>
      <c r="BJ5206" s="9"/>
      <c r="BK5206" s="9"/>
      <c r="BL5206" s="9"/>
      <c r="BM5206" s="9"/>
      <c r="BN5206" s="9"/>
      <c r="BO5206" s="9"/>
      <c r="BP5206" s="9"/>
      <c r="BQ5206" s="9"/>
      <c r="BT5206" s="9"/>
      <c r="BU5206" s="9"/>
      <c r="BX5206" s="9"/>
      <c r="BY5206" s="9"/>
      <c r="CB5206" s="9"/>
      <c r="CC5206" s="9"/>
      <c r="CF5206" s="9"/>
      <c r="CG5206" s="9"/>
      <c r="CJ5206" s="9"/>
      <c r="CK5206" s="9"/>
      <c r="CN5206" s="9"/>
      <c r="CO5206" s="9"/>
      <c r="CP5206" s="9"/>
      <c r="CQ5206" s="9"/>
      <c r="CR5206" s="9"/>
      <c r="CS5206" s="9"/>
      <c r="CT5206" s="9"/>
      <c r="CU5206" s="9"/>
      <c r="CV5206" s="9"/>
      <c r="CW5206" s="9"/>
      <c r="CX5206" s="9"/>
      <c r="CY5206" s="9"/>
      <c r="CZ5206" s="9"/>
      <c r="DA5206" s="9"/>
      <c r="DB5206" s="9"/>
      <c r="DC5206" s="9"/>
      <c r="DD5206" s="9"/>
      <c r="DE5206" s="9"/>
      <c r="DF5206" s="9"/>
      <c r="DG5206" s="9"/>
      <c r="DH5206" s="9"/>
      <c r="DI5206" s="9"/>
      <c r="DJ5206" s="9"/>
      <c r="DK5206" s="9"/>
      <c r="DL5206" s="9"/>
      <c r="DM5206" s="9"/>
      <c r="DN5206" s="9"/>
      <c r="DO5206" s="9"/>
      <c r="DP5206" s="9"/>
      <c r="DQ5206" s="9"/>
      <c r="DR5206" s="9"/>
      <c r="DS5206" s="9"/>
      <c r="DT5206" s="9"/>
      <c r="DU5206" s="9"/>
      <c r="DV5206" s="9"/>
      <c r="DW5206" s="9"/>
      <c r="DX5206" s="9"/>
      <c r="DY5206" s="9"/>
      <c r="DZ5206" s="9"/>
      <c r="EA5206" s="9"/>
    </row>
    <row r="5207" spans="2:131" ht="19.5" customHeight="1" x14ac:dyDescent="0.25">
      <c r="B5207" s="9"/>
      <c r="D5207" s="9"/>
      <c r="G5207" s="9"/>
      <c r="R5207" s="9"/>
      <c r="S5207" s="9"/>
      <c r="T5207" s="9"/>
      <c r="U5207" s="9"/>
      <c r="V5207" s="9"/>
      <c r="W5207" s="9"/>
      <c r="X5207" s="9"/>
      <c r="Y5207" s="9"/>
      <c r="Z5207" s="9"/>
      <c r="AA5207" s="9"/>
      <c r="AB5207" s="9"/>
      <c r="AC5207" s="9"/>
      <c r="AD5207" s="9"/>
      <c r="AE5207" s="9"/>
      <c r="AF5207" s="55"/>
      <c r="AG5207" s="55"/>
      <c r="AH5207" s="9"/>
      <c r="AI5207" s="9"/>
      <c r="AJ5207" s="9"/>
      <c r="AK5207" s="9"/>
      <c r="AL5207" s="9"/>
      <c r="AM5207" s="9"/>
      <c r="AN5207" s="9"/>
      <c r="AO5207" s="9"/>
      <c r="AP5207" s="9"/>
      <c r="AQ5207" s="9"/>
      <c r="AR5207" s="9"/>
      <c r="AS5207" s="9"/>
      <c r="AT5207" s="9"/>
      <c r="AU5207" s="9"/>
      <c r="AV5207" s="9"/>
      <c r="AW5207" s="9"/>
      <c r="AX5207" s="9"/>
      <c r="AY5207" s="9"/>
      <c r="AZ5207" s="9"/>
      <c r="BA5207" s="9"/>
      <c r="BB5207" s="9"/>
      <c r="BC5207" s="9"/>
      <c r="BD5207" s="9"/>
      <c r="BE5207" s="9"/>
      <c r="BF5207" s="9"/>
      <c r="BG5207" s="9"/>
      <c r="BH5207" s="9"/>
      <c r="BI5207" s="9"/>
      <c r="BJ5207" s="9"/>
      <c r="BK5207" s="9"/>
      <c r="BL5207" s="9"/>
      <c r="BM5207" s="9"/>
      <c r="BN5207" s="9"/>
      <c r="BO5207" s="9"/>
      <c r="BP5207" s="9"/>
      <c r="BQ5207" s="9"/>
      <c r="BT5207" s="9"/>
      <c r="BU5207" s="9"/>
      <c r="BX5207" s="9"/>
      <c r="BY5207" s="9"/>
      <c r="CB5207" s="9"/>
      <c r="CC5207" s="9"/>
      <c r="CF5207" s="9"/>
      <c r="CG5207" s="9"/>
      <c r="CJ5207" s="9"/>
      <c r="CK5207" s="9"/>
      <c r="CN5207" s="9"/>
      <c r="CO5207" s="9"/>
      <c r="CP5207" s="9"/>
      <c r="CQ5207" s="9"/>
      <c r="CR5207" s="9"/>
      <c r="CS5207" s="9"/>
      <c r="CT5207" s="9"/>
      <c r="CU5207" s="9"/>
      <c r="CV5207" s="9"/>
      <c r="CW5207" s="9"/>
      <c r="CX5207" s="9"/>
      <c r="CY5207" s="9"/>
      <c r="CZ5207" s="9"/>
      <c r="DA5207" s="9"/>
      <c r="DB5207" s="9"/>
      <c r="DC5207" s="9"/>
      <c r="DD5207" s="9"/>
      <c r="DE5207" s="9"/>
      <c r="DF5207" s="9"/>
      <c r="DG5207" s="9"/>
      <c r="DH5207" s="9"/>
      <c r="DI5207" s="9"/>
      <c r="DJ5207" s="9"/>
      <c r="DK5207" s="9"/>
      <c r="DL5207" s="9"/>
      <c r="DM5207" s="9"/>
      <c r="DN5207" s="9"/>
      <c r="DO5207" s="9"/>
      <c r="DP5207" s="9"/>
      <c r="DQ5207" s="9"/>
      <c r="DR5207" s="9"/>
      <c r="DS5207" s="9"/>
      <c r="DT5207" s="9"/>
      <c r="DU5207" s="9"/>
      <c r="DV5207" s="9"/>
      <c r="DW5207" s="9"/>
      <c r="DX5207" s="9"/>
      <c r="DY5207" s="9"/>
      <c r="DZ5207" s="9"/>
      <c r="EA5207" s="9"/>
    </row>
    <row r="5208" spans="2:131" ht="19.5" customHeight="1" x14ac:dyDescent="0.25">
      <c r="B5208" s="9"/>
      <c r="D5208" s="9"/>
      <c r="G5208" s="9"/>
      <c r="R5208" s="9"/>
      <c r="S5208" s="9"/>
      <c r="T5208" s="9"/>
      <c r="U5208" s="9"/>
      <c r="V5208" s="9"/>
      <c r="W5208" s="9"/>
      <c r="X5208" s="9"/>
      <c r="Y5208" s="9"/>
      <c r="Z5208" s="9"/>
      <c r="AA5208" s="9"/>
      <c r="AB5208" s="9"/>
      <c r="AC5208" s="9"/>
      <c r="AD5208" s="9"/>
      <c r="AE5208" s="9"/>
      <c r="AF5208" s="55"/>
      <c r="AG5208" s="55"/>
      <c r="AH5208" s="9"/>
      <c r="AI5208" s="9"/>
      <c r="AJ5208" s="9"/>
      <c r="AK5208" s="9"/>
      <c r="AL5208" s="9"/>
      <c r="AM5208" s="9"/>
      <c r="AN5208" s="9"/>
      <c r="AO5208" s="9"/>
      <c r="AP5208" s="9"/>
      <c r="AQ5208" s="9"/>
      <c r="AR5208" s="9"/>
      <c r="AS5208" s="9"/>
      <c r="AT5208" s="9"/>
      <c r="AU5208" s="9"/>
      <c r="AV5208" s="9"/>
      <c r="AW5208" s="9"/>
      <c r="AX5208" s="9"/>
      <c r="AY5208" s="9"/>
      <c r="AZ5208" s="9"/>
      <c r="BA5208" s="9"/>
      <c r="BB5208" s="9"/>
      <c r="BC5208" s="9"/>
      <c r="BD5208" s="9"/>
      <c r="BE5208" s="9"/>
      <c r="BF5208" s="9"/>
      <c r="BG5208" s="9"/>
      <c r="BH5208" s="9"/>
      <c r="BI5208" s="9"/>
      <c r="BJ5208" s="9"/>
      <c r="BK5208" s="9"/>
      <c r="BL5208" s="9"/>
      <c r="BM5208" s="9"/>
      <c r="BN5208" s="9"/>
      <c r="BO5208" s="9"/>
      <c r="BP5208" s="9"/>
      <c r="BQ5208" s="9"/>
      <c r="BT5208" s="9"/>
      <c r="BU5208" s="9"/>
      <c r="BX5208" s="9"/>
      <c r="BY5208" s="9"/>
      <c r="CB5208" s="9"/>
      <c r="CC5208" s="9"/>
      <c r="CF5208" s="9"/>
      <c r="CG5208" s="9"/>
      <c r="CJ5208" s="9"/>
      <c r="CK5208" s="9"/>
      <c r="CN5208" s="9"/>
      <c r="CO5208" s="9"/>
      <c r="CP5208" s="9"/>
      <c r="CQ5208" s="9"/>
      <c r="CR5208" s="9"/>
      <c r="CS5208" s="9"/>
      <c r="CT5208" s="9"/>
      <c r="CU5208" s="9"/>
      <c r="CV5208" s="9"/>
      <c r="CW5208" s="9"/>
      <c r="CX5208" s="9"/>
      <c r="CY5208" s="9"/>
      <c r="CZ5208" s="9"/>
      <c r="DA5208" s="9"/>
      <c r="DB5208" s="9"/>
      <c r="DC5208" s="9"/>
      <c r="DD5208" s="9"/>
      <c r="DE5208" s="9"/>
      <c r="DF5208" s="9"/>
      <c r="DG5208" s="9"/>
      <c r="DH5208" s="9"/>
      <c r="DI5208" s="9"/>
      <c r="DJ5208" s="9"/>
      <c r="DK5208" s="9"/>
      <c r="DL5208" s="9"/>
      <c r="DM5208" s="9"/>
      <c r="DN5208" s="9"/>
      <c r="DO5208" s="9"/>
      <c r="DP5208" s="9"/>
      <c r="DQ5208" s="9"/>
      <c r="DR5208" s="9"/>
      <c r="DS5208" s="9"/>
      <c r="DT5208" s="9"/>
      <c r="DU5208" s="9"/>
      <c r="DV5208" s="9"/>
      <c r="DW5208" s="9"/>
      <c r="DX5208" s="9"/>
      <c r="DY5208" s="9"/>
      <c r="DZ5208" s="9"/>
      <c r="EA5208" s="9"/>
    </row>
    <row r="5209" spans="2:131" ht="19.5" customHeight="1" x14ac:dyDescent="0.25">
      <c r="B5209" s="9"/>
      <c r="D5209" s="9"/>
      <c r="G5209" s="9"/>
      <c r="R5209" s="9"/>
      <c r="S5209" s="9"/>
      <c r="T5209" s="9"/>
      <c r="U5209" s="9"/>
      <c r="V5209" s="9"/>
      <c r="W5209" s="9"/>
      <c r="X5209" s="9"/>
      <c r="Y5209" s="9"/>
      <c r="Z5209" s="9"/>
      <c r="AA5209" s="9"/>
      <c r="AB5209" s="9"/>
      <c r="AC5209" s="9"/>
      <c r="AD5209" s="9"/>
      <c r="AE5209" s="9"/>
      <c r="AF5209" s="55"/>
      <c r="AG5209" s="55"/>
      <c r="AH5209" s="9"/>
      <c r="AI5209" s="9"/>
      <c r="AJ5209" s="9"/>
      <c r="AK5209" s="9"/>
      <c r="AL5209" s="9"/>
      <c r="AM5209" s="9"/>
      <c r="AN5209" s="9"/>
      <c r="AO5209" s="9"/>
      <c r="AP5209" s="9"/>
      <c r="AQ5209" s="9"/>
      <c r="AR5209" s="9"/>
      <c r="AS5209" s="9"/>
      <c r="AT5209" s="9"/>
      <c r="AU5209" s="9"/>
      <c r="AV5209" s="9"/>
      <c r="AW5209" s="9"/>
      <c r="AX5209" s="9"/>
      <c r="AY5209" s="9"/>
      <c r="AZ5209" s="9"/>
      <c r="BA5209" s="9"/>
      <c r="BB5209" s="9"/>
      <c r="BC5209" s="9"/>
      <c r="BD5209" s="9"/>
      <c r="BE5209" s="9"/>
      <c r="BF5209" s="9"/>
      <c r="BG5209" s="9"/>
      <c r="BH5209" s="9"/>
      <c r="BI5209" s="9"/>
      <c r="BJ5209" s="9"/>
      <c r="BK5209" s="9"/>
      <c r="BL5209" s="9"/>
      <c r="BM5209" s="9"/>
      <c r="BN5209" s="9"/>
      <c r="BO5209" s="9"/>
      <c r="BP5209" s="9"/>
      <c r="BQ5209" s="9"/>
      <c r="BT5209" s="9"/>
      <c r="BU5209" s="9"/>
      <c r="BX5209" s="9"/>
      <c r="BY5209" s="9"/>
      <c r="CB5209" s="9"/>
      <c r="CC5209" s="9"/>
      <c r="CF5209" s="9"/>
      <c r="CG5209" s="9"/>
      <c r="CJ5209" s="9"/>
      <c r="CK5209" s="9"/>
      <c r="CN5209" s="9"/>
      <c r="CO5209" s="9"/>
      <c r="CP5209" s="9"/>
      <c r="CQ5209" s="9"/>
      <c r="CR5209" s="9"/>
      <c r="CS5209" s="9"/>
      <c r="CT5209" s="9"/>
      <c r="CU5209" s="9"/>
      <c r="CV5209" s="9"/>
      <c r="CW5209" s="9"/>
      <c r="CX5209" s="9"/>
      <c r="CY5209" s="9"/>
      <c r="CZ5209" s="9"/>
      <c r="DA5209" s="9"/>
      <c r="DB5209" s="9"/>
      <c r="DC5209" s="9"/>
      <c r="DD5209" s="9"/>
      <c r="DE5209" s="9"/>
      <c r="DF5209" s="9"/>
      <c r="DG5209" s="9"/>
      <c r="DH5209" s="9"/>
      <c r="DI5209" s="9"/>
      <c r="DJ5209" s="9"/>
      <c r="DK5209" s="9"/>
      <c r="DL5209" s="9"/>
      <c r="DM5209" s="9"/>
      <c r="DN5209" s="9"/>
      <c r="DO5209" s="9"/>
      <c r="DP5209" s="9"/>
      <c r="DQ5209" s="9"/>
      <c r="DR5209" s="9"/>
      <c r="DS5209" s="9"/>
      <c r="DT5209" s="9"/>
      <c r="DU5209" s="9"/>
      <c r="DV5209" s="9"/>
      <c r="DW5209" s="9"/>
      <c r="DX5209" s="9"/>
      <c r="DY5209" s="9"/>
      <c r="DZ5209" s="9"/>
      <c r="EA5209" s="9"/>
    </row>
    <row r="5210" spans="2:131" ht="19.5" customHeight="1" x14ac:dyDescent="0.25">
      <c r="B5210" s="9"/>
      <c r="D5210" s="9"/>
      <c r="G5210" s="9"/>
      <c r="R5210" s="9"/>
      <c r="S5210" s="9"/>
      <c r="T5210" s="9"/>
      <c r="U5210" s="9"/>
      <c r="V5210" s="9"/>
      <c r="W5210" s="9"/>
      <c r="X5210" s="9"/>
      <c r="Y5210" s="9"/>
      <c r="Z5210" s="9"/>
      <c r="AA5210" s="9"/>
      <c r="AB5210" s="9"/>
      <c r="AC5210" s="9"/>
      <c r="AD5210" s="9"/>
      <c r="AE5210" s="9"/>
      <c r="AF5210" s="55"/>
      <c r="AG5210" s="55"/>
      <c r="AH5210" s="9"/>
      <c r="AI5210" s="9"/>
      <c r="AJ5210" s="9"/>
      <c r="AK5210" s="9"/>
      <c r="AL5210" s="9"/>
      <c r="AM5210" s="9"/>
      <c r="AN5210" s="9"/>
      <c r="AO5210" s="9"/>
      <c r="AP5210" s="9"/>
      <c r="AQ5210" s="9"/>
      <c r="AR5210" s="9"/>
      <c r="AS5210" s="9"/>
      <c r="AT5210" s="9"/>
      <c r="AU5210" s="9"/>
      <c r="AV5210" s="9"/>
      <c r="AW5210" s="9"/>
      <c r="AX5210" s="9"/>
      <c r="AY5210" s="9"/>
      <c r="AZ5210" s="9"/>
      <c r="BA5210" s="9"/>
      <c r="BB5210" s="9"/>
      <c r="BC5210" s="9"/>
      <c r="BD5210" s="9"/>
      <c r="BE5210" s="9"/>
      <c r="BF5210" s="9"/>
      <c r="BG5210" s="9"/>
      <c r="BH5210" s="9"/>
      <c r="BI5210" s="9"/>
      <c r="BJ5210" s="9"/>
      <c r="BK5210" s="9"/>
      <c r="BL5210" s="9"/>
      <c r="BM5210" s="9"/>
      <c r="BN5210" s="9"/>
      <c r="BO5210" s="9"/>
      <c r="BP5210" s="9"/>
      <c r="BQ5210" s="9"/>
      <c r="BT5210" s="9"/>
      <c r="BU5210" s="9"/>
      <c r="BX5210" s="9"/>
      <c r="BY5210" s="9"/>
      <c r="CB5210" s="9"/>
      <c r="CC5210" s="9"/>
      <c r="CF5210" s="9"/>
      <c r="CG5210" s="9"/>
      <c r="CJ5210" s="9"/>
      <c r="CK5210" s="9"/>
      <c r="CN5210" s="9"/>
      <c r="CO5210" s="9"/>
      <c r="CP5210" s="9"/>
      <c r="CQ5210" s="9"/>
      <c r="CR5210" s="9"/>
      <c r="CS5210" s="9"/>
      <c r="CT5210" s="9"/>
      <c r="CU5210" s="9"/>
      <c r="CV5210" s="9"/>
      <c r="CW5210" s="9"/>
      <c r="CX5210" s="9"/>
      <c r="CY5210" s="9"/>
      <c r="CZ5210" s="9"/>
      <c r="DA5210" s="9"/>
      <c r="DB5210" s="9"/>
      <c r="DC5210" s="9"/>
      <c r="DD5210" s="9"/>
      <c r="DE5210" s="9"/>
      <c r="DF5210" s="9"/>
      <c r="DG5210" s="9"/>
      <c r="DH5210" s="9"/>
      <c r="DI5210" s="9"/>
      <c r="DJ5210" s="9"/>
      <c r="DK5210" s="9"/>
      <c r="DL5210" s="9"/>
      <c r="DM5210" s="9"/>
      <c r="DN5210" s="9"/>
      <c r="DO5210" s="9"/>
      <c r="DP5210" s="9"/>
      <c r="DQ5210" s="9"/>
      <c r="DR5210" s="9"/>
      <c r="DS5210" s="9"/>
      <c r="DT5210" s="9"/>
      <c r="DU5210" s="9"/>
      <c r="DV5210" s="9"/>
      <c r="DW5210" s="9"/>
      <c r="DX5210" s="9"/>
      <c r="DY5210" s="9"/>
      <c r="DZ5210" s="9"/>
      <c r="EA5210" s="9"/>
    </row>
    <row r="5211" spans="2:131" ht="19.5" customHeight="1" x14ac:dyDescent="0.25">
      <c r="B5211" s="9"/>
      <c r="D5211" s="9"/>
      <c r="G5211" s="9"/>
      <c r="R5211" s="9"/>
      <c r="S5211" s="9"/>
      <c r="T5211" s="9"/>
      <c r="U5211" s="9"/>
      <c r="V5211" s="9"/>
      <c r="W5211" s="9"/>
      <c r="X5211" s="9"/>
      <c r="Y5211" s="9"/>
      <c r="Z5211" s="9"/>
      <c r="AA5211" s="9"/>
      <c r="AB5211" s="9"/>
      <c r="AC5211" s="9"/>
      <c r="AD5211" s="9"/>
      <c r="AE5211" s="9"/>
      <c r="AF5211" s="55"/>
      <c r="AG5211" s="55"/>
      <c r="AH5211" s="9"/>
      <c r="AI5211" s="9"/>
      <c r="AJ5211" s="9"/>
      <c r="AK5211" s="9"/>
      <c r="AL5211" s="9"/>
      <c r="AM5211" s="9"/>
      <c r="AN5211" s="9"/>
      <c r="AO5211" s="9"/>
      <c r="AP5211" s="9"/>
      <c r="AQ5211" s="9"/>
      <c r="AR5211" s="9"/>
      <c r="AS5211" s="9"/>
      <c r="AT5211" s="9"/>
      <c r="AU5211" s="9"/>
      <c r="AV5211" s="9"/>
      <c r="AW5211" s="9"/>
      <c r="AX5211" s="9"/>
      <c r="AY5211" s="9"/>
      <c r="AZ5211" s="9"/>
      <c r="BA5211" s="9"/>
      <c r="BB5211" s="9"/>
      <c r="BC5211" s="9"/>
      <c r="BD5211" s="9"/>
      <c r="BE5211" s="9"/>
      <c r="BF5211" s="9"/>
      <c r="BG5211" s="9"/>
      <c r="BH5211" s="9"/>
      <c r="BI5211" s="9"/>
      <c r="BJ5211" s="9"/>
      <c r="BK5211" s="9"/>
      <c r="BL5211" s="9"/>
      <c r="BM5211" s="9"/>
      <c r="BN5211" s="9"/>
      <c r="BO5211" s="9"/>
      <c r="BP5211" s="9"/>
      <c r="BQ5211" s="9"/>
      <c r="BT5211" s="9"/>
      <c r="BU5211" s="9"/>
      <c r="BX5211" s="9"/>
      <c r="BY5211" s="9"/>
      <c r="CB5211" s="9"/>
      <c r="CC5211" s="9"/>
      <c r="CF5211" s="9"/>
      <c r="CG5211" s="9"/>
      <c r="CJ5211" s="9"/>
      <c r="CK5211" s="9"/>
      <c r="CN5211" s="9"/>
      <c r="CO5211" s="9"/>
      <c r="CP5211" s="9"/>
      <c r="CQ5211" s="9"/>
      <c r="CR5211" s="9"/>
      <c r="CS5211" s="9"/>
      <c r="CT5211" s="9"/>
      <c r="CU5211" s="9"/>
      <c r="CV5211" s="9"/>
      <c r="CW5211" s="9"/>
      <c r="CX5211" s="9"/>
      <c r="CY5211" s="9"/>
      <c r="CZ5211" s="9"/>
      <c r="DA5211" s="9"/>
      <c r="DB5211" s="9"/>
      <c r="DC5211" s="9"/>
      <c r="DD5211" s="9"/>
      <c r="DE5211" s="9"/>
      <c r="DF5211" s="9"/>
      <c r="DG5211" s="9"/>
      <c r="DH5211" s="9"/>
      <c r="DI5211" s="9"/>
      <c r="DJ5211" s="9"/>
      <c r="DK5211" s="9"/>
      <c r="DL5211" s="9"/>
      <c r="DM5211" s="9"/>
      <c r="DN5211" s="9"/>
      <c r="DO5211" s="9"/>
      <c r="DP5211" s="9"/>
      <c r="DQ5211" s="9"/>
      <c r="DR5211" s="9"/>
      <c r="DS5211" s="9"/>
      <c r="DT5211" s="9"/>
      <c r="DU5211" s="9"/>
      <c r="DV5211" s="9"/>
      <c r="DW5211" s="9"/>
      <c r="DX5211" s="9"/>
      <c r="DY5211" s="9"/>
      <c r="DZ5211" s="9"/>
      <c r="EA5211" s="9"/>
    </row>
    <row r="5212" spans="2:131" ht="19.5" customHeight="1" x14ac:dyDescent="0.25">
      <c r="B5212" s="9"/>
      <c r="D5212" s="9"/>
      <c r="G5212" s="9"/>
      <c r="R5212" s="9"/>
      <c r="S5212" s="9"/>
      <c r="T5212" s="9"/>
      <c r="U5212" s="9"/>
      <c r="V5212" s="9"/>
      <c r="W5212" s="9"/>
      <c r="X5212" s="9"/>
      <c r="Y5212" s="9"/>
      <c r="Z5212" s="9"/>
      <c r="AA5212" s="9"/>
      <c r="AB5212" s="9"/>
      <c r="AC5212" s="9"/>
      <c r="AD5212" s="9"/>
      <c r="AE5212" s="9"/>
      <c r="AF5212" s="55"/>
      <c r="AG5212" s="55"/>
      <c r="AH5212" s="9"/>
      <c r="AI5212" s="9"/>
      <c r="AJ5212" s="9"/>
      <c r="AK5212" s="9"/>
      <c r="AL5212" s="9"/>
      <c r="AM5212" s="9"/>
      <c r="AN5212" s="9"/>
      <c r="AO5212" s="9"/>
      <c r="AP5212" s="9"/>
      <c r="AQ5212" s="9"/>
      <c r="AR5212" s="9"/>
      <c r="AS5212" s="9"/>
      <c r="AT5212" s="9"/>
      <c r="AU5212" s="9"/>
      <c r="AV5212" s="9"/>
      <c r="AW5212" s="9"/>
      <c r="AX5212" s="9"/>
      <c r="AY5212" s="9"/>
      <c r="AZ5212" s="9"/>
      <c r="BA5212" s="9"/>
      <c r="BB5212" s="9"/>
      <c r="BC5212" s="9"/>
      <c r="BD5212" s="9"/>
      <c r="BE5212" s="9"/>
      <c r="BF5212" s="9"/>
      <c r="BG5212" s="9"/>
      <c r="BH5212" s="9"/>
      <c r="BI5212" s="9"/>
      <c r="BJ5212" s="9"/>
      <c r="BK5212" s="9"/>
      <c r="BL5212" s="9"/>
      <c r="BM5212" s="9"/>
      <c r="BN5212" s="9"/>
      <c r="BO5212" s="9"/>
      <c r="BP5212" s="9"/>
      <c r="BQ5212" s="9"/>
      <c r="BT5212" s="9"/>
      <c r="BU5212" s="9"/>
      <c r="BX5212" s="9"/>
      <c r="BY5212" s="9"/>
      <c r="CB5212" s="9"/>
      <c r="CC5212" s="9"/>
      <c r="CF5212" s="9"/>
      <c r="CG5212" s="9"/>
      <c r="CJ5212" s="9"/>
      <c r="CK5212" s="9"/>
      <c r="CN5212" s="9"/>
      <c r="CO5212" s="9"/>
      <c r="CP5212" s="9"/>
      <c r="CQ5212" s="9"/>
      <c r="CR5212" s="9"/>
      <c r="CS5212" s="9"/>
      <c r="CT5212" s="9"/>
      <c r="CU5212" s="9"/>
      <c r="CV5212" s="9"/>
      <c r="CW5212" s="9"/>
      <c r="CX5212" s="9"/>
      <c r="CY5212" s="9"/>
      <c r="CZ5212" s="9"/>
      <c r="DA5212" s="9"/>
      <c r="DB5212" s="9"/>
      <c r="DC5212" s="9"/>
      <c r="DD5212" s="9"/>
      <c r="DE5212" s="9"/>
      <c r="DF5212" s="9"/>
      <c r="DG5212" s="9"/>
      <c r="DH5212" s="9"/>
      <c r="DI5212" s="9"/>
      <c r="DJ5212" s="9"/>
      <c r="DK5212" s="9"/>
      <c r="DL5212" s="9"/>
      <c r="DM5212" s="9"/>
      <c r="DN5212" s="9"/>
      <c r="DO5212" s="9"/>
      <c r="DP5212" s="9"/>
      <c r="DQ5212" s="9"/>
      <c r="DR5212" s="9"/>
      <c r="DS5212" s="9"/>
      <c r="DT5212" s="9"/>
      <c r="DU5212" s="9"/>
      <c r="DV5212" s="9"/>
      <c r="DW5212" s="9"/>
      <c r="DX5212" s="9"/>
      <c r="DY5212" s="9"/>
      <c r="DZ5212" s="9"/>
      <c r="EA5212" s="9"/>
    </row>
    <row r="5213" spans="2:131" ht="19.5" customHeight="1" x14ac:dyDescent="0.25">
      <c r="B5213" s="9"/>
      <c r="D5213" s="9"/>
      <c r="G5213" s="9"/>
      <c r="R5213" s="9"/>
      <c r="S5213" s="9"/>
      <c r="T5213" s="9"/>
      <c r="U5213" s="9"/>
      <c r="V5213" s="9"/>
      <c r="W5213" s="9"/>
      <c r="X5213" s="9"/>
      <c r="Y5213" s="9"/>
      <c r="Z5213" s="9"/>
      <c r="AA5213" s="9"/>
      <c r="AB5213" s="9"/>
      <c r="AC5213" s="9"/>
      <c r="AD5213" s="9"/>
      <c r="AE5213" s="9"/>
      <c r="AF5213" s="55"/>
      <c r="AG5213" s="55"/>
      <c r="AH5213" s="9"/>
      <c r="AI5213" s="9"/>
      <c r="AJ5213" s="9"/>
      <c r="AK5213" s="9"/>
      <c r="AL5213" s="9"/>
      <c r="AM5213" s="9"/>
      <c r="AN5213" s="9"/>
      <c r="AO5213" s="9"/>
      <c r="AP5213" s="9"/>
      <c r="AQ5213" s="9"/>
      <c r="AR5213" s="9"/>
      <c r="AS5213" s="9"/>
      <c r="AT5213" s="9"/>
      <c r="AU5213" s="9"/>
      <c r="AV5213" s="9"/>
      <c r="AW5213" s="9"/>
      <c r="AX5213" s="9"/>
      <c r="AY5213" s="9"/>
      <c r="AZ5213" s="9"/>
      <c r="BA5213" s="9"/>
      <c r="BB5213" s="9"/>
      <c r="BC5213" s="9"/>
      <c r="BD5213" s="9"/>
      <c r="BE5213" s="9"/>
      <c r="BF5213" s="9"/>
      <c r="BG5213" s="9"/>
      <c r="BH5213" s="9"/>
      <c r="BI5213" s="9"/>
      <c r="BJ5213" s="9"/>
      <c r="BK5213" s="9"/>
      <c r="BL5213" s="9"/>
      <c r="BM5213" s="9"/>
      <c r="BN5213" s="9"/>
      <c r="BO5213" s="9"/>
      <c r="BP5213" s="9"/>
      <c r="BQ5213" s="9"/>
      <c r="BT5213" s="9"/>
      <c r="BU5213" s="9"/>
      <c r="BX5213" s="9"/>
      <c r="BY5213" s="9"/>
      <c r="CB5213" s="9"/>
      <c r="CC5213" s="9"/>
      <c r="CF5213" s="9"/>
      <c r="CG5213" s="9"/>
      <c r="CJ5213" s="9"/>
      <c r="CK5213" s="9"/>
      <c r="CN5213" s="9"/>
      <c r="CO5213" s="9"/>
      <c r="CP5213" s="9"/>
      <c r="CQ5213" s="9"/>
      <c r="CR5213" s="9"/>
      <c r="CS5213" s="9"/>
      <c r="CT5213" s="9"/>
      <c r="CU5213" s="9"/>
      <c r="CV5213" s="9"/>
      <c r="CW5213" s="9"/>
      <c r="CX5213" s="9"/>
      <c r="CY5213" s="9"/>
      <c r="CZ5213" s="9"/>
      <c r="DA5213" s="9"/>
      <c r="DB5213" s="9"/>
      <c r="DC5213" s="9"/>
      <c r="DD5213" s="9"/>
      <c r="DE5213" s="9"/>
      <c r="DF5213" s="9"/>
      <c r="DG5213" s="9"/>
      <c r="DH5213" s="9"/>
      <c r="DI5213" s="9"/>
      <c r="DJ5213" s="9"/>
      <c r="DK5213" s="9"/>
      <c r="DL5213" s="9"/>
      <c r="DM5213" s="9"/>
      <c r="DN5213" s="9"/>
      <c r="DO5213" s="9"/>
      <c r="DP5213" s="9"/>
      <c r="DQ5213" s="9"/>
      <c r="DR5213" s="9"/>
      <c r="DS5213" s="9"/>
      <c r="DT5213" s="9"/>
      <c r="DU5213" s="9"/>
      <c r="DV5213" s="9"/>
      <c r="DW5213" s="9"/>
      <c r="DX5213" s="9"/>
      <c r="DY5213" s="9"/>
      <c r="DZ5213" s="9"/>
      <c r="EA5213" s="9"/>
    </row>
    <row r="5214" spans="2:131" ht="19.5" customHeight="1" x14ac:dyDescent="0.25">
      <c r="B5214" s="9"/>
      <c r="D5214" s="9"/>
      <c r="G5214" s="9"/>
      <c r="R5214" s="9"/>
      <c r="S5214" s="9"/>
      <c r="T5214" s="9"/>
      <c r="U5214" s="9"/>
      <c r="V5214" s="9"/>
      <c r="W5214" s="9"/>
      <c r="X5214" s="9"/>
      <c r="Y5214" s="9"/>
      <c r="Z5214" s="9"/>
      <c r="AA5214" s="9"/>
      <c r="AB5214" s="9"/>
      <c r="AC5214" s="9"/>
      <c r="AD5214" s="9"/>
      <c r="AE5214" s="9"/>
      <c r="AF5214" s="55"/>
      <c r="AG5214" s="55"/>
      <c r="AH5214" s="9"/>
      <c r="AI5214" s="9"/>
      <c r="AJ5214" s="9"/>
      <c r="AK5214" s="9"/>
      <c r="AL5214" s="9"/>
      <c r="AM5214" s="9"/>
      <c r="AN5214" s="9"/>
      <c r="AO5214" s="9"/>
      <c r="AP5214" s="9"/>
      <c r="AQ5214" s="9"/>
      <c r="AR5214" s="9"/>
      <c r="AS5214" s="9"/>
      <c r="AT5214" s="9"/>
      <c r="AU5214" s="9"/>
      <c r="AV5214" s="9"/>
      <c r="AW5214" s="9"/>
      <c r="AX5214" s="9"/>
      <c r="AY5214" s="9"/>
      <c r="AZ5214" s="9"/>
      <c r="BA5214" s="9"/>
      <c r="BB5214" s="9"/>
      <c r="BC5214" s="9"/>
      <c r="BD5214" s="9"/>
      <c r="BE5214" s="9"/>
      <c r="BF5214" s="9"/>
      <c r="BG5214" s="9"/>
      <c r="BH5214" s="9"/>
      <c r="BI5214" s="9"/>
      <c r="BJ5214" s="9"/>
      <c r="BK5214" s="9"/>
      <c r="BL5214" s="9"/>
      <c r="BM5214" s="9"/>
      <c r="BN5214" s="9"/>
      <c r="BO5214" s="9"/>
      <c r="BP5214" s="9"/>
      <c r="BQ5214" s="9"/>
      <c r="BT5214" s="9"/>
      <c r="BU5214" s="9"/>
      <c r="BX5214" s="9"/>
      <c r="BY5214" s="9"/>
      <c r="CB5214" s="9"/>
      <c r="CC5214" s="9"/>
      <c r="CF5214" s="9"/>
      <c r="CG5214" s="9"/>
      <c r="CJ5214" s="9"/>
      <c r="CK5214" s="9"/>
      <c r="CN5214" s="9"/>
      <c r="CO5214" s="9"/>
      <c r="CP5214" s="9"/>
      <c r="CQ5214" s="9"/>
      <c r="CR5214" s="9"/>
      <c r="CS5214" s="9"/>
      <c r="CT5214" s="9"/>
      <c r="CU5214" s="9"/>
      <c r="CV5214" s="9"/>
      <c r="CW5214" s="9"/>
      <c r="CX5214" s="9"/>
      <c r="CY5214" s="9"/>
      <c r="CZ5214" s="9"/>
      <c r="DA5214" s="9"/>
      <c r="DB5214" s="9"/>
      <c r="DC5214" s="9"/>
      <c r="DD5214" s="9"/>
      <c r="DE5214" s="9"/>
      <c r="DF5214" s="9"/>
      <c r="DG5214" s="9"/>
      <c r="DH5214" s="9"/>
      <c r="DI5214" s="9"/>
      <c r="DJ5214" s="9"/>
      <c r="DK5214" s="9"/>
      <c r="DL5214" s="9"/>
      <c r="DM5214" s="9"/>
      <c r="DN5214" s="9"/>
      <c r="DO5214" s="9"/>
      <c r="DP5214" s="9"/>
      <c r="DQ5214" s="9"/>
      <c r="DR5214" s="9"/>
      <c r="DS5214" s="9"/>
      <c r="DT5214" s="9"/>
      <c r="DU5214" s="9"/>
      <c r="DV5214" s="9"/>
      <c r="DW5214" s="9"/>
      <c r="DX5214" s="9"/>
      <c r="DY5214" s="9"/>
      <c r="DZ5214" s="9"/>
      <c r="EA5214" s="9"/>
    </row>
    <row r="5215" spans="2:131" ht="19.5" customHeight="1" x14ac:dyDescent="0.25">
      <c r="B5215" s="9"/>
      <c r="D5215" s="9"/>
      <c r="G5215" s="9"/>
      <c r="R5215" s="9"/>
      <c r="S5215" s="9"/>
      <c r="T5215" s="9"/>
      <c r="U5215" s="9"/>
      <c r="V5215" s="9"/>
      <c r="W5215" s="9"/>
      <c r="X5215" s="9"/>
      <c r="Y5215" s="9"/>
      <c r="Z5215" s="9"/>
      <c r="AA5215" s="9"/>
      <c r="AB5215" s="9"/>
      <c r="AC5215" s="9"/>
      <c r="AD5215" s="9"/>
      <c r="AE5215" s="9"/>
      <c r="AF5215" s="55"/>
      <c r="AG5215" s="55"/>
      <c r="AH5215" s="9"/>
      <c r="AI5215" s="9"/>
      <c r="AJ5215" s="9"/>
      <c r="AK5215" s="9"/>
      <c r="AL5215" s="9"/>
      <c r="AM5215" s="9"/>
      <c r="AN5215" s="9"/>
      <c r="AO5215" s="9"/>
      <c r="AP5215" s="9"/>
      <c r="AQ5215" s="9"/>
      <c r="AR5215" s="9"/>
      <c r="AS5215" s="9"/>
      <c r="AT5215" s="9"/>
      <c r="AU5215" s="9"/>
      <c r="AV5215" s="9"/>
      <c r="AW5215" s="9"/>
      <c r="AX5215" s="9"/>
      <c r="AY5215" s="9"/>
      <c r="AZ5215" s="9"/>
      <c r="BA5215" s="9"/>
      <c r="BB5215" s="9"/>
      <c r="BC5215" s="9"/>
      <c r="BD5215" s="9"/>
      <c r="BE5215" s="9"/>
      <c r="BF5215" s="9"/>
      <c r="BG5215" s="9"/>
      <c r="BH5215" s="9"/>
      <c r="BI5215" s="9"/>
      <c r="BJ5215" s="9"/>
      <c r="BK5215" s="9"/>
      <c r="BL5215" s="9"/>
      <c r="BM5215" s="9"/>
      <c r="BN5215" s="9"/>
      <c r="BO5215" s="9"/>
      <c r="BP5215" s="9"/>
      <c r="BQ5215" s="9"/>
      <c r="BT5215" s="9"/>
      <c r="BU5215" s="9"/>
      <c r="BX5215" s="9"/>
      <c r="BY5215" s="9"/>
      <c r="CB5215" s="9"/>
      <c r="CC5215" s="9"/>
      <c r="CF5215" s="9"/>
      <c r="CG5215" s="9"/>
      <c r="CJ5215" s="9"/>
      <c r="CK5215" s="9"/>
      <c r="CN5215" s="9"/>
      <c r="CO5215" s="9"/>
      <c r="CP5215" s="9"/>
      <c r="CQ5215" s="9"/>
      <c r="CR5215" s="9"/>
      <c r="CS5215" s="9"/>
      <c r="CT5215" s="9"/>
      <c r="CU5215" s="9"/>
      <c r="CV5215" s="9"/>
      <c r="CW5215" s="9"/>
      <c r="CX5215" s="9"/>
      <c r="CY5215" s="9"/>
      <c r="CZ5215" s="9"/>
      <c r="DA5215" s="9"/>
      <c r="DB5215" s="9"/>
      <c r="DC5215" s="9"/>
      <c r="DD5215" s="9"/>
      <c r="DE5215" s="9"/>
      <c r="DF5215" s="9"/>
      <c r="DG5215" s="9"/>
      <c r="DH5215" s="9"/>
      <c r="DI5215" s="9"/>
      <c r="DJ5215" s="9"/>
      <c r="DK5215" s="9"/>
      <c r="DL5215" s="9"/>
      <c r="DM5215" s="9"/>
      <c r="DN5215" s="9"/>
      <c r="DO5215" s="9"/>
      <c r="DP5215" s="9"/>
      <c r="DQ5215" s="9"/>
      <c r="DR5215" s="9"/>
      <c r="DS5215" s="9"/>
      <c r="DT5215" s="9"/>
      <c r="DU5215" s="9"/>
      <c r="DV5215" s="9"/>
      <c r="DW5215" s="9"/>
      <c r="DX5215" s="9"/>
      <c r="DY5215" s="9"/>
      <c r="DZ5215" s="9"/>
      <c r="EA5215" s="9"/>
    </row>
    <row r="5216" spans="2:131" ht="19.5" customHeight="1" x14ac:dyDescent="0.25">
      <c r="B5216" s="9"/>
      <c r="D5216" s="9"/>
      <c r="G5216" s="9"/>
      <c r="R5216" s="9"/>
      <c r="S5216" s="9"/>
      <c r="T5216" s="9"/>
      <c r="U5216" s="9"/>
      <c r="V5216" s="9"/>
      <c r="W5216" s="9"/>
      <c r="X5216" s="9"/>
      <c r="Y5216" s="9"/>
      <c r="Z5216" s="9"/>
      <c r="AA5216" s="9"/>
      <c r="AB5216" s="9"/>
      <c r="AC5216" s="9"/>
      <c r="AD5216" s="9"/>
      <c r="AE5216" s="9"/>
      <c r="AF5216" s="55"/>
      <c r="AG5216" s="55"/>
      <c r="AH5216" s="9"/>
      <c r="AI5216" s="9"/>
      <c r="AJ5216" s="9"/>
      <c r="AK5216" s="9"/>
      <c r="AL5216" s="9"/>
      <c r="AM5216" s="9"/>
      <c r="AN5216" s="9"/>
      <c r="AO5216" s="9"/>
      <c r="AP5216" s="9"/>
      <c r="AQ5216" s="9"/>
      <c r="AR5216" s="9"/>
      <c r="AS5216" s="9"/>
      <c r="AT5216" s="9"/>
      <c r="AU5216" s="9"/>
      <c r="AV5216" s="9"/>
      <c r="AW5216" s="9"/>
      <c r="AX5216" s="9"/>
      <c r="AY5216" s="9"/>
      <c r="AZ5216" s="9"/>
      <c r="BA5216" s="9"/>
      <c r="BB5216" s="9"/>
      <c r="BC5216" s="9"/>
      <c r="BD5216" s="9"/>
      <c r="BE5216" s="9"/>
      <c r="BF5216" s="9"/>
      <c r="BG5216" s="9"/>
      <c r="BH5216" s="9"/>
      <c r="BI5216" s="9"/>
      <c r="BJ5216" s="9"/>
      <c r="BK5216" s="9"/>
      <c r="BL5216" s="9"/>
      <c r="BM5216" s="9"/>
      <c r="BN5216" s="9"/>
      <c r="BO5216" s="9"/>
      <c r="BP5216" s="9"/>
      <c r="BQ5216" s="9"/>
      <c r="BT5216" s="9"/>
      <c r="BU5216" s="9"/>
      <c r="BX5216" s="9"/>
      <c r="BY5216" s="9"/>
      <c r="CB5216" s="9"/>
      <c r="CC5216" s="9"/>
      <c r="CF5216" s="9"/>
      <c r="CG5216" s="9"/>
      <c r="CJ5216" s="9"/>
      <c r="CK5216" s="9"/>
      <c r="CN5216" s="9"/>
      <c r="CO5216" s="9"/>
      <c r="CP5216" s="9"/>
      <c r="CQ5216" s="9"/>
      <c r="CR5216" s="9"/>
      <c r="CS5216" s="9"/>
      <c r="CT5216" s="9"/>
      <c r="CU5216" s="9"/>
      <c r="CV5216" s="9"/>
      <c r="CW5216" s="9"/>
      <c r="CX5216" s="9"/>
      <c r="CY5216" s="9"/>
      <c r="CZ5216" s="9"/>
      <c r="DA5216" s="9"/>
      <c r="DB5216" s="9"/>
      <c r="DC5216" s="9"/>
      <c r="DD5216" s="9"/>
      <c r="DE5216" s="9"/>
      <c r="DF5216" s="9"/>
      <c r="DG5216" s="9"/>
      <c r="DH5216" s="9"/>
      <c r="DI5216" s="9"/>
      <c r="DJ5216" s="9"/>
      <c r="DK5216" s="9"/>
      <c r="DL5216" s="9"/>
      <c r="DM5216" s="9"/>
      <c r="DN5216" s="9"/>
      <c r="DO5216" s="9"/>
      <c r="DP5216" s="9"/>
      <c r="DQ5216" s="9"/>
      <c r="DR5216" s="9"/>
      <c r="DS5216" s="9"/>
      <c r="DT5216" s="9"/>
      <c r="DU5216" s="9"/>
      <c r="DV5216" s="9"/>
      <c r="DW5216" s="9"/>
      <c r="DX5216" s="9"/>
      <c r="DY5216" s="9"/>
      <c r="DZ5216" s="9"/>
      <c r="EA5216" s="9"/>
    </row>
    <row r="5217" spans="2:131" ht="19.5" customHeight="1" x14ac:dyDescent="0.25">
      <c r="B5217" s="9"/>
      <c r="D5217" s="9"/>
      <c r="G5217" s="9"/>
      <c r="R5217" s="9"/>
      <c r="S5217" s="9"/>
      <c r="T5217" s="9"/>
      <c r="U5217" s="9"/>
      <c r="V5217" s="9"/>
      <c r="W5217" s="9"/>
      <c r="X5217" s="9"/>
      <c r="Y5217" s="9"/>
      <c r="Z5217" s="9"/>
      <c r="AA5217" s="9"/>
      <c r="AB5217" s="9"/>
      <c r="AC5217" s="9"/>
      <c r="AD5217" s="9"/>
      <c r="AE5217" s="9"/>
      <c r="AF5217" s="55"/>
      <c r="AG5217" s="55"/>
      <c r="AH5217" s="9"/>
      <c r="AI5217" s="9"/>
      <c r="AJ5217" s="9"/>
      <c r="AK5217" s="9"/>
      <c r="AL5217" s="9"/>
      <c r="AM5217" s="9"/>
      <c r="AN5217" s="9"/>
      <c r="AO5217" s="9"/>
      <c r="AP5217" s="9"/>
      <c r="AQ5217" s="9"/>
      <c r="AR5217" s="9"/>
      <c r="AS5217" s="9"/>
      <c r="AT5217" s="9"/>
      <c r="AU5217" s="9"/>
      <c r="AV5217" s="9"/>
      <c r="AW5217" s="9"/>
      <c r="AX5217" s="9"/>
      <c r="AY5217" s="9"/>
      <c r="AZ5217" s="9"/>
      <c r="BA5217" s="9"/>
      <c r="BB5217" s="9"/>
      <c r="BC5217" s="9"/>
      <c r="BD5217" s="9"/>
      <c r="BE5217" s="9"/>
      <c r="BF5217" s="9"/>
      <c r="BG5217" s="9"/>
      <c r="BH5217" s="9"/>
      <c r="BI5217" s="9"/>
      <c r="BJ5217" s="9"/>
      <c r="BK5217" s="9"/>
      <c r="BL5217" s="9"/>
      <c r="BM5217" s="9"/>
      <c r="BN5217" s="9"/>
      <c r="BO5217" s="9"/>
      <c r="BP5217" s="9"/>
      <c r="BQ5217" s="9"/>
      <c r="BT5217" s="9"/>
      <c r="BU5217" s="9"/>
      <c r="BX5217" s="9"/>
      <c r="BY5217" s="9"/>
      <c r="CB5217" s="9"/>
      <c r="CC5217" s="9"/>
      <c r="CF5217" s="9"/>
      <c r="CG5217" s="9"/>
      <c r="CJ5217" s="9"/>
      <c r="CK5217" s="9"/>
      <c r="CN5217" s="9"/>
      <c r="CO5217" s="9"/>
      <c r="CP5217" s="9"/>
      <c r="CQ5217" s="9"/>
      <c r="CR5217" s="9"/>
      <c r="CS5217" s="9"/>
      <c r="CT5217" s="9"/>
      <c r="CU5217" s="9"/>
      <c r="CV5217" s="9"/>
      <c r="CW5217" s="9"/>
      <c r="CX5217" s="9"/>
      <c r="CY5217" s="9"/>
      <c r="CZ5217" s="9"/>
      <c r="DA5217" s="9"/>
      <c r="DB5217" s="9"/>
      <c r="DC5217" s="9"/>
      <c r="DD5217" s="9"/>
      <c r="DE5217" s="9"/>
      <c r="DF5217" s="9"/>
      <c r="DG5217" s="9"/>
      <c r="DH5217" s="9"/>
      <c r="DI5217" s="9"/>
      <c r="DJ5217" s="9"/>
      <c r="DK5217" s="9"/>
      <c r="DL5217" s="9"/>
      <c r="DM5217" s="9"/>
      <c r="DN5217" s="9"/>
      <c r="DO5217" s="9"/>
      <c r="DP5217" s="9"/>
      <c r="DQ5217" s="9"/>
      <c r="DR5217" s="9"/>
      <c r="DS5217" s="9"/>
      <c r="DT5217" s="9"/>
      <c r="DU5217" s="9"/>
      <c r="DV5217" s="9"/>
      <c r="DW5217" s="9"/>
      <c r="DX5217" s="9"/>
      <c r="DY5217" s="9"/>
      <c r="DZ5217" s="9"/>
      <c r="EA5217" s="9"/>
    </row>
    <row r="5218" spans="2:131" ht="19.5" customHeight="1" x14ac:dyDescent="0.25">
      <c r="B5218" s="9"/>
      <c r="D5218" s="9"/>
      <c r="G5218" s="9"/>
      <c r="R5218" s="9"/>
      <c r="S5218" s="9"/>
      <c r="T5218" s="9"/>
      <c r="U5218" s="9"/>
      <c r="V5218" s="9"/>
      <c r="W5218" s="9"/>
      <c r="X5218" s="9"/>
      <c r="Y5218" s="9"/>
      <c r="Z5218" s="9"/>
      <c r="AA5218" s="9"/>
      <c r="AB5218" s="9"/>
      <c r="AC5218" s="9"/>
      <c r="AD5218" s="9"/>
      <c r="AE5218" s="9"/>
      <c r="AF5218" s="55"/>
      <c r="AG5218" s="55"/>
      <c r="AH5218" s="9"/>
      <c r="AI5218" s="9"/>
      <c r="AJ5218" s="9"/>
      <c r="AK5218" s="9"/>
      <c r="AL5218" s="9"/>
      <c r="AM5218" s="9"/>
      <c r="AN5218" s="9"/>
      <c r="AO5218" s="9"/>
      <c r="AP5218" s="9"/>
      <c r="AQ5218" s="9"/>
      <c r="AR5218" s="9"/>
      <c r="AS5218" s="9"/>
      <c r="AT5218" s="9"/>
      <c r="AU5218" s="9"/>
      <c r="AV5218" s="9"/>
      <c r="AW5218" s="9"/>
      <c r="AX5218" s="9"/>
      <c r="AY5218" s="9"/>
      <c r="AZ5218" s="9"/>
      <c r="BA5218" s="9"/>
      <c r="BB5218" s="9"/>
      <c r="BC5218" s="9"/>
      <c r="BD5218" s="9"/>
      <c r="BE5218" s="9"/>
      <c r="BF5218" s="9"/>
      <c r="BG5218" s="9"/>
      <c r="BH5218" s="9"/>
      <c r="BI5218" s="9"/>
      <c r="BJ5218" s="9"/>
      <c r="BK5218" s="9"/>
      <c r="BL5218" s="9"/>
      <c r="BM5218" s="9"/>
      <c r="BN5218" s="9"/>
      <c r="BO5218" s="9"/>
      <c r="BP5218" s="9"/>
      <c r="BQ5218" s="9"/>
      <c r="BT5218" s="9"/>
      <c r="BU5218" s="9"/>
      <c r="BX5218" s="9"/>
      <c r="BY5218" s="9"/>
      <c r="CB5218" s="9"/>
      <c r="CC5218" s="9"/>
      <c r="CF5218" s="9"/>
      <c r="CG5218" s="9"/>
      <c r="CJ5218" s="9"/>
      <c r="CK5218" s="9"/>
      <c r="CN5218" s="9"/>
      <c r="CO5218" s="9"/>
      <c r="CP5218" s="9"/>
      <c r="CQ5218" s="9"/>
      <c r="CR5218" s="9"/>
      <c r="CS5218" s="9"/>
      <c r="CT5218" s="9"/>
      <c r="CU5218" s="9"/>
      <c r="CV5218" s="9"/>
      <c r="CW5218" s="9"/>
      <c r="CX5218" s="9"/>
      <c r="CY5218" s="9"/>
      <c r="CZ5218" s="9"/>
      <c r="DA5218" s="9"/>
      <c r="DB5218" s="9"/>
      <c r="DC5218" s="9"/>
      <c r="DD5218" s="9"/>
      <c r="DE5218" s="9"/>
      <c r="DF5218" s="9"/>
      <c r="DG5218" s="9"/>
      <c r="DH5218" s="9"/>
      <c r="DI5218" s="9"/>
      <c r="DJ5218" s="9"/>
      <c r="DK5218" s="9"/>
      <c r="DL5218" s="9"/>
      <c r="DM5218" s="9"/>
      <c r="DN5218" s="9"/>
      <c r="DO5218" s="9"/>
      <c r="DP5218" s="9"/>
      <c r="DQ5218" s="9"/>
      <c r="DR5218" s="9"/>
      <c r="DS5218" s="9"/>
      <c r="DT5218" s="9"/>
      <c r="DU5218" s="9"/>
      <c r="DV5218" s="9"/>
      <c r="DW5218" s="9"/>
      <c r="DX5218" s="9"/>
      <c r="DY5218" s="9"/>
      <c r="DZ5218" s="9"/>
      <c r="EA5218" s="9"/>
    </row>
    <row r="5219" spans="2:131" ht="19.5" customHeight="1" x14ac:dyDescent="0.25">
      <c r="B5219" s="9"/>
      <c r="D5219" s="9"/>
      <c r="G5219" s="9"/>
      <c r="R5219" s="9"/>
      <c r="S5219" s="9"/>
      <c r="T5219" s="9"/>
      <c r="U5219" s="9"/>
      <c r="V5219" s="9"/>
      <c r="W5219" s="9"/>
      <c r="X5219" s="9"/>
      <c r="Y5219" s="9"/>
      <c r="Z5219" s="9"/>
      <c r="AA5219" s="9"/>
      <c r="AB5219" s="9"/>
      <c r="AC5219" s="9"/>
      <c r="AD5219" s="9"/>
      <c r="AE5219" s="9"/>
      <c r="AF5219" s="55"/>
      <c r="AG5219" s="55"/>
      <c r="AH5219" s="9"/>
      <c r="AI5219" s="9"/>
      <c r="AJ5219" s="9"/>
      <c r="AK5219" s="9"/>
      <c r="AL5219" s="9"/>
      <c r="AM5219" s="9"/>
      <c r="AN5219" s="9"/>
      <c r="AO5219" s="9"/>
      <c r="AP5219" s="9"/>
      <c r="AQ5219" s="9"/>
      <c r="AR5219" s="9"/>
      <c r="AS5219" s="9"/>
      <c r="AT5219" s="9"/>
      <c r="AU5219" s="9"/>
      <c r="AV5219" s="9"/>
      <c r="AW5219" s="9"/>
      <c r="AX5219" s="9"/>
      <c r="AY5219" s="9"/>
      <c r="AZ5219" s="9"/>
      <c r="BA5219" s="9"/>
      <c r="BB5219" s="9"/>
      <c r="BC5219" s="9"/>
      <c r="BD5219" s="9"/>
      <c r="BE5219" s="9"/>
      <c r="BF5219" s="9"/>
      <c r="BG5219" s="9"/>
      <c r="BH5219" s="9"/>
      <c r="BI5219" s="9"/>
      <c r="BJ5219" s="9"/>
      <c r="BK5219" s="9"/>
      <c r="BL5219" s="9"/>
      <c r="BM5219" s="9"/>
      <c r="BN5219" s="9"/>
      <c r="BO5219" s="9"/>
      <c r="BP5219" s="9"/>
      <c r="BQ5219" s="9"/>
      <c r="BT5219" s="9"/>
      <c r="BU5219" s="9"/>
      <c r="BX5219" s="9"/>
      <c r="BY5219" s="9"/>
      <c r="CB5219" s="9"/>
      <c r="CC5219" s="9"/>
      <c r="CF5219" s="9"/>
      <c r="CG5219" s="9"/>
      <c r="CJ5219" s="9"/>
      <c r="CK5219" s="9"/>
      <c r="CN5219" s="9"/>
      <c r="CO5219" s="9"/>
      <c r="CP5219" s="9"/>
      <c r="CQ5219" s="9"/>
      <c r="CR5219" s="9"/>
      <c r="CS5219" s="9"/>
      <c r="CT5219" s="9"/>
      <c r="CU5219" s="9"/>
      <c r="CV5219" s="9"/>
      <c r="CW5219" s="9"/>
      <c r="CX5219" s="9"/>
      <c r="CY5219" s="9"/>
      <c r="CZ5219" s="9"/>
      <c r="DA5219" s="9"/>
      <c r="DB5219" s="9"/>
      <c r="DC5219" s="9"/>
      <c r="DD5219" s="9"/>
      <c r="DE5219" s="9"/>
      <c r="DF5219" s="9"/>
      <c r="DG5219" s="9"/>
      <c r="DH5219" s="9"/>
      <c r="DI5219" s="9"/>
      <c r="DJ5219" s="9"/>
      <c r="DK5219" s="9"/>
      <c r="DL5219" s="9"/>
      <c r="DM5219" s="9"/>
      <c r="DN5219" s="9"/>
      <c r="DO5219" s="9"/>
      <c r="DP5219" s="9"/>
      <c r="DQ5219" s="9"/>
      <c r="DR5219" s="9"/>
      <c r="DS5219" s="9"/>
      <c r="DT5219" s="9"/>
      <c r="DU5219" s="9"/>
      <c r="DV5219" s="9"/>
      <c r="DW5219" s="9"/>
      <c r="DX5219" s="9"/>
      <c r="DY5219" s="9"/>
      <c r="DZ5219" s="9"/>
      <c r="EA5219" s="9"/>
    </row>
    <row r="5220" spans="2:131" ht="19.5" customHeight="1" x14ac:dyDescent="0.25">
      <c r="B5220" s="9"/>
      <c r="D5220" s="9"/>
      <c r="G5220" s="9"/>
      <c r="R5220" s="9"/>
      <c r="S5220" s="9"/>
      <c r="T5220" s="9"/>
      <c r="U5220" s="9"/>
      <c r="V5220" s="9"/>
      <c r="W5220" s="9"/>
      <c r="X5220" s="9"/>
      <c r="Y5220" s="9"/>
      <c r="Z5220" s="9"/>
      <c r="AA5220" s="9"/>
      <c r="AB5220" s="9"/>
      <c r="AC5220" s="9"/>
      <c r="AD5220" s="9"/>
      <c r="AE5220" s="9"/>
      <c r="AF5220" s="55"/>
      <c r="AG5220" s="55"/>
      <c r="AH5220" s="9"/>
      <c r="AI5220" s="9"/>
      <c r="AJ5220" s="9"/>
      <c r="AK5220" s="9"/>
      <c r="AL5220" s="9"/>
      <c r="AM5220" s="9"/>
      <c r="AN5220" s="9"/>
      <c r="AO5220" s="9"/>
      <c r="AP5220" s="9"/>
      <c r="AQ5220" s="9"/>
      <c r="AR5220" s="9"/>
      <c r="AS5220" s="9"/>
      <c r="AT5220" s="9"/>
      <c r="AU5220" s="9"/>
      <c r="AV5220" s="9"/>
      <c r="AW5220" s="9"/>
      <c r="AX5220" s="9"/>
      <c r="AY5220" s="9"/>
      <c r="AZ5220" s="9"/>
      <c r="BA5220" s="9"/>
      <c r="BB5220" s="9"/>
      <c r="BC5220" s="9"/>
      <c r="BD5220" s="9"/>
      <c r="BE5220" s="9"/>
      <c r="BF5220" s="9"/>
      <c r="BG5220" s="9"/>
      <c r="BH5220" s="9"/>
      <c r="BI5220" s="9"/>
      <c r="BJ5220" s="9"/>
      <c r="BK5220" s="9"/>
      <c r="BL5220" s="9"/>
      <c r="BM5220" s="9"/>
      <c r="BN5220" s="9"/>
      <c r="BO5220" s="9"/>
      <c r="BP5220" s="9"/>
      <c r="BQ5220" s="9"/>
      <c r="BT5220" s="9"/>
      <c r="BU5220" s="9"/>
      <c r="BX5220" s="9"/>
      <c r="BY5220" s="9"/>
      <c r="CB5220" s="9"/>
      <c r="CC5220" s="9"/>
      <c r="CF5220" s="9"/>
      <c r="CG5220" s="9"/>
      <c r="CJ5220" s="9"/>
      <c r="CK5220" s="9"/>
      <c r="CN5220" s="9"/>
      <c r="CO5220" s="9"/>
      <c r="CP5220" s="9"/>
      <c r="CQ5220" s="9"/>
      <c r="CR5220" s="9"/>
      <c r="CS5220" s="9"/>
      <c r="CT5220" s="9"/>
      <c r="CU5220" s="9"/>
      <c r="CV5220" s="9"/>
      <c r="CW5220" s="9"/>
      <c r="CX5220" s="9"/>
      <c r="CY5220" s="9"/>
      <c r="CZ5220" s="9"/>
      <c r="DA5220" s="9"/>
      <c r="DB5220" s="9"/>
      <c r="DC5220" s="9"/>
      <c r="DD5220" s="9"/>
      <c r="DE5220" s="9"/>
      <c r="DF5220" s="9"/>
      <c r="DG5220" s="9"/>
      <c r="DH5220" s="9"/>
      <c r="DI5220" s="9"/>
      <c r="DJ5220" s="9"/>
      <c r="DK5220" s="9"/>
      <c r="DL5220" s="9"/>
      <c r="DM5220" s="9"/>
      <c r="DN5220" s="9"/>
      <c r="DO5220" s="9"/>
      <c r="DP5220" s="9"/>
      <c r="DQ5220" s="9"/>
      <c r="DR5220" s="9"/>
      <c r="DS5220" s="9"/>
      <c r="DT5220" s="9"/>
      <c r="DU5220" s="9"/>
      <c r="DV5220" s="9"/>
      <c r="DW5220" s="9"/>
      <c r="DX5220" s="9"/>
      <c r="DY5220" s="9"/>
      <c r="DZ5220" s="9"/>
      <c r="EA5220" s="9"/>
    </row>
    <row r="5221" spans="2:131" ht="19.5" customHeight="1" x14ac:dyDescent="0.25">
      <c r="B5221" s="9"/>
      <c r="D5221" s="9"/>
      <c r="G5221" s="9"/>
      <c r="R5221" s="9"/>
      <c r="S5221" s="9"/>
      <c r="T5221" s="9"/>
      <c r="U5221" s="9"/>
      <c r="V5221" s="9"/>
      <c r="W5221" s="9"/>
      <c r="X5221" s="9"/>
      <c r="Y5221" s="9"/>
      <c r="Z5221" s="9"/>
      <c r="AA5221" s="9"/>
      <c r="AB5221" s="9"/>
      <c r="AC5221" s="9"/>
      <c r="AD5221" s="9"/>
      <c r="AE5221" s="9"/>
      <c r="AF5221" s="55"/>
      <c r="AG5221" s="55"/>
      <c r="AH5221" s="9"/>
      <c r="AI5221" s="9"/>
      <c r="AJ5221" s="9"/>
      <c r="AK5221" s="9"/>
      <c r="AL5221" s="9"/>
      <c r="AM5221" s="9"/>
      <c r="AN5221" s="9"/>
      <c r="AO5221" s="9"/>
      <c r="AP5221" s="9"/>
      <c r="AQ5221" s="9"/>
      <c r="AR5221" s="9"/>
      <c r="AS5221" s="9"/>
      <c r="AT5221" s="9"/>
      <c r="AU5221" s="9"/>
      <c r="AV5221" s="9"/>
      <c r="AW5221" s="9"/>
      <c r="AX5221" s="9"/>
      <c r="AY5221" s="9"/>
      <c r="AZ5221" s="9"/>
      <c r="BA5221" s="9"/>
      <c r="BB5221" s="9"/>
      <c r="BC5221" s="9"/>
      <c r="BD5221" s="9"/>
      <c r="BE5221" s="9"/>
      <c r="BF5221" s="9"/>
      <c r="BG5221" s="9"/>
      <c r="BH5221" s="9"/>
      <c r="BI5221" s="9"/>
      <c r="BJ5221" s="9"/>
      <c r="BK5221" s="9"/>
      <c r="BL5221" s="9"/>
      <c r="BM5221" s="9"/>
      <c r="BN5221" s="9"/>
      <c r="BO5221" s="9"/>
      <c r="BP5221" s="9"/>
      <c r="BQ5221" s="9"/>
      <c r="BT5221" s="9"/>
      <c r="BU5221" s="9"/>
      <c r="BX5221" s="9"/>
      <c r="BY5221" s="9"/>
      <c r="CB5221" s="9"/>
      <c r="CC5221" s="9"/>
      <c r="CF5221" s="9"/>
      <c r="CG5221" s="9"/>
      <c r="CJ5221" s="9"/>
      <c r="CK5221" s="9"/>
      <c r="CN5221" s="9"/>
      <c r="CO5221" s="9"/>
      <c r="CP5221" s="9"/>
      <c r="CQ5221" s="9"/>
      <c r="CR5221" s="9"/>
      <c r="CS5221" s="9"/>
      <c r="CT5221" s="9"/>
      <c r="CU5221" s="9"/>
      <c r="CV5221" s="9"/>
      <c r="CW5221" s="9"/>
      <c r="CX5221" s="9"/>
      <c r="CY5221" s="9"/>
      <c r="CZ5221" s="9"/>
      <c r="DA5221" s="9"/>
      <c r="DB5221" s="9"/>
      <c r="DC5221" s="9"/>
      <c r="DD5221" s="9"/>
      <c r="DE5221" s="9"/>
      <c r="DF5221" s="9"/>
      <c r="DG5221" s="9"/>
      <c r="DH5221" s="9"/>
      <c r="DI5221" s="9"/>
      <c r="DJ5221" s="9"/>
      <c r="DK5221" s="9"/>
      <c r="DL5221" s="9"/>
      <c r="DM5221" s="9"/>
      <c r="DN5221" s="9"/>
      <c r="DO5221" s="9"/>
      <c r="DP5221" s="9"/>
      <c r="DQ5221" s="9"/>
      <c r="DR5221" s="9"/>
      <c r="DS5221" s="9"/>
      <c r="DT5221" s="9"/>
      <c r="DU5221" s="9"/>
      <c r="DV5221" s="9"/>
      <c r="DW5221" s="9"/>
      <c r="DX5221" s="9"/>
      <c r="DY5221" s="9"/>
      <c r="DZ5221" s="9"/>
      <c r="EA5221" s="9"/>
    </row>
    <row r="5222" spans="2:131" ht="19.5" customHeight="1" x14ac:dyDescent="0.25">
      <c r="B5222" s="9"/>
      <c r="D5222" s="9"/>
      <c r="G5222" s="9"/>
      <c r="R5222" s="9"/>
      <c r="S5222" s="9"/>
      <c r="T5222" s="9"/>
      <c r="U5222" s="9"/>
      <c r="V5222" s="9"/>
      <c r="W5222" s="9"/>
      <c r="X5222" s="9"/>
      <c r="Y5222" s="9"/>
      <c r="Z5222" s="9"/>
      <c r="AA5222" s="9"/>
      <c r="AB5222" s="9"/>
      <c r="AC5222" s="9"/>
      <c r="AD5222" s="9"/>
      <c r="AE5222" s="9"/>
      <c r="AF5222" s="55"/>
      <c r="AG5222" s="55"/>
      <c r="AH5222" s="9"/>
      <c r="AI5222" s="9"/>
      <c r="AJ5222" s="9"/>
      <c r="AK5222" s="9"/>
      <c r="AL5222" s="9"/>
      <c r="AM5222" s="9"/>
      <c r="AN5222" s="9"/>
      <c r="AO5222" s="9"/>
      <c r="AP5222" s="9"/>
      <c r="AQ5222" s="9"/>
      <c r="AR5222" s="9"/>
      <c r="AS5222" s="9"/>
      <c r="AT5222" s="9"/>
      <c r="AU5222" s="9"/>
      <c r="AV5222" s="9"/>
      <c r="AW5222" s="9"/>
      <c r="AX5222" s="9"/>
      <c r="AY5222" s="9"/>
      <c r="AZ5222" s="9"/>
      <c r="BA5222" s="9"/>
      <c r="BB5222" s="9"/>
      <c r="BC5222" s="9"/>
      <c r="BD5222" s="9"/>
      <c r="BE5222" s="9"/>
      <c r="BF5222" s="9"/>
      <c r="BG5222" s="9"/>
      <c r="BH5222" s="9"/>
      <c r="BI5222" s="9"/>
      <c r="BJ5222" s="9"/>
      <c r="BK5222" s="9"/>
      <c r="BL5222" s="9"/>
      <c r="BM5222" s="9"/>
      <c r="BN5222" s="9"/>
      <c r="BO5222" s="9"/>
      <c r="BP5222" s="9"/>
      <c r="BQ5222" s="9"/>
      <c r="BT5222" s="9"/>
      <c r="BU5222" s="9"/>
      <c r="BX5222" s="9"/>
      <c r="BY5222" s="9"/>
      <c r="CB5222" s="9"/>
      <c r="CC5222" s="9"/>
      <c r="CF5222" s="9"/>
      <c r="CG5222" s="9"/>
      <c r="CJ5222" s="9"/>
      <c r="CK5222" s="9"/>
      <c r="CN5222" s="9"/>
      <c r="CO5222" s="9"/>
      <c r="CP5222" s="9"/>
      <c r="CQ5222" s="9"/>
      <c r="CR5222" s="9"/>
      <c r="CS5222" s="9"/>
      <c r="CT5222" s="9"/>
      <c r="CU5222" s="9"/>
      <c r="CV5222" s="9"/>
      <c r="CW5222" s="9"/>
      <c r="CX5222" s="9"/>
      <c r="CY5222" s="9"/>
      <c r="CZ5222" s="9"/>
      <c r="DA5222" s="9"/>
      <c r="DB5222" s="9"/>
      <c r="DC5222" s="9"/>
      <c r="DD5222" s="9"/>
      <c r="DE5222" s="9"/>
      <c r="DF5222" s="9"/>
      <c r="DG5222" s="9"/>
      <c r="DH5222" s="9"/>
      <c r="DI5222" s="9"/>
      <c r="DJ5222" s="9"/>
      <c r="DK5222" s="9"/>
      <c r="DL5222" s="9"/>
      <c r="DM5222" s="9"/>
      <c r="DN5222" s="9"/>
      <c r="DO5222" s="9"/>
      <c r="DP5222" s="9"/>
      <c r="DQ5222" s="9"/>
      <c r="DR5222" s="9"/>
      <c r="DS5222" s="9"/>
      <c r="DT5222" s="9"/>
      <c r="DU5222" s="9"/>
      <c r="DV5222" s="9"/>
      <c r="DW5222" s="9"/>
      <c r="DX5222" s="9"/>
      <c r="DY5222" s="9"/>
      <c r="DZ5222" s="9"/>
      <c r="EA5222" s="9"/>
    </row>
    <row r="5223" spans="2:131" ht="19.5" customHeight="1" x14ac:dyDescent="0.25">
      <c r="B5223" s="9"/>
      <c r="D5223" s="9"/>
      <c r="G5223" s="9"/>
      <c r="R5223" s="9"/>
      <c r="S5223" s="9"/>
      <c r="T5223" s="9"/>
      <c r="U5223" s="9"/>
      <c r="V5223" s="9"/>
      <c r="W5223" s="9"/>
      <c r="X5223" s="9"/>
      <c r="Y5223" s="9"/>
      <c r="Z5223" s="9"/>
      <c r="AA5223" s="9"/>
      <c r="AB5223" s="9"/>
      <c r="AC5223" s="9"/>
      <c r="AD5223" s="9"/>
      <c r="AE5223" s="9"/>
      <c r="AF5223" s="55"/>
      <c r="AG5223" s="55"/>
      <c r="AH5223" s="9"/>
      <c r="AI5223" s="9"/>
      <c r="AJ5223" s="9"/>
      <c r="AK5223" s="9"/>
      <c r="AL5223" s="9"/>
      <c r="AM5223" s="9"/>
      <c r="AN5223" s="9"/>
      <c r="AO5223" s="9"/>
      <c r="AP5223" s="9"/>
      <c r="AQ5223" s="9"/>
      <c r="AR5223" s="9"/>
      <c r="AS5223" s="9"/>
      <c r="AT5223" s="9"/>
      <c r="AU5223" s="9"/>
      <c r="AV5223" s="9"/>
      <c r="AW5223" s="9"/>
      <c r="AX5223" s="9"/>
      <c r="AY5223" s="9"/>
      <c r="AZ5223" s="9"/>
      <c r="BA5223" s="9"/>
      <c r="BB5223" s="9"/>
      <c r="BC5223" s="9"/>
      <c r="BD5223" s="9"/>
      <c r="BE5223" s="9"/>
      <c r="BF5223" s="9"/>
      <c r="BG5223" s="9"/>
      <c r="BH5223" s="9"/>
      <c r="BI5223" s="9"/>
      <c r="BJ5223" s="9"/>
      <c r="BK5223" s="9"/>
      <c r="BL5223" s="9"/>
      <c r="BM5223" s="9"/>
      <c r="BN5223" s="9"/>
      <c r="BO5223" s="9"/>
      <c r="BP5223" s="9"/>
      <c r="BQ5223" s="9"/>
      <c r="BT5223" s="9"/>
      <c r="BU5223" s="9"/>
      <c r="BX5223" s="9"/>
      <c r="BY5223" s="9"/>
      <c r="CB5223" s="9"/>
      <c r="CC5223" s="9"/>
      <c r="CF5223" s="9"/>
      <c r="CG5223" s="9"/>
      <c r="CJ5223" s="9"/>
      <c r="CK5223" s="9"/>
      <c r="CN5223" s="9"/>
      <c r="CO5223" s="9"/>
      <c r="CP5223" s="9"/>
      <c r="CQ5223" s="9"/>
      <c r="CR5223" s="9"/>
      <c r="CS5223" s="9"/>
      <c r="CT5223" s="9"/>
      <c r="CU5223" s="9"/>
      <c r="CV5223" s="9"/>
      <c r="CW5223" s="9"/>
      <c r="CX5223" s="9"/>
      <c r="CY5223" s="9"/>
      <c r="CZ5223" s="9"/>
      <c r="DA5223" s="9"/>
      <c r="DB5223" s="9"/>
      <c r="DC5223" s="9"/>
      <c r="DD5223" s="9"/>
      <c r="DE5223" s="9"/>
      <c r="DF5223" s="9"/>
      <c r="DG5223" s="9"/>
      <c r="DH5223" s="9"/>
      <c r="DI5223" s="9"/>
      <c r="DJ5223" s="9"/>
      <c r="DK5223" s="9"/>
      <c r="DL5223" s="9"/>
      <c r="DM5223" s="9"/>
      <c r="DN5223" s="9"/>
      <c r="DO5223" s="9"/>
      <c r="DP5223" s="9"/>
      <c r="DQ5223" s="9"/>
      <c r="DR5223" s="9"/>
      <c r="DS5223" s="9"/>
      <c r="DT5223" s="9"/>
      <c r="DU5223" s="9"/>
      <c r="DV5223" s="9"/>
      <c r="DW5223" s="9"/>
      <c r="DX5223" s="9"/>
      <c r="DY5223" s="9"/>
      <c r="DZ5223" s="9"/>
      <c r="EA5223" s="9"/>
    </row>
    <row r="5224" spans="2:131" ht="19.5" customHeight="1" x14ac:dyDescent="0.25">
      <c r="B5224" s="9"/>
      <c r="D5224" s="9"/>
      <c r="G5224" s="9"/>
      <c r="R5224" s="9"/>
      <c r="S5224" s="9"/>
      <c r="T5224" s="9"/>
      <c r="U5224" s="9"/>
      <c r="V5224" s="9"/>
      <c r="W5224" s="9"/>
      <c r="X5224" s="9"/>
      <c r="Y5224" s="9"/>
      <c r="Z5224" s="9"/>
      <c r="AA5224" s="9"/>
      <c r="AB5224" s="9"/>
      <c r="AC5224" s="9"/>
      <c r="AD5224" s="9"/>
      <c r="AE5224" s="9"/>
      <c r="AF5224" s="55"/>
      <c r="AG5224" s="55"/>
      <c r="AH5224" s="9"/>
      <c r="AI5224" s="9"/>
      <c r="AJ5224" s="9"/>
      <c r="AK5224" s="9"/>
      <c r="AL5224" s="9"/>
      <c r="AM5224" s="9"/>
      <c r="AN5224" s="9"/>
      <c r="AO5224" s="9"/>
      <c r="AP5224" s="9"/>
      <c r="AQ5224" s="9"/>
      <c r="AR5224" s="9"/>
      <c r="AS5224" s="9"/>
      <c r="AT5224" s="9"/>
      <c r="AU5224" s="9"/>
      <c r="AV5224" s="9"/>
      <c r="AW5224" s="9"/>
      <c r="AX5224" s="9"/>
      <c r="AY5224" s="9"/>
      <c r="AZ5224" s="9"/>
      <c r="BA5224" s="9"/>
      <c r="BB5224" s="9"/>
      <c r="BC5224" s="9"/>
      <c r="BD5224" s="9"/>
      <c r="BE5224" s="9"/>
      <c r="BF5224" s="9"/>
      <c r="BG5224" s="9"/>
      <c r="BH5224" s="9"/>
      <c r="BI5224" s="9"/>
      <c r="BJ5224" s="9"/>
      <c r="BK5224" s="9"/>
      <c r="BL5224" s="9"/>
      <c r="BM5224" s="9"/>
      <c r="BN5224" s="9"/>
      <c r="BO5224" s="9"/>
      <c r="BP5224" s="9"/>
      <c r="BQ5224" s="9"/>
      <c r="BT5224" s="9"/>
      <c r="BU5224" s="9"/>
      <c r="BX5224" s="9"/>
      <c r="BY5224" s="9"/>
      <c r="CB5224" s="9"/>
      <c r="CC5224" s="9"/>
      <c r="CF5224" s="9"/>
      <c r="CG5224" s="9"/>
      <c r="CJ5224" s="9"/>
      <c r="CK5224" s="9"/>
      <c r="CN5224" s="9"/>
      <c r="CO5224" s="9"/>
      <c r="CP5224" s="9"/>
      <c r="CQ5224" s="9"/>
      <c r="CR5224" s="9"/>
      <c r="CS5224" s="9"/>
      <c r="CT5224" s="9"/>
      <c r="CU5224" s="9"/>
      <c r="CV5224" s="9"/>
      <c r="CW5224" s="9"/>
      <c r="CX5224" s="9"/>
      <c r="CY5224" s="9"/>
      <c r="CZ5224" s="9"/>
      <c r="DA5224" s="9"/>
      <c r="DB5224" s="9"/>
      <c r="DC5224" s="9"/>
      <c r="DD5224" s="9"/>
      <c r="DE5224" s="9"/>
      <c r="DF5224" s="9"/>
      <c r="DG5224" s="9"/>
      <c r="DH5224" s="9"/>
      <c r="DI5224" s="9"/>
      <c r="DJ5224" s="9"/>
      <c r="DK5224" s="9"/>
      <c r="DL5224" s="9"/>
      <c r="DM5224" s="9"/>
      <c r="DN5224" s="9"/>
      <c r="DO5224" s="9"/>
      <c r="DP5224" s="9"/>
      <c r="DQ5224" s="9"/>
      <c r="DR5224" s="9"/>
      <c r="DS5224" s="9"/>
      <c r="DT5224" s="9"/>
      <c r="DU5224" s="9"/>
      <c r="DV5224" s="9"/>
      <c r="DW5224" s="9"/>
      <c r="DX5224" s="9"/>
      <c r="DY5224" s="9"/>
      <c r="DZ5224" s="9"/>
      <c r="EA5224" s="9"/>
    </row>
    <row r="5225" spans="2:131" ht="19.5" customHeight="1" x14ac:dyDescent="0.25">
      <c r="B5225" s="9"/>
      <c r="D5225" s="9"/>
      <c r="G5225" s="9"/>
      <c r="R5225" s="9"/>
      <c r="S5225" s="9"/>
      <c r="T5225" s="9"/>
      <c r="U5225" s="9"/>
      <c r="V5225" s="9"/>
      <c r="W5225" s="9"/>
      <c r="X5225" s="9"/>
      <c r="Y5225" s="9"/>
      <c r="Z5225" s="9"/>
      <c r="AA5225" s="9"/>
      <c r="AB5225" s="9"/>
      <c r="AC5225" s="9"/>
      <c r="AD5225" s="9"/>
      <c r="AE5225" s="9"/>
      <c r="AF5225" s="55"/>
      <c r="AG5225" s="55"/>
      <c r="AH5225" s="9"/>
      <c r="AI5225" s="9"/>
      <c r="AJ5225" s="9"/>
      <c r="AK5225" s="9"/>
      <c r="AL5225" s="9"/>
      <c r="AM5225" s="9"/>
      <c r="AN5225" s="9"/>
      <c r="AO5225" s="9"/>
      <c r="AP5225" s="9"/>
      <c r="AQ5225" s="9"/>
      <c r="AR5225" s="9"/>
      <c r="AS5225" s="9"/>
      <c r="AT5225" s="9"/>
      <c r="AU5225" s="9"/>
      <c r="AV5225" s="9"/>
      <c r="AW5225" s="9"/>
      <c r="AX5225" s="9"/>
      <c r="AY5225" s="9"/>
      <c r="AZ5225" s="9"/>
      <c r="BA5225" s="9"/>
      <c r="BB5225" s="9"/>
      <c r="BC5225" s="9"/>
      <c r="BD5225" s="9"/>
      <c r="BE5225" s="9"/>
      <c r="BF5225" s="9"/>
      <c r="BG5225" s="9"/>
      <c r="BH5225" s="9"/>
      <c r="BI5225" s="9"/>
      <c r="BJ5225" s="9"/>
      <c r="BK5225" s="9"/>
      <c r="BL5225" s="9"/>
      <c r="BM5225" s="9"/>
      <c r="BN5225" s="9"/>
      <c r="BO5225" s="9"/>
      <c r="BP5225" s="9"/>
      <c r="BQ5225" s="9"/>
      <c r="BT5225" s="9"/>
      <c r="BU5225" s="9"/>
      <c r="BX5225" s="9"/>
      <c r="BY5225" s="9"/>
      <c r="CB5225" s="9"/>
      <c r="CC5225" s="9"/>
      <c r="CF5225" s="9"/>
      <c r="CG5225" s="9"/>
      <c r="CJ5225" s="9"/>
      <c r="CK5225" s="9"/>
      <c r="CN5225" s="9"/>
      <c r="CO5225" s="9"/>
      <c r="CP5225" s="9"/>
      <c r="CQ5225" s="9"/>
      <c r="CR5225" s="9"/>
      <c r="CS5225" s="9"/>
      <c r="CT5225" s="9"/>
      <c r="CU5225" s="9"/>
      <c r="CV5225" s="9"/>
      <c r="CW5225" s="9"/>
      <c r="CX5225" s="9"/>
      <c r="CY5225" s="9"/>
      <c r="CZ5225" s="9"/>
      <c r="DA5225" s="9"/>
      <c r="DB5225" s="9"/>
      <c r="DC5225" s="9"/>
      <c r="DD5225" s="9"/>
      <c r="DE5225" s="9"/>
      <c r="DF5225" s="9"/>
      <c r="DG5225" s="9"/>
      <c r="DH5225" s="9"/>
      <c r="DI5225" s="9"/>
      <c r="DJ5225" s="9"/>
      <c r="DK5225" s="9"/>
      <c r="DL5225" s="9"/>
      <c r="DM5225" s="9"/>
      <c r="DN5225" s="9"/>
      <c r="DO5225" s="9"/>
      <c r="DP5225" s="9"/>
      <c r="DQ5225" s="9"/>
      <c r="DR5225" s="9"/>
      <c r="DS5225" s="9"/>
      <c r="DT5225" s="9"/>
      <c r="DU5225" s="9"/>
      <c r="DV5225" s="9"/>
      <c r="DW5225" s="9"/>
      <c r="DX5225" s="9"/>
      <c r="DY5225" s="9"/>
      <c r="DZ5225" s="9"/>
      <c r="EA5225" s="9"/>
    </row>
    <row r="5226" spans="2:131" ht="19.5" customHeight="1" x14ac:dyDescent="0.25">
      <c r="B5226" s="9"/>
      <c r="D5226" s="9"/>
      <c r="G5226" s="9"/>
      <c r="R5226" s="9"/>
      <c r="S5226" s="9"/>
      <c r="T5226" s="9"/>
      <c r="U5226" s="9"/>
      <c r="V5226" s="9"/>
      <c r="W5226" s="9"/>
      <c r="X5226" s="9"/>
      <c r="Y5226" s="9"/>
      <c r="Z5226" s="9"/>
      <c r="AA5226" s="9"/>
      <c r="AB5226" s="9"/>
      <c r="AC5226" s="9"/>
      <c r="AD5226" s="9"/>
      <c r="AE5226" s="9"/>
      <c r="AF5226" s="55"/>
      <c r="AG5226" s="55"/>
      <c r="AH5226" s="9"/>
      <c r="AI5226" s="9"/>
      <c r="AJ5226" s="9"/>
      <c r="AK5226" s="9"/>
      <c r="AL5226" s="9"/>
      <c r="AM5226" s="9"/>
      <c r="AN5226" s="9"/>
      <c r="AO5226" s="9"/>
      <c r="AP5226" s="9"/>
      <c r="AQ5226" s="9"/>
      <c r="AR5226" s="9"/>
      <c r="AS5226" s="9"/>
      <c r="AT5226" s="9"/>
      <c r="AU5226" s="9"/>
      <c r="AV5226" s="9"/>
      <c r="AW5226" s="9"/>
      <c r="AX5226" s="9"/>
      <c r="AY5226" s="9"/>
      <c r="AZ5226" s="9"/>
      <c r="BA5226" s="9"/>
      <c r="BB5226" s="9"/>
      <c r="BC5226" s="9"/>
      <c r="BD5226" s="9"/>
      <c r="BE5226" s="9"/>
      <c r="BF5226" s="9"/>
      <c r="BG5226" s="9"/>
      <c r="BH5226" s="9"/>
      <c r="BI5226" s="9"/>
      <c r="BJ5226" s="9"/>
      <c r="BK5226" s="9"/>
      <c r="BL5226" s="9"/>
      <c r="BM5226" s="9"/>
      <c r="BN5226" s="9"/>
      <c r="BO5226" s="9"/>
      <c r="BP5226" s="9"/>
      <c r="BQ5226" s="9"/>
      <c r="BT5226" s="9"/>
      <c r="BU5226" s="9"/>
      <c r="BX5226" s="9"/>
      <c r="BY5226" s="9"/>
      <c r="CB5226" s="9"/>
      <c r="CC5226" s="9"/>
      <c r="CF5226" s="9"/>
      <c r="CG5226" s="9"/>
      <c r="CJ5226" s="9"/>
      <c r="CK5226" s="9"/>
      <c r="CN5226" s="9"/>
      <c r="CO5226" s="9"/>
      <c r="CP5226" s="9"/>
      <c r="CQ5226" s="9"/>
      <c r="CR5226" s="9"/>
      <c r="CS5226" s="9"/>
      <c r="CT5226" s="9"/>
      <c r="CU5226" s="9"/>
      <c r="CV5226" s="9"/>
      <c r="CW5226" s="9"/>
      <c r="CX5226" s="9"/>
      <c r="CY5226" s="9"/>
      <c r="CZ5226" s="9"/>
      <c r="DA5226" s="9"/>
      <c r="DB5226" s="9"/>
      <c r="DC5226" s="9"/>
      <c r="DD5226" s="9"/>
      <c r="DE5226" s="9"/>
      <c r="DF5226" s="9"/>
      <c r="DG5226" s="9"/>
      <c r="DH5226" s="9"/>
      <c r="DI5226" s="9"/>
      <c r="DJ5226" s="9"/>
      <c r="DK5226" s="9"/>
      <c r="DL5226" s="9"/>
      <c r="DM5226" s="9"/>
      <c r="DN5226" s="9"/>
      <c r="DO5226" s="9"/>
      <c r="DP5226" s="9"/>
      <c r="DQ5226" s="9"/>
      <c r="DR5226" s="9"/>
      <c r="DS5226" s="9"/>
      <c r="DT5226" s="9"/>
      <c r="DU5226" s="9"/>
      <c r="DV5226" s="9"/>
      <c r="DW5226" s="9"/>
      <c r="DX5226" s="9"/>
      <c r="DY5226" s="9"/>
      <c r="DZ5226" s="9"/>
      <c r="EA5226" s="9"/>
    </row>
    <row r="5227" spans="2:131" ht="19.5" customHeight="1" x14ac:dyDescent="0.25">
      <c r="B5227" s="9"/>
      <c r="D5227" s="9"/>
      <c r="G5227" s="9"/>
      <c r="R5227" s="9"/>
      <c r="S5227" s="9"/>
      <c r="T5227" s="9"/>
      <c r="U5227" s="9"/>
      <c r="V5227" s="9"/>
      <c r="W5227" s="9"/>
      <c r="X5227" s="9"/>
      <c r="Y5227" s="9"/>
      <c r="Z5227" s="9"/>
      <c r="AA5227" s="9"/>
      <c r="AB5227" s="9"/>
      <c r="AC5227" s="9"/>
      <c r="AD5227" s="9"/>
      <c r="AE5227" s="9"/>
      <c r="AF5227" s="55"/>
      <c r="AG5227" s="55"/>
      <c r="AH5227" s="9"/>
      <c r="AI5227" s="9"/>
      <c r="AJ5227" s="9"/>
      <c r="AK5227" s="9"/>
      <c r="AL5227" s="9"/>
      <c r="AM5227" s="9"/>
      <c r="AN5227" s="9"/>
      <c r="AO5227" s="9"/>
      <c r="AP5227" s="9"/>
      <c r="AQ5227" s="9"/>
      <c r="AR5227" s="9"/>
      <c r="AS5227" s="9"/>
      <c r="AT5227" s="9"/>
      <c r="AU5227" s="9"/>
      <c r="AV5227" s="9"/>
      <c r="AW5227" s="9"/>
      <c r="AX5227" s="9"/>
      <c r="AY5227" s="9"/>
      <c r="AZ5227" s="9"/>
      <c r="BA5227" s="9"/>
      <c r="BB5227" s="9"/>
      <c r="BC5227" s="9"/>
      <c r="BD5227" s="9"/>
      <c r="BE5227" s="9"/>
      <c r="BF5227" s="9"/>
      <c r="BG5227" s="9"/>
      <c r="BH5227" s="9"/>
      <c r="BI5227" s="9"/>
      <c r="BJ5227" s="9"/>
      <c r="BK5227" s="9"/>
      <c r="BL5227" s="9"/>
      <c r="BM5227" s="9"/>
      <c r="BN5227" s="9"/>
      <c r="BO5227" s="9"/>
      <c r="BP5227" s="9"/>
      <c r="BQ5227" s="9"/>
      <c r="BT5227" s="9"/>
      <c r="BU5227" s="9"/>
      <c r="BX5227" s="9"/>
      <c r="BY5227" s="9"/>
      <c r="CB5227" s="9"/>
      <c r="CC5227" s="9"/>
      <c r="CF5227" s="9"/>
      <c r="CG5227" s="9"/>
      <c r="CJ5227" s="9"/>
      <c r="CK5227" s="9"/>
      <c r="CN5227" s="9"/>
      <c r="CO5227" s="9"/>
      <c r="CP5227" s="9"/>
      <c r="CQ5227" s="9"/>
      <c r="CR5227" s="9"/>
      <c r="CS5227" s="9"/>
      <c r="CT5227" s="9"/>
      <c r="CU5227" s="9"/>
      <c r="CV5227" s="9"/>
      <c r="CW5227" s="9"/>
      <c r="CX5227" s="9"/>
      <c r="CY5227" s="9"/>
      <c r="CZ5227" s="9"/>
      <c r="DA5227" s="9"/>
      <c r="DB5227" s="9"/>
      <c r="DC5227" s="9"/>
      <c r="DD5227" s="9"/>
      <c r="DE5227" s="9"/>
      <c r="DF5227" s="9"/>
      <c r="DG5227" s="9"/>
      <c r="DH5227" s="9"/>
      <c r="DI5227" s="9"/>
      <c r="DJ5227" s="9"/>
      <c r="DK5227" s="9"/>
      <c r="DL5227" s="9"/>
      <c r="DM5227" s="9"/>
      <c r="DN5227" s="9"/>
      <c r="DO5227" s="9"/>
      <c r="DP5227" s="9"/>
      <c r="DQ5227" s="9"/>
      <c r="DR5227" s="9"/>
      <c r="DS5227" s="9"/>
      <c r="DT5227" s="9"/>
      <c r="DU5227" s="9"/>
      <c r="DV5227" s="9"/>
      <c r="DW5227" s="9"/>
      <c r="DX5227" s="9"/>
      <c r="DY5227" s="9"/>
      <c r="DZ5227" s="9"/>
      <c r="EA5227" s="9"/>
    </row>
    <row r="5228" spans="2:131" ht="19.5" customHeight="1" x14ac:dyDescent="0.25">
      <c r="B5228" s="9"/>
      <c r="D5228" s="9"/>
      <c r="G5228" s="9"/>
      <c r="R5228" s="9"/>
      <c r="S5228" s="9"/>
      <c r="T5228" s="9"/>
      <c r="U5228" s="9"/>
      <c r="V5228" s="9"/>
      <c r="W5228" s="9"/>
      <c r="X5228" s="9"/>
      <c r="Y5228" s="9"/>
      <c r="Z5228" s="9"/>
      <c r="AA5228" s="9"/>
      <c r="AB5228" s="9"/>
      <c r="AC5228" s="9"/>
      <c r="AD5228" s="9"/>
      <c r="AE5228" s="9"/>
      <c r="AF5228" s="55"/>
      <c r="AG5228" s="55"/>
      <c r="AH5228" s="9"/>
      <c r="AI5228" s="9"/>
      <c r="AJ5228" s="9"/>
      <c r="AK5228" s="9"/>
      <c r="AL5228" s="9"/>
      <c r="AM5228" s="9"/>
      <c r="AN5228" s="9"/>
      <c r="AO5228" s="9"/>
      <c r="AP5228" s="9"/>
      <c r="AQ5228" s="9"/>
      <c r="AR5228" s="9"/>
      <c r="AS5228" s="9"/>
      <c r="AT5228" s="9"/>
      <c r="AU5228" s="9"/>
      <c r="AV5228" s="9"/>
      <c r="AW5228" s="9"/>
      <c r="AX5228" s="9"/>
      <c r="AY5228" s="9"/>
      <c r="AZ5228" s="9"/>
      <c r="BA5228" s="9"/>
      <c r="BB5228" s="9"/>
      <c r="BC5228" s="9"/>
      <c r="BD5228" s="9"/>
      <c r="BE5228" s="9"/>
      <c r="BF5228" s="9"/>
      <c r="BG5228" s="9"/>
      <c r="BH5228" s="9"/>
      <c r="BI5228" s="9"/>
      <c r="BJ5228" s="9"/>
      <c r="BK5228" s="9"/>
      <c r="BL5228" s="9"/>
      <c r="BM5228" s="9"/>
      <c r="BN5228" s="9"/>
      <c r="BO5228" s="9"/>
      <c r="BP5228" s="9"/>
      <c r="BQ5228" s="9"/>
      <c r="BT5228" s="9"/>
      <c r="BU5228" s="9"/>
      <c r="BX5228" s="9"/>
      <c r="BY5228" s="9"/>
      <c r="CB5228" s="9"/>
      <c r="CC5228" s="9"/>
      <c r="CF5228" s="9"/>
      <c r="CG5228" s="9"/>
      <c r="CJ5228" s="9"/>
      <c r="CK5228" s="9"/>
      <c r="CN5228" s="9"/>
      <c r="CO5228" s="9"/>
      <c r="CP5228" s="9"/>
      <c r="CQ5228" s="9"/>
      <c r="CR5228" s="9"/>
      <c r="CS5228" s="9"/>
      <c r="CT5228" s="9"/>
      <c r="CU5228" s="9"/>
      <c r="CV5228" s="9"/>
      <c r="CW5228" s="9"/>
      <c r="CX5228" s="9"/>
      <c r="CY5228" s="9"/>
      <c r="CZ5228" s="9"/>
      <c r="DA5228" s="9"/>
      <c r="DB5228" s="9"/>
      <c r="DC5228" s="9"/>
      <c r="DD5228" s="9"/>
      <c r="DE5228" s="9"/>
      <c r="DF5228" s="9"/>
      <c r="DG5228" s="9"/>
      <c r="DH5228" s="9"/>
      <c r="DI5228" s="9"/>
      <c r="DJ5228" s="9"/>
      <c r="DK5228" s="9"/>
      <c r="DL5228" s="9"/>
      <c r="DM5228" s="9"/>
      <c r="DN5228" s="9"/>
      <c r="DO5228" s="9"/>
      <c r="DP5228" s="9"/>
      <c r="DQ5228" s="9"/>
      <c r="DR5228" s="9"/>
      <c r="DS5228" s="9"/>
      <c r="DT5228" s="9"/>
      <c r="DU5228" s="9"/>
      <c r="DV5228" s="9"/>
      <c r="DW5228" s="9"/>
      <c r="DX5228" s="9"/>
      <c r="DY5228" s="9"/>
      <c r="DZ5228" s="9"/>
      <c r="EA5228" s="9"/>
    </row>
    <row r="5229" spans="2:131" ht="19.5" customHeight="1" x14ac:dyDescent="0.25">
      <c r="B5229" s="9"/>
      <c r="D5229" s="9"/>
      <c r="G5229" s="9"/>
      <c r="R5229" s="9"/>
      <c r="S5229" s="9"/>
      <c r="T5229" s="9"/>
      <c r="U5229" s="9"/>
      <c r="V5229" s="9"/>
      <c r="W5229" s="9"/>
      <c r="X5229" s="9"/>
      <c r="Y5229" s="9"/>
      <c r="Z5229" s="9"/>
      <c r="AA5229" s="9"/>
      <c r="AB5229" s="9"/>
      <c r="AC5229" s="9"/>
      <c r="AD5229" s="9"/>
      <c r="AE5229" s="9"/>
      <c r="AF5229" s="55"/>
      <c r="AG5229" s="55"/>
      <c r="AH5229" s="9"/>
      <c r="AI5229" s="9"/>
      <c r="AJ5229" s="9"/>
      <c r="AK5229" s="9"/>
      <c r="AL5229" s="9"/>
      <c r="AM5229" s="9"/>
      <c r="AN5229" s="9"/>
      <c r="AO5229" s="9"/>
      <c r="AP5229" s="9"/>
      <c r="AQ5229" s="9"/>
      <c r="AR5229" s="9"/>
      <c r="AS5229" s="9"/>
      <c r="AT5229" s="9"/>
      <c r="AU5229" s="9"/>
      <c r="AV5229" s="9"/>
      <c r="AW5229" s="9"/>
      <c r="AX5229" s="9"/>
      <c r="AY5229" s="9"/>
      <c r="AZ5229" s="9"/>
      <c r="BA5229" s="9"/>
      <c r="BB5229" s="9"/>
      <c r="BC5229" s="9"/>
      <c r="BD5229" s="9"/>
      <c r="BE5229" s="9"/>
      <c r="BF5229" s="9"/>
      <c r="BG5229" s="9"/>
      <c r="BH5229" s="9"/>
      <c r="BI5229" s="9"/>
      <c r="BJ5229" s="9"/>
      <c r="BK5229" s="9"/>
      <c r="BL5229" s="9"/>
      <c r="BM5229" s="9"/>
      <c r="BN5229" s="9"/>
      <c r="BO5229" s="9"/>
      <c r="BP5229" s="9"/>
      <c r="BQ5229" s="9"/>
      <c r="BT5229" s="9"/>
      <c r="BU5229" s="9"/>
      <c r="BX5229" s="9"/>
      <c r="BY5229" s="9"/>
      <c r="CB5229" s="9"/>
      <c r="CC5229" s="9"/>
      <c r="CF5229" s="9"/>
      <c r="CG5229" s="9"/>
      <c r="CJ5229" s="9"/>
      <c r="CK5229" s="9"/>
      <c r="CN5229" s="9"/>
      <c r="CO5229" s="9"/>
      <c r="CP5229" s="9"/>
      <c r="CQ5229" s="9"/>
      <c r="CR5229" s="9"/>
      <c r="CS5229" s="9"/>
      <c r="CT5229" s="9"/>
      <c r="CU5229" s="9"/>
      <c r="CV5229" s="9"/>
      <c r="CW5229" s="9"/>
      <c r="CX5229" s="9"/>
      <c r="CY5229" s="9"/>
      <c r="CZ5229" s="9"/>
      <c r="DA5229" s="9"/>
      <c r="DB5229" s="9"/>
      <c r="DC5229" s="9"/>
      <c r="DD5229" s="9"/>
      <c r="DE5229" s="9"/>
      <c r="DF5229" s="9"/>
      <c r="DG5229" s="9"/>
      <c r="DH5229" s="9"/>
      <c r="DI5229" s="9"/>
      <c r="DJ5229" s="9"/>
      <c r="DK5229" s="9"/>
      <c r="DL5229" s="9"/>
      <c r="DM5229" s="9"/>
      <c r="DN5229" s="9"/>
      <c r="DO5229" s="9"/>
      <c r="DP5229" s="9"/>
      <c r="DQ5229" s="9"/>
      <c r="DR5229" s="9"/>
      <c r="DS5229" s="9"/>
      <c r="DT5229" s="9"/>
      <c r="DU5229" s="9"/>
      <c r="DV5229" s="9"/>
      <c r="DW5229" s="9"/>
      <c r="DX5229" s="9"/>
      <c r="DY5229" s="9"/>
      <c r="DZ5229" s="9"/>
      <c r="EA5229" s="9"/>
    </row>
    <row r="5230" spans="2:131" ht="19.5" customHeight="1" x14ac:dyDescent="0.25">
      <c r="B5230" s="9"/>
      <c r="D5230" s="9"/>
      <c r="G5230" s="9"/>
      <c r="R5230" s="9"/>
      <c r="S5230" s="9"/>
      <c r="T5230" s="9"/>
      <c r="U5230" s="9"/>
      <c r="V5230" s="9"/>
      <c r="W5230" s="9"/>
      <c r="X5230" s="9"/>
      <c r="Y5230" s="9"/>
      <c r="Z5230" s="9"/>
      <c r="AA5230" s="9"/>
      <c r="AB5230" s="9"/>
      <c r="AC5230" s="9"/>
      <c r="AD5230" s="9"/>
      <c r="AE5230" s="9"/>
      <c r="AF5230" s="55"/>
      <c r="AG5230" s="55"/>
      <c r="AH5230" s="9"/>
      <c r="AI5230" s="9"/>
      <c r="AJ5230" s="9"/>
      <c r="AK5230" s="9"/>
      <c r="AL5230" s="9"/>
      <c r="AM5230" s="9"/>
      <c r="AN5230" s="9"/>
      <c r="AO5230" s="9"/>
      <c r="AP5230" s="9"/>
      <c r="AQ5230" s="9"/>
      <c r="AR5230" s="9"/>
      <c r="AS5230" s="9"/>
      <c r="AT5230" s="9"/>
      <c r="AU5230" s="9"/>
      <c r="AV5230" s="9"/>
      <c r="AW5230" s="9"/>
      <c r="AX5230" s="9"/>
      <c r="AY5230" s="9"/>
      <c r="AZ5230" s="9"/>
      <c r="BA5230" s="9"/>
      <c r="BB5230" s="9"/>
      <c r="BC5230" s="9"/>
      <c r="BD5230" s="9"/>
      <c r="BE5230" s="9"/>
      <c r="BF5230" s="9"/>
      <c r="BG5230" s="9"/>
      <c r="BH5230" s="9"/>
      <c r="BI5230" s="9"/>
      <c r="BJ5230" s="9"/>
      <c r="BK5230" s="9"/>
      <c r="BL5230" s="9"/>
      <c r="BM5230" s="9"/>
      <c r="BN5230" s="9"/>
      <c r="BO5230" s="9"/>
      <c r="BP5230" s="9"/>
      <c r="BQ5230" s="9"/>
      <c r="BT5230" s="9"/>
      <c r="BU5230" s="9"/>
      <c r="BX5230" s="9"/>
      <c r="BY5230" s="9"/>
      <c r="CB5230" s="9"/>
      <c r="CC5230" s="9"/>
      <c r="CF5230" s="9"/>
      <c r="CG5230" s="9"/>
      <c r="CJ5230" s="9"/>
      <c r="CK5230" s="9"/>
      <c r="CN5230" s="9"/>
      <c r="CO5230" s="9"/>
      <c r="CP5230" s="9"/>
      <c r="CQ5230" s="9"/>
      <c r="CR5230" s="9"/>
      <c r="CS5230" s="9"/>
      <c r="CT5230" s="9"/>
      <c r="CU5230" s="9"/>
      <c r="CV5230" s="9"/>
      <c r="CW5230" s="9"/>
      <c r="CX5230" s="9"/>
      <c r="CY5230" s="9"/>
      <c r="CZ5230" s="9"/>
      <c r="DA5230" s="9"/>
      <c r="DB5230" s="9"/>
      <c r="DC5230" s="9"/>
      <c r="DD5230" s="9"/>
      <c r="DE5230" s="9"/>
      <c r="DF5230" s="9"/>
      <c r="DG5230" s="9"/>
      <c r="DH5230" s="9"/>
      <c r="DI5230" s="9"/>
      <c r="DJ5230" s="9"/>
      <c r="DK5230" s="9"/>
      <c r="DL5230" s="9"/>
      <c r="DM5230" s="9"/>
      <c r="DN5230" s="9"/>
      <c r="DO5230" s="9"/>
      <c r="DP5230" s="9"/>
      <c r="DQ5230" s="9"/>
      <c r="DR5230" s="9"/>
      <c r="DS5230" s="9"/>
      <c r="DT5230" s="9"/>
      <c r="DU5230" s="9"/>
      <c r="DV5230" s="9"/>
      <c r="DW5230" s="9"/>
      <c r="DX5230" s="9"/>
      <c r="DY5230" s="9"/>
      <c r="DZ5230" s="9"/>
      <c r="EA5230" s="9"/>
    </row>
    <row r="5231" spans="2:131" ht="19.5" customHeight="1" x14ac:dyDescent="0.25">
      <c r="B5231" s="9"/>
      <c r="D5231" s="9"/>
      <c r="G5231" s="9"/>
      <c r="R5231" s="9"/>
      <c r="S5231" s="9"/>
      <c r="T5231" s="9"/>
      <c r="U5231" s="9"/>
      <c r="V5231" s="9"/>
      <c r="W5231" s="9"/>
      <c r="X5231" s="9"/>
      <c r="Y5231" s="9"/>
      <c r="Z5231" s="9"/>
      <c r="AA5231" s="9"/>
      <c r="AB5231" s="9"/>
      <c r="AC5231" s="9"/>
      <c r="AD5231" s="9"/>
      <c r="AE5231" s="9"/>
      <c r="AF5231" s="55"/>
      <c r="AG5231" s="55"/>
      <c r="AH5231" s="9"/>
      <c r="AI5231" s="9"/>
      <c r="AJ5231" s="9"/>
      <c r="AK5231" s="9"/>
      <c r="AL5231" s="9"/>
      <c r="AM5231" s="9"/>
      <c r="AN5231" s="9"/>
      <c r="AO5231" s="9"/>
      <c r="AP5231" s="9"/>
      <c r="AQ5231" s="9"/>
      <c r="AR5231" s="9"/>
      <c r="AS5231" s="9"/>
      <c r="AT5231" s="9"/>
      <c r="AU5231" s="9"/>
      <c r="AV5231" s="9"/>
      <c r="AW5231" s="9"/>
      <c r="AX5231" s="9"/>
      <c r="AY5231" s="9"/>
      <c r="AZ5231" s="9"/>
      <c r="BA5231" s="9"/>
      <c r="BB5231" s="9"/>
      <c r="BC5231" s="9"/>
      <c r="BD5231" s="9"/>
      <c r="BE5231" s="9"/>
      <c r="BF5231" s="9"/>
      <c r="BG5231" s="9"/>
      <c r="BH5231" s="9"/>
      <c r="BI5231" s="9"/>
      <c r="BJ5231" s="9"/>
      <c r="BK5231" s="9"/>
      <c r="BL5231" s="9"/>
      <c r="BM5231" s="9"/>
      <c r="BN5231" s="9"/>
      <c r="BO5231" s="9"/>
      <c r="BP5231" s="9"/>
      <c r="BQ5231" s="9"/>
      <c r="BT5231" s="9"/>
      <c r="BU5231" s="9"/>
      <c r="BX5231" s="9"/>
      <c r="BY5231" s="9"/>
      <c r="CB5231" s="9"/>
      <c r="CC5231" s="9"/>
      <c r="CF5231" s="9"/>
      <c r="CG5231" s="9"/>
      <c r="CJ5231" s="9"/>
      <c r="CK5231" s="9"/>
      <c r="CN5231" s="9"/>
      <c r="CO5231" s="9"/>
      <c r="CP5231" s="9"/>
      <c r="CQ5231" s="9"/>
      <c r="CR5231" s="9"/>
      <c r="CS5231" s="9"/>
      <c r="CT5231" s="9"/>
      <c r="CU5231" s="9"/>
      <c r="CV5231" s="9"/>
      <c r="CW5231" s="9"/>
      <c r="CX5231" s="9"/>
      <c r="CY5231" s="9"/>
      <c r="CZ5231" s="9"/>
      <c r="DA5231" s="9"/>
      <c r="DB5231" s="9"/>
      <c r="DC5231" s="9"/>
      <c r="DD5231" s="9"/>
      <c r="DE5231" s="9"/>
      <c r="DF5231" s="9"/>
      <c r="DG5231" s="9"/>
      <c r="DH5231" s="9"/>
      <c r="DI5231" s="9"/>
      <c r="DJ5231" s="9"/>
      <c r="DK5231" s="9"/>
      <c r="DL5231" s="9"/>
      <c r="DM5231" s="9"/>
      <c r="DN5231" s="9"/>
      <c r="DO5231" s="9"/>
      <c r="DP5231" s="9"/>
      <c r="DQ5231" s="9"/>
      <c r="DR5231" s="9"/>
      <c r="DS5231" s="9"/>
      <c r="DT5231" s="9"/>
      <c r="DU5231" s="9"/>
      <c r="DV5231" s="9"/>
      <c r="DW5231" s="9"/>
      <c r="DX5231" s="9"/>
      <c r="DY5231" s="9"/>
      <c r="DZ5231" s="9"/>
      <c r="EA5231" s="9"/>
    </row>
    <row r="5232" spans="2:131" ht="19.5" customHeight="1" x14ac:dyDescent="0.25">
      <c r="B5232" s="9"/>
      <c r="D5232" s="9"/>
      <c r="G5232" s="9"/>
      <c r="R5232" s="9"/>
      <c r="S5232" s="9"/>
      <c r="T5232" s="9"/>
      <c r="U5232" s="9"/>
      <c r="V5232" s="9"/>
      <c r="W5232" s="9"/>
      <c r="X5232" s="9"/>
      <c r="Y5232" s="9"/>
      <c r="Z5232" s="9"/>
      <c r="AA5232" s="9"/>
      <c r="AB5232" s="9"/>
      <c r="AC5232" s="9"/>
      <c r="AD5232" s="9"/>
      <c r="AE5232" s="9"/>
      <c r="AF5232" s="55"/>
      <c r="AG5232" s="55"/>
      <c r="AH5232" s="9"/>
      <c r="AI5232" s="9"/>
      <c r="AJ5232" s="9"/>
      <c r="AK5232" s="9"/>
      <c r="AL5232" s="9"/>
      <c r="AM5232" s="9"/>
      <c r="AN5232" s="9"/>
      <c r="AO5232" s="9"/>
      <c r="AP5232" s="9"/>
      <c r="AQ5232" s="9"/>
      <c r="AR5232" s="9"/>
      <c r="AS5232" s="9"/>
      <c r="AT5232" s="9"/>
      <c r="AU5232" s="9"/>
      <c r="AV5232" s="9"/>
      <c r="AW5232" s="9"/>
      <c r="AX5232" s="9"/>
      <c r="AY5232" s="9"/>
      <c r="AZ5232" s="9"/>
      <c r="BA5232" s="9"/>
      <c r="BB5232" s="9"/>
      <c r="BC5232" s="9"/>
      <c r="BD5232" s="9"/>
      <c r="BE5232" s="9"/>
      <c r="BF5232" s="9"/>
      <c r="BG5232" s="9"/>
      <c r="BH5232" s="9"/>
      <c r="BI5232" s="9"/>
      <c r="BJ5232" s="9"/>
      <c r="BK5232" s="9"/>
      <c r="BL5232" s="9"/>
      <c r="BM5232" s="9"/>
      <c r="BN5232" s="9"/>
      <c r="BO5232" s="9"/>
      <c r="BP5232" s="9"/>
      <c r="BQ5232" s="9"/>
      <c r="BT5232" s="9"/>
      <c r="BU5232" s="9"/>
      <c r="BX5232" s="9"/>
      <c r="BY5232" s="9"/>
      <c r="CB5232" s="9"/>
      <c r="CC5232" s="9"/>
      <c r="CF5232" s="9"/>
      <c r="CG5232" s="9"/>
      <c r="CJ5232" s="9"/>
      <c r="CK5232" s="9"/>
      <c r="CN5232" s="9"/>
      <c r="CO5232" s="9"/>
      <c r="CP5232" s="9"/>
      <c r="CQ5232" s="9"/>
      <c r="CR5232" s="9"/>
      <c r="CS5232" s="9"/>
      <c r="CT5232" s="9"/>
      <c r="CU5232" s="9"/>
      <c r="CV5232" s="9"/>
      <c r="CW5232" s="9"/>
      <c r="CX5232" s="9"/>
      <c r="CY5232" s="9"/>
      <c r="CZ5232" s="9"/>
      <c r="DA5232" s="9"/>
      <c r="DB5232" s="9"/>
      <c r="DC5232" s="9"/>
      <c r="DD5232" s="9"/>
      <c r="DE5232" s="9"/>
      <c r="DF5232" s="9"/>
      <c r="DG5232" s="9"/>
      <c r="DH5232" s="9"/>
      <c r="DI5232" s="9"/>
      <c r="DJ5232" s="9"/>
      <c r="DK5232" s="9"/>
      <c r="DL5232" s="9"/>
      <c r="DM5232" s="9"/>
      <c r="DN5232" s="9"/>
      <c r="DO5232" s="9"/>
      <c r="DP5232" s="9"/>
      <c r="DQ5232" s="9"/>
      <c r="DR5232" s="9"/>
      <c r="DS5232" s="9"/>
      <c r="DT5232" s="9"/>
      <c r="DU5232" s="9"/>
      <c r="DV5232" s="9"/>
      <c r="DW5232" s="9"/>
      <c r="DX5232" s="9"/>
      <c r="DY5232" s="9"/>
      <c r="DZ5232" s="9"/>
      <c r="EA5232" s="9"/>
    </row>
    <row r="5233" spans="2:131" ht="19.5" customHeight="1" x14ac:dyDescent="0.25">
      <c r="B5233" s="9"/>
      <c r="D5233" s="9"/>
      <c r="G5233" s="9"/>
      <c r="R5233" s="9"/>
      <c r="S5233" s="9"/>
      <c r="T5233" s="9"/>
      <c r="U5233" s="9"/>
      <c r="V5233" s="9"/>
      <c r="W5233" s="9"/>
      <c r="X5233" s="9"/>
      <c r="Y5233" s="9"/>
      <c r="Z5233" s="9"/>
      <c r="AA5233" s="9"/>
      <c r="AB5233" s="9"/>
      <c r="AC5233" s="9"/>
      <c r="AD5233" s="9"/>
      <c r="AE5233" s="9"/>
      <c r="AF5233" s="55"/>
      <c r="AG5233" s="55"/>
      <c r="AH5233" s="9"/>
      <c r="AI5233" s="9"/>
      <c r="AJ5233" s="9"/>
      <c r="AK5233" s="9"/>
      <c r="AL5233" s="9"/>
      <c r="AM5233" s="9"/>
      <c r="AN5233" s="9"/>
      <c r="AO5233" s="9"/>
      <c r="AP5233" s="9"/>
      <c r="AQ5233" s="9"/>
      <c r="AR5233" s="9"/>
      <c r="AS5233" s="9"/>
      <c r="AT5233" s="9"/>
      <c r="AU5233" s="9"/>
      <c r="AV5233" s="9"/>
      <c r="AW5233" s="9"/>
      <c r="AX5233" s="9"/>
      <c r="AY5233" s="9"/>
      <c r="AZ5233" s="9"/>
      <c r="BA5233" s="9"/>
      <c r="BB5233" s="9"/>
      <c r="BC5233" s="9"/>
      <c r="BD5233" s="9"/>
      <c r="BE5233" s="9"/>
      <c r="BF5233" s="9"/>
      <c r="BG5233" s="9"/>
      <c r="BH5233" s="9"/>
      <c r="BI5233" s="9"/>
      <c r="BJ5233" s="9"/>
      <c r="BK5233" s="9"/>
      <c r="BL5233" s="9"/>
      <c r="BM5233" s="9"/>
      <c r="BN5233" s="9"/>
      <c r="BO5233" s="9"/>
      <c r="BP5233" s="9"/>
      <c r="BQ5233" s="9"/>
      <c r="BT5233" s="9"/>
      <c r="BU5233" s="9"/>
      <c r="BX5233" s="9"/>
      <c r="BY5233" s="9"/>
      <c r="CB5233" s="9"/>
      <c r="CC5233" s="9"/>
      <c r="CF5233" s="9"/>
      <c r="CG5233" s="9"/>
      <c r="CJ5233" s="9"/>
      <c r="CK5233" s="9"/>
      <c r="CN5233" s="9"/>
      <c r="CO5233" s="9"/>
      <c r="CP5233" s="9"/>
      <c r="CQ5233" s="9"/>
      <c r="CR5233" s="9"/>
      <c r="CS5233" s="9"/>
      <c r="CT5233" s="9"/>
      <c r="CU5233" s="9"/>
      <c r="CV5233" s="9"/>
      <c r="CW5233" s="9"/>
      <c r="CX5233" s="9"/>
      <c r="CY5233" s="9"/>
      <c r="CZ5233" s="9"/>
      <c r="DA5233" s="9"/>
      <c r="DB5233" s="9"/>
      <c r="DC5233" s="9"/>
      <c r="DD5233" s="9"/>
      <c r="DE5233" s="9"/>
      <c r="DF5233" s="9"/>
      <c r="DG5233" s="9"/>
      <c r="DH5233" s="9"/>
      <c r="DI5233" s="9"/>
      <c r="DJ5233" s="9"/>
      <c r="DK5233" s="9"/>
      <c r="DL5233" s="9"/>
      <c r="DM5233" s="9"/>
      <c r="DN5233" s="9"/>
      <c r="DO5233" s="9"/>
      <c r="DP5233" s="9"/>
      <c r="DQ5233" s="9"/>
      <c r="DR5233" s="9"/>
      <c r="DS5233" s="9"/>
      <c r="DT5233" s="9"/>
      <c r="DU5233" s="9"/>
      <c r="DV5233" s="9"/>
      <c r="DW5233" s="9"/>
      <c r="DX5233" s="9"/>
      <c r="DY5233" s="9"/>
      <c r="DZ5233" s="9"/>
      <c r="EA5233" s="9"/>
    </row>
    <row r="5234" spans="2:131" ht="19.5" customHeight="1" x14ac:dyDescent="0.25">
      <c r="B5234" s="9"/>
      <c r="D5234" s="9"/>
      <c r="G5234" s="9"/>
      <c r="R5234" s="9"/>
      <c r="S5234" s="9"/>
      <c r="T5234" s="9"/>
      <c r="U5234" s="9"/>
      <c r="V5234" s="9"/>
      <c r="W5234" s="9"/>
      <c r="X5234" s="9"/>
      <c r="Y5234" s="9"/>
      <c r="Z5234" s="9"/>
      <c r="AA5234" s="9"/>
      <c r="AB5234" s="9"/>
      <c r="AC5234" s="9"/>
      <c r="AD5234" s="9"/>
      <c r="AE5234" s="9"/>
      <c r="AF5234" s="55"/>
      <c r="AG5234" s="55"/>
      <c r="AH5234" s="9"/>
      <c r="AI5234" s="9"/>
      <c r="AJ5234" s="9"/>
      <c r="AK5234" s="9"/>
      <c r="AL5234" s="9"/>
      <c r="AM5234" s="9"/>
      <c r="AN5234" s="9"/>
      <c r="AO5234" s="9"/>
      <c r="AP5234" s="9"/>
      <c r="AQ5234" s="9"/>
      <c r="AR5234" s="9"/>
      <c r="AS5234" s="9"/>
      <c r="AT5234" s="9"/>
      <c r="AU5234" s="9"/>
      <c r="AV5234" s="9"/>
      <c r="AW5234" s="9"/>
      <c r="AX5234" s="9"/>
      <c r="AY5234" s="9"/>
      <c r="AZ5234" s="9"/>
      <c r="BA5234" s="9"/>
      <c r="BB5234" s="9"/>
      <c r="BC5234" s="9"/>
      <c r="BD5234" s="9"/>
      <c r="BE5234" s="9"/>
      <c r="BF5234" s="9"/>
      <c r="BG5234" s="9"/>
      <c r="BH5234" s="9"/>
      <c r="BI5234" s="9"/>
      <c r="BJ5234" s="9"/>
      <c r="BK5234" s="9"/>
      <c r="BL5234" s="9"/>
      <c r="BM5234" s="9"/>
      <c r="BN5234" s="9"/>
      <c r="BO5234" s="9"/>
      <c r="BP5234" s="9"/>
      <c r="BQ5234" s="9"/>
      <c r="BT5234" s="9"/>
      <c r="BU5234" s="9"/>
      <c r="BX5234" s="9"/>
      <c r="BY5234" s="9"/>
      <c r="CB5234" s="9"/>
      <c r="CC5234" s="9"/>
      <c r="CF5234" s="9"/>
      <c r="CG5234" s="9"/>
      <c r="CJ5234" s="9"/>
      <c r="CK5234" s="9"/>
      <c r="CN5234" s="9"/>
      <c r="CO5234" s="9"/>
      <c r="CP5234" s="9"/>
      <c r="CQ5234" s="9"/>
      <c r="CR5234" s="9"/>
      <c r="CS5234" s="9"/>
      <c r="CT5234" s="9"/>
      <c r="CU5234" s="9"/>
      <c r="CV5234" s="9"/>
      <c r="CW5234" s="9"/>
      <c r="CX5234" s="9"/>
      <c r="CY5234" s="9"/>
      <c r="CZ5234" s="9"/>
      <c r="DA5234" s="9"/>
      <c r="DB5234" s="9"/>
      <c r="DC5234" s="9"/>
      <c r="DD5234" s="9"/>
      <c r="DE5234" s="9"/>
      <c r="DF5234" s="9"/>
      <c r="DG5234" s="9"/>
      <c r="DH5234" s="9"/>
      <c r="DI5234" s="9"/>
      <c r="DJ5234" s="9"/>
      <c r="DK5234" s="9"/>
      <c r="DL5234" s="9"/>
      <c r="DM5234" s="9"/>
      <c r="DN5234" s="9"/>
      <c r="DO5234" s="9"/>
      <c r="DP5234" s="9"/>
      <c r="DQ5234" s="9"/>
      <c r="DR5234" s="9"/>
      <c r="DS5234" s="9"/>
      <c r="DT5234" s="9"/>
      <c r="DU5234" s="9"/>
      <c r="DV5234" s="9"/>
      <c r="DW5234" s="9"/>
      <c r="DX5234" s="9"/>
      <c r="DY5234" s="9"/>
      <c r="DZ5234" s="9"/>
      <c r="EA5234" s="9"/>
    </row>
    <row r="5235" spans="2:131" ht="19.5" customHeight="1" x14ac:dyDescent="0.25">
      <c r="B5235" s="9"/>
      <c r="D5235" s="9"/>
      <c r="G5235" s="9"/>
      <c r="R5235" s="9"/>
      <c r="S5235" s="9"/>
      <c r="T5235" s="9"/>
      <c r="U5235" s="9"/>
      <c r="V5235" s="9"/>
      <c r="W5235" s="9"/>
      <c r="X5235" s="9"/>
      <c r="Y5235" s="9"/>
      <c r="Z5235" s="9"/>
      <c r="AA5235" s="9"/>
      <c r="AB5235" s="9"/>
      <c r="AC5235" s="9"/>
      <c r="AD5235" s="9"/>
      <c r="AE5235" s="9"/>
      <c r="AF5235" s="55"/>
      <c r="AG5235" s="55"/>
      <c r="AH5235" s="9"/>
      <c r="AI5235" s="9"/>
      <c r="AJ5235" s="9"/>
      <c r="AK5235" s="9"/>
      <c r="AL5235" s="9"/>
      <c r="AM5235" s="9"/>
      <c r="AN5235" s="9"/>
      <c r="AO5235" s="9"/>
      <c r="AP5235" s="9"/>
      <c r="AQ5235" s="9"/>
      <c r="AR5235" s="9"/>
      <c r="AS5235" s="9"/>
      <c r="AT5235" s="9"/>
      <c r="AU5235" s="9"/>
      <c r="AV5235" s="9"/>
      <c r="AW5235" s="9"/>
      <c r="AX5235" s="9"/>
      <c r="AY5235" s="9"/>
      <c r="AZ5235" s="9"/>
      <c r="BA5235" s="9"/>
      <c r="BB5235" s="9"/>
      <c r="BC5235" s="9"/>
      <c r="BD5235" s="9"/>
      <c r="BE5235" s="9"/>
      <c r="BF5235" s="9"/>
      <c r="BG5235" s="9"/>
      <c r="BH5235" s="9"/>
      <c r="BI5235" s="9"/>
      <c r="BJ5235" s="9"/>
      <c r="BK5235" s="9"/>
      <c r="BL5235" s="9"/>
      <c r="BM5235" s="9"/>
      <c r="BN5235" s="9"/>
      <c r="BO5235" s="9"/>
      <c r="BP5235" s="9"/>
      <c r="BQ5235" s="9"/>
      <c r="BT5235" s="9"/>
      <c r="BU5235" s="9"/>
      <c r="BX5235" s="9"/>
      <c r="BY5235" s="9"/>
      <c r="CB5235" s="9"/>
      <c r="CC5235" s="9"/>
      <c r="CF5235" s="9"/>
      <c r="CG5235" s="9"/>
      <c r="CJ5235" s="9"/>
      <c r="CK5235" s="9"/>
      <c r="CN5235" s="9"/>
      <c r="CO5235" s="9"/>
      <c r="CP5235" s="9"/>
      <c r="CQ5235" s="9"/>
      <c r="CR5235" s="9"/>
      <c r="CS5235" s="9"/>
      <c r="CT5235" s="9"/>
      <c r="CU5235" s="9"/>
      <c r="CV5235" s="9"/>
      <c r="CW5235" s="9"/>
      <c r="CX5235" s="9"/>
      <c r="CY5235" s="9"/>
      <c r="CZ5235" s="9"/>
      <c r="DA5235" s="9"/>
      <c r="DB5235" s="9"/>
      <c r="DC5235" s="9"/>
      <c r="DD5235" s="9"/>
      <c r="DE5235" s="9"/>
      <c r="DF5235" s="9"/>
      <c r="DG5235" s="9"/>
      <c r="DH5235" s="9"/>
      <c r="DI5235" s="9"/>
      <c r="DJ5235" s="9"/>
      <c r="DK5235" s="9"/>
      <c r="DL5235" s="9"/>
      <c r="DM5235" s="9"/>
      <c r="DN5235" s="9"/>
      <c r="DO5235" s="9"/>
      <c r="DP5235" s="9"/>
      <c r="DQ5235" s="9"/>
      <c r="DR5235" s="9"/>
      <c r="DS5235" s="9"/>
      <c r="DT5235" s="9"/>
      <c r="DU5235" s="9"/>
      <c r="DV5235" s="9"/>
      <c r="DW5235" s="9"/>
      <c r="DX5235" s="9"/>
      <c r="DY5235" s="9"/>
      <c r="DZ5235" s="9"/>
      <c r="EA5235" s="9"/>
    </row>
    <row r="5236" spans="2:131" ht="19.5" customHeight="1" x14ac:dyDescent="0.25">
      <c r="B5236" s="9"/>
      <c r="D5236" s="9"/>
      <c r="G5236" s="9"/>
      <c r="R5236" s="9"/>
      <c r="S5236" s="9"/>
      <c r="T5236" s="9"/>
      <c r="U5236" s="9"/>
      <c r="V5236" s="9"/>
      <c r="W5236" s="9"/>
      <c r="X5236" s="9"/>
      <c r="Y5236" s="9"/>
      <c r="Z5236" s="9"/>
      <c r="AA5236" s="9"/>
      <c r="AB5236" s="9"/>
      <c r="AC5236" s="9"/>
      <c r="AD5236" s="9"/>
      <c r="AE5236" s="9"/>
      <c r="AF5236" s="55"/>
      <c r="AG5236" s="55"/>
      <c r="AH5236" s="9"/>
      <c r="AI5236" s="9"/>
      <c r="AJ5236" s="9"/>
      <c r="AK5236" s="9"/>
      <c r="AL5236" s="9"/>
      <c r="AM5236" s="9"/>
      <c r="AN5236" s="9"/>
      <c r="AO5236" s="9"/>
      <c r="AP5236" s="9"/>
      <c r="AQ5236" s="9"/>
      <c r="AR5236" s="9"/>
      <c r="AS5236" s="9"/>
      <c r="AT5236" s="9"/>
      <c r="AU5236" s="9"/>
      <c r="AV5236" s="9"/>
      <c r="AW5236" s="9"/>
      <c r="AX5236" s="9"/>
      <c r="AY5236" s="9"/>
      <c r="AZ5236" s="9"/>
      <c r="BA5236" s="9"/>
      <c r="BB5236" s="9"/>
      <c r="BC5236" s="9"/>
      <c r="BD5236" s="9"/>
      <c r="BE5236" s="9"/>
      <c r="BF5236" s="9"/>
      <c r="BG5236" s="9"/>
      <c r="BH5236" s="9"/>
      <c r="BI5236" s="9"/>
      <c r="BJ5236" s="9"/>
      <c r="BK5236" s="9"/>
      <c r="BL5236" s="9"/>
      <c r="BM5236" s="9"/>
      <c r="BN5236" s="9"/>
      <c r="BO5236" s="9"/>
      <c r="BP5236" s="9"/>
      <c r="BQ5236" s="9"/>
      <c r="BT5236" s="9"/>
      <c r="BU5236" s="9"/>
      <c r="BX5236" s="9"/>
      <c r="BY5236" s="9"/>
      <c r="CB5236" s="9"/>
      <c r="CC5236" s="9"/>
      <c r="CF5236" s="9"/>
      <c r="CG5236" s="9"/>
      <c r="CJ5236" s="9"/>
      <c r="CK5236" s="9"/>
      <c r="CN5236" s="9"/>
      <c r="CO5236" s="9"/>
      <c r="CP5236" s="9"/>
      <c r="CQ5236" s="9"/>
      <c r="CR5236" s="9"/>
      <c r="CS5236" s="9"/>
      <c r="CT5236" s="9"/>
      <c r="CU5236" s="9"/>
      <c r="CV5236" s="9"/>
      <c r="CW5236" s="9"/>
      <c r="CX5236" s="9"/>
      <c r="CY5236" s="9"/>
      <c r="CZ5236" s="9"/>
      <c r="DA5236" s="9"/>
      <c r="DB5236" s="9"/>
      <c r="DC5236" s="9"/>
      <c r="DD5236" s="9"/>
      <c r="DE5236" s="9"/>
      <c r="DF5236" s="9"/>
      <c r="DG5236" s="9"/>
      <c r="DH5236" s="9"/>
      <c r="DI5236" s="9"/>
      <c r="DJ5236" s="9"/>
      <c r="DK5236" s="9"/>
      <c r="DL5236" s="9"/>
      <c r="DM5236" s="9"/>
      <c r="DN5236" s="9"/>
      <c r="DO5236" s="9"/>
      <c r="DP5236" s="9"/>
      <c r="DQ5236" s="9"/>
      <c r="DR5236" s="9"/>
      <c r="DS5236" s="9"/>
      <c r="DT5236" s="9"/>
      <c r="DU5236" s="9"/>
      <c r="DV5236" s="9"/>
      <c r="DW5236" s="9"/>
      <c r="DX5236" s="9"/>
      <c r="DY5236" s="9"/>
      <c r="DZ5236" s="9"/>
      <c r="EA5236" s="9"/>
    </row>
    <row r="5237" spans="2:131" ht="19.5" customHeight="1" x14ac:dyDescent="0.25">
      <c r="B5237" s="9"/>
      <c r="D5237" s="9"/>
      <c r="G5237" s="9"/>
      <c r="R5237" s="9"/>
      <c r="S5237" s="9"/>
      <c r="T5237" s="9"/>
      <c r="U5237" s="9"/>
      <c r="V5237" s="9"/>
      <c r="W5237" s="9"/>
      <c r="X5237" s="9"/>
      <c r="Y5237" s="9"/>
      <c r="Z5237" s="9"/>
      <c r="AA5237" s="9"/>
      <c r="AB5237" s="9"/>
      <c r="AC5237" s="9"/>
      <c r="AD5237" s="9"/>
      <c r="AE5237" s="9"/>
      <c r="AF5237" s="55"/>
      <c r="AG5237" s="55"/>
      <c r="AH5237" s="9"/>
      <c r="AI5237" s="9"/>
      <c r="AJ5237" s="9"/>
      <c r="AK5237" s="9"/>
      <c r="AL5237" s="9"/>
      <c r="AM5237" s="9"/>
      <c r="AN5237" s="9"/>
      <c r="AO5237" s="9"/>
      <c r="AP5237" s="9"/>
      <c r="AQ5237" s="9"/>
      <c r="AR5237" s="9"/>
      <c r="AS5237" s="9"/>
      <c r="AT5237" s="9"/>
      <c r="AU5237" s="9"/>
      <c r="AV5237" s="9"/>
      <c r="AW5237" s="9"/>
      <c r="AX5237" s="9"/>
      <c r="AY5237" s="9"/>
      <c r="AZ5237" s="9"/>
      <c r="BA5237" s="9"/>
      <c r="BB5237" s="9"/>
      <c r="BC5237" s="9"/>
      <c r="BD5237" s="9"/>
      <c r="BE5237" s="9"/>
      <c r="BF5237" s="9"/>
      <c r="BG5237" s="9"/>
      <c r="BH5237" s="9"/>
      <c r="BI5237" s="9"/>
      <c r="BJ5237" s="9"/>
      <c r="BK5237" s="9"/>
      <c r="BL5237" s="9"/>
      <c r="BM5237" s="9"/>
      <c r="BN5237" s="9"/>
      <c r="BO5237" s="9"/>
      <c r="BP5237" s="9"/>
      <c r="BQ5237" s="9"/>
      <c r="BT5237" s="9"/>
      <c r="BU5237" s="9"/>
      <c r="BX5237" s="9"/>
      <c r="BY5237" s="9"/>
      <c r="CB5237" s="9"/>
      <c r="CC5237" s="9"/>
      <c r="CF5237" s="9"/>
      <c r="CG5237" s="9"/>
      <c r="CJ5237" s="9"/>
      <c r="CK5237" s="9"/>
      <c r="CN5237" s="9"/>
      <c r="CO5237" s="9"/>
      <c r="CP5237" s="9"/>
      <c r="CQ5237" s="9"/>
      <c r="CR5237" s="9"/>
      <c r="CS5237" s="9"/>
      <c r="CT5237" s="9"/>
      <c r="CU5237" s="9"/>
      <c r="CV5237" s="9"/>
      <c r="CW5237" s="9"/>
      <c r="CX5237" s="9"/>
      <c r="CY5237" s="9"/>
      <c r="CZ5237" s="9"/>
      <c r="DA5237" s="9"/>
      <c r="DB5237" s="9"/>
      <c r="DC5237" s="9"/>
      <c r="DD5237" s="9"/>
      <c r="DE5237" s="9"/>
      <c r="DF5237" s="9"/>
      <c r="DG5237" s="9"/>
      <c r="DH5237" s="9"/>
      <c r="DI5237" s="9"/>
      <c r="DJ5237" s="9"/>
      <c r="DK5237" s="9"/>
      <c r="DL5237" s="9"/>
      <c r="DM5237" s="9"/>
      <c r="DN5237" s="9"/>
      <c r="DO5237" s="9"/>
      <c r="DP5237" s="9"/>
      <c r="DQ5237" s="9"/>
      <c r="DR5237" s="9"/>
      <c r="DS5237" s="9"/>
      <c r="DT5237" s="9"/>
      <c r="DU5237" s="9"/>
      <c r="DV5237" s="9"/>
      <c r="DW5237" s="9"/>
      <c r="DX5237" s="9"/>
      <c r="DY5237" s="9"/>
      <c r="DZ5237" s="9"/>
      <c r="EA5237" s="9"/>
    </row>
    <row r="5238" spans="2:131" ht="19.5" customHeight="1" x14ac:dyDescent="0.25">
      <c r="B5238" s="9"/>
      <c r="D5238" s="9"/>
      <c r="G5238" s="9"/>
      <c r="R5238" s="9"/>
      <c r="S5238" s="9"/>
      <c r="T5238" s="9"/>
      <c r="U5238" s="9"/>
      <c r="V5238" s="9"/>
      <c r="W5238" s="9"/>
      <c r="X5238" s="9"/>
      <c r="Y5238" s="9"/>
      <c r="Z5238" s="9"/>
      <c r="AA5238" s="9"/>
      <c r="AB5238" s="9"/>
      <c r="AC5238" s="9"/>
      <c r="AD5238" s="9"/>
      <c r="AE5238" s="9"/>
      <c r="AF5238" s="55"/>
      <c r="AG5238" s="55"/>
      <c r="AH5238" s="9"/>
      <c r="AI5238" s="9"/>
      <c r="AJ5238" s="9"/>
      <c r="AK5238" s="9"/>
      <c r="AL5238" s="9"/>
      <c r="AM5238" s="9"/>
      <c r="AN5238" s="9"/>
      <c r="AO5238" s="9"/>
      <c r="AP5238" s="9"/>
      <c r="AQ5238" s="9"/>
      <c r="AR5238" s="9"/>
      <c r="AS5238" s="9"/>
      <c r="AT5238" s="9"/>
      <c r="AU5238" s="9"/>
      <c r="AV5238" s="9"/>
      <c r="AW5238" s="9"/>
      <c r="AX5238" s="9"/>
      <c r="AY5238" s="9"/>
      <c r="AZ5238" s="9"/>
      <c r="BA5238" s="9"/>
      <c r="BB5238" s="9"/>
      <c r="BC5238" s="9"/>
      <c r="BD5238" s="9"/>
      <c r="BE5238" s="9"/>
      <c r="BF5238" s="9"/>
      <c r="BG5238" s="9"/>
      <c r="BH5238" s="9"/>
      <c r="BI5238" s="9"/>
      <c r="BJ5238" s="9"/>
      <c r="BK5238" s="9"/>
      <c r="BL5238" s="9"/>
      <c r="BM5238" s="9"/>
      <c r="BN5238" s="9"/>
      <c r="BO5238" s="9"/>
      <c r="BP5238" s="9"/>
      <c r="BQ5238" s="9"/>
      <c r="BT5238" s="9"/>
      <c r="BU5238" s="9"/>
      <c r="BX5238" s="9"/>
      <c r="BY5238" s="9"/>
      <c r="CB5238" s="9"/>
      <c r="CC5238" s="9"/>
      <c r="CF5238" s="9"/>
      <c r="CG5238" s="9"/>
      <c r="CJ5238" s="9"/>
      <c r="CK5238" s="9"/>
      <c r="CN5238" s="9"/>
      <c r="CO5238" s="9"/>
      <c r="CP5238" s="9"/>
      <c r="CQ5238" s="9"/>
      <c r="CR5238" s="9"/>
      <c r="CS5238" s="9"/>
      <c r="CT5238" s="9"/>
      <c r="CU5238" s="9"/>
      <c r="CV5238" s="9"/>
      <c r="CW5238" s="9"/>
      <c r="CX5238" s="9"/>
      <c r="CY5238" s="9"/>
      <c r="CZ5238" s="9"/>
      <c r="DA5238" s="9"/>
      <c r="DB5238" s="9"/>
      <c r="DC5238" s="9"/>
      <c r="DD5238" s="9"/>
      <c r="DE5238" s="9"/>
      <c r="DF5238" s="9"/>
      <c r="DG5238" s="9"/>
      <c r="DH5238" s="9"/>
      <c r="DI5238" s="9"/>
      <c r="DJ5238" s="9"/>
      <c r="DK5238" s="9"/>
      <c r="DL5238" s="9"/>
      <c r="DM5238" s="9"/>
      <c r="DN5238" s="9"/>
      <c r="DO5238" s="9"/>
      <c r="DP5238" s="9"/>
      <c r="DQ5238" s="9"/>
      <c r="DR5238" s="9"/>
      <c r="DS5238" s="9"/>
      <c r="DT5238" s="9"/>
      <c r="DU5238" s="9"/>
      <c r="DV5238" s="9"/>
      <c r="DW5238" s="9"/>
      <c r="DX5238" s="9"/>
      <c r="DY5238" s="9"/>
      <c r="DZ5238" s="9"/>
      <c r="EA5238" s="9"/>
    </row>
    <row r="5239" spans="2:131" ht="19.5" customHeight="1" x14ac:dyDescent="0.25">
      <c r="B5239" s="9"/>
      <c r="D5239" s="9"/>
      <c r="G5239" s="9"/>
      <c r="R5239" s="9"/>
      <c r="S5239" s="9"/>
      <c r="T5239" s="9"/>
      <c r="U5239" s="9"/>
      <c r="V5239" s="9"/>
      <c r="W5239" s="9"/>
      <c r="X5239" s="9"/>
      <c r="Y5239" s="9"/>
      <c r="Z5239" s="9"/>
      <c r="AA5239" s="9"/>
      <c r="AB5239" s="9"/>
      <c r="AC5239" s="9"/>
      <c r="AD5239" s="9"/>
      <c r="AE5239" s="9"/>
      <c r="AF5239" s="55"/>
      <c r="AG5239" s="55"/>
      <c r="AH5239" s="9"/>
      <c r="AI5239" s="9"/>
      <c r="AJ5239" s="9"/>
      <c r="AK5239" s="9"/>
      <c r="AL5239" s="9"/>
      <c r="AM5239" s="9"/>
      <c r="AN5239" s="9"/>
      <c r="AO5239" s="9"/>
      <c r="AP5239" s="9"/>
      <c r="AQ5239" s="9"/>
      <c r="AR5239" s="9"/>
      <c r="AS5239" s="9"/>
      <c r="AT5239" s="9"/>
      <c r="AU5239" s="9"/>
      <c r="AV5239" s="9"/>
      <c r="AW5239" s="9"/>
      <c r="AX5239" s="9"/>
      <c r="AY5239" s="9"/>
      <c r="AZ5239" s="9"/>
      <c r="BA5239" s="9"/>
      <c r="BB5239" s="9"/>
      <c r="BC5239" s="9"/>
      <c r="BD5239" s="9"/>
      <c r="BE5239" s="9"/>
      <c r="BF5239" s="9"/>
      <c r="BG5239" s="9"/>
      <c r="BH5239" s="9"/>
      <c r="BI5239" s="9"/>
      <c r="BJ5239" s="9"/>
      <c r="BK5239" s="9"/>
      <c r="BL5239" s="9"/>
      <c r="BM5239" s="9"/>
      <c r="BN5239" s="9"/>
      <c r="BO5239" s="9"/>
      <c r="BP5239" s="9"/>
      <c r="BQ5239" s="9"/>
      <c r="BT5239" s="9"/>
      <c r="BU5239" s="9"/>
      <c r="BX5239" s="9"/>
      <c r="BY5239" s="9"/>
      <c r="CB5239" s="9"/>
      <c r="CC5239" s="9"/>
      <c r="CF5239" s="9"/>
      <c r="CG5239" s="9"/>
      <c r="CJ5239" s="9"/>
      <c r="CK5239" s="9"/>
      <c r="CN5239" s="9"/>
      <c r="CO5239" s="9"/>
      <c r="CP5239" s="9"/>
      <c r="CQ5239" s="9"/>
      <c r="CR5239" s="9"/>
      <c r="CS5239" s="9"/>
      <c r="CT5239" s="9"/>
      <c r="CU5239" s="9"/>
      <c r="CV5239" s="9"/>
      <c r="CW5239" s="9"/>
      <c r="CX5239" s="9"/>
      <c r="CY5239" s="9"/>
      <c r="CZ5239" s="9"/>
      <c r="DA5239" s="9"/>
      <c r="DB5239" s="9"/>
      <c r="DC5239" s="9"/>
      <c r="DD5239" s="9"/>
      <c r="DE5239" s="9"/>
      <c r="DF5239" s="9"/>
      <c r="DG5239" s="9"/>
      <c r="DH5239" s="9"/>
      <c r="DI5239" s="9"/>
      <c r="DJ5239" s="9"/>
      <c r="DK5239" s="9"/>
      <c r="DL5239" s="9"/>
      <c r="DM5239" s="9"/>
      <c r="DN5239" s="9"/>
      <c r="DO5239" s="9"/>
      <c r="DP5239" s="9"/>
      <c r="DQ5239" s="9"/>
      <c r="DR5239" s="9"/>
      <c r="DS5239" s="9"/>
      <c r="DT5239" s="9"/>
      <c r="DU5239" s="9"/>
      <c r="DV5239" s="9"/>
      <c r="DW5239" s="9"/>
      <c r="DX5239" s="9"/>
      <c r="DY5239" s="9"/>
      <c r="DZ5239" s="9"/>
      <c r="EA5239" s="9"/>
    </row>
    <row r="5240" spans="2:131" ht="19.5" customHeight="1" x14ac:dyDescent="0.25">
      <c r="B5240" s="9"/>
      <c r="D5240" s="9"/>
      <c r="G5240" s="9"/>
      <c r="R5240" s="9"/>
      <c r="S5240" s="9"/>
      <c r="T5240" s="9"/>
      <c r="U5240" s="9"/>
      <c r="V5240" s="9"/>
      <c r="W5240" s="9"/>
      <c r="X5240" s="9"/>
      <c r="Y5240" s="9"/>
      <c r="Z5240" s="9"/>
      <c r="AA5240" s="9"/>
      <c r="AB5240" s="9"/>
      <c r="AC5240" s="9"/>
      <c r="AD5240" s="9"/>
      <c r="AE5240" s="9"/>
      <c r="AF5240" s="55"/>
      <c r="AG5240" s="55"/>
      <c r="AH5240" s="9"/>
      <c r="AI5240" s="9"/>
      <c r="AJ5240" s="9"/>
      <c r="AK5240" s="9"/>
      <c r="AL5240" s="9"/>
      <c r="AM5240" s="9"/>
      <c r="AN5240" s="9"/>
      <c r="AO5240" s="9"/>
      <c r="AP5240" s="9"/>
      <c r="AQ5240" s="9"/>
      <c r="AR5240" s="9"/>
      <c r="AS5240" s="9"/>
      <c r="AT5240" s="9"/>
      <c r="AU5240" s="9"/>
      <c r="AV5240" s="9"/>
      <c r="AW5240" s="9"/>
      <c r="AX5240" s="9"/>
      <c r="AY5240" s="9"/>
      <c r="AZ5240" s="9"/>
      <c r="BA5240" s="9"/>
      <c r="BB5240" s="9"/>
      <c r="BC5240" s="9"/>
      <c r="BD5240" s="9"/>
      <c r="BE5240" s="9"/>
      <c r="BF5240" s="9"/>
      <c r="BG5240" s="9"/>
      <c r="BH5240" s="9"/>
      <c r="BI5240" s="9"/>
      <c r="BJ5240" s="9"/>
      <c r="BK5240" s="9"/>
      <c r="BL5240" s="9"/>
      <c r="BM5240" s="9"/>
      <c r="BN5240" s="9"/>
      <c r="BO5240" s="9"/>
      <c r="BP5240" s="9"/>
      <c r="BQ5240" s="9"/>
      <c r="BT5240" s="9"/>
      <c r="BU5240" s="9"/>
      <c r="BX5240" s="9"/>
      <c r="BY5240" s="9"/>
      <c r="CB5240" s="9"/>
      <c r="CC5240" s="9"/>
      <c r="CF5240" s="9"/>
      <c r="CG5240" s="9"/>
      <c r="CJ5240" s="9"/>
      <c r="CK5240" s="9"/>
      <c r="CN5240" s="9"/>
      <c r="CO5240" s="9"/>
      <c r="CP5240" s="9"/>
      <c r="CQ5240" s="9"/>
      <c r="CR5240" s="9"/>
      <c r="CS5240" s="9"/>
      <c r="CT5240" s="9"/>
      <c r="CU5240" s="9"/>
      <c r="CV5240" s="9"/>
      <c r="CW5240" s="9"/>
      <c r="CX5240" s="9"/>
      <c r="CY5240" s="9"/>
      <c r="CZ5240" s="9"/>
      <c r="DA5240" s="9"/>
      <c r="DB5240" s="9"/>
      <c r="DC5240" s="9"/>
      <c r="DD5240" s="9"/>
      <c r="DE5240" s="9"/>
      <c r="DF5240" s="9"/>
      <c r="DG5240" s="9"/>
      <c r="DH5240" s="9"/>
      <c r="DI5240" s="9"/>
      <c r="DJ5240" s="9"/>
      <c r="DK5240" s="9"/>
      <c r="DL5240" s="9"/>
      <c r="DM5240" s="9"/>
      <c r="DN5240" s="9"/>
      <c r="DO5240" s="9"/>
      <c r="DP5240" s="9"/>
      <c r="DQ5240" s="9"/>
      <c r="DR5240" s="9"/>
      <c r="DS5240" s="9"/>
      <c r="DT5240" s="9"/>
      <c r="DU5240" s="9"/>
      <c r="DV5240" s="9"/>
      <c r="DW5240" s="9"/>
      <c r="DX5240" s="9"/>
      <c r="DY5240" s="9"/>
      <c r="DZ5240" s="9"/>
      <c r="EA5240" s="9"/>
    </row>
    <row r="5241" spans="2:131" ht="19.5" customHeight="1" x14ac:dyDescent="0.25">
      <c r="B5241" s="9"/>
      <c r="D5241" s="9"/>
      <c r="G5241" s="9"/>
      <c r="R5241" s="9"/>
      <c r="S5241" s="9"/>
      <c r="T5241" s="9"/>
      <c r="U5241" s="9"/>
      <c r="V5241" s="9"/>
      <c r="W5241" s="9"/>
      <c r="X5241" s="9"/>
      <c r="Y5241" s="9"/>
      <c r="Z5241" s="9"/>
      <c r="AA5241" s="9"/>
      <c r="AB5241" s="9"/>
      <c r="AC5241" s="9"/>
      <c r="AD5241" s="9"/>
      <c r="AE5241" s="9"/>
      <c r="AF5241" s="55"/>
      <c r="AG5241" s="55"/>
      <c r="AH5241" s="9"/>
      <c r="AI5241" s="9"/>
      <c r="AJ5241" s="9"/>
      <c r="AK5241" s="9"/>
      <c r="AL5241" s="9"/>
      <c r="AM5241" s="9"/>
      <c r="AN5241" s="9"/>
      <c r="AO5241" s="9"/>
      <c r="AP5241" s="9"/>
      <c r="AQ5241" s="9"/>
      <c r="AR5241" s="9"/>
      <c r="AS5241" s="9"/>
      <c r="AT5241" s="9"/>
      <c r="AU5241" s="9"/>
      <c r="AV5241" s="9"/>
      <c r="AW5241" s="9"/>
      <c r="AX5241" s="9"/>
      <c r="AY5241" s="9"/>
      <c r="AZ5241" s="9"/>
      <c r="BA5241" s="9"/>
      <c r="BB5241" s="9"/>
      <c r="BC5241" s="9"/>
      <c r="BD5241" s="9"/>
      <c r="BE5241" s="9"/>
      <c r="BF5241" s="9"/>
      <c r="BG5241" s="9"/>
      <c r="BH5241" s="9"/>
      <c r="BI5241" s="9"/>
      <c r="BJ5241" s="9"/>
      <c r="BK5241" s="9"/>
      <c r="BL5241" s="9"/>
      <c r="BM5241" s="9"/>
      <c r="BN5241" s="9"/>
      <c r="BO5241" s="9"/>
      <c r="BP5241" s="9"/>
      <c r="BQ5241" s="9"/>
      <c r="BT5241" s="9"/>
      <c r="BU5241" s="9"/>
      <c r="BX5241" s="9"/>
      <c r="BY5241" s="9"/>
      <c r="CB5241" s="9"/>
      <c r="CC5241" s="9"/>
      <c r="CF5241" s="9"/>
      <c r="CG5241" s="9"/>
      <c r="CJ5241" s="9"/>
      <c r="CK5241" s="9"/>
      <c r="CN5241" s="9"/>
      <c r="CO5241" s="9"/>
      <c r="CP5241" s="9"/>
      <c r="CQ5241" s="9"/>
      <c r="CR5241" s="9"/>
      <c r="CS5241" s="9"/>
      <c r="CT5241" s="9"/>
      <c r="CU5241" s="9"/>
      <c r="CV5241" s="9"/>
      <c r="CW5241" s="9"/>
      <c r="CX5241" s="9"/>
      <c r="CY5241" s="9"/>
      <c r="CZ5241" s="9"/>
      <c r="DA5241" s="9"/>
      <c r="DB5241" s="9"/>
      <c r="DC5241" s="9"/>
      <c r="DD5241" s="9"/>
      <c r="DE5241" s="9"/>
      <c r="DF5241" s="9"/>
      <c r="DG5241" s="9"/>
      <c r="DH5241" s="9"/>
      <c r="DI5241" s="9"/>
      <c r="DJ5241" s="9"/>
      <c r="DK5241" s="9"/>
      <c r="DL5241" s="9"/>
      <c r="DM5241" s="9"/>
      <c r="DN5241" s="9"/>
      <c r="DO5241" s="9"/>
      <c r="DP5241" s="9"/>
      <c r="DQ5241" s="9"/>
      <c r="DR5241" s="9"/>
      <c r="DS5241" s="9"/>
      <c r="DT5241" s="9"/>
      <c r="DU5241" s="9"/>
      <c r="DV5241" s="9"/>
      <c r="DW5241" s="9"/>
      <c r="DX5241" s="9"/>
      <c r="DY5241" s="9"/>
      <c r="DZ5241" s="9"/>
      <c r="EA5241" s="9"/>
    </row>
    <row r="5242" spans="2:131" ht="19.5" customHeight="1" x14ac:dyDescent="0.25">
      <c r="B5242" s="9"/>
      <c r="D5242" s="9"/>
      <c r="G5242" s="9"/>
      <c r="R5242" s="9"/>
      <c r="S5242" s="9"/>
      <c r="T5242" s="9"/>
      <c r="U5242" s="9"/>
      <c r="V5242" s="9"/>
      <c r="W5242" s="9"/>
      <c r="X5242" s="9"/>
      <c r="Y5242" s="9"/>
      <c r="Z5242" s="9"/>
      <c r="AA5242" s="9"/>
      <c r="AB5242" s="9"/>
      <c r="AC5242" s="9"/>
      <c r="AD5242" s="9"/>
      <c r="AE5242" s="9"/>
      <c r="AF5242" s="55"/>
      <c r="AG5242" s="55"/>
      <c r="AH5242" s="9"/>
      <c r="AI5242" s="9"/>
      <c r="AJ5242" s="9"/>
      <c r="AK5242" s="9"/>
      <c r="AL5242" s="9"/>
      <c r="AM5242" s="9"/>
      <c r="AN5242" s="9"/>
      <c r="AO5242" s="9"/>
      <c r="AP5242" s="9"/>
      <c r="AQ5242" s="9"/>
      <c r="AR5242" s="9"/>
      <c r="AS5242" s="9"/>
      <c r="AT5242" s="9"/>
      <c r="AU5242" s="9"/>
      <c r="AV5242" s="9"/>
      <c r="AW5242" s="9"/>
      <c r="AX5242" s="9"/>
      <c r="AY5242" s="9"/>
      <c r="AZ5242" s="9"/>
      <c r="BA5242" s="9"/>
      <c r="BB5242" s="9"/>
      <c r="BC5242" s="9"/>
      <c r="BD5242" s="9"/>
      <c r="BE5242" s="9"/>
      <c r="BF5242" s="9"/>
      <c r="BG5242" s="9"/>
      <c r="BH5242" s="9"/>
      <c r="BI5242" s="9"/>
      <c r="BJ5242" s="9"/>
      <c r="BK5242" s="9"/>
      <c r="BL5242" s="9"/>
      <c r="BM5242" s="9"/>
      <c r="BN5242" s="9"/>
      <c r="BO5242" s="9"/>
      <c r="BP5242" s="9"/>
      <c r="BQ5242" s="9"/>
      <c r="BT5242" s="9"/>
      <c r="BU5242" s="9"/>
      <c r="BX5242" s="9"/>
      <c r="BY5242" s="9"/>
      <c r="CB5242" s="9"/>
      <c r="CC5242" s="9"/>
      <c r="CF5242" s="9"/>
      <c r="CG5242" s="9"/>
      <c r="CJ5242" s="9"/>
      <c r="CK5242" s="9"/>
      <c r="CN5242" s="9"/>
      <c r="CO5242" s="9"/>
      <c r="CP5242" s="9"/>
      <c r="CQ5242" s="9"/>
      <c r="CR5242" s="9"/>
      <c r="CS5242" s="9"/>
      <c r="CT5242" s="9"/>
      <c r="CU5242" s="9"/>
      <c r="CV5242" s="9"/>
      <c r="CW5242" s="9"/>
      <c r="CX5242" s="9"/>
      <c r="CY5242" s="9"/>
      <c r="CZ5242" s="9"/>
      <c r="DA5242" s="9"/>
      <c r="DB5242" s="9"/>
      <c r="DC5242" s="9"/>
      <c r="DD5242" s="9"/>
      <c r="DE5242" s="9"/>
      <c r="DF5242" s="9"/>
      <c r="DG5242" s="9"/>
      <c r="DH5242" s="9"/>
      <c r="DI5242" s="9"/>
      <c r="DJ5242" s="9"/>
      <c r="DK5242" s="9"/>
      <c r="DL5242" s="9"/>
      <c r="DM5242" s="9"/>
      <c r="DN5242" s="9"/>
      <c r="DO5242" s="9"/>
      <c r="DP5242" s="9"/>
      <c r="DQ5242" s="9"/>
      <c r="DR5242" s="9"/>
      <c r="DS5242" s="9"/>
      <c r="DT5242" s="9"/>
      <c r="DU5242" s="9"/>
      <c r="DV5242" s="9"/>
      <c r="DW5242" s="9"/>
      <c r="DX5242" s="9"/>
      <c r="DY5242" s="9"/>
      <c r="DZ5242" s="9"/>
      <c r="EA5242" s="9"/>
    </row>
    <row r="5243" spans="2:131" ht="19.5" customHeight="1" x14ac:dyDescent="0.25">
      <c r="B5243" s="9"/>
      <c r="D5243" s="9"/>
      <c r="G5243" s="9"/>
      <c r="R5243" s="9"/>
      <c r="S5243" s="9"/>
      <c r="T5243" s="9"/>
      <c r="U5243" s="9"/>
      <c r="V5243" s="9"/>
      <c r="W5243" s="9"/>
      <c r="X5243" s="9"/>
      <c r="Y5243" s="9"/>
      <c r="Z5243" s="9"/>
      <c r="AA5243" s="9"/>
      <c r="AB5243" s="9"/>
      <c r="AC5243" s="9"/>
      <c r="AD5243" s="9"/>
      <c r="AE5243" s="9"/>
      <c r="AF5243" s="55"/>
      <c r="AG5243" s="55"/>
      <c r="AH5243" s="9"/>
      <c r="AI5243" s="9"/>
      <c r="AJ5243" s="9"/>
      <c r="AK5243" s="9"/>
      <c r="AL5243" s="9"/>
      <c r="AM5243" s="9"/>
      <c r="AN5243" s="9"/>
      <c r="AO5243" s="9"/>
      <c r="AP5243" s="9"/>
      <c r="AQ5243" s="9"/>
      <c r="AR5243" s="9"/>
      <c r="AS5243" s="9"/>
      <c r="AT5243" s="9"/>
      <c r="AU5243" s="9"/>
      <c r="AV5243" s="9"/>
      <c r="AW5243" s="9"/>
      <c r="AX5243" s="9"/>
      <c r="AY5243" s="9"/>
      <c r="AZ5243" s="9"/>
      <c r="BA5243" s="9"/>
      <c r="BB5243" s="9"/>
      <c r="BC5243" s="9"/>
      <c r="BD5243" s="9"/>
      <c r="BE5243" s="9"/>
      <c r="BF5243" s="9"/>
      <c r="BG5243" s="9"/>
      <c r="BH5243" s="9"/>
      <c r="BI5243" s="9"/>
      <c r="BJ5243" s="9"/>
      <c r="BK5243" s="9"/>
      <c r="BL5243" s="9"/>
      <c r="BM5243" s="9"/>
      <c r="BN5243" s="9"/>
      <c r="BO5243" s="9"/>
      <c r="BP5243" s="9"/>
      <c r="BQ5243" s="9"/>
      <c r="BT5243" s="9"/>
      <c r="BU5243" s="9"/>
      <c r="BX5243" s="9"/>
      <c r="BY5243" s="9"/>
      <c r="CB5243" s="9"/>
      <c r="CC5243" s="9"/>
      <c r="CF5243" s="9"/>
      <c r="CG5243" s="9"/>
      <c r="CJ5243" s="9"/>
      <c r="CK5243" s="9"/>
      <c r="CN5243" s="9"/>
      <c r="CO5243" s="9"/>
      <c r="CP5243" s="9"/>
      <c r="CQ5243" s="9"/>
      <c r="CR5243" s="9"/>
      <c r="CS5243" s="9"/>
      <c r="CT5243" s="9"/>
      <c r="CU5243" s="9"/>
      <c r="CV5243" s="9"/>
      <c r="CW5243" s="9"/>
      <c r="CX5243" s="9"/>
      <c r="CY5243" s="9"/>
      <c r="CZ5243" s="9"/>
      <c r="DA5243" s="9"/>
      <c r="DB5243" s="9"/>
      <c r="DC5243" s="9"/>
      <c r="DD5243" s="9"/>
      <c r="DE5243" s="9"/>
      <c r="DF5243" s="9"/>
      <c r="DG5243" s="9"/>
      <c r="DH5243" s="9"/>
      <c r="DI5243" s="9"/>
      <c r="DJ5243" s="9"/>
      <c r="DK5243" s="9"/>
      <c r="DL5243" s="9"/>
      <c r="DM5243" s="9"/>
      <c r="DN5243" s="9"/>
      <c r="DO5243" s="9"/>
      <c r="DP5243" s="9"/>
      <c r="DQ5243" s="9"/>
      <c r="DR5243" s="9"/>
      <c r="DS5243" s="9"/>
      <c r="DT5243" s="9"/>
      <c r="DU5243" s="9"/>
      <c r="DV5243" s="9"/>
      <c r="DW5243" s="9"/>
      <c r="DX5243" s="9"/>
      <c r="DY5243" s="9"/>
      <c r="DZ5243" s="9"/>
      <c r="EA5243" s="9"/>
    </row>
    <row r="5244" spans="2:131" ht="19.5" customHeight="1" x14ac:dyDescent="0.25">
      <c r="B5244" s="9"/>
      <c r="D5244" s="9"/>
      <c r="G5244" s="9"/>
      <c r="R5244" s="9"/>
      <c r="S5244" s="9"/>
      <c r="T5244" s="9"/>
      <c r="U5244" s="9"/>
      <c r="V5244" s="9"/>
      <c r="W5244" s="9"/>
      <c r="X5244" s="9"/>
      <c r="Y5244" s="9"/>
      <c r="Z5244" s="9"/>
      <c r="AA5244" s="9"/>
      <c r="AB5244" s="9"/>
      <c r="AC5244" s="9"/>
      <c r="AD5244" s="9"/>
      <c r="AE5244" s="9"/>
      <c r="AF5244" s="55"/>
      <c r="AG5244" s="55"/>
      <c r="AH5244" s="9"/>
      <c r="AI5244" s="9"/>
      <c r="AJ5244" s="9"/>
      <c r="AK5244" s="9"/>
      <c r="AL5244" s="9"/>
      <c r="AM5244" s="9"/>
      <c r="AN5244" s="9"/>
      <c r="AO5244" s="9"/>
      <c r="AP5244" s="9"/>
      <c r="AQ5244" s="9"/>
      <c r="AR5244" s="9"/>
      <c r="AS5244" s="9"/>
      <c r="AT5244" s="9"/>
      <c r="AU5244" s="9"/>
      <c r="AV5244" s="9"/>
      <c r="AW5244" s="9"/>
      <c r="AX5244" s="9"/>
      <c r="AY5244" s="9"/>
      <c r="AZ5244" s="9"/>
      <c r="BA5244" s="9"/>
      <c r="BB5244" s="9"/>
      <c r="BC5244" s="9"/>
      <c r="BD5244" s="9"/>
      <c r="BE5244" s="9"/>
      <c r="BF5244" s="9"/>
      <c r="BG5244" s="9"/>
      <c r="BH5244" s="9"/>
      <c r="BI5244" s="9"/>
      <c r="BJ5244" s="9"/>
      <c r="BK5244" s="9"/>
      <c r="BL5244" s="9"/>
      <c r="BM5244" s="9"/>
      <c r="BN5244" s="9"/>
      <c r="BO5244" s="9"/>
      <c r="BP5244" s="9"/>
      <c r="BQ5244" s="9"/>
      <c r="BT5244" s="9"/>
      <c r="BU5244" s="9"/>
      <c r="BX5244" s="9"/>
      <c r="BY5244" s="9"/>
      <c r="CB5244" s="9"/>
      <c r="CC5244" s="9"/>
      <c r="CF5244" s="9"/>
      <c r="CG5244" s="9"/>
      <c r="CJ5244" s="9"/>
      <c r="CK5244" s="9"/>
      <c r="CN5244" s="9"/>
      <c r="CO5244" s="9"/>
      <c r="CP5244" s="9"/>
      <c r="CQ5244" s="9"/>
      <c r="CR5244" s="9"/>
      <c r="CS5244" s="9"/>
      <c r="CT5244" s="9"/>
      <c r="CU5244" s="9"/>
      <c r="CV5244" s="9"/>
      <c r="CW5244" s="9"/>
      <c r="CX5244" s="9"/>
      <c r="CY5244" s="9"/>
      <c r="CZ5244" s="9"/>
      <c r="DA5244" s="9"/>
      <c r="DB5244" s="9"/>
      <c r="DC5244" s="9"/>
      <c r="DD5244" s="9"/>
      <c r="DE5244" s="9"/>
      <c r="DF5244" s="9"/>
      <c r="DG5244" s="9"/>
      <c r="DH5244" s="9"/>
      <c r="DI5244" s="9"/>
      <c r="DJ5244" s="9"/>
      <c r="DK5244" s="9"/>
      <c r="DL5244" s="9"/>
      <c r="DM5244" s="9"/>
      <c r="DN5244" s="9"/>
      <c r="DO5244" s="9"/>
      <c r="DP5244" s="9"/>
      <c r="DQ5244" s="9"/>
      <c r="DR5244" s="9"/>
      <c r="DS5244" s="9"/>
      <c r="DT5244" s="9"/>
      <c r="DU5244" s="9"/>
      <c r="DV5244" s="9"/>
      <c r="DW5244" s="9"/>
      <c r="DX5244" s="9"/>
      <c r="DY5244" s="9"/>
      <c r="DZ5244" s="9"/>
      <c r="EA5244" s="9"/>
    </row>
    <row r="5245" spans="2:131" ht="19.5" customHeight="1" x14ac:dyDescent="0.25">
      <c r="B5245" s="9"/>
      <c r="D5245" s="9"/>
      <c r="G5245" s="9"/>
      <c r="R5245" s="9"/>
      <c r="S5245" s="9"/>
      <c r="T5245" s="9"/>
      <c r="U5245" s="9"/>
      <c r="V5245" s="9"/>
      <c r="W5245" s="9"/>
      <c r="X5245" s="9"/>
      <c r="Y5245" s="9"/>
      <c r="Z5245" s="9"/>
      <c r="AA5245" s="9"/>
      <c r="AB5245" s="9"/>
      <c r="AC5245" s="9"/>
      <c r="AD5245" s="9"/>
      <c r="AE5245" s="9"/>
      <c r="AF5245" s="55"/>
      <c r="AG5245" s="55"/>
      <c r="AH5245" s="9"/>
      <c r="AI5245" s="9"/>
      <c r="AJ5245" s="9"/>
      <c r="AK5245" s="9"/>
      <c r="AL5245" s="9"/>
      <c r="AM5245" s="9"/>
      <c r="AN5245" s="9"/>
      <c r="AO5245" s="9"/>
      <c r="AP5245" s="9"/>
      <c r="AQ5245" s="9"/>
      <c r="AR5245" s="9"/>
      <c r="AS5245" s="9"/>
      <c r="AT5245" s="9"/>
      <c r="AU5245" s="9"/>
      <c r="AV5245" s="9"/>
      <c r="AW5245" s="9"/>
      <c r="AX5245" s="9"/>
      <c r="AY5245" s="9"/>
      <c r="AZ5245" s="9"/>
      <c r="BA5245" s="9"/>
      <c r="BB5245" s="9"/>
      <c r="BC5245" s="9"/>
      <c r="BD5245" s="9"/>
      <c r="BE5245" s="9"/>
      <c r="BF5245" s="9"/>
      <c r="BG5245" s="9"/>
      <c r="BH5245" s="9"/>
      <c r="BI5245" s="9"/>
      <c r="BJ5245" s="9"/>
      <c r="BK5245" s="9"/>
      <c r="BL5245" s="9"/>
      <c r="BM5245" s="9"/>
      <c r="BN5245" s="9"/>
      <c r="BO5245" s="9"/>
      <c r="BP5245" s="9"/>
      <c r="BQ5245" s="9"/>
      <c r="BT5245" s="9"/>
      <c r="BU5245" s="9"/>
      <c r="BX5245" s="9"/>
      <c r="BY5245" s="9"/>
      <c r="CB5245" s="9"/>
      <c r="CC5245" s="9"/>
      <c r="CF5245" s="9"/>
      <c r="CG5245" s="9"/>
      <c r="CJ5245" s="9"/>
      <c r="CK5245" s="9"/>
      <c r="CN5245" s="9"/>
      <c r="CO5245" s="9"/>
      <c r="CP5245" s="9"/>
      <c r="CQ5245" s="9"/>
      <c r="CR5245" s="9"/>
      <c r="CS5245" s="9"/>
      <c r="CT5245" s="9"/>
      <c r="CU5245" s="9"/>
      <c r="CV5245" s="9"/>
      <c r="CW5245" s="9"/>
      <c r="CX5245" s="9"/>
      <c r="CY5245" s="9"/>
      <c r="CZ5245" s="9"/>
      <c r="DA5245" s="9"/>
      <c r="DB5245" s="9"/>
      <c r="DC5245" s="9"/>
      <c r="DD5245" s="9"/>
      <c r="DE5245" s="9"/>
      <c r="DF5245" s="9"/>
      <c r="DG5245" s="9"/>
      <c r="DH5245" s="9"/>
      <c r="DI5245" s="9"/>
      <c r="DJ5245" s="9"/>
      <c r="DK5245" s="9"/>
      <c r="DL5245" s="9"/>
      <c r="DM5245" s="9"/>
      <c r="DN5245" s="9"/>
      <c r="DO5245" s="9"/>
      <c r="DP5245" s="9"/>
      <c r="DQ5245" s="9"/>
      <c r="DR5245" s="9"/>
      <c r="DS5245" s="9"/>
      <c r="DT5245" s="9"/>
      <c r="DU5245" s="9"/>
      <c r="DV5245" s="9"/>
      <c r="DW5245" s="9"/>
      <c r="DX5245" s="9"/>
      <c r="DY5245" s="9"/>
      <c r="DZ5245" s="9"/>
      <c r="EA5245" s="9"/>
    </row>
    <row r="5246" spans="2:131" ht="19.5" customHeight="1" x14ac:dyDescent="0.25">
      <c r="B5246" s="9"/>
      <c r="D5246" s="9"/>
      <c r="G5246" s="9"/>
      <c r="R5246" s="9"/>
      <c r="S5246" s="9"/>
      <c r="T5246" s="9"/>
      <c r="U5246" s="9"/>
      <c r="V5246" s="9"/>
      <c r="W5246" s="9"/>
      <c r="X5246" s="9"/>
      <c r="Y5246" s="9"/>
      <c r="Z5246" s="9"/>
      <c r="AA5246" s="9"/>
      <c r="AB5246" s="9"/>
      <c r="AC5246" s="9"/>
      <c r="AD5246" s="9"/>
      <c r="AE5246" s="9"/>
      <c r="AF5246" s="55"/>
      <c r="AG5246" s="55"/>
      <c r="AH5246" s="9"/>
      <c r="AI5246" s="9"/>
      <c r="AJ5246" s="9"/>
      <c r="AK5246" s="9"/>
      <c r="AL5246" s="9"/>
      <c r="AM5246" s="9"/>
      <c r="AN5246" s="9"/>
      <c r="AO5246" s="9"/>
      <c r="AP5246" s="9"/>
      <c r="AQ5246" s="9"/>
      <c r="AR5246" s="9"/>
      <c r="AS5246" s="9"/>
      <c r="AT5246" s="9"/>
      <c r="AU5246" s="9"/>
      <c r="AV5246" s="9"/>
      <c r="AW5246" s="9"/>
      <c r="AX5246" s="9"/>
      <c r="AY5246" s="9"/>
      <c r="AZ5246" s="9"/>
      <c r="BA5246" s="9"/>
      <c r="BB5246" s="9"/>
      <c r="BC5246" s="9"/>
      <c r="BD5246" s="9"/>
      <c r="BE5246" s="9"/>
      <c r="BF5246" s="9"/>
      <c r="BG5246" s="9"/>
      <c r="BH5246" s="9"/>
      <c r="BI5246" s="9"/>
      <c r="BJ5246" s="9"/>
      <c r="BK5246" s="9"/>
      <c r="BL5246" s="9"/>
      <c r="BM5246" s="9"/>
      <c r="BN5246" s="9"/>
      <c r="BO5246" s="9"/>
      <c r="BP5246" s="9"/>
      <c r="BQ5246" s="9"/>
      <c r="BT5246" s="9"/>
      <c r="BU5246" s="9"/>
      <c r="BX5246" s="9"/>
      <c r="BY5246" s="9"/>
      <c r="CB5246" s="9"/>
      <c r="CC5246" s="9"/>
      <c r="CF5246" s="9"/>
      <c r="CG5246" s="9"/>
      <c r="CJ5246" s="9"/>
      <c r="CK5246" s="9"/>
      <c r="CN5246" s="9"/>
      <c r="CO5246" s="9"/>
      <c r="CP5246" s="9"/>
      <c r="CQ5246" s="9"/>
      <c r="CR5246" s="9"/>
      <c r="CS5246" s="9"/>
      <c r="CT5246" s="9"/>
      <c r="CU5246" s="9"/>
      <c r="CV5246" s="9"/>
      <c r="CW5246" s="9"/>
      <c r="CX5246" s="9"/>
      <c r="CY5246" s="9"/>
      <c r="CZ5246" s="9"/>
      <c r="DA5246" s="9"/>
      <c r="DB5246" s="9"/>
      <c r="DC5246" s="9"/>
      <c r="DD5246" s="9"/>
      <c r="DE5246" s="9"/>
      <c r="DF5246" s="9"/>
      <c r="DG5246" s="9"/>
      <c r="DH5246" s="9"/>
      <c r="DI5246" s="9"/>
      <c r="DJ5246" s="9"/>
      <c r="DK5246" s="9"/>
      <c r="DL5246" s="9"/>
      <c r="DM5246" s="9"/>
      <c r="DN5246" s="9"/>
      <c r="DO5246" s="9"/>
      <c r="DP5246" s="9"/>
      <c r="DQ5246" s="9"/>
      <c r="DR5246" s="9"/>
      <c r="DS5246" s="9"/>
      <c r="DT5246" s="9"/>
      <c r="DU5246" s="9"/>
      <c r="DV5246" s="9"/>
      <c r="DW5246" s="9"/>
      <c r="DX5246" s="9"/>
      <c r="DY5246" s="9"/>
      <c r="DZ5246" s="9"/>
      <c r="EA5246" s="9"/>
    </row>
    <row r="5247" spans="2:131" ht="19.5" customHeight="1" x14ac:dyDescent="0.25">
      <c r="B5247" s="9"/>
      <c r="D5247" s="9"/>
      <c r="G5247" s="9"/>
      <c r="R5247" s="9"/>
      <c r="S5247" s="9"/>
      <c r="T5247" s="9"/>
      <c r="U5247" s="9"/>
      <c r="V5247" s="9"/>
      <c r="W5247" s="9"/>
      <c r="X5247" s="9"/>
      <c r="Y5247" s="9"/>
      <c r="Z5247" s="9"/>
      <c r="AA5247" s="9"/>
      <c r="AB5247" s="9"/>
      <c r="AC5247" s="9"/>
      <c r="AD5247" s="9"/>
      <c r="AE5247" s="9"/>
      <c r="AF5247" s="55"/>
      <c r="AG5247" s="55"/>
      <c r="AH5247" s="9"/>
      <c r="AI5247" s="9"/>
      <c r="AJ5247" s="9"/>
      <c r="AK5247" s="9"/>
      <c r="AL5247" s="9"/>
      <c r="AM5247" s="9"/>
      <c r="AN5247" s="9"/>
      <c r="AO5247" s="9"/>
      <c r="AP5247" s="9"/>
      <c r="AQ5247" s="9"/>
      <c r="AR5247" s="9"/>
      <c r="AS5247" s="9"/>
      <c r="AT5247" s="9"/>
      <c r="AU5247" s="9"/>
      <c r="AV5247" s="9"/>
      <c r="AW5247" s="9"/>
      <c r="AX5247" s="9"/>
      <c r="AY5247" s="9"/>
      <c r="AZ5247" s="9"/>
      <c r="BA5247" s="9"/>
      <c r="BB5247" s="9"/>
      <c r="BC5247" s="9"/>
      <c r="BD5247" s="9"/>
      <c r="BE5247" s="9"/>
      <c r="BF5247" s="9"/>
      <c r="BG5247" s="9"/>
      <c r="BH5247" s="9"/>
      <c r="BI5247" s="9"/>
      <c r="BJ5247" s="9"/>
      <c r="BK5247" s="9"/>
      <c r="BL5247" s="9"/>
      <c r="BM5247" s="9"/>
      <c r="BN5247" s="9"/>
      <c r="BO5247" s="9"/>
      <c r="BP5247" s="9"/>
      <c r="BQ5247" s="9"/>
      <c r="BT5247" s="9"/>
      <c r="BU5247" s="9"/>
      <c r="BX5247" s="9"/>
      <c r="BY5247" s="9"/>
      <c r="CB5247" s="9"/>
      <c r="CC5247" s="9"/>
      <c r="CF5247" s="9"/>
      <c r="CG5247" s="9"/>
      <c r="CJ5247" s="9"/>
      <c r="CK5247" s="9"/>
      <c r="CN5247" s="9"/>
      <c r="CO5247" s="9"/>
      <c r="CP5247" s="9"/>
      <c r="CQ5247" s="9"/>
      <c r="CR5247" s="9"/>
      <c r="CS5247" s="9"/>
      <c r="CT5247" s="9"/>
      <c r="CU5247" s="9"/>
      <c r="CV5247" s="9"/>
      <c r="CW5247" s="9"/>
      <c r="CX5247" s="9"/>
      <c r="CY5247" s="9"/>
      <c r="CZ5247" s="9"/>
      <c r="DA5247" s="9"/>
      <c r="DB5247" s="9"/>
      <c r="DC5247" s="9"/>
      <c r="DD5247" s="9"/>
      <c r="DE5247" s="9"/>
      <c r="DF5247" s="9"/>
      <c r="DG5247" s="9"/>
      <c r="DH5247" s="9"/>
      <c r="DI5247" s="9"/>
      <c r="DJ5247" s="9"/>
      <c r="DK5247" s="9"/>
      <c r="DL5247" s="9"/>
      <c r="DM5247" s="9"/>
      <c r="DN5247" s="9"/>
      <c r="DO5247" s="9"/>
      <c r="DP5247" s="9"/>
      <c r="DQ5247" s="9"/>
      <c r="DR5247" s="9"/>
      <c r="DS5247" s="9"/>
      <c r="DT5247" s="9"/>
      <c r="DU5247" s="9"/>
      <c r="DV5247" s="9"/>
      <c r="DW5247" s="9"/>
      <c r="DX5247" s="9"/>
      <c r="DY5247" s="9"/>
      <c r="DZ5247" s="9"/>
      <c r="EA5247" s="9"/>
    </row>
    <row r="5248" spans="2:131" ht="19.5" customHeight="1" x14ac:dyDescent="0.25">
      <c r="B5248" s="9"/>
      <c r="D5248" s="9"/>
      <c r="G5248" s="9"/>
      <c r="R5248" s="9"/>
      <c r="S5248" s="9"/>
      <c r="T5248" s="9"/>
      <c r="U5248" s="9"/>
      <c r="V5248" s="9"/>
      <c r="W5248" s="9"/>
      <c r="X5248" s="9"/>
      <c r="Y5248" s="9"/>
      <c r="Z5248" s="9"/>
      <c r="AA5248" s="9"/>
      <c r="AB5248" s="9"/>
      <c r="AC5248" s="9"/>
      <c r="AD5248" s="9"/>
      <c r="AE5248" s="9"/>
      <c r="AF5248" s="55"/>
      <c r="AG5248" s="55"/>
      <c r="AH5248" s="9"/>
      <c r="AI5248" s="9"/>
      <c r="AJ5248" s="9"/>
      <c r="AK5248" s="9"/>
      <c r="AL5248" s="9"/>
      <c r="AM5248" s="9"/>
      <c r="AN5248" s="9"/>
      <c r="AO5248" s="9"/>
      <c r="AP5248" s="9"/>
      <c r="AQ5248" s="9"/>
      <c r="AR5248" s="9"/>
      <c r="AS5248" s="9"/>
      <c r="AT5248" s="9"/>
      <c r="AU5248" s="9"/>
      <c r="AV5248" s="9"/>
      <c r="AW5248" s="9"/>
      <c r="AX5248" s="9"/>
      <c r="AY5248" s="9"/>
      <c r="AZ5248" s="9"/>
      <c r="BA5248" s="9"/>
      <c r="BB5248" s="9"/>
      <c r="BC5248" s="9"/>
      <c r="BD5248" s="9"/>
      <c r="BE5248" s="9"/>
      <c r="BF5248" s="9"/>
      <c r="BG5248" s="9"/>
      <c r="BH5248" s="9"/>
      <c r="BI5248" s="9"/>
      <c r="BJ5248" s="9"/>
      <c r="BK5248" s="9"/>
      <c r="BL5248" s="9"/>
      <c r="BM5248" s="9"/>
      <c r="BN5248" s="9"/>
      <c r="BO5248" s="9"/>
      <c r="BP5248" s="9"/>
      <c r="BQ5248" s="9"/>
      <c r="BT5248" s="9"/>
      <c r="BU5248" s="9"/>
      <c r="BX5248" s="9"/>
      <c r="BY5248" s="9"/>
      <c r="CB5248" s="9"/>
      <c r="CC5248" s="9"/>
      <c r="CF5248" s="9"/>
      <c r="CG5248" s="9"/>
      <c r="CJ5248" s="9"/>
      <c r="CK5248" s="9"/>
      <c r="CN5248" s="9"/>
      <c r="CO5248" s="9"/>
      <c r="CP5248" s="9"/>
      <c r="CQ5248" s="9"/>
      <c r="CR5248" s="9"/>
      <c r="CS5248" s="9"/>
      <c r="CT5248" s="9"/>
      <c r="CU5248" s="9"/>
      <c r="CV5248" s="9"/>
      <c r="CW5248" s="9"/>
      <c r="CX5248" s="9"/>
      <c r="CY5248" s="9"/>
      <c r="CZ5248" s="9"/>
      <c r="DA5248" s="9"/>
      <c r="DB5248" s="9"/>
      <c r="DC5248" s="9"/>
      <c r="DD5248" s="9"/>
      <c r="DE5248" s="9"/>
      <c r="DF5248" s="9"/>
      <c r="DG5248" s="9"/>
      <c r="DH5248" s="9"/>
      <c r="DI5248" s="9"/>
      <c r="DJ5248" s="9"/>
      <c r="DK5248" s="9"/>
      <c r="DL5248" s="9"/>
      <c r="DM5248" s="9"/>
      <c r="DN5248" s="9"/>
      <c r="DO5248" s="9"/>
      <c r="DP5248" s="9"/>
      <c r="DQ5248" s="9"/>
      <c r="DR5248" s="9"/>
      <c r="DS5248" s="9"/>
      <c r="DT5248" s="9"/>
      <c r="DU5248" s="9"/>
      <c r="DV5248" s="9"/>
      <c r="DW5248" s="9"/>
      <c r="DX5248" s="9"/>
      <c r="DY5248" s="9"/>
      <c r="DZ5248" s="9"/>
      <c r="EA5248" s="9"/>
    </row>
    <row r="5249" spans="2:131" ht="19.5" customHeight="1" x14ac:dyDescent="0.25">
      <c r="B5249" s="9"/>
      <c r="D5249" s="9"/>
      <c r="G5249" s="9"/>
      <c r="R5249" s="9"/>
      <c r="S5249" s="9"/>
      <c r="T5249" s="9"/>
      <c r="U5249" s="9"/>
      <c r="V5249" s="9"/>
      <c r="W5249" s="9"/>
      <c r="X5249" s="9"/>
      <c r="Y5249" s="9"/>
      <c r="Z5249" s="9"/>
      <c r="AA5249" s="9"/>
      <c r="AB5249" s="9"/>
      <c r="AC5249" s="9"/>
      <c r="AD5249" s="9"/>
      <c r="AE5249" s="9"/>
      <c r="AF5249" s="55"/>
      <c r="AG5249" s="55"/>
      <c r="AH5249" s="9"/>
      <c r="AI5249" s="9"/>
      <c r="AJ5249" s="9"/>
      <c r="AK5249" s="9"/>
      <c r="AL5249" s="9"/>
      <c r="AM5249" s="9"/>
      <c r="AN5249" s="9"/>
      <c r="AO5249" s="9"/>
      <c r="AP5249" s="9"/>
      <c r="AQ5249" s="9"/>
      <c r="AR5249" s="9"/>
      <c r="AS5249" s="9"/>
      <c r="AT5249" s="9"/>
      <c r="AU5249" s="9"/>
      <c r="AV5249" s="9"/>
      <c r="AW5249" s="9"/>
      <c r="AX5249" s="9"/>
      <c r="AY5249" s="9"/>
      <c r="AZ5249" s="9"/>
      <c r="BA5249" s="9"/>
      <c r="BB5249" s="9"/>
      <c r="BC5249" s="9"/>
      <c r="BD5249" s="9"/>
      <c r="BE5249" s="9"/>
      <c r="BF5249" s="9"/>
      <c r="BG5249" s="9"/>
      <c r="BH5249" s="9"/>
      <c r="BI5249" s="9"/>
      <c r="BJ5249" s="9"/>
      <c r="BK5249" s="9"/>
      <c r="BL5249" s="9"/>
      <c r="BM5249" s="9"/>
      <c r="BN5249" s="9"/>
      <c r="BO5249" s="9"/>
      <c r="BP5249" s="9"/>
      <c r="BQ5249" s="9"/>
      <c r="BT5249" s="9"/>
      <c r="BU5249" s="9"/>
      <c r="BX5249" s="9"/>
      <c r="BY5249" s="9"/>
      <c r="CB5249" s="9"/>
      <c r="CC5249" s="9"/>
      <c r="CF5249" s="9"/>
      <c r="CG5249" s="9"/>
      <c r="CJ5249" s="9"/>
      <c r="CK5249" s="9"/>
      <c r="CN5249" s="9"/>
      <c r="CO5249" s="9"/>
      <c r="CP5249" s="9"/>
      <c r="CQ5249" s="9"/>
      <c r="CR5249" s="9"/>
      <c r="CS5249" s="9"/>
      <c r="CT5249" s="9"/>
      <c r="CU5249" s="9"/>
      <c r="CV5249" s="9"/>
      <c r="CW5249" s="9"/>
      <c r="CX5249" s="9"/>
      <c r="CY5249" s="9"/>
      <c r="CZ5249" s="9"/>
      <c r="DA5249" s="9"/>
      <c r="DB5249" s="9"/>
      <c r="DC5249" s="9"/>
      <c r="DD5249" s="9"/>
      <c r="DE5249" s="9"/>
      <c r="DF5249" s="9"/>
      <c r="DG5249" s="9"/>
      <c r="DH5249" s="9"/>
      <c r="DI5249" s="9"/>
      <c r="DJ5249" s="9"/>
      <c r="DK5249" s="9"/>
      <c r="DL5249" s="9"/>
      <c r="DM5249" s="9"/>
      <c r="DN5249" s="9"/>
      <c r="DO5249" s="9"/>
      <c r="DP5249" s="9"/>
      <c r="DQ5249" s="9"/>
      <c r="DR5249" s="9"/>
      <c r="DS5249" s="9"/>
      <c r="DT5249" s="9"/>
      <c r="DU5249" s="9"/>
      <c r="DV5249" s="9"/>
      <c r="DW5249" s="9"/>
      <c r="DX5249" s="9"/>
      <c r="DY5249" s="9"/>
      <c r="DZ5249" s="9"/>
      <c r="EA5249" s="9"/>
    </row>
    <row r="5250" spans="2:131" ht="19.5" customHeight="1" x14ac:dyDescent="0.25">
      <c r="B5250" s="9"/>
      <c r="D5250" s="9"/>
      <c r="G5250" s="9"/>
      <c r="R5250" s="9"/>
      <c r="S5250" s="9"/>
      <c r="T5250" s="9"/>
      <c r="U5250" s="9"/>
      <c r="V5250" s="9"/>
      <c r="W5250" s="9"/>
      <c r="X5250" s="9"/>
      <c r="Y5250" s="9"/>
      <c r="Z5250" s="9"/>
      <c r="AA5250" s="9"/>
      <c r="AB5250" s="9"/>
      <c r="AC5250" s="9"/>
      <c r="AD5250" s="9"/>
      <c r="AE5250" s="9"/>
      <c r="AF5250" s="55"/>
      <c r="AG5250" s="55"/>
      <c r="AH5250" s="9"/>
      <c r="AI5250" s="9"/>
      <c r="AJ5250" s="9"/>
      <c r="AK5250" s="9"/>
      <c r="AL5250" s="9"/>
      <c r="AM5250" s="9"/>
      <c r="AN5250" s="9"/>
      <c r="AO5250" s="9"/>
      <c r="AP5250" s="9"/>
      <c r="AQ5250" s="9"/>
      <c r="AR5250" s="9"/>
      <c r="AS5250" s="9"/>
      <c r="AT5250" s="9"/>
      <c r="AU5250" s="9"/>
      <c r="AV5250" s="9"/>
      <c r="AW5250" s="9"/>
      <c r="AX5250" s="9"/>
      <c r="AY5250" s="9"/>
      <c r="AZ5250" s="9"/>
      <c r="BA5250" s="9"/>
      <c r="BB5250" s="9"/>
      <c r="BC5250" s="9"/>
      <c r="BD5250" s="9"/>
      <c r="BE5250" s="9"/>
      <c r="BF5250" s="9"/>
      <c r="BG5250" s="9"/>
      <c r="BH5250" s="9"/>
      <c r="BI5250" s="9"/>
      <c r="BJ5250" s="9"/>
      <c r="BK5250" s="9"/>
      <c r="BL5250" s="9"/>
      <c r="BM5250" s="9"/>
      <c r="BN5250" s="9"/>
      <c r="BO5250" s="9"/>
      <c r="BP5250" s="9"/>
      <c r="BQ5250" s="9"/>
      <c r="BT5250" s="9"/>
      <c r="BU5250" s="9"/>
      <c r="BX5250" s="9"/>
      <c r="BY5250" s="9"/>
      <c r="CB5250" s="9"/>
      <c r="CC5250" s="9"/>
      <c r="CF5250" s="9"/>
      <c r="CG5250" s="9"/>
      <c r="CJ5250" s="9"/>
      <c r="CK5250" s="9"/>
      <c r="CN5250" s="9"/>
      <c r="CO5250" s="9"/>
      <c r="CP5250" s="9"/>
      <c r="CQ5250" s="9"/>
      <c r="CR5250" s="9"/>
      <c r="CS5250" s="9"/>
      <c r="CT5250" s="9"/>
      <c r="CU5250" s="9"/>
      <c r="CV5250" s="9"/>
      <c r="CW5250" s="9"/>
      <c r="CX5250" s="9"/>
      <c r="CY5250" s="9"/>
      <c r="CZ5250" s="9"/>
      <c r="DA5250" s="9"/>
      <c r="DB5250" s="9"/>
      <c r="DC5250" s="9"/>
      <c r="DD5250" s="9"/>
      <c r="DE5250" s="9"/>
      <c r="DF5250" s="9"/>
      <c r="DG5250" s="9"/>
      <c r="DH5250" s="9"/>
      <c r="DI5250" s="9"/>
      <c r="DJ5250" s="9"/>
      <c r="DK5250" s="9"/>
      <c r="DL5250" s="9"/>
      <c r="DM5250" s="9"/>
      <c r="DN5250" s="9"/>
      <c r="DO5250" s="9"/>
      <c r="DP5250" s="9"/>
      <c r="DQ5250" s="9"/>
      <c r="DR5250" s="9"/>
      <c r="DS5250" s="9"/>
      <c r="DT5250" s="9"/>
      <c r="DU5250" s="9"/>
      <c r="DV5250" s="9"/>
      <c r="DW5250" s="9"/>
      <c r="DX5250" s="9"/>
      <c r="DY5250" s="9"/>
      <c r="DZ5250" s="9"/>
      <c r="EA5250" s="9"/>
    </row>
    <row r="5251" spans="2:131" ht="19.5" customHeight="1" x14ac:dyDescent="0.25">
      <c r="B5251" s="9"/>
      <c r="D5251" s="9"/>
      <c r="G5251" s="9"/>
      <c r="R5251" s="9"/>
      <c r="S5251" s="9"/>
      <c r="T5251" s="9"/>
      <c r="U5251" s="9"/>
      <c r="V5251" s="9"/>
      <c r="W5251" s="9"/>
      <c r="X5251" s="9"/>
      <c r="Y5251" s="9"/>
      <c r="Z5251" s="9"/>
      <c r="AA5251" s="9"/>
      <c r="AB5251" s="9"/>
      <c r="AC5251" s="9"/>
      <c r="AD5251" s="9"/>
      <c r="AE5251" s="9"/>
      <c r="AF5251" s="55"/>
      <c r="AG5251" s="55"/>
      <c r="AH5251" s="9"/>
      <c r="AI5251" s="9"/>
      <c r="AJ5251" s="9"/>
      <c r="AK5251" s="9"/>
      <c r="AL5251" s="9"/>
      <c r="AM5251" s="9"/>
      <c r="AN5251" s="9"/>
      <c r="AO5251" s="9"/>
      <c r="AP5251" s="9"/>
      <c r="AQ5251" s="9"/>
      <c r="AR5251" s="9"/>
      <c r="AS5251" s="9"/>
      <c r="AT5251" s="9"/>
      <c r="AU5251" s="9"/>
      <c r="AV5251" s="9"/>
      <c r="AW5251" s="9"/>
      <c r="AX5251" s="9"/>
      <c r="AY5251" s="9"/>
      <c r="AZ5251" s="9"/>
      <c r="BA5251" s="9"/>
      <c r="BB5251" s="9"/>
      <c r="BC5251" s="9"/>
      <c r="BD5251" s="9"/>
      <c r="BE5251" s="9"/>
      <c r="BF5251" s="9"/>
      <c r="BG5251" s="9"/>
      <c r="BH5251" s="9"/>
      <c r="BI5251" s="9"/>
      <c r="BJ5251" s="9"/>
      <c r="BK5251" s="9"/>
      <c r="BL5251" s="9"/>
      <c r="BM5251" s="9"/>
      <c r="BN5251" s="9"/>
      <c r="BO5251" s="9"/>
      <c r="BP5251" s="9"/>
      <c r="BQ5251" s="9"/>
      <c r="BT5251" s="9"/>
      <c r="BU5251" s="9"/>
      <c r="BX5251" s="9"/>
      <c r="BY5251" s="9"/>
      <c r="CB5251" s="9"/>
      <c r="CC5251" s="9"/>
      <c r="CF5251" s="9"/>
      <c r="CG5251" s="9"/>
      <c r="CJ5251" s="9"/>
      <c r="CK5251" s="9"/>
      <c r="CN5251" s="9"/>
      <c r="CO5251" s="9"/>
      <c r="CP5251" s="9"/>
      <c r="CQ5251" s="9"/>
      <c r="CR5251" s="9"/>
      <c r="CS5251" s="9"/>
      <c r="CT5251" s="9"/>
      <c r="CU5251" s="9"/>
      <c r="CV5251" s="9"/>
      <c r="CW5251" s="9"/>
      <c r="CX5251" s="9"/>
      <c r="CY5251" s="9"/>
      <c r="CZ5251" s="9"/>
      <c r="DA5251" s="9"/>
      <c r="DB5251" s="9"/>
      <c r="DC5251" s="9"/>
      <c r="DD5251" s="9"/>
      <c r="DE5251" s="9"/>
      <c r="DF5251" s="9"/>
      <c r="DG5251" s="9"/>
      <c r="DH5251" s="9"/>
      <c r="DI5251" s="9"/>
      <c r="DJ5251" s="9"/>
      <c r="DK5251" s="9"/>
      <c r="DL5251" s="9"/>
      <c r="DM5251" s="9"/>
      <c r="DN5251" s="9"/>
      <c r="DO5251" s="9"/>
      <c r="DP5251" s="9"/>
      <c r="DQ5251" s="9"/>
      <c r="DR5251" s="9"/>
      <c r="DS5251" s="9"/>
      <c r="DT5251" s="9"/>
      <c r="DU5251" s="9"/>
      <c r="DV5251" s="9"/>
      <c r="DW5251" s="9"/>
      <c r="DX5251" s="9"/>
      <c r="DY5251" s="9"/>
      <c r="DZ5251" s="9"/>
      <c r="EA5251" s="9"/>
    </row>
    <row r="5252" spans="2:131" ht="19.5" customHeight="1" x14ac:dyDescent="0.25">
      <c r="B5252" s="9"/>
      <c r="D5252" s="9"/>
      <c r="G5252" s="9"/>
      <c r="R5252" s="9"/>
      <c r="S5252" s="9"/>
      <c r="T5252" s="9"/>
      <c r="U5252" s="9"/>
      <c r="V5252" s="9"/>
      <c r="W5252" s="9"/>
      <c r="X5252" s="9"/>
      <c r="Y5252" s="9"/>
      <c r="Z5252" s="9"/>
      <c r="AA5252" s="9"/>
      <c r="AB5252" s="9"/>
      <c r="AC5252" s="9"/>
      <c r="AD5252" s="9"/>
      <c r="AE5252" s="9"/>
      <c r="AF5252" s="55"/>
      <c r="AG5252" s="55"/>
      <c r="AH5252" s="9"/>
      <c r="AI5252" s="9"/>
      <c r="AJ5252" s="9"/>
      <c r="AK5252" s="9"/>
      <c r="AL5252" s="9"/>
      <c r="AM5252" s="9"/>
      <c r="AN5252" s="9"/>
      <c r="AO5252" s="9"/>
      <c r="AP5252" s="9"/>
      <c r="AQ5252" s="9"/>
      <c r="AR5252" s="9"/>
      <c r="AS5252" s="9"/>
      <c r="AT5252" s="9"/>
      <c r="AU5252" s="9"/>
      <c r="AV5252" s="9"/>
      <c r="AW5252" s="9"/>
      <c r="AX5252" s="9"/>
      <c r="AY5252" s="9"/>
      <c r="AZ5252" s="9"/>
      <c r="BA5252" s="9"/>
      <c r="BB5252" s="9"/>
      <c r="BC5252" s="9"/>
      <c r="BD5252" s="9"/>
      <c r="BE5252" s="9"/>
      <c r="BF5252" s="9"/>
      <c r="BG5252" s="9"/>
      <c r="BH5252" s="9"/>
      <c r="BI5252" s="9"/>
      <c r="BJ5252" s="9"/>
      <c r="BK5252" s="9"/>
      <c r="BL5252" s="9"/>
      <c r="BM5252" s="9"/>
      <c r="BN5252" s="9"/>
      <c r="BO5252" s="9"/>
      <c r="BP5252" s="9"/>
      <c r="BQ5252" s="9"/>
      <c r="BT5252" s="9"/>
      <c r="BU5252" s="9"/>
      <c r="BX5252" s="9"/>
      <c r="BY5252" s="9"/>
      <c r="CB5252" s="9"/>
      <c r="CC5252" s="9"/>
      <c r="CF5252" s="9"/>
      <c r="CG5252" s="9"/>
      <c r="CJ5252" s="9"/>
      <c r="CK5252" s="9"/>
      <c r="CN5252" s="9"/>
      <c r="CO5252" s="9"/>
      <c r="CP5252" s="9"/>
      <c r="CQ5252" s="9"/>
      <c r="CR5252" s="9"/>
      <c r="CS5252" s="9"/>
      <c r="CT5252" s="9"/>
      <c r="CU5252" s="9"/>
      <c r="CV5252" s="9"/>
      <c r="CW5252" s="9"/>
      <c r="CX5252" s="9"/>
      <c r="CY5252" s="9"/>
      <c r="CZ5252" s="9"/>
      <c r="DA5252" s="9"/>
      <c r="DB5252" s="9"/>
      <c r="DC5252" s="9"/>
      <c r="DD5252" s="9"/>
      <c r="DE5252" s="9"/>
      <c r="DF5252" s="9"/>
      <c r="DG5252" s="9"/>
      <c r="DH5252" s="9"/>
      <c r="DI5252" s="9"/>
      <c r="DJ5252" s="9"/>
      <c r="DK5252" s="9"/>
      <c r="DL5252" s="9"/>
      <c r="DM5252" s="9"/>
      <c r="DN5252" s="9"/>
      <c r="DO5252" s="9"/>
      <c r="DP5252" s="9"/>
      <c r="DQ5252" s="9"/>
      <c r="DR5252" s="9"/>
      <c r="DS5252" s="9"/>
      <c r="DT5252" s="9"/>
      <c r="DU5252" s="9"/>
      <c r="DV5252" s="9"/>
      <c r="DW5252" s="9"/>
      <c r="DX5252" s="9"/>
      <c r="DY5252" s="9"/>
      <c r="DZ5252" s="9"/>
      <c r="EA5252" s="9"/>
    </row>
    <row r="5253" spans="2:131" ht="19.5" customHeight="1" x14ac:dyDescent="0.25">
      <c r="B5253" s="9"/>
      <c r="D5253" s="9"/>
      <c r="G5253" s="9"/>
      <c r="R5253" s="9"/>
      <c r="S5253" s="9"/>
      <c r="T5253" s="9"/>
      <c r="U5253" s="9"/>
      <c r="V5253" s="9"/>
      <c r="W5253" s="9"/>
      <c r="X5253" s="9"/>
      <c r="Y5253" s="9"/>
      <c r="Z5253" s="9"/>
      <c r="AA5253" s="9"/>
      <c r="AB5253" s="9"/>
      <c r="AC5253" s="9"/>
      <c r="AD5253" s="9"/>
      <c r="AE5253" s="9"/>
      <c r="AF5253" s="55"/>
      <c r="AG5253" s="55"/>
      <c r="AH5253" s="9"/>
      <c r="AI5253" s="9"/>
      <c r="AJ5253" s="9"/>
      <c r="AK5253" s="9"/>
      <c r="AL5253" s="9"/>
      <c r="AM5253" s="9"/>
      <c r="AN5253" s="9"/>
      <c r="AO5253" s="9"/>
      <c r="AP5253" s="9"/>
      <c r="AQ5253" s="9"/>
      <c r="AR5253" s="9"/>
      <c r="AS5253" s="9"/>
      <c r="AT5253" s="9"/>
      <c r="AU5253" s="9"/>
      <c r="AV5253" s="9"/>
      <c r="AW5253" s="9"/>
      <c r="AX5253" s="9"/>
      <c r="AY5253" s="9"/>
      <c r="AZ5253" s="9"/>
      <c r="BA5253" s="9"/>
      <c r="BB5253" s="9"/>
      <c r="BC5253" s="9"/>
      <c r="BD5253" s="9"/>
      <c r="BE5253" s="9"/>
      <c r="BF5253" s="9"/>
      <c r="BG5253" s="9"/>
      <c r="BH5253" s="9"/>
      <c r="BI5253" s="9"/>
      <c r="BJ5253" s="9"/>
      <c r="BK5253" s="9"/>
      <c r="BL5253" s="9"/>
      <c r="BM5253" s="9"/>
      <c r="BN5253" s="9"/>
      <c r="BO5253" s="9"/>
      <c r="BP5253" s="9"/>
      <c r="BQ5253" s="9"/>
      <c r="BT5253" s="9"/>
      <c r="BU5253" s="9"/>
      <c r="BX5253" s="9"/>
      <c r="BY5253" s="9"/>
      <c r="CB5253" s="9"/>
      <c r="CC5253" s="9"/>
      <c r="CF5253" s="9"/>
      <c r="CG5253" s="9"/>
      <c r="CJ5253" s="9"/>
      <c r="CK5253" s="9"/>
      <c r="CN5253" s="9"/>
      <c r="CO5253" s="9"/>
      <c r="CP5253" s="9"/>
      <c r="CQ5253" s="9"/>
      <c r="CR5253" s="9"/>
      <c r="CS5253" s="9"/>
      <c r="CT5253" s="9"/>
      <c r="CU5253" s="9"/>
      <c r="CV5253" s="9"/>
      <c r="CW5253" s="9"/>
      <c r="CX5253" s="9"/>
      <c r="CY5253" s="9"/>
      <c r="CZ5253" s="9"/>
      <c r="DA5253" s="9"/>
      <c r="DB5253" s="9"/>
      <c r="DC5253" s="9"/>
      <c r="DD5253" s="9"/>
      <c r="DE5253" s="9"/>
      <c r="DF5253" s="9"/>
      <c r="DG5253" s="9"/>
      <c r="DH5253" s="9"/>
      <c r="DI5253" s="9"/>
      <c r="DJ5253" s="9"/>
      <c r="DK5253" s="9"/>
      <c r="DL5253" s="9"/>
      <c r="DM5253" s="9"/>
      <c r="DN5253" s="9"/>
      <c r="DO5253" s="9"/>
      <c r="DP5253" s="9"/>
      <c r="DQ5253" s="9"/>
      <c r="DR5253" s="9"/>
      <c r="DS5253" s="9"/>
      <c r="DT5253" s="9"/>
      <c r="DU5253" s="9"/>
      <c r="DV5253" s="9"/>
      <c r="DW5253" s="9"/>
      <c r="DX5253" s="9"/>
      <c r="DY5253" s="9"/>
      <c r="DZ5253" s="9"/>
      <c r="EA5253" s="9"/>
    </row>
    <row r="5254" spans="2:131" ht="19.5" customHeight="1" x14ac:dyDescent="0.25">
      <c r="B5254" s="9"/>
      <c r="D5254" s="9"/>
      <c r="G5254" s="9"/>
      <c r="R5254" s="9"/>
      <c r="S5254" s="9"/>
      <c r="T5254" s="9"/>
      <c r="U5254" s="9"/>
      <c r="V5254" s="9"/>
      <c r="W5254" s="9"/>
      <c r="X5254" s="9"/>
      <c r="Y5254" s="9"/>
      <c r="Z5254" s="9"/>
      <c r="AA5254" s="9"/>
      <c r="AB5254" s="9"/>
      <c r="AC5254" s="9"/>
      <c r="AD5254" s="9"/>
      <c r="AE5254" s="9"/>
      <c r="AF5254" s="55"/>
      <c r="AG5254" s="55"/>
      <c r="AH5254" s="9"/>
      <c r="AI5254" s="9"/>
      <c r="AJ5254" s="9"/>
      <c r="AK5254" s="9"/>
      <c r="AL5254" s="9"/>
      <c r="AM5254" s="9"/>
      <c r="AN5254" s="9"/>
      <c r="AO5254" s="9"/>
      <c r="AP5254" s="9"/>
      <c r="AQ5254" s="9"/>
      <c r="AR5254" s="9"/>
      <c r="AS5254" s="9"/>
      <c r="AT5254" s="9"/>
      <c r="AU5254" s="9"/>
      <c r="AV5254" s="9"/>
      <c r="AW5254" s="9"/>
      <c r="AX5254" s="9"/>
      <c r="AY5254" s="9"/>
      <c r="AZ5254" s="9"/>
      <c r="BA5254" s="9"/>
      <c r="BB5254" s="9"/>
      <c r="BC5254" s="9"/>
      <c r="BD5254" s="9"/>
      <c r="BE5254" s="9"/>
      <c r="BF5254" s="9"/>
      <c r="BG5254" s="9"/>
      <c r="BH5254" s="9"/>
      <c r="BI5254" s="9"/>
      <c r="BJ5254" s="9"/>
      <c r="BK5254" s="9"/>
      <c r="BL5254" s="9"/>
      <c r="BM5254" s="9"/>
      <c r="BN5254" s="9"/>
      <c r="BO5254" s="9"/>
      <c r="BP5254" s="9"/>
      <c r="BQ5254" s="9"/>
      <c r="BT5254" s="9"/>
      <c r="BU5254" s="9"/>
      <c r="BX5254" s="9"/>
      <c r="BY5254" s="9"/>
      <c r="CB5254" s="9"/>
      <c r="CC5254" s="9"/>
      <c r="CF5254" s="9"/>
      <c r="CG5254" s="9"/>
      <c r="CJ5254" s="9"/>
      <c r="CK5254" s="9"/>
      <c r="CN5254" s="9"/>
      <c r="CO5254" s="9"/>
      <c r="CP5254" s="9"/>
      <c r="CQ5254" s="9"/>
      <c r="CR5254" s="9"/>
      <c r="CS5254" s="9"/>
      <c r="CT5254" s="9"/>
      <c r="CU5254" s="9"/>
      <c r="CV5254" s="9"/>
      <c r="CW5254" s="9"/>
      <c r="CX5254" s="9"/>
      <c r="CY5254" s="9"/>
      <c r="CZ5254" s="9"/>
      <c r="DA5254" s="9"/>
      <c r="DB5254" s="9"/>
      <c r="DC5254" s="9"/>
      <c r="DD5254" s="9"/>
      <c r="DE5254" s="9"/>
      <c r="DF5254" s="9"/>
      <c r="DG5254" s="9"/>
      <c r="DH5254" s="9"/>
      <c r="DI5254" s="9"/>
      <c r="DJ5254" s="9"/>
      <c r="DK5254" s="9"/>
      <c r="DL5254" s="9"/>
      <c r="DM5254" s="9"/>
      <c r="DN5254" s="9"/>
      <c r="DO5254" s="9"/>
      <c r="DP5254" s="9"/>
      <c r="DQ5254" s="9"/>
      <c r="DR5254" s="9"/>
      <c r="DS5254" s="9"/>
      <c r="DT5254" s="9"/>
      <c r="DU5254" s="9"/>
      <c r="DV5254" s="9"/>
      <c r="DW5254" s="9"/>
      <c r="DX5254" s="9"/>
      <c r="DY5254" s="9"/>
      <c r="DZ5254" s="9"/>
      <c r="EA5254" s="9"/>
    </row>
    <row r="5255" spans="2:131" ht="19.5" customHeight="1" x14ac:dyDescent="0.25">
      <c r="B5255" s="9"/>
      <c r="D5255" s="9"/>
      <c r="G5255" s="9"/>
      <c r="R5255" s="9"/>
      <c r="S5255" s="9"/>
      <c r="T5255" s="9"/>
      <c r="U5255" s="9"/>
      <c r="V5255" s="9"/>
      <c r="W5255" s="9"/>
      <c r="X5255" s="9"/>
      <c r="Y5255" s="9"/>
      <c r="Z5255" s="9"/>
      <c r="AA5255" s="9"/>
      <c r="AB5255" s="9"/>
      <c r="AC5255" s="9"/>
      <c r="AD5255" s="9"/>
      <c r="AE5255" s="9"/>
      <c r="AF5255" s="55"/>
      <c r="AG5255" s="55"/>
      <c r="AH5255" s="9"/>
      <c r="AI5255" s="9"/>
      <c r="AJ5255" s="9"/>
      <c r="AK5255" s="9"/>
      <c r="AL5255" s="9"/>
      <c r="AM5255" s="9"/>
      <c r="AN5255" s="9"/>
      <c r="AO5255" s="9"/>
      <c r="AP5255" s="9"/>
      <c r="AQ5255" s="9"/>
      <c r="AR5255" s="9"/>
      <c r="AS5255" s="9"/>
      <c r="AT5255" s="9"/>
      <c r="AU5255" s="9"/>
      <c r="AV5255" s="9"/>
      <c r="AW5255" s="9"/>
      <c r="AX5255" s="9"/>
      <c r="AY5255" s="9"/>
      <c r="AZ5255" s="9"/>
      <c r="BA5255" s="9"/>
      <c r="BB5255" s="9"/>
      <c r="BC5255" s="9"/>
      <c r="BD5255" s="9"/>
      <c r="BE5255" s="9"/>
      <c r="BF5255" s="9"/>
      <c r="BG5255" s="9"/>
      <c r="BH5255" s="9"/>
      <c r="BI5255" s="9"/>
      <c r="BJ5255" s="9"/>
      <c r="BK5255" s="9"/>
      <c r="BL5255" s="9"/>
      <c r="BM5255" s="9"/>
      <c r="BN5255" s="9"/>
      <c r="BO5255" s="9"/>
      <c r="BP5255" s="9"/>
      <c r="BQ5255" s="9"/>
      <c r="BT5255" s="9"/>
      <c r="BU5255" s="9"/>
      <c r="BX5255" s="9"/>
      <c r="BY5255" s="9"/>
      <c r="CB5255" s="9"/>
      <c r="CC5255" s="9"/>
      <c r="CF5255" s="9"/>
      <c r="CG5255" s="9"/>
      <c r="CJ5255" s="9"/>
      <c r="CK5255" s="9"/>
      <c r="CN5255" s="9"/>
      <c r="CO5255" s="9"/>
      <c r="CP5255" s="9"/>
      <c r="CQ5255" s="9"/>
      <c r="CR5255" s="9"/>
      <c r="CS5255" s="9"/>
      <c r="CT5255" s="9"/>
      <c r="CU5255" s="9"/>
      <c r="CV5255" s="9"/>
      <c r="CW5255" s="9"/>
      <c r="CX5255" s="9"/>
      <c r="CY5255" s="9"/>
      <c r="CZ5255" s="9"/>
      <c r="DA5255" s="9"/>
      <c r="DB5255" s="9"/>
      <c r="DC5255" s="9"/>
      <c r="DD5255" s="9"/>
      <c r="DE5255" s="9"/>
      <c r="DF5255" s="9"/>
      <c r="DG5255" s="9"/>
      <c r="DH5255" s="9"/>
      <c r="DI5255" s="9"/>
      <c r="DJ5255" s="9"/>
      <c r="DK5255" s="9"/>
      <c r="DL5255" s="9"/>
      <c r="DM5255" s="9"/>
      <c r="DN5255" s="9"/>
      <c r="DO5255" s="9"/>
      <c r="DP5255" s="9"/>
      <c r="DQ5255" s="9"/>
      <c r="DR5255" s="9"/>
      <c r="DS5255" s="9"/>
      <c r="DT5255" s="9"/>
      <c r="DU5255" s="9"/>
      <c r="DV5255" s="9"/>
      <c r="DW5255" s="9"/>
      <c r="DX5255" s="9"/>
      <c r="DY5255" s="9"/>
      <c r="DZ5255" s="9"/>
      <c r="EA5255" s="9"/>
    </row>
    <row r="5256" spans="2:131" ht="19.5" customHeight="1" x14ac:dyDescent="0.25">
      <c r="B5256" s="9"/>
      <c r="D5256" s="9"/>
      <c r="G5256" s="9"/>
      <c r="R5256" s="9"/>
      <c r="S5256" s="9"/>
      <c r="T5256" s="9"/>
      <c r="U5256" s="9"/>
      <c r="V5256" s="9"/>
      <c r="W5256" s="9"/>
      <c r="X5256" s="9"/>
      <c r="Y5256" s="9"/>
      <c r="Z5256" s="9"/>
      <c r="AA5256" s="9"/>
      <c r="AB5256" s="9"/>
      <c r="AC5256" s="9"/>
      <c r="AD5256" s="9"/>
      <c r="AE5256" s="9"/>
      <c r="AF5256" s="55"/>
      <c r="AG5256" s="55"/>
      <c r="AH5256" s="9"/>
      <c r="AI5256" s="9"/>
      <c r="AJ5256" s="9"/>
      <c r="AK5256" s="9"/>
      <c r="AL5256" s="9"/>
      <c r="AM5256" s="9"/>
      <c r="AN5256" s="9"/>
      <c r="AO5256" s="9"/>
      <c r="AP5256" s="9"/>
      <c r="AQ5256" s="9"/>
      <c r="AR5256" s="9"/>
      <c r="AS5256" s="9"/>
      <c r="AT5256" s="9"/>
      <c r="AU5256" s="9"/>
      <c r="AV5256" s="9"/>
      <c r="AW5256" s="9"/>
      <c r="AX5256" s="9"/>
      <c r="AY5256" s="9"/>
      <c r="AZ5256" s="9"/>
      <c r="BA5256" s="9"/>
      <c r="BB5256" s="9"/>
      <c r="BC5256" s="9"/>
      <c r="BD5256" s="9"/>
      <c r="BE5256" s="9"/>
      <c r="BF5256" s="9"/>
      <c r="BG5256" s="9"/>
      <c r="BH5256" s="9"/>
      <c r="BI5256" s="9"/>
      <c r="BJ5256" s="9"/>
      <c r="BK5256" s="9"/>
      <c r="BL5256" s="9"/>
      <c r="BM5256" s="9"/>
      <c r="BN5256" s="9"/>
      <c r="BO5256" s="9"/>
      <c r="BP5256" s="9"/>
      <c r="BQ5256" s="9"/>
      <c r="BT5256" s="9"/>
      <c r="BU5256" s="9"/>
      <c r="BX5256" s="9"/>
      <c r="BY5256" s="9"/>
      <c r="CB5256" s="9"/>
      <c r="CC5256" s="9"/>
      <c r="CF5256" s="9"/>
      <c r="CG5256" s="9"/>
      <c r="CJ5256" s="9"/>
      <c r="CK5256" s="9"/>
      <c r="CN5256" s="9"/>
      <c r="CO5256" s="9"/>
      <c r="CP5256" s="9"/>
      <c r="CQ5256" s="9"/>
      <c r="CR5256" s="9"/>
      <c r="CS5256" s="9"/>
      <c r="CT5256" s="9"/>
      <c r="CU5256" s="9"/>
      <c r="CV5256" s="9"/>
      <c r="CW5256" s="9"/>
      <c r="CX5256" s="9"/>
      <c r="CY5256" s="9"/>
      <c r="CZ5256" s="9"/>
      <c r="DA5256" s="9"/>
      <c r="DB5256" s="9"/>
      <c r="DC5256" s="9"/>
      <c r="DD5256" s="9"/>
      <c r="DE5256" s="9"/>
      <c r="DF5256" s="9"/>
      <c r="DG5256" s="9"/>
      <c r="DH5256" s="9"/>
      <c r="DI5256" s="9"/>
      <c r="DJ5256" s="9"/>
      <c r="DK5256" s="9"/>
      <c r="DL5256" s="9"/>
      <c r="DM5256" s="9"/>
      <c r="DN5256" s="9"/>
      <c r="DO5256" s="9"/>
      <c r="DP5256" s="9"/>
      <c r="DQ5256" s="9"/>
      <c r="DR5256" s="9"/>
      <c r="DS5256" s="9"/>
      <c r="DT5256" s="9"/>
      <c r="DU5256" s="9"/>
      <c r="DV5256" s="9"/>
      <c r="DW5256" s="9"/>
      <c r="DX5256" s="9"/>
      <c r="DY5256" s="9"/>
      <c r="DZ5256" s="9"/>
      <c r="EA5256" s="9"/>
    </row>
    <row r="5257" spans="2:131" ht="19.5" customHeight="1" x14ac:dyDescent="0.25">
      <c r="B5257" s="9"/>
      <c r="D5257" s="9"/>
      <c r="G5257" s="9"/>
      <c r="R5257" s="9"/>
      <c r="S5257" s="9"/>
      <c r="T5257" s="9"/>
      <c r="U5257" s="9"/>
      <c r="V5257" s="9"/>
      <c r="W5257" s="9"/>
      <c r="X5257" s="9"/>
      <c r="Y5257" s="9"/>
      <c r="Z5257" s="9"/>
      <c r="AA5257" s="9"/>
      <c r="AB5257" s="9"/>
      <c r="AC5257" s="9"/>
      <c r="AD5257" s="9"/>
      <c r="AE5257" s="9"/>
      <c r="AF5257" s="55"/>
      <c r="AG5257" s="55"/>
      <c r="AH5257" s="9"/>
      <c r="AI5257" s="9"/>
      <c r="AJ5257" s="9"/>
      <c r="AK5257" s="9"/>
      <c r="AL5257" s="9"/>
      <c r="AM5257" s="9"/>
      <c r="AN5257" s="9"/>
      <c r="AO5257" s="9"/>
      <c r="AP5257" s="9"/>
      <c r="AQ5257" s="9"/>
      <c r="AR5257" s="9"/>
      <c r="AS5257" s="9"/>
      <c r="AT5257" s="9"/>
      <c r="AU5257" s="9"/>
      <c r="AV5257" s="9"/>
      <c r="AW5257" s="9"/>
      <c r="AX5257" s="9"/>
      <c r="AY5257" s="9"/>
      <c r="AZ5257" s="9"/>
      <c r="BA5257" s="9"/>
      <c r="BB5257" s="9"/>
      <c r="BC5257" s="9"/>
      <c r="BD5257" s="9"/>
      <c r="BE5257" s="9"/>
      <c r="BF5257" s="9"/>
      <c r="BG5257" s="9"/>
      <c r="BH5257" s="9"/>
      <c r="BI5257" s="9"/>
      <c r="BJ5257" s="9"/>
      <c r="BK5257" s="9"/>
      <c r="BL5257" s="9"/>
      <c r="BM5257" s="9"/>
      <c r="BN5257" s="9"/>
      <c r="BO5257" s="9"/>
      <c r="BP5257" s="9"/>
      <c r="BQ5257" s="9"/>
      <c r="BT5257" s="9"/>
      <c r="BU5257" s="9"/>
      <c r="BX5257" s="9"/>
      <c r="BY5257" s="9"/>
      <c r="CB5257" s="9"/>
      <c r="CC5257" s="9"/>
      <c r="CF5257" s="9"/>
      <c r="CG5257" s="9"/>
      <c r="CJ5257" s="9"/>
      <c r="CK5257" s="9"/>
      <c r="CN5257" s="9"/>
      <c r="CO5257" s="9"/>
      <c r="CP5257" s="9"/>
      <c r="CQ5257" s="9"/>
      <c r="CR5257" s="9"/>
      <c r="CS5257" s="9"/>
      <c r="CT5257" s="9"/>
      <c r="CU5257" s="9"/>
      <c r="CV5257" s="9"/>
      <c r="CW5257" s="9"/>
      <c r="CX5257" s="9"/>
      <c r="CY5257" s="9"/>
      <c r="CZ5257" s="9"/>
      <c r="DA5257" s="9"/>
      <c r="DB5257" s="9"/>
      <c r="DC5257" s="9"/>
      <c r="DD5257" s="9"/>
      <c r="DE5257" s="9"/>
      <c r="DF5257" s="9"/>
      <c r="DG5257" s="9"/>
      <c r="DH5257" s="9"/>
      <c r="DI5257" s="9"/>
      <c r="DJ5257" s="9"/>
      <c r="DK5257" s="9"/>
      <c r="DL5257" s="9"/>
      <c r="DM5257" s="9"/>
      <c r="DN5257" s="9"/>
      <c r="DO5257" s="9"/>
      <c r="DP5257" s="9"/>
      <c r="DQ5257" s="9"/>
      <c r="DR5257" s="9"/>
      <c r="DS5257" s="9"/>
      <c r="DT5257" s="9"/>
      <c r="DU5257" s="9"/>
      <c r="DV5257" s="9"/>
      <c r="DW5257" s="9"/>
      <c r="DX5257" s="9"/>
      <c r="DY5257" s="9"/>
      <c r="DZ5257" s="9"/>
      <c r="EA5257" s="9"/>
    </row>
    <row r="5258" spans="2:131" ht="19.5" customHeight="1" x14ac:dyDescent="0.25">
      <c r="B5258" s="9"/>
      <c r="D5258" s="9"/>
      <c r="G5258" s="9"/>
      <c r="R5258" s="9"/>
      <c r="S5258" s="9"/>
      <c r="T5258" s="9"/>
      <c r="U5258" s="9"/>
      <c r="V5258" s="9"/>
      <c r="W5258" s="9"/>
      <c r="X5258" s="9"/>
      <c r="Y5258" s="9"/>
      <c r="Z5258" s="9"/>
      <c r="AA5258" s="9"/>
      <c r="AB5258" s="9"/>
      <c r="AC5258" s="9"/>
      <c r="AD5258" s="9"/>
      <c r="AE5258" s="9"/>
      <c r="AF5258" s="55"/>
      <c r="AG5258" s="55"/>
      <c r="AH5258" s="9"/>
      <c r="AI5258" s="9"/>
      <c r="AJ5258" s="9"/>
      <c r="AK5258" s="9"/>
      <c r="AL5258" s="9"/>
      <c r="AM5258" s="9"/>
      <c r="AN5258" s="9"/>
      <c r="AO5258" s="9"/>
      <c r="AP5258" s="9"/>
      <c r="AQ5258" s="9"/>
      <c r="AR5258" s="9"/>
      <c r="AS5258" s="9"/>
      <c r="AT5258" s="9"/>
      <c r="AU5258" s="9"/>
      <c r="AV5258" s="9"/>
      <c r="AW5258" s="9"/>
      <c r="AX5258" s="9"/>
      <c r="AY5258" s="9"/>
      <c r="AZ5258" s="9"/>
      <c r="BA5258" s="9"/>
      <c r="BB5258" s="9"/>
      <c r="BC5258" s="9"/>
      <c r="BD5258" s="9"/>
      <c r="BE5258" s="9"/>
      <c r="BF5258" s="9"/>
      <c r="BG5258" s="9"/>
      <c r="BH5258" s="9"/>
      <c r="BI5258" s="9"/>
      <c r="BJ5258" s="9"/>
      <c r="BK5258" s="9"/>
      <c r="BL5258" s="9"/>
      <c r="BM5258" s="9"/>
      <c r="BN5258" s="9"/>
      <c r="BO5258" s="9"/>
      <c r="BP5258" s="9"/>
      <c r="BQ5258" s="9"/>
      <c r="BT5258" s="9"/>
      <c r="BU5258" s="9"/>
      <c r="BX5258" s="9"/>
      <c r="BY5258" s="9"/>
      <c r="CB5258" s="9"/>
      <c r="CC5258" s="9"/>
      <c r="CF5258" s="9"/>
      <c r="CG5258" s="9"/>
      <c r="CJ5258" s="9"/>
      <c r="CK5258" s="9"/>
      <c r="CN5258" s="9"/>
      <c r="CO5258" s="9"/>
      <c r="CP5258" s="9"/>
      <c r="CQ5258" s="9"/>
      <c r="CR5258" s="9"/>
      <c r="CS5258" s="9"/>
      <c r="CT5258" s="9"/>
      <c r="CU5258" s="9"/>
      <c r="CV5258" s="9"/>
      <c r="CW5258" s="9"/>
      <c r="CX5258" s="9"/>
      <c r="CY5258" s="9"/>
      <c r="CZ5258" s="9"/>
      <c r="DA5258" s="9"/>
      <c r="DB5258" s="9"/>
      <c r="DC5258" s="9"/>
      <c r="DD5258" s="9"/>
      <c r="DE5258" s="9"/>
      <c r="DF5258" s="9"/>
      <c r="DG5258" s="9"/>
      <c r="DH5258" s="9"/>
      <c r="DI5258" s="9"/>
      <c r="DJ5258" s="9"/>
      <c r="DK5258" s="9"/>
      <c r="DL5258" s="9"/>
      <c r="DM5258" s="9"/>
      <c r="DN5258" s="9"/>
      <c r="DO5258" s="9"/>
      <c r="DP5258" s="9"/>
      <c r="DQ5258" s="9"/>
      <c r="DR5258" s="9"/>
      <c r="DS5258" s="9"/>
      <c r="DT5258" s="9"/>
      <c r="DU5258" s="9"/>
      <c r="DV5258" s="9"/>
      <c r="DW5258" s="9"/>
      <c r="DX5258" s="9"/>
      <c r="DY5258" s="9"/>
      <c r="DZ5258" s="9"/>
      <c r="EA5258" s="9"/>
    </row>
    <row r="5259" spans="2:131" ht="19.5" customHeight="1" x14ac:dyDescent="0.25">
      <c r="B5259" s="9"/>
      <c r="D5259" s="9"/>
      <c r="G5259" s="9"/>
      <c r="R5259" s="9"/>
      <c r="S5259" s="9"/>
      <c r="T5259" s="9"/>
      <c r="U5259" s="9"/>
      <c r="V5259" s="9"/>
      <c r="W5259" s="9"/>
      <c r="X5259" s="9"/>
      <c r="Y5259" s="9"/>
      <c r="Z5259" s="9"/>
      <c r="AA5259" s="9"/>
      <c r="AB5259" s="9"/>
      <c r="AC5259" s="9"/>
      <c r="AD5259" s="9"/>
      <c r="AE5259" s="9"/>
      <c r="AF5259" s="55"/>
      <c r="AG5259" s="55"/>
      <c r="AH5259" s="9"/>
      <c r="AI5259" s="9"/>
      <c r="AJ5259" s="9"/>
      <c r="AK5259" s="9"/>
      <c r="AL5259" s="9"/>
      <c r="AM5259" s="9"/>
      <c r="AN5259" s="9"/>
      <c r="AO5259" s="9"/>
      <c r="AP5259" s="9"/>
      <c r="AQ5259" s="9"/>
      <c r="AR5259" s="9"/>
      <c r="AS5259" s="9"/>
      <c r="AT5259" s="9"/>
      <c r="AU5259" s="9"/>
      <c r="AV5259" s="9"/>
      <c r="AW5259" s="9"/>
      <c r="AX5259" s="9"/>
      <c r="AY5259" s="9"/>
      <c r="AZ5259" s="9"/>
      <c r="BA5259" s="9"/>
      <c r="BB5259" s="9"/>
      <c r="BC5259" s="9"/>
      <c r="BD5259" s="9"/>
      <c r="BE5259" s="9"/>
      <c r="BF5259" s="9"/>
      <c r="BG5259" s="9"/>
      <c r="BH5259" s="9"/>
      <c r="BI5259" s="9"/>
      <c r="BJ5259" s="9"/>
      <c r="BK5259" s="9"/>
      <c r="BL5259" s="9"/>
      <c r="BM5259" s="9"/>
      <c r="BN5259" s="9"/>
      <c r="BO5259" s="9"/>
      <c r="BP5259" s="9"/>
      <c r="BQ5259" s="9"/>
      <c r="BT5259" s="9"/>
      <c r="BU5259" s="9"/>
      <c r="BX5259" s="9"/>
      <c r="BY5259" s="9"/>
      <c r="CB5259" s="9"/>
      <c r="CC5259" s="9"/>
      <c r="CF5259" s="9"/>
      <c r="CG5259" s="9"/>
      <c r="CJ5259" s="9"/>
      <c r="CK5259" s="9"/>
      <c r="CN5259" s="9"/>
      <c r="CO5259" s="9"/>
      <c r="CP5259" s="9"/>
      <c r="CQ5259" s="9"/>
      <c r="CR5259" s="9"/>
      <c r="CS5259" s="9"/>
      <c r="CT5259" s="9"/>
      <c r="CU5259" s="9"/>
      <c r="CV5259" s="9"/>
      <c r="CW5259" s="9"/>
      <c r="CX5259" s="9"/>
      <c r="CY5259" s="9"/>
      <c r="CZ5259" s="9"/>
      <c r="DA5259" s="9"/>
      <c r="DB5259" s="9"/>
      <c r="DC5259" s="9"/>
      <c r="DD5259" s="9"/>
      <c r="DE5259" s="9"/>
      <c r="DF5259" s="9"/>
      <c r="DG5259" s="9"/>
      <c r="DH5259" s="9"/>
      <c r="DI5259" s="9"/>
      <c r="DJ5259" s="9"/>
      <c r="DK5259" s="9"/>
      <c r="DL5259" s="9"/>
      <c r="DM5259" s="9"/>
      <c r="DN5259" s="9"/>
      <c r="DO5259" s="9"/>
      <c r="DP5259" s="9"/>
      <c r="DQ5259" s="9"/>
      <c r="DR5259" s="9"/>
      <c r="DS5259" s="9"/>
      <c r="DT5259" s="9"/>
      <c r="DU5259" s="9"/>
      <c r="DV5259" s="9"/>
      <c r="DW5259" s="9"/>
      <c r="DX5259" s="9"/>
      <c r="DY5259" s="9"/>
      <c r="DZ5259" s="9"/>
      <c r="EA5259" s="9"/>
    </row>
    <row r="5260" spans="2:131" ht="19.5" customHeight="1" x14ac:dyDescent="0.25">
      <c r="B5260" s="9"/>
      <c r="D5260" s="9"/>
      <c r="G5260" s="9"/>
      <c r="R5260" s="9"/>
      <c r="S5260" s="9"/>
      <c r="T5260" s="9"/>
      <c r="U5260" s="9"/>
      <c r="V5260" s="9"/>
      <c r="W5260" s="9"/>
      <c r="X5260" s="9"/>
      <c r="Y5260" s="9"/>
      <c r="Z5260" s="9"/>
      <c r="AA5260" s="9"/>
      <c r="AB5260" s="9"/>
      <c r="AC5260" s="9"/>
      <c r="AD5260" s="9"/>
      <c r="AE5260" s="9"/>
      <c r="AF5260" s="55"/>
      <c r="AG5260" s="55"/>
      <c r="AH5260" s="9"/>
      <c r="AI5260" s="9"/>
      <c r="AJ5260" s="9"/>
      <c r="AK5260" s="9"/>
      <c r="AL5260" s="9"/>
      <c r="AM5260" s="9"/>
      <c r="AN5260" s="9"/>
      <c r="AO5260" s="9"/>
      <c r="AP5260" s="9"/>
      <c r="AQ5260" s="9"/>
      <c r="AR5260" s="9"/>
      <c r="AS5260" s="9"/>
      <c r="AT5260" s="9"/>
      <c r="AU5260" s="9"/>
      <c r="AV5260" s="9"/>
      <c r="AW5260" s="9"/>
      <c r="AX5260" s="9"/>
      <c r="AY5260" s="9"/>
      <c r="AZ5260" s="9"/>
      <c r="BA5260" s="9"/>
      <c r="BB5260" s="9"/>
      <c r="BC5260" s="9"/>
      <c r="BD5260" s="9"/>
      <c r="BE5260" s="9"/>
      <c r="BF5260" s="9"/>
      <c r="BG5260" s="9"/>
      <c r="BH5260" s="9"/>
      <c r="BI5260" s="9"/>
      <c r="BJ5260" s="9"/>
      <c r="BK5260" s="9"/>
      <c r="BL5260" s="9"/>
      <c r="BM5260" s="9"/>
      <c r="BN5260" s="9"/>
      <c r="BO5260" s="9"/>
      <c r="BP5260" s="9"/>
      <c r="BQ5260" s="9"/>
      <c r="BT5260" s="9"/>
      <c r="BU5260" s="9"/>
      <c r="BX5260" s="9"/>
      <c r="BY5260" s="9"/>
      <c r="CB5260" s="9"/>
      <c r="CC5260" s="9"/>
      <c r="CF5260" s="9"/>
      <c r="CG5260" s="9"/>
      <c r="CJ5260" s="9"/>
      <c r="CK5260" s="9"/>
      <c r="CN5260" s="9"/>
      <c r="CO5260" s="9"/>
      <c r="CP5260" s="9"/>
      <c r="CQ5260" s="9"/>
      <c r="CR5260" s="9"/>
      <c r="CS5260" s="9"/>
      <c r="CT5260" s="9"/>
      <c r="CU5260" s="9"/>
      <c r="CV5260" s="9"/>
      <c r="CW5260" s="9"/>
      <c r="CX5260" s="9"/>
      <c r="CY5260" s="9"/>
      <c r="CZ5260" s="9"/>
      <c r="DA5260" s="9"/>
      <c r="DB5260" s="9"/>
      <c r="DC5260" s="9"/>
      <c r="DD5260" s="9"/>
      <c r="DE5260" s="9"/>
      <c r="DF5260" s="9"/>
      <c r="DG5260" s="9"/>
      <c r="DH5260" s="9"/>
      <c r="DI5260" s="9"/>
      <c r="DJ5260" s="9"/>
      <c r="DK5260" s="9"/>
      <c r="DL5260" s="9"/>
      <c r="DM5260" s="9"/>
      <c r="DN5260" s="9"/>
      <c r="DO5260" s="9"/>
      <c r="DP5260" s="9"/>
      <c r="DQ5260" s="9"/>
      <c r="DR5260" s="9"/>
      <c r="DS5260" s="9"/>
      <c r="DT5260" s="9"/>
      <c r="DU5260" s="9"/>
      <c r="DV5260" s="9"/>
      <c r="DW5260" s="9"/>
      <c r="DX5260" s="9"/>
      <c r="DY5260" s="9"/>
      <c r="DZ5260" s="9"/>
      <c r="EA5260" s="9"/>
    </row>
    <row r="5261" spans="2:131" ht="19.5" customHeight="1" x14ac:dyDescent="0.25">
      <c r="B5261" s="9"/>
      <c r="D5261" s="9"/>
      <c r="G5261" s="9"/>
      <c r="R5261" s="9"/>
      <c r="S5261" s="9"/>
      <c r="T5261" s="9"/>
      <c r="U5261" s="9"/>
      <c r="V5261" s="9"/>
      <c r="W5261" s="9"/>
      <c r="X5261" s="9"/>
      <c r="Y5261" s="9"/>
      <c r="Z5261" s="9"/>
      <c r="AA5261" s="9"/>
      <c r="AB5261" s="9"/>
      <c r="AC5261" s="9"/>
      <c r="AD5261" s="9"/>
      <c r="AE5261" s="9"/>
      <c r="AF5261" s="55"/>
      <c r="AG5261" s="55"/>
      <c r="AH5261" s="9"/>
      <c r="AI5261" s="9"/>
      <c r="AJ5261" s="9"/>
      <c r="AK5261" s="9"/>
      <c r="AL5261" s="9"/>
      <c r="AM5261" s="9"/>
      <c r="AN5261" s="9"/>
      <c r="AO5261" s="9"/>
      <c r="AP5261" s="9"/>
      <c r="AQ5261" s="9"/>
      <c r="AR5261" s="9"/>
      <c r="AS5261" s="9"/>
      <c r="AT5261" s="9"/>
      <c r="AU5261" s="9"/>
      <c r="AV5261" s="9"/>
      <c r="AW5261" s="9"/>
      <c r="AX5261" s="9"/>
      <c r="AY5261" s="9"/>
      <c r="AZ5261" s="9"/>
      <c r="BA5261" s="9"/>
      <c r="BB5261" s="9"/>
      <c r="BC5261" s="9"/>
      <c r="BD5261" s="9"/>
      <c r="BE5261" s="9"/>
      <c r="BF5261" s="9"/>
      <c r="BG5261" s="9"/>
      <c r="BH5261" s="9"/>
      <c r="BI5261" s="9"/>
      <c r="BJ5261" s="9"/>
      <c r="BK5261" s="9"/>
      <c r="BL5261" s="9"/>
      <c r="BM5261" s="9"/>
      <c r="BN5261" s="9"/>
      <c r="BO5261" s="9"/>
      <c r="BP5261" s="9"/>
      <c r="BQ5261" s="9"/>
      <c r="BT5261" s="9"/>
      <c r="BU5261" s="9"/>
      <c r="BX5261" s="9"/>
      <c r="BY5261" s="9"/>
      <c r="CB5261" s="9"/>
      <c r="CC5261" s="9"/>
      <c r="CF5261" s="9"/>
      <c r="CG5261" s="9"/>
      <c r="CJ5261" s="9"/>
      <c r="CK5261" s="9"/>
      <c r="CN5261" s="9"/>
      <c r="CO5261" s="9"/>
      <c r="CP5261" s="9"/>
      <c r="CQ5261" s="9"/>
      <c r="CR5261" s="9"/>
      <c r="CS5261" s="9"/>
      <c r="CT5261" s="9"/>
      <c r="CU5261" s="9"/>
      <c r="CV5261" s="9"/>
      <c r="CW5261" s="9"/>
      <c r="CX5261" s="9"/>
      <c r="CY5261" s="9"/>
      <c r="CZ5261" s="9"/>
      <c r="DA5261" s="9"/>
      <c r="DB5261" s="9"/>
      <c r="DC5261" s="9"/>
      <c r="DD5261" s="9"/>
      <c r="DE5261" s="9"/>
      <c r="DF5261" s="9"/>
      <c r="DG5261" s="9"/>
      <c r="DH5261" s="9"/>
      <c r="DI5261" s="9"/>
      <c r="DJ5261" s="9"/>
      <c r="DK5261" s="9"/>
      <c r="DL5261" s="9"/>
      <c r="DM5261" s="9"/>
      <c r="DN5261" s="9"/>
      <c r="DO5261" s="9"/>
      <c r="DP5261" s="9"/>
      <c r="DQ5261" s="9"/>
      <c r="DR5261" s="9"/>
      <c r="DS5261" s="9"/>
      <c r="DT5261" s="9"/>
      <c r="DU5261" s="9"/>
      <c r="DV5261" s="9"/>
      <c r="DW5261" s="9"/>
      <c r="DX5261" s="9"/>
      <c r="DY5261" s="9"/>
      <c r="DZ5261" s="9"/>
      <c r="EA5261" s="9"/>
    </row>
    <row r="5262" spans="2:131" ht="19.5" customHeight="1" x14ac:dyDescent="0.25">
      <c r="B5262" s="9"/>
      <c r="D5262" s="9"/>
      <c r="G5262" s="9"/>
      <c r="R5262" s="9"/>
      <c r="S5262" s="9"/>
      <c r="T5262" s="9"/>
      <c r="U5262" s="9"/>
      <c r="V5262" s="9"/>
      <c r="W5262" s="9"/>
      <c r="X5262" s="9"/>
      <c r="Y5262" s="9"/>
      <c r="Z5262" s="9"/>
      <c r="AA5262" s="9"/>
      <c r="AB5262" s="9"/>
      <c r="AC5262" s="9"/>
      <c r="AD5262" s="9"/>
      <c r="AE5262" s="9"/>
      <c r="AF5262" s="55"/>
      <c r="AG5262" s="55"/>
      <c r="AH5262" s="9"/>
      <c r="AI5262" s="9"/>
      <c r="AJ5262" s="9"/>
      <c r="AK5262" s="9"/>
      <c r="AL5262" s="9"/>
      <c r="AM5262" s="9"/>
      <c r="AN5262" s="9"/>
      <c r="AO5262" s="9"/>
      <c r="AP5262" s="9"/>
      <c r="AQ5262" s="9"/>
      <c r="AR5262" s="9"/>
      <c r="AS5262" s="9"/>
      <c r="AT5262" s="9"/>
      <c r="AU5262" s="9"/>
      <c r="AV5262" s="9"/>
      <c r="AW5262" s="9"/>
      <c r="AX5262" s="9"/>
      <c r="AY5262" s="9"/>
      <c r="AZ5262" s="9"/>
      <c r="BA5262" s="9"/>
      <c r="BB5262" s="9"/>
      <c r="BC5262" s="9"/>
      <c r="BD5262" s="9"/>
      <c r="BE5262" s="9"/>
      <c r="BF5262" s="9"/>
      <c r="BG5262" s="9"/>
      <c r="BH5262" s="9"/>
      <c r="BI5262" s="9"/>
      <c r="BJ5262" s="9"/>
      <c r="BK5262" s="9"/>
      <c r="BL5262" s="9"/>
      <c r="BM5262" s="9"/>
      <c r="BN5262" s="9"/>
      <c r="BO5262" s="9"/>
      <c r="BP5262" s="9"/>
      <c r="BQ5262" s="9"/>
      <c r="BT5262" s="9"/>
      <c r="BU5262" s="9"/>
      <c r="BX5262" s="9"/>
      <c r="BY5262" s="9"/>
      <c r="CB5262" s="9"/>
      <c r="CC5262" s="9"/>
      <c r="CF5262" s="9"/>
      <c r="CG5262" s="9"/>
      <c r="CJ5262" s="9"/>
      <c r="CK5262" s="9"/>
      <c r="CN5262" s="9"/>
      <c r="CO5262" s="9"/>
      <c r="CP5262" s="9"/>
      <c r="CQ5262" s="9"/>
      <c r="CR5262" s="9"/>
      <c r="CS5262" s="9"/>
      <c r="CT5262" s="9"/>
      <c r="CU5262" s="9"/>
      <c r="CV5262" s="9"/>
      <c r="CW5262" s="9"/>
      <c r="CX5262" s="9"/>
      <c r="CY5262" s="9"/>
      <c r="CZ5262" s="9"/>
      <c r="DA5262" s="9"/>
      <c r="DB5262" s="9"/>
      <c r="DC5262" s="9"/>
      <c r="DD5262" s="9"/>
      <c r="DE5262" s="9"/>
      <c r="DF5262" s="9"/>
      <c r="DG5262" s="9"/>
      <c r="DH5262" s="9"/>
      <c r="DI5262" s="9"/>
      <c r="DJ5262" s="9"/>
      <c r="DK5262" s="9"/>
      <c r="DL5262" s="9"/>
      <c r="DM5262" s="9"/>
      <c r="DN5262" s="9"/>
      <c r="DO5262" s="9"/>
      <c r="DP5262" s="9"/>
      <c r="DQ5262" s="9"/>
      <c r="DR5262" s="9"/>
      <c r="DS5262" s="9"/>
      <c r="DT5262" s="9"/>
      <c r="DU5262" s="9"/>
      <c r="DV5262" s="9"/>
      <c r="DW5262" s="9"/>
      <c r="DX5262" s="9"/>
      <c r="DY5262" s="9"/>
      <c r="DZ5262" s="9"/>
      <c r="EA5262" s="9"/>
    </row>
    <row r="5263" spans="2:131" ht="19.5" customHeight="1" x14ac:dyDescent="0.25">
      <c r="B5263" s="9"/>
      <c r="D5263" s="9"/>
      <c r="G5263" s="9"/>
      <c r="R5263" s="9"/>
      <c r="S5263" s="9"/>
      <c r="T5263" s="9"/>
      <c r="U5263" s="9"/>
      <c r="V5263" s="9"/>
      <c r="W5263" s="9"/>
      <c r="X5263" s="9"/>
      <c r="Y5263" s="9"/>
      <c r="Z5263" s="9"/>
      <c r="AA5263" s="9"/>
      <c r="AB5263" s="9"/>
      <c r="AC5263" s="9"/>
      <c r="AD5263" s="9"/>
      <c r="AE5263" s="9"/>
      <c r="AF5263" s="55"/>
      <c r="AG5263" s="55"/>
      <c r="AH5263" s="9"/>
      <c r="AI5263" s="9"/>
      <c r="AJ5263" s="9"/>
      <c r="AK5263" s="9"/>
      <c r="AL5263" s="9"/>
      <c r="AM5263" s="9"/>
      <c r="AN5263" s="9"/>
      <c r="AO5263" s="9"/>
      <c r="AP5263" s="9"/>
      <c r="AQ5263" s="9"/>
      <c r="AR5263" s="9"/>
      <c r="AS5263" s="9"/>
      <c r="AT5263" s="9"/>
      <c r="AU5263" s="9"/>
      <c r="AV5263" s="9"/>
      <c r="AW5263" s="9"/>
      <c r="AX5263" s="9"/>
      <c r="AY5263" s="9"/>
      <c r="AZ5263" s="9"/>
      <c r="BA5263" s="9"/>
      <c r="BB5263" s="9"/>
      <c r="BC5263" s="9"/>
      <c r="BD5263" s="9"/>
      <c r="BE5263" s="9"/>
      <c r="BF5263" s="9"/>
      <c r="BG5263" s="9"/>
      <c r="BH5263" s="9"/>
      <c r="BI5263" s="9"/>
      <c r="BJ5263" s="9"/>
      <c r="BK5263" s="9"/>
      <c r="BL5263" s="9"/>
      <c r="BM5263" s="9"/>
      <c r="BN5263" s="9"/>
      <c r="BO5263" s="9"/>
      <c r="BP5263" s="9"/>
      <c r="BQ5263" s="9"/>
      <c r="BT5263" s="9"/>
      <c r="BU5263" s="9"/>
      <c r="BX5263" s="9"/>
      <c r="BY5263" s="9"/>
      <c r="CB5263" s="9"/>
      <c r="CC5263" s="9"/>
      <c r="CF5263" s="9"/>
      <c r="CG5263" s="9"/>
      <c r="CJ5263" s="9"/>
      <c r="CK5263" s="9"/>
      <c r="CN5263" s="9"/>
      <c r="CO5263" s="9"/>
      <c r="CP5263" s="9"/>
      <c r="CQ5263" s="9"/>
      <c r="CR5263" s="9"/>
      <c r="CS5263" s="9"/>
      <c r="CT5263" s="9"/>
      <c r="CU5263" s="9"/>
      <c r="CV5263" s="9"/>
      <c r="CW5263" s="9"/>
      <c r="CX5263" s="9"/>
      <c r="CY5263" s="9"/>
      <c r="CZ5263" s="9"/>
      <c r="DA5263" s="9"/>
      <c r="DB5263" s="9"/>
      <c r="DC5263" s="9"/>
      <c r="DD5263" s="9"/>
      <c r="DE5263" s="9"/>
      <c r="DF5263" s="9"/>
      <c r="DG5263" s="9"/>
      <c r="DH5263" s="9"/>
      <c r="DI5263" s="9"/>
      <c r="DJ5263" s="9"/>
      <c r="DK5263" s="9"/>
      <c r="DL5263" s="9"/>
      <c r="DM5263" s="9"/>
      <c r="DN5263" s="9"/>
      <c r="DO5263" s="9"/>
      <c r="DP5263" s="9"/>
      <c r="DQ5263" s="9"/>
      <c r="DR5263" s="9"/>
      <c r="DS5263" s="9"/>
      <c r="DT5263" s="9"/>
      <c r="DU5263" s="9"/>
      <c r="DV5263" s="9"/>
      <c r="DW5263" s="9"/>
      <c r="DX5263" s="9"/>
      <c r="DY5263" s="9"/>
      <c r="DZ5263" s="9"/>
      <c r="EA5263" s="9"/>
    </row>
    <row r="5264" spans="2:131" ht="19.5" customHeight="1" x14ac:dyDescent="0.25">
      <c r="B5264" s="9"/>
      <c r="D5264" s="9"/>
      <c r="G5264" s="9"/>
      <c r="R5264" s="9"/>
      <c r="S5264" s="9"/>
      <c r="T5264" s="9"/>
      <c r="U5264" s="9"/>
      <c r="V5264" s="9"/>
      <c r="W5264" s="9"/>
      <c r="X5264" s="9"/>
      <c r="Y5264" s="9"/>
      <c r="Z5264" s="9"/>
      <c r="AA5264" s="9"/>
      <c r="AB5264" s="9"/>
      <c r="AC5264" s="9"/>
      <c r="AD5264" s="9"/>
      <c r="AE5264" s="9"/>
      <c r="AF5264" s="55"/>
      <c r="AG5264" s="55"/>
      <c r="AH5264" s="9"/>
      <c r="AI5264" s="9"/>
      <c r="AJ5264" s="9"/>
      <c r="AK5264" s="9"/>
      <c r="AL5264" s="9"/>
      <c r="AM5264" s="9"/>
      <c r="AN5264" s="9"/>
      <c r="AO5264" s="9"/>
      <c r="AP5264" s="9"/>
      <c r="AQ5264" s="9"/>
      <c r="AR5264" s="9"/>
      <c r="AS5264" s="9"/>
      <c r="AT5264" s="9"/>
      <c r="AU5264" s="9"/>
      <c r="AV5264" s="9"/>
      <c r="AW5264" s="9"/>
      <c r="AX5264" s="9"/>
      <c r="AY5264" s="9"/>
      <c r="AZ5264" s="9"/>
      <c r="BA5264" s="9"/>
      <c r="BB5264" s="9"/>
      <c r="BC5264" s="9"/>
      <c r="BD5264" s="9"/>
      <c r="BE5264" s="9"/>
      <c r="BF5264" s="9"/>
      <c r="BG5264" s="9"/>
      <c r="BH5264" s="9"/>
      <c r="BI5264" s="9"/>
      <c r="BJ5264" s="9"/>
      <c r="BK5264" s="9"/>
      <c r="BL5264" s="9"/>
      <c r="BM5264" s="9"/>
      <c r="BN5264" s="9"/>
      <c r="BO5264" s="9"/>
      <c r="BP5264" s="9"/>
      <c r="BQ5264" s="9"/>
      <c r="BT5264" s="9"/>
      <c r="BU5264" s="9"/>
      <c r="BX5264" s="9"/>
      <c r="BY5264" s="9"/>
      <c r="CB5264" s="9"/>
      <c r="CC5264" s="9"/>
      <c r="CF5264" s="9"/>
      <c r="CG5264" s="9"/>
      <c r="CJ5264" s="9"/>
      <c r="CK5264" s="9"/>
      <c r="CN5264" s="9"/>
      <c r="CO5264" s="9"/>
      <c r="CP5264" s="9"/>
      <c r="CQ5264" s="9"/>
      <c r="CR5264" s="9"/>
      <c r="CS5264" s="9"/>
      <c r="CT5264" s="9"/>
      <c r="CU5264" s="9"/>
      <c r="CV5264" s="9"/>
      <c r="CW5264" s="9"/>
      <c r="CX5264" s="9"/>
      <c r="CY5264" s="9"/>
      <c r="CZ5264" s="9"/>
      <c r="DA5264" s="9"/>
      <c r="DB5264" s="9"/>
      <c r="DC5264" s="9"/>
      <c r="DD5264" s="9"/>
      <c r="DE5264" s="9"/>
      <c r="DF5264" s="9"/>
      <c r="DG5264" s="9"/>
      <c r="DH5264" s="9"/>
      <c r="DI5264" s="9"/>
      <c r="DJ5264" s="9"/>
      <c r="DK5264" s="9"/>
      <c r="DL5264" s="9"/>
      <c r="DM5264" s="9"/>
      <c r="DN5264" s="9"/>
      <c r="DO5264" s="9"/>
      <c r="DP5264" s="9"/>
      <c r="DQ5264" s="9"/>
      <c r="DR5264" s="9"/>
      <c r="DS5264" s="9"/>
      <c r="DT5264" s="9"/>
      <c r="DU5264" s="9"/>
      <c r="DV5264" s="9"/>
      <c r="DW5264" s="9"/>
      <c r="DX5264" s="9"/>
      <c r="DY5264" s="9"/>
      <c r="DZ5264" s="9"/>
      <c r="EA5264" s="9"/>
    </row>
    <row r="5265" spans="2:131" ht="19.5" customHeight="1" x14ac:dyDescent="0.25">
      <c r="B5265" s="9"/>
      <c r="D5265" s="9"/>
      <c r="G5265" s="9"/>
      <c r="R5265" s="9"/>
      <c r="S5265" s="9"/>
      <c r="T5265" s="9"/>
      <c r="U5265" s="9"/>
      <c r="V5265" s="9"/>
      <c r="W5265" s="9"/>
      <c r="X5265" s="9"/>
      <c r="Y5265" s="9"/>
      <c r="Z5265" s="9"/>
      <c r="AA5265" s="9"/>
      <c r="AB5265" s="9"/>
      <c r="AC5265" s="9"/>
      <c r="AD5265" s="9"/>
      <c r="AE5265" s="9"/>
      <c r="AF5265" s="55"/>
      <c r="AG5265" s="55"/>
      <c r="AH5265" s="9"/>
      <c r="AI5265" s="9"/>
      <c r="AJ5265" s="9"/>
      <c r="AK5265" s="9"/>
      <c r="AL5265" s="9"/>
      <c r="AM5265" s="9"/>
      <c r="AN5265" s="9"/>
      <c r="AO5265" s="9"/>
      <c r="AP5265" s="9"/>
      <c r="AQ5265" s="9"/>
      <c r="AR5265" s="9"/>
      <c r="AS5265" s="9"/>
      <c r="AT5265" s="9"/>
      <c r="AU5265" s="9"/>
      <c r="AV5265" s="9"/>
      <c r="AW5265" s="9"/>
      <c r="AX5265" s="9"/>
      <c r="AY5265" s="9"/>
      <c r="AZ5265" s="9"/>
      <c r="BA5265" s="9"/>
      <c r="BB5265" s="9"/>
      <c r="BC5265" s="9"/>
      <c r="BD5265" s="9"/>
      <c r="BE5265" s="9"/>
      <c r="BF5265" s="9"/>
      <c r="BG5265" s="9"/>
      <c r="BH5265" s="9"/>
      <c r="BI5265" s="9"/>
      <c r="BJ5265" s="9"/>
      <c r="BK5265" s="9"/>
      <c r="BL5265" s="9"/>
      <c r="BM5265" s="9"/>
      <c r="BN5265" s="9"/>
      <c r="BO5265" s="9"/>
      <c r="BP5265" s="9"/>
      <c r="BQ5265" s="9"/>
      <c r="BT5265" s="9"/>
      <c r="BU5265" s="9"/>
      <c r="BX5265" s="9"/>
      <c r="BY5265" s="9"/>
      <c r="CB5265" s="9"/>
      <c r="CC5265" s="9"/>
      <c r="CF5265" s="9"/>
      <c r="CG5265" s="9"/>
      <c r="CJ5265" s="9"/>
      <c r="CK5265" s="9"/>
      <c r="CN5265" s="9"/>
      <c r="CO5265" s="9"/>
      <c r="CP5265" s="9"/>
      <c r="CQ5265" s="9"/>
      <c r="CR5265" s="9"/>
      <c r="CS5265" s="9"/>
      <c r="CT5265" s="9"/>
      <c r="CU5265" s="9"/>
      <c r="CV5265" s="9"/>
      <c r="CW5265" s="9"/>
      <c r="CX5265" s="9"/>
      <c r="CY5265" s="9"/>
      <c r="CZ5265" s="9"/>
      <c r="DA5265" s="9"/>
      <c r="DB5265" s="9"/>
      <c r="DC5265" s="9"/>
      <c r="DD5265" s="9"/>
      <c r="DE5265" s="9"/>
      <c r="DF5265" s="9"/>
      <c r="DG5265" s="9"/>
      <c r="DH5265" s="9"/>
      <c r="DI5265" s="9"/>
      <c r="DJ5265" s="9"/>
      <c r="DK5265" s="9"/>
      <c r="DL5265" s="9"/>
      <c r="DM5265" s="9"/>
      <c r="DN5265" s="9"/>
      <c r="DO5265" s="9"/>
      <c r="DP5265" s="9"/>
      <c r="DQ5265" s="9"/>
      <c r="DR5265" s="9"/>
      <c r="DS5265" s="9"/>
      <c r="DT5265" s="9"/>
      <c r="DU5265" s="9"/>
      <c r="DV5265" s="9"/>
      <c r="DW5265" s="9"/>
      <c r="DX5265" s="9"/>
      <c r="DY5265" s="9"/>
      <c r="DZ5265" s="9"/>
      <c r="EA5265" s="9"/>
    </row>
    <row r="5266" spans="2:131" ht="19.5" customHeight="1" x14ac:dyDescent="0.25">
      <c r="B5266" s="9"/>
      <c r="D5266" s="9"/>
      <c r="G5266" s="9"/>
      <c r="R5266" s="9"/>
      <c r="S5266" s="9"/>
      <c r="T5266" s="9"/>
      <c r="U5266" s="9"/>
      <c r="V5266" s="9"/>
      <c r="W5266" s="9"/>
      <c r="X5266" s="9"/>
      <c r="Y5266" s="9"/>
      <c r="Z5266" s="9"/>
      <c r="AA5266" s="9"/>
      <c r="AB5266" s="9"/>
      <c r="AC5266" s="9"/>
      <c r="AD5266" s="9"/>
      <c r="AE5266" s="9"/>
      <c r="AF5266" s="55"/>
      <c r="AG5266" s="55"/>
      <c r="AH5266" s="9"/>
      <c r="AI5266" s="9"/>
      <c r="AJ5266" s="9"/>
      <c r="AK5266" s="9"/>
      <c r="AL5266" s="9"/>
      <c r="AM5266" s="9"/>
      <c r="AN5266" s="9"/>
      <c r="AO5266" s="9"/>
      <c r="AP5266" s="9"/>
      <c r="AQ5266" s="9"/>
      <c r="AR5266" s="9"/>
      <c r="AS5266" s="9"/>
      <c r="AT5266" s="9"/>
      <c r="AU5266" s="9"/>
      <c r="AV5266" s="9"/>
      <c r="AW5266" s="9"/>
      <c r="AX5266" s="9"/>
      <c r="AY5266" s="9"/>
      <c r="AZ5266" s="9"/>
      <c r="BA5266" s="9"/>
      <c r="BB5266" s="9"/>
      <c r="BC5266" s="9"/>
      <c r="BD5266" s="9"/>
      <c r="BE5266" s="9"/>
      <c r="BF5266" s="9"/>
      <c r="BG5266" s="9"/>
      <c r="BH5266" s="9"/>
      <c r="BI5266" s="9"/>
      <c r="BJ5266" s="9"/>
      <c r="BK5266" s="9"/>
      <c r="BL5266" s="9"/>
      <c r="BM5266" s="9"/>
      <c r="BN5266" s="9"/>
      <c r="BO5266" s="9"/>
      <c r="BP5266" s="9"/>
      <c r="BQ5266" s="9"/>
      <c r="BT5266" s="9"/>
      <c r="BU5266" s="9"/>
      <c r="BX5266" s="9"/>
      <c r="BY5266" s="9"/>
      <c r="CB5266" s="9"/>
      <c r="CC5266" s="9"/>
      <c r="CF5266" s="9"/>
      <c r="CG5266" s="9"/>
      <c r="CJ5266" s="9"/>
      <c r="CK5266" s="9"/>
      <c r="CN5266" s="9"/>
      <c r="CO5266" s="9"/>
      <c r="CP5266" s="9"/>
      <c r="CQ5266" s="9"/>
      <c r="CR5266" s="9"/>
      <c r="CS5266" s="9"/>
      <c r="CT5266" s="9"/>
      <c r="CU5266" s="9"/>
      <c r="CV5266" s="9"/>
      <c r="CW5266" s="9"/>
      <c r="CX5266" s="9"/>
      <c r="CY5266" s="9"/>
      <c r="CZ5266" s="9"/>
      <c r="DA5266" s="9"/>
      <c r="DB5266" s="9"/>
      <c r="DC5266" s="9"/>
      <c r="DD5266" s="9"/>
      <c r="DE5266" s="9"/>
      <c r="DF5266" s="9"/>
      <c r="DG5266" s="9"/>
      <c r="DH5266" s="9"/>
      <c r="DI5266" s="9"/>
      <c r="DJ5266" s="9"/>
      <c r="DK5266" s="9"/>
      <c r="DL5266" s="9"/>
      <c r="DM5266" s="9"/>
      <c r="DN5266" s="9"/>
      <c r="DO5266" s="9"/>
      <c r="DP5266" s="9"/>
      <c r="DQ5266" s="9"/>
      <c r="DR5266" s="9"/>
      <c r="DS5266" s="9"/>
      <c r="DT5266" s="9"/>
      <c r="DU5266" s="9"/>
      <c r="DV5266" s="9"/>
      <c r="DW5266" s="9"/>
      <c r="DX5266" s="9"/>
      <c r="DY5266" s="9"/>
      <c r="DZ5266" s="9"/>
      <c r="EA5266" s="9"/>
    </row>
    <row r="5267" spans="2:131" ht="19.5" customHeight="1" x14ac:dyDescent="0.25">
      <c r="B5267" s="9"/>
      <c r="D5267" s="9"/>
      <c r="G5267" s="9"/>
      <c r="R5267" s="9"/>
      <c r="S5267" s="9"/>
      <c r="T5267" s="9"/>
      <c r="U5267" s="9"/>
      <c r="V5267" s="9"/>
      <c r="W5267" s="9"/>
      <c r="X5267" s="9"/>
      <c r="Y5267" s="9"/>
      <c r="Z5267" s="9"/>
      <c r="AA5267" s="9"/>
      <c r="AB5267" s="9"/>
      <c r="AC5267" s="9"/>
      <c r="AD5267" s="9"/>
      <c r="AE5267" s="9"/>
      <c r="AF5267" s="55"/>
      <c r="AG5267" s="55"/>
      <c r="AH5267" s="9"/>
      <c r="AI5267" s="9"/>
      <c r="AJ5267" s="9"/>
      <c r="AK5267" s="9"/>
      <c r="AL5267" s="9"/>
      <c r="AM5267" s="9"/>
      <c r="AN5267" s="9"/>
      <c r="AO5267" s="9"/>
      <c r="AP5267" s="9"/>
      <c r="AQ5267" s="9"/>
      <c r="AR5267" s="9"/>
      <c r="AS5267" s="9"/>
      <c r="AT5267" s="9"/>
      <c r="AU5267" s="9"/>
      <c r="AV5267" s="9"/>
      <c r="AW5267" s="9"/>
      <c r="AX5267" s="9"/>
      <c r="AY5267" s="9"/>
      <c r="AZ5267" s="9"/>
      <c r="BA5267" s="9"/>
      <c r="BB5267" s="9"/>
      <c r="BC5267" s="9"/>
      <c r="BD5267" s="9"/>
      <c r="BE5267" s="9"/>
      <c r="BF5267" s="9"/>
      <c r="BG5267" s="9"/>
      <c r="BH5267" s="9"/>
      <c r="BI5267" s="9"/>
      <c r="BJ5267" s="9"/>
      <c r="BK5267" s="9"/>
      <c r="BL5267" s="9"/>
      <c r="BM5267" s="9"/>
      <c r="BN5267" s="9"/>
      <c r="BO5267" s="9"/>
      <c r="BP5267" s="9"/>
      <c r="BQ5267" s="9"/>
      <c r="BT5267" s="9"/>
      <c r="BU5267" s="9"/>
      <c r="BX5267" s="9"/>
      <c r="BY5267" s="9"/>
      <c r="CB5267" s="9"/>
      <c r="CC5267" s="9"/>
      <c r="CF5267" s="9"/>
      <c r="CG5267" s="9"/>
      <c r="CJ5267" s="9"/>
      <c r="CK5267" s="9"/>
      <c r="CN5267" s="9"/>
      <c r="CO5267" s="9"/>
      <c r="CP5267" s="9"/>
      <c r="CQ5267" s="9"/>
      <c r="CR5267" s="9"/>
      <c r="CS5267" s="9"/>
      <c r="CT5267" s="9"/>
      <c r="CU5267" s="9"/>
      <c r="CV5267" s="9"/>
      <c r="CW5267" s="9"/>
      <c r="CX5267" s="9"/>
      <c r="CY5267" s="9"/>
      <c r="CZ5267" s="9"/>
      <c r="DA5267" s="9"/>
      <c r="DB5267" s="9"/>
      <c r="DC5267" s="9"/>
      <c r="DD5267" s="9"/>
      <c r="DE5267" s="9"/>
      <c r="DF5267" s="9"/>
      <c r="DG5267" s="9"/>
      <c r="DH5267" s="9"/>
      <c r="DI5267" s="9"/>
      <c r="DJ5267" s="9"/>
      <c r="DK5267" s="9"/>
      <c r="DL5267" s="9"/>
      <c r="DM5267" s="9"/>
      <c r="DN5267" s="9"/>
      <c r="DO5267" s="9"/>
      <c r="DP5267" s="9"/>
      <c r="DQ5267" s="9"/>
      <c r="DR5267" s="9"/>
      <c r="DS5267" s="9"/>
      <c r="DT5267" s="9"/>
      <c r="DU5267" s="9"/>
      <c r="DV5267" s="9"/>
      <c r="DW5267" s="9"/>
      <c r="DX5267" s="9"/>
      <c r="DY5267" s="9"/>
      <c r="DZ5267" s="9"/>
      <c r="EA5267" s="9"/>
    </row>
    <row r="5268" spans="2:131" ht="19.5" customHeight="1" x14ac:dyDescent="0.25">
      <c r="B5268" s="9"/>
      <c r="D5268" s="9"/>
      <c r="G5268" s="9"/>
      <c r="R5268" s="9"/>
      <c r="S5268" s="9"/>
      <c r="T5268" s="9"/>
      <c r="U5268" s="9"/>
      <c r="V5268" s="9"/>
      <c r="W5268" s="9"/>
      <c r="X5268" s="9"/>
      <c r="Y5268" s="9"/>
      <c r="Z5268" s="9"/>
      <c r="AA5268" s="9"/>
      <c r="AB5268" s="9"/>
      <c r="AC5268" s="9"/>
      <c r="AD5268" s="9"/>
      <c r="AE5268" s="9"/>
      <c r="AF5268" s="55"/>
      <c r="AG5268" s="55"/>
      <c r="AH5268" s="9"/>
      <c r="AI5268" s="9"/>
      <c r="AJ5268" s="9"/>
      <c r="AK5268" s="9"/>
      <c r="AL5268" s="9"/>
      <c r="AM5268" s="9"/>
      <c r="AN5268" s="9"/>
      <c r="AO5268" s="9"/>
      <c r="AP5268" s="9"/>
      <c r="AQ5268" s="9"/>
      <c r="AR5268" s="9"/>
      <c r="AS5268" s="9"/>
      <c r="AT5268" s="9"/>
      <c r="AU5268" s="9"/>
      <c r="AV5268" s="9"/>
      <c r="AW5268" s="9"/>
      <c r="AX5268" s="9"/>
      <c r="AY5268" s="9"/>
      <c r="AZ5268" s="9"/>
      <c r="BA5268" s="9"/>
      <c r="BB5268" s="9"/>
      <c r="BC5268" s="9"/>
      <c r="BD5268" s="9"/>
      <c r="BE5268" s="9"/>
      <c r="BF5268" s="9"/>
      <c r="BG5268" s="9"/>
      <c r="BH5268" s="9"/>
      <c r="BI5268" s="9"/>
      <c r="BJ5268" s="9"/>
      <c r="BK5268" s="9"/>
      <c r="BL5268" s="9"/>
      <c r="BM5268" s="9"/>
      <c r="BN5268" s="9"/>
      <c r="BO5268" s="9"/>
      <c r="BP5268" s="9"/>
      <c r="BQ5268" s="9"/>
      <c r="BT5268" s="9"/>
      <c r="BU5268" s="9"/>
      <c r="BX5268" s="9"/>
      <c r="BY5268" s="9"/>
      <c r="CB5268" s="9"/>
      <c r="CC5268" s="9"/>
      <c r="CF5268" s="9"/>
      <c r="CG5268" s="9"/>
      <c r="CJ5268" s="9"/>
      <c r="CK5268" s="9"/>
      <c r="CN5268" s="9"/>
      <c r="CO5268" s="9"/>
      <c r="CP5268" s="9"/>
      <c r="CQ5268" s="9"/>
      <c r="CR5268" s="9"/>
      <c r="CS5268" s="9"/>
      <c r="CT5268" s="9"/>
      <c r="CU5268" s="9"/>
      <c r="CV5268" s="9"/>
      <c r="CW5268" s="9"/>
      <c r="CX5268" s="9"/>
      <c r="CY5268" s="9"/>
      <c r="CZ5268" s="9"/>
      <c r="DA5268" s="9"/>
      <c r="DB5268" s="9"/>
      <c r="DC5268" s="9"/>
      <c r="DD5268" s="9"/>
      <c r="DE5268" s="9"/>
      <c r="DF5268" s="9"/>
      <c r="DG5268" s="9"/>
      <c r="DH5268" s="9"/>
      <c r="DI5268" s="9"/>
      <c r="DJ5268" s="9"/>
      <c r="DK5268" s="9"/>
      <c r="DL5268" s="9"/>
      <c r="DM5268" s="9"/>
      <c r="DN5268" s="9"/>
      <c r="DO5268" s="9"/>
      <c r="DP5268" s="9"/>
      <c r="DQ5268" s="9"/>
      <c r="DR5268" s="9"/>
      <c r="DS5268" s="9"/>
      <c r="DT5268" s="9"/>
      <c r="DU5268" s="9"/>
      <c r="DV5268" s="9"/>
      <c r="DW5268" s="9"/>
      <c r="DX5268" s="9"/>
      <c r="DY5268" s="9"/>
      <c r="DZ5268" s="9"/>
      <c r="EA5268" s="9"/>
    </row>
    <row r="5269" spans="2:131" ht="19.5" customHeight="1" x14ac:dyDescent="0.25">
      <c r="B5269" s="9"/>
      <c r="D5269" s="9"/>
      <c r="G5269" s="9"/>
      <c r="R5269" s="9"/>
      <c r="S5269" s="9"/>
      <c r="T5269" s="9"/>
      <c r="U5269" s="9"/>
      <c r="V5269" s="9"/>
      <c r="W5269" s="9"/>
      <c r="X5269" s="9"/>
      <c r="Y5269" s="9"/>
      <c r="Z5269" s="9"/>
      <c r="AA5269" s="9"/>
      <c r="AB5269" s="9"/>
      <c r="AC5269" s="9"/>
      <c r="AD5269" s="9"/>
      <c r="AE5269" s="9"/>
      <c r="AF5269" s="55"/>
      <c r="AG5269" s="55"/>
      <c r="AH5269" s="9"/>
      <c r="AI5269" s="9"/>
      <c r="AJ5269" s="9"/>
      <c r="AK5269" s="9"/>
      <c r="AL5269" s="9"/>
      <c r="AM5269" s="9"/>
      <c r="AN5269" s="9"/>
      <c r="AO5269" s="9"/>
      <c r="AP5269" s="9"/>
      <c r="AQ5269" s="9"/>
      <c r="AR5269" s="9"/>
      <c r="AS5269" s="9"/>
      <c r="AT5269" s="9"/>
      <c r="AU5269" s="9"/>
      <c r="AV5269" s="9"/>
      <c r="AW5269" s="9"/>
      <c r="AX5269" s="9"/>
      <c r="AY5269" s="9"/>
      <c r="AZ5269" s="9"/>
      <c r="BA5269" s="9"/>
      <c r="BB5269" s="9"/>
      <c r="BC5269" s="9"/>
      <c r="BD5269" s="9"/>
      <c r="BE5269" s="9"/>
      <c r="BF5269" s="9"/>
      <c r="BG5269" s="9"/>
      <c r="BH5269" s="9"/>
      <c r="BI5269" s="9"/>
      <c r="BJ5269" s="9"/>
      <c r="BK5269" s="9"/>
      <c r="BL5269" s="9"/>
      <c r="BM5269" s="9"/>
      <c r="BN5269" s="9"/>
      <c r="BO5269" s="9"/>
      <c r="BP5269" s="9"/>
      <c r="BQ5269" s="9"/>
      <c r="BT5269" s="9"/>
      <c r="BU5269" s="9"/>
      <c r="BX5269" s="9"/>
      <c r="BY5269" s="9"/>
      <c r="CB5269" s="9"/>
      <c r="CC5269" s="9"/>
      <c r="CF5269" s="9"/>
      <c r="CG5269" s="9"/>
      <c r="CJ5269" s="9"/>
      <c r="CK5269" s="9"/>
      <c r="CN5269" s="9"/>
      <c r="CO5269" s="9"/>
      <c r="CP5269" s="9"/>
      <c r="CQ5269" s="9"/>
      <c r="CR5269" s="9"/>
      <c r="CS5269" s="9"/>
      <c r="CT5269" s="9"/>
      <c r="CU5269" s="9"/>
      <c r="CV5269" s="9"/>
      <c r="CW5269" s="9"/>
      <c r="CX5269" s="9"/>
      <c r="CY5269" s="9"/>
      <c r="CZ5269" s="9"/>
      <c r="DA5269" s="9"/>
      <c r="DB5269" s="9"/>
      <c r="DC5269" s="9"/>
      <c r="DD5269" s="9"/>
      <c r="DE5269" s="9"/>
      <c r="DF5269" s="9"/>
      <c r="DG5269" s="9"/>
      <c r="DH5269" s="9"/>
      <c r="DI5269" s="9"/>
      <c r="DJ5269" s="9"/>
      <c r="DK5269" s="9"/>
      <c r="DL5269" s="9"/>
      <c r="DM5269" s="9"/>
      <c r="DN5269" s="9"/>
      <c r="DO5269" s="9"/>
      <c r="DP5269" s="9"/>
      <c r="DQ5269" s="9"/>
      <c r="DR5269" s="9"/>
      <c r="DS5269" s="9"/>
      <c r="DT5269" s="9"/>
      <c r="DU5269" s="9"/>
      <c r="DV5269" s="9"/>
      <c r="DW5269" s="9"/>
      <c r="DX5269" s="9"/>
      <c r="DY5269" s="9"/>
      <c r="DZ5269" s="9"/>
      <c r="EA5269" s="9"/>
    </row>
    <row r="5270" spans="2:131" ht="19.5" customHeight="1" x14ac:dyDescent="0.25">
      <c r="B5270" s="9"/>
      <c r="D5270" s="9"/>
      <c r="G5270" s="9"/>
      <c r="R5270" s="9"/>
      <c r="S5270" s="9"/>
      <c r="T5270" s="9"/>
      <c r="U5270" s="9"/>
      <c r="V5270" s="9"/>
      <c r="W5270" s="9"/>
      <c r="X5270" s="9"/>
      <c r="Y5270" s="9"/>
      <c r="Z5270" s="9"/>
      <c r="AA5270" s="9"/>
      <c r="AB5270" s="9"/>
      <c r="AC5270" s="9"/>
      <c r="AD5270" s="9"/>
      <c r="AE5270" s="9"/>
      <c r="AF5270" s="55"/>
      <c r="AG5270" s="55"/>
      <c r="AH5270" s="9"/>
      <c r="AI5270" s="9"/>
      <c r="AJ5270" s="9"/>
      <c r="AK5270" s="9"/>
      <c r="AL5270" s="9"/>
      <c r="AM5270" s="9"/>
      <c r="AN5270" s="9"/>
      <c r="AO5270" s="9"/>
      <c r="AP5270" s="9"/>
      <c r="AQ5270" s="9"/>
      <c r="AR5270" s="9"/>
      <c r="AS5270" s="9"/>
      <c r="AT5270" s="9"/>
      <c r="AU5270" s="9"/>
      <c r="AV5270" s="9"/>
      <c r="AW5270" s="9"/>
      <c r="AX5270" s="9"/>
      <c r="AY5270" s="9"/>
      <c r="AZ5270" s="9"/>
      <c r="BA5270" s="9"/>
      <c r="BB5270" s="9"/>
      <c r="BC5270" s="9"/>
      <c r="BD5270" s="9"/>
      <c r="BE5270" s="9"/>
      <c r="BF5270" s="9"/>
      <c r="BG5270" s="9"/>
      <c r="BH5270" s="9"/>
      <c r="BI5270" s="9"/>
      <c r="BJ5270" s="9"/>
      <c r="BK5270" s="9"/>
      <c r="BL5270" s="9"/>
      <c r="BM5270" s="9"/>
      <c r="BN5270" s="9"/>
      <c r="BO5270" s="9"/>
      <c r="BP5270" s="9"/>
      <c r="BQ5270" s="9"/>
      <c r="BT5270" s="9"/>
      <c r="BU5270" s="9"/>
      <c r="BX5270" s="9"/>
      <c r="BY5270" s="9"/>
      <c r="CB5270" s="9"/>
      <c r="CC5270" s="9"/>
      <c r="CF5270" s="9"/>
      <c r="CG5270" s="9"/>
      <c r="CJ5270" s="9"/>
      <c r="CK5270" s="9"/>
      <c r="CN5270" s="9"/>
      <c r="CO5270" s="9"/>
      <c r="CP5270" s="9"/>
      <c r="CQ5270" s="9"/>
      <c r="CR5270" s="9"/>
      <c r="CS5270" s="9"/>
      <c r="CT5270" s="9"/>
      <c r="CU5270" s="9"/>
      <c r="CV5270" s="9"/>
      <c r="CW5270" s="9"/>
      <c r="CX5270" s="9"/>
      <c r="CY5270" s="9"/>
      <c r="CZ5270" s="9"/>
      <c r="DA5270" s="9"/>
      <c r="DB5270" s="9"/>
      <c r="DC5270" s="9"/>
      <c r="DD5270" s="9"/>
      <c r="DE5270" s="9"/>
      <c r="DF5270" s="9"/>
      <c r="DG5270" s="9"/>
      <c r="DH5270" s="9"/>
      <c r="DI5270" s="9"/>
      <c r="DJ5270" s="9"/>
      <c r="DK5270" s="9"/>
      <c r="DL5270" s="9"/>
      <c r="DM5270" s="9"/>
      <c r="DN5270" s="9"/>
      <c r="DO5270" s="9"/>
      <c r="DP5270" s="9"/>
      <c r="DQ5270" s="9"/>
      <c r="DR5270" s="9"/>
      <c r="DS5270" s="9"/>
      <c r="DT5270" s="9"/>
      <c r="DU5270" s="9"/>
      <c r="DV5270" s="9"/>
      <c r="DW5270" s="9"/>
      <c r="DX5270" s="9"/>
      <c r="DY5270" s="9"/>
      <c r="DZ5270" s="9"/>
      <c r="EA5270" s="9"/>
    </row>
    <row r="5271" spans="2:131" ht="19.5" customHeight="1" x14ac:dyDescent="0.25">
      <c r="B5271" s="9"/>
      <c r="D5271" s="9"/>
      <c r="G5271" s="9"/>
      <c r="R5271" s="9"/>
      <c r="S5271" s="9"/>
      <c r="T5271" s="9"/>
      <c r="U5271" s="9"/>
      <c r="V5271" s="9"/>
      <c r="W5271" s="9"/>
      <c r="X5271" s="9"/>
      <c r="Y5271" s="9"/>
      <c r="Z5271" s="9"/>
      <c r="AA5271" s="9"/>
      <c r="AB5271" s="9"/>
      <c r="AC5271" s="9"/>
      <c r="AD5271" s="9"/>
      <c r="AE5271" s="9"/>
      <c r="AF5271" s="55"/>
      <c r="AG5271" s="55"/>
      <c r="AH5271" s="9"/>
      <c r="AI5271" s="9"/>
      <c r="AJ5271" s="9"/>
      <c r="AK5271" s="9"/>
      <c r="AL5271" s="9"/>
      <c r="AM5271" s="9"/>
      <c r="AN5271" s="9"/>
      <c r="AO5271" s="9"/>
      <c r="AP5271" s="9"/>
      <c r="AQ5271" s="9"/>
      <c r="AR5271" s="9"/>
      <c r="AS5271" s="9"/>
      <c r="AT5271" s="9"/>
      <c r="AU5271" s="9"/>
      <c r="AV5271" s="9"/>
      <c r="AW5271" s="9"/>
      <c r="AX5271" s="9"/>
      <c r="AY5271" s="9"/>
      <c r="AZ5271" s="9"/>
      <c r="BA5271" s="9"/>
      <c r="BB5271" s="9"/>
      <c r="BC5271" s="9"/>
      <c r="BD5271" s="9"/>
      <c r="BE5271" s="9"/>
      <c r="BF5271" s="9"/>
      <c r="BG5271" s="9"/>
      <c r="BH5271" s="9"/>
      <c r="BI5271" s="9"/>
      <c r="BJ5271" s="9"/>
      <c r="BK5271" s="9"/>
      <c r="BL5271" s="9"/>
      <c r="BM5271" s="9"/>
      <c r="BN5271" s="9"/>
      <c r="BO5271" s="9"/>
      <c r="BP5271" s="9"/>
      <c r="BQ5271" s="9"/>
      <c r="BT5271" s="9"/>
      <c r="BU5271" s="9"/>
      <c r="BX5271" s="9"/>
      <c r="BY5271" s="9"/>
      <c r="CB5271" s="9"/>
      <c r="CC5271" s="9"/>
      <c r="CF5271" s="9"/>
      <c r="CG5271" s="9"/>
      <c r="CJ5271" s="9"/>
      <c r="CK5271" s="9"/>
      <c r="CN5271" s="9"/>
      <c r="CO5271" s="9"/>
      <c r="CP5271" s="9"/>
      <c r="CQ5271" s="9"/>
      <c r="CR5271" s="9"/>
      <c r="CS5271" s="9"/>
      <c r="CT5271" s="9"/>
      <c r="CU5271" s="9"/>
      <c r="CV5271" s="9"/>
      <c r="CW5271" s="9"/>
      <c r="CX5271" s="9"/>
      <c r="CY5271" s="9"/>
      <c r="CZ5271" s="9"/>
      <c r="DA5271" s="9"/>
      <c r="DB5271" s="9"/>
      <c r="DC5271" s="9"/>
      <c r="DD5271" s="9"/>
      <c r="DE5271" s="9"/>
      <c r="DF5271" s="9"/>
      <c r="DG5271" s="9"/>
      <c r="DH5271" s="9"/>
      <c r="DI5271" s="9"/>
      <c r="DJ5271" s="9"/>
      <c r="DK5271" s="9"/>
      <c r="DL5271" s="9"/>
      <c r="DM5271" s="9"/>
      <c r="DN5271" s="9"/>
      <c r="DO5271" s="9"/>
      <c r="DP5271" s="9"/>
      <c r="DQ5271" s="9"/>
      <c r="DR5271" s="9"/>
      <c r="DS5271" s="9"/>
      <c r="DT5271" s="9"/>
      <c r="DU5271" s="9"/>
      <c r="DV5271" s="9"/>
      <c r="DW5271" s="9"/>
      <c r="DX5271" s="9"/>
      <c r="DY5271" s="9"/>
      <c r="DZ5271" s="9"/>
      <c r="EA5271" s="9"/>
    </row>
    <row r="5272" spans="2:131" ht="19.5" customHeight="1" x14ac:dyDescent="0.25">
      <c r="B5272" s="9"/>
      <c r="D5272" s="9"/>
      <c r="G5272" s="9"/>
      <c r="R5272" s="9"/>
      <c r="S5272" s="9"/>
      <c r="T5272" s="9"/>
      <c r="U5272" s="9"/>
      <c r="V5272" s="9"/>
      <c r="W5272" s="9"/>
      <c r="X5272" s="9"/>
      <c r="Y5272" s="9"/>
      <c r="Z5272" s="9"/>
      <c r="AA5272" s="9"/>
      <c r="AB5272" s="9"/>
      <c r="AC5272" s="9"/>
      <c r="AD5272" s="9"/>
      <c r="AE5272" s="9"/>
      <c r="AF5272" s="55"/>
      <c r="AG5272" s="55"/>
      <c r="AH5272" s="9"/>
      <c r="AI5272" s="9"/>
      <c r="AJ5272" s="9"/>
      <c r="AK5272" s="9"/>
      <c r="AL5272" s="9"/>
      <c r="AM5272" s="9"/>
      <c r="AN5272" s="9"/>
      <c r="AO5272" s="9"/>
      <c r="AP5272" s="9"/>
      <c r="AQ5272" s="9"/>
      <c r="AR5272" s="9"/>
      <c r="AS5272" s="9"/>
      <c r="AT5272" s="9"/>
      <c r="AU5272" s="9"/>
      <c r="AV5272" s="9"/>
      <c r="AW5272" s="9"/>
      <c r="AX5272" s="9"/>
      <c r="AY5272" s="9"/>
      <c r="AZ5272" s="9"/>
      <c r="BA5272" s="9"/>
      <c r="BB5272" s="9"/>
      <c r="BC5272" s="9"/>
      <c r="BD5272" s="9"/>
      <c r="BE5272" s="9"/>
      <c r="BF5272" s="9"/>
      <c r="BG5272" s="9"/>
      <c r="BH5272" s="9"/>
      <c r="BI5272" s="9"/>
      <c r="BJ5272" s="9"/>
      <c r="BK5272" s="9"/>
      <c r="BL5272" s="9"/>
      <c r="BM5272" s="9"/>
      <c r="BN5272" s="9"/>
      <c r="BO5272" s="9"/>
      <c r="BP5272" s="9"/>
      <c r="BQ5272" s="9"/>
      <c r="BT5272" s="9"/>
      <c r="BU5272" s="9"/>
      <c r="BX5272" s="9"/>
      <c r="BY5272" s="9"/>
      <c r="CB5272" s="9"/>
      <c r="CC5272" s="9"/>
      <c r="CF5272" s="9"/>
      <c r="CG5272" s="9"/>
      <c r="CJ5272" s="9"/>
      <c r="CK5272" s="9"/>
      <c r="CN5272" s="9"/>
      <c r="CO5272" s="9"/>
      <c r="CP5272" s="9"/>
      <c r="CQ5272" s="9"/>
      <c r="CR5272" s="9"/>
      <c r="CS5272" s="9"/>
      <c r="CT5272" s="9"/>
      <c r="CU5272" s="9"/>
      <c r="CV5272" s="9"/>
      <c r="CW5272" s="9"/>
      <c r="CX5272" s="9"/>
      <c r="CY5272" s="9"/>
      <c r="CZ5272" s="9"/>
      <c r="DA5272" s="9"/>
      <c r="DB5272" s="9"/>
      <c r="DC5272" s="9"/>
      <c r="DD5272" s="9"/>
      <c r="DE5272" s="9"/>
      <c r="DF5272" s="9"/>
      <c r="DG5272" s="9"/>
      <c r="DH5272" s="9"/>
      <c r="DI5272" s="9"/>
      <c r="DJ5272" s="9"/>
      <c r="DK5272" s="9"/>
      <c r="DL5272" s="9"/>
      <c r="DM5272" s="9"/>
      <c r="DN5272" s="9"/>
      <c r="DO5272" s="9"/>
      <c r="DP5272" s="9"/>
      <c r="DQ5272" s="9"/>
      <c r="DR5272" s="9"/>
      <c r="DS5272" s="9"/>
      <c r="DT5272" s="9"/>
      <c r="DU5272" s="9"/>
      <c r="DV5272" s="9"/>
      <c r="DW5272" s="9"/>
      <c r="DX5272" s="9"/>
      <c r="DY5272" s="9"/>
      <c r="DZ5272" s="9"/>
      <c r="EA5272" s="9"/>
    </row>
    <row r="5273" spans="2:131" ht="19.5" customHeight="1" x14ac:dyDescent="0.25">
      <c r="B5273" s="9"/>
      <c r="D5273" s="9"/>
      <c r="G5273" s="9"/>
      <c r="R5273" s="9"/>
      <c r="S5273" s="9"/>
      <c r="T5273" s="9"/>
      <c r="U5273" s="9"/>
      <c r="V5273" s="9"/>
      <c r="W5273" s="9"/>
      <c r="X5273" s="9"/>
      <c r="Y5273" s="9"/>
      <c r="Z5273" s="9"/>
      <c r="AA5273" s="9"/>
      <c r="AB5273" s="9"/>
      <c r="AC5273" s="9"/>
      <c r="AD5273" s="9"/>
      <c r="AE5273" s="9"/>
      <c r="AF5273" s="55"/>
      <c r="AG5273" s="55"/>
      <c r="AH5273" s="9"/>
      <c r="AI5273" s="9"/>
      <c r="AJ5273" s="9"/>
      <c r="AK5273" s="9"/>
      <c r="AL5273" s="9"/>
      <c r="AM5273" s="9"/>
      <c r="AN5273" s="9"/>
      <c r="AO5273" s="9"/>
      <c r="AP5273" s="9"/>
      <c r="AQ5273" s="9"/>
      <c r="AR5273" s="9"/>
      <c r="AS5273" s="9"/>
      <c r="AT5273" s="9"/>
      <c r="AU5273" s="9"/>
      <c r="AV5273" s="9"/>
      <c r="AW5273" s="9"/>
      <c r="AX5273" s="9"/>
      <c r="AY5273" s="9"/>
      <c r="AZ5273" s="9"/>
      <c r="BA5273" s="9"/>
      <c r="BB5273" s="9"/>
      <c r="BC5273" s="9"/>
      <c r="BD5273" s="9"/>
      <c r="BE5273" s="9"/>
      <c r="BF5273" s="9"/>
      <c r="BG5273" s="9"/>
      <c r="BH5273" s="9"/>
      <c r="BI5273" s="9"/>
      <c r="BJ5273" s="9"/>
      <c r="BK5273" s="9"/>
      <c r="BL5273" s="9"/>
      <c r="BM5273" s="9"/>
      <c r="BN5273" s="9"/>
      <c r="BO5273" s="9"/>
      <c r="BP5273" s="9"/>
      <c r="BQ5273" s="9"/>
      <c r="BT5273" s="9"/>
      <c r="BU5273" s="9"/>
      <c r="BX5273" s="9"/>
      <c r="BY5273" s="9"/>
      <c r="CB5273" s="9"/>
      <c r="CC5273" s="9"/>
      <c r="CF5273" s="9"/>
      <c r="CG5273" s="9"/>
      <c r="CJ5273" s="9"/>
      <c r="CK5273" s="9"/>
      <c r="CN5273" s="9"/>
      <c r="CO5273" s="9"/>
      <c r="CP5273" s="9"/>
      <c r="CQ5273" s="9"/>
      <c r="CR5273" s="9"/>
      <c r="CS5273" s="9"/>
      <c r="CT5273" s="9"/>
      <c r="CU5273" s="9"/>
      <c r="CV5273" s="9"/>
      <c r="CW5273" s="9"/>
      <c r="CX5273" s="9"/>
      <c r="CY5273" s="9"/>
      <c r="CZ5273" s="9"/>
      <c r="DA5273" s="9"/>
      <c r="DB5273" s="9"/>
      <c r="DC5273" s="9"/>
      <c r="DD5273" s="9"/>
      <c r="DE5273" s="9"/>
      <c r="DF5273" s="9"/>
      <c r="DG5273" s="9"/>
      <c r="DH5273" s="9"/>
      <c r="DI5273" s="9"/>
      <c r="DJ5273" s="9"/>
      <c r="DK5273" s="9"/>
      <c r="DL5273" s="9"/>
      <c r="DM5273" s="9"/>
      <c r="DN5273" s="9"/>
      <c r="DO5273" s="9"/>
      <c r="DP5273" s="9"/>
      <c r="DQ5273" s="9"/>
      <c r="DR5273" s="9"/>
      <c r="DS5273" s="9"/>
      <c r="DT5273" s="9"/>
      <c r="DU5273" s="9"/>
      <c r="DV5273" s="9"/>
      <c r="DW5273" s="9"/>
      <c r="DX5273" s="9"/>
      <c r="DY5273" s="9"/>
      <c r="DZ5273" s="9"/>
      <c r="EA5273" s="9"/>
    </row>
    <row r="5274" spans="2:131" ht="19.5" customHeight="1" x14ac:dyDescent="0.25">
      <c r="B5274" s="9"/>
      <c r="D5274" s="9"/>
      <c r="G5274" s="9"/>
      <c r="R5274" s="9"/>
      <c r="S5274" s="9"/>
      <c r="T5274" s="9"/>
      <c r="U5274" s="9"/>
      <c r="V5274" s="9"/>
      <c r="W5274" s="9"/>
      <c r="X5274" s="9"/>
      <c r="Y5274" s="9"/>
      <c r="Z5274" s="9"/>
      <c r="AA5274" s="9"/>
      <c r="AB5274" s="9"/>
      <c r="AC5274" s="9"/>
      <c r="AD5274" s="9"/>
      <c r="AE5274" s="9"/>
      <c r="AF5274" s="55"/>
      <c r="AG5274" s="55"/>
      <c r="AH5274" s="9"/>
      <c r="AI5274" s="9"/>
      <c r="AJ5274" s="9"/>
      <c r="AK5274" s="9"/>
      <c r="AL5274" s="9"/>
      <c r="AM5274" s="9"/>
      <c r="AN5274" s="9"/>
      <c r="AO5274" s="9"/>
      <c r="AP5274" s="9"/>
      <c r="AQ5274" s="9"/>
      <c r="AR5274" s="9"/>
      <c r="AS5274" s="9"/>
      <c r="AT5274" s="9"/>
      <c r="AU5274" s="9"/>
      <c r="AV5274" s="9"/>
      <c r="AW5274" s="9"/>
      <c r="AX5274" s="9"/>
      <c r="AY5274" s="9"/>
      <c r="AZ5274" s="9"/>
      <c r="BA5274" s="9"/>
      <c r="BB5274" s="9"/>
      <c r="BC5274" s="9"/>
      <c r="BD5274" s="9"/>
      <c r="BE5274" s="9"/>
      <c r="BF5274" s="9"/>
      <c r="BG5274" s="9"/>
      <c r="BH5274" s="9"/>
      <c r="BI5274" s="9"/>
      <c r="BJ5274" s="9"/>
      <c r="BK5274" s="9"/>
      <c r="BL5274" s="9"/>
      <c r="BM5274" s="9"/>
      <c r="BN5274" s="9"/>
      <c r="BO5274" s="9"/>
      <c r="BP5274" s="9"/>
      <c r="BQ5274" s="9"/>
      <c r="BT5274" s="9"/>
      <c r="BU5274" s="9"/>
      <c r="BX5274" s="9"/>
      <c r="BY5274" s="9"/>
      <c r="CB5274" s="9"/>
      <c r="CC5274" s="9"/>
      <c r="CF5274" s="9"/>
      <c r="CG5274" s="9"/>
      <c r="CJ5274" s="9"/>
      <c r="CK5274" s="9"/>
      <c r="CN5274" s="9"/>
      <c r="CO5274" s="9"/>
      <c r="CP5274" s="9"/>
      <c r="CQ5274" s="9"/>
      <c r="CR5274" s="9"/>
      <c r="CS5274" s="9"/>
      <c r="CT5274" s="9"/>
      <c r="CU5274" s="9"/>
      <c r="CV5274" s="9"/>
      <c r="CW5274" s="9"/>
      <c r="CX5274" s="9"/>
      <c r="CY5274" s="9"/>
      <c r="CZ5274" s="9"/>
      <c r="DA5274" s="9"/>
      <c r="DB5274" s="9"/>
      <c r="DC5274" s="9"/>
      <c r="DD5274" s="9"/>
      <c r="DE5274" s="9"/>
      <c r="DF5274" s="9"/>
      <c r="DG5274" s="9"/>
      <c r="DH5274" s="9"/>
      <c r="DI5274" s="9"/>
      <c r="DJ5274" s="9"/>
      <c r="DK5274" s="9"/>
      <c r="DL5274" s="9"/>
      <c r="DM5274" s="9"/>
      <c r="DN5274" s="9"/>
      <c r="DO5274" s="9"/>
      <c r="DP5274" s="9"/>
      <c r="DQ5274" s="9"/>
      <c r="DR5274" s="9"/>
      <c r="DS5274" s="9"/>
      <c r="DT5274" s="9"/>
      <c r="DU5274" s="9"/>
      <c r="DV5274" s="9"/>
      <c r="DW5274" s="9"/>
      <c r="DX5274" s="9"/>
      <c r="DY5274" s="9"/>
      <c r="DZ5274" s="9"/>
      <c r="EA5274" s="9"/>
    </row>
    <row r="5275" spans="2:131" ht="19.5" customHeight="1" x14ac:dyDescent="0.25">
      <c r="B5275" s="9"/>
      <c r="D5275" s="9"/>
      <c r="G5275" s="9"/>
      <c r="R5275" s="9"/>
      <c r="S5275" s="9"/>
      <c r="T5275" s="9"/>
      <c r="U5275" s="9"/>
      <c r="V5275" s="9"/>
      <c r="W5275" s="9"/>
      <c r="X5275" s="9"/>
      <c r="Y5275" s="9"/>
      <c r="Z5275" s="9"/>
      <c r="AA5275" s="9"/>
      <c r="AB5275" s="9"/>
      <c r="AC5275" s="9"/>
      <c r="AD5275" s="9"/>
      <c r="AE5275" s="9"/>
      <c r="AF5275" s="55"/>
      <c r="AG5275" s="55"/>
      <c r="AH5275" s="9"/>
      <c r="AI5275" s="9"/>
      <c r="AJ5275" s="9"/>
      <c r="AK5275" s="9"/>
      <c r="AL5275" s="9"/>
      <c r="AM5275" s="9"/>
      <c r="AN5275" s="9"/>
      <c r="AO5275" s="9"/>
      <c r="AP5275" s="9"/>
      <c r="AQ5275" s="9"/>
      <c r="AR5275" s="9"/>
      <c r="AS5275" s="9"/>
      <c r="AT5275" s="9"/>
      <c r="AU5275" s="9"/>
      <c r="AV5275" s="9"/>
      <c r="AW5275" s="9"/>
      <c r="AX5275" s="9"/>
      <c r="AY5275" s="9"/>
      <c r="AZ5275" s="9"/>
      <c r="BA5275" s="9"/>
      <c r="BB5275" s="9"/>
      <c r="BC5275" s="9"/>
      <c r="BD5275" s="9"/>
      <c r="BE5275" s="9"/>
      <c r="BF5275" s="9"/>
      <c r="BG5275" s="9"/>
      <c r="BH5275" s="9"/>
      <c r="BI5275" s="9"/>
      <c r="BJ5275" s="9"/>
      <c r="BK5275" s="9"/>
      <c r="BL5275" s="9"/>
      <c r="BM5275" s="9"/>
      <c r="BN5275" s="9"/>
      <c r="BO5275" s="9"/>
      <c r="BP5275" s="9"/>
      <c r="BQ5275" s="9"/>
      <c r="BT5275" s="9"/>
      <c r="BU5275" s="9"/>
      <c r="BX5275" s="9"/>
      <c r="BY5275" s="9"/>
      <c r="CB5275" s="9"/>
      <c r="CC5275" s="9"/>
      <c r="CF5275" s="9"/>
      <c r="CG5275" s="9"/>
      <c r="CJ5275" s="9"/>
      <c r="CK5275" s="9"/>
      <c r="CN5275" s="9"/>
      <c r="CO5275" s="9"/>
      <c r="CP5275" s="9"/>
      <c r="CQ5275" s="9"/>
      <c r="CR5275" s="9"/>
      <c r="CS5275" s="9"/>
      <c r="CT5275" s="9"/>
      <c r="CU5275" s="9"/>
      <c r="CV5275" s="9"/>
      <c r="CW5275" s="9"/>
      <c r="CX5275" s="9"/>
      <c r="CY5275" s="9"/>
      <c r="CZ5275" s="9"/>
      <c r="DA5275" s="9"/>
      <c r="DB5275" s="9"/>
      <c r="DC5275" s="9"/>
      <c r="DD5275" s="9"/>
      <c r="DE5275" s="9"/>
      <c r="DF5275" s="9"/>
      <c r="DG5275" s="9"/>
      <c r="DH5275" s="9"/>
      <c r="DI5275" s="9"/>
      <c r="DJ5275" s="9"/>
      <c r="DK5275" s="9"/>
      <c r="DL5275" s="9"/>
      <c r="DM5275" s="9"/>
      <c r="DN5275" s="9"/>
      <c r="DO5275" s="9"/>
      <c r="DP5275" s="9"/>
      <c r="DQ5275" s="9"/>
      <c r="DR5275" s="9"/>
      <c r="DS5275" s="9"/>
      <c r="DT5275" s="9"/>
      <c r="DU5275" s="9"/>
      <c r="DV5275" s="9"/>
      <c r="DW5275" s="9"/>
      <c r="DX5275" s="9"/>
      <c r="DY5275" s="9"/>
      <c r="DZ5275" s="9"/>
      <c r="EA5275" s="9"/>
    </row>
    <row r="5276" spans="2:131" ht="19.5" customHeight="1" x14ac:dyDescent="0.25">
      <c r="B5276" s="9"/>
      <c r="D5276" s="9"/>
      <c r="G5276" s="9"/>
      <c r="R5276" s="9"/>
      <c r="S5276" s="9"/>
      <c r="T5276" s="9"/>
      <c r="U5276" s="9"/>
      <c r="V5276" s="9"/>
      <c r="W5276" s="9"/>
      <c r="X5276" s="9"/>
      <c r="Y5276" s="9"/>
      <c r="Z5276" s="9"/>
      <c r="AA5276" s="9"/>
      <c r="AB5276" s="9"/>
      <c r="AC5276" s="9"/>
      <c r="AD5276" s="9"/>
      <c r="AE5276" s="9"/>
      <c r="AF5276" s="55"/>
      <c r="AG5276" s="55"/>
      <c r="AH5276" s="9"/>
      <c r="AI5276" s="9"/>
      <c r="AJ5276" s="9"/>
      <c r="AK5276" s="9"/>
      <c r="AL5276" s="9"/>
      <c r="AM5276" s="9"/>
      <c r="AN5276" s="9"/>
      <c r="AO5276" s="9"/>
      <c r="AP5276" s="9"/>
      <c r="AQ5276" s="9"/>
      <c r="AR5276" s="9"/>
      <c r="AS5276" s="9"/>
      <c r="AT5276" s="9"/>
      <c r="AU5276" s="9"/>
      <c r="AV5276" s="9"/>
      <c r="AW5276" s="9"/>
      <c r="AX5276" s="9"/>
      <c r="AY5276" s="9"/>
      <c r="AZ5276" s="9"/>
      <c r="BA5276" s="9"/>
      <c r="BB5276" s="9"/>
      <c r="BC5276" s="9"/>
      <c r="BD5276" s="9"/>
      <c r="BE5276" s="9"/>
      <c r="BF5276" s="9"/>
      <c r="BG5276" s="9"/>
      <c r="BH5276" s="9"/>
      <c r="BI5276" s="9"/>
      <c r="BJ5276" s="9"/>
      <c r="BK5276" s="9"/>
      <c r="BL5276" s="9"/>
      <c r="BM5276" s="9"/>
      <c r="BN5276" s="9"/>
      <c r="BO5276" s="9"/>
      <c r="BP5276" s="9"/>
      <c r="BQ5276" s="9"/>
      <c r="BT5276" s="9"/>
      <c r="BU5276" s="9"/>
      <c r="BX5276" s="9"/>
      <c r="BY5276" s="9"/>
      <c r="CB5276" s="9"/>
      <c r="CC5276" s="9"/>
      <c r="CF5276" s="9"/>
      <c r="CG5276" s="9"/>
      <c r="CJ5276" s="9"/>
      <c r="CK5276" s="9"/>
      <c r="CN5276" s="9"/>
      <c r="CO5276" s="9"/>
      <c r="CP5276" s="9"/>
      <c r="CQ5276" s="9"/>
      <c r="CR5276" s="9"/>
      <c r="CS5276" s="9"/>
      <c r="CT5276" s="9"/>
      <c r="CU5276" s="9"/>
      <c r="CV5276" s="9"/>
      <c r="CW5276" s="9"/>
      <c r="CX5276" s="9"/>
      <c r="CY5276" s="9"/>
      <c r="CZ5276" s="9"/>
      <c r="DA5276" s="9"/>
      <c r="DB5276" s="9"/>
      <c r="DC5276" s="9"/>
      <c r="DD5276" s="9"/>
      <c r="DE5276" s="9"/>
      <c r="DF5276" s="9"/>
      <c r="DG5276" s="9"/>
      <c r="DH5276" s="9"/>
      <c r="DI5276" s="9"/>
      <c r="DJ5276" s="9"/>
      <c r="DK5276" s="9"/>
      <c r="DL5276" s="9"/>
      <c r="DM5276" s="9"/>
      <c r="DN5276" s="9"/>
      <c r="DO5276" s="9"/>
      <c r="DP5276" s="9"/>
      <c r="DQ5276" s="9"/>
      <c r="DR5276" s="9"/>
      <c r="DS5276" s="9"/>
      <c r="DT5276" s="9"/>
      <c r="DU5276" s="9"/>
      <c r="DV5276" s="9"/>
      <c r="DW5276" s="9"/>
      <c r="DX5276" s="9"/>
      <c r="DY5276" s="9"/>
      <c r="DZ5276" s="9"/>
      <c r="EA5276" s="9"/>
    </row>
    <row r="5277" spans="2:131" ht="19.5" customHeight="1" x14ac:dyDescent="0.25">
      <c r="B5277" s="9"/>
      <c r="D5277" s="9"/>
      <c r="G5277" s="9"/>
      <c r="R5277" s="9"/>
      <c r="S5277" s="9"/>
      <c r="T5277" s="9"/>
      <c r="U5277" s="9"/>
      <c r="V5277" s="9"/>
      <c r="W5277" s="9"/>
      <c r="X5277" s="9"/>
      <c r="Y5277" s="9"/>
      <c r="Z5277" s="9"/>
      <c r="AA5277" s="9"/>
      <c r="AB5277" s="9"/>
      <c r="AC5277" s="9"/>
      <c r="AD5277" s="9"/>
      <c r="AE5277" s="9"/>
      <c r="AF5277" s="55"/>
      <c r="AG5277" s="55"/>
      <c r="AH5277" s="9"/>
      <c r="AI5277" s="9"/>
      <c r="AJ5277" s="9"/>
      <c r="AK5277" s="9"/>
      <c r="AL5277" s="9"/>
      <c r="AM5277" s="9"/>
      <c r="AN5277" s="9"/>
      <c r="AO5277" s="9"/>
      <c r="AP5277" s="9"/>
      <c r="AQ5277" s="9"/>
      <c r="AR5277" s="9"/>
      <c r="AS5277" s="9"/>
      <c r="AT5277" s="9"/>
      <c r="AU5277" s="9"/>
      <c r="AV5277" s="9"/>
      <c r="AW5277" s="9"/>
      <c r="AX5277" s="9"/>
      <c r="AY5277" s="9"/>
      <c r="AZ5277" s="9"/>
      <c r="BA5277" s="9"/>
      <c r="BB5277" s="9"/>
      <c r="BC5277" s="9"/>
      <c r="BD5277" s="9"/>
      <c r="BE5277" s="9"/>
      <c r="BF5277" s="9"/>
      <c r="BG5277" s="9"/>
      <c r="BH5277" s="9"/>
      <c r="BI5277" s="9"/>
      <c r="BJ5277" s="9"/>
      <c r="BK5277" s="9"/>
      <c r="BL5277" s="9"/>
      <c r="BM5277" s="9"/>
      <c r="BN5277" s="9"/>
      <c r="BO5277" s="9"/>
      <c r="BP5277" s="9"/>
      <c r="BQ5277" s="9"/>
      <c r="BT5277" s="9"/>
      <c r="BU5277" s="9"/>
      <c r="BX5277" s="9"/>
      <c r="BY5277" s="9"/>
      <c r="CB5277" s="9"/>
      <c r="CC5277" s="9"/>
      <c r="CF5277" s="9"/>
      <c r="CG5277" s="9"/>
      <c r="CJ5277" s="9"/>
      <c r="CK5277" s="9"/>
      <c r="CN5277" s="9"/>
      <c r="CO5277" s="9"/>
      <c r="CP5277" s="9"/>
      <c r="CQ5277" s="9"/>
      <c r="CR5277" s="9"/>
      <c r="CS5277" s="9"/>
      <c r="CT5277" s="9"/>
      <c r="CU5277" s="9"/>
      <c r="CV5277" s="9"/>
      <c r="CW5277" s="9"/>
      <c r="CX5277" s="9"/>
      <c r="CY5277" s="9"/>
      <c r="CZ5277" s="9"/>
      <c r="DA5277" s="9"/>
      <c r="DB5277" s="9"/>
      <c r="DC5277" s="9"/>
      <c r="DD5277" s="9"/>
      <c r="DE5277" s="9"/>
      <c r="DF5277" s="9"/>
      <c r="DG5277" s="9"/>
      <c r="DH5277" s="9"/>
      <c r="DI5277" s="9"/>
      <c r="DJ5277" s="9"/>
      <c r="DK5277" s="9"/>
      <c r="DL5277" s="9"/>
      <c r="DM5277" s="9"/>
      <c r="DN5277" s="9"/>
      <c r="DO5277" s="9"/>
      <c r="DP5277" s="9"/>
      <c r="DQ5277" s="9"/>
      <c r="DR5277" s="9"/>
      <c r="DS5277" s="9"/>
      <c r="DT5277" s="9"/>
      <c r="DU5277" s="9"/>
      <c r="DV5277" s="9"/>
      <c r="DW5277" s="9"/>
      <c r="DX5277" s="9"/>
      <c r="DY5277" s="9"/>
      <c r="DZ5277" s="9"/>
      <c r="EA5277" s="9"/>
    </row>
    <row r="5278" spans="2:131" ht="19.5" customHeight="1" x14ac:dyDescent="0.25">
      <c r="B5278" s="9"/>
      <c r="D5278" s="9"/>
      <c r="G5278" s="9"/>
      <c r="R5278" s="9"/>
      <c r="S5278" s="9"/>
      <c r="T5278" s="9"/>
      <c r="U5278" s="9"/>
      <c r="V5278" s="9"/>
      <c r="W5278" s="9"/>
      <c r="X5278" s="9"/>
      <c r="Y5278" s="9"/>
      <c r="Z5278" s="9"/>
      <c r="AA5278" s="9"/>
      <c r="AB5278" s="9"/>
      <c r="AC5278" s="9"/>
      <c r="AD5278" s="9"/>
      <c r="AE5278" s="9"/>
      <c r="AF5278" s="55"/>
      <c r="AG5278" s="55"/>
      <c r="AH5278" s="9"/>
      <c r="AI5278" s="9"/>
      <c r="AJ5278" s="9"/>
      <c r="AK5278" s="9"/>
      <c r="AL5278" s="9"/>
      <c r="AM5278" s="9"/>
      <c r="AN5278" s="9"/>
      <c r="AO5278" s="9"/>
      <c r="AP5278" s="9"/>
      <c r="AQ5278" s="9"/>
      <c r="AR5278" s="9"/>
      <c r="AS5278" s="9"/>
      <c r="AT5278" s="9"/>
      <c r="AU5278" s="9"/>
      <c r="AV5278" s="9"/>
      <c r="AW5278" s="9"/>
      <c r="AX5278" s="9"/>
      <c r="AY5278" s="9"/>
      <c r="AZ5278" s="9"/>
      <c r="BA5278" s="9"/>
      <c r="BB5278" s="9"/>
      <c r="BC5278" s="9"/>
      <c r="BD5278" s="9"/>
      <c r="BE5278" s="9"/>
      <c r="BF5278" s="9"/>
      <c r="BG5278" s="9"/>
      <c r="BH5278" s="9"/>
      <c r="BI5278" s="9"/>
      <c r="BJ5278" s="9"/>
      <c r="BK5278" s="9"/>
      <c r="BL5278" s="9"/>
      <c r="BM5278" s="9"/>
      <c r="BN5278" s="9"/>
      <c r="BO5278" s="9"/>
      <c r="BP5278" s="9"/>
      <c r="BQ5278" s="9"/>
      <c r="BT5278" s="9"/>
      <c r="BU5278" s="9"/>
      <c r="BX5278" s="9"/>
      <c r="BY5278" s="9"/>
      <c r="CB5278" s="9"/>
      <c r="CC5278" s="9"/>
      <c r="CF5278" s="9"/>
      <c r="CG5278" s="9"/>
      <c r="CJ5278" s="9"/>
      <c r="CK5278" s="9"/>
      <c r="CN5278" s="9"/>
      <c r="CO5278" s="9"/>
      <c r="CP5278" s="9"/>
      <c r="CQ5278" s="9"/>
      <c r="CR5278" s="9"/>
      <c r="CS5278" s="9"/>
      <c r="CT5278" s="9"/>
      <c r="CU5278" s="9"/>
      <c r="CV5278" s="9"/>
      <c r="CW5278" s="9"/>
      <c r="CX5278" s="9"/>
      <c r="CY5278" s="9"/>
      <c r="CZ5278" s="9"/>
      <c r="DA5278" s="9"/>
      <c r="DB5278" s="9"/>
      <c r="DC5278" s="9"/>
      <c r="DD5278" s="9"/>
      <c r="DE5278" s="9"/>
      <c r="DF5278" s="9"/>
      <c r="DG5278" s="9"/>
      <c r="DH5278" s="9"/>
      <c r="DI5278" s="9"/>
      <c r="DJ5278" s="9"/>
      <c r="DK5278" s="9"/>
      <c r="DL5278" s="9"/>
      <c r="DM5278" s="9"/>
      <c r="DN5278" s="9"/>
      <c r="DO5278" s="9"/>
      <c r="DP5278" s="9"/>
      <c r="DQ5278" s="9"/>
      <c r="DR5278" s="9"/>
      <c r="DS5278" s="9"/>
      <c r="DT5278" s="9"/>
      <c r="DU5278" s="9"/>
      <c r="DV5278" s="9"/>
      <c r="DW5278" s="9"/>
      <c r="DX5278" s="9"/>
      <c r="DY5278" s="9"/>
      <c r="DZ5278" s="9"/>
      <c r="EA5278" s="9"/>
    </row>
    <row r="5279" spans="2:131" ht="19.5" customHeight="1" x14ac:dyDescent="0.25">
      <c r="B5279" s="9"/>
      <c r="D5279" s="9"/>
      <c r="G5279" s="9"/>
      <c r="R5279" s="9"/>
      <c r="S5279" s="9"/>
      <c r="T5279" s="9"/>
      <c r="U5279" s="9"/>
      <c r="V5279" s="9"/>
      <c r="W5279" s="9"/>
      <c r="X5279" s="9"/>
      <c r="Y5279" s="9"/>
      <c r="Z5279" s="9"/>
      <c r="AA5279" s="9"/>
      <c r="AB5279" s="9"/>
      <c r="AC5279" s="9"/>
      <c r="AD5279" s="9"/>
      <c r="AE5279" s="9"/>
      <c r="AF5279" s="55"/>
      <c r="AG5279" s="55"/>
      <c r="AH5279" s="9"/>
      <c r="AI5279" s="9"/>
      <c r="AJ5279" s="9"/>
      <c r="AK5279" s="9"/>
      <c r="AL5279" s="9"/>
      <c r="AM5279" s="9"/>
      <c r="AN5279" s="9"/>
      <c r="AO5279" s="9"/>
      <c r="AP5279" s="9"/>
      <c r="AQ5279" s="9"/>
      <c r="AR5279" s="9"/>
      <c r="AS5279" s="9"/>
      <c r="AT5279" s="9"/>
      <c r="AU5279" s="9"/>
      <c r="AV5279" s="9"/>
      <c r="AW5279" s="9"/>
      <c r="AX5279" s="9"/>
      <c r="AY5279" s="9"/>
      <c r="AZ5279" s="9"/>
      <c r="BA5279" s="9"/>
      <c r="BB5279" s="9"/>
      <c r="BC5279" s="9"/>
      <c r="BD5279" s="9"/>
      <c r="BE5279" s="9"/>
      <c r="BF5279" s="9"/>
      <c r="BG5279" s="9"/>
      <c r="BH5279" s="9"/>
      <c r="BI5279" s="9"/>
      <c r="BJ5279" s="9"/>
      <c r="BK5279" s="9"/>
      <c r="BL5279" s="9"/>
      <c r="BM5279" s="9"/>
      <c r="BN5279" s="9"/>
      <c r="BO5279" s="9"/>
      <c r="BP5279" s="9"/>
      <c r="BQ5279" s="9"/>
      <c r="BT5279" s="9"/>
      <c r="BU5279" s="9"/>
      <c r="BX5279" s="9"/>
      <c r="BY5279" s="9"/>
      <c r="CB5279" s="9"/>
      <c r="CC5279" s="9"/>
      <c r="CF5279" s="9"/>
      <c r="CG5279" s="9"/>
      <c r="CJ5279" s="9"/>
      <c r="CK5279" s="9"/>
      <c r="CN5279" s="9"/>
      <c r="CO5279" s="9"/>
      <c r="CP5279" s="9"/>
      <c r="CQ5279" s="9"/>
      <c r="CR5279" s="9"/>
      <c r="CS5279" s="9"/>
      <c r="CT5279" s="9"/>
      <c r="CU5279" s="9"/>
      <c r="CV5279" s="9"/>
      <c r="CW5279" s="9"/>
      <c r="CX5279" s="9"/>
      <c r="CY5279" s="9"/>
      <c r="CZ5279" s="9"/>
      <c r="DA5279" s="9"/>
      <c r="DB5279" s="9"/>
      <c r="DC5279" s="9"/>
      <c r="DD5279" s="9"/>
      <c r="DE5279" s="9"/>
      <c r="DF5279" s="9"/>
      <c r="DG5279" s="9"/>
      <c r="DH5279" s="9"/>
      <c r="DI5279" s="9"/>
      <c r="DJ5279" s="9"/>
      <c r="DK5279" s="9"/>
      <c r="DL5279" s="9"/>
      <c r="DM5279" s="9"/>
      <c r="DN5279" s="9"/>
      <c r="DO5279" s="9"/>
      <c r="DP5279" s="9"/>
      <c r="DQ5279" s="9"/>
      <c r="DR5279" s="9"/>
      <c r="DS5279" s="9"/>
      <c r="DT5279" s="9"/>
      <c r="DU5279" s="9"/>
      <c r="DV5279" s="9"/>
      <c r="DW5279" s="9"/>
      <c r="DX5279" s="9"/>
      <c r="DY5279" s="9"/>
      <c r="DZ5279" s="9"/>
      <c r="EA5279" s="9"/>
    </row>
    <row r="5280" spans="2:131" ht="19.5" customHeight="1" x14ac:dyDescent="0.25">
      <c r="B5280" s="9"/>
      <c r="D5280" s="9"/>
      <c r="G5280" s="9"/>
      <c r="R5280" s="9"/>
      <c r="S5280" s="9"/>
      <c r="T5280" s="9"/>
      <c r="U5280" s="9"/>
      <c r="V5280" s="9"/>
      <c r="W5280" s="9"/>
      <c r="X5280" s="9"/>
      <c r="Y5280" s="9"/>
      <c r="Z5280" s="9"/>
      <c r="AA5280" s="9"/>
      <c r="AB5280" s="9"/>
      <c r="AC5280" s="9"/>
      <c r="AD5280" s="9"/>
      <c r="AE5280" s="9"/>
      <c r="AF5280" s="55"/>
      <c r="AG5280" s="55"/>
      <c r="AH5280" s="9"/>
      <c r="AI5280" s="9"/>
      <c r="AJ5280" s="9"/>
      <c r="AK5280" s="9"/>
      <c r="AL5280" s="9"/>
      <c r="AM5280" s="9"/>
      <c r="AN5280" s="9"/>
      <c r="AO5280" s="9"/>
      <c r="AP5280" s="9"/>
      <c r="AQ5280" s="9"/>
      <c r="AR5280" s="9"/>
      <c r="AS5280" s="9"/>
      <c r="AT5280" s="9"/>
      <c r="AU5280" s="9"/>
      <c r="AV5280" s="9"/>
      <c r="AW5280" s="9"/>
      <c r="AX5280" s="9"/>
      <c r="AY5280" s="9"/>
      <c r="AZ5280" s="9"/>
      <c r="BA5280" s="9"/>
      <c r="BB5280" s="9"/>
      <c r="BC5280" s="9"/>
      <c r="BD5280" s="9"/>
      <c r="BE5280" s="9"/>
      <c r="BF5280" s="9"/>
      <c r="BG5280" s="9"/>
      <c r="BH5280" s="9"/>
      <c r="BI5280" s="9"/>
      <c r="BJ5280" s="9"/>
      <c r="BK5280" s="9"/>
      <c r="BL5280" s="9"/>
      <c r="BM5280" s="9"/>
      <c r="BN5280" s="9"/>
      <c r="BO5280" s="9"/>
      <c r="BP5280" s="9"/>
      <c r="BQ5280" s="9"/>
      <c r="BT5280" s="9"/>
      <c r="BU5280" s="9"/>
      <c r="BX5280" s="9"/>
      <c r="BY5280" s="9"/>
      <c r="CB5280" s="9"/>
      <c r="CC5280" s="9"/>
      <c r="CF5280" s="9"/>
      <c r="CG5280" s="9"/>
      <c r="CJ5280" s="9"/>
      <c r="CK5280" s="9"/>
      <c r="CN5280" s="9"/>
      <c r="CO5280" s="9"/>
      <c r="CP5280" s="9"/>
      <c r="CQ5280" s="9"/>
      <c r="CR5280" s="9"/>
      <c r="CS5280" s="9"/>
      <c r="CT5280" s="9"/>
      <c r="CU5280" s="9"/>
      <c r="CV5280" s="9"/>
      <c r="CW5280" s="9"/>
      <c r="CX5280" s="9"/>
      <c r="CY5280" s="9"/>
      <c r="CZ5280" s="9"/>
      <c r="DA5280" s="9"/>
      <c r="DB5280" s="9"/>
      <c r="DC5280" s="9"/>
      <c r="DD5280" s="9"/>
      <c r="DE5280" s="9"/>
      <c r="DF5280" s="9"/>
      <c r="DG5280" s="9"/>
      <c r="DH5280" s="9"/>
      <c r="DI5280" s="9"/>
      <c r="DJ5280" s="9"/>
      <c r="DK5280" s="9"/>
      <c r="DL5280" s="9"/>
      <c r="DM5280" s="9"/>
      <c r="DN5280" s="9"/>
      <c r="DO5280" s="9"/>
      <c r="DP5280" s="9"/>
      <c r="DQ5280" s="9"/>
      <c r="DR5280" s="9"/>
      <c r="DS5280" s="9"/>
      <c r="DT5280" s="9"/>
      <c r="DU5280" s="9"/>
      <c r="DV5280" s="9"/>
      <c r="DW5280" s="9"/>
      <c r="DX5280" s="9"/>
      <c r="DY5280" s="9"/>
      <c r="DZ5280" s="9"/>
      <c r="EA5280" s="9"/>
    </row>
    <row r="5281" spans="2:131" ht="19.5" customHeight="1" x14ac:dyDescent="0.25">
      <c r="B5281" s="9"/>
      <c r="D5281" s="9"/>
      <c r="G5281" s="9"/>
      <c r="R5281" s="9"/>
      <c r="S5281" s="9"/>
      <c r="T5281" s="9"/>
      <c r="U5281" s="9"/>
      <c r="V5281" s="9"/>
      <c r="W5281" s="9"/>
      <c r="X5281" s="9"/>
      <c r="Y5281" s="9"/>
      <c r="Z5281" s="9"/>
      <c r="AA5281" s="9"/>
      <c r="AB5281" s="9"/>
      <c r="AC5281" s="9"/>
      <c r="AD5281" s="9"/>
      <c r="AE5281" s="9"/>
      <c r="AF5281" s="55"/>
      <c r="AG5281" s="55"/>
      <c r="AH5281" s="9"/>
      <c r="AI5281" s="9"/>
      <c r="AJ5281" s="9"/>
      <c r="AK5281" s="9"/>
      <c r="AL5281" s="9"/>
      <c r="AM5281" s="9"/>
      <c r="AN5281" s="9"/>
      <c r="AO5281" s="9"/>
      <c r="AP5281" s="9"/>
      <c r="AQ5281" s="9"/>
      <c r="AR5281" s="9"/>
      <c r="AS5281" s="9"/>
      <c r="AT5281" s="9"/>
      <c r="AU5281" s="9"/>
      <c r="AV5281" s="9"/>
      <c r="AW5281" s="9"/>
      <c r="AX5281" s="9"/>
      <c r="AY5281" s="9"/>
      <c r="AZ5281" s="9"/>
      <c r="BA5281" s="9"/>
      <c r="BB5281" s="9"/>
      <c r="BC5281" s="9"/>
      <c r="BD5281" s="9"/>
      <c r="BE5281" s="9"/>
      <c r="BF5281" s="9"/>
      <c r="BG5281" s="9"/>
      <c r="BH5281" s="9"/>
      <c r="BI5281" s="9"/>
      <c r="BJ5281" s="9"/>
      <c r="BK5281" s="9"/>
      <c r="BL5281" s="9"/>
      <c r="BM5281" s="9"/>
      <c r="BN5281" s="9"/>
      <c r="BO5281" s="9"/>
      <c r="BP5281" s="9"/>
      <c r="BQ5281" s="9"/>
      <c r="BT5281" s="9"/>
      <c r="BU5281" s="9"/>
      <c r="BX5281" s="9"/>
      <c r="BY5281" s="9"/>
      <c r="CB5281" s="9"/>
      <c r="CC5281" s="9"/>
      <c r="CF5281" s="9"/>
      <c r="CG5281" s="9"/>
      <c r="CJ5281" s="9"/>
      <c r="CK5281" s="9"/>
      <c r="CN5281" s="9"/>
      <c r="CO5281" s="9"/>
      <c r="CP5281" s="9"/>
      <c r="CQ5281" s="9"/>
      <c r="CR5281" s="9"/>
      <c r="CS5281" s="9"/>
      <c r="CT5281" s="9"/>
      <c r="CU5281" s="9"/>
      <c r="CV5281" s="9"/>
      <c r="CW5281" s="9"/>
      <c r="CX5281" s="9"/>
      <c r="CY5281" s="9"/>
      <c r="CZ5281" s="9"/>
      <c r="DA5281" s="9"/>
      <c r="DB5281" s="9"/>
      <c r="DC5281" s="9"/>
      <c r="DD5281" s="9"/>
      <c r="DE5281" s="9"/>
      <c r="DF5281" s="9"/>
      <c r="DG5281" s="9"/>
      <c r="DH5281" s="9"/>
      <c r="DI5281" s="9"/>
      <c r="DJ5281" s="9"/>
      <c r="DK5281" s="9"/>
      <c r="DL5281" s="9"/>
      <c r="DM5281" s="9"/>
      <c r="DN5281" s="9"/>
      <c r="DO5281" s="9"/>
      <c r="DP5281" s="9"/>
      <c r="DQ5281" s="9"/>
      <c r="DR5281" s="9"/>
      <c r="DS5281" s="9"/>
      <c r="DT5281" s="9"/>
      <c r="DU5281" s="9"/>
      <c r="DV5281" s="9"/>
      <c r="DW5281" s="9"/>
      <c r="DX5281" s="9"/>
      <c r="DY5281" s="9"/>
      <c r="DZ5281" s="9"/>
      <c r="EA5281" s="9"/>
    </row>
    <row r="5282" spans="2:131" ht="19.5" customHeight="1" x14ac:dyDescent="0.25">
      <c r="B5282" s="9"/>
      <c r="D5282" s="9"/>
      <c r="G5282" s="9"/>
      <c r="R5282" s="9"/>
      <c r="S5282" s="9"/>
      <c r="T5282" s="9"/>
      <c r="U5282" s="9"/>
      <c r="V5282" s="9"/>
      <c r="W5282" s="9"/>
      <c r="X5282" s="9"/>
      <c r="Y5282" s="9"/>
      <c r="Z5282" s="9"/>
      <c r="AA5282" s="9"/>
      <c r="AB5282" s="9"/>
      <c r="AC5282" s="9"/>
      <c r="AD5282" s="9"/>
      <c r="AE5282" s="9"/>
      <c r="AF5282" s="55"/>
      <c r="AG5282" s="55"/>
      <c r="AH5282" s="9"/>
      <c r="AI5282" s="9"/>
      <c r="AJ5282" s="9"/>
      <c r="AK5282" s="9"/>
      <c r="AL5282" s="9"/>
      <c r="AM5282" s="9"/>
      <c r="AN5282" s="9"/>
      <c r="AO5282" s="9"/>
      <c r="AP5282" s="9"/>
      <c r="AQ5282" s="9"/>
      <c r="AR5282" s="9"/>
      <c r="AS5282" s="9"/>
      <c r="AT5282" s="9"/>
      <c r="AU5282" s="9"/>
      <c r="AV5282" s="9"/>
      <c r="AW5282" s="9"/>
      <c r="AX5282" s="9"/>
      <c r="AY5282" s="9"/>
      <c r="AZ5282" s="9"/>
      <c r="BA5282" s="9"/>
      <c r="BB5282" s="9"/>
      <c r="BC5282" s="9"/>
      <c r="BD5282" s="9"/>
      <c r="BE5282" s="9"/>
      <c r="BF5282" s="9"/>
      <c r="BG5282" s="9"/>
      <c r="BH5282" s="9"/>
      <c r="BI5282" s="9"/>
      <c r="BJ5282" s="9"/>
      <c r="BK5282" s="9"/>
      <c r="BL5282" s="9"/>
      <c r="BM5282" s="9"/>
      <c r="BN5282" s="9"/>
      <c r="BO5282" s="9"/>
      <c r="BP5282" s="9"/>
      <c r="BQ5282" s="9"/>
      <c r="BT5282" s="9"/>
      <c r="BU5282" s="9"/>
      <c r="BX5282" s="9"/>
      <c r="BY5282" s="9"/>
      <c r="CB5282" s="9"/>
      <c r="CC5282" s="9"/>
      <c r="CF5282" s="9"/>
      <c r="CG5282" s="9"/>
      <c r="CJ5282" s="9"/>
      <c r="CK5282" s="9"/>
      <c r="CN5282" s="9"/>
      <c r="CO5282" s="9"/>
      <c r="CP5282" s="9"/>
      <c r="CQ5282" s="9"/>
      <c r="CR5282" s="9"/>
      <c r="CS5282" s="9"/>
      <c r="CT5282" s="9"/>
      <c r="CU5282" s="9"/>
      <c r="CV5282" s="9"/>
      <c r="CW5282" s="9"/>
      <c r="CX5282" s="9"/>
      <c r="CY5282" s="9"/>
      <c r="CZ5282" s="9"/>
      <c r="DA5282" s="9"/>
      <c r="DB5282" s="9"/>
      <c r="DC5282" s="9"/>
      <c r="DD5282" s="9"/>
      <c r="DE5282" s="9"/>
      <c r="DF5282" s="9"/>
      <c r="DG5282" s="9"/>
      <c r="DH5282" s="9"/>
      <c r="DI5282" s="9"/>
      <c r="DJ5282" s="9"/>
      <c r="DK5282" s="9"/>
      <c r="DL5282" s="9"/>
      <c r="DM5282" s="9"/>
      <c r="DN5282" s="9"/>
      <c r="DO5282" s="9"/>
      <c r="DP5282" s="9"/>
      <c r="DQ5282" s="9"/>
      <c r="DR5282" s="9"/>
      <c r="DS5282" s="9"/>
      <c r="DT5282" s="9"/>
      <c r="DU5282" s="9"/>
      <c r="DV5282" s="9"/>
      <c r="DW5282" s="9"/>
      <c r="DX5282" s="9"/>
      <c r="DY5282" s="9"/>
      <c r="DZ5282" s="9"/>
      <c r="EA5282" s="9"/>
    </row>
    <row r="5283" spans="2:131" ht="19.5" customHeight="1" x14ac:dyDescent="0.25">
      <c r="B5283" s="9"/>
      <c r="D5283" s="9"/>
      <c r="G5283" s="9"/>
      <c r="R5283" s="9"/>
      <c r="S5283" s="9"/>
      <c r="T5283" s="9"/>
      <c r="U5283" s="9"/>
      <c r="V5283" s="9"/>
      <c r="W5283" s="9"/>
      <c r="X5283" s="9"/>
      <c r="Y5283" s="9"/>
      <c r="Z5283" s="9"/>
      <c r="AA5283" s="9"/>
      <c r="AB5283" s="9"/>
      <c r="AC5283" s="9"/>
      <c r="AD5283" s="9"/>
      <c r="AE5283" s="9"/>
      <c r="AF5283" s="55"/>
      <c r="AG5283" s="55"/>
      <c r="AH5283" s="9"/>
      <c r="AI5283" s="9"/>
      <c r="AJ5283" s="9"/>
      <c r="AK5283" s="9"/>
      <c r="AL5283" s="9"/>
      <c r="AM5283" s="9"/>
      <c r="AN5283" s="9"/>
      <c r="AO5283" s="9"/>
      <c r="AP5283" s="9"/>
      <c r="AQ5283" s="9"/>
      <c r="AR5283" s="9"/>
      <c r="AS5283" s="9"/>
      <c r="AT5283" s="9"/>
      <c r="AU5283" s="9"/>
      <c r="AV5283" s="9"/>
      <c r="AW5283" s="9"/>
      <c r="AX5283" s="9"/>
      <c r="AY5283" s="9"/>
      <c r="AZ5283" s="9"/>
      <c r="BA5283" s="9"/>
      <c r="BB5283" s="9"/>
      <c r="BC5283" s="9"/>
      <c r="BD5283" s="9"/>
      <c r="BE5283" s="9"/>
      <c r="BF5283" s="9"/>
      <c r="BG5283" s="9"/>
      <c r="BH5283" s="9"/>
      <c r="BI5283" s="9"/>
      <c r="BJ5283" s="9"/>
      <c r="BK5283" s="9"/>
      <c r="BL5283" s="9"/>
      <c r="BM5283" s="9"/>
      <c r="BN5283" s="9"/>
      <c r="BO5283" s="9"/>
      <c r="BP5283" s="9"/>
      <c r="BQ5283" s="9"/>
      <c r="BT5283" s="9"/>
      <c r="BU5283" s="9"/>
      <c r="BX5283" s="9"/>
      <c r="BY5283" s="9"/>
      <c r="CB5283" s="9"/>
      <c r="CC5283" s="9"/>
      <c r="CF5283" s="9"/>
      <c r="CG5283" s="9"/>
      <c r="CJ5283" s="9"/>
      <c r="CK5283" s="9"/>
      <c r="CN5283" s="9"/>
      <c r="CO5283" s="9"/>
      <c r="CP5283" s="9"/>
      <c r="CQ5283" s="9"/>
      <c r="CR5283" s="9"/>
      <c r="CS5283" s="9"/>
      <c r="CT5283" s="9"/>
      <c r="CU5283" s="9"/>
      <c r="CV5283" s="9"/>
      <c r="CW5283" s="9"/>
      <c r="CX5283" s="9"/>
      <c r="CY5283" s="9"/>
      <c r="CZ5283" s="9"/>
      <c r="DA5283" s="9"/>
      <c r="DB5283" s="9"/>
      <c r="DC5283" s="9"/>
      <c r="DD5283" s="9"/>
      <c r="DE5283" s="9"/>
      <c r="DF5283" s="9"/>
      <c r="DG5283" s="9"/>
      <c r="DH5283" s="9"/>
      <c r="DI5283" s="9"/>
      <c r="DJ5283" s="9"/>
      <c r="DK5283" s="9"/>
      <c r="DL5283" s="9"/>
      <c r="DM5283" s="9"/>
      <c r="DN5283" s="9"/>
      <c r="DO5283" s="9"/>
      <c r="DP5283" s="9"/>
      <c r="DQ5283" s="9"/>
      <c r="DR5283" s="9"/>
      <c r="DS5283" s="9"/>
      <c r="DT5283" s="9"/>
      <c r="DU5283" s="9"/>
      <c r="DV5283" s="9"/>
      <c r="DW5283" s="9"/>
      <c r="DX5283" s="9"/>
      <c r="DY5283" s="9"/>
      <c r="DZ5283" s="9"/>
      <c r="EA5283" s="9"/>
    </row>
    <row r="5284" spans="2:131" ht="19.5" customHeight="1" x14ac:dyDescent="0.25">
      <c r="B5284" s="9"/>
      <c r="D5284" s="9"/>
      <c r="G5284" s="9"/>
      <c r="R5284" s="9"/>
      <c r="S5284" s="9"/>
      <c r="T5284" s="9"/>
      <c r="U5284" s="9"/>
      <c r="V5284" s="9"/>
      <c r="W5284" s="9"/>
      <c r="X5284" s="9"/>
      <c r="Y5284" s="9"/>
      <c r="Z5284" s="9"/>
      <c r="AA5284" s="9"/>
      <c r="AB5284" s="9"/>
      <c r="AC5284" s="9"/>
      <c r="AD5284" s="9"/>
      <c r="AE5284" s="9"/>
      <c r="AF5284" s="55"/>
      <c r="AG5284" s="55"/>
      <c r="AH5284" s="9"/>
      <c r="AI5284" s="9"/>
      <c r="AJ5284" s="9"/>
      <c r="AK5284" s="9"/>
      <c r="AL5284" s="9"/>
      <c r="AM5284" s="9"/>
      <c r="AN5284" s="9"/>
      <c r="AO5284" s="9"/>
      <c r="AP5284" s="9"/>
      <c r="AQ5284" s="9"/>
      <c r="AR5284" s="9"/>
      <c r="AS5284" s="9"/>
      <c r="AT5284" s="9"/>
      <c r="AU5284" s="9"/>
      <c r="AV5284" s="9"/>
      <c r="AW5284" s="9"/>
      <c r="AX5284" s="9"/>
      <c r="AY5284" s="9"/>
      <c r="AZ5284" s="9"/>
      <c r="BA5284" s="9"/>
      <c r="BB5284" s="9"/>
      <c r="BC5284" s="9"/>
      <c r="BD5284" s="9"/>
      <c r="BE5284" s="9"/>
      <c r="BF5284" s="9"/>
      <c r="BG5284" s="9"/>
      <c r="BH5284" s="9"/>
      <c r="BI5284" s="9"/>
      <c r="BJ5284" s="9"/>
      <c r="BK5284" s="9"/>
      <c r="BL5284" s="9"/>
      <c r="BM5284" s="9"/>
      <c r="BN5284" s="9"/>
      <c r="BO5284" s="9"/>
      <c r="BP5284" s="9"/>
      <c r="BQ5284" s="9"/>
      <c r="BT5284" s="9"/>
      <c r="BU5284" s="9"/>
      <c r="BX5284" s="9"/>
      <c r="BY5284" s="9"/>
      <c r="CB5284" s="9"/>
      <c r="CC5284" s="9"/>
      <c r="CF5284" s="9"/>
      <c r="CG5284" s="9"/>
      <c r="CJ5284" s="9"/>
      <c r="CK5284" s="9"/>
      <c r="CN5284" s="9"/>
      <c r="CO5284" s="9"/>
      <c r="CP5284" s="9"/>
      <c r="CQ5284" s="9"/>
      <c r="CR5284" s="9"/>
      <c r="CS5284" s="9"/>
      <c r="CT5284" s="9"/>
      <c r="CU5284" s="9"/>
      <c r="CV5284" s="9"/>
      <c r="CW5284" s="9"/>
      <c r="CX5284" s="9"/>
      <c r="CY5284" s="9"/>
      <c r="CZ5284" s="9"/>
      <c r="DA5284" s="9"/>
      <c r="DB5284" s="9"/>
      <c r="DC5284" s="9"/>
      <c r="DD5284" s="9"/>
      <c r="DE5284" s="9"/>
      <c r="DF5284" s="9"/>
      <c r="DG5284" s="9"/>
      <c r="DH5284" s="9"/>
      <c r="DI5284" s="9"/>
      <c r="DJ5284" s="9"/>
      <c r="DK5284" s="9"/>
      <c r="DL5284" s="9"/>
      <c r="DM5284" s="9"/>
      <c r="DN5284" s="9"/>
      <c r="DO5284" s="9"/>
      <c r="DP5284" s="9"/>
      <c r="DQ5284" s="9"/>
      <c r="DR5284" s="9"/>
      <c r="DS5284" s="9"/>
      <c r="DT5284" s="9"/>
      <c r="DU5284" s="9"/>
      <c r="DV5284" s="9"/>
      <c r="DW5284" s="9"/>
      <c r="DX5284" s="9"/>
      <c r="DY5284" s="9"/>
      <c r="DZ5284" s="9"/>
      <c r="EA5284" s="9"/>
    </row>
    <row r="5285" spans="2:131" ht="19.5" customHeight="1" x14ac:dyDescent="0.25">
      <c r="B5285" s="9"/>
      <c r="D5285" s="9"/>
      <c r="G5285" s="9"/>
      <c r="R5285" s="9"/>
      <c r="S5285" s="9"/>
      <c r="T5285" s="9"/>
      <c r="U5285" s="9"/>
      <c r="V5285" s="9"/>
      <c r="W5285" s="9"/>
      <c r="X5285" s="9"/>
      <c r="Y5285" s="9"/>
      <c r="Z5285" s="9"/>
      <c r="AA5285" s="9"/>
      <c r="AB5285" s="9"/>
      <c r="AC5285" s="9"/>
      <c r="AD5285" s="9"/>
      <c r="AE5285" s="9"/>
      <c r="AF5285" s="55"/>
      <c r="AG5285" s="55"/>
      <c r="AH5285" s="9"/>
      <c r="AI5285" s="9"/>
      <c r="AJ5285" s="9"/>
      <c r="AK5285" s="9"/>
      <c r="AL5285" s="9"/>
      <c r="AM5285" s="9"/>
      <c r="AN5285" s="9"/>
      <c r="AO5285" s="9"/>
      <c r="AP5285" s="9"/>
      <c r="AQ5285" s="9"/>
      <c r="AR5285" s="9"/>
      <c r="AS5285" s="9"/>
      <c r="AT5285" s="9"/>
      <c r="AU5285" s="9"/>
      <c r="AV5285" s="9"/>
      <c r="AW5285" s="9"/>
      <c r="AX5285" s="9"/>
      <c r="AY5285" s="9"/>
      <c r="AZ5285" s="9"/>
      <c r="BA5285" s="9"/>
      <c r="BB5285" s="9"/>
      <c r="BC5285" s="9"/>
      <c r="BD5285" s="9"/>
      <c r="BE5285" s="9"/>
      <c r="BF5285" s="9"/>
      <c r="BG5285" s="9"/>
      <c r="BH5285" s="9"/>
      <c r="BI5285" s="9"/>
      <c r="BJ5285" s="9"/>
      <c r="BK5285" s="9"/>
      <c r="BL5285" s="9"/>
      <c r="BM5285" s="9"/>
      <c r="BN5285" s="9"/>
      <c r="BO5285" s="9"/>
      <c r="BP5285" s="9"/>
      <c r="BQ5285" s="9"/>
      <c r="BT5285" s="9"/>
      <c r="BU5285" s="9"/>
      <c r="BX5285" s="9"/>
      <c r="BY5285" s="9"/>
      <c r="CB5285" s="9"/>
      <c r="CC5285" s="9"/>
      <c r="CF5285" s="9"/>
      <c r="CG5285" s="9"/>
      <c r="CJ5285" s="9"/>
      <c r="CK5285" s="9"/>
      <c r="CN5285" s="9"/>
      <c r="CO5285" s="9"/>
      <c r="CP5285" s="9"/>
      <c r="CQ5285" s="9"/>
      <c r="CR5285" s="9"/>
      <c r="CS5285" s="9"/>
      <c r="CT5285" s="9"/>
      <c r="CU5285" s="9"/>
      <c r="CV5285" s="9"/>
      <c r="CW5285" s="9"/>
      <c r="CX5285" s="9"/>
      <c r="CY5285" s="9"/>
      <c r="CZ5285" s="9"/>
      <c r="DA5285" s="9"/>
      <c r="DB5285" s="9"/>
      <c r="DC5285" s="9"/>
      <c r="DD5285" s="9"/>
      <c r="DE5285" s="9"/>
      <c r="DF5285" s="9"/>
      <c r="DG5285" s="9"/>
      <c r="DH5285" s="9"/>
      <c r="DI5285" s="9"/>
      <c r="DJ5285" s="9"/>
      <c r="DK5285" s="9"/>
      <c r="DL5285" s="9"/>
      <c r="DM5285" s="9"/>
      <c r="DN5285" s="9"/>
      <c r="DO5285" s="9"/>
      <c r="DP5285" s="9"/>
      <c r="DQ5285" s="9"/>
      <c r="DR5285" s="9"/>
      <c r="DS5285" s="9"/>
      <c r="DT5285" s="9"/>
      <c r="DU5285" s="9"/>
      <c r="DV5285" s="9"/>
      <c r="DW5285" s="9"/>
      <c r="DX5285" s="9"/>
      <c r="DY5285" s="9"/>
      <c r="DZ5285" s="9"/>
      <c r="EA5285" s="9"/>
    </row>
    <row r="5286" spans="2:131" ht="19.5" customHeight="1" x14ac:dyDescent="0.25">
      <c r="B5286" s="9"/>
      <c r="D5286" s="9"/>
      <c r="G5286" s="9"/>
      <c r="R5286" s="9"/>
      <c r="S5286" s="9"/>
      <c r="T5286" s="9"/>
      <c r="U5286" s="9"/>
      <c r="V5286" s="9"/>
      <c r="W5286" s="9"/>
      <c r="X5286" s="9"/>
      <c r="Y5286" s="9"/>
      <c r="Z5286" s="9"/>
      <c r="AA5286" s="9"/>
      <c r="AB5286" s="9"/>
      <c r="AC5286" s="9"/>
      <c r="AD5286" s="9"/>
      <c r="AE5286" s="9"/>
      <c r="AF5286" s="55"/>
      <c r="AG5286" s="55"/>
      <c r="AH5286" s="9"/>
      <c r="AI5286" s="9"/>
      <c r="AJ5286" s="9"/>
      <c r="AK5286" s="9"/>
      <c r="AL5286" s="9"/>
      <c r="AM5286" s="9"/>
      <c r="AN5286" s="9"/>
      <c r="AO5286" s="9"/>
      <c r="AP5286" s="9"/>
      <c r="AQ5286" s="9"/>
      <c r="AR5286" s="9"/>
      <c r="AS5286" s="9"/>
      <c r="AT5286" s="9"/>
      <c r="AU5286" s="9"/>
      <c r="AV5286" s="9"/>
      <c r="AW5286" s="9"/>
      <c r="AX5286" s="9"/>
      <c r="AY5286" s="9"/>
      <c r="AZ5286" s="9"/>
      <c r="BA5286" s="9"/>
      <c r="BB5286" s="9"/>
      <c r="BC5286" s="9"/>
      <c r="BD5286" s="9"/>
      <c r="BE5286" s="9"/>
      <c r="BF5286" s="9"/>
      <c r="BG5286" s="9"/>
      <c r="BH5286" s="9"/>
      <c r="BI5286" s="9"/>
      <c r="BJ5286" s="9"/>
      <c r="BK5286" s="9"/>
      <c r="BL5286" s="9"/>
      <c r="BM5286" s="9"/>
      <c r="BN5286" s="9"/>
      <c r="BO5286" s="9"/>
      <c r="BP5286" s="9"/>
      <c r="BQ5286" s="9"/>
      <c r="BT5286" s="9"/>
      <c r="BU5286" s="9"/>
      <c r="BX5286" s="9"/>
      <c r="BY5286" s="9"/>
      <c r="CB5286" s="9"/>
      <c r="CC5286" s="9"/>
      <c r="CF5286" s="9"/>
      <c r="CG5286" s="9"/>
      <c r="CJ5286" s="9"/>
      <c r="CK5286" s="9"/>
      <c r="CN5286" s="9"/>
      <c r="CO5286" s="9"/>
      <c r="CP5286" s="9"/>
      <c r="CQ5286" s="9"/>
      <c r="CR5286" s="9"/>
      <c r="CS5286" s="9"/>
      <c r="CT5286" s="9"/>
      <c r="CU5286" s="9"/>
      <c r="CV5286" s="9"/>
      <c r="CW5286" s="9"/>
      <c r="CX5286" s="9"/>
      <c r="CY5286" s="9"/>
      <c r="CZ5286" s="9"/>
      <c r="DA5286" s="9"/>
      <c r="DB5286" s="9"/>
      <c r="DC5286" s="9"/>
      <c r="DD5286" s="9"/>
      <c r="DE5286" s="9"/>
      <c r="DF5286" s="9"/>
      <c r="DG5286" s="9"/>
      <c r="DH5286" s="9"/>
      <c r="DI5286" s="9"/>
      <c r="DJ5286" s="9"/>
      <c r="DK5286" s="9"/>
      <c r="DL5286" s="9"/>
      <c r="DM5286" s="9"/>
      <c r="DN5286" s="9"/>
      <c r="DO5286" s="9"/>
      <c r="DP5286" s="9"/>
      <c r="DQ5286" s="9"/>
      <c r="DR5286" s="9"/>
      <c r="DS5286" s="9"/>
      <c r="DT5286" s="9"/>
      <c r="DU5286" s="9"/>
      <c r="DV5286" s="9"/>
      <c r="DW5286" s="9"/>
      <c r="DX5286" s="9"/>
      <c r="DY5286" s="9"/>
      <c r="DZ5286" s="9"/>
      <c r="EA5286" s="9"/>
    </row>
    <row r="5287" spans="2:131" ht="19.5" customHeight="1" x14ac:dyDescent="0.25">
      <c r="B5287" s="9"/>
      <c r="D5287" s="9"/>
      <c r="G5287" s="9"/>
      <c r="R5287" s="9"/>
      <c r="S5287" s="9"/>
      <c r="T5287" s="9"/>
      <c r="U5287" s="9"/>
      <c r="V5287" s="9"/>
      <c r="W5287" s="9"/>
      <c r="X5287" s="9"/>
      <c r="Y5287" s="9"/>
      <c r="Z5287" s="9"/>
      <c r="AA5287" s="9"/>
      <c r="AB5287" s="9"/>
      <c r="AC5287" s="9"/>
      <c r="AD5287" s="9"/>
      <c r="AE5287" s="9"/>
      <c r="AF5287" s="55"/>
      <c r="AG5287" s="55"/>
      <c r="AH5287" s="9"/>
      <c r="AI5287" s="9"/>
      <c r="AJ5287" s="9"/>
      <c r="AK5287" s="9"/>
      <c r="AL5287" s="9"/>
      <c r="AM5287" s="9"/>
      <c r="AN5287" s="9"/>
      <c r="AO5287" s="9"/>
      <c r="AP5287" s="9"/>
      <c r="AQ5287" s="9"/>
      <c r="AR5287" s="9"/>
      <c r="AS5287" s="9"/>
      <c r="AT5287" s="9"/>
      <c r="AU5287" s="9"/>
      <c r="AV5287" s="9"/>
      <c r="AW5287" s="9"/>
      <c r="AX5287" s="9"/>
      <c r="AY5287" s="9"/>
      <c r="AZ5287" s="9"/>
      <c r="BA5287" s="9"/>
      <c r="BB5287" s="9"/>
      <c r="BC5287" s="9"/>
      <c r="BD5287" s="9"/>
      <c r="BE5287" s="9"/>
      <c r="BF5287" s="9"/>
      <c r="BG5287" s="9"/>
      <c r="BH5287" s="9"/>
      <c r="BI5287" s="9"/>
      <c r="BJ5287" s="9"/>
      <c r="BK5287" s="9"/>
      <c r="BL5287" s="9"/>
      <c r="BM5287" s="9"/>
      <c r="BN5287" s="9"/>
      <c r="BO5287" s="9"/>
      <c r="BP5287" s="9"/>
      <c r="BQ5287" s="9"/>
      <c r="BT5287" s="9"/>
      <c r="BU5287" s="9"/>
      <c r="BX5287" s="9"/>
      <c r="BY5287" s="9"/>
      <c r="CB5287" s="9"/>
      <c r="CC5287" s="9"/>
      <c r="CF5287" s="9"/>
      <c r="CG5287" s="9"/>
      <c r="CJ5287" s="9"/>
      <c r="CK5287" s="9"/>
      <c r="CN5287" s="9"/>
      <c r="CO5287" s="9"/>
      <c r="CP5287" s="9"/>
      <c r="CQ5287" s="9"/>
      <c r="CR5287" s="9"/>
      <c r="CS5287" s="9"/>
      <c r="CT5287" s="9"/>
      <c r="CU5287" s="9"/>
      <c r="CV5287" s="9"/>
      <c r="CW5287" s="9"/>
      <c r="CX5287" s="9"/>
      <c r="CY5287" s="9"/>
      <c r="CZ5287" s="9"/>
      <c r="DA5287" s="9"/>
      <c r="DB5287" s="9"/>
      <c r="DC5287" s="9"/>
      <c r="DD5287" s="9"/>
      <c r="DE5287" s="9"/>
      <c r="DF5287" s="9"/>
      <c r="DG5287" s="9"/>
      <c r="DH5287" s="9"/>
      <c r="DI5287" s="9"/>
      <c r="DJ5287" s="9"/>
      <c r="DK5287" s="9"/>
      <c r="DL5287" s="9"/>
      <c r="DM5287" s="9"/>
      <c r="DN5287" s="9"/>
      <c r="DO5287" s="9"/>
      <c r="DP5287" s="9"/>
      <c r="DQ5287" s="9"/>
      <c r="DR5287" s="9"/>
      <c r="DS5287" s="9"/>
      <c r="DT5287" s="9"/>
      <c r="DU5287" s="9"/>
      <c r="DV5287" s="9"/>
      <c r="DW5287" s="9"/>
      <c r="DX5287" s="9"/>
      <c r="DY5287" s="9"/>
      <c r="DZ5287" s="9"/>
      <c r="EA5287" s="9"/>
    </row>
    <row r="5288" spans="2:131" ht="19.5" customHeight="1" x14ac:dyDescent="0.25">
      <c r="B5288" s="9"/>
      <c r="D5288" s="9"/>
      <c r="G5288" s="9"/>
      <c r="R5288" s="9"/>
      <c r="S5288" s="9"/>
      <c r="T5288" s="9"/>
      <c r="U5288" s="9"/>
      <c r="V5288" s="9"/>
      <c r="W5288" s="9"/>
      <c r="X5288" s="9"/>
      <c r="Y5288" s="9"/>
      <c r="Z5288" s="9"/>
      <c r="AA5288" s="9"/>
      <c r="AB5288" s="9"/>
      <c r="AC5288" s="9"/>
      <c r="AD5288" s="9"/>
      <c r="AE5288" s="9"/>
      <c r="AF5288" s="55"/>
      <c r="AG5288" s="55"/>
      <c r="AH5288" s="9"/>
      <c r="AI5288" s="9"/>
      <c r="AJ5288" s="9"/>
      <c r="AK5288" s="9"/>
      <c r="AL5288" s="9"/>
      <c r="AM5288" s="9"/>
      <c r="AN5288" s="9"/>
      <c r="AO5288" s="9"/>
      <c r="AP5288" s="9"/>
      <c r="AQ5288" s="9"/>
      <c r="AR5288" s="9"/>
      <c r="AS5288" s="9"/>
      <c r="AT5288" s="9"/>
      <c r="AU5288" s="9"/>
      <c r="AV5288" s="9"/>
      <c r="AW5288" s="9"/>
      <c r="AX5288" s="9"/>
      <c r="AY5288" s="9"/>
      <c r="AZ5288" s="9"/>
      <c r="BA5288" s="9"/>
      <c r="BB5288" s="9"/>
      <c r="BC5288" s="9"/>
      <c r="BD5288" s="9"/>
      <c r="BE5288" s="9"/>
      <c r="BF5288" s="9"/>
      <c r="BG5288" s="9"/>
      <c r="BH5288" s="9"/>
      <c r="BI5288" s="9"/>
      <c r="BJ5288" s="9"/>
      <c r="BK5288" s="9"/>
      <c r="BL5288" s="9"/>
      <c r="BM5288" s="9"/>
      <c r="BN5288" s="9"/>
      <c r="BO5288" s="9"/>
      <c r="BP5288" s="9"/>
      <c r="BQ5288" s="9"/>
      <c r="BT5288" s="9"/>
      <c r="BU5288" s="9"/>
      <c r="BX5288" s="9"/>
      <c r="BY5288" s="9"/>
      <c r="CB5288" s="9"/>
      <c r="CC5288" s="9"/>
      <c r="CF5288" s="9"/>
      <c r="CG5288" s="9"/>
      <c r="CJ5288" s="9"/>
      <c r="CK5288" s="9"/>
      <c r="CN5288" s="9"/>
      <c r="CO5288" s="9"/>
      <c r="CP5288" s="9"/>
      <c r="CQ5288" s="9"/>
      <c r="CR5288" s="9"/>
      <c r="CS5288" s="9"/>
      <c r="CT5288" s="9"/>
      <c r="CU5288" s="9"/>
      <c r="CV5288" s="9"/>
      <c r="CW5288" s="9"/>
      <c r="CX5288" s="9"/>
      <c r="CY5288" s="9"/>
      <c r="CZ5288" s="9"/>
      <c r="DA5288" s="9"/>
      <c r="DB5288" s="9"/>
      <c r="DC5288" s="9"/>
      <c r="DD5288" s="9"/>
      <c r="DE5288" s="9"/>
      <c r="DF5288" s="9"/>
      <c r="DG5288" s="9"/>
      <c r="DH5288" s="9"/>
      <c r="DI5288" s="9"/>
      <c r="DJ5288" s="9"/>
      <c r="DK5288" s="9"/>
      <c r="DL5288" s="9"/>
      <c r="DM5288" s="9"/>
      <c r="DN5288" s="9"/>
      <c r="DO5288" s="9"/>
      <c r="DP5288" s="9"/>
      <c r="DQ5288" s="9"/>
      <c r="DR5288" s="9"/>
      <c r="DS5288" s="9"/>
      <c r="DT5288" s="9"/>
      <c r="DU5288" s="9"/>
      <c r="DV5288" s="9"/>
      <c r="DW5288" s="9"/>
      <c r="DX5288" s="9"/>
      <c r="DY5288" s="9"/>
      <c r="DZ5288" s="9"/>
      <c r="EA5288" s="9"/>
    </row>
    <row r="5289" spans="2:131" ht="19.5" customHeight="1" x14ac:dyDescent="0.25">
      <c r="B5289" s="9"/>
      <c r="D5289" s="9"/>
      <c r="G5289" s="9"/>
      <c r="R5289" s="9"/>
      <c r="S5289" s="9"/>
      <c r="T5289" s="9"/>
      <c r="U5289" s="9"/>
      <c r="V5289" s="9"/>
      <c r="W5289" s="9"/>
      <c r="X5289" s="9"/>
      <c r="Y5289" s="9"/>
      <c r="Z5289" s="9"/>
      <c r="AA5289" s="9"/>
      <c r="AB5289" s="9"/>
      <c r="AC5289" s="9"/>
      <c r="AD5289" s="9"/>
      <c r="AE5289" s="9"/>
      <c r="AF5289" s="55"/>
      <c r="AG5289" s="55"/>
      <c r="AH5289" s="9"/>
      <c r="AI5289" s="9"/>
      <c r="AJ5289" s="9"/>
      <c r="AK5289" s="9"/>
      <c r="AL5289" s="9"/>
      <c r="AM5289" s="9"/>
      <c r="AN5289" s="9"/>
      <c r="AO5289" s="9"/>
      <c r="AP5289" s="9"/>
      <c r="AQ5289" s="9"/>
      <c r="AR5289" s="9"/>
      <c r="AS5289" s="9"/>
      <c r="AT5289" s="9"/>
      <c r="AU5289" s="9"/>
      <c r="AV5289" s="9"/>
      <c r="AW5289" s="9"/>
      <c r="AX5289" s="9"/>
      <c r="AY5289" s="9"/>
      <c r="AZ5289" s="9"/>
      <c r="BA5289" s="9"/>
      <c r="BB5289" s="9"/>
      <c r="BC5289" s="9"/>
      <c r="BD5289" s="9"/>
      <c r="BE5289" s="9"/>
      <c r="BF5289" s="9"/>
      <c r="BG5289" s="9"/>
      <c r="BH5289" s="9"/>
      <c r="BI5289" s="9"/>
      <c r="BJ5289" s="9"/>
      <c r="BK5289" s="9"/>
      <c r="BL5289" s="9"/>
      <c r="BM5289" s="9"/>
      <c r="BN5289" s="9"/>
      <c r="BO5289" s="9"/>
      <c r="BP5289" s="9"/>
      <c r="BQ5289" s="9"/>
      <c r="BT5289" s="9"/>
      <c r="BU5289" s="9"/>
      <c r="BX5289" s="9"/>
      <c r="BY5289" s="9"/>
      <c r="CB5289" s="9"/>
      <c r="CC5289" s="9"/>
      <c r="CF5289" s="9"/>
      <c r="CG5289" s="9"/>
      <c r="CJ5289" s="9"/>
      <c r="CK5289" s="9"/>
      <c r="CN5289" s="9"/>
      <c r="CO5289" s="9"/>
      <c r="CP5289" s="9"/>
      <c r="CQ5289" s="9"/>
      <c r="CR5289" s="9"/>
      <c r="CS5289" s="9"/>
      <c r="CT5289" s="9"/>
      <c r="CU5289" s="9"/>
      <c r="CV5289" s="9"/>
      <c r="CW5289" s="9"/>
      <c r="CX5289" s="9"/>
      <c r="CY5289" s="9"/>
      <c r="CZ5289" s="9"/>
      <c r="DA5289" s="9"/>
      <c r="DB5289" s="9"/>
      <c r="DC5289" s="9"/>
      <c r="DD5289" s="9"/>
      <c r="DE5289" s="9"/>
      <c r="DF5289" s="9"/>
      <c r="DG5289" s="9"/>
      <c r="DH5289" s="9"/>
      <c r="DI5289" s="9"/>
      <c r="DJ5289" s="9"/>
      <c r="DK5289" s="9"/>
      <c r="DL5289" s="9"/>
      <c r="DM5289" s="9"/>
      <c r="DN5289" s="9"/>
      <c r="DO5289" s="9"/>
      <c r="DP5289" s="9"/>
      <c r="DQ5289" s="9"/>
      <c r="DR5289" s="9"/>
      <c r="DS5289" s="9"/>
      <c r="DT5289" s="9"/>
      <c r="DU5289" s="9"/>
      <c r="DV5289" s="9"/>
      <c r="DW5289" s="9"/>
      <c r="DX5289" s="9"/>
      <c r="DY5289" s="9"/>
      <c r="DZ5289" s="9"/>
      <c r="EA5289" s="9"/>
    </row>
    <row r="5290" spans="2:131" ht="19.5" customHeight="1" x14ac:dyDescent="0.25">
      <c r="B5290" s="9"/>
      <c r="D5290" s="9"/>
      <c r="G5290" s="9"/>
      <c r="R5290" s="9"/>
      <c r="S5290" s="9"/>
      <c r="T5290" s="9"/>
      <c r="U5290" s="9"/>
      <c r="V5290" s="9"/>
      <c r="W5290" s="9"/>
      <c r="X5290" s="9"/>
      <c r="Y5290" s="9"/>
      <c r="Z5290" s="9"/>
      <c r="AA5290" s="9"/>
      <c r="AB5290" s="9"/>
      <c r="AC5290" s="9"/>
      <c r="AD5290" s="9"/>
      <c r="AE5290" s="9"/>
      <c r="AF5290" s="55"/>
      <c r="AG5290" s="55"/>
      <c r="AH5290" s="9"/>
      <c r="AI5290" s="9"/>
      <c r="AJ5290" s="9"/>
      <c r="AK5290" s="9"/>
      <c r="AL5290" s="9"/>
      <c r="AM5290" s="9"/>
      <c r="AN5290" s="9"/>
      <c r="AO5290" s="9"/>
      <c r="AP5290" s="9"/>
      <c r="AQ5290" s="9"/>
      <c r="AR5290" s="9"/>
      <c r="AS5290" s="9"/>
      <c r="AT5290" s="9"/>
      <c r="AU5290" s="9"/>
      <c r="AV5290" s="9"/>
      <c r="AW5290" s="9"/>
      <c r="AX5290" s="9"/>
      <c r="AY5290" s="9"/>
      <c r="AZ5290" s="9"/>
      <c r="BA5290" s="9"/>
      <c r="BB5290" s="9"/>
      <c r="BC5290" s="9"/>
      <c r="BD5290" s="9"/>
      <c r="BE5290" s="9"/>
      <c r="BF5290" s="9"/>
      <c r="BG5290" s="9"/>
      <c r="BH5290" s="9"/>
      <c r="BI5290" s="9"/>
      <c r="BJ5290" s="9"/>
      <c r="BK5290" s="9"/>
      <c r="BL5290" s="9"/>
      <c r="BM5290" s="9"/>
      <c r="BN5290" s="9"/>
      <c r="BO5290" s="9"/>
      <c r="BP5290" s="9"/>
      <c r="BQ5290" s="9"/>
      <c r="BT5290" s="9"/>
      <c r="BU5290" s="9"/>
      <c r="BX5290" s="9"/>
      <c r="BY5290" s="9"/>
      <c r="CB5290" s="9"/>
      <c r="CC5290" s="9"/>
      <c r="CF5290" s="9"/>
      <c r="CG5290" s="9"/>
      <c r="CJ5290" s="9"/>
      <c r="CK5290" s="9"/>
      <c r="CN5290" s="9"/>
      <c r="CO5290" s="9"/>
      <c r="CP5290" s="9"/>
      <c r="CQ5290" s="9"/>
      <c r="CR5290" s="9"/>
      <c r="CS5290" s="9"/>
      <c r="CT5290" s="9"/>
      <c r="CU5290" s="9"/>
      <c r="CV5290" s="9"/>
      <c r="CW5290" s="9"/>
      <c r="CX5290" s="9"/>
      <c r="CY5290" s="9"/>
      <c r="CZ5290" s="9"/>
      <c r="DA5290" s="9"/>
      <c r="DB5290" s="9"/>
      <c r="DC5290" s="9"/>
      <c r="DD5290" s="9"/>
      <c r="DE5290" s="9"/>
      <c r="DF5290" s="9"/>
      <c r="DG5290" s="9"/>
      <c r="DH5290" s="9"/>
      <c r="DI5290" s="9"/>
      <c r="DJ5290" s="9"/>
      <c r="DK5290" s="9"/>
      <c r="DL5290" s="9"/>
      <c r="DM5290" s="9"/>
      <c r="DN5290" s="9"/>
      <c r="DO5290" s="9"/>
      <c r="DP5290" s="9"/>
      <c r="DQ5290" s="9"/>
      <c r="DR5290" s="9"/>
      <c r="DS5290" s="9"/>
      <c r="DT5290" s="9"/>
      <c r="DU5290" s="9"/>
      <c r="DV5290" s="9"/>
      <c r="DW5290" s="9"/>
      <c r="DX5290" s="9"/>
      <c r="DY5290" s="9"/>
      <c r="DZ5290" s="9"/>
      <c r="EA5290" s="9"/>
    </row>
    <row r="5291" spans="2:131" ht="19.5" customHeight="1" x14ac:dyDescent="0.25">
      <c r="B5291" s="9"/>
      <c r="D5291" s="9"/>
      <c r="G5291" s="9"/>
      <c r="R5291" s="9"/>
      <c r="S5291" s="9"/>
      <c r="T5291" s="9"/>
      <c r="U5291" s="9"/>
      <c r="V5291" s="9"/>
      <c r="W5291" s="9"/>
      <c r="X5291" s="9"/>
      <c r="Y5291" s="9"/>
      <c r="Z5291" s="9"/>
      <c r="AA5291" s="9"/>
      <c r="AB5291" s="9"/>
      <c r="AC5291" s="9"/>
      <c r="AD5291" s="9"/>
      <c r="AE5291" s="9"/>
      <c r="AF5291" s="55"/>
      <c r="AG5291" s="55"/>
      <c r="AH5291" s="9"/>
      <c r="AI5291" s="9"/>
      <c r="AJ5291" s="9"/>
      <c r="AK5291" s="9"/>
      <c r="AL5291" s="9"/>
      <c r="AM5291" s="9"/>
      <c r="AN5291" s="9"/>
      <c r="AO5291" s="9"/>
      <c r="AP5291" s="9"/>
      <c r="AQ5291" s="9"/>
      <c r="AR5291" s="9"/>
      <c r="AS5291" s="9"/>
      <c r="AT5291" s="9"/>
      <c r="AU5291" s="9"/>
      <c r="AV5291" s="9"/>
      <c r="AW5291" s="9"/>
      <c r="AX5291" s="9"/>
      <c r="AY5291" s="9"/>
      <c r="AZ5291" s="9"/>
      <c r="BA5291" s="9"/>
      <c r="BB5291" s="9"/>
      <c r="BC5291" s="9"/>
      <c r="BD5291" s="9"/>
      <c r="BE5291" s="9"/>
      <c r="BF5291" s="9"/>
      <c r="BG5291" s="9"/>
      <c r="BH5291" s="9"/>
      <c r="BI5291" s="9"/>
      <c r="BJ5291" s="9"/>
      <c r="BK5291" s="9"/>
      <c r="BL5291" s="9"/>
      <c r="BM5291" s="9"/>
      <c r="BN5291" s="9"/>
      <c r="BO5291" s="9"/>
      <c r="BP5291" s="9"/>
      <c r="BQ5291" s="9"/>
      <c r="BT5291" s="9"/>
      <c r="BU5291" s="9"/>
      <c r="BX5291" s="9"/>
      <c r="BY5291" s="9"/>
      <c r="CB5291" s="9"/>
      <c r="CC5291" s="9"/>
      <c r="CF5291" s="9"/>
      <c r="CG5291" s="9"/>
      <c r="CJ5291" s="9"/>
      <c r="CK5291" s="9"/>
      <c r="CN5291" s="9"/>
      <c r="CO5291" s="9"/>
      <c r="CP5291" s="9"/>
      <c r="CQ5291" s="9"/>
      <c r="CR5291" s="9"/>
      <c r="CS5291" s="9"/>
      <c r="CT5291" s="9"/>
      <c r="CU5291" s="9"/>
      <c r="CV5291" s="9"/>
      <c r="CW5291" s="9"/>
      <c r="CX5291" s="9"/>
      <c r="CY5291" s="9"/>
      <c r="CZ5291" s="9"/>
      <c r="DA5291" s="9"/>
      <c r="DB5291" s="9"/>
      <c r="DC5291" s="9"/>
      <c r="DD5291" s="9"/>
      <c r="DE5291" s="9"/>
      <c r="DF5291" s="9"/>
      <c r="DG5291" s="9"/>
      <c r="DH5291" s="9"/>
      <c r="DI5291" s="9"/>
      <c r="DJ5291" s="9"/>
      <c r="DK5291" s="9"/>
      <c r="DL5291" s="9"/>
      <c r="DM5291" s="9"/>
      <c r="DN5291" s="9"/>
      <c r="DO5291" s="9"/>
      <c r="DP5291" s="9"/>
      <c r="DQ5291" s="9"/>
      <c r="DR5291" s="9"/>
      <c r="DS5291" s="9"/>
      <c r="DT5291" s="9"/>
      <c r="DU5291" s="9"/>
      <c r="DV5291" s="9"/>
      <c r="DW5291" s="9"/>
      <c r="DX5291" s="9"/>
      <c r="DY5291" s="9"/>
      <c r="DZ5291" s="9"/>
      <c r="EA5291" s="9"/>
    </row>
    <row r="5292" spans="2:131" ht="19.5" customHeight="1" x14ac:dyDescent="0.25">
      <c r="B5292" s="9"/>
      <c r="D5292" s="9"/>
      <c r="G5292" s="9"/>
      <c r="R5292" s="9"/>
      <c r="S5292" s="9"/>
      <c r="T5292" s="9"/>
      <c r="U5292" s="9"/>
      <c r="V5292" s="9"/>
      <c r="W5292" s="9"/>
      <c r="X5292" s="9"/>
      <c r="Y5292" s="9"/>
      <c r="Z5292" s="9"/>
      <c r="AA5292" s="9"/>
      <c r="AB5292" s="9"/>
      <c r="AC5292" s="9"/>
      <c r="AD5292" s="9"/>
      <c r="AE5292" s="9"/>
      <c r="AF5292" s="55"/>
      <c r="AG5292" s="55"/>
      <c r="AH5292" s="9"/>
      <c r="AI5292" s="9"/>
      <c r="AJ5292" s="9"/>
      <c r="AK5292" s="9"/>
      <c r="AL5292" s="9"/>
      <c r="AM5292" s="9"/>
      <c r="AN5292" s="9"/>
      <c r="AO5292" s="9"/>
      <c r="AP5292" s="9"/>
      <c r="AQ5292" s="9"/>
      <c r="AR5292" s="9"/>
      <c r="AS5292" s="9"/>
      <c r="AT5292" s="9"/>
      <c r="AU5292" s="9"/>
      <c r="AV5292" s="9"/>
      <c r="AW5292" s="9"/>
      <c r="AX5292" s="9"/>
      <c r="AY5292" s="9"/>
      <c r="AZ5292" s="9"/>
      <c r="BA5292" s="9"/>
      <c r="BB5292" s="9"/>
      <c r="BC5292" s="9"/>
      <c r="BD5292" s="9"/>
      <c r="BE5292" s="9"/>
      <c r="BF5292" s="9"/>
      <c r="BG5292" s="9"/>
      <c r="BH5292" s="9"/>
      <c r="BI5292" s="9"/>
      <c r="BJ5292" s="9"/>
      <c r="BK5292" s="9"/>
      <c r="BL5292" s="9"/>
      <c r="BM5292" s="9"/>
      <c r="BN5292" s="9"/>
      <c r="BO5292" s="9"/>
      <c r="BP5292" s="9"/>
      <c r="BQ5292" s="9"/>
      <c r="BT5292" s="9"/>
      <c r="BU5292" s="9"/>
      <c r="BX5292" s="9"/>
      <c r="BY5292" s="9"/>
      <c r="CB5292" s="9"/>
      <c r="CC5292" s="9"/>
      <c r="CF5292" s="9"/>
      <c r="CG5292" s="9"/>
      <c r="CJ5292" s="9"/>
      <c r="CK5292" s="9"/>
      <c r="CN5292" s="9"/>
      <c r="CO5292" s="9"/>
      <c r="CP5292" s="9"/>
      <c r="CQ5292" s="9"/>
      <c r="CR5292" s="9"/>
      <c r="CS5292" s="9"/>
      <c r="CT5292" s="9"/>
      <c r="CU5292" s="9"/>
      <c r="CV5292" s="9"/>
      <c r="CW5292" s="9"/>
      <c r="CX5292" s="9"/>
      <c r="CY5292" s="9"/>
      <c r="CZ5292" s="9"/>
      <c r="DA5292" s="9"/>
      <c r="DB5292" s="9"/>
      <c r="DC5292" s="9"/>
      <c r="DD5292" s="9"/>
      <c r="DE5292" s="9"/>
      <c r="DF5292" s="9"/>
      <c r="DG5292" s="9"/>
      <c r="DH5292" s="9"/>
      <c r="DI5292" s="9"/>
      <c r="DJ5292" s="9"/>
      <c r="DK5292" s="9"/>
      <c r="DL5292" s="9"/>
      <c r="DM5292" s="9"/>
      <c r="DN5292" s="9"/>
      <c r="DO5292" s="9"/>
      <c r="DP5292" s="9"/>
      <c r="DQ5292" s="9"/>
      <c r="DR5292" s="9"/>
      <c r="DS5292" s="9"/>
      <c r="DT5292" s="9"/>
      <c r="DU5292" s="9"/>
      <c r="DV5292" s="9"/>
      <c r="DW5292" s="9"/>
      <c r="DX5292" s="9"/>
      <c r="DY5292" s="9"/>
      <c r="DZ5292" s="9"/>
      <c r="EA5292" s="9"/>
    </row>
    <row r="5293" spans="2:131" ht="19.5" customHeight="1" x14ac:dyDescent="0.25">
      <c r="B5293" s="9"/>
      <c r="D5293" s="9"/>
      <c r="G5293" s="9"/>
      <c r="R5293" s="9"/>
      <c r="S5293" s="9"/>
      <c r="T5293" s="9"/>
      <c r="U5293" s="9"/>
      <c r="V5293" s="9"/>
      <c r="W5293" s="9"/>
      <c r="X5293" s="9"/>
      <c r="Y5293" s="9"/>
      <c r="Z5293" s="9"/>
      <c r="AA5293" s="9"/>
      <c r="AB5293" s="9"/>
      <c r="AC5293" s="9"/>
      <c r="AD5293" s="9"/>
      <c r="AE5293" s="9"/>
      <c r="AF5293" s="55"/>
      <c r="AG5293" s="55"/>
      <c r="AH5293" s="9"/>
      <c r="AI5293" s="9"/>
      <c r="AJ5293" s="9"/>
      <c r="AK5293" s="9"/>
      <c r="AL5293" s="9"/>
      <c r="AM5293" s="9"/>
      <c r="AN5293" s="9"/>
      <c r="AO5293" s="9"/>
      <c r="AP5293" s="9"/>
      <c r="AQ5293" s="9"/>
      <c r="AR5293" s="9"/>
      <c r="AS5293" s="9"/>
      <c r="AT5293" s="9"/>
      <c r="AU5293" s="9"/>
      <c r="AV5293" s="9"/>
      <c r="AW5293" s="9"/>
      <c r="AX5293" s="9"/>
      <c r="AY5293" s="9"/>
      <c r="AZ5293" s="9"/>
      <c r="BA5293" s="9"/>
      <c r="BB5293" s="9"/>
      <c r="BC5293" s="9"/>
      <c r="BD5293" s="9"/>
      <c r="BE5293" s="9"/>
      <c r="BF5293" s="9"/>
      <c r="BG5293" s="9"/>
      <c r="BH5293" s="9"/>
      <c r="BI5293" s="9"/>
      <c r="BJ5293" s="9"/>
      <c r="BK5293" s="9"/>
      <c r="BL5293" s="9"/>
      <c r="BM5293" s="9"/>
      <c r="BN5293" s="9"/>
      <c r="BO5293" s="9"/>
      <c r="BP5293" s="9"/>
      <c r="BQ5293" s="9"/>
      <c r="BT5293" s="9"/>
      <c r="BU5293" s="9"/>
      <c r="BX5293" s="9"/>
      <c r="BY5293" s="9"/>
      <c r="CB5293" s="9"/>
      <c r="CC5293" s="9"/>
      <c r="CF5293" s="9"/>
      <c r="CG5293" s="9"/>
      <c r="CJ5293" s="9"/>
      <c r="CK5293" s="9"/>
      <c r="CN5293" s="9"/>
      <c r="CO5293" s="9"/>
      <c r="CP5293" s="9"/>
      <c r="CQ5293" s="9"/>
      <c r="CR5293" s="9"/>
      <c r="CS5293" s="9"/>
      <c r="CT5293" s="9"/>
      <c r="CU5293" s="9"/>
      <c r="CV5293" s="9"/>
      <c r="CW5293" s="9"/>
      <c r="CX5293" s="9"/>
      <c r="CY5293" s="9"/>
      <c r="CZ5293" s="9"/>
      <c r="DA5293" s="9"/>
      <c r="DB5293" s="9"/>
      <c r="DC5293" s="9"/>
      <c r="DD5293" s="9"/>
      <c r="DE5293" s="9"/>
      <c r="DF5293" s="9"/>
      <c r="DG5293" s="9"/>
      <c r="DH5293" s="9"/>
      <c r="DI5293" s="9"/>
      <c r="DJ5293" s="9"/>
      <c r="DK5293" s="9"/>
      <c r="DL5293" s="9"/>
      <c r="DM5293" s="9"/>
      <c r="DN5293" s="9"/>
      <c r="DO5293" s="9"/>
      <c r="DP5293" s="9"/>
      <c r="DQ5293" s="9"/>
      <c r="DR5293" s="9"/>
      <c r="DS5293" s="9"/>
      <c r="DT5293" s="9"/>
      <c r="DU5293" s="9"/>
      <c r="DV5293" s="9"/>
      <c r="DW5293" s="9"/>
      <c r="DX5293" s="9"/>
      <c r="DY5293" s="9"/>
      <c r="DZ5293" s="9"/>
      <c r="EA5293" s="9"/>
    </row>
    <row r="5294" spans="2:131" ht="19.5" customHeight="1" x14ac:dyDescent="0.25">
      <c r="B5294" s="9"/>
      <c r="D5294" s="9"/>
      <c r="G5294" s="9"/>
      <c r="R5294" s="9"/>
      <c r="S5294" s="9"/>
      <c r="T5294" s="9"/>
      <c r="U5294" s="9"/>
      <c r="V5294" s="9"/>
      <c r="W5294" s="9"/>
      <c r="X5294" s="9"/>
      <c r="Y5294" s="9"/>
      <c r="Z5294" s="9"/>
      <c r="AA5294" s="9"/>
      <c r="AB5294" s="9"/>
      <c r="AC5294" s="9"/>
      <c r="AD5294" s="9"/>
      <c r="AE5294" s="9"/>
      <c r="AF5294" s="55"/>
      <c r="AG5294" s="55"/>
      <c r="AH5294" s="9"/>
      <c r="AI5294" s="9"/>
      <c r="AJ5294" s="9"/>
      <c r="AK5294" s="9"/>
      <c r="AL5294" s="9"/>
      <c r="AM5294" s="9"/>
      <c r="AN5294" s="9"/>
      <c r="AO5294" s="9"/>
      <c r="AP5294" s="9"/>
      <c r="AQ5294" s="9"/>
      <c r="AR5294" s="9"/>
      <c r="AS5294" s="9"/>
      <c r="AT5294" s="9"/>
      <c r="AU5294" s="9"/>
      <c r="AV5294" s="9"/>
      <c r="AW5294" s="9"/>
      <c r="AX5294" s="9"/>
      <c r="AY5294" s="9"/>
      <c r="AZ5294" s="9"/>
      <c r="BA5294" s="9"/>
      <c r="BB5294" s="9"/>
      <c r="BC5294" s="9"/>
      <c r="BD5294" s="9"/>
      <c r="BE5294" s="9"/>
      <c r="BF5294" s="9"/>
      <c r="BG5294" s="9"/>
      <c r="BH5294" s="9"/>
      <c r="BI5294" s="9"/>
      <c r="BJ5294" s="9"/>
      <c r="BK5294" s="9"/>
      <c r="BL5294" s="9"/>
      <c r="BM5294" s="9"/>
      <c r="BN5294" s="9"/>
      <c r="BO5294" s="9"/>
      <c r="BP5294" s="9"/>
      <c r="BQ5294" s="9"/>
      <c r="BT5294" s="9"/>
      <c r="BU5294" s="9"/>
      <c r="BX5294" s="9"/>
      <c r="BY5294" s="9"/>
      <c r="CB5294" s="9"/>
      <c r="CC5294" s="9"/>
      <c r="CF5294" s="9"/>
      <c r="CG5294" s="9"/>
      <c r="CJ5294" s="9"/>
      <c r="CK5294" s="9"/>
      <c r="CN5294" s="9"/>
      <c r="CO5294" s="9"/>
      <c r="CP5294" s="9"/>
      <c r="CQ5294" s="9"/>
      <c r="CR5294" s="9"/>
      <c r="CS5294" s="9"/>
      <c r="CT5294" s="9"/>
      <c r="CU5294" s="9"/>
      <c r="CV5294" s="9"/>
      <c r="CW5294" s="9"/>
      <c r="CX5294" s="9"/>
      <c r="CY5294" s="9"/>
      <c r="CZ5294" s="9"/>
      <c r="DA5294" s="9"/>
      <c r="DB5294" s="9"/>
      <c r="DC5294" s="9"/>
      <c r="DD5294" s="9"/>
      <c r="DE5294" s="9"/>
      <c r="DF5294" s="9"/>
      <c r="DG5294" s="9"/>
      <c r="DH5294" s="9"/>
      <c r="DI5294" s="9"/>
      <c r="DJ5294" s="9"/>
      <c r="DK5294" s="9"/>
      <c r="DL5294" s="9"/>
      <c r="DM5294" s="9"/>
      <c r="DN5294" s="9"/>
      <c r="DO5294" s="9"/>
      <c r="DP5294" s="9"/>
      <c r="DQ5294" s="9"/>
      <c r="DR5294" s="9"/>
      <c r="DS5294" s="9"/>
      <c r="DT5294" s="9"/>
      <c r="DU5294" s="9"/>
      <c r="DV5294" s="9"/>
      <c r="DW5294" s="9"/>
      <c r="DX5294" s="9"/>
      <c r="DY5294" s="9"/>
      <c r="DZ5294" s="9"/>
      <c r="EA5294" s="9"/>
    </row>
    <row r="5295" spans="2:131" ht="19.5" customHeight="1" x14ac:dyDescent="0.25">
      <c r="B5295" s="9"/>
      <c r="D5295" s="9"/>
      <c r="G5295" s="9"/>
      <c r="R5295" s="9"/>
      <c r="S5295" s="9"/>
      <c r="T5295" s="9"/>
      <c r="U5295" s="9"/>
      <c r="V5295" s="9"/>
      <c r="W5295" s="9"/>
      <c r="X5295" s="9"/>
      <c r="Y5295" s="9"/>
      <c r="Z5295" s="9"/>
      <c r="AA5295" s="9"/>
      <c r="AB5295" s="9"/>
      <c r="AC5295" s="9"/>
      <c r="AD5295" s="9"/>
      <c r="AE5295" s="9"/>
      <c r="AF5295" s="55"/>
      <c r="AG5295" s="55"/>
      <c r="AH5295" s="9"/>
      <c r="AI5295" s="9"/>
      <c r="AJ5295" s="9"/>
      <c r="AK5295" s="9"/>
      <c r="AL5295" s="9"/>
      <c r="AM5295" s="9"/>
      <c r="AN5295" s="9"/>
      <c r="AO5295" s="9"/>
      <c r="AP5295" s="9"/>
      <c r="AQ5295" s="9"/>
      <c r="AR5295" s="9"/>
      <c r="AS5295" s="9"/>
      <c r="AT5295" s="9"/>
      <c r="AU5295" s="9"/>
      <c r="AV5295" s="9"/>
      <c r="AW5295" s="9"/>
      <c r="AX5295" s="9"/>
      <c r="AY5295" s="9"/>
      <c r="AZ5295" s="9"/>
      <c r="BA5295" s="9"/>
      <c r="BB5295" s="9"/>
      <c r="BC5295" s="9"/>
      <c r="BD5295" s="9"/>
      <c r="BE5295" s="9"/>
      <c r="BF5295" s="9"/>
      <c r="BG5295" s="9"/>
      <c r="BH5295" s="9"/>
      <c r="BI5295" s="9"/>
      <c r="BJ5295" s="9"/>
      <c r="BK5295" s="9"/>
      <c r="BL5295" s="9"/>
      <c r="BM5295" s="9"/>
      <c r="BN5295" s="9"/>
      <c r="BO5295" s="9"/>
      <c r="BP5295" s="9"/>
      <c r="BQ5295" s="9"/>
      <c r="BT5295" s="9"/>
      <c r="BU5295" s="9"/>
      <c r="BX5295" s="9"/>
      <c r="BY5295" s="9"/>
      <c r="CB5295" s="9"/>
      <c r="CC5295" s="9"/>
      <c r="CF5295" s="9"/>
      <c r="CG5295" s="9"/>
      <c r="CJ5295" s="9"/>
      <c r="CK5295" s="9"/>
      <c r="CN5295" s="9"/>
      <c r="CO5295" s="9"/>
      <c r="CP5295" s="9"/>
      <c r="CQ5295" s="9"/>
      <c r="CR5295" s="9"/>
      <c r="CS5295" s="9"/>
      <c r="CT5295" s="9"/>
      <c r="CU5295" s="9"/>
      <c r="CV5295" s="9"/>
      <c r="CW5295" s="9"/>
      <c r="CX5295" s="9"/>
      <c r="CY5295" s="9"/>
      <c r="CZ5295" s="9"/>
      <c r="DA5295" s="9"/>
      <c r="DB5295" s="9"/>
      <c r="DC5295" s="9"/>
      <c r="DD5295" s="9"/>
      <c r="DE5295" s="9"/>
      <c r="DF5295" s="9"/>
      <c r="DG5295" s="9"/>
      <c r="DH5295" s="9"/>
      <c r="DI5295" s="9"/>
      <c r="DJ5295" s="9"/>
      <c r="DK5295" s="9"/>
      <c r="DL5295" s="9"/>
      <c r="DM5295" s="9"/>
      <c r="DN5295" s="9"/>
      <c r="DO5295" s="9"/>
      <c r="DP5295" s="9"/>
      <c r="DQ5295" s="9"/>
      <c r="DR5295" s="9"/>
      <c r="DS5295" s="9"/>
      <c r="DT5295" s="9"/>
      <c r="DU5295" s="9"/>
      <c r="DV5295" s="9"/>
      <c r="DW5295" s="9"/>
      <c r="DX5295" s="9"/>
      <c r="DY5295" s="9"/>
      <c r="DZ5295" s="9"/>
      <c r="EA5295" s="9"/>
    </row>
    <row r="5296" spans="2:131" ht="19.5" customHeight="1" x14ac:dyDescent="0.25">
      <c r="B5296" s="9"/>
      <c r="D5296" s="9"/>
      <c r="G5296" s="9"/>
      <c r="R5296" s="9"/>
      <c r="S5296" s="9"/>
      <c r="T5296" s="9"/>
      <c r="U5296" s="9"/>
      <c r="V5296" s="9"/>
      <c r="W5296" s="9"/>
      <c r="X5296" s="9"/>
      <c r="Y5296" s="9"/>
      <c r="Z5296" s="9"/>
      <c r="AA5296" s="9"/>
      <c r="AB5296" s="9"/>
      <c r="AC5296" s="9"/>
      <c r="AD5296" s="9"/>
      <c r="AE5296" s="9"/>
      <c r="AF5296" s="55"/>
      <c r="AG5296" s="55"/>
      <c r="AH5296" s="9"/>
      <c r="AI5296" s="9"/>
      <c r="AJ5296" s="9"/>
      <c r="AK5296" s="9"/>
      <c r="AL5296" s="9"/>
      <c r="AM5296" s="9"/>
      <c r="AN5296" s="9"/>
      <c r="AO5296" s="9"/>
      <c r="AP5296" s="9"/>
      <c r="AQ5296" s="9"/>
      <c r="AR5296" s="9"/>
      <c r="AS5296" s="9"/>
      <c r="AT5296" s="9"/>
      <c r="AU5296" s="9"/>
      <c r="AV5296" s="9"/>
      <c r="AW5296" s="9"/>
      <c r="AX5296" s="9"/>
      <c r="AY5296" s="9"/>
      <c r="AZ5296" s="9"/>
      <c r="BA5296" s="9"/>
      <c r="BB5296" s="9"/>
      <c r="BC5296" s="9"/>
      <c r="BD5296" s="9"/>
      <c r="BE5296" s="9"/>
      <c r="BF5296" s="9"/>
      <c r="BG5296" s="9"/>
      <c r="BH5296" s="9"/>
      <c r="BI5296" s="9"/>
      <c r="BJ5296" s="9"/>
      <c r="BK5296" s="9"/>
      <c r="BL5296" s="9"/>
      <c r="BM5296" s="9"/>
      <c r="BN5296" s="9"/>
      <c r="BO5296" s="9"/>
      <c r="BP5296" s="9"/>
      <c r="BQ5296" s="9"/>
      <c r="BT5296" s="9"/>
      <c r="BU5296" s="9"/>
      <c r="BX5296" s="9"/>
      <c r="BY5296" s="9"/>
      <c r="CB5296" s="9"/>
      <c r="CC5296" s="9"/>
      <c r="CF5296" s="9"/>
      <c r="CG5296" s="9"/>
      <c r="CJ5296" s="9"/>
      <c r="CK5296" s="9"/>
      <c r="CN5296" s="9"/>
      <c r="CO5296" s="9"/>
      <c r="CP5296" s="9"/>
      <c r="CQ5296" s="9"/>
      <c r="CR5296" s="9"/>
      <c r="CS5296" s="9"/>
      <c r="CT5296" s="9"/>
      <c r="CU5296" s="9"/>
      <c r="CV5296" s="9"/>
      <c r="CW5296" s="9"/>
      <c r="CX5296" s="9"/>
      <c r="CY5296" s="9"/>
      <c r="CZ5296" s="9"/>
      <c r="DA5296" s="9"/>
      <c r="DB5296" s="9"/>
      <c r="DC5296" s="9"/>
      <c r="DD5296" s="9"/>
      <c r="DE5296" s="9"/>
      <c r="DF5296" s="9"/>
      <c r="DG5296" s="9"/>
      <c r="DH5296" s="9"/>
      <c r="DI5296" s="9"/>
      <c r="DJ5296" s="9"/>
      <c r="DK5296" s="9"/>
      <c r="DL5296" s="9"/>
      <c r="DM5296" s="9"/>
      <c r="DN5296" s="9"/>
      <c r="DO5296" s="9"/>
      <c r="DP5296" s="9"/>
      <c r="DQ5296" s="9"/>
      <c r="DR5296" s="9"/>
      <c r="DS5296" s="9"/>
      <c r="DT5296" s="9"/>
      <c r="DU5296" s="9"/>
      <c r="DV5296" s="9"/>
      <c r="DW5296" s="9"/>
      <c r="DX5296" s="9"/>
      <c r="DY5296" s="9"/>
      <c r="DZ5296" s="9"/>
      <c r="EA5296" s="9"/>
    </row>
    <row r="5297" spans="2:131" ht="19.5" customHeight="1" x14ac:dyDescent="0.25">
      <c r="B5297" s="9"/>
      <c r="D5297" s="9"/>
      <c r="G5297" s="9"/>
      <c r="R5297" s="9"/>
      <c r="S5297" s="9"/>
      <c r="T5297" s="9"/>
      <c r="U5297" s="9"/>
      <c r="V5297" s="9"/>
      <c r="W5297" s="9"/>
      <c r="X5297" s="9"/>
      <c r="Y5297" s="9"/>
      <c r="Z5297" s="9"/>
      <c r="AA5297" s="9"/>
      <c r="AB5297" s="9"/>
      <c r="AC5297" s="9"/>
      <c r="AD5297" s="9"/>
      <c r="AE5297" s="9"/>
      <c r="AF5297" s="55"/>
      <c r="AG5297" s="55"/>
      <c r="AH5297" s="9"/>
      <c r="AI5297" s="9"/>
      <c r="AJ5297" s="9"/>
      <c r="AK5297" s="9"/>
      <c r="AL5297" s="9"/>
      <c r="AM5297" s="9"/>
      <c r="AN5297" s="9"/>
      <c r="AO5297" s="9"/>
      <c r="AP5297" s="9"/>
      <c r="AQ5297" s="9"/>
      <c r="AR5297" s="9"/>
      <c r="AS5297" s="9"/>
      <c r="AT5297" s="9"/>
      <c r="AU5297" s="9"/>
      <c r="AV5297" s="9"/>
      <c r="AW5297" s="9"/>
      <c r="AX5297" s="9"/>
      <c r="AY5297" s="9"/>
      <c r="AZ5297" s="9"/>
      <c r="BA5297" s="9"/>
      <c r="BB5297" s="9"/>
      <c r="BC5297" s="9"/>
      <c r="BD5297" s="9"/>
      <c r="BE5297" s="9"/>
      <c r="BF5297" s="9"/>
      <c r="BG5297" s="9"/>
      <c r="BH5297" s="9"/>
      <c r="BI5297" s="9"/>
      <c r="BJ5297" s="9"/>
      <c r="BK5297" s="9"/>
      <c r="BL5297" s="9"/>
      <c r="BM5297" s="9"/>
      <c r="BN5297" s="9"/>
      <c r="BO5297" s="9"/>
      <c r="BP5297" s="9"/>
      <c r="BQ5297" s="9"/>
      <c r="BT5297" s="9"/>
      <c r="BU5297" s="9"/>
      <c r="BX5297" s="9"/>
      <c r="BY5297" s="9"/>
      <c r="CB5297" s="9"/>
      <c r="CC5297" s="9"/>
      <c r="CF5297" s="9"/>
      <c r="CG5297" s="9"/>
      <c r="CJ5297" s="9"/>
      <c r="CK5297" s="9"/>
      <c r="CN5297" s="9"/>
      <c r="CO5297" s="9"/>
      <c r="CP5297" s="9"/>
      <c r="CQ5297" s="9"/>
      <c r="CR5297" s="9"/>
      <c r="CS5297" s="9"/>
      <c r="CT5297" s="9"/>
      <c r="CU5297" s="9"/>
      <c r="CV5297" s="9"/>
      <c r="CW5297" s="9"/>
      <c r="CX5297" s="9"/>
      <c r="CY5297" s="9"/>
      <c r="CZ5297" s="9"/>
      <c r="DA5297" s="9"/>
      <c r="DB5297" s="9"/>
      <c r="DC5297" s="9"/>
      <c r="DD5297" s="9"/>
      <c r="DE5297" s="9"/>
      <c r="DF5297" s="9"/>
      <c r="DG5297" s="9"/>
      <c r="DH5297" s="9"/>
      <c r="DI5297" s="9"/>
      <c r="DJ5297" s="9"/>
      <c r="DK5297" s="9"/>
      <c r="DL5297" s="9"/>
      <c r="DM5297" s="9"/>
      <c r="DN5297" s="9"/>
      <c r="DO5297" s="9"/>
      <c r="DP5297" s="9"/>
      <c r="DQ5297" s="9"/>
      <c r="DR5297" s="9"/>
      <c r="DS5297" s="9"/>
      <c r="DT5297" s="9"/>
      <c r="DU5297" s="9"/>
      <c r="DV5297" s="9"/>
      <c r="DW5297" s="9"/>
      <c r="DX5297" s="9"/>
      <c r="DY5297" s="9"/>
      <c r="DZ5297" s="9"/>
      <c r="EA5297" s="9"/>
    </row>
    <row r="5298" spans="2:131" ht="19.5" customHeight="1" x14ac:dyDescent="0.25">
      <c r="B5298" s="9"/>
      <c r="D5298" s="9"/>
      <c r="G5298" s="9"/>
      <c r="R5298" s="9"/>
      <c r="S5298" s="9"/>
      <c r="T5298" s="9"/>
      <c r="U5298" s="9"/>
      <c r="V5298" s="9"/>
      <c r="W5298" s="9"/>
      <c r="X5298" s="9"/>
      <c r="Y5298" s="9"/>
      <c r="Z5298" s="9"/>
      <c r="AA5298" s="9"/>
      <c r="AB5298" s="9"/>
      <c r="AC5298" s="9"/>
      <c r="AD5298" s="9"/>
      <c r="AE5298" s="9"/>
      <c r="AF5298" s="55"/>
      <c r="AG5298" s="55"/>
      <c r="AH5298" s="9"/>
      <c r="AI5298" s="9"/>
      <c r="AJ5298" s="9"/>
      <c r="AK5298" s="9"/>
      <c r="AL5298" s="9"/>
      <c r="AM5298" s="9"/>
      <c r="AN5298" s="9"/>
      <c r="AO5298" s="9"/>
      <c r="AP5298" s="9"/>
      <c r="AQ5298" s="9"/>
      <c r="AR5298" s="9"/>
      <c r="AS5298" s="9"/>
      <c r="AT5298" s="9"/>
      <c r="AU5298" s="9"/>
      <c r="AV5298" s="9"/>
      <c r="AW5298" s="9"/>
      <c r="AX5298" s="9"/>
      <c r="AY5298" s="9"/>
      <c r="AZ5298" s="9"/>
      <c r="BA5298" s="9"/>
      <c r="BB5298" s="9"/>
      <c r="BC5298" s="9"/>
      <c r="BD5298" s="9"/>
      <c r="BE5298" s="9"/>
      <c r="BF5298" s="9"/>
      <c r="BG5298" s="9"/>
      <c r="BH5298" s="9"/>
      <c r="BI5298" s="9"/>
      <c r="BJ5298" s="9"/>
      <c r="BK5298" s="9"/>
      <c r="BL5298" s="9"/>
      <c r="BM5298" s="9"/>
      <c r="BN5298" s="9"/>
      <c r="BO5298" s="9"/>
      <c r="BP5298" s="9"/>
      <c r="BQ5298" s="9"/>
      <c r="BT5298" s="9"/>
      <c r="BU5298" s="9"/>
      <c r="BX5298" s="9"/>
      <c r="BY5298" s="9"/>
      <c r="CB5298" s="9"/>
      <c r="CC5298" s="9"/>
      <c r="CF5298" s="9"/>
      <c r="CG5298" s="9"/>
      <c r="CJ5298" s="9"/>
      <c r="CK5298" s="9"/>
      <c r="CN5298" s="9"/>
      <c r="CO5298" s="9"/>
      <c r="CP5298" s="9"/>
      <c r="CQ5298" s="9"/>
      <c r="CR5298" s="9"/>
      <c r="CS5298" s="9"/>
      <c r="CT5298" s="9"/>
      <c r="CU5298" s="9"/>
      <c r="CV5298" s="9"/>
      <c r="CW5298" s="9"/>
      <c r="CX5298" s="9"/>
      <c r="CY5298" s="9"/>
      <c r="CZ5298" s="9"/>
      <c r="DA5298" s="9"/>
      <c r="DB5298" s="9"/>
      <c r="DC5298" s="9"/>
      <c r="DD5298" s="9"/>
      <c r="DE5298" s="9"/>
      <c r="DF5298" s="9"/>
      <c r="DG5298" s="9"/>
      <c r="DH5298" s="9"/>
      <c r="DI5298" s="9"/>
      <c r="DJ5298" s="9"/>
      <c r="DK5298" s="9"/>
      <c r="DL5298" s="9"/>
      <c r="DM5298" s="9"/>
      <c r="DN5298" s="9"/>
      <c r="DO5298" s="9"/>
      <c r="DP5298" s="9"/>
      <c r="DQ5298" s="9"/>
      <c r="DR5298" s="9"/>
      <c r="DS5298" s="9"/>
      <c r="DT5298" s="9"/>
      <c r="DU5298" s="9"/>
      <c r="DV5298" s="9"/>
      <c r="DW5298" s="9"/>
      <c r="DX5298" s="9"/>
      <c r="DY5298" s="9"/>
      <c r="DZ5298" s="9"/>
      <c r="EA5298" s="9"/>
    </row>
    <row r="5299" spans="2:131" ht="19.5" customHeight="1" x14ac:dyDescent="0.25">
      <c r="B5299" s="9"/>
      <c r="D5299" s="9"/>
      <c r="G5299" s="9"/>
      <c r="R5299" s="9"/>
      <c r="S5299" s="9"/>
      <c r="T5299" s="9"/>
      <c r="U5299" s="9"/>
      <c r="V5299" s="9"/>
      <c r="W5299" s="9"/>
      <c r="X5299" s="9"/>
      <c r="Y5299" s="9"/>
      <c r="Z5299" s="9"/>
      <c r="AA5299" s="9"/>
      <c r="AB5299" s="9"/>
      <c r="AC5299" s="9"/>
      <c r="AD5299" s="9"/>
      <c r="AE5299" s="9"/>
      <c r="AF5299" s="55"/>
      <c r="AG5299" s="55"/>
      <c r="AH5299" s="9"/>
      <c r="AI5299" s="9"/>
      <c r="AJ5299" s="9"/>
      <c r="AK5299" s="9"/>
      <c r="AL5299" s="9"/>
      <c r="AM5299" s="9"/>
      <c r="AN5299" s="9"/>
      <c r="AO5299" s="9"/>
      <c r="AP5299" s="9"/>
      <c r="AQ5299" s="9"/>
      <c r="AR5299" s="9"/>
      <c r="AS5299" s="9"/>
      <c r="AT5299" s="9"/>
      <c r="AU5299" s="9"/>
      <c r="AV5299" s="9"/>
      <c r="AW5299" s="9"/>
      <c r="AX5299" s="9"/>
      <c r="AY5299" s="9"/>
      <c r="AZ5299" s="9"/>
      <c r="BA5299" s="9"/>
      <c r="BB5299" s="9"/>
      <c r="BC5299" s="9"/>
      <c r="BD5299" s="9"/>
      <c r="BE5299" s="9"/>
      <c r="BF5299" s="9"/>
      <c r="BG5299" s="9"/>
      <c r="BH5299" s="9"/>
      <c r="BI5299" s="9"/>
      <c r="BJ5299" s="9"/>
      <c r="BK5299" s="9"/>
      <c r="BL5299" s="9"/>
      <c r="BM5299" s="9"/>
      <c r="BN5299" s="9"/>
      <c r="BO5299" s="9"/>
      <c r="BP5299" s="9"/>
      <c r="BQ5299" s="9"/>
      <c r="BT5299" s="9"/>
      <c r="BU5299" s="9"/>
      <c r="BX5299" s="9"/>
      <c r="BY5299" s="9"/>
      <c r="CB5299" s="9"/>
      <c r="CC5299" s="9"/>
      <c r="CF5299" s="9"/>
      <c r="CG5299" s="9"/>
      <c r="CJ5299" s="9"/>
      <c r="CK5299" s="9"/>
      <c r="CN5299" s="9"/>
      <c r="CO5299" s="9"/>
      <c r="CP5299" s="9"/>
      <c r="CQ5299" s="9"/>
      <c r="CR5299" s="9"/>
      <c r="CS5299" s="9"/>
      <c r="CT5299" s="9"/>
      <c r="CU5299" s="9"/>
      <c r="CV5299" s="9"/>
      <c r="CW5299" s="9"/>
      <c r="CX5299" s="9"/>
      <c r="CY5299" s="9"/>
      <c r="CZ5299" s="9"/>
      <c r="DA5299" s="9"/>
      <c r="DB5299" s="9"/>
      <c r="DC5299" s="9"/>
      <c r="DD5299" s="9"/>
      <c r="DE5299" s="9"/>
      <c r="DF5299" s="9"/>
      <c r="DG5299" s="9"/>
      <c r="DH5299" s="9"/>
      <c r="DI5299" s="9"/>
      <c r="DJ5299" s="9"/>
      <c r="DK5299" s="9"/>
      <c r="DL5299" s="9"/>
      <c r="DM5299" s="9"/>
      <c r="DN5299" s="9"/>
      <c r="DO5299" s="9"/>
      <c r="DP5299" s="9"/>
      <c r="DQ5299" s="9"/>
      <c r="DR5299" s="9"/>
      <c r="DS5299" s="9"/>
      <c r="DT5299" s="9"/>
      <c r="DU5299" s="9"/>
      <c r="DV5299" s="9"/>
      <c r="DW5299" s="9"/>
      <c r="DX5299" s="9"/>
      <c r="DY5299" s="9"/>
      <c r="DZ5299" s="9"/>
      <c r="EA5299" s="9"/>
    </row>
    <row r="5300" spans="2:131" ht="19.5" customHeight="1" x14ac:dyDescent="0.25">
      <c r="B5300" s="9"/>
      <c r="D5300" s="9"/>
      <c r="G5300" s="9"/>
      <c r="R5300" s="9"/>
      <c r="S5300" s="9"/>
      <c r="T5300" s="9"/>
      <c r="U5300" s="9"/>
      <c r="V5300" s="9"/>
      <c r="W5300" s="9"/>
      <c r="X5300" s="9"/>
      <c r="Y5300" s="9"/>
      <c r="Z5300" s="9"/>
      <c r="AA5300" s="9"/>
      <c r="AB5300" s="9"/>
      <c r="AC5300" s="9"/>
      <c r="AD5300" s="9"/>
      <c r="AE5300" s="9"/>
      <c r="AF5300" s="55"/>
      <c r="AG5300" s="55"/>
      <c r="AH5300" s="9"/>
      <c r="AI5300" s="9"/>
      <c r="AJ5300" s="9"/>
      <c r="AK5300" s="9"/>
      <c r="AL5300" s="9"/>
      <c r="AM5300" s="9"/>
      <c r="AN5300" s="9"/>
      <c r="AO5300" s="9"/>
      <c r="AP5300" s="9"/>
      <c r="AQ5300" s="9"/>
      <c r="AR5300" s="9"/>
      <c r="AS5300" s="9"/>
      <c r="AT5300" s="9"/>
      <c r="AU5300" s="9"/>
      <c r="AV5300" s="9"/>
      <c r="AW5300" s="9"/>
      <c r="AX5300" s="9"/>
      <c r="AY5300" s="9"/>
      <c r="AZ5300" s="9"/>
      <c r="BA5300" s="9"/>
      <c r="BB5300" s="9"/>
      <c r="BC5300" s="9"/>
      <c r="BD5300" s="9"/>
      <c r="BE5300" s="9"/>
      <c r="BF5300" s="9"/>
      <c r="BG5300" s="9"/>
      <c r="BH5300" s="9"/>
      <c r="BI5300" s="9"/>
      <c r="BJ5300" s="9"/>
      <c r="BK5300" s="9"/>
      <c r="BL5300" s="9"/>
      <c r="BM5300" s="9"/>
      <c r="BN5300" s="9"/>
      <c r="BO5300" s="9"/>
      <c r="BP5300" s="9"/>
      <c r="BQ5300" s="9"/>
      <c r="BT5300" s="9"/>
      <c r="BU5300" s="9"/>
      <c r="BX5300" s="9"/>
      <c r="BY5300" s="9"/>
      <c r="CB5300" s="9"/>
      <c r="CC5300" s="9"/>
      <c r="CF5300" s="9"/>
      <c r="CG5300" s="9"/>
      <c r="CJ5300" s="9"/>
      <c r="CK5300" s="9"/>
      <c r="CN5300" s="9"/>
      <c r="CO5300" s="9"/>
      <c r="CP5300" s="9"/>
      <c r="CQ5300" s="9"/>
      <c r="CR5300" s="9"/>
      <c r="CS5300" s="9"/>
      <c r="CT5300" s="9"/>
      <c r="CU5300" s="9"/>
      <c r="CV5300" s="9"/>
      <c r="CW5300" s="9"/>
      <c r="CX5300" s="9"/>
      <c r="CY5300" s="9"/>
      <c r="CZ5300" s="9"/>
      <c r="DA5300" s="9"/>
      <c r="DB5300" s="9"/>
      <c r="DC5300" s="9"/>
      <c r="DD5300" s="9"/>
      <c r="DE5300" s="9"/>
      <c r="DF5300" s="9"/>
      <c r="DG5300" s="9"/>
      <c r="DH5300" s="9"/>
      <c r="DI5300" s="9"/>
      <c r="DJ5300" s="9"/>
      <c r="DK5300" s="9"/>
      <c r="DL5300" s="9"/>
      <c r="DM5300" s="9"/>
      <c r="DN5300" s="9"/>
      <c r="DO5300" s="9"/>
      <c r="DP5300" s="9"/>
      <c r="DQ5300" s="9"/>
      <c r="DR5300" s="9"/>
      <c r="DS5300" s="9"/>
      <c r="DT5300" s="9"/>
      <c r="DU5300" s="9"/>
      <c r="DV5300" s="9"/>
      <c r="DW5300" s="9"/>
      <c r="DX5300" s="9"/>
      <c r="DY5300" s="9"/>
      <c r="DZ5300" s="9"/>
      <c r="EA5300" s="9"/>
    </row>
    <row r="5301" spans="2:131" ht="19.5" customHeight="1" x14ac:dyDescent="0.25">
      <c r="B5301" s="9"/>
      <c r="D5301" s="9"/>
      <c r="G5301" s="9"/>
      <c r="R5301" s="9"/>
      <c r="S5301" s="9"/>
      <c r="T5301" s="9"/>
      <c r="U5301" s="9"/>
      <c r="V5301" s="9"/>
      <c r="W5301" s="9"/>
      <c r="X5301" s="9"/>
      <c r="Y5301" s="9"/>
      <c r="Z5301" s="9"/>
      <c r="AA5301" s="9"/>
      <c r="AB5301" s="9"/>
      <c r="AC5301" s="9"/>
      <c r="AD5301" s="9"/>
      <c r="AE5301" s="9"/>
      <c r="AF5301" s="55"/>
      <c r="AG5301" s="55"/>
      <c r="AH5301" s="9"/>
      <c r="AI5301" s="9"/>
      <c r="AJ5301" s="9"/>
      <c r="AK5301" s="9"/>
      <c r="AL5301" s="9"/>
      <c r="AM5301" s="9"/>
      <c r="AN5301" s="9"/>
      <c r="AO5301" s="9"/>
      <c r="AP5301" s="9"/>
      <c r="AQ5301" s="9"/>
      <c r="AR5301" s="9"/>
      <c r="AS5301" s="9"/>
      <c r="AT5301" s="9"/>
      <c r="AU5301" s="9"/>
      <c r="AV5301" s="9"/>
      <c r="AW5301" s="9"/>
      <c r="AX5301" s="9"/>
      <c r="AY5301" s="9"/>
      <c r="AZ5301" s="9"/>
      <c r="BA5301" s="9"/>
      <c r="BB5301" s="9"/>
      <c r="BC5301" s="9"/>
      <c r="BD5301" s="9"/>
      <c r="BE5301" s="9"/>
      <c r="BF5301" s="9"/>
      <c r="BG5301" s="9"/>
      <c r="BH5301" s="9"/>
      <c r="BI5301" s="9"/>
      <c r="BJ5301" s="9"/>
      <c r="BK5301" s="9"/>
      <c r="BL5301" s="9"/>
      <c r="BM5301" s="9"/>
      <c r="BN5301" s="9"/>
      <c r="BO5301" s="9"/>
      <c r="BP5301" s="9"/>
      <c r="BQ5301" s="9"/>
      <c r="BT5301" s="9"/>
      <c r="BU5301" s="9"/>
      <c r="BX5301" s="9"/>
      <c r="BY5301" s="9"/>
      <c r="CB5301" s="9"/>
      <c r="CC5301" s="9"/>
      <c r="CF5301" s="9"/>
      <c r="CG5301" s="9"/>
      <c r="CJ5301" s="9"/>
      <c r="CK5301" s="9"/>
      <c r="CN5301" s="9"/>
      <c r="CO5301" s="9"/>
      <c r="CP5301" s="9"/>
      <c r="CQ5301" s="9"/>
      <c r="CR5301" s="9"/>
      <c r="CS5301" s="9"/>
      <c r="CT5301" s="9"/>
      <c r="CU5301" s="9"/>
      <c r="CV5301" s="9"/>
      <c r="CW5301" s="9"/>
      <c r="CX5301" s="9"/>
      <c r="CY5301" s="9"/>
      <c r="CZ5301" s="9"/>
      <c r="DA5301" s="9"/>
      <c r="DB5301" s="9"/>
      <c r="DC5301" s="9"/>
      <c r="DD5301" s="9"/>
      <c r="DE5301" s="9"/>
      <c r="DF5301" s="9"/>
      <c r="DG5301" s="9"/>
      <c r="DH5301" s="9"/>
      <c r="DI5301" s="9"/>
      <c r="DJ5301" s="9"/>
      <c r="DK5301" s="9"/>
      <c r="DL5301" s="9"/>
      <c r="DM5301" s="9"/>
      <c r="DN5301" s="9"/>
      <c r="DO5301" s="9"/>
      <c r="DP5301" s="9"/>
      <c r="DQ5301" s="9"/>
      <c r="DR5301" s="9"/>
      <c r="DS5301" s="9"/>
      <c r="DT5301" s="9"/>
      <c r="DU5301" s="9"/>
      <c r="DV5301" s="9"/>
      <c r="DW5301" s="9"/>
      <c r="DX5301" s="9"/>
      <c r="DY5301" s="9"/>
      <c r="DZ5301" s="9"/>
      <c r="EA5301" s="9"/>
    </row>
    <row r="5302" spans="2:131" ht="19.5" customHeight="1" x14ac:dyDescent="0.25">
      <c r="B5302" s="9"/>
      <c r="D5302" s="9"/>
      <c r="G5302" s="9"/>
      <c r="R5302" s="9"/>
      <c r="S5302" s="9"/>
      <c r="T5302" s="9"/>
      <c r="U5302" s="9"/>
      <c r="V5302" s="9"/>
      <c r="W5302" s="9"/>
      <c r="X5302" s="9"/>
      <c r="Y5302" s="9"/>
      <c r="Z5302" s="9"/>
      <c r="AA5302" s="9"/>
      <c r="AB5302" s="9"/>
      <c r="AC5302" s="9"/>
      <c r="AD5302" s="9"/>
      <c r="AE5302" s="9"/>
      <c r="AF5302" s="55"/>
      <c r="AG5302" s="55"/>
      <c r="AH5302" s="9"/>
      <c r="AI5302" s="9"/>
      <c r="AJ5302" s="9"/>
      <c r="AK5302" s="9"/>
      <c r="AL5302" s="9"/>
      <c r="AM5302" s="9"/>
      <c r="AN5302" s="9"/>
      <c r="AO5302" s="9"/>
      <c r="AP5302" s="9"/>
      <c r="AQ5302" s="9"/>
      <c r="AR5302" s="9"/>
      <c r="AS5302" s="9"/>
      <c r="AT5302" s="9"/>
      <c r="AU5302" s="9"/>
      <c r="AV5302" s="9"/>
      <c r="AW5302" s="9"/>
      <c r="AX5302" s="9"/>
      <c r="AY5302" s="9"/>
      <c r="AZ5302" s="9"/>
      <c r="BA5302" s="9"/>
      <c r="BB5302" s="9"/>
      <c r="BC5302" s="9"/>
      <c r="BD5302" s="9"/>
      <c r="BE5302" s="9"/>
      <c r="BF5302" s="9"/>
      <c r="BG5302" s="9"/>
      <c r="BH5302" s="9"/>
      <c r="BI5302" s="9"/>
      <c r="BJ5302" s="9"/>
      <c r="BK5302" s="9"/>
      <c r="BL5302" s="9"/>
      <c r="BM5302" s="9"/>
      <c r="BN5302" s="9"/>
      <c r="BO5302" s="9"/>
      <c r="BP5302" s="9"/>
      <c r="BQ5302" s="9"/>
      <c r="BT5302" s="9"/>
      <c r="BU5302" s="9"/>
      <c r="BX5302" s="9"/>
      <c r="BY5302" s="9"/>
      <c r="CB5302" s="9"/>
      <c r="CC5302" s="9"/>
      <c r="CF5302" s="9"/>
      <c r="CG5302" s="9"/>
      <c r="CJ5302" s="9"/>
      <c r="CK5302" s="9"/>
      <c r="CN5302" s="9"/>
      <c r="CO5302" s="9"/>
      <c r="CP5302" s="9"/>
      <c r="CQ5302" s="9"/>
      <c r="CR5302" s="9"/>
      <c r="CS5302" s="9"/>
      <c r="CT5302" s="9"/>
      <c r="CU5302" s="9"/>
      <c r="CV5302" s="9"/>
      <c r="CW5302" s="9"/>
      <c r="CX5302" s="9"/>
      <c r="CY5302" s="9"/>
      <c r="CZ5302" s="9"/>
      <c r="DA5302" s="9"/>
      <c r="DB5302" s="9"/>
      <c r="DC5302" s="9"/>
      <c r="DD5302" s="9"/>
      <c r="DE5302" s="9"/>
      <c r="DF5302" s="9"/>
      <c r="DG5302" s="9"/>
      <c r="DH5302" s="9"/>
      <c r="DI5302" s="9"/>
      <c r="DJ5302" s="9"/>
      <c r="DK5302" s="9"/>
      <c r="DL5302" s="9"/>
      <c r="DM5302" s="9"/>
      <c r="DN5302" s="9"/>
      <c r="DO5302" s="9"/>
      <c r="DP5302" s="9"/>
      <c r="DQ5302" s="9"/>
      <c r="DR5302" s="9"/>
      <c r="DS5302" s="9"/>
      <c r="DT5302" s="9"/>
      <c r="DU5302" s="9"/>
      <c r="DV5302" s="9"/>
      <c r="DW5302" s="9"/>
      <c r="DX5302" s="9"/>
      <c r="DY5302" s="9"/>
      <c r="DZ5302" s="9"/>
      <c r="EA5302" s="9"/>
    </row>
    <row r="5303" spans="2:131" ht="19.5" customHeight="1" x14ac:dyDescent="0.25">
      <c r="B5303" s="9"/>
      <c r="D5303" s="9"/>
      <c r="G5303" s="9"/>
      <c r="R5303" s="9"/>
      <c r="S5303" s="9"/>
      <c r="T5303" s="9"/>
      <c r="U5303" s="9"/>
      <c r="V5303" s="9"/>
      <c r="W5303" s="9"/>
      <c r="X5303" s="9"/>
      <c r="Y5303" s="9"/>
      <c r="Z5303" s="9"/>
      <c r="AA5303" s="9"/>
      <c r="AB5303" s="9"/>
      <c r="AC5303" s="9"/>
      <c r="AD5303" s="9"/>
      <c r="AE5303" s="9"/>
      <c r="AF5303" s="55"/>
      <c r="AG5303" s="55"/>
      <c r="AH5303" s="9"/>
      <c r="AI5303" s="9"/>
      <c r="AJ5303" s="9"/>
      <c r="AK5303" s="9"/>
      <c r="AL5303" s="9"/>
      <c r="AM5303" s="9"/>
      <c r="AN5303" s="9"/>
      <c r="AO5303" s="9"/>
      <c r="AP5303" s="9"/>
      <c r="AQ5303" s="9"/>
      <c r="AR5303" s="9"/>
      <c r="AS5303" s="9"/>
      <c r="AT5303" s="9"/>
      <c r="AU5303" s="9"/>
      <c r="AV5303" s="9"/>
      <c r="AW5303" s="9"/>
      <c r="AX5303" s="9"/>
      <c r="AY5303" s="9"/>
      <c r="AZ5303" s="9"/>
      <c r="BA5303" s="9"/>
      <c r="BB5303" s="9"/>
      <c r="BC5303" s="9"/>
      <c r="BD5303" s="9"/>
      <c r="BE5303" s="9"/>
      <c r="BF5303" s="9"/>
      <c r="BG5303" s="9"/>
      <c r="BH5303" s="9"/>
      <c r="BI5303" s="9"/>
      <c r="BJ5303" s="9"/>
      <c r="BK5303" s="9"/>
      <c r="BL5303" s="9"/>
      <c r="BM5303" s="9"/>
      <c r="BN5303" s="9"/>
      <c r="BO5303" s="9"/>
      <c r="BP5303" s="9"/>
      <c r="BQ5303" s="9"/>
      <c r="BT5303" s="9"/>
      <c r="BU5303" s="9"/>
      <c r="BX5303" s="9"/>
      <c r="BY5303" s="9"/>
      <c r="CB5303" s="9"/>
      <c r="CC5303" s="9"/>
      <c r="CF5303" s="9"/>
      <c r="CG5303" s="9"/>
      <c r="CJ5303" s="9"/>
      <c r="CK5303" s="9"/>
      <c r="CN5303" s="9"/>
      <c r="CO5303" s="9"/>
      <c r="CP5303" s="9"/>
      <c r="CQ5303" s="9"/>
      <c r="CR5303" s="9"/>
      <c r="CS5303" s="9"/>
      <c r="CT5303" s="9"/>
      <c r="CU5303" s="9"/>
      <c r="CV5303" s="9"/>
      <c r="CW5303" s="9"/>
      <c r="CX5303" s="9"/>
      <c r="CY5303" s="9"/>
      <c r="CZ5303" s="9"/>
      <c r="DA5303" s="9"/>
      <c r="DB5303" s="9"/>
      <c r="DC5303" s="9"/>
      <c r="DD5303" s="9"/>
      <c r="DE5303" s="9"/>
      <c r="DF5303" s="9"/>
      <c r="DG5303" s="9"/>
      <c r="DH5303" s="9"/>
      <c r="DI5303" s="9"/>
      <c r="DJ5303" s="9"/>
      <c r="DK5303" s="9"/>
      <c r="DL5303" s="9"/>
      <c r="DM5303" s="9"/>
      <c r="DN5303" s="9"/>
      <c r="DO5303" s="9"/>
      <c r="DP5303" s="9"/>
      <c r="DQ5303" s="9"/>
      <c r="DR5303" s="9"/>
      <c r="DS5303" s="9"/>
      <c r="DT5303" s="9"/>
      <c r="DU5303" s="9"/>
      <c r="DV5303" s="9"/>
      <c r="DW5303" s="9"/>
      <c r="DX5303" s="9"/>
      <c r="DY5303" s="9"/>
      <c r="DZ5303" s="9"/>
      <c r="EA5303" s="9"/>
    </row>
    <row r="5304" spans="2:131" ht="19.5" customHeight="1" x14ac:dyDescent="0.25">
      <c r="B5304" s="9"/>
      <c r="D5304" s="9"/>
      <c r="G5304" s="9"/>
      <c r="R5304" s="9"/>
      <c r="S5304" s="9"/>
      <c r="T5304" s="9"/>
      <c r="U5304" s="9"/>
      <c r="V5304" s="9"/>
      <c r="W5304" s="9"/>
      <c r="X5304" s="9"/>
      <c r="Y5304" s="9"/>
      <c r="Z5304" s="9"/>
      <c r="AA5304" s="9"/>
      <c r="AB5304" s="9"/>
      <c r="AC5304" s="9"/>
      <c r="AD5304" s="9"/>
      <c r="AE5304" s="9"/>
      <c r="AF5304" s="55"/>
      <c r="AG5304" s="55"/>
      <c r="AH5304" s="9"/>
      <c r="AI5304" s="9"/>
      <c r="AJ5304" s="9"/>
      <c r="AK5304" s="9"/>
      <c r="AL5304" s="9"/>
      <c r="AM5304" s="9"/>
      <c r="AN5304" s="9"/>
      <c r="AO5304" s="9"/>
      <c r="AP5304" s="9"/>
      <c r="AQ5304" s="9"/>
      <c r="AR5304" s="9"/>
      <c r="AS5304" s="9"/>
      <c r="AT5304" s="9"/>
      <c r="AU5304" s="9"/>
      <c r="AV5304" s="9"/>
      <c r="AW5304" s="9"/>
      <c r="AX5304" s="9"/>
      <c r="AY5304" s="9"/>
      <c r="AZ5304" s="9"/>
      <c r="BA5304" s="9"/>
      <c r="BB5304" s="9"/>
      <c r="BC5304" s="9"/>
      <c r="BD5304" s="9"/>
      <c r="BE5304" s="9"/>
      <c r="BF5304" s="9"/>
      <c r="BG5304" s="9"/>
      <c r="BH5304" s="9"/>
      <c r="BI5304" s="9"/>
      <c r="BJ5304" s="9"/>
      <c r="BK5304" s="9"/>
      <c r="BL5304" s="9"/>
      <c r="BM5304" s="9"/>
      <c r="BN5304" s="9"/>
      <c r="BO5304" s="9"/>
      <c r="BP5304" s="9"/>
      <c r="BQ5304" s="9"/>
      <c r="BT5304" s="9"/>
      <c r="BU5304" s="9"/>
      <c r="BX5304" s="9"/>
      <c r="BY5304" s="9"/>
      <c r="CB5304" s="9"/>
      <c r="CC5304" s="9"/>
      <c r="CF5304" s="9"/>
      <c r="CG5304" s="9"/>
      <c r="CJ5304" s="9"/>
      <c r="CK5304" s="9"/>
      <c r="CN5304" s="9"/>
      <c r="CO5304" s="9"/>
      <c r="CP5304" s="9"/>
      <c r="CQ5304" s="9"/>
      <c r="CR5304" s="9"/>
      <c r="CS5304" s="9"/>
      <c r="CT5304" s="9"/>
      <c r="CU5304" s="9"/>
      <c r="CV5304" s="9"/>
      <c r="CW5304" s="9"/>
      <c r="CX5304" s="9"/>
      <c r="CY5304" s="9"/>
      <c r="CZ5304" s="9"/>
      <c r="DA5304" s="9"/>
      <c r="DB5304" s="9"/>
      <c r="DC5304" s="9"/>
      <c r="DD5304" s="9"/>
      <c r="DE5304" s="9"/>
      <c r="DF5304" s="9"/>
      <c r="DG5304" s="9"/>
      <c r="DH5304" s="9"/>
      <c r="DI5304" s="9"/>
      <c r="DJ5304" s="9"/>
      <c r="DK5304" s="9"/>
      <c r="DL5304" s="9"/>
      <c r="DM5304" s="9"/>
      <c r="DN5304" s="9"/>
      <c r="DO5304" s="9"/>
      <c r="DP5304" s="9"/>
      <c r="DQ5304" s="9"/>
      <c r="DR5304" s="9"/>
      <c r="DS5304" s="9"/>
      <c r="DT5304" s="9"/>
      <c r="DU5304" s="9"/>
      <c r="DV5304" s="9"/>
      <c r="DW5304" s="9"/>
      <c r="DX5304" s="9"/>
      <c r="DY5304" s="9"/>
      <c r="DZ5304" s="9"/>
      <c r="EA5304" s="9"/>
    </row>
    <row r="5305" spans="2:131" ht="19.5" customHeight="1" x14ac:dyDescent="0.25">
      <c r="B5305" s="9"/>
      <c r="D5305" s="9"/>
      <c r="G5305" s="9"/>
      <c r="R5305" s="9"/>
      <c r="S5305" s="9"/>
      <c r="T5305" s="9"/>
      <c r="U5305" s="9"/>
      <c r="V5305" s="9"/>
      <c r="W5305" s="9"/>
      <c r="X5305" s="9"/>
      <c r="Y5305" s="9"/>
      <c r="Z5305" s="9"/>
      <c r="AA5305" s="9"/>
      <c r="AB5305" s="9"/>
      <c r="AC5305" s="9"/>
      <c r="AD5305" s="9"/>
      <c r="AE5305" s="9"/>
      <c r="AF5305" s="55"/>
      <c r="AG5305" s="55"/>
      <c r="AH5305" s="9"/>
      <c r="AI5305" s="9"/>
      <c r="AJ5305" s="9"/>
      <c r="AK5305" s="9"/>
      <c r="AL5305" s="9"/>
      <c r="AM5305" s="9"/>
      <c r="AN5305" s="9"/>
      <c r="AO5305" s="9"/>
      <c r="AP5305" s="9"/>
      <c r="AQ5305" s="9"/>
      <c r="AR5305" s="9"/>
      <c r="AS5305" s="9"/>
      <c r="AT5305" s="9"/>
      <c r="AU5305" s="9"/>
      <c r="AV5305" s="9"/>
      <c r="AW5305" s="9"/>
      <c r="AX5305" s="9"/>
      <c r="AY5305" s="9"/>
      <c r="AZ5305" s="9"/>
      <c r="BA5305" s="9"/>
      <c r="BB5305" s="9"/>
      <c r="BC5305" s="9"/>
      <c r="BD5305" s="9"/>
      <c r="BE5305" s="9"/>
      <c r="BF5305" s="9"/>
      <c r="BG5305" s="9"/>
      <c r="BH5305" s="9"/>
      <c r="BI5305" s="9"/>
      <c r="BJ5305" s="9"/>
      <c r="BK5305" s="9"/>
      <c r="BL5305" s="9"/>
      <c r="BM5305" s="9"/>
      <c r="BN5305" s="9"/>
      <c r="BO5305" s="9"/>
      <c r="BP5305" s="9"/>
      <c r="BQ5305" s="9"/>
      <c r="BT5305" s="9"/>
      <c r="BU5305" s="9"/>
      <c r="BX5305" s="9"/>
      <c r="BY5305" s="9"/>
      <c r="CB5305" s="9"/>
      <c r="CC5305" s="9"/>
      <c r="CF5305" s="9"/>
      <c r="CG5305" s="9"/>
      <c r="CJ5305" s="9"/>
      <c r="CK5305" s="9"/>
      <c r="CN5305" s="9"/>
      <c r="CO5305" s="9"/>
      <c r="CP5305" s="9"/>
      <c r="CQ5305" s="9"/>
      <c r="CR5305" s="9"/>
      <c r="CS5305" s="9"/>
      <c r="CT5305" s="9"/>
      <c r="CU5305" s="9"/>
      <c r="CV5305" s="9"/>
      <c r="CW5305" s="9"/>
      <c r="CX5305" s="9"/>
      <c r="CY5305" s="9"/>
      <c r="CZ5305" s="9"/>
      <c r="DA5305" s="9"/>
      <c r="DB5305" s="9"/>
      <c r="DC5305" s="9"/>
      <c r="DD5305" s="9"/>
      <c r="DE5305" s="9"/>
      <c r="DF5305" s="9"/>
      <c r="DG5305" s="9"/>
      <c r="DH5305" s="9"/>
      <c r="DI5305" s="9"/>
      <c r="DJ5305" s="9"/>
      <c r="DK5305" s="9"/>
      <c r="DL5305" s="9"/>
      <c r="DM5305" s="9"/>
      <c r="DN5305" s="9"/>
      <c r="DO5305" s="9"/>
      <c r="DP5305" s="9"/>
      <c r="DQ5305" s="9"/>
      <c r="DR5305" s="9"/>
      <c r="DS5305" s="9"/>
      <c r="DT5305" s="9"/>
      <c r="DU5305" s="9"/>
      <c r="DV5305" s="9"/>
      <c r="DW5305" s="9"/>
      <c r="DX5305" s="9"/>
      <c r="DY5305" s="9"/>
      <c r="DZ5305" s="9"/>
      <c r="EA5305" s="9"/>
    </row>
    <row r="5306" spans="2:131" ht="19.5" customHeight="1" x14ac:dyDescent="0.25">
      <c r="B5306" s="9"/>
      <c r="D5306" s="9"/>
      <c r="G5306" s="9"/>
      <c r="R5306" s="9"/>
      <c r="S5306" s="9"/>
      <c r="T5306" s="9"/>
      <c r="U5306" s="9"/>
      <c r="V5306" s="9"/>
      <c r="W5306" s="9"/>
      <c r="X5306" s="9"/>
      <c r="Y5306" s="9"/>
      <c r="Z5306" s="9"/>
      <c r="AA5306" s="9"/>
      <c r="AB5306" s="9"/>
      <c r="AC5306" s="9"/>
      <c r="AD5306" s="9"/>
      <c r="AE5306" s="9"/>
      <c r="AF5306" s="55"/>
      <c r="AG5306" s="55"/>
      <c r="AH5306" s="9"/>
      <c r="AI5306" s="9"/>
      <c r="AJ5306" s="9"/>
      <c r="AK5306" s="9"/>
      <c r="AL5306" s="9"/>
      <c r="AM5306" s="9"/>
      <c r="AN5306" s="9"/>
      <c r="AO5306" s="9"/>
      <c r="AP5306" s="9"/>
      <c r="AQ5306" s="9"/>
      <c r="AR5306" s="9"/>
      <c r="AS5306" s="9"/>
      <c r="AT5306" s="9"/>
      <c r="AU5306" s="9"/>
      <c r="AV5306" s="9"/>
      <c r="AW5306" s="9"/>
      <c r="AX5306" s="9"/>
      <c r="AY5306" s="9"/>
      <c r="AZ5306" s="9"/>
      <c r="BA5306" s="9"/>
      <c r="BB5306" s="9"/>
      <c r="BC5306" s="9"/>
      <c r="BD5306" s="9"/>
      <c r="BE5306" s="9"/>
      <c r="BF5306" s="9"/>
      <c r="BG5306" s="9"/>
      <c r="BH5306" s="9"/>
      <c r="BI5306" s="9"/>
      <c r="BJ5306" s="9"/>
      <c r="BK5306" s="9"/>
      <c r="BL5306" s="9"/>
      <c r="BM5306" s="9"/>
      <c r="BN5306" s="9"/>
      <c r="BO5306" s="9"/>
      <c r="BP5306" s="9"/>
      <c r="BQ5306" s="9"/>
      <c r="BT5306" s="9"/>
      <c r="BU5306" s="9"/>
      <c r="BX5306" s="9"/>
      <c r="BY5306" s="9"/>
      <c r="CB5306" s="9"/>
      <c r="CC5306" s="9"/>
      <c r="CF5306" s="9"/>
      <c r="CG5306" s="9"/>
      <c r="CJ5306" s="9"/>
      <c r="CK5306" s="9"/>
      <c r="CN5306" s="9"/>
      <c r="CO5306" s="9"/>
      <c r="CP5306" s="9"/>
      <c r="CQ5306" s="9"/>
      <c r="CR5306" s="9"/>
      <c r="CS5306" s="9"/>
      <c r="CT5306" s="9"/>
      <c r="CU5306" s="9"/>
      <c r="CV5306" s="9"/>
      <c r="CW5306" s="9"/>
      <c r="CX5306" s="9"/>
      <c r="CY5306" s="9"/>
      <c r="CZ5306" s="9"/>
      <c r="DA5306" s="9"/>
      <c r="DB5306" s="9"/>
      <c r="DC5306" s="9"/>
      <c r="DD5306" s="9"/>
      <c r="DE5306" s="9"/>
      <c r="DF5306" s="9"/>
      <c r="DG5306" s="9"/>
      <c r="DH5306" s="9"/>
      <c r="DI5306" s="9"/>
      <c r="DJ5306" s="9"/>
      <c r="DK5306" s="9"/>
      <c r="DL5306" s="9"/>
      <c r="DM5306" s="9"/>
      <c r="DN5306" s="9"/>
      <c r="DO5306" s="9"/>
      <c r="DP5306" s="9"/>
      <c r="DQ5306" s="9"/>
      <c r="DR5306" s="9"/>
      <c r="DS5306" s="9"/>
      <c r="DT5306" s="9"/>
      <c r="DU5306" s="9"/>
      <c r="DV5306" s="9"/>
      <c r="DW5306" s="9"/>
      <c r="DX5306" s="9"/>
      <c r="DY5306" s="9"/>
      <c r="DZ5306" s="9"/>
      <c r="EA5306" s="9"/>
    </row>
    <row r="5307" spans="2:131" ht="19.5" customHeight="1" x14ac:dyDescent="0.25">
      <c r="B5307" s="9"/>
      <c r="D5307" s="9"/>
      <c r="G5307" s="9"/>
      <c r="R5307" s="9"/>
      <c r="S5307" s="9"/>
      <c r="T5307" s="9"/>
      <c r="U5307" s="9"/>
      <c r="V5307" s="9"/>
      <c r="W5307" s="9"/>
      <c r="X5307" s="9"/>
      <c r="Y5307" s="9"/>
      <c r="Z5307" s="9"/>
      <c r="AA5307" s="9"/>
      <c r="AB5307" s="9"/>
      <c r="AC5307" s="9"/>
      <c r="AD5307" s="9"/>
      <c r="AE5307" s="9"/>
      <c r="AF5307" s="55"/>
      <c r="AG5307" s="55"/>
      <c r="AH5307" s="9"/>
      <c r="AI5307" s="9"/>
      <c r="AJ5307" s="9"/>
      <c r="AK5307" s="9"/>
      <c r="AL5307" s="9"/>
      <c r="AM5307" s="9"/>
      <c r="AN5307" s="9"/>
      <c r="AO5307" s="9"/>
      <c r="AP5307" s="9"/>
      <c r="AQ5307" s="9"/>
      <c r="AR5307" s="9"/>
      <c r="AS5307" s="9"/>
      <c r="AT5307" s="9"/>
      <c r="AU5307" s="9"/>
      <c r="AV5307" s="9"/>
      <c r="AW5307" s="9"/>
      <c r="AX5307" s="9"/>
      <c r="AY5307" s="9"/>
      <c r="AZ5307" s="9"/>
      <c r="BA5307" s="9"/>
      <c r="BB5307" s="9"/>
      <c r="BC5307" s="9"/>
      <c r="BD5307" s="9"/>
      <c r="BE5307" s="9"/>
      <c r="BF5307" s="9"/>
      <c r="BG5307" s="9"/>
      <c r="BH5307" s="9"/>
      <c r="BI5307" s="9"/>
      <c r="BJ5307" s="9"/>
      <c r="BK5307" s="9"/>
      <c r="BL5307" s="9"/>
      <c r="BM5307" s="9"/>
      <c r="BN5307" s="9"/>
      <c r="BO5307" s="9"/>
      <c r="BP5307" s="9"/>
      <c r="BQ5307" s="9"/>
      <c r="BT5307" s="9"/>
      <c r="BU5307" s="9"/>
      <c r="BX5307" s="9"/>
      <c r="BY5307" s="9"/>
      <c r="CB5307" s="9"/>
      <c r="CC5307" s="9"/>
      <c r="CF5307" s="9"/>
      <c r="CG5307" s="9"/>
      <c r="CJ5307" s="9"/>
      <c r="CK5307" s="9"/>
      <c r="CN5307" s="9"/>
      <c r="CO5307" s="9"/>
      <c r="CP5307" s="9"/>
      <c r="CQ5307" s="9"/>
      <c r="CR5307" s="9"/>
      <c r="CS5307" s="9"/>
      <c r="CT5307" s="9"/>
      <c r="CU5307" s="9"/>
      <c r="CV5307" s="9"/>
      <c r="CW5307" s="9"/>
      <c r="CX5307" s="9"/>
      <c r="CY5307" s="9"/>
      <c r="CZ5307" s="9"/>
      <c r="DA5307" s="9"/>
      <c r="DB5307" s="9"/>
      <c r="DC5307" s="9"/>
      <c r="DD5307" s="9"/>
      <c r="DE5307" s="9"/>
      <c r="DF5307" s="9"/>
      <c r="DG5307" s="9"/>
      <c r="DH5307" s="9"/>
      <c r="DI5307" s="9"/>
      <c r="DJ5307" s="9"/>
      <c r="DK5307" s="9"/>
      <c r="DL5307" s="9"/>
      <c r="DM5307" s="9"/>
      <c r="DN5307" s="9"/>
      <c r="DO5307" s="9"/>
      <c r="DP5307" s="9"/>
      <c r="DQ5307" s="9"/>
      <c r="DR5307" s="9"/>
      <c r="DS5307" s="9"/>
      <c r="DT5307" s="9"/>
      <c r="DU5307" s="9"/>
      <c r="DV5307" s="9"/>
      <c r="DW5307" s="9"/>
      <c r="DX5307" s="9"/>
      <c r="DY5307" s="9"/>
      <c r="DZ5307" s="9"/>
      <c r="EA5307" s="9"/>
    </row>
    <row r="5308" spans="2:131" ht="19.5" customHeight="1" x14ac:dyDescent="0.25">
      <c r="B5308" s="9"/>
      <c r="D5308" s="9"/>
      <c r="G5308" s="9"/>
      <c r="R5308" s="9"/>
      <c r="S5308" s="9"/>
      <c r="T5308" s="9"/>
      <c r="U5308" s="9"/>
      <c r="V5308" s="9"/>
      <c r="W5308" s="9"/>
      <c r="X5308" s="9"/>
      <c r="Y5308" s="9"/>
      <c r="Z5308" s="9"/>
      <c r="AA5308" s="9"/>
      <c r="AB5308" s="9"/>
      <c r="AC5308" s="9"/>
      <c r="AD5308" s="9"/>
      <c r="AE5308" s="9"/>
      <c r="AF5308" s="55"/>
      <c r="AG5308" s="55"/>
      <c r="AH5308" s="9"/>
      <c r="AI5308" s="9"/>
      <c r="AJ5308" s="9"/>
      <c r="AK5308" s="9"/>
      <c r="AL5308" s="9"/>
      <c r="AM5308" s="9"/>
      <c r="AN5308" s="9"/>
      <c r="AO5308" s="9"/>
      <c r="AP5308" s="9"/>
      <c r="AQ5308" s="9"/>
      <c r="AR5308" s="9"/>
      <c r="AS5308" s="9"/>
      <c r="AT5308" s="9"/>
      <c r="AU5308" s="9"/>
      <c r="AV5308" s="9"/>
      <c r="AW5308" s="9"/>
      <c r="AX5308" s="9"/>
      <c r="AY5308" s="9"/>
      <c r="AZ5308" s="9"/>
      <c r="BA5308" s="9"/>
      <c r="BB5308" s="9"/>
      <c r="BC5308" s="9"/>
      <c r="BD5308" s="9"/>
      <c r="BE5308" s="9"/>
      <c r="BF5308" s="9"/>
      <c r="BG5308" s="9"/>
      <c r="BH5308" s="9"/>
      <c r="BI5308" s="9"/>
      <c r="BJ5308" s="9"/>
      <c r="BK5308" s="9"/>
      <c r="BL5308" s="9"/>
      <c r="BM5308" s="9"/>
      <c r="BN5308" s="9"/>
      <c r="BO5308" s="9"/>
      <c r="BP5308" s="9"/>
      <c r="BQ5308" s="9"/>
      <c r="BT5308" s="9"/>
      <c r="BU5308" s="9"/>
      <c r="BX5308" s="9"/>
      <c r="BY5308" s="9"/>
      <c r="CB5308" s="9"/>
      <c r="CC5308" s="9"/>
      <c r="CF5308" s="9"/>
      <c r="CG5308" s="9"/>
      <c r="CJ5308" s="9"/>
      <c r="CK5308" s="9"/>
      <c r="CN5308" s="9"/>
      <c r="CO5308" s="9"/>
      <c r="CP5308" s="9"/>
      <c r="CQ5308" s="9"/>
      <c r="CR5308" s="9"/>
      <c r="CS5308" s="9"/>
      <c r="CT5308" s="9"/>
      <c r="CU5308" s="9"/>
      <c r="CV5308" s="9"/>
      <c r="CW5308" s="9"/>
      <c r="CX5308" s="9"/>
      <c r="CY5308" s="9"/>
      <c r="CZ5308" s="9"/>
      <c r="DA5308" s="9"/>
      <c r="DB5308" s="9"/>
      <c r="DC5308" s="9"/>
      <c r="DD5308" s="9"/>
      <c r="DE5308" s="9"/>
      <c r="DF5308" s="9"/>
      <c r="DG5308" s="9"/>
      <c r="DH5308" s="9"/>
      <c r="DI5308" s="9"/>
      <c r="DJ5308" s="9"/>
      <c r="DK5308" s="9"/>
      <c r="DL5308" s="9"/>
      <c r="DM5308" s="9"/>
      <c r="DN5308" s="9"/>
      <c r="DO5308" s="9"/>
      <c r="DP5308" s="9"/>
      <c r="DQ5308" s="9"/>
      <c r="DR5308" s="9"/>
      <c r="DS5308" s="9"/>
      <c r="DT5308" s="9"/>
      <c r="DU5308" s="9"/>
      <c r="DV5308" s="9"/>
      <c r="DW5308" s="9"/>
      <c r="DX5308" s="9"/>
      <c r="DY5308" s="9"/>
      <c r="DZ5308" s="9"/>
      <c r="EA5308" s="9"/>
    </row>
    <row r="5309" spans="2:131" ht="19.5" customHeight="1" x14ac:dyDescent="0.25">
      <c r="B5309" s="9"/>
      <c r="D5309" s="9"/>
      <c r="G5309" s="9"/>
      <c r="R5309" s="9"/>
      <c r="S5309" s="9"/>
      <c r="T5309" s="9"/>
      <c r="U5309" s="9"/>
      <c r="V5309" s="9"/>
      <c r="W5309" s="9"/>
      <c r="X5309" s="9"/>
      <c r="Y5309" s="9"/>
      <c r="Z5309" s="9"/>
      <c r="AA5309" s="9"/>
      <c r="AB5309" s="9"/>
      <c r="AC5309" s="9"/>
      <c r="AD5309" s="9"/>
      <c r="AE5309" s="9"/>
      <c r="AF5309" s="55"/>
      <c r="AG5309" s="55"/>
      <c r="AH5309" s="9"/>
      <c r="AI5309" s="9"/>
      <c r="AJ5309" s="9"/>
      <c r="AK5309" s="9"/>
      <c r="AL5309" s="9"/>
      <c r="AM5309" s="9"/>
      <c r="AN5309" s="9"/>
      <c r="AO5309" s="9"/>
      <c r="AP5309" s="9"/>
      <c r="AQ5309" s="9"/>
      <c r="AR5309" s="9"/>
      <c r="AS5309" s="9"/>
      <c r="AT5309" s="9"/>
      <c r="AU5309" s="9"/>
      <c r="AV5309" s="9"/>
      <c r="AW5309" s="9"/>
      <c r="AX5309" s="9"/>
      <c r="AY5309" s="9"/>
      <c r="AZ5309" s="9"/>
      <c r="BA5309" s="9"/>
      <c r="BB5309" s="9"/>
      <c r="BC5309" s="9"/>
      <c r="BD5309" s="9"/>
      <c r="BE5309" s="9"/>
      <c r="BF5309" s="9"/>
      <c r="BG5309" s="9"/>
      <c r="BH5309" s="9"/>
      <c r="BI5309" s="9"/>
      <c r="BJ5309" s="9"/>
      <c r="BK5309" s="9"/>
      <c r="BL5309" s="9"/>
      <c r="BM5309" s="9"/>
      <c r="BN5309" s="9"/>
      <c r="BO5309" s="9"/>
      <c r="BP5309" s="9"/>
      <c r="BQ5309" s="9"/>
      <c r="BT5309" s="9"/>
      <c r="BU5309" s="9"/>
      <c r="BX5309" s="9"/>
      <c r="BY5309" s="9"/>
      <c r="CB5309" s="9"/>
      <c r="CC5309" s="9"/>
      <c r="CF5309" s="9"/>
      <c r="CG5309" s="9"/>
      <c r="CJ5309" s="9"/>
      <c r="CK5309" s="9"/>
      <c r="CN5309" s="9"/>
      <c r="CO5309" s="9"/>
      <c r="CP5309" s="9"/>
      <c r="CQ5309" s="9"/>
      <c r="CR5309" s="9"/>
      <c r="CS5309" s="9"/>
      <c r="CT5309" s="9"/>
      <c r="CU5309" s="9"/>
      <c r="CV5309" s="9"/>
      <c r="CW5309" s="9"/>
      <c r="CX5309" s="9"/>
      <c r="CY5309" s="9"/>
      <c r="CZ5309" s="9"/>
      <c r="DA5309" s="9"/>
      <c r="DB5309" s="9"/>
      <c r="DC5309" s="9"/>
      <c r="DD5309" s="9"/>
      <c r="DE5309" s="9"/>
      <c r="DF5309" s="9"/>
      <c r="DG5309" s="9"/>
      <c r="DH5309" s="9"/>
      <c r="DI5309" s="9"/>
      <c r="DJ5309" s="9"/>
      <c r="DK5309" s="9"/>
      <c r="DL5309" s="9"/>
      <c r="DM5309" s="9"/>
      <c r="DN5309" s="9"/>
      <c r="DO5309" s="9"/>
      <c r="DP5309" s="9"/>
      <c r="DQ5309" s="9"/>
      <c r="DR5309" s="9"/>
      <c r="DS5309" s="9"/>
      <c r="DT5309" s="9"/>
      <c r="DU5309" s="9"/>
      <c r="DV5309" s="9"/>
      <c r="DW5309" s="9"/>
      <c r="DX5309" s="9"/>
      <c r="DY5309" s="9"/>
      <c r="DZ5309" s="9"/>
      <c r="EA5309" s="9"/>
    </row>
    <row r="5310" spans="2:131" ht="19.5" customHeight="1" x14ac:dyDescent="0.25">
      <c r="B5310" s="9"/>
      <c r="D5310" s="9"/>
      <c r="G5310" s="9"/>
      <c r="R5310" s="9"/>
      <c r="S5310" s="9"/>
      <c r="T5310" s="9"/>
      <c r="U5310" s="9"/>
      <c r="V5310" s="9"/>
      <c r="W5310" s="9"/>
      <c r="X5310" s="9"/>
      <c r="Y5310" s="9"/>
      <c r="Z5310" s="9"/>
      <c r="AA5310" s="9"/>
      <c r="AB5310" s="9"/>
      <c r="AC5310" s="9"/>
      <c r="AD5310" s="9"/>
      <c r="AE5310" s="9"/>
      <c r="AF5310" s="55"/>
      <c r="AG5310" s="55"/>
      <c r="AH5310" s="9"/>
      <c r="AI5310" s="9"/>
      <c r="AJ5310" s="9"/>
      <c r="AK5310" s="9"/>
      <c r="AL5310" s="9"/>
      <c r="AM5310" s="9"/>
      <c r="AN5310" s="9"/>
      <c r="AO5310" s="9"/>
      <c r="AP5310" s="9"/>
      <c r="AQ5310" s="9"/>
      <c r="AR5310" s="9"/>
      <c r="AS5310" s="9"/>
      <c r="AT5310" s="9"/>
      <c r="AU5310" s="9"/>
      <c r="AV5310" s="9"/>
      <c r="AW5310" s="9"/>
      <c r="AX5310" s="9"/>
      <c r="AY5310" s="9"/>
      <c r="AZ5310" s="9"/>
      <c r="BA5310" s="9"/>
      <c r="BB5310" s="9"/>
      <c r="BC5310" s="9"/>
      <c r="BD5310" s="9"/>
      <c r="BE5310" s="9"/>
      <c r="BF5310" s="9"/>
      <c r="BG5310" s="9"/>
      <c r="BH5310" s="9"/>
      <c r="BI5310" s="9"/>
      <c r="BJ5310" s="9"/>
      <c r="BK5310" s="9"/>
      <c r="BL5310" s="9"/>
      <c r="BM5310" s="9"/>
      <c r="BN5310" s="9"/>
      <c r="BO5310" s="9"/>
      <c r="BP5310" s="9"/>
      <c r="BQ5310" s="9"/>
      <c r="BT5310" s="9"/>
      <c r="BU5310" s="9"/>
      <c r="BX5310" s="9"/>
      <c r="BY5310" s="9"/>
      <c r="CB5310" s="9"/>
      <c r="CC5310" s="9"/>
      <c r="CF5310" s="9"/>
      <c r="CG5310" s="9"/>
      <c r="CJ5310" s="9"/>
      <c r="CK5310" s="9"/>
      <c r="CN5310" s="9"/>
      <c r="CO5310" s="9"/>
      <c r="CP5310" s="9"/>
      <c r="CQ5310" s="9"/>
      <c r="CR5310" s="9"/>
      <c r="CS5310" s="9"/>
      <c r="CT5310" s="9"/>
      <c r="CU5310" s="9"/>
      <c r="CV5310" s="9"/>
      <c r="CW5310" s="9"/>
      <c r="CX5310" s="9"/>
      <c r="CY5310" s="9"/>
      <c r="CZ5310" s="9"/>
      <c r="DA5310" s="9"/>
      <c r="DB5310" s="9"/>
      <c r="DC5310" s="9"/>
      <c r="DD5310" s="9"/>
      <c r="DE5310" s="9"/>
      <c r="DF5310" s="9"/>
      <c r="DG5310" s="9"/>
      <c r="DH5310" s="9"/>
      <c r="DI5310" s="9"/>
      <c r="DJ5310" s="9"/>
      <c r="DK5310" s="9"/>
      <c r="DL5310" s="9"/>
      <c r="DM5310" s="9"/>
      <c r="DN5310" s="9"/>
      <c r="DO5310" s="9"/>
      <c r="DP5310" s="9"/>
      <c r="DQ5310" s="9"/>
      <c r="DR5310" s="9"/>
      <c r="DS5310" s="9"/>
      <c r="DT5310" s="9"/>
      <c r="DU5310" s="9"/>
      <c r="DV5310" s="9"/>
      <c r="DW5310" s="9"/>
      <c r="DX5310" s="9"/>
      <c r="DY5310" s="9"/>
      <c r="DZ5310" s="9"/>
      <c r="EA5310" s="9"/>
    </row>
    <row r="5311" spans="2:131" ht="19.5" customHeight="1" x14ac:dyDescent="0.25">
      <c r="B5311" s="9"/>
      <c r="D5311" s="9"/>
      <c r="G5311" s="9"/>
      <c r="R5311" s="9"/>
      <c r="S5311" s="9"/>
      <c r="T5311" s="9"/>
      <c r="U5311" s="9"/>
      <c r="V5311" s="9"/>
      <c r="W5311" s="9"/>
      <c r="X5311" s="9"/>
      <c r="Y5311" s="9"/>
      <c r="Z5311" s="9"/>
      <c r="AA5311" s="9"/>
      <c r="AB5311" s="9"/>
      <c r="AC5311" s="9"/>
      <c r="AD5311" s="9"/>
      <c r="AE5311" s="9"/>
      <c r="AF5311" s="55"/>
      <c r="AG5311" s="55"/>
      <c r="AH5311" s="9"/>
      <c r="AI5311" s="9"/>
      <c r="AJ5311" s="9"/>
      <c r="AK5311" s="9"/>
      <c r="AL5311" s="9"/>
      <c r="AM5311" s="9"/>
      <c r="AN5311" s="9"/>
      <c r="AO5311" s="9"/>
      <c r="AP5311" s="9"/>
      <c r="AQ5311" s="9"/>
      <c r="AR5311" s="9"/>
      <c r="AS5311" s="9"/>
      <c r="AT5311" s="9"/>
      <c r="AU5311" s="9"/>
      <c r="AV5311" s="9"/>
      <c r="AW5311" s="9"/>
      <c r="AX5311" s="9"/>
      <c r="AY5311" s="9"/>
      <c r="AZ5311" s="9"/>
      <c r="BA5311" s="9"/>
      <c r="BB5311" s="9"/>
      <c r="BC5311" s="9"/>
      <c r="BD5311" s="9"/>
      <c r="BE5311" s="9"/>
      <c r="BF5311" s="9"/>
      <c r="BG5311" s="9"/>
      <c r="BH5311" s="9"/>
      <c r="BI5311" s="9"/>
      <c r="BJ5311" s="9"/>
      <c r="BK5311" s="9"/>
      <c r="BL5311" s="9"/>
      <c r="BM5311" s="9"/>
      <c r="BN5311" s="9"/>
      <c r="BO5311" s="9"/>
      <c r="BP5311" s="9"/>
      <c r="BQ5311" s="9"/>
      <c r="BT5311" s="9"/>
      <c r="BU5311" s="9"/>
      <c r="BX5311" s="9"/>
      <c r="BY5311" s="9"/>
      <c r="CB5311" s="9"/>
      <c r="CC5311" s="9"/>
      <c r="CF5311" s="9"/>
      <c r="CG5311" s="9"/>
      <c r="CJ5311" s="9"/>
      <c r="CK5311" s="9"/>
      <c r="CN5311" s="9"/>
      <c r="CO5311" s="9"/>
      <c r="CP5311" s="9"/>
      <c r="CQ5311" s="9"/>
      <c r="CR5311" s="9"/>
      <c r="CS5311" s="9"/>
      <c r="CT5311" s="9"/>
      <c r="CU5311" s="9"/>
      <c r="CV5311" s="9"/>
      <c r="CW5311" s="9"/>
      <c r="CX5311" s="9"/>
      <c r="CY5311" s="9"/>
      <c r="CZ5311" s="9"/>
      <c r="DA5311" s="9"/>
      <c r="DB5311" s="9"/>
      <c r="DC5311" s="9"/>
      <c r="DD5311" s="9"/>
      <c r="DE5311" s="9"/>
      <c r="DF5311" s="9"/>
      <c r="DG5311" s="9"/>
      <c r="DH5311" s="9"/>
      <c r="DI5311" s="9"/>
      <c r="DJ5311" s="9"/>
      <c r="DK5311" s="9"/>
      <c r="DL5311" s="9"/>
      <c r="DM5311" s="9"/>
      <c r="DN5311" s="9"/>
      <c r="DO5311" s="9"/>
      <c r="DP5311" s="9"/>
      <c r="DQ5311" s="9"/>
      <c r="DR5311" s="9"/>
      <c r="DS5311" s="9"/>
      <c r="DT5311" s="9"/>
      <c r="DU5311" s="9"/>
      <c r="DV5311" s="9"/>
      <c r="DW5311" s="9"/>
      <c r="DX5311" s="9"/>
      <c r="DY5311" s="9"/>
      <c r="DZ5311" s="9"/>
      <c r="EA5311" s="9"/>
    </row>
    <row r="5312" spans="2:131" ht="19.5" customHeight="1" x14ac:dyDescent="0.25">
      <c r="B5312" s="9"/>
      <c r="D5312" s="9"/>
      <c r="G5312" s="9"/>
      <c r="R5312" s="9"/>
      <c r="S5312" s="9"/>
      <c r="T5312" s="9"/>
      <c r="U5312" s="9"/>
      <c r="V5312" s="9"/>
      <c r="W5312" s="9"/>
      <c r="X5312" s="9"/>
      <c r="Y5312" s="9"/>
      <c r="Z5312" s="9"/>
      <c r="AA5312" s="9"/>
      <c r="AB5312" s="9"/>
      <c r="AC5312" s="9"/>
      <c r="AD5312" s="9"/>
      <c r="AE5312" s="9"/>
      <c r="AF5312" s="55"/>
      <c r="AG5312" s="55"/>
      <c r="AH5312" s="9"/>
      <c r="AI5312" s="9"/>
      <c r="AJ5312" s="9"/>
      <c r="AK5312" s="9"/>
      <c r="AL5312" s="9"/>
      <c r="AM5312" s="9"/>
      <c r="AN5312" s="9"/>
      <c r="AO5312" s="9"/>
      <c r="AP5312" s="9"/>
      <c r="AQ5312" s="9"/>
      <c r="AR5312" s="9"/>
      <c r="AS5312" s="9"/>
      <c r="AT5312" s="9"/>
      <c r="AU5312" s="9"/>
      <c r="AV5312" s="9"/>
      <c r="AW5312" s="9"/>
      <c r="AX5312" s="9"/>
      <c r="AY5312" s="9"/>
      <c r="AZ5312" s="9"/>
      <c r="BA5312" s="9"/>
      <c r="BB5312" s="9"/>
      <c r="BC5312" s="9"/>
      <c r="BD5312" s="9"/>
      <c r="BE5312" s="9"/>
      <c r="BF5312" s="9"/>
      <c r="BG5312" s="9"/>
      <c r="BH5312" s="9"/>
      <c r="BI5312" s="9"/>
      <c r="BJ5312" s="9"/>
      <c r="BK5312" s="9"/>
      <c r="BL5312" s="9"/>
      <c r="BM5312" s="9"/>
      <c r="BN5312" s="9"/>
      <c r="BO5312" s="9"/>
      <c r="BP5312" s="9"/>
      <c r="BQ5312" s="9"/>
      <c r="BT5312" s="9"/>
      <c r="BU5312" s="9"/>
      <c r="BX5312" s="9"/>
      <c r="BY5312" s="9"/>
      <c r="CB5312" s="9"/>
      <c r="CC5312" s="9"/>
      <c r="CF5312" s="9"/>
      <c r="CG5312" s="9"/>
      <c r="CJ5312" s="9"/>
      <c r="CK5312" s="9"/>
      <c r="CN5312" s="9"/>
      <c r="CO5312" s="9"/>
      <c r="CP5312" s="9"/>
      <c r="CQ5312" s="9"/>
      <c r="CR5312" s="9"/>
      <c r="CS5312" s="9"/>
      <c r="CT5312" s="9"/>
      <c r="CU5312" s="9"/>
      <c r="CV5312" s="9"/>
      <c r="CW5312" s="9"/>
      <c r="CX5312" s="9"/>
      <c r="CY5312" s="9"/>
      <c r="CZ5312" s="9"/>
      <c r="DA5312" s="9"/>
      <c r="DB5312" s="9"/>
      <c r="DC5312" s="9"/>
      <c r="DD5312" s="9"/>
      <c r="DE5312" s="9"/>
      <c r="DF5312" s="9"/>
      <c r="DG5312" s="9"/>
      <c r="DH5312" s="9"/>
      <c r="DI5312" s="9"/>
      <c r="DJ5312" s="9"/>
      <c r="DK5312" s="9"/>
      <c r="DL5312" s="9"/>
      <c r="DM5312" s="9"/>
      <c r="DN5312" s="9"/>
      <c r="DO5312" s="9"/>
      <c r="DP5312" s="9"/>
      <c r="DQ5312" s="9"/>
      <c r="DR5312" s="9"/>
      <c r="DS5312" s="9"/>
      <c r="DT5312" s="9"/>
      <c r="DU5312" s="9"/>
      <c r="DV5312" s="9"/>
      <c r="DW5312" s="9"/>
      <c r="DX5312" s="9"/>
      <c r="DY5312" s="9"/>
      <c r="DZ5312" s="9"/>
      <c r="EA5312" s="9"/>
    </row>
    <row r="5313" spans="2:131" ht="19.5" customHeight="1" x14ac:dyDescent="0.25">
      <c r="B5313" s="9"/>
      <c r="D5313" s="9"/>
      <c r="G5313" s="9"/>
      <c r="R5313" s="9"/>
      <c r="S5313" s="9"/>
      <c r="T5313" s="9"/>
      <c r="U5313" s="9"/>
      <c r="V5313" s="9"/>
      <c r="W5313" s="9"/>
      <c r="X5313" s="9"/>
      <c r="Y5313" s="9"/>
      <c r="Z5313" s="9"/>
      <c r="AA5313" s="9"/>
      <c r="AB5313" s="9"/>
      <c r="AC5313" s="9"/>
      <c r="AD5313" s="9"/>
      <c r="AE5313" s="9"/>
      <c r="AF5313" s="55"/>
      <c r="AG5313" s="55"/>
      <c r="AH5313" s="9"/>
      <c r="AI5313" s="9"/>
      <c r="AJ5313" s="9"/>
      <c r="AK5313" s="9"/>
      <c r="AL5313" s="9"/>
      <c r="AM5313" s="9"/>
      <c r="AN5313" s="9"/>
      <c r="AO5313" s="9"/>
      <c r="AP5313" s="9"/>
      <c r="AQ5313" s="9"/>
      <c r="AR5313" s="9"/>
      <c r="AS5313" s="9"/>
      <c r="AT5313" s="9"/>
      <c r="AU5313" s="9"/>
      <c r="AV5313" s="9"/>
      <c r="AW5313" s="9"/>
      <c r="AX5313" s="9"/>
      <c r="AY5313" s="9"/>
      <c r="AZ5313" s="9"/>
      <c r="BA5313" s="9"/>
      <c r="BB5313" s="9"/>
      <c r="BC5313" s="9"/>
      <c r="BD5313" s="9"/>
      <c r="BE5313" s="9"/>
      <c r="BF5313" s="9"/>
      <c r="BG5313" s="9"/>
      <c r="BH5313" s="9"/>
      <c r="BI5313" s="9"/>
      <c r="BJ5313" s="9"/>
      <c r="BK5313" s="9"/>
      <c r="BL5313" s="9"/>
      <c r="BM5313" s="9"/>
      <c r="BN5313" s="9"/>
      <c r="BO5313" s="9"/>
      <c r="BP5313" s="9"/>
      <c r="BQ5313" s="9"/>
      <c r="BT5313" s="9"/>
      <c r="BU5313" s="9"/>
      <c r="BX5313" s="9"/>
      <c r="BY5313" s="9"/>
      <c r="CB5313" s="9"/>
      <c r="CC5313" s="9"/>
      <c r="CF5313" s="9"/>
      <c r="CG5313" s="9"/>
      <c r="CJ5313" s="9"/>
      <c r="CK5313" s="9"/>
      <c r="CN5313" s="9"/>
      <c r="CO5313" s="9"/>
      <c r="CP5313" s="9"/>
      <c r="CQ5313" s="9"/>
      <c r="CR5313" s="9"/>
      <c r="CS5313" s="9"/>
      <c r="CT5313" s="9"/>
      <c r="CU5313" s="9"/>
      <c r="CV5313" s="9"/>
      <c r="CW5313" s="9"/>
      <c r="CX5313" s="9"/>
      <c r="CY5313" s="9"/>
      <c r="CZ5313" s="9"/>
      <c r="DA5313" s="9"/>
      <c r="DB5313" s="9"/>
      <c r="DC5313" s="9"/>
      <c r="DD5313" s="9"/>
      <c r="DE5313" s="9"/>
      <c r="DF5313" s="9"/>
      <c r="DG5313" s="9"/>
      <c r="DH5313" s="9"/>
      <c r="DI5313" s="9"/>
      <c r="DJ5313" s="9"/>
      <c r="DK5313" s="9"/>
      <c r="DL5313" s="9"/>
      <c r="DM5313" s="9"/>
      <c r="DN5313" s="9"/>
      <c r="DO5313" s="9"/>
      <c r="DP5313" s="9"/>
      <c r="DQ5313" s="9"/>
      <c r="DR5313" s="9"/>
      <c r="DS5313" s="9"/>
      <c r="DT5313" s="9"/>
      <c r="DU5313" s="9"/>
      <c r="DV5313" s="9"/>
      <c r="DW5313" s="9"/>
      <c r="DX5313" s="9"/>
      <c r="DY5313" s="9"/>
      <c r="DZ5313" s="9"/>
      <c r="EA5313" s="9"/>
    </row>
    <row r="5314" spans="2:131" ht="19.5" customHeight="1" x14ac:dyDescent="0.25">
      <c r="B5314" s="9"/>
      <c r="D5314" s="9"/>
      <c r="G5314" s="9"/>
      <c r="R5314" s="9"/>
      <c r="S5314" s="9"/>
      <c r="T5314" s="9"/>
      <c r="U5314" s="9"/>
      <c r="V5314" s="9"/>
      <c r="W5314" s="9"/>
      <c r="X5314" s="9"/>
      <c r="Y5314" s="9"/>
      <c r="Z5314" s="9"/>
      <c r="AA5314" s="9"/>
      <c r="AB5314" s="9"/>
      <c r="AC5314" s="9"/>
      <c r="AD5314" s="9"/>
      <c r="AE5314" s="9"/>
      <c r="AF5314" s="55"/>
      <c r="AG5314" s="55"/>
      <c r="AH5314" s="9"/>
      <c r="AI5314" s="9"/>
      <c r="AJ5314" s="9"/>
      <c r="AK5314" s="9"/>
      <c r="AL5314" s="9"/>
      <c r="AM5314" s="9"/>
      <c r="AN5314" s="9"/>
      <c r="AO5314" s="9"/>
      <c r="AP5314" s="9"/>
      <c r="AQ5314" s="9"/>
      <c r="AR5314" s="9"/>
      <c r="AS5314" s="9"/>
      <c r="AT5314" s="9"/>
      <c r="AU5314" s="9"/>
      <c r="AV5314" s="9"/>
      <c r="AW5314" s="9"/>
      <c r="AX5314" s="9"/>
      <c r="AY5314" s="9"/>
      <c r="AZ5314" s="9"/>
      <c r="BA5314" s="9"/>
      <c r="BB5314" s="9"/>
      <c r="BC5314" s="9"/>
      <c r="BD5314" s="9"/>
      <c r="BE5314" s="9"/>
      <c r="BF5314" s="9"/>
      <c r="BG5314" s="9"/>
      <c r="BH5314" s="9"/>
      <c r="BI5314" s="9"/>
      <c r="BJ5314" s="9"/>
      <c r="BK5314" s="9"/>
      <c r="BL5314" s="9"/>
      <c r="BM5314" s="9"/>
      <c r="BN5314" s="9"/>
      <c r="BO5314" s="9"/>
      <c r="BP5314" s="9"/>
      <c r="BQ5314" s="9"/>
      <c r="BT5314" s="9"/>
      <c r="BU5314" s="9"/>
      <c r="BX5314" s="9"/>
      <c r="BY5314" s="9"/>
      <c r="CB5314" s="9"/>
      <c r="CC5314" s="9"/>
      <c r="CF5314" s="9"/>
      <c r="CG5314" s="9"/>
      <c r="CJ5314" s="9"/>
      <c r="CK5314" s="9"/>
      <c r="CN5314" s="9"/>
      <c r="CO5314" s="9"/>
      <c r="CP5314" s="9"/>
      <c r="CQ5314" s="9"/>
      <c r="CR5314" s="9"/>
      <c r="CS5314" s="9"/>
      <c r="CT5314" s="9"/>
      <c r="CU5314" s="9"/>
      <c r="CV5314" s="9"/>
      <c r="CW5314" s="9"/>
      <c r="CX5314" s="9"/>
      <c r="CY5314" s="9"/>
      <c r="CZ5314" s="9"/>
      <c r="DA5314" s="9"/>
      <c r="DB5314" s="9"/>
      <c r="DC5314" s="9"/>
      <c r="DD5314" s="9"/>
      <c r="DE5314" s="9"/>
      <c r="DF5314" s="9"/>
      <c r="DG5314" s="9"/>
      <c r="DH5314" s="9"/>
      <c r="DI5314" s="9"/>
      <c r="DJ5314" s="9"/>
      <c r="DK5314" s="9"/>
      <c r="DL5314" s="9"/>
      <c r="DM5314" s="9"/>
      <c r="DN5314" s="9"/>
      <c r="DO5314" s="9"/>
      <c r="DP5314" s="9"/>
      <c r="DQ5314" s="9"/>
      <c r="DR5314" s="9"/>
      <c r="DS5314" s="9"/>
      <c r="DT5314" s="9"/>
      <c r="DU5314" s="9"/>
      <c r="DV5314" s="9"/>
      <c r="DW5314" s="9"/>
      <c r="DX5314" s="9"/>
      <c r="DY5314" s="9"/>
      <c r="DZ5314" s="9"/>
      <c r="EA5314" s="9"/>
    </row>
    <row r="5315" spans="2:131" ht="19.5" customHeight="1" x14ac:dyDescent="0.25">
      <c r="B5315" s="9"/>
      <c r="D5315" s="9"/>
      <c r="G5315" s="9"/>
      <c r="R5315" s="9"/>
      <c r="S5315" s="9"/>
      <c r="T5315" s="9"/>
      <c r="U5315" s="9"/>
      <c r="V5315" s="9"/>
      <c r="W5315" s="9"/>
      <c r="X5315" s="9"/>
      <c r="Y5315" s="9"/>
      <c r="Z5315" s="9"/>
      <c r="AA5315" s="9"/>
      <c r="AB5315" s="9"/>
      <c r="AC5315" s="9"/>
      <c r="AD5315" s="9"/>
      <c r="AE5315" s="9"/>
      <c r="AF5315" s="55"/>
      <c r="AG5315" s="55"/>
      <c r="AH5315" s="9"/>
      <c r="AI5315" s="9"/>
      <c r="AJ5315" s="9"/>
      <c r="AK5315" s="9"/>
      <c r="AL5315" s="9"/>
      <c r="AM5315" s="9"/>
      <c r="AN5315" s="9"/>
      <c r="AO5315" s="9"/>
      <c r="AP5315" s="9"/>
      <c r="AQ5315" s="9"/>
      <c r="AR5315" s="9"/>
      <c r="AS5315" s="9"/>
      <c r="AT5315" s="9"/>
      <c r="AU5315" s="9"/>
      <c r="AV5315" s="9"/>
      <c r="AW5315" s="9"/>
      <c r="AX5315" s="9"/>
      <c r="AY5315" s="9"/>
      <c r="AZ5315" s="9"/>
      <c r="BA5315" s="9"/>
      <c r="BB5315" s="9"/>
      <c r="BC5315" s="9"/>
      <c r="BD5315" s="9"/>
      <c r="BE5315" s="9"/>
      <c r="BF5315" s="9"/>
      <c r="BG5315" s="9"/>
      <c r="BH5315" s="9"/>
      <c r="BI5315" s="9"/>
      <c r="BJ5315" s="9"/>
      <c r="BK5315" s="9"/>
      <c r="BL5315" s="9"/>
      <c r="BM5315" s="9"/>
      <c r="BN5315" s="9"/>
      <c r="BO5315" s="9"/>
      <c r="BP5315" s="9"/>
      <c r="BQ5315" s="9"/>
      <c r="BT5315" s="9"/>
      <c r="BU5315" s="9"/>
      <c r="BX5315" s="9"/>
      <c r="BY5315" s="9"/>
      <c r="CB5315" s="9"/>
      <c r="CC5315" s="9"/>
      <c r="CF5315" s="9"/>
      <c r="CG5315" s="9"/>
      <c r="CJ5315" s="9"/>
      <c r="CK5315" s="9"/>
      <c r="CN5315" s="9"/>
      <c r="CO5315" s="9"/>
      <c r="CP5315" s="9"/>
      <c r="CQ5315" s="9"/>
      <c r="CR5315" s="9"/>
      <c r="CS5315" s="9"/>
      <c r="CT5315" s="9"/>
      <c r="CU5315" s="9"/>
      <c r="CV5315" s="9"/>
      <c r="CW5315" s="9"/>
      <c r="CX5315" s="9"/>
      <c r="CY5315" s="9"/>
      <c r="CZ5315" s="9"/>
      <c r="DA5315" s="9"/>
      <c r="DB5315" s="9"/>
      <c r="DC5315" s="9"/>
      <c r="DD5315" s="9"/>
      <c r="DE5315" s="9"/>
      <c r="DF5315" s="9"/>
      <c r="DG5315" s="9"/>
      <c r="DH5315" s="9"/>
      <c r="DI5315" s="9"/>
      <c r="DJ5315" s="9"/>
      <c r="DK5315" s="9"/>
      <c r="DL5315" s="9"/>
      <c r="DM5315" s="9"/>
      <c r="DN5315" s="9"/>
      <c r="DO5315" s="9"/>
      <c r="DP5315" s="9"/>
      <c r="DQ5315" s="9"/>
      <c r="DR5315" s="9"/>
      <c r="DS5315" s="9"/>
      <c r="DT5315" s="9"/>
      <c r="DU5315" s="9"/>
      <c r="DV5315" s="9"/>
      <c r="DW5315" s="9"/>
      <c r="DX5315" s="9"/>
      <c r="DY5315" s="9"/>
      <c r="DZ5315" s="9"/>
      <c r="EA5315" s="9"/>
    </row>
    <row r="5316" spans="2:131" ht="19.5" customHeight="1" x14ac:dyDescent="0.25">
      <c r="B5316" s="9"/>
      <c r="D5316" s="9"/>
      <c r="G5316" s="9"/>
      <c r="R5316" s="9"/>
      <c r="S5316" s="9"/>
      <c r="T5316" s="9"/>
      <c r="U5316" s="9"/>
      <c r="V5316" s="9"/>
      <c r="W5316" s="9"/>
      <c r="X5316" s="9"/>
      <c r="Y5316" s="9"/>
      <c r="Z5316" s="9"/>
      <c r="AA5316" s="9"/>
      <c r="AB5316" s="9"/>
      <c r="AC5316" s="9"/>
      <c r="AD5316" s="9"/>
      <c r="AE5316" s="9"/>
      <c r="AF5316" s="55"/>
      <c r="AG5316" s="55"/>
      <c r="AH5316" s="9"/>
      <c r="AI5316" s="9"/>
      <c r="AJ5316" s="9"/>
      <c r="AK5316" s="9"/>
      <c r="AL5316" s="9"/>
      <c r="AM5316" s="9"/>
      <c r="AN5316" s="9"/>
      <c r="AO5316" s="9"/>
      <c r="AP5316" s="9"/>
      <c r="AQ5316" s="9"/>
      <c r="AR5316" s="9"/>
      <c r="AS5316" s="9"/>
      <c r="AT5316" s="9"/>
      <c r="AU5316" s="9"/>
      <c r="AV5316" s="9"/>
      <c r="AW5316" s="9"/>
      <c r="AX5316" s="9"/>
      <c r="AY5316" s="9"/>
      <c r="AZ5316" s="9"/>
      <c r="BA5316" s="9"/>
      <c r="BB5316" s="9"/>
      <c r="BC5316" s="9"/>
      <c r="BD5316" s="9"/>
      <c r="BE5316" s="9"/>
      <c r="BF5316" s="9"/>
      <c r="BG5316" s="9"/>
      <c r="BH5316" s="9"/>
      <c r="BI5316" s="9"/>
      <c r="BJ5316" s="9"/>
      <c r="BK5316" s="9"/>
      <c r="BL5316" s="9"/>
      <c r="BM5316" s="9"/>
      <c r="BN5316" s="9"/>
      <c r="BO5316" s="9"/>
      <c r="BP5316" s="9"/>
      <c r="BQ5316" s="9"/>
      <c r="BT5316" s="9"/>
      <c r="BU5316" s="9"/>
      <c r="BX5316" s="9"/>
      <c r="BY5316" s="9"/>
      <c r="CB5316" s="9"/>
      <c r="CC5316" s="9"/>
      <c r="CF5316" s="9"/>
      <c r="CG5316" s="9"/>
      <c r="CJ5316" s="9"/>
      <c r="CK5316" s="9"/>
      <c r="CN5316" s="9"/>
      <c r="CO5316" s="9"/>
      <c r="CP5316" s="9"/>
      <c r="CQ5316" s="9"/>
      <c r="CR5316" s="9"/>
      <c r="CS5316" s="9"/>
      <c r="CT5316" s="9"/>
      <c r="CU5316" s="9"/>
      <c r="CV5316" s="9"/>
      <c r="CW5316" s="9"/>
      <c r="CX5316" s="9"/>
      <c r="CY5316" s="9"/>
      <c r="CZ5316" s="9"/>
      <c r="DA5316" s="9"/>
      <c r="DB5316" s="9"/>
      <c r="DC5316" s="9"/>
      <c r="DD5316" s="9"/>
      <c r="DE5316" s="9"/>
      <c r="DF5316" s="9"/>
      <c r="DG5316" s="9"/>
      <c r="DH5316" s="9"/>
      <c r="DI5316" s="9"/>
      <c r="DJ5316" s="9"/>
      <c r="DK5316" s="9"/>
      <c r="DL5316" s="9"/>
      <c r="DM5316" s="9"/>
      <c r="DN5316" s="9"/>
      <c r="DO5316" s="9"/>
      <c r="DP5316" s="9"/>
      <c r="DQ5316" s="9"/>
      <c r="DR5316" s="9"/>
      <c r="DS5316" s="9"/>
      <c r="DT5316" s="9"/>
      <c r="DU5316" s="9"/>
      <c r="DV5316" s="9"/>
      <c r="DW5316" s="9"/>
      <c r="DX5316" s="9"/>
      <c r="DY5316" s="9"/>
      <c r="DZ5316" s="9"/>
      <c r="EA5316" s="9"/>
    </row>
    <row r="5317" spans="2:131" ht="19.5" customHeight="1" x14ac:dyDescent="0.25">
      <c r="B5317" s="9"/>
      <c r="D5317" s="9"/>
      <c r="G5317" s="9"/>
      <c r="R5317" s="9"/>
      <c r="S5317" s="9"/>
      <c r="T5317" s="9"/>
      <c r="U5317" s="9"/>
      <c r="V5317" s="9"/>
      <c r="W5317" s="9"/>
      <c r="X5317" s="9"/>
      <c r="Y5317" s="9"/>
      <c r="Z5317" s="9"/>
      <c r="AA5317" s="9"/>
      <c r="AB5317" s="9"/>
      <c r="AC5317" s="9"/>
      <c r="AD5317" s="9"/>
      <c r="AE5317" s="9"/>
      <c r="AF5317" s="55"/>
      <c r="AG5317" s="55"/>
      <c r="AH5317" s="9"/>
      <c r="AI5317" s="9"/>
      <c r="AJ5317" s="9"/>
      <c r="AK5317" s="9"/>
      <c r="AL5317" s="9"/>
      <c r="AM5317" s="9"/>
      <c r="AN5317" s="9"/>
      <c r="AO5317" s="9"/>
      <c r="AP5317" s="9"/>
      <c r="AQ5317" s="9"/>
      <c r="AR5317" s="9"/>
      <c r="AS5317" s="9"/>
      <c r="AT5317" s="9"/>
      <c r="AU5317" s="9"/>
      <c r="AV5317" s="9"/>
      <c r="AW5317" s="9"/>
      <c r="AX5317" s="9"/>
      <c r="AY5317" s="9"/>
      <c r="AZ5317" s="9"/>
      <c r="BA5317" s="9"/>
      <c r="BB5317" s="9"/>
      <c r="BC5317" s="9"/>
      <c r="BD5317" s="9"/>
      <c r="BE5317" s="9"/>
      <c r="BF5317" s="9"/>
      <c r="BG5317" s="9"/>
      <c r="BH5317" s="9"/>
      <c r="BI5317" s="9"/>
      <c r="BJ5317" s="9"/>
      <c r="BK5317" s="9"/>
      <c r="BL5317" s="9"/>
      <c r="BM5317" s="9"/>
      <c r="BN5317" s="9"/>
      <c r="BO5317" s="9"/>
      <c r="BP5317" s="9"/>
      <c r="BQ5317" s="9"/>
      <c r="BT5317" s="9"/>
      <c r="BU5317" s="9"/>
      <c r="BX5317" s="9"/>
      <c r="BY5317" s="9"/>
      <c r="CB5317" s="9"/>
      <c r="CC5317" s="9"/>
      <c r="CF5317" s="9"/>
      <c r="CG5317" s="9"/>
      <c r="CJ5317" s="9"/>
      <c r="CK5317" s="9"/>
      <c r="CN5317" s="9"/>
      <c r="CO5317" s="9"/>
      <c r="CP5317" s="9"/>
      <c r="CQ5317" s="9"/>
      <c r="CR5317" s="9"/>
      <c r="CS5317" s="9"/>
      <c r="CT5317" s="9"/>
      <c r="CU5317" s="9"/>
      <c r="CV5317" s="9"/>
      <c r="CW5317" s="9"/>
      <c r="CX5317" s="9"/>
      <c r="CY5317" s="9"/>
      <c r="CZ5317" s="9"/>
      <c r="DA5317" s="9"/>
      <c r="DB5317" s="9"/>
      <c r="DC5317" s="9"/>
      <c r="DD5317" s="9"/>
      <c r="DE5317" s="9"/>
      <c r="DF5317" s="9"/>
      <c r="DG5317" s="9"/>
      <c r="DH5317" s="9"/>
      <c r="DI5317" s="9"/>
      <c r="DJ5317" s="9"/>
      <c r="DK5317" s="9"/>
      <c r="DL5317" s="9"/>
      <c r="DM5317" s="9"/>
      <c r="DN5317" s="9"/>
      <c r="DO5317" s="9"/>
      <c r="DP5317" s="9"/>
      <c r="DQ5317" s="9"/>
      <c r="DR5317" s="9"/>
      <c r="DS5317" s="9"/>
      <c r="DT5317" s="9"/>
      <c r="DU5317" s="9"/>
      <c r="DV5317" s="9"/>
      <c r="DW5317" s="9"/>
      <c r="DX5317" s="9"/>
      <c r="DY5317" s="9"/>
      <c r="DZ5317" s="9"/>
      <c r="EA5317" s="9"/>
    </row>
    <row r="5318" spans="2:131" ht="19.5" customHeight="1" x14ac:dyDescent="0.25">
      <c r="B5318" s="9"/>
      <c r="D5318" s="9"/>
      <c r="G5318" s="9"/>
      <c r="R5318" s="9"/>
      <c r="S5318" s="9"/>
      <c r="T5318" s="9"/>
      <c r="U5318" s="9"/>
      <c r="V5318" s="9"/>
      <c r="W5318" s="9"/>
      <c r="X5318" s="9"/>
      <c r="Y5318" s="9"/>
      <c r="Z5318" s="9"/>
      <c r="AA5318" s="9"/>
      <c r="AB5318" s="9"/>
      <c r="AC5318" s="9"/>
      <c r="AD5318" s="9"/>
      <c r="AE5318" s="9"/>
      <c r="AF5318" s="55"/>
      <c r="AG5318" s="55"/>
      <c r="AH5318" s="9"/>
      <c r="AI5318" s="9"/>
      <c r="AJ5318" s="9"/>
      <c r="AK5318" s="9"/>
      <c r="AL5318" s="9"/>
      <c r="AM5318" s="9"/>
      <c r="AN5318" s="9"/>
      <c r="AO5318" s="9"/>
      <c r="AP5318" s="9"/>
      <c r="AQ5318" s="9"/>
      <c r="AR5318" s="9"/>
      <c r="AS5318" s="9"/>
      <c r="AT5318" s="9"/>
      <c r="AU5318" s="9"/>
      <c r="AV5318" s="9"/>
      <c r="AW5318" s="9"/>
      <c r="AX5318" s="9"/>
      <c r="AY5318" s="9"/>
      <c r="AZ5318" s="9"/>
      <c r="BA5318" s="9"/>
      <c r="BB5318" s="9"/>
      <c r="BC5318" s="9"/>
      <c r="BD5318" s="9"/>
      <c r="BE5318" s="9"/>
      <c r="BF5318" s="9"/>
      <c r="BG5318" s="9"/>
      <c r="BH5318" s="9"/>
      <c r="BI5318" s="9"/>
      <c r="BJ5318" s="9"/>
      <c r="BK5318" s="9"/>
      <c r="BL5318" s="9"/>
      <c r="BM5318" s="9"/>
      <c r="BN5318" s="9"/>
      <c r="BO5318" s="9"/>
      <c r="BP5318" s="9"/>
      <c r="BQ5318" s="9"/>
      <c r="BT5318" s="9"/>
      <c r="BU5318" s="9"/>
      <c r="BX5318" s="9"/>
      <c r="BY5318" s="9"/>
      <c r="CB5318" s="9"/>
      <c r="CC5318" s="9"/>
      <c r="CF5318" s="9"/>
      <c r="CG5318" s="9"/>
      <c r="CJ5318" s="9"/>
      <c r="CK5318" s="9"/>
      <c r="CN5318" s="9"/>
      <c r="CO5318" s="9"/>
      <c r="CP5318" s="9"/>
      <c r="CQ5318" s="9"/>
      <c r="CR5318" s="9"/>
      <c r="CS5318" s="9"/>
      <c r="CT5318" s="9"/>
      <c r="CU5318" s="9"/>
      <c r="CV5318" s="9"/>
      <c r="CW5318" s="9"/>
      <c r="CX5318" s="9"/>
      <c r="CY5318" s="9"/>
      <c r="CZ5318" s="9"/>
      <c r="DA5318" s="9"/>
      <c r="DB5318" s="9"/>
      <c r="DC5318" s="9"/>
      <c r="DD5318" s="9"/>
      <c r="DE5318" s="9"/>
      <c r="DF5318" s="9"/>
      <c r="DG5318" s="9"/>
      <c r="DH5318" s="9"/>
      <c r="DI5318" s="9"/>
      <c r="DJ5318" s="9"/>
      <c r="DK5318" s="9"/>
      <c r="DL5318" s="9"/>
      <c r="DM5318" s="9"/>
      <c r="DN5318" s="9"/>
      <c r="DO5318" s="9"/>
      <c r="DP5318" s="9"/>
      <c r="DQ5318" s="9"/>
      <c r="DR5318" s="9"/>
      <c r="DS5318" s="9"/>
      <c r="DT5318" s="9"/>
      <c r="DU5318" s="9"/>
      <c r="DV5318" s="9"/>
      <c r="DW5318" s="9"/>
      <c r="DX5318" s="9"/>
      <c r="DY5318" s="9"/>
      <c r="DZ5318" s="9"/>
      <c r="EA5318" s="9"/>
    </row>
    <row r="5319" spans="2:131" ht="19.5" customHeight="1" x14ac:dyDescent="0.25">
      <c r="B5319" s="9"/>
      <c r="D5319" s="9"/>
      <c r="G5319" s="9"/>
      <c r="R5319" s="9"/>
      <c r="S5319" s="9"/>
      <c r="T5319" s="9"/>
      <c r="U5319" s="9"/>
      <c r="V5319" s="9"/>
      <c r="W5319" s="9"/>
      <c r="X5319" s="9"/>
      <c r="Y5319" s="9"/>
      <c r="Z5319" s="9"/>
      <c r="AA5319" s="9"/>
      <c r="AB5319" s="9"/>
      <c r="AC5319" s="9"/>
      <c r="AD5319" s="9"/>
      <c r="AE5319" s="9"/>
      <c r="AF5319" s="55"/>
      <c r="AG5319" s="55"/>
      <c r="AH5319" s="9"/>
      <c r="AI5319" s="9"/>
      <c r="AJ5319" s="9"/>
      <c r="AK5319" s="9"/>
      <c r="AL5319" s="9"/>
      <c r="AM5319" s="9"/>
      <c r="AN5319" s="9"/>
      <c r="AO5319" s="9"/>
      <c r="AP5319" s="9"/>
      <c r="AQ5319" s="9"/>
      <c r="AR5319" s="9"/>
      <c r="AS5319" s="9"/>
      <c r="AT5319" s="9"/>
      <c r="AU5319" s="9"/>
      <c r="AV5319" s="9"/>
      <c r="AW5319" s="9"/>
      <c r="AX5319" s="9"/>
      <c r="AY5319" s="9"/>
      <c r="AZ5319" s="9"/>
      <c r="BA5319" s="9"/>
      <c r="BB5319" s="9"/>
      <c r="BC5319" s="9"/>
      <c r="BD5319" s="9"/>
      <c r="BE5319" s="9"/>
      <c r="BF5319" s="9"/>
      <c r="BG5319" s="9"/>
      <c r="BH5319" s="9"/>
      <c r="BI5319" s="9"/>
      <c r="BJ5319" s="9"/>
      <c r="BK5319" s="9"/>
      <c r="BL5319" s="9"/>
      <c r="BM5319" s="9"/>
      <c r="BN5319" s="9"/>
      <c r="BO5319" s="9"/>
      <c r="BP5319" s="9"/>
      <c r="BQ5319" s="9"/>
      <c r="BT5319" s="9"/>
      <c r="BU5319" s="9"/>
      <c r="BX5319" s="9"/>
      <c r="BY5319" s="9"/>
      <c r="CB5319" s="9"/>
      <c r="CC5319" s="9"/>
      <c r="CF5319" s="9"/>
      <c r="CG5319" s="9"/>
      <c r="CJ5319" s="9"/>
      <c r="CK5319" s="9"/>
      <c r="CN5319" s="9"/>
      <c r="CO5319" s="9"/>
      <c r="CP5319" s="9"/>
      <c r="CQ5319" s="9"/>
      <c r="CR5319" s="9"/>
      <c r="CS5319" s="9"/>
      <c r="CT5319" s="9"/>
      <c r="CU5319" s="9"/>
      <c r="CV5319" s="9"/>
      <c r="CW5319" s="9"/>
      <c r="CX5319" s="9"/>
      <c r="CY5319" s="9"/>
      <c r="CZ5319" s="9"/>
      <c r="DA5319" s="9"/>
      <c r="DB5319" s="9"/>
      <c r="DC5319" s="9"/>
      <c r="DD5319" s="9"/>
      <c r="DE5319" s="9"/>
      <c r="DF5319" s="9"/>
      <c r="DG5319" s="9"/>
      <c r="DH5319" s="9"/>
      <c r="DI5319" s="9"/>
      <c r="DJ5319" s="9"/>
      <c r="DK5319" s="9"/>
      <c r="DL5319" s="9"/>
      <c r="DM5319" s="9"/>
      <c r="DN5319" s="9"/>
      <c r="DO5319" s="9"/>
      <c r="DP5319" s="9"/>
      <c r="DQ5319" s="9"/>
      <c r="DR5319" s="9"/>
      <c r="DS5319" s="9"/>
      <c r="DT5319" s="9"/>
      <c r="DU5319" s="9"/>
      <c r="DV5319" s="9"/>
      <c r="DW5319" s="9"/>
      <c r="DX5319" s="9"/>
      <c r="DY5319" s="9"/>
      <c r="DZ5319" s="9"/>
      <c r="EA5319" s="9"/>
    </row>
    <row r="5320" spans="2:131" ht="19.5" customHeight="1" x14ac:dyDescent="0.25">
      <c r="B5320" s="9"/>
      <c r="D5320" s="9"/>
      <c r="G5320" s="9"/>
      <c r="R5320" s="9"/>
      <c r="S5320" s="9"/>
      <c r="T5320" s="9"/>
      <c r="U5320" s="9"/>
      <c r="V5320" s="9"/>
      <c r="W5320" s="9"/>
      <c r="X5320" s="9"/>
      <c r="Y5320" s="9"/>
      <c r="Z5320" s="9"/>
      <c r="AA5320" s="9"/>
      <c r="AB5320" s="9"/>
      <c r="AC5320" s="9"/>
      <c r="AD5320" s="9"/>
      <c r="AE5320" s="9"/>
      <c r="AF5320" s="55"/>
      <c r="AG5320" s="55"/>
      <c r="AH5320" s="9"/>
      <c r="AI5320" s="9"/>
      <c r="AJ5320" s="9"/>
      <c r="AK5320" s="9"/>
      <c r="AL5320" s="9"/>
      <c r="AM5320" s="9"/>
      <c r="AN5320" s="9"/>
      <c r="AO5320" s="9"/>
      <c r="AP5320" s="9"/>
      <c r="AQ5320" s="9"/>
      <c r="AR5320" s="9"/>
      <c r="AS5320" s="9"/>
      <c r="AT5320" s="9"/>
      <c r="AU5320" s="9"/>
      <c r="AV5320" s="9"/>
      <c r="AW5320" s="9"/>
      <c r="AX5320" s="9"/>
      <c r="AY5320" s="9"/>
      <c r="AZ5320" s="9"/>
      <c r="BA5320" s="9"/>
      <c r="BB5320" s="9"/>
      <c r="BC5320" s="9"/>
      <c r="BD5320" s="9"/>
      <c r="BE5320" s="9"/>
      <c r="BF5320" s="9"/>
      <c r="BG5320" s="9"/>
      <c r="BH5320" s="9"/>
      <c r="BI5320" s="9"/>
      <c r="BJ5320" s="9"/>
      <c r="BK5320" s="9"/>
      <c r="BL5320" s="9"/>
      <c r="BM5320" s="9"/>
      <c r="BN5320" s="9"/>
      <c r="BO5320" s="9"/>
      <c r="BP5320" s="9"/>
      <c r="BQ5320" s="9"/>
      <c r="BT5320" s="9"/>
      <c r="BU5320" s="9"/>
      <c r="BX5320" s="9"/>
      <c r="BY5320" s="9"/>
      <c r="CB5320" s="9"/>
      <c r="CC5320" s="9"/>
      <c r="CF5320" s="9"/>
      <c r="CG5320" s="9"/>
      <c r="CJ5320" s="9"/>
      <c r="CK5320" s="9"/>
      <c r="CN5320" s="9"/>
      <c r="CO5320" s="9"/>
      <c r="CP5320" s="9"/>
      <c r="CQ5320" s="9"/>
      <c r="CR5320" s="9"/>
      <c r="CS5320" s="9"/>
      <c r="CT5320" s="9"/>
      <c r="CU5320" s="9"/>
      <c r="CV5320" s="9"/>
      <c r="CW5320" s="9"/>
      <c r="CX5320" s="9"/>
      <c r="CY5320" s="9"/>
      <c r="CZ5320" s="9"/>
      <c r="DA5320" s="9"/>
      <c r="DB5320" s="9"/>
      <c r="DC5320" s="9"/>
      <c r="DD5320" s="9"/>
      <c r="DE5320" s="9"/>
      <c r="DF5320" s="9"/>
      <c r="DG5320" s="9"/>
      <c r="DH5320" s="9"/>
      <c r="DI5320" s="9"/>
      <c r="DJ5320" s="9"/>
      <c r="DK5320" s="9"/>
      <c r="DL5320" s="9"/>
      <c r="DM5320" s="9"/>
      <c r="DN5320" s="9"/>
      <c r="DO5320" s="9"/>
      <c r="DP5320" s="9"/>
      <c r="DQ5320" s="9"/>
      <c r="DR5320" s="9"/>
      <c r="DS5320" s="9"/>
      <c r="DT5320" s="9"/>
      <c r="DU5320" s="9"/>
      <c r="DV5320" s="9"/>
      <c r="DW5320" s="9"/>
      <c r="DX5320" s="9"/>
      <c r="DY5320" s="9"/>
      <c r="DZ5320" s="9"/>
      <c r="EA5320" s="9"/>
    </row>
    <row r="5321" spans="2:131" ht="19.5" customHeight="1" x14ac:dyDescent="0.25">
      <c r="B5321" s="9"/>
      <c r="D5321" s="9"/>
      <c r="G5321" s="9"/>
      <c r="R5321" s="9"/>
      <c r="S5321" s="9"/>
      <c r="T5321" s="9"/>
      <c r="U5321" s="9"/>
      <c r="V5321" s="9"/>
      <c r="W5321" s="9"/>
      <c r="X5321" s="9"/>
      <c r="Y5321" s="9"/>
      <c r="Z5321" s="9"/>
      <c r="AA5321" s="9"/>
      <c r="AB5321" s="9"/>
      <c r="AC5321" s="9"/>
      <c r="AD5321" s="9"/>
      <c r="AE5321" s="9"/>
      <c r="AF5321" s="55"/>
      <c r="AG5321" s="55"/>
      <c r="AH5321" s="9"/>
      <c r="AI5321" s="9"/>
      <c r="AJ5321" s="9"/>
      <c r="AK5321" s="9"/>
      <c r="AL5321" s="9"/>
      <c r="AM5321" s="9"/>
      <c r="AN5321" s="9"/>
      <c r="AO5321" s="9"/>
      <c r="AP5321" s="9"/>
      <c r="AQ5321" s="9"/>
      <c r="AR5321" s="9"/>
      <c r="AS5321" s="9"/>
      <c r="AT5321" s="9"/>
      <c r="AU5321" s="9"/>
      <c r="AV5321" s="9"/>
      <c r="AW5321" s="9"/>
      <c r="AX5321" s="9"/>
      <c r="AY5321" s="9"/>
      <c r="AZ5321" s="9"/>
      <c r="BA5321" s="9"/>
      <c r="BB5321" s="9"/>
      <c r="BC5321" s="9"/>
      <c r="BD5321" s="9"/>
      <c r="BE5321" s="9"/>
      <c r="BF5321" s="9"/>
      <c r="BG5321" s="9"/>
      <c r="BH5321" s="9"/>
      <c r="BI5321" s="9"/>
      <c r="BJ5321" s="9"/>
      <c r="BK5321" s="9"/>
      <c r="BL5321" s="9"/>
      <c r="BM5321" s="9"/>
      <c r="BN5321" s="9"/>
      <c r="BO5321" s="9"/>
      <c r="BP5321" s="9"/>
      <c r="BQ5321" s="9"/>
      <c r="BT5321" s="9"/>
      <c r="BU5321" s="9"/>
      <c r="BX5321" s="9"/>
      <c r="BY5321" s="9"/>
      <c r="CB5321" s="9"/>
      <c r="CC5321" s="9"/>
      <c r="CF5321" s="9"/>
      <c r="CG5321" s="9"/>
      <c r="CJ5321" s="9"/>
      <c r="CK5321" s="9"/>
      <c r="CN5321" s="9"/>
      <c r="CO5321" s="9"/>
      <c r="CP5321" s="9"/>
      <c r="CQ5321" s="9"/>
      <c r="CR5321" s="9"/>
      <c r="CS5321" s="9"/>
      <c r="CT5321" s="9"/>
      <c r="CU5321" s="9"/>
      <c r="CV5321" s="9"/>
      <c r="CW5321" s="9"/>
      <c r="CX5321" s="9"/>
      <c r="CY5321" s="9"/>
      <c r="CZ5321" s="9"/>
      <c r="DA5321" s="9"/>
      <c r="DB5321" s="9"/>
      <c r="DC5321" s="9"/>
      <c r="DD5321" s="9"/>
      <c r="DE5321" s="9"/>
      <c r="DF5321" s="9"/>
      <c r="DG5321" s="9"/>
      <c r="DH5321" s="9"/>
      <c r="DI5321" s="9"/>
      <c r="DJ5321" s="9"/>
      <c r="DK5321" s="9"/>
      <c r="DL5321" s="9"/>
      <c r="DM5321" s="9"/>
      <c r="DN5321" s="9"/>
      <c r="DO5321" s="9"/>
      <c r="DP5321" s="9"/>
      <c r="DQ5321" s="9"/>
      <c r="DR5321" s="9"/>
      <c r="DS5321" s="9"/>
      <c r="DT5321" s="9"/>
      <c r="DU5321" s="9"/>
      <c r="DV5321" s="9"/>
      <c r="DW5321" s="9"/>
      <c r="DX5321" s="9"/>
      <c r="DY5321" s="9"/>
      <c r="DZ5321" s="9"/>
      <c r="EA5321" s="9"/>
    </row>
    <row r="5322" spans="2:131" ht="19.5" customHeight="1" x14ac:dyDescent="0.25">
      <c r="B5322" s="9"/>
      <c r="D5322" s="9"/>
      <c r="G5322" s="9"/>
      <c r="R5322" s="9"/>
      <c r="S5322" s="9"/>
      <c r="T5322" s="9"/>
      <c r="U5322" s="9"/>
      <c r="V5322" s="9"/>
      <c r="W5322" s="9"/>
      <c r="X5322" s="9"/>
      <c r="Y5322" s="9"/>
      <c r="Z5322" s="9"/>
      <c r="AA5322" s="9"/>
      <c r="AB5322" s="9"/>
      <c r="AC5322" s="9"/>
      <c r="AD5322" s="9"/>
      <c r="AE5322" s="9"/>
      <c r="AF5322" s="55"/>
      <c r="AG5322" s="55"/>
      <c r="AH5322" s="9"/>
      <c r="AI5322" s="9"/>
      <c r="AJ5322" s="9"/>
      <c r="AK5322" s="9"/>
      <c r="AL5322" s="9"/>
      <c r="AM5322" s="9"/>
      <c r="AN5322" s="9"/>
      <c r="AO5322" s="9"/>
      <c r="AP5322" s="9"/>
      <c r="AQ5322" s="9"/>
      <c r="AR5322" s="9"/>
      <c r="AS5322" s="9"/>
      <c r="AT5322" s="9"/>
      <c r="AU5322" s="9"/>
      <c r="AV5322" s="9"/>
      <c r="AW5322" s="9"/>
      <c r="AX5322" s="9"/>
      <c r="AY5322" s="9"/>
      <c r="AZ5322" s="9"/>
      <c r="BA5322" s="9"/>
      <c r="BB5322" s="9"/>
      <c r="BC5322" s="9"/>
      <c r="BD5322" s="9"/>
      <c r="BE5322" s="9"/>
      <c r="BF5322" s="9"/>
      <c r="BG5322" s="9"/>
      <c r="BH5322" s="9"/>
      <c r="BI5322" s="9"/>
      <c r="BJ5322" s="9"/>
      <c r="BK5322" s="9"/>
      <c r="BL5322" s="9"/>
      <c r="BM5322" s="9"/>
      <c r="BN5322" s="9"/>
      <c r="BO5322" s="9"/>
      <c r="BP5322" s="9"/>
      <c r="BQ5322" s="9"/>
      <c r="BT5322" s="9"/>
      <c r="BU5322" s="9"/>
      <c r="BX5322" s="9"/>
      <c r="BY5322" s="9"/>
      <c r="CB5322" s="9"/>
      <c r="CC5322" s="9"/>
      <c r="CF5322" s="9"/>
      <c r="CG5322" s="9"/>
      <c r="CJ5322" s="9"/>
      <c r="CK5322" s="9"/>
      <c r="CN5322" s="9"/>
      <c r="CO5322" s="9"/>
      <c r="CP5322" s="9"/>
      <c r="CQ5322" s="9"/>
      <c r="CR5322" s="9"/>
      <c r="CS5322" s="9"/>
      <c r="CT5322" s="9"/>
      <c r="CU5322" s="9"/>
      <c r="CV5322" s="9"/>
      <c r="CW5322" s="9"/>
      <c r="CX5322" s="9"/>
      <c r="CY5322" s="9"/>
      <c r="CZ5322" s="9"/>
      <c r="DA5322" s="9"/>
      <c r="DB5322" s="9"/>
      <c r="DC5322" s="9"/>
      <c r="DD5322" s="9"/>
      <c r="DE5322" s="9"/>
      <c r="DF5322" s="9"/>
      <c r="DG5322" s="9"/>
      <c r="DH5322" s="9"/>
      <c r="DI5322" s="9"/>
      <c r="DJ5322" s="9"/>
      <c r="DK5322" s="9"/>
      <c r="DL5322" s="9"/>
      <c r="DM5322" s="9"/>
      <c r="DN5322" s="9"/>
      <c r="DO5322" s="9"/>
      <c r="DP5322" s="9"/>
      <c r="DQ5322" s="9"/>
      <c r="DR5322" s="9"/>
      <c r="DS5322" s="9"/>
      <c r="DT5322" s="9"/>
      <c r="DU5322" s="9"/>
      <c r="DV5322" s="9"/>
      <c r="DW5322" s="9"/>
      <c r="DX5322" s="9"/>
      <c r="DY5322" s="9"/>
      <c r="DZ5322" s="9"/>
      <c r="EA5322" s="9"/>
    </row>
    <row r="5323" spans="2:131" ht="19.5" customHeight="1" x14ac:dyDescent="0.25">
      <c r="B5323" s="9"/>
      <c r="D5323" s="9"/>
      <c r="G5323" s="9"/>
      <c r="R5323" s="9"/>
      <c r="S5323" s="9"/>
      <c r="T5323" s="9"/>
      <c r="U5323" s="9"/>
      <c r="V5323" s="9"/>
      <c r="W5323" s="9"/>
      <c r="X5323" s="9"/>
      <c r="Y5323" s="9"/>
      <c r="Z5323" s="9"/>
      <c r="AA5323" s="9"/>
      <c r="AB5323" s="9"/>
      <c r="AC5323" s="9"/>
      <c r="AD5323" s="9"/>
      <c r="AE5323" s="9"/>
      <c r="AF5323" s="55"/>
      <c r="AG5323" s="55"/>
      <c r="AH5323" s="9"/>
      <c r="AI5323" s="9"/>
      <c r="AJ5323" s="9"/>
      <c r="AK5323" s="9"/>
      <c r="AL5323" s="9"/>
      <c r="AM5323" s="9"/>
      <c r="AN5323" s="9"/>
      <c r="AO5323" s="9"/>
      <c r="AP5323" s="9"/>
      <c r="AQ5323" s="9"/>
      <c r="AR5323" s="9"/>
      <c r="AS5323" s="9"/>
      <c r="AT5323" s="9"/>
      <c r="AU5323" s="9"/>
      <c r="AV5323" s="9"/>
      <c r="AW5323" s="9"/>
      <c r="AX5323" s="9"/>
      <c r="AY5323" s="9"/>
      <c r="AZ5323" s="9"/>
      <c r="BA5323" s="9"/>
      <c r="BB5323" s="9"/>
      <c r="BC5323" s="9"/>
      <c r="BD5323" s="9"/>
      <c r="BE5323" s="9"/>
      <c r="BF5323" s="9"/>
      <c r="BG5323" s="9"/>
      <c r="BH5323" s="9"/>
      <c r="BI5323" s="9"/>
      <c r="BJ5323" s="9"/>
      <c r="BK5323" s="9"/>
      <c r="BL5323" s="9"/>
      <c r="BM5323" s="9"/>
      <c r="BN5323" s="9"/>
      <c r="BO5323" s="9"/>
      <c r="BP5323" s="9"/>
      <c r="BQ5323" s="9"/>
      <c r="BT5323" s="9"/>
      <c r="BU5323" s="9"/>
      <c r="BX5323" s="9"/>
      <c r="BY5323" s="9"/>
      <c r="CB5323" s="9"/>
      <c r="CC5323" s="9"/>
      <c r="CF5323" s="9"/>
      <c r="CG5323" s="9"/>
      <c r="CJ5323" s="9"/>
      <c r="CK5323" s="9"/>
      <c r="CN5323" s="9"/>
      <c r="CO5323" s="9"/>
      <c r="CP5323" s="9"/>
      <c r="CQ5323" s="9"/>
      <c r="CR5323" s="9"/>
      <c r="CS5323" s="9"/>
      <c r="CT5323" s="9"/>
      <c r="CU5323" s="9"/>
      <c r="CV5323" s="9"/>
      <c r="CW5323" s="9"/>
      <c r="CX5323" s="9"/>
      <c r="CY5323" s="9"/>
      <c r="CZ5323" s="9"/>
      <c r="DA5323" s="9"/>
      <c r="DB5323" s="9"/>
      <c r="DC5323" s="9"/>
      <c r="DD5323" s="9"/>
      <c r="DE5323" s="9"/>
      <c r="DF5323" s="9"/>
      <c r="DG5323" s="9"/>
      <c r="DH5323" s="9"/>
      <c r="DI5323" s="9"/>
      <c r="DJ5323" s="9"/>
      <c r="DK5323" s="9"/>
      <c r="DL5323" s="9"/>
      <c r="DM5323" s="9"/>
      <c r="DN5323" s="9"/>
      <c r="DO5323" s="9"/>
      <c r="DP5323" s="9"/>
      <c r="DQ5323" s="9"/>
      <c r="DR5323" s="9"/>
      <c r="DS5323" s="9"/>
      <c r="DT5323" s="9"/>
      <c r="DU5323" s="9"/>
      <c r="DV5323" s="9"/>
      <c r="DW5323" s="9"/>
      <c r="DX5323" s="9"/>
      <c r="DY5323" s="9"/>
      <c r="DZ5323" s="9"/>
      <c r="EA5323" s="9"/>
    </row>
    <row r="5324" spans="2:131" ht="19.5" customHeight="1" x14ac:dyDescent="0.25">
      <c r="B5324" s="9"/>
      <c r="D5324" s="9"/>
      <c r="G5324" s="9"/>
      <c r="R5324" s="9"/>
      <c r="S5324" s="9"/>
      <c r="T5324" s="9"/>
      <c r="U5324" s="9"/>
      <c r="V5324" s="9"/>
      <c r="W5324" s="9"/>
      <c r="X5324" s="9"/>
      <c r="Y5324" s="9"/>
      <c r="Z5324" s="9"/>
      <c r="AA5324" s="9"/>
      <c r="AB5324" s="9"/>
      <c r="AC5324" s="9"/>
      <c r="AD5324" s="9"/>
      <c r="AE5324" s="9"/>
      <c r="AF5324" s="55"/>
      <c r="AG5324" s="55"/>
      <c r="AH5324" s="9"/>
      <c r="AI5324" s="9"/>
      <c r="AJ5324" s="9"/>
      <c r="AK5324" s="9"/>
      <c r="AL5324" s="9"/>
      <c r="AM5324" s="9"/>
      <c r="AN5324" s="9"/>
      <c r="AO5324" s="9"/>
      <c r="AP5324" s="9"/>
      <c r="AQ5324" s="9"/>
      <c r="AR5324" s="9"/>
      <c r="AS5324" s="9"/>
      <c r="AT5324" s="9"/>
      <c r="AU5324" s="9"/>
      <c r="AV5324" s="9"/>
      <c r="AW5324" s="9"/>
      <c r="AX5324" s="9"/>
      <c r="AY5324" s="9"/>
      <c r="AZ5324" s="9"/>
      <c r="BA5324" s="9"/>
      <c r="BB5324" s="9"/>
      <c r="BC5324" s="9"/>
      <c r="BD5324" s="9"/>
      <c r="BE5324" s="9"/>
      <c r="BF5324" s="9"/>
      <c r="BG5324" s="9"/>
      <c r="BH5324" s="9"/>
      <c r="BI5324" s="9"/>
      <c r="BJ5324" s="9"/>
      <c r="BK5324" s="9"/>
      <c r="BL5324" s="9"/>
      <c r="BM5324" s="9"/>
      <c r="BN5324" s="9"/>
      <c r="BO5324" s="9"/>
      <c r="BP5324" s="9"/>
      <c r="BQ5324" s="9"/>
      <c r="BT5324" s="9"/>
      <c r="BU5324" s="9"/>
      <c r="BX5324" s="9"/>
      <c r="BY5324" s="9"/>
      <c r="CB5324" s="9"/>
      <c r="CC5324" s="9"/>
      <c r="CF5324" s="9"/>
      <c r="CG5324" s="9"/>
      <c r="CJ5324" s="9"/>
      <c r="CK5324" s="9"/>
      <c r="CN5324" s="9"/>
      <c r="CO5324" s="9"/>
      <c r="CP5324" s="9"/>
      <c r="CQ5324" s="9"/>
      <c r="CR5324" s="9"/>
      <c r="CS5324" s="9"/>
      <c r="CT5324" s="9"/>
      <c r="CU5324" s="9"/>
      <c r="CV5324" s="9"/>
      <c r="CW5324" s="9"/>
      <c r="CX5324" s="9"/>
      <c r="CY5324" s="9"/>
      <c r="CZ5324" s="9"/>
      <c r="DA5324" s="9"/>
      <c r="DB5324" s="9"/>
      <c r="DC5324" s="9"/>
      <c r="DD5324" s="9"/>
      <c r="DE5324" s="9"/>
      <c r="DF5324" s="9"/>
      <c r="DG5324" s="9"/>
      <c r="DH5324" s="9"/>
      <c r="DI5324" s="9"/>
      <c r="DJ5324" s="9"/>
      <c r="DK5324" s="9"/>
      <c r="DL5324" s="9"/>
      <c r="DM5324" s="9"/>
      <c r="DN5324" s="9"/>
      <c r="DO5324" s="9"/>
      <c r="DP5324" s="9"/>
      <c r="DQ5324" s="9"/>
      <c r="DR5324" s="9"/>
      <c r="DS5324" s="9"/>
      <c r="DT5324" s="9"/>
      <c r="DU5324" s="9"/>
      <c r="DV5324" s="9"/>
      <c r="DW5324" s="9"/>
      <c r="DX5324" s="9"/>
      <c r="DY5324" s="9"/>
      <c r="DZ5324" s="9"/>
      <c r="EA5324" s="9"/>
    </row>
    <row r="5325" spans="2:131" ht="19.5" customHeight="1" x14ac:dyDescent="0.25">
      <c r="B5325" s="9"/>
      <c r="D5325" s="9"/>
      <c r="G5325" s="9"/>
      <c r="R5325" s="9"/>
      <c r="S5325" s="9"/>
      <c r="T5325" s="9"/>
      <c r="U5325" s="9"/>
      <c r="V5325" s="9"/>
      <c r="W5325" s="9"/>
      <c r="X5325" s="9"/>
      <c r="Y5325" s="9"/>
      <c r="Z5325" s="9"/>
      <c r="AA5325" s="9"/>
      <c r="AB5325" s="9"/>
      <c r="AC5325" s="9"/>
      <c r="AD5325" s="9"/>
      <c r="AE5325" s="9"/>
      <c r="AF5325" s="55"/>
      <c r="AG5325" s="55"/>
      <c r="AH5325" s="9"/>
      <c r="AI5325" s="9"/>
      <c r="AJ5325" s="9"/>
      <c r="AK5325" s="9"/>
      <c r="AL5325" s="9"/>
      <c r="AM5325" s="9"/>
      <c r="AN5325" s="9"/>
      <c r="AO5325" s="9"/>
      <c r="AP5325" s="9"/>
      <c r="AQ5325" s="9"/>
      <c r="AR5325" s="9"/>
      <c r="AS5325" s="9"/>
      <c r="AT5325" s="9"/>
      <c r="AU5325" s="9"/>
      <c r="AV5325" s="9"/>
      <c r="AW5325" s="9"/>
      <c r="AX5325" s="9"/>
      <c r="AY5325" s="9"/>
      <c r="AZ5325" s="9"/>
      <c r="BA5325" s="9"/>
      <c r="BB5325" s="9"/>
      <c r="BC5325" s="9"/>
      <c r="BD5325" s="9"/>
      <c r="BE5325" s="9"/>
      <c r="BF5325" s="9"/>
      <c r="BG5325" s="9"/>
      <c r="BH5325" s="9"/>
      <c r="BI5325" s="9"/>
      <c r="BJ5325" s="9"/>
      <c r="BK5325" s="9"/>
      <c r="BL5325" s="9"/>
      <c r="BM5325" s="9"/>
      <c r="BN5325" s="9"/>
      <c r="BO5325" s="9"/>
      <c r="BP5325" s="9"/>
      <c r="BQ5325" s="9"/>
      <c r="BT5325" s="9"/>
      <c r="BU5325" s="9"/>
      <c r="BX5325" s="9"/>
      <c r="BY5325" s="9"/>
      <c r="CB5325" s="9"/>
      <c r="CC5325" s="9"/>
      <c r="CF5325" s="9"/>
      <c r="CG5325" s="9"/>
      <c r="CJ5325" s="9"/>
      <c r="CK5325" s="9"/>
      <c r="CN5325" s="9"/>
      <c r="CO5325" s="9"/>
      <c r="CP5325" s="9"/>
      <c r="CQ5325" s="9"/>
      <c r="CR5325" s="9"/>
      <c r="CS5325" s="9"/>
      <c r="CT5325" s="9"/>
      <c r="CU5325" s="9"/>
      <c r="CV5325" s="9"/>
      <c r="CW5325" s="9"/>
      <c r="CX5325" s="9"/>
      <c r="CY5325" s="9"/>
      <c r="CZ5325" s="9"/>
      <c r="DA5325" s="9"/>
      <c r="DB5325" s="9"/>
      <c r="DC5325" s="9"/>
      <c r="DD5325" s="9"/>
      <c r="DE5325" s="9"/>
      <c r="DF5325" s="9"/>
      <c r="DG5325" s="9"/>
      <c r="DH5325" s="9"/>
      <c r="DI5325" s="9"/>
      <c r="DJ5325" s="9"/>
      <c r="DK5325" s="9"/>
      <c r="DL5325" s="9"/>
      <c r="DM5325" s="9"/>
      <c r="DN5325" s="9"/>
      <c r="DO5325" s="9"/>
      <c r="DP5325" s="9"/>
      <c r="DQ5325" s="9"/>
      <c r="DR5325" s="9"/>
      <c r="DS5325" s="9"/>
      <c r="DT5325" s="9"/>
      <c r="DU5325" s="9"/>
      <c r="DV5325" s="9"/>
      <c r="DW5325" s="9"/>
      <c r="DX5325" s="9"/>
      <c r="DY5325" s="9"/>
      <c r="DZ5325" s="9"/>
      <c r="EA5325" s="9"/>
    </row>
    <row r="5326" spans="2:131" ht="19.5" customHeight="1" x14ac:dyDescent="0.25">
      <c r="B5326" s="9"/>
      <c r="D5326" s="9"/>
      <c r="G5326" s="9"/>
      <c r="R5326" s="9"/>
      <c r="S5326" s="9"/>
      <c r="T5326" s="9"/>
      <c r="U5326" s="9"/>
      <c r="V5326" s="9"/>
      <c r="W5326" s="9"/>
      <c r="X5326" s="9"/>
      <c r="Y5326" s="9"/>
      <c r="Z5326" s="9"/>
      <c r="AA5326" s="9"/>
      <c r="AB5326" s="9"/>
      <c r="AC5326" s="9"/>
      <c r="AD5326" s="9"/>
      <c r="AE5326" s="9"/>
      <c r="AF5326" s="55"/>
      <c r="AG5326" s="55"/>
      <c r="AH5326" s="9"/>
      <c r="AI5326" s="9"/>
      <c r="AJ5326" s="9"/>
      <c r="AK5326" s="9"/>
      <c r="AL5326" s="9"/>
      <c r="AM5326" s="9"/>
      <c r="AN5326" s="9"/>
      <c r="AO5326" s="9"/>
      <c r="AP5326" s="9"/>
      <c r="AQ5326" s="9"/>
      <c r="AR5326" s="9"/>
      <c r="AS5326" s="9"/>
      <c r="AT5326" s="9"/>
      <c r="AU5326" s="9"/>
      <c r="AV5326" s="9"/>
      <c r="AW5326" s="9"/>
      <c r="AX5326" s="9"/>
      <c r="AY5326" s="9"/>
      <c r="AZ5326" s="9"/>
      <c r="BA5326" s="9"/>
      <c r="BB5326" s="9"/>
      <c r="BC5326" s="9"/>
      <c r="BD5326" s="9"/>
      <c r="BE5326" s="9"/>
      <c r="BF5326" s="9"/>
      <c r="BG5326" s="9"/>
      <c r="BH5326" s="9"/>
      <c r="BI5326" s="9"/>
      <c r="BJ5326" s="9"/>
      <c r="BK5326" s="9"/>
      <c r="BL5326" s="9"/>
      <c r="BM5326" s="9"/>
      <c r="BN5326" s="9"/>
      <c r="BO5326" s="9"/>
      <c r="BP5326" s="9"/>
      <c r="BQ5326" s="9"/>
      <c r="BT5326" s="9"/>
      <c r="BU5326" s="9"/>
      <c r="BX5326" s="9"/>
      <c r="BY5326" s="9"/>
      <c r="CB5326" s="9"/>
      <c r="CC5326" s="9"/>
      <c r="CF5326" s="9"/>
      <c r="CG5326" s="9"/>
      <c r="CJ5326" s="9"/>
      <c r="CK5326" s="9"/>
      <c r="CN5326" s="9"/>
      <c r="CO5326" s="9"/>
      <c r="CP5326" s="9"/>
      <c r="CQ5326" s="9"/>
      <c r="CR5326" s="9"/>
      <c r="CS5326" s="9"/>
      <c r="CT5326" s="9"/>
      <c r="CU5326" s="9"/>
      <c r="CV5326" s="9"/>
      <c r="CW5326" s="9"/>
      <c r="CX5326" s="9"/>
      <c r="CY5326" s="9"/>
      <c r="CZ5326" s="9"/>
      <c r="DA5326" s="9"/>
      <c r="DB5326" s="9"/>
      <c r="DC5326" s="9"/>
      <c r="DD5326" s="9"/>
      <c r="DE5326" s="9"/>
      <c r="DF5326" s="9"/>
      <c r="DG5326" s="9"/>
      <c r="DH5326" s="9"/>
      <c r="DI5326" s="9"/>
      <c r="DJ5326" s="9"/>
      <c r="DK5326" s="9"/>
      <c r="DL5326" s="9"/>
      <c r="DM5326" s="9"/>
      <c r="DN5326" s="9"/>
      <c r="DO5326" s="9"/>
      <c r="DP5326" s="9"/>
      <c r="DQ5326" s="9"/>
      <c r="DR5326" s="9"/>
      <c r="DS5326" s="9"/>
      <c r="DT5326" s="9"/>
      <c r="DU5326" s="9"/>
      <c r="DV5326" s="9"/>
      <c r="DW5326" s="9"/>
      <c r="DX5326" s="9"/>
      <c r="DY5326" s="9"/>
      <c r="DZ5326" s="9"/>
      <c r="EA5326" s="9"/>
    </row>
    <row r="5327" spans="2:131" ht="19.5" customHeight="1" x14ac:dyDescent="0.25">
      <c r="B5327" s="9"/>
      <c r="D5327" s="9"/>
      <c r="G5327" s="9"/>
      <c r="R5327" s="9"/>
      <c r="S5327" s="9"/>
      <c r="T5327" s="9"/>
      <c r="U5327" s="9"/>
      <c r="V5327" s="9"/>
      <c r="W5327" s="9"/>
      <c r="X5327" s="9"/>
      <c r="Y5327" s="9"/>
      <c r="Z5327" s="9"/>
      <c r="AA5327" s="9"/>
      <c r="AB5327" s="9"/>
      <c r="AC5327" s="9"/>
      <c r="AD5327" s="9"/>
      <c r="AE5327" s="9"/>
      <c r="AF5327" s="55"/>
      <c r="AG5327" s="55"/>
      <c r="AH5327" s="9"/>
      <c r="AI5327" s="9"/>
      <c r="AJ5327" s="9"/>
      <c r="AK5327" s="9"/>
      <c r="AL5327" s="9"/>
      <c r="AM5327" s="9"/>
      <c r="AN5327" s="9"/>
      <c r="AO5327" s="9"/>
      <c r="AP5327" s="9"/>
      <c r="AQ5327" s="9"/>
      <c r="AR5327" s="9"/>
      <c r="AS5327" s="9"/>
      <c r="AT5327" s="9"/>
      <c r="AU5327" s="9"/>
      <c r="AV5327" s="9"/>
      <c r="AW5327" s="9"/>
      <c r="AX5327" s="9"/>
      <c r="AY5327" s="9"/>
      <c r="AZ5327" s="9"/>
      <c r="BA5327" s="9"/>
      <c r="BB5327" s="9"/>
      <c r="BC5327" s="9"/>
      <c r="BD5327" s="9"/>
      <c r="BE5327" s="9"/>
      <c r="BF5327" s="9"/>
      <c r="BG5327" s="9"/>
      <c r="BH5327" s="9"/>
      <c r="BI5327" s="9"/>
      <c r="BJ5327" s="9"/>
      <c r="BK5327" s="9"/>
      <c r="BL5327" s="9"/>
      <c r="BM5327" s="9"/>
      <c r="BN5327" s="9"/>
      <c r="BO5327" s="9"/>
      <c r="BP5327" s="9"/>
      <c r="BQ5327" s="9"/>
      <c r="BT5327" s="9"/>
      <c r="BU5327" s="9"/>
      <c r="BX5327" s="9"/>
      <c r="BY5327" s="9"/>
      <c r="CB5327" s="9"/>
      <c r="CC5327" s="9"/>
      <c r="CF5327" s="9"/>
      <c r="CG5327" s="9"/>
      <c r="CJ5327" s="9"/>
      <c r="CK5327" s="9"/>
      <c r="CN5327" s="9"/>
      <c r="CO5327" s="9"/>
      <c r="CP5327" s="9"/>
      <c r="CQ5327" s="9"/>
      <c r="CR5327" s="9"/>
      <c r="CS5327" s="9"/>
      <c r="CT5327" s="9"/>
      <c r="CU5327" s="9"/>
      <c r="CV5327" s="9"/>
      <c r="CW5327" s="9"/>
      <c r="CX5327" s="9"/>
      <c r="CY5327" s="9"/>
      <c r="CZ5327" s="9"/>
      <c r="DA5327" s="9"/>
      <c r="DB5327" s="9"/>
      <c r="DC5327" s="9"/>
      <c r="DD5327" s="9"/>
      <c r="DE5327" s="9"/>
      <c r="DF5327" s="9"/>
      <c r="DG5327" s="9"/>
      <c r="DH5327" s="9"/>
      <c r="DI5327" s="9"/>
      <c r="DJ5327" s="9"/>
      <c r="DK5327" s="9"/>
      <c r="DL5327" s="9"/>
      <c r="DM5327" s="9"/>
      <c r="DN5327" s="9"/>
      <c r="DO5327" s="9"/>
      <c r="DP5327" s="9"/>
      <c r="DQ5327" s="9"/>
      <c r="DR5327" s="9"/>
      <c r="DS5327" s="9"/>
      <c r="DT5327" s="9"/>
      <c r="DU5327" s="9"/>
      <c r="DV5327" s="9"/>
      <c r="DW5327" s="9"/>
      <c r="DX5327" s="9"/>
      <c r="DY5327" s="9"/>
      <c r="DZ5327" s="9"/>
      <c r="EA5327" s="9"/>
    </row>
    <row r="5328" spans="2:131" ht="19.5" customHeight="1" x14ac:dyDescent="0.25">
      <c r="B5328" s="9"/>
      <c r="D5328" s="9"/>
      <c r="G5328" s="9"/>
      <c r="R5328" s="9"/>
      <c r="S5328" s="9"/>
      <c r="T5328" s="9"/>
      <c r="U5328" s="9"/>
      <c r="V5328" s="9"/>
      <c r="W5328" s="9"/>
      <c r="X5328" s="9"/>
      <c r="Y5328" s="9"/>
      <c r="Z5328" s="9"/>
      <c r="AA5328" s="9"/>
      <c r="AB5328" s="9"/>
      <c r="AC5328" s="9"/>
      <c r="AD5328" s="9"/>
      <c r="AE5328" s="9"/>
      <c r="AF5328" s="55"/>
      <c r="AG5328" s="55"/>
      <c r="AH5328" s="9"/>
      <c r="AI5328" s="9"/>
      <c r="AJ5328" s="9"/>
      <c r="AK5328" s="9"/>
      <c r="AL5328" s="9"/>
      <c r="AM5328" s="9"/>
      <c r="AN5328" s="9"/>
      <c r="AO5328" s="9"/>
      <c r="AP5328" s="9"/>
      <c r="AQ5328" s="9"/>
      <c r="AR5328" s="9"/>
      <c r="AS5328" s="9"/>
      <c r="AT5328" s="9"/>
      <c r="AU5328" s="9"/>
      <c r="AV5328" s="9"/>
      <c r="AW5328" s="9"/>
      <c r="AX5328" s="9"/>
      <c r="AY5328" s="9"/>
      <c r="AZ5328" s="9"/>
      <c r="BA5328" s="9"/>
      <c r="BB5328" s="9"/>
      <c r="BC5328" s="9"/>
      <c r="BD5328" s="9"/>
      <c r="BE5328" s="9"/>
      <c r="BF5328" s="9"/>
      <c r="BG5328" s="9"/>
      <c r="BH5328" s="9"/>
      <c r="BI5328" s="9"/>
      <c r="BJ5328" s="9"/>
      <c r="BK5328" s="9"/>
      <c r="BL5328" s="9"/>
      <c r="BM5328" s="9"/>
      <c r="BN5328" s="9"/>
      <c r="BO5328" s="9"/>
      <c r="BP5328" s="9"/>
      <c r="BQ5328" s="9"/>
      <c r="BT5328" s="9"/>
      <c r="BU5328" s="9"/>
      <c r="BX5328" s="9"/>
      <c r="BY5328" s="9"/>
      <c r="CB5328" s="9"/>
      <c r="CC5328" s="9"/>
      <c r="CF5328" s="9"/>
      <c r="CG5328" s="9"/>
      <c r="CJ5328" s="9"/>
      <c r="CK5328" s="9"/>
      <c r="CN5328" s="9"/>
      <c r="CO5328" s="9"/>
      <c r="CP5328" s="9"/>
      <c r="CQ5328" s="9"/>
      <c r="CR5328" s="9"/>
      <c r="CS5328" s="9"/>
      <c r="CT5328" s="9"/>
      <c r="CU5328" s="9"/>
      <c r="CV5328" s="9"/>
      <c r="CW5328" s="9"/>
      <c r="CX5328" s="9"/>
      <c r="CY5328" s="9"/>
      <c r="CZ5328" s="9"/>
      <c r="DA5328" s="9"/>
      <c r="DB5328" s="9"/>
      <c r="DC5328" s="9"/>
      <c r="DD5328" s="9"/>
      <c r="DE5328" s="9"/>
      <c r="DF5328" s="9"/>
      <c r="DG5328" s="9"/>
      <c r="DH5328" s="9"/>
      <c r="DI5328" s="9"/>
      <c r="DJ5328" s="9"/>
      <c r="DK5328" s="9"/>
      <c r="DL5328" s="9"/>
      <c r="DM5328" s="9"/>
      <c r="DN5328" s="9"/>
      <c r="DO5328" s="9"/>
      <c r="DP5328" s="9"/>
      <c r="DQ5328" s="9"/>
      <c r="DR5328" s="9"/>
      <c r="DS5328" s="9"/>
      <c r="DT5328" s="9"/>
      <c r="DU5328" s="9"/>
      <c r="DV5328" s="9"/>
      <c r="DW5328" s="9"/>
      <c r="DX5328" s="9"/>
      <c r="DY5328" s="9"/>
      <c r="DZ5328" s="9"/>
      <c r="EA5328" s="9"/>
    </row>
    <row r="5329" spans="2:131" ht="19.5" customHeight="1" x14ac:dyDescent="0.25">
      <c r="B5329" s="9"/>
      <c r="D5329" s="9"/>
      <c r="G5329" s="9"/>
      <c r="R5329" s="9"/>
      <c r="S5329" s="9"/>
      <c r="T5329" s="9"/>
      <c r="U5329" s="9"/>
      <c r="V5329" s="9"/>
      <c r="W5329" s="9"/>
      <c r="X5329" s="9"/>
      <c r="Y5329" s="9"/>
      <c r="Z5329" s="9"/>
      <c r="AA5329" s="9"/>
      <c r="AB5329" s="9"/>
      <c r="AC5329" s="9"/>
      <c r="AD5329" s="9"/>
      <c r="AE5329" s="9"/>
      <c r="AF5329" s="55"/>
      <c r="AG5329" s="55"/>
      <c r="AH5329" s="9"/>
      <c r="AI5329" s="9"/>
      <c r="AJ5329" s="9"/>
      <c r="AK5329" s="9"/>
      <c r="AL5329" s="9"/>
      <c r="AM5329" s="9"/>
      <c r="AN5329" s="9"/>
      <c r="AO5329" s="9"/>
      <c r="AP5329" s="9"/>
      <c r="AQ5329" s="9"/>
      <c r="AR5329" s="9"/>
      <c r="AS5329" s="9"/>
      <c r="AT5329" s="9"/>
      <c r="AU5329" s="9"/>
      <c r="AV5329" s="9"/>
      <c r="AW5329" s="9"/>
      <c r="AX5329" s="9"/>
      <c r="AY5329" s="9"/>
      <c r="AZ5329" s="9"/>
      <c r="BA5329" s="9"/>
      <c r="BB5329" s="9"/>
      <c r="BC5329" s="9"/>
      <c r="BD5329" s="9"/>
      <c r="BE5329" s="9"/>
      <c r="BF5329" s="9"/>
      <c r="BG5329" s="9"/>
      <c r="BH5329" s="9"/>
      <c r="BI5329" s="9"/>
      <c r="BJ5329" s="9"/>
      <c r="BK5329" s="9"/>
      <c r="BL5329" s="9"/>
      <c r="BM5329" s="9"/>
      <c r="BN5329" s="9"/>
      <c r="BO5329" s="9"/>
      <c r="BP5329" s="9"/>
      <c r="BQ5329" s="9"/>
      <c r="BT5329" s="9"/>
      <c r="BU5329" s="9"/>
      <c r="BX5329" s="9"/>
      <c r="BY5329" s="9"/>
      <c r="CB5329" s="9"/>
      <c r="CC5329" s="9"/>
      <c r="CF5329" s="9"/>
      <c r="CG5329" s="9"/>
      <c r="CJ5329" s="9"/>
      <c r="CK5329" s="9"/>
      <c r="CN5329" s="9"/>
      <c r="CO5329" s="9"/>
      <c r="CP5329" s="9"/>
      <c r="CQ5329" s="9"/>
      <c r="CR5329" s="9"/>
      <c r="CS5329" s="9"/>
      <c r="CT5329" s="9"/>
      <c r="CU5329" s="9"/>
      <c r="CV5329" s="9"/>
      <c r="CW5329" s="9"/>
      <c r="CX5329" s="9"/>
      <c r="CY5329" s="9"/>
      <c r="CZ5329" s="9"/>
      <c r="DA5329" s="9"/>
      <c r="DB5329" s="9"/>
      <c r="DC5329" s="9"/>
      <c r="DD5329" s="9"/>
      <c r="DE5329" s="9"/>
      <c r="DF5329" s="9"/>
      <c r="DG5329" s="9"/>
      <c r="DH5329" s="9"/>
      <c r="DI5329" s="9"/>
      <c r="DJ5329" s="9"/>
      <c r="DK5329" s="9"/>
      <c r="DL5329" s="9"/>
      <c r="DM5329" s="9"/>
      <c r="DN5329" s="9"/>
      <c r="DO5329" s="9"/>
      <c r="DP5329" s="9"/>
      <c r="DQ5329" s="9"/>
      <c r="DR5329" s="9"/>
      <c r="DS5329" s="9"/>
      <c r="DT5329" s="9"/>
      <c r="DU5329" s="9"/>
      <c r="DV5329" s="9"/>
      <c r="DW5329" s="9"/>
      <c r="DX5329" s="9"/>
      <c r="DY5329" s="9"/>
      <c r="DZ5329" s="9"/>
      <c r="EA5329" s="9"/>
    </row>
    <row r="5330" spans="2:131" ht="19.5" customHeight="1" x14ac:dyDescent="0.25">
      <c r="B5330" s="9"/>
      <c r="D5330" s="9"/>
      <c r="G5330" s="9"/>
      <c r="R5330" s="9"/>
      <c r="S5330" s="9"/>
      <c r="T5330" s="9"/>
      <c r="U5330" s="9"/>
      <c r="V5330" s="9"/>
      <c r="W5330" s="9"/>
      <c r="X5330" s="9"/>
      <c r="Y5330" s="9"/>
      <c r="Z5330" s="9"/>
      <c r="AA5330" s="9"/>
      <c r="AB5330" s="9"/>
      <c r="AC5330" s="9"/>
      <c r="AD5330" s="9"/>
      <c r="AE5330" s="9"/>
      <c r="AF5330" s="55"/>
      <c r="AG5330" s="55"/>
      <c r="AH5330" s="9"/>
      <c r="AI5330" s="9"/>
      <c r="AJ5330" s="9"/>
      <c r="AK5330" s="9"/>
      <c r="AL5330" s="9"/>
      <c r="AM5330" s="9"/>
      <c r="AN5330" s="9"/>
      <c r="AO5330" s="9"/>
      <c r="AP5330" s="9"/>
      <c r="AQ5330" s="9"/>
      <c r="AR5330" s="9"/>
      <c r="AS5330" s="9"/>
      <c r="AT5330" s="9"/>
      <c r="AU5330" s="9"/>
      <c r="AV5330" s="9"/>
      <c r="AW5330" s="9"/>
      <c r="AX5330" s="9"/>
      <c r="AY5330" s="9"/>
      <c r="AZ5330" s="9"/>
      <c r="BA5330" s="9"/>
      <c r="BB5330" s="9"/>
      <c r="BC5330" s="9"/>
      <c r="BD5330" s="9"/>
      <c r="BE5330" s="9"/>
      <c r="BF5330" s="9"/>
      <c r="BG5330" s="9"/>
      <c r="BH5330" s="9"/>
      <c r="BI5330" s="9"/>
      <c r="BJ5330" s="9"/>
      <c r="BK5330" s="9"/>
      <c r="BL5330" s="9"/>
      <c r="BM5330" s="9"/>
      <c r="BN5330" s="9"/>
      <c r="BO5330" s="9"/>
      <c r="BP5330" s="9"/>
      <c r="BQ5330" s="9"/>
      <c r="BT5330" s="9"/>
      <c r="BU5330" s="9"/>
      <c r="BX5330" s="9"/>
      <c r="BY5330" s="9"/>
      <c r="CB5330" s="9"/>
      <c r="CC5330" s="9"/>
      <c r="CF5330" s="9"/>
      <c r="CG5330" s="9"/>
      <c r="CJ5330" s="9"/>
      <c r="CK5330" s="9"/>
      <c r="CN5330" s="9"/>
      <c r="CO5330" s="9"/>
      <c r="CP5330" s="9"/>
      <c r="CQ5330" s="9"/>
      <c r="CR5330" s="9"/>
      <c r="CS5330" s="9"/>
      <c r="CT5330" s="9"/>
      <c r="CU5330" s="9"/>
      <c r="CV5330" s="9"/>
      <c r="CW5330" s="9"/>
      <c r="CX5330" s="9"/>
      <c r="CY5330" s="9"/>
      <c r="CZ5330" s="9"/>
      <c r="DA5330" s="9"/>
      <c r="DB5330" s="9"/>
      <c r="DC5330" s="9"/>
      <c r="DD5330" s="9"/>
      <c r="DE5330" s="9"/>
      <c r="DF5330" s="9"/>
      <c r="DG5330" s="9"/>
      <c r="DH5330" s="9"/>
      <c r="DI5330" s="9"/>
      <c r="DJ5330" s="9"/>
      <c r="DK5330" s="9"/>
      <c r="DL5330" s="9"/>
      <c r="DM5330" s="9"/>
      <c r="DN5330" s="9"/>
      <c r="DO5330" s="9"/>
      <c r="DP5330" s="9"/>
      <c r="DQ5330" s="9"/>
      <c r="DR5330" s="9"/>
      <c r="DS5330" s="9"/>
      <c r="DT5330" s="9"/>
      <c r="DU5330" s="9"/>
      <c r="DV5330" s="9"/>
      <c r="DW5330" s="9"/>
      <c r="DX5330" s="9"/>
      <c r="DY5330" s="9"/>
      <c r="DZ5330" s="9"/>
      <c r="EA5330" s="9"/>
    </row>
    <row r="5331" spans="2:131" ht="19.5" customHeight="1" x14ac:dyDescent="0.25">
      <c r="B5331" s="9"/>
      <c r="D5331" s="9"/>
      <c r="G5331" s="9"/>
      <c r="R5331" s="9"/>
      <c r="S5331" s="9"/>
      <c r="T5331" s="9"/>
      <c r="U5331" s="9"/>
      <c r="V5331" s="9"/>
      <c r="W5331" s="9"/>
      <c r="X5331" s="9"/>
      <c r="Y5331" s="9"/>
      <c r="Z5331" s="9"/>
      <c r="AA5331" s="9"/>
      <c r="AB5331" s="9"/>
      <c r="AC5331" s="9"/>
      <c r="AD5331" s="9"/>
      <c r="AE5331" s="9"/>
      <c r="AF5331" s="55"/>
      <c r="AG5331" s="55"/>
      <c r="AH5331" s="9"/>
      <c r="AI5331" s="9"/>
      <c r="AJ5331" s="9"/>
      <c r="AK5331" s="9"/>
      <c r="AL5331" s="9"/>
      <c r="AM5331" s="9"/>
      <c r="AN5331" s="9"/>
      <c r="AO5331" s="9"/>
      <c r="AP5331" s="9"/>
      <c r="AQ5331" s="9"/>
      <c r="AR5331" s="9"/>
      <c r="AS5331" s="9"/>
      <c r="AT5331" s="9"/>
      <c r="AU5331" s="9"/>
      <c r="AV5331" s="9"/>
      <c r="AW5331" s="9"/>
      <c r="AX5331" s="9"/>
      <c r="AY5331" s="9"/>
      <c r="AZ5331" s="9"/>
      <c r="BA5331" s="9"/>
      <c r="BB5331" s="9"/>
      <c r="BC5331" s="9"/>
      <c r="BD5331" s="9"/>
      <c r="BE5331" s="9"/>
      <c r="BF5331" s="9"/>
      <c r="BG5331" s="9"/>
      <c r="BH5331" s="9"/>
      <c r="BI5331" s="9"/>
      <c r="BJ5331" s="9"/>
      <c r="BK5331" s="9"/>
      <c r="BL5331" s="9"/>
      <c r="BM5331" s="9"/>
      <c r="BN5331" s="9"/>
      <c r="BO5331" s="9"/>
      <c r="BP5331" s="9"/>
      <c r="BQ5331" s="9"/>
      <c r="BT5331" s="9"/>
      <c r="BU5331" s="9"/>
      <c r="BX5331" s="9"/>
      <c r="BY5331" s="9"/>
      <c r="CB5331" s="9"/>
      <c r="CC5331" s="9"/>
      <c r="CF5331" s="9"/>
      <c r="CG5331" s="9"/>
      <c r="CJ5331" s="9"/>
      <c r="CK5331" s="9"/>
      <c r="CN5331" s="9"/>
      <c r="CO5331" s="9"/>
      <c r="CP5331" s="9"/>
      <c r="CQ5331" s="9"/>
      <c r="CR5331" s="9"/>
      <c r="CS5331" s="9"/>
      <c r="CT5331" s="9"/>
      <c r="CU5331" s="9"/>
      <c r="CV5331" s="9"/>
      <c r="CW5331" s="9"/>
      <c r="CX5331" s="9"/>
      <c r="CY5331" s="9"/>
      <c r="CZ5331" s="9"/>
      <c r="DA5331" s="9"/>
      <c r="DB5331" s="9"/>
      <c r="DC5331" s="9"/>
      <c r="DD5331" s="9"/>
      <c r="DE5331" s="9"/>
      <c r="DF5331" s="9"/>
      <c r="DG5331" s="9"/>
      <c r="DH5331" s="9"/>
      <c r="DI5331" s="9"/>
      <c r="DJ5331" s="9"/>
      <c r="DK5331" s="9"/>
      <c r="DL5331" s="9"/>
      <c r="DM5331" s="9"/>
      <c r="DN5331" s="9"/>
      <c r="DO5331" s="9"/>
      <c r="DP5331" s="9"/>
      <c r="DQ5331" s="9"/>
      <c r="DR5331" s="9"/>
      <c r="DS5331" s="9"/>
      <c r="DT5331" s="9"/>
      <c r="DU5331" s="9"/>
      <c r="DV5331" s="9"/>
      <c r="DW5331" s="9"/>
      <c r="DX5331" s="9"/>
      <c r="DY5331" s="9"/>
      <c r="DZ5331" s="9"/>
      <c r="EA5331" s="9"/>
    </row>
    <row r="5332" spans="2:131" ht="19.5" customHeight="1" x14ac:dyDescent="0.25">
      <c r="B5332" s="9"/>
      <c r="D5332" s="9"/>
      <c r="G5332" s="9"/>
      <c r="R5332" s="9"/>
      <c r="S5332" s="9"/>
      <c r="T5332" s="9"/>
      <c r="U5332" s="9"/>
      <c r="V5332" s="9"/>
      <c r="W5332" s="9"/>
      <c r="X5332" s="9"/>
      <c r="Y5332" s="9"/>
      <c r="Z5332" s="9"/>
      <c r="AA5332" s="9"/>
      <c r="AB5332" s="9"/>
      <c r="AC5332" s="9"/>
      <c r="AD5332" s="9"/>
      <c r="AE5332" s="9"/>
      <c r="AF5332" s="55"/>
      <c r="AG5332" s="55"/>
      <c r="AH5332" s="9"/>
      <c r="AI5332" s="9"/>
      <c r="AJ5332" s="9"/>
      <c r="AK5332" s="9"/>
      <c r="AL5332" s="9"/>
      <c r="AM5332" s="9"/>
      <c r="AN5332" s="9"/>
      <c r="AO5332" s="9"/>
      <c r="AP5332" s="9"/>
      <c r="AQ5332" s="9"/>
      <c r="AR5332" s="9"/>
      <c r="AS5332" s="9"/>
      <c r="AT5332" s="9"/>
      <c r="AU5332" s="9"/>
      <c r="AV5332" s="9"/>
      <c r="AW5332" s="9"/>
      <c r="AX5332" s="9"/>
      <c r="AY5332" s="9"/>
      <c r="AZ5332" s="9"/>
      <c r="BA5332" s="9"/>
      <c r="BB5332" s="9"/>
      <c r="BC5332" s="9"/>
      <c r="BD5332" s="9"/>
      <c r="BE5332" s="9"/>
      <c r="BF5332" s="9"/>
      <c r="BG5332" s="9"/>
      <c r="BH5332" s="9"/>
      <c r="BI5332" s="9"/>
      <c r="BJ5332" s="9"/>
      <c r="BK5332" s="9"/>
      <c r="BL5332" s="9"/>
      <c r="BM5332" s="9"/>
      <c r="BN5332" s="9"/>
      <c r="BO5332" s="9"/>
      <c r="BP5332" s="9"/>
      <c r="BQ5332" s="9"/>
      <c r="BT5332" s="9"/>
      <c r="BU5332" s="9"/>
      <c r="BX5332" s="9"/>
      <c r="BY5332" s="9"/>
      <c r="CB5332" s="9"/>
      <c r="CC5332" s="9"/>
      <c r="CF5332" s="9"/>
      <c r="CG5332" s="9"/>
      <c r="CJ5332" s="9"/>
      <c r="CK5332" s="9"/>
      <c r="CN5332" s="9"/>
      <c r="CO5332" s="9"/>
      <c r="CP5332" s="9"/>
      <c r="CQ5332" s="9"/>
      <c r="CR5332" s="9"/>
      <c r="CS5332" s="9"/>
      <c r="CT5332" s="9"/>
      <c r="CU5332" s="9"/>
      <c r="CV5332" s="9"/>
      <c r="CW5332" s="9"/>
      <c r="CX5332" s="9"/>
      <c r="CY5332" s="9"/>
      <c r="CZ5332" s="9"/>
      <c r="DA5332" s="9"/>
      <c r="DB5332" s="9"/>
      <c r="DC5332" s="9"/>
      <c r="DD5332" s="9"/>
      <c r="DE5332" s="9"/>
      <c r="DF5332" s="9"/>
      <c r="DG5332" s="9"/>
      <c r="DH5332" s="9"/>
      <c r="DI5332" s="9"/>
      <c r="DJ5332" s="9"/>
      <c r="DK5332" s="9"/>
      <c r="DL5332" s="9"/>
      <c r="DM5332" s="9"/>
      <c r="DN5332" s="9"/>
      <c r="DO5332" s="9"/>
      <c r="DP5332" s="9"/>
      <c r="DQ5332" s="9"/>
      <c r="DR5332" s="9"/>
      <c r="DS5332" s="9"/>
      <c r="DT5332" s="9"/>
      <c r="DU5332" s="9"/>
      <c r="DV5332" s="9"/>
      <c r="DW5332" s="9"/>
      <c r="DX5332" s="9"/>
      <c r="DY5332" s="9"/>
      <c r="DZ5332" s="9"/>
      <c r="EA5332" s="9"/>
    </row>
    <row r="5333" spans="2:131" ht="19.5" customHeight="1" x14ac:dyDescent="0.25">
      <c r="B5333" s="9"/>
      <c r="D5333" s="9"/>
      <c r="G5333" s="9"/>
      <c r="R5333" s="9"/>
      <c r="S5333" s="9"/>
      <c r="T5333" s="9"/>
      <c r="U5333" s="9"/>
      <c r="V5333" s="9"/>
      <c r="W5333" s="9"/>
      <c r="X5333" s="9"/>
      <c r="Y5333" s="9"/>
      <c r="Z5333" s="9"/>
      <c r="AA5333" s="9"/>
      <c r="AB5333" s="9"/>
      <c r="AC5333" s="9"/>
      <c r="AD5333" s="9"/>
      <c r="AE5333" s="9"/>
      <c r="AF5333" s="55"/>
      <c r="AG5333" s="55"/>
      <c r="AH5333" s="9"/>
      <c r="AI5333" s="9"/>
      <c r="AJ5333" s="9"/>
      <c r="AK5333" s="9"/>
      <c r="AL5333" s="9"/>
      <c r="AM5333" s="9"/>
      <c r="AN5333" s="9"/>
      <c r="AO5333" s="9"/>
      <c r="AP5333" s="9"/>
      <c r="AQ5333" s="9"/>
      <c r="AR5333" s="9"/>
      <c r="AS5333" s="9"/>
      <c r="AT5333" s="9"/>
      <c r="AU5333" s="9"/>
      <c r="AV5333" s="9"/>
      <c r="AW5333" s="9"/>
      <c r="AX5333" s="9"/>
      <c r="AY5333" s="9"/>
      <c r="AZ5333" s="9"/>
      <c r="BA5333" s="9"/>
      <c r="BB5333" s="9"/>
      <c r="BC5333" s="9"/>
      <c r="BD5333" s="9"/>
      <c r="BE5333" s="9"/>
      <c r="BF5333" s="9"/>
      <c r="BG5333" s="9"/>
      <c r="BH5333" s="9"/>
      <c r="BI5333" s="9"/>
      <c r="BJ5333" s="9"/>
      <c r="BK5333" s="9"/>
      <c r="BL5333" s="9"/>
      <c r="BM5333" s="9"/>
      <c r="BN5333" s="9"/>
      <c r="BO5333" s="9"/>
      <c r="BP5333" s="9"/>
      <c r="BQ5333" s="9"/>
      <c r="BT5333" s="9"/>
      <c r="BU5333" s="9"/>
      <c r="BX5333" s="9"/>
      <c r="BY5333" s="9"/>
      <c r="CB5333" s="9"/>
      <c r="CC5333" s="9"/>
      <c r="CF5333" s="9"/>
      <c r="CG5333" s="9"/>
      <c r="CJ5333" s="9"/>
      <c r="CK5333" s="9"/>
      <c r="CN5333" s="9"/>
      <c r="CO5333" s="9"/>
      <c r="CP5333" s="9"/>
      <c r="CQ5333" s="9"/>
      <c r="CR5333" s="9"/>
      <c r="CS5333" s="9"/>
      <c r="CT5333" s="9"/>
      <c r="CU5333" s="9"/>
      <c r="CV5333" s="9"/>
      <c r="CW5333" s="9"/>
      <c r="CX5333" s="9"/>
      <c r="CY5333" s="9"/>
      <c r="CZ5333" s="9"/>
      <c r="DA5333" s="9"/>
      <c r="DB5333" s="9"/>
      <c r="DC5333" s="9"/>
      <c r="DD5333" s="9"/>
      <c r="DE5333" s="9"/>
      <c r="DF5333" s="9"/>
      <c r="DG5333" s="9"/>
      <c r="DH5333" s="9"/>
      <c r="DI5333" s="9"/>
      <c r="DJ5333" s="9"/>
      <c r="DK5333" s="9"/>
      <c r="DL5333" s="9"/>
      <c r="DM5333" s="9"/>
      <c r="DN5333" s="9"/>
      <c r="DO5333" s="9"/>
      <c r="DP5333" s="9"/>
      <c r="DQ5333" s="9"/>
      <c r="DR5333" s="9"/>
      <c r="DS5333" s="9"/>
      <c r="DT5333" s="9"/>
      <c r="DU5333" s="9"/>
      <c r="DV5333" s="9"/>
      <c r="DW5333" s="9"/>
      <c r="DX5333" s="9"/>
      <c r="DY5333" s="9"/>
      <c r="DZ5333" s="9"/>
      <c r="EA5333" s="9"/>
    </row>
    <row r="5334" spans="2:131" ht="19.5" customHeight="1" x14ac:dyDescent="0.25">
      <c r="B5334" s="9"/>
      <c r="D5334" s="9"/>
      <c r="G5334" s="9"/>
      <c r="R5334" s="9"/>
      <c r="S5334" s="9"/>
      <c r="T5334" s="9"/>
      <c r="U5334" s="9"/>
      <c r="V5334" s="9"/>
      <c r="W5334" s="9"/>
      <c r="X5334" s="9"/>
      <c r="Y5334" s="9"/>
      <c r="Z5334" s="9"/>
      <c r="AA5334" s="9"/>
      <c r="AB5334" s="9"/>
      <c r="AC5334" s="9"/>
      <c r="AD5334" s="9"/>
      <c r="AE5334" s="9"/>
      <c r="AF5334" s="55"/>
      <c r="AG5334" s="55"/>
      <c r="AH5334" s="9"/>
      <c r="AI5334" s="9"/>
      <c r="AJ5334" s="9"/>
      <c r="AK5334" s="9"/>
      <c r="AL5334" s="9"/>
      <c r="AM5334" s="9"/>
      <c r="AN5334" s="9"/>
      <c r="AO5334" s="9"/>
      <c r="AP5334" s="9"/>
      <c r="AQ5334" s="9"/>
      <c r="AR5334" s="9"/>
      <c r="AS5334" s="9"/>
      <c r="AT5334" s="9"/>
      <c r="AU5334" s="9"/>
      <c r="AV5334" s="9"/>
      <c r="AW5334" s="9"/>
      <c r="AX5334" s="9"/>
      <c r="AY5334" s="9"/>
      <c r="AZ5334" s="9"/>
      <c r="BA5334" s="9"/>
      <c r="BB5334" s="9"/>
      <c r="BC5334" s="9"/>
      <c r="BD5334" s="9"/>
      <c r="BE5334" s="9"/>
      <c r="BF5334" s="9"/>
      <c r="BG5334" s="9"/>
      <c r="BH5334" s="9"/>
      <c r="BI5334" s="9"/>
      <c r="BJ5334" s="9"/>
      <c r="BK5334" s="9"/>
      <c r="BL5334" s="9"/>
      <c r="BM5334" s="9"/>
      <c r="BN5334" s="9"/>
      <c r="BO5334" s="9"/>
      <c r="BP5334" s="9"/>
      <c r="BQ5334" s="9"/>
      <c r="BT5334" s="9"/>
      <c r="BU5334" s="9"/>
      <c r="BX5334" s="9"/>
      <c r="BY5334" s="9"/>
      <c r="CB5334" s="9"/>
      <c r="CC5334" s="9"/>
      <c r="CF5334" s="9"/>
      <c r="CG5334" s="9"/>
      <c r="CJ5334" s="9"/>
      <c r="CK5334" s="9"/>
      <c r="CN5334" s="9"/>
      <c r="CO5334" s="9"/>
      <c r="CP5334" s="9"/>
      <c r="CQ5334" s="9"/>
      <c r="CR5334" s="9"/>
      <c r="CS5334" s="9"/>
      <c r="CT5334" s="9"/>
      <c r="CU5334" s="9"/>
      <c r="CV5334" s="9"/>
      <c r="CW5334" s="9"/>
      <c r="CX5334" s="9"/>
      <c r="CY5334" s="9"/>
      <c r="CZ5334" s="9"/>
      <c r="DA5334" s="9"/>
      <c r="DB5334" s="9"/>
      <c r="DC5334" s="9"/>
      <c r="DD5334" s="9"/>
      <c r="DE5334" s="9"/>
      <c r="DF5334" s="9"/>
      <c r="DG5334" s="9"/>
      <c r="DH5334" s="9"/>
      <c r="DI5334" s="9"/>
      <c r="DJ5334" s="9"/>
      <c r="DK5334" s="9"/>
      <c r="DL5334" s="9"/>
      <c r="DM5334" s="9"/>
      <c r="DN5334" s="9"/>
      <c r="DO5334" s="9"/>
      <c r="DP5334" s="9"/>
      <c r="DQ5334" s="9"/>
      <c r="DR5334" s="9"/>
      <c r="DS5334" s="9"/>
      <c r="DT5334" s="9"/>
      <c r="DU5334" s="9"/>
      <c r="DV5334" s="9"/>
      <c r="DW5334" s="9"/>
      <c r="DX5334" s="9"/>
      <c r="DY5334" s="9"/>
      <c r="DZ5334" s="9"/>
      <c r="EA5334" s="9"/>
    </row>
    <row r="5335" spans="2:131" ht="19.5" customHeight="1" x14ac:dyDescent="0.25">
      <c r="B5335" s="9"/>
      <c r="D5335" s="9"/>
      <c r="G5335" s="9"/>
      <c r="R5335" s="9"/>
      <c r="S5335" s="9"/>
      <c r="T5335" s="9"/>
      <c r="U5335" s="9"/>
      <c r="V5335" s="9"/>
      <c r="W5335" s="9"/>
      <c r="X5335" s="9"/>
      <c r="Y5335" s="9"/>
      <c r="Z5335" s="9"/>
      <c r="AA5335" s="9"/>
      <c r="AB5335" s="9"/>
      <c r="AC5335" s="9"/>
      <c r="AD5335" s="9"/>
      <c r="AE5335" s="9"/>
      <c r="AF5335" s="55"/>
      <c r="AG5335" s="55"/>
      <c r="AH5335" s="9"/>
      <c r="AI5335" s="9"/>
      <c r="AJ5335" s="9"/>
      <c r="AK5335" s="9"/>
      <c r="AL5335" s="9"/>
      <c r="AM5335" s="9"/>
      <c r="AN5335" s="9"/>
      <c r="AO5335" s="9"/>
      <c r="AP5335" s="9"/>
      <c r="AQ5335" s="9"/>
      <c r="AR5335" s="9"/>
      <c r="AS5335" s="9"/>
      <c r="AT5335" s="9"/>
      <c r="AU5335" s="9"/>
      <c r="AV5335" s="9"/>
      <c r="AW5335" s="9"/>
      <c r="AX5335" s="9"/>
      <c r="AY5335" s="9"/>
      <c r="AZ5335" s="9"/>
      <c r="BA5335" s="9"/>
      <c r="BB5335" s="9"/>
      <c r="BC5335" s="9"/>
      <c r="BD5335" s="9"/>
      <c r="BE5335" s="9"/>
      <c r="BF5335" s="9"/>
      <c r="BG5335" s="9"/>
      <c r="BH5335" s="9"/>
      <c r="BI5335" s="9"/>
      <c r="BJ5335" s="9"/>
      <c r="BK5335" s="9"/>
      <c r="BL5335" s="9"/>
      <c r="BM5335" s="9"/>
      <c r="BN5335" s="9"/>
      <c r="BO5335" s="9"/>
      <c r="BP5335" s="9"/>
      <c r="BQ5335" s="9"/>
      <c r="BT5335" s="9"/>
      <c r="BU5335" s="9"/>
      <c r="BX5335" s="9"/>
      <c r="BY5335" s="9"/>
      <c r="CB5335" s="9"/>
      <c r="CC5335" s="9"/>
      <c r="CF5335" s="9"/>
      <c r="CG5335" s="9"/>
      <c r="CJ5335" s="9"/>
      <c r="CK5335" s="9"/>
      <c r="CN5335" s="9"/>
      <c r="CO5335" s="9"/>
      <c r="CP5335" s="9"/>
      <c r="CQ5335" s="9"/>
      <c r="CR5335" s="9"/>
      <c r="CS5335" s="9"/>
      <c r="CT5335" s="9"/>
      <c r="CU5335" s="9"/>
      <c r="CV5335" s="9"/>
      <c r="CW5335" s="9"/>
      <c r="CX5335" s="9"/>
      <c r="CY5335" s="9"/>
      <c r="CZ5335" s="9"/>
      <c r="DA5335" s="9"/>
      <c r="DB5335" s="9"/>
      <c r="DC5335" s="9"/>
      <c r="DD5335" s="9"/>
      <c r="DE5335" s="9"/>
      <c r="DF5335" s="9"/>
      <c r="DG5335" s="9"/>
      <c r="DH5335" s="9"/>
      <c r="DI5335" s="9"/>
      <c r="DJ5335" s="9"/>
      <c r="DK5335" s="9"/>
      <c r="DL5335" s="9"/>
      <c r="DM5335" s="9"/>
      <c r="DN5335" s="9"/>
      <c r="DO5335" s="9"/>
      <c r="DP5335" s="9"/>
      <c r="DQ5335" s="9"/>
      <c r="DR5335" s="9"/>
      <c r="DS5335" s="9"/>
      <c r="DT5335" s="9"/>
      <c r="DU5335" s="9"/>
      <c r="DV5335" s="9"/>
      <c r="DW5335" s="9"/>
      <c r="DX5335" s="9"/>
      <c r="DY5335" s="9"/>
      <c r="DZ5335" s="9"/>
      <c r="EA5335" s="9"/>
    </row>
    <row r="5336" spans="2:131" ht="19.5" customHeight="1" x14ac:dyDescent="0.25">
      <c r="B5336" s="9"/>
      <c r="D5336" s="9"/>
      <c r="G5336" s="9"/>
      <c r="R5336" s="9"/>
      <c r="S5336" s="9"/>
      <c r="T5336" s="9"/>
      <c r="U5336" s="9"/>
      <c r="V5336" s="9"/>
      <c r="W5336" s="9"/>
      <c r="X5336" s="9"/>
      <c r="Y5336" s="9"/>
      <c r="Z5336" s="9"/>
      <c r="AA5336" s="9"/>
      <c r="AB5336" s="9"/>
      <c r="AC5336" s="9"/>
      <c r="AD5336" s="9"/>
      <c r="AE5336" s="9"/>
      <c r="AF5336" s="55"/>
      <c r="AG5336" s="55"/>
      <c r="AH5336" s="9"/>
      <c r="AI5336" s="9"/>
      <c r="AJ5336" s="9"/>
      <c r="AK5336" s="9"/>
      <c r="AL5336" s="9"/>
      <c r="AM5336" s="9"/>
      <c r="AN5336" s="9"/>
      <c r="AO5336" s="9"/>
      <c r="AP5336" s="9"/>
      <c r="AQ5336" s="9"/>
      <c r="AR5336" s="9"/>
      <c r="AS5336" s="9"/>
      <c r="AT5336" s="9"/>
      <c r="AU5336" s="9"/>
      <c r="AV5336" s="9"/>
      <c r="AW5336" s="9"/>
      <c r="AX5336" s="9"/>
      <c r="AY5336" s="9"/>
      <c r="AZ5336" s="9"/>
      <c r="BA5336" s="9"/>
      <c r="BB5336" s="9"/>
      <c r="BC5336" s="9"/>
      <c r="BD5336" s="9"/>
      <c r="BE5336" s="9"/>
      <c r="BF5336" s="9"/>
      <c r="BG5336" s="9"/>
      <c r="BH5336" s="9"/>
      <c r="BI5336" s="9"/>
      <c r="BJ5336" s="9"/>
      <c r="BK5336" s="9"/>
      <c r="BL5336" s="9"/>
      <c r="BM5336" s="9"/>
      <c r="BN5336" s="9"/>
      <c r="BO5336" s="9"/>
      <c r="BP5336" s="9"/>
      <c r="BQ5336" s="9"/>
      <c r="BT5336" s="9"/>
      <c r="BU5336" s="9"/>
      <c r="BX5336" s="9"/>
      <c r="BY5336" s="9"/>
      <c r="CB5336" s="9"/>
      <c r="CC5336" s="9"/>
      <c r="CF5336" s="9"/>
      <c r="CG5336" s="9"/>
      <c r="CJ5336" s="9"/>
      <c r="CK5336" s="9"/>
      <c r="CN5336" s="9"/>
      <c r="CO5336" s="9"/>
      <c r="CP5336" s="9"/>
      <c r="CQ5336" s="9"/>
      <c r="CR5336" s="9"/>
      <c r="CS5336" s="9"/>
      <c r="CT5336" s="9"/>
      <c r="CU5336" s="9"/>
      <c r="CV5336" s="9"/>
      <c r="CW5336" s="9"/>
      <c r="CX5336" s="9"/>
      <c r="CY5336" s="9"/>
      <c r="CZ5336" s="9"/>
      <c r="DA5336" s="9"/>
      <c r="DB5336" s="9"/>
      <c r="DC5336" s="9"/>
      <c r="DD5336" s="9"/>
      <c r="DE5336" s="9"/>
      <c r="DF5336" s="9"/>
      <c r="DG5336" s="9"/>
      <c r="DH5336" s="9"/>
      <c r="DI5336" s="9"/>
      <c r="DJ5336" s="9"/>
      <c r="DK5336" s="9"/>
      <c r="DL5336" s="9"/>
      <c r="DM5336" s="9"/>
      <c r="DN5336" s="9"/>
      <c r="DO5336" s="9"/>
      <c r="DP5336" s="9"/>
      <c r="DQ5336" s="9"/>
      <c r="DR5336" s="9"/>
      <c r="DS5336" s="9"/>
      <c r="DT5336" s="9"/>
      <c r="DU5336" s="9"/>
      <c r="DV5336" s="9"/>
      <c r="DW5336" s="9"/>
      <c r="DX5336" s="9"/>
      <c r="DY5336" s="9"/>
      <c r="DZ5336" s="9"/>
      <c r="EA5336" s="9"/>
    </row>
    <row r="5337" spans="2:131" ht="19.5" customHeight="1" x14ac:dyDescent="0.25">
      <c r="B5337" s="9"/>
      <c r="D5337" s="9"/>
      <c r="G5337" s="9"/>
      <c r="R5337" s="9"/>
      <c r="S5337" s="9"/>
      <c r="T5337" s="9"/>
      <c r="U5337" s="9"/>
      <c r="V5337" s="9"/>
      <c r="W5337" s="9"/>
      <c r="X5337" s="9"/>
      <c r="Y5337" s="9"/>
      <c r="Z5337" s="9"/>
      <c r="AA5337" s="9"/>
      <c r="AB5337" s="9"/>
      <c r="AC5337" s="9"/>
      <c r="AD5337" s="9"/>
      <c r="AE5337" s="9"/>
      <c r="AF5337" s="55"/>
      <c r="AG5337" s="55"/>
      <c r="AH5337" s="9"/>
      <c r="AI5337" s="9"/>
      <c r="AJ5337" s="9"/>
      <c r="AK5337" s="9"/>
      <c r="AL5337" s="9"/>
      <c r="AM5337" s="9"/>
      <c r="AN5337" s="9"/>
      <c r="AO5337" s="9"/>
      <c r="AP5337" s="9"/>
      <c r="AQ5337" s="9"/>
      <c r="AR5337" s="9"/>
      <c r="AS5337" s="9"/>
      <c r="AT5337" s="9"/>
      <c r="AU5337" s="9"/>
      <c r="AV5337" s="9"/>
      <c r="AW5337" s="9"/>
      <c r="AX5337" s="9"/>
      <c r="AY5337" s="9"/>
      <c r="AZ5337" s="9"/>
      <c r="BA5337" s="9"/>
      <c r="BB5337" s="9"/>
      <c r="BC5337" s="9"/>
      <c r="BD5337" s="9"/>
      <c r="BE5337" s="9"/>
      <c r="BF5337" s="9"/>
      <c r="BG5337" s="9"/>
      <c r="BH5337" s="9"/>
      <c r="BI5337" s="9"/>
      <c r="BJ5337" s="9"/>
      <c r="BK5337" s="9"/>
      <c r="BL5337" s="9"/>
      <c r="BM5337" s="9"/>
      <c r="BN5337" s="9"/>
      <c r="BO5337" s="9"/>
      <c r="BP5337" s="9"/>
      <c r="BQ5337" s="9"/>
      <c r="BT5337" s="9"/>
      <c r="BU5337" s="9"/>
      <c r="BX5337" s="9"/>
      <c r="BY5337" s="9"/>
      <c r="CB5337" s="9"/>
      <c r="CC5337" s="9"/>
      <c r="CF5337" s="9"/>
      <c r="CG5337" s="9"/>
      <c r="CJ5337" s="9"/>
      <c r="CK5337" s="9"/>
      <c r="CN5337" s="9"/>
      <c r="CO5337" s="9"/>
      <c r="CP5337" s="9"/>
      <c r="CQ5337" s="9"/>
      <c r="CR5337" s="9"/>
      <c r="CS5337" s="9"/>
      <c r="CT5337" s="9"/>
      <c r="CU5337" s="9"/>
      <c r="CV5337" s="9"/>
      <c r="CW5337" s="9"/>
      <c r="CX5337" s="9"/>
      <c r="CY5337" s="9"/>
      <c r="CZ5337" s="9"/>
      <c r="DA5337" s="9"/>
      <c r="DB5337" s="9"/>
      <c r="DC5337" s="9"/>
      <c r="DD5337" s="9"/>
      <c r="DE5337" s="9"/>
      <c r="DF5337" s="9"/>
      <c r="DG5337" s="9"/>
      <c r="DH5337" s="9"/>
      <c r="DI5337" s="9"/>
      <c r="DJ5337" s="9"/>
      <c r="DK5337" s="9"/>
      <c r="DL5337" s="9"/>
      <c r="DM5337" s="9"/>
      <c r="DN5337" s="9"/>
      <c r="DO5337" s="9"/>
      <c r="DP5337" s="9"/>
      <c r="DQ5337" s="9"/>
      <c r="DR5337" s="9"/>
      <c r="DS5337" s="9"/>
      <c r="DT5337" s="9"/>
      <c r="DU5337" s="9"/>
      <c r="DV5337" s="9"/>
      <c r="DW5337" s="9"/>
      <c r="DX5337" s="9"/>
      <c r="DY5337" s="9"/>
      <c r="DZ5337" s="9"/>
      <c r="EA5337" s="9"/>
    </row>
    <row r="5338" spans="2:131" ht="19.5" customHeight="1" x14ac:dyDescent="0.25">
      <c r="B5338" s="9"/>
      <c r="D5338" s="9"/>
      <c r="G5338" s="9"/>
      <c r="R5338" s="9"/>
      <c r="S5338" s="9"/>
      <c r="T5338" s="9"/>
      <c r="U5338" s="9"/>
      <c r="V5338" s="9"/>
      <c r="W5338" s="9"/>
      <c r="X5338" s="9"/>
      <c r="Y5338" s="9"/>
      <c r="Z5338" s="9"/>
      <c r="AA5338" s="9"/>
      <c r="AB5338" s="9"/>
      <c r="AC5338" s="9"/>
      <c r="AD5338" s="9"/>
      <c r="AE5338" s="9"/>
      <c r="AF5338" s="55"/>
      <c r="AG5338" s="55"/>
      <c r="AH5338" s="9"/>
      <c r="AI5338" s="9"/>
      <c r="AJ5338" s="9"/>
      <c r="AK5338" s="9"/>
      <c r="AL5338" s="9"/>
      <c r="AM5338" s="9"/>
      <c r="AN5338" s="9"/>
      <c r="AO5338" s="9"/>
      <c r="AP5338" s="9"/>
      <c r="AQ5338" s="9"/>
      <c r="AR5338" s="9"/>
      <c r="AS5338" s="9"/>
      <c r="AT5338" s="9"/>
      <c r="AU5338" s="9"/>
      <c r="AV5338" s="9"/>
      <c r="AW5338" s="9"/>
      <c r="AX5338" s="9"/>
      <c r="AY5338" s="9"/>
      <c r="AZ5338" s="9"/>
      <c r="BA5338" s="9"/>
      <c r="BB5338" s="9"/>
      <c r="BC5338" s="9"/>
      <c r="BD5338" s="9"/>
      <c r="BE5338" s="9"/>
      <c r="BF5338" s="9"/>
      <c r="BG5338" s="9"/>
      <c r="BH5338" s="9"/>
      <c r="BI5338" s="9"/>
      <c r="BJ5338" s="9"/>
      <c r="BK5338" s="9"/>
      <c r="BL5338" s="9"/>
      <c r="BM5338" s="9"/>
      <c r="BN5338" s="9"/>
      <c r="BO5338" s="9"/>
      <c r="BP5338" s="9"/>
      <c r="BQ5338" s="9"/>
      <c r="BT5338" s="9"/>
      <c r="BU5338" s="9"/>
      <c r="BX5338" s="9"/>
      <c r="BY5338" s="9"/>
      <c r="CB5338" s="9"/>
      <c r="CC5338" s="9"/>
      <c r="CF5338" s="9"/>
      <c r="CG5338" s="9"/>
      <c r="CJ5338" s="9"/>
      <c r="CK5338" s="9"/>
      <c r="CN5338" s="9"/>
      <c r="CO5338" s="9"/>
      <c r="CP5338" s="9"/>
      <c r="CQ5338" s="9"/>
      <c r="CR5338" s="9"/>
      <c r="CS5338" s="9"/>
      <c r="CT5338" s="9"/>
      <c r="CU5338" s="9"/>
      <c r="CV5338" s="9"/>
      <c r="CW5338" s="9"/>
      <c r="CX5338" s="9"/>
      <c r="CY5338" s="9"/>
      <c r="CZ5338" s="9"/>
      <c r="DA5338" s="9"/>
      <c r="DB5338" s="9"/>
      <c r="DC5338" s="9"/>
      <c r="DD5338" s="9"/>
      <c r="DE5338" s="9"/>
      <c r="DF5338" s="9"/>
      <c r="DG5338" s="9"/>
      <c r="DH5338" s="9"/>
      <c r="DI5338" s="9"/>
      <c r="DJ5338" s="9"/>
      <c r="DK5338" s="9"/>
      <c r="DL5338" s="9"/>
      <c r="DM5338" s="9"/>
      <c r="DN5338" s="9"/>
      <c r="DO5338" s="9"/>
      <c r="DP5338" s="9"/>
      <c r="DQ5338" s="9"/>
      <c r="DR5338" s="9"/>
      <c r="DS5338" s="9"/>
      <c r="DT5338" s="9"/>
      <c r="DU5338" s="9"/>
      <c r="DV5338" s="9"/>
      <c r="DW5338" s="9"/>
      <c r="DX5338" s="9"/>
      <c r="DY5338" s="9"/>
      <c r="DZ5338" s="9"/>
      <c r="EA5338" s="9"/>
    </row>
    <row r="5339" spans="2:131" ht="19.5" customHeight="1" x14ac:dyDescent="0.25">
      <c r="B5339" s="9"/>
      <c r="D5339" s="9"/>
      <c r="G5339" s="9"/>
      <c r="R5339" s="9"/>
      <c r="S5339" s="9"/>
      <c r="T5339" s="9"/>
      <c r="U5339" s="9"/>
      <c r="V5339" s="9"/>
      <c r="W5339" s="9"/>
      <c r="X5339" s="9"/>
      <c r="Y5339" s="9"/>
      <c r="Z5339" s="9"/>
      <c r="AA5339" s="9"/>
      <c r="AB5339" s="9"/>
      <c r="AC5339" s="9"/>
      <c r="AD5339" s="9"/>
      <c r="AE5339" s="9"/>
      <c r="AF5339" s="55"/>
      <c r="AG5339" s="55"/>
      <c r="AH5339" s="9"/>
      <c r="AI5339" s="9"/>
      <c r="AJ5339" s="9"/>
      <c r="AK5339" s="9"/>
      <c r="AL5339" s="9"/>
      <c r="AM5339" s="9"/>
      <c r="AN5339" s="9"/>
      <c r="AO5339" s="9"/>
      <c r="AP5339" s="9"/>
      <c r="AQ5339" s="9"/>
      <c r="AR5339" s="9"/>
      <c r="AS5339" s="9"/>
      <c r="AT5339" s="9"/>
      <c r="AU5339" s="9"/>
      <c r="AV5339" s="9"/>
      <c r="AW5339" s="9"/>
      <c r="AX5339" s="9"/>
      <c r="AY5339" s="9"/>
      <c r="AZ5339" s="9"/>
      <c r="BA5339" s="9"/>
      <c r="BB5339" s="9"/>
      <c r="BC5339" s="9"/>
      <c r="BD5339" s="9"/>
      <c r="BE5339" s="9"/>
      <c r="BF5339" s="9"/>
      <c r="BG5339" s="9"/>
      <c r="BH5339" s="9"/>
      <c r="BI5339" s="9"/>
      <c r="BJ5339" s="9"/>
      <c r="BK5339" s="9"/>
      <c r="BL5339" s="9"/>
      <c r="BM5339" s="9"/>
      <c r="BN5339" s="9"/>
      <c r="BO5339" s="9"/>
      <c r="BP5339" s="9"/>
      <c r="BQ5339" s="9"/>
      <c r="BT5339" s="9"/>
      <c r="BU5339" s="9"/>
      <c r="BX5339" s="9"/>
      <c r="BY5339" s="9"/>
      <c r="CB5339" s="9"/>
      <c r="CC5339" s="9"/>
      <c r="CF5339" s="9"/>
      <c r="CG5339" s="9"/>
      <c r="CJ5339" s="9"/>
      <c r="CK5339" s="9"/>
      <c r="CN5339" s="9"/>
      <c r="CO5339" s="9"/>
      <c r="CP5339" s="9"/>
      <c r="CQ5339" s="9"/>
      <c r="CR5339" s="9"/>
      <c r="CS5339" s="9"/>
      <c r="CT5339" s="9"/>
      <c r="CU5339" s="9"/>
      <c r="CV5339" s="9"/>
      <c r="CW5339" s="9"/>
      <c r="CX5339" s="9"/>
      <c r="CY5339" s="9"/>
      <c r="CZ5339" s="9"/>
      <c r="DA5339" s="9"/>
      <c r="DB5339" s="9"/>
      <c r="DC5339" s="9"/>
      <c r="DD5339" s="9"/>
      <c r="DE5339" s="9"/>
      <c r="DF5339" s="9"/>
      <c r="DG5339" s="9"/>
      <c r="DH5339" s="9"/>
      <c r="DI5339" s="9"/>
      <c r="DJ5339" s="9"/>
      <c r="DK5339" s="9"/>
      <c r="DL5339" s="9"/>
      <c r="DM5339" s="9"/>
      <c r="DN5339" s="9"/>
      <c r="DO5339" s="9"/>
      <c r="DP5339" s="9"/>
      <c r="DQ5339" s="9"/>
      <c r="DR5339" s="9"/>
      <c r="DS5339" s="9"/>
      <c r="DT5339" s="9"/>
      <c r="DU5339" s="9"/>
      <c r="DV5339" s="9"/>
      <c r="DW5339" s="9"/>
      <c r="DX5339" s="9"/>
      <c r="DY5339" s="9"/>
      <c r="DZ5339" s="9"/>
      <c r="EA5339" s="9"/>
    </row>
    <row r="5340" spans="2:131" ht="19.5" customHeight="1" x14ac:dyDescent="0.25">
      <c r="B5340" s="9"/>
      <c r="D5340" s="9"/>
      <c r="G5340" s="9"/>
      <c r="R5340" s="9"/>
      <c r="S5340" s="9"/>
      <c r="T5340" s="9"/>
      <c r="U5340" s="9"/>
      <c r="V5340" s="9"/>
      <c r="W5340" s="9"/>
      <c r="X5340" s="9"/>
      <c r="Y5340" s="9"/>
      <c r="Z5340" s="9"/>
      <c r="AA5340" s="9"/>
      <c r="AB5340" s="9"/>
      <c r="AC5340" s="9"/>
      <c r="AD5340" s="9"/>
      <c r="AE5340" s="9"/>
      <c r="AF5340" s="55"/>
      <c r="AG5340" s="55"/>
      <c r="AH5340" s="9"/>
      <c r="AI5340" s="9"/>
      <c r="AJ5340" s="9"/>
      <c r="AK5340" s="9"/>
      <c r="AL5340" s="9"/>
      <c r="AM5340" s="9"/>
      <c r="AN5340" s="9"/>
      <c r="AO5340" s="9"/>
      <c r="AP5340" s="9"/>
      <c r="AQ5340" s="9"/>
      <c r="AR5340" s="9"/>
      <c r="AS5340" s="9"/>
      <c r="AT5340" s="9"/>
      <c r="AU5340" s="9"/>
      <c r="AV5340" s="9"/>
      <c r="AW5340" s="9"/>
      <c r="AX5340" s="9"/>
      <c r="AY5340" s="9"/>
      <c r="AZ5340" s="9"/>
      <c r="BA5340" s="9"/>
      <c r="BB5340" s="9"/>
      <c r="BC5340" s="9"/>
      <c r="BD5340" s="9"/>
      <c r="BE5340" s="9"/>
      <c r="BF5340" s="9"/>
      <c r="BG5340" s="9"/>
      <c r="BH5340" s="9"/>
      <c r="BI5340" s="9"/>
      <c r="BJ5340" s="9"/>
      <c r="BK5340" s="9"/>
      <c r="BL5340" s="9"/>
      <c r="BM5340" s="9"/>
      <c r="BN5340" s="9"/>
      <c r="BO5340" s="9"/>
      <c r="BP5340" s="9"/>
      <c r="BQ5340" s="9"/>
      <c r="BT5340" s="9"/>
      <c r="BU5340" s="9"/>
      <c r="BX5340" s="9"/>
      <c r="BY5340" s="9"/>
      <c r="CB5340" s="9"/>
      <c r="CC5340" s="9"/>
      <c r="CF5340" s="9"/>
      <c r="CG5340" s="9"/>
      <c r="CJ5340" s="9"/>
      <c r="CK5340" s="9"/>
      <c r="CN5340" s="9"/>
      <c r="CO5340" s="9"/>
      <c r="CP5340" s="9"/>
      <c r="CQ5340" s="9"/>
      <c r="CR5340" s="9"/>
      <c r="CS5340" s="9"/>
      <c r="CT5340" s="9"/>
      <c r="CU5340" s="9"/>
      <c r="CV5340" s="9"/>
      <c r="CW5340" s="9"/>
      <c r="CX5340" s="9"/>
      <c r="CY5340" s="9"/>
      <c r="CZ5340" s="9"/>
      <c r="DA5340" s="9"/>
      <c r="DB5340" s="9"/>
      <c r="DC5340" s="9"/>
      <c r="DD5340" s="9"/>
      <c r="DE5340" s="9"/>
      <c r="DF5340" s="9"/>
      <c r="DG5340" s="9"/>
      <c r="DH5340" s="9"/>
      <c r="DI5340" s="9"/>
      <c r="DJ5340" s="9"/>
      <c r="DK5340" s="9"/>
      <c r="DL5340" s="9"/>
      <c r="DM5340" s="9"/>
      <c r="DN5340" s="9"/>
      <c r="DO5340" s="9"/>
      <c r="DP5340" s="9"/>
      <c r="DQ5340" s="9"/>
      <c r="DR5340" s="9"/>
      <c r="DS5340" s="9"/>
      <c r="DT5340" s="9"/>
      <c r="DU5340" s="9"/>
      <c r="DV5340" s="9"/>
      <c r="DW5340" s="9"/>
      <c r="DX5340" s="9"/>
      <c r="DY5340" s="9"/>
      <c r="DZ5340" s="9"/>
      <c r="EA5340" s="9"/>
    </row>
    <row r="5341" spans="2:131" ht="19.5" customHeight="1" x14ac:dyDescent="0.25">
      <c r="B5341" s="9"/>
      <c r="D5341" s="9"/>
      <c r="G5341" s="9"/>
      <c r="R5341" s="9"/>
      <c r="S5341" s="9"/>
      <c r="T5341" s="9"/>
      <c r="U5341" s="9"/>
      <c r="V5341" s="9"/>
      <c r="W5341" s="9"/>
      <c r="X5341" s="9"/>
      <c r="Y5341" s="9"/>
      <c r="Z5341" s="9"/>
      <c r="AA5341" s="9"/>
      <c r="AB5341" s="9"/>
      <c r="AC5341" s="9"/>
      <c r="AD5341" s="9"/>
      <c r="AE5341" s="9"/>
      <c r="AF5341" s="55"/>
      <c r="AG5341" s="55"/>
      <c r="AH5341" s="9"/>
      <c r="AI5341" s="9"/>
      <c r="AJ5341" s="9"/>
      <c r="AK5341" s="9"/>
      <c r="AL5341" s="9"/>
      <c r="AM5341" s="9"/>
      <c r="AN5341" s="9"/>
      <c r="AO5341" s="9"/>
      <c r="AP5341" s="9"/>
      <c r="AQ5341" s="9"/>
      <c r="AR5341" s="9"/>
      <c r="AS5341" s="9"/>
      <c r="AT5341" s="9"/>
      <c r="AU5341" s="9"/>
      <c r="AV5341" s="9"/>
      <c r="AW5341" s="9"/>
      <c r="AX5341" s="9"/>
      <c r="AY5341" s="9"/>
      <c r="AZ5341" s="9"/>
      <c r="BA5341" s="9"/>
      <c r="BB5341" s="9"/>
      <c r="BC5341" s="9"/>
      <c r="BD5341" s="9"/>
      <c r="BE5341" s="9"/>
      <c r="BF5341" s="9"/>
      <c r="BG5341" s="9"/>
      <c r="BH5341" s="9"/>
      <c r="BI5341" s="9"/>
      <c r="BJ5341" s="9"/>
      <c r="BK5341" s="9"/>
      <c r="BL5341" s="9"/>
      <c r="BM5341" s="9"/>
      <c r="BN5341" s="9"/>
      <c r="BO5341" s="9"/>
      <c r="BP5341" s="9"/>
      <c r="BQ5341" s="9"/>
      <c r="BT5341" s="9"/>
      <c r="BU5341" s="9"/>
      <c r="BX5341" s="9"/>
      <c r="BY5341" s="9"/>
      <c r="CB5341" s="9"/>
      <c r="CC5341" s="9"/>
      <c r="CF5341" s="9"/>
      <c r="CG5341" s="9"/>
      <c r="CJ5341" s="9"/>
      <c r="CK5341" s="9"/>
      <c r="CN5341" s="9"/>
      <c r="CO5341" s="9"/>
      <c r="CP5341" s="9"/>
      <c r="CQ5341" s="9"/>
      <c r="CR5341" s="9"/>
      <c r="CS5341" s="9"/>
      <c r="CT5341" s="9"/>
      <c r="CU5341" s="9"/>
      <c r="CV5341" s="9"/>
      <c r="CW5341" s="9"/>
      <c r="CX5341" s="9"/>
      <c r="CY5341" s="9"/>
      <c r="CZ5341" s="9"/>
      <c r="DA5341" s="9"/>
      <c r="DB5341" s="9"/>
      <c r="DC5341" s="9"/>
      <c r="DD5341" s="9"/>
      <c r="DE5341" s="9"/>
      <c r="DF5341" s="9"/>
      <c r="DG5341" s="9"/>
      <c r="DH5341" s="9"/>
      <c r="DI5341" s="9"/>
      <c r="DJ5341" s="9"/>
      <c r="DK5341" s="9"/>
      <c r="DL5341" s="9"/>
      <c r="DM5341" s="9"/>
      <c r="DN5341" s="9"/>
      <c r="DO5341" s="9"/>
      <c r="DP5341" s="9"/>
      <c r="DQ5341" s="9"/>
      <c r="DR5341" s="9"/>
      <c r="DS5341" s="9"/>
      <c r="DT5341" s="9"/>
      <c r="DU5341" s="9"/>
      <c r="DV5341" s="9"/>
      <c r="DW5341" s="9"/>
      <c r="DX5341" s="9"/>
      <c r="DY5341" s="9"/>
      <c r="DZ5341" s="9"/>
      <c r="EA5341" s="9"/>
    </row>
    <row r="5342" spans="2:131" ht="19.5" customHeight="1" x14ac:dyDescent="0.25">
      <c r="B5342" s="9"/>
      <c r="D5342" s="9"/>
      <c r="G5342" s="9"/>
      <c r="R5342" s="9"/>
      <c r="S5342" s="9"/>
      <c r="T5342" s="9"/>
      <c r="U5342" s="9"/>
      <c r="V5342" s="9"/>
      <c r="W5342" s="9"/>
      <c r="X5342" s="9"/>
      <c r="Y5342" s="9"/>
      <c r="Z5342" s="9"/>
      <c r="AA5342" s="9"/>
      <c r="AB5342" s="9"/>
      <c r="AC5342" s="9"/>
      <c r="AD5342" s="9"/>
      <c r="AE5342" s="9"/>
      <c r="AF5342" s="55"/>
      <c r="AG5342" s="55"/>
      <c r="AH5342" s="9"/>
      <c r="AI5342" s="9"/>
      <c r="AJ5342" s="9"/>
      <c r="AK5342" s="9"/>
      <c r="AL5342" s="9"/>
      <c r="AM5342" s="9"/>
      <c r="AN5342" s="9"/>
      <c r="AO5342" s="9"/>
      <c r="AP5342" s="9"/>
      <c r="AQ5342" s="9"/>
      <c r="AR5342" s="9"/>
      <c r="AS5342" s="9"/>
      <c r="AT5342" s="9"/>
      <c r="AU5342" s="9"/>
      <c r="AV5342" s="9"/>
      <c r="AW5342" s="9"/>
      <c r="AX5342" s="9"/>
      <c r="AY5342" s="9"/>
      <c r="AZ5342" s="9"/>
      <c r="BA5342" s="9"/>
      <c r="BB5342" s="9"/>
      <c r="BC5342" s="9"/>
      <c r="BD5342" s="9"/>
      <c r="BE5342" s="9"/>
      <c r="BF5342" s="9"/>
      <c r="BG5342" s="9"/>
      <c r="BH5342" s="9"/>
      <c r="BI5342" s="9"/>
      <c r="BJ5342" s="9"/>
      <c r="BK5342" s="9"/>
      <c r="BL5342" s="9"/>
      <c r="BM5342" s="9"/>
      <c r="BN5342" s="9"/>
      <c r="BO5342" s="9"/>
      <c r="BP5342" s="9"/>
      <c r="BQ5342" s="9"/>
      <c r="BT5342" s="9"/>
      <c r="BU5342" s="9"/>
      <c r="BX5342" s="9"/>
      <c r="BY5342" s="9"/>
      <c r="CB5342" s="9"/>
      <c r="CC5342" s="9"/>
      <c r="CF5342" s="9"/>
      <c r="CG5342" s="9"/>
      <c r="CJ5342" s="9"/>
      <c r="CK5342" s="9"/>
      <c r="CN5342" s="9"/>
      <c r="CO5342" s="9"/>
      <c r="CP5342" s="9"/>
      <c r="CQ5342" s="9"/>
      <c r="CR5342" s="9"/>
      <c r="CS5342" s="9"/>
      <c r="CT5342" s="9"/>
      <c r="CU5342" s="9"/>
      <c r="CV5342" s="9"/>
      <c r="CW5342" s="9"/>
      <c r="CX5342" s="9"/>
      <c r="CY5342" s="9"/>
      <c r="CZ5342" s="9"/>
      <c r="DA5342" s="9"/>
      <c r="DB5342" s="9"/>
      <c r="DC5342" s="9"/>
      <c r="DD5342" s="9"/>
      <c r="DE5342" s="9"/>
      <c r="DF5342" s="9"/>
      <c r="DG5342" s="9"/>
      <c r="DH5342" s="9"/>
      <c r="DI5342" s="9"/>
      <c r="DJ5342" s="9"/>
      <c r="DK5342" s="9"/>
      <c r="DL5342" s="9"/>
      <c r="DM5342" s="9"/>
      <c r="DN5342" s="9"/>
      <c r="DO5342" s="9"/>
      <c r="DP5342" s="9"/>
      <c r="DQ5342" s="9"/>
      <c r="DR5342" s="9"/>
      <c r="DS5342" s="9"/>
      <c r="DT5342" s="9"/>
      <c r="DU5342" s="9"/>
      <c r="DV5342" s="9"/>
      <c r="DW5342" s="9"/>
      <c r="DX5342" s="9"/>
      <c r="DY5342" s="9"/>
      <c r="DZ5342" s="9"/>
      <c r="EA5342" s="9"/>
    </row>
    <row r="5343" spans="2:131" ht="19.5" customHeight="1" x14ac:dyDescent="0.25">
      <c r="B5343" s="9"/>
      <c r="D5343" s="9"/>
      <c r="G5343" s="9"/>
      <c r="R5343" s="9"/>
      <c r="S5343" s="9"/>
      <c r="T5343" s="9"/>
      <c r="U5343" s="9"/>
      <c r="V5343" s="9"/>
      <c r="W5343" s="9"/>
      <c r="X5343" s="9"/>
      <c r="Y5343" s="9"/>
      <c r="Z5343" s="9"/>
      <c r="AA5343" s="9"/>
      <c r="AB5343" s="9"/>
      <c r="AC5343" s="9"/>
      <c r="AD5343" s="9"/>
      <c r="AE5343" s="9"/>
      <c r="AF5343" s="55"/>
      <c r="AG5343" s="55"/>
      <c r="AH5343" s="9"/>
      <c r="AI5343" s="9"/>
      <c r="AJ5343" s="9"/>
      <c r="AK5343" s="9"/>
      <c r="AL5343" s="9"/>
      <c r="AM5343" s="9"/>
      <c r="AN5343" s="9"/>
      <c r="AO5343" s="9"/>
      <c r="AP5343" s="9"/>
      <c r="AQ5343" s="9"/>
      <c r="AR5343" s="9"/>
      <c r="AS5343" s="9"/>
      <c r="AT5343" s="9"/>
      <c r="AU5343" s="9"/>
      <c r="AV5343" s="9"/>
      <c r="AW5343" s="9"/>
      <c r="AX5343" s="9"/>
      <c r="AY5343" s="9"/>
      <c r="AZ5343" s="9"/>
      <c r="BA5343" s="9"/>
      <c r="BB5343" s="9"/>
      <c r="BC5343" s="9"/>
      <c r="BD5343" s="9"/>
      <c r="BE5343" s="9"/>
      <c r="BF5343" s="9"/>
      <c r="BG5343" s="9"/>
      <c r="BH5343" s="9"/>
      <c r="BI5343" s="9"/>
      <c r="BJ5343" s="9"/>
      <c r="BK5343" s="9"/>
      <c r="BL5343" s="9"/>
      <c r="BM5343" s="9"/>
      <c r="BN5343" s="9"/>
      <c r="BO5343" s="9"/>
      <c r="BP5343" s="9"/>
      <c r="BQ5343" s="9"/>
      <c r="BT5343" s="9"/>
      <c r="BU5343" s="9"/>
      <c r="BX5343" s="9"/>
      <c r="BY5343" s="9"/>
      <c r="CB5343" s="9"/>
      <c r="CC5343" s="9"/>
      <c r="CF5343" s="9"/>
      <c r="CG5343" s="9"/>
      <c r="CJ5343" s="9"/>
      <c r="CK5343" s="9"/>
      <c r="CN5343" s="9"/>
      <c r="CO5343" s="9"/>
      <c r="CP5343" s="9"/>
      <c r="CQ5343" s="9"/>
      <c r="CR5343" s="9"/>
      <c r="CS5343" s="9"/>
      <c r="CT5343" s="9"/>
      <c r="CU5343" s="9"/>
      <c r="CV5343" s="9"/>
      <c r="CW5343" s="9"/>
      <c r="CX5343" s="9"/>
      <c r="CY5343" s="9"/>
      <c r="CZ5343" s="9"/>
      <c r="DA5343" s="9"/>
      <c r="DB5343" s="9"/>
      <c r="DC5343" s="9"/>
      <c r="DD5343" s="9"/>
      <c r="DE5343" s="9"/>
      <c r="DF5343" s="9"/>
      <c r="DG5343" s="9"/>
      <c r="DH5343" s="9"/>
      <c r="DI5343" s="9"/>
      <c r="DJ5343" s="9"/>
      <c r="DK5343" s="9"/>
      <c r="DL5343" s="9"/>
      <c r="DM5343" s="9"/>
      <c r="DN5343" s="9"/>
      <c r="DO5343" s="9"/>
      <c r="DP5343" s="9"/>
      <c r="DQ5343" s="9"/>
      <c r="DR5343" s="9"/>
      <c r="DS5343" s="9"/>
      <c r="DT5343" s="9"/>
      <c r="DU5343" s="9"/>
      <c r="DV5343" s="9"/>
      <c r="DW5343" s="9"/>
      <c r="DX5343" s="9"/>
      <c r="DY5343" s="9"/>
      <c r="DZ5343" s="9"/>
      <c r="EA5343" s="9"/>
    </row>
    <row r="5344" spans="2:131" ht="19.5" customHeight="1" x14ac:dyDescent="0.25">
      <c r="B5344" s="9"/>
      <c r="D5344" s="9"/>
      <c r="G5344" s="9"/>
      <c r="R5344" s="9"/>
      <c r="S5344" s="9"/>
      <c r="T5344" s="9"/>
      <c r="U5344" s="9"/>
      <c r="V5344" s="9"/>
      <c r="W5344" s="9"/>
      <c r="X5344" s="9"/>
      <c r="Y5344" s="9"/>
      <c r="Z5344" s="9"/>
      <c r="AA5344" s="9"/>
      <c r="AB5344" s="9"/>
      <c r="AC5344" s="9"/>
      <c r="AD5344" s="9"/>
      <c r="AE5344" s="9"/>
      <c r="AF5344" s="55"/>
      <c r="AG5344" s="55"/>
      <c r="AH5344" s="9"/>
      <c r="AI5344" s="9"/>
      <c r="AJ5344" s="9"/>
      <c r="AK5344" s="9"/>
      <c r="AL5344" s="9"/>
      <c r="AM5344" s="9"/>
      <c r="AN5344" s="9"/>
      <c r="AO5344" s="9"/>
      <c r="AP5344" s="9"/>
      <c r="AQ5344" s="9"/>
      <c r="AR5344" s="9"/>
      <c r="AS5344" s="9"/>
      <c r="AT5344" s="9"/>
      <c r="AU5344" s="9"/>
      <c r="AV5344" s="9"/>
      <c r="AW5344" s="9"/>
      <c r="AX5344" s="9"/>
      <c r="AY5344" s="9"/>
      <c r="AZ5344" s="9"/>
      <c r="BA5344" s="9"/>
      <c r="BB5344" s="9"/>
      <c r="BC5344" s="9"/>
      <c r="BD5344" s="9"/>
      <c r="BE5344" s="9"/>
      <c r="BF5344" s="9"/>
      <c r="BG5344" s="9"/>
      <c r="BH5344" s="9"/>
      <c r="BI5344" s="9"/>
      <c r="BJ5344" s="9"/>
      <c r="BK5344" s="9"/>
      <c r="BL5344" s="9"/>
      <c r="BM5344" s="9"/>
      <c r="BN5344" s="9"/>
      <c r="BO5344" s="9"/>
      <c r="BP5344" s="9"/>
      <c r="BQ5344" s="9"/>
      <c r="BT5344" s="9"/>
      <c r="BU5344" s="9"/>
      <c r="BX5344" s="9"/>
      <c r="BY5344" s="9"/>
      <c r="CB5344" s="9"/>
      <c r="CC5344" s="9"/>
      <c r="CF5344" s="9"/>
      <c r="CG5344" s="9"/>
      <c r="CJ5344" s="9"/>
      <c r="CK5344" s="9"/>
      <c r="CN5344" s="9"/>
      <c r="CO5344" s="9"/>
      <c r="CP5344" s="9"/>
      <c r="CQ5344" s="9"/>
      <c r="CR5344" s="9"/>
      <c r="CS5344" s="9"/>
      <c r="CT5344" s="9"/>
      <c r="CU5344" s="9"/>
      <c r="CV5344" s="9"/>
      <c r="CW5344" s="9"/>
      <c r="CX5344" s="9"/>
      <c r="CY5344" s="9"/>
      <c r="CZ5344" s="9"/>
      <c r="DA5344" s="9"/>
      <c r="DB5344" s="9"/>
      <c r="DC5344" s="9"/>
      <c r="DD5344" s="9"/>
      <c r="DE5344" s="9"/>
      <c r="DF5344" s="9"/>
      <c r="DG5344" s="9"/>
      <c r="DH5344" s="9"/>
      <c r="DI5344" s="9"/>
      <c r="DJ5344" s="9"/>
      <c r="DK5344" s="9"/>
      <c r="DL5344" s="9"/>
      <c r="DM5344" s="9"/>
      <c r="DN5344" s="9"/>
      <c r="DO5344" s="9"/>
      <c r="DP5344" s="9"/>
      <c r="DQ5344" s="9"/>
      <c r="DR5344" s="9"/>
      <c r="DS5344" s="9"/>
      <c r="DT5344" s="9"/>
      <c r="DU5344" s="9"/>
      <c r="DV5344" s="9"/>
      <c r="DW5344" s="9"/>
      <c r="DX5344" s="9"/>
      <c r="DY5344" s="9"/>
      <c r="DZ5344" s="9"/>
      <c r="EA5344" s="9"/>
    </row>
    <row r="5345" spans="2:131" ht="19.5" customHeight="1" x14ac:dyDescent="0.25">
      <c r="B5345" s="9"/>
      <c r="D5345" s="9"/>
      <c r="G5345" s="9"/>
      <c r="R5345" s="9"/>
      <c r="S5345" s="9"/>
      <c r="T5345" s="9"/>
      <c r="U5345" s="9"/>
      <c r="V5345" s="9"/>
      <c r="W5345" s="9"/>
      <c r="X5345" s="9"/>
      <c r="Y5345" s="9"/>
      <c r="Z5345" s="9"/>
      <c r="AA5345" s="9"/>
      <c r="AB5345" s="9"/>
      <c r="AC5345" s="9"/>
      <c r="AD5345" s="9"/>
      <c r="AE5345" s="9"/>
      <c r="AF5345" s="55"/>
      <c r="AG5345" s="55"/>
      <c r="AH5345" s="9"/>
      <c r="AI5345" s="9"/>
      <c r="AJ5345" s="9"/>
      <c r="AK5345" s="9"/>
      <c r="AL5345" s="9"/>
      <c r="AM5345" s="9"/>
      <c r="AN5345" s="9"/>
      <c r="AO5345" s="9"/>
      <c r="AP5345" s="9"/>
      <c r="AQ5345" s="9"/>
      <c r="AR5345" s="9"/>
      <c r="AS5345" s="9"/>
      <c r="AT5345" s="9"/>
      <c r="AU5345" s="9"/>
      <c r="AV5345" s="9"/>
      <c r="AW5345" s="9"/>
      <c r="AX5345" s="9"/>
      <c r="AY5345" s="9"/>
      <c r="AZ5345" s="9"/>
      <c r="BA5345" s="9"/>
      <c r="BB5345" s="9"/>
      <c r="BC5345" s="9"/>
      <c r="BD5345" s="9"/>
      <c r="BE5345" s="9"/>
      <c r="BF5345" s="9"/>
      <c r="BG5345" s="9"/>
      <c r="BH5345" s="9"/>
      <c r="BI5345" s="9"/>
      <c r="BJ5345" s="9"/>
      <c r="BK5345" s="9"/>
      <c r="BL5345" s="9"/>
      <c r="BM5345" s="9"/>
      <c r="BN5345" s="9"/>
      <c r="BO5345" s="9"/>
      <c r="BP5345" s="9"/>
      <c r="BQ5345" s="9"/>
      <c r="BT5345" s="9"/>
      <c r="BU5345" s="9"/>
      <c r="BX5345" s="9"/>
      <c r="BY5345" s="9"/>
      <c r="CB5345" s="9"/>
      <c r="CC5345" s="9"/>
      <c r="CF5345" s="9"/>
      <c r="CG5345" s="9"/>
      <c r="CJ5345" s="9"/>
      <c r="CK5345" s="9"/>
      <c r="CN5345" s="9"/>
      <c r="CO5345" s="9"/>
      <c r="CP5345" s="9"/>
      <c r="CQ5345" s="9"/>
      <c r="CR5345" s="9"/>
      <c r="CS5345" s="9"/>
      <c r="CT5345" s="9"/>
      <c r="CU5345" s="9"/>
      <c r="CV5345" s="9"/>
      <c r="CW5345" s="9"/>
      <c r="CX5345" s="9"/>
      <c r="CY5345" s="9"/>
      <c r="CZ5345" s="9"/>
      <c r="DA5345" s="9"/>
      <c r="DB5345" s="9"/>
      <c r="DC5345" s="9"/>
      <c r="DD5345" s="9"/>
      <c r="DE5345" s="9"/>
      <c r="DF5345" s="9"/>
      <c r="DG5345" s="9"/>
      <c r="DH5345" s="9"/>
      <c r="DI5345" s="9"/>
      <c r="DJ5345" s="9"/>
      <c r="DK5345" s="9"/>
      <c r="DL5345" s="9"/>
      <c r="DM5345" s="9"/>
      <c r="DN5345" s="9"/>
      <c r="DO5345" s="9"/>
      <c r="DP5345" s="9"/>
      <c r="DQ5345" s="9"/>
      <c r="DR5345" s="9"/>
      <c r="DS5345" s="9"/>
      <c r="DT5345" s="9"/>
      <c r="DU5345" s="9"/>
      <c r="DV5345" s="9"/>
      <c r="DW5345" s="9"/>
      <c r="DX5345" s="9"/>
      <c r="DY5345" s="9"/>
      <c r="DZ5345" s="9"/>
      <c r="EA5345" s="9"/>
    </row>
    <row r="5346" spans="2:131" ht="19.5" customHeight="1" x14ac:dyDescent="0.25">
      <c r="B5346" s="9"/>
      <c r="D5346" s="9"/>
      <c r="G5346" s="9"/>
      <c r="R5346" s="9"/>
      <c r="S5346" s="9"/>
      <c r="T5346" s="9"/>
      <c r="U5346" s="9"/>
      <c r="V5346" s="9"/>
      <c r="W5346" s="9"/>
      <c r="X5346" s="9"/>
      <c r="Y5346" s="9"/>
      <c r="Z5346" s="9"/>
      <c r="AA5346" s="9"/>
      <c r="AB5346" s="9"/>
      <c r="AC5346" s="9"/>
      <c r="AD5346" s="9"/>
      <c r="AE5346" s="9"/>
      <c r="AF5346" s="55"/>
      <c r="AG5346" s="55"/>
      <c r="AH5346" s="9"/>
      <c r="AI5346" s="9"/>
      <c r="AJ5346" s="9"/>
      <c r="AK5346" s="9"/>
      <c r="AL5346" s="9"/>
      <c r="AM5346" s="9"/>
      <c r="AN5346" s="9"/>
      <c r="AO5346" s="9"/>
      <c r="AP5346" s="9"/>
      <c r="AQ5346" s="9"/>
      <c r="AR5346" s="9"/>
      <c r="AS5346" s="9"/>
      <c r="AT5346" s="9"/>
      <c r="AU5346" s="9"/>
      <c r="AV5346" s="9"/>
      <c r="AW5346" s="9"/>
      <c r="AX5346" s="9"/>
      <c r="AY5346" s="9"/>
      <c r="AZ5346" s="9"/>
      <c r="BA5346" s="9"/>
      <c r="BB5346" s="9"/>
      <c r="BC5346" s="9"/>
      <c r="BD5346" s="9"/>
      <c r="BE5346" s="9"/>
      <c r="BF5346" s="9"/>
      <c r="BG5346" s="9"/>
      <c r="BH5346" s="9"/>
      <c r="BI5346" s="9"/>
      <c r="BJ5346" s="9"/>
      <c r="BK5346" s="9"/>
      <c r="BL5346" s="9"/>
      <c r="BM5346" s="9"/>
      <c r="BN5346" s="9"/>
      <c r="BO5346" s="9"/>
      <c r="BP5346" s="9"/>
      <c r="BQ5346" s="9"/>
      <c r="BT5346" s="9"/>
      <c r="BU5346" s="9"/>
      <c r="BX5346" s="9"/>
      <c r="BY5346" s="9"/>
      <c r="CB5346" s="9"/>
      <c r="CC5346" s="9"/>
      <c r="CF5346" s="9"/>
      <c r="CG5346" s="9"/>
      <c r="CJ5346" s="9"/>
      <c r="CK5346" s="9"/>
      <c r="CN5346" s="9"/>
      <c r="CO5346" s="9"/>
      <c r="CP5346" s="9"/>
      <c r="CQ5346" s="9"/>
      <c r="CR5346" s="9"/>
      <c r="CS5346" s="9"/>
      <c r="CT5346" s="9"/>
      <c r="CU5346" s="9"/>
      <c r="CV5346" s="9"/>
      <c r="CW5346" s="9"/>
      <c r="CX5346" s="9"/>
      <c r="CY5346" s="9"/>
      <c r="CZ5346" s="9"/>
      <c r="DA5346" s="9"/>
      <c r="DB5346" s="9"/>
      <c r="DC5346" s="9"/>
      <c r="DD5346" s="9"/>
      <c r="DE5346" s="9"/>
      <c r="DF5346" s="9"/>
      <c r="DG5346" s="9"/>
      <c r="DH5346" s="9"/>
      <c r="DI5346" s="9"/>
      <c r="DJ5346" s="9"/>
      <c r="DK5346" s="9"/>
      <c r="DL5346" s="9"/>
      <c r="DM5346" s="9"/>
      <c r="DN5346" s="9"/>
      <c r="DO5346" s="9"/>
      <c r="DP5346" s="9"/>
      <c r="DQ5346" s="9"/>
      <c r="DR5346" s="9"/>
      <c r="DS5346" s="9"/>
      <c r="DT5346" s="9"/>
      <c r="DU5346" s="9"/>
      <c r="DV5346" s="9"/>
      <c r="DW5346" s="9"/>
      <c r="DX5346" s="9"/>
      <c r="DY5346" s="9"/>
      <c r="DZ5346" s="9"/>
      <c r="EA5346" s="9"/>
    </row>
    <row r="5347" spans="2:131" ht="19.5" customHeight="1" x14ac:dyDescent="0.25">
      <c r="B5347" s="9"/>
      <c r="D5347" s="9"/>
      <c r="G5347" s="9"/>
      <c r="R5347" s="9"/>
      <c r="S5347" s="9"/>
      <c r="T5347" s="9"/>
      <c r="U5347" s="9"/>
      <c r="V5347" s="9"/>
      <c r="W5347" s="9"/>
      <c r="X5347" s="9"/>
      <c r="Y5347" s="9"/>
      <c r="Z5347" s="9"/>
      <c r="AA5347" s="9"/>
      <c r="AB5347" s="9"/>
      <c r="AC5347" s="9"/>
      <c r="AD5347" s="9"/>
      <c r="AE5347" s="9"/>
      <c r="AF5347" s="55"/>
      <c r="AG5347" s="55"/>
      <c r="AH5347" s="9"/>
      <c r="AI5347" s="9"/>
      <c r="AJ5347" s="9"/>
      <c r="AK5347" s="9"/>
      <c r="AL5347" s="9"/>
      <c r="AM5347" s="9"/>
      <c r="AN5347" s="9"/>
      <c r="AO5347" s="9"/>
      <c r="AP5347" s="9"/>
      <c r="AQ5347" s="9"/>
      <c r="AR5347" s="9"/>
      <c r="AS5347" s="9"/>
      <c r="AT5347" s="9"/>
      <c r="AU5347" s="9"/>
      <c r="AV5347" s="9"/>
      <c r="AW5347" s="9"/>
      <c r="AX5347" s="9"/>
      <c r="AY5347" s="9"/>
      <c r="AZ5347" s="9"/>
      <c r="BA5347" s="9"/>
      <c r="BB5347" s="9"/>
      <c r="BC5347" s="9"/>
      <c r="BD5347" s="9"/>
      <c r="BE5347" s="9"/>
      <c r="BF5347" s="9"/>
      <c r="BG5347" s="9"/>
      <c r="BH5347" s="9"/>
      <c r="BI5347" s="9"/>
      <c r="BJ5347" s="9"/>
      <c r="BK5347" s="9"/>
      <c r="BL5347" s="9"/>
      <c r="BM5347" s="9"/>
      <c r="BN5347" s="9"/>
      <c r="BO5347" s="9"/>
      <c r="BP5347" s="9"/>
      <c r="BQ5347" s="9"/>
      <c r="BT5347" s="9"/>
      <c r="BU5347" s="9"/>
      <c r="BX5347" s="9"/>
      <c r="BY5347" s="9"/>
      <c r="CB5347" s="9"/>
      <c r="CC5347" s="9"/>
      <c r="CF5347" s="9"/>
      <c r="CG5347" s="9"/>
      <c r="CJ5347" s="9"/>
      <c r="CK5347" s="9"/>
      <c r="CN5347" s="9"/>
      <c r="CO5347" s="9"/>
      <c r="CP5347" s="9"/>
      <c r="CQ5347" s="9"/>
      <c r="CR5347" s="9"/>
      <c r="CS5347" s="9"/>
      <c r="CT5347" s="9"/>
      <c r="CU5347" s="9"/>
      <c r="CV5347" s="9"/>
      <c r="CW5347" s="9"/>
      <c r="CX5347" s="9"/>
      <c r="CY5347" s="9"/>
      <c r="CZ5347" s="9"/>
      <c r="DA5347" s="9"/>
      <c r="DB5347" s="9"/>
      <c r="DC5347" s="9"/>
      <c r="DD5347" s="9"/>
      <c r="DE5347" s="9"/>
      <c r="DF5347" s="9"/>
      <c r="DG5347" s="9"/>
      <c r="DH5347" s="9"/>
      <c r="DI5347" s="9"/>
      <c r="DJ5347" s="9"/>
      <c r="DK5347" s="9"/>
      <c r="DL5347" s="9"/>
      <c r="DM5347" s="9"/>
      <c r="DN5347" s="9"/>
      <c r="DO5347" s="9"/>
      <c r="DP5347" s="9"/>
      <c r="DQ5347" s="9"/>
      <c r="DR5347" s="9"/>
      <c r="DS5347" s="9"/>
      <c r="DT5347" s="9"/>
      <c r="DU5347" s="9"/>
      <c r="DV5347" s="9"/>
      <c r="DW5347" s="9"/>
      <c r="DX5347" s="9"/>
      <c r="DY5347" s="9"/>
      <c r="DZ5347" s="9"/>
      <c r="EA5347" s="9"/>
    </row>
    <row r="5348" spans="2:131" ht="19.5" customHeight="1" x14ac:dyDescent="0.25">
      <c r="B5348" s="9"/>
      <c r="D5348" s="9"/>
      <c r="G5348" s="9"/>
      <c r="R5348" s="9"/>
      <c r="S5348" s="9"/>
      <c r="T5348" s="9"/>
      <c r="U5348" s="9"/>
      <c r="V5348" s="9"/>
      <c r="W5348" s="9"/>
      <c r="X5348" s="9"/>
      <c r="Y5348" s="9"/>
      <c r="Z5348" s="9"/>
      <c r="AA5348" s="9"/>
      <c r="AB5348" s="9"/>
      <c r="AC5348" s="9"/>
      <c r="AD5348" s="9"/>
      <c r="AE5348" s="9"/>
      <c r="AF5348" s="55"/>
      <c r="AG5348" s="55"/>
      <c r="AH5348" s="9"/>
      <c r="AI5348" s="9"/>
      <c r="AJ5348" s="9"/>
      <c r="AK5348" s="9"/>
      <c r="AL5348" s="9"/>
      <c r="AM5348" s="9"/>
      <c r="AN5348" s="9"/>
      <c r="AO5348" s="9"/>
      <c r="AP5348" s="9"/>
      <c r="AQ5348" s="9"/>
      <c r="AR5348" s="9"/>
      <c r="AS5348" s="9"/>
      <c r="AT5348" s="9"/>
      <c r="AU5348" s="9"/>
      <c r="AV5348" s="9"/>
      <c r="AW5348" s="9"/>
      <c r="AX5348" s="9"/>
      <c r="AY5348" s="9"/>
      <c r="AZ5348" s="9"/>
      <c r="BA5348" s="9"/>
      <c r="BB5348" s="9"/>
      <c r="BC5348" s="9"/>
      <c r="BD5348" s="9"/>
      <c r="BE5348" s="9"/>
      <c r="BF5348" s="9"/>
      <c r="BG5348" s="9"/>
      <c r="BH5348" s="9"/>
      <c r="BI5348" s="9"/>
      <c r="BJ5348" s="9"/>
      <c r="BK5348" s="9"/>
      <c r="BL5348" s="9"/>
      <c r="BM5348" s="9"/>
      <c r="BN5348" s="9"/>
      <c r="BO5348" s="9"/>
      <c r="BP5348" s="9"/>
      <c r="BQ5348" s="9"/>
      <c r="BT5348" s="9"/>
      <c r="BU5348" s="9"/>
      <c r="BX5348" s="9"/>
      <c r="BY5348" s="9"/>
      <c r="CB5348" s="9"/>
      <c r="CC5348" s="9"/>
      <c r="CF5348" s="9"/>
      <c r="CG5348" s="9"/>
      <c r="CJ5348" s="9"/>
      <c r="CK5348" s="9"/>
      <c r="CN5348" s="9"/>
      <c r="CO5348" s="9"/>
      <c r="CP5348" s="9"/>
      <c r="CQ5348" s="9"/>
      <c r="CR5348" s="9"/>
      <c r="CS5348" s="9"/>
      <c r="CT5348" s="9"/>
      <c r="CU5348" s="9"/>
      <c r="CV5348" s="9"/>
      <c r="CW5348" s="9"/>
      <c r="CX5348" s="9"/>
      <c r="CY5348" s="9"/>
      <c r="CZ5348" s="9"/>
      <c r="DA5348" s="9"/>
      <c r="DB5348" s="9"/>
      <c r="DC5348" s="9"/>
      <c r="DD5348" s="9"/>
      <c r="DE5348" s="9"/>
      <c r="DF5348" s="9"/>
      <c r="DG5348" s="9"/>
      <c r="DH5348" s="9"/>
      <c r="DI5348" s="9"/>
      <c r="DJ5348" s="9"/>
      <c r="DK5348" s="9"/>
      <c r="DL5348" s="9"/>
      <c r="DM5348" s="9"/>
      <c r="DN5348" s="9"/>
      <c r="DO5348" s="9"/>
      <c r="DP5348" s="9"/>
      <c r="DQ5348" s="9"/>
      <c r="DR5348" s="9"/>
      <c r="DS5348" s="9"/>
      <c r="DT5348" s="9"/>
      <c r="DU5348" s="9"/>
      <c r="DV5348" s="9"/>
      <c r="DW5348" s="9"/>
      <c r="DX5348" s="9"/>
      <c r="DY5348" s="9"/>
      <c r="DZ5348" s="9"/>
      <c r="EA5348" s="9"/>
    </row>
    <row r="5349" spans="2:131" ht="19.5" customHeight="1" x14ac:dyDescent="0.25">
      <c r="B5349" s="9"/>
      <c r="D5349" s="9"/>
      <c r="G5349" s="9"/>
      <c r="R5349" s="9"/>
      <c r="S5349" s="9"/>
      <c r="T5349" s="9"/>
      <c r="U5349" s="9"/>
      <c r="V5349" s="9"/>
      <c r="W5349" s="9"/>
      <c r="X5349" s="9"/>
      <c r="Y5349" s="9"/>
      <c r="Z5349" s="9"/>
      <c r="AA5349" s="9"/>
      <c r="AB5349" s="9"/>
      <c r="AC5349" s="9"/>
      <c r="AD5349" s="9"/>
      <c r="AE5349" s="9"/>
      <c r="AF5349" s="55"/>
      <c r="AG5349" s="55"/>
      <c r="AH5349" s="9"/>
      <c r="AI5349" s="9"/>
      <c r="AJ5349" s="9"/>
      <c r="AK5349" s="9"/>
      <c r="AL5349" s="9"/>
      <c r="AM5349" s="9"/>
      <c r="AN5349" s="9"/>
      <c r="AO5349" s="9"/>
      <c r="AP5349" s="9"/>
      <c r="AQ5349" s="9"/>
      <c r="AR5349" s="9"/>
      <c r="AS5349" s="9"/>
      <c r="AT5349" s="9"/>
      <c r="AU5349" s="9"/>
      <c r="AV5349" s="9"/>
      <c r="AW5349" s="9"/>
      <c r="AX5349" s="9"/>
      <c r="AY5349" s="9"/>
      <c r="AZ5349" s="9"/>
      <c r="BA5349" s="9"/>
      <c r="BB5349" s="9"/>
      <c r="BC5349" s="9"/>
      <c r="BD5349" s="9"/>
      <c r="BE5349" s="9"/>
      <c r="BF5349" s="9"/>
      <c r="BG5349" s="9"/>
      <c r="BH5349" s="9"/>
      <c r="BI5349" s="9"/>
      <c r="BJ5349" s="9"/>
      <c r="BK5349" s="9"/>
      <c r="BL5349" s="9"/>
      <c r="BM5349" s="9"/>
      <c r="BN5349" s="9"/>
      <c r="BO5349" s="9"/>
      <c r="BP5349" s="9"/>
      <c r="BQ5349" s="9"/>
      <c r="BT5349" s="9"/>
      <c r="BU5349" s="9"/>
      <c r="BX5349" s="9"/>
      <c r="BY5349" s="9"/>
      <c r="CB5349" s="9"/>
      <c r="CC5349" s="9"/>
      <c r="CF5349" s="9"/>
      <c r="CG5349" s="9"/>
      <c r="CJ5349" s="9"/>
      <c r="CK5349" s="9"/>
      <c r="CN5349" s="9"/>
      <c r="CO5349" s="9"/>
      <c r="CP5349" s="9"/>
      <c r="CQ5349" s="9"/>
      <c r="CR5349" s="9"/>
      <c r="CS5349" s="9"/>
      <c r="CT5349" s="9"/>
      <c r="CU5349" s="9"/>
      <c r="CV5349" s="9"/>
      <c r="CW5349" s="9"/>
      <c r="CX5349" s="9"/>
      <c r="CY5349" s="9"/>
      <c r="CZ5349" s="9"/>
      <c r="DA5349" s="9"/>
      <c r="DB5349" s="9"/>
      <c r="DC5349" s="9"/>
      <c r="DD5349" s="9"/>
      <c r="DE5349" s="9"/>
      <c r="DF5349" s="9"/>
      <c r="DG5349" s="9"/>
      <c r="DH5349" s="9"/>
      <c r="DI5349" s="9"/>
      <c r="DJ5349" s="9"/>
      <c r="DK5349" s="9"/>
      <c r="DL5349" s="9"/>
      <c r="DM5349" s="9"/>
      <c r="DN5349" s="9"/>
      <c r="DO5349" s="9"/>
      <c r="DP5349" s="9"/>
      <c r="DQ5349" s="9"/>
      <c r="DR5349" s="9"/>
      <c r="DS5349" s="9"/>
      <c r="DT5349" s="9"/>
      <c r="DU5349" s="9"/>
      <c r="DV5349" s="9"/>
      <c r="DW5349" s="9"/>
      <c r="DX5349" s="9"/>
      <c r="DY5349" s="9"/>
      <c r="DZ5349" s="9"/>
      <c r="EA5349" s="9"/>
    </row>
    <row r="5350" spans="2:131" ht="19.5" customHeight="1" x14ac:dyDescent="0.25">
      <c r="B5350" s="9"/>
      <c r="D5350" s="9"/>
      <c r="G5350" s="9"/>
      <c r="R5350" s="9"/>
      <c r="S5350" s="9"/>
      <c r="T5350" s="9"/>
      <c r="U5350" s="9"/>
      <c r="V5350" s="9"/>
      <c r="W5350" s="9"/>
      <c r="X5350" s="9"/>
      <c r="Y5350" s="9"/>
      <c r="Z5350" s="9"/>
      <c r="AA5350" s="9"/>
      <c r="AB5350" s="9"/>
      <c r="AC5350" s="9"/>
      <c r="AD5350" s="9"/>
      <c r="AE5350" s="9"/>
      <c r="AF5350" s="55"/>
      <c r="AG5350" s="55"/>
      <c r="AH5350" s="9"/>
      <c r="AI5350" s="9"/>
      <c r="AJ5350" s="9"/>
      <c r="AK5350" s="9"/>
      <c r="AL5350" s="9"/>
      <c r="AM5350" s="9"/>
      <c r="AN5350" s="9"/>
      <c r="AO5350" s="9"/>
      <c r="AP5350" s="9"/>
      <c r="AQ5350" s="9"/>
      <c r="AR5350" s="9"/>
      <c r="AS5350" s="9"/>
      <c r="AT5350" s="9"/>
      <c r="AU5350" s="9"/>
      <c r="AV5350" s="9"/>
      <c r="AW5350" s="9"/>
      <c r="AX5350" s="9"/>
      <c r="AY5350" s="9"/>
      <c r="AZ5350" s="9"/>
      <c r="BA5350" s="9"/>
      <c r="BB5350" s="9"/>
      <c r="BC5350" s="9"/>
      <c r="BD5350" s="9"/>
      <c r="BE5350" s="9"/>
      <c r="BF5350" s="9"/>
      <c r="BG5350" s="9"/>
      <c r="BH5350" s="9"/>
      <c r="BI5350" s="9"/>
      <c r="BJ5350" s="9"/>
      <c r="BK5350" s="9"/>
      <c r="BL5350" s="9"/>
      <c r="BM5350" s="9"/>
      <c r="BN5350" s="9"/>
      <c r="BO5350" s="9"/>
      <c r="BP5350" s="9"/>
      <c r="BQ5350" s="9"/>
      <c r="BT5350" s="9"/>
      <c r="BU5350" s="9"/>
      <c r="BX5350" s="9"/>
      <c r="BY5350" s="9"/>
      <c r="CB5350" s="9"/>
      <c r="CC5350" s="9"/>
      <c r="CF5350" s="9"/>
      <c r="CG5350" s="9"/>
      <c r="CJ5350" s="9"/>
      <c r="CK5350" s="9"/>
      <c r="CN5350" s="9"/>
      <c r="CO5350" s="9"/>
      <c r="CP5350" s="9"/>
      <c r="CQ5350" s="9"/>
      <c r="CR5350" s="9"/>
      <c r="CS5350" s="9"/>
      <c r="CT5350" s="9"/>
      <c r="CU5350" s="9"/>
      <c r="CV5350" s="9"/>
      <c r="CW5350" s="9"/>
      <c r="CX5350" s="9"/>
      <c r="CY5350" s="9"/>
      <c r="CZ5350" s="9"/>
      <c r="DA5350" s="9"/>
      <c r="DB5350" s="9"/>
      <c r="DC5350" s="9"/>
      <c r="DD5350" s="9"/>
      <c r="DE5350" s="9"/>
      <c r="DF5350" s="9"/>
      <c r="DG5350" s="9"/>
      <c r="DH5350" s="9"/>
      <c r="DI5350" s="9"/>
      <c r="DJ5350" s="9"/>
      <c r="DK5350" s="9"/>
      <c r="DL5350" s="9"/>
      <c r="DM5350" s="9"/>
      <c r="DN5350" s="9"/>
      <c r="DO5350" s="9"/>
      <c r="DP5350" s="9"/>
      <c r="DQ5350" s="9"/>
      <c r="DR5350" s="9"/>
      <c r="DS5350" s="9"/>
      <c r="DT5350" s="9"/>
      <c r="DU5350" s="9"/>
      <c r="DV5350" s="9"/>
      <c r="DW5350" s="9"/>
      <c r="DX5350" s="9"/>
      <c r="DY5350" s="9"/>
      <c r="DZ5350" s="9"/>
      <c r="EA5350" s="9"/>
    </row>
    <row r="5351" spans="2:131" ht="19.5" customHeight="1" x14ac:dyDescent="0.25">
      <c r="B5351" s="9"/>
      <c r="D5351" s="9"/>
      <c r="G5351" s="9"/>
      <c r="R5351" s="9"/>
      <c r="S5351" s="9"/>
      <c r="T5351" s="9"/>
      <c r="U5351" s="9"/>
      <c r="V5351" s="9"/>
      <c r="W5351" s="9"/>
      <c r="X5351" s="9"/>
      <c r="Y5351" s="9"/>
      <c r="Z5351" s="9"/>
      <c r="AA5351" s="9"/>
      <c r="AB5351" s="9"/>
      <c r="AC5351" s="9"/>
      <c r="AD5351" s="9"/>
      <c r="AE5351" s="9"/>
      <c r="AF5351" s="55"/>
      <c r="AG5351" s="55"/>
      <c r="AH5351" s="9"/>
      <c r="AI5351" s="9"/>
      <c r="AJ5351" s="9"/>
      <c r="AK5351" s="9"/>
      <c r="AL5351" s="9"/>
      <c r="AM5351" s="9"/>
      <c r="AN5351" s="9"/>
      <c r="AO5351" s="9"/>
      <c r="AP5351" s="9"/>
      <c r="AQ5351" s="9"/>
      <c r="AR5351" s="9"/>
      <c r="AS5351" s="9"/>
      <c r="AT5351" s="9"/>
      <c r="AU5351" s="9"/>
      <c r="AV5351" s="9"/>
      <c r="AW5351" s="9"/>
      <c r="AX5351" s="9"/>
      <c r="AY5351" s="9"/>
      <c r="AZ5351" s="9"/>
      <c r="BA5351" s="9"/>
      <c r="BB5351" s="9"/>
      <c r="BC5351" s="9"/>
      <c r="BD5351" s="9"/>
      <c r="BE5351" s="9"/>
      <c r="BF5351" s="9"/>
      <c r="BG5351" s="9"/>
      <c r="BH5351" s="9"/>
      <c r="BI5351" s="9"/>
      <c r="BJ5351" s="9"/>
      <c r="BK5351" s="9"/>
      <c r="BL5351" s="9"/>
      <c r="BM5351" s="9"/>
      <c r="BN5351" s="9"/>
      <c r="BO5351" s="9"/>
      <c r="BP5351" s="9"/>
      <c r="BQ5351" s="9"/>
      <c r="BT5351" s="9"/>
      <c r="BU5351" s="9"/>
      <c r="BX5351" s="9"/>
      <c r="BY5351" s="9"/>
      <c r="CB5351" s="9"/>
      <c r="CC5351" s="9"/>
      <c r="CF5351" s="9"/>
      <c r="CG5351" s="9"/>
      <c r="CJ5351" s="9"/>
      <c r="CK5351" s="9"/>
      <c r="CN5351" s="9"/>
      <c r="CO5351" s="9"/>
      <c r="CP5351" s="9"/>
      <c r="CQ5351" s="9"/>
      <c r="CR5351" s="9"/>
      <c r="CS5351" s="9"/>
      <c r="CT5351" s="9"/>
      <c r="CU5351" s="9"/>
      <c r="CV5351" s="9"/>
      <c r="CW5351" s="9"/>
      <c r="CX5351" s="9"/>
      <c r="CY5351" s="9"/>
      <c r="CZ5351" s="9"/>
      <c r="DA5351" s="9"/>
      <c r="DB5351" s="9"/>
      <c r="DC5351" s="9"/>
      <c r="DD5351" s="9"/>
      <c r="DE5351" s="9"/>
      <c r="DF5351" s="9"/>
      <c r="DG5351" s="9"/>
      <c r="DH5351" s="9"/>
      <c r="DI5351" s="9"/>
      <c r="DJ5351" s="9"/>
      <c r="DK5351" s="9"/>
      <c r="DL5351" s="9"/>
      <c r="DM5351" s="9"/>
      <c r="DN5351" s="9"/>
      <c r="DO5351" s="9"/>
      <c r="DP5351" s="9"/>
      <c r="DQ5351" s="9"/>
      <c r="DR5351" s="9"/>
      <c r="DS5351" s="9"/>
      <c r="DT5351" s="9"/>
      <c r="DU5351" s="9"/>
      <c r="DV5351" s="9"/>
      <c r="DW5351" s="9"/>
      <c r="DX5351" s="9"/>
      <c r="DY5351" s="9"/>
      <c r="DZ5351" s="9"/>
      <c r="EA5351" s="9"/>
    </row>
    <row r="5352" spans="2:131" ht="19.5" customHeight="1" x14ac:dyDescent="0.25">
      <c r="B5352" s="9"/>
      <c r="D5352" s="9"/>
      <c r="G5352" s="9"/>
      <c r="R5352" s="9"/>
      <c r="S5352" s="9"/>
      <c r="T5352" s="9"/>
      <c r="U5352" s="9"/>
      <c r="V5352" s="9"/>
      <c r="W5352" s="9"/>
      <c r="X5352" s="9"/>
      <c r="Y5352" s="9"/>
      <c r="Z5352" s="9"/>
      <c r="AA5352" s="9"/>
      <c r="AB5352" s="9"/>
      <c r="AC5352" s="9"/>
      <c r="AD5352" s="9"/>
      <c r="AE5352" s="9"/>
      <c r="AF5352" s="55"/>
      <c r="AG5352" s="55"/>
      <c r="AH5352" s="9"/>
      <c r="AI5352" s="9"/>
      <c r="AJ5352" s="9"/>
      <c r="AK5352" s="9"/>
      <c r="AL5352" s="9"/>
      <c r="AM5352" s="9"/>
      <c r="AN5352" s="9"/>
      <c r="AO5352" s="9"/>
      <c r="AP5352" s="9"/>
      <c r="AQ5352" s="9"/>
      <c r="AR5352" s="9"/>
      <c r="AS5352" s="9"/>
      <c r="AT5352" s="9"/>
      <c r="AU5352" s="9"/>
      <c r="AV5352" s="9"/>
      <c r="AW5352" s="9"/>
      <c r="AX5352" s="9"/>
      <c r="AY5352" s="9"/>
      <c r="AZ5352" s="9"/>
      <c r="BA5352" s="9"/>
      <c r="BB5352" s="9"/>
      <c r="BC5352" s="9"/>
      <c r="BD5352" s="9"/>
      <c r="BE5352" s="9"/>
      <c r="BF5352" s="9"/>
      <c r="BG5352" s="9"/>
      <c r="BH5352" s="9"/>
      <c r="BI5352" s="9"/>
      <c r="BJ5352" s="9"/>
      <c r="BK5352" s="9"/>
      <c r="BL5352" s="9"/>
      <c r="BM5352" s="9"/>
      <c r="BN5352" s="9"/>
      <c r="BO5352" s="9"/>
      <c r="BP5352" s="9"/>
      <c r="BQ5352" s="9"/>
      <c r="BT5352" s="9"/>
      <c r="BU5352" s="9"/>
      <c r="BX5352" s="9"/>
      <c r="BY5352" s="9"/>
      <c r="CB5352" s="9"/>
      <c r="CC5352" s="9"/>
      <c r="CF5352" s="9"/>
      <c r="CG5352" s="9"/>
      <c r="CJ5352" s="9"/>
      <c r="CK5352" s="9"/>
      <c r="CN5352" s="9"/>
      <c r="CO5352" s="9"/>
      <c r="CP5352" s="9"/>
      <c r="CQ5352" s="9"/>
      <c r="CR5352" s="9"/>
      <c r="CS5352" s="9"/>
      <c r="CT5352" s="9"/>
      <c r="CU5352" s="9"/>
      <c r="CV5352" s="9"/>
      <c r="CW5352" s="9"/>
      <c r="CX5352" s="9"/>
      <c r="CY5352" s="9"/>
      <c r="CZ5352" s="9"/>
      <c r="DA5352" s="9"/>
      <c r="DB5352" s="9"/>
      <c r="DC5352" s="9"/>
      <c r="DD5352" s="9"/>
      <c r="DE5352" s="9"/>
      <c r="DF5352" s="9"/>
      <c r="DG5352" s="9"/>
      <c r="DH5352" s="9"/>
      <c r="DI5352" s="9"/>
      <c r="DJ5352" s="9"/>
      <c r="DK5352" s="9"/>
      <c r="DL5352" s="9"/>
      <c r="DM5352" s="9"/>
      <c r="DN5352" s="9"/>
      <c r="DO5352" s="9"/>
      <c r="DP5352" s="9"/>
      <c r="DQ5352" s="9"/>
      <c r="DR5352" s="9"/>
      <c r="DS5352" s="9"/>
      <c r="DT5352" s="9"/>
      <c r="DU5352" s="9"/>
      <c r="DV5352" s="9"/>
      <c r="DW5352" s="9"/>
      <c r="DX5352" s="9"/>
      <c r="DY5352" s="9"/>
      <c r="DZ5352" s="9"/>
      <c r="EA5352" s="9"/>
    </row>
    <row r="5353" spans="2:131" ht="19.5" customHeight="1" x14ac:dyDescent="0.25">
      <c r="B5353" s="9"/>
      <c r="D5353" s="9"/>
      <c r="G5353" s="9"/>
      <c r="R5353" s="9"/>
      <c r="S5353" s="9"/>
      <c r="T5353" s="9"/>
      <c r="U5353" s="9"/>
      <c r="V5353" s="9"/>
      <c r="W5353" s="9"/>
      <c r="X5353" s="9"/>
      <c r="Y5353" s="9"/>
      <c r="Z5353" s="9"/>
      <c r="AA5353" s="9"/>
      <c r="AB5353" s="9"/>
      <c r="AC5353" s="9"/>
      <c r="AD5353" s="9"/>
      <c r="AE5353" s="9"/>
      <c r="AF5353" s="55"/>
      <c r="AG5353" s="55"/>
      <c r="AH5353" s="9"/>
      <c r="AI5353" s="9"/>
      <c r="AJ5353" s="9"/>
      <c r="AK5353" s="9"/>
      <c r="AL5353" s="9"/>
      <c r="AM5353" s="9"/>
      <c r="AN5353" s="9"/>
      <c r="AO5353" s="9"/>
      <c r="AP5353" s="9"/>
      <c r="AQ5353" s="9"/>
      <c r="AR5353" s="9"/>
      <c r="AS5353" s="9"/>
      <c r="AT5353" s="9"/>
      <c r="AU5353" s="9"/>
      <c r="AV5353" s="9"/>
      <c r="AW5353" s="9"/>
      <c r="AX5353" s="9"/>
      <c r="AY5353" s="9"/>
      <c r="AZ5353" s="9"/>
      <c r="BA5353" s="9"/>
      <c r="BB5353" s="9"/>
      <c r="BC5353" s="9"/>
      <c r="BD5353" s="9"/>
      <c r="BE5353" s="9"/>
      <c r="BF5353" s="9"/>
      <c r="BG5353" s="9"/>
      <c r="BH5353" s="9"/>
      <c r="BI5353" s="9"/>
      <c r="BJ5353" s="9"/>
      <c r="BK5353" s="9"/>
      <c r="BL5353" s="9"/>
      <c r="BM5353" s="9"/>
      <c r="BN5353" s="9"/>
      <c r="BO5353" s="9"/>
      <c r="BP5353" s="9"/>
      <c r="BQ5353" s="9"/>
      <c r="BT5353" s="9"/>
      <c r="BU5353" s="9"/>
      <c r="BX5353" s="9"/>
      <c r="BY5353" s="9"/>
      <c r="CB5353" s="9"/>
      <c r="CC5353" s="9"/>
      <c r="CF5353" s="9"/>
      <c r="CG5353" s="9"/>
      <c r="CJ5353" s="9"/>
      <c r="CK5353" s="9"/>
      <c r="CN5353" s="9"/>
      <c r="CO5353" s="9"/>
      <c r="CP5353" s="9"/>
      <c r="CQ5353" s="9"/>
      <c r="CR5353" s="9"/>
      <c r="CS5353" s="9"/>
      <c r="CT5353" s="9"/>
      <c r="CU5353" s="9"/>
      <c r="CV5353" s="9"/>
      <c r="CW5353" s="9"/>
      <c r="CX5353" s="9"/>
      <c r="CY5353" s="9"/>
      <c r="CZ5353" s="9"/>
      <c r="DA5353" s="9"/>
      <c r="DB5353" s="9"/>
      <c r="DC5353" s="9"/>
      <c r="DD5353" s="9"/>
      <c r="DE5353" s="9"/>
      <c r="DF5353" s="9"/>
      <c r="DG5353" s="9"/>
      <c r="DH5353" s="9"/>
      <c r="DI5353" s="9"/>
      <c r="DJ5353" s="9"/>
      <c r="DK5353" s="9"/>
      <c r="DL5353" s="9"/>
      <c r="DM5353" s="9"/>
      <c r="DN5353" s="9"/>
      <c r="DO5353" s="9"/>
      <c r="DP5353" s="9"/>
      <c r="DQ5353" s="9"/>
      <c r="DR5353" s="9"/>
      <c r="DS5353" s="9"/>
      <c r="DT5353" s="9"/>
      <c r="DU5353" s="9"/>
      <c r="DV5353" s="9"/>
      <c r="DW5353" s="9"/>
      <c r="DX5353" s="9"/>
      <c r="DY5353" s="9"/>
      <c r="DZ5353" s="9"/>
      <c r="EA5353" s="9"/>
    </row>
    <row r="5354" spans="2:131" ht="19.5" customHeight="1" x14ac:dyDescent="0.25">
      <c r="B5354" s="9"/>
      <c r="D5354" s="9"/>
      <c r="G5354" s="9"/>
      <c r="R5354" s="9"/>
      <c r="S5354" s="9"/>
      <c r="T5354" s="9"/>
      <c r="U5354" s="9"/>
      <c r="V5354" s="9"/>
      <c r="W5354" s="9"/>
      <c r="X5354" s="9"/>
      <c r="Y5354" s="9"/>
      <c r="Z5354" s="9"/>
      <c r="AA5354" s="9"/>
      <c r="AB5354" s="9"/>
      <c r="AC5354" s="9"/>
      <c r="AD5354" s="9"/>
      <c r="AE5354" s="9"/>
      <c r="AF5354" s="55"/>
      <c r="AG5354" s="55"/>
      <c r="AH5354" s="9"/>
      <c r="AI5354" s="9"/>
      <c r="AJ5354" s="9"/>
      <c r="AK5354" s="9"/>
      <c r="AL5354" s="9"/>
      <c r="AM5354" s="9"/>
      <c r="AN5354" s="9"/>
      <c r="AO5354" s="9"/>
      <c r="AP5354" s="9"/>
      <c r="AQ5354" s="9"/>
      <c r="AR5354" s="9"/>
      <c r="AS5354" s="9"/>
      <c r="AT5354" s="9"/>
      <c r="AU5354" s="9"/>
      <c r="AV5354" s="9"/>
      <c r="AW5354" s="9"/>
      <c r="AX5354" s="9"/>
      <c r="AY5354" s="9"/>
      <c r="AZ5354" s="9"/>
      <c r="BA5354" s="9"/>
      <c r="BB5354" s="9"/>
      <c r="BC5354" s="9"/>
      <c r="BD5354" s="9"/>
      <c r="BE5354" s="9"/>
      <c r="BF5354" s="9"/>
      <c r="BG5354" s="9"/>
      <c r="BH5354" s="9"/>
      <c r="BI5354" s="9"/>
      <c r="BJ5354" s="9"/>
      <c r="BK5354" s="9"/>
      <c r="BL5354" s="9"/>
      <c r="BM5354" s="9"/>
      <c r="BN5354" s="9"/>
      <c r="BO5354" s="9"/>
      <c r="BP5354" s="9"/>
      <c r="BQ5354" s="9"/>
      <c r="BT5354" s="9"/>
      <c r="BU5354" s="9"/>
      <c r="BX5354" s="9"/>
      <c r="BY5354" s="9"/>
      <c r="CB5354" s="9"/>
      <c r="CC5354" s="9"/>
      <c r="CF5354" s="9"/>
      <c r="CG5354" s="9"/>
      <c r="CJ5354" s="9"/>
      <c r="CK5354" s="9"/>
      <c r="CN5354" s="9"/>
      <c r="CO5354" s="9"/>
      <c r="CP5354" s="9"/>
      <c r="CQ5354" s="9"/>
      <c r="CR5354" s="9"/>
      <c r="CS5354" s="9"/>
      <c r="CT5354" s="9"/>
      <c r="CU5354" s="9"/>
      <c r="CV5354" s="9"/>
      <c r="CW5354" s="9"/>
      <c r="CX5354" s="9"/>
      <c r="CY5354" s="9"/>
      <c r="CZ5354" s="9"/>
      <c r="DA5354" s="9"/>
      <c r="DB5354" s="9"/>
      <c r="DC5354" s="9"/>
      <c r="DD5354" s="9"/>
      <c r="DE5354" s="9"/>
      <c r="DF5354" s="9"/>
      <c r="DG5354" s="9"/>
      <c r="DH5354" s="9"/>
      <c r="DI5354" s="9"/>
      <c r="DJ5354" s="9"/>
      <c r="DK5354" s="9"/>
      <c r="DL5354" s="9"/>
      <c r="DM5354" s="9"/>
      <c r="DN5354" s="9"/>
      <c r="DO5354" s="9"/>
      <c r="DP5354" s="9"/>
      <c r="DQ5354" s="9"/>
      <c r="DR5354" s="9"/>
      <c r="DS5354" s="9"/>
      <c r="DT5354" s="9"/>
      <c r="DU5354" s="9"/>
      <c r="DV5354" s="9"/>
      <c r="DW5354" s="9"/>
      <c r="DX5354" s="9"/>
      <c r="DY5354" s="9"/>
      <c r="DZ5354" s="9"/>
      <c r="EA5354" s="9"/>
    </row>
    <row r="5355" spans="2:131" ht="19.5" customHeight="1" x14ac:dyDescent="0.25">
      <c r="B5355" s="9"/>
      <c r="D5355" s="9"/>
      <c r="G5355" s="9"/>
      <c r="R5355" s="9"/>
      <c r="S5355" s="9"/>
      <c r="T5355" s="9"/>
      <c r="U5355" s="9"/>
      <c r="V5355" s="9"/>
      <c r="W5355" s="9"/>
      <c r="X5355" s="9"/>
      <c r="Y5355" s="9"/>
      <c r="Z5355" s="9"/>
      <c r="AA5355" s="9"/>
      <c r="AB5355" s="9"/>
      <c r="AC5355" s="9"/>
      <c r="AD5355" s="9"/>
      <c r="AE5355" s="9"/>
      <c r="AF5355" s="55"/>
      <c r="AG5355" s="55"/>
      <c r="AH5355" s="9"/>
      <c r="AI5355" s="9"/>
      <c r="AJ5355" s="9"/>
      <c r="AK5355" s="9"/>
      <c r="AL5355" s="9"/>
      <c r="AM5355" s="9"/>
      <c r="AN5355" s="9"/>
      <c r="AO5355" s="9"/>
      <c r="AP5355" s="9"/>
      <c r="AQ5355" s="9"/>
      <c r="AR5355" s="9"/>
      <c r="AS5355" s="9"/>
      <c r="AT5355" s="9"/>
      <c r="AU5355" s="9"/>
      <c r="AV5355" s="9"/>
      <c r="AW5355" s="9"/>
      <c r="AX5355" s="9"/>
      <c r="AY5355" s="9"/>
      <c r="AZ5355" s="9"/>
      <c r="BA5355" s="9"/>
      <c r="BB5355" s="9"/>
      <c r="BC5355" s="9"/>
      <c r="BD5355" s="9"/>
      <c r="BE5355" s="9"/>
      <c r="BF5355" s="9"/>
      <c r="BG5355" s="9"/>
      <c r="BH5355" s="9"/>
      <c r="BI5355" s="9"/>
      <c r="BJ5355" s="9"/>
      <c r="BK5355" s="9"/>
      <c r="BL5355" s="9"/>
      <c r="BM5355" s="9"/>
      <c r="BN5355" s="9"/>
      <c r="BO5355" s="9"/>
      <c r="BP5355" s="9"/>
      <c r="BQ5355" s="9"/>
      <c r="BT5355" s="9"/>
      <c r="BU5355" s="9"/>
      <c r="BX5355" s="9"/>
      <c r="BY5355" s="9"/>
      <c r="CB5355" s="9"/>
      <c r="CC5355" s="9"/>
      <c r="CF5355" s="9"/>
      <c r="CG5355" s="9"/>
      <c r="CJ5355" s="9"/>
      <c r="CK5355" s="9"/>
      <c r="CN5355" s="9"/>
      <c r="CO5355" s="9"/>
      <c r="CP5355" s="9"/>
      <c r="CQ5355" s="9"/>
      <c r="CR5355" s="9"/>
      <c r="CS5355" s="9"/>
      <c r="CT5355" s="9"/>
      <c r="CU5355" s="9"/>
      <c r="CV5355" s="9"/>
      <c r="CW5355" s="9"/>
      <c r="CX5355" s="9"/>
      <c r="CY5355" s="9"/>
      <c r="CZ5355" s="9"/>
      <c r="DA5355" s="9"/>
      <c r="DB5355" s="9"/>
      <c r="DC5355" s="9"/>
      <c r="DD5355" s="9"/>
      <c r="DE5355" s="9"/>
      <c r="DF5355" s="9"/>
      <c r="DG5355" s="9"/>
      <c r="DH5355" s="9"/>
      <c r="DI5355" s="9"/>
      <c r="DJ5355" s="9"/>
      <c r="DK5355" s="9"/>
      <c r="DL5355" s="9"/>
      <c r="DM5355" s="9"/>
      <c r="DN5355" s="9"/>
      <c r="DO5355" s="9"/>
      <c r="DP5355" s="9"/>
      <c r="DQ5355" s="9"/>
      <c r="DR5355" s="9"/>
      <c r="DS5355" s="9"/>
      <c r="DT5355" s="9"/>
      <c r="DU5355" s="9"/>
      <c r="DV5355" s="9"/>
      <c r="DW5355" s="9"/>
      <c r="DX5355" s="9"/>
      <c r="DY5355" s="9"/>
      <c r="DZ5355" s="9"/>
      <c r="EA5355" s="9"/>
    </row>
    <row r="5356" spans="2:131" ht="19.5" customHeight="1" x14ac:dyDescent="0.25">
      <c r="B5356" s="9"/>
      <c r="D5356" s="9"/>
      <c r="G5356" s="9"/>
      <c r="R5356" s="9"/>
      <c r="S5356" s="9"/>
      <c r="T5356" s="9"/>
      <c r="U5356" s="9"/>
      <c r="V5356" s="9"/>
      <c r="W5356" s="9"/>
      <c r="X5356" s="9"/>
      <c r="Y5356" s="9"/>
      <c r="Z5356" s="9"/>
      <c r="AA5356" s="9"/>
      <c r="AB5356" s="9"/>
      <c r="AC5356" s="9"/>
      <c r="AD5356" s="9"/>
      <c r="AE5356" s="9"/>
      <c r="AF5356" s="55"/>
      <c r="AG5356" s="55"/>
      <c r="AH5356" s="9"/>
      <c r="AI5356" s="9"/>
      <c r="AJ5356" s="9"/>
      <c r="AK5356" s="9"/>
      <c r="AL5356" s="9"/>
      <c r="AM5356" s="9"/>
      <c r="AN5356" s="9"/>
      <c r="AO5356" s="9"/>
      <c r="AP5356" s="9"/>
      <c r="AQ5356" s="9"/>
      <c r="AR5356" s="9"/>
      <c r="AS5356" s="9"/>
      <c r="AT5356" s="9"/>
      <c r="AU5356" s="9"/>
      <c r="AV5356" s="9"/>
      <c r="AW5356" s="9"/>
      <c r="AX5356" s="9"/>
      <c r="AY5356" s="9"/>
      <c r="AZ5356" s="9"/>
      <c r="BA5356" s="9"/>
      <c r="BB5356" s="9"/>
      <c r="BC5356" s="9"/>
      <c r="BD5356" s="9"/>
      <c r="BE5356" s="9"/>
      <c r="BF5356" s="9"/>
      <c r="BG5356" s="9"/>
      <c r="BH5356" s="9"/>
      <c r="BI5356" s="9"/>
      <c r="BJ5356" s="9"/>
      <c r="BK5356" s="9"/>
      <c r="BL5356" s="9"/>
      <c r="BM5356" s="9"/>
      <c r="BN5356" s="9"/>
      <c r="BO5356" s="9"/>
      <c r="BP5356" s="9"/>
      <c r="BQ5356" s="9"/>
      <c r="BT5356" s="9"/>
      <c r="BU5356" s="9"/>
      <c r="BX5356" s="9"/>
      <c r="BY5356" s="9"/>
      <c r="CB5356" s="9"/>
      <c r="CC5356" s="9"/>
      <c r="CF5356" s="9"/>
      <c r="CG5356" s="9"/>
      <c r="CJ5356" s="9"/>
      <c r="CK5356" s="9"/>
      <c r="CN5356" s="9"/>
      <c r="CO5356" s="9"/>
      <c r="CP5356" s="9"/>
      <c r="CQ5356" s="9"/>
      <c r="CR5356" s="9"/>
      <c r="CS5356" s="9"/>
      <c r="CT5356" s="9"/>
      <c r="CU5356" s="9"/>
      <c r="CV5356" s="9"/>
      <c r="CW5356" s="9"/>
      <c r="CX5356" s="9"/>
      <c r="CY5356" s="9"/>
      <c r="CZ5356" s="9"/>
      <c r="DA5356" s="9"/>
      <c r="DB5356" s="9"/>
      <c r="DC5356" s="9"/>
      <c r="DD5356" s="9"/>
      <c r="DE5356" s="9"/>
      <c r="DF5356" s="9"/>
      <c r="DG5356" s="9"/>
      <c r="DH5356" s="9"/>
      <c r="DI5356" s="9"/>
      <c r="DJ5356" s="9"/>
      <c r="DK5356" s="9"/>
      <c r="DL5356" s="9"/>
      <c r="DM5356" s="9"/>
      <c r="DN5356" s="9"/>
      <c r="DO5356" s="9"/>
      <c r="DP5356" s="9"/>
      <c r="DQ5356" s="9"/>
      <c r="DR5356" s="9"/>
      <c r="DS5356" s="9"/>
      <c r="DT5356" s="9"/>
      <c r="DU5356" s="9"/>
      <c r="DV5356" s="9"/>
      <c r="DW5356" s="9"/>
      <c r="DX5356" s="9"/>
      <c r="DY5356" s="9"/>
      <c r="DZ5356" s="9"/>
      <c r="EA5356" s="9"/>
    </row>
    <row r="5357" spans="2:131" ht="19.5" customHeight="1" x14ac:dyDescent="0.25">
      <c r="B5357" s="9"/>
      <c r="D5357" s="9"/>
      <c r="G5357" s="9"/>
      <c r="R5357" s="9"/>
      <c r="S5357" s="9"/>
      <c r="T5357" s="9"/>
      <c r="U5357" s="9"/>
      <c r="V5357" s="9"/>
      <c r="W5357" s="9"/>
      <c r="X5357" s="9"/>
      <c r="Y5357" s="9"/>
      <c r="Z5357" s="9"/>
      <c r="AA5357" s="9"/>
      <c r="AB5357" s="9"/>
      <c r="AC5357" s="9"/>
      <c r="AD5357" s="9"/>
      <c r="AE5357" s="9"/>
      <c r="AF5357" s="55"/>
      <c r="AG5357" s="55"/>
      <c r="AH5357" s="9"/>
      <c r="AI5357" s="9"/>
      <c r="AJ5357" s="9"/>
      <c r="AK5357" s="9"/>
      <c r="AL5357" s="9"/>
      <c r="AM5357" s="9"/>
      <c r="AN5357" s="9"/>
      <c r="AO5357" s="9"/>
      <c r="AP5357" s="9"/>
      <c r="AQ5357" s="9"/>
      <c r="AR5357" s="9"/>
      <c r="AS5357" s="9"/>
      <c r="AT5357" s="9"/>
      <c r="AU5357" s="9"/>
      <c r="AV5357" s="9"/>
      <c r="AW5357" s="9"/>
      <c r="AX5357" s="9"/>
      <c r="AY5357" s="9"/>
      <c r="AZ5357" s="9"/>
      <c r="BA5357" s="9"/>
      <c r="BB5357" s="9"/>
      <c r="BC5357" s="9"/>
      <c r="BD5357" s="9"/>
      <c r="BE5357" s="9"/>
      <c r="BF5357" s="9"/>
      <c r="BG5357" s="9"/>
      <c r="BH5357" s="9"/>
      <c r="BI5357" s="9"/>
      <c r="BJ5357" s="9"/>
      <c r="BK5357" s="9"/>
      <c r="BL5357" s="9"/>
      <c r="BM5357" s="9"/>
      <c r="BN5357" s="9"/>
      <c r="BO5357" s="9"/>
      <c r="BP5357" s="9"/>
      <c r="BQ5357" s="9"/>
      <c r="BT5357" s="9"/>
      <c r="BU5357" s="9"/>
      <c r="BX5357" s="9"/>
      <c r="BY5357" s="9"/>
      <c r="CB5357" s="9"/>
      <c r="CC5357" s="9"/>
      <c r="CF5357" s="9"/>
      <c r="CG5357" s="9"/>
      <c r="CJ5357" s="9"/>
      <c r="CK5357" s="9"/>
      <c r="CN5357" s="9"/>
      <c r="CO5357" s="9"/>
      <c r="CP5357" s="9"/>
      <c r="CQ5357" s="9"/>
      <c r="CR5357" s="9"/>
      <c r="CS5357" s="9"/>
      <c r="CT5357" s="9"/>
      <c r="CU5357" s="9"/>
      <c r="CV5357" s="9"/>
      <c r="CW5357" s="9"/>
      <c r="CX5357" s="9"/>
      <c r="CY5357" s="9"/>
      <c r="CZ5357" s="9"/>
      <c r="DA5357" s="9"/>
      <c r="DB5357" s="9"/>
      <c r="DC5357" s="9"/>
      <c r="DD5357" s="9"/>
      <c r="DE5357" s="9"/>
      <c r="DF5357" s="9"/>
      <c r="DG5357" s="9"/>
      <c r="DH5357" s="9"/>
      <c r="DI5357" s="9"/>
      <c r="DJ5357" s="9"/>
      <c r="DK5357" s="9"/>
      <c r="DL5357" s="9"/>
      <c r="DM5357" s="9"/>
      <c r="DN5357" s="9"/>
      <c r="DO5357" s="9"/>
      <c r="DP5357" s="9"/>
      <c r="DQ5357" s="9"/>
      <c r="DR5357" s="9"/>
      <c r="DS5357" s="9"/>
      <c r="DT5357" s="9"/>
      <c r="DU5357" s="9"/>
      <c r="DV5357" s="9"/>
      <c r="DW5357" s="9"/>
      <c r="DX5357" s="9"/>
      <c r="DY5357" s="9"/>
      <c r="DZ5357" s="9"/>
      <c r="EA5357" s="9"/>
    </row>
    <row r="5358" spans="2:131" ht="19.5" customHeight="1" x14ac:dyDescent="0.25">
      <c r="B5358" s="9"/>
      <c r="D5358" s="9"/>
      <c r="G5358" s="9"/>
      <c r="R5358" s="9"/>
      <c r="S5358" s="9"/>
      <c r="T5358" s="9"/>
      <c r="U5358" s="9"/>
      <c r="V5358" s="9"/>
      <c r="W5358" s="9"/>
      <c r="X5358" s="9"/>
      <c r="Y5358" s="9"/>
      <c r="Z5358" s="9"/>
      <c r="AA5358" s="9"/>
      <c r="AB5358" s="9"/>
      <c r="AC5358" s="9"/>
      <c r="AD5358" s="9"/>
      <c r="AE5358" s="9"/>
      <c r="AF5358" s="55"/>
      <c r="AG5358" s="55"/>
      <c r="AH5358" s="9"/>
      <c r="AI5358" s="9"/>
      <c r="AJ5358" s="9"/>
      <c r="AK5358" s="9"/>
      <c r="AL5358" s="9"/>
      <c r="AM5358" s="9"/>
      <c r="AN5358" s="9"/>
      <c r="AO5358" s="9"/>
      <c r="AP5358" s="9"/>
      <c r="AQ5358" s="9"/>
      <c r="AR5358" s="9"/>
      <c r="AS5358" s="9"/>
      <c r="AT5358" s="9"/>
      <c r="AU5358" s="9"/>
      <c r="AV5358" s="9"/>
      <c r="AW5358" s="9"/>
      <c r="AX5358" s="9"/>
      <c r="AY5358" s="9"/>
      <c r="AZ5358" s="9"/>
      <c r="BA5358" s="9"/>
      <c r="BB5358" s="9"/>
      <c r="BC5358" s="9"/>
      <c r="BD5358" s="9"/>
      <c r="BE5358" s="9"/>
      <c r="BF5358" s="9"/>
      <c r="BG5358" s="9"/>
      <c r="BH5358" s="9"/>
      <c r="BI5358" s="9"/>
      <c r="BJ5358" s="9"/>
      <c r="BK5358" s="9"/>
      <c r="BL5358" s="9"/>
      <c r="BM5358" s="9"/>
      <c r="BN5358" s="9"/>
      <c r="BO5358" s="9"/>
      <c r="BP5358" s="9"/>
      <c r="BQ5358" s="9"/>
      <c r="BT5358" s="9"/>
      <c r="BU5358" s="9"/>
      <c r="BX5358" s="9"/>
      <c r="BY5358" s="9"/>
      <c r="CB5358" s="9"/>
      <c r="CC5358" s="9"/>
      <c r="CF5358" s="9"/>
      <c r="CG5358" s="9"/>
      <c r="CJ5358" s="9"/>
      <c r="CK5358" s="9"/>
      <c r="CN5358" s="9"/>
      <c r="CO5358" s="9"/>
      <c r="CP5358" s="9"/>
      <c r="CQ5358" s="9"/>
      <c r="CR5358" s="9"/>
      <c r="CS5358" s="9"/>
      <c r="CT5358" s="9"/>
      <c r="CU5358" s="9"/>
      <c r="CV5358" s="9"/>
      <c r="CW5358" s="9"/>
      <c r="CX5358" s="9"/>
      <c r="CY5358" s="9"/>
      <c r="CZ5358" s="9"/>
      <c r="DA5358" s="9"/>
      <c r="DB5358" s="9"/>
      <c r="DC5358" s="9"/>
      <c r="DD5358" s="9"/>
      <c r="DE5358" s="9"/>
      <c r="DF5358" s="9"/>
      <c r="DG5358" s="9"/>
      <c r="DH5358" s="9"/>
      <c r="DI5358" s="9"/>
      <c r="DJ5358" s="9"/>
      <c r="DK5358" s="9"/>
      <c r="DL5358" s="9"/>
      <c r="DM5358" s="9"/>
      <c r="DN5358" s="9"/>
      <c r="DO5358" s="9"/>
      <c r="DP5358" s="9"/>
      <c r="DQ5358" s="9"/>
      <c r="DR5358" s="9"/>
      <c r="DS5358" s="9"/>
      <c r="DT5358" s="9"/>
      <c r="DU5358" s="9"/>
      <c r="DV5358" s="9"/>
      <c r="DW5358" s="9"/>
      <c r="DX5358" s="9"/>
      <c r="DY5358" s="9"/>
      <c r="DZ5358" s="9"/>
      <c r="EA5358" s="9"/>
    </row>
    <row r="5359" spans="2:131" ht="19.5" customHeight="1" x14ac:dyDescent="0.25">
      <c r="B5359" s="9"/>
      <c r="D5359" s="9"/>
      <c r="G5359" s="9"/>
      <c r="R5359" s="9"/>
      <c r="S5359" s="9"/>
      <c r="T5359" s="9"/>
      <c r="U5359" s="9"/>
      <c r="V5359" s="9"/>
      <c r="W5359" s="9"/>
      <c r="X5359" s="9"/>
      <c r="Y5359" s="9"/>
      <c r="Z5359" s="9"/>
      <c r="AA5359" s="9"/>
      <c r="AB5359" s="9"/>
      <c r="AC5359" s="9"/>
      <c r="AD5359" s="9"/>
      <c r="AE5359" s="9"/>
      <c r="AF5359" s="55"/>
      <c r="AG5359" s="55"/>
      <c r="AH5359" s="9"/>
      <c r="AI5359" s="9"/>
      <c r="AJ5359" s="9"/>
      <c r="AK5359" s="9"/>
      <c r="AL5359" s="9"/>
      <c r="AM5359" s="9"/>
      <c r="AN5359" s="9"/>
      <c r="AO5359" s="9"/>
      <c r="AP5359" s="9"/>
      <c r="AQ5359" s="9"/>
      <c r="AR5359" s="9"/>
      <c r="AS5359" s="9"/>
      <c r="AT5359" s="9"/>
      <c r="AU5359" s="9"/>
      <c r="AV5359" s="9"/>
      <c r="AW5359" s="9"/>
      <c r="AX5359" s="9"/>
      <c r="AY5359" s="9"/>
      <c r="AZ5359" s="9"/>
      <c r="BA5359" s="9"/>
      <c r="BB5359" s="9"/>
      <c r="BC5359" s="9"/>
      <c r="BD5359" s="9"/>
      <c r="BE5359" s="9"/>
      <c r="BF5359" s="9"/>
      <c r="BG5359" s="9"/>
      <c r="BH5359" s="9"/>
      <c r="BI5359" s="9"/>
      <c r="BJ5359" s="9"/>
      <c r="BK5359" s="9"/>
      <c r="BL5359" s="9"/>
      <c r="BM5359" s="9"/>
      <c r="BN5359" s="9"/>
      <c r="BO5359" s="9"/>
      <c r="BP5359" s="9"/>
      <c r="BQ5359" s="9"/>
      <c r="BT5359" s="9"/>
      <c r="BU5359" s="9"/>
      <c r="BX5359" s="9"/>
      <c r="BY5359" s="9"/>
      <c r="CB5359" s="9"/>
      <c r="CC5359" s="9"/>
      <c r="CF5359" s="9"/>
      <c r="CG5359" s="9"/>
      <c r="CJ5359" s="9"/>
      <c r="CK5359" s="9"/>
      <c r="CN5359" s="9"/>
      <c r="CO5359" s="9"/>
      <c r="CP5359" s="9"/>
      <c r="CQ5359" s="9"/>
      <c r="CR5359" s="9"/>
      <c r="CS5359" s="9"/>
      <c r="CT5359" s="9"/>
      <c r="CU5359" s="9"/>
      <c r="CV5359" s="9"/>
      <c r="CW5359" s="9"/>
      <c r="CX5359" s="9"/>
      <c r="CY5359" s="9"/>
      <c r="CZ5359" s="9"/>
      <c r="DA5359" s="9"/>
      <c r="DB5359" s="9"/>
      <c r="DC5359" s="9"/>
      <c r="DD5359" s="9"/>
      <c r="DE5359" s="9"/>
      <c r="DF5359" s="9"/>
      <c r="DG5359" s="9"/>
      <c r="DH5359" s="9"/>
      <c r="DI5359" s="9"/>
      <c r="DJ5359" s="9"/>
      <c r="DK5359" s="9"/>
      <c r="DL5359" s="9"/>
      <c r="DM5359" s="9"/>
      <c r="DN5359" s="9"/>
      <c r="DO5359" s="9"/>
      <c r="DP5359" s="9"/>
      <c r="DQ5359" s="9"/>
      <c r="DR5359" s="9"/>
      <c r="DS5359" s="9"/>
      <c r="DT5359" s="9"/>
      <c r="DU5359" s="9"/>
      <c r="DV5359" s="9"/>
      <c r="DW5359" s="9"/>
      <c r="DX5359" s="9"/>
      <c r="DY5359" s="9"/>
      <c r="DZ5359" s="9"/>
      <c r="EA5359" s="9"/>
    </row>
    <row r="5360" spans="2:131" ht="19.5" customHeight="1" x14ac:dyDescent="0.25">
      <c r="B5360" s="9"/>
      <c r="D5360" s="9"/>
      <c r="G5360" s="9"/>
      <c r="R5360" s="9"/>
      <c r="S5360" s="9"/>
      <c r="T5360" s="9"/>
      <c r="U5360" s="9"/>
      <c r="V5360" s="9"/>
      <c r="W5360" s="9"/>
      <c r="X5360" s="9"/>
      <c r="Y5360" s="9"/>
      <c r="Z5360" s="9"/>
      <c r="AA5360" s="9"/>
      <c r="AB5360" s="9"/>
      <c r="AC5360" s="9"/>
      <c r="AD5360" s="9"/>
      <c r="AE5360" s="9"/>
      <c r="AF5360" s="55"/>
      <c r="AG5360" s="55"/>
      <c r="AH5360" s="9"/>
      <c r="AI5360" s="9"/>
      <c r="AJ5360" s="9"/>
      <c r="AK5360" s="9"/>
      <c r="AL5360" s="9"/>
      <c r="AM5360" s="9"/>
      <c r="AN5360" s="9"/>
      <c r="AO5360" s="9"/>
      <c r="AP5360" s="9"/>
      <c r="AQ5360" s="9"/>
      <c r="AR5360" s="9"/>
      <c r="AS5360" s="9"/>
      <c r="AT5360" s="9"/>
      <c r="AU5360" s="9"/>
      <c r="AV5360" s="9"/>
      <c r="AW5360" s="9"/>
      <c r="AX5360" s="9"/>
      <c r="AY5360" s="9"/>
      <c r="AZ5360" s="9"/>
      <c r="BA5360" s="9"/>
      <c r="BB5360" s="9"/>
      <c r="BC5360" s="9"/>
      <c r="BD5360" s="9"/>
      <c r="BE5360" s="9"/>
      <c r="BF5360" s="9"/>
      <c r="BG5360" s="9"/>
      <c r="BH5360" s="9"/>
      <c r="BI5360" s="9"/>
      <c r="BJ5360" s="9"/>
      <c r="BK5360" s="9"/>
      <c r="BL5360" s="9"/>
      <c r="BM5360" s="9"/>
      <c r="BN5360" s="9"/>
      <c r="BO5360" s="9"/>
      <c r="BP5360" s="9"/>
      <c r="BQ5360" s="9"/>
      <c r="BT5360" s="9"/>
      <c r="BU5360" s="9"/>
      <c r="BX5360" s="9"/>
      <c r="BY5360" s="9"/>
      <c r="CB5360" s="9"/>
      <c r="CC5360" s="9"/>
      <c r="CF5360" s="9"/>
      <c r="CG5360" s="9"/>
      <c r="CJ5360" s="9"/>
      <c r="CK5360" s="9"/>
      <c r="CN5360" s="9"/>
      <c r="CO5360" s="9"/>
      <c r="CP5360" s="9"/>
      <c r="CQ5360" s="9"/>
      <c r="CR5360" s="9"/>
      <c r="CS5360" s="9"/>
      <c r="CT5360" s="9"/>
      <c r="CU5360" s="9"/>
      <c r="CV5360" s="9"/>
      <c r="CW5360" s="9"/>
      <c r="CX5360" s="9"/>
      <c r="CY5360" s="9"/>
      <c r="CZ5360" s="9"/>
      <c r="DA5360" s="9"/>
      <c r="DB5360" s="9"/>
      <c r="DC5360" s="9"/>
      <c r="DD5360" s="9"/>
      <c r="DE5360" s="9"/>
      <c r="DF5360" s="9"/>
      <c r="DG5360" s="9"/>
      <c r="DH5360" s="9"/>
      <c r="DI5360" s="9"/>
      <c r="DJ5360" s="9"/>
      <c r="DK5360" s="9"/>
      <c r="DL5360" s="9"/>
      <c r="DM5360" s="9"/>
      <c r="DN5360" s="9"/>
      <c r="DO5360" s="9"/>
      <c r="DP5360" s="9"/>
      <c r="DQ5360" s="9"/>
      <c r="DR5360" s="9"/>
      <c r="DS5360" s="9"/>
      <c r="DT5360" s="9"/>
      <c r="DU5360" s="9"/>
      <c r="DV5360" s="9"/>
      <c r="DW5360" s="9"/>
      <c r="DX5360" s="9"/>
      <c r="DY5360" s="9"/>
      <c r="DZ5360" s="9"/>
      <c r="EA5360" s="9"/>
    </row>
    <row r="5361" spans="2:131" ht="19.5" customHeight="1" x14ac:dyDescent="0.25">
      <c r="B5361" s="9"/>
      <c r="D5361" s="9"/>
      <c r="G5361" s="9"/>
      <c r="R5361" s="9"/>
      <c r="S5361" s="9"/>
      <c r="T5361" s="9"/>
      <c r="U5361" s="9"/>
      <c r="V5361" s="9"/>
      <c r="W5361" s="9"/>
      <c r="X5361" s="9"/>
      <c r="Y5361" s="9"/>
      <c r="Z5361" s="9"/>
      <c r="AA5361" s="9"/>
      <c r="AB5361" s="9"/>
      <c r="AC5361" s="9"/>
      <c r="AD5361" s="9"/>
      <c r="AE5361" s="9"/>
      <c r="AF5361" s="55"/>
      <c r="AG5361" s="55"/>
      <c r="AH5361" s="9"/>
      <c r="AI5361" s="9"/>
      <c r="AJ5361" s="9"/>
      <c r="AK5361" s="9"/>
      <c r="AL5361" s="9"/>
      <c r="AM5361" s="9"/>
      <c r="AN5361" s="9"/>
      <c r="AO5361" s="9"/>
      <c r="AP5361" s="9"/>
      <c r="AQ5361" s="9"/>
      <c r="AR5361" s="9"/>
      <c r="AS5361" s="9"/>
      <c r="AT5361" s="9"/>
      <c r="AU5361" s="9"/>
      <c r="AV5361" s="9"/>
      <c r="AW5361" s="9"/>
      <c r="AX5361" s="9"/>
      <c r="AY5361" s="9"/>
      <c r="AZ5361" s="9"/>
      <c r="BA5361" s="9"/>
      <c r="BB5361" s="9"/>
      <c r="BC5361" s="9"/>
      <c r="BD5361" s="9"/>
      <c r="BE5361" s="9"/>
      <c r="BF5361" s="9"/>
      <c r="BG5361" s="9"/>
      <c r="BH5361" s="9"/>
      <c r="BI5361" s="9"/>
      <c r="BJ5361" s="9"/>
      <c r="BK5361" s="9"/>
      <c r="BL5361" s="9"/>
      <c r="BM5361" s="9"/>
      <c r="BN5361" s="9"/>
      <c r="BO5361" s="9"/>
      <c r="BP5361" s="9"/>
      <c r="BQ5361" s="9"/>
      <c r="BT5361" s="9"/>
      <c r="BU5361" s="9"/>
      <c r="BX5361" s="9"/>
      <c r="BY5361" s="9"/>
      <c r="CB5361" s="9"/>
      <c r="CC5361" s="9"/>
      <c r="CF5361" s="9"/>
      <c r="CG5361" s="9"/>
      <c r="CJ5361" s="9"/>
      <c r="CK5361" s="9"/>
      <c r="CN5361" s="9"/>
      <c r="CO5361" s="9"/>
      <c r="CP5361" s="9"/>
      <c r="CQ5361" s="9"/>
      <c r="CR5361" s="9"/>
      <c r="CS5361" s="9"/>
      <c r="CT5361" s="9"/>
      <c r="CU5361" s="9"/>
      <c r="CV5361" s="9"/>
      <c r="CW5361" s="9"/>
      <c r="CX5361" s="9"/>
      <c r="CY5361" s="9"/>
      <c r="CZ5361" s="9"/>
      <c r="DA5361" s="9"/>
      <c r="DB5361" s="9"/>
      <c r="DC5361" s="9"/>
      <c r="DD5361" s="9"/>
      <c r="DE5361" s="9"/>
      <c r="DF5361" s="9"/>
      <c r="DG5361" s="9"/>
      <c r="DH5361" s="9"/>
      <c r="DI5361" s="9"/>
      <c r="DJ5361" s="9"/>
      <c r="DK5361" s="9"/>
      <c r="DL5361" s="9"/>
      <c r="DM5361" s="9"/>
      <c r="DN5361" s="9"/>
      <c r="DO5361" s="9"/>
      <c r="DP5361" s="9"/>
      <c r="DQ5361" s="9"/>
      <c r="DR5361" s="9"/>
      <c r="DS5361" s="9"/>
      <c r="DT5361" s="9"/>
      <c r="DU5361" s="9"/>
      <c r="DV5361" s="9"/>
      <c r="DW5361" s="9"/>
      <c r="DX5361" s="9"/>
      <c r="DY5361" s="9"/>
      <c r="DZ5361" s="9"/>
      <c r="EA5361" s="9"/>
    </row>
    <row r="5362" spans="2:131" ht="19.5" customHeight="1" x14ac:dyDescent="0.25">
      <c r="B5362" s="9"/>
      <c r="D5362" s="9"/>
      <c r="G5362" s="9"/>
      <c r="R5362" s="9"/>
      <c r="S5362" s="9"/>
      <c r="T5362" s="9"/>
      <c r="U5362" s="9"/>
      <c r="V5362" s="9"/>
      <c r="W5362" s="9"/>
      <c r="X5362" s="9"/>
      <c r="Y5362" s="9"/>
      <c r="Z5362" s="9"/>
      <c r="AA5362" s="9"/>
      <c r="AB5362" s="9"/>
      <c r="AC5362" s="9"/>
      <c r="AD5362" s="9"/>
      <c r="AE5362" s="9"/>
      <c r="AF5362" s="55"/>
      <c r="AG5362" s="55"/>
      <c r="AH5362" s="9"/>
      <c r="AI5362" s="9"/>
      <c r="AJ5362" s="9"/>
      <c r="AK5362" s="9"/>
      <c r="AL5362" s="9"/>
      <c r="AM5362" s="9"/>
      <c r="AN5362" s="9"/>
      <c r="AO5362" s="9"/>
      <c r="AP5362" s="9"/>
      <c r="AQ5362" s="9"/>
      <c r="AR5362" s="9"/>
      <c r="AS5362" s="9"/>
      <c r="AT5362" s="9"/>
      <c r="AU5362" s="9"/>
      <c r="AV5362" s="9"/>
      <c r="AW5362" s="9"/>
      <c r="AX5362" s="9"/>
      <c r="AY5362" s="9"/>
      <c r="AZ5362" s="9"/>
      <c r="BA5362" s="9"/>
      <c r="BB5362" s="9"/>
      <c r="BC5362" s="9"/>
      <c r="BD5362" s="9"/>
      <c r="BE5362" s="9"/>
      <c r="BF5362" s="9"/>
      <c r="BG5362" s="9"/>
      <c r="BH5362" s="9"/>
      <c r="BI5362" s="9"/>
      <c r="BJ5362" s="9"/>
      <c r="BK5362" s="9"/>
      <c r="BL5362" s="9"/>
      <c r="BM5362" s="9"/>
      <c r="BN5362" s="9"/>
      <c r="BO5362" s="9"/>
      <c r="BP5362" s="9"/>
      <c r="BQ5362" s="9"/>
      <c r="BT5362" s="9"/>
      <c r="BU5362" s="9"/>
      <c r="BX5362" s="9"/>
      <c r="BY5362" s="9"/>
      <c r="CB5362" s="9"/>
      <c r="CC5362" s="9"/>
      <c r="CF5362" s="9"/>
      <c r="CG5362" s="9"/>
      <c r="CJ5362" s="9"/>
      <c r="CK5362" s="9"/>
      <c r="CN5362" s="9"/>
      <c r="CO5362" s="9"/>
      <c r="CP5362" s="9"/>
      <c r="CQ5362" s="9"/>
      <c r="CR5362" s="9"/>
      <c r="CS5362" s="9"/>
      <c r="CT5362" s="9"/>
      <c r="CU5362" s="9"/>
      <c r="CV5362" s="9"/>
      <c r="CW5362" s="9"/>
      <c r="CX5362" s="9"/>
      <c r="CY5362" s="9"/>
      <c r="CZ5362" s="9"/>
      <c r="DA5362" s="9"/>
      <c r="DB5362" s="9"/>
      <c r="DC5362" s="9"/>
      <c r="DD5362" s="9"/>
      <c r="DE5362" s="9"/>
      <c r="DF5362" s="9"/>
      <c r="DG5362" s="9"/>
      <c r="DH5362" s="9"/>
      <c r="DI5362" s="9"/>
      <c r="DJ5362" s="9"/>
      <c r="DK5362" s="9"/>
      <c r="DL5362" s="9"/>
      <c r="DM5362" s="9"/>
      <c r="DN5362" s="9"/>
      <c r="DO5362" s="9"/>
      <c r="DP5362" s="9"/>
      <c r="DQ5362" s="9"/>
      <c r="DR5362" s="9"/>
      <c r="DS5362" s="9"/>
      <c r="DT5362" s="9"/>
      <c r="DU5362" s="9"/>
      <c r="DV5362" s="9"/>
      <c r="DW5362" s="9"/>
      <c r="DX5362" s="9"/>
      <c r="DY5362" s="9"/>
      <c r="DZ5362" s="9"/>
      <c r="EA5362" s="9"/>
    </row>
    <row r="5363" spans="2:131" ht="19.5" customHeight="1" x14ac:dyDescent="0.25">
      <c r="B5363" s="9"/>
      <c r="D5363" s="9"/>
      <c r="G5363" s="9"/>
      <c r="R5363" s="9"/>
      <c r="S5363" s="9"/>
      <c r="T5363" s="9"/>
      <c r="U5363" s="9"/>
      <c r="V5363" s="9"/>
      <c r="W5363" s="9"/>
      <c r="X5363" s="9"/>
      <c r="Y5363" s="9"/>
      <c r="Z5363" s="9"/>
      <c r="AA5363" s="9"/>
      <c r="AB5363" s="9"/>
      <c r="AC5363" s="9"/>
      <c r="AD5363" s="9"/>
      <c r="AE5363" s="9"/>
      <c r="AF5363" s="55"/>
      <c r="AG5363" s="55"/>
      <c r="AH5363" s="9"/>
      <c r="AI5363" s="9"/>
      <c r="AJ5363" s="9"/>
      <c r="AK5363" s="9"/>
      <c r="AL5363" s="9"/>
      <c r="AM5363" s="9"/>
      <c r="AN5363" s="9"/>
      <c r="AO5363" s="9"/>
      <c r="AP5363" s="9"/>
      <c r="AQ5363" s="9"/>
      <c r="AR5363" s="9"/>
      <c r="AS5363" s="9"/>
      <c r="AT5363" s="9"/>
      <c r="AU5363" s="9"/>
      <c r="AV5363" s="9"/>
      <c r="AW5363" s="9"/>
      <c r="AX5363" s="9"/>
      <c r="AY5363" s="9"/>
      <c r="AZ5363" s="9"/>
      <c r="BA5363" s="9"/>
      <c r="BB5363" s="9"/>
      <c r="BC5363" s="9"/>
      <c r="BD5363" s="9"/>
      <c r="BE5363" s="9"/>
      <c r="BF5363" s="9"/>
      <c r="BG5363" s="9"/>
      <c r="BH5363" s="9"/>
      <c r="BI5363" s="9"/>
      <c r="BJ5363" s="9"/>
      <c r="BK5363" s="9"/>
      <c r="BL5363" s="9"/>
      <c r="BM5363" s="9"/>
      <c r="BN5363" s="9"/>
      <c r="BO5363" s="9"/>
      <c r="BP5363" s="9"/>
      <c r="BQ5363" s="9"/>
      <c r="BT5363" s="9"/>
      <c r="BU5363" s="9"/>
      <c r="BX5363" s="9"/>
      <c r="BY5363" s="9"/>
      <c r="CB5363" s="9"/>
      <c r="CC5363" s="9"/>
      <c r="CF5363" s="9"/>
      <c r="CG5363" s="9"/>
      <c r="CJ5363" s="9"/>
      <c r="CK5363" s="9"/>
      <c r="CN5363" s="9"/>
      <c r="CO5363" s="9"/>
      <c r="CP5363" s="9"/>
      <c r="CQ5363" s="9"/>
      <c r="CR5363" s="9"/>
      <c r="CS5363" s="9"/>
      <c r="CT5363" s="9"/>
      <c r="CU5363" s="9"/>
      <c r="CV5363" s="9"/>
      <c r="CW5363" s="9"/>
      <c r="CX5363" s="9"/>
      <c r="CY5363" s="9"/>
      <c r="CZ5363" s="9"/>
      <c r="DA5363" s="9"/>
      <c r="DB5363" s="9"/>
      <c r="DC5363" s="9"/>
      <c r="DD5363" s="9"/>
      <c r="DE5363" s="9"/>
      <c r="DF5363" s="9"/>
      <c r="DG5363" s="9"/>
      <c r="DH5363" s="9"/>
      <c r="DI5363" s="9"/>
      <c r="DJ5363" s="9"/>
      <c r="DK5363" s="9"/>
      <c r="DL5363" s="9"/>
      <c r="DM5363" s="9"/>
      <c r="DN5363" s="9"/>
      <c r="DO5363" s="9"/>
      <c r="DP5363" s="9"/>
      <c r="DQ5363" s="9"/>
      <c r="DR5363" s="9"/>
      <c r="DS5363" s="9"/>
      <c r="DT5363" s="9"/>
      <c r="DU5363" s="9"/>
      <c r="DV5363" s="9"/>
      <c r="DW5363" s="9"/>
      <c r="DX5363" s="9"/>
      <c r="DY5363" s="9"/>
      <c r="DZ5363" s="9"/>
      <c r="EA5363" s="9"/>
    </row>
    <row r="5364" spans="2:131" ht="19.5" customHeight="1" x14ac:dyDescent="0.25">
      <c r="B5364" s="9"/>
      <c r="D5364" s="9"/>
      <c r="G5364" s="9"/>
      <c r="R5364" s="9"/>
      <c r="S5364" s="9"/>
      <c r="T5364" s="9"/>
      <c r="U5364" s="9"/>
      <c r="V5364" s="9"/>
      <c r="W5364" s="9"/>
      <c r="X5364" s="9"/>
      <c r="Y5364" s="9"/>
      <c r="Z5364" s="9"/>
      <c r="AA5364" s="9"/>
      <c r="AB5364" s="9"/>
      <c r="AC5364" s="9"/>
      <c r="AD5364" s="9"/>
      <c r="AE5364" s="9"/>
      <c r="AF5364" s="55"/>
      <c r="AG5364" s="55"/>
      <c r="AH5364" s="9"/>
      <c r="AI5364" s="9"/>
      <c r="AJ5364" s="9"/>
      <c r="AK5364" s="9"/>
      <c r="AL5364" s="9"/>
      <c r="AM5364" s="9"/>
      <c r="AN5364" s="9"/>
      <c r="AO5364" s="9"/>
      <c r="AP5364" s="9"/>
      <c r="AQ5364" s="9"/>
      <c r="AR5364" s="9"/>
      <c r="AS5364" s="9"/>
      <c r="AT5364" s="9"/>
      <c r="AU5364" s="9"/>
      <c r="AV5364" s="9"/>
      <c r="AW5364" s="9"/>
      <c r="AX5364" s="9"/>
      <c r="AY5364" s="9"/>
      <c r="AZ5364" s="9"/>
      <c r="BA5364" s="9"/>
      <c r="BB5364" s="9"/>
      <c r="BC5364" s="9"/>
      <c r="BD5364" s="9"/>
      <c r="BE5364" s="9"/>
      <c r="BF5364" s="9"/>
      <c r="BG5364" s="9"/>
      <c r="BH5364" s="9"/>
      <c r="BI5364" s="9"/>
      <c r="BJ5364" s="9"/>
      <c r="BK5364" s="9"/>
      <c r="BL5364" s="9"/>
      <c r="BM5364" s="9"/>
      <c r="BN5364" s="9"/>
      <c r="BO5364" s="9"/>
      <c r="BP5364" s="9"/>
      <c r="BQ5364" s="9"/>
      <c r="BT5364" s="9"/>
      <c r="BU5364" s="9"/>
      <c r="BX5364" s="9"/>
      <c r="BY5364" s="9"/>
      <c r="CB5364" s="9"/>
      <c r="CC5364" s="9"/>
      <c r="CF5364" s="9"/>
      <c r="CG5364" s="9"/>
      <c r="CJ5364" s="9"/>
      <c r="CK5364" s="9"/>
      <c r="CN5364" s="9"/>
      <c r="CO5364" s="9"/>
      <c r="CP5364" s="9"/>
      <c r="CQ5364" s="9"/>
      <c r="CR5364" s="9"/>
      <c r="CS5364" s="9"/>
      <c r="CT5364" s="9"/>
      <c r="CU5364" s="9"/>
      <c r="CV5364" s="9"/>
      <c r="CW5364" s="9"/>
      <c r="CX5364" s="9"/>
      <c r="CY5364" s="9"/>
      <c r="CZ5364" s="9"/>
      <c r="DA5364" s="9"/>
      <c r="DB5364" s="9"/>
      <c r="DC5364" s="9"/>
      <c r="DD5364" s="9"/>
      <c r="DE5364" s="9"/>
      <c r="DF5364" s="9"/>
      <c r="DG5364" s="9"/>
      <c r="DH5364" s="9"/>
      <c r="DI5364" s="9"/>
      <c r="DJ5364" s="9"/>
      <c r="DK5364" s="9"/>
      <c r="DL5364" s="9"/>
      <c r="DM5364" s="9"/>
      <c r="DN5364" s="9"/>
      <c r="DO5364" s="9"/>
      <c r="DP5364" s="9"/>
      <c r="DQ5364" s="9"/>
      <c r="DR5364" s="9"/>
      <c r="DS5364" s="9"/>
      <c r="DT5364" s="9"/>
      <c r="DU5364" s="9"/>
      <c r="DV5364" s="9"/>
      <c r="DW5364" s="9"/>
      <c r="DX5364" s="9"/>
      <c r="DY5364" s="9"/>
      <c r="DZ5364" s="9"/>
      <c r="EA5364" s="9"/>
    </row>
    <row r="5365" spans="2:131" ht="19.5" customHeight="1" x14ac:dyDescent="0.25">
      <c r="B5365" s="9"/>
      <c r="D5365" s="9"/>
      <c r="G5365" s="9"/>
      <c r="R5365" s="9"/>
      <c r="S5365" s="9"/>
      <c r="T5365" s="9"/>
      <c r="U5365" s="9"/>
      <c r="V5365" s="9"/>
      <c r="W5365" s="9"/>
      <c r="X5365" s="9"/>
      <c r="Y5365" s="9"/>
      <c r="Z5365" s="9"/>
      <c r="AA5365" s="9"/>
      <c r="AB5365" s="9"/>
      <c r="AC5365" s="9"/>
      <c r="AD5365" s="9"/>
      <c r="AE5365" s="9"/>
      <c r="AF5365" s="55"/>
      <c r="AG5365" s="55"/>
      <c r="AH5365" s="9"/>
      <c r="AI5365" s="9"/>
      <c r="AJ5365" s="9"/>
      <c r="AK5365" s="9"/>
      <c r="AL5365" s="9"/>
      <c r="AM5365" s="9"/>
      <c r="AN5365" s="9"/>
      <c r="AO5365" s="9"/>
      <c r="AP5365" s="9"/>
      <c r="AQ5365" s="9"/>
      <c r="AR5365" s="9"/>
      <c r="AS5365" s="9"/>
      <c r="AT5365" s="9"/>
      <c r="AU5365" s="9"/>
      <c r="AV5365" s="9"/>
      <c r="AW5365" s="9"/>
      <c r="AX5365" s="9"/>
      <c r="AY5365" s="9"/>
      <c r="AZ5365" s="9"/>
      <c r="BA5365" s="9"/>
      <c r="BB5365" s="9"/>
      <c r="BC5365" s="9"/>
      <c r="BD5365" s="9"/>
      <c r="BE5365" s="9"/>
      <c r="BF5365" s="9"/>
      <c r="BG5365" s="9"/>
      <c r="BH5365" s="9"/>
      <c r="BI5365" s="9"/>
      <c r="BJ5365" s="9"/>
      <c r="BK5365" s="9"/>
      <c r="BL5365" s="9"/>
      <c r="BM5365" s="9"/>
      <c r="BN5365" s="9"/>
      <c r="BO5365" s="9"/>
      <c r="BP5365" s="9"/>
      <c r="BQ5365" s="9"/>
      <c r="BT5365" s="9"/>
      <c r="BU5365" s="9"/>
      <c r="BX5365" s="9"/>
      <c r="BY5365" s="9"/>
      <c r="CB5365" s="9"/>
      <c r="CC5365" s="9"/>
      <c r="CF5365" s="9"/>
      <c r="CG5365" s="9"/>
      <c r="CJ5365" s="9"/>
      <c r="CK5365" s="9"/>
      <c r="CN5365" s="9"/>
      <c r="CO5365" s="9"/>
      <c r="CP5365" s="9"/>
      <c r="CQ5365" s="9"/>
      <c r="CR5365" s="9"/>
      <c r="CS5365" s="9"/>
      <c r="CT5365" s="9"/>
      <c r="CU5365" s="9"/>
      <c r="CV5365" s="9"/>
      <c r="CW5365" s="9"/>
      <c r="CX5365" s="9"/>
      <c r="CY5365" s="9"/>
      <c r="CZ5365" s="9"/>
      <c r="DA5365" s="9"/>
      <c r="DB5365" s="9"/>
      <c r="DC5365" s="9"/>
      <c r="DD5365" s="9"/>
      <c r="DE5365" s="9"/>
      <c r="DF5365" s="9"/>
      <c r="DG5365" s="9"/>
      <c r="DH5365" s="9"/>
      <c r="DI5365" s="9"/>
      <c r="DJ5365" s="9"/>
      <c r="DK5365" s="9"/>
      <c r="DL5365" s="9"/>
      <c r="DM5365" s="9"/>
      <c r="DN5365" s="9"/>
      <c r="DO5365" s="9"/>
      <c r="DP5365" s="9"/>
      <c r="DQ5365" s="9"/>
      <c r="DR5365" s="9"/>
      <c r="DS5365" s="9"/>
      <c r="DT5365" s="9"/>
      <c r="DU5365" s="9"/>
      <c r="DV5365" s="9"/>
      <c r="DW5365" s="9"/>
      <c r="DX5365" s="9"/>
      <c r="DY5365" s="9"/>
      <c r="DZ5365" s="9"/>
      <c r="EA5365" s="9"/>
    </row>
    <row r="5366" spans="2:131" ht="19.5" customHeight="1" x14ac:dyDescent="0.25">
      <c r="B5366" s="9"/>
      <c r="D5366" s="9"/>
      <c r="G5366" s="9"/>
      <c r="R5366" s="9"/>
      <c r="S5366" s="9"/>
      <c r="T5366" s="9"/>
      <c r="U5366" s="9"/>
      <c r="V5366" s="9"/>
      <c r="W5366" s="9"/>
      <c r="X5366" s="9"/>
      <c r="Y5366" s="9"/>
      <c r="Z5366" s="9"/>
      <c r="AA5366" s="9"/>
      <c r="AB5366" s="9"/>
      <c r="AC5366" s="9"/>
      <c r="AD5366" s="9"/>
      <c r="AE5366" s="9"/>
      <c r="AF5366" s="55"/>
      <c r="AG5366" s="55"/>
      <c r="AH5366" s="9"/>
      <c r="AI5366" s="9"/>
      <c r="AJ5366" s="9"/>
      <c r="AK5366" s="9"/>
      <c r="AL5366" s="9"/>
      <c r="AM5366" s="9"/>
      <c r="AN5366" s="9"/>
      <c r="AO5366" s="9"/>
      <c r="AP5366" s="9"/>
      <c r="AQ5366" s="9"/>
      <c r="AR5366" s="9"/>
      <c r="AS5366" s="9"/>
      <c r="AT5366" s="9"/>
      <c r="AU5366" s="9"/>
      <c r="AV5366" s="9"/>
      <c r="AW5366" s="9"/>
      <c r="AX5366" s="9"/>
      <c r="AY5366" s="9"/>
      <c r="AZ5366" s="9"/>
      <c r="BA5366" s="9"/>
      <c r="BB5366" s="9"/>
      <c r="BC5366" s="9"/>
      <c r="BD5366" s="9"/>
      <c r="BE5366" s="9"/>
      <c r="BF5366" s="9"/>
      <c r="BG5366" s="9"/>
      <c r="BH5366" s="9"/>
      <c r="BI5366" s="9"/>
      <c r="BJ5366" s="9"/>
      <c r="BK5366" s="9"/>
      <c r="BL5366" s="9"/>
      <c r="BM5366" s="9"/>
      <c r="BN5366" s="9"/>
      <c r="BO5366" s="9"/>
      <c r="BP5366" s="9"/>
      <c r="BQ5366" s="9"/>
      <c r="BT5366" s="9"/>
      <c r="BU5366" s="9"/>
      <c r="BX5366" s="9"/>
      <c r="BY5366" s="9"/>
      <c r="CB5366" s="9"/>
      <c r="CC5366" s="9"/>
      <c r="CF5366" s="9"/>
      <c r="CG5366" s="9"/>
      <c r="CJ5366" s="9"/>
      <c r="CK5366" s="9"/>
      <c r="CN5366" s="9"/>
      <c r="CO5366" s="9"/>
      <c r="CP5366" s="9"/>
      <c r="CQ5366" s="9"/>
      <c r="CR5366" s="9"/>
      <c r="CS5366" s="9"/>
      <c r="CT5366" s="9"/>
      <c r="CU5366" s="9"/>
      <c r="CV5366" s="9"/>
      <c r="CW5366" s="9"/>
      <c r="CX5366" s="9"/>
      <c r="CY5366" s="9"/>
      <c r="CZ5366" s="9"/>
      <c r="DA5366" s="9"/>
      <c r="DB5366" s="9"/>
      <c r="DC5366" s="9"/>
      <c r="DD5366" s="9"/>
      <c r="DE5366" s="9"/>
      <c r="DF5366" s="9"/>
      <c r="DG5366" s="9"/>
      <c r="DH5366" s="9"/>
      <c r="DI5366" s="9"/>
      <c r="DJ5366" s="9"/>
      <c r="DK5366" s="9"/>
      <c r="DL5366" s="9"/>
      <c r="DM5366" s="9"/>
      <c r="DN5366" s="9"/>
      <c r="DO5366" s="9"/>
      <c r="DP5366" s="9"/>
      <c r="DQ5366" s="9"/>
      <c r="DR5366" s="9"/>
      <c r="DS5366" s="9"/>
      <c r="DT5366" s="9"/>
      <c r="DU5366" s="9"/>
      <c r="DV5366" s="9"/>
      <c r="DW5366" s="9"/>
      <c r="DX5366" s="9"/>
      <c r="DY5366" s="9"/>
      <c r="DZ5366" s="9"/>
      <c r="EA5366" s="9"/>
    </row>
    <row r="5367" spans="2:131" ht="19.5" customHeight="1" x14ac:dyDescent="0.25">
      <c r="B5367" s="9"/>
      <c r="D5367" s="9"/>
      <c r="G5367" s="9"/>
      <c r="R5367" s="9"/>
      <c r="S5367" s="9"/>
      <c r="T5367" s="9"/>
      <c r="U5367" s="9"/>
      <c r="V5367" s="9"/>
      <c r="W5367" s="9"/>
      <c r="X5367" s="9"/>
      <c r="Y5367" s="9"/>
      <c r="Z5367" s="9"/>
      <c r="AA5367" s="9"/>
      <c r="AB5367" s="9"/>
      <c r="AC5367" s="9"/>
      <c r="AD5367" s="9"/>
      <c r="AE5367" s="9"/>
      <c r="AF5367" s="55"/>
      <c r="AG5367" s="55"/>
      <c r="AH5367" s="9"/>
      <c r="AI5367" s="9"/>
      <c r="AJ5367" s="9"/>
      <c r="AK5367" s="9"/>
      <c r="AL5367" s="9"/>
      <c r="AM5367" s="9"/>
      <c r="AN5367" s="9"/>
      <c r="AO5367" s="9"/>
      <c r="AP5367" s="9"/>
      <c r="AQ5367" s="9"/>
      <c r="AR5367" s="9"/>
      <c r="AS5367" s="9"/>
      <c r="AT5367" s="9"/>
      <c r="AU5367" s="9"/>
      <c r="AV5367" s="9"/>
      <c r="AW5367" s="9"/>
      <c r="AX5367" s="9"/>
      <c r="AY5367" s="9"/>
      <c r="AZ5367" s="9"/>
      <c r="BA5367" s="9"/>
      <c r="BB5367" s="9"/>
      <c r="BC5367" s="9"/>
      <c r="BD5367" s="9"/>
      <c r="BE5367" s="9"/>
      <c r="BF5367" s="9"/>
      <c r="BG5367" s="9"/>
      <c r="BH5367" s="9"/>
      <c r="BI5367" s="9"/>
      <c r="BJ5367" s="9"/>
      <c r="BK5367" s="9"/>
      <c r="BL5367" s="9"/>
      <c r="BM5367" s="9"/>
      <c r="BN5367" s="9"/>
      <c r="BO5367" s="9"/>
      <c r="BP5367" s="9"/>
      <c r="BQ5367" s="9"/>
      <c r="BT5367" s="9"/>
      <c r="BU5367" s="9"/>
      <c r="BX5367" s="9"/>
      <c r="BY5367" s="9"/>
      <c r="CB5367" s="9"/>
      <c r="CC5367" s="9"/>
      <c r="CF5367" s="9"/>
      <c r="CG5367" s="9"/>
      <c r="CJ5367" s="9"/>
      <c r="CK5367" s="9"/>
      <c r="CN5367" s="9"/>
      <c r="CO5367" s="9"/>
      <c r="CP5367" s="9"/>
      <c r="CQ5367" s="9"/>
      <c r="CR5367" s="9"/>
      <c r="CS5367" s="9"/>
      <c r="CT5367" s="9"/>
      <c r="CU5367" s="9"/>
      <c r="CV5367" s="9"/>
      <c r="CW5367" s="9"/>
      <c r="CX5367" s="9"/>
      <c r="CY5367" s="9"/>
      <c r="CZ5367" s="9"/>
      <c r="DA5367" s="9"/>
      <c r="DB5367" s="9"/>
      <c r="DC5367" s="9"/>
      <c r="DD5367" s="9"/>
      <c r="DE5367" s="9"/>
      <c r="DF5367" s="9"/>
      <c r="DG5367" s="9"/>
      <c r="DH5367" s="9"/>
      <c r="DI5367" s="9"/>
      <c r="DJ5367" s="9"/>
      <c r="DK5367" s="9"/>
      <c r="DL5367" s="9"/>
      <c r="DM5367" s="9"/>
      <c r="DN5367" s="9"/>
      <c r="DO5367" s="9"/>
      <c r="DP5367" s="9"/>
      <c r="DQ5367" s="9"/>
      <c r="DR5367" s="9"/>
      <c r="DS5367" s="9"/>
      <c r="DT5367" s="9"/>
      <c r="DU5367" s="9"/>
      <c r="DV5367" s="9"/>
      <c r="DW5367" s="9"/>
      <c r="DX5367" s="9"/>
      <c r="DY5367" s="9"/>
      <c r="DZ5367" s="9"/>
      <c r="EA5367" s="9"/>
    </row>
    <row r="5368" spans="2:131" ht="19.5" customHeight="1" x14ac:dyDescent="0.25">
      <c r="B5368" s="9"/>
      <c r="D5368" s="9"/>
      <c r="G5368" s="9"/>
      <c r="R5368" s="9"/>
      <c r="S5368" s="9"/>
      <c r="T5368" s="9"/>
      <c r="U5368" s="9"/>
      <c r="V5368" s="9"/>
      <c r="W5368" s="9"/>
      <c r="X5368" s="9"/>
      <c r="Y5368" s="9"/>
      <c r="Z5368" s="9"/>
      <c r="AA5368" s="9"/>
      <c r="AB5368" s="9"/>
      <c r="AC5368" s="9"/>
      <c r="AD5368" s="9"/>
      <c r="AE5368" s="9"/>
      <c r="AF5368" s="55"/>
      <c r="AG5368" s="55"/>
      <c r="AH5368" s="9"/>
      <c r="AI5368" s="9"/>
      <c r="AJ5368" s="9"/>
      <c r="AK5368" s="9"/>
      <c r="AL5368" s="9"/>
      <c r="AM5368" s="9"/>
      <c r="AN5368" s="9"/>
      <c r="AO5368" s="9"/>
      <c r="AP5368" s="9"/>
      <c r="AQ5368" s="9"/>
      <c r="AR5368" s="9"/>
      <c r="AS5368" s="9"/>
      <c r="AT5368" s="9"/>
      <c r="AU5368" s="9"/>
      <c r="AV5368" s="9"/>
      <c r="AW5368" s="9"/>
      <c r="AX5368" s="9"/>
      <c r="AY5368" s="9"/>
      <c r="AZ5368" s="9"/>
      <c r="BA5368" s="9"/>
      <c r="BB5368" s="9"/>
      <c r="BC5368" s="9"/>
      <c r="BD5368" s="9"/>
      <c r="BE5368" s="9"/>
      <c r="BF5368" s="9"/>
      <c r="BG5368" s="9"/>
      <c r="BH5368" s="9"/>
      <c r="BI5368" s="9"/>
      <c r="BJ5368" s="9"/>
      <c r="BK5368" s="9"/>
      <c r="BL5368" s="9"/>
      <c r="BM5368" s="9"/>
      <c r="BN5368" s="9"/>
      <c r="BO5368" s="9"/>
      <c r="BP5368" s="9"/>
      <c r="BQ5368" s="9"/>
      <c r="BT5368" s="9"/>
      <c r="BU5368" s="9"/>
      <c r="BX5368" s="9"/>
      <c r="BY5368" s="9"/>
      <c r="CB5368" s="9"/>
      <c r="CC5368" s="9"/>
      <c r="CF5368" s="9"/>
      <c r="CG5368" s="9"/>
      <c r="CJ5368" s="9"/>
      <c r="CK5368" s="9"/>
      <c r="CN5368" s="9"/>
      <c r="CO5368" s="9"/>
      <c r="CP5368" s="9"/>
      <c r="CQ5368" s="9"/>
      <c r="CR5368" s="9"/>
      <c r="CS5368" s="9"/>
      <c r="CT5368" s="9"/>
      <c r="CU5368" s="9"/>
      <c r="CV5368" s="9"/>
      <c r="CW5368" s="9"/>
      <c r="CX5368" s="9"/>
      <c r="CY5368" s="9"/>
      <c r="CZ5368" s="9"/>
      <c r="DA5368" s="9"/>
      <c r="DB5368" s="9"/>
      <c r="DC5368" s="9"/>
      <c r="DD5368" s="9"/>
      <c r="DE5368" s="9"/>
      <c r="DF5368" s="9"/>
      <c r="DG5368" s="9"/>
      <c r="DH5368" s="9"/>
      <c r="DI5368" s="9"/>
      <c r="DJ5368" s="9"/>
      <c r="DK5368" s="9"/>
      <c r="DL5368" s="9"/>
      <c r="DM5368" s="9"/>
      <c r="DN5368" s="9"/>
      <c r="DO5368" s="9"/>
      <c r="DP5368" s="9"/>
      <c r="DQ5368" s="9"/>
      <c r="DR5368" s="9"/>
      <c r="DS5368" s="9"/>
      <c r="DT5368" s="9"/>
      <c r="DU5368" s="9"/>
      <c r="DV5368" s="9"/>
      <c r="DW5368" s="9"/>
      <c r="DX5368" s="9"/>
      <c r="DY5368" s="9"/>
      <c r="DZ5368" s="9"/>
      <c r="EA5368" s="9"/>
    </row>
    <row r="5369" spans="2:131" ht="19.5" customHeight="1" x14ac:dyDescent="0.25">
      <c r="B5369" s="9"/>
      <c r="D5369" s="9"/>
      <c r="G5369" s="9"/>
      <c r="R5369" s="9"/>
      <c r="S5369" s="9"/>
      <c r="T5369" s="9"/>
      <c r="U5369" s="9"/>
      <c r="V5369" s="9"/>
      <c r="W5369" s="9"/>
      <c r="X5369" s="9"/>
      <c r="Y5369" s="9"/>
      <c r="Z5369" s="9"/>
      <c r="AA5369" s="9"/>
      <c r="AB5369" s="9"/>
      <c r="AC5369" s="9"/>
      <c r="AD5369" s="9"/>
      <c r="AE5369" s="9"/>
      <c r="AF5369" s="55"/>
      <c r="AG5369" s="55"/>
      <c r="AH5369" s="9"/>
      <c r="AI5369" s="9"/>
      <c r="AJ5369" s="9"/>
      <c r="AK5369" s="9"/>
      <c r="AL5369" s="9"/>
      <c r="AM5369" s="9"/>
      <c r="AN5369" s="9"/>
      <c r="AO5369" s="9"/>
      <c r="AP5369" s="9"/>
      <c r="AQ5369" s="9"/>
      <c r="AR5369" s="9"/>
      <c r="AS5369" s="9"/>
      <c r="AT5369" s="9"/>
      <c r="AU5369" s="9"/>
      <c r="AV5369" s="9"/>
      <c r="AW5369" s="9"/>
      <c r="AX5369" s="9"/>
      <c r="AY5369" s="9"/>
      <c r="AZ5369" s="9"/>
      <c r="BA5369" s="9"/>
      <c r="BB5369" s="9"/>
      <c r="BC5369" s="9"/>
      <c r="BD5369" s="9"/>
      <c r="BE5369" s="9"/>
      <c r="BF5369" s="9"/>
      <c r="BG5369" s="9"/>
      <c r="BH5369" s="9"/>
      <c r="BI5369" s="9"/>
      <c r="BJ5369" s="9"/>
      <c r="BK5369" s="9"/>
      <c r="BL5369" s="9"/>
      <c r="BM5369" s="9"/>
      <c r="BN5369" s="9"/>
      <c r="BO5369" s="9"/>
      <c r="BP5369" s="9"/>
      <c r="BQ5369" s="9"/>
      <c r="BT5369" s="9"/>
      <c r="BU5369" s="9"/>
      <c r="BX5369" s="9"/>
      <c r="BY5369" s="9"/>
      <c r="CB5369" s="9"/>
      <c r="CC5369" s="9"/>
      <c r="CF5369" s="9"/>
      <c r="CG5369" s="9"/>
      <c r="CJ5369" s="9"/>
      <c r="CK5369" s="9"/>
      <c r="CN5369" s="9"/>
      <c r="CO5369" s="9"/>
      <c r="CP5369" s="9"/>
      <c r="CQ5369" s="9"/>
      <c r="CR5369" s="9"/>
      <c r="CS5369" s="9"/>
      <c r="CT5369" s="9"/>
      <c r="CU5369" s="9"/>
      <c r="CV5369" s="9"/>
      <c r="CW5369" s="9"/>
      <c r="CX5369" s="9"/>
      <c r="CY5369" s="9"/>
      <c r="CZ5369" s="9"/>
      <c r="DA5369" s="9"/>
      <c r="DB5369" s="9"/>
      <c r="DC5369" s="9"/>
      <c r="DD5369" s="9"/>
      <c r="DE5369" s="9"/>
      <c r="DF5369" s="9"/>
      <c r="DG5369" s="9"/>
      <c r="DH5369" s="9"/>
      <c r="DI5369" s="9"/>
      <c r="DJ5369" s="9"/>
      <c r="DK5369" s="9"/>
      <c r="DL5369" s="9"/>
      <c r="DM5369" s="9"/>
      <c r="DN5369" s="9"/>
      <c r="DO5369" s="9"/>
      <c r="DP5369" s="9"/>
      <c r="DQ5369" s="9"/>
      <c r="DR5369" s="9"/>
      <c r="DS5369" s="9"/>
      <c r="DT5369" s="9"/>
      <c r="DU5369" s="9"/>
      <c r="DV5369" s="9"/>
      <c r="DW5369" s="9"/>
      <c r="DX5369" s="9"/>
      <c r="DY5369" s="9"/>
      <c r="DZ5369" s="9"/>
      <c r="EA5369" s="9"/>
    </row>
    <row r="5370" spans="2:131" ht="19.5" customHeight="1" x14ac:dyDescent="0.25">
      <c r="B5370" s="9"/>
      <c r="D5370" s="9"/>
      <c r="G5370" s="9"/>
      <c r="R5370" s="9"/>
      <c r="S5370" s="9"/>
      <c r="T5370" s="9"/>
      <c r="U5370" s="9"/>
      <c r="V5370" s="9"/>
      <c r="W5370" s="9"/>
      <c r="X5370" s="9"/>
      <c r="Y5370" s="9"/>
      <c r="Z5370" s="9"/>
      <c r="AA5370" s="9"/>
      <c r="AB5370" s="9"/>
      <c r="AC5370" s="9"/>
      <c r="AD5370" s="9"/>
      <c r="AE5370" s="9"/>
      <c r="AF5370" s="55"/>
      <c r="AG5370" s="55"/>
      <c r="AH5370" s="9"/>
      <c r="AI5370" s="9"/>
      <c r="AJ5370" s="9"/>
      <c r="AK5370" s="9"/>
      <c r="AL5370" s="9"/>
      <c r="AM5370" s="9"/>
      <c r="AN5370" s="9"/>
      <c r="AO5370" s="9"/>
      <c r="AP5370" s="9"/>
      <c r="AQ5370" s="9"/>
      <c r="AR5370" s="9"/>
      <c r="AS5370" s="9"/>
      <c r="AT5370" s="9"/>
      <c r="AU5370" s="9"/>
      <c r="AV5370" s="9"/>
      <c r="AW5370" s="9"/>
      <c r="AX5370" s="9"/>
      <c r="AY5370" s="9"/>
      <c r="AZ5370" s="9"/>
      <c r="BA5370" s="9"/>
      <c r="BB5370" s="9"/>
      <c r="BC5370" s="9"/>
      <c r="BD5370" s="9"/>
      <c r="BE5370" s="9"/>
      <c r="BF5370" s="9"/>
      <c r="BG5370" s="9"/>
      <c r="BH5370" s="9"/>
      <c r="BI5370" s="9"/>
      <c r="BJ5370" s="9"/>
      <c r="BK5370" s="9"/>
      <c r="BL5370" s="9"/>
      <c r="BM5370" s="9"/>
      <c r="BN5370" s="9"/>
      <c r="BO5370" s="9"/>
      <c r="BP5370" s="9"/>
      <c r="BQ5370" s="9"/>
      <c r="BT5370" s="9"/>
      <c r="BU5370" s="9"/>
      <c r="BX5370" s="9"/>
      <c r="BY5370" s="9"/>
      <c r="CB5370" s="9"/>
      <c r="CC5370" s="9"/>
      <c r="CF5370" s="9"/>
      <c r="CG5370" s="9"/>
      <c r="CJ5370" s="9"/>
      <c r="CK5370" s="9"/>
      <c r="CN5370" s="9"/>
      <c r="CO5370" s="9"/>
      <c r="CP5370" s="9"/>
      <c r="CQ5370" s="9"/>
      <c r="CR5370" s="9"/>
      <c r="CS5370" s="9"/>
      <c r="CT5370" s="9"/>
      <c r="CU5370" s="9"/>
      <c r="CV5370" s="9"/>
      <c r="CW5370" s="9"/>
      <c r="CX5370" s="9"/>
      <c r="CY5370" s="9"/>
      <c r="CZ5370" s="9"/>
      <c r="DA5370" s="9"/>
      <c r="DB5370" s="9"/>
      <c r="DC5370" s="9"/>
      <c r="DD5370" s="9"/>
      <c r="DE5370" s="9"/>
      <c r="DF5370" s="9"/>
      <c r="DG5370" s="9"/>
      <c r="DH5370" s="9"/>
      <c r="DI5370" s="9"/>
      <c r="DJ5370" s="9"/>
      <c r="DK5370" s="9"/>
      <c r="DL5370" s="9"/>
      <c r="DM5370" s="9"/>
      <c r="DN5370" s="9"/>
      <c r="DO5370" s="9"/>
      <c r="DP5370" s="9"/>
      <c r="DQ5370" s="9"/>
      <c r="DR5370" s="9"/>
      <c r="DS5370" s="9"/>
      <c r="DT5370" s="9"/>
      <c r="DU5370" s="9"/>
      <c r="DV5370" s="9"/>
      <c r="DW5370" s="9"/>
      <c r="DX5370" s="9"/>
      <c r="DY5370" s="9"/>
      <c r="DZ5370" s="9"/>
      <c r="EA5370" s="9"/>
    </row>
    <row r="5371" spans="2:131" ht="19.5" customHeight="1" x14ac:dyDescent="0.25">
      <c r="B5371" s="9"/>
      <c r="D5371" s="9"/>
      <c r="G5371" s="9"/>
      <c r="R5371" s="9"/>
      <c r="S5371" s="9"/>
      <c r="T5371" s="9"/>
      <c r="U5371" s="9"/>
      <c r="V5371" s="9"/>
      <c r="W5371" s="9"/>
      <c r="X5371" s="9"/>
      <c r="Y5371" s="9"/>
      <c r="Z5371" s="9"/>
      <c r="AA5371" s="9"/>
      <c r="AB5371" s="9"/>
      <c r="AC5371" s="9"/>
      <c r="AD5371" s="9"/>
      <c r="AE5371" s="9"/>
      <c r="AF5371" s="55"/>
      <c r="AG5371" s="55"/>
      <c r="AH5371" s="9"/>
      <c r="AI5371" s="9"/>
      <c r="AJ5371" s="9"/>
      <c r="AK5371" s="9"/>
      <c r="AL5371" s="9"/>
      <c r="AM5371" s="9"/>
      <c r="AN5371" s="9"/>
      <c r="AO5371" s="9"/>
      <c r="AP5371" s="9"/>
      <c r="AQ5371" s="9"/>
      <c r="AR5371" s="9"/>
      <c r="AS5371" s="9"/>
      <c r="AT5371" s="9"/>
      <c r="AU5371" s="9"/>
      <c r="AV5371" s="9"/>
      <c r="AW5371" s="9"/>
      <c r="AX5371" s="9"/>
      <c r="AY5371" s="9"/>
      <c r="AZ5371" s="9"/>
      <c r="BA5371" s="9"/>
      <c r="BB5371" s="9"/>
      <c r="BC5371" s="9"/>
      <c r="BD5371" s="9"/>
      <c r="BE5371" s="9"/>
      <c r="BF5371" s="9"/>
      <c r="BG5371" s="9"/>
      <c r="BH5371" s="9"/>
      <c r="BI5371" s="9"/>
      <c r="BJ5371" s="9"/>
      <c r="BK5371" s="9"/>
      <c r="BL5371" s="9"/>
      <c r="BM5371" s="9"/>
      <c r="BN5371" s="9"/>
      <c r="BO5371" s="9"/>
      <c r="BP5371" s="9"/>
      <c r="BQ5371" s="9"/>
      <c r="BT5371" s="9"/>
      <c r="BU5371" s="9"/>
      <c r="BX5371" s="9"/>
      <c r="BY5371" s="9"/>
      <c r="CB5371" s="9"/>
      <c r="CC5371" s="9"/>
      <c r="CF5371" s="9"/>
      <c r="CG5371" s="9"/>
      <c r="CJ5371" s="9"/>
      <c r="CK5371" s="9"/>
      <c r="CN5371" s="9"/>
      <c r="CO5371" s="9"/>
      <c r="CP5371" s="9"/>
      <c r="CQ5371" s="9"/>
      <c r="CR5371" s="9"/>
      <c r="CS5371" s="9"/>
      <c r="CT5371" s="9"/>
      <c r="CU5371" s="9"/>
      <c r="CV5371" s="9"/>
      <c r="CW5371" s="9"/>
      <c r="CX5371" s="9"/>
      <c r="CY5371" s="9"/>
      <c r="CZ5371" s="9"/>
      <c r="DA5371" s="9"/>
      <c r="DB5371" s="9"/>
      <c r="DC5371" s="9"/>
      <c r="DD5371" s="9"/>
      <c r="DE5371" s="9"/>
      <c r="DF5371" s="9"/>
      <c r="DG5371" s="9"/>
      <c r="DH5371" s="9"/>
      <c r="DI5371" s="9"/>
      <c r="DJ5371" s="9"/>
      <c r="DK5371" s="9"/>
      <c r="DL5371" s="9"/>
      <c r="DM5371" s="9"/>
      <c r="DN5371" s="9"/>
      <c r="DO5371" s="9"/>
      <c r="DP5371" s="9"/>
      <c r="DQ5371" s="9"/>
      <c r="DR5371" s="9"/>
      <c r="DS5371" s="9"/>
      <c r="DT5371" s="9"/>
      <c r="DU5371" s="9"/>
      <c r="DV5371" s="9"/>
      <c r="DW5371" s="9"/>
      <c r="DX5371" s="9"/>
      <c r="DY5371" s="9"/>
      <c r="DZ5371" s="9"/>
      <c r="EA5371" s="9"/>
    </row>
    <row r="5372" spans="2:131" ht="19.5" customHeight="1" x14ac:dyDescent="0.25">
      <c r="B5372" s="9"/>
      <c r="D5372" s="9"/>
      <c r="G5372" s="9"/>
      <c r="R5372" s="9"/>
      <c r="S5372" s="9"/>
      <c r="T5372" s="9"/>
      <c r="U5372" s="9"/>
      <c r="V5372" s="9"/>
      <c r="W5372" s="9"/>
      <c r="X5372" s="9"/>
      <c r="Y5372" s="9"/>
      <c r="Z5372" s="9"/>
      <c r="AA5372" s="9"/>
      <c r="AB5372" s="9"/>
      <c r="AC5372" s="9"/>
      <c r="AD5372" s="9"/>
      <c r="AE5372" s="9"/>
      <c r="AF5372" s="55"/>
      <c r="AG5372" s="55"/>
      <c r="AH5372" s="9"/>
      <c r="AI5372" s="9"/>
      <c r="AJ5372" s="9"/>
      <c r="AK5372" s="9"/>
      <c r="AL5372" s="9"/>
      <c r="AM5372" s="9"/>
      <c r="AN5372" s="9"/>
      <c r="AO5372" s="9"/>
      <c r="AP5372" s="9"/>
      <c r="AQ5372" s="9"/>
      <c r="AR5372" s="9"/>
      <c r="AS5372" s="9"/>
      <c r="AT5372" s="9"/>
      <c r="AU5372" s="9"/>
      <c r="AV5372" s="9"/>
      <c r="AW5372" s="9"/>
      <c r="AX5372" s="9"/>
      <c r="AY5372" s="9"/>
      <c r="AZ5372" s="9"/>
      <c r="BA5372" s="9"/>
      <c r="BB5372" s="9"/>
      <c r="BC5372" s="9"/>
      <c r="BD5372" s="9"/>
      <c r="BE5372" s="9"/>
      <c r="BF5372" s="9"/>
      <c r="BG5372" s="9"/>
      <c r="BH5372" s="9"/>
      <c r="BI5372" s="9"/>
      <c r="BJ5372" s="9"/>
      <c r="BK5372" s="9"/>
      <c r="BL5372" s="9"/>
      <c r="BM5372" s="9"/>
      <c r="BN5372" s="9"/>
      <c r="BO5372" s="9"/>
      <c r="BP5372" s="9"/>
      <c r="BQ5372" s="9"/>
      <c r="BT5372" s="9"/>
      <c r="BU5372" s="9"/>
      <c r="BX5372" s="9"/>
      <c r="BY5372" s="9"/>
      <c r="CB5372" s="9"/>
      <c r="CC5372" s="9"/>
      <c r="CF5372" s="9"/>
      <c r="CG5372" s="9"/>
      <c r="CJ5372" s="9"/>
      <c r="CK5372" s="9"/>
      <c r="CN5372" s="9"/>
      <c r="CO5372" s="9"/>
      <c r="CP5372" s="9"/>
      <c r="CQ5372" s="9"/>
      <c r="CR5372" s="9"/>
      <c r="CS5372" s="9"/>
      <c r="CT5372" s="9"/>
      <c r="CU5372" s="9"/>
      <c r="CV5372" s="9"/>
      <c r="CW5372" s="9"/>
      <c r="CX5372" s="9"/>
      <c r="CY5372" s="9"/>
      <c r="CZ5372" s="9"/>
      <c r="DA5372" s="9"/>
      <c r="DB5372" s="9"/>
      <c r="DC5372" s="9"/>
      <c r="DD5372" s="9"/>
      <c r="DE5372" s="9"/>
      <c r="DF5372" s="9"/>
      <c r="DG5372" s="9"/>
      <c r="DH5372" s="9"/>
      <c r="DI5372" s="9"/>
      <c r="DJ5372" s="9"/>
      <c r="DK5372" s="9"/>
      <c r="DL5372" s="9"/>
      <c r="DM5372" s="9"/>
      <c r="DN5372" s="9"/>
      <c r="DO5372" s="9"/>
      <c r="DP5372" s="9"/>
      <c r="DQ5372" s="9"/>
      <c r="DR5372" s="9"/>
      <c r="DS5372" s="9"/>
      <c r="DT5372" s="9"/>
      <c r="DU5372" s="9"/>
      <c r="DV5372" s="9"/>
      <c r="DW5372" s="9"/>
      <c r="DX5372" s="9"/>
      <c r="DY5372" s="9"/>
      <c r="DZ5372" s="9"/>
      <c r="EA5372" s="9"/>
    </row>
    <row r="5373" spans="2:131" ht="19.5" customHeight="1" x14ac:dyDescent="0.25">
      <c r="B5373" s="9"/>
      <c r="D5373" s="9"/>
      <c r="G5373" s="9"/>
      <c r="R5373" s="9"/>
      <c r="S5373" s="9"/>
      <c r="T5373" s="9"/>
      <c r="U5373" s="9"/>
      <c r="V5373" s="9"/>
      <c r="W5373" s="9"/>
      <c r="X5373" s="9"/>
      <c r="Y5373" s="9"/>
      <c r="Z5373" s="9"/>
      <c r="AA5373" s="9"/>
      <c r="AB5373" s="9"/>
      <c r="AC5373" s="9"/>
      <c r="AD5373" s="9"/>
      <c r="AE5373" s="9"/>
      <c r="AF5373" s="55"/>
      <c r="AG5373" s="55"/>
      <c r="AH5373" s="9"/>
      <c r="AI5373" s="9"/>
      <c r="AJ5373" s="9"/>
      <c r="AK5373" s="9"/>
      <c r="AL5373" s="9"/>
      <c r="AM5373" s="9"/>
      <c r="AN5373" s="9"/>
      <c r="AO5373" s="9"/>
      <c r="AP5373" s="9"/>
      <c r="AQ5373" s="9"/>
      <c r="AR5373" s="9"/>
      <c r="AS5373" s="9"/>
      <c r="AT5373" s="9"/>
      <c r="AU5373" s="9"/>
      <c r="AV5373" s="9"/>
      <c r="AW5373" s="9"/>
      <c r="AX5373" s="9"/>
      <c r="AY5373" s="9"/>
      <c r="AZ5373" s="9"/>
      <c r="BA5373" s="9"/>
      <c r="BB5373" s="9"/>
      <c r="BC5373" s="9"/>
      <c r="BD5373" s="9"/>
      <c r="BE5373" s="9"/>
      <c r="BF5373" s="9"/>
      <c r="BG5373" s="9"/>
      <c r="BH5373" s="9"/>
      <c r="BI5373" s="9"/>
      <c r="BJ5373" s="9"/>
      <c r="BK5373" s="9"/>
      <c r="BL5373" s="9"/>
      <c r="BM5373" s="9"/>
      <c r="BN5373" s="9"/>
      <c r="BO5373" s="9"/>
      <c r="BP5373" s="9"/>
      <c r="BQ5373" s="9"/>
      <c r="BT5373" s="9"/>
      <c r="BU5373" s="9"/>
      <c r="BX5373" s="9"/>
      <c r="BY5373" s="9"/>
      <c r="CB5373" s="9"/>
      <c r="CC5373" s="9"/>
      <c r="CF5373" s="9"/>
      <c r="CG5373" s="9"/>
      <c r="CJ5373" s="9"/>
      <c r="CK5373" s="9"/>
      <c r="CN5373" s="9"/>
      <c r="CO5373" s="9"/>
      <c r="CP5373" s="9"/>
      <c r="CQ5373" s="9"/>
      <c r="CR5373" s="9"/>
      <c r="CS5373" s="9"/>
      <c r="CT5373" s="9"/>
      <c r="CU5373" s="9"/>
      <c r="CV5373" s="9"/>
      <c r="CW5373" s="9"/>
      <c r="CX5373" s="9"/>
      <c r="CY5373" s="9"/>
      <c r="CZ5373" s="9"/>
      <c r="DA5373" s="9"/>
      <c r="DB5373" s="9"/>
      <c r="DC5373" s="9"/>
      <c r="DD5373" s="9"/>
      <c r="DE5373" s="9"/>
      <c r="DF5373" s="9"/>
      <c r="DG5373" s="9"/>
      <c r="DH5373" s="9"/>
      <c r="DI5373" s="9"/>
      <c r="DJ5373" s="9"/>
      <c r="DK5373" s="9"/>
      <c r="DL5373" s="9"/>
      <c r="DM5373" s="9"/>
      <c r="DN5373" s="9"/>
      <c r="DO5373" s="9"/>
      <c r="DP5373" s="9"/>
      <c r="DQ5373" s="9"/>
      <c r="DR5373" s="9"/>
      <c r="DS5373" s="9"/>
      <c r="DT5373" s="9"/>
      <c r="DU5373" s="9"/>
      <c r="DV5373" s="9"/>
      <c r="DW5373" s="9"/>
      <c r="DX5373" s="9"/>
      <c r="DY5373" s="9"/>
      <c r="DZ5373" s="9"/>
      <c r="EA5373" s="9"/>
    </row>
    <row r="5374" spans="2:131" ht="19.5" customHeight="1" x14ac:dyDescent="0.25">
      <c r="B5374" s="9"/>
      <c r="D5374" s="9"/>
      <c r="G5374" s="9"/>
      <c r="R5374" s="9"/>
      <c r="S5374" s="9"/>
      <c r="T5374" s="9"/>
      <c r="U5374" s="9"/>
      <c r="V5374" s="9"/>
      <c r="W5374" s="9"/>
      <c r="X5374" s="9"/>
      <c r="Y5374" s="9"/>
      <c r="Z5374" s="9"/>
      <c r="AA5374" s="9"/>
      <c r="AB5374" s="9"/>
      <c r="AC5374" s="9"/>
      <c r="AD5374" s="9"/>
      <c r="AE5374" s="9"/>
      <c r="AF5374" s="55"/>
      <c r="AG5374" s="55"/>
      <c r="AH5374" s="9"/>
      <c r="AI5374" s="9"/>
      <c r="AJ5374" s="9"/>
      <c r="AK5374" s="9"/>
      <c r="AL5374" s="9"/>
      <c r="AM5374" s="9"/>
      <c r="AN5374" s="9"/>
      <c r="AO5374" s="9"/>
      <c r="AP5374" s="9"/>
      <c r="AQ5374" s="9"/>
      <c r="AR5374" s="9"/>
      <c r="AS5374" s="9"/>
      <c r="AT5374" s="9"/>
      <c r="AU5374" s="9"/>
      <c r="AV5374" s="9"/>
      <c r="AW5374" s="9"/>
      <c r="AX5374" s="9"/>
      <c r="AY5374" s="9"/>
      <c r="AZ5374" s="9"/>
      <c r="BA5374" s="9"/>
      <c r="BB5374" s="9"/>
      <c r="BC5374" s="9"/>
      <c r="BD5374" s="9"/>
      <c r="BE5374" s="9"/>
      <c r="BF5374" s="9"/>
      <c r="BG5374" s="9"/>
      <c r="BH5374" s="9"/>
      <c r="BI5374" s="9"/>
      <c r="BJ5374" s="9"/>
      <c r="BK5374" s="9"/>
      <c r="BL5374" s="9"/>
      <c r="BM5374" s="9"/>
      <c r="BN5374" s="9"/>
      <c r="BO5374" s="9"/>
      <c r="BP5374" s="9"/>
      <c r="BQ5374" s="9"/>
      <c r="BT5374" s="9"/>
      <c r="BU5374" s="9"/>
      <c r="BX5374" s="9"/>
      <c r="BY5374" s="9"/>
      <c r="CB5374" s="9"/>
      <c r="CC5374" s="9"/>
      <c r="CF5374" s="9"/>
      <c r="CG5374" s="9"/>
      <c r="CJ5374" s="9"/>
      <c r="CK5374" s="9"/>
      <c r="CN5374" s="9"/>
      <c r="CO5374" s="9"/>
      <c r="CP5374" s="9"/>
      <c r="CQ5374" s="9"/>
      <c r="CR5374" s="9"/>
      <c r="CS5374" s="9"/>
      <c r="CT5374" s="9"/>
      <c r="CU5374" s="9"/>
      <c r="CV5374" s="9"/>
      <c r="CW5374" s="9"/>
      <c r="CX5374" s="9"/>
      <c r="CY5374" s="9"/>
      <c r="CZ5374" s="9"/>
      <c r="DA5374" s="9"/>
      <c r="DB5374" s="9"/>
      <c r="DC5374" s="9"/>
      <c r="DD5374" s="9"/>
      <c r="DE5374" s="9"/>
      <c r="DF5374" s="9"/>
      <c r="DG5374" s="9"/>
      <c r="DH5374" s="9"/>
      <c r="DI5374" s="9"/>
      <c r="DJ5374" s="9"/>
      <c r="DK5374" s="9"/>
      <c r="DL5374" s="9"/>
      <c r="DM5374" s="9"/>
      <c r="DN5374" s="9"/>
      <c r="DO5374" s="9"/>
      <c r="DP5374" s="9"/>
      <c r="DQ5374" s="9"/>
      <c r="DR5374" s="9"/>
      <c r="DS5374" s="9"/>
      <c r="DT5374" s="9"/>
      <c r="DU5374" s="9"/>
      <c r="DV5374" s="9"/>
      <c r="DW5374" s="9"/>
      <c r="DX5374" s="9"/>
      <c r="DY5374" s="9"/>
      <c r="DZ5374" s="9"/>
      <c r="EA5374" s="9"/>
    </row>
    <row r="5375" spans="2:131" ht="19.5" customHeight="1" x14ac:dyDescent="0.25">
      <c r="B5375" s="9"/>
      <c r="D5375" s="9"/>
      <c r="G5375" s="9"/>
      <c r="R5375" s="9"/>
      <c r="S5375" s="9"/>
      <c r="T5375" s="9"/>
      <c r="U5375" s="9"/>
      <c r="V5375" s="9"/>
      <c r="W5375" s="9"/>
      <c r="X5375" s="9"/>
      <c r="Y5375" s="9"/>
      <c r="Z5375" s="9"/>
      <c r="AA5375" s="9"/>
      <c r="AB5375" s="9"/>
      <c r="AC5375" s="9"/>
      <c r="AD5375" s="9"/>
      <c r="AE5375" s="9"/>
      <c r="AF5375" s="55"/>
      <c r="AG5375" s="55"/>
      <c r="AH5375" s="9"/>
      <c r="AI5375" s="9"/>
      <c r="AJ5375" s="9"/>
      <c r="AK5375" s="9"/>
      <c r="AL5375" s="9"/>
      <c r="AM5375" s="9"/>
      <c r="AN5375" s="9"/>
      <c r="AO5375" s="9"/>
      <c r="AP5375" s="9"/>
      <c r="AQ5375" s="9"/>
      <c r="AR5375" s="9"/>
      <c r="AS5375" s="9"/>
      <c r="AT5375" s="9"/>
      <c r="AU5375" s="9"/>
      <c r="AV5375" s="9"/>
      <c r="AW5375" s="9"/>
      <c r="AX5375" s="9"/>
      <c r="AY5375" s="9"/>
      <c r="AZ5375" s="9"/>
      <c r="BA5375" s="9"/>
      <c r="BB5375" s="9"/>
      <c r="BC5375" s="9"/>
      <c r="BD5375" s="9"/>
      <c r="BE5375" s="9"/>
      <c r="BF5375" s="9"/>
      <c r="BG5375" s="9"/>
      <c r="BH5375" s="9"/>
      <c r="BI5375" s="9"/>
      <c r="BJ5375" s="9"/>
      <c r="BK5375" s="9"/>
      <c r="BL5375" s="9"/>
      <c r="BM5375" s="9"/>
      <c r="BN5375" s="9"/>
      <c r="BO5375" s="9"/>
      <c r="BP5375" s="9"/>
      <c r="BQ5375" s="9"/>
      <c r="BT5375" s="9"/>
      <c r="BU5375" s="9"/>
      <c r="BX5375" s="9"/>
      <c r="BY5375" s="9"/>
      <c r="CB5375" s="9"/>
      <c r="CC5375" s="9"/>
      <c r="CF5375" s="9"/>
      <c r="CG5375" s="9"/>
      <c r="CJ5375" s="9"/>
      <c r="CK5375" s="9"/>
      <c r="CN5375" s="9"/>
      <c r="CO5375" s="9"/>
      <c r="CP5375" s="9"/>
      <c r="CQ5375" s="9"/>
      <c r="CR5375" s="9"/>
      <c r="CS5375" s="9"/>
      <c r="CT5375" s="9"/>
      <c r="CU5375" s="9"/>
      <c r="CV5375" s="9"/>
      <c r="CW5375" s="9"/>
      <c r="CX5375" s="9"/>
      <c r="CY5375" s="9"/>
      <c r="CZ5375" s="9"/>
      <c r="DA5375" s="9"/>
      <c r="DB5375" s="9"/>
      <c r="DC5375" s="9"/>
      <c r="DD5375" s="9"/>
      <c r="DE5375" s="9"/>
      <c r="DF5375" s="9"/>
      <c r="DG5375" s="9"/>
      <c r="DH5375" s="9"/>
      <c r="DI5375" s="9"/>
      <c r="DJ5375" s="9"/>
      <c r="DK5375" s="9"/>
      <c r="DL5375" s="9"/>
      <c r="DM5375" s="9"/>
      <c r="DN5375" s="9"/>
      <c r="DO5375" s="9"/>
      <c r="DP5375" s="9"/>
      <c r="DQ5375" s="9"/>
      <c r="DR5375" s="9"/>
      <c r="DS5375" s="9"/>
      <c r="DT5375" s="9"/>
      <c r="DU5375" s="9"/>
      <c r="DV5375" s="9"/>
      <c r="DW5375" s="9"/>
      <c r="DX5375" s="9"/>
      <c r="DY5375" s="9"/>
      <c r="DZ5375" s="9"/>
      <c r="EA5375" s="9"/>
    </row>
    <row r="5376" spans="2:131" ht="19.5" customHeight="1" x14ac:dyDescent="0.25">
      <c r="B5376" s="9"/>
      <c r="D5376" s="9"/>
      <c r="G5376" s="9"/>
      <c r="R5376" s="9"/>
      <c r="S5376" s="9"/>
      <c r="T5376" s="9"/>
      <c r="U5376" s="9"/>
      <c r="V5376" s="9"/>
      <c r="W5376" s="9"/>
      <c r="X5376" s="9"/>
      <c r="Y5376" s="9"/>
      <c r="Z5376" s="9"/>
      <c r="AA5376" s="9"/>
      <c r="AB5376" s="9"/>
      <c r="AC5376" s="9"/>
      <c r="AD5376" s="9"/>
      <c r="AE5376" s="9"/>
      <c r="AF5376" s="55"/>
      <c r="AG5376" s="55"/>
      <c r="AH5376" s="9"/>
      <c r="AI5376" s="9"/>
      <c r="AJ5376" s="9"/>
      <c r="AK5376" s="9"/>
      <c r="AL5376" s="9"/>
      <c r="AM5376" s="9"/>
      <c r="AN5376" s="9"/>
      <c r="AO5376" s="9"/>
      <c r="AP5376" s="9"/>
      <c r="AQ5376" s="9"/>
      <c r="AR5376" s="9"/>
      <c r="AS5376" s="9"/>
      <c r="AT5376" s="9"/>
      <c r="AU5376" s="9"/>
      <c r="AV5376" s="9"/>
      <c r="AW5376" s="9"/>
      <c r="AX5376" s="9"/>
      <c r="AY5376" s="9"/>
      <c r="AZ5376" s="9"/>
      <c r="BA5376" s="9"/>
      <c r="BB5376" s="9"/>
      <c r="BC5376" s="9"/>
      <c r="BD5376" s="9"/>
      <c r="BE5376" s="9"/>
      <c r="BF5376" s="9"/>
      <c r="BG5376" s="9"/>
      <c r="BH5376" s="9"/>
      <c r="BI5376" s="9"/>
      <c r="BJ5376" s="9"/>
      <c r="BK5376" s="9"/>
      <c r="BL5376" s="9"/>
      <c r="BM5376" s="9"/>
      <c r="BN5376" s="9"/>
      <c r="BO5376" s="9"/>
      <c r="BP5376" s="9"/>
      <c r="BQ5376" s="9"/>
      <c r="BT5376" s="9"/>
      <c r="BU5376" s="9"/>
      <c r="BX5376" s="9"/>
      <c r="BY5376" s="9"/>
      <c r="CB5376" s="9"/>
      <c r="CC5376" s="9"/>
      <c r="CF5376" s="9"/>
      <c r="CG5376" s="9"/>
      <c r="CJ5376" s="9"/>
      <c r="CK5376" s="9"/>
      <c r="CN5376" s="9"/>
      <c r="CO5376" s="9"/>
      <c r="CP5376" s="9"/>
      <c r="CQ5376" s="9"/>
      <c r="CR5376" s="9"/>
      <c r="CS5376" s="9"/>
      <c r="CT5376" s="9"/>
      <c r="CU5376" s="9"/>
      <c r="CV5376" s="9"/>
      <c r="CW5376" s="9"/>
      <c r="CX5376" s="9"/>
      <c r="CY5376" s="9"/>
      <c r="CZ5376" s="9"/>
      <c r="DA5376" s="9"/>
      <c r="DB5376" s="9"/>
      <c r="DC5376" s="9"/>
      <c r="DD5376" s="9"/>
      <c r="DE5376" s="9"/>
      <c r="DF5376" s="9"/>
      <c r="DG5376" s="9"/>
      <c r="DH5376" s="9"/>
      <c r="DI5376" s="9"/>
      <c r="DJ5376" s="9"/>
      <c r="DK5376" s="9"/>
      <c r="DL5376" s="9"/>
      <c r="DM5376" s="9"/>
      <c r="DN5376" s="9"/>
      <c r="DO5376" s="9"/>
      <c r="DP5376" s="9"/>
      <c r="DQ5376" s="9"/>
      <c r="DR5376" s="9"/>
      <c r="DS5376" s="9"/>
      <c r="DT5376" s="9"/>
      <c r="DU5376" s="9"/>
      <c r="DV5376" s="9"/>
      <c r="DW5376" s="9"/>
      <c r="DX5376" s="9"/>
      <c r="DY5376" s="9"/>
      <c r="DZ5376" s="9"/>
      <c r="EA5376" s="9"/>
    </row>
    <row r="5377" spans="2:131" ht="19.5" customHeight="1" x14ac:dyDescent="0.25">
      <c r="B5377" s="9"/>
      <c r="D5377" s="9"/>
      <c r="G5377" s="9"/>
      <c r="R5377" s="9"/>
      <c r="S5377" s="9"/>
      <c r="T5377" s="9"/>
      <c r="U5377" s="9"/>
      <c r="V5377" s="9"/>
      <c r="W5377" s="9"/>
      <c r="X5377" s="9"/>
      <c r="Y5377" s="9"/>
      <c r="Z5377" s="9"/>
      <c r="AA5377" s="9"/>
      <c r="AB5377" s="9"/>
      <c r="AC5377" s="9"/>
      <c r="AD5377" s="9"/>
      <c r="AE5377" s="9"/>
      <c r="AF5377" s="55"/>
      <c r="AG5377" s="55"/>
      <c r="AH5377" s="9"/>
      <c r="AI5377" s="9"/>
      <c r="AJ5377" s="9"/>
      <c r="AK5377" s="9"/>
      <c r="AL5377" s="9"/>
      <c r="AM5377" s="9"/>
      <c r="AN5377" s="9"/>
      <c r="AO5377" s="9"/>
      <c r="AP5377" s="9"/>
      <c r="AQ5377" s="9"/>
      <c r="AR5377" s="9"/>
      <c r="AS5377" s="9"/>
      <c r="AT5377" s="9"/>
      <c r="AU5377" s="9"/>
      <c r="AV5377" s="9"/>
      <c r="AW5377" s="9"/>
      <c r="AX5377" s="9"/>
      <c r="AY5377" s="9"/>
      <c r="AZ5377" s="9"/>
      <c r="BA5377" s="9"/>
      <c r="BB5377" s="9"/>
      <c r="BC5377" s="9"/>
      <c r="BD5377" s="9"/>
      <c r="BE5377" s="9"/>
      <c r="BF5377" s="9"/>
      <c r="BG5377" s="9"/>
      <c r="BH5377" s="9"/>
      <c r="BI5377" s="9"/>
      <c r="BJ5377" s="9"/>
      <c r="BK5377" s="9"/>
      <c r="BL5377" s="9"/>
      <c r="BM5377" s="9"/>
      <c r="BN5377" s="9"/>
      <c r="BO5377" s="9"/>
      <c r="BP5377" s="9"/>
      <c r="BQ5377" s="9"/>
      <c r="BT5377" s="9"/>
      <c r="BU5377" s="9"/>
      <c r="BX5377" s="9"/>
      <c r="BY5377" s="9"/>
      <c r="CB5377" s="9"/>
      <c r="CC5377" s="9"/>
      <c r="CF5377" s="9"/>
      <c r="CG5377" s="9"/>
      <c r="CJ5377" s="9"/>
      <c r="CK5377" s="9"/>
      <c r="CN5377" s="9"/>
      <c r="CO5377" s="9"/>
      <c r="CP5377" s="9"/>
      <c r="CQ5377" s="9"/>
      <c r="CR5377" s="9"/>
      <c r="CS5377" s="9"/>
      <c r="CT5377" s="9"/>
      <c r="CU5377" s="9"/>
      <c r="CV5377" s="9"/>
      <c r="CW5377" s="9"/>
      <c r="CX5377" s="9"/>
      <c r="CY5377" s="9"/>
      <c r="CZ5377" s="9"/>
      <c r="DA5377" s="9"/>
      <c r="DB5377" s="9"/>
      <c r="DC5377" s="9"/>
      <c r="DD5377" s="9"/>
      <c r="DE5377" s="9"/>
      <c r="DF5377" s="9"/>
      <c r="DG5377" s="9"/>
      <c r="DH5377" s="9"/>
      <c r="DI5377" s="9"/>
      <c r="DJ5377" s="9"/>
      <c r="DK5377" s="9"/>
      <c r="DL5377" s="9"/>
      <c r="DM5377" s="9"/>
      <c r="DN5377" s="9"/>
      <c r="DO5377" s="9"/>
      <c r="DP5377" s="9"/>
      <c r="DQ5377" s="9"/>
      <c r="DR5377" s="9"/>
      <c r="DS5377" s="9"/>
      <c r="DT5377" s="9"/>
      <c r="DU5377" s="9"/>
      <c r="DV5377" s="9"/>
      <c r="DW5377" s="9"/>
      <c r="DX5377" s="9"/>
      <c r="DY5377" s="9"/>
      <c r="DZ5377" s="9"/>
      <c r="EA5377" s="9"/>
    </row>
    <row r="5378" spans="2:131" ht="19.5" customHeight="1" x14ac:dyDescent="0.25">
      <c r="B5378" s="9"/>
      <c r="D5378" s="9"/>
      <c r="G5378" s="9"/>
      <c r="R5378" s="9"/>
      <c r="S5378" s="9"/>
      <c r="T5378" s="9"/>
      <c r="U5378" s="9"/>
      <c r="V5378" s="9"/>
      <c r="W5378" s="9"/>
      <c r="X5378" s="9"/>
      <c r="Y5378" s="9"/>
      <c r="Z5378" s="9"/>
      <c r="AA5378" s="9"/>
      <c r="AB5378" s="9"/>
      <c r="AC5378" s="9"/>
      <c r="AD5378" s="9"/>
      <c r="AE5378" s="9"/>
      <c r="AF5378" s="55"/>
      <c r="AG5378" s="55"/>
      <c r="AH5378" s="9"/>
      <c r="AI5378" s="9"/>
      <c r="AJ5378" s="9"/>
      <c r="AK5378" s="9"/>
      <c r="AL5378" s="9"/>
      <c r="AM5378" s="9"/>
      <c r="AN5378" s="9"/>
      <c r="AO5378" s="9"/>
      <c r="AP5378" s="9"/>
      <c r="AQ5378" s="9"/>
      <c r="AR5378" s="9"/>
      <c r="AS5378" s="9"/>
      <c r="AT5378" s="9"/>
      <c r="AU5378" s="9"/>
      <c r="AV5378" s="9"/>
      <c r="AW5378" s="9"/>
      <c r="AX5378" s="9"/>
      <c r="AY5378" s="9"/>
      <c r="AZ5378" s="9"/>
      <c r="BA5378" s="9"/>
      <c r="BB5378" s="9"/>
      <c r="BC5378" s="9"/>
      <c r="BD5378" s="9"/>
      <c r="BE5378" s="9"/>
      <c r="BF5378" s="9"/>
      <c r="BG5378" s="9"/>
      <c r="BH5378" s="9"/>
      <c r="BI5378" s="9"/>
      <c r="BJ5378" s="9"/>
      <c r="BK5378" s="9"/>
      <c r="BL5378" s="9"/>
      <c r="BM5378" s="9"/>
      <c r="BN5378" s="9"/>
      <c r="BO5378" s="9"/>
      <c r="BP5378" s="9"/>
      <c r="BQ5378" s="9"/>
      <c r="BT5378" s="9"/>
      <c r="BU5378" s="9"/>
      <c r="BX5378" s="9"/>
      <c r="BY5378" s="9"/>
      <c r="CB5378" s="9"/>
      <c r="CC5378" s="9"/>
      <c r="CF5378" s="9"/>
      <c r="CG5378" s="9"/>
      <c r="CJ5378" s="9"/>
      <c r="CK5378" s="9"/>
      <c r="CN5378" s="9"/>
      <c r="CO5378" s="9"/>
      <c r="CP5378" s="9"/>
      <c r="CQ5378" s="9"/>
      <c r="CR5378" s="9"/>
      <c r="CS5378" s="9"/>
      <c r="CT5378" s="9"/>
      <c r="CU5378" s="9"/>
      <c r="CV5378" s="9"/>
      <c r="CW5378" s="9"/>
      <c r="CX5378" s="9"/>
      <c r="CY5378" s="9"/>
      <c r="CZ5378" s="9"/>
      <c r="DA5378" s="9"/>
      <c r="DB5378" s="9"/>
      <c r="DC5378" s="9"/>
      <c r="DD5378" s="9"/>
      <c r="DE5378" s="9"/>
      <c r="DF5378" s="9"/>
      <c r="DG5378" s="9"/>
      <c r="DH5378" s="9"/>
      <c r="DI5378" s="9"/>
      <c r="DJ5378" s="9"/>
      <c r="DK5378" s="9"/>
      <c r="DL5378" s="9"/>
      <c r="DM5378" s="9"/>
      <c r="DN5378" s="9"/>
      <c r="DO5378" s="9"/>
      <c r="DP5378" s="9"/>
      <c r="DQ5378" s="9"/>
      <c r="DR5378" s="9"/>
      <c r="DS5378" s="9"/>
      <c r="DT5378" s="9"/>
      <c r="DU5378" s="9"/>
      <c r="DV5378" s="9"/>
      <c r="DW5378" s="9"/>
      <c r="DX5378" s="9"/>
      <c r="DY5378" s="9"/>
      <c r="DZ5378" s="9"/>
      <c r="EA5378" s="9"/>
    </row>
    <row r="5379" spans="2:131" ht="19.5" customHeight="1" x14ac:dyDescent="0.25">
      <c r="B5379" s="9"/>
      <c r="D5379" s="9"/>
      <c r="G5379" s="9"/>
      <c r="R5379" s="9"/>
      <c r="S5379" s="9"/>
      <c r="T5379" s="9"/>
      <c r="U5379" s="9"/>
      <c r="V5379" s="9"/>
      <c r="W5379" s="9"/>
      <c r="X5379" s="9"/>
      <c r="Y5379" s="9"/>
      <c r="Z5379" s="9"/>
      <c r="AA5379" s="9"/>
      <c r="AB5379" s="9"/>
      <c r="AC5379" s="9"/>
      <c r="AD5379" s="9"/>
      <c r="AE5379" s="9"/>
      <c r="AF5379" s="55"/>
      <c r="AG5379" s="55"/>
      <c r="AH5379" s="9"/>
      <c r="AI5379" s="9"/>
      <c r="AJ5379" s="9"/>
      <c r="AK5379" s="9"/>
      <c r="AL5379" s="9"/>
      <c r="AM5379" s="9"/>
      <c r="AN5379" s="9"/>
      <c r="AO5379" s="9"/>
      <c r="AP5379" s="9"/>
      <c r="AQ5379" s="9"/>
      <c r="AR5379" s="9"/>
      <c r="AS5379" s="9"/>
      <c r="AT5379" s="9"/>
      <c r="AU5379" s="9"/>
      <c r="AV5379" s="9"/>
      <c r="AW5379" s="9"/>
      <c r="AX5379" s="9"/>
      <c r="AY5379" s="9"/>
      <c r="AZ5379" s="9"/>
      <c r="BA5379" s="9"/>
      <c r="BB5379" s="9"/>
      <c r="BC5379" s="9"/>
      <c r="BD5379" s="9"/>
      <c r="BE5379" s="9"/>
      <c r="BF5379" s="9"/>
      <c r="BG5379" s="9"/>
      <c r="BH5379" s="9"/>
      <c r="BI5379" s="9"/>
      <c r="BJ5379" s="9"/>
      <c r="BK5379" s="9"/>
      <c r="BL5379" s="9"/>
      <c r="BM5379" s="9"/>
      <c r="BN5379" s="9"/>
      <c r="BO5379" s="9"/>
      <c r="BP5379" s="9"/>
      <c r="BQ5379" s="9"/>
      <c r="BT5379" s="9"/>
      <c r="BU5379" s="9"/>
      <c r="BX5379" s="9"/>
      <c r="BY5379" s="9"/>
      <c r="CB5379" s="9"/>
      <c r="CC5379" s="9"/>
      <c r="CF5379" s="9"/>
      <c r="CG5379" s="9"/>
      <c r="CJ5379" s="9"/>
      <c r="CK5379" s="9"/>
      <c r="CN5379" s="9"/>
      <c r="CO5379" s="9"/>
      <c r="CP5379" s="9"/>
      <c r="CQ5379" s="9"/>
      <c r="CR5379" s="9"/>
      <c r="CS5379" s="9"/>
      <c r="CT5379" s="9"/>
      <c r="CU5379" s="9"/>
      <c r="CV5379" s="9"/>
      <c r="CW5379" s="9"/>
      <c r="CX5379" s="9"/>
      <c r="CY5379" s="9"/>
      <c r="CZ5379" s="9"/>
      <c r="DA5379" s="9"/>
      <c r="DB5379" s="9"/>
      <c r="DC5379" s="9"/>
      <c r="DD5379" s="9"/>
      <c r="DE5379" s="9"/>
      <c r="DF5379" s="9"/>
      <c r="DG5379" s="9"/>
      <c r="DH5379" s="9"/>
      <c r="DI5379" s="9"/>
      <c r="DJ5379" s="9"/>
      <c r="DK5379" s="9"/>
      <c r="DL5379" s="9"/>
      <c r="DM5379" s="9"/>
      <c r="DN5379" s="9"/>
      <c r="DO5379" s="9"/>
      <c r="DP5379" s="9"/>
      <c r="DQ5379" s="9"/>
      <c r="DR5379" s="9"/>
      <c r="DS5379" s="9"/>
      <c r="DT5379" s="9"/>
      <c r="DU5379" s="9"/>
      <c r="DV5379" s="9"/>
      <c r="DW5379" s="9"/>
      <c r="DX5379" s="9"/>
      <c r="DY5379" s="9"/>
      <c r="DZ5379" s="9"/>
      <c r="EA5379" s="9"/>
    </row>
    <row r="5380" spans="2:131" ht="19.5" customHeight="1" x14ac:dyDescent="0.25">
      <c r="B5380" s="9"/>
      <c r="D5380" s="9"/>
      <c r="G5380" s="9"/>
      <c r="R5380" s="9"/>
      <c r="S5380" s="9"/>
      <c r="T5380" s="9"/>
      <c r="U5380" s="9"/>
      <c r="V5380" s="9"/>
      <c r="W5380" s="9"/>
      <c r="X5380" s="9"/>
      <c r="Y5380" s="9"/>
      <c r="Z5380" s="9"/>
      <c r="AA5380" s="9"/>
      <c r="AB5380" s="9"/>
      <c r="AC5380" s="9"/>
      <c r="AD5380" s="9"/>
      <c r="AE5380" s="9"/>
      <c r="AF5380" s="55"/>
      <c r="AG5380" s="55"/>
      <c r="AH5380" s="9"/>
      <c r="AI5380" s="9"/>
      <c r="AJ5380" s="9"/>
      <c r="AK5380" s="9"/>
      <c r="AL5380" s="9"/>
      <c r="AM5380" s="9"/>
      <c r="AN5380" s="9"/>
      <c r="AO5380" s="9"/>
      <c r="AP5380" s="9"/>
      <c r="AQ5380" s="9"/>
      <c r="AR5380" s="9"/>
      <c r="AS5380" s="9"/>
      <c r="AT5380" s="9"/>
      <c r="AU5380" s="9"/>
      <c r="AV5380" s="9"/>
      <c r="AW5380" s="9"/>
      <c r="AX5380" s="9"/>
      <c r="AY5380" s="9"/>
      <c r="AZ5380" s="9"/>
      <c r="BA5380" s="9"/>
      <c r="BB5380" s="9"/>
      <c r="BC5380" s="9"/>
      <c r="BD5380" s="9"/>
      <c r="BE5380" s="9"/>
      <c r="BF5380" s="9"/>
      <c r="BG5380" s="9"/>
      <c r="BH5380" s="9"/>
      <c r="BI5380" s="9"/>
      <c r="BJ5380" s="9"/>
      <c r="BK5380" s="9"/>
      <c r="BL5380" s="9"/>
      <c r="BM5380" s="9"/>
      <c r="BN5380" s="9"/>
      <c r="BO5380" s="9"/>
      <c r="BP5380" s="9"/>
      <c r="BQ5380" s="9"/>
      <c r="BT5380" s="9"/>
      <c r="BU5380" s="9"/>
      <c r="BX5380" s="9"/>
      <c r="BY5380" s="9"/>
      <c r="CB5380" s="9"/>
      <c r="CC5380" s="9"/>
      <c r="CF5380" s="9"/>
      <c r="CG5380" s="9"/>
      <c r="CJ5380" s="9"/>
      <c r="CK5380" s="9"/>
      <c r="CN5380" s="9"/>
      <c r="CO5380" s="9"/>
      <c r="CP5380" s="9"/>
      <c r="CQ5380" s="9"/>
      <c r="CR5380" s="9"/>
      <c r="CS5380" s="9"/>
      <c r="CT5380" s="9"/>
      <c r="CU5380" s="9"/>
      <c r="CV5380" s="9"/>
      <c r="CW5380" s="9"/>
      <c r="CX5380" s="9"/>
      <c r="CY5380" s="9"/>
      <c r="CZ5380" s="9"/>
      <c r="DA5380" s="9"/>
      <c r="DB5380" s="9"/>
      <c r="DC5380" s="9"/>
      <c r="DD5380" s="9"/>
      <c r="DE5380" s="9"/>
      <c r="DF5380" s="9"/>
      <c r="DG5380" s="9"/>
      <c r="DH5380" s="9"/>
      <c r="DI5380" s="9"/>
      <c r="DJ5380" s="9"/>
      <c r="DK5380" s="9"/>
      <c r="DL5380" s="9"/>
      <c r="DM5380" s="9"/>
      <c r="DN5380" s="9"/>
      <c r="DO5380" s="9"/>
      <c r="DP5380" s="9"/>
      <c r="DQ5380" s="9"/>
      <c r="DR5380" s="9"/>
      <c r="DS5380" s="9"/>
      <c r="DT5380" s="9"/>
      <c r="DU5380" s="9"/>
      <c r="DV5380" s="9"/>
      <c r="DW5380" s="9"/>
      <c r="DX5380" s="9"/>
      <c r="DY5380" s="9"/>
      <c r="DZ5380" s="9"/>
      <c r="EA5380" s="9"/>
    </row>
    <row r="5381" spans="2:131" ht="19.5" customHeight="1" x14ac:dyDescent="0.25">
      <c r="B5381" s="9"/>
      <c r="D5381" s="9"/>
      <c r="G5381" s="9"/>
      <c r="R5381" s="9"/>
      <c r="S5381" s="9"/>
      <c r="T5381" s="9"/>
      <c r="U5381" s="9"/>
      <c r="V5381" s="9"/>
      <c r="W5381" s="9"/>
      <c r="X5381" s="9"/>
      <c r="Y5381" s="9"/>
      <c r="Z5381" s="9"/>
      <c r="AA5381" s="9"/>
      <c r="AB5381" s="9"/>
      <c r="AC5381" s="9"/>
      <c r="AD5381" s="9"/>
      <c r="AE5381" s="9"/>
      <c r="AF5381" s="55"/>
      <c r="AG5381" s="55"/>
      <c r="AH5381" s="9"/>
      <c r="AI5381" s="9"/>
      <c r="AJ5381" s="9"/>
      <c r="AK5381" s="9"/>
      <c r="AL5381" s="9"/>
      <c r="AM5381" s="9"/>
      <c r="AN5381" s="9"/>
      <c r="AO5381" s="9"/>
      <c r="AP5381" s="9"/>
      <c r="AQ5381" s="9"/>
      <c r="AR5381" s="9"/>
      <c r="AS5381" s="9"/>
      <c r="AT5381" s="9"/>
      <c r="AU5381" s="9"/>
      <c r="AV5381" s="9"/>
      <c r="AW5381" s="9"/>
      <c r="AX5381" s="9"/>
      <c r="AY5381" s="9"/>
      <c r="AZ5381" s="9"/>
      <c r="BA5381" s="9"/>
      <c r="BB5381" s="9"/>
      <c r="BC5381" s="9"/>
      <c r="BD5381" s="9"/>
      <c r="BE5381" s="9"/>
      <c r="BF5381" s="9"/>
      <c r="BG5381" s="9"/>
      <c r="BH5381" s="9"/>
      <c r="BI5381" s="9"/>
      <c r="BJ5381" s="9"/>
      <c r="BK5381" s="9"/>
      <c r="BL5381" s="9"/>
      <c r="BM5381" s="9"/>
      <c r="BN5381" s="9"/>
      <c r="BO5381" s="9"/>
      <c r="BP5381" s="9"/>
      <c r="BQ5381" s="9"/>
      <c r="BT5381" s="9"/>
      <c r="BU5381" s="9"/>
      <c r="BX5381" s="9"/>
      <c r="BY5381" s="9"/>
      <c r="CB5381" s="9"/>
      <c r="CC5381" s="9"/>
      <c r="CF5381" s="9"/>
      <c r="CG5381" s="9"/>
      <c r="CJ5381" s="9"/>
      <c r="CK5381" s="9"/>
      <c r="CN5381" s="9"/>
      <c r="CO5381" s="9"/>
      <c r="CP5381" s="9"/>
      <c r="CQ5381" s="9"/>
      <c r="CR5381" s="9"/>
      <c r="CS5381" s="9"/>
      <c r="CT5381" s="9"/>
      <c r="CU5381" s="9"/>
      <c r="CV5381" s="9"/>
      <c r="CW5381" s="9"/>
      <c r="CX5381" s="9"/>
      <c r="CY5381" s="9"/>
      <c r="CZ5381" s="9"/>
      <c r="DA5381" s="9"/>
      <c r="DB5381" s="9"/>
      <c r="DC5381" s="9"/>
      <c r="DD5381" s="9"/>
      <c r="DE5381" s="9"/>
      <c r="DF5381" s="9"/>
      <c r="DG5381" s="9"/>
      <c r="DH5381" s="9"/>
      <c r="DI5381" s="9"/>
      <c r="DJ5381" s="9"/>
      <c r="DK5381" s="9"/>
      <c r="DL5381" s="9"/>
      <c r="DM5381" s="9"/>
      <c r="DN5381" s="9"/>
      <c r="DO5381" s="9"/>
      <c r="DP5381" s="9"/>
      <c r="DQ5381" s="9"/>
      <c r="DR5381" s="9"/>
      <c r="DS5381" s="9"/>
      <c r="DT5381" s="9"/>
      <c r="DU5381" s="9"/>
      <c r="DV5381" s="9"/>
      <c r="DW5381" s="9"/>
      <c r="DX5381" s="9"/>
      <c r="DY5381" s="9"/>
      <c r="DZ5381" s="9"/>
      <c r="EA5381" s="9"/>
    </row>
    <row r="5382" spans="2:131" ht="19.5" customHeight="1" x14ac:dyDescent="0.25">
      <c r="B5382" s="9"/>
      <c r="D5382" s="9"/>
      <c r="G5382" s="9"/>
      <c r="R5382" s="9"/>
      <c r="S5382" s="9"/>
      <c r="T5382" s="9"/>
      <c r="U5382" s="9"/>
      <c r="V5382" s="9"/>
      <c r="W5382" s="9"/>
      <c r="X5382" s="9"/>
      <c r="Y5382" s="9"/>
      <c r="Z5382" s="9"/>
      <c r="AA5382" s="9"/>
      <c r="AB5382" s="9"/>
      <c r="AC5382" s="9"/>
      <c r="AD5382" s="9"/>
      <c r="AE5382" s="9"/>
      <c r="AF5382" s="55"/>
      <c r="AG5382" s="55"/>
      <c r="AH5382" s="9"/>
      <c r="AI5382" s="9"/>
      <c r="AJ5382" s="9"/>
      <c r="AK5382" s="9"/>
      <c r="AL5382" s="9"/>
      <c r="AM5382" s="9"/>
      <c r="AN5382" s="9"/>
      <c r="AO5382" s="9"/>
      <c r="AP5382" s="9"/>
      <c r="AQ5382" s="9"/>
      <c r="AR5382" s="9"/>
      <c r="AS5382" s="9"/>
      <c r="AT5382" s="9"/>
      <c r="AU5382" s="9"/>
      <c r="AV5382" s="9"/>
      <c r="AW5382" s="9"/>
      <c r="AX5382" s="9"/>
      <c r="AY5382" s="9"/>
      <c r="AZ5382" s="9"/>
      <c r="BA5382" s="9"/>
      <c r="BB5382" s="9"/>
      <c r="BC5382" s="9"/>
      <c r="BD5382" s="9"/>
      <c r="BE5382" s="9"/>
      <c r="BF5382" s="9"/>
      <c r="BG5382" s="9"/>
      <c r="BH5382" s="9"/>
      <c r="BI5382" s="9"/>
      <c r="BJ5382" s="9"/>
      <c r="BK5382" s="9"/>
      <c r="BL5382" s="9"/>
      <c r="BM5382" s="9"/>
      <c r="BN5382" s="9"/>
      <c r="BO5382" s="9"/>
      <c r="BP5382" s="9"/>
      <c r="BQ5382" s="9"/>
      <c r="BT5382" s="9"/>
      <c r="BU5382" s="9"/>
      <c r="BX5382" s="9"/>
      <c r="BY5382" s="9"/>
      <c r="CB5382" s="9"/>
      <c r="CC5382" s="9"/>
      <c r="CF5382" s="9"/>
      <c r="CG5382" s="9"/>
      <c r="CJ5382" s="9"/>
      <c r="CK5382" s="9"/>
      <c r="CN5382" s="9"/>
      <c r="CO5382" s="9"/>
      <c r="CP5382" s="9"/>
      <c r="CQ5382" s="9"/>
      <c r="CR5382" s="9"/>
      <c r="CS5382" s="9"/>
      <c r="CT5382" s="9"/>
      <c r="CU5382" s="9"/>
      <c r="CV5382" s="9"/>
      <c r="CW5382" s="9"/>
      <c r="CX5382" s="9"/>
      <c r="CY5382" s="9"/>
      <c r="CZ5382" s="9"/>
      <c r="DA5382" s="9"/>
      <c r="DB5382" s="9"/>
      <c r="DC5382" s="9"/>
      <c r="DD5382" s="9"/>
      <c r="DE5382" s="9"/>
      <c r="DF5382" s="9"/>
      <c r="DG5382" s="9"/>
      <c r="DH5382" s="9"/>
      <c r="DI5382" s="9"/>
      <c r="DJ5382" s="9"/>
      <c r="DK5382" s="9"/>
      <c r="DL5382" s="9"/>
      <c r="DM5382" s="9"/>
      <c r="DN5382" s="9"/>
      <c r="DO5382" s="9"/>
      <c r="DP5382" s="9"/>
      <c r="DQ5382" s="9"/>
      <c r="DR5382" s="9"/>
      <c r="DS5382" s="9"/>
      <c r="DT5382" s="9"/>
      <c r="DU5382" s="9"/>
      <c r="DV5382" s="9"/>
      <c r="DW5382" s="9"/>
      <c r="DX5382" s="9"/>
      <c r="DY5382" s="9"/>
      <c r="DZ5382" s="9"/>
      <c r="EA5382" s="9"/>
    </row>
    <row r="5383" spans="2:131" ht="19.5" customHeight="1" x14ac:dyDescent="0.25">
      <c r="B5383" s="9"/>
      <c r="D5383" s="9"/>
      <c r="G5383" s="9"/>
      <c r="R5383" s="9"/>
      <c r="S5383" s="9"/>
      <c r="T5383" s="9"/>
      <c r="U5383" s="9"/>
      <c r="V5383" s="9"/>
      <c r="W5383" s="9"/>
      <c r="X5383" s="9"/>
      <c r="Y5383" s="9"/>
      <c r="Z5383" s="9"/>
      <c r="AA5383" s="9"/>
      <c r="AB5383" s="9"/>
      <c r="AC5383" s="9"/>
      <c r="AD5383" s="9"/>
      <c r="AE5383" s="9"/>
      <c r="AF5383" s="55"/>
      <c r="AG5383" s="55"/>
      <c r="AH5383" s="9"/>
      <c r="AI5383" s="9"/>
      <c r="AJ5383" s="9"/>
      <c r="AK5383" s="9"/>
      <c r="AL5383" s="9"/>
      <c r="AM5383" s="9"/>
      <c r="AN5383" s="9"/>
      <c r="AO5383" s="9"/>
      <c r="AP5383" s="9"/>
      <c r="AQ5383" s="9"/>
      <c r="AR5383" s="9"/>
      <c r="AS5383" s="9"/>
      <c r="AT5383" s="9"/>
      <c r="AU5383" s="9"/>
      <c r="AV5383" s="9"/>
      <c r="AW5383" s="9"/>
      <c r="AX5383" s="9"/>
      <c r="AY5383" s="9"/>
      <c r="AZ5383" s="9"/>
      <c r="BA5383" s="9"/>
      <c r="BB5383" s="9"/>
      <c r="BC5383" s="9"/>
      <c r="BD5383" s="9"/>
      <c r="BE5383" s="9"/>
      <c r="BF5383" s="9"/>
      <c r="BG5383" s="9"/>
      <c r="BH5383" s="9"/>
      <c r="BI5383" s="9"/>
      <c r="BJ5383" s="9"/>
      <c r="BK5383" s="9"/>
      <c r="BL5383" s="9"/>
      <c r="BM5383" s="9"/>
      <c r="BN5383" s="9"/>
      <c r="BO5383" s="9"/>
      <c r="BP5383" s="9"/>
      <c r="BQ5383" s="9"/>
      <c r="BT5383" s="9"/>
      <c r="BU5383" s="9"/>
      <c r="BX5383" s="9"/>
      <c r="BY5383" s="9"/>
      <c r="CB5383" s="9"/>
      <c r="CC5383" s="9"/>
      <c r="CF5383" s="9"/>
      <c r="CG5383" s="9"/>
      <c r="CJ5383" s="9"/>
      <c r="CK5383" s="9"/>
      <c r="CN5383" s="9"/>
      <c r="CO5383" s="9"/>
      <c r="CP5383" s="9"/>
      <c r="CQ5383" s="9"/>
      <c r="CR5383" s="9"/>
      <c r="CS5383" s="9"/>
      <c r="CT5383" s="9"/>
      <c r="CU5383" s="9"/>
      <c r="CV5383" s="9"/>
      <c r="CW5383" s="9"/>
      <c r="CX5383" s="9"/>
      <c r="CY5383" s="9"/>
      <c r="CZ5383" s="9"/>
      <c r="DA5383" s="9"/>
      <c r="DB5383" s="9"/>
      <c r="DC5383" s="9"/>
      <c r="DD5383" s="9"/>
      <c r="DE5383" s="9"/>
      <c r="DF5383" s="9"/>
      <c r="DG5383" s="9"/>
      <c r="DH5383" s="9"/>
      <c r="DI5383" s="9"/>
      <c r="DJ5383" s="9"/>
      <c r="DK5383" s="9"/>
      <c r="DL5383" s="9"/>
      <c r="DM5383" s="9"/>
      <c r="DN5383" s="9"/>
      <c r="DO5383" s="9"/>
      <c r="DP5383" s="9"/>
      <c r="DQ5383" s="9"/>
      <c r="DR5383" s="9"/>
      <c r="DS5383" s="9"/>
      <c r="DT5383" s="9"/>
      <c r="DU5383" s="9"/>
      <c r="DV5383" s="9"/>
      <c r="DW5383" s="9"/>
      <c r="DX5383" s="9"/>
      <c r="DY5383" s="9"/>
      <c r="DZ5383" s="9"/>
      <c r="EA5383" s="9"/>
    </row>
    <row r="5384" spans="2:131" ht="19.5" customHeight="1" x14ac:dyDescent="0.25">
      <c r="B5384" s="9"/>
      <c r="D5384" s="9"/>
      <c r="G5384" s="9"/>
      <c r="R5384" s="9"/>
      <c r="S5384" s="9"/>
      <c r="T5384" s="9"/>
      <c r="U5384" s="9"/>
      <c r="V5384" s="9"/>
      <c r="W5384" s="9"/>
      <c r="X5384" s="9"/>
      <c r="Y5384" s="9"/>
      <c r="Z5384" s="9"/>
      <c r="AA5384" s="9"/>
      <c r="AB5384" s="9"/>
      <c r="AC5384" s="9"/>
      <c r="AD5384" s="9"/>
      <c r="AE5384" s="9"/>
      <c r="AF5384" s="55"/>
      <c r="AG5384" s="55"/>
      <c r="AH5384" s="9"/>
      <c r="AI5384" s="9"/>
      <c r="AJ5384" s="9"/>
      <c r="AK5384" s="9"/>
      <c r="AL5384" s="9"/>
      <c r="AM5384" s="9"/>
      <c r="AN5384" s="9"/>
      <c r="AO5384" s="9"/>
      <c r="AP5384" s="9"/>
      <c r="AQ5384" s="9"/>
      <c r="AR5384" s="9"/>
      <c r="AS5384" s="9"/>
      <c r="AT5384" s="9"/>
      <c r="AU5384" s="9"/>
      <c r="AV5384" s="9"/>
      <c r="AW5384" s="9"/>
      <c r="AX5384" s="9"/>
      <c r="AY5384" s="9"/>
      <c r="AZ5384" s="9"/>
      <c r="BA5384" s="9"/>
      <c r="BB5384" s="9"/>
      <c r="BC5384" s="9"/>
      <c r="BD5384" s="9"/>
      <c r="BE5384" s="9"/>
      <c r="BF5384" s="9"/>
      <c r="BG5384" s="9"/>
      <c r="BH5384" s="9"/>
      <c r="BI5384" s="9"/>
      <c r="BJ5384" s="9"/>
      <c r="BK5384" s="9"/>
      <c r="BL5384" s="9"/>
      <c r="BM5384" s="9"/>
      <c r="BN5384" s="9"/>
      <c r="BO5384" s="9"/>
      <c r="BP5384" s="9"/>
      <c r="BQ5384" s="9"/>
      <c r="BT5384" s="9"/>
      <c r="BU5384" s="9"/>
      <c r="BX5384" s="9"/>
      <c r="BY5384" s="9"/>
      <c r="CB5384" s="9"/>
      <c r="CC5384" s="9"/>
      <c r="CF5384" s="9"/>
      <c r="CG5384" s="9"/>
      <c r="CJ5384" s="9"/>
      <c r="CK5384" s="9"/>
      <c r="CN5384" s="9"/>
      <c r="CO5384" s="9"/>
      <c r="CP5384" s="9"/>
      <c r="CQ5384" s="9"/>
      <c r="CR5384" s="9"/>
      <c r="CS5384" s="9"/>
      <c r="CT5384" s="9"/>
      <c r="CU5384" s="9"/>
      <c r="CV5384" s="9"/>
      <c r="CW5384" s="9"/>
      <c r="CX5384" s="9"/>
      <c r="CY5384" s="9"/>
      <c r="CZ5384" s="9"/>
      <c r="DA5384" s="9"/>
      <c r="DB5384" s="9"/>
      <c r="DC5384" s="9"/>
      <c r="DD5384" s="9"/>
      <c r="DE5384" s="9"/>
      <c r="DF5384" s="9"/>
      <c r="DG5384" s="9"/>
      <c r="DH5384" s="9"/>
      <c r="DI5384" s="9"/>
      <c r="DJ5384" s="9"/>
      <c r="DK5384" s="9"/>
      <c r="DL5384" s="9"/>
      <c r="DM5384" s="9"/>
      <c r="DN5384" s="9"/>
      <c r="DO5384" s="9"/>
      <c r="DP5384" s="9"/>
      <c r="DQ5384" s="9"/>
      <c r="DR5384" s="9"/>
      <c r="DS5384" s="9"/>
      <c r="DT5384" s="9"/>
      <c r="DU5384" s="9"/>
      <c r="DV5384" s="9"/>
      <c r="DW5384" s="9"/>
      <c r="DX5384" s="9"/>
      <c r="DY5384" s="9"/>
      <c r="DZ5384" s="9"/>
      <c r="EA5384" s="9"/>
    </row>
    <row r="5385" spans="2:131" ht="19.5" customHeight="1" x14ac:dyDescent="0.25">
      <c r="B5385" s="9"/>
      <c r="D5385" s="9"/>
      <c r="G5385" s="9"/>
      <c r="R5385" s="9"/>
      <c r="S5385" s="9"/>
      <c r="T5385" s="9"/>
      <c r="U5385" s="9"/>
      <c r="V5385" s="9"/>
      <c r="W5385" s="9"/>
      <c r="X5385" s="9"/>
      <c r="Y5385" s="9"/>
      <c r="Z5385" s="9"/>
      <c r="AA5385" s="9"/>
      <c r="AB5385" s="9"/>
      <c r="AC5385" s="9"/>
      <c r="AD5385" s="9"/>
      <c r="AE5385" s="9"/>
      <c r="AF5385" s="55"/>
      <c r="AG5385" s="55"/>
      <c r="AH5385" s="9"/>
      <c r="AI5385" s="9"/>
      <c r="AJ5385" s="9"/>
      <c r="AK5385" s="9"/>
      <c r="AL5385" s="9"/>
      <c r="AM5385" s="9"/>
      <c r="AN5385" s="9"/>
      <c r="AO5385" s="9"/>
      <c r="AP5385" s="9"/>
      <c r="AQ5385" s="9"/>
      <c r="AR5385" s="9"/>
      <c r="AS5385" s="9"/>
      <c r="AT5385" s="9"/>
      <c r="AU5385" s="9"/>
      <c r="AV5385" s="9"/>
      <c r="AW5385" s="9"/>
      <c r="AX5385" s="9"/>
      <c r="AY5385" s="9"/>
      <c r="AZ5385" s="9"/>
      <c r="BA5385" s="9"/>
      <c r="BB5385" s="9"/>
      <c r="BC5385" s="9"/>
      <c r="BD5385" s="9"/>
      <c r="BE5385" s="9"/>
      <c r="BF5385" s="9"/>
      <c r="BG5385" s="9"/>
      <c r="BH5385" s="9"/>
      <c r="BI5385" s="9"/>
      <c r="BJ5385" s="9"/>
      <c r="BK5385" s="9"/>
      <c r="BL5385" s="9"/>
      <c r="BM5385" s="9"/>
      <c r="BN5385" s="9"/>
      <c r="BO5385" s="9"/>
      <c r="BP5385" s="9"/>
      <c r="BQ5385" s="9"/>
      <c r="BT5385" s="9"/>
      <c r="BU5385" s="9"/>
      <c r="BX5385" s="9"/>
      <c r="BY5385" s="9"/>
      <c r="CB5385" s="9"/>
      <c r="CC5385" s="9"/>
      <c r="CF5385" s="9"/>
      <c r="CG5385" s="9"/>
      <c r="CJ5385" s="9"/>
      <c r="CK5385" s="9"/>
      <c r="CN5385" s="9"/>
      <c r="CO5385" s="9"/>
      <c r="CP5385" s="9"/>
      <c r="CQ5385" s="9"/>
      <c r="CR5385" s="9"/>
      <c r="CS5385" s="9"/>
      <c r="CT5385" s="9"/>
      <c r="CU5385" s="9"/>
      <c r="CV5385" s="9"/>
      <c r="CW5385" s="9"/>
      <c r="CX5385" s="9"/>
      <c r="CY5385" s="9"/>
      <c r="CZ5385" s="9"/>
      <c r="DA5385" s="9"/>
      <c r="DB5385" s="9"/>
      <c r="DC5385" s="9"/>
      <c r="DD5385" s="9"/>
      <c r="DE5385" s="9"/>
      <c r="DF5385" s="9"/>
      <c r="DG5385" s="9"/>
      <c r="DH5385" s="9"/>
      <c r="DI5385" s="9"/>
      <c r="DJ5385" s="9"/>
      <c r="DK5385" s="9"/>
      <c r="DL5385" s="9"/>
      <c r="DM5385" s="9"/>
      <c r="DN5385" s="9"/>
      <c r="DO5385" s="9"/>
      <c r="DP5385" s="9"/>
      <c r="DQ5385" s="9"/>
      <c r="DR5385" s="9"/>
      <c r="DS5385" s="9"/>
      <c r="DT5385" s="9"/>
      <c r="DU5385" s="9"/>
      <c r="DV5385" s="9"/>
      <c r="DW5385" s="9"/>
      <c r="DX5385" s="9"/>
      <c r="DY5385" s="9"/>
      <c r="DZ5385" s="9"/>
      <c r="EA5385" s="9"/>
    </row>
    <row r="5386" spans="2:131" ht="19.5" customHeight="1" x14ac:dyDescent="0.25">
      <c r="B5386" s="9"/>
      <c r="D5386" s="9"/>
      <c r="G5386" s="9"/>
      <c r="R5386" s="9"/>
      <c r="S5386" s="9"/>
      <c r="T5386" s="9"/>
      <c r="U5386" s="9"/>
      <c r="V5386" s="9"/>
      <c r="W5386" s="9"/>
      <c r="X5386" s="9"/>
      <c r="Y5386" s="9"/>
      <c r="Z5386" s="9"/>
      <c r="AA5386" s="9"/>
      <c r="AB5386" s="9"/>
      <c r="AC5386" s="9"/>
      <c r="AD5386" s="9"/>
      <c r="AE5386" s="9"/>
      <c r="AF5386" s="55"/>
      <c r="AG5386" s="55"/>
      <c r="AH5386" s="9"/>
      <c r="AI5386" s="9"/>
      <c r="AJ5386" s="9"/>
      <c r="AK5386" s="9"/>
      <c r="AL5386" s="9"/>
      <c r="AM5386" s="9"/>
      <c r="AN5386" s="9"/>
      <c r="AO5386" s="9"/>
      <c r="AP5386" s="9"/>
      <c r="AQ5386" s="9"/>
      <c r="AR5386" s="9"/>
      <c r="AS5386" s="9"/>
      <c r="AT5386" s="9"/>
      <c r="AU5386" s="9"/>
      <c r="AV5386" s="9"/>
      <c r="AW5386" s="9"/>
      <c r="AX5386" s="9"/>
      <c r="AY5386" s="9"/>
      <c r="AZ5386" s="9"/>
      <c r="BA5386" s="9"/>
      <c r="BB5386" s="9"/>
      <c r="BC5386" s="9"/>
      <c r="BD5386" s="9"/>
      <c r="BE5386" s="9"/>
      <c r="BF5386" s="9"/>
      <c r="BG5386" s="9"/>
      <c r="BH5386" s="9"/>
      <c r="BI5386" s="9"/>
      <c r="BJ5386" s="9"/>
      <c r="BK5386" s="9"/>
      <c r="BL5386" s="9"/>
      <c r="BM5386" s="9"/>
      <c r="BN5386" s="9"/>
      <c r="BO5386" s="9"/>
      <c r="BP5386" s="9"/>
      <c r="BQ5386" s="9"/>
      <c r="BT5386" s="9"/>
      <c r="BU5386" s="9"/>
      <c r="BX5386" s="9"/>
      <c r="BY5386" s="9"/>
      <c r="CB5386" s="9"/>
      <c r="CC5386" s="9"/>
      <c r="CF5386" s="9"/>
      <c r="CG5386" s="9"/>
      <c r="CJ5386" s="9"/>
      <c r="CK5386" s="9"/>
      <c r="CN5386" s="9"/>
      <c r="CO5386" s="9"/>
      <c r="CP5386" s="9"/>
      <c r="CQ5386" s="9"/>
      <c r="CR5386" s="9"/>
      <c r="CS5386" s="9"/>
      <c r="CT5386" s="9"/>
      <c r="CU5386" s="9"/>
      <c r="CV5386" s="9"/>
      <c r="CW5386" s="9"/>
      <c r="CX5386" s="9"/>
      <c r="CY5386" s="9"/>
      <c r="CZ5386" s="9"/>
      <c r="DA5386" s="9"/>
      <c r="DB5386" s="9"/>
      <c r="DC5386" s="9"/>
      <c r="DD5386" s="9"/>
      <c r="DE5386" s="9"/>
      <c r="DF5386" s="9"/>
      <c r="DG5386" s="9"/>
      <c r="DH5386" s="9"/>
      <c r="DI5386" s="9"/>
      <c r="DJ5386" s="9"/>
      <c r="DK5386" s="9"/>
      <c r="DL5386" s="9"/>
      <c r="DM5386" s="9"/>
      <c r="DN5386" s="9"/>
      <c r="DO5386" s="9"/>
      <c r="DP5386" s="9"/>
      <c r="DQ5386" s="9"/>
      <c r="DR5386" s="9"/>
      <c r="DS5386" s="9"/>
      <c r="DT5386" s="9"/>
      <c r="DU5386" s="9"/>
      <c r="DV5386" s="9"/>
      <c r="DW5386" s="9"/>
      <c r="DX5386" s="9"/>
      <c r="DY5386" s="9"/>
      <c r="DZ5386" s="9"/>
      <c r="EA5386" s="9"/>
    </row>
    <row r="5387" spans="2:131" ht="19.5" customHeight="1" x14ac:dyDescent="0.25">
      <c r="B5387" s="9"/>
      <c r="D5387" s="9"/>
      <c r="G5387" s="9"/>
      <c r="R5387" s="9"/>
      <c r="S5387" s="9"/>
      <c r="T5387" s="9"/>
      <c r="U5387" s="9"/>
      <c r="V5387" s="9"/>
      <c r="W5387" s="9"/>
      <c r="X5387" s="9"/>
      <c r="Y5387" s="9"/>
      <c r="Z5387" s="9"/>
      <c r="AA5387" s="9"/>
      <c r="AB5387" s="9"/>
      <c r="AC5387" s="9"/>
      <c r="AD5387" s="9"/>
      <c r="AE5387" s="9"/>
      <c r="AF5387" s="55"/>
      <c r="AG5387" s="55"/>
      <c r="AH5387" s="9"/>
      <c r="AI5387" s="9"/>
      <c r="AJ5387" s="9"/>
      <c r="AK5387" s="9"/>
      <c r="AL5387" s="9"/>
      <c r="AM5387" s="9"/>
      <c r="AN5387" s="9"/>
      <c r="AO5387" s="9"/>
      <c r="AP5387" s="9"/>
      <c r="AQ5387" s="9"/>
      <c r="AR5387" s="9"/>
      <c r="AS5387" s="9"/>
      <c r="AT5387" s="9"/>
      <c r="AU5387" s="9"/>
      <c r="AV5387" s="9"/>
      <c r="AW5387" s="9"/>
      <c r="AX5387" s="9"/>
      <c r="AY5387" s="9"/>
      <c r="AZ5387" s="9"/>
      <c r="BA5387" s="9"/>
      <c r="BB5387" s="9"/>
      <c r="BC5387" s="9"/>
      <c r="BD5387" s="9"/>
      <c r="BE5387" s="9"/>
      <c r="BF5387" s="9"/>
      <c r="BG5387" s="9"/>
      <c r="BH5387" s="9"/>
      <c r="BI5387" s="9"/>
      <c r="BJ5387" s="9"/>
      <c r="BK5387" s="9"/>
      <c r="BL5387" s="9"/>
      <c r="BM5387" s="9"/>
      <c r="BN5387" s="9"/>
      <c r="BO5387" s="9"/>
      <c r="BP5387" s="9"/>
      <c r="BQ5387" s="9"/>
      <c r="BT5387" s="9"/>
      <c r="BU5387" s="9"/>
      <c r="BX5387" s="9"/>
      <c r="BY5387" s="9"/>
      <c r="CB5387" s="9"/>
      <c r="CC5387" s="9"/>
      <c r="CF5387" s="9"/>
      <c r="CG5387" s="9"/>
      <c r="CJ5387" s="9"/>
      <c r="CK5387" s="9"/>
      <c r="CN5387" s="9"/>
      <c r="CO5387" s="9"/>
      <c r="CP5387" s="9"/>
      <c r="CQ5387" s="9"/>
      <c r="CR5387" s="9"/>
      <c r="CS5387" s="9"/>
      <c r="CT5387" s="9"/>
      <c r="CU5387" s="9"/>
      <c r="CV5387" s="9"/>
      <c r="CW5387" s="9"/>
      <c r="CX5387" s="9"/>
      <c r="CY5387" s="9"/>
      <c r="CZ5387" s="9"/>
      <c r="DA5387" s="9"/>
      <c r="DB5387" s="9"/>
      <c r="DC5387" s="9"/>
      <c r="DD5387" s="9"/>
      <c r="DE5387" s="9"/>
      <c r="DF5387" s="9"/>
      <c r="DG5387" s="9"/>
      <c r="DH5387" s="9"/>
      <c r="DI5387" s="9"/>
      <c r="DJ5387" s="9"/>
      <c r="DK5387" s="9"/>
      <c r="DL5387" s="9"/>
      <c r="DM5387" s="9"/>
      <c r="DN5387" s="9"/>
      <c r="DO5387" s="9"/>
      <c r="DP5387" s="9"/>
      <c r="DQ5387" s="9"/>
      <c r="DR5387" s="9"/>
      <c r="DS5387" s="9"/>
      <c r="DT5387" s="9"/>
      <c r="DU5387" s="9"/>
      <c r="DV5387" s="9"/>
      <c r="DW5387" s="9"/>
      <c r="DX5387" s="9"/>
      <c r="DY5387" s="9"/>
      <c r="DZ5387" s="9"/>
      <c r="EA5387" s="9"/>
    </row>
    <row r="5388" spans="2:131" ht="19.5" customHeight="1" x14ac:dyDescent="0.25">
      <c r="B5388" s="9"/>
      <c r="D5388" s="9"/>
      <c r="G5388" s="9"/>
      <c r="R5388" s="9"/>
      <c r="S5388" s="9"/>
      <c r="T5388" s="9"/>
      <c r="U5388" s="9"/>
      <c r="V5388" s="9"/>
      <c r="W5388" s="9"/>
      <c r="X5388" s="9"/>
      <c r="Y5388" s="9"/>
      <c r="Z5388" s="9"/>
      <c r="AA5388" s="9"/>
      <c r="AB5388" s="9"/>
      <c r="AC5388" s="9"/>
      <c r="AD5388" s="9"/>
      <c r="AE5388" s="9"/>
      <c r="AF5388" s="55"/>
      <c r="AG5388" s="55"/>
      <c r="AH5388" s="9"/>
      <c r="AI5388" s="9"/>
      <c r="AJ5388" s="9"/>
      <c r="AK5388" s="9"/>
      <c r="AL5388" s="9"/>
      <c r="AM5388" s="9"/>
      <c r="AN5388" s="9"/>
      <c r="AO5388" s="9"/>
      <c r="AP5388" s="9"/>
      <c r="AQ5388" s="9"/>
      <c r="AR5388" s="9"/>
      <c r="AS5388" s="9"/>
      <c r="AT5388" s="9"/>
      <c r="AU5388" s="9"/>
      <c r="AV5388" s="9"/>
      <c r="AW5388" s="9"/>
      <c r="AX5388" s="9"/>
      <c r="AY5388" s="9"/>
      <c r="AZ5388" s="9"/>
      <c r="BA5388" s="9"/>
      <c r="BB5388" s="9"/>
      <c r="BC5388" s="9"/>
      <c r="BD5388" s="9"/>
      <c r="BE5388" s="9"/>
      <c r="BF5388" s="9"/>
      <c r="BG5388" s="9"/>
      <c r="BH5388" s="9"/>
      <c r="BI5388" s="9"/>
      <c r="BJ5388" s="9"/>
      <c r="BK5388" s="9"/>
      <c r="BL5388" s="9"/>
      <c r="BM5388" s="9"/>
      <c r="BN5388" s="9"/>
      <c r="BO5388" s="9"/>
      <c r="BP5388" s="9"/>
      <c r="BQ5388" s="9"/>
      <c r="BT5388" s="9"/>
      <c r="BU5388" s="9"/>
      <c r="BX5388" s="9"/>
      <c r="BY5388" s="9"/>
      <c r="CB5388" s="9"/>
      <c r="CC5388" s="9"/>
      <c r="CF5388" s="9"/>
      <c r="CG5388" s="9"/>
      <c r="CJ5388" s="9"/>
      <c r="CK5388" s="9"/>
      <c r="CN5388" s="9"/>
      <c r="CO5388" s="9"/>
      <c r="CP5388" s="9"/>
      <c r="CQ5388" s="9"/>
      <c r="CR5388" s="9"/>
      <c r="CS5388" s="9"/>
      <c r="CT5388" s="9"/>
      <c r="CU5388" s="9"/>
      <c r="CV5388" s="9"/>
      <c r="CW5388" s="9"/>
      <c r="CX5388" s="9"/>
      <c r="CY5388" s="9"/>
      <c r="CZ5388" s="9"/>
      <c r="DA5388" s="9"/>
      <c r="DB5388" s="9"/>
      <c r="DC5388" s="9"/>
      <c r="DD5388" s="9"/>
      <c r="DE5388" s="9"/>
      <c r="DF5388" s="9"/>
      <c r="DG5388" s="9"/>
      <c r="DH5388" s="9"/>
      <c r="DI5388" s="9"/>
      <c r="DJ5388" s="9"/>
      <c r="DK5388" s="9"/>
      <c r="DL5388" s="9"/>
      <c r="DM5388" s="9"/>
      <c r="DN5388" s="9"/>
      <c r="DO5388" s="9"/>
      <c r="DP5388" s="9"/>
      <c r="DQ5388" s="9"/>
      <c r="DR5388" s="9"/>
      <c r="DS5388" s="9"/>
      <c r="DT5388" s="9"/>
      <c r="DU5388" s="9"/>
      <c r="DV5388" s="9"/>
      <c r="DW5388" s="9"/>
      <c r="DX5388" s="9"/>
      <c r="DY5388" s="9"/>
      <c r="DZ5388" s="9"/>
      <c r="EA5388" s="9"/>
    </row>
    <row r="5389" spans="2:131" ht="19.5" customHeight="1" x14ac:dyDescent="0.25">
      <c r="B5389" s="9"/>
      <c r="D5389" s="9"/>
      <c r="G5389" s="9"/>
      <c r="R5389" s="9"/>
      <c r="S5389" s="9"/>
      <c r="T5389" s="9"/>
      <c r="U5389" s="9"/>
      <c r="V5389" s="9"/>
      <c r="W5389" s="9"/>
      <c r="X5389" s="9"/>
      <c r="Y5389" s="9"/>
      <c r="Z5389" s="9"/>
      <c r="AA5389" s="9"/>
      <c r="AB5389" s="9"/>
      <c r="AC5389" s="9"/>
      <c r="AD5389" s="9"/>
      <c r="AE5389" s="9"/>
      <c r="AF5389" s="55"/>
      <c r="AG5389" s="55"/>
      <c r="AH5389" s="9"/>
      <c r="AI5389" s="9"/>
      <c r="AJ5389" s="9"/>
      <c r="AK5389" s="9"/>
      <c r="AL5389" s="9"/>
      <c r="AM5389" s="9"/>
      <c r="AN5389" s="9"/>
      <c r="AO5389" s="9"/>
      <c r="AP5389" s="9"/>
      <c r="AQ5389" s="9"/>
      <c r="AR5389" s="9"/>
      <c r="AS5389" s="9"/>
      <c r="AT5389" s="9"/>
      <c r="AU5389" s="9"/>
      <c r="AV5389" s="9"/>
      <c r="AW5389" s="9"/>
      <c r="AX5389" s="9"/>
      <c r="AY5389" s="9"/>
      <c r="AZ5389" s="9"/>
      <c r="BA5389" s="9"/>
      <c r="BB5389" s="9"/>
      <c r="BC5389" s="9"/>
      <c r="BD5389" s="9"/>
      <c r="BE5389" s="9"/>
      <c r="BF5389" s="9"/>
      <c r="BG5389" s="9"/>
      <c r="BH5389" s="9"/>
      <c r="BI5389" s="9"/>
      <c r="BJ5389" s="9"/>
      <c r="BK5389" s="9"/>
      <c r="BL5389" s="9"/>
      <c r="BM5389" s="9"/>
      <c r="BN5389" s="9"/>
      <c r="BO5389" s="9"/>
      <c r="BP5389" s="9"/>
      <c r="BQ5389" s="9"/>
      <c r="BT5389" s="9"/>
      <c r="BU5389" s="9"/>
      <c r="BX5389" s="9"/>
      <c r="BY5389" s="9"/>
      <c r="CB5389" s="9"/>
      <c r="CC5389" s="9"/>
      <c r="CF5389" s="9"/>
      <c r="CG5389" s="9"/>
      <c r="CJ5389" s="9"/>
      <c r="CK5389" s="9"/>
      <c r="CN5389" s="9"/>
      <c r="CO5389" s="9"/>
      <c r="CP5389" s="9"/>
      <c r="CQ5389" s="9"/>
      <c r="CR5389" s="9"/>
      <c r="CS5389" s="9"/>
      <c r="CT5389" s="9"/>
      <c r="CU5389" s="9"/>
      <c r="CV5389" s="9"/>
      <c r="CW5389" s="9"/>
      <c r="CX5389" s="9"/>
      <c r="CY5389" s="9"/>
      <c r="CZ5389" s="9"/>
      <c r="DA5389" s="9"/>
      <c r="DB5389" s="9"/>
      <c r="DC5389" s="9"/>
      <c r="DD5389" s="9"/>
      <c r="DE5389" s="9"/>
      <c r="DF5389" s="9"/>
      <c r="DG5389" s="9"/>
      <c r="DH5389" s="9"/>
      <c r="DI5389" s="9"/>
      <c r="DJ5389" s="9"/>
      <c r="DK5389" s="9"/>
      <c r="DL5389" s="9"/>
      <c r="DM5389" s="9"/>
      <c r="DN5389" s="9"/>
      <c r="DO5389" s="9"/>
      <c r="DP5389" s="9"/>
      <c r="DQ5389" s="9"/>
      <c r="DR5389" s="9"/>
      <c r="DS5389" s="9"/>
      <c r="DT5389" s="9"/>
      <c r="DU5389" s="9"/>
      <c r="DV5389" s="9"/>
      <c r="DW5389" s="9"/>
      <c r="DX5389" s="9"/>
      <c r="DY5389" s="9"/>
      <c r="DZ5389" s="9"/>
      <c r="EA5389" s="9"/>
    </row>
    <row r="5390" spans="2:131" ht="19.5" customHeight="1" x14ac:dyDescent="0.25">
      <c r="B5390" s="9"/>
      <c r="D5390" s="9"/>
      <c r="G5390" s="9"/>
      <c r="R5390" s="9"/>
      <c r="S5390" s="9"/>
      <c r="T5390" s="9"/>
      <c r="U5390" s="9"/>
      <c r="V5390" s="9"/>
      <c r="W5390" s="9"/>
      <c r="X5390" s="9"/>
      <c r="Y5390" s="9"/>
      <c r="Z5390" s="9"/>
      <c r="AA5390" s="9"/>
      <c r="AB5390" s="9"/>
      <c r="AC5390" s="9"/>
      <c r="AD5390" s="9"/>
      <c r="AE5390" s="9"/>
      <c r="AF5390" s="55"/>
      <c r="AG5390" s="55"/>
      <c r="AH5390" s="9"/>
      <c r="AI5390" s="9"/>
      <c r="AJ5390" s="9"/>
      <c r="AK5390" s="9"/>
      <c r="AL5390" s="9"/>
      <c r="AM5390" s="9"/>
      <c r="AN5390" s="9"/>
      <c r="AO5390" s="9"/>
      <c r="AP5390" s="9"/>
      <c r="AQ5390" s="9"/>
      <c r="AR5390" s="9"/>
      <c r="AS5390" s="9"/>
      <c r="AT5390" s="9"/>
      <c r="AU5390" s="9"/>
      <c r="AV5390" s="9"/>
      <c r="AW5390" s="9"/>
      <c r="AX5390" s="9"/>
      <c r="AY5390" s="9"/>
      <c r="AZ5390" s="9"/>
      <c r="BA5390" s="9"/>
      <c r="BB5390" s="9"/>
      <c r="BC5390" s="9"/>
      <c r="BD5390" s="9"/>
      <c r="BE5390" s="9"/>
      <c r="BF5390" s="9"/>
      <c r="BG5390" s="9"/>
      <c r="BH5390" s="9"/>
      <c r="BI5390" s="9"/>
      <c r="BJ5390" s="9"/>
      <c r="BK5390" s="9"/>
      <c r="BL5390" s="9"/>
      <c r="BM5390" s="9"/>
      <c r="BN5390" s="9"/>
      <c r="BO5390" s="9"/>
      <c r="BP5390" s="9"/>
      <c r="BQ5390" s="9"/>
      <c r="BT5390" s="9"/>
      <c r="BU5390" s="9"/>
      <c r="BX5390" s="9"/>
      <c r="BY5390" s="9"/>
      <c r="CB5390" s="9"/>
      <c r="CC5390" s="9"/>
      <c r="CF5390" s="9"/>
      <c r="CG5390" s="9"/>
      <c r="CJ5390" s="9"/>
      <c r="CK5390" s="9"/>
      <c r="CN5390" s="9"/>
      <c r="CO5390" s="9"/>
      <c r="CP5390" s="9"/>
      <c r="CQ5390" s="9"/>
      <c r="CR5390" s="9"/>
      <c r="CS5390" s="9"/>
      <c r="CT5390" s="9"/>
      <c r="CU5390" s="9"/>
      <c r="CV5390" s="9"/>
      <c r="CW5390" s="9"/>
      <c r="CX5390" s="9"/>
      <c r="CY5390" s="9"/>
      <c r="CZ5390" s="9"/>
      <c r="DA5390" s="9"/>
      <c r="DB5390" s="9"/>
      <c r="DC5390" s="9"/>
      <c r="DD5390" s="9"/>
      <c r="DE5390" s="9"/>
      <c r="DF5390" s="9"/>
      <c r="DG5390" s="9"/>
      <c r="DH5390" s="9"/>
      <c r="DI5390" s="9"/>
      <c r="DJ5390" s="9"/>
      <c r="DK5390" s="9"/>
      <c r="DL5390" s="9"/>
      <c r="DM5390" s="9"/>
      <c r="DN5390" s="9"/>
      <c r="DO5390" s="9"/>
      <c r="DP5390" s="9"/>
      <c r="DQ5390" s="9"/>
      <c r="DR5390" s="9"/>
      <c r="DS5390" s="9"/>
      <c r="DT5390" s="9"/>
      <c r="DU5390" s="9"/>
      <c r="DV5390" s="9"/>
      <c r="DW5390" s="9"/>
      <c r="DX5390" s="9"/>
      <c r="DY5390" s="9"/>
      <c r="DZ5390" s="9"/>
      <c r="EA5390" s="9"/>
    </row>
    <row r="5391" spans="2:131" ht="19.5" customHeight="1" x14ac:dyDescent="0.25">
      <c r="B5391" s="9"/>
      <c r="D5391" s="9"/>
      <c r="G5391" s="9"/>
      <c r="R5391" s="9"/>
      <c r="S5391" s="9"/>
      <c r="T5391" s="9"/>
      <c r="U5391" s="9"/>
      <c r="V5391" s="9"/>
      <c r="W5391" s="9"/>
      <c r="X5391" s="9"/>
      <c r="Y5391" s="9"/>
      <c r="Z5391" s="9"/>
      <c r="AA5391" s="9"/>
      <c r="AB5391" s="9"/>
      <c r="AC5391" s="9"/>
      <c r="AD5391" s="9"/>
      <c r="AE5391" s="9"/>
      <c r="AF5391" s="55"/>
      <c r="AG5391" s="55"/>
      <c r="AH5391" s="9"/>
      <c r="AI5391" s="9"/>
      <c r="AJ5391" s="9"/>
      <c r="AK5391" s="9"/>
      <c r="AL5391" s="9"/>
      <c r="AM5391" s="9"/>
      <c r="AN5391" s="9"/>
      <c r="AO5391" s="9"/>
      <c r="AP5391" s="9"/>
      <c r="AQ5391" s="9"/>
      <c r="AR5391" s="9"/>
      <c r="AS5391" s="9"/>
      <c r="AT5391" s="9"/>
      <c r="AU5391" s="9"/>
      <c r="AV5391" s="9"/>
      <c r="AW5391" s="9"/>
      <c r="AX5391" s="9"/>
      <c r="AY5391" s="9"/>
      <c r="AZ5391" s="9"/>
      <c r="BA5391" s="9"/>
      <c r="BB5391" s="9"/>
      <c r="BC5391" s="9"/>
      <c r="BD5391" s="9"/>
      <c r="BE5391" s="9"/>
      <c r="BF5391" s="9"/>
      <c r="BG5391" s="9"/>
      <c r="BH5391" s="9"/>
      <c r="BI5391" s="9"/>
      <c r="BJ5391" s="9"/>
      <c r="BK5391" s="9"/>
      <c r="BL5391" s="9"/>
      <c r="BM5391" s="9"/>
      <c r="BN5391" s="9"/>
      <c r="BO5391" s="9"/>
      <c r="BP5391" s="9"/>
      <c r="BQ5391" s="9"/>
      <c r="BT5391" s="9"/>
      <c r="BU5391" s="9"/>
      <c r="BX5391" s="9"/>
      <c r="BY5391" s="9"/>
      <c r="CB5391" s="9"/>
      <c r="CC5391" s="9"/>
      <c r="CF5391" s="9"/>
      <c r="CG5391" s="9"/>
      <c r="CJ5391" s="9"/>
      <c r="CK5391" s="9"/>
      <c r="CN5391" s="9"/>
      <c r="CO5391" s="9"/>
      <c r="CP5391" s="9"/>
      <c r="CQ5391" s="9"/>
      <c r="CR5391" s="9"/>
      <c r="CS5391" s="9"/>
      <c r="CT5391" s="9"/>
      <c r="CU5391" s="9"/>
      <c r="CV5391" s="9"/>
      <c r="CW5391" s="9"/>
      <c r="CX5391" s="9"/>
      <c r="CY5391" s="9"/>
      <c r="CZ5391" s="9"/>
      <c r="DA5391" s="9"/>
      <c r="DB5391" s="9"/>
      <c r="DC5391" s="9"/>
      <c r="DD5391" s="9"/>
      <c r="DE5391" s="9"/>
      <c r="DF5391" s="9"/>
      <c r="DG5391" s="9"/>
      <c r="DH5391" s="9"/>
      <c r="DI5391" s="9"/>
      <c r="DJ5391" s="9"/>
      <c r="DK5391" s="9"/>
      <c r="DL5391" s="9"/>
      <c r="DM5391" s="9"/>
      <c r="DN5391" s="9"/>
      <c r="DO5391" s="9"/>
      <c r="DP5391" s="9"/>
      <c r="DQ5391" s="9"/>
      <c r="DR5391" s="9"/>
      <c r="DS5391" s="9"/>
      <c r="DT5391" s="9"/>
      <c r="DU5391" s="9"/>
      <c r="DV5391" s="9"/>
      <c r="DW5391" s="9"/>
      <c r="DX5391" s="9"/>
      <c r="DY5391" s="9"/>
      <c r="DZ5391" s="9"/>
      <c r="EA5391" s="9"/>
    </row>
    <row r="5392" spans="2:131" ht="19.5" customHeight="1" x14ac:dyDescent="0.25">
      <c r="B5392" s="9"/>
      <c r="D5392" s="9"/>
      <c r="G5392" s="9"/>
      <c r="R5392" s="9"/>
      <c r="S5392" s="9"/>
      <c r="T5392" s="9"/>
      <c r="U5392" s="9"/>
      <c r="V5392" s="9"/>
      <c r="W5392" s="9"/>
      <c r="X5392" s="9"/>
      <c r="Y5392" s="9"/>
      <c r="Z5392" s="9"/>
      <c r="AA5392" s="9"/>
      <c r="AB5392" s="9"/>
      <c r="AC5392" s="9"/>
      <c r="AD5392" s="9"/>
      <c r="AE5392" s="9"/>
      <c r="AF5392" s="55"/>
      <c r="AG5392" s="55"/>
      <c r="AH5392" s="9"/>
      <c r="AI5392" s="9"/>
      <c r="AJ5392" s="9"/>
      <c r="AK5392" s="9"/>
      <c r="AL5392" s="9"/>
      <c r="AM5392" s="9"/>
      <c r="AN5392" s="9"/>
      <c r="AO5392" s="9"/>
      <c r="AP5392" s="9"/>
      <c r="AQ5392" s="9"/>
      <c r="AR5392" s="9"/>
      <c r="AS5392" s="9"/>
      <c r="AT5392" s="9"/>
      <c r="AU5392" s="9"/>
      <c r="AV5392" s="9"/>
      <c r="AW5392" s="9"/>
      <c r="AX5392" s="9"/>
      <c r="AY5392" s="9"/>
      <c r="AZ5392" s="9"/>
      <c r="BA5392" s="9"/>
      <c r="BB5392" s="9"/>
      <c r="BC5392" s="9"/>
      <c r="BD5392" s="9"/>
      <c r="BE5392" s="9"/>
      <c r="BF5392" s="9"/>
      <c r="BG5392" s="9"/>
      <c r="BH5392" s="9"/>
      <c r="BI5392" s="9"/>
      <c r="BJ5392" s="9"/>
      <c r="BK5392" s="9"/>
      <c r="BL5392" s="9"/>
      <c r="BM5392" s="9"/>
      <c r="BN5392" s="9"/>
      <c r="BO5392" s="9"/>
      <c r="BP5392" s="9"/>
      <c r="BQ5392" s="9"/>
      <c r="BT5392" s="9"/>
      <c r="BU5392" s="9"/>
      <c r="BX5392" s="9"/>
      <c r="BY5392" s="9"/>
      <c r="CB5392" s="9"/>
      <c r="CC5392" s="9"/>
      <c r="CF5392" s="9"/>
      <c r="CG5392" s="9"/>
      <c r="CJ5392" s="9"/>
      <c r="CK5392" s="9"/>
      <c r="CN5392" s="9"/>
      <c r="CO5392" s="9"/>
      <c r="CP5392" s="9"/>
      <c r="CQ5392" s="9"/>
      <c r="CR5392" s="9"/>
      <c r="CS5392" s="9"/>
      <c r="CT5392" s="9"/>
      <c r="CU5392" s="9"/>
      <c r="CV5392" s="9"/>
      <c r="CW5392" s="9"/>
      <c r="CX5392" s="9"/>
      <c r="CY5392" s="9"/>
      <c r="CZ5392" s="9"/>
      <c r="DA5392" s="9"/>
      <c r="DB5392" s="9"/>
      <c r="DC5392" s="9"/>
      <c r="DD5392" s="9"/>
      <c r="DE5392" s="9"/>
      <c r="DF5392" s="9"/>
      <c r="DG5392" s="9"/>
      <c r="DH5392" s="9"/>
      <c r="DI5392" s="9"/>
      <c r="DJ5392" s="9"/>
      <c r="DK5392" s="9"/>
      <c r="DL5392" s="9"/>
      <c r="DM5392" s="9"/>
      <c r="DN5392" s="9"/>
      <c r="DO5392" s="9"/>
      <c r="DP5392" s="9"/>
      <c r="DQ5392" s="9"/>
      <c r="DR5392" s="9"/>
      <c r="DS5392" s="9"/>
      <c r="DT5392" s="9"/>
      <c r="DU5392" s="9"/>
      <c r="DV5392" s="9"/>
      <c r="DW5392" s="9"/>
      <c r="DX5392" s="9"/>
      <c r="DY5392" s="9"/>
      <c r="DZ5392" s="9"/>
      <c r="EA5392" s="9"/>
    </row>
    <row r="5393" spans="2:131" ht="19.5" customHeight="1" x14ac:dyDescent="0.25">
      <c r="B5393" s="9"/>
      <c r="D5393" s="9"/>
      <c r="G5393" s="9"/>
      <c r="R5393" s="9"/>
      <c r="S5393" s="9"/>
      <c r="T5393" s="9"/>
      <c r="U5393" s="9"/>
      <c r="V5393" s="9"/>
      <c r="W5393" s="9"/>
      <c r="X5393" s="9"/>
      <c r="Y5393" s="9"/>
      <c r="Z5393" s="9"/>
      <c r="AA5393" s="9"/>
      <c r="AB5393" s="9"/>
      <c r="AC5393" s="9"/>
      <c r="AD5393" s="9"/>
      <c r="AE5393" s="9"/>
      <c r="AF5393" s="55"/>
      <c r="AG5393" s="55"/>
      <c r="AH5393" s="9"/>
      <c r="AI5393" s="9"/>
      <c r="AJ5393" s="9"/>
      <c r="AK5393" s="9"/>
      <c r="AL5393" s="9"/>
      <c r="AM5393" s="9"/>
      <c r="AN5393" s="9"/>
      <c r="AO5393" s="9"/>
      <c r="AP5393" s="9"/>
      <c r="AQ5393" s="9"/>
      <c r="AR5393" s="9"/>
      <c r="AS5393" s="9"/>
      <c r="AT5393" s="9"/>
      <c r="AU5393" s="9"/>
      <c r="AV5393" s="9"/>
      <c r="AW5393" s="9"/>
      <c r="AX5393" s="9"/>
      <c r="AY5393" s="9"/>
      <c r="AZ5393" s="9"/>
      <c r="BA5393" s="9"/>
      <c r="BB5393" s="9"/>
      <c r="BC5393" s="9"/>
      <c r="BD5393" s="9"/>
      <c r="BE5393" s="9"/>
      <c r="BF5393" s="9"/>
      <c r="BG5393" s="9"/>
      <c r="BH5393" s="9"/>
      <c r="BI5393" s="9"/>
      <c r="BJ5393" s="9"/>
      <c r="BK5393" s="9"/>
      <c r="BL5393" s="9"/>
      <c r="BM5393" s="9"/>
      <c r="BN5393" s="9"/>
      <c r="BO5393" s="9"/>
      <c r="BP5393" s="9"/>
      <c r="BQ5393" s="9"/>
      <c r="BT5393" s="9"/>
      <c r="BU5393" s="9"/>
      <c r="BX5393" s="9"/>
      <c r="BY5393" s="9"/>
      <c r="CB5393" s="9"/>
      <c r="CC5393" s="9"/>
      <c r="CF5393" s="9"/>
      <c r="CG5393" s="9"/>
      <c r="CJ5393" s="9"/>
      <c r="CK5393" s="9"/>
      <c r="CN5393" s="9"/>
      <c r="CO5393" s="9"/>
      <c r="CP5393" s="9"/>
      <c r="CQ5393" s="9"/>
      <c r="CR5393" s="9"/>
      <c r="CS5393" s="9"/>
      <c r="CT5393" s="9"/>
      <c r="CU5393" s="9"/>
      <c r="CV5393" s="9"/>
      <c r="CW5393" s="9"/>
      <c r="CX5393" s="9"/>
      <c r="CY5393" s="9"/>
      <c r="CZ5393" s="9"/>
      <c r="DA5393" s="9"/>
      <c r="DB5393" s="9"/>
      <c r="DC5393" s="9"/>
      <c r="DD5393" s="9"/>
      <c r="DE5393" s="9"/>
      <c r="DF5393" s="9"/>
      <c r="DG5393" s="9"/>
      <c r="DH5393" s="9"/>
      <c r="DI5393" s="9"/>
      <c r="DJ5393" s="9"/>
      <c r="DK5393" s="9"/>
      <c r="DL5393" s="9"/>
      <c r="DM5393" s="9"/>
      <c r="DN5393" s="9"/>
      <c r="DO5393" s="9"/>
      <c r="DP5393" s="9"/>
      <c r="DQ5393" s="9"/>
      <c r="DR5393" s="9"/>
      <c r="DS5393" s="9"/>
      <c r="DT5393" s="9"/>
      <c r="DU5393" s="9"/>
      <c r="DV5393" s="9"/>
      <c r="DW5393" s="9"/>
      <c r="DX5393" s="9"/>
      <c r="DY5393" s="9"/>
      <c r="DZ5393" s="9"/>
      <c r="EA5393" s="9"/>
    </row>
    <row r="5394" spans="2:131" ht="19.5" customHeight="1" x14ac:dyDescent="0.25">
      <c r="B5394" s="9"/>
      <c r="D5394" s="9"/>
      <c r="G5394" s="9"/>
      <c r="R5394" s="9"/>
      <c r="S5394" s="9"/>
      <c r="T5394" s="9"/>
      <c r="U5394" s="9"/>
      <c r="V5394" s="9"/>
      <c r="W5394" s="9"/>
      <c r="X5394" s="9"/>
      <c r="Y5394" s="9"/>
      <c r="Z5394" s="9"/>
      <c r="AA5394" s="9"/>
      <c r="AB5394" s="9"/>
      <c r="AC5394" s="9"/>
      <c r="AD5394" s="9"/>
      <c r="AE5394" s="9"/>
      <c r="AF5394" s="55"/>
      <c r="AG5394" s="55"/>
      <c r="AH5394" s="9"/>
      <c r="AI5394" s="9"/>
      <c r="AJ5394" s="9"/>
      <c r="AK5394" s="9"/>
      <c r="AL5394" s="9"/>
      <c r="AM5394" s="9"/>
      <c r="AN5394" s="9"/>
      <c r="AO5394" s="9"/>
      <c r="AP5394" s="9"/>
      <c r="AQ5394" s="9"/>
      <c r="AR5394" s="9"/>
      <c r="AS5394" s="9"/>
      <c r="AT5394" s="9"/>
      <c r="AU5394" s="9"/>
      <c r="AV5394" s="9"/>
      <c r="AW5394" s="9"/>
      <c r="AX5394" s="9"/>
      <c r="AY5394" s="9"/>
      <c r="AZ5394" s="9"/>
      <c r="BA5394" s="9"/>
      <c r="BB5394" s="9"/>
      <c r="BC5394" s="9"/>
      <c r="BD5394" s="9"/>
      <c r="BE5394" s="9"/>
      <c r="BF5394" s="9"/>
      <c r="BG5394" s="9"/>
      <c r="BH5394" s="9"/>
      <c r="BI5394" s="9"/>
      <c r="BJ5394" s="9"/>
      <c r="BK5394" s="9"/>
      <c r="BL5394" s="9"/>
      <c r="BM5394" s="9"/>
      <c r="BN5394" s="9"/>
      <c r="BO5394" s="9"/>
      <c r="BP5394" s="9"/>
      <c r="BQ5394" s="9"/>
      <c r="BT5394" s="9"/>
      <c r="BU5394" s="9"/>
      <c r="BX5394" s="9"/>
      <c r="BY5394" s="9"/>
      <c r="CB5394" s="9"/>
      <c r="CC5394" s="9"/>
      <c r="CF5394" s="9"/>
      <c r="CG5394" s="9"/>
      <c r="CJ5394" s="9"/>
      <c r="CK5394" s="9"/>
      <c r="CN5394" s="9"/>
      <c r="CO5394" s="9"/>
      <c r="CP5394" s="9"/>
      <c r="CQ5394" s="9"/>
      <c r="CR5394" s="9"/>
      <c r="CS5394" s="9"/>
      <c r="CT5394" s="9"/>
      <c r="CU5394" s="9"/>
      <c r="CV5394" s="9"/>
      <c r="CW5394" s="9"/>
      <c r="CX5394" s="9"/>
      <c r="CY5394" s="9"/>
      <c r="CZ5394" s="9"/>
      <c r="DA5394" s="9"/>
      <c r="DB5394" s="9"/>
      <c r="DC5394" s="9"/>
      <c r="DD5394" s="9"/>
      <c r="DE5394" s="9"/>
      <c r="DF5394" s="9"/>
      <c r="DG5394" s="9"/>
      <c r="DH5394" s="9"/>
      <c r="DI5394" s="9"/>
      <c r="DJ5394" s="9"/>
      <c r="DK5394" s="9"/>
      <c r="DL5394" s="9"/>
      <c r="DM5394" s="9"/>
      <c r="DN5394" s="9"/>
      <c r="DO5394" s="9"/>
      <c r="DP5394" s="9"/>
      <c r="DQ5394" s="9"/>
      <c r="DR5394" s="9"/>
      <c r="DS5394" s="9"/>
      <c r="DT5394" s="9"/>
      <c r="DU5394" s="9"/>
      <c r="DV5394" s="9"/>
      <c r="DW5394" s="9"/>
      <c r="DX5394" s="9"/>
      <c r="DY5394" s="9"/>
      <c r="DZ5394" s="9"/>
      <c r="EA5394" s="9"/>
    </row>
    <row r="5395" spans="2:131" ht="19.5" customHeight="1" x14ac:dyDescent="0.25">
      <c r="B5395" s="9"/>
      <c r="D5395" s="9"/>
      <c r="G5395" s="9"/>
      <c r="R5395" s="9"/>
      <c r="S5395" s="9"/>
      <c r="T5395" s="9"/>
      <c r="U5395" s="9"/>
      <c r="V5395" s="9"/>
      <c r="W5395" s="9"/>
      <c r="X5395" s="9"/>
      <c r="Y5395" s="9"/>
      <c r="Z5395" s="9"/>
      <c r="AA5395" s="9"/>
      <c r="AB5395" s="9"/>
      <c r="AC5395" s="9"/>
      <c r="AD5395" s="9"/>
      <c r="AE5395" s="9"/>
      <c r="AF5395" s="55"/>
      <c r="AG5395" s="55"/>
      <c r="AH5395" s="9"/>
      <c r="AI5395" s="9"/>
      <c r="AJ5395" s="9"/>
      <c r="AK5395" s="9"/>
      <c r="AL5395" s="9"/>
      <c r="AM5395" s="9"/>
      <c r="AN5395" s="9"/>
      <c r="AO5395" s="9"/>
      <c r="AP5395" s="9"/>
      <c r="AQ5395" s="9"/>
      <c r="AR5395" s="9"/>
      <c r="AS5395" s="9"/>
      <c r="AT5395" s="9"/>
      <c r="AU5395" s="9"/>
      <c r="AV5395" s="9"/>
      <c r="AW5395" s="9"/>
      <c r="AX5395" s="9"/>
      <c r="AY5395" s="9"/>
      <c r="AZ5395" s="9"/>
      <c r="BA5395" s="9"/>
      <c r="BB5395" s="9"/>
      <c r="BC5395" s="9"/>
      <c r="BD5395" s="9"/>
      <c r="BE5395" s="9"/>
      <c r="BF5395" s="9"/>
      <c r="BG5395" s="9"/>
      <c r="BH5395" s="9"/>
      <c r="BI5395" s="9"/>
      <c r="BJ5395" s="9"/>
      <c r="BK5395" s="9"/>
      <c r="BL5395" s="9"/>
      <c r="BM5395" s="9"/>
      <c r="BN5395" s="9"/>
      <c r="BO5395" s="9"/>
      <c r="BP5395" s="9"/>
      <c r="BQ5395" s="9"/>
      <c r="BT5395" s="9"/>
      <c r="BU5395" s="9"/>
      <c r="BX5395" s="9"/>
      <c r="BY5395" s="9"/>
      <c r="CB5395" s="9"/>
      <c r="CC5395" s="9"/>
      <c r="CF5395" s="9"/>
      <c r="CG5395" s="9"/>
      <c r="CJ5395" s="9"/>
      <c r="CK5395" s="9"/>
      <c r="CN5395" s="9"/>
      <c r="CO5395" s="9"/>
      <c r="CP5395" s="9"/>
      <c r="CQ5395" s="9"/>
      <c r="CR5395" s="9"/>
      <c r="CS5395" s="9"/>
      <c r="CT5395" s="9"/>
      <c r="CU5395" s="9"/>
      <c r="CV5395" s="9"/>
      <c r="CW5395" s="9"/>
      <c r="CX5395" s="9"/>
      <c r="CY5395" s="9"/>
      <c r="CZ5395" s="9"/>
      <c r="DA5395" s="9"/>
      <c r="DB5395" s="9"/>
      <c r="DC5395" s="9"/>
      <c r="DD5395" s="9"/>
      <c r="DE5395" s="9"/>
      <c r="DF5395" s="9"/>
      <c r="DG5395" s="9"/>
      <c r="DH5395" s="9"/>
      <c r="DI5395" s="9"/>
      <c r="DJ5395" s="9"/>
      <c r="DK5395" s="9"/>
      <c r="DL5395" s="9"/>
      <c r="DM5395" s="9"/>
      <c r="DN5395" s="9"/>
      <c r="DO5395" s="9"/>
      <c r="DP5395" s="9"/>
      <c r="DQ5395" s="9"/>
      <c r="DR5395" s="9"/>
      <c r="DS5395" s="9"/>
      <c r="DT5395" s="9"/>
      <c r="DU5395" s="9"/>
      <c r="DV5395" s="9"/>
      <c r="DW5395" s="9"/>
      <c r="DX5395" s="9"/>
      <c r="DY5395" s="9"/>
      <c r="DZ5395" s="9"/>
      <c r="EA5395" s="9"/>
    </row>
    <row r="5396" spans="2:131" ht="19.5" customHeight="1" x14ac:dyDescent="0.25">
      <c r="B5396" s="9"/>
      <c r="D5396" s="9"/>
      <c r="G5396" s="9"/>
      <c r="R5396" s="9"/>
      <c r="S5396" s="9"/>
      <c r="T5396" s="9"/>
      <c r="U5396" s="9"/>
      <c r="V5396" s="9"/>
      <c r="W5396" s="9"/>
      <c r="X5396" s="9"/>
      <c r="Y5396" s="9"/>
      <c r="Z5396" s="9"/>
      <c r="AA5396" s="9"/>
      <c r="AB5396" s="9"/>
      <c r="AC5396" s="9"/>
      <c r="AD5396" s="9"/>
      <c r="AE5396" s="9"/>
      <c r="AF5396" s="55"/>
      <c r="AG5396" s="55"/>
      <c r="AH5396" s="9"/>
      <c r="AI5396" s="9"/>
      <c r="AJ5396" s="9"/>
      <c r="AK5396" s="9"/>
      <c r="AL5396" s="9"/>
      <c r="AM5396" s="9"/>
      <c r="AN5396" s="9"/>
      <c r="AO5396" s="9"/>
      <c r="AP5396" s="9"/>
      <c r="AQ5396" s="9"/>
      <c r="AR5396" s="9"/>
      <c r="AS5396" s="9"/>
      <c r="AT5396" s="9"/>
      <c r="AU5396" s="9"/>
      <c r="AV5396" s="9"/>
      <c r="AW5396" s="9"/>
      <c r="AX5396" s="9"/>
      <c r="AY5396" s="9"/>
      <c r="AZ5396" s="9"/>
      <c r="BA5396" s="9"/>
      <c r="BB5396" s="9"/>
      <c r="BC5396" s="9"/>
      <c r="BD5396" s="9"/>
      <c r="BE5396" s="9"/>
      <c r="BF5396" s="9"/>
      <c r="BG5396" s="9"/>
      <c r="BH5396" s="9"/>
      <c r="BI5396" s="9"/>
      <c r="BJ5396" s="9"/>
      <c r="BK5396" s="9"/>
      <c r="BL5396" s="9"/>
      <c r="BM5396" s="9"/>
      <c r="BN5396" s="9"/>
      <c r="BO5396" s="9"/>
      <c r="BP5396" s="9"/>
      <c r="BQ5396" s="9"/>
      <c r="BT5396" s="9"/>
      <c r="BU5396" s="9"/>
      <c r="BX5396" s="9"/>
      <c r="BY5396" s="9"/>
      <c r="CB5396" s="9"/>
      <c r="CC5396" s="9"/>
      <c r="CF5396" s="9"/>
      <c r="CG5396" s="9"/>
      <c r="CJ5396" s="9"/>
      <c r="CK5396" s="9"/>
      <c r="CN5396" s="9"/>
      <c r="CO5396" s="9"/>
      <c r="CP5396" s="9"/>
      <c r="CQ5396" s="9"/>
      <c r="CR5396" s="9"/>
      <c r="CS5396" s="9"/>
      <c r="CT5396" s="9"/>
      <c r="CU5396" s="9"/>
      <c r="CV5396" s="9"/>
      <c r="CW5396" s="9"/>
      <c r="CX5396" s="9"/>
      <c r="CY5396" s="9"/>
      <c r="CZ5396" s="9"/>
      <c r="DA5396" s="9"/>
      <c r="DB5396" s="9"/>
      <c r="DC5396" s="9"/>
      <c r="DD5396" s="9"/>
      <c r="DE5396" s="9"/>
      <c r="DF5396" s="9"/>
      <c r="DG5396" s="9"/>
      <c r="DH5396" s="9"/>
      <c r="DI5396" s="9"/>
      <c r="DJ5396" s="9"/>
      <c r="DK5396" s="9"/>
      <c r="DL5396" s="9"/>
      <c r="DM5396" s="9"/>
      <c r="DN5396" s="9"/>
      <c r="DO5396" s="9"/>
      <c r="DP5396" s="9"/>
      <c r="DQ5396" s="9"/>
      <c r="DR5396" s="9"/>
      <c r="DS5396" s="9"/>
      <c r="DT5396" s="9"/>
      <c r="DU5396" s="9"/>
      <c r="DV5396" s="9"/>
      <c r="DW5396" s="9"/>
      <c r="DX5396" s="9"/>
      <c r="DY5396" s="9"/>
      <c r="DZ5396" s="9"/>
      <c r="EA5396" s="9"/>
    </row>
    <row r="5397" spans="2:131" ht="19.5" customHeight="1" x14ac:dyDescent="0.25">
      <c r="B5397" s="9"/>
      <c r="D5397" s="9"/>
      <c r="G5397" s="9"/>
      <c r="R5397" s="9"/>
      <c r="S5397" s="9"/>
      <c r="T5397" s="9"/>
      <c r="U5397" s="9"/>
      <c r="V5397" s="9"/>
      <c r="W5397" s="9"/>
      <c r="X5397" s="9"/>
      <c r="Y5397" s="9"/>
      <c r="Z5397" s="9"/>
      <c r="AA5397" s="9"/>
      <c r="AB5397" s="9"/>
      <c r="AC5397" s="9"/>
      <c r="AD5397" s="9"/>
      <c r="AE5397" s="9"/>
      <c r="AF5397" s="55"/>
      <c r="AG5397" s="55"/>
      <c r="AH5397" s="9"/>
      <c r="AI5397" s="9"/>
      <c r="AJ5397" s="9"/>
      <c r="AK5397" s="9"/>
      <c r="AL5397" s="9"/>
      <c r="AM5397" s="9"/>
      <c r="AN5397" s="9"/>
      <c r="AO5397" s="9"/>
      <c r="AP5397" s="9"/>
      <c r="AQ5397" s="9"/>
      <c r="AR5397" s="9"/>
      <c r="AS5397" s="9"/>
      <c r="AT5397" s="9"/>
      <c r="AU5397" s="9"/>
      <c r="AV5397" s="9"/>
      <c r="AW5397" s="9"/>
      <c r="AX5397" s="9"/>
      <c r="AY5397" s="9"/>
      <c r="AZ5397" s="9"/>
      <c r="BA5397" s="9"/>
      <c r="BB5397" s="9"/>
      <c r="BC5397" s="9"/>
      <c r="BD5397" s="9"/>
      <c r="BE5397" s="9"/>
      <c r="BF5397" s="9"/>
      <c r="BG5397" s="9"/>
      <c r="BH5397" s="9"/>
      <c r="BI5397" s="9"/>
      <c r="BJ5397" s="9"/>
      <c r="BK5397" s="9"/>
      <c r="BL5397" s="9"/>
      <c r="BM5397" s="9"/>
      <c r="BN5397" s="9"/>
      <c r="BO5397" s="9"/>
      <c r="BP5397" s="9"/>
      <c r="BQ5397" s="9"/>
      <c r="BT5397" s="9"/>
      <c r="BU5397" s="9"/>
      <c r="BX5397" s="9"/>
      <c r="BY5397" s="9"/>
      <c r="CB5397" s="9"/>
      <c r="CC5397" s="9"/>
      <c r="CF5397" s="9"/>
      <c r="CG5397" s="9"/>
      <c r="CJ5397" s="9"/>
      <c r="CK5397" s="9"/>
      <c r="CN5397" s="9"/>
      <c r="CO5397" s="9"/>
      <c r="CP5397" s="9"/>
      <c r="CQ5397" s="9"/>
      <c r="CR5397" s="9"/>
      <c r="CS5397" s="9"/>
      <c r="CT5397" s="9"/>
      <c r="CU5397" s="9"/>
      <c r="CV5397" s="9"/>
      <c r="CW5397" s="9"/>
      <c r="CX5397" s="9"/>
      <c r="CY5397" s="9"/>
      <c r="CZ5397" s="9"/>
      <c r="DA5397" s="9"/>
      <c r="DB5397" s="9"/>
      <c r="DC5397" s="9"/>
      <c r="DD5397" s="9"/>
      <c r="DE5397" s="9"/>
      <c r="DF5397" s="9"/>
      <c r="DG5397" s="9"/>
      <c r="DH5397" s="9"/>
      <c r="DI5397" s="9"/>
      <c r="DJ5397" s="9"/>
      <c r="DK5397" s="9"/>
      <c r="DL5397" s="9"/>
      <c r="DM5397" s="9"/>
      <c r="DN5397" s="9"/>
      <c r="DO5397" s="9"/>
      <c r="DP5397" s="9"/>
      <c r="DQ5397" s="9"/>
      <c r="DR5397" s="9"/>
      <c r="DS5397" s="9"/>
      <c r="DT5397" s="9"/>
      <c r="DU5397" s="9"/>
      <c r="DV5397" s="9"/>
      <c r="DW5397" s="9"/>
      <c r="DX5397" s="9"/>
      <c r="DY5397" s="9"/>
      <c r="DZ5397" s="9"/>
      <c r="EA5397" s="9"/>
    </row>
    <row r="5398" spans="2:131" ht="19.5" customHeight="1" x14ac:dyDescent="0.25">
      <c r="B5398" s="9"/>
      <c r="D5398" s="9"/>
      <c r="G5398" s="9"/>
      <c r="R5398" s="9"/>
      <c r="S5398" s="9"/>
      <c r="T5398" s="9"/>
      <c r="U5398" s="9"/>
      <c r="V5398" s="9"/>
      <c r="W5398" s="9"/>
      <c r="X5398" s="9"/>
      <c r="Y5398" s="9"/>
      <c r="Z5398" s="9"/>
      <c r="AA5398" s="9"/>
      <c r="AB5398" s="9"/>
      <c r="AC5398" s="9"/>
      <c r="AD5398" s="9"/>
      <c r="AE5398" s="9"/>
      <c r="AF5398" s="55"/>
      <c r="AG5398" s="55"/>
      <c r="AH5398" s="9"/>
      <c r="AI5398" s="9"/>
      <c r="AJ5398" s="9"/>
      <c r="AK5398" s="9"/>
      <c r="AL5398" s="9"/>
      <c r="AM5398" s="9"/>
      <c r="AN5398" s="9"/>
      <c r="AO5398" s="9"/>
      <c r="AP5398" s="9"/>
      <c r="AQ5398" s="9"/>
      <c r="AR5398" s="9"/>
      <c r="AS5398" s="9"/>
      <c r="AT5398" s="9"/>
      <c r="AU5398" s="9"/>
      <c r="AV5398" s="9"/>
      <c r="AW5398" s="9"/>
      <c r="AX5398" s="9"/>
      <c r="AY5398" s="9"/>
      <c r="AZ5398" s="9"/>
      <c r="BA5398" s="9"/>
      <c r="BB5398" s="9"/>
      <c r="BC5398" s="9"/>
      <c r="BD5398" s="9"/>
      <c r="BE5398" s="9"/>
      <c r="BF5398" s="9"/>
      <c r="BG5398" s="9"/>
      <c r="BH5398" s="9"/>
      <c r="BI5398" s="9"/>
      <c r="BJ5398" s="9"/>
      <c r="BK5398" s="9"/>
      <c r="BL5398" s="9"/>
      <c r="BM5398" s="9"/>
      <c r="BN5398" s="9"/>
      <c r="BO5398" s="9"/>
      <c r="BP5398" s="9"/>
      <c r="BQ5398" s="9"/>
      <c r="BT5398" s="9"/>
      <c r="BU5398" s="9"/>
      <c r="BX5398" s="9"/>
      <c r="BY5398" s="9"/>
      <c r="CB5398" s="9"/>
      <c r="CC5398" s="9"/>
      <c r="CF5398" s="9"/>
      <c r="CG5398" s="9"/>
      <c r="CJ5398" s="9"/>
      <c r="CK5398" s="9"/>
      <c r="CN5398" s="9"/>
      <c r="CO5398" s="9"/>
      <c r="CP5398" s="9"/>
      <c r="CQ5398" s="9"/>
      <c r="CR5398" s="9"/>
      <c r="CS5398" s="9"/>
      <c r="CT5398" s="9"/>
      <c r="CU5398" s="9"/>
      <c r="CV5398" s="9"/>
      <c r="CW5398" s="9"/>
      <c r="CX5398" s="9"/>
      <c r="CY5398" s="9"/>
      <c r="CZ5398" s="9"/>
      <c r="DA5398" s="9"/>
      <c r="DB5398" s="9"/>
      <c r="DC5398" s="9"/>
      <c r="DD5398" s="9"/>
      <c r="DE5398" s="9"/>
      <c r="DF5398" s="9"/>
      <c r="DG5398" s="9"/>
      <c r="DH5398" s="9"/>
      <c r="DI5398" s="9"/>
      <c r="DJ5398" s="9"/>
      <c r="DK5398" s="9"/>
      <c r="DL5398" s="9"/>
      <c r="DM5398" s="9"/>
      <c r="DN5398" s="9"/>
      <c r="DO5398" s="9"/>
      <c r="DP5398" s="9"/>
      <c r="DQ5398" s="9"/>
      <c r="DR5398" s="9"/>
      <c r="DS5398" s="9"/>
      <c r="DT5398" s="9"/>
      <c r="DU5398" s="9"/>
      <c r="DV5398" s="9"/>
      <c r="DW5398" s="9"/>
      <c r="DX5398" s="9"/>
      <c r="DY5398" s="9"/>
      <c r="DZ5398" s="9"/>
      <c r="EA5398" s="9"/>
    </row>
    <row r="5399" spans="2:131" ht="19.5" customHeight="1" x14ac:dyDescent="0.25">
      <c r="B5399" s="9"/>
      <c r="D5399" s="9"/>
      <c r="G5399" s="9"/>
      <c r="R5399" s="9"/>
      <c r="S5399" s="9"/>
      <c r="T5399" s="9"/>
      <c r="U5399" s="9"/>
      <c r="V5399" s="9"/>
      <c r="W5399" s="9"/>
      <c r="X5399" s="9"/>
      <c r="Y5399" s="9"/>
      <c r="Z5399" s="9"/>
      <c r="AA5399" s="9"/>
      <c r="AB5399" s="9"/>
      <c r="AC5399" s="9"/>
      <c r="AD5399" s="9"/>
      <c r="AE5399" s="9"/>
      <c r="AF5399" s="55"/>
      <c r="AG5399" s="55"/>
      <c r="AH5399" s="9"/>
      <c r="AI5399" s="9"/>
      <c r="AJ5399" s="9"/>
      <c r="AK5399" s="9"/>
      <c r="AL5399" s="9"/>
      <c r="AM5399" s="9"/>
      <c r="AN5399" s="9"/>
      <c r="AO5399" s="9"/>
      <c r="AP5399" s="9"/>
      <c r="AQ5399" s="9"/>
      <c r="AR5399" s="9"/>
      <c r="AS5399" s="9"/>
      <c r="AT5399" s="9"/>
      <c r="AU5399" s="9"/>
      <c r="AV5399" s="9"/>
      <c r="AW5399" s="9"/>
      <c r="AX5399" s="9"/>
      <c r="AY5399" s="9"/>
      <c r="AZ5399" s="9"/>
      <c r="BA5399" s="9"/>
      <c r="BB5399" s="9"/>
      <c r="BC5399" s="9"/>
      <c r="BD5399" s="9"/>
      <c r="BE5399" s="9"/>
      <c r="BF5399" s="9"/>
      <c r="BG5399" s="9"/>
      <c r="BH5399" s="9"/>
      <c r="BI5399" s="9"/>
      <c r="BJ5399" s="9"/>
      <c r="BK5399" s="9"/>
      <c r="BL5399" s="9"/>
      <c r="BM5399" s="9"/>
      <c r="BN5399" s="9"/>
      <c r="BO5399" s="9"/>
      <c r="BP5399" s="9"/>
      <c r="BQ5399" s="9"/>
      <c r="BT5399" s="9"/>
      <c r="BU5399" s="9"/>
      <c r="BX5399" s="9"/>
      <c r="BY5399" s="9"/>
      <c r="CB5399" s="9"/>
      <c r="CC5399" s="9"/>
      <c r="CF5399" s="9"/>
      <c r="CG5399" s="9"/>
      <c r="CJ5399" s="9"/>
      <c r="CK5399" s="9"/>
      <c r="CN5399" s="9"/>
      <c r="CO5399" s="9"/>
      <c r="CP5399" s="9"/>
      <c r="CQ5399" s="9"/>
      <c r="CR5399" s="9"/>
      <c r="CS5399" s="9"/>
      <c r="CT5399" s="9"/>
      <c r="CU5399" s="9"/>
      <c r="CV5399" s="9"/>
      <c r="CW5399" s="9"/>
      <c r="CX5399" s="9"/>
      <c r="CY5399" s="9"/>
      <c r="CZ5399" s="9"/>
      <c r="DA5399" s="9"/>
      <c r="DB5399" s="9"/>
      <c r="DC5399" s="9"/>
      <c r="DD5399" s="9"/>
      <c r="DE5399" s="9"/>
      <c r="DF5399" s="9"/>
      <c r="DG5399" s="9"/>
      <c r="DH5399" s="9"/>
      <c r="DI5399" s="9"/>
      <c r="DJ5399" s="9"/>
      <c r="DK5399" s="9"/>
      <c r="DL5399" s="9"/>
      <c r="DM5399" s="9"/>
      <c r="DN5399" s="9"/>
      <c r="DO5399" s="9"/>
      <c r="DP5399" s="9"/>
      <c r="DQ5399" s="9"/>
      <c r="DR5399" s="9"/>
      <c r="DS5399" s="9"/>
      <c r="DT5399" s="9"/>
      <c r="DU5399" s="9"/>
      <c r="DV5399" s="9"/>
      <c r="DW5399" s="9"/>
      <c r="DX5399" s="9"/>
      <c r="DY5399" s="9"/>
      <c r="DZ5399" s="9"/>
      <c r="EA5399" s="9"/>
    </row>
    <row r="5400" spans="2:131" ht="19.5" customHeight="1" x14ac:dyDescent="0.25">
      <c r="B5400" s="9"/>
      <c r="D5400" s="9"/>
      <c r="G5400" s="9"/>
      <c r="R5400" s="9"/>
      <c r="S5400" s="9"/>
      <c r="T5400" s="9"/>
      <c r="U5400" s="9"/>
      <c r="V5400" s="9"/>
      <c r="W5400" s="9"/>
      <c r="X5400" s="9"/>
      <c r="Y5400" s="9"/>
      <c r="Z5400" s="9"/>
      <c r="AA5400" s="9"/>
      <c r="AB5400" s="9"/>
      <c r="AC5400" s="9"/>
      <c r="AD5400" s="9"/>
      <c r="AE5400" s="9"/>
      <c r="AF5400" s="55"/>
      <c r="AG5400" s="55"/>
      <c r="AH5400" s="9"/>
      <c r="AI5400" s="9"/>
      <c r="AJ5400" s="9"/>
      <c r="AK5400" s="9"/>
      <c r="AL5400" s="9"/>
      <c r="AM5400" s="9"/>
      <c r="AN5400" s="9"/>
      <c r="AO5400" s="9"/>
      <c r="AP5400" s="9"/>
      <c r="AQ5400" s="9"/>
      <c r="AR5400" s="9"/>
      <c r="AS5400" s="9"/>
      <c r="AT5400" s="9"/>
      <c r="AU5400" s="9"/>
      <c r="AV5400" s="9"/>
      <c r="AW5400" s="9"/>
      <c r="AX5400" s="9"/>
      <c r="AY5400" s="9"/>
      <c r="AZ5400" s="9"/>
      <c r="BA5400" s="9"/>
      <c r="BB5400" s="9"/>
      <c r="BC5400" s="9"/>
      <c r="BD5400" s="9"/>
      <c r="BE5400" s="9"/>
      <c r="BF5400" s="9"/>
      <c r="BG5400" s="9"/>
      <c r="BH5400" s="9"/>
      <c r="BI5400" s="9"/>
      <c r="BJ5400" s="9"/>
      <c r="BK5400" s="9"/>
      <c r="BL5400" s="9"/>
      <c r="BM5400" s="9"/>
      <c r="BN5400" s="9"/>
      <c r="BO5400" s="9"/>
      <c r="BP5400" s="9"/>
      <c r="BQ5400" s="9"/>
      <c r="BT5400" s="9"/>
      <c r="BU5400" s="9"/>
      <c r="BX5400" s="9"/>
      <c r="BY5400" s="9"/>
      <c r="CB5400" s="9"/>
      <c r="CC5400" s="9"/>
      <c r="CF5400" s="9"/>
      <c r="CG5400" s="9"/>
      <c r="CJ5400" s="9"/>
      <c r="CK5400" s="9"/>
      <c r="CN5400" s="9"/>
      <c r="CO5400" s="9"/>
      <c r="CP5400" s="9"/>
      <c r="CQ5400" s="9"/>
      <c r="CR5400" s="9"/>
      <c r="CS5400" s="9"/>
      <c r="CT5400" s="9"/>
      <c r="CU5400" s="9"/>
      <c r="CV5400" s="9"/>
      <c r="CW5400" s="9"/>
      <c r="CX5400" s="9"/>
      <c r="CY5400" s="9"/>
      <c r="CZ5400" s="9"/>
      <c r="DA5400" s="9"/>
      <c r="DB5400" s="9"/>
      <c r="DC5400" s="9"/>
      <c r="DD5400" s="9"/>
      <c r="DE5400" s="9"/>
      <c r="DF5400" s="9"/>
      <c r="DG5400" s="9"/>
      <c r="DH5400" s="9"/>
      <c r="DI5400" s="9"/>
      <c r="DJ5400" s="9"/>
      <c r="DK5400" s="9"/>
      <c r="DL5400" s="9"/>
      <c r="DM5400" s="9"/>
      <c r="DN5400" s="9"/>
      <c r="DO5400" s="9"/>
      <c r="DP5400" s="9"/>
      <c r="DQ5400" s="9"/>
      <c r="DR5400" s="9"/>
      <c r="DS5400" s="9"/>
      <c r="DT5400" s="9"/>
      <c r="DU5400" s="9"/>
      <c r="DV5400" s="9"/>
      <c r="DW5400" s="9"/>
      <c r="DX5400" s="9"/>
      <c r="DY5400" s="9"/>
      <c r="DZ5400" s="9"/>
      <c r="EA5400" s="9"/>
    </row>
    <row r="5401" spans="2:131" ht="19.5" customHeight="1" x14ac:dyDescent="0.25">
      <c r="B5401" s="9"/>
      <c r="D5401" s="9"/>
      <c r="G5401" s="9"/>
      <c r="R5401" s="9"/>
      <c r="S5401" s="9"/>
      <c r="T5401" s="9"/>
      <c r="U5401" s="9"/>
      <c r="V5401" s="9"/>
      <c r="W5401" s="9"/>
      <c r="X5401" s="9"/>
      <c r="Y5401" s="9"/>
      <c r="Z5401" s="9"/>
      <c r="AA5401" s="9"/>
      <c r="AB5401" s="9"/>
      <c r="AC5401" s="9"/>
      <c r="AD5401" s="9"/>
      <c r="AE5401" s="9"/>
      <c r="AF5401" s="55"/>
      <c r="AG5401" s="55"/>
      <c r="AH5401" s="9"/>
      <c r="AI5401" s="9"/>
      <c r="AJ5401" s="9"/>
      <c r="AK5401" s="9"/>
      <c r="AL5401" s="9"/>
      <c r="AM5401" s="9"/>
      <c r="AN5401" s="9"/>
      <c r="AO5401" s="9"/>
      <c r="AP5401" s="9"/>
      <c r="AQ5401" s="9"/>
      <c r="AR5401" s="9"/>
      <c r="AS5401" s="9"/>
      <c r="AT5401" s="9"/>
      <c r="AU5401" s="9"/>
      <c r="AV5401" s="9"/>
      <c r="AW5401" s="9"/>
      <c r="AX5401" s="9"/>
      <c r="AY5401" s="9"/>
      <c r="AZ5401" s="9"/>
      <c r="BA5401" s="9"/>
      <c r="BB5401" s="9"/>
      <c r="BC5401" s="9"/>
      <c r="BD5401" s="9"/>
      <c r="BE5401" s="9"/>
      <c r="BF5401" s="9"/>
      <c r="BG5401" s="9"/>
      <c r="BH5401" s="9"/>
      <c r="BI5401" s="9"/>
      <c r="BJ5401" s="9"/>
      <c r="BK5401" s="9"/>
      <c r="BL5401" s="9"/>
      <c r="BM5401" s="9"/>
      <c r="BN5401" s="9"/>
      <c r="BO5401" s="9"/>
      <c r="BP5401" s="9"/>
      <c r="BQ5401" s="9"/>
      <c r="BT5401" s="9"/>
      <c r="BU5401" s="9"/>
      <c r="BX5401" s="9"/>
      <c r="BY5401" s="9"/>
      <c r="CB5401" s="9"/>
      <c r="CC5401" s="9"/>
      <c r="CF5401" s="9"/>
      <c r="CG5401" s="9"/>
      <c r="CJ5401" s="9"/>
      <c r="CK5401" s="9"/>
      <c r="CN5401" s="9"/>
      <c r="CO5401" s="9"/>
      <c r="CP5401" s="9"/>
      <c r="CQ5401" s="9"/>
      <c r="CR5401" s="9"/>
      <c r="CS5401" s="9"/>
      <c r="CT5401" s="9"/>
      <c r="CU5401" s="9"/>
      <c r="CV5401" s="9"/>
      <c r="CW5401" s="9"/>
      <c r="CX5401" s="9"/>
      <c r="CY5401" s="9"/>
      <c r="CZ5401" s="9"/>
      <c r="DA5401" s="9"/>
      <c r="DB5401" s="9"/>
      <c r="DC5401" s="9"/>
      <c r="DD5401" s="9"/>
      <c r="DE5401" s="9"/>
      <c r="DF5401" s="9"/>
      <c r="DG5401" s="9"/>
      <c r="DH5401" s="9"/>
      <c r="DI5401" s="9"/>
      <c r="DJ5401" s="9"/>
      <c r="DK5401" s="9"/>
      <c r="DL5401" s="9"/>
      <c r="DM5401" s="9"/>
      <c r="DN5401" s="9"/>
      <c r="DO5401" s="9"/>
      <c r="DP5401" s="9"/>
      <c r="DQ5401" s="9"/>
      <c r="DR5401" s="9"/>
      <c r="DS5401" s="9"/>
      <c r="DT5401" s="9"/>
      <c r="DU5401" s="9"/>
      <c r="DV5401" s="9"/>
      <c r="DW5401" s="9"/>
      <c r="DX5401" s="9"/>
      <c r="DY5401" s="9"/>
      <c r="DZ5401" s="9"/>
      <c r="EA5401" s="9"/>
    </row>
    <row r="5402" spans="2:131" ht="19.5" customHeight="1" x14ac:dyDescent="0.25">
      <c r="B5402" s="9"/>
      <c r="D5402" s="9"/>
      <c r="G5402" s="9"/>
      <c r="R5402" s="9"/>
      <c r="S5402" s="9"/>
      <c r="T5402" s="9"/>
      <c r="U5402" s="9"/>
      <c r="V5402" s="9"/>
      <c r="W5402" s="9"/>
      <c r="X5402" s="9"/>
      <c r="Y5402" s="9"/>
      <c r="Z5402" s="9"/>
      <c r="AA5402" s="9"/>
      <c r="AB5402" s="9"/>
      <c r="AC5402" s="9"/>
      <c r="AD5402" s="9"/>
      <c r="AE5402" s="9"/>
      <c r="AF5402" s="55"/>
      <c r="AG5402" s="55"/>
      <c r="AH5402" s="9"/>
      <c r="AI5402" s="9"/>
      <c r="AJ5402" s="9"/>
      <c r="AK5402" s="9"/>
      <c r="AL5402" s="9"/>
      <c r="AM5402" s="9"/>
      <c r="AN5402" s="9"/>
      <c r="AO5402" s="9"/>
      <c r="AP5402" s="9"/>
      <c r="AQ5402" s="9"/>
      <c r="AR5402" s="9"/>
      <c r="AS5402" s="9"/>
      <c r="AT5402" s="9"/>
      <c r="AU5402" s="9"/>
      <c r="AV5402" s="9"/>
      <c r="AW5402" s="9"/>
      <c r="AX5402" s="9"/>
      <c r="AY5402" s="9"/>
      <c r="AZ5402" s="9"/>
      <c r="BA5402" s="9"/>
      <c r="BB5402" s="9"/>
      <c r="BC5402" s="9"/>
      <c r="BD5402" s="9"/>
      <c r="BE5402" s="9"/>
      <c r="BF5402" s="9"/>
      <c r="BG5402" s="9"/>
      <c r="BH5402" s="9"/>
      <c r="BI5402" s="9"/>
      <c r="BJ5402" s="9"/>
      <c r="BK5402" s="9"/>
      <c r="BL5402" s="9"/>
      <c r="BM5402" s="9"/>
      <c r="BN5402" s="9"/>
      <c r="BO5402" s="9"/>
      <c r="BP5402" s="9"/>
      <c r="BQ5402" s="9"/>
      <c r="BT5402" s="9"/>
      <c r="BU5402" s="9"/>
      <c r="BX5402" s="9"/>
      <c r="BY5402" s="9"/>
      <c r="CB5402" s="9"/>
      <c r="CC5402" s="9"/>
      <c r="CF5402" s="9"/>
      <c r="CG5402" s="9"/>
      <c r="CJ5402" s="9"/>
      <c r="CK5402" s="9"/>
      <c r="CN5402" s="9"/>
      <c r="CO5402" s="9"/>
      <c r="CP5402" s="9"/>
      <c r="CQ5402" s="9"/>
      <c r="CR5402" s="9"/>
      <c r="CS5402" s="9"/>
      <c r="CT5402" s="9"/>
      <c r="CU5402" s="9"/>
      <c r="CV5402" s="9"/>
      <c r="CW5402" s="9"/>
      <c r="CX5402" s="9"/>
      <c r="CY5402" s="9"/>
      <c r="CZ5402" s="9"/>
      <c r="DA5402" s="9"/>
      <c r="DB5402" s="9"/>
      <c r="DC5402" s="9"/>
      <c r="DD5402" s="9"/>
      <c r="DE5402" s="9"/>
      <c r="DF5402" s="9"/>
      <c r="DG5402" s="9"/>
      <c r="DH5402" s="9"/>
      <c r="DI5402" s="9"/>
      <c r="DJ5402" s="9"/>
      <c r="DK5402" s="9"/>
      <c r="DL5402" s="9"/>
      <c r="DM5402" s="9"/>
      <c r="DN5402" s="9"/>
      <c r="DO5402" s="9"/>
      <c r="DP5402" s="9"/>
      <c r="DQ5402" s="9"/>
      <c r="DR5402" s="9"/>
      <c r="DS5402" s="9"/>
      <c r="DT5402" s="9"/>
      <c r="DU5402" s="9"/>
      <c r="DV5402" s="9"/>
      <c r="DW5402" s="9"/>
      <c r="DX5402" s="9"/>
      <c r="DY5402" s="9"/>
      <c r="DZ5402" s="9"/>
      <c r="EA5402" s="9"/>
    </row>
    <row r="5403" spans="2:131" ht="19.5" customHeight="1" x14ac:dyDescent="0.25">
      <c r="B5403" s="9"/>
      <c r="D5403" s="9"/>
      <c r="G5403" s="9"/>
      <c r="R5403" s="9"/>
      <c r="S5403" s="9"/>
      <c r="T5403" s="9"/>
      <c r="U5403" s="9"/>
      <c r="V5403" s="9"/>
      <c r="W5403" s="9"/>
      <c r="X5403" s="9"/>
      <c r="Y5403" s="9"/>
      <c r="Z5403" s="9"/>
      <c r="AA5403" s="9"/>
      <c r="AB5403" s="9"/>
      <c r="AC5403" s="9"/>
      <c r="AD5403" s="9"/>
      <c r="AE5403" s="9"/>
      <c r="AF5403" s="55"/>
      <c r="AG5403" s="55"/>
      <c r="AH5403" s="9"/>
      <c r="AI5403" s="9"/>
      <c r="AJ5403" s="9"/>
      <c r="AK5403" s="9"/>
      <c r="AL5403" s="9"/>
      <c r="AM5403" s="9"/>
      <c r="AN5403" s="9"/>
      <c r="AO5403" s="9"/>
      <c r="AP5403" s="9"/>
      <c r="AQ5403" s="9"/>
      <c r="AR5403" s="9"/>
      <c r="AS5403" s="9"/>
      <c r="AT5403" s="9"/>
      <c r="AU5403" s="9"/>
      <c r="AV5403" s="9"/>
      <c r="AW5403" s="9"/>
      <c r="AX5403" s="9"/>
      <c r="AY5403" s="9"/>
      <c r="AZ5403" s="9"/>
      <c r="BA5403" s="9"/>
      <c r="BB5403" s="9"/>
      <c r="BC5403" s="9"/>
      <c r="BD5403" s="9"/>
      <c r="BE5403" s="9"/>
      <c r="BF5403" s="9"/>
      <c r="BG5403" s="9"/>
      <c r="BH5403" s="9"/>
      <c r="BI5403" s="9"/>
      <c r="BJ5403" s="9"/>
      <c r="BK5403" s="9"/>
      <c r="BL5403" s="9"/>
      <c r="BM5403" s="9"/>
      <c r="BN5403" s="9"/>
      <c r="BO5403" s="9"/>
      <c r="BP5403" s="9"/>
      <c r="BQ5403" s="9"/>
      <c r="BT5403" s="9"/>
      <c r="BU5403" s="9"/>
      <c r="BX5403" s="9"/>
      <c r="BY5403" s="9"/>
      <c r="CB5403" s="9"/>
      <c r="CC5403" s="9"/>
      <c r="CF5403" s="9"/>
      <c r="CG5403" s="9"/>
      <c r="CJ5403" s="9"/>
      <c r="CK5403" s="9"/>
      <c r="CN5403" s="9"/>
      <c r="CO5403" s="9"/>
      <c r="CP5403" s="9"/>
      <c r="CQ5403" s="9"/>
      <c r="CR5403" s="9"/>
      <c r="CS5403" s="9"/>
      <c r="CT5403" s="9"/>
      <c r="CU5403" s="9"/>
      <c r="CV5403" s="9"/>
      <c r="CW5403" s="9"/>
      <c r="CX5403" s="9"/>
      <c r="CY5403" s="9"/>
      <c r="CZ5403" s="9"/>
      <c r="DA5403" s="9"/>
      <c r="DB5403" s="9"/>
      <c r="DC5403" s="9"/>
      <c r="DD5403" s="9"/>
      <c r="DE5403" s="9"/>
      <c r="DF5403" s="9"/>
      <c r="DG5403" s="9"/>
      <c r="DH5403" s="9"/>
      <c r="DI5403" s="9"/>
      <c r="DJ5403" s="9"/>
      <c r="DK5403" s="9"/>
      <c r="DL5403" s="9"/>
      <c r="DM5403" s="9"/>
      <c r="DN5403" s="9"/>
      <c r="DO5403" s="9"/>
      <c r="DP5403" s="9"/>
      <c r="DQ5403" s="9"/>
      <c r="DR5403" s="9"/>
      <c r="DS5403" s="9"/>
      <c r="DT5403" s="9"/>
      <c r="DU5403" s="9"/>
      <c r="DV5403" s="9"/>
      <c r="DW5403" s="9"/>
      <c r="DX5403" s="9"/>
      <c r="DY5403" s="9"/>
      <c r="DZ5403" s="9"/>
      <c r="EA5403" s="9"/>
    </row>
    <row r="5404" spans="2:131" ht="19.5" customHeight="1" x14ac:dyDescent="0.25">
      <c r="B5404" s="9"/>
      <c r="D5404" s="9"/>
      <c r="G5404" s="9"/>
      <c r="R5404" s="9"/>
      <c r="S5404" s="9"/>
      <c r="T5404" s="9"/>
      <c r="U5404" s="9"/>
      <c r="V5404" s="9"/>
      <c r="W5404" s="9"/>
      <c r="X5404" s="9"/>
      <c r="Y5404" s="9"/>
      <c r="Z5404" s="9"/>
      <c r="AA5404" s="9"/>
      <c r="AB5404" s="9"/>
      <c r="AC5404" s="9"/>
      <c r="AD5404" s="9"/>
      <c r="AE5404" s="9"/>
      <c r="AF5404" s="55"/>
      <c r="AG5404" s="55"/>
      <c r="AH5404" s="9"/>
      <c r="AI5404" s="9"/>
      <c r="AJ5404" s="9"/>
      <c r="AK5404" s="9"/>
      <c r="AL5404" s="9"/>
      <c r="AM5404" s="9"/>
      <c r="AN5404" s="9"/>
      <c r="AO5404" s="9"/>
      <c r="AP5404" s="9"/>
      <c r="AQ5404" s="9"/>
      <c r="AR5404" s="9"/>
      <c r="AS5404" s="9"/>
      <c r="AT5404" s="9"/>
      <c r="AU5404" s="9"/>
      <c r="AV5404" s="9"/>
      <c r="AW5404" s="9"/>
      <c r="AX5404" s="9"/>
      <c r="AY5404" s="9"/>
      <c r="AZ5404" s="9"/>
      <c r="BA5404" s="9"/>
      <c r="BB5404" s="9"/>
      <c r="BC5404" s="9"/>
      <c r="BD5404" s="9"/>
      <c r="BE5404" s="9"/>
      <c r="BF5404" s="9"/>
      <c r="BG5404" s="9"/>
      <c r="BH5404" s="9"/>
      <c r="BI5404" s="9"/>
      <c r="BJ5404" s="9"/>
      <c r="BK5404" s="9"/>
      <c r="BL5404" s="9"/>
      <c r="BM5404" s="9"/>
      <c r="BN5404" s="9"/>
      <c r="BO5404" s="9"/>
      <c r="BP5404" s="9"/>
      <c r="BQ5404" s="9"/>
      <c r="BT5404" s="9"/>
      <c r="BU5404" s="9"/>
      <c r="BX5404" s="9"/>
      <c r="BY5404" s="9"/>
      <c r="CB5404" s="9"/>
      <c r="CC5404" s="9"/>
      <c r="CF5404" s="9"/>
      <c r="CG5404" s="9"/>
      <c r="CJ5404" s="9"/>
      <c r="CK5404" s="9"/>
      <c r="CN5404" s="9"/>
      <c r="CO5404" s="9"/>
      <c r="CP5404" s="9"/>
      <c r="CQ5404" s="9"/>
      <c r="CR5404" s="9"/>
      <c r="CS5404" s="9"/>
      <c r="CT5404" s="9"/>
      <c r="CU5404" s="9"/>
      <c r="CV5404" s="9"/>
      <c r="CW5404" s="9"/>
      <c r="CX5404" s="9"/>
      <c r="CY5404" s="9"/>
      <c r="CZ5404" s="9"/>
      <c r="DA5404" s="9"/>
      <c r="DB5404" s="9"/>
      <c r="DC5404" s="9"/>
      <c r="DD5404" s="9"/>
      <c r="DE5404" s="9"/>
      <c r="DF5404" s="9"/>
      <c r="DG5404" s="9"/>
      <c r="DH5404" s="9"/>
      <c r="DI5404" s="9"/>
      <c r="DJ5404" s="9"/>
      <c r="DK5404" s="9"/>
      <c r="DL5404" s="9"/>
      <c r="DM5404" s="9"/>
      <c r="DN5404" s="9"/>
      <c r="DO5404" s="9"/>
      <c r="DP5404" s="9"/>
      <c r="DQ5404" s="9"/>
      <c r="DR5404" s="9"/>
      <c r="DS5404" s="9"/>
      <c r="DT5404" s="9"/>
      <c r="DU5404" s="9"/>
      <c r="DV5404" s="9"/>
      <c r="DW5404" s="9"/>
      <c r="DX5404" s="9"/>
      <c r="DY5404" s="9"/>
      <c r="DZ5404" s="9"/>
      <c r="EA5404" s="9"/>
    </row>
    <row r="5405" spans="2:131" ht="19.5" customHeight="1" x14ac:dyDescent="0.25">
      <c r="B5405" s="9"/>
      <c r="D5405" s="9"/>
      <c r="G5405" s="9"/>
      <c r="R5405" s="9"/>
      <c r="S5405" s="9"/>
      <c r="T5405" s="9"/>
      <c r="U5405" s="9"/>
      <c r="V5405" s="9"/>
      <c r="W5405" s="9"/>
      <c r="X5405" s="9"/>
      <c r="Y5405" s="9"/>
      <c r="Z5405" s="9"/>
      <c r="AA5405" s="9"/>
      <c r="AB5405" s="9"/>
      <c r="AC5405" s="9"/>
      <c r="AD5405" s="9"/>
      <c r="AE5405" s="9"/>
      <c r="AF5405" s="55"/>
      <c r="AG5405" s="55"/>
      <c r="AH5405" s="9"/>
      <c r="AI5405" s="9"/>
      <c r="AJ5405" s="9"/>
      <c r="AK5405" s="9"/>
      <c r="AL5405" s="9"/>
      <c r="AM5405" s="9"/>
      <c r="AN5405" s="9"/>
      <c r="AO5405" s="9"/>
      <c r="AP5405" s="9"/>
      <c r="AQ5405" s="9"/>
      <c r="AR5405" s="9"/>
      <c r="AS5405" s="9"/>
      <c r="AT5405" s="9"/>
      <c r="AU5405" s="9"/>
      <c r="AV5405" s="9"/>
      <c r="AW5405" s="9"/>
      <c r="AX5405" s="9"/>
      <c r="AY5405" s="9"/>
      <c r="AZ5405" s="9"/>
      <c r="BA5405" s="9"/>
      <c r="BB5405" s="9"/>
      <c r="BC5405" s="9"/>
      <c r="BD5405" s="9"/>
      <c r="BE5405" s="9"/>
      <c r="BF5405" s="9"/>
      <c r="BG5405" s="9"/>
      <c r="BH5405" s="9"/>
      <c r="BI5405" s="9"/>
      <c r="BJ5405" s="9"/>
      <c r="BK5405" s="9"/>
      <c r="BL5405" s="9"/>
      <c r="BM5405" s="9"/>
      <c r="BN5405" s="9"/>
      <c r="BO5405" s="9"/>
      <c r="BP5405" s="9"/>
      <c r="BQ5405" s="9"/>
      <c r="BT5405" s="9"/>
      <c r="BU5405" s="9"/>
      <c r="BX5405" s="9"/>
      <c r="BY5405" s="9"/>
      <c r="CB5405" s="9"/>
      <c r="CC5405" s="9"/>
      <c r="CF5405" s="9"/>
      <c r="CG5405" s="9"/>
      <c r="CJ5405" s="9"/>
      <c r="CK5405" s="9"/>
      <c r="CN5405" s="9"/>
      <c r="CO5405" s="9"/>
      <c r="CP5405" s="9"/>
      <c r="CQ5405" s="9"/>
      <c r="CR5405" s="9"/>
      <c r="CS5405" s="9"/>
      <c r="CT5405" s="9"/>
      <c r="CU5405" s="9"/>
      <c r="CV5405" s="9"/>
      <c r="CW5405" s="9"/>
      <c r="CX5405" s="9"/>
      <c r="CY5405" s="9"/>
      <c r="CZ5405" s="9"/>
      <c r="DA5405" s="9"/>
      <c r="DB5405" s="9"/>
      <c r="DC5405" s="9"/>
      <c r="DD5405" s="9"/>
      <c r="DE5405" s="9"/>
      <c r="DF5405" s="9"/>
      <c r="DG5405" s="9"/>
      <c r="DH5405" s="9"/>
      <c r="DI5405" s="9"/>
      <c r="DJ5405" s="9"/>
      <c r="DK5405" s="9"/>
      <c r="DL5405" s="9"/>
      <c r="DM5405" s="9"/>
      <c r="DN5405" s="9"/>
      <c r="DO5405" s="9"/>
      <c r="DP5405" s="9"/>
      <c r="DQ5405" s="9"/>
      <c r="DR5405" s="9"/>
      <c r="DS5405" s="9"/>
      <c r="DT5405" s="9"/>
      <c r="DU5405" s="9"/>
      <c r="DV5405" s="9"/>
      <c r="DW5405" s="9"/>
      <c r="DX5405" s="9"/>
      <c r="DY5405" s="9"/>
      <c r="DZ5405" s="9"/>
      <c r="EA5405" s="9"/>
    </row>
    <row r="5406" spans="2:131" ht="19.5" customHeight="1" x14ac:dyDescent="0.25">
      <c r="B5406" s="9"/>
      <c r="D5406" s="9"/>
      <c r="G5406" s="9"/>
      <c r="R5406" s="9"/>
      <c r="S5406" s="9"/>
      <c r="T5406" s="9"/>
      <c r="U5406" s="9"/>
      <c r="V5406" s="9"/>
      <c r="W5406" s="9"/>
      <c r="X5406" s="9"/>
      <c r="Y5406" s="9"/>
      <c r="Z5406" s="9"/>
      <c r="AA5406" s="9"/>
      <c r="AB5406" s="9"/>
      <c r="AC5406" s="9"/>
      <c r="AD5406" s="9"/>
      <c r="AE5406" s="9"/>
      <c r="AF5406" s="55"/>
      <c r="AG5406" s="55"/>
      <c r="AH5406" s="9"/>
      <c r="AI5406" s="9"/>
      <c r="AJ5406" s="9"/>
      <c r="AK5406" s="9"/>
      <c r="AL5406" s="9"/>
      <c r="AM5406" s="9"/>
      <c r="AN5406" s="9"/>
      <c r="AO5406" s="9"/>
      <c r="AP5406" s="9"/>
      <c r="AQ5406" s="9"/>
      <c r="AR5406" s="9"/>
      <c r="AS5406" s="9"/>
      <c r="AT5406" s="9"/>
      <c r="AU5406" s="9"/>
      <c r="AV5406" s="9"/>
      <c r="AW5406" s="9"/>
      <c r="AX5406" s="9"/>
      <c r="AY5406" s="9"/>
      <c r="AZ5406" s="9"/>
      <c r="BA5406" s="9"/>
      <c r="BB5406" s="9"/>
      <c r="BC5406" s="9"/>
      <c r="BD5406" s="9"/>
      <c r="BE5406" s="9"/>
      <c r="BF5406" s="9"/>
      <c r="BG5406" s="9"/>
      <c r="BH5406" s="9"/>
      <c r="BI5406" s="9"/>
      <c r="BJ5406" s="9"/>
      <c r="BK5406" s="9"/>
      <c r="BL5406" s="9"/>
      <c r="BM5406" s="9"/>
      <c r="BN5406" s="9"/>
      <c r="BO5406" s="9"/>
      <c r="BP5406" s="9"/>
      <c r="BQ5406" s="9"/>
      <c r="BT5406" s="9"/>
      <c r="BU5406" s="9"/>
      <c r="BX5406" s="9"/>
      <c r="BY5406" s="9"/>
      <c r="CB5406" s="9"/>
      <c r="CC5406" s="9"/>
      <c r="CF5406" s="9"/>
      <c r="CG5406" s="9"/>
      <c r="CJ5406" s="9"/>
      <c r="CK5406" s="9"/>
      <c r="CN5406" s="9"/>
      <c r="CO5406" s="9"/>
      <c r="CP5406" s="9"/>
      <c r="CQ5406" s="9"/>
      <c r="CR5406" s="9"/>
      <c r="CS5406" s="9"/>
      <c r="CT5406" s="9"/>
      <c r="CU5406" s="9"/>
      <c r="CV5406" s="9"/>
      <c r="CW5406" s="9"/>
      <c r="CX5406" s="9"/>
      <c r="CY5406" s="9"/>
      <c r="CZ5406" s="9"/>
      <c r="DA5406" s="9"/>
      <c r="DB5406" s="9"/>
      <c r="DC5406" s="9"/>
      <c r="DD5406" s="9"/>
      <c r="DE5406" s="9"/>
      <c r="DF5406" s="9"/>
      <c r="DG5406" s="9"/>
      <c r="DH5406" s="9"/>
      <c r="DI5406" s="9"/>
      <c r="DJ5406" s="9"/>
      <c r="DK5406" s="9"/>
      <c r="DL5406" s="9"/>
      <c r="DM5406" s="9"/>
      <c r="DN5406" s="9"/>
      <c r="DO5406" s="9"/>
      <c r="DP5406" s="9"/>
      <c r="DQ5406" s="9"/>
      <c r="DR5406" s="9"/>
      <c r="DS5406" s="9"/>
      <c r="DT5406" s="9"/>
      <c r="DU5406" s="9"/>
      <c r="DV5406" s="9"/>
      <c r="DW5406" s="9"/>
      <c r="DX5406" s="9"/>
      <c r="DY5406" s="9"/>
      <c r="DZ5406" s="9"/>
      <c r="EA5406" s="9"/>
    </row>
    <row r="5407" spans="2:131" ht="19.5" customHeight="1" x14ac:dyDescent="0.25">
      <c r="B5407" s="9"/>
      <c r="D5407" s="9"/>
      <c r="G5407" s="9"/>
      <c r="R5407" s="9"/>
      <c r="S5407" s="9"/>
      <c r="T5407" s="9"/>
      <c r="U5407" s="9"/>
      <c r="V5407" s="9"/>
      <c r="W5407" s="9"/>
      <c r="X5407" s="9"/>
      <c r="Y5407" s="9"/>
      <c r="Z5407" s="9"/>
      <c r="AA5407" s="9"/>
      <c r="AB5407" s="9"/>
      <c r="AC5407" s="9"/>
      <c r="AD5407" s="9"/>
      <c r="AE5407" s="9"/>
      <c r="AF5407" s="55"/>
      <c r="AG5407" s="55"/>
      <c r="AH5407" s="9"/>
      <c r="AI5407" s="9"/>
      <c r="AJ5407" s="9"/>
      <c r="AK5407" s="9"/>
      <c r="AL5407" s="9"/>
      <c r="AM5407" s="9"/>
      <c r="AN5407" s="9"/>
      <c r="AO5407" s="9"/>
      <c r="AP5407" s="9"/>
      <c r="AQ5407" s="9"/>
      <c r="AR5407" s="9"/>
      <c r="AS5407" s="9"/>
      <c r="AT5407" s="9"/>
      <c r="AU5407" s="9"/>
      <c r="AV5407" s="9"/>
      <c r="AW5407" s="9"/>
      <c r="AX5407" s="9"/>
      <c r="AY5407" s="9"/>
      <c r="AZ5407" s="9"/>
      <c r="BA5407" s="9"/>
      <c r="BB5407" s="9"/>
      <c r="BC5407" s="9"/>
      <c r="BD5407" s="9"/>
      <c r="BE5407" s="9"/>
      <c r="BF5407" s="9"/>
      <c r="BG5407" s="9"/>
      <c r="BH5407" s="9"/>
      <c r="BI5407" s="9"/>
      <c r="BJ5407" s="9"/>
      <c r="BK5407" s="9"/>
      <c r="BL5407" s="9"/>
      <c r="BM5407" s="9"/>
      <c r="BN5407" s="9"/>
      <c r="BO5407" s="9"/>
      <c r="BP5407" s="9"/>
      <c r="BQ5407" s="9"/>
      <c r="BT5407" s="9"/>
      <c r="BU5407" s="9"/>
      <c r="BX5407" s="9"/>
      <c r="BY5407" s="9"/>
      <c r="CB5407" s="9"/>
      <c r="CC5407" s="9"/>
      <c r="CF5407" s="9"/>
      <c r="CG5407" s="9"/>
      <c r="CJ5407" s="9"/>
      <c r="CK5407" s="9"/>
      <c r="CN5407" s="9"/>
      <c r="CO5407" s="9"/>
      <c r="CP5407" s="9"/>
      <c r="CQ5407" s="9"/>
      <c r="CR5407" s="9"/>
      <c r="CS5407" s="9"/>
      <c r="CT5407" s="9"/>
      <c r="CU5407" s="9"/>
      <c r="CV5407" s="9"/>
      <c r="CW5407" s="9"/>
      <c r="CX5407" s="9"/>
      <c r="CY5407" s="9"/>
      <c r="CZ5407" s="9"/>
      <c r="DA5407" s="9"/>
      <c r="DB5407" s="9"/>
      <c r="DC5407" s="9"/>
      <c r="DD5407" s="9"/>
      <c r="DE5407" s="9"/>
      <c r="DF5407" s="9"/>
      <c r="DG5407" s="9"/>
      <c r="DH5407" s="9"/>
      <c r="DI5407" s="9"/>
      <c r="DJ5407" s="9"/>
      <c r="DK5407" s="9"/>
      <c r="DL5407" s="9"/>
      <c r="DM5407" s="9"/>
      <c r="DN5407" s="9"/>
      <c r="DO5407" s="9"/>
      <c r="DP5407" s="9"/>
      <c r="DQ5407" s="9"/>
      <c r="DR5407" s="9"/>
      <c r="DS5407" s="9"/>
      <c r="DT5407" s="9"/>
      <c r="DU5407" s="9"/>
      <c r="DV5407" s="9"/>
      <c r="DW5407" s="9"/>
      <c r="DX5407" s="9"/>
      <c r="DY5407" s="9"/>
      <c r="DZ5407" s="9"/>
      <c r="EA5407" s="9"/>
    </row>
    <row r="5408" spans="2:131" ht="19.5" customHeight="1" x14ac:dyDescent="0.25">
      <c r="B5408" s="9"/>
      <c r="D5408" s="9"/>
      <c r="G5408" s="9"/>
      <c r="R5408" s="9"/>
      <c r="S5408" s="9"/>
      <c r="T5408" s="9"/>
      <c r="U5408" s="9"/>
      <c r="V5408" s="9"/>
      <c r="W5408" s="9"/>
      <c r="X5408" s="9"/>
      <c r="Y5408" s="9"/>
      <c r="Z5408" s="9"/>
      <c r="AA5408" s="9"/>
      <c r="AB5408" s="9"/>
      <c r="AC5408" s="9"/>
      <c r="AD5408" s="9"/>
      <c r="AE5408" s="9"/>
      <c r="AF5408" s="55"/>
      <c r="AG5408" s="55"/>
      <c r="AH5408" s="9"/>
      <c r="AI5408" s="9"/>
      <c r="AJ5408" s="9"/>
      <c r="AK5408" s="9"/>
      <c r="AL5408" s="9"/>
      <c r="AM5408" s="9"/>
      <c r="AN5408" s="9"/>
      <c r="AO5408" s="9"/>
      <c r="AP5408" s="9"/>
      <c r="AQ5408" s="9"/>
      <c r="AR5408" s="9"/>
      <c r="AS5408" s="9"/>
      <c r="AT5408" s="9"/>
      <c r="AU5408" s="9"/>
      <c r="AV5408" s="9"/>
      <c r="AW5408" s="9"/>
      <c r="AX5408" s="9"/>
      <c r="AY5408" s="9"/>
      <c r="AZ5408" s="9"/>
      <c r="BA5408" s="9"/>
      <c r="BB5408" s="9"/>
      <c r="BC5408" s="9"/>
      <c r="BD5408" s="9"/>
      <c r="BE5408" s="9"/>
      <c r="BF5408" s="9"/>
      <c r="BG5408" s="9"/>
      <c r="BH5408" s="9"/>
      <c r="BI5408" s="9"/>
      <c r="BJ5408" s="9"/>
      <c r="BK5408" s="9"/>
      <c r="BL5408" s="9"/>
      <c r="BM5408" s="9"/>
      <c r="BN5408" s="9"/>
      <c r="BO5408" s="9"/>
      <c r="BP5408" s="9"/>
      <c r="BQ5408" s="9"/>
      <c r="BT5408" s="9"/>
      <c r="BU5408" s="9"/>
      <c r="BX5408" s="9"/>
      <c r="BY5408" s="9"/>
      <c r="CB5408" s="9"/>
      <c r="CC5408" s="9"/>
      <c r="CF5408" s="9"/>
      <c r="CG5408" s="9"/>
      <c r="CJ5408" s="9"/>
      <c r="CK5408" s="9"/>
      <c r="CN5408" s="9"/>
      <c r="CO5408" s="9"/>
      <c r="CP5408" s="9"/>
      <c r="CQ5408" s="9"/>
      <c r="CR5408" s="9"/>
      <c r="CS5408" s="9"/>
      <c r="CT5408" s="9"/>
      <c r="CU5408" s="9"/>
      <c r="CV5408" s="9"/>
      <c r="CW5408" s="9"/>
      <c r="CX5408" s="9"/>
      <c r="CY5408" s="9"/>
      <c r="CZ5408" s="9"/>
      <c r="DA5408" s="9"/>
      <c r="DB5408" s="9"/>
      <c r="DC5408" s="9"/>
      <c r="DD5408" s="9"/>
      <c r="DE5408" s="9"/>
      <c r="DF5408" s="9"/>
      <c r="DG5408" s="9"/>
      <c r="DH5408" s="9"/>
      <c r="DI5408" s="9"/>
      <c r="DJ5408" s="9"/>
      <c r="DK5408" s="9"/>
      <c r="DL5408" s="9"/>
      <c r="DM5408" s="9"/>
      <c r="DN5408" s="9"/>
      <c r="DO5408" s="9"/>
      <c r="DP5408" s="9"/>
      <c r="DQ5408" s="9"/>
      <c r="DR5408" s="9"/>
      <c r="DS5408" s="9"/>
      <c r="DT5408" s="9"/>
      <c r="DU5408" s="9"/>
      <c r="DV5408" s="9"/>
      <c r="DW5408" s="9"/>
      <c r="DX5408" s="9"/>
      <c r="DY5408" s="9"/>
      <c r="DZ5408" s="9"/>
      <c r="EA5408" s="9"/>
    </row>
    <row r="5409" spans="2:131" ht="19.5" customHeight="1" x14ac:dyDescent="0.25">
      <c r="B5409" s="9"/>
      <c r="D5409" s="9"/>
      <c r="G5409" s="9"/>
      <c r="R5409" s="9"/>
      <c r="S5409" s="9"/>
      <c r="T5409" s="9"/>
      <c r="U5409" s="9"/>
      <c r="V5409" s="9"/>
      <c r="W5409" s="9"/>
      <c r="X5409" s="9"/>
      <c r="Y5409" s="9"/>
      <c r="Z5409" s="9"/>
      <c r="AA5409" s="9"/>
      <c r="AB5409" s="9"/>
      <c r="AC5409" s="9"/>
      <c r="AD5409" s="9"/>
      <c r="AE5409" s="9"/>
      <c r="AF5409" s="55"/>
      <c r="AG5409" s="55"/>
      <c r="AH5409" s="9"/>
      <c r="AI5409" s="9"/>
      <c r="AJ5409" s="9"/>
      <c r="AK5409" s="9"/>
      <c r="AL5409" s="9"/>
      <c r="AM5409" s="9"/>
      <c r="AN5409" s="9"/>
      <c r="AO5409" s="9"/>
      <c r="AP5409" s="9"/>
      <c r="AQ5409" s="9"/>
      <c r="AR5409" s="9"/>
      <c r="AS5409" s="9"/>
      <c r="AT5409" s="9"/>
      <c r="AU5409" s="9"/>
      <c r="AV5409" s="9"/>
      <c r="AW5409" s="9"/>
      <c r="AX5409" s="9"/>
      <c r="AY5409" s="9"/>
      <c r="AZ5409" s="9"/>
      <c r="BA5409" s="9"/>
      <c r="BB5409" s="9"/>
      <c r="BC5409" s="9"/>
      <c r="BD5409" s="9"/>
      <c r="BE5409" s="9"/>
      <c r="BF5409" s="9"/>
      <c r="BG5409" s="9"/>
      <c r="BH5409" s="9"/>
      <c r="BI5409" s="9"/>
      <c r="BJ5409" s="9"/>
      <c r="BK5409" s="9"/>
      <c r="BL5409" s="9"/>
      <c r="BM5409" s="9"/>
      <c r="BN5409" s="9"/>
      <c r="BO5409" s="9"/>
      <c r="BP5409" s="9"/>
      <c r="BQ5409" s="9"/>
      <c r="BT5409" s="9"/>
      <c r="BU5409" s="9"/>
      <c r="BX5409" s="9"/>
      <c r="BY5409" s="9"/>
      <c r="CB5409" s="9"/>
      <c r="CC5409" s="9"/>
      <c r="CF5409" s="9"/>
      <c r="CG5409" s="9"/>
      <c r="CJ5409" s="9"/>
      <c r="CK5409" s="9"/>
      <c r="CN5409" s="9"/>
      <c r="CO5409" s="9"/>
      <c r="CP5409" s="9"/>
      <c r="CQ5409" s="9"/>
      <c r="CR5409" s="9"/>
      <c r="CS5409" s="9"/>
      <c r="CT5409" s="9"/>
      <c r="CU5409" s="9"/>
      <c r="CV5409" s="9"/>
      <c r="CW5409" s="9"/>
      <c r="CX5409" s="9"/>
      <c r="CY5409" s="9"/>
      <c r="CZ5409" s="9"/>
      <c r="DA5409" s="9"/>
      <c r="DB5409" s="9"/>
      <c r="DC5409" s="9"/>
      <c r="DD5409" s="9"/>
      <c r="DE5409" s="9"/>
      <c r="DF5409" s="9"/>
      <c r="DG5409" s="9"/>
      <c r="DH5409" s="9"/>
      <c r="DI5409" s="9"/>
      <c r="DJ5409" s="9"/>
      <c r="DK5409" s="9"/>
      <c r="DL5409" s="9"/>
      <c r="DM5409" s="9"/>
      <c r="DN5409" s="9"/>
      <c r="DO5409" s="9"/>
      <c r="DP5409" s="9"/>
      <c r="DQ5409" s="9"/>
      <c r="DR5409" s="9"/>
      <c r="DS5409" s="9"/>
      <c r="DT5409" s="9"/>
      <c r="DU5409" s="9"/>
      <c r="DV5409" s="9"/>
      <c r="DW5409" s="9"/>
      <c r="DX5409" s="9"/>
      <c r="DY5409" s="9"/>
      <c r="DZ5409" s="9"/>
      <c r="EA5409" s="9"/>
    </row>
    <row r="5410" spans="2:131" ht="19.5" customHeight="1" x14ac:dyDescent="0.25">
      <c r="B5410" s="9"/>
      <c r="D5410" s="9"/>
      <c r="G5410" s="9"/>
      <c r="R5410" s="9"/>
      <c r="S5410" s="9"/>
      <c r="T5410" s="9"/>
      <c r="U5410" s="9"/>
      <c r="V5410" s="9"/>
      <c r="W5410" s="9"/>
      <c r="X5410" s="9"/>
      <c r="Y5410" s="9"/>
      <c r="Z5410" s="9"/>
      <c r="AA5410" s="9"/>
      <c r="AB5410" s="9"/>
      <c r="AC5410" s="9"/>
      <c r="AD5410" s="9"/>
      <c r="AE5410" s="9"/>
      <c r="AF5410" s="55"/>
      <c r="AG5410" s="55"/>
      <c r="AH5410" s="9"/>
      <c r="AI5410" s="9"/>
      <c r="AJ5410" s="9"/>
      <c r="AK5410" s="9"/>
      <c r="AL5410" s="9"/>
      <c r="AM5410" s="9"/>
      <c r="AN5410" s="9"/>
      <c r="AO5410" s="9"/>
      <c r="AP5410" s="9"/>
      <c r="AQ5410" s="9"/>
      <c r="AR5410" s="9"/>
      <c r="AS5410" s="9"/>
      <c r="AT5410" s="9"/>
      <c r="AU5410" s="9"/>
      <c r="AV5410" s="9"/>
      <c r="AW5410" s="9"/>
      <c r="AX5410" s="9"/>
      <c r="AY5410" s="9"/>
      <c r="AZ5410" s="9"/>
      <c r="BA5410" s="9"/>
      <c r="BB5410" s="9"/>
      <c r="BC5410" s="9"/>
      <c r="BD5410" s="9"/>
      <c r="BE5410" s="9"/>
      <c r="BF5410" s="9"/>
      <c r="BG5410" s="9"/>
      <c r="BH5410" s="9"/>
      <c r="BI5410" s="9"/>
      <c r="BJ5410" s="9"/>
      <c r="BK5410" s="9"/>
      <c r="BL5410" s="9"/>
      <c r="BM5410" s="9"/>
      <c r="BN5410" s="9"/>
      <c r="BO5410" s="9"/>
      <c r="BP5410" s="9"/>
      <c r="BQ5410" s="9"/>
      <c r="BT5410" s="9"/>
      <c r="BU5410" s="9"/>
      <c r="BX5410" s="9"/>
      <c r="BY5410" s="9"/>
      <c r="CB5410" s="9"/>
      <c r="CC5410" s="9"/>
      <c r="CF5410" s="9"/>
      <c r="CG5410" s="9"/>
      <c r="CJ5410" s="9"/>
      <c r="CK5410" s="9"/>
      <c r="CN5410" s="9"/>
      <c r="CO5410" s="9"/>
      <c r="CP5410" s="9"/>
      <c r="CQ5410" s="9"/>
      <c r="CR5410" s="9"/>
      <c r="CS5410" s="9"/>
      <c r="CT5410" s="9"/>
      <c r="CU5410" s="9"/>
      <c r="CV5410" s="9"/>
      <c r="CW5410" s="9"/>
      <c r="CX5410" s="9"/>
      <c r="CY5410" s="9"/>
      <c r="CZ5410" s="9"/>
      <c r="DA5410" s="9"/>
      <c r="DB5410" s="9"/>
      <c r="DC5410" s="9"/>
      <c r="DD5410" s="9"/>
      <c r="DE5410" s="9"/>
      <c r="DF5410" s="9"/>
      <c r="DG5410" s="9"/>
      <c r="DH5410" s="9"/>
      <c r="DI5410" s="9"/>
      <c r="DJ5410" s="9"/>
      <c r="DK5410" s="9"/>
      <c r="DL5410" s="9"/>
      <c r="DM5410" s="9"/>
      <c r="DN5410" s="9"/>
      <c r="DO5410" s="9"/>
      <c r="DP5410" s="9"/>
      <c r="DQ5410" s="9"/>
      <c r="DR5410" s="9"/>
      <c r="DS5410" s="9"/>
      <c r="DT5410" s="9"/>
      <c r="DU5410" s="9"/>
      <c r="DV5410" s="9"/>
      <c r="DW5410" s="9"/>
      <c r="DX5410" s="9"/>
      <c r="DY5410" s="9"/>
      <c r="DZ5410" s="9"/>
      <c r="EA5410" s="9"/>
    </row>
    <row r="5411" spans="2:131" ht="19.5" customHeight="1" x14ac:dyDescent="0.25">
      <c r="B5411" s="9"/>
      <c r="D5411" s="9"/>
      <c r="G5411" s="9"/>
      <c r="R5411" s="9"/>
      <c r="S5411" s="9"/>
      <c r="T5411" s="9"/>
      <c r="U5411" s="9"/>
      <c r="V5411" s="9"/>
      <c r="W5411" s="9"/>
      <c r="X5411" s="9"/>
      <c r="Y5411" s="9"/>
      <c r="Z5411" s="9"/>
      <c r="AA5411" s="9"/>
      <c r="AB5411" s="9"/>
      <c r="AC5411" s="9"/>
      <c r="AD5411" s="9"/>
      <c r="AE5411" s="9"/>
      <c r="AF5411" s="55"/>
      <c r="AG5411" s="55"/>
      <c r="AH5411" s="9"/>
      <c r="AI5411" s="9"/>
      <c r="AJ5411" s="9"/>
      <c r="AK5411" s="9"/>
      <c r="AL5411" s="9"/>
      <c r="AM5411" s="9"/>
      <c r="AN5411" s="9"/>
      <c r="AO5411" s="9"/>
      <c r="AP5411" s="9"/>
      <c r="AQ5411" s="9"/>
      <c r="AR5411" s="9"/>
      <c r="AS5411" s="9"/>
      <c r="AT5411" s="9"/>
      <c r="AU5411" s="9"/>
      <c r="AV5411" s="9"/>
      <c r="AW5411" s="9"/>
      <c r="AX5411" s="9"/>
      <c r="AY5411" s="9"/>
      <c r="AZ5411" s="9"/>
      <c r="BA5411" s="9"/>
      <c r="BB5411" s="9"/>
      <c r="BC5411" s="9"/>
      <c r="BD5411" s="9"/>
      <c r="BE5411" s="9"/>
      <c r="BF5411" s="9"/>
      <c r="BG5411" s="9"/>
      <c r="BH5411" s="9"/>
      <c r="BI5411" s="9"/>
      <c r="BJ5411" s="9"/>
      <c r="BK5411" s="9"/>
      <c r="BL5411" s="9"/>
      <c r="BM5411" s="9"/>
      <c r="BN5411" s="9"/>
      <c r="BO5411" s="9"/>
      <c r="BP5411" s="9"/>
      <c r="BQ5411" s="9"/>
      <c r="BT5411" s="9"/>
      <c r="BU5411" s="9"/>
      <c r="BX5411" s="9"/>
      <c r="BY5411" s="9"/>
      <c r="CB5411" s="9"/>
      <c r="CC5411" s="9"/>
      <c r="CF5411" s="9"/>
      <c r="CG5411" s="9"/>
      <c r="CJ5411" s="9"/>
      <c r="CK5411" s="9"/>
      <c r="CN5411" s="9"/>
      <c r="CO5411" s="9"/>
      <c r="CP5411" s="9"/>
      <c r="CQ5411" s="9"/>
      <c r="CR5411" s="9"/>
      <c r="CS5411" s="9"/>
      <c r="CT5411" s="9"/>
      <c r="CU5411" s="9"/>
      <c r="CV5411" s="9"/>
      <c r="CW5411" s="9"/>
      <c r="CX5411" s="9"/>
      <c r="CY5411" s="9"/>
      <c r="CZ5411" s="9"/>
      <c r="DA5411" s="9"/>
      <c r="DB5411" s="9"/>
      <c r="DC5411" s="9"/>
      <c r="DD5411" s="9"/>
      <c r="DE5411" s="9"/>
      <c r="DF5411" s="9"/>
      <c r="DG5411" s="9"/>
      <c r="DH5411" s="9"/>
      <c r="DI5411" s="9"/>
      <c r="DJ5411" s="9"/>
      <c r="DK5411" s="9"/>
      <c r="DL5411" s="9"/>
      <c r="DM5411" s="9"/>
      <c r="DN5411" s="9"/>
      <c r="DO5411" s="9"/>
      <c r="DP5411" s="9"/>
      <c r="DQ5411" s="9"/>
      <c r="DR5411" s="9"/>
      <c r="DS5411" s="9"/>
      <c r="DT5411" s="9"/>
      <c r="DU5411" s="9"/>
      <c r="DV5411" s="9"/>
      <c r="DW5411" s="9"/>
      <c r="DX5411" s="9"/>
      <c r="DY5411" s="9"/>
      <c r="DZ5411" s="9"/>
      <c r="EA5411" s="9"/>
    </row>
    <row r="5412" spans="2:131" ht="19.5" customHeight="1" x14ac:dyDescent="0.25">
      <c r="B5412" s="9"/>
      <c r="D5412" s="9"/>
      <c r="G5412" s="9"/>
      <c r="R5412" s="9"/>
      <c r="S5412" s="9"/>
      <c r="T5412" s="9"/>
      <c r="U5412" s="9"/>
      <c r="V5412" s="9"/>
      <c r="W5412" s="9"/>
      <c r="X5412" s="9"/>
      <c r="Y5412" s="9"/>
      <c r="Z5412" s="9"/>
      <c r="AA5412" s="9"/>
      <c r="AB5412" s="9"/>
      <c r="AC5412" s="9"/>
      <c r="AD5412" s="9"/>
      <c r="AE5412" s="9"/>
      <c r="AF5412" s="55"/>
      <c r="AG5412" s="55"/>
      <c r="AH5412" s="9"/>
      <c r="AI5412" s="9"/>
      <c r="AJ5412" s="9"/>
      <c r="AK5412" s="9"/>
      <c r="AL5412" s="9"/>
      <c r="AM5412" s="9"/>
      <c r="AN5412" s="9"/>
      <c r="AO5412" s="9"/>
      <c r="AP5412" s="9"/>
      <c r="AQ5412" s="9"/>
      <c r="AR5412" s="9"/>
      <c r="AS5412" s="9"/>
      <c r="AT5412" s="9"/>
      <c r="AU5412" s="9"/>
      <c r="AV5412" s="9"/>
      <c r="AW5412" s="9"/>
      <c r="AX5412" s="9"/>
      <c r="AY5412" s="9"/>
      <c r="AZ5412" s="9"/>
      <c r="BA5412" s="9"/>
      <c r="BB5412" s="9"/>
      <c r="BC5412" s="9"/>
      <c r="BD5412" s="9"/>
      <c r="BE5412" s="9"/>
      <c r="BF5412" s="9"/>
      <c r="BG5412" s="9"/>
      <c r="BH5412" s="9"/>
      <c r="BI5412" s="9"/>
      <c r="BJ5412" s="9"/>
      <c r="BK5412" s="9"/>
      <c r="BL5412" s="9"/>
      <c r="BM5412" s="9"/>
      <c r="BN5412" s="9"/>
      <c r="BO5412" s="9"/>
      <c r="BP5412" s="9"/>
      <c r="BQ5412" s="9"/>
      <c r="BT5412" s="9"/>
      <c r="BU5412" s="9"/>
      <c r="BX5412" s="9"/>
      <c r="BY5412" s="9"/>
      <c r="CB5412" s="9"/>
      <c r="CC5412" s="9"/>
      <c r="CF5412" s="9"/>
      <c r="CG5412" s="9"/>
      <c r="CJ5412" s="9"/>
      <c r="CK5412" s="9"/>
      <c r="CN5412" s="9"/>
      <c r="CO5412" s="9"/>
      <c r="CP5412" s="9"/>
      <c r="CQ5412" s="9"/>
      <c r="CR5412" s="9"/>
      <c r="CS5412" s="9"/>
      <c r="CT5412" s="9"/>
      <c r="CU5412" s="9"/>
      <c r="CV5412" s="9"/>
      <c r="CW5412" s="9"/>
      <c r="CX5412" s="9"/>
      <c r="CY5412" s="9"/>
      <c r="CZ5412" s="9"/>
      <c r="DA5412" s="9"/>
      <c r="DB5412" s="9"/>
      <c r="DC5412" s="9"/>
      <c r="DD5412" s="9"/>
      <c r="DE5412" s="9"/>
      <c r="DF5412" s="9"/>
      <c r="DG5412" s="9"/>
      <c r="DH5412" s="9"/>
      <c r="DI5412" s="9"/>
      <c r="DJ5412" s="9"/>
      <c r="DK5412" s="9"/>
      <c r="DL5412" s="9"/>
      <c r="DM5412" s="9"/>
      <c r="DN5412" s="9"/>
      <c r="DO5412" s="9"/>
      <c r="DP5412" s="9"/>
      <c r="DQ5412" s="9"/>
      <c r="DR5412" s="9"/>
      <c r="DS5412" s="9"/>
      <c r="DT5412" s="9"/>
      <c r="DU5412" s="9"/>
      <c r="DV5412" s="9"/>
      <c r="DW5412" s="9"/>
      <c r="DX5412" s="9"/>
      <c r="DY5412" s="9"/>
      <c r="DZ5412" s="9"/>
      <c r="EA5412" s="9"/>
    </row>
    <row r="5413" spans="2:131" ht="19.5" customHeight="1" x14ac:dyDescent="0.25">
      <c r="B5413" s="9"/>
      <c r="D5413" s="9"/>
      <c r="G5413" s="9"/>
      <c r="R5413" s="9"/>
      <c r="S5413" s="9"/>
      <c r="T5413" s="9"/>
      <c r="U5413" s="9"/>
      <c r="V5413" s="9"/>
      <c r="W5413" s="9"/>
      <c r="X5413" s="9"/>
      <c r="Y5413" s="9"/>
      <c r="Z5413" s="9"/>
      <c r="AA5413" s="9"/>
      <c r="AB5413" s="9"/>
      <c r="AC5413" s="9"/>
      <c r="AD5413" s="9"/>
      <c r="AE5413" s="9"/>
      <c r="AF5413" s="55"/>
      <c r="AG5413" s="55"/>
      <c r="AH5413" s="9"/>
      <c r="AI5413" s="9"/>
      <c r="AJ5413" s="9"/>
      <c r="AK5413" s="9"/>
      <c r="AL5413" s="9"/>
      <c r="AM5413" s="9"/>
      <c r="AN5413" s="9"/>
      <c r="AO5413" s="9"/>
      <c r="AP5413" s="9"/>
      <c r="AQ5413" s="9"/>
      <c r="AR5413" s="9"/>
      <c r="AS5413" s="9"/>
      <c r="AT5413" s="9"/>
      <c r="AU5413" s="9"/>
      <c r="AV5413" s="9"/>
      <c r="AW5413" s="9"/>
      <c r="AX5413" s="9"/>
      <c r="AY5413" s="9"/>
      <c r="AZ5413" s="9"/>
      <c r="BA5413" s="9"/>
      <c r="BB5413" s="9"/>
      <c r="BC5413" s="9"/>
      <c r="BD5413" s="9"/>
      <c r="BE5413" s="9"/>
      <c r="BF5413" s="9"/>
      <c r="BG5413" s="9"/>
      <c r="BH5413" s="9"/>
      <c r="BI5413" s="9"/>
      <c r="BJ5413" s="9"/>
      <c r="BK5413" s="9"/>
      <c r="BL5413" s="9"/>
      <c r="BM5413" s="9"/>
      <c r="BN5413" s="9"/>
      <c r="BO5413" s="9"/>
      <c r="BP5413" s="9"/>
      <c r="BQ5413" s="9"/>
      <c r="BT5413" s="9"/>
      <c r="BU5413" s="9"/>
      <c r="BX5413" s="9"/>
      <c r="BY5413" s="9"/>
      <c r="CB5413" s="9"/>
      <c r="CC5413" s="9"/>
      <c r="CF5413" s="9"/>
      <c r="CG5413" s="9"/>
      <c r="CJ5413" s="9"/>
      <c r="CK5413" s="9"/>
      <c r="CN5413" s="9"/>
      <c r="CO5413" s="9"/>
      <c r="CP5413" s="9"/>
      <c r="CQ5413" s="9"/>
      <c r="CR5413" s="9"/>
      <c r="CS5413" s="9"/>
      <c r="CT5413" s="9"/>
      <c r="CU5413" s="9"/>
      <c r="CV5413" s="9"/>
      <c r="CW5413" s="9"/>
      <c r="CX5413" s="9"/>
      <c r="CY5413" s="9"/>
      <c r="CZ5413" s="9"/>
      <c r="DA5413" s="9"/>
      <c r="DB5413" s="9"/>
      <c r="DC5413" s="9"/>
      <c r="DD5413" s="9"/>
      <c r="DE5413" s="9"/>
      <c r="DF5413" s="9"/>
      <c r="DG5413" s="9"/>
      <c r="DH5413" s="9"/>
      <c r="DI5413" s="9"/>
      <c r="DJ5413" s="9"/>
      <c r="DK5413" s="9"/>
      <c r="DL5413" s="9"/>
      <c r="DM5413" s="9"/>
      <c r="DN5413" s="9"/>
      <c r="DO5413" s="9"/>
      <c r="DP5413" s="9"/>
      <c r="DQ5413" s="9"/>
      <c r="DR5413" s="9"/>
      <c r="DS5413" s="9"/>
      <c r="DT5413" s="9"/>
      <c r="DU5413" s="9"/>
      <c r="DV5413" s="9"/>
      <c r="DW5413" s="9"/>
      <c r="DX5413" s="9"/>
      <c r="DY5413" s="9"/>
      <c r="DZ5413" s="9"/>
      <c r="EA5413" s="9"/>
    </row>
    <row r="5414" spans="2:131" ht="19.5" customHeight="1" x14ac:dyDescent="0.25">
      <c r="B5414" s="9"/>
      <c r="D5414" s="9"/>
      <c r="G5414" s="9"/>
      <c r="R5414" s="9"/>
      <c r="S5414" s="9"/>
      <c r="T5414" s="9"/>
      <c r="U5414" s="9"/>
      <c r="V5414" s="9"/>
      <c r="W5414" s="9"/>
      <c r="X5414" s="9"/>
      <c r="Y5414" s="9"/>
      <c r="Z5414" s="9"/>
      <c r="AA5414" s="9"/>
      <c r="AB5414" s="9"/>
      <c r="AC5414" s="9"/>
      <c r="AD5414" s="9"/>
      <c r="AE5414" s="9"/>
      <c r="AF5414" s="55"/>
      <c r="AG5414" s="55"/>
      <c r="AH5414" s="9"/>
      <c r="AI5414" s="9"/>
      <c r="AJ5414" s="9"/>
      <c r="AK5414" s="9"/>
      <c r="AL5414" s="9"/>
      <c r="AM5414" s="9"/>
      <c r="AN5414" s="9"/>
      <c r="AO5414" s="9"/>
      <c r="AP5414" s="9"/>
      <c r="AQ5414" s="9"/>
      <c r="AR5414" s="9"/>
      <c r="AS5414" s="9"/>
      <c r="AT5414" s="9"/>
      <c r="AU5414" s="9"/>
      <c r="AV5414" s="9"/>
      <c r="AW5414" s="9"/>
      <c r="AX5414" s="9"/>
      <c r="AY5414" s="9"/>
      <c r="AZ5414" s="9"/>
      <c r="BA5414" s="9"/>
      <c r="BB5414" s="9"/>
      <c r="BC5414" s="9"/>
      <c r="BD5414" s="9"/>
      <c r="BE5414" s="9"/>
      <c r="BF5414" s="9"/>
      <c r="BG5414" s="9"/>
      <c r="BH5414" s="9"/>
      <c r="BI5414" s="9"/>
      <c r="BJ5414" s="9"/>
      <c r="BK5414" s="9"/>
      <c r="BL5414" s="9"/>
      <c r="BM5414" s="9"/>
      <c r="BN5414" s="9"/>
      <c r="BO5414" s="9"/>
      <c r="BP5414" s="9"/>
      <c r="BQ5414" s="9"/>
      <c r="BT5414" s="9"/>
      <c r="BU5414" s="9"/>
      <c r="BX5414" s="9"/>
      <c r="BY5414" s="9"/>
      <c r="CB5414" s="9"/>
      <c r="CC5414" s="9"/>
      <c r="CF5414" s="9"/>
      <c r="CG5414" s="9"/>
      <c r="CJ5414" s="9"/>
      <c r="CK5414" s="9"/>
      <c r="CN5414" s="9"/>
      <c r="CO5414" s="9"/>
      <c r="CP5414" s="9"/>
      <c r="CQ5414" s="9"/>
      <c r="CR5414" s="9"/>
      <c r="CS5414" s="9"/>
      <c r="CT5414" s="9"/>
      <c r="CU5414" s="9"/>
      <c r="CV5414" s="9"/>
      <c r="CW5414" s="9"/>
      <c r="CX5414" s="9"/>
      <c r="CY5414" s="9"/>
      <c r="CZ5414" s="9"/>
      <c r="DA5414" s="9"/>
      <c r="DB5414" s="9"/>
      <c r="DC5414" s="9"/>
      <c r="DD5414" s="9"/>
      <c r="DE5414" s="9"/>
      <c r="DF5414" s="9"/>
      <c r="DG5414" s="9"/>
      <c r="DH5414" s="9"/>
      <c r="DI5414" s="9"/>
      <c r="DJ5414" s="9"/>
      <c r="DK5414" s="9"/>
      <c r="DL5414" s="9"/>
      <c r="DM5414" s="9"/>
      <c r="DN5414" s="9"/>
      <c r="DO5414" s="9"/>
      <c r="DP5414" s="9"/>
      <c r="DQ5414" s="9"/>
      <c r="DR5414" s="9"/>
      <c r="DS5414" s="9"/>
      <c r="DT5414" s="9"/>
      <c r="DU5414" s="9"/>
      <c r="DV5414" s="9"/>
      <c r="DW5414" s="9"/>
      <c r="DX5414" s="9"/>
      <c r="DY5414" s="9"/>
      <c r="DZ5414" s="9"/>
      <c r="EA5414" s="9"/>
    </row>
    <row r="5415" spans="2:131" ht="19.5" customHeight="1" x14ac:dyDescent="0.25">
      <c r="B5415" s="9"/>
      <c r="D5415" s="9"/>
      <c r="G5415" s="9"/>
      <c r="R5415" s="9"/>
      <c r="S5415" s="9"/>
      <c r="T5415" s="9"/>
      <c r="U5415" s="9"/>
      <c r="V5415" s="9"/>
      <c r="W5415" s="9"/>
      <c r="X5415" s="9"/>
      <c r="Y5415" s="9"/>
      <c r="Z5415" s="9"/>
      <c r="AA5415" s="9"/>
      <c r="AB5415" s="9"/>
      <c r="AC5415" s="9"/>
      <c r="AD5415" s="9"/>
      <c r="AE5415" s="9"/>
      <c r="AF5415" s="55"/>
      <c r="AG5415" s="55"/>
      <c r="AH5415" s="9"/>
      <c r="AI5415" s="9"/>
      <c r="AJ5415" s="9"/>
      <c r="AK5415" s="9"/>
      <c r="AL5415" s="9"/>
      <c r="AM5415" s="9"/>
      <c r="AN5415" s="9"/>
      <c r="AO5415" s="9"/>
      <c r="AP5415" s="9"/>
      <c r="AQ5415" s="9"/>
      <c r="AR5415" s="9"/>
      <c r="AS5415" s="9"/>
      <c r="AT5415" s="9"/>
      <c r="AU5415" s="9"/>
      <c r="AV5415" s="9"/>
      <c r="AW5415" s="9"/>
      <c r="AX5415" s="9"/>
      <c r="AY5415" s="9"/>
      <c r="AZ5415" s="9"/>
      <c r="BA5415" s="9"/>
      <c r="BB5415" s="9"/>
      <c r="BC5415" s="9"/>
      <c r="BD5415" s="9"/>
      <c r="BE5415" s="9"/>
      <c r="BF5415" s="9"/>
      <c r="BG5415" s="9"/>
      <c r="BH5415" s="9"/>
      <c r="BI5415" s="9"/>
      <c r="BJ5415" s="9"/>
      <c r="BK5415" s="9"/>
      <c r="BL5415" s="9"/>
      <c r="BM5415" s="9"/>
      <c r="BN5415" s="9"/>
      <c r="BO5415" s="9"/>
      <c r="BP5415" s="9"/>
      <c r="BQ5415" s="9"/>
      <c r="BT5415" s="9"/>
      <c r="BU5415" s="9"/>
      <c r="BX5415" s="9"/>
      <c r="BY5415" s="9"/>
      <c r="CB5415" s="9"/>
      <c r="CC5415" s="9"/>
      <c r="CF5415" s="9"/>
      <c r="CG5415" s="9"/>
      <c r="CJ5415" s="9"/>
      <c r="CK5415" s="9"/>
      <c r="CN5415" s="9"/>
      <c r="CO5415" s="9"/>
      <c r="CP5415" s="9"/>
      <c r="CQ5415" s="9"/>
      <c r="CR5415" s="9"/>
      <c r="CS5415" s="9"/>
      <c r="CT5415" s="9"/>
      <c r="CU5415" s="9"/>
      <c r="CV5415" s="9"/>
      <c r="CW5415" s="9"/>
      <c r="CX5415" s="9"/>
      <c r="CY5415" s="9"/>
      <c r="CZ5415" s="9"/>
      <c r="DA5415" s="9"/>
      <c r="DB5415" s="9"/>
      <c r="DC5415" s="9"/>
      <c r="DD5415" s="9"/>
      <c r="DE5415" s="9"/>
      <c r="DF5415" s="9"/>
      <c r="DG5415" s="9"/>
      <c r="DH5415" s="9"/>
      <c r="DI5415" s="9"/>
      <c r="DJ5415" s="9"/>
      <c r="DK5415" s="9"/>
      <c r="DL5415" s="9"/>
      <c r="DM5415" s="9"/>
      <c r="DN5415" s="9"/>
      <c r="DO5415" s="9"/>
      <c r="DP5415" s="9"/>
      <c r="DQ5415" s="9"/>
      <c r="DR5415" s="9"/>
      <c r="DS5415" s="9"/>
      <c r="DT5415" s="9"/>
      <c r="DU5415" s="9"/>
      <c r="DV5415" s="9"/>
      <c r="DW5415" s="9"/>
      <c r="DX5415" s="9"/>
      <c r="DY5415" s="9"/>
      <c r="DZ5415" s="9"/>
      <c r="EA5415" s="9"/>
    </row>
    <row r="5416" spans="2:131" ht="19.5" customHeight="1" x14ac:dyDescent="0.25">
      <c r="B5416" s="9"/>
      <c r="D5416" s="9"/>
      <c r="G5416" s="9"/>
      <c r="R5416" s="9"/>
      <c r="S5416" s="9"/>
      <c r="T5416" s="9"/>
      <c r="U5416" s="9"/>
      <c r="V5416" s="9"/>
      <c r="W5416" s="9"/>
      <c r="X5416" s="9"/>
      <c r="Y5416" s="9"/>
      <c r="Z5416" s="9"/>
      <c r="AA5416" s="9"/>
      <c r="AB5416" s="9"/>
      <c r="AC5416" s="9"/>
      <c r="AD5416" s="9"/>
      <c r="AE5416" s="9"/>
      <c r="AF5416" s="55"/>
      <c r="AG5416" s="55"/>
      <c r="AH5416" s="9"/>
      <c r="AI5416" s="9"/>
      <c r="AJ5416" s="9"/>
      <c r="AK5416" s="9"/>
      <c r="AL5416" s="9"/>
      <c r="AM5416" s="9"/>
      <c r="AN5416" s="9"/>
      <c r="AO5416" s="9"/>
      <c r="AP5416" s="9"/>
      <c r="AQ5416" s="9"/>
      <c r="AR5416" s="9"/>
      <c r="AS5416" s="9"/>
      <c r="AT5416" s="9"/>
      <c r="AU5416" s="9"/>
      <c r="AV5416" s="9"/>
      <c r="AW5416" s="9"/>
      <c r="AX5416" s="9"/>
      <c r="AY5416" s="9"/>
      <c r="AZ5416" s="9"/>
      <c r="BA5416" s="9"/>
      <c r="BB5416" s="9"/>
      <c r="BC5416" s="9"/>
      <c r="BD5416" s="9"/>
      <c r="BE5416" s="9"/>
      <c r="BF5416" s="9"/>
      <c r="BG5416" s="9"/>
      <c r="BH5416" s="9"/>
      <c r="BI5416" s="9"/>
      <c r="BJ5416" s="9"/>
      <c r="BK5416" s="9"/>
      <c r="BL5416" s="9"/>
      <c r="BM5416" s="9"/>
      <c r="BN5416" s="9"/>
      <c r="BO5416" s="9"/>
      <c r="BP5416" s="9"/>
      <c r="BQ5416" s="9"/>
      <c r="BT5416" s="9"/>
      <c r="BU5416" s="9"/>
      <c r="BX5416" s="9"/>
      <c r="BY5416" s="9"/>
      <c r="CB5416" s="9"/>
      <c r="CC5416" s="9"/>
      <c r="CF5416" s="9"/>
      <c r="CG5416" s="9"/>
      <c r="CJ5416" s="9"/>
      <c r="CK5416" s="9"/>
      <c r="CN5416" s="9"/>
      <c r="CO5416" s="9"/>
      <c r="CP5416" s="9"/>
      <c r="CQ5416" s="9"/>
      <c r="CR5416" s="9"/>
      <c r="CS5416" s="9"/>
      <c r="CT5416" s="9"/>
      <c r="CU5416" s="9"/>
      <c r="CV5416" s="9"/>
      <c r="CW5416" s="9"/>
      <c r="CX5416" s="9"/>
      <c r="CY5416" s="9"/>
      <c r="CZ5416" s="9"/>
      <c r="DA5416" s="9"/>
      <c r="DB5416" s="9"/>
      <c r="DC5416" s="9"/>
      <c r="DD5416" s="9"/>
      <c r="DE5416" s="9"/>
      <c r="DF5416" s="9"/>
      <c r="DG5416" s="9"/>
      <c r="DH5416" s="9"/>
      <c r="DI5416" s="9"/>
      <c r="DJ5416" s="9"/>
      <c r="DK5416" s="9"/>
      <c r="DL5416" s="9"/>
      <c r="DM5416" s="9"/>
      <c r="DN5416" s="9"/>
      <c r="DO5416" s="9"/>
      <c r="DP5416" s="9"/>
      <c r="DQ5416" s="9"/>
      <c r="DR5416" s="9"/>
      <c r="DS5416" s="9"/>
      <c r="DT5416" s="9"/>
      <c r="DU5416" s="9"/>
      <c r="DV5416" s="9"/>
      <c r="DW5416" s="9"/>
      <c r="DX5416" s="9"/>
      <c r="DY5416" s="9"/>
      <c r="DZ5416" s="9"/>
      <c r="EA5416" s="9"/>
    </row>
    <row r="5417" spans="2:131" ht="19.5" customHeight="1" x14ac:dyDescent="0.25">
      <c r="B5417" s="9"/>
      <c r="D5417" s="9"/>
      <c r="G5417" s="9"/>
      <c r="R5417" s="9"/>
      <c r="S5417" s="9"/>
      <c r="T5417" s="9"/>
      <c r="U5417" s="9"/>
      <c r="V5417" s="9"/>
      <c r="W5417" s="9"/>
      <c r="X5417" s="9"/>
      <c r="Y5417" s="9"/>
      <c r="Z5417" s="9"/>
      <c r="AA5417" s="9"/>
      <c r="AB5417" s="9"/>
      <c r="AC5417" s="9"/>
      <c r="AD5417" s="9"/>
      <c r="AE5417" s="9"/>
      <c r="AF5417" s="55"/>
      <c r="AG5417" s="55"/>
      <c r="AH5417" s="9"/>
      <c r="AI5417" s="9"/>
      <c r="AJ5417" s="9"/>
      <c r="AK5417" s="9"/>
      <c r="AL5417" s="9"/>
      <c r="AM5417" s="9"/>
      <c r="AN5417" s="9"/>
      <c r="AO5417" s="9"/>
      <c r="AP5417" s="9"/>
      <c r="AQ5417" s="9"/>
      <c r="AR5417" s="9"/>
      <c r="AS5417" s="9"/>
      <c r="AT5417" s="9"/>
      <c r="AU5417" s="9"/>
      <c r="AV5417" s="9"/>
      <c r="AW5417" s="9"/>
      <c r="AX5417" s="9"/>
      <c r="AY5417" s="9"/>
      <c r="AZ5417" s="9"/>
      <c r="BA5417" s="9"/>
      <c r="BB5417" s="9"/>
      <c r="BC5417" s="9"/>
      <c r="BD5417" s="9"/>
      <c r="BE5417" s="9"/>
      <c r="BF5417" s="9"/>
      <c r="BG5417" s="9"/>
      <c r="BH5417" s="9"/>
      <c r="BI5417" s="9"/>
      <c r="BJ5417" s="9"/>
      <c r="BK5417" s="9"/>
      <c r="BL5417" s="9"/>
      <c r="BM5417" s="9"/>
      <c r="BN5417" s="9"/>
      <c r="BO5417" s="9"/>
      <c r="BP5417" s="9"/>
      <c r="BQ5417" s="9"/>
      <c r="BT5417" s="9"/>
      <c r="BU5417" s="9"/>
      <c r="BX5417" s="9"/>
      <c r="BY5417" s="9"/>
      <c r="CB5417" s="9"/>
      <c r="CC5417" s="9"/>
      <c r="CF5417" s="9"/>
      <c r="CG5417" s="9"/>
      <c r="CJ5417" s="9"/>
      <c r="CK5417" s="9"/>
      <c r="CN5417" s="9"/>
      <c r="CO5417" s="9"/>
      <c r="CP5417" s="9"/>
      <c r="CQ5417" s="9"/>
      <c r="CR5417" s="9"/>
      <c r="CS5417" s="9"/>
      <c r="CT5417" s="9"/>
      <c r="CU5417" s="9"/>
      <c r="CV5417" s="9"/>
      <c r="CW5417" s="9"/>
      <c r="CX5417" s="9"/>
      <c r="CY5417" s="9"/>
      <c r="CZ5417" s="9"/>
      <c r="DA5417" s="9"/>
      <c r="DB5417" s="9"/>
      <c r="DC5417" s="9"/>
      <c r="DD5417" s="9"/>
      <c r="DE5417" s="9"/>
      <c r="DF5417" s="9"/>
      <c r="DG5417" s="9"/>
      <c r="DH5417" s="9"/>
      <c r="DI5417" s="9"/>
      <c r="DJ5417" s="9"/>
      <c r="DK5417" s="9"/>
      <c r="DL5417" s="9"/>
      <c r="DM5417" s="9"/>
      <c r="DN5417" s="9"/>
      <c r="DO5417" s="9"/>
      <c r="DP5417" s="9"/>
      <c r="DQ5417" s="9"/>
      <c r="DR5417" s="9"/>
      <c r="DS5417" s="9"/>
      <c r="DT5417" s="9"/>
      <c r="DU5417" s="9"/>
      <c r="DV5417" s="9"/>
      <c r="DW5417" s="9"/>
      <c r="DX5417" s="9"/>
      <c r="DY5417" s="9"/>
      <c r="DZ5417" s="9"/>
      <c r="EA5417" s="9"/>
    </row>
    <row r="5418" spans="2:131" ht="19.5" customHeight="1" x14ac:dyDescent="0.25">
      <c r="B5418" s="9"/>
      <c r="D5418" s="9"/>
      <c r="G5418" s="9"/>
      <c r="R5418" s="9"/>
      <c r="S5418" s="9"/>
      <c r="T5418" s="9"/>
      <c r="U5418" s="9"/>
      <c r="V5418" s="9"/>
      <c r="W5418" s="9"/>
      <c r="X5418" s="9"/>
      <c r="Y5418" s="9"/>
      <c r="Z5418" s="9"/>
      <c r="AA5418" s="9"/>
      <c r="AB5418" s="9"/>
      <c r="AC5418" s="9"/>
      <c r="AD5418" s="9"/>
      <c r="AE5418" s="9"/>
      <c r="AF5418" s="55"/>
      <c r="AG5418" s="55"/>
      <c r="AH5418" s="9"/>
      <c r="AI5418" s="9"/>
      <c r="AJ5418" s="9"/>
      <c r="AK5418" s="9"/>
      <c r="AL5418" s="9"/>
      <c r="AM5418" s="9"/>
      <c r="AN5418" s="9"/>
      <c r="AO5418" s="9"/>
      <c r="AP5418" s="9"/>
      <c r="AQ5418" s="9"/>
      <c r="AR5418" s="9"/>
      <c r="AS5418" s="9"/>
      <c r="AT5418" s="9"/>
      <c r="AU5418" s="9"/>
      <c r="AV5418" s="9"/>
      <c r="AW5418" s="9"/>
      <c r="AX5418" s="9"/>
      <c r="AY5418" s="9"/>
      <c r="AZ5418" s="9"/>
      <c r="BA5418" s="9"/>
      <c r="BB5418" s="9"/>
      <c r="BC5418" s="9"/>
      <c r="BD5418" s="9"/>
      <c r="BE5418" s="9"/>
      <c r="BF5418" s="9"/>
      <c r="BG5418" s="9"/>
      <c r="BH5418" s="9"/>
      <c r="BI5418" s="9"/>
      <c r="BJ5418" s="9"/>
      <c r="BK5418" s="9"/>
      <c r="BL5418" s="9"/>
      <c r="BM5418" s="9"/>
      <c r="BN5418" s="9"/>
      <c r="BO5418" s="9"/>
      <c r="BP5418" s="9"/>
      <c r="BQ5418" s="9"/>
      <c r="BT5418" s="9"/>
      <c r="BU5418" s="9"/>
      <c r="BX5418" s="9"/>
      <c r="BY5418" s="9"/>
      <c r="CB5418" s="9"/>
      <c r="CC5418" s="9"/>
      <c r="CF5418" s="9"/>
      <c r="CG5418" s="9"/>
      <c r="CJ5418" s="9"/>
      <c r="CK5418" s="9"/>
      <c r="CN5418" s="9"/>
      <c r="CO5418" s="9"/>
      <c r="CP5418" s="9"/>
      <c r="CQ5418" s="9"/>
      <c r="CR5418" s="9"/>
      <c r="CS5418" s="9"/>
      <c r="CT5418" s="9"/>
      <c r="CU5418" s="9"/>
      <c r="CV5418" s="9"/>
      <c r="CW5418" s="9"/>
      <c r="CX5418" s="9"/>
      <c r="CY5418" s="9"/>
      <c r="CZ5418" s="9"/>
      <c r="DA5418" s="9"/>
      <c r="DB5418" s="9"/>
      <c r="DC5418" s="9"/>
      <c r="DD5418" s="9"/>
      <c r="DE5418" s="9"/>
      <c r="DF5418" s="9"/>
      <c r="DG5418" s="9"/>
      <c r="DH5418" s="9"/>
      <c r="DI5418" s="9"/>
      <c r="DJ5418" s="9"/>
      <c r="DK5418" s="9"/>
      <c r="DL5418" s="9"/>
      <c r="DM5418" s="9"/>
      <c r="DN5418" s="9"/>
      <c r="DO5418" s="9"/>
      <c r="DP5418" s="9"/>
      <c r="DQ5418" s="9"/>
      <c r="DR5418" s="9"/>
      <c r="DS5418" s="9"/>
      <c r="DT5418" s="9"/>
      <c r="DU5418" s="9"/>
      <c r="DV5418" s="9"/>
      <c r="DW5418" s="9"/>
      <c r="DX5418" s="9"/>
      <c r="DY5418" s="9"/>
      <c r="DZ5418" s="9"/>
      <c r="EA5418" s="9"/>
    </row>
    <row r="5419" spans="2:131" ht="19.5" customHeight="1" x14ac:dyDescent="0.25">
      <c r="B5419" s="9"/>
      <c r="D5419" s="9"/>
      <c r="G5419" s="9"/>
      <c r="R5419" s="9"/>
      <c r="S5419" s="9"/>
      <c r="T5419" s="9"/>
      <c r="U5419" s="9"/>
      <c r="V5419" s="9"/>
      <c r="W5419" s="9"/>
      <c r="X5419" s="9"/>
      <c r="Y5419" s="9"/>
      <c r="Z5419" s="9"/>
      <c r="AA5419" s="9"/>
      <c r="AB5419" s="9"/>
      <c r="AC5419" s="9"/>
      <c r="AD5419" s="9"/>
      <c r="AE5419" s="9"/>
      <c r="AF5419" s="55"/>
      <c r="AG5419" s="55"/>
      <c r="AH5419" s="9"/>
      <c r="AI5419" s="9"/>
      <c r="AJ5419" s="9"/>
      <c r="AK5419" s="9"/>
      <c r="AL5419" s="9"/>
      <c r="AM5419" s="9"/>
      <c r="AN5419" s="9"/>
      <c r="AO5419" s="9"/>
      <c r="AP5419" s="9"/>
      <c r="AQ5419" s="9"/>
      <c r="AR5419" s="9"/>
      <c r="AS5419" s="9"/>
      <c r="AT5419" s="9"/>
      <c r="AU5419" s="9"/>
      <c r="AV5419" s="9"/>
      <c r="AW5419" s="9"/>
      <c r="AX5419" s="9"/>
      <c r="AY5419" s="9"/>
      <c r="AZ5419" s="9"/>
      <c r="BA5419" s="9"/>
      <c r="BB5419" s="9"/>
      <c r="BC5419" s="9"/>
      <c r="BD5419" s="9"/>
      <c r="BE5419" s="9"/>
      <c r="BF5419" s="9"/>
      <c r="BG5419" s="9"/>
      <c r="BH5419" s="9"/>
      <c r="BI5419" s="9"/>
      <c r="BJ5419" s="9"/>
      <c r="BK5419" s="9"/>
      <c r="BL5419" s="9"/>
      <c r="BM5419" s="9"/>
      <c r="BN5419" s="9"/>
      <c r="BO5419" s="9"/>
      <c r="BP5419" s="9"/>
      <c r="BQ5419" s="9"/>
      <c r="BT5419" s="9"/>
      <c r="BU5419" s="9"/>
      <c r="BX5419" s="9"/>
      <c r="BY5419" s="9"/>
      <c r="CB5419" s="9"/>
      <c r="CC5419" s="9"/>
      <c r="CF5419" s="9"/>
      <c r="CG5419" s="9"/>
      <c r="CJ5419" s="9"/>
      <c r="CK5419" s="9"/>
      <c r="CN5419" s="9"/>
      <c r="CO5419" s="9"/>
      <c r="CP5419" s="9"/>
      <c r="CQ5419" s="9"/>
      <c r="CR5419" s="9"/>
      <c r="CS5419" s="9"/>
      <c r="CT5419" s="9"/>
      <c r="CU5419" s="9"/>
      <c r="CV5419" s="9"/>
      <c r="CW5419" s="9"/>
      <c r="CX5419" s="9"/>
      <c r="CY5419" s="9"/>
      <c r="CZ5419" s="9"/>
      <c r="DA5419" s="9"/>
      <c r="DB5419" s="9"/>
      <c r="DC5419" s="9"/>
      <c r="DD5419" s="9"/>
      <c r="DE5419" s="9"/>
      <c r="DF5419" s="9"/>
      <c r="DG5419" s="9"/>
      <c r="DH5419" s="9"/>
      <c r="DI5419" s="9"/>
      <c r="DJ5419" s="9"/>
      <c r="DK5419" s="9"/>
      <c r="DL5419" s="9"/>
      <c r="DM5419" s="9"/>
      <c r="DN5419" s="9"/>
      <c r="DO5419" s="9"/>
      <c r="DP5419" s="9"/>
      <c r="DQ5419" s="9"/>
      <c r="DR5419" s="9"/>
      <c r="DS5419" s="9"/>
      <c r="DT5419" s="9"/>
      <c r="DU5419" s="9"/>
      <c r="DV5419" s="9"/>
      <c r="DW5419" s="9"/>
      <c r="DX5419" s="9"/>
      <c r="DY5419" s="9"/>
      <c r="DZ5419" s="9"/>
      <c r="EA5419" s="9"/>
    </row>
    <row r="5420" spans="2:131" ht="19.5" customHeight="1" x14ac:dyDescent="0.25">
      <c r="B5420" s="9"/>
      <c r="D5420" s="9"/>
      <c r="G5420" s="9"/>
      <c r="R5420" s="9"/>
      <c r="S5420" s="9"/>
      <c r="T5420" s="9"/>
      <c r="U5420" s="9"/>
      <c r="V5420" s="9"/>
      <c r="W5420" s="9"/>
      <c r="X5420" s="9"/>
      <c r="Y5420" s="9"/>
      <c r="Z5420" s="9"/>
      <c r="AA5420" s="9"/>
      <c r="AB5420" s="9"/>
      <c r="AC5420" s="9"/>
      <c r="AD5420" s="9"/>
      <c r="AE5420" s="9"/>
      <c r="AF5420" s="55"/>
      <c r="AG5420" s="55"/>
      <c r="AH5420" s="9"/>
      <c r="AI5420" s="9"/>
      <c r="AJ5420" s="9"/>
      <c r="AK5420" s="9"/>
      <c r="AL5420" s="9"/>
      <c r="AM5420" s="9"/>
      <c r="AN5420" s="9"/>
      <c r="AO5420" s="9"/>
      <c r="AP5420" s="9"/>
      <c r="AQ5420" s="9"/>
      <c r="AR5420" s="9"/>
      <c r="AS5420" s="9"/>
      <c r="AT5420" s="9"/>
      <c r="AU5420" s="9"/>
      <c r="AV5420" s="9"/>
      <c r="AW5420" s="9"/>
      <c r="AX5420" s="9"/>
      <c r="AY5420" s="9"/>
      <c r="AZ5420" s="9"/>
      <c r="BA5420" s="9"/>
      <c r="BB5420" s="9"/>
      <c r="BC5420" s="9"/>
      <c r="BD5420" s="9"/>
      <c r="BE5420" s="9"/>
      <c r="BF5420" s="9"/>
      <c r="BG5420" s="9"/>
      <c r="BH5420" s="9"/>
      <c r="BI5420" s="9"/>
      <c r="BJ5420" s="9"/>
      <c r="BK5420" s="9"/>
      <c r="BL5420" s="9"/>
      <c r="BM5420" s="9"/>
      <c r="BN5420" s="9"/>
      <c r="BO5420" s="9"/>
      <c r="BP5420" s="9"/>
      <c r="BQ5420" s="9"/>
      <c r="BT5420" s="9"/>
      <c r="BU5420" s="9"/>
      <c r="BX5420" s="9"/>
      <c r="BY5420" s="9"/>
      <c r="CB5420" s="9"/>
      <c r="CC5420" s="9"/>
      <c r="CF5420" s="9"/>
      <c r="CG5420" s="9"/>
      <c r="CJ5420" s="9"/>
      <c r="CK5420" s="9"/>
      <c r="CN5420" s="9"/>
      <c r="CO5420" s="9"/>
      <c r="CP5420" s="9"/>
      <c r="CQ5420" s="9"/>
      <c r="CR5420" s="9"/>
      <c r="CS5420" s="9"/>
      <c r="CT5420" s="9"/>
      <c r="CU5420" s="9"/>
      <c r="CV5420" s="9"/>
      <c r="CW5420" s="9"/>
      <c r="CX5420" s="9"/>
      <c r="CY5420" s="9"/>
      <c r="CZ5420" s="9"/>
      <c r="DA5420" s="9"/>
      <c r="DB5420" s="9"/>
      <c r="DC5420" s="9"/>
      <c r="DD5420" s="9"/>
      <c r="DE5420" s="9"/>
      <c r="DF5420" s="9"/>
      <c r="DG5420" s="9"/>
      <c r="DH5420" s="9"/>
      <c r="DI5420" s="9"/>
      <c r="DJ5420" s="9"/>
      <c r="DK5420" s="9"/>
      <c r="DL5420" s="9"/>
      <c r="DM5420" s="9"/>
      <c r="DN5420" s="9"/>
      <c r="DO5420" s="9"/>
      <c r="DP5420" s="9"/>
      <c r="DQ5420" s="9"/>
      <c r="DR5420" s="9"/>
      <c r="DS5420" s="9"/>
      <c r="DT5420" s="9"/>
      <c r="DU5420" s="9"/>
      <c r="DV5420" s="9"/>
      <c r="DW5420" s="9"/>
      <c r="DX5420" s="9"/>
      <c r="DY5420" s="9"/>
      <c r="DZ5420" s="9"/>
      <c r="EA5420" s="9"/>
    </row>
    <row r="5421" spans="2:131" ht="19.5" customHeight="1" x14ac:dyDescent="0.25">
      <c r="B5421" s="9"/>
      <c r="D5421" s="9"/>
      <c r="G5421" s="9"/>
      <c r="R5421" s="9"/>
      <c r="S5421" s="9"/>
      <c r="T5421" s="9"/>
      <c r="U5421" s="9"/>
      <c r="V5421" s="9"/>
      <c r="W5421" s="9"/>
      <c r="X5421" s="9"/>
      <c r="Y5421" s="9"/>
      <c r="Z5421" s="9"/>
      <c r="AA5421" s="9"/>
      <c r="AB5421" s="9"/>
      <c r="AC5421" s="9"/>
      <c r="AD5421" s="9"/>
      <c r="AE5421" s="9"/>
      <c r="AF5421" s="55"/>
      <c r="AG5421" s="55"/>
      <c r="AH5421" s="9"/>
      <c r="AI5421" s="9"/>
      <c r="AJ5421" s="9"/>
      <c r="AK5421" s="9"/>
      <c r="AL5421" s="9"/>
      <c r="AM5421" s="9"/>
      <c r="AN5421" s="9"/>
      <c r="AO5421" s="9"/>
      <c r="AP5421" s="9"/>
      <c r="AQ5421" s="9"/>
      <c r="AR5421" s="9"/>
      <c r="AS5421" s="9"/>
      <c r="AT5421" s="9"/>
      <c r="AU5421" s="9"/>
      <c r="AV5421" s="9"/>
      <c r="AW5421" s="9"/>
      <c r="AX5421" s="9"/>
      <c r="AY5421" s="9"/>
      <c r="AZ5421" s="9"/>
      <c r="BA5421" s="9"/>
      <c r="BB5421" s="9"/>
      <c r="BC5421" s="9"/>
      <c r="BD5421" s="9"/>
      <c r="BE5421" s="9"/>
      <c r="BF5421" s="9"/>
      <c r="BG5421" s="9"/>
      <c r="BH5421" s="9"/>
      <c r="BI5421" s="9"/>
      <c r="BJ5421" s="9"/>
      <c r="BK5421" s="9"/>
      <c r="BL5421" s="9"/>
      <c r="BM5421" s="9"/>
      <c r="BN5421" s="9"/>
      <c r="BO5421" s="9"/>
      <c r="BP5421" s="9"/>
      <c r="BQ5421" s="9"/>
      <c r="BT5421" s="9"/>
      <c r="BU5421" s="9"/>
      <c r="BX5421" s="9"/>
      <c r="BY5421" s="9"/>
      <c r="CB5421" s="9"/>
      <c r="CC5421" s="9"/>
      <c r="CF5421" s="9"/>
      <c r="CG5421" s="9"/>
      <c r="CJ5421" s="9"/>
      <c r="CK5421" s="9"/>
      <c r="CN5421" s="9"/>
      <c r="CO5421" s="9"/>
      <c r="CP5421" s="9"/>
      <c r="CQ5421" s="9"/>
      <c r="CR5421" s="9"/>
      <c r="CS5421" s="9"/>
      <c r="CT5421" s="9"/>
      <c r="CU5421" s="9"/>
      <c r="CV5421" s="9"/>
      <c r="CW5421" s="9"/>
      <c r="CX5421" s="9"/>
      <c r="CY5421" s="9"/>
      <c r="CZ5421" s="9"/>
      <c r="DA5421" s="9"/>
      <c r="DB5421" s="9"/>
      <c r="DC5421" s="9"/>
      <c r="DD5421" s="9"/>
      <c r="DE5421" s="9"/>
      <c r="DF5421" s="9"/>
      <c r="DG5421" s="9"/>
      <c r="DH5421" s="9"/>
      <c r="DI5421" s="9"/>
      <c r="DJ5421" s="9"/>
      <c r="DK5421" s="9"/>
      <c r="DL5421" s="9"/>
      <c r="DM5421" s="9"/>
      <c r="DN5421" s="9"/>
      <c r="DO5421" s="9"/>
      <c r="DP5421" s="9"/>
      <c r="DQ5421" s="9"/>
      <c r="DR5421" s="9"/>
      <c r="DS5421" s="9"/>
      <c r="DT5421" s="9"/>
      <c r="DU5421" s="9"/>
      <c r="DV5421" s="9"/>
      <c r="DW5421" s="9"/>
      <c r="DX5421" s="9"/>
      <c r="DY5421" s="9"/>
      <c r="DZ5421" s="9"/>
      <c r="EA5421" s="9"/>
    </row>
    <row r="5422" spans="2:131" ht="19.5" customHeight="1" x14ac:dyDescent="0.25">
      <c r="B5422" s="9"/>
      <c r="D5422" s="9"/>
      <c r="G5422" s="9"/>
      <c r="R5422" s="9"/>
      <c r="S5422" s="9"/>
      <c r="T5422" s="9"/>
      <c r="U5422" s="9"/>
      <c r="V5422" s="9"/>
      <c r="W5422" s="9"/>
      <c r="X5422" s="9"/>
      <c r="Y5422" s="9"/>
      <c r="Z5422" s="9"/>
      <c r="AA5422" s="9"/>
      <c r="AB5422" s="9"/>
      <c r="AC5422" s="9"/>
      <c r="AD5422" s="9"/>
      <c r="AE5422" s="9"/>
      <c r="AF5422" s="55"/>
      <c r="AG5422" s="55"/>
      <c r="AH5422" s="9"/>
      <c r="AI5422" s="9"/>
      <c r="AJ5422" s="9"/>
      <c r="AK5422" s="9"/>
      <c r="AL5422" s="9"/>
      <c r="AM5422" s="9"/>
      <c r="AN5422" s="9"/>
      <c r="AO5422" s="9"/>
      <c r="AP5422" s="9"/>
      <c r="AQ5422" s="9"/>
      <c r="AR5422" s="9"/>
      <c r="AS5422" s="9"/>
      <c r="AT5422" s="9"/>
      <c r="AU5422" s="9"/>
      <c r="AV5422" s="9"/>
      <c r="AW5422" s="9"/>
      <c r="AX5422" s="9"/>
      <c r="AY5422" s="9"/>
      <c r="AZ5422" s="9"/>
      <c r="BA5422" s="9"/>
      <c r="BB5422" s="9"/>
      <c r="BC5422" s="9"/>
      <c r="BD5422" s="9"/>
      <c r="BE5422" s="9"/>
      <c r="BF5422" s="9"/>
      <c r="BG5422" s="9"/>
      <c r="BH5422" s="9"/>
      <c r="BI5422" s="9"/>
      <c r="BJ5422" s="9"/>
      <c r="BK5422" s="9"/>
      <c r="BL5422" s="9"/>
      <c r="BM5422" s="9"/>
      <c r="BN5422" s="9"/>
      <c r="BO5422" s="9"/>
      <c r="BP5422" s="9"/>
      <c r="BQ5422" s="9"/>
      <c r="BT5422" s="9"/>
      <c r="BU5422" s="9"/>
      <c r="BX5422" s="9"/>
      <c r="BY5422" s="9"/>
      <c r="CB5422" s="9"/>
      <c r="CC5422" s="9"/>
      <c r="CF5422" s="9"/>
      <c r="CG5422" s="9"/>
      <c r="CJ5422" s="9"/>
      <c r="CK5422" s="9"/>
      <c r="CN5422" s="9"/>
      <c r="CO5422" s="9"/>
      <c r="CP5422" s="9"/>
      <c r="CQ5422" s="9"/>
      <c r="CR5422" s="9"/>
      <c r="CS5422" s="9"/>
      <c r="CT5422" s="9"/>
      <c r="CU5422" s="9"/>
      <c r="CV5422" s="9"/>
      <c r="CW5422" s="9"/>
      <c r="CX5422" s="9"/>
      <c r="CY5422" s="9"/>
      <c r="CZ5422" s="9"/>
      <c r="DA5422" s="9"/>
      <c r="DB5422" s="9"/>
      <c r="DC5422" s="9"/>
      <c r="DD5422" s="9"/>
      <c r="DE5422" s="9"/>
      <c r="DF5422" s="9"/>
      <c r="DG5422" s="9"/>
      <c r="DH5422" s="9"/>
      <c r="DI5422" s="9"/>
      <c r="DJ5422" s="9"/>
      <c r="DK5422" s="9"/>
      <c r="DL5422" s="9"/>
      <c r="DM5422" s="9"/>
      <c r="DN5422" s="9"/>
      <c r="DO5422" s="9"/>
      <c r="DP5422" s="9"/>
      <c r="DQ5422" s="9"/>
      <c r="DR5422" s="9"/>
      <c r="DS5422" s="9"/>
      <c r="DT5422" s="9"/>
      <c r="DU5422" s="9"/>
      <c r="DV5422" s="9"/>
      <c r="DW5422" s="9"/>
      <c r="DX5422" s="9"/>
      <c r="DY5422" s="9"/>
      <c r="DZ5422" s="9"/>
      <c r="EA5422" s="9"/>
    </row>
    <row r="5423" spans="2:131" ht="19.5" customHeight="1" x14ac:dyDescent="0.25">
      <c r="B5423" s="9"/>
      <c r="D5423" s="9"/>
      <c r="G5423" s="9"/>
      <c r="R5423" s="9"/>
      <c r="S5423" s="9"/>
      <c r="T5423" s="9"/>
      <c r="U5423" s="9"/>
      <c r="V5423" s="9"/>
      <c r="W5423" s="9"/>
      <c r="X5423" s="9"/>
      <c r="Y5423" s="9"/>
      <c r="Z5423" s="9"/>
      <c r="AA5423" s="9"/>
      <c r="AB5423" s="9"/>
      <c r="AC5423" s="9"/>
      <c r="AD5423" s="9"/>
      <c r="AE5423" s="9"/>
      <c r="AF5423" s="55"/>
      <c r="AG5423" s="55"/>
      <c r="AH5423" s="9"/>
      <c r="AI5423" s="9"/>
      <c r="AJ5423" s="9"/>
      <c r="AK5423" s="9"/>
      <c r="AL5423" s="9"/>
      <c r="AM5423" s="9"/>
      <c r="AN5423" s="9"/>
      <c r="AO5423" s="9"/>
      <c r="AP5423" s="9"/>
      <c r="AQ5423" s="9"/>
      <c r="AR5423" s="9"/>
      <c r="AS5423" s="9"/>
      <c r="AT5423" s="9"/>
      <c r="AU5423" s="9"/>
      <c r="AV5423" s="9"/>
      <c r="AW5423" s="9"/>
      <c r="AX5423" s="9"/>
      <c r="AY5423" s="9"/>
      <c r="AZ5423" s="9"/>
      <c r="BA5423" s="9"/>
      <c r="BB5423" s="9"/>
      <c r="BC5423" s="9"/>
      <c r="BD5423" s="9"/>
      <c r="BE5423" s="9"/>
      <c r="BF5423" s="9"/>
      <c r="BG5423" s="9"/>
      <c r="BH5423" s="9"/>
      <c r="BI5423" s="9"/>
      <c r="BJ5423" s="9"/>
      <c r="BK5423" s="9"/>
      <c r="BL5423" s="9"/>
      <c r="BM5423" s="9"/>
      <c r="BN5423" s="9"/>
      <c r="BO5423" s="9"/>
      <c r="BP5423" s="9"/>
      <c r="BQ5423" s="9"/>
      <c r="BT5423" s="9"/>
      <c r="BU5423" s="9"/>
      <c r="BX5423" s="9"/>
      <c r="BY5423" s="9"/>
      <c r="CB5423" s="9"/>
      <c r="CC5423" s="9"/>
      <c r="CF5423" s="9"/>
      <c r="CG5423" s="9"/>
      <c r="CJ5423" s="9"/>
      <c r="CK5423" s="9"/>
      <c r="CN5423" s="9"/>
      <c r="CO5423" s="9"/>
      <c r="CP5423" s="9"/>
      <c r="CQ5423" s="9"/>
      <c r="CR5423" s="9"/>
      <c r="CS5423" s="9"/>
      <c r="CT5423" s="9"/>
      <c r="CU5423" s="9"/>
      <c r="CV5423" s="9"/>
      <c r="CW5423" s="9"/>
      <c r="CX5423" s="9"/>
      <c r="CY5423" s="9"/>
      <c r="CZ5423" s="9"/>
      <c r="DA5423" s="9"/>
      <c r="DB5423" s="9"/>
      <c r="DC5423" s="9"/>
      <c r="DD5423" s="9"/>
      <c r="DE5423" s="9"/>
      <c r="DF5423" s="9"/>
      <c r="DG5423" s="9"/>
      <c r="DH5423" s="9"/>
      <c r="DI5423" s="9"/>
      <c r="DJ5423" s="9"/>
      <c r="DK5423" s="9"/>
      <c r="DL5423" s="9"/>
      <c r="DM5423" s="9"/>
      <c r="DN5423" s="9"/>
      <c r="DO5423" s="9"/>
      <c r="DP5423" s="9"/>
      <c r="DQ5423" s="9"/>
      <c r="DR5423" s="9"/>
      <c r="DS5423" s="9"/>
      <c r="DT5423" s="9"/>
      <c r="DU5423" s="9"/>
      <c r="DV5423" s="9"/>
      <c r="DW5423" s="9"/>
      <c r="DX5423" s="9"/>
      <c r="DY5423" s="9"/>
      <c r="DZ5423" s="9"/>
      <c r="EA5423" s="9"/>
    </row>
    <row r="5424" spans="2:131" ht="19.5" customHeight="1" x14ac:dyDescent="0.25">
      <c r="B5424" s="9"/>
      <c r="D5424" s="9"/>
      <c r="G5424" s="9"/>
      <c r="R5424" s="9"/>
      <c r="S5424" s="9"/>
      <c r="T5424" s="9"/>
      <c r="U5424" s="9"/>
      <c r="V5424" s="9"/>
      <c r="W5424" s="9"/>
      <c r="X5424" s="9"/>
      <c r="Y5424" s="9"/>
      <c r="Z5424" s="9"/>
      <c r="AA5424" s="9"/>
      <c r="AB5424" s="9"/>
      <c r="AC5424" s="9"/>
      <c r="AD5424" s="9"/>
      <c r="AE5424" s="9"/>
      <c r="AF5424" s="55"/>
      <c r="AG5424" s="55"/>
      <c r="AH5424" s="9"/>
      <c r="AI5424" s="9"/>
      <c r="AJ5424" s="9"/>
      <c r="AK5424" s="9"/>
      <c r="AL5424" s="9"/>
      <c r="AM5424" s="9"/>
      <c r="AN5424" s="9"/>
      <c r="AO5424" s="9"/>
      <c r="AP5424" s="9"/>
      <c r="AQ5424" s="9"/>
      <c r="AR5424" s="9"/>
      <c r="AS5424" s="9"/>
      <c r="AT5424" s="9"/>
      <c r="AU5424" s="9"/>
      <c r="AV5424" s="9"/>
      <c r="AW5424" s="9"/>
      <c r="AX5424" s="9"/>
      <c r="AY5424" s="9"/>
      <c r="AZ5424" s="9"/>
      <c r="BA5424" s="9"/>
      <c r="BB5424" s="9"/>
      <c r="BC5424" s="9"/>
      <c r="BD5424" s="9"/>
      <c r="BE5424" s="9"/>
      <c r="BF5424" s="9"/>
      <c r="BG5424" s="9"/>
      <c r="BH5424" s="9"/>
      <c r="BI5424" s="9"/>
      <c r="BJ5424" s="9"/>
      <c r="BK5424" s="9"/>
      <c r="BL5424" s="9"/>
      <c r="BM5424" s="9"/>
      <c r="BN5424" s="9"/>
      <c r="BO5424" s="9"/>
      <c r="BP5424" s="9"/>
      <c r="BQ5424" s="9"/>
      <c r="BT5424" s="9"/>
      <c r="BU5424" s="9"/>
      <c r="BX5424" s="9"/>
      <c r="BY5424" s="9"/>
      <c r="CB5424" s="9"/>
      <c r="CC5424" s="9"/>
      <c r="CF5424" s="9"/>
      <c r="CG5424" s="9"/>
      <c r="CJ5424" s="9"/>
      <c r="CK5424" s="9"/>
      <c r="CN5424" s="9"/>
      <c r="CO5424" s="9"/>
      <c r="CP5424" s="9"/>
      <c r="CQ5424" s="9"/>
      <c r="CR5424" s="9"/>
      <c r="CS5424" s="9"/>
      <c r="CT5424" s="9"/>
      <c r="CU5424" s="9"/>
      <c r="CV5424" s="9"/>
      <c r="CW5424" s="9"/>
      <c r="CX5424" s="9"/>
      <c r="CY5424" s="9"/>
      <c r="CZ5424" s="9"/>
      <c r="DA5424" s="9"/>
      <c r="DB5424" s="9"/>
      <c r="DC5424" s="9"/>
      <c r="DD5424" s="9"/>
      <c r="DE5424" s="9"/>
      <c r="DF5424" s="9"/>
      <c r="DG5424" s="9"/>
      <c r="DH5424" s="9"/>
      <c r="DI5424" s="9"/>
      <c r="DJ5424" s="9"/>
      <c r="DK5424" s="9"/>
      <c r="DL5424" s="9"/>
      <c r="DM5424" s="9"/>
      <c r="DN5424" s="9"/>
      <c r="DO5424" s="9"/>
      <c r="DP5424" s="9"/>
      <c r="DQ5424" s="9"/>
      <c r="DR5424" s="9"/>
      <c r="DS5424" s="9"/>
      <c r="DT5424" s="9"/>
      <c r="DU5424" s="9"/>
      <c r="DV5424" s="9"/>
      <c r="DW5424" s="9"/>
      <c r="DX5424" s="9"/>
      <c r="DY5424" s="9"/>
      <c r="DZ5424" s="9"/>
      <c r="EA5424" s="9"/>
    </row>
    <row r="5425" spans="2:131" ht="19.5" customHeight="1" x14ac:dyDescent="0.25">
      <c r="B5425" s="9"/>
      <c r="D5425" s="9"/>
      <c r="G5425" s="9"/>
      <c r="R5425" s="9"/>
      <c r="S5425" s="9"/>
      <c r="T5425" s="9"/>
      <c r="U5425" s="9"/>
      <c r="V5425" s="9"/>
      <c r="W5425" s="9"/>
      <c r="X5425" s="9"/>
      <c r="Y5425" s="9"/>
      <c r="Z5425" s="9"/>
      <c r="AA5425" s="9"/>
      <c r="AB5425" s="9"/>
      <c r="AC5425" s="9"/>
      <c r="AD5425" s="9"/>
      <c r="AE5425" s="9"/>
      <c r="AF5425" s="55"/>
      <c r="AG5425" s="55"/>
      <c r="AH5425" s="9"/>
      <c r="AI5425" s="9"/>
      <c r="AJ5425" s="9"/>
      <c r="AK5425" s="9"/>
      <c r="AL5425" s="9"/>
      <c r="AM5425" s="9"/>
      <c r="AN5425" s="9"/>
      <c r="AO5425" s="9"/>
      <c r="AP5425" s="9"/>
      <c r="AQ5425" s="9"/>
      <c r="AR5425" s="9"/>
      <c r="AS5425" s="9"/>
      <c r="AT5425" s="9"/>
      <c r="AU5425" s="9"/>
      <c r="AV5425" s="9"/>
      <c r="AW5425" s="9"/>
      <c r="AX5425" s="9"/>
      <c r="AY5425" s="9"/>
      <c r="AZ5425" s="9"/>
      <c r="BA5425" s="9"/>
      <c r="BB5425" s="9"/>
      <c r="BC5425" s="9"/>
      <c r="BD5425" s="9"/>
      <c r="BE5425" s="9"/>
      <c r="BF5425" s="9"/>
      <c r="BG5425" s="9"/>
      <c r="BH5425" s="9"/>
      <c r="BI5425" s="9"/>
      <c r="BJ5425" s="9"/>
      <c r="BK5425" s="9"/>
      <c r="BL5425" s="9"/>
      <c r="BM5425" s="9"/>
      <c r="BN5425" s="9"/>
      <c r="BO5425" s="9"/>
      <c r="BP5425" s="9"/>
      <c r="BQ5425" s="9"/>
      <c r="BT5425" s="9"/>
      <c r="BU5425" s="9"/>
      <c r="BX5425" s="9"/>
      <c r="BY5425" s="9"/>
      <c r="CB5425" s="9"/>
      <c r="CC5425" s="9"/>
      <c r="CF5425" s="9"/>
      <c r="CG5425" s="9"/>
      <c r="CJ5425" s="9"/>
      <c r="CK5425" s="9"/>
      <c r="CN5425" s="9"/>
      <c r="CO5425" s="9"/>
      <c r="CP5425" s="9"/>
      <c r="CQ5425" s="9"/>
      <c r="CR5425" s="9"/>
      <c r="CS5425" s="9"/>
      <c r="CT5425" s="9"/>
      <c r="CU5425" s="9"/>
      <c r="CV5425" s="9"/>
      <c r="CW5425" s="9"/>
      <c r="CX5425" s="9"/>
      <c r="CY5425" s="9"/>
      <c r="CZ5425" s="9"/>
      <c r="DA5425" s="9"/>
      <c r="DB5425" s="9"/>
      <c r="DC5425" s="9"/>
      <c r="DD5425" s="9"/>
      <c r="DE5425" s="9"/>
      <c r="DF5425" s="9"/>
      <c r="DG5425" s="9"/>
      <c r="DH5425" s="9"/>
      <c r="DI5425" s="9"/>
      <c r="DJ5425" s="9"/>
      <c r="DK5425" s="9"/>
      <c r="DL5425" s="9"/>
      <c r="DM5425" s="9"/>
      <c r="DN5425" s="9"/>
      <c r="DO5425" s="9"/>
      <c r="DP5425" s="9"/>
      <c r="DQ5425" s="9"/>
      <c r="DR5425" s="9"/>
      <c r="DS5425" s="9"/>
      <c r="DT5425" s="9"/>
      <c r="DU5425" s="9"/>
      <c r="DV5425" s="9"/>
      <c r="DW5425" s="9"/>
      <c r="DX5425" s="9"/>
      <c r="DY5425" s="9"/>
      <c r="DZ5425" s="9"/>
      <c r="EA5425" s="9"/>
    </row>
    <row r="5426" spans="2:131" ht="19.5" customHeight="1" x14ac:dyDescent="0.25">
      <c r="B5426" s="9"/>
      <c r="D5426" s="9"/>
      <c r="G5426" s="9"/>
      <c r="R5426" s="9"/>
      <c r="S5426" s="9"/>
      <c r="T5426" s="9"/>
      <c r="U5426" s="9"/>
      <c r="V5426" s="9"/>
      <c r="W5426" s="9"/>
      <c r="X5426" s="9"/>
      <c r="Y5426" s="9"/>
      <c r="Z5426" s="9"/>
      <c r="AA5426" s="9"/>
      <c r="AB5426" s="9"/>
      <c r="AC5426" s="9"/>
      <c r="AD5426" s="9"/>
      <c r="AE5426" s="9"/>
      <c r="AF5426" s="55"/>
      <c r="AG5426" s="55"/>
      <c r="AH5426" s="9"/>
      <c r="AI5426" s="9"/>
      <c r="AJ5426" s="9"/>
      <c r="AK5426" s="9"/>
      <c r="AL5426" s="9"/>
      <c r="AM5426" s="9"/>
      <c r="AN5426" s="9"/>
      <c r="AO5426" s="9"/>
      <c r="AP5426" s="9"/>
      <c r="AQ5426" s="9"/>
      <c r="AR5426" s="9"/>
      <c r="AS5426" s="9"/>
      <c r="AT5426" s="9"/>
      <c r="AU5426" s="9"/>
      <c r="AV5426" s="9"/>
      <c r="AW5426" s="9"/>
      <c r="AX5426" s="9"/>
      <c r="AY5426" s="9"/>
      <c r="AZ5426" s="9"/>
      <c r="BA5426" s="9"/>
      <c r="BB5426" s="9"/>
      <c r="BC5426" s="9"/>
      <c r="BD5426" s="9"/>
      <c r="BE5426" s="9"/>
      <c r="BF5426" s="9"/>
      <c r="BG5426" s="9"/>
      <c r="BH5426" s="9"/>
      <c r="BI5426" s="9"/>
      <c r="BJ5426" s="9"/>
      <c r="BK5426" s="9"/>
      <c r="BL5426" s="9"/>
      <c r="BM5426" s="9"/>
      <c r="BN5426" s="9"/>
      <c r="BO5426" s="9"/>
      <c r="BP5426" s="9"/>
      <c r="BQ5426" s="9"/>
      <c r="BT5426" s="9"/>
      <c r="BU5426" s="9"/>
      <c r="BX5426" s="9"/>
      <c r="BY5426" s="9"/>
      <c r="CB5426" s="9"/>
      <c r="CC5426" s="9"/>
      <c r="CF5426" s="9"/>
      <c r="CG5426" s="9"/>
      <c r="CJ5426" s="9"/>
      <c r="CK5426" s="9"/>
      <c r="CN5426" s="9"/>
      <c r="CO5426" s="9"/>
      <c r="CP5426" s="9"/>
      <c r="CQ5426" s="9"/>
      <c r="CR5426" s="9"/>
      <c r="CS5426" s="9"/>
      <c r="CT5426" s="9"/>
      <c r="CU5426" s="9"/>
      <c r="CV5426" s="9"/>
      <c r="CW5426" s="9"/>
      <c r="CX5426" s="9"/>
      <c r="CY5426" s="9"/>
      <c r="CZ5426" s="9"/>
      <c r="DA5426" s="9"/>
      <c r="DB5426" s="9"/>
      <c r="DC5426" s="9"/>
      <c r="DD5426" s="9"/>
      <c r="DE5426" s="9"/>
      <c r="DF5426" s="9"/>
      <c r="DG5426" s="9"/>
      <c r="DH5426" s="9"/>
      <c r="DI5426" s="9"/>
      <c r="DJ5426" s="9"/>
      <c r="DK5426" s="9"/>
      <c r="DL5426" s="9"/>
      <c r="DM5426" s="9"/>
      <c r="DN5426" s="9"/>
      <c r="DO5426" s="9"/>
      <c r="DP5426" s="9"/>
      <c r="DQ5426" s="9"/>
      <c r="DR5426" s="9"/>
      <c r="DS5426" s="9"/>
      <c r="DT5426" s="9"/>
      <c r="DU5426" s="9"/>
      <c r="DV5426" s="9"/>
      <c r="DW5426" s="9"/>
      <c r="DX5426" s="9"/>
      <c r="DY5426" s="9"/>
      <c r="DZ5426" s="9"/>
      <c r="EA5426" s="9"/>
    </row>
    <row r="5427" spans="2:131" ht="19.5" customHeight="1" x14ac:dyDescent="0.25">
      <c r="B5427" s="9"/>
      <c r="D5427" s="9"/>
      <c r="G5427" s="9"/>
      <c r="R5427" s="9"/>
      <c r="S5427" s="9"/>
      <c r="T5427" s="9"/>
      <c r="U5427" s="9"/>
      <c r="V5427" s="9"/>
      <c r="W5427" s="9"/>
      <c r="X5427" s="9"/>
      <c r="Y5427" s="9"/>
      <c r="Z5427" s="9"/>
      <c r="AA5427" s="9"/>
      <c r="AB5427" s="9"/>
      <c r="AC5427" s="9"/>
      <c r="AD5427" s="9"/>
      <c r="AE5427" s="9"/>
      <c r="AF5427" s="55"/>
      <c r="AG5427" s="55"/>
      <c r="AH5427" s="9"/>
      <c r="AI5427" s="9"/>
      <c r="AJ5427" s="9"/>
      <c r="AK5427" s="9"/>
      <c r="AL5427" s="9"/>
      <c r="AM5427" s="9"/>
      <c r="AN5427" s="9"/>
      <c r="AO5427" s="9"/>
      <c r="AP5427" s="9"/>
      <c r="AQ5427" s="9"/>
      <c r="AR5427" s="9"/>
      <c r="AS5427" s="9"/>
      <c r="AT5427" s="9"/>
      <c r="AU5427" s="9"/>
      <c r="AV5427" s="9"/>
      <c r="AW5427" s="9"/>
      <c r="AX5427" s="9"/>
      <c r="AY5427" s="9"/>
      <c r="AZ5427" s="9"/>
      <c r="BA5427" s="9"/>
      <c r="BB5427" s="9"/>
      <c r="BC5427" s="9"/>
      <c r="BD5427" s="9"/>
      <c r="BE5427" s="9"/>
      <c r="BF5427" s="9"/>
      <c r="BG5427" s="9"/>
      <c r="BH5427" s="9"/>
      <c r="BI5427" s="9"/>
      <c r="BJ5427" s="9"/>
      <c r="BK5427" s="9"/>
      <c r="BL5427" s="9"/>
      <c r="BM5427" s="9"/>
      <c r="BN5427" s="9"/>
      <c r="BO5427" s="9"/>
      <c r="BP5427" s="9"/>
      <c r="BQ5427" s="9"/>
      <c r="BT5427" s="9"/>
      <c r="BU5427" s="9"/>
      <c r="BX5427" s="9"/>
      <c r="BY5427" s="9"/>
      <c r="CB5427" s="9"/>
      <c r="CC5427" s="9"/>
      <c r="CF5427" s="9"/>
      <c r="CG5427" s="9"/>
      <c r="CJ5427" s="9"/>
      <c r="CK5427" s="9"/>
      <c r="CN5427" s="9"/>
      <c r="CO5427" s="9"/>
      <c r="CP5427" s="9"/>
      <c r="CQ5427" s="9"/>
      <c r="CR5427" s="9"/>
      <c r="CS5427" s="9"/>
      <c r="CT5427" s="9"/>
      <c r="CU5427" s="9"/>
      <c r="CV5427" s="9"/>
      <c r="CW5427" s="9"/>
      <c r="CX5427" s="9"/>
      <c r="CY5427" s="9"/>
      <c r="CZ5427" s="9"/>
      <c r="DA5427" s="9"/>
      <c r="DB5427" s="9"/>
      <c r="DC5427" s="9"/>
      <c r="DD5427" s="9"/>
      <c r="DE5427" s="9"/>
      <c r="DF5427" s="9"/>
      <c r="DG5427" s="9"/>
      <c r="DH5427" s="9"/>
      <c r="DI5427" s="9"/>
      <c r="DJ5427" s="9"/>
      <c r="DK5427" s="9"/>
      <c r="DL5427" s="9"/>
      <c r="DM5427" s="9"/>
      <c r="DN5427" s="9"/>
      <c r="DO5427" s="9"/>
      <c r="DP5427" s="9"/>
      <c r="DQ5427" s="9"/>
      <c r="DR5427" s="9"/>
      <c r="DS5427" s="9"/>
      <c r="DT5427" s="9"/>
      <c r="DU5427" s="9"/>
      <c r="DV5427" s="9"/>
      <c r="DW5427" s="9"/>
      <c r="DX5427" s="9"/>
      <c r="DY5427" s="9"/>
      <c r="DZ5427" s="9"/>
      <c r="EA5427" s="9"/>
    </row>
    <row r="5428" spans="2:131" ht="19.5" customHeight="1" x14ac:dyDescent="0.25">
      <c r="B5428" s="9"/>
      <c r="D5428" s="9"/>
      <c r="G5428" s="9"/>
      <c r="R5428" s="9"/>
      <c r="S5428" s="9"/>
      <c r="T5428" s="9"/>
      <c r="U5428" s="9"/>
      <c r="V5428" s="9"/>
      <c r="W5428" s="9"/>
      <c r="X5428" s="9"/>
      <c r="Y5428" s="9"/>
      <c r="Z5428" s="9"/>
      <c r="AA5428" s="9"/>
      <c r="AB5428" s="9"/>
      <c r="AC5428" s="9"/>
      <c r="AD5428" s="9"/>
      <c r="AE5428" s="9"/>
      <c r="AF5428" s="55"/>
      <c r="AG5428" s="55"/>
      <c r="AH5428" s="9"/>
      <c r="AI5428" s="9"/>
      <c r="AJ5428" s="9"/>
      <c r="AK5428" s="9"/>
      <c r="AL5428" s="9"/>
      <c r="AM5428" s="9"/>
      <c r="AN5428" s="9"/>
      <c r="AO5428" s="9"/>
      <c r="AP5428" s="9"/>
      <c r="AQ5428" s="9"/>
      <c r="AR5428" s="9"/>
      <c r="AS5428" s="9"/>
      <c r="AT5428" s="9"/>
      <c r="AU5428" s="9"/>
      <c r="AV5428" s="9"/>
      <c r="AW5428" s="9"/>
      <c r="AX5428" s="9"/>
      <c r="AY5428" s="9"/>
      <c r="AZ5428" s="9"/>
      <c r="BA5428" s="9"/>
      <c r="BB5428" s="9"/>
      <c r="BC5428" s="9"/>
      <c r="BD5428" s="9"/>
      <c r="BE5428" s="9"/>
      <c r="BF5428" s="9"/>
      <c r="BG5428" s="9"/>
      <c r="BH5428" s="9"/>
      <c r="BI5428" s="9"/>
      <c r="BJ5428" s="9"/>
      <c r="BK5428" s="9"/>
      <c r="BL5428" s="9"/>
      <c r="BM5428" s="9"/>
      <c r="BN5428" s="9"/>
      <c r="BO5428" s="9"/>
      <c r="BP5428" s="9"/>
      <c r="BQ5428" s="9"/>
      <c r="BT5428" s="9"/>
      <c r="BU5428" s="9"/>
      <c r="BX5428" s="9"/>
      <c r="BY5428" s="9"/>
      <c r="CB5428" s="9"/>
      <c r="CC5428" s="9"/>
      <c r="CF5428" s="9"/>
      <c r="CG5428" s="9"/>
      <c r="CJ5428" s="9"/>
      <c r="CK5428" s="9"/>
      <c r="CN5428" s="9"/>
      <c r="CO5428" s="9"/>
      <c r="CP5428" s="9"/>
      <c r="CQ5428" s="9"/>
      <c r="CR5428" s="9"/>
      <c r="CS5428" s="9"/>
      <c r="CT5428" s="9"/>
      <c r="CU5428" s="9"/>
      <c r="CV5428" s="9"/>
      <c r="CW5428" s="9"/>
      <c r="CX5428" s="9"/>
      <c r="CY5428" s="9"/>
      <c r="CZ5428" s="9"/>
      <c r="DA5428" s="9"/>
      <c r="DB5428" s="9"/>
      <c r="DC5428" s="9"/>
      <c r="DD5428" s="9"/>
      <c r="DE5428" s="9"/>
      <c r="DF5428" s="9"/>
      <c r="DG5428" s="9"/>
      <c r="DH5428" s="9"/>
      <c r="DI5428" s="9"/>
      <c r="DJ5428" s="9"/>
      <c r="DK5428" s="9"/>
      <c r="DL5428" s="9"/>
      <c r="DM5428" s="9"/>
      <c r="DN5428" s="9"/>
      <c r="DO5428" s="9"/>
      <c r="DP5428" s="9"/>
      <c r="DQ5428" s="9"/>
      <c r="DR5428" s="9"/>
      <c r="DS5428" s="9"/>
      <c r="DT5428" s="9"/>
      <c r="DU5428" s="9"/>
      <c r="DV5428" s="9"/>
      <c r="DW5428" s="9"/>
      <c r="DX5428" s="9"/>
      <c r="DY5428" s="9"/>
      <c r="DZ5428" s="9"/>
      <c r="EA5428" s="9"/>
    </row>
    <row r="5429" spans="2:131" ht="19.5" customHeight="1" x14ac:dyDescent="0.25">
      <c r="B5429" s="9"/>
      <c r="D5429" s="9"/>
      <c r="G5429" s="9"/>
      <c r="R5429" s="9"/>
      <c r="S5429" s="9"/>
      <c r="T5429" s="9"/>
      <c r="U5429" s="9"/>
      <c r="V5429" s="9"/>
      <c r="W5429" s="9"/>
      <c r="X5429" s="9"/>
      <c r="Y5429" s="9"/>
      <c r="Z5429" s="9"/>
      <c r="AA5429" s="9"/>
      <c r="AB5429" s="9"/>
      <c r="AC5429" s="9"/>
      <c r="AD5429" s="9"/>
      <c r="AE5429" s="9"/>
      <c r="AF5429" s="55"/>
      <c r="AG5429" s="55"/>
      <c r="AH5429" s="9"/>
      <c r="AI5429" s="9"/>
      <c r="AJ5429" s="9"/>
      <c r="AK5429" s="9"/>
      <c r="AL5429" s="9"/>
      <c r="AM5429" s="9"/>
      <c r="AN5429" s="9"/>
      <c r="AO5429" s="9"/>
      <c r="AP5429" s="9"/>
      <c r="AQ5429" s="9"/>
      <c r="AR5429" s="9"/>
      <c r="AS5429" s="9"/>
      <c r="AT5429" s="9"/>
      <c r="AU5429" s="9"/>
      <c r="AV5429" s="9"/>
      <c r="AW5429" s="9"/>
      <c r="AX5429" s="9"/>
      <c r="AY5429" s="9"/>
      <c r="AZ5429" s="9"/>
      <c r="BA5429" s="9"/>
      <c r="BB5429" s="9"/>
      <c r="BC5429" s="9"/>
      <c r="BD5429" s="9"/>
      <c r="BE5429" s="9"/>
      <c r="BF5429" s="9"/>
      <c r="BG5429" s="9"/>
      <c r="BH5429" s="9"/>
      <c r="BI5429" s="9"/>
      <c r="BJ5429" s="9"/>
      <c r="BK5429" s="9"/>
      <c r="BL5429" s="9"/>
      <c r="BM5429" s="9"/>
      <c r="BN5429" s="9"/>
      <c r="BO5429" s="9"/>
      <c r="BP5429" s="9"/>
      <c r="BQ5429" s="9"/>
      <c r="BT5429" s="9"/>
      <c r="BU5429" s="9"/>
      <c r="BX5429" s="9"/>
      <c r="BY5429" s="9"/>
      <c r="CB5429" s="9"/>
      <c r="CC5429" s="9"/>
      <c r="CF5429" s="9"/>
      <c r="CG5429" s="9"/>
      <c r="CJ5429" s="9"/>
      <c r="CK5429" s="9"/>
      <c r="CN5429" s="9"/>
      <c r="CO5429" s="9"/>
      <c r="CP5429" s="9"/>
      <c r="CQ5429" s="9"/>
      <c r="CR5429" s="9"/>
      <c r="CS5429" s="9"/>
      <c r="CT5429" s="9"/>
      <c r="CU5429" s="9"/>
      <c r="CV5429" s="9"/>
      <c r="CW5429" s="9"/>
      <c r="CX5429" s="9"/>
      <c r="CY5429" s="9"/>
      <c r="CZ5429" s="9"/>
      <c r="DA5429" s="9"/>
      <c r="DB5429" s="9"/>
      <c r="DC5429" s="9"/>
      <c r="DD5429" s="9"/>
      <c r="DE5429" s="9"/>
      <c r="DF5429" s="9"/>
      <c r="DG5429" s="9"/>
      <c r="DH5429" s="9"/>
      <c r="DI5429" s="9"/>
      <c r="DJ5429" s="9"/>
      <c r="DK5429" s="9"/>
      <c r="DL5429" s="9"/>
      <c r="DM5429" s="9"/>
      <c r="DN5429" s="9"/>
      <c r="DO5429" s="9"/>
      <c r="DP5429" s="9"/>
      <c r="DQ5429" s="9"/>
      <c r="DR5429" s="9"/>
      <c r="DS5429" s="9"/>
      <c r="DT5429" s="9"/>
      <c r="DU5429" s="9"/>
      <c r="DV5429" s="9"/>
      <c r="DW5429" s="9"/>
      <c r="DX5429" s="9"/>
      <c r="DY5429" s="9"/>
      <c r="DZ5429" s="9"/>
      <c r="EA5429" s="9"/>
    </row>
    <row r="5430" spans="2:131" ht="19.5" customHeight="1" x14ac:dyDescent="0.25">
      <c r="B5430" s="9"/>
      <c r="D5430" s="9"/>
      <c r="G5430" s="9"/>
      <c r="R5430" s="9"/>
      <c r="S5430" s="9"/>
      <c r="T5430" s="9"/>
      <c r="U5430" s="9"/>
      <c r="V5430" s="9"/>
      <c r="W5430" s="9"/>
      <c r="X5430" s="9"/>
      <c r="Y5430" s="9"/>
      <c r="Z5430" s="9"/>
      <c r="AA5430" s="9"/>
      <c r="AB5430" s="9"/>
      <c r="AC5430" s="9"/>
      <c r="AD5430" s="9"/>
      <c r="AE5430" s="9"/>
      <c r="AF5430" s="55"/>
      <c r="AG5430" s="55"/>
      <c r="AH5430" s="9"/>
      <c r="AI5430" s="9"/>
      <c r="AJ5430" s="9"/>
      <c r="AK5430" s="9"/>
      <c r="AL5430" s="9"/>
      <c r="AM5430" s="9"/>
      <c r="AN5430" s="9"/>
      <c r="AO5430" s="9"/>
      <c r="AP5430" s="9"/>
      <c r="AQ5430" s="9"/>
      <c r="AR5430" s="9"/>
      <c r="AS5430" s="9"/>
      <c r="AT5430" s="9"/>
      <c r="AU5430" s="9"/>
      <c r="AV5430" s="9"/>
      <c r="AW5430" s="9"/>
      <c r="AX5430" s="9"/>
      <c r="AY5430" s="9"/>
      <c r="AZ5430" s="9"/>
      <c r="BA5430" s="9"/>
      <c r="BB5430" s="9"/>
      <c r="BC5430" s="9"/>
      <c r="BD5430" s="9"/>
      <c r="BE5430" s="9"/>
      <c r="BF5430" s="9"/>
      <c r="BG5430" s="9"/>
      <c r="BH5430" s="9"/>
      <c r="BI5430" s="9"/>
      <c r="BJ5430" s="9"/>
      <c r="BK5430" s="9"/>
      <c r="BL5430" s="9"/>
      <c r="BM5430" s="9"/>
      <c r="BN5430" s="9"/>
      <c r="BO5430" s="9"/>
      <c r="BP5430" s="9"/>
      <c r="BQ5430" s="9"/>
      <c r="BT5430" s="9"/>
      <c r="BU5430" s="9"/>
      <c r="BX5430" s="9"/>
      <c r="BY5430" s="9"/>
      <c r="CB5430" s="9"/>
      <c r="CC5430" s="9"/>
      <c r="CF5430" s="9"/>
      <c r="CG5430" s="9"/>
      <c r="CJ5430" s="9"/>
      <c r="CK5430" s="9"/>
      <c r="CN5430" s="9"/>
      <c r="CO5430" s="9"/>
      <c r="CP5430" s="9"/>
      <c r="CQ5430" s="9"/>
      <c r="CR5430" s="9"/>
      <c r="CS5430" s="9"/>
      <c r="CT5430" s="9"/>
      <c r="CU5430" s="9"/>
      <c r="CV5430" s="9"/>
      <c r="CW5430" s="9"/>
      <c r="CX5430" s="9"/>
      <c r="CY5430" s="9"/>
      <c r="CZ5430" s="9"/>
      <c r="DA5430" s="9"/>
      <c r="DB5430" s="9"/>
      <c r="DC5430" s="9"/>
      <c r="DD5430" s="9"/>
      <c r="DE5430" s="9"/>
      <c r="DF5430" s="9"/>
      <c r="DG5430" s="9"/>
      <c r="DH5430" s="9"/>
      <c r="DI5430" s="9"/>
      <c r="DJ5430" s="9"/>
      <c r="DK5430" s="9"/>
      <c r="DL5430" s="9"/>
      <c r="DM5430" s="9"/>
      <c r="DN5430" s="9"/>
      <c r="DO5430" s="9"/>
      <c r="DP5430" s="9"/>
      <c r="DQ5430" s="9"/>
      <c r="DR5430" s="9"/>
      <c r="DS5430" s="9"/>
      <c r="DT5430" s="9"/>
      <c r="DU5430" s="9"/>
      <c r="DV5430" s="9"/>
      <c r="DW5430" s="9"/>
      <c r="DX5430" s="9"/>
      <c r="DY5430" s="9"/>
      <c r="DZ5430" s="9"/>
      <c r="EA5430" s="9"/>
    </row>
    <row r="5431" spans="2:131" ht="19.5" customHeight="1" x14ac:dyDescent="0.25">
      <c r="B5431" s="9"/>
      <c r="D5431" s="9"/>
      <c r="G5431" s="9"/>
      <c r="R5431" s="9"/>
      <c r="S5431" s="9"/>
      <c r="T5431" s="9"/>
      <c r="U5431" s="9"/>
      <c r="V5431" s="9"/>
      <c r="W5431" s="9"/>
      <c r="X5431" s="9"/>
      <c r="Y5431" s="9"/>
      <c r="Z5431" s="9"/>
      <c r="AA5431" s="9"/>
      <c r="AB5431" s="9"/>
      <c r="AC5431" s="9"/>
      <c r="AD5431" s="9"/>
      <c r="AE5431" s="9"/>
      <c r="AF5431" s="55"/>
      <c r="AG5431" s="55"/>
      <c r="AH5431" s="9"/>
      <c r="AI5431" s="9"/>
      <c r="AJ5431" s="9"/>
      <c r="AK5431" s="9"/>
      <c r="AL5431" s="9"/>
      <c r="AM5431" s="9"/>
      <c r="AN5431" s="9"/>
      <c r="AO5431" s="9"/>
      <c r="AP5431" s="9"/>
      <c r="AQ5431" s="9"/>
      <c r="AR5431" s="9"/>
      <c r="AS5431" s="9"/>
      <c r="AT5431" s="9"/>
      <c r="AU5431" s="9"/>
      <c r="AV5431" s="9"/>
      <c r="AW5431" s="9"/>
      <c r="AX5431" s="9"/>
      <c r="AY5431" s="9"/>
      <c r="AZ5431" s="9"/>
      <c r="BA5431" s="9"/>
      <c r="BB5431" s="9"/>
      <c r="BC5431" s="9"/>
      <c r="BD5431" s="9"/>
      <c r="BE5431" s="9"/>
      <c r="BF5431" s="9"/>
      <c r="BG5431" s="9"/>
      <c r="BH5431" s="9"/>
      <c r="BI5431" s="9"/>
      <c r="BJ5431" s="9"/>
      <c r="BK5431" s="9"/>
      <c r="BL5431" s="9"/>
      <c r="BM5431" s="9"/>
      <c r="BN5431" s="9"/>
      <c r="BO5431" s="9"/>
      <c r="BP5431" s="9"/>
      <c r="BQ5431" s="9"/>
      <c r="BT5431" s="9"/>
      <c r="BU5431" s="9"/>
      <c r="BX5431" s="9"/>
      <c r="BY5431" s="9"/>
      <c r="CB5431" s="9"/>
      <c r="CC5431" s="9"/>
      <c r="CF5431" s="9"/>
      <c r="CG5431" s="9"/>
      <c r="CJ5431" s="9"/>
      <c r="CK5431" s="9"/>
      <c r="CN5431" s="9"/>
      <c r="CO5431" s="9"/>
      <c r="CP5431" s="9"/>
      <c r="CQ5431" s="9"/>
      <c r="CR5431" s="9"/>
      <c r="CS5431" s="9"/>
      <c r="CT5431" s="9"/>
      <c r="CU5431" s="9"/>
      <c r="CV5431" s="9"/>
      <c r="CW5431" s="9"/>
      <c r="CX5431" s="9"/>
      <c r="CY5431" s="9"/>
      <c r="CZ5431" s="9"/>
      <c r="DA5431" s="9"/>
      <c r="DB5431" s="9"/>
      <c r="DC5431" s="9"/>
      <c r="DD5431" s="9"/>
      <c r="DE5431" s="9"/>
      <c r="DF5431" s="9"/>
      <c r="DG5431" s="9"/>
      <c r="DH5431" s="9"/>
      <c r="DI5431" s="9"/>
      <c r="DJ5431" s="9"/>
      <c r="DK5431" s="9"/>
      <c r="DL5431" s="9"/>
      <c r="DM5431" s="9"/>
      <c r="DN5431" s="9"/>
      <c r="DO5431" s="9"/>
      <c r="DP5431" s="9"/>
      <c r="DQ5431" s="9"/>
      <c r="DR5431" s="9"/>
      <c r="DS5431" s="9"/>
      <c r="DT5431" s="9"/>
      <c r="DU5431" s="9"/>
      <c r="DV5431" s="9"/>
      <c r="DW5431" s="9"/>
      <c r="DX5431" s="9"/>
      <c r="DY5431" s="9"/>
      <c r="DZ5431" s="9"/>
      <c r="EA5431" s="9"/>
    </row>
    <row r="5432" spans="2:131" ht="19.5" customHeight="1" x14ac:dyDescent="0.25">
      <c r="B5432" s="9"/>
      <c r="D5432" s="9"/>
      <c r="G5432" s="9"/>
      <c r="R5432" s="9"/>
      <c r="S5432" s="9"/>
      <c r="T5432" s="9"/>
      <c r="U5432" s="9"/>
      <c r="V5432" s="9"/>
      <c r="W5432" s="9"/>
      <c r="X5432" s="9"/>
      <c r="Y5432" s="9"/>
      <c r="Z5432" s="9"/>
      <c r="AA5432" s="9"/>
      <c r="AB5432" s="9"/>
      <c r="AC5432" s="9"/>
      <c r="AD5432" s="9"/>
      <c r="AE5432" s="9"/>
      <c r="AF5432" s="55"/>
      <c r="AG5432" s="55"/>
      <c r="AH5432" s="9"/>
      <c r="AI5432" s="9"/>
      <c r="AJ5432" s="9"/>
      <c r="AK5432" s="9"/>
      <c r="AL5432" s="9"/>
      <c r="AM5432" s="9"/>
      <c r="AN5432" s="9"/>
      <c r="AO5432" s="9"/>
      <c r="AP5432" s="9"/>
      <c r="AQ5432" s="9"/>
      <c r="AR5432" s="9"/>
      <c r="AS5432" s="9"/>
      <c r="AT5432" s="9"/>
      <c r="AU5432" s="9"/>
      <c r="AV5432" s="9"/>
      <c r="AW5432" s="9"/>
      <c r="AX5432" s="9"/>
      <c r="AY5432" s="9"/>
      <c r="AZ5432" s="9"/>
      <c r="BA5432" s="9"/>
      <c r="BB5432" s="9"/>
      <c r="BC5432" s="9"/>
      <c r="BD5432" s="9"/>
      <c r="BE5432" s="9"/>
      <c r="BF5432" s="9"/>
      <c r="BG5432" s="9"/>
      <c r="BH5432" s="9"/>
      <c r="BI5432" s="9"/>
      <c r="BJ5432" s="9"/>
      <c r="BK5432" s="9"/>
      <c r="BL5432" s="9"/>
      <c r="BM5432" s="9"/>
      <c r="BN5432" s="9"/>
      <c r="BO5432" s="9"/>
      <c r="BP5432" s="9"/>
      <c r="BQ5432" s="9"/>
      <c r="BT5432" s="9"/>
      <c r="BU5432" s="9"/>
      <c r="BX5432" s="9"/>
      <c r="BY5432" s="9"/>
      <c r="CB5432" s="9"/>
      <c r="CC5432" s="9"/>
      <c r="CF5432" s="9"/>
      <c r="CG5432" s="9"/>
      <c r="CJ5432" s="9"/>
      <c r="CK5432" s="9"/>
      <c r="CN5432" s="9"/>
      <c r="CO5432" s="9"/>
      <c r="CP5432" s="9"/>
      <c r="CQ5432" s="9"/>
      <c r="CR5432" s="9"/>
      <c r="CS5432" s="9"/>
      <c r="CT5432" s="9"/>
      <c r="CU5432" s="9"/>
      <c r="CV5432" s="9"/>
      <c r="CW5432" s="9"/>
      <c r="CX5432" s="9"/>
      <c r="CY5432" s="9"/>
      <c r="CZ5432" s="9"/>
      <c r="DA5432" s="9"/>
      <c r="DB5432" s="9"/>
      <c r="DC5432" s="9"/>
      <c r="DD5432" s="9"/>
      <c r="DE5432" s="9"/>
      <c r="DF5432" s="9"/>
      <c r="DG5432" s="9"/>
      <c r="DH5432" s="9"/>
      <c r="DI5432" s="9"/>
      <c r="DJ5432" s="9"/>
      <c r="DK5432" s="9"/>
      <c r="DL5432" s="9"/>
      <c r="DM5432" s="9"/>
      <c r="DN5432" s="9"/>
      <c r="DO5432" s="9"/>
      <c r="DP5432" s="9"/>
      <c r="DQ5432" s="9"/>
      <c r="DR5432" s="9"/>
      <c r="DS5432" s="9"/>
      <c r="DT5432" s="9"/>
      <c r="DU5432" s="9"/>
      <c r="DV5432" s="9"/>
      <c r="DW5432" s="9"/>
      <c r="DX5432" s="9"/>
      <c r="DY5432" s="9"/>
      <c r="DZ5432" s="9"/>
      <c r="EA5432" s="9"/>
    </row>
    <row r="5433" spans="2:131" ht="19.5" customHeight="1" x14ac:dyDescent="0.25">
      <c r="B5433" s="9"/>
      <c r="D5433" s="9"/>
      <c r="G5433" s="9"/>
      <c r="R5433" s="9"/>
      <c r="S5433" s="9"/>
      <c r="T5433" s="9"/>
      <c r="U5433" s="9"/>
      <c r="V5433" s="9"/>
      <c r="W5433" s="9"/>
      <c r="X5433" s="9"/>
      <c r="Y5433" s="9"/>
      <c r="Z5433" s="9"/>
      <c r="AA5433" s="9"/>
      <c r="AB5433" s="9"/>
      <c r="AC5433" s="9"/>
      <c r="AD5433" s="9"/>
      <c r="AE5433" s="9"/>
      <c r="AF5433" s="55"/>
      <c r="AG5433" s="55"/>
      <c r="AH5433" s="9"/>
      <c r="AI5433" s="9"/>
      <c r="AJ5433" s="9"/>
      <c r="AK5433" s="9"/>
      <c r="AL5433" s="9"/>
      <c r="AM5433" s="9"/>
      <c r="AN5433" s="9"/>
      <c r="AO5433" s="9"/>
      <c r="AP5433" s="9"/>
      <c r="AQ5433" s="9"/>
      <c r="AR5433" s="9"/>
      <c r="AS5433" s="9"/>
      <c r="AT5433" s="9"/>
      <c r="AU5433" s="9"/>
      <c r="AV5433" s="9"/>
      <c r="AW5433" s="9"/>
      <c r="AX5433" s="9"/>
      <c r="AY5433" s="9"/>
      <c r="AZ5433" s="9"/>
      <c r="BA5433" s="9"/>
      <c r="BB5433" s="9"/>
      <c r="BC5433" s="9"/>
      <c r="BD5433" s="9"/>
      <c r="BE5433" s="9"/>
      <c r="BF5433" s="9"/>
      <c r="BG5433" s="9"/>
      <c r="BH5433" s="9"/>
      <c r="BI5433" s="9"/>
      <c r="BJ5433" s="9"/>
      <c r="BK5433" s="9"/>
      <c r="BL5433" s="9"/>
      <c r="BM5433" s="9"/>
      <c r="BN5433" s="9"/>
      <c r="BO5433" s="9"/>
      <c r="BP5433" s="9"/>
      <c r="BQ5433" s="9"/>
      <c r="BT5433" s="9"/>
      <c r="BU5433" s="9"/>
      <c r="BX5433" s="9"/>
      <c r="BY5433" s="9"/>
      <c r="CB5433" s="9"/>
      <c r="CC5433" s="9"/>
      <c r="CF5433" s="9"/>
      <c r="CG5433" s="9"/>
      <c r="CJ5433" s="9"/>
      <c r="CK5433" s="9"/>
      <c r="CN5433" s="9"/>
      <c r="CO5433" s="9"/>
      <c r="CP5433" s="9"/>
      <c r="CQ5433" s="9"/>
      <c r="CR5433" s="9"/>
      <c r="CS5433" s="9"/>
      <c r="CT5433" s="9"/>
      <c r="CU5433" s="9"/>
      <c r="CV5433" s="9"/>
      <c r="CW5433" s="9"/>
      <c r="CX5433" s="9"/>
      <c r="CY5433" s="9"/>
      <c r="CZ5433" s="9"/>
      <c r="DA5433" s="9"/>
      <c r="DB5433" s="9"/>
      <c r="DC5433" s="9"/>
      <c r="DD5433" s="9"/>
      <c r="DE5433" s="9"/>
      <c r="DF5433" s="9"/>
      <c r="DG5433" s="9"/>
      <c r="DH5433" s="9"/>
      <c r="DI5433" s="9"/>
      <c r="DJ5433" s="9"/>
      <c r="DK5433" s="9"/>
      <c r="DL5433" s="9"/>
      <c r="DM5433" s="9"/>
      <c r="DN5433" s="9"/>
      <c r="DO5433" s="9"/>
      <c r="DP5433" s="9"/>
      <c r="DQ5433" s="9"/>
      <c r="DR5433" s="9"/>
      <c r="DS5433" s="9"/>
      <c r="DT5433" s="9"/>
      <c r="DU5433" s="9"/>
      <c r="DV5433" s="9"/>
      <c r="DW5433" s="9"/>
      <c r="DX5433" s="9"/>
      <c r="DY5433" s="9"/>
      <c r="DZ5433" s="9"/>
      <c r="EA5433" s="9"/>
    </row>
    <row r="5434" spans="2:131" ht="19.5" customHeight="1" x14ac:dyDescent="0.25">
      <c r="B5434" s="9"/>
      <c r="D5434" s="9"/>
      <c r="G5434" s="9"/>
      <c r="R5434" s="9"/>
      <c r="S5434" s="9"/>
      <c r="T5434" s="9"/>
      <c r="U5434" s="9"/>
      <c r="V5434" s="9"/>
      <c r="W5434" s="9"/>
      <c r="X5434" s="9"/>
      <c r="Y5434" s="9"/>
      <c r="Z5434" s="9"/>
      <c r="AA5434" s="9"/>
      <c r="AB5434" s="9"/>
      <c r="AC5434" s="9"/>
      <c r="AD5434" s="9"/>
      <c r="AE5434" s="9"/>
      <c r="AF5434" s="55"/>
      <c r="AG5434" s="55"/>
      <c r="AH5434" s="9"/>
      <c r="AI5434" s="9"/>
      <c r="AJ5434" s="9"/>
      <c r="AK5434" s="9"/>
      <c r="AL5434" s="9"/>
      <c r="AM5434" s="9"/>
      <c r="AN5434" s="9"/>
      <c r="AO5434" s="9"/>
      <c r="AP5434" s="9"/>
      <c r="AQ5434" s="9"/>
      <c r="AR5434" s="9"/>
      <c r="AS5434" s="9"/>
      <c r="AT5434" s="9"/>
      <c r="AU5434" s="9"/>
      <c r="AV5434" s="9"/>
      <c r="AW5434" s="9"/>
      <c r="AX5434" s="9"/>
      <c r="AY5434" s="9"/>
      <c r="AZ5434" s="9"/>
      <c r="BA5434" s="9"/>
      <c r="BB5434" s="9"/>
      <c r="BC5434" s="9"/>
      <c r="BD5434" s="9"/>
      <c r="BE5434" s="9"/>
      <c r="BF5434" s="9"/>
      <c r="BG5434" s="9"/>
      <c r="BH5434" s="9"/>
      <c r="BI5434" s="9"/>
      <c r="BJ5434" s="9"/>
      <c r="BK5434" s="9"/>
      <c r="BL5434" s="9"/>
      <c r="BM5434" s="9"/>
      <c r="BN5434" s="9"/>
      <c r="BO5434" s="9"/>
      <c r="BP5434" s="9"/>
      <c r="BQ5434" s="9"/>
      <c r="BT5434" s="9"/>
      <c r="BU5434" s="9"/>
      <c r="BX5434" s="9"/>
      <c r="BY5434" s="9"/>
      <c r="CB5434" s="9"/>
      <c r="CC5434" s="9"/>
      <c r="CF5434" s="9"/>
      <c r="CG5434" s="9"/>
      <c r="CJ5434" s="9"/>
      <c r="CK5434" s="9"/>
      <c r="CN5434" s="9"/>
      <c r="CO5434" s="9"/>
      <c r="CP5434" s="9"/>
      <c r="CQ5434" s="9"/>
      <c r="CR5434" s="9"/>
      <c r="CS5434" s="9"/>
      <c r="CT5434" s="9"/>
      <c r="CU5434" s="9"/>
      <c r="CV5434" s="9"/>
      <c r="CW5434" s="9"/>
      <c r="CX5434" s="9"/>
      <c r="CY5434" s="9"/>
      <c r="CZ5434" s="9"/>
      <c r="DA5434" s="9"/>
      <c r="DB5434" s="9"/>
      <c r="DC5434" s="9"/>
      <c r="DD5434" s="9"/>
      <c r="DE5434" s="9"/>
      <c r="DF5434" s="9"/>
      <c r="DG5434" s="9"/>
      <c r="DH5434" s="9"/>
      <c r="DI5434" s="9"/>
      <c r="DJ5434" s="9"/>
      <c r="DK5434" s="9"/>
      <c r="DL5434" s="9"/>
      <c r="DM5434" s="9"/>
      <c r="DN5434" s="9"/>
      <c r="DO5434" s="9"/>
      <c r="DP5434" s="9"/>
      <c r="DQ5434" s="9"/>
      <c r="DR5434" s="9"/>
      <c r="DS5434" s="9"/>
      <c r="DT5434" s="9"/>
      <c r="DU5434" s="9"/>
      <c r="DV5434" s="9"/>
      <c r="DW5434" s="9"/>
      <c r="DX5434" s="9"/>
      <c r="DY5434" s="9"/>
      <c r="DZ5434" s="9"/>
      <c r="EA5434" s="9"/>
    </row>
    <row r="5435" spans="2:131" ht="19.5" customHeight="1" x14ac:dyDescent="0.25">
      <c r="B5435" s="9"/>
      <c r="D5435" s="9"/>
      <c r="G5435" s="9"/>
      <c r="R5435" s="9"/>
      <c r="S5435" s="9"/>
      <c r="T5435" s="9"/>
      <c r="U5435" s="9"/>
      <c r="V5435" s="9"/>
      <c r="W5435" s="9"/>
      <c r="X5435" s="9"/>
      <c r="Y5435" s="9"/>
      <c r="Z5435" s="9"/>
      <c r="AA5435" s="9"/>
      <c r="AB5435" s="9"/>
      <c r="AC5435" s="9"/>
      <c r="AD5435" s="9"/>
      <c r="AE5435" s="9"/>
      <c r="AF5435" s="55"/>
      <c r="AG5435" s="55"/>
      <c r="AH5435" s="9"/>
      <c r="AI5435" s="9"/>
      <c r="AJ5435" s="9"/>
      <c r="AK5435" s="9"/>
      <c r="AL5435" s="9"/>
      <c r="AM5435" s="9"/>
      <c r="AN5435" s="9"/>
      <c r="AO5435" s="9"/>
      <c r="AP5435" s="9"/>
      <c r="AQ5435" s="9"/>
      <c r="AR5435" s="9"/>
      <c r="AS5435" s="9"/>
      <c r="AT5435" s="9"/>
      <c r="AU5435" s="9"/>
      <c r="AV5435" s="9"/>
      <c r="AW5435" s="9"/>
      <c r="AX5435" s="9"/>
      <c r="AY5435" s="9"/>
      <c r="AZ5435" s="9"/>
      <c r="BA5435" s="9"/>
      <c r="BB5435" s="9"/>
      <c r="BC5435" s="9"/>
      <c r="BD5435" s="9"/>
      <c r="BE5435" s="9"/>
      <c r="BF5435" s="9"/>
      <c r="BG5435" s="9"/>
      <c r="BH5435" s="9"/>
      <c r="BI5435" s="9"/>
      <c r="BJ5435" s="9"/>
      <c r="BK5435" s="9"/>
      <c r="BL5435" s="9"/>
      <c r="BM5435" s="9"/>
      <c r="BN5435" s="9"/>
      <c r="BO5435" s="9"/>
      <c r="BP5435" s="9"/>
      <c r="BQ5435" s="9"/>
      <c r="BT5435" s="9"/>
      <c r="BU5435" s="9"/>
      <c r="BX5435" s="9"/>
      <c r="BY5435" s="9"/>
      <c r="CB5435" s="9"/>
      <c r="CC5435" s="9"/>
      <c r="CF5435" s="9"/>
      <c r="CG5435" s="9"/>
      <c r="CJ5435" s="9"/>
      <c r="CK5435" s="9"/>
      <c r="CN5435" s="9"/>
      <c r="CO5435" s="9"/>
      <c r="CP5435" s="9"/>
      <c r="CQ5435" s="9"/>
      <c r="CR5435" s="9"/>
      <c r="CS5435" s="9"/>
      <c r="CT5435" s="9"/>
      <c r="CU5435" s="9"/>
      <c r="CV5435" s="9"/>
      <c r="CW5435" s="9"/>
      <c r="CX5435" s="9"/>
      <c r="CY5435" s="9"/>
      <c r="CZ5435" s="9"/>
      <c r="DA5435" s="9"/>
      <c r="DB5435" s="9"/>
      <c r="DC5435" s="9"/>
      <c r="DD5435" s="9"/>
      <c r="DE5435" s="9"/>
      <c r="DF5435" s="9"/>
      <c r="DG5435" s="9"/>
      <c r="DH5435" s="9"/>
      <c r="DI5435" s="9"/>
      <c r="DJ5435" s="9"/>
      <c r="DK5435" s="9"/>
      <c r="DL5435" s="9"/>
      <c r="DM5435" s="9"/>
      <c r="DN5435" s="9"/>
      <c r="DO5435" s="9"/>
      <c r="DP5435" s="9"/>
      <c r="DQ5435" s="9"/>
      <c r="DR5435" s="9"/>
      <c r="DS5435" s="9"/>
      <c r="DT5435" s="9"/>
      <c r="DU5435" s="9"/>
      <c r="DV5435" s="9"/>
      <c r="DW5435" s="9"/>
      <c r="DX5435" s="9"/>
      <c r="DY5435" s="9"/>
      <c r="DZ5435" s="9"/>
      <c r="EA5435" s="9"/>
    </row>
    <row r="5436" spans="2:131" ht="19.5" customHeight="1" x14ac:dyDescent="0.25">
      <c r="B5436" s="9"/>
      <c r="D5436" s="9"/>
      <c r="G5436" s="9"/>
      <c r="R5436" s="9"/>
      <c r="S5436" s="9"/>
      <c r="T5436" s="9"/>
      <c r="U5436" s="9"/>
      <c r="V5436" s="9"/>
      <c r="W5436" s="9"/>
      <c r="X5436" s="9"/>
      <c r="Y5436" s="9"/>
      <c r="Z5436" s="9"/>
      <c r="AA5436" s="9"/>
      <c r="AB5436" s="9"/>
      <c r="AC5436" s="9"/>
      <c r="AD5436" s="9"/>
      <c r="AE5436" s="9"/>
      <c r="AF5436" s="55"/>
      <c r="AG5436" s="55"/>
      <c r="AH5436" s="9"/>
      <c r="AI5436" s="9"/>
      <c r="AJ5436" s="9"/>
      <c r="AK5436" s="9"/>
      <c r="AL5436" s="9"/>
      <c r="AM5436" s="9"/>
      <c r="AN5436" s="9"/>
      <c r="AO5436" s="9"/>
      <c r="AP5436" s="9"/>
      <c r="AQ5436" s="9"/>
      <c r="AR5436" s="9"/>
      <c r="AS5436" s="9"/>
      <c r="AT5436" s="9"/>
      <c r="AU5436" s="9"/>
      <c r="AV5436" s="9"/>
      <c r="AW5436" s="9"/>
      <c r="AX5436" s="9"/>
      <c r="AY5436" s="9"/>
      <c r="AZ5436" s="9"/>
      <c r="BA5436" s="9"/>
      <c r="BB5436" s="9"/>
      <c r="BC5436" s="9"/>
      <c r="BD5436" s="9"/>
      <c r="BE5436" s="9"/>
      <c r="BF5436" s="9"/>
      <c r="BG5436" s="9"/>
      <c r="BH5436" s="9"/>
      <c r="BI5436" s="9"/>
      <c r="BJ5436" s="9"/>
      <c r="BK5436" s="9"/>
      <c r="BL5436" s="9"/>
      <c r="BM5436" s="9"/>
      <c r="BN5436" s="9"/>
      <c r="BO5436" s="9"/>
      <c r="BP5436" s="9"/>
      <c r="BQ5436" s="9"/>
      <c r="BT5436" s="9"/>
      <c r="BU5436" s="9"/>
      <c r="BX5436" s="9"/>
      <c r="BY5436" s="9"/>
      <c r="CB5436" s="9"/>
      <c r="CC5436" s="9"/>
      <c r="CF5436" s="9"/>
      <c r="CG5436" s="9"/>
      <c r="CJ5436" s="9"/>
      <c r="CK5436" s="9"/>
      <c r="CN5436" s="9"/>
      <c r="CO5436" s="9"/>
      <c r="CP5436" s="9"/>
      <c r="CQ5436" s="9"/>
      <c r="CR5436" s="9"/>
      <c r="CS5436" s="9"/>
      <c r="CT5436" s="9"/>
      <c r="CU5436" s="9"/>
      <c r="CV5436" s="9"/>
      <c r="CW5436" s="9"/>
      <c r="CX5436" s="9"/>
      <c r="CY5436" s="9"/>
      <c r="CZ5436" s="9"/>
      <c r="DA5436" s="9"/>
      <c r="DB5436" s="9"/>
      <c r="DC5436" s="9"/>
      <c r="DD5436" s="9"/>
      <c r="DE5436" s="9"/>
      <c r="DF5436" s="9"/>
      <c r="DG5436" s="9"/>
      <c r="DH5436" s="9"/>
      <c r="DI5436" s="9"/>
      <c r="DJ5436" s="9"/>
      <c r="DK5436" s="9"/>
      <c r="DL5436" s="9"/>
      <c r="DM5436" s="9"/>
      <c r="DN5436" s="9"/>
      <c r="DO5436" s="9"/>
      <c r="DP5436" s="9"/>
      <c r="DQ5436" s="9"/>
      <c r="DR5436" s="9"/>
      <c r="DS5436" s="9"/>
      <c r="DT5436" s="9"/>
      <c r="DU5436" s="9"/>
      <c r="DV5436" s="9"/>
      <c r="DW5436" s="9"/>
      <c r="DX5436" s="9"/>
      <c r="DY5436" s="9"/>
      <c r="DZ5436" s="9"/>
      <c r="EA5436" s="9"/>
    </row>
    <row r="5437" spans="2:131" ht="19.5" customHeight="1" x14ac:dyDescent="0.25">
      <c r="B5437" s="9"/>
      <c r="D5437" s="9"/>
      <c r="G5437" s="9"/>
      <c r="R5437" s="9"/>
      <c r="S5437" s="9"/>
      <c r="T5437" s="9"/>
      <c r="U5437" s="9"/>
      <c r="V5437" s="9"/>
      <c r="W5437" s="9"/>
      <c r="X5437" s="9"/>
      <c r="Y5437" s="9"/>
      <c r="Z5437" s="9"/>
      <c r="AA5437" s="9"/>
      <c r="AB5437" s="9"/>
      <c r="AC5437" s="9"/>
      <c r="AD5437" s="9"/>
      <c r="AE5437" s="9"/>
      <c r="AF5437" s="55"/>
      <c r="AG5437" s="55"/>
      <c r="AH5437" s="9"/>
      <c r="AI5437" s="9"/>
      <c r="AJ5437" s="9"/>
      <c r="AK5437" s="9"/>
      <c r="AL5437" s="9"/>
      <c r="AM5437" s="9"/>
      <c r="AN5437" s="9"/>
      <c r="AO5437" s="9"/>
      <c r="AP5437" s="9"/>
      <c r="AQ5437" s="9"/>
      <c r="AR5437" s="9"/>
      <c r="AS5437" s="9"/>
      <c r="AT5437" s="9"/>
      <c r="AU5437" s="9"/>
      <c r="AV5437" s="9"/>
      <c r="AW5437" s="9"/>
      <c r="AX5437" s="9"/>
      <c r="AY5437" s="9"/>
      <c r="AZ5437" s="9"/>
      <c r="BA5437" s="9"/>
      <c r="BB5437" s="9"/>
      <c r="BC5437" s="9"/>
      <c r="BD5437" s="9"/>
      <c r="BE5437" s="9"/>
      <c r="BF5437" s="9"/>
      <c r="BG5437" s="9"/>
      <c r="BH5437" s="9"/>
      <c r="BI5437" s="9"/>
      <c r="BJ5437" s="9"/>
      <c r="BK5437" s="9"/>
      <c r="BL5437" s="9"/>
      <c r="BM5437" s="9"/>
      <c r="BN5437" s="9"/>
      <c r="BO5437" s="9"/>
      <c r="BP5437" s="9"/>
      <c r="BQ5437" s="9"/>
      <c r="BT5437" s="9"/>
      <c r="BU5437" s="9"/>
      <c r="BX5437" s="9"/>
      <c r="BY5437" s="9"/>
      <c r="CB5437" s="9"/>
      <c r="CC5437" s="9"/>
      <c r="CF5437" s="9"/>
      <c r="CG5437" s="9"/>
      <c r="CJ5437" s="9"/>
      <c r="CK5437" s="9"/>
      <c r="CN5437" s="9"/>
      <c r="CO5437" s="9"/>
      <c r="CP5437" s="9"/>
      <c r="CQ5437" s="9"/>
      <c r="CR5437" s="9"/>
      <c r="CS5437" s="9"/>
      <c r="CT5437" s="9"/>
      <c r="CU5437" s="9"/>
      <c r="CV5437" s="9"/>
      <c r="CW5437" s="9"/>
      <c r="CX5437" s="9"/>
      <c r="CY5437" s="9"/>
      <c r="CZ5437" s="9"/>
      <c r="DA5437" s="9"/>
      <c r="DB5437" s="9"/>
      <c r="DC5437" s="9"/>
      <c r="DD5437" s="9"/>
      <c r="DE5437" s="9"/>
      <c r="DF5437" s="9"/>
      <c r="DG5437" s="9"/>
      <c r="DH5437" s="9"/>
      <c r="DI5437" s="9"/>
      <c r="DJ5437" s="9"/>
      <c r="DK5437" s="9"/>
      <c r="DL5437" s="9"/>
      <c r="DM5437" s="9"/>
      <c r="DN5437" s="9"/>
      <c r="DO5437" s="9"/>
      <c r="DP5437" s="9"/>
      <c r="DQ5437" s="9"/>
      <c r="DR5437" s="9"/>
      <c r="DS5437" s="9"/>
      <c r="DT5437" s="9"/>
      <c r="DU5437" s="9"/>
      <c r="DV5437" s="9"/>
      <c r="DW5437" s="9"/>
      <c r="DX5437" s="9"/>
      <c r="DY5437" s="9"/>
      <c r="DZ5437" s="9"/>
      <c r="EA5437" s="9"/>
    </row>
    <row r="5438" spans="2:131" ht="19.5" customHeight="1" x14ac:dyDescent="0.25">
      <c r="B5438" s="9"/>
      <c r="D5438" s="9"/>
      <c r="G5438" s="9"/>
      <c r="R5438" s="9"/>
      <c r="S5438" s="9"/>
      <c r="T5438" s="9"/>
      <c r="U5438" s="9"/>
      <c r="V5438" s="9"/>
      <c r="W5438" s="9"/>
      <c r="X5438" s="9"/>
      <c r="Y5438" s="9"/>
      <c r="Z5438" s="9"/>
      <c r="AA5438" s="9"/>
      <c r="AB5438" s="9"/>
      <c r="AC5438" s="9"/>
      <c r="AD5438" s="9"/>
      <c r="AE5438" s="9"/>
      <c r="AF5438" s="55"/>
      <c r="AG5438" s="55"/>
      <c r="AH5438" s="9"/>
      <c r="AI5438" s="9"/>
      <c r="AJ5438" s="9"/>
      <c r="AK5438" s="9"/>
      <c r="AL5438" s="9"/>
      <c r="AM5438" s="9"/>
      <c r="AN5438" s="9"/>
      <c r="AO5438" s="9"/>
      <c r="AP5438" s="9"/>
      <c r="AQ5438" s="9"/>
      <c r="AR5438" s="9"/>
      <c r="AS5438" s="9"/>
      <c r="AT5438" s="9"/>
      <c r="AU5438" s="9"/>
      <c r="AV5438" s="9"/>
      <c r="AW5438" s="9"/>
      <c r="AX5438" s="9"/>
      <c r="AY5438" s="9"/>
      <c r="AZ5438" s="9"/>
      <c r="BA5438" s="9"/>
      <c r="BB5438" s="9"/>
      <c r="BC5438" s="9"/>
      <c r="BD5438" s="9"/>
      <c r="BE5438" s="9"/>
      <c r="BF5438" s="9"/>
      <c r="BG5438" s="9"/>
      <c r="BH5438" s="9"/>
      <c r="BI5438" s="9"/>
      <c r="BJ5438" s="9"/>
      <c r="BK5438" s="9"/>
      <c r="BL5438" s="9"/>
      <c r="BM5438" s="9"/>
      <c r="BN5438" s="9"/>
      <c r="BO5438" s="9"/>
      <c r="BP5438" s="9"/>
      <c r="BQ5438" s="9"/>
      <c r="BT5438" s="9"/>
      <c r="BU5438" s="9"/>
      <c r="BX5438" s="9"/>
      <c r="BY5438" s="9"/>
      <c r="CB5438" s="9"/>
      <c r="CC5438" s="9"/>
      <c r="CF5438" s="9"/>
      <c r="CG5438" s="9"/>
      <c r="CJ5438" s="9"/>
      <c r="CK5438" s="9"/>
      <c r="CN5438" s="9"/>
      <c r="CO5438" s="9"/>
      <c r="CP5438" s="9"/>
      <c r="CQ5438" s="9"/>
      <c r="CR5438" s="9"/>
      <c r="CS5438" s="9"/>
      <c r="CT5438" s="9"/>
      <c r="CU5438" s="9"/>
      <c r="CV5438" s="9"/>
      <c r="CW5438" s="9"/>
      <c r="CX5438" s="9"/>
      <c r="CY5438" s="9"/>
      <c r="CZ5438" s="9"/>
      <c r="DA5438" s="9"/>
      <c r="DB5438" s="9"/>
      <c r="DC5438" s="9"/>
      <c r="DD5438" s="9"/>
      <c r="DE5438" s="9"/>
      <c r="DF5438" s="9"/>
      <c r="DG5438" s="9"/>
      <c r="DH5438" s="9"/>
      <c r="DI5438" s="9"/>
      <c r="DJ5438" s="9"/>
      <c r="DK5438" s="9"/>
      <c r="DL5438" s="9"/>
      <c r="DM5438" s="9"/>
      <c r="DN5438" s="9"/>
      <c r="DO5438" s="9"/>
      <c r="DP5438" s="9"/>
      <c r="DQ5438" s="9"/>
      <c r="DR5438" s="9"/>
      <c r="DS5438" s="9"/>
      <c r="DT5438" s="9"/>
      <c r="DU5438" s="9"/>
      <c r="DV5438" s="9"/>
      <c r="DW5438" s="9"/>
      <c r="DX5438" s="9"/>
      <c r="DY5438" s="9"/>
      <c r="DZ5438" s="9"/>
      <c r="EA5438" s="9"/>
    </row>
    <row r="5439" spans="2:131" ht="19.5" customHeight="1" x14ac:dyDescent="0.25">
      <c r="B5439" s="9"/>
      <c r="D5439" s="9"/>
      <c r="G5439" s="9"/>
      <c r="R5439" s="9"/>
      <c r="S5439" s="9"/>
      <c r="T5439" s="9"/>
      <c r="U5439" s="9"/>
      <c r="V5439" s="9"/>
      <c r="W5439" s="9"/>
      <c r="X5439" s="9"/>
      <c r="Y5439" s="9"/>
      <c r="Z5439" s="9"/>
      <c r="AA5439" s="9"/>
      <c r="AB5439" s="9"/>
      <c r="AC5439" s="9"/>
      <c r="AD5439" s="9"/>
      <c r="AE5439" s="9"/>
      <c r="AF5439" s="55"/>
      <c r="AG5439" s="55"/>
      <c r="AH5439" s="9"/>
      <c r="AI5439" s="9"/>
      <c r="AJ5439" s="9"/>
      <c r="AK5439" s="9"/>
      <c r="AL5439" s="9"/>
      <c r="AM5439" s="9"/>
      <c r="AN5439" s="9"/>
      <c r="AO5439" s="9"/>
      <c r="AP5439" s="9"/>
      <c r="AQ5439" s="9"/>
      <c r="AR5439" s="9"/>
      <c r="AS5439" s="9"/>
      <c r="AT5439" s="9"/>
      <c r="AU5439" s="9"/>
      <c r="AV5439" s="9"/>
      <c r="AW5439" s="9"/>
      <c r="AX5439" s="9"/>
      <c r="AY5439" s="9"/>
      <c r="AZ5439" s="9"/>
      <c r="BA5439" s="9"/>
      <c r="BB5439" s="9"/>
      <c r="BC5439" s="9"/>
      <c r="BD5439" s="9"/>
      <c r="BE5439" s="9"/>
      <c r="BF5439" s="9"/>
      <c r="BG5439" s="9"/>
      <c r="BH5439" s="9"/>
      <c r="BI5439" s="9"/>
      <c r="BJ5439" s="9"/>
      <c r="BK5439" s="9"/>
      <c r="BL5439" s="9"/>
      <c r="BM5439" s="9"/>
      <c r="BN5439" s="9"/>
      <c r="BO5439" s="9"/>
      <c r="BP5439" s="9"/>
      <c r="BQ5439" s="9"/>
      <c r="BT5439" s="9"/>
      <c r="BU5439" s="9"/>
      <c r="BX5439" s="9"/>
      <c r="BY5439" s="9"/>
      <c r="CB5439" s="9"/>
      <c r="CC5439" s="9"/>
      <c r="CF5439" s="9"/>
      <c r="CG5439" s="9"/>
      <c r="CJ5439" s="9"/>
      <c r="CK5439" s="9"/>
      <c r="CN5439" s="9"/>
      <c r="CO5439" s="9"/>
      <c r="CP5439" s="9"/>
      <c r="CQ5439" s="9"/>
      <c r="CR5439" s="9"/>
      <c r="CS5439" s="9"/>
      <c r="CT5439" s="9"/>
      <c r="CU5439" s="9"/>
      <c r="CV5439" s="9"/>
      <c r="CW5439" s="9"/>
      <c r="CX5439" s="9"/>
      <c r="CY5439" s="9"/>
      <c r="CZ5439" s="9"/>
      <c r="DA5439" s="9"/>
      <c r="DB5439" s="9"/>
      <c r="DC5439" s="9"/>
      <c r="DD5439" s="9"/>
      <c r="DE5439" s="9"/>
      <c r="DF5439" s="9"/>
      <c r="DG5439" s="9"/>
      <c r="DH5439" s="9"/>
      <c r="DI5439" s="9"/>
      <c r="DJ5439" s="9"/>
      <c r="DK5439" s="9"/>
      <c r="DL5439" s="9"/>
      <c r="DM5439" s="9"/>
      <c r="DN5439" s="9"/>
      <c r="DO5439" s="9"/>
      <c r="DP5439" s="9"/>
      <c r="DQ5439" s="9"/>
      <c r="DR5439" s="9"/>
      <c r="DS5439" s="9"/>
      <c r="DT5439" s="9"/>
      <c r="DU5439" s="9"/>
      <c r="DV5439" s="9"/>
      <c r="DW5439" s="9"/>
      <c r="DX5439" s="9"/>
      <c r="DY5439" s="9"/>
      <c r="DZ5439" s="9"/>
      <c r="EA5439" s="9"/>
    </row>
    <row r="5440" spans="2:131" ht="19.5" customHeight="1" x14ac:dyDescent="0.25">
      <c r="B5440" s="9"/>
      <c r="D5440" s="9"/>
      <c r="G5440" s="9"/>
      <c r="R5440" s="9"/>
      <c r="S5440" s="9"/>
      <c r="T5440" s="9"/>
      <c r="U5440" s="9"/>
      <c r="V5440" s="9"/>
      <c r="W5440" s="9"/>
      <c r="X5440" s="9"/>
      <c r="Y5440" s="9"/>
      <c r="Z5440" s="9"/>
      <c r="AA5440" s="9"/>
      <c r="AB5440" s="9"/>
      <c r="AC5440" s="9"/>
      <c r="AD5440" s="9"/>
      <c r="AE5440" s="9"/>
      <c r="AF5440" s="55"/>
      <c r="AG5440" s="55"/>
      <c r="AH5440" s="9"/>
      <c r="AI5440" s="9"/>
      <c r="AJ5440" s="9"/>
      <c r="AK5440" s="9"/>
      <c r="AL5440" s="9"/>
      <c r="AM5440" s="9"/>
      <c r="AN5440" s="9"/>
      <c r="AO5440" s="9"/>
      <c r="AP5440" s="9"/>
      <c r="AQ5440" s="9"/>
      <c r="AR5440" s="9"/>
      <c r="AS5440" s="9"/>
      <c r="AT5440" s="9"/>
      <c r="AU5440" s="9"/>
      <c r="AV5440" s="9"/>
      <c r="AW5440" s="9"/>
      <c r="AX5440" s="9"/>
      <c r="AY5440" s="9"/>
      <c r="AZ5440" s="9"/>
      <c r="BA5440" s="9"/>
      <c r="BB5440" s="9"/>
      <c r="BC5440" s="9"/>
      <c r="BD5440" s="9"/>
      <c r="BE5440" s="9"/>
      <c r="BF5440" s="9"/>
      <c r="BG5440" s="9"/>
      <c r="BH5440" s="9"/>
      <c r="BI5440" s="9"/>
      <c r="BJ5440" s="9"/>
      <c r="BK5440" s="9"/>
      <c r="BL5440" s="9"/>
      <c r="BM5440" s="9"/>
      <c r="BN5440" s="9"/>
      <c r="BO5440" s="9"/>
      <c r="BP5440" s="9"/>
      <c r="BQ5440" s="9"/>
      <c r="BT5440" s="9"/>
      <c r="BU5440" s="9"/>
      <c r="BX5440" s="9"/>
      <c r="BY5440" s="9"/>
      <c r="CB5440" s="9"/>
      <c r="CC5440" s="9"/>
      <c r="CF5440" s="9"/>
      <c r="CG5440" s="9"/>
      <c r="CJ5440" s="9"/>
      <c r="CK5440" s="9"/>
      <c r="CN5440" s="9"/>
      <c r="CO5440" s="9"/>
      <c r="CP5440" s="9"/>
      <c r="CQ5440" s="9"/>
      <c r="CR5440" s="9"/>
      <c r="CS5440" s="9"/>
      <c r="CT5440" s="9"/>
      <c r="CU5440" s="9"/>
      <c r="CV5440" s="9"/>
      <c r="CW5440" s="9"/>
      <c r="CX5440" s="9"/>
      <c r="CY5440" s="9"/>
      <c r="CZ5440" s="9"/>
      <c r="DA5440" s="9"/>
      <c r="DB5440" s="9"/>
      <c r="DC5440" s="9"/>
      <c r="DD5440" s="9"/>
      <c r="DE5440" s="9"/>
      <c r="DF5440" s="9"/>
      <c r="DG5440" s="9"/>
      <c r="DH5440" s="9"/>
      <c r="DI5440" s="9"/>
      <c r="DJ5440" s="9"/>
      <c r="DK5440" s="9"/>
      <c r="DL5440" s="9"/>
      <c r="DM5440" s="9"/>
      <c r="DN5440" s="9"/>
      <c r="DO5440" s="9"/>
      <c r="DP5440" s="9"/>
      <c r="DQ5440" s="9"/>
      <c r="DR5440" s="9"/>
      <c r="DS5440" s="9"/>
      <c r="DT5440" s="9"/>
      <c r="DU5440" s="9"/>
      <c r="DV5440" s="9"/>
      <c r="DW5440" s="9"/>
      <c r="DX5440" s="9"/>
      <c r="DY5440" s="9"/>
      <c r="DZ5440" s="9"/>
      <c r="EA5440" s="9"/>
    </row>
    <row r="5441" spans="2:131" ht="19.5" customHeight="1" x14ac:dyDescent="0.25">
      <c r="B5441" s="9"/>
      <c r="D5441" s="9"/>
      <c r="G5441" s="9"/>
      <c r="R5441" s="9"/>
      <c r="S5441" s="9"/>
      <c r="T5441" s="9"/>
      <c r="U5441" s="9"/>
      <c r="V5441" s="9"/>
      <c r="W5441" s="9"/>
      <c r="X5441" s="9"/>
      <c r="Y5441" s="9"/>
      <c r="Z5441" s="9"/>
      <c r="AA5441" s="9"/>
      <c r="AB5441" s="9"/>
      <c r="AC5441" s="9"/>
      <c r="AD5441" s="9"/>
      <c r="AE5441" s="9"/>
      <c r="AF5441" s="55"/>
      <c r="AG5441" s="55"/>
      <c r="AH5441" s="9"/>
      <c r="AI5441" s="9"/>
      <c r="AJ5441" s="9"/>
      <c r="AK5441" s="9"/>
      <c r="AL5441" s="9"/>
      <c r="AM5441" s="9"/>
      <c r="AN5441" s="9"/>
      <c r="AO5441" s="9"/>
      <c r="AP5441" s="9"/>
      <c r="AQ5441" s="9"/>
      <c r="AR5441" s="9"/>
      <c r="AS5441" s="9"/>
      <c r="AT5441" s="9"/>
      <c r="AU5441" s="9"/>
      <c r="AV5441" s="9"/>
      <c r="AW5441" s="9"/>
      <c r="AX5441" s="9"/>
      <c r="AY5441" s="9"/>
      <c r="AZ5441" s="9"/>
      <c r="BA5441" s="9"/>
      <c r="BB5441" s="9"/>
      <c r="BC5441" s="9"/>
      <c r="BD5441" s="9"/>
      <c r="BE5441" s="9"/>
      <c r="BF5441" s="9"/>
      <c r="BG5441" s="9"/>
      <c r="BH5441" s="9"/>
      <c r="BI5441" s="9"/>
      <c r="BJ5441" s="9"/>
      <c r="BK5441" s="9"/>
      <c r="BL5441" s="9"/>
      <c r="BM5441" s="9"/>
      <c r="BN5441" s="9"/>
      <c r="BO5441" s="9"/>
      <c r="BP5441" s="9"/>
      <c r="BQ5441" s="9"/>
      <c r="BT5441" s="9"/>
      <c r="BU5441" s="9"/>
      <c r="BX5441" s="9"/>
      <c r="BY5441" s="9"/>
      <c r="CB5441" s="9"/>
      <c r="CC5441" s="9"/>
      <c r="CF5441" s="9"/>
      <c r="CG5441" s="9"/>
      <c r="CJ5441" s="9"/>
      <c r="CK5441" s="9"/>
      <c r="CN5441" s="9"/>
      <c r="CO5441" s="9"/>
      <c r="CP5441" s="9"/>
      <c r="CQ5441" s="9"/>
      <c r="CR5441" s="9"/>
      <c r="CS5441" s="9"/>
      <c r="CT5441" s="9"/>
      <c r="CU5441" s="9"/>
      <c r="CV5441" s="9"/>
      <c r="CW5441" s="9"/>
      <c r="CX5441" s="9"/>
      <c r="CY5441" s="9"/>
      <c r="CZ5441" s="9"/>
      <c r="DA5441" s="9"/>
      <c r="DB5441" s="9"/>
      <c r="DC5441" s="9"/>
      <c r="DD5441" s="9"/>
      <c r="DE5441" s="9"/>
      <c r="DF5441" s="9"/>
      <c r="DG5441" s="9"/>
      <c r="DH5441" s="9"/>
      <c r="DI5441" s="9"/>
      <c r="DJ5441" s="9"/>
      <c r="DK5441" s="9"/>
      <c r="DL5441" s="9"/>
      <c r="DM5441" s="9"/>
      <c r="DN5441" s="9"/>
      <c r="DO5441" s="9"/>
      <c r="DP5441" s="9"/>
      <c r="DQ5441" s="9"/>
      <c r="DR5441" s="9"/>
      <c r="DS5441" s="9"/>
      <c r="DT5441" s="9"/>
      <c r="DU5441" s="9"/>
      <c r="DV5441" s="9"/>
      <c r="DW5441" s="9"/>
      <c r="DX5441" s="9"/>
      <c r="DY5441" s="9"/>
      <c r="DZ5441" s="9"/>
      <c r="EA5441" s="9"/>
    </row>
    <row r="5442" spans="2:131" ht="19.5" customHeight="1" x14ac:dyDescent="0.25">
      <c r="B5442" s="9"/>
      <c r="D5442" s="9"/>
      <c r="G5442" s="9"/>
      <c r="R5442" s="9"/>
      <c r="S5442" s="9"/>
      <c r="T5442" s="9"/>
      <c r="U5442" s="9"/>
      <c r="V5442" s="9"/>
      <c r="W5442" s="9"/>
      <c r="X5442" s="9"/>
      <c r="Y5442" s="9"/>
      <c r="Z5442" s="9"/>
      <c r="AA5442" s="9"/>
      <c r="AB5442" s="9"/>
      <c r="AC5442" s="9"/>
      <c r="AD5442" s="9"/>
      <c r="AE5442" s="9"/>
      <c r="AF5442" s="55"/>
      <c r="AG5442" s="55"/>
      <c r="AH5442" s="9"/>
      <c r="AI5442" s="9"/>
      <c r="AJ5442" s="9"/>
      <c r="AK5442" s="9"/>
      <c r="AL5442" s="9"/>
      <c r="AM5442" s="9"/>
      <c r="AN5442" s="9"/>
      <c r="AO5442" s="9"/>
      <c r="AP5442" s="9"/>
      <c r="AQ5442" s="9"/>
      <c r="AR5442" s="9"/>
      <c r="AS5442" s="9"/>
      <c r="AT5442" s="9"/>
      <c r="AU5442" s="9"/>
      <c r="AV5442" s="9"/>
      <c r="AW5442" s="9"/>
      <c r="AX5442" s="9"/>
      <c r="AY5442" s="9"/>
      <c r="AZ5442" s="9"/>
      <c r="BA5442" s="9"/>
      <c r="BB5442" s="9"/>
      <c r="BC5442" s="9"/>
      <c r="BD5442" s="9"/>
      <c r="BE5442" s="9"/>
      <c r="BF5442" s="9"/>
      <c r="BG5442" s="9"/>
      <c r="BH5442" s="9"/>
      <c r="BI5442" s="9"/>
      <c r="BJ5442" s="9"/>
      <c r="BK5442" s="9"/>
      <c r="BL5442" s="9"/>
      <c r="BM5442" s="9"/>
      <c r="BN5442" s="9"/>
      <c r="BO5442" s="9"/>
      <c r="BP5442" s="9"/>
      <c r="BQ5442" s="9"/>
      <c r="BT5442" s="9"/>
      <c r="BU5442" s="9"/>
      <c r="BX5442" s="9"/>
      <c r="BY5442" s="9"/>
      <c r="CB5442" s="9"/>
      <c r="CC5442" s="9"/>
      <c r="CF5442" s="9"/>
      <c r="CG5442" s="9"/>
      <c r="CJ5442" s="9"/>
      <c r="CK5442" s="9"/>
      <c r="CN5442" s="9"/>
      <c r="CO5442" s="9"/>
      <c r="CP5442" s="9"/>
      <c r="CQ5442" s="9"/>
      <c r="CR5442" s="9"/>
      <c r="CS5442" s="9"/>
      <c r="CT5442" s="9"/>
      <c r="CU5442" s="9"/>
      <c r="CV5442" s="9"/>
      <c r="CW5442" s="9"/>
      <c r="CX5442" s="9"/>
      <c r="CY5442" s="9"/>
      <c r="CZ5442" s="9"/>
      <c r="DA5442" s="9"/>
      <c r="DB5442" s="9"/>
      <c r="DC5442" s="9"/>
      <c r="DD5442" s="9"/>
      <c r="DE5442" s="9"/>
      <c r="DF5442" s="9"/>
      <c r="DG5442" s="9"/>
      <c r="DH5442" s="9"/>
      <c r="DI5442" s="9"/>
      <c r="DJ5442" s="9"/>
      <c r="DK5442" s="9"/>
      <c r="DL5442" s="9"/>
      <c r="DM5442" s="9"/>
      <c r="DN5442" s="9"/>
      <c r="DO5442" s="9"/>
      <c r="DP5442" s="9"/>
      <c r="DQ5442" s="9"/>
      <c r="DR5442" s="9"/>
      <c r="DS5442" s="9"/>
      <c r="DT5442" s="9"/>
      <c r="DU5442" s="9"/>
      <c r="DV5442" s="9"/>
      <c r="DW5442" s="9"/>
      <c r="DX5442" s="9"/>
      <c r="DY5442" s="9"/>
      <c r="DZ5442" s="9"/>
      <c r="EA5442" s="9"/>
    </row>
    <row r="5443" spans="2:131" ht="19.5" customHeight="1" x14ac:dyDescent="0.25">
      <c r="B5443" s="9"/>
      <c r="D5443" s="9"/>
      <c r="G5443" s="9"/>
      <c r="R5443" s="9"/>
      <c r="S5443" s="9"/>
      <c r="T5443" s="9"/>
      <c r="U5443" s="9"/>
      <c r="V5443" s="9"/>
      <c r="W5443" s="9"/>
      <c r="X5443" s="9"/>
      <c r="Y5443" s="9"/>
      <c r="Z5443" s="9"/>
      <c r="AA5443" s="9"/>
      <c r="AB5443" s="9"/>
      <c r="AC5443" s="9"/>
      <c r="AD5443" s="9"/>
      <c r="AE5443" s="9"/>
      <c r="AF5443" s="55"/>
      <c r="AG5443" s="55"/>
      <c r="AH5443" s="9"/>
      <c r="AI5443" s="9"/>
      <c r="AJ5443" s="9"/>
      <c r="AK5443" s="9"/>
      <c r="AL5443" s="9"/>
      <c r="AM5443" s="9"/>
      <c r="AN5443" s="9"/>
      <c r="AO5443" s="9"/>
      <c r="AP5443" s="9"/>
      <c r="AQ5443" s="9"/>
      <c r="AR5443" s="9"/>
      <c r="AS5443" s="9"/>
      <c r="AT5443" s="9"/>
      <c r="AU5443" s="9"/>
      <c r="AV5443" s="9"/>
      <c r="AW5443" s="9"/>
      <c r="AX5443" s="9"/>
      <c r="AY5443" s="9"/>
      <c r="AZ5443" s="9"/>
      <c r="BA5443" s="9"/>
      <c r="BB5443" s="9"/>
      <c r="BC5443" s="9"/>
      <c r="BD5443" s="9"/>
      <c r="BE5443" s="9"/>
      <c r="BF5443" s="9"/>
      <c r="BG5443" s="9"/>
      <c r="BH5443" s="9"/>
      <c r="BI5443" s="9"/>
      <c r="BJ5443" s="9"/>
      <c r="BK5443" s="9"/>
      <c r="BL5443" s="9"/>
      <c r="BM5443" s="9"/>
      <c r="BN5443" s="9"/>
      <c r="BO5443" s="9"/>
      <c r="BP5443" s="9"/>
      <c r="BQ5443" s="9"/>
      <c r="BT5443" s="9"/>
      <c r="BU5443" s="9"/>
      <c r="BX5443" s="9"/>
      <c r="BY5443" s="9"/>
      <c r="CB5443" s="9"/>
      <c r="CC5443" s="9"/>
      <c r="CF5443" s="9"/>
      <c r="CG5443" s="9"/>
      <c r="CJ5443" s="9"/>
      <c r="CK5443" s="9"/>
      <c r="CN5443" s="9"/>
      <c r="CO5443" s="9"/>
      <c r="CP5443" s="9"/>
      <c r="CQ5443" s="9"/>
      <c r="CR5443" s="9"/>
      <c r="CS5443" s="9"/>
      <c r="CT5443" s="9"/>
      <c r="CU5443" s="9"/>
      <c r="CV5443" s="9"/>
      <c r="CW5443" s="9"/>
      <c r="CX5443" s="9"/>
      <c r="CY5443" s="9"/>
      <c r="CZ5443" s="9"/>
      <c r="DA5443" s="9"/>
      <c r="DB5443" s="9"/>
      <c r="DC5443" s="9"/>
      <c r="DD5443" s="9"/>
      <c r="DE5443" s="9"/>
      <c r="DF5443" s="9"/>
      <c r="DG5443" s="9"/>
      <c r="DH5443" s="9"/>
      <c r="DI5443" s="9"/>
      <c r="DJ5443" s="9"/>
      <c r="DK5443" s="9"/>
      <c r="DL5443" s="9"/>
      <c r="DM5443" s="9"/>
      <c r="DN5443" s="9"/>
      <c r="DO5443" s="9"/>
      <c r="DP5443" s="9"/>
      <c r="DQ5443" s="9"/>
      <c r="DR5443" s="9"/>
      <c r="DS5443" s="9"/>
      <c r="DT5443" s="9"/>
      <c r="DU5443" s="9"/>
      <c r="DV5443" s="9"/>
      <c r="DW5443" s="9"/>
      <c r="DX5443" s="9"/>
      <c r="DY5443" s="9"/>
      <c r="DZ5443" s="9"/>
      <c r="EA5443" s="9"/>
    </row>
    <row r="5444" spans="2:131" ht="19.5" customHeight="1" x14ac:dyDescent="0.25">
      <c r="B5444" s="9"/>
      <c r="D5444" s="9"/>
      <c r="G5444" s="9"/>
      <c r="R5444" s="9"/>
      <c r="S5444" s="9"/>
      <c r="T5444" s="9"/>
      <c r="U5444" s="9"/>
      <c r="V5444" s="9"/>
      <c r="W5444" s="9"/>
      <c r="X5444" s="9"/>
      <c r="Y5444" s="9"/>
      <c r="Z5444" s="9"/>
      <c r="AA5444" s="9"/>
      <c r="AB5444" s="9"/>
      <c r="AC5444" s="9"/>
      <c r="AD5444" s="9"/>
      <c r="AE5444" s="9"/>
      <c r="AF5444" s="55"/>
      <c r="AG5444" s="55"/>
      <c r="AH5444" s="9"/>
      <c r="AI5444" s="9"/>
      <c r="AJ5444" s="9"/>
      <c r="AK5444" s="9"/>
      <c r="AL5444" s="9"/>
      <c r="AM5444" s="9"/>
      <c r="AN5444" s="9"/>
      <c r="AO5444" s="9"/>
      <c r="AP5444" s="9"/>
      <c r="AQ5444" s="9"/>
      <c r="AR5444" s="9"/>
      <c r="AS5444" s="9"/>
      <c r="AT5444" s="9"/>
      <c r="AU5444" s="9"/>
      <c r="AV5444" s="9"/>
      <c r="AW5444" s="9"/>
      <c r="AX5444" s="9"/>
      <c r="AY5444" s="9"/>
      <c r="AZ5444" s="9"/>
      <c r="BA5444" s="9"/>
      <c r="BB5444" s="9"/>
      <c r="BC5444" s="9"/>
      <c r="BD5444" s="9"/>
      <c r="BE5444" s="9"/>
      <c r="BF5444" s="9"/>
      <c r="BG5444" s="9"/>
      <c r="BH5444" s="9"/>
      <c r="BI5444" s="9"/>
      <c r="BJ5444" s="9"/>
      <c r="BK5444" s="9"/>
      <c r="BL5444" s="9"/>
      <c r="BM5444" s="9"/>
      <c r="BN5444" s="9"/>
      <c r="BO5444" s="9"/>
      <c r="BP5444" s="9"/>
      <c r="BQ5444" s="9"/>
      <c r="BT5444" s="9"/>
      <c r="BU5444" s="9"/>
      <c r="BX5444" s="9"/>
      <c r="BY5444" s="9"/>
      <c r="CB5444" s="9"/>
      <c r="CC5444" s="9"/>
      <c r="CF5444" s="9"/>
      <c r="CG5444" s="9"/>
      <c r="CJ5444" s="9"/>
      <c r="CK5444" s="9"/>
      <c r="CN5444" s="9"/>
      <c r="CO5444" s="9"/>
      <c r="CP5444" s="9"/>
      <c r="CQ5444" s="9"/>
      <c r="CR5444" s="9"/>
      <c r="CS5444" s="9"/>
      <c r="CT5444" s="9"/>
      <c r="CU5444" s="9"/>
      <c r="CV5444" s="9"/>
      <c r="CW5444" s="9"/>
      <c r="CX5444" s="9"/>
      <c r="CY5444" s="9"/>
      <c r="CZ5444" s="9"/>
      <c r="DA5444" s="9"/>
      <c r="DB5444" s="9"/>
      <c r="DC5444" s="9"/>
      <c r="DD5444" s="9"/>
      <c r="DE5444" s="9"/>
      <c r="DF5444" s="9"/>
      <c r="DG5444" s="9"/>
      <c r="DH5444" s="9"/>
      <c r="DI5444" s="9"/>
      <c r="DJ5444" s="9"/>
      <c r="DK5444" s="9"/>
      <c r="DL5444" s="9"/>
      <c r="DM5444" s="9"/>
      <c r="DN5444" s="9"/>
      <c r="DO5444" s="9"/>
      <c r="DP5444" s="9"/>
      <c r="DQ5444" s="9"/>
      <c r="DR5444" s="9"/>
      <c r="DS5444" s="9"/>
      <c r="DT5444" s="9"/>
      <c r="DU5444" s="9"/>
      <c r="DV5444" s="9"/>
      <c r="DW5444" s="9"/>
      <c r="DX5444" s="9"/>
      <c r="DY5444" s="9"/>
      <c r="DZ5444" s="9"/>
      <c r="EA5444" s="9"/>
    </row>
    <row r="5445" spans="2:131" ht="19.5" customHeight="1" x14ac:dyDescent="0.25">
      <c r="B5445" s="9"/>
      <c r="D5445" s="9"/>
      <c r="G5445" s="9"/>
      <c r="R5445" s="9"/>
      <c r="S5445" s="9"/>
      <c r="T5445" s="9"/>
      <c r="U5445" s="9"/>
      <c r="V5445" s="9"/>
      <c r="W5445" s="9"/>
      <c r="X5445" s="9"/>
      <c r="Y5445" s="9"/>
      <c r="Z5445" s="9"/>
      <c r="AA5445" s="9"/>
      <c r="AB5445" s="9"/>
      <c r="AC5445" s="9"/>
      <c r="AD5445" s="9"/>
      <c r="AE5445" s="9"/>
      <c r="AF5445" s="55"/>
      <c r="AG5445" s="55"/>
      <c r="AH5445" s="9"/>
      <c r="AI5445" s="9"/>
      <c r="AJ5445" s="9"/>
      <c r="AK5445" s="9"/>
      <c r="AL5445" s="9"/>
      <c r="AM5445" s="9"/>
      <c r="AN5445" s="9"/>
      <c r="AO5445" s="9"/>
      <c r="AP5445" s="9"/>
      <c r="AQ5445" s="9"/>
      <c r="AR5445" s="9"/>
      <c r="AS5445" s="9"/>
      <c r="AT5445" s="9"/>
      <c r="AU5445" s="9"/>
      <c r="AV5445" s="9"/>
      <c r="AW5445" s="9"/>
      <c r="AX5445" s="9"/>
      <c r="AY5445" s="9"/>
      <c r="AZ5445" s="9"/>
      <c r="BA5445" s="9"/>
      <c r="BB5445" s="9"/>
      <c r="BC5445" s="9"/>
      <c r="BD5445" s="9"/>
      <c r="BE5445" s="9"/>
      <c r="BF5445" s="9"/>
      <c r="BG5445" s="9"/>
      <c r="BH5445" s="9"/>
      <c r="BI5445" s="9"/>
      <c r="BJ5445" s="9"/>
      <c r="BK5445" s="9"/>
      <c r="BL5445" s="9"/>
      <c r="BM5445" s="9"/>
      <c r="BN5445" s="9"/>
      <c r="BO5445" s="9"/>
      <c r="BP5445" s="9"/>
      <c r="BQ5445" s="9"/>
      <c r="BT5445" s="9"/>
      <c r="BU5445" s="9"/>
      <c r="BX5445" s="9"/>
      <c r="BY5445" s="9"/>
      <c r="CB5445" s="9"/>
      <c r="CC5445" s="9"/>
      <c r="CF5445" s="9"/>
      <c r="CG5445" s="9"/>
      <c r="CJ5445" s="9"/>
      <c r="CK5445" s="9"/>
      <c r="CN5445" s="9"/>
      <c r="CO5445" s="9"/>
      <c r="CP5445" s="9"/>
      <c r="CQ5445" s="9"/>
      <c r="CR5445" s="9"/>
      <c r="CS5445" s="9"/>
      <c r="CT5445" s="9"/>
      <c r="CU5445" s="9"/>
      <c r="CV5445" s="9"/>
      <c r="CW5445" s="9"/>
      <c r="CX5445" s="9"/>
      <c r="CY5445" s="9"/>
      <c r="CZ5445" s="9"/>
      <c r="DA5445" s="9"/>
      <c r="DB5445" s="9"/>
      <c r="DC5445" s="9"/>
      <c r="DD5445" s="9"/>
      <c r="DE5445" s="9"/>
      <c r="DF5445" s="9"/>
      <c r="DG5445" s="9"/>
      <c r="DH5445" s="9"/>
      <c r="DI5445" s="9"/>
      <c r="DJ5445" s="9"/>
      <c r="DK5445" s="9"/>
      <c r="DL5445" s="9"/>
      <c r="DM5445" s="9"/>
      <c r="DN5445" s="9"/>
      <c r="DO5445" s="9"/>
      <c r="DP5445" s="9"/>
      <c r="DQ5445" s="9"/>
      <c r="DR5445" s="9"/>
      <c r="DS5445" s="9"/>
      <c r="DT5445" s="9"/>
      <c r="DU5445" s="9"/>
      <c r="DV5445" s="9"/>
      <c r="DW5445" s="9"/>
      <c r="DX5445" s="9"/>
      <c r="DY5445" s="9"/>
      <c r="DZ5445" s="9"/>
      <c r="EA5445" s="9"/>
    </row>
    <row r="5446" spans="2:131" ht="19.5" customHeight="1" x14ac:dyDescent="0.25">
      <c r="B5446" s="9"/>
      <c r="D5446" s="9"/>
      <c r="G5446" s="9"/>
      <c r="R5446" s="9"/>
      <c r="S5446" s="9"/>
      <c r="T5446" s="9"/>
      <c r="U5446" s="9"/>
      <c r="V5446" s="9"/>
      <c r="W5446" s="9"/>
      <c r="X5446" s="9"/>
      <c r="Y5446" s="9"/>
      <c r="Z5446" s="9"/>
      <c r="AA5446" s="9"/>
      <c r="AB5446" s="9"/>
      <c r="AC5446" s="9"/>
      <c r="AD5446" s="9"/>
      <c r="AE5446" s="9"/>
      <c r="AF5446" s="55"/>
      <c r="AG5446" s="55"/>
      <c r="AH5446" s="9"/>
      <c r="AI5446" s="9"/>
      <c r="AJ5446" s="9"/>
      <c r="AK5446" s="9"/>
      <c r="AL5446" s="9"/>
      <c r="AM5446" s="9"/>
      <c r="AN5446" s="9"/>
      <c r="AO5446" s="9"/>
      <c r="AP5446" s="9"/>
      <c r="AQ5446" s="9"/>
      <c r="AR5446" s="9"/>
      <c r="AS5446" s="9"/>
      <c r="AT5446" s="9"/>
      <c r="AU5446" s="9"/>
      <c r="AV5446" s="9"/>
      <c r="AW5446" s="9"/>
      <c r="AX5446" s="9"/>
      <c r="AY5446" s="9"/>
      <c r="AZ5446" s="9"/>
      <c r="BA5446" s="9"/>
      <c r="BB5446" s="9"/>
      <c r="BC5446" s="9"/>
      <c r="BD5446" s="9"/>
      <c r="BE5446" s="9"/>
      <c r="BF5446" s="9"/>
      <c r="BG5446" s="9"/>
      <c r="BH5446" s="9"/>
      <c r="BI5446" s="9"/>
      <c r="BJ5446" s="9"/>
      <c r="BK5446" s="9"/>
      <c r="BL5446" s="9"/>
      <c r="BM5446" s="9"/>
      <c r="BN5446" s="9"/>
      <c r="BO5446" s="9"/>
      <c r="BP5446" s="9"/>
      <c r="BQ5446" s="9"/>
      <c r="BT5446" s="9"/>
      <c r="BU5446" s="9"/>
      <c r="BX5446" s="9"/>
      <c r="BY5446" s="9"/>
      <c r="CB5446" s="9"/>
      <c r="CC5446" s="9"/>
      <c r="CF5446" s="9"/>
      <c r="CG5446" s="9"/>
      <c r="CJ5446" s="9"/>
      <c r="CK5446" s="9"/>
      <c r="CN5446" s="9"/>
      <c r="CO5446" s="9"/>
      <c r="CP5446" s="9"/>
      <c r="CQ5446" s="9"/>
      <c r="CR5446" s="9"/>
      <c r="CS5446" s="9"/>
      <c r="CT5446" s="9"/>
      <c r="CU5446" s="9"/>
      <c r="CV5446" s="9"/>
      <c r="CW5446" s="9"/>
      <c r="CX5446" s="9"/>
      <c r="CY5446" s="9"/>
      <c r="CZ5446" s="9"/>
      <c r="DA5446" s="9"/>
      <c r="DB5446" s="9"/>
      <c r="DC5446" s="9"/>
      <c r="DD5446" s="9"/>
      <c r="DE5446" s="9"/>
      <c r="DF5446" s="9"/>
      <c r="DG5446" s="9"/>
      <c r="DH5446" s="9"/>
      <c r="DI5446" s="9"/>
      <c r="DJ5446" s="9"/>
      <c r="DK5446" s="9"/>
      <c r="DL5446" s="9"/>
      <c r="DM5446" s="9"/>
      <c r="DN5446" s="9"/>
      <c r="DO5446" s="9"/>
      <c r="DP5446" s="9"/>
      <c r="DQ5446" s="9"/>
      <c r="DR5446" s="9"/>
      <c r="DS5446" s="9"/>
      <c r="DT5446" s="9"/>
      <c r="DU5446" s="9"/>
      <c r="DV5446" s="9"/>
      <c r="DW5446" s="9"/>
      <c r="DX5446" s="9"/>
      <c r="DY5446" s="9"/>
      <c r="DZ5446" s="9"/>
      <c r="EA5446" s="9"/>
    </row>
    <row r="5447" spans="2:131" ht="19.5" customHeight="1" x14ac:dyDescent="0.25">
      <c r="B5447" s="9"/>
      <c r="D5447" s="9"/>
      <c r="G5447" s="9"/>
      <c r="R5447" s="9"/>
      <c r="S5447" s="9"/>
      <c r="T5447" s="9"/>
      <c r="U5447" s="9"/>
      <c r="V5447" s="9"/>
      <c r="W5447" s="9"/>
      <c r="X5447" s="9"/>
      <c r="Y5447" s="9"/>
      <c r="Z5447" s="9"/>
      <c r="AA5447" s="9"/>
      <c r="AB5447" s="9"/>
      <c r="AC5447" s="9"/>
      <c r="AD5447" s="9"/>
      <c r="AE5447" s="9"/>
      <c r="AF5447" s="55"/>
      <c r="AG5447" s="55"/>
      <c r="AH5447" s="9"/>
      <c r="AI5447" s="9"/>
      <c r="AJ5447" s="9"/>
      <c r="AK5447" s="9"/>
      <c r="AL5447" s="9"/>
      <c r="AM5447" s="9"/>
      <c r="AN5447" s="9"/>
      <c r="AO5447" s="9"/>
      <c r="AP5447" s="9"/>
      <c r="AQ5447" s="9"/>
      <c r="AR5447" s="9"/>
      <c r="AS5447" s="9"/>
      <c r="AT5447" s="9"/>
      <c r="AU5447" s="9"/>
      <c r="AV5447" s="9"/>
      <c r="AW5447" s="9"/>
      <c r="AX5447" s="9"/>
      <c r="AY5447" s="9"/>
      <c r="AZ5447" s="9"/>
      <c r="BA5447" s="9"/>
      <c r="BB5447" s="9"/>
      <c r="BC5447" s="9"/>
      <c r="BD5447" s="9"/>
      <c r="BE5447" s="9"/>
      <c r="BF5447" s="9"/>
      <c r="BG5447" s="9"/>
      <c r="BH5447" s="9"/>
      <c r="BI5447" s="9"/>
      <c r="BJ5447" s="9"/>
      <c r="BK5447" s="9"/>
      <c r="BL5447" s="9"/>
      <c r="BM5447" s="9"/>
      <c r="BN5447" s="9"/>
      <c r="BO5447" s="9"/>
      <c r="BP5447" s="9"/>
      <c r="BQ5447" s="9"/>
      <c r="BT5447" s="9"/>
      <c r="BU5447" s="9"/>
      <c r="BX5447" s="9"/>
      <c r="BY5447" s="9"/>
      <c r="CB5447" s="9"/>
      <c r="CC5447" s="9"/>
      <c r="CF5447" s="9"/>
      <c r="CG5447" s="9"/>
      <c r="CJ5447" s="9"/>
      <c r="CK5447" s="9"/>
      <c r="CN5447" s="9"/>
      <c r="CO5447" s="9"/>
      <c r="CP5447" s="9"/>
      <c r="CQ5447" s="9"/>
      <c r="CR5447" s="9"/>
      <c r="CS5447" s="9"/>
      <c r="CT5447" s="9"/>
      <c r="CU5447" s="9"/>
      <c r="CV5447" s="9"/>
      <c r="CW5447" s="9"/>
      <c r="CX5447" s="9"/>
      <c r="CY5447" s="9"/>
      <c r="CZ5447" s="9"/>
      <c r="DA5447" s="9"/>
      <c r="DB5447" s="9"/>
      <c r="DC5447" s="9"/>
      <c r="DD5447" s="9"/>
      <c r="DE5447" s="9"/>
      <c r="DF5447" s="9"/>
      <c r="DG5447" s="9"/>
      <c r="DH5447" s="9"/>
      <c r="DI5447" s="9"/>
      <c r="DJ5447" s="9"/>
      <c r="DK5447" s="9"/>
      <c r="DL5447" s="9"/>
      <c r="DM5447" s="9"/>
      <c r="DN5447" s="9"/>
      <c r="DO5447" s="9"/>
      <c r="DP5447" s="9"/>
      <c r="DQ5447" s="9"/>
      <c r="DR5447" s="9"/>
      <c r="DS5447" s="9"/>
      <c r="DT5447" s="9"/>
      <c r="DU5447" s="9"/>
      <c r="DV5447" s="9"/>
      <c r="DW5447" s="9"/>
      <c r="DX5447" s="9"/>
      <c r="DY5447" s="9"/>
      <c r="DZ5447" s="9"/>
      <c r="EA5447" s="9"/>
    </row>
    <row r="5448" spans="2:131" ht="19.5" customHeight="1" x14ac:dyDescent="0.25">
      <c r="B5448" s="9"/>
      <c r="D5448" s="9"/>
      <c r="G5448" s="9"/>
      <c r="R5448" s="9"/>
      <c r="S5448" s="9"/>
      <c r="T5448" s="9"/>
      <c r="U5448" s="9"/>
      <c r="V5448" s="9"/>
      <c r="W5448" s="9"/>
      <c r="X5448" s="9"/>
      <c r="Y5448" s="9"/>
      <c r="Z5448" s="9"/>
      <c r="AA5448" s="9"/>
      <c r="AB5448" s="9"/>
      <c r="AC5448" s="9"/>
      <c r="AD5448" s="9"/>
      <c r="AE5448" s="9"/>
      <c r="AF5448" s="55"/>
      <c r="AG5448" s="55"/>
      <c r="AH5448" s="9"/>
      <c r="AI5448" s="9"/>
      <c r="AJ5448" s="9"/>
      <c r="AK5448" s="9"/>
      <c r="AL5448" s="9"/>
      <c r="AM5448" s="9"/>
      <c r="AN5448" s="9"/>
      <c r="AO5448" s="9"/>
      <c r="AP5448" s="9"/>
      <c r="AQ5448" s="9"/>
      <c r="AR5448" s="9"/>
      <c r="AS5448" s="9"/>
      <c r="AT5448" s="9"/>
      <c r="AU5448" s="9"/>
      <c r="AV5448" s="9"/>
      <c r="AW5448" s="9"/>
      <c r="AX5448" s="9"/>
      <c r="AY5448" s="9"/>
      <c r="AZ5448" s="9"/>
      <c r="BA5448" s="9"/>
      <c r="BB5448" s="9"/>
      <c r="BC5448" s="9"/>
      <c r="BD5448" s="9"/>
      <c r="BE5448" s="9"/>
      <c r="BF5448" s="9"/>
      <c r="BG5448" s="9"/>
      <c r="BH5448" s="9"/>
      <c r="BI5448" s="9"/>
      <c r="BJ5448" s="9"/>
      <c r="BK5448" s="9"/>
      <c r="BL5448" s="9"/>
      <c r="BM5448" s="9"/>
      <c r="BN5448" s="9"/>
      <c r="BO5448" s="9"/>
      <c r="BP5448" s="9"/>
      <c r="BQ5448" s="9"/>
      <c r="BT5448" s="9"/>
      <c r="BU5448" s="9"/>
      <c r="BX5448" s="9"/>
      <c r="BY5448" s="9"/>
      <c r="CB5448" s="9"/>
      <c r="CC5448" s="9"/>
      <c r="CF5448" s="9"/>
      <c r="CG5448" s="9"/>
      <c r="CJ5448" s="9"/>
      <c r="CK5448" s="9"/>
      <c r="CN5448" s="9"/>
      <c r="CO5448" s="9"/>
      <c r="CP5448" s="9"/>
      <c r="CQ5448" s="9"/>
      <c r="CR5448" s="9"/>
      <c r="CS5448" s="9"/>
      <c r="CT5448" s="9"/>
      <c r="CU5448" s="9"/>
      <c r="CV5448" s="9"/>
      <c r="CW5448" s="9"/>
      <c r="CX5448" s="9"/>
      <c r="CY5448" s="9"/>
      <c r="CZ5448" s="9"/>
      <c r="DA5448" s="9"/>
      <c r="DB5448" s="9"/>
      <c r="DC5448" s="9"/>
      <c r="DD5448" s="9"/>
      <c r="DE5448" s="9"/>
      <c r="DF5448" s="9"/>
      <c r="DG5448" s="9"/>
      <c r="DH5448" s="9"/>
      <c r="DI5448" s="9"/>
      <c r="DJ5448" s="9"/>
      <c r="DK5448" s="9"/>
      <c r="DL5448" s="9"/>
      <c r="DM5448" s="9"/>
      <c r="DN5448" s="9"/>
      <c r="DO5448" s="9"/>
      <c r="DP5448" s="9"/>
      <c r="DQ5448" s="9"/>
      <c r="DR5448" s="9"/>
      <c r="DS5448" s="9"/>
      <c r="DT5448" s="9"/>
      <c r="DU5448" s="9"/>
      <c r="DV5448" s="9"/>
      <c r="DW5448" s="9"/>
      <c r="DX5448" s="9"/>
      <c r="DY5448" s="9"/>
      <c r="DZ5448" s="9"/>
      <c r="EA5448" s="9"/>
    </row>
    <row r="5449" spans="2:131" ht="19.5" customHeight="1" x14ac:dyDescent="0.25">
      <c r="B5449" s="9"/>
      <c r="D5449" s="9"/>
      <c r="G5449" s="9"/>
      <c r="R5449" s="9"/>
      <c r="S5449" s="9"/>
      <c r="T5449" s="9"/>
      <c r="U5449" s="9"/>
      <c r="V5449" s="9"/>
      <c r="W5449" s="9"/>
      <c r="X5449" s="9"/>
      <c r="Y5449" s="9"/>
      <c r="Z5449" s="9"/>
      <c r="AA5449" s="9"/>
      <c r="AB5449" s="9"/>
      <c r="AC5449" s="9"/>
      <c r="AD5449" s="9"/>
      <c r="AE5449" s="9"/>
      <c r="AF5449" s="55"/>
      <c r="AG5449" s="55"/>
      <c r="AH5449" s="9"/>
      <c r="AI5449" s="9"/>
      <c r="AJ5449" s="9"/>
      <c r="AK5449" s="9"/>
      <c r="AL5449" s="9"/>
      <c r="AM5449" s="9"/>
      <c r="AN5449" s="9"/>
      <c r="AO5449" s="9"/>
      <c r="AP5449" s="9"/>
      <c r="AQ5449" s="9"/>
      <c r="AR5449" s="9"/>
      <c r="AS5449" s="9"/>
      <c r="AT5449" s="9"/>
      <c r="AU5449" s="9"/>
      <c r="AV5449" s="9"/>
      <c r="AW5449" s="9"/>
      <c r="AX5449" s="9"/>
      <c r="AY5449" s="9"/>
      <c r="AZ5449" s="9"/>
      <c r="BA5449" s="9"/>
      <c r="BB5449" s="9"/>
      <c r="BC5449" s="9"/>
      <c r="BD5449" s="9"/>
      <c r="BE5449" s="9"/>
      <c r="BF5449" s="9"/>
      <c r="BG5449" s="9"/>
      <c r="BH5449" s="9"/>
      <c r="BI5449" s="9"/>
      <c r="BJ5449" s="9"/>
      <c r="BK5449" s="9"/>
      <c r="BL5449" s="9"/>
      <c r="BM5449" s="9"/>
      <c r="BN5449" s="9"/>
      <c r="BO5449" s="9"/>
      <c r="BP5449" s="9"/>
      <c r="BQ5449" s="9"/>
      <c r="BT5449" s="9"/>
      <c r="BU5449" s="9"/>
      <c r="BX5449" s="9"/>
      <c r="BY5449" s="9"/>
      <c r="CB5449" s="9"/>
      <c r="CC5449" s="9"/>
      <c r="CF5449" s="9"/>
      <c r="CG5449" s="9"/>
      <c r="CJ5449" s="9"/>
      <c r="CK5449" s="9"/>
      <c r="CN5449" s="9"/>
      <c r="CO5449" s="9"/>
      <c r="CP5449" s="9"/>
      <c r="CQ5449" s="9"/>
      <c r="CR5449" s="9"/>
      <c r="CS5449" s="9"/>
      <c r="CT5449" s="9"/>
      <c r="CU5449" s="9"/>
      <c r="CV5449" s="9"/>
      <c r="CW5449" s="9"/>
      <c r="CX5449" s="9"/>
      <c r="CY5449" s="9"/>
      <c r="CZ5449" s="9"/>
      <c r="DA5449" s="9"/>
      <c r="DB5449" s="9"/>
      <c r="DC5449" s="9"/>
      <c r="DD5449" s="9"/>
      <c r="DE5449" s="9"/>
      <c r="DF5449" s="9"/>
      <c r="DG5449" s="9"/>
      <c r="DH5449" s="9"/>
      <c r="DI5449" s="9"/>
      <c r="DJ5449" s="9"/>
      <c r="DK5449" s="9"/>
      <c r="DL5449" s="9"/>
      <c r="DM5449" s="9"/>
      <c r="DN5449" s="9"/>
      <c r="DO5449" s="9"/>
      <c r="DP5449" s="9"/>
      <c r="DQ5449" s="9"/>
      <c r="DR5449" s="9"/>
      <c r="DS5449" s="9"/>
      <c r="DT5449" s="9"/>
      <c r="DU5449" s="9"/>
      <c r="DV5449" s="9"/>
      <c r="DW5449" s="9"/>
      <c r="DX5449" s="9"/>
      <c r="DY5449" s="9"/>
      <c r="DZ5449" s="9"/>
      <c r="EA5449" s="9"/>
    </row>
    <row r="5450" spans="2:131" ht="19.5" customHeight="1" x14ac:dyDescent="0.25">
      <c r="B5450" s="9"/>
      <c r="D5450" s="9"/>
      <c r="G5450" s="9"/>
      <c r="R5450" s="9"/>
      <c r="S5450" s="9"/>
      <c r="T5450" s="9"/>
      <c r="U5450" s="9"/>
      <c r="V5450" s="9"/>
      <c r="W5450" s="9"/>
      <c r="X5450" s="9"/>
      <c r="Y5450" s="9"/>
      <c r="Z5450" s="9"/>
      <c r="AA5450" s="9"/>
      <c r="AB5450" s="9"/>
      <c r="AC5450" s="9"/>
      <c r="AD5450" s="9"/>
      <c r="AE5450" s="9"/>
      <c r="AF5450" s="55"/>
      <c r="AG5450" s="55"/>
      <c r="AH5450" s="9"/>
      <c r="AI5450" s="9"/>
      <c r="AJ5450" s="9"/>
      <c r="AK5450" s="9"/>
      <c r="AL5450" s="9"/>
      <c r="AM5450" s="9"/>
      <c r="AN5450" s="9"/>
      <c r="AO5450" s="9"/>
      <c r="AP5450" s="9"/>
      <c r="AQ5450" s="9"/>
      <c r="AR5450" s="9"/>
      <c r="AS5450" s="9"/>
      <c r="AT5450" s="9"/>
      <c r="AU5450" s="9"/>
      <c r="AV5450" s="9"/>
      <c r="AW5450" s="9"/>
      <c r="AX5450" s="9"/>
      <c r="AY5450" s="9"/>
      <c r="AZ5450" s="9"/>
      <c r="BA5450" s="9"/>
      <c r="BB5450" s="9"/>
      <c r="BC5450" s="9"/>
      <c r="BD5450" s="9"/>
      <c r="BE5450" s="9"/>
      <c r="BF5450" s="9"/>
      <c r="BG5450" s="9"/>
      <c r="BH5450" s="9"/>
      <c r="BI5450" s="9"/>
      <c r="BJ5450" s="9"/>
      <c r="BK5450" s="9"/>
      <c r="BL5450" s="9"/>
      <c r="BM5450" s="9"/>
      <c r="BN5450" s="9"/>
      <c r="BO5450" s="9"/>
      <c r="BP5450" s="9"/>
      <c r="BQ5450" s="9"/>
      <c r="BT5450" s="9"/>
      <c r="BU5450" s="9"/>
      <c r="BX5450" s="9"/>
      <c r="BY5450" s="9"/>
      <c r="CB5450" s="9"/>
      <c r="CC5450" s="9"/>
      <c r="CF5450" s="9"/>
      <c r="CG5450" s="9"/>
      <c r="CJ5450" s="9"/>
      <c r="CK5450" s="9"/>
      <c r="CN5450" s="9"/>
      <c r="CO5450" s="9"/>
      <c r="CP5450" s="9"/>
      <c r="CQ5450" s="9"/>
      <c r="CR5450" s="9"/>
      <c r="CS5450" s="9"/>
      <c r="CT5450" s="9"/>
      <c r="CU5450" s="9"/>
      <c r="CV5450" s="9"/>
      <c r="CW5450" s="9"/>
      <c r="CX5450" s="9"/>
      <c r="CY5450" s="9"/>
      <c r="CZ5450" s="9"/>
      <c r="DA5450" s="9"/>
      <c r="DB5450" s="9"/>
      <c r="DC5450" s="9"/>
      <c r="DD5450" s="9"/>
      <c r="DE5450" s="9"/>
      <c r="DF5450" s="9"/>
      <c r="DG5450" s="9"/>
      <c r="DH5450" s="9"/>
      <c r="DI5450" s="9"/>
      <c r="DJ5450" s="9"/>
      <c r="DK5450" s="9"/>
      <c r="DL5450" s="9"/>
      <c r="DM5450" s="9"/>
      <c r="DN5450" s="9"/>
      <c r="DO5450" s="9"/>
      <c r="DP5450" s="9"/>
      <c r="DQ5450" s="9"/>
      <c r="DR5450" s="9"/>
      <c r="DS5450" s="9"/>
      <c r="DT5450" s="9"/>
      <c r="DU5450" s="9"/>
      <c r="DV5450" s="9"/>
      <c r="DW5450" s="9"/>
      <c r="DX5450" s="9"/>
      <c r="DY5450" s="9"/>
      <c r="DZ5450" s="9"/>
      <c r="EA5450" s="9"/>
    </row>
    <row r="5451" spans="2:131" ht="19.5" customHeight="1" x14ac:dyDescent="0.25">
      <c r="B5451" s="9"/>
      <c r="D5451" s="9"/>
      <c r="G5451" s="9"/>
      <c r="R5451" s="9"/>
      <c r="S5451" s="9"/>
      <c r="T5451" s="9"/>
      <c r="U5451" s="9"/>
      <c r="V5451" s="9"/>
      <c r="W5451" s="9"/>
      <c r="X5451" s="9"/>
      <c r="Y5451" s="9"/>
      <c r="Z5451" s="9"/>
      <c r="AA5451" s="9"/>
      <c r="AB5451" s="9"/>
      <c r="AC5451" s="9"/>
      <c r="AD5451" s="9"/>
      <c r="AE5451" s="9"/>
      <c r="AF5451" s="55"/>
      <c r="AG5451" s="55"/>
      <c r="AH5451" s="9"/>
      <c r="AI5451" s="9"/>
      <c r="AJ5451" s="9"/>
      <c r="AK5451" s="9"/>
      <c r="AL5451" s="9"/>
      <c r="AM5451" s="9"/>
      <c r="AN5451" s="9"/>
      <c r="AO5451" s="9"/>
      <c r="AP5451" s="9"/>
      <c r="AQ5451" s="9"/>
      <c r="AR5451" s="9"/>
      <c r="AS5451" s="9"/>
      <c r="AT5451" s="9"/>
      <c r="AU5451" s="9"/>
      <c r="AV5451" s="9"/>
      <c r="AW5451" s="9"/>
      <c r="AX5451" s="9"/>
      <c r="AY5451" s="9"/>
      <c r="AZ5451" s="9"/>
      <c r="BA5451" s="9"/>
      <c r="BB5451" s="9"/>
      <c r="BC5451" s="9"/>
      <c r="BD5451" s="9"/>
      <c r="BE5451" s="9"/>
      <c r="BF5451" s="9"/>
      <c r="BG5451" s="9"/>
      <c r="BH5451" s="9"/>
      <c r="BI5451" s="9"/>
      <c r="BJ5451" s="9"/>
      <c r="BK5451" s="9"/>
      <c r="BL5451" s="9"/>
      <c r="BM5451" s="9"/>
      <c r="BN5451" s="9"/>
      <c r="BO5451" s="9"/>
      <c r="BP5451" s="9"/>
      <c r="BQ5451" s="9"/>
      <c r="BT5451" s="9"/>
      <c r="BU5451" s="9"/>
      <c r="BX5451" s="9"/>
      <c r="BY5451" s="9"/>
      <c r="CB5451" s="9"/>
      <c r="CC5451" s="9"/>
      <c r="CF5451" s="9"/>
      <c r="CG5451" s="9"/>
      <c r="CJ5451" s="9"/>
      <c r="CK5451" s="9"/>
      <c r="CN5451" s="9"/>
      <c r="CO5451" s="9"/>
      <c r="CP5451" s="9"/>
      <c r="CQ5451" s="9"/>
      <c r="CR5451" s="9"/>
      <c r="CS5451" s="9"/>
      <c r="CT5451" s="9"/>
      <c r="CU5451" s="9"/>
      <c r="CV5451" s="9"/>
      <c r="CW5451" s="9"/>
      <c r="CX5451" s="9"/>
      <c r="CY5451" s="9"/>
      <c r="CZ5451" s="9"/>
      <c r="DA5451" s="9"/>
      <c r="DB5451" s="9"/>
      <c r="DC5451" s="9"/>
      <c r="DD5451" s="9"/>
      <c r="DE5451" s="9"/>
      <c r="DF5451" s="9"/>
      <c r="DG5451" s="9"/>
      <c r="DH5451" s="9"/>
      <c r="DI5451" s="9"/>
      <c r="DJ5451" s="9"/>
      <c r="DK5451" s="9"/>
      <c r="DL5451" s="9"/>
      <c r="DM5451" s="9"/>
      <c r="DN5451" s="9"/>
      <c r="DO5451" s="9"/>
      <c r="DP5451" s="9"/>
      <c r="DQ5451" s="9"/>
      <c r="DR5451" s="9"/>
      <c r="DS5451" s="9"/>
      <c r="DT5451" s="9"/>
      <c r="DU5451" s="9"/>
      <c r="DV5451" s="9"/>
      <c r="DW5451" s="9"/>
      <c r="DX5451" s="9"/>
      <c r="DY5451" s="9"/>
      <c r="DZ5451" s="9"/>
      <c r="EA5451" s="9"/>
    </row>
    <row r="5452" spans="2:131" ht="19.5" customHeight="1" x14ac:dyDescent="0.25">
      <c r="B5452" s="9"/>
      <c r="D5452" s="9"/>
      <c r="G5452" s="9"/>
      <c r="R5452" s="9"/>
      <c r="S5452" s="9"/>
      <c r="T5452" s="9"/>
      <c r="U5452" s="9"/>
      <c r="V5452" s="9"/>
      <c r="W5452" s="9"/>
      <c r="X5452" s="9"/>
      <c r="Y5452" s="9"/>
      <c r="Z5452" s="9"/>
      <c r="AA5452" s="9"/>
      <c r="AB5452" s="9"/>
      <c r="AC5452" s="9"/>
      <c r="AD5452" s="9"/>
      <c r="AE5452" s="9"/>
      <c r="AF5452" s="55"/>
      <c r="AG5452" s="55"/>
      <c r="AH5452" s="9"/>
      <c r="AI5452" s="9"/>
      <c r="AJ5452" s="9"/>
      <c r="AK5452" s="9"/>
      <c r="AL5452" s="9"/>
      <c r="AM5452" s="9"/>
      <c r="AN5452" s="9"/>
      <c r="AO5452" s="9"/>
      <c r="AP5452" s="9"/>
      <c r="AQ5452" s="9"/>
      <c r="AR5452" s="9"/>
      <c r="AS5452" s="9"/>
      <c r="AT5452" s="9"/>
      <c r="AU5452" s="9"/>
      <c r="AV5452" s="9"/>
      <c r="AW5452" s="9"/>
      <c r="AX5452" s="9"/>
      <c r="AY5452" s="9"/>
      <c r="AZ5452" s="9"/>
      <c r="BA5452" s="9"/>
      <c r="BB5452" s="9"/>
      <c r="BC5452" s="9"/>
      <c r="BD5452" s="9"/>
      <c r="BE5452" s="9"/>
      <c r="BF5452" s="9"/>
      <c r="BG5452" s="9"/>
      <c r="BH5452" s="9"/>
      <c r="BI5452" s="9"/>
      <c r="BJ5452" s="9"/>
      <c r="BK5452" s="9"/>
      <c r="BL5452" s="9"/>
      <c r="BM5452" s="9"/>
      <c r="BN5452" s="9"/>
      <c r="BO5452" s="9"/>
      <c r="BP5452" s="9"/>
      <c r="BQ5452" s="9"/>
      <c r="BT5452" s="9"/>
      <c r="BU5452" s="9"/>
      <c r="BX5452" s="9"/>
      <c r="BY5452" s="9"/>
      <c r="CB5452" s="9"/>
      <c r="CC5452" s="9"/>
      <c r="CF5452" s="9"/>
      <c r="CG5452" s="9"/>
      <c r="CJ5452" s="9"/>
      <c r="CK5452" s="9"/>
      <c r="CN5452" s="9"/>
      <c r="CO5452" s="9"/>
      <c r="CP5452" s="9"/>
      <c r="CQ5452" s="9"/>
      <c r="CR5452" s="9"/>
      <c r="CS5452" s="9"/>
      <c r="CT5452" s="9"/>
      <c r="CU5452" s="9"/>
      <c r="CV5452" s="9"/>
      <c r="CW5452" s="9"/>
      <c r="CX5452" s="9"/>
      <c r="CY5452" s="9"/>
      <c r="CZ5452" s="9"/>
      <c r="DA5452" s="9"/>
      <c r="DB5452" s="9"/>
      <c r="DC5452" s="9"/>
      <c r="DD5452" s="9"/>
      <c r="DE5452" s="9"/>
      <c r="DF5452" s="9"/>
      <c r="DG5452" s="9"/>
      <c r="DH5452" s="9"/>
      <c r="DI5452" s="9"/>
      <c r="DJ5452" s="9"/>
      <c r="DK5452" s="9"/>
      <c r="DL5452" s="9"/>
      <c r="DM5452" s="9"/>
      <c r="DN5452" s="9"/>
      <c r="DO5452" s="9"/>
      <c r="DP5452" s="9"/>
      <c r="DQ5452" s="9"/>
      <c r="DR5452" s="9"/>
      <c r="DS5452" s="9"/>
      <c r="DT5452" s="9"/>
      <c r="DU5452" s="9"/>
      <c r="DV5452" s="9"/>
      <c r="DW5452" s="9"/>
      <c r="DX5452" s="9"/>
      <c r="DY5452" s="9"/>
      <c r="DZ5452" s="9"/>
      <c r="EA5452" s="9"/>
    </row>
    <row r="5453" spans="2:131" ht="19.5" customHeight="1" x14ac:dyDescent="0.25">
      <c r="B5453" s="9"/>
      <c r="D5453" s="9"/>
      <c r="G5453" s="9"/>
      <c r="R5453" s="9"/>
      <c r="S5453" s="9"/>
      <c r="T5453" s="9"/>
      <c r="U5453" s="9"/>
      <c r="V5453" s="9"/>
      <c r="W5453" s="9"/>
      <c r="X5453" s="9"/>
      <c r="Y5453" s="9"/>
      <c r="Z5453" s="9"/>
      <c r="AA5453" s="9"/>
      <c r="AB5453" s="9"/>
      <c r="AC5453" s="9"/>
      <c r="AD5453" s="9"/>
      <c r="AE5453" s="9"/>
      <c r="AF5453" s="55"/>
      <c r="AG5453" s="55"/>
      <c r="AH5453" s="9"/>
      <c r="AI5453" s="9"/>
      <c r="AJ5453" s="9"/>
      <c r="AK5453" s="9"/>
      <c r="AL5453" s="9"/>
      <c r="AM5453" s="9"/>
      <c r="AN5453" s="9"/>
      <c r="AO5453" s="9"/>
      <c r="AP5453" s="9"/>
      <c r="AQ5453" s="9"/>
      <c r="AR5453" s="9"/>
      <c r="AS5453" s="9"/>
      <c r="AT5453" s="9"/>
      <c r="AU5453" s="9"/>
      <c r="AV5453" s="9"/>
      <c r="AW5453" s="9"/>
      <c r="AX5453" s="9"/>
      <c r="AY5453" s="9"/>
      <c r="AZ5453" s="9"/>
      <c r="BA5453" s="9"/>
      <c r="BB5453" s="9"/>
      <c r="BC5453" s="9"/>
      <c r="BD5453" s="9"/>
      <c r="BE5453" s="9"/>
      <c r="BF5453" s="9"/>
      <c r="BG5453" s="9"/>
      <c r="BH5453" s="9"/>
      <c r="BI5453" s="9"/>
      <c r="BJ5453" s="9"/>
      <c r="BK5453" s="9"/>
      <c r="BL5453" s="9"/>
      <c r="BM5453" s="9"/>
      <c r="BN5453" s="9"/>
      <c r="BO5453" s="9"/>
      <c r="BP5453" s="9"/>
      <c r="BQ5453" s="9"/>
      <c r="BT5453" s="9"/>
      <c r="BU5453" s="9"/>
      <c r="BX5453" s="9"/>
      <c r="BY5453" s="9"/>
      <c r="CB5453" s="9"/>
      <c r="CC5453" s="9"/>
      <c r="CF5453" s="9"/>
      <c r="CG5453" s="9"/>
      <c r="CJ5453" s="9"/>
      <c r="CK5453" s="9"/>
      <c r="CN5453" s="9"/>
      <c r="CO5453" s="9"/>
      <c r="CP5453" s="9"/>
      <c r="CQ5453" s="9"/>
      <c r="CR5453" s="9"/>
      <c r="CS5453" s="9"/>
      <c r="CT5453" s="9"/>
      <c r="CU5453" s="9"/>
      <c r="CV5453" s="9"/>
      <c r="CW5453" s="9"/>
      <c r="CX5453" s="9"/>
      <c r="CY5453" s="9"/>
      <c r="CZ5453" s="9"/>
      <c r="DA5453" s="9"/>
      <c r="DB5453" s="9"/>
      <c r="DC5453" s="9"/>
      <c r="DD5453" s="9"/>
      <c r="DE5453" s="9"/>
      <c r="DF5453" s="9"/>
      <c r="DG5453" s="9"/>
      <c r="DH5453" s="9"/>
      <c r="DI5453" s="9"/>
      <c r="DJ5453" s="9"/>
      <c r="DK5453" s="9"/>
      <c r="DL5453" s="9"/>
      <c r="DM5453" s="9"/>
      <c r="DN5453" s="9"/>
      <c r="DO5453" s="9"/>
      <c r="DP5453" s="9"/>
      <c r="DQ5453" s="9"/>
      <c r="DR5453" s="9"/>
      <c r="DS5453" s="9"/>
      <c r="DT5453" s="9"/>
      <c r="DU5453" s="9"/>
      <c r="DV5453" s="9"/>
      <c r="DW5453" s="9"/>
      <c r="DX5453" s="9"/>
      <c r="DY5453" s="9"/>
      <c r="DZ5453" s="9"/>
      <c r="EA5453" s="9"/>
    </row>
    <row r="5454" spans="2:131" ht="19.5" customHeight="1" x14ac:dyDescent="0.25">
      <c r="B5454" s="9"/>
      <c r="D5454" s="9"/>
      <c r="G5454" s="9"/>
      <c r="R5454" s="9"/>
      <c r="S5454" s="9"/>
      <c r="T5454" s="9"/>
      <c r="U5454" s="9"/>
      <c r="V5454" s="9"/>
      <c r="W5454" s="9"/>
      <c r="X5454" s="9"/>
      <c r="Y5454" s="9"/>
      <c r="Z5454" s="9"/>
      <c r="AA5454" s="9"/>
      <c r="AB5454" s="9"/>
      <c r="AC5454" s="9"/>
      <c r="AD5454" s="9"/>
      <c r="AE5454" s="9"/>
      <c r="AF5454" s="55"/>
      <c r="AG5454" s="55"/>
      <c r="AH5454" s="9"/>
      <c r="AI5454" s="9"/>
      <c r="AJ5454" s="9"/>
      <c r="AK5454" s="9"/>
      <c r="AL5454" s="9"/>
      <c r="AM5454" s="9"/>
      <c r="AN5454" s="9"/>
      <c r="AO5454" s="9"/>
      <c r="AP5454" s="9"/>
      <c r="AQ5454" s="9"/>
      <c r="AR5454" s="9"/>
      <c r="AS5454" s="9"/>
      <c r="AT5454" s="9"/>
      <c r="AU5454" s="9"/>
      <c r="AV5454" s="9"/>
      <c r="AW5454" s="9"/>
      <c r="AX5454" s="9"/>
      <c r="AY5454" s="9"/>
      <c r="AZ5454" s="9"/>
      <c r="BA5454" s="9"/>
      <c r="BB5454" s="9"/>
      <c r="BC5454" s="9"/>
      <c r="BD5454" s="9"/>
      <c r="BE5454" s="9"/>
      <c r="BF5454" s="9"/>
      <c r="BG5454" s="9"/>
      <c r="BH5454" s="9"/>
      <c r="BI5454" s="9"/>
      <c r="BJ5454" s="9"/>
      <c r="BK5454" s="9"/>
      <c r="BL5454" s="9"/>
      <c r="BM5454" s="9"/>
      <c r="BN5454" s="9"/>
      <c r="BO5454" s="9"/>
      <c r="BP5454" s="9"/>
      <c r="BQ5454" s="9"/>
      <c r="BT5454" s="9"/>
      <c r="BU5454" s="9"/>
      <c r="BX5454" s="9"/>
      <c r="BY5454" s="9"/>
      <c r="CB5454" s="9"/>
      <c r="CC5454" s="9"/>
      <c r="CF5454" s="9"/>
      <c r="CG5454" s="9"/>
      <c r="CJ5454" s="9"/>
      <c r="CK5454" s="9"/>
      <c r="CN5454" s="9"/>
      <c r="CO5454" s="9"/>
      <c r="CP5454" s="9"/>
      <c r="CQ5454" s="9"/>
      <c r="CR5454" s="9"/>
      <c r="CS5454" s="9"/>
      <c r="CT5454" s="9"/>
      <c r="CU5454" s="9"/>
      <c r="CV5454" s="9"/>
      <c r="CW5454" s="9"/>
      <c r="CX5454" s="9"/>
      <c r="CY5454" s="9"/>
      <c r="CZ5454" s="9"/>
      <c r="DA5454" s="9"/>
      <c r="DB5454" s="9"/>
      <c r="DC5454" s="9"/>
      <c r="DD5454" s="9"/>
      <c r="DE5454" s="9"/>
      <c r="DF5454" s="9"/>
      <c r="DG5454" s="9"/>
      <c r="DH5454" s="9"/>
      <c r="DI5454" s="9"/>
      <c r="DJ5454" s="9"/>
      <c r="DK5454" s="9"/>
      <c r="DL5454" s="9"/>
      <c r="DM5454" s="9"/>
      <c r="DN5454" s="9"/>
      <c r="DO5454" s="9"/>
      <c r="DP5454" s="9"/>
      <c r="DQ5454" s="9"/>
      <c r="DR5454" s="9"/>
      <c r="DS5454" s="9"/>
      <c r="DT5454" s="9"/>
      <c r="DU5454" s="9"/>
      <c r="DV5454" s="9"/>
      <c r="DW5454" s="9"/>
      <c r="DX5454" s="9"/>
      <c r="DY5454" s="9"/>
      <c r="DZ5454" s="9"/>
      <c r="EA5454" s="9"/>
    </row>
    <row r="5455" spans="2:131" ht="19.5" customHeight="1" x14ac:dyDescent="0.25">
      <c r="B5455" s="9"/>
      <c r="D5455" s="9"/>
      <c r="G5455" s="9"/>
      <c r="R5455" s="9"/>
      <c r="S5455" s="9"/>
      <c r="T5455" s="9"/>
      <c r="U5455" s="9"/>
      <c r="V5455" s="9"/>
      <c r="W5455" s="9"/>
      <c r="X5455" s="9"/>
      <c r="Y5455" s="9"/>
      <c r="Z5455" s="9"/>
      <c r="AA5455" s="9"/>
      <c r="AB5455" s="9"/>
      <c r="AC5455" s="9"/>
      <c r="AD5455" s="9"/>
      <c r="AE5455" s="9"/>
      <c r="AF5455" s="55"/>
      <c r="AG5455" s="55"/>
      <c r="AH5455" s="9"/>
      <c r="AI5455" s="9"/>
      <c r="AJ5455" s="9"/>
      <c r="AK5455" s="9"/>
      <c r="AL5455" s="9"/>
      <c r="AM5455" s="9"/>
      <c r="AN5455" s="9"/>
      <c r="AO5455" s="9"/>
      <c r="AP5455" s="9"/>
      <c r="AQ5455" s="9"/>
      <c r="AR5455" s="9"/>
      <c r="AS5455" s="9"/>
      <c r="AT5455" s="9"/>
      <c r="AU5455" s="9"/>
      <c r="AV5455" s="9"/>
      <c r="AW5455" s="9"/>
      <c r="AX5455" s="9"/>
      <c r="AY5455" s="9"/>
      <c r="AZ5455" s="9"/>
      <c r="BA5455" s="9"/>
      <c r="BB5455" s="9"/>
      <c r="BC5455" s="9"/>
      <c r="BD5455" s="9"/>
      <c r="BE5455" s="9"/>
      <c r="BF5455" s="9"/>
      <c r="BG5455" s="9"/>
      <c r="BH5455" s="9"/>
      <c r="BI5455" s="9"/>
      <c r="BJ5455" s="9"/>
      <c r="BK5455" s="9"/>
      <c r="BL5455" s="9"/>
      <c r="BM5455" s="9"/>
      <c r="BN5455" s="9"/>
      <c r="BO5455" s="9"/>
      <c r="BP5455" s="9"/>
      <c r="BQ5455" s="9"/>
      <c r="BT5455" s="9"/>
      <c r="BU5455" s="9"/>
      <c r="BX5455" s="9"/>
      <c r="BY5455" s="9"/>
      <c r="CB5455" s="9"/>
      <c r="CC5455" s="9"/>
      <c r="CF5455" s="9"/>
      <c r="CG5455" s="9"/>
      <c r="CJ5455" s="9"/>
      <c r="CK5455" s="9"/>
      <c r="CN5455" s="9"/>
      <c r="CO5455" s="9"/>
      <c r="CP5455" s="9"/>
      <c r="CQ5455" s="9"/>
      <c r="CR5455" s="9"/>
      <c r="CS5455" s="9"/>
      <c r="CT5455" s="9"/>
      <c r="CU5455" s="9"/>
      <c r="CV5455" s="9"/>
      <c r="CW5455" s="9"/>
      <c r="CX5455" s="9"/>
      <c r="CY5455" s="9"/>
      <c r="CZ5455" s="9"/>
      <c r="DA5455" s="9"/>
      <c r="DB5455" s="9"/>
      <c r="DC5455" s="9"/>
      <c r="DD5455" s="9"/>
      <c r="DE5455" s="9"/>
      <c r="DF5455" s="9"/>
      <c r="DG5455" s="9"/>
      <c r="DH5455" s="9"/>
      <c r="DI5455" s="9"/>
      <c r="DJ5455" s="9"/>
      <c r="DK5455" s="9"/>
      <c r="DL5455" s="9"/>
      <c r="DM5455" s="9"/>
      <c r="DN5455" s="9"/>
      <c r="DO5455" s="9"/>
      <c r="DP5455" s="9"/>
      <c r="DQ5455" s="9"/>
      <c r="DR5455" s="9"/>
      <c r="DS5455" s="9"/>
      <c r="DT5455" s="9"/>
      <c r="DU5455" s="9"/>
      <c r="DV5455" s="9"/>
      <c r="DW5455" s="9"/>
      <c r="DX5455" s="9"/>
      <c r="DY5455" s="9"/>
      <c r="DZ5455" s="9"/>
      <c r="EA5455" s="9"/>
    </row>
    <row r="5456" spans="2:131" ht="19.5" customHeight="1" x14ac:dyDescent="0.25">
      <c r="B5456" s="9"/>
      <c r="D5456" s="9"/>
      <c r="G5456" s="9"/>
      <c r="R5456" s="9"/>
      <c r="S5456" s="9"/>
      <c r="T5456" s="9"/>
      <c r="U5456" s="9"/>
      <c r="V5456" s="9"/>
      <c r="W5456" s="9"/>
      <c r="X5456" s="9"/>
      <c r="Y5456" s="9"/>
      <c r="Z5456" s="9"/>
      <c r="AA5456" s="9"/>
      <c r="AB5456" s="9"/>
      <c r="AC5456" s="9"/>
      <c r="AD5456" s="9"/>
      <c r="AE5456" s="9"/>
      <c r="AF5456" s="55"/>
      <c r="AG5456" s="55"/>
      <c r="AH5456" s="9"/>
      <c r="AI5456" s="9"/>
      <c r="AJ5456" s="9"/>
      <c r="AK5456" s="9"/>
      <c r="AL5456" s="9"/>
      <c r="AM5456" s="9"/>
      <c r="AN5456" s="9"/>
      <c r="AO5456" s="9"/>
      <c r="AP5456" s="9"/>
      <c r="AQ5456" s="9"/>
      <c r="AR5456" s="9"/>
      <c r="AS5456" s="9"/>
      <c r="AT5456" s="9"/>
      <c r="AU5456" s="9"/>
      <c r="AV5456" s="9"/>
      <c r="AW5456" s="9"/>
      <c r="AX5456" s="9"/>
      <c r="AY5456" s="9"/>
      <c r="AZ5456" s="9"/>
      <c r="BA5456" s="9"/>
      <c r="BB5456" s="9"/>
      <c r="BC5456" s="9"/>
      <c r="BD5456" s="9"/>
      <c r="BE5456" s="9"/>
      <c r="BF5456" s="9"/>
      <c r="BG5456" s="9"/>
      <c r="BH5456" s="9"/>
      <c r="BI5456" s="9"/>
      <c r="BJ5456" s="9"/>
      <c r="BK5456" s="9"/>
      <c r="BL5456" s="9"/>
      <c r="BM5456" s="9"/>
      <c r="BN5456" s="9"/>
      <c r="BO5456" s="9"/>
      <c r="BP5456" s="9"/>
      <c r="BQ5456" s="9"/>
      <c r="BT5456" s="9"/>
      <c r="BU5456" s="9"/>
      <c r="BX5456" s="9"/>
      <c r="BY5456" s="9"/>
      <c r="CB5456" s="9"/>
      <c r="CC5456" s="9"/>
      <c r="CF5456" s="9"/>
      <c r="CG5456" s="9"/>
      <c r="CJ5456" s="9"/>
      <c r="CK5456" s="9"/>
      <c r="CN5456" s="9"/>
      <c r="CO5456" s="9"/>
      <c r="CP5456" s="9"/>
      <c r="CQ5456" s="9"/>
      <c r="CR5456" s="9"/>
      <c r="CS5456" s="9"/>
      <c r="CT5456" s="9"/>
      <c r="CU5456" s="9"/>
      <c r="CV5456" s="9"/>
      <c r="CW5456" s="9"/>
      <c r="CX5456" s="9"/>
      <c r="CY5456" s="9"/>
      <c r="CZ5456" s="9"/>
      <c r="DA5456" s="9"/>
      <c r="DB5456" s="9"/>
      <c r="DC5456" s="9"/>
      <c r="DD5456" s="9"/>
      <c r="DE5456" s="9"/>
      <c r="DF5456" s="9"/>
      <c r="DG5456" s="9"/>
      <c r="DH5456" s="9"/>
      <c r="DI5456" s="9"/>
      <c r="DJ5456" s="9"/>
      <c r="DK5456" s="9"/>
      <c r="DL5456" s="9"/>
      <c r="DM5456" s="9"/>
      <c r="DN5456" s="9"/>
      <c r="DO5456" s="9"/>
      <c r="DP5456" s="9"/>
      <c r="DQ5456" s="9"/>
      <c r="DR5456" s="9"/>
      <c r="DS5456" s="9"/>
      <c r="DT5456" s="9"/>
      <c r="DU5456" s="9"/>
      <c r="DV5456" s="9"/>
      <c r="DW5456" s="9"/>
      <c r="DX5456" s="9"/>
      <c r="DY5456" s="9"/>
      <c r="DZ5456" s="9"/>
      <c r="EA5456" s="9"/>
    </row>
    <row r="5457" spans="2:131" ht="19.5" customHeight="1" x14ac:dyDescent="0.25">
      <c r="B5457" s="9"/>
      <c r="D5457" s="9"/>
      <c r="G5457" s="9"/>
      <c r="R5457" s="9"/>
      <c r="S5457" s="9"/>
      <c r="T5457" s="9"/>
      <c r="U5457" s="9"/>
      <c r="V5457" s="9"/>
      <c r="W5457" s="9"/>
      <c r="X5457" s="9"/>
      <c r="Y5457" s="9"/>
      <c r="Z5457" s="9"/>
      <c r="AA5457" s="9"/>
      <c r="AB5457" s="9"/>
      <c r="AC5457" s="9"/>
      <c r="AD5457" s="9"/>
      <c r="AE5457" s="9"/>
      <c r="AF5457" s="55"/>
      <c r="AG5457" s="55"/>
      <c r="AH5457" s="9"/>
      <c r="AI5457" s="9"/>
      <c r="AJ5457" s="9"/>
      <c r="AK5457" s="9"/>
      <c r="AL5457" s="9"/>
      <c r="AM5457" s="9"/>
      <c r="AN5457" s="9"/>
      <c r="AO5457" s="9"/>
      <c r="AP5457" s="9"/>
      <c r="AQ5457" s="9"/>
      <c r="AR5457" s="9"/>
      <c r="AS5457" s="9"/>
      <c r="AT5457" s="9"/>
      <c r="AU5457" s="9"/>
      <c r="AV5457" s="9"/>
      <c r="AW5457" s="9"/>
      <c r="AX5457" s="9"/>
      <c r="AY5457" s="9"/>
      <c r="AZ5457" s="9"/>
      <c r="BA5457" s="9"/>
      <c r="BB5457" s="9"/>
      <c r="BC5457" s="9"/>
      <c r="BD5457" s="9"/>
      <c r="BE5457" s="9"/>
      <c r="BF5457" s="9"/>
      <c r="BG5457" s="9"/>
      <c r="BH5457" s="9"/>
      <c r="BI5457" s="9"/>
      <c r="BJ5457" s="9"/>
      <c r="BK5457" s="9"/>
      <c r="BL5457" s="9"/>
      <c r="BM5457" s="9"/>
      <c r="BN5457" s="9"/>
      <c r="BO5457" s="9"/>
      <c r="BP5457" s="9"/>
      <c r="BQ5457" s="9"/>
      <c r="BT5457" s="9"/>
      <c r="BU5457" s="9"/>
      <c r="BX5457" s="9"/>
      <c r="BY5457" s="9"/>
      <c r="CB5457" s="9"/>
      <c r="CC5457" s="9"/>
      <c r="CF5457" s="9"/>
      <c r="CG5457" s="9"/>
      <c r="CJ5457" s="9"/>
      <c r="CK5457" s="9"/>
      <c r="CN5457" s="9"/>
      <c r="CO5457" s="9"/>
      <c r="CP5457" s="9"/>
      <c r="CQ5457" s="9"/>
      <c r="CR5457" s="9"/>
      <c r="CS5457" s="9"/>
      <c r="CT5457" s="9"/>
      <c r="CU5457" s="9"/>
      <c r="CV5457" s="9"/>
      <c r="CW5457" s="9"/>
      <c r="CX5457" s="9"/>
      <c r="CY5457" s="9"/>
      <c r="CZ5457" s="9"/>
      <c r="DA5457" s="9"/>
      <c r="DB5457" s="9"/>
      <c r="DC5457" s="9"/>
      <c r="DD5457" s="9"/>
      <c r="DE5457" s="9"/>
      <c r="DF5457" s="9"/>
      <c r="DG5457" s="9"/>
      <c r="DH5457" s="9"/>
      <c r="DI5457" s="9"/>
      <c r="DJ5457" s="9"/>
      <c r="DK5457" s="9"/>
      <c r="DL5457" s="9"/>
      <c r="DM5457" s="9"/>
      <c r="DN5457" s="9"/>
      <c r="DO5457" s="9"/>
      <c r="DP5457" s="9"/>
      <c r="DQ5457" s="9"/>
      <c r="DR5457" s="9"/>
      <c r="DS5457" s="9"/>
      <c r="DT5457" s="9"/>
      <c r="DU5457" s="9"/>
      <c r="DV5457" s="9"/>
      <c r="DW5457" s="9"/>
      <c r="DX5457" s="9"/>
      <c r="DY5457" s="9"/>
      <c r="DZ5457" s="9"/>
      <c r="EA5457" s="9"/>
    </row>
    <row r="5458" spans="2:131" ht="19.5" customHeight="1" x14ac:dyDescent="0.25">
      <c r="B5458" s="9"/>
      <c r="D5458" s="9"/>
      <c r="G5458" s="9"/>
      <c r="R5458" s="9"/>
      <c r="S5458" s="9"/>
      <c r="T5458" s="9"/>
      <c r="U5458" s="9"/>
      <c r="V5458" s="9"/>
      <c r="W5458" s="9"/>
      <c r="X5458" s="9"/>
      <c r="Y5458" s="9"/>
      <c r="Z5458" s="9"/>
      <c r="AA5458" s="9"/>
      <c r="AB5458" s="9"/>
      <c r="AC5458" s="9"/>
      <c r="AD5458" s="9"/>
      <c r="AE5458" s="9"/>
      <c r="AF5458" s="55"/>
      <c r="AG5458" s="55"/>
      <c r="AH5458" s="9"/>
      <c r="AI5458" s="9"/>
      <c r="AJ5458" s="9"/>
      <c r="AK5458" s="9"/>
      <c r="AL5458" s="9"/>
      <c r="AM5458" s="9"/>
      <c r="AN5458" s="9"/>
      <c r="AO5458" s="9"/>
      <c r="AP5458" s="9"/>
      <c r="AQ5458" s="9"/>
      <c r="AR5458" s="9"/>
      <c r="AS5458" s="9"/>
      <c r="AT5458" s="9"/>
      <c r="AU5458" s="9"/>
      <c r="AV5458" s="9"/>
      <c r="AW5458" s="9"/>
      <c r="AX5458" s="9"/>
      <c r="AY5458" s="9"/>
      <c r="AZ5458" s="9"/>
      <c r="BA5458" s="9"/>
      <c r="BB5458" s="9"/>
      <c r="BC5458" s="9"/>
      <c r="BD5458" s="9"/>
      <c r="BE5458" s="9"/>
      <c r="BF5458" s="9"/>
      <c r="BG5458" s="9"/>
      <c r="BH5458" s="9"/>
      <c r="BI5458" s="9"/>
      <c r="BJ5458" s="9"/>
      <c r="BK5458" s="9"/>
      <c r="BL5458" s="9"/>
      <c r="BM5458" s="9"/>
      <c r="BN5458" s="9"/>
      <c r="BO5458" s="9"/>
      <c r="BP5458" s="9"/>
      <c r="BQ5458" s="9"/>
      <c r="BT5458" s="9"/>
      <c r="BU5458" s="9"/>
      <c r="BX5458" s="9"/>
      <c r="BY5458" s="9"/>
      <c r="CB5458" s="9"/>
      <c r="CC5458" s="9"/>
      <c r="CF5458" s="9"/>
      <c r="CG5458" s="9"/>
      <c r="CJ5458" s="9"/>
      <c r="CK5458" s="9"/>
      <c r="CN5458" s="9"/>
      <c r="CO5458" s="9"/>
      <c r="CP5458" s="9"/>
      <c r="CQ5458" s="9"/>
      <c r="CR5458" s="9"/>
      <c r="CS5458" s="9"/>
      <c r="CT5458" s="9"/>
      <c r="CU5458" s="9"/>
      <c r="CV5458" s="9"/>
      <c r="CW5458" s="9"/>
      <c r="CX5458" s="9"/>
      <c r="CY5458" s="9"/>
      <c r="CZ5458" s="9"/>
      <c r="DA5458" s="9"/>
      <c r="DB5458" s="9"/>
      <c r="DC5458" s="9"/>
      <c r="DD5458" s="9"/>
      <c r="DE5458" s="9"/>
      <c r="DF5458" s="9"/>
      <c r="DG5458" s="9"/>
      <c r="DH5458" s="9"/>
      <c r="DI5458" s="9"/>
      <c r="DJ5458" s="9"/>
      <c r="DK5458" s="9"/>
      <c r="DL5458" s="9"/>
      <c r="DM5458" s="9"/>
      <c r="DN5458" s="9"/>
      <c r="DO5458" s="9"/>
      <c r="DP5458" s="9"/>
      <c r="DQ5458" s="9"/>
      <c r="DR5458" s="9"/>
      <c r="DS5458" s="9"/>
      <c r="DT5458" s="9"/>
      <c r="DU5458" s="9"/>
      <c r="DV5458" s="9"/>
      <c r="DW5458" s="9"/>
      <c r="DX5458" s="9"/>
      <c r="DY5458" s="9"/>
      <c r="DZ5458" s="9"/>
      <c r="EA5458" s="9"/>
    </row>
    <row r="5459" spans="2:131" ht="19.5" customHeight="1" x14ac:dyDescent="0.25">
      <c r="B5459" s="9"/>
      <c r="D5459" s="9"/>
      <c r="G5459" s="9"/>
      <c r="R5459" s="9"/>
      <c r="S5459" s="9"/>
      <c r="T5459" s="9"/>
      <c r="U5459" s="9"/>
      <c r="V5459" s="9"/>
      <c r="W5459" s="9"/>
      <c r="X5459" s="9"/>
      <c r="Y5459" s="9"/>
      <c r="Z5459" s="9"/>
      <c r="AA5459" s="9"/>
      <c r="AB5459" s="9"/>
      <c r="AC5459" s="9"/>
      <c r="AD5459" s="9"/>
      <c r="AE5459" s="9"/>
      <c r="AF5459" s="55"/>
      <c r="AG5459" s="55"/>
      <c r="AH5459" s="9"/>
      <c r="AI5459" s="9"/>
      <c r="AJ5459" s="9"/>
      <c r="AK5459" s="9"/>
      <c r="AL5459" s="9"/>
      <c r="AM5459" s="9"/>
      <c r="AN5459" s="9"/>
      <c r="AO5459" s="9"/>
      <c r="AP5459" s="9"/>
      <c r="AQ5459" s="9"/>
      <c r="AR5459" s="9"/>
      <c r="AS5459" s="9"/>
      <c r="AT5459" s="9"/>
      <c r="AU5459" s="9"/>
      <c r="AV5459" s="9"/>
      <c r="AW5459" s="9"/>
      <c r="AX5459" s="9"/>
      <c r="AY5459" s="9"/>
      <c r="AZ5459" s="9"/>
      <c r="BA5459" s="9"/>
      <c r="BB5459" s="9"/>
      <c r="BC5459" s="9"/>
      <c r="BD5459" s="9"/>
      <c r="BE5459" s="9"/>
      <c r="BF5459" s="9"/>
      <c r="BG5459" s="9"/>
      <c r="BH5459" s="9"/>
      <c r="BI5459" s="9"/>
      <c r="BJ5459" s="9"/>
      <c r="BK5459" s="9"/>
      <c r="BL5459" s="9"/>
      <c r="BM5459" s="9"/>
      <c r="BN5459" s="9"/>
      <c r="BO5459" s="9"/>
      <c r="BP5459" s="9"/>
      <c r="BQ5459" s="9"/>
      <c r="BT5459" s="9"/>
      <c r="BU5459" s="9"/>
      <c r="BX5459" s="9"/>
      <c r="BY5459" s="9"/>
      <c r="CB5459" s="9"/>
      <c r="CC5459" s="9"/>
      <c r="CF5459" s="9"/>
      <c r="CG5459" s="9"/>
      <c r="CJ5459" s="9"/>
      <c r="CK5459" s="9"/>
      <c r="CN5459" s="9"/>
      <c r="CO5459" s="9"/>
      <c r="CP5459" s="9"/>
      <c r="CQ5459" s="9"/>
      <c r="CR5459" s="9"/>
      <c r="CS5459" s="9"/>
      <c r="CT5459" s="9"/>
      <c r="CU5459" s="9"/>
      <c r="CV5459" s="9"/>
      <c r="CW5459" s="9"/>
      <c r="CX5459" s="9"/>
      <c r="CY5459" s="9"/>
      <c r="CZ5459" s="9"/>
      <c r="DA5459" s="9"/>
      <c r="DB5459" s="9"/>
      <c r="DC5459" s="9"/>
      <c r="DD5459" s="9"/>
      <c r="DE5459" s="9"/>
      <c r="DF5459" s="9"/>
      <c r="DG5459" s="9"/>
      <c r="DH5459" s="9"/>
      <c r="DI5459" s="9"/>
      <c r="DJ5459" s="9"/>
      <c r="DK5459" s="9"/>
      <c r="DL5459" s="9"/>
      <c r="DM5459" s="9"/>
      <c r="DN5459" s="9"/>
      <c r="DO5459" s="9"/>
      <c r="DP5459" s="9"/>
      <c r="DQ5459" s="9"/>
      <c r="DR5459" s="9"/>
      <c r="DS5459" s="9"/>
      <c r="DT5459" s="9"/>
      <c r="DU5459" s="9"/>
      <c r="DV5459" s="9"/>
      <c r="DW5459" s="9"/>
      <c r="DX5459" s="9"/>
      <c r="DY5459" s="9"/>
      <c r="DZ5459" s="9"/>
      <c r="EA5459" s="9"/>
    </row>
    <row r="5460" spans="2:131" ht="19.5" customHeight="1" x14ac:dyDescent="0.25">
      <c r="B5460" s="9"/>
      <c r="D5460" s="9"/>
      <c r="G5460" s="9"/>
      <c r="R5460" s="9"/>
      <c r="S5460" s="9"/>
      <c r="T5460" s="9"/>
      <c r="U5460" s="9"/>
      <c r="V5460" s="9"/>
      <c r="W5460" s="9"/>
      <c r="X5460" s="9"/>
      <c r="Y5460" s="9"/>
      <c r="Z5460" s="9"/>
      <c r="AA5460" s="9"/>
      <c r="AB5460" s="9"/>
      <c r="AC5460" s="9"/>
      <c r="AD5460" s="9"/>
      <c r="AE5460" s="9"/>
      <c r="AF5460" s="55"/>
      <c r="AG5460" s="55"/>
      <c r="AH5460" s="9"/>
      <c r="AI5460" s="9"/>
      <c r="AJ5460" s="9"/>
      <c r="AK5460" s="9"/>
      <c r="AL5460" s="9"/>
      <c r="AM5460" s="9"/>
      <c r="AN5460" s="9"/>
      <c r="AO5460" s="9"/>
      <c r="AP5460" s="9"/>
      <c r="AQ5460" s="9"/>
      <c r="AR5460" s="9"/>
      <c r="AS5460" s="9"/>
      <c r="AT5460" s="9"/>
      <c r="AU5460" s="9"/>
      <c r="AV5460" s="9"/>
      <c r="AW5460" s="9"/>
      <c r="AX5460" s="9"/>
      <c r="AY5460" s="9"/>
      <c r="AZ5460" s="9"/>
      <c r="BA5460" s="9"/>
      <c r="BB5460" s="9"/>
      <c r="BC5460" s="9"/>
      <c r="BD5460" s="9"/>
      <c r="BE5460" s="9"/>
      <c r="BF5460" s="9"/>
      <c r="BG5460" s="9"/>
      <c r="BH5460" s="9"/>
      <c r="BI5460" s="9"/>
      <c r="BJ5460" s="9"/>
      <c r="BK5460" s="9"/>
      <c r="BL5460" s="9"/>
      <c r="BM5460" s="9"/>
      <c r="BN5460" s="9"/>
      <c r="BO5460" s="9"/>
      <c r="BP5460" s="9"/>
      <c r="BQ5460" s="9"/>
      <c r="BT5460" s="9"/>
      <c r="BU5460" s="9"/>
      <c r="BX5460" s="9"/>
      <c r="BY5460" s="9"/>
      <c r="CB5460" s="9"/>
      <c r="CC5460" s="9"/>
      <c r="CF5460" s="9"/>
      <c r="CG5460" s="9"/>
      <c r="CJ5460" s="9"/>
      <c r="CK5460" s="9"/>
      <c r="CN5460" s="9"/>
      <c r="CO5460" s="9"/>
      <c r="CP5460" s="9"/>
      <c r="CQ5460" s="9"/>
      <c r="CR5460" s="9"/>
      <c r="CS5460" s="9"/>
      <c r="CT5460" s="9"/>
      <c r="CU5460" s="9"/>
      <c r="CV5460" s="9"/>
      <c r="CW5460" s="9"/>
      <c r="CX5460" s="9"/>
      <c r="CY5460" s="9"/>
      <c r="CZ5460" s="9"/>
      <c r="DA5460" s="9"/>
      <c r="DB5460" s="9"/>
      <c r="DC5460" s="9"/>
      <c r="DD5460" s="9"/>
      <c r="DE5460" s="9"/>
      <c r="DF5460" s="9"/>
      <c r="DG5460" s="9"/>
      <c r="DH5460" s="9"/>
      <c r="DI5460" s="9"/>
      <c r="DJ5460" s="9"/>
      <c r="DK5460" s="9"/>
      <c r="DL5460" s="9"/>
      <c r="DM5460" s="9"/>
      <c r="DN5460" s="9"/>
      <c r="DO5460" s="9"/>
      <c r="DP5460" s="9"/>
      <c r="DQ5460" s="9"/>
      <c r="DR5460" s="9"/>
      <c r="DS5460" s="9"/>
      <c r="DT5460" s="9"/>
      <c r="DU5460" s="9"/>
      <c r="DV5460" s="9"/>
      <c r="DW5460" s="9"/>
      <c r="DX5460" s="9"/>
      <c r="DY5460" s="9"/>
      <c r="DZ5460" s="9"/>
      <c r="EA5460" s="9"/>
    </row>
    <row r="5461" spans="2:131" ht="19.5" customHeight="1" x14ac:dyDescent="0.25">
      <c r="B5461" s="9"/>
      <c r="D5461" s="9"/>
      <c r="G5461" s="9"/>
      <c r="R5461" s="9"/>
      <c r="S5461" s="9"/>
      <c r="T5461" s="9"/>
      <c r="U5461" s="9"/>
      <c r="V5461" s="9"/>
      <c r="W5461" s="9"/>
      <c r="X5461" s="9"/>
      <c r="Y5461" s="9"/>
      <c r="Z5461" s="9"/>
      <c r="AA5461" s="9"/>
      <c r="AB5461" s="9"/>
      <c r="AC5461" s="9"/>
      <c r="AD5461" s="9"/>
      <c r="AE5461" s="9"/>
      <c r="AF5461" s="55"/>
      <c r="AG5461" s="55"/>
      <c r="AH5461" s="9"/>
      <c r="AI5461" s="9"/>
      <c r="AJ5461" s="9"/>
      <c r="AK5461" s="9"/>
      <c r="AL5461" s="9"/>
      <c r="AM5461" s="9"/>
      <c r="AN5461" s="9"/>
      <c r="AO5461" s="9"/>
      <c r="AP5461" s="9"/>
      <c r="AQ5461" s="9"/>
      <c r="AR5461" s="9"/>
      <c r="AS5461" s="9"/>
      <c r="AT5461" s="9"/>
      <c r="AU5461" s="9"/>
      <c r="AV5461" s="9"/>
      <c r="AW5461" s="9"/>
      <c r="AX5461" s="9"/>
      <c r="AY5461" s="9"/>
      <c r="AZ5461" s="9"/>
      <c r="BA5461" s="9"/>
      <c r="BB5461" s="9"/>
      <c r="BC5461" s="9"/>
      <c r="BD5461" s="9"/>
      <c r="BE5461" s="9"/>
      <c r="BF5461" s="9"/>
      <c r="BG5461" s="9"/>
      <c r="BH5461" s="9"/>
      <c r="BI5461" s="9"/>
      <c r="BJ5461" s="9"/>
      <c r="BK5461" s="9"/>
      <c r="BL5461" s="9"/>
      <c r="BM5461" s="9"/>
      <c r="BN5461" s="9"/>
      <c r="BO5461" s="9"/>
      <c r="BP5461" s="9"/>
      <c r="BQ5461" s="9"/>
      <c r="BT5461" s="9"/>
      <c r="BU5461" s="9"/>
      <c r="BX5461" s="9"/>
      <c r="BY5461" s="9"/>
      <c r="CB5461" s="9"/>
      <c r="CC5461" s="9"/>
      <c r="CF5461" s="9"/>
      <c r="CG5461" s="9"/>
      <c r="CJ5461" s="9"/>
      <c r="CK5461" s="9"/>
      <c r="CN5461" s="9"/>
      <c r="CO5461" s="9"/>
      <c r="CP5461" s="9"/>
      <c r="CQ5461" s="9"/>
      <c r="CR5461" s="9"/>
      <c r="CS5461" s="9"/>
      <c r="CT5461" s="9"/>
      <c r="CU5461" s="9"/>
      <c r="CV5461" s="9"/>
      <c r="CW5461" s="9"/>
      <c r="CX5461" s="9"/>
      <c r="CY5461" s="9"/>
      <c r="CZ5461" s="9"/>
      <c r="DA5461" s="9"/>
      <c r="DB5461" s="9"/>
      <c r="DC5461" s="9"/>
      <c r="DD5461" s="9"/>
      <c r="DE5461" s="9"/>
      <c r="DF5461" s="9"/>
      <c r="DG5461" s="9"/>
      <c r="DH5461" s="9"/>
      <c r="DI5461" s="9"/>
      <c r="DJ5461" s="9"/>
      <c r="DK5461" s="9"/>
      <c r="DL5461" s="9"/>
      <c r="DM5461" s="9"/>
      <c r="DN5461" s="9"/>
      <c r="DO5461" s="9"/>
      <c r="DP5461" s="9"/>
      <c r="DQ5461" s="9"/>
      <c r="DR5461" s="9"/>
      <c r="DS5461" s="9"/>
      <c r="DT5461" s="9"/>
      <c r="DU5461" s="9"/>
      <c r="DV5461" s="9"/>
      <c r="DW5461" s="9"/>
      <c r="DX5461" s="9"/>
      <c r="DY5461" s="9"/>
      <c r="DZ5461" s="9"/>
      <c r="EA5461" s="9"/>
    </row>
    <row r="5462" spans="2:131" ht="19.5" customHeight="1" x14ac:dyDescent="0.25">
      <c r="B5462" s="9"/>
      <c r="D5462" s="9"/>
      <c r="G5462" s="9"/>
      <c r="R5462" s="9"/>
      <c r="S5462" s="9"/>
      <c r="T5462" s="9"/>
      <c r="U5462" s="9"/>
      <c r="V5462" s="9"/>
      <c r="W5462" s="9"/>
      <c r="X5462" s="9"/>
      <c r="Y5462" s="9"/>
      <c r="Z5462" s="9"/>
      <c r="AA5462" s="9"/>
      <c r="AB5462" s="9"/>
      <c r="AC5462" s="9"/>
      <c r="AD5462" s="9"/>
      <c r="AE5462" s="9"/>
      <c r="AF5462" s="55"/>
      <c r="AG5462" s="55"/>
      <c r="AH5462" s="9"/>
      <c r="AI5462" s="9"/>
      <c r="AJ5462" s="9"/>
      <c r="AK5462" s="9"/>
      <c r="AL5462" s="9"/>
      <c r="AM5462" s="9"/>
      <c r="AN5462" s="9"/>
      <c r="AO5462" s="9"/>
      <c r="AP5462" s="9"/>
      <c r="AQ5462" s="9"/>
      <c r="AR5462" s="9"/>
      <c r="AS5462" s="9"/>
      <c r="AT5462" s="9"/>
      <c r="AU5462" s="9"/>
      <c r="AV5462" s="9"/>
      <c r="AW5462" s="9"/>
      <c r="AX5462" s="9"/>
      <c r="AY5462" s="9"/>
      <c r="AZ5462" s="9"/>
      <c r="BA5462" s="9"/>
      <c r="BB5462" s="9"/>
      <c r="BC5462" s="9"/>
      <c r="BD5462" s="9"/>
      <c r="BE5462" s="9"/>
      <c r="BF5462" s="9"/>
      <c r="BG5462" s="9"/>
      <c r="BH5462" s="9"/>
      <c r="BI5462" s="9"/>
      <c r="BJ5462" s="9"/>
      <c r="BK5462" s="9"/>
      <c r="BL5462" s="9"/>
      <c r="BM5462" s="9"/>
      <c r="BN5462" s="9"/>
      <c r="BO5462" s="9"/>
      <c r="BP5462" s="9"/>
      <c r="BQ5462" s="9"/>
      <c r="BT5462" s="9"/>
      <c r="BU5462" s="9"/>
      <c r="BX5462" s="9"/>
      <c r="BY5462" s="9"/>
      <c r="CB5462" s="9"/>
      <c r="CC5462" s="9"/>
      <c r="CF5462" s="9"/>
      <c r="CG5462" s="9"/>
      <c r="CJ5462" s="9"/>
      <c r="CK5462" s="9"/>
      <c r="CN5462" s="9"/>
      <c r="CO5462" s="9"/>
      <c r="CP5462" s="9"/>
      <c r="CQ5462" s="9"/>
      <c r="CR5462" s="9"/>
      <c r="CS5462" s="9"/>
      <c r="CT5462" s="9"/>
      <c r="CU5462" s="9"/>
      <c r="CV5462" s="9"/>
      <c r="CW5462" s="9"/>
      <c r="CX5462" s="9"/>
      <c r="CY5462" s="9"/>
      <c r="CZ5462" s="9"/>
      <c r="DA5462" s="9"/>
      <c r="DB5462" s="9"/>
      <c r="DC5462" s="9"/>
      <c r="DD5462" s="9"/>
      <c r="DE5462" s="9"/>
      <c r="DF5462" s="9"/>
      <c r="DG5462" s="9"/>
      <c r="DH5462" s="9"/>
      <c r="DI5462" s="9"/>
      <c r="DJ5462" s="9"/>
      <c r="DK5462" s="9"/>
      <c r="DL5462" s="9"/>
      <c r="DM5462" s="9"/>
      <c r="DN5462" s="9"/>
      <c r="DO5462" s="9"/>
      <c r="DP5462" s="9"/>
      <c r="DQ5462" s="9"/>
      <c r="DR5462" s="9"/>
      <c r="DS5462" s="9"/>
      <c r="DT5462" s="9"/>
      <c r="DU5462" s="9"/>
      <c r="DV5462" s="9"/>
      <c r="DW5462" s="9"/>
      <c r="DX5462" s="9"/>
      <c r="DY5462" s="9"/>
      <c r="DZ5462" s="9"/>
      <c r="EA5462" s="9"/>
    </row>
    <row r="5463" spans="2:131" ht="19.5" customHeight="1" x14ac:dyDescent="0.25">
      <c r="B5463" s="9"/>
      <c r="D5463" s="9"/>
      <c r="G5463" s="9"/>
      <c r="R5463" s="9"/>
      <c r="S5463" s="9"/>
      <c r="T5463" s="9"/>
      <c r="U5463" s="9"/>
      <c r="V5463" s="9"/>
      <c r="W5463" s="9"/>
      <c r="X5463" s="9"/>
      <c r="Y5463" s="9"/>
      <c r="Z5463" s="9"/>
      <c r="AA5463" s="9"/>
      <c r="AB5463" s="9"/>
      <c r="AC5463" s="9"/>
      <c r="AD5463" s="9"/>
      <c r="AE5463" s="9"/>
      <c r="AF5463" s="55"/>
      <c r="AG5463" s="55"/>
      <c r="AH5463" s="9"/>
      <c r="AI5463" s="9"/>
      <c r="AJ5463" s="9"/>
      <c r="AK5463" s="9"/>
      <c r="AL5463" s="9"/>
      <c r="AM5463" s="9"/>
      <c r="AN5463" s="9"/>
      <c r="AO5463" s="9"/>
      <c r="AP5463" s="9"/>
      <c r="AQ5463" s="9"/>
      <c r="AR5463" s="9"/>
      <c r="AS5463" s="9"/>
      <c r="AT5463" s="9"/>
      <c r="AU5463" s="9"/>
      <c r="AV5463" s="9"/>
      <c r="AW5463" s="9"/>
      <c r="AX5463" s="9"/>
      <c r="AY5463" s="9"/>
      <c r="AZ5463" s="9"/>
      <c r="BA5463" s="9"/>
      <c r="BB5463" s="9"/>
      <c r="BC5463" s="9"/>
      <c r="BD5463" s="9"/>
      <c r="BE5463" s="9"/>
      <c r="BF5463" s="9"/>
      <c r="BG5463" s="9"/>
      <c r="BH5463" s="9"/>
      <c r="BI5463" s="9"/>
      <c r="BJ5463" s="9"/>
      <c r="BK5463" s="9"/>
      <c r="BL5463" s="9"/>
      <c r="BM5463" s="9"/>
      <c r="BN5463" s="9"/>
      <c r="BO5463" s="9"/>
      <c r="BP5463" s="9"/>
      <c r="BQ5463" s="9"/>
      <c r="BT5463" s="9"/>
      <c r="BU5463" s="9"/>
      <c r="BX5463" s="9"/>
      <c r="BY5463" s="9"/>
      <c r="CB5463" s="9"/>
      <c r="CC5463" s="9"/>
      <c r="CF5463" s="9"/>
      <c r="CG5463" s="9"/>
      <c r="CJ5463" s="9"/>
      <c r="CK5463" s="9"/>
      <c r="CN5463" s="9"/>
      <c r="CO5463" s="9"/>
      <c r="CP5463" s="9"/>
      <c r="CQ5463" s="9"/>
      <c r="CR5463" s="9"/>
      <c r="CS5463" s="9"/>
      <c r="CT5463" s="9"/>
      <c r="CU5463" s="9"/>
      <c r="CV5463" s="9"/>
      <c r="CW5463" s="9"/>
      <c r="CX5463" s="9"/>
      <c r="CY5463" s="9"/>
      <c r="CZ5463" s="9"/>
      <c r="DA5463" s="9"/>
      <c r="DB5463" s="9"/>
      <c r="DC5463" s="9"/>
      <c r="DD5463" s="9"/>
      <c r="DE5463" s="9"/>
      <c r="DF5463" s="9"/>
      <c r="DG5463" s="9"/>
      <c r="DH5463" s="9"/>
      <c r="DI5463" s="9"/>
      <c r="DJ5463" s="9"/>
      <c r="DK5463" s="9"/>
      <c r="DL5463" s="9"/>
      <c r="DM5463" s="9"/>
      <c r="DN5463" s="9"/>
      <c r="DO5463" s="9"/>
      <c r="DP5463" s="9"/>
      <c r="DQ5463" s="9"/>
      <c r="DR5463" s="9"/>
      <c r="DS5463" s="9"/>
      <c r="DT5463" s="9"/>
      <c r="DU5463" s="9"/>
      <c r="DV5463" s="9"/>
      <c r="DW5463" s="9"/>
      <c r="DX5463" s="9"/>
      <c r="DY5463" s="9"/>
      <c r="DZ5463" s="9"/>
      <c r="EA5463" s="9"/>
    </row>
    <row r="5464" spans="2:131" ht="19.5" customHeight="1" x14ac:dyDescent="0.25">
      <c r="B5464" s="9"/>
      <c r="D5464" s="9"/>
      <c r="G5464" s="9"/>
      <c r="R5464" s="9"/>
      <c r="S5464" s="9"/>
      <c r="T5464" s="9"/>
      <c r="U5464" s="9"/>
      <c r="V5464" s="9"/>
      <c r="W5464" s="9"/>
      <c r="X5464" s="9"/>
      <c r="Y5464" s="9"/>
      <c r="Z5464" s="9"/>
      <c r="AA5464" s="9"/>
      <c r="AB5464" s="9"/>
      <c r="AC5464" s="9"/>
      <c r="AD5464" s="9"/>
      <c r="AE5464" s="9"/>
      <c r="AF5464" s="55"/>
      <c r="AG5464" s="55"/>
      <c r="AH5464" s="9"/>
      <c r="AI5464" s="9"/>
      <c r="AJ5464" s="9"/>
      <c r="AK5464" s="9"/>
      <c r="AL5464" s="9"/>
      <c r="AM5464" s="9"/>
      <c r="AN5464" s="9"/>
      <c r="AO5464" s="9"/>
      <c r="AP5464" s="9"/>
      <c r="AQ5464" s="9"/>
      <c r="AR5464" s="9"/>
      <c r="AS5464" s="9"/>
      <c r="AT5464" s="9"/>
      <c r="AU5464" s="9"/>
      <c r="AV5464" s="9"/>
      <c r="AW5464" s="9"/>
      <c r="AX5464" s="9"/>
      <c r="AY5464" s="9"/>
      <c r="AZ5464" s="9"/>
      <c r="BA5464" s="9"/>
      <c r="BB5464" s="9"/>
      <c r="BC5464" s="9"/>
      <c r="BD5464" s="9"/>
      <c r="BE5464" s="9"/>
      <c r="BF5464" s="9"/>
      <c r="BG5464" s="9"/>
      <c r="BH5464" s="9"/>
      <c r="BI5464" s="9"/>
      <c r="BJ5464" s="9"/>
      <c r="BK5464" s="9"/>
      <c r="BL5464" s="9"/>
      <c r="BM5464" s="9"/>
      <c r="BN5464" s="9"/>
      <c r="BO5464" s="9"/>
      <c r="BP5464" s="9"/>
      <c r="BQ5464" s="9"/>
      <c r="BT5464" s="9"/>
      <c r="BU5464" s="9"/>
      <c r="BX5464" s="9"/>
      <c r="BY5464" s="9"/>
      <c r="CB5464" s="9"/>
      <c r="CC5464" s="9"/>
      <c r="CF5464" s="9"/>
      <c r="CG5464" s="9"/>
      <c r="CJ5464" s="9"/>
      <c r="CK5464" s="9"/>
      <c r="CN5464" s="9"/>
      <c r="CO5464" s="9"/>
      <c r="CP5464" s="9"/>
      <c r="CQ5464" s="9"/>
      <c r="CR5464" s="9"/>
      <c r="CS5464" s="9"/>
      <c r="CT5464" s="9"/>
      <c r="CU5464" s="9"/>
      <c r="CV5464" s="9"/>
      <c r="CW5464" s="9"/>
      <c r="CX5464" s="9"/>
      <c r="CY5464" s="9"/>
      <c r="CZ5464" s="9"/>
      <c r="DA5464" s="9"/>
      <c r="DB5464" s="9"/>
      <c r="DC5464" s="9"/>
      <c r="DD5464" s="9"/>
      <c r="DE5464" s="9"/>
      <c r="DF5464" s="9"/>
      <c r="DG5464" s="9"/>
      <c r="DH5464" s="9"/>
      <c r="DI5464" s="9"/>
      <c r="DJ5464" s="9"/>
      <c r="DK5464" s="9"/>
      <c r="DL5464" s="9"/>
      <c r="DM5464" s="9"/>
      <c r="DN5464" s="9"/>
      <c r="DO5464" s="9"/>
      <c r="DP5464" s="9"/>
      <c r="DQ5464" s="9"/>
      <c r="DR5464" s="9"/>
      <c r="DS5464" s="9"/>
      <c r="DT5464" s="9"/>
      <c r="DU5464" s="9"/>
      <c r="DV5464" s="9"/>
      <c r="DW5464" s="9"/>
      <c r="DX5464" s="9"/>
      <c r="DY5464" s="9"/>
      <c r="DZ5464" s="9"/>
      <c r="EA5464" s="9"/>
    </row>
    <row r="5465" spans="2:131" ht="19.5" customHeight="1" x14ac:dyDescent="0.25">
      <c r="B5465" s="9"/>
      <c r="D5465" s="9"/>
      <c r="G5465" s="9"/>
      <c r="R5465" s="9"/>
      <c r="S5465" s="9"/>
      <c r="T5465" s="9"/>
      <c r="U5465" s="9"/>
      <c r="V5465" s="9"/>
      <c r="W5465" s="9"/>
      <c r="X5465" s="9"/>
      <c r="Y5465" s="9"/>
      <c r="Z5465" s="9"/>
      <c r="AA5465" s="9"/>
      <c r="AB5465" s="9"/>
      <c r="AC5465" s="9"/>
      <c r="AD5465" s="9"/>
      <c r="AE5465" s="9"/>
      <c r="AF5465" s="55"/>
      <c r="AG5465" s="55"/>
      <c r="AH5465" s="9"/>
      <c r="AI5465" s="9"/>
      <c r="AJ5465" s="9"/>
      <c r="AK5465" s="9"/>
      <c r="AL5465" s="9"/>
      <c r="AM5465" s="9"/>
      <c r="AN5465" s="9"/>
      <c r="AO5465" s="9"/>
      <c r="AP5465" s="9"/>
      <c r="AQ5465" s="9"/>
      <c r="AR5465" s="9"/>
      <c r="AS5465" s="9"/>
      <c r="AT5465" s="9"/>
      <c r="AU5465" s="9"/>
      <c r="AV5465" s="9"/>
      <c r="AW5465" s="9"/>
      <c r="AX5465" s="9"/>
      <c r="AY5465" s="9"/>
      <c r="AZ5465" s="9"/>
      <c r="BA5465" s="9"/>
      <c r="BB5465" s="9"/>
      <c r="BC5465" s="9"/>
      <c r="BD5465" s="9"/>
      <c r="BE5465" s="9"/>
      <c r="BF5465" s="9"/>
      <c r="BG5465" s="9"/>
      <c r="BH5465" s="9"/>
      <c r="BI5465" s="9"/>
      <c r="BJ5465" s="9"/>
      <c r="BK5465" s="9"/>
      <c r="BL5465" s="9"/>
      <c r="BM5465" s="9"/>
      <c r="BN5465" s="9"/>
      <c r="BO5465" s="9"/>
      <c r="BP5465" s="9"/>
      <c r="BQ5465" s="9"/>
      <c r="BT5465" s="9"/>
      <c r="BU5465" s="9"/>
      <c r="BX5465" s="9"/>
      <c r="BY5465" s="9"/>
      <c r="CB5465" s="9"/>
      <c r="CC5465" s="9"/>
      <c r="CF5465" s="9"/>
      <c r="CG5465" s="9"/>
      <c r="CJ5465" s="9"/>
      <c r="CK5465" s="9"/>
      <c r="CN5465" s="9"/>
      <c r="CO5465" s="9"/>
      <c r="CP5465" s="9"/>
      <c r="CQ5465" s="9"/>
      <c r="CR5465" s="9"/>
      <c r="CS5465" s="9"/>
      <c r="CT5465" s="9"/>
      <c r="CU5465" s="9"/>
      <c r="CV5465" s="9"/>
      <c r="CW5465" s="9"/>
      <c r="CX5465" s="9"/>
      <c r="CY5465" s="9"/>
      <c r="CZ5465" s="9"/>
      <c r="DA5465" s="9"/>
      <c r="DB5465" s="9"/>
      <c r="DC5465" s="9"/>
      <c r="DD5465" s="9"/>
      <c r="DE5465" s="9"/>
      <c r="DF5465" s="9"/>
      <c r="DG5465" s="9"/>
      <c r="DH5465" s="9"/>
      <c r="DI5465" s="9"/>
      <c r="DJ5465" s="9"/>
      <c r="DK5465" s="9"/>
      <c r="DL5465" s="9"/>
      <c r="DM5465" s="9"/>
      <c r="DN5465" s="9"/>
      <c r="DO5465" s="9"/>
      <c r="DP5465" s="9"/>
      <c r="DQ5465" s="9"/>
      <c r="DR5465" s="9"/>
      <c r="DS5465" s="9"/>
      <c r="DT5465" s="9"/>
      <c r="DU5465" s="9"/>
      <c r="DV5465" s="9"/>
      <c r="DW5465" s="9"/>
      <c r="DX5465" s="9"/>
      <c r="DY5465" s="9"/>
      <c r="DZ5465" s="9"/>
      <c r="EA5465" s="9"/>
    </row>
    <row r="5466" spans="2:131" ht="19.5" customHeight="1" x14ac:dyDescent="0.25">
      <c r="B5466" s="9"/>
      <c r="D5466" s="9"/>
      <c r="G5466" s="9"/>
      <c r="R5466" s="9"/>
      <c r="S5466" s="9"/>
      <c r="T5466" s="9"/>
      <c r="U5466" s="9"/>
      <c r="V5466" s="9"/>
      <c r="W5466" s="9"/>
      <c r="X5466" s="9"/>
      <c r="Y5466" s="9"/>
      <c r="Z5466" s="9"/>
      <c r="AA5466" s="9"/>
      <c r="AB5466" s="9"/>
      <c r="AC5466" s="9"/>
      <c r="AD5466" s="9"/>
      <c r="AE5466" s="9"/>
      <c r="AF5466" s="55"/>
      <c r="AG5466" s="55"/>
      <c r="AH5466" s="9"/>
      <c r="AI5466" s="9"/>
      <c r="AJ5466" s="9"/>
      <c r="AK5466" s="9"/>
      <c r="AL5466" s="9"/>
      <c r="AM5466" s="9"/>
      <c r="AN5466" s="9"/>
      <c r="AO5466" s="9"/>
      <c r="AP5466" s="9"/>
      <c r="AQ5466" s="9"/>
      <c r="AR5466" s="9"/>
      <c r="AS5466" s="9"/>
      <c r="AT5466" s="9"/>
      <c r="AU5466" s="9"/>
      <c r="AV5466" s="9"/>
      <c r="AW5466" s="9"/>
      <c r="AX5466" s="9"/>
      <c r="AY5466" s="9"/>
      <c r="AZ5466" s="9"/>
      <c r="BA5466" s="9"/>
      <c r="BB5466" s="9"/>
      <c r="BC5466" s="9"/>
      <c r="BD5466" s="9"/>
      <c r="BE5466" s="9"/>
      <c r="BF5466" s="9"/>
      <c r="BG5466" s="9"/>
      <c r="BH5466" s="9"/>
      <c r="BI5466" s="9"/>
      <c r="BJ5466" s="9"/>
      <c r="BK5466" s="9"/>
      <c r="BL5466" s="9"/>
      <c r="BM5466" s="9"/>
      <c r="BN5466" s="9"/>
      <c r="BO5466" s="9"/>
      <c r="BP5466" s="9"/>
      <c r="BQ5466" s="9"/>
      <c r="BT5466" s="9"/>
      <c r="BU5466" s="9"/>
      <c r="BX5466" s="9"/>
      <c r="BY5466" s="9"/>
      <c r="CB5466" s="9"/>
      <c r="CC5466" s="9"/>
      <c r="CF5466" s="9"/>
      <c r="CG5466" s="9"/>
      <c r="CJ5466" s="9"/>
      <c r="CK5466" s="9"/>
      <c r="CN5466" s="9"/>
      <c r="CO5466" s="9"/>
      <c r="CP5466" s="9"/>
      <c r="CQ5466" s="9"/>
      <c r="CR5466" s="9"/>
      <c r="CS5466" s="9"/>
      <c r="CT5466" s="9"/>
      <c r="CU5466" s="9"/>
      <c r="CV5466" s="9"/>
      <c r="CW5466" s="9"/>
      <c r="CX5466" s="9"/>
      <c r="CY5466" s="9"/>
      <c r="CZ5466" s="9"/>
      <c r="DA5466" s="9"/>
      <c r="DB5466" s="9"/>
      <c r="DC5466" s="9"/>
      <c r="DD5466" s="9"/>
      <c r="DE5466" s="9"/>
      <c r="DF5466" s="9"/>
      <c r="DG5466" s="9"/>
      <c r="DH5466" s="9"/>
      <c r="DI5466" s="9"/>
      <c r="DJ5466" s="9"/>
      <c r="DK5466" s="9"/>
      <c r="DL5466" s="9"/>
      <c r="DM5466" s="9"/>
      <c r="DN5466" s="9"/>
      <c r="DO5466" s="9"/>
      <c r="DP5466" s="9"/>
      <c r="DQ5466" s="9"/>
      <c r="DR5466" s="9"/>
      <c r="DS5466" s="9"/>
      <c r="DT5466" s="9"/>
      <c r="DU5466" s="9"/>
      <c r="DV5466" s="9"/>
      <c r="DW5466" s="9"/>
      <c r="DX5466" s="9"/>
      <c r="DY5466" s="9"/>
      <c r="DZ5466" s="9"/>
      <c r="EA5466" s="9"/>
    </row>
    <row r="5467" spans="2:131" ht="19.5" customHeight="1" x14ac:dyDescent="0.25">
      <c r="B5467" s="9"/>
      <c r="D5467" s="9"/>
      <c r="G5467" s="9"/>
      <c r="R5467" s="9"/>
      <c r="S5467" s="9"/>
      <c r="T5467" s="9"/>
      <c r="U5467" s="9"/>
      <c r="V5467" s="9"/>
      <c r="W5467" s="9"/>
      <c r="X5467" s="9"/>
      <c r="Y5467" s="9"/>
      <c r="Z5467" s="9"/>
      <c r="AA5467" s="9"/>
      <c r="AB5467" s="9"/>
      <c r="AC5467" s="9"/>
      <c r="AD5467" s="9"/>
      <c r="AE5467" s="9"/>
      <c r="AF5467" s="55"/>
      <c r="AG5467" s="55"/>
      <c r="AH5467" s="9"/>
      <c r="AI5467" s="9"/>
      <c r="AJ5467" s="9"/>
      <c r="AK5467" s="9"/>
      <c r="AL5467" s="9"/>
      <c r="AM5467" s="9"/>
      <c r="AN5467" s="9"/>
      <c r="AO5467" s="9"/>
      <c r="AP5467" s="9"/>
      <c r="AQ5467" s="9"/>
      <c r="AR5467" s="9"/>
      <c r="AS5467" s="9"/>
      <c r="AT5467" s="9"/>
      <c r="AU5467" s="9"/>
      <c r="AV5467" s="9"/>
      <c r="AW5467" s="9"/>
      <c r="AX5467" s="9"/>
      <c r="AY5467" s="9"/>
      <c r="AZ5467" s="9"/>
      <c r="BA5467" s="9"/>
      <c r="BB5467" s="9"/>
      <c r="BC5467" s="9"/>
      <c r="BD5467" s="9"/>
      <c r="BE5467" s="9"/>
      <c r="BF5467" s="9"/>
      <c r="BG5467" s="9"/>
      <c r="BH5467" s="9"/>
      <c r="BI5467" s="9"/>
      <c r="BJ5467" s="9"/>
      <c r="BK5467" s="9"/>
      <c r="BL5467" s="9"/>
      <c r="BM5467" s="9"/>
      <c r="BN5467" s="9"/>
      <c r="BO5467" s="9"/>
      <c r="BP5467" s="9"/>
      <c r="BQ5467" s="9"/>
      <c r="BT5467" s="9"/>
      <c r="BU5467" s="9"/>
      <c r="BX5467" s="9"/>
      <c r="BY5467" s="9"/>
      <c r="CB5467" s="9"/>
      <c r="CC5467" s="9"/>
      <c r="CF5467" s="9"/>
      <c r="CG5467" s="9"/>
      <c r="CJ5467" s="9"/>
      <c r="CK5467" s="9"/>
      <c r="CN5467" s="9"/>
      <c r="CO5467" s="9"/>
      <c r="CP5467" s="9"/>
      <c r="CQ5467" s="9"/>
      <c r="CR5467" s="9"/>
      <c r="CS5467" s="9"/>
      <c r="CT5467" s="9"/>
      <c r="CU5467" s="9"/>
      <c r="CV5467" s="9"/>
      <c r="CW5467" s="9"/>
      <c r="CX5467" s="9"/>
      <c r="CY5467" s="9"/>
      <c r="CZ5467" s="9"/>
      <c r="DA5467" s="9"/>
      <c r="DB5467" s="9"/>
      <c r="DC5467" s="9"/>
      <c r="DD5467" s="9"/>
      <c r="DE5467" s="9"/>
      <c r="DF5467" s="9"/>
      <c r="DG5467" s="9"/>
      <c r="DH5467" s="9"/>
      <c r="DI5467" s="9"/>
      <c r="DJ5467" s="9"/>
      <c r="DK5467" s="9"/>
      <c r="DL5467" s="9"/>
      <c r="DM5467" s="9"/>
      <c r="DN5467" s="9"/>
      <c r="DO5467" s="9"/>
      <c r="DP5467" s="9"/>
      <c r="DQ5467" s="9"/>
      <c r="DR5467" s="9"/>
      <c r="DS5467" s="9"/>
      <c r="DT5467" s="9"/>
      <c r="DU5467" s="9"/>
      <c r="DV5467" s="9"/>
      <c r="DW5467" s="9"/>
      <c r="DX5467" s="9"/>
      <c r="DY5467" s="9"/>
      <c r="DZ5467" s="9"/>
      <c r="EA5467" s="9"/>
    </row>
    <row r="5468" spans="2:131" ht="19.5" customHeight="1" x14ac:dyDescent="0.25">
      <c r="B5468" s="9"/>
      <c r="D5468" s="9"/>
      <c r="G5468" s="9"/>
      <c r="R5468" s="9"/>
      <c r="S5468" s="9"/>
      <c r="T5468" s="9"/>
      <c r="U5468" s="9"/>
      <c r="V5468" s="9"/>
      <c r="W5468" s="9"/>
      <c r="X5468" s="9"/>
      <c r="Y5468" s="9"/>
      <c r="Z5468" s="9"/>
      <c r="AA5468" s="9"/>
      <c r="AB5468" s="9"/>
      <c r="AC5468" s="9"/>
      <c r="AD5468" s="9"/>
      <c r="AE5468" s="9"/>
      <c r="AF5468" s="55"/>
      <c r="AG5468" s="55"/>
      <c r="AH5468" s="9"/>
      <c r="AI5468" s="9"/>
      <c r="AJ5468" s="9"/>
      <c r="AK5468" s="9"/>
      <c r="AL5468" s="9"/>
      <c r="AM5468" s="9"/>
      <c r="AN5468" s="9"/>
      <c r="AO5468" s="9"/>
      <c r="AP5468" s="9"/>
      <c r="AQ5468" s="9"/>
      <c r="AR5468" s="9"/>
      <c r="AS5468" s="9"/>
      <c r="AT5468" s="9"/>
      <c r="AU5468" s="9"/>
      <c r="AV5468" s="9"/>
      <c r="AW5468" s="9"/>
      <c r="AX5468" s="9"/>
      <c r="AY5468" s="9"/>
      <c r="AZ5468" s="9"/>
      <c r="BA5468" s="9"/>
      <c r="BB5468" s="9"/>
      <c r="BC5468" s="9"/>
      <c r="BD5468" s="9"/>
      <c r="BE5468" s="9"/>
      <c r="BF5468" s="9"/>
      <c r="BG5468" s="9"/>
      <c r="BH5468" s="9"/>
      <c r="BI5468" s="9"/>
      <c r="BJ5468" s="9"/>
      <c r="BK5468" s="9"/>
      <c r="BL5468" s="9"/>
      <c r="BM5468" s="9"/>
      <c r="BN5468" s="9"/>
      <c r="BO5468" s="9"/>
      <c r="BP5468" s="9"/>
      <c r="BQ5468" s="9"/>
      <c r="BT5468" s="9"/>
      <c r="BU5468" s="9"/>
      <c r="BX5468" s="9"/>
      <c r="BY5468" s="9"/>
      <c r="CB5468" s="9"/>
      <c r="CC5468" s="9"/>
      <c r="CF5468" s="9"/>
      <c r="CG5468" s="9"/>
      <c r="CJ5468" s="9"/>
      <c r="CK5468" s="9"/>
      <c r="CN5468" s="9"/>
      <c r="CO5468" s="9"/>
      <c r="CP5468" s="9"/>
      <c r="CQ5468" s="9"/>
      <c r="CR5468" s="9"/>
      <c r="CS5468" s="9"/>
      <c r="CT5468" s="9"/>
      <c r="CU5468" s="9"/>
      <c r="CV5468" s="9"/>
      <c r="CW5468" s="9"/>
      <c r="CX5468" s="9"/>
      <c r="CY5468" s="9"/>
      <c r="CZ5468" s="9"/>
      <c r="DA5468" s="9"/>
      <c r="DB5468" s="9"/>
      <c r="DC5468" s="9"/>
      <c r="DD5468" s="9"/>
      <c r="DE5468" s="9"/>
      <c r="DF5468" s="9"/>
      <c r="DG5468" s="9"/>
      <c r="DH5468" s="9"/>
      <c r="DI5468" s="9"/>
      <c r="DJ5468" s="9"/>
      <c r="DK5468" s="9"/>
      <c r="DL5468" s="9"/>
      <c r="DM5468" s="9"/>
      <c r="DN5468" s="9"/>
      <c r="DO5468" s="9"/>
      <c r="DP5468" s="9"/>
      <c r="DQ5468" s="9"/>
      <c r="DR5468" s="9"/>
      <c r="DS5468" s="9"/>
      <c r="DT5468" s="9"/>
      <c r="DU5468" s="9"/>
      <c r="DV5468" s="9"/>
      <c r="DW5468" s="9"/>
      <c r="DX5468" s="9"/>
      <c r="DY5468" s="9"/>
      <c r="DZ5468" s="9"/>
      <c r="EA5468" s="9"/>
    </row>
    <row r="5469" spans="2:131" ht="19.5" customHeight="1" x14ac:dyDescent="0.25">
      <c r="B5469" s="9"/>
      <c r="D5469" s="9"/>
      <c r="G5469" s="9"/>
      <c r="R5469" s="9"/>
      <c r="S5469" s="9"/>
      <c r="T5469" s="9"/>
      <c r="U5469" s="9"/>
      <c r="V5469" s="9"/>
      <c r="W5469" s="9"/>
      <c r="X5469" s="9"/>
      <c r="Y5469" s="9"/>
      <c r="Z5469" s="9"/>
      <c r="AA5469" s="9"/>
      <c r="AB5469" s="9"/>
      <c r="AC5469" s="9"/>
      <c r="AD5469" s="9"/>
      <c r="AE5469" s="9"/>
      <c r="AF5469" s="55"/>
      <c r="AG5469" s="55"/>
      <c r="AH5469" s="9"/>
      <c r="AI5469" s="9"/>
      <c r="AJ5469" s="9"/>
      <c r="AK5469" s="9"/>
      <c r="AL5469" s="9"/>
      <c r="AM5469" s="9"/>
      <c r="AN5469" s="9"/>
      <c r="AO5469" s="9"/>
      <c r="AP5469" s="9"/>
      <c r="AQ5469" s="9"/>
      <c r="AR5469" s="9"/>
      <c r="AS5469" s="9"/>
      <c r="AT5469" s="9"/>
      <c r="AU5469" s="9"/>
      <c r="AV5469" s="9"/>
      <c r="AW5469" s="9"/>
      <c r="AX5469" s="9"/>
      <c r="AY5469" s="9"/>
      <c r="AZ5469" s="9"/>
      <c r="BA5469" s="9"/>
      <c r="BB5469" s="9"/>
      <c r="BC5469" s="9"/>
      <c r="BD5469" s="9"/>
      <c r="BE5469" s="9"/>
      <c r="BF5469" s="9"/>
      <c r="BG5469" s="9"/>
      <c r="BH5469" s="9"/>
      <c r="BI5469" s="9"/>
      <c r="BJ5469" s="9"/>
      <c r="BK5469" s="9"/>
      <c r="BL5469" s="9"/>
      <c r="BM5469" s="9"/>
      <c r="BN5469" s="9"/>
      <c r="BO5469" s="9"/>
      <c r="BP5469" s="9"/>
      <c r="BQ5469" s="9"/>
      <c r="BT5469" s="9"/>
      <c r="BU5469" s="9"/>
      <c r="BX5469" s="9"/>
      <c r="BY5469" s="9"/>
      <c r="CB5469" s="9"/>
      <c r="CC5469" s="9"/>
      <c r="CF5469" s="9"/>
      <c r="CG5469" s="9"/>
      <c r="CJ5469" s="9"/>
      <c r="CK5469" s="9"/>
      <c r="CN5469" s="9"/>
      <c r="CO5469" s="9"/>
      <c r="CP5469" s="9"/>
      <c r="CQ5469" s="9"/>
      <c r="CR5469" s="9"/>
      <c r="CS5469" s="9"/>
      <c r="CT5469" s="9"/>
      <c r="CU5469" s="9"/>
      <c r="CV5469" s="9"/>
      <c r="CW5469" s="9"/>
      <c r="CX5469" s="9"/>
      <c r="CY5469" s="9"/>
      <c r="CZ5469" s="9"/>
      <c r="DA5469" s="9"/>
      <c r="DB5469" s="9"/>
      <c r="DC5469" s="9"/>
      <c r="DD5469" s="9"/>
      <c r="DE5469" s="9"/>
      <c r="DF5469" s="9"/>
      <c r="DG5469" s="9"/>
      <c r="DH5469" s="9"/>
      <c r="DI5469" s="9"/>
      <c r="DJ5469" s="9"/>
      <c r="DK5469" s="9"/>
      <c r="DL5469" s="9"/>
      <c r="DM5469" s="9"/>
      <c r="DN5469" s="9"/>
      <c r="DO5469" s="9"/>
      <c r="DP5469" s="9"/>
      <c r="DQ5469" s="9"/>
      <c r="DR5469" s="9"/>
      <c r="DS5469" s="9"/>
      <c r="DT5469" s="9"/>
      <c r="DU5469" s="9"/>
      <c r="DV5469" s="9"/>
      <c r="DW5469" s="9"/>
      <c r="DX5469" s="9"/>
      <c r="DY5469" s="9"/>
      <c r="DZ5469" s="9"/>
      <c r="EA5469" s="9"/>
    </row>
    <row r="5470" spans="2:131" ht="19.5" customHeight="1" x14ac:dyDescent="0.25">
      <c r="B5470" s="9"/>
      <c r="D5470" s="9"/>
      <c r="G5470" s="9"/>
      <c r="R5470" s="9"/>
      <c r="S5470" s="9"/>
      <c r="T5470" s="9"/>
      <c r="U5470" s="9"/>
      <c r="V5470" s="9"/>
      <c r="W5470" s="9"/>
      <c r="X5470" s="9"/>
      <c r="Y5470" s="9"/>
      <c r="Z5470" s="9"/>
      <c r="AA5470" s="9"/>
      <c r="AB5470" s="9"/>
      <c r="AC5470" s="9"/>
      <c r="AD5470" s="9"/>
      <c r="AE5470" s="9"/>
      <c r="AF5470" s="55"/>
      <c r="AG5470" s="55"/>
      <c r="AH5470" s="9"/>
      <c r="AI5470" s="9"/>
      <c r="AJ5470" s="9"/>
      <c r="AK5470" s="9"/>
      <c r="AL5470" s="9"/>
      <c r="AM5470" s="9"/>
      <c r="AN5470" s="9"/>
      <c r="AO5470" s="9"/>
      <c r="AP5470" s="9"/>
      <c r="AQ5470" s="9"/>
      <c r="AR5470" s="9"/>
      <c r="AS5470" s="9"/>
      <c r="AT5470" s="9"/>
      <c r="AU5470" s="9"/>
      <c r="AV5470" s="9"/>
      <c r="AW5470" s="9"/>
      <c r="AX5470" s="9"/>
      <c r="AY5470" s="9"/>
      <c r="AZ5470" s="9"/>
      <c r="BA5470" s="9"/>
      <c r="BB5470" s="9"/>
      <c r="BC5470" s="9"/>
      <c r="BD5470" s="9"/>
      <c r="BE5470" s="9"/>
      <c r="BF5470" s="9"/>
      <c r="BG5470" s="9"/>
      <c r="BH5470" s="9"/>
      <c r="BI5470" s="9"/>
      <c r="BJ5470" s="9"/>
      <c r="BK5470" s="9"/>
      <c r="BL5470" s="9"/>
      <c r="BM5470" s="9"/>
      <c r="BN5470" s="9"/>
      <c r="BO5470" s="9"/>
      <c r="BP5470" s="9"/>
      <c r="BQ5470" s="9"/>
      <c r="BT5470" s="9"/>
      <c r="BU5470" s="9"/>
      <c r="BX5470" s="9"/>
      <c r="BY5470" s="9"/>
      <c r="CB5470" s="9"/>
      <c r="CC5470" s="9"/>
      <c r="CF5470" s="9"/>
      <c r="CG5470" s="9"/>
      <c r="CJ5470" s="9"/>
      <c r="CK5470" s="9"/>
      <c r="CN5470" s="9"/>
      <c r="CO5470" s="9"/>
      <c r="CP5470" s="9"/>
      <c r="CQ5470" s="9"/>
      <c r="CR5470" s="9"/>
      <c r="CS5470" s="9"/>
      <c r="CT5470" s="9"/>
      <c r="CU5470" s="9"/>
      <c r="CV5470" s="9"/>
      <c r="CW5470" s="9"/>
      <c r="CX5470" s="9"/>
      <c r="CY5470" s="9"/>
      <c r="CZ5470" s="9"/>
      <c r="DA5470" s="9"/>
      <c r="DB5470" s="9"/>
      <c r="DC5470" s="9"/>
      <c r="DD5470" s="9"/>
      <c r="DE5470" s="9"/>
      <c r="DF5470" s="9"/>
      <c r="DG5470" s="9"/>
      <c r="DH5470" s="9"/>
      <c r="DI5470" s="9"/>
      <c r="DJ5470" s="9"/>
      <c r="DK5470" s="9"/>
      <c r="DL5470" s="9"/>
      <c r="DM5470" s="9"/>
      <c r="DN5470" s="9"/>
      <c r="DO5470" s="9"/>
      <c r="DP5470" s="9"/>
      <c r="DQ5470" s="9"/>
      <c r="DR5470" s="9"/>
      <c r="DS5470" s="9"/>
      <c r="DT5470" s="9"/>
      <c r="DU5470" s="9"/>
      <c r="DV5470" s="9"/>
      <c r="DW5470" s="9"/>
      <c r="DX5470" s="9"/>
      <c r="DY5470" s="9"/>
      <c r="DZ5470" s="9"/>
      <c r="EA5470" s="9"/>
    </row>
    <row r="5471" spans="2:131" ht="19.5" customHeight="1" x14ac:dyDescent="0.25">
      <c r="B5471" s="9"/>
      <c r="D5471" s="9"/>
      <c r="G5471" s="9"/>
      <c r="R5471" s="9"/>
      <c r="S5471" s="9"/>
      <c r="T5471" s="9"/>
      <c r="U5471" s="9"/>
      <c r="V5471" s="9"/>
      <c r="W5471" s="9"/>
      <c r="X5471" s="9"/>
      <c r="Y5471" s="9"/>
      <c r="Z5471" s="9"/>
      <c r="AA5471" s="9"/>
      <c r="AB5471" s="9"/>
      <c r="AC5471" s="9"/>
      <c r="AD5471" s="9"/>
      <c r="AE5471" s="9"/>
      <c r="AF5471" s="55"/>
      <c r="AG5471" s="55"/>
      <c r="AH5471" s="9"/>
      <c r="AI5471" s="9"/>
      <c r="AJ5471" s="9"/>
      <c r="AK5471" s="9"/>
      <c r="AL5471" s="9"/>
      <c r="AM5471" s="9"/>
      <c r="AN5471" s="9"/>
      <c r="AO5471" s="9"/>
      <c r="AP5471" s="9"/>
      <c r="AQ5471" s="9"/>
      <c r="AR5471" s="9"/>
      <c r="AS5471" s="9"/>
      <c r="AT5471" s="9"/>
      <c r="AU5471" s="9"/>
      <c r="AV5471" s="9"/>
      <c r="AW5471" s="9"/>
      <c r="AX5471" s="9"/>
      <c r="AY5471" s="9"/>
      <c r="AZ5471" s="9"/>
      <c r="BA5471" s="9"/>
      <c r="BB5471" s="9"/>
      <c r="BC5471" s="9"/>
      <c r="BD5471" s="9"/>
      <c r="BE5471" s="9"/>
      <c r="BF5471" s="9"/>
      <c r="BG5471" s="9"/>
      <c r="BH5471" s="9"/>
      <c r="BI5471" s="9"/>
      <c r="BJ5471" s="9"/>
      <c r="BK5471" s="9"/>
      <c r="BL5471" s="9"/>
      <c r="BM5471" s="9"/>
      <c r="BN5471" s="9"/>
      <c r="BO5471" s="9"/>
      <c r="BP5471" s="9"/>
      <c r="BQ5471" s="9"/>
      <c r="BT5471" s="9"/>
      <c r="BU5471" s="9"/>
      <c r="BX5471" s="9"/>
      <c r="BY5471" s="9"/>
      <c r="CB5471" s="9"/>
      <c r="CC5471" s="9"/>
      <c r="CF5471" s="9"/>
      <c r="CG5471" s="9"/>
      <c r="CJ5471" s="9"/>
      <c r="CK5471" s="9"/>
      <c r="CN5471" s="9"/>
      <c r="CO5471" s="9"/>
      <c r="CP5471" s="9"/>
      <c r="CQ5471" s="9"/>
      <c r="CR5471" s="9"/>
      <c r="CS5471" s="9"/>
      <c r="CT5471" s="9"/>
      <c r="CU5471" s="9"/>
      <c r="CV5471" s="9"/>
      <c r="CW5471" s="9"/>
      <c r="CX5471" s="9"/>
      <c r="CY5471" s="9"/>
      <c r="CZ5471" s="9"/>
      <c r="DA5471" s="9"/>
      <c r="DB5471" s="9"/>
      <c r="DC5471" s="9"/>
      <c r="DD5471" s="9"/>
      <c r="DE5471" s="9"/>
      <c r="DF5471" s="9"/>
      <c r="DG5471" s="9"/>
      <c r="DH5471" s="9"/>
      <c r="DI5471" s="9"/>
      <c r="DJ5471" s="9"/>
      <c r="DK5471" s="9"/>
      <c r="DL5471" s="9"/>
      <c r="DM5471" s="9"/>
      <c r="DN5471" s="9"/>
      <c r="DO5471" s="9"/>
      <c r="DP5471" s="9"/>
      <c r="DQ5471" s="9"/>
      <c r="DR5471" s="9"/>
      <c r="DS5471" s="9"/>
      <c r="DT5471" s="9"/>
      <c r="DU5471" s="9"/>
      <c r="DV5471" s="9"/>
      <c r="DW5471" s="9"/>
      <c r="DX5471" s="9"/>
      <c r="DY5471" s="9"/>
      <c r="DZ5471" s="9"/>
      <c r="EA5471" s="9"/>
    </row>
    <row r="5472" spans="2:131" ht="19.5" customHeight="1" x14ac:dyDescent="0.25">
      <c r="B5472" s="9"/>
      <c r="D5472" s="9"/>
      <c r="G5472" s="9"/>
      <c r="R5472" s="9"/>
      <c r="S5472" s="9"/>
      <c r="T5472" s="9"/>
      <c r="U5472" s="9"/>
      <c r="V5472" s="9"/>
      <c r="W5472" s="9"/>
      <c r="X5472" s="9"/>
      <c r="Y5472" s="9"/>
      <c r="Z5472" s="9"/>
      <c r="AA5472" s="9"/>
      <c r="AB5472" s="9"/>
      <c r="AC5472" s="9"/>
      <c r="AD5472" s="9"/>
      <c r="AE5472" s="9"/>
      <c r="AF5472" s="55"/>
      <c r="AG5472" s="55"/>
      <c r="AH5472" s="9"/>
      <c r="AI5472" s="9"/>
      <c r="AJ5472" s="9"/>
      <c r="AK5472" s="9"/>
      <c r="AL5472" s="9"/>
      <c r="AM5472" s="9"/>
      <c r="AN5472" s="9"/>
      <c r="AO5472" s="9"/>
      <c r="AP5472" s="9"/>
      <c r="AQ5472" s="9"/>
      <c r="AR5472" s="9"/>
      <c r="AS5472" s="9"/>
      <c r="AT5472" s="9"/>
      <c r="AU5472" s="9"/>
      <c r="AV5472" s="9"/>
      <c r="AW5472" s="9"/>
      <c r="AX5472" s="9"/>
      <c r="AY5472" s="9"/>
      <c r="AZ5472" s="9"/>
      <c r="BA5472" s="9"/>
      <c r="BB5472" s="9"/>
      <c r="BC5472" s="9"/>
      <c r="BD5472" s="9"/>
      <c r="BE5472" s="9"/>
      <c r="BF5472" s="9"/>
      <c r="BG5472" s="9"/>
      <c r="BH5472" s="9"/>
      <c r="BI5472" s="9"/>
      <c r="BJ5472" s="9"/>
      <c r="BK5472" s="9"/>
      <c r="BL5472" s="9"/>
      <c r="BM5472" s="9"/>
      <c r="BN5472" s="9"/>
      <c r="BO5472" s="9"/>
      <c r="BP5472" s="9"/>
      <c r="BQ5472" s="9"/>
      <c r="BT5472" s="9"/>
      <c r="BU5472" s="9"/>
      <c r="BX5472" s="9"/>
      <c r="BY5472" s="9"/>
      <c r="CB5472" s="9"/>
      <c r="CC5472" s="9"/>
      <c r="CF5472" s="9"/>
      <c r="CG5472" s="9"/>
      <c r="CJ5472" s="9"/>
      <c r="CK5472" s="9"/>
      <c r="CN5472" s="9"/>
      <c r="CO5472" s="9"/>
      <c r="CP5472" s="9"/>
      <c r="CQ5472" s="9"/>
      <c r="CR5472" s="9"/>
      <c r="CS5472" s="9"/>
      <c r="CT5472" s="9"/>
      <c r="CU5472" s="9"/>
      <c r="CV5472" s="9"/>
      <c r="CW5472" s="9"/>
      <c r="CX5472" s="9"/>
      <c r="CY5472" s="9"/>
      <c r="CZ5472" s="9"/>
      <c r="DA5472" s="9"/>
      <c r="DB5472" s="9"/>
      <c r="DC5472" s="9"/>
      <c r="DD5472" s="9"/>
      <c r="DE5472" s="9"/>
      <c r="DF5472" s="9"/>
      <c r="DG5472" s="9"/>
      <c r="DH5472" s="9"/>
      <c r="DI5472" s="9"/>
      <c r="DJ5472" s="9"/>
      <c r="DK5472" s="9"/>
      <c r="DL5472" s="9"/>
      <c r="DM5472" s="9"/>
      <c r="DN5472" s="9"/>
      <c r="DO5472" s="9"/>
      <c r="DP5472" s="9"/>
      <c r="DQ5472" s="9"/>
      <c r="DR5472" s="9"/>
      <c r="DS5472" s="9"/>
      <c r="DT5472" s="9"/>
      <c r="DU5472" s="9"/>
      <c r="DV5472" s="9"/>
      <c r="DW5472" s="9"/>
      <c r="DX5472" s="9"/>
      <c r="DY5472" s="9"/>
      <c r="DZ5472" s="9"/>
      <c r="EA5472" s="9"/>
    </row>
    <row r="5473" spans="2:131" ht="19.5" customHeight="1" x14ac:dyDescent="0.25">
      <c r="B5473" s="9"/>
      <c r="D5473" s="9"/>
      <c r="G5473" s="9"/>
      <c r="R5473" s="9"/>
      <c r="S5473" s="9"/>
      <c r="T5473" s="9"/>
      <c r="U5473" s="9"/>
      <c r="V5473" s="9"/>
      <c r="W5473" s="9"/>
      <c r="X5473" s="9"/>
      <c r="Y5473" s="9"/>
      <c r="Z5473" s="9"/>
      <c r="AA5473" s="9"/>
      <c r="AB5473" s="9"/>
      <c r="AC5473" s="9"/>
      <c r="AD5473" s="9"/>
      <c r="AE5473" s="9"/>
      <c r="AF5473" s="55"/>
      <c r="AG5473" s="55"/>
      <c r="AH5473" s="9"/>
      <c r="AI5473" s="9"/>
      <c r="AJ5473" s="9"/>
      <c r="AK5473" s="9"/>
      <c r="AL5473" s="9"/>
      <c r="AM5473" s="9"/>
      <c r="AN5473" s="9"/>
      <c r="AO5473" s="9"/>
      <c r="AP5473" s="9"/>
      <c r="AQ5473" s="9"/>
      <c r="AR5473" s="9"/>
      <c r="AS5473" s="9"/>
      <c r="AT5473" s="9"/>
      <c r="AU5473" s="9"/>
      <c r="AV5473" s="9"/>
      <c r="AW5473" s="9"/>
      <c r="AX5473" s="9"/>
      <c r="AY5473" s="9"/>
      <c r="AZ5473" s="9"/>
      <c r="BA5473" s="9"/>
      <c r="BB5473" s="9"/>
      <c r="BC5473" s="9"/>
      <c r="BD5473" s="9"/>
      <c r="BE5473" s="9"/>
      <c r="BF5473" s="9"/>
      <c r="BG5473" s="9"/>
      <c r="BH5473" s="9"/>
      <c r="BI5473" s="9"/>
      <c r="BJ5473" s="9"/>
      <c r="BK5473" s="9"/>
      <c r="BL5473" s="9"/>
      <c r="BM5473" s="9"/>
      <c r="BN5473" s="9"/>
      <c r="BO5473" s="9"/>
      <c r="BP5473" s="9"/>
      <c r="BQ5473" s="9"/>
      <c r="BT5473" s="9"/>
      <c r="BU5473" s="9"/>
      <c r="BX5473" s="9"/>
      <c r="BY5473" s="9"/>
      <c r="CB5473" s="9"/>
      <c r="CC5473" s="9"/>
      <c r="CF5473" s="9"/>
      <c r="CG5473" s="9"/>
      <c r="CJ5473" s="9"/>
      <c r="CK5473" s="9"/>
      <c r="CN5473" s="9"/>
      <c r="CO5473" s="9"/>
      <c r="CP5473" s="9"/>
      <c r="CQ5473" s="9"/>
      <c r="CR5473" s="9"/>
      <c r="CS5473" s="9"/>
      <c r="CT5473" s="9"/>
      <c r="CU5473" s="9"/>
      <c r="CV5473" s="9"/>
      <c r="CW5473" s="9"/>
      <c r="CX5473" s="9"/>
      <c r="CY5473" s="9"/>
      <c r="CZ5473" s="9"/>
      <c r="DA5473" s="9"/>
      <c r="DB5473" s="9"/>
      <c r="DC5473" s="9"/>
      <c r="DD5473" s="9"/>
      <c r="DE5473" s="9"/>
      <c r="DF5473" s="9"/>
      <c r="DG5473" s="9"/>
      <c r="DH5473" s="9"/>
      <c r="DI5473" s="9"/>
      <c r="DJ5473" s="9"/>
      <c r="DK5473" s="9"/>
      <c r="DL5473" s="9"/>
      <c r="DM5473" s="9"/>
      <c r="DN5473" s="9"/>
      <c r="DO5473" s="9"/>
      <c r="DP5473" s="9"/>
      <c r="DQ5473" s="9"/>
      <c r="DR5473" s="9"/>
      <c r="DS5473" s="9"/>
      <c r="DT5473" s="9"/>
      <c r="DU5473" s="9"/>
      <c r="DV5473" s="9"/>
      <c r="DW5473" s="9"/>
      <c r="DX5473" s="9"/>
      <c r="DY5473" s="9"/>
      <c r="DZ5473" s="9"/>
      <c r="EA5473" s="9"/>
    </row>
    <row r="5474" spans="2:131" ht="19.5" customHeight="1" x14ac:dyDescent="0.25">
      <c r="B5474" s="9"/>
      <c r="D5474" s="9"/>
      <c r="G5474" s="9"/>
      <c r="R5474" s="9"/>
      <c r="S5474" s="9"/>
      <c r="T5474" s="9"/>
      <c r="U5474" s="9"/>
      <c r="V5474" s="9"/>
      <c r="W5474" s="9"/>
      <c r="X5474" s="9"/>
      <c r="Y5474" s="9"/>
      <c r="Z5474" s="9"/>
      <c r="AA5474" s="9"/>
      <c r="AB5474" s="9"/>
      <c r="AC5474" s="9"/>
      <c r="AD5474" s="9"/>
      <c r="AE5474" s="9"/>
      <c r="AF5474" s="55"/>
      <c r="AG5474" s="55"/>
      <c r="AH5474" s="9"/>
      <c r="AI5474" s="9"/>
      <c r="AJ5474" s="9"/>
      <c r="AK5474" s="9"/>
      <c r="AL5474" s="9"/>
      <c r="AM5474" s="9"/>
      <c r="AN5474" s="9"/>
      <c r="AO5474" s="9"/>
      <c r="AP5474" s="9"/>
      <c r="AQ5474" s="9"/>
      <c r="AR5474" s="9"/>
      <c r="AS5474" s="9"/>
      <c r="AT5474" s="9"/>
      <c r="AU5474" s="9"/>
      <c r="AV5474" s="9"/>
      <c r="AW5474" s="9"/>
      <c r="AX5474" s="9"/>
      <c r="AY5474" s="9"/>
      <c r="AZ5474" s="9"/>
      <c r="BA5474" s="9"/>
      <c r="BB5474" s="9"/>
      <c r="BC5474" s="9"/>
      <c r="BD5474" s="9"/>
      <c r="BE5474" s="9"/>
      <c r="BF5474" s="9"/>
      <c r="BG5474" s="9"/>
      <c r="BH5474" s="9"/>
      <c r="BI5474" s="9"/>
      <c r="BJ5474" s="9"/>
      <c r="BK5474" s="9"/>
      <c r="BL5474" s="9"/>
      <c r="BM5474" s="9"/>
      <c r="BN5474" s="9"/>
      <c r="BO5474" s="9"/>
      <c r="BP5474" s="9"/>
      <c r="BQ5474" s="9"/>
      <c r="BT5474" s="9"/>
      <c r="BU5474" s="9"/>
      <c r="BX5474" s="9"/>
      <c r="BY5474" s="9"/>
      <c r="CB5474" s="9"/>
      <c r="CC5474" s="9"/>
      <c r="CF5474" s="9"/>
      <c r="CG5474" s="9"/>
      <c r="CJ5474" s="9"/>
      <c r="CK5474" s="9"/>
      <c r="CN5474" s="9"/>
      <c r="CO5474" s="9"/>
      <c r="CP5474" s="9"/>
      <c r="CQ5474" s="9"/>
      <c r="CR5474" s="9"/>
      <c r="CS5474" s="9"/>
      <c r="CT5474" s="9"/>
      <c r="CU5474" s="9"/>
      <c r="CV5474" s="9"/>
      <c r="CW5474" s="9"/>
      <c r="CX5474" s="9"/>
      <c r="CY5474" s="9"/>
      <c r="CZ5474" s="9"/>
      <c r="DA5474" s="9"/>
      <c r="DB5474" s="9"/>
      <c r="DC5474" s="9"/>
      <c r="DD5474" s="9"/>
      <c r="DE5474" s="9"/>
      <c r="DF5474" s="9"/>
      <c r="DG5474" s="9"/>
      <c r="DH5474" s="9"/>
      <c r="DI5474" s="9"/>
      <c r="DJ5474" s="9"/>
      <c r="DK5474" s="9"/>
      <c r="DL5474" s="9"/>
      <c r="DM5474" s="9"/>
      <c r="DN5474" s="9"/>
      <c r="DO5474" s="9"/>
      <c r="DP5474" s="9"/>
      <c r="DQ5474" s="9"/>
      <c r="DR5474" s="9"/>
      <c r="DS5474" s="9"/>
      <c r="DT5474" s="9"/>
      <c r="DU5474" s="9"/>
      <c r="DV5474" s="9"/>
      <c r="DW5474" s="9"/>
      <c r="DX5474" s="9"/>
      <c r="DY5474" s="9"/>
      <c r="DZ5474" s="9"/>
      <c r="EA5474" s="9"/>
    </row>
    <row r="5475" spans="2:131" ht="19.5" customHeight="1" x14ac:dyDescent="0.25">
      <c r="B5475" s="9"/>
      <c r="D5475" s="9"/>
      <c r="G5475" s="9"/>
      <c r="R5475" s="9"/>
      <c r="S5475" s="9"/>
      <c r="T5475" s="9"/>
      <c r="U5475" s="9"/>
      <c r="V5475" s="9"/>
      <c r="W5475" s="9"/>
      <c r="X5475" s="9"/>
      <c r="Y5475" s="9"/>
      <c r="Z5475" s="9"/>
      <c r="AA5475" s="9"/>
      <c r="AB5475" s="9"/>
      <c r="AC5475" s="9"/>
      <c r="AD5475" s="9"/>
      <c r="AE5475" s="9"/>
      <c r="AF5475" s="55"/>
      <c r="AG5475" s="55"/>
      <c r="AH5475" s="9"/>
      <c r="AI5475" s="9"/>
      <c r="AJ5475" s="9"/>
      <c r="AK5475" s="9"/>
      <c r="AL5475" s="9"/>
      <c r="AM5475" s="9"/>
      <c r="AN5475" s="9"/>
      <c r="AO5475" s="9"/>
      <c r="AP5475" s="9"/>
      <c r="AQ5475" s="9"/>
      <c r="AR5475" s="9"/>
      <c r="AS5475" s="9"/>
      <c r="AT5475" s="9"/>
      <c r="AU5475" s="9"/>
      <c r="AV5475" s="9"/>
      <c r="AW5475" s="9"/>
      <c r="AX5475" s="9"/>
      <c r="AY5475" s="9"/>
      <c r="AZ5475" s="9"/>
      <c r="BA5475" s="9"/>
      <c r="BB5475" s="9"/>
      <c r="BC5475" s="9"/>
      <c r="BD5475" s="9"/>
      <c r="BE5475" s="9"/>
      <c r="BF5475" s="9"/>
      <c r="BG5475" s="9"/>
      <c r="BH5475" s="9"/>
      <c r="BI5475" s="9"/>
      <c r="BJ5475" s="9"/>
      <c r="BK5475" s="9"/>
      <c r="BL5475" s="9"/>
      <c r="BM5475" s="9"/>
      <c r="BN5475" s="9"/>
      <c r="BO5475" s="9"/>
      <c r="BP5475" s="9"/>
      <c r="BQ5475" s="9"/>
      <c r="BT5475" s="9"/>
      <c r="BU5475" s="9"/>
      <c r="BX5475" s="9"/>
      <c r="BY5475" s="9"/>
      <c r="CB5475" s="9"/>
      <c r="CC5475" s="9"/>
      <c r="CF5475" s="9"/>
      <c r="CG5475" s="9"/>
      <c r="CJ5475" s="9"/>
      <c r="CK5475" s="9"/>
      <c r="CN5475" s="9"/>
      <c r="CO5475" s="9"/>
      <c r="CP5475" s="9"/>
      <c r="CQ5475" s="9"/>
      <c r="CR5475" s="9"/>
      <c r="CS5475" s="9"/>
      <c r="CT5475" s="9"/>
      <c r="CU5475" s="9"/>
      <c r="CV5475" s="9"/>
      <c r="CW5475" s="9"/>
      <c r="CX5475" s="9"/>
      <c r="CY5475" s="9"/>
      <c r="CZ5475" s="9"/>
      <c r="DA5475" s="9"/>
      <c r="DB5475" s="9"/>
      <c r="DC5475" s="9"/>
      <c r="DD5475" s="9"/>
      <c r="DE5475" s="9"/>
      <c r="DF5475" s="9"/>
      <c r="DG5475" s="9"/>
      <c r="DH5475" s="9"/>
      <c r="DI5475" s="9"/>
      <c r="DJ5475" s="9"/>
      <c r="DK5475" s="9"/>
      <c r="DL5475" s="9"/>
      <c r="DM5475" s="9"/>
      <c r="DN5475" s="9"/>
      <c r="DO5475" s="9"/>
      <c r="DP5475" s="9"/>
      <c r="DQ5475" s="9"/>
      <c r="DR5475" s="9"/>
      <c r="DS5475" s="9"/>
      <c r="DT5475" s="9"/>
      <c r="DU5475" s="9"/>
      <c r="DV5475" s="9"/>
      <c r="DW5475" s="9"/>
      <c r="DX5475" s="9"/>
      <c r="DY5475" s="9"/>
      <c r="DZ5475" s="9"/>
      <c r="EA5475" s="9"/>
    </row>
    <row r="5476" spans="2:131" ht="19.5" customHeight="1" x14ac:dyDescent="0.25">
      <c r="B5476" s="9"/>
      <c r="D5476" s="9"/>
      <c r="G5476" s="9"/>
      <c r="R5476" s="9"/>
      <c r="S5476" s="9"/>
      <c r="T5476" s="9"/>
      <c r="U5476" s="9"/>
      <c r="V5476" s="9"/>
      <c r="W5476" s="9"/>
      <c r="X5476" s="9"/>
      <c r="Y5476" s="9"/>
      <c r="Z5476" s="9"/>
      <c r="AA5476" s="9"/>
      <c r="AB5476" s="9"/>
      <c r="AC5476" s="9"/>
      <c r="AD5476" s="9"/>
      <c r="AE5476" s="9"/>
      <c r="AF5476" s="55"/>
      <c r="AG5476" s="55"/>
      <c r="AH5476" s="9"/>
      <c r="AI5476" s="9"/>
      <c r="AJ5476" s="9"/>
      <c r="AK5476" s="9"/>
      <c r="AL5476" s="9"/>
      <c r="AM5476" s="9"/>
      <c r="AN5476" s="9"/>
      <c r="AO5476" s="9"/>
      <c r="AP5476" s="9"/>
      <c r="AQ5476" s="9"/>
      <c r="AR5476" s="9"/>
      <c r="AS5476" s="9"/>
      <c r="AT5476" s="9"/>
      <c r="AU5476" s="9"/>
      <c r="AV5476" s="9"/>
      <c r="AW5476" s="9"/>
      <c r="AX5476" s="9"/>
      <c r="AY5476" s="9"/>
      <c r="AZ5476" s="9"/>
      <c r="BA5476" s="9"/>
      <c r="BB5476" s="9"/>
      <c r="BC5476" s="9"/>
      <c r="BD5476" s="9"/>
      <c r="BE5476" s="9"/>
      <c r="BF5476" s="9"/>
      <c r="BG5476" s="9"/>
      <c r="BH5476" s="9"/>
      <c r="BI5476" s="9"/>
      <c r="BJ5476" s="9"/>
      <c r="BK5476" s="9"/>
      <c r="BL5476" s="9"/>
      <c r="BM5476" s="9"/>
      <c r="BN5476" s="9"/>
      <c r="BO5476" s="9"/>
      <c r="BP5476" s="9"/>
      <c r="BQ5476" s="9"/>
      <c r="BT5476" s="9"/>
      <c r="BU5476" s="9"/>
      <c r="BX5476" s="9"/>
      <c r="BY5476" s="9"/>
      <c r="CB5476" s="9"/>
      <c r="CC5476" s="9"/>
      <c r="CF5476" s="9"/>
      <c r="CG5476" s="9"/>
      <c r="CJ5476" s="9"/>
      <c r="CK5476" s="9"/>
      <c r="CN5476" s="9"/>
      <c r="CO5476" s="9"/>
      <c r="CP5476" s="9"/>
      <c r="CQ5476" s="9"/>
      <c r="CR5476" s="9"/>
      <c r="CS5476" s="9"/>
      <c r="CT5476" s="9"/>
      <c r="CU5476" s="9"/>
      <c r="CV5476" s="9"/>
      <c r="CW5476" s="9"/>
      <c r="CX5476" s="9"/>
      <c r="CY5476" s="9"/>
      <c r="CZ5476" s="9"/>
      <c r="DA5476" s="9"/>
      <c r="DB5476" s="9"/>
      <c r="DC5476" s="9"/>
      <c r="DD5476" s="9"/>
      <c r="DE5476" s="9"/>
      <c r="DF5476" s="9"/>
      <c r="DG5476" s="9"/>
      <c r="DH5476" s="9"/>
      <c r="DI5476" s="9"/>
      <c r="DJ5476" s="9"/>
      <c r="DK5476" s="9"/>
      <c r="DL5476" s="9"/>
      <c r="DM5476" s="9"/>
      <c r="DN5476" s="9"/>
      <c r="DO5476" s="9"/>
      <c r="DP5476" s="9"/>
      <c r="DQ5476" s="9"/>
      <c r="DR5476" s="9"/>
      <c r="DS5476" s="9"/>
      <c r="DT5476" s="9"/>
      <c r="DU5476" s="9"/>
      <c r="DV5476" s="9"/>
      <c r="DW5476" s="9"/>
      <c r="DX5476" s="9"/>
      <c r="DY5476" s="9"/>
      <c r="DZ5476" s="9"/>
      <c r="EA5476" s="9"/>
    </row>
    <row r="5477" spans="2:131" ht="19.5" customHeight="1" x14ac:dyDescent="0.25">
      <c r="B5477" s="9"/>
      <c r="D5477" s="9"/>
      <c r="G5477" s="9"/>
      <c r="R5477" s="9"/>
      <c r="S5477" s="9"/>
      <c r="T5477" s="9"/>
      <c r="U5477" s="9"/>
      <c r="V5477" s="9"/>
      <c r="W5477" s="9"/>
      <c r="X5477" s="9"/>
      <c r="Y5477" s="9"/>
      <c r="Z5477" s="9"/>
      <c r="AA5477" s="9"/>
      <c r="AB5477" s="9"/>
      <c r="AC5477" s="9"/>
      <c r="AD5477" s="9"/>
      <c r="AE5477" s="9"/>
      <c r="AF5477" s="55"/>
      <c r="AG5477" s="55"/>
      <c r="AH5477" s="9"/>
      <c r="AI5477" s="9"/>
      <c r="AJ5477" s="9"/>
      <c r="AK5477" s="9"/>
      <c r="AL5477" s="9"/>
      <c r="AM5477" s="9"/>
      <c r="AN5477" s="9"/>
      <c r="AO5477" s="9"/>
      <c r="AP5477" s="9"/>
      <c r="AQ5477" s="9"/>
      <c r="AR5477" s="9"/>
      <c r="AS5477" s="9"/>
      <c r="AT5477" s="9"/>
      <c r="AU5477" s="9"/>
      <c r="AV5477" s="9"/>
      <c r="AW5477" s="9"/>
      <c r="AX5477" s="9"/>
      <c r="AY5477" s="9"/>
      <c r="AZ5477" s="9"/>
      <c r="BA5477" s="9"/>
      <c r="BB5477" s="9"/>
      <c r="BC5477" s="9"/>
      <c r="BD5477" s="9"/>
      <c r="BE5477" s="9"/>
      <c r="BF5477" s="9"/>
      <c r="BG5477" s="9"/>
      <c r="BH5477" s="9"/>
      <c r="BI5477" s="9"/>
      <c r="BJ5477" s="9"/>
      <c r="BK5477" s="9"/>
      <c r="BL5477" s="9"/>
      <c r="BM5477" s="9"/>
      <c r="BN5477" s="9"/>
      <c r="BO5477" s="9"/>
      <c r="BP5477" s="9"/>
      <c r="BQ5477" s="9"/>
      <c r="BT5477" s="9"/>
      <c r="BU5477" s="9"/>
      <c r="BX5477" s="9"/>
      <c r="BY5477" s="9"/>
      <c r="CB5477" s="9"/>
      <c r="CC5477" s="9"/>
      <c r="CF5477" s="9"/>
      <c r="CG5477" s="9"/>
      <c r="CJ5477" s="9"/>
      <c r="CK5477" s="9"/>
      <c r="CN5477" s="9"/>
      <c r="CO5477" s="9"/>
      <c r="CP5477" s="9"/>
      <c r="CQ5477" s="9"/>
      <c r="CR5477" s="9"/>
      <c r="CS5477" s="9"/>
      <c r="CT5477" s="9"/>
      <c r="CU5477" s="9"/>
      <c r="CV5477" s="9"/>
      <c r="CW5477" s="9"/>
      <c r="CX5477" s="9"/>
      <c r="CY5477" s="9"/>
      <c r="CZ5477" s="9"/>
      <c r="DA5477" s="9"/>
      <c r="DB5477" s="9"/>
      <c r="DC5477" s="9"/>
      <c r="DD5477" s="9"/>
      <c r="DE5477" s="9"/>
      <c r="DF5477" s="9"/>
      <c r="DG5477" s="9"/>
      <c r="DH5477" s="9"/>
      <c r="DI5477" s="9"/>
      <c r="DJ5477" s="9"/>
      <c r="DK5477" s="9"/>
      <c r="DL5477" s="9"/>
      <c r="DM5477" s="9"/>
      <c r="DN5477" s="9"/>
      <c r="DO5477" s="9"/>
      <c r="DP5477" s="9"/>
      <c r="DQ5477" s="9"/>
      <c r="DR5477" s="9"/>
      <c r="DS5477" s="9"/>
      <c r="DT5477" s="9"/>
      <c r="DU5477" s="9"/>
      <c r="DV5477" s="9"/>
      <c r="DW5477" s="9"/>
      <c r="DX5477" s="9"/>
      <c r="DY5477" s="9"/>
      <c r="DZ5477" s="9"/>
      <c r="EA5477" s="9"/>
    </row>
    <row r="5478" spans="2:131" ht="19.5" customHeight="1" x14ac:dyDescent="0.25">
      <c r="B5478" s="9"/>
      <c r="D5478" s="9"/>
      <c r="G5478" s="9"/>
      <c r="R5478" s="9"/>
      <c r="S5478" s="9"/>
      <c r="T5478" s="9"/>
      <c r="U5478" s="9"/>
      <c r="V5478" s="9"/>
      <c r="W5478" s="9"/>
      <c r="X5478" s="9"/>
      <c r="Y5478" s="9"/>
      <c r="Z5478" s="9"/>
      <c r="AA5478" s="9"/>
      <c r="AB5478" s="9"/>
      <c r="AC5478" s="9"/>
      <c r="AD5478" s="9"/>
      <c r="AE5478" s="9"/>
      <c r="AF5478" s="55"/>
      <c r="AG5478" s="55"/>
      <c r="AH5478" s="9"/>
      <c r="AI5478" s="9"/>
      <c r="AJ5478" s="9"/>
      <c r="AK5478" s="9"/>
      <c r="AL5478" s="9"/>
      <c r="AM5478" s="9"/>
      <c r="AN5478" s="9"/>
      <c r="AO5478" s="9"/>
      <c r="AP5478" s="9"/>
      <c r="AQ5478" s="9"/>
      <c r="AR5478" s="9"/>
      <c r="AS5478" s="9"/>
      <c r="AT5478" s="9"/>
      <c r="AU5478" s="9"/>
      <c r="AV5478" s="9"/>
      <c r="AW5478" s="9"/>
      <c r="AX5478" s="9"/>
      <c r="AY5478" s="9"/>
      <c r="AZ5478" s="9"/>
      <c r="BA5478" s="9"/>
      <c r="BB5478" s="9"/>
      <c r="BC5478" s="9"/>
      <c r="BD5478" s="9"/>
      <c r="BE5478" s="9"/>
      <c r="BF5478" s="9"/>
      <c r="BG5478" s="9"/>
      <c r="BH5478" s="9"/>
      <c r="BI5478" s="9"/>
      <c r="BJ5478" s="9"/>
      <c r="BK5478" s="9"/>
      <c r="BL5478" s="9"/>
      <c r="BM5478" s="9"/>
      <c r="BN5478" s="9"/>
      <c r="BO5478" s="9"/>
      <c r="BP5478" s="9"/>
      <c r="BQ5478" s="9"/>
      <c r="BT5478" s="9"/>
      <c r="BU5478" s="9"/>
      <c r="BX5478" s="9"/>
      <c r="BY5478" s="9"/>
      <c r="CB5478" s="9"/>
      <c r="CC5478" s="9"/>
      <c r="CF5478" s="9"/>
      <c r="CG5478" s="9"/>
      <c r="CJ5478" s="9"/>
      <c r="CK5478" s="9"/>
      <c r="CN5478" s="9"/>
      <c r="CO5478" s="9"/>
      <c r="CP5478" s="9"/>
      <c r="CQ5478" s="9"/>
      <c r="CR5478" s="9"/>
      <c r="CS5478" s="9"/>
      <c r="CT5478" s="9"/>
      <c r="CU5478" s="9"/>
      <c r="CV5478" s="9"/>
      <c r="CW5478" s="9"/>
      <c r="CX5478" s="9"/>
      <c r="CY5478" s="9"/>
      <c r="CZ5478" s="9"/>
      <c r="DA5478" s="9"/>
      <c r="DB5478" s="9"/>
      <c r="DC5478" s="9"/>
      <c r="DD5478" s="9"/>
      <c r="DE5478" s="9"/>
      <c r="DF5478" s="9"/>
      <c r="DG5478" s="9"/>
      <c r="DH5478" s="9"/>
      <c r="DI5478" s="9"/>
      <c r="DJ5478" s="9"/>
      <c r="DK5478" s="9"/>
      <c r="DL5478" s="9"/>
      <c r="DM5478" s="9"/>
      <c r="DN5478" s="9"/>
      <c r="DO5478" s="9"/>
      <c r="DP5478" s="9"/>
      <c r="DQ5478" s="9"/>
      <c r="DR5478" s="9"/>
      <c r="DS5478" s="9"/>
      <c r="DT5478" s="9"/>
      <c r="DU5478" s="9"/>
      <c r="DV5478" s="9"/>
      <c r="DW5478" s="9"/>
      <c r="DX5478" s="9"/>
      <c r="DY5478" s="9"/>
      <c r="DZ5478" s="9"/>
      <c r="EA5478" s="9"/>
    </row>
    <row r="5479" spans="2:131" ht="19.5" customHeight="1" x14ac:dyDescent="0.25">
      <c r="B5479" s="9"/>
      <c r="D5479" s="9"/>
      <c r="G5479" s="9"/>
      <c r="R5479" s="9"/>
      <c r="S5479" s="9"/>
      <c r="T5479" s="9"/>
      <c r="U5479" s="9"/>
      <c r="V5479" s="9"/>
      <c r="W5479" s="9"/>
      <c r="X5479" s="9"/>
      <c r="Y5479" s="9"/>
      <c r="Z5479" s="9"/>
      <c r="AA5479" s="9"/>
      <c r="AB5479" s="9"/>
      <c r="AC5479" s="9"/>
      <c r="AD5479" s="9"/>
      <c r="AE5479" s="9"/>
      <c r="AF5479" s="55"/>
      <c r="AG5479" s="55"/>
      <c r="AH5479" s="9"/>
      <c r="AI5479" s="9"/>
      <c r="AJ5479" s="9"/>
      <c r="AK5479" s="9"/>
      <c r="AL5479" s="9"/>
      <c r="AM5479" s="9"/>
      <c r="AN5479" s="9"/>
      <c r="AO5479" s="9"/>
      <c r="AP5479" s="9"/>
      <c r="AQ5479" s="9"/>
      <c r="AR5479" s="9"/>
      <c r="AS5479" s="9"/>
      <c r="AT5479" s="9"/>
      <c r="AU5479" s="9"/>
      <c r="AV5479" s="9"/>
      <c r="AW5479" s="9"/>
      <c r="AX5479" s="9"/>
      <c r="AY5479" s="9"/>
      <c r="AZ5479" s="9"/>
      <c r="BA5479" s="9"/>
      <c r="BB5479" s="9"/>
      <c r="BC5479" s="9"/>
      <c r="BD5479" s="9"/>
      <c r="BE5479" s="9"/>
      <c r="BF5479" s="9"/>
      <c r="BG5479" s="9"/>
      <c r="BH5479" s="9"/>
      <c r="BI5479" s="9"/>
      <c r="BJ5479" s="9"/>
      <c r="BK5479" s="9"/>
      <c r="BL5479" s="9"/>
      <c r="BM5479" s="9"/>
      <c r="BN5479" s="9"/>
      <c r="BO5479" s="9"/>
      <c r="BP5479" s="9"/>
      <c r="BQ5479" s="9"/>
      <c r="BT5479" s="9"/>
      <c r="BU5479" s="9"/>
      <c r="BX5479" s="9"/>
      <c r="BY5479" s="9"/>
      <c r="CB5479" s="9"/>
      <c r="CC5479" s="9"/>
      <c r="CF5479" s="9"/>
      <c r="CG5479" s="9"/>
      <c r="CJ5479" s="9"/>
      <c r="CK5479" s="9"/>
      <c r="CN5479" s="9"/>
      <c r="CO5479" s="9"/>
      <c r="CP5479" s="9"/>
      <c r="CQ5479" s="9"/>
      <c r="CR5479" s="9"/>
      <c r="CS5479" s="9"/>
      <c r="CT5479" s="9"/>
      <c r="CU5479" s="9"/>
      <c r="CV5479" s="9"/>
      <c r="CW5479" s="9"/>
      <c r="CX5479" s="9"/>
      <c r="CY5479" s="9"/>
      <c r="CZ5479" s="9"/>
      <c r="DA5479" s="9"/>
      <c r="DB5479" s="9"/>
      <c r="DC5479" s="9"/>
      <c r="DD5479" s="9"/>
      <c r="DE5479" s="9"/>
      <c r="DF5479" s="9"/>
      <c r="DG5479" s="9"/>
      <c r="DH5479" s="9"/>
      <c r="DI5479" s="9"/>
      <c r="DJ5479" s="9"/>
      <c r="DK5479" s="9"/>
      <c r="DL5479" s="9"/>
      <c r="DM5479" s="9"/>
      <c r="DN5479" s="9"/>
      <c r="DO5479" s="9"/>
      <c r="DP5479" s="9"/>
      <c r="DQ5479" s="9"/>
      <c r="DR5479" s="9"/>
      <c r="DS5479" s="9"/>
      <c r="DT5479" s="9"/>
      <c r="DU5479" s="9"/>
      <c r="DV5479" s="9"/>
      <c r="DW5479" s="9"/>
      <c r="DX5479" s="9"/>
      <c r="DY5479" s="9"/>
      <c r="DZ5479" s="9"/>
      <c r="EA5479" s="9"/>
    </row>
    <row r="5480" spans="2:131" ht="19.5" customHeight="1" x14ac:dyDescent="0.25">
      <c r="B5480" s="9"/>
      <c r="D5480" s="9"/>
      <c r="G5480" s="9"/>
      <c r="R5480" s="9"/>
      <c r="S5480" s="9"/>
      <c r="T5480" s="9"/>
      <c r="U5480" s="9"/>
      <c r="V5480" s="9"/>
      <c r="W5480" s="9"/>
      <c r="X5480" s="9"/>
      <c r="Y5480" s="9"/>
      <c r="Z5480" s="9"/>
      <c r="AA5480" s="9"/>
      <c r="AB5480" s="9"/>
      <c r="AC5480" s="9"/>
      <c r="AD5480" s="9"/>
      <c r="AE5480" s="9"/>
      <c r="AF5480" s="55"/>
      <c r="AG5480" s="55"/>
      <c r="AH5480" s="9"/>
      <c r="AI5480" s="9"/>
      <c r="AJ5480" s="9"/>
      <c r="AK5480" s="9"/>
      <c r="AL5480" s="9"/>
      <c r="AM5480" s="9"/>
      <c r="AN5480" s="9"/>
      <c r="AO5480" s="9"/>
      <c r="AP5480" s="9"/>
      <c r="AQ5480" s="9"/>
      <c r="AR5480" s="9"/>
      <c r="AS5480" s="9"/>
      <c r="AT5480" s="9"/>
      <c r="AU5480" s="9"/>
      <c r="AV5480" s="9"/>
      <c r="AW5480" s="9"/>
      <c r="AX5480" s="9"/>
      <c r="AY5480" s="9"/>
      <c r="AZ5480" s="9"/>
      <c r="BA5480" s="9"/>
      <c r="BB5480" s="9"/>
      <c r="BC5480" s="9"/>
      <c r="BD5480" s="9"/>
      <c r="BE5480" s="9"/>
      <c r="BF5480" s="9"/>
      <c r="BG5480" s="9"/>
      <c r="BH5480" s="9"/>
      <c r="BI5480" s="9"/>
      <c r="BJ5480" s="9"/>
      <c r="BK5480" s="9"/>
      <c r="BL5480" s="9"/>
      <c r="BM5480" s="9"/>
      <c r="BN5480" s="9"/>
      <c r="BO5480" s="9"/>
      <c r="BP5480" s="9"/>
      <c r="BQ5480" s="9"/>
      <c r="BT5480" s="9"/>
      <c r="BU5480" s="9"/>
      <c r="BX5480" s="9"/>
      <c r="BY5480" s="9"/>
      <c r="CB5480" s="9"/>
      <c r="CC5480" s="9"/>
      <c r="CF5480" s="9"/>
      <c r="CG5480" s="9"/>
      <c r="CJ5480" s="9"/>
      <c r="CK5480" s="9"/>
      <c r="CN5480" s="9"/>
      <c r="CO5480" s="9"/>
      <c r="CP5480" s="9"/>
      <c r="CQ5480" s="9"/>
      <c r="CR5480" s="9"/>
      <c r="CS5480" s="9"/>
      <c r="CT5480" s="9"/>
      <c r="CU5480" s="9"/>
      <c r="CV5480" s="9"/>
      <c r="CW5480" s="9"/>
      <c r="CX5480" s="9"/>
      <c r="CY5480" s="9"/>
      <c r="CZ5480" s="9"/>
      <c r="DA5480" s="9"/>
      <c r="DB5480" s="9"/>
      <c r="DC5480" s="9"/>
      <c r="DD5480" s="9"/>
      <c r="DE5480" s="9"/>
      <c r="DF5480" s="9"/>
      <c r="DG5480" s="9"/>
      <c r="DH5480" s="9"/>
      <c r="DI5480" s="9"/>
      <c r="DJ5480" s="9"/>
      <c r="DK5480" s="9"/>
      <c r="DL5480" s="9"/>
      <c r="DM5480" s="9"/>
      <c r="DN5480" s="9"/>
      <c r="DO5480" s="9"/>
      <c r="DP5480" s="9"/>
      <c r="DQ5480" s="9"/>
      <c r="DR5480" s="9"/>
      <c r="DS5480" s="9"/>
      <c r="DT5480" s="9"/>
      <c r="DU5480" s="9"/>
      <c r="DV5480" s="9"/>
      <c r="DW5480" s="9"/>
      <c r="DX5480" s="9"/>
      <c r="DY5480" s="9"/>
      <c r="DZ5480" s="9"/>
      <c r="EA5480" s="9"/>
    </row>
    <row r="5481" spans="2:131" ht="19.5" customHeight="1" x14ac:dyDescent="0.25">
      <c r="B5481" s="9"/>
      <c r="D5481" s="9"/>
      <c r="G5481" s="9"/>
      <c r="R5481" s="9"/>
      <c r="S5481" s="9"/>
      <c r="T5481" s="9"/>
      <c r="U5481" s="9"/>
      <c r="V5481" s="9"/>
      <c r="W5481" s="9"/>
      <c r="X5481" s="9"/>
      <c r="Y5481" s="9"/>
      <c r="Z5481" s="9"/>
      <c r="AA5481" s="9"/>
      <c r="AB5481" s="9"/>
      <c r="AC5481" s="9"/>
      <c r="AD5481" s="9"/>
      <c r="AE5481" s="9"/>
      <c r="AF5481" s="55"/>
      <c r="AG5481" s="55"/>
      <c r="AH5481" s="9"/>
      <c r="AI5481" s="9"/>
      <c r="AJ5481" s="9"/>
      <c r="AK5481" s="9"/>
      <c r="AL5481" s="9"/>
      <c r="AM5481" s="9"/>
      <c r="AN5481" s="9"/>
      <c r="AO5481" s="9"/>
      <c r="AP5481" s="9"/>
      <c r="AQ5481" s="9"/>
      <c r="AR5481" s="9"/>
      <c r="AS5481" s="9"/>
      <c r="AT5481" s="9"/>
      <c r="AU5481" s="9"/>
      <c r="AV5481" s="9"/>
      <c r="AW5481" s="9"/>
      <c r="AX5481" s="9"/>
      <c r="AY5481" s="9"/>
      <c r="AZ5481" s="9"/>
      <c r="BA5481" s="9"/>
      <c r="BB5481" s="9"/>
      <c r="BC5481" s="9"/>
      <c r="BD5481" s="9"/>
      <c r="BE5481" s="9"/>
      <c r="BF5481" s="9"/>
      <c r="BG5481" s="9"/>
      <c r="BH5481" s="9"/>
      <c r="BI5481" s="9"/>
      <c r="BJ5481" s="9"/>
      <c r="BK5481" s="9"/>
      <c r="BL5481" s="9"/>
      <c r="BM5481" s="9"/>
      <c r="BN5481" s="9"/>
      <c r="BO5481" s="9"/>
      <c r="BP5481" s="9"/>
      <c r="BQ5481" s="9"/>
      <c r="BT5481" s="9"/>
      <c r="BU5481" s="9"/>
      <c r="BX5481" s="9"/>
      <c r="BY5481" s="9"/>
      <c r="CB5481" s="9"/>
      <c r="CC5481" s="9"/>
      <c r="CF5481" s="9"/>
      <c r="CG5481" s="9"/>
      <c r="CJ5481" s="9"/>
      <c r="CK5481" s="9"/>
      <c r="CN5481" s="9"/>
      <c r="CO5481" s="9"/>
      <c r="CP5481" s="9"/>
      <c r="CQ5481" s="9"/>
      <c r="CR5481" s="9"/>
      <c r="CS5481" s="9"/>
      <c r="CT5481" s="9"/>
      <c r="CU5481" s="9"/>
      <c r="CV5481" s="9"/>
      <c r="CW5481" s="9"/>
      <c r="CX5481" s="9"/>
      <c r="CY5481" s="9"/>
      <c r="CZ5481" s="9"/>
      <c r="DA5481" s="9"/>
      <c r="DB5481" s="9"/>
      <c r="DC5481" s="9"/>
      <c r="DD5481" s="9"/>
      <c r="DE5481" s="9"/>
      <c r="DF5481" s="9"/>
      <c r="DG5481" s="9"/>
      <c r="DH5481" s="9"/>
      <c r="DI5481" s="9"/>
      <c r="DJ5481" s="9"/>
      <c r="DK5481" s="9"/>
      <c r="DL5481" s="9"/>
      <c r="DM5481" s="9"/>
      <c r="DN5481" s="9"/>
      <c r="DO5481" s="9"/>
      <c r="DP5481" s="9"/>
      <c r="DQ5481" s="9"/>
      <c r="DR5481" s="9"/>
      <c r="DS5481" s="9"/>
      <c r="DT5481" s="9"/>
      <c r="DU5481" s="9"/>
      <c r="DV5481" s="9"/>
      <c r="DW5481" s="9"/>
      <c r="DX5481" s="9"/>
      <c r="DY5481" s="9"/>
      <c r="DZ5481" s="9"/>
      <c r="EA5481" s="9"/>
    </row>
    <row r="5482" spans="2:131" ht="19.5" customHeight="1" x14ac:dyDescent="0.25">
      <c r="B5482" s="9"/>
      <c r="D5482" s="9"/>
      <c r="G5482" s="9"/>
      <c r="R5482" s="9"/>
      <c r="S5482" s="9"/>
      <c r="T5482" s="9"/>
      <c r="U5482" s="9"/>
      <c r="V5482" s="9"/>
      <c r="W5482" s="9"/>
      <c r="X5482" s="9"/>
      <c r="Y5482" s="9"/>
      <c r="Z5482" s="9"/>
      <c r="AA5482" s="9"/>
      <c r="AB5482" s="9"/>
      <c r="AC5482" s="9"/>
      <c r="AD5482" s="9"/>
      <c r="AE5482" s="9"/>
      <c r="AF5482" s="55"/>
      <c r="AG5482" s="55"/>
      <c r="AH5482" s="9"/>
      <c r="AI5482" s="9"/>
      <c r="AJ5482" s="9"/>
      <c r="AK5482" s="9"/>
      <c r="AL5482" s="9"/>
      <c r="AM5482" s="9"/>
      <c r="AN5482" s="9"/>
      <c r="AO5482" s="9"/>
      <c r="AP5482" s="9"/>
      <c r="AQ5482" s="9"/>
      <c r="AR5482" s="9"/>
      <c r="AS5482" s="9"/>
      <c r="AT5482" s="9"/>
      <c r="AU5482" s="9"/>
      <c r="AV5482" s="9"/>
      <c r="AW5482" s="9"/>
      <c r="AX5482" s="9"/>
      <c r="AY5482" s="9"/>
      <c r="AZ5482" s="9"/>
      <c r="BA5482" s="9"/>
      <c r="BB5482" s="9"/>
      <c r="BC5482" s="9"/>
      <c r="BD5482" s="9"/>
      <c r="BE5482" s="9"/>
      <c r="BF5482" s="9"/>
      <c r="BG5482" s="9"/>
      <c r="BH5482" s="9"/>
      <c r="BI5482" s="9"/>
      <c r="BJ5482" s="9"/>
      <c r="BK5482" s="9"/>
      <c r="BL5482" s="9"/>
      <c r="BM5482" s="9"/>
      <c r="BN5482" s="9"/>
      <c r="BO5482" s="9"/>
      <c r="BP5482" s="9"/>
      <c r="BQ5482" s="9"/>
      <c r="BT5482" s="9"/>
      <c r="BU5482" s="9"/>
      <c r="BX5482" s="9"/>
      <c r="BY5482" s="9"/>
      <c r="CB5482" s="9"/>
      <c r="CC5482" s="9"/>
      <c r="CF5482" s="9"/>
      <c r="CG5482" s="9"/>
      <c r="CJ5482" s="9"/>
      <c r="CK5482" s="9"/>
      <c r="CN5482" s="9"/>
      <c r="CO5482" s="9"/>
      <c r="CP5482" s="9"/>
      <c r="CQ5482" s="9"/>
      <c r="CR5482" s="9"/>
      <c r="CS5482" s="9"/>
      <c r="CT5482" s="9"/>
      <c r="CU5482" s="9"/>
      <c r="CV5482" s="9"/>
      <c r="CW5482" s="9"/>
      <c r="CX5482" s="9"/>
      <c r="CY5482" s="9"/>
      <c r="CZ5482" s="9"/>
      <c r="DA5482" s="9"/>
      <c r="DB5482" s="9"/>
      <c r="DC5482" s="9"/>
      <c r="DD5482" s="9"/>
      <c r="DE5482" s="9"/>
      <c r="DF5482" s="9"/>
      <c r="DG5482" s="9"/>
      <c r="DH5482" s="9"/>
      <c r="DI5482" s="9"/>
      <c r="DJ5482" s="9"/>
      <c r="DK5482" s="9"/>
      <c r="DL5482" s="9"/>
      <c r="DM5482" s="9"/>
      <c r="DN5482" s="9"/>
      <c r="DO5482" s="9"/>
      <c r="DP5482" s="9"/>
      <c r="DQ5482" s="9"/>
      <c r="DR5482" s="9"/>
      <c r="DS5482" s="9"/>
      <c r="DT5482" s="9"/>
      <c r="DU5482" s="9"/>
      <c r="DV5482" s="9"/>
      <c r="DW5482" s="9"/>
      <c r="DX5482" s="9"/>
      <c r="DY5482" s="9"/>
      <c r="DZ5482" s="9"/>
      <c r="EA5482" s="9"/>
    </row>
    <row r="5483" spans="2:131" ht="19.5" customHeight="1" x14ac:dyDescent="0.25">
      <c r="B5483" s="9"/>
      <c r="D5483" s="9"/>
      <c r="G5483" s="9"/>
      <c r="R5483" s="9"/>
      <c r="S5483" s="9"/>
      <c r="T5483" s="9"/>
      <c r="U5483" s="9"/>
      <c r="V5483" s="9"/>
      <c r="W5483" s="9"/>
      <c r="X5483" s="9"/>
      <c r="Y5483" s="9"/>
      <c r="Z5483" s="9"/>
      <c r="AA5483" s="9"/>
      <c r="AB5483" s="9"/>
      <c r="AC5483" s="9"/>
      <c r="AD5483" s="9"/>
      <c r="AE5483" s="9"/>
      <c r="AF5483" s="55"/>
      <c r="AG5483" s="55"/>
      <c r="AH5483" s="9"/>
      <c r="AI5483" s="9"/>
      <c r="AJ5483" s="9"/>
      <c r="AK5483" s="9"/>
      <c r="AL5483" s="9"/>
      <c r="AM5483" s="9"/>
      <c r="AN5483" s="9"/>
      <c r="AO5483" s="9"/>
      <c r="AP5483" s="9"/>
      <c r="AQ5483" s="9"/>
      <c r="AR5483" s="9"/>
      <c r="AS5483" s="9"/>
      <c r="AT5483" s="9"/>
      <c r="AU5483" s="9"/>
      <c r="AV5483" s="9"/>
      <c r="AW5483" s="9"/>
      <c r="AX5483" s="9"/>
      <c r="AY5483" s="9"/>
      <c r="AZ5483" s="9"/>
      <c r="BA5483" s="9"/>
      <c r="BB5483" s="9"/>
      <c r="BC5483" s="9"/>
      <c r="BD5483" s="9"/>
      <c r="BE5483" s="9"/>
      <c r="BF5483" s="9"/>
      <c r="BG5483" s="9"/>
      <c r="BH5483" s="9"/>
      <c r="BI5483" s="9"/>
      <c r="BJ5483" s="9"/>
      <c r="BK5483" s="9"/>
      <c r="BL5483" s="9"/>
      <c r="BM5483" s="9"/>
      <c r="BN5483" s="9"/>
      <c r="BO5483" s="9"/>
      <c r="BP5483" s="9"/>
      <c r="BQ5483" s="9"/>
      <c r="BT5483" s="9"/>
      <c r="BU5483" s="9"/>
      <c r="BX5483" s="9"/>
      <c r="BY5483" s="9"/>
      <c r="CB5483" s="9"/>
      <c r="CC5483" s="9"/>
      <c r="CF5483" s="9"/>
      <c r="CG5483" s="9"/>
      <c r="CJ5483" s="9"/>
      <c r="CK5483" s="9"/>
      <c r="CN5483" s="9"/>
      <c r="CO5483" s="9"/>
      <c r="CP5483" s="9"/>
      <c r="CQ5483" s="9"/>
      <c r="CR5483" s="9"/>
      <c r="CS5483" s="9"/>
      <c r="CT5483" s="9"/>
      <c r="CU5483" s="9"/>
      <c r="CV5483" s="9"/>
      <c r="CW5483" s="9"/>
      <c r="CX5483" s="9"/>
      <c r="CY5483" s="9"/>
      <c r="CZ5483" s="9"/>
      <c r="DA5483" s="9"/>
      <c r="DB5483" s="9"/>
      <c r="DC5483" s="9"/>
      <c r="DD5483" s="9"/>
      <c r="DE5483" s="9"/>
      <c r="DF5483" s="9"/>
      <c r="DG5483" s="9"/>
      <c r="DH5483" s="9"/>
      <c r="DI5483" s="9"/>
      <c r="DJ5483" s="9"/>
      <c r="DK5483" s="9"/>
      <c r="DL5483" s="9"/>
      <c r="DM5483" s="9"/>
      <c r="DN5483" s="9"/>
      <c r="DO5483" s="9"/>
      <c r="DP5483" s="9"/>
      <c r="DQ5483" s="9"/>
      <c r="DR5483" s="9"/>
      <c r="DS5483" s="9"/>
      <c r="DT5483" s="9"/>
      <c r="DU5483" s="9"/>
      <c r="DV5483" s="9"/>
      <c r="DW5483" s="9"/>
      <c r="DX5483" s="9"/>
      <c r="DY5483" s="9"/>
      <c r="DZ5483" s="9"/>
      <c r="EA5483" s="9"/>
    </row>
    <row r="5484" spans="2:131" ht="19.5" customHeight="1" x14ac:dyDescent="0.25">
      <c r="B5484" s="9"/>
      <c r="D5484" s="9"/>
      <c r="G5484" s="9"/>
      <c r="R5484" s="9"/>
      <c r="S5484" s="9"/>
      <c r="T5484" s="9"/>
      <c r="U5484" s="9"/>
      <c r="V5484" s="9"/>
      <c r="W5484" s="9"/>
      <c r="X5484" s="9"/>
      <c r="Y5484" s="9"/>
      <c r="Z5484" s="9"/>
      <c r="AA5484" s="9"/>
      <c r="AB5484" s="9"/>
      <c r="AC5484" s="9"/>
      <c r="AD5484" s="9"/>
      <c r="AE5484" s="9"/>
      <c r="AF5484" s="55"/>
      <c r="AG5484" s="55"/>
      <c r="AH5484" s="9"/>
      <c r="AI5484" s="9"/>
      <c r="AJ5484" s="9"/>
      <c r="AK5484" s="9"/>
      <c r="AL5484" s="9"/>
      <c r="AM5484" s="9"/>
      <c r="AN5484" s="9"/>
      <c r="AO5484" s="9"/>
      <c r="AP5484" s="9"/>
      <c r="AQ5484" s="9"/>
      <c r="AR5484" s="9"/>
      <c r="AS5484" s="9"/>
      <c r="AT5484" s="9"/>
      <c r="AU5484" s="9"/>
      <c r="AV5484" s="9"/>
      <c r="AW5484" s="9"/>
      <c r="AX5484" s="9"/>
      <c r="AY5484" s="9"/>
      <c r="AZ5484" s="9"/>
      <c r="BA5484" s="9"/>
      <c r="BB5484" s="9"/>
      <c r="BC5484" s="9"/>
      <c r="BD5484" s="9"/>
      <c r="BE5484" s="9"/>
      <c r="BF5484" s="9"/>
      <c r="BG5484" s="9"/>
      <c r="BH5484" s="9"/>
      <c r="BI5484" s="9"/>
      <c r="BJ5484" s="9"/>
      <c r="BK5484" s="9"/>
      <c r="BL5484" s="9"/>
      <c r="BM5484" s="9"/>
      <c r="BN5484" s="9"/>
      <c r="BO5484" s="9"/>
      <c r="BP5484" s="9"/>
      <c r="BQ5484" s="9"/>
      <c r="BT5484" s="9"/>
      <c r="BU5484" s="9"/>
      <c r="BX5484" s="9"/>
      <c r="BY5484" s="9"/>
      <c r="CB5484" s="9"/>
      <c r="CC5484" s="9"/>
      <c r="CF5484" s="9"/>
      <c r="CG5484" s="9"/>
      <c r="CJ5484" s="9"/>
      <c r="CK5484" s="9"/>
      <c r="CN5484" s="9"/>
      <c r="CO5484" s="9"/>
      <c r="CP5484" s="9"/>
      <c r="CQ5484" s="9"/>
      <c r="CR5484" s="9"/>
      <c r="CS5484" s="9"/>
      <c r="CT5484" s="9"/>
      <c r="CU5484" s="9"/>
      <c r="CV5484" s="9"/>
      <c r="CW5484" s="9"/>
      <c r="CX5484" s="9"/>
      <c r="CY5484" s="9"/>
      <c r="CZ5484" s="9"/>
      <c r="DA5484" s="9"/>
      <c r="DB5484" s="9"/>
      <c r="DC5484" s="9"/>
      <c r="DD5484" s="9"/>
      <c r="DE5484" s="9"/>
      <c r="DF5484" s="9"/>
      <c r="DG5484" s="9"/>
      <c r="DH5484" s="9"/>
      <c r="DI5484" s="9"/>
      <c r="DJ5484" s="9"/>
      <c r="DK5484" s="9"/>
      <c r="DL5484" s="9"/>
      <c r="DM5484" s="9"/>
      <c r="DN5484" s="9"/>
      <c r="DO5484" s="9"/>
      <c r="DP5484" s="9"/>
      <c r="DQ5484" s="9"/>
      <c r="DR5484" s="9"/>
      <c r="DS5484" s="9"/>
      <c r="DT5484" s="9"/>
      <c r="DU5484" s="9"/>
      <c r="DV5484" s="9"/>
      <c r="DW5484" s="9"/>
      <c r="DX5484" s="9"/>
      <c r="DY5484" s="9"/>
      <c r="DZ5484" s="9"/>
      <c r="EA5484" s="9"/>
    </row>
    <row r="5485" spans="2:131" ht="19.5" customHeight="1" x14ac:dyDescent="0.25">
      <c r="B5485" s="9"/>
      <c r="D5485" s="9"/>
      <c r="G5485" s="9"/>
      <c r="R5485" s="9"/>
      <c r="S5485" s="9"/>
      <c r="T5485" s="9"/>
      <c r="U5485" s="9"/>
      <c r="V5485" s="9"/>
      <c r="W5485" s="9"/>
      <c r="X5485" s="9"/>
      <c r="Y5485" s="9"/>
      <c r="Z5485" s="9"/>
      <c r="AA5485" s="9"/>
      <c r="AB5485" s="9"/>
      <c r="AC5485" s="9"/>
      <c r="AD5485" s="9"/>
      <c r="AE5485" s="9"/>
      <c r="AF5485" s="55"/>
      <c r="AG5485" s="55"/>
      <c r="AH5485" s="9"/>
      <c r="AI5485" s="9"/>
      <c r="AJ5485" s="9"/>
      <c r="AK5485" s="9"/>
      <c r="AL5485" s="9"/>
      <c r="AM5485" s="9"/>
      <c r="AN5485" s="9"/>
      <c r="AO5485" s="9"/>
      <c r="AP5485" s="9"/>
      <c r="AQ5485" s="9"/>
      <c r="AR5485" s="9"/>
      <c r="AS5485" s="9"/>
      <c r="AT5485" s="9"/>
      <c r="AU5485" s="9"/>
      <c r="AV5485" s="9"/>
      <c r="AW5485" s="9"/>
      <c r="AX5485" s="9"/>
      <c r="AY5485" s="9"/>
      <c r="AZ5485" s="9"/>
      <c r="BA5485" s="9"/>
      <c r="BB5485" s="9"/>
      <c r="BC5485" s="9"/>
      <c r="BD5485" s="9"/>
      <c r="BE5485" s="9"/>
      <c r="BF5485" s="9"/>
      <c r="BG5485" s="9"/>
      <c r="BH5485" s="9"/>
      <c r="BI5485" s="9"/>
      <c r="BJ5485" s="9"/>
      <c r="BK5485" s="9"/>
      <c r="BL5485" s="9"/>
      <c r="BM5485" s="9"/>
      <c r="BN5485" s="9"/>
      <c r="BO5485" s="9"/>
      <c r="BP5485" s="9"/>
      <c r="BQ5485" s="9"/>
      <c r="BT5485" s="9"/>
      <c r="BU5485" s="9"/>
      <c r="BX5485" s="9"/>
      <c r="BY5485" s="9"/>
      <c r="CB5485" s="9"/>
      <c r="CC5485" s="9"/>
      <c r="CF5485" s="9"/>
      <c r="CG5485" s="9"/>
      <c r="CJ5485" s="9"/>
      <c r="CK5485" s="9"/>
      <c r="CN5485" s="9"/>
      <c r="CO5485" s="9"/>
      <c r="CP5485" s="9"/>
      <c r="CQ5485" s="9"/>
      <c r="CR5485" s="9"/>
      <c r="CS5485" s="9"/>
      <c r="CT5485" s="9"/>
      <c r="CU5485" s="9"/>
      <c r="CV5485" s="9"/>
      <c r="CW5485" s="9"/>
      <c r="CX5485" s="9"/>
      <c r="CY5485" s="9"/>
      <c r="CZ5485" s="9"/>
      <c r="DA5485" s="9"/>
      <c r="DB5485" s="9"/>
      <c r="DC5485" s="9"/>
      <c r="DD5485" s="9"/>
      <c r="DE5485" s="9"/>
      <c r="DF5485" s="9"/>
      <c r="DG5485" s="9"/>
      <c r="DH5485" s="9"/>
      <c r="DI5485" s="9"/>
      <c r="DJ5485" s="9"/>
      <c r="DK5485" s="9"/>
      <c r="DL5485" s="9"/>
      <c r="DM5485" s="9"/>
      <c r="DN5485" s="9"/>
      <c r="DO5485" s="9"/>
      <c r="DP5485" s="9"/>
      <c r="DQ5485" s="9"/>
      <c r="DR5485" s="9"/>
      <c r="DS5485" s="9"/>
      <c r="DT5485" s="9"/>
      <c r="DU5485" s="9"/>
      <c r="DV5485" s="9"/>
      <c r="DW5485" s="9"/>
      <c r="DX5485" s="9"/>
      <c r="DY5485" s="9"/>
      <c r="DZ5485" s="9"/>
      <c r="EA5485" s="9"/>
    </row>
    <row r="5486" spans="2:131" ht="19.5" customHeight="1" x14ac:dyDescent="0.25">
      <c r="B5486" s="9"/>
      <c r="D5486" s="9"/>
      <c r="G5486" s="9"/>
      <c r="R5486" s="9"/>
      <c r="S5486" s="9"/>
      <c r="T5486" s="9"/>
      <c r="U5486" s="9"/>
      <c r="V5486" s="9"/>
      <c r="W5486" s="9"/>
      <c r="X5486" s="9"/>
      <c r="Y5486" s="9"/>
      <c r="Z5486" s="9"/>
      <c r="AA5486" s="9"/>
      <c r="AB5486" s="9"/>
      <c r="AC5486" s="9"/>
      <c r="AD5486" s="9"/>
      <c r="AE5486" s="9"/>
      <c r="AF5486" s="55"/>
      <c r="AG5486" s="55"/>
      <c r="AH5486" s="9"/>
      <c r="AI5486" s="9"/>
      <c r="AJ5486" s="9"/>
      <c r="AK5486" s="9"/>
      <c r="AL5486" s="9"/>
      <c r="AM5486" s="9"/>
      <c r="AN5486" s="9"/>
      <c r="AO5486" s="9"/>
      <c r="AP5486" s="9"/>
      <c r="AQ5486" s="9"/>
      <c r="AR5486" s="9"/>
      <c r="AS5486" s="9"/>
      <c r="AT5486" s="9"/>
      <c r="AU5486" s="9"/>
      <c r="AV5486" s="9"/>
      <c r="AW5486" s="9"/>
      <c r="AX5486" s="9"/>
      <c r="AY5486" s="9"/>
      <c r="AZ5486" s="9"/>
      <c r="BA5486" s="9"/>
      <c r="BB5486" s="9"/>
      <c r="BC5486" s="9"/>
      <c r="BD5486" s="9"/>
      <c r="BE5486" s="9"/>
      <c r="BF5486" s="9"/>
      <c r="BG5486" s="9"/>
      <c r="BH5486" s="9"/>
      <c r="BI5486" s="9"/>
      <c r="BJ5486" s="9"/>
      <c r="BK5486" s="9"/>
      <c r="BL5486" s="9"/>
      <c r="BM5486" s="9"/>
      <c r="BN5486" s="9"/>
      <c r="BO5486" s="9"/>
      <c r="BP5486" s="9"/>
      <c r="BQ5486" s="9"/>
      <c r="BT5486" s="9"/>
      <c r="BU5486" s="9"/>
      <c r="BX5486" s="9"/>
      <c r="BY5486" s="9"/>
      <c r="CB5486" s="9"/>
      <c r="CC5486" s="9"/>
      <c r="CF5486" s="9"/>
      <c r="CG5486" s="9"/>
      <c r="CJ5486" s="9"/>
      <c r="CK5486" s="9"/>
      <c r="CN5486" s="9"/>
      <c r="CO5486" s="9"/>
      <c r="CP5486" s="9"/>
      <c r="CQ5486" s="9"/>
      <c r="CR5486" s="9"/>
      <c r="CS5486" s="9"/>
      <c r="CT5486" s="9"/>
      <c r="CU5486" s="9"/>
      <c r="CV5486" s="9"/>
      <c r="CW5486" s="9"/>
      <c r="CX5486" s="9"/>
      <c r="CY5486" s="9"/>
      <c r="CZ5486" s="9"/>
      <c r="DA5486" s="9"/>
      <c r="DB5486" s="9"/>
      <c r="DC5486" s="9"/>
      <c r="DD5486" s="9"/>
      <c r="DE5486" s="9"/>
      <c r="DF5486" s="9"/>
      <c r="DG5486" s="9"/>
      <c r="DH5486" s="9"/>
      <c r="DI5486" s="9"/>
      <c r="DJ5486" s="9"/>
      <c r="DK5486" s="9"/>
      <c r="DL5486" s="9"/>
      <c r="DM5486" s="9"/>
      <c r="DN5486" s="9"/>
      <c r="DO5486" s="9"/>
      <c r="DP5486" s="9"/>
      <c r="DQ5486" s="9"/>
      <c r="DR5486" s="9"/>
      <c r="DS5486" s="9"/>
      <c r="DT5486" s="9"/>
      <c r="DU5486" s="9"/>
      <c r="DV5486" s="9"/>
      <c r="DW5486" s="9"/>
      <c r="DX5486" s="9"/>
      <c r="DY5486" s="9"/>
      <c r="DZ5486" s="9"/>
      <c r="EA5486" s="9"/>
    </row>
    <row r="5487" spans="2:131" ht="19.5" customHeight="1" x14ac:dyDescent="0.25">
      <c r="B5487" s="9"/>
      <c r="D5487" s="9"/>
      <c r="G5487" s="9"/>
      <c r="R5487" s="9"/>
      <c r="S5487" s="9"/>
      <c r="T5487" s="9"/>
      <c r="U5487" s="9"/>
      <c r="V5487" s="9"/>
      <c r="W5487" s="9"/>
      <c r="X5487" s="9"/>
      <c r="Y5487" s="9"/>
      <c r="Z5487" s="9"/>
      <c r="AA5487" s="9"/>
      <c r="AB5487" s="9"/>
      <c r="AC5487" s="9"/>
      <c r="AD5487" s="9"/>
      <c r="AE5487" s="9"/>
      <c r="AF5487" s="55"/>
      <c r="AG5487" s="55"/>
      <c r="AH5487" s="9"/>
      <c r="AI5487" s="9"/>
      <c r="AJ5487" s="9"/>
      <c r="AK5487" s="9"/>
      <c r="AL5487" s="9"/>
      <c r="AM5487" s="9"/>
      <c r="AN5487" s="9"/>
      <c r="AO5487" s="9"/>
      <c r="AP5487" s="9"/>
      <c r="AQ5487" s="9"/>
      <c r="AR5487" s="9"/>
      <c r="AS5487" s="9"/>
      <c r="AT5487" s="9"/>
      <c r="AU5487" s="9"/>
      <c r="AV5487" s="9"/>
      <c r="AW5487" s="9"/>
      <c r="AX5487" s="9"/>
      <c r="AY5487" s="9"/>
      <c r="AZ5487" s="9"/>
      <c r="BA5487" s="9"/>
      <c r="BB5487" s="9"/>
      <c r="BC5487" s="9"/>
      <c r="BD5487" s="9"/>
      <c r="BE5487" s="9"/>
      <c r="BF5487" s="9"/>
      <c r="BG5487" s="9"/>
      <c r="BH5487" s="9"/>
      <c r="BI5487" s="9"/>
      <c r="BJ5487" s="9"/>
      <c r="BK5487" s="9"/>
      <c r="BL5487" s="9"/>
      <c r="BM5487" s="9"/>
      <c r="BN5487" s="9"/>
      <c r="BO5487" s="9"/>
      <c r="BP5487" s="9"/>
      <c r="BQ5487" s="9"/>
      <c r="BT5487" s="9"/>
      <c r="BU5487" s="9"/>
      <c r="BX5487" s="9"/>
      <c r="BY5487" s="9"/>
      <c r="CB5487" s="9"/>
      <c r="CC5487" s="9"/>
      <c r="CF5487" s="9"/>
      <c r="CG5487" s="9"/>
      <c r="CJ5487" s="9"/>
      <c r="CK5487" s="9"/>
      <c r="CN5487" s="9"/>
      <c r="CO5487" s="9"/>
      <c r="CP5487" s="9"/>
      <c r="CQ5487" s="9"/>
      <c r="CR5487" s="9"/>
      <c r="CS5487" s="9"/>
      <c r="CT5487" s="9"/>
      <c r="CU5487" s="9"/>
      <c r="CV5487" s="9"/>
      <c r="CW5487" s="9"/>
      <c r="CX5487" s="9"/>
      <c r="CY5487" s="9"/>
      <c r="CZ5487" s="9"/>
      <c r="DA5487" s="9"/>
      <c r="DB5487" s="9"/>
      <c r="DC5487" s="9"/>
      <c r="DD5487" s="9"/>
      <c r="DE5487" s="9"/>
      <c r="DF5487" s="9"/>
      <c r="DG5487" s="9"/>
      <c r="DH5487" s="9"/>
      <c r="DI5487" s="9"/>
      <c r="DJ5487" s="9"/>
      <c r="DK5487" s="9"/>
      <c r="DL5487" s="9"/>
      <c r="DM5487" s="9"/>
      <c r="DN5487" s="9"/>
      <c r="DO5487" s="9"/>
      <c r="DP5487" s="9"/>
      <c r="DQ5487" s="9"/>
      <c r="DR5487" s="9"/>
      <c r="DS5487" s="9"/>
      <c r="DT5487" s="9"/>
      <c r="DU5487" s="9"/>
      <c r="DV5487" s="9"/>
      <c r="DW5487" s="9"/>
      <c r="DX5487" s="9"/>
      <c r="DY5487" s="9"/>
      <c r="DZ5487" s="9"/>
      <c r="EA5487" s="9"/>
    </row>
    <row r="5488" spans="2:131" ht="19.5" customHeight="1" x14ac:dyDescent="0.25">
      <c r="B5488" s="9"/>
      <c r="D5488" s="9"/>
      <c r="G5488" s="9"/>
      <c r="R5488" s="9"/>
      <c r="S5488" s="9"/>
      <c r="T5488" s="9"/>
      <c r="U5488" s="9"/>
      <c r="V5488" s="9"/>
      <c r="W5488" s="9"/>
      <c r="X5488" s="9"/>
      <c r="Y5488" s="9"/>
      <c r="Z5488" s="9"/>
      <c r="AA5488" s="9"/>
      <c r="AB5488" s="9"/>
      <c r="AC5488" s="9"/>
      <c r="AD5488" s="9"/>
      <c r="AE5488" s="9"/>
      <c r="AF5488" s="55"/>
      <c r="AG5488" s="55"/>
      <c r="AH5488" s="9"/>
      <c r="AI5488" s="9"/>
      <c r="AJ5488" s="9"/>
      <c r="AK5488" s="9"/>
      <c r="AL5488" s="9"/>
      <c r="AM5488" s="9"/>
      <c r="AN5488" s="9"/>
      <c r="AO5488" s="9"/>
      <c r="AP5488" s="9"/>
      <c r="AQ5488" s="9"/>
      <c r="AR5488" s="9"/>
      <c r="AS5488" s="9"/>
      <c r="AT5488" s="9"/>
      <c r="AU5488" s="9"/>
      <c r="AV5488" s="9"/>
      <c r="AW5488" s="9"/>
      <c r="AX5488" s="9"/>
      <c r="AY5488" s="9"/>
      <c r="AZ5488" s="9"/>
      <c r="BA5488" s="9"/>
      <c r="BB5488" s="9"/>
      <c r="BC5488" s="9"/>
      <c r="BD5488" s="9"/>
      <c r="BE5488" s="9"/>
      <c r="BF5488" s="9"/>
      <c r="BG5488" s="9"/>
      <c r="BH5488" s="9"/>
      <c r="BI5488" s="9"/>
      <c r="BJ5488" s="9"/>
      <c r="BK5488" s="9"/>
      <c r="BL5488" s="9"/>
      <c r="BM5488" s="9"/>
      <c r="BN5488" s="9"/>
      <c r="BO5488" s="9"/>
      <c r="BP5488" s="9"/>
      <c r="BQ5488" s="9"/>
      <c r="BT5488" s="9"/>
      <c r="BU5488" s="9"/>
      <c r="BX5488" s="9"/>
      <c r="BY5488" s="9"/>
      <c r="CB5488" s="9"/>
      <c r="CC5488" s="9"/>
      <c r="CF5488" s="9"/>
      <c r="CG5488" s="9"/>
      <c r="CJ5488" s="9"/>
      <c r="CK5488" s="9"/>
      <c r="CN5488" s="9"/>
      <c r="CO5488" s="9"/>
      <c r="CP5488" s="9"/>
      <c r="CQ5488" s="9"/>
      <c r="CR5488" s="9"/>
      <c r="CS5488" s="9"/>
      <c r="CT5488" s="9"/>
      <c r="CU5488" s="9"/>
      <c r="CV5488" s="9"/>
      <c r="CW5488" s="9"/>
      <c r="CX5488" s="9"/>
      <c r="CY5488" s="9"/>
      <c r="CZ5488" s="9"/>
      <c r="DA5488" s="9"/>
      <c r="DB5488" s="9"/>
      <c r="DC5488" s="9"/>
      <c r="DD5488" s="9"/>
      <c r="DE5488" s="9"/>
      <c r="DF5488" s="9"/>
      <c r="DG5488" s="9"/>
      <c r="DH5488" s="9"/>
      <c r="DI5488" s="9"/>
      <c r="DJ5488" s="9"/>
      <c r="DK5488" s="9"/>
      <c r="DL5488" s="9"/>
      <c r="DM5488" s="9"/>
      <c r="DN5488" s="9"/>
      <c r="DO5488" s="9"/>
      <c r="DP5488" s="9"/>
      <c r="DQ5488" s="9"/>
      <c r="DR5488" s="9"/>
      <c r="DS5488" s="9"/>
      <c r="DT5488" s="9"/>
      <c r="DU5488" s="9"/>
      <c r="DV5488" s="9"/>
      <c r="DW5488" s="9"/>
      <c r="DX5488" s="9"/>
      <c r="DY5488" s="9"/>
      <c r="DZ5488" s="9"/>
      <c r="EA5488" s="9"/>
    </row>
    <row r="5489" spans="2:131" ht="19.5" customHeight="1" x14ac:dyDescent="0.25">
      <c r="B5489" s="9"/>
      <c r="D5489" s="9"/>
      <c r="G5489" s="9"/>
      <c r="R5489" s="9"/>
      <c r="S5489" s="9"/>
      <c r="T5489" s="9"/>
      <c r="U5489" s="9"/>
      <c r="V5489" s="9"/>
      <c r="W5489" s="9"/>
      <c r="X5489" s="9"/>
      <c r="Y5489" s="9"/>
      <c r="Z5489" s="9"/>
      <c r="AA5489" s="9"/>
      <c r="AB5489" s="9"/>
      <c r="AC5489" s="9"/>
      <c r="AD5489" s="9"/>
      <c r="AE5489" s="9"/>
      <c r="AF5489" s="55"/>
      <c r="AG5489" s="55"/>
      <c r="AH5489" s="9"/>
      <c r="AI5489" s="9"/>
      <c r="AJ5489" s="9"/>
      <c r="AK5489" s="9"/>
      <c r="AL5489" s="9"/>
      <c r="AM5489" s="9"/>
      <c r="AN5489" s="9"/>
      <c r="AO5489" s="9"/>
      <c r="AP5489" s="9"/>
      <c r="AQ5489" s="9"/>
      <c r="AR5489" s="9"/>
      <c r="AS5489" s="9"/>
      <c r="AT5489" s="9"/>
      <c r="AU5489" s="9"/>
      <c r="AV5489" s="9"/>
      <c r="AW5489" s="9"/>
      <c r="AX5489" s="9"/>
      <c r="AY5489" s="9"/>
      <c r="AZ5489" s="9"/>
      <c r="BA5489" s="9"/>
      <c r="BB5489" s="9"/>
      <c r="BC5489" s="9"/>
      <c r="BD5489" s="9"/>
      <c r="BE5489" s="9"/>
      <c r="BF5489" s="9"/>
      <c r="BG5489" s="9"/>
      <c r="BH5489" s="9"/>
      <c r="BI5489" s="9"/>
      <c r="BJ5489" s="9"/>
      <c r="BK5489" s="9"/>
      <c r="BL5489" s="9"/>
      <c r="BM5489" s="9"/>
      <c r="BN5489" s="9"/>
      <c r="BO5489" s="9"/>
      <c r="BP5489" s="9"/>
      <c r="BQ5489" s="9"/>
      <c r="BT5489" s="9"/>
      <c r="BU5489" s="9"/>
      <c r="BX5489" s="9"/>
      <c r="BY5489" s="9"/>
      <c r="CB5489" s="9"/>
      <c r="CC5489" s="9"/>
      <c r="CF5489" s="9"/>
      <c r="CG5489" s="9"/>
      <c r="CJ5489" s="9"/>
      <c r="CK5489" s="9"/>
      <c r="CN5489" s="9"/>
      <c r="CO5489" s="9"/>
      <c r="CP5489" s="9"/>
      <c r="CQ5489" s="9"/>
      <c r="CR5489" s="9"/>
      <c r="CS5489" s="9"/>
      <c r="CT5489" s="9"/>
      <c r="CU5489" s="9"/>
      <c r="CV5489" s="9"/>
      <c r="CW5489" s="9"/>
      <c r="CX5489" s="9"/>
      <c r="CY5489" s="9"/>
      <c r="CZ5489" s="9"/>
      <c r="DA5489" s="9"/>
      <c r="DB5489" s="9"/>
      <c r="DC5489" s="9"/>
      <c r="DD5489" s="9"/>
      <c r="DE5489" s="9"/>
      <c r="DF5489" s="9"/>
      <c r="DG5489" s="9"/>
      <c r="DH5489" s="9"/>
      <c r="DI5489" s="9"/>
      <c r="DJ5489" s="9"/>
      <c r="DK5489" s="9"/>
      <c r="DL5489" s="9"/>
      <c r="DM5489" s="9"/>
      <c r="DN5489" s="9"/>
      <c r="DO5489" s="9"/>
      <c r="DP5489" s="9"/>
      <c r="DQ5489" s="9"/>
      <c r="DR5489" s="9"/>
      <c r="DS5489" s="9"/>
      <c r="DT5489" s="9"/>
      <c r="DU5489" s="9"/>
      <c r="DV5489" s="9"/>
      <c r="DW5489" s="9"/>
      <c r="DX5489" s="9"/>
      <c r="DY5489" s="9"/>
      <c r="DZ5489" s="9"/>
      <c r="EA5489" s="9"/>
    </row>
    <row r="5490" spans="2:131" ht="19.5" customHeight="1" x14ac:dyDescent="0.25">
      <c r="B5490" s="9"/>
      <c r="D5490" s="9"/>
      <c r="G5490" s="9"/>
      <c r="R5490" s="9"/>
      <c r="S5490" s="9"/>
      <c r="T5490" s="9"/>
      <c r="U5490" s="9"/>
      <c r="V5490" s="9"/>
      <c r="W5490" s="9"/>
      <c r="X5490" s="9"/>
      <c r="Y5490" s="9"/>
      <c r="Z5490" s="9"/>
      <c r="AA5490" s="9"/>
      <c r="AB5490" s="9"/>
      <c r="AC5490" s="9"/>
      <c r="AD5490" s="9"/>
      <c r="AE5490" s="9"/>
      <c r="AF5490" s="55"/>
      <c r="AG5490" s="55"/>
      <c r="AH5490" s="9"/>
      <c r="AI5490" s="9"/>
      <c r="AJ5490" s="9"/>
      <c r="AK5490" s="9"/>
      <c r="AL5490" s="9"/>
      <c r="AM5490" s="9"/>
      <c r="AN5490" s="9"/>
      <c r="AO5490" s="9"/>
      <c r="AP5490" s="9"/>
      <c r="AQ5490" s="9"/>
      <c r="AR5490" s="9"/>
      <c r="AS5490" s="9"/>
      <c r="AT5490" s="9"/>
      <c r="AU5490" s="9"/>
      <c r="AV5490" s="9"/>
      <c r="AW5490" s="9"/>
      <c r="AX5490" s="9"/>
      <c r="AY5490" s="9"/>
      <c r="AZ5490" s="9"/>
      <c r="BA5490" s="9"/>
      <c r="BB5490" s="9"/>
      <c r="BC5490" s="9"/>
      <c r="BD5490" s="9"/>
      <c r="BE5490" s="9"/>
      <c r="BF5490" s="9"/>
      <c r="BG5490" s="9"/>
      <c r="BH5490" s="9"/>
      <c r="BI5490" s="9"/>
      <c r="BJ5490" s="9"/>
      <c r="BK5490" s="9"/>
      <c r="BL5490" s="9"/>
      <c r="BM5490" s="9"/>
      <c r="BN5490" s="9"/>
      <c r="BO5490" s="9"/>
      <c r="BP5490" s="9"/>
      <c r="BQ5490" s="9"/>
      <c r="BT5490" s="9"/>
      <c r="BU5490" s="9"/>
      <c r="BX5490" s="9"/>
      <c r="BY5490" s="9"/>
      <c r="CB5490" s="9"/>
      <c r="CC5490" s="9"/>
      <c r="CF5490" s="9"/>
      <c r="CG5490" s="9"/>
      <c r="CJ5490" s="9"/>
      <c r="CK5490" s="9"/>
      <c r="CN5490" s="9"/>
      <c r="CO5490" s="9"/>
      <c r="CP5490" s="9"/>
      <c r="CQ5490" s="9"/>
      <c r="CR5490" s="9"/>
      <c r="CS5490" s="9"/>
      <c r="CT5490" s="9"/>
      <c r="CU5490" s="9"/>
      <c r="CV5490" s="9"/>
      <c r="CW5490" s="9"/>
      <c r="CX5490" s="9"/>
      <c r="CY5490" s="9"/>
      <c r="CZ5490" s="9"/>
      <c r="DA5490" s="9"/>
      <c r="DB5490" s="9"/>
      <c r="DC5490" s="9"/>
      <c r="DD5490" s="9"/>
      <c r="DE5490" s="9"/>
      <c r="DF5490" s="9"/>
      <c r="DG5490" s="9"/>
      <c r="DH5490" s="9"/>
      <c r="DI5490" s="9"/>
      <c r="DJ5490" s="9"/>
      <c r="DK5490" s="9"/>
      <c r="DL5490" s="9"/>
      <c r="DM5490" s="9"/>
      <c r="DN5490" s="9"/>
      <c r="DO5490" s="9"/>
      <c r="DP5490" s="9"/>
      <c r="DQ5490" s="9"/>
      <c r="DR5490" s="9"/>
      <c r="DS5490" s="9"/>
      <c r="DT5490" s="9"/>
      <c r="DU5490" s="9"/>
      <c r="DV5490" s="9"/>
      <c r="DW5490" s="9"/>
      <c r="DX5490" s="9"/>
      <c r="DY5490" s="9"/>
      <c r="DZ5490" s="9"/>
      <c r="EA5490" s="9"/>
    </row>
    <row r="5491" spans="2:131" ht="19.5" customHeight="1" x14ac:dyDescent="0.25">
      <c r="B5491" s="9"/>
      <c r="D5491" s="9"/>
      <c r="G5491" s="9"/>
      <c r="R5491" s="9"/>
      <c r="S5491" s="9"/>
      <c r="T5491" s="9"/>
      <c r="U5491" s="9"/>
      <c r="V5491" s="9"/>
      <c r="W5491" s="9"/>
      <c r="X5491" s="9"/>
      <c r="Y5491" s="9"/>
      <c r="Z5491" s="9"/>
      <c r="AA5491" s="9"/>
      <c r="AB5491" s="9"/>
      <c r="AC5491" s="9"/>
      <c r="AD5491" s="9"/>
      <c r="AE5491" s="9"/>
      <c r="AF5491" s="55"/>
      <c r="AG5491" s="55"/>
      <c r="AH5491" s="9"/>
      <c r="AI5491" s="9"/>
      <c r="AJ5491" s="9"/>
      <c r="AK5491" s="9"/>
      <c r="AL5491" s="9"/>
      <c r="AM5491" s="9"/>
      <c r="AN5491" s="9"/>
      <c r="AO5491" s="9"/>
      <c r="AP5491" s="9"/>
      <c r="AQ5491" s="9"/>
      <c r="AR5491" s="9"/>
      <c r="AS5491" s="9"/>
      <c r="AT5491" s="9"/>
      <c r="AU5491" s="9"/>
      <c r="AV5491" s="9"/>
      <c r="AW5491" s="9"/>
      <c r="AX5491" s="9"/>
      <c r="AY5491" s="9"/>
      <c r="AZ5491" s="9"/>
      <c r="BA5491" s="9"/>
      <c r="BB5491" s="9"/>
      <c r="BC5491" s="9"/>
      <c r="BD5491" s="9"/>
      <c r="BE5491" s="9"/>
      <c r="BF5491" s="9"/>
      <c r="BG5491" s="9"/>
      <c r="BH5491" s="9"/>
      <c r="BI5491" s="9"/>
      <c r="BJ5491" s="9"/>
      <c r="BK5491" s="9"/>
      <c r="BL5491" s="9"/>
      <c r="BM5491" s="9"/>
      <c r="BN5491" s="9"/>
      <c r="BO5491" s="9"/>
      <c r="BP5491" s="9"/>
      <c r="BQ5491" s="9"/>
      <c r="BT5491" s="9"/>
      <c r="BU5491" s="9"/>
      <c r="BX5491" s="9"/>
      <c r="BY5491" s="9"/>
      <c r="CB5491" s="9"/>
      <c r="CC5491" s="9"/>
      <c r="CF5491" s="9"/>
      <c r="CG5491" s="9"/>
      <c r="CJ5491" s="9"/>
      <c r="CK5491" s="9"/>
      <c r="CN5491" s="9"/>
      <c r="CO5491" s="9"/>
      <c r="CP5491" s="9"/>
      <c r="CQ5491" s="9"/>
      <c r="CR5491" s="9"/>
      <c r="CS5491" s="9"/>
      <c r="CT5491" s="9"/>
      <c r="CU5491" s="9"/>
      <c r="CV5491" s="9"/>
      <c r="CW5491" s="9"/>
      <c r="CX5491" s="9"/>
      <c r="CY5491" s="9"/>
      <c r="CZ5491" s="9"/>
      <c r="DA5491" s="9"/>
      <c r="DB5491" s="9"/>
      <c r="DC5491" s="9"/>
      <c r="DD5491" s="9"/>
      <c r="DE5491" s="9"/>
      <c r="DF5491" s="9"/>
      <c r="DG5491" s="9"/>
      <c r="DH5491" s="9"/>
      <c r="DI5491" s="9"/>
      <c r="DJ5491" s="9"/>
      <c r="DK5491" s="9"/>
      <c r="DL5491" s="9"/>
      <c r="DM5491" s="9"/>
      <c r="DN5491" s="9"/>
      <c r="DO5491" s="9"/>
      <c r="DP5491" s="9"/>
      <c r="DQ5491" s="9"/>
      <c r="DR5491" s="9"/>
      <c r="DS5491" s="9"/>
      <c r="DT5491" s="9"/>
      <c r="DU5491" s="9"/>
      <c r="DV5491" s="9"/>
      <c r="DW5491" s="9"/>
      <c r="DX5491" s="9"/>
      <c r="DY5491" s="9"/>
      <c r="DZ5491" s="9"/>
      <c r="EA5491" s="9"/>
    </row>
    <row r="5492" spans="2:131" ht="19.5" customHeight="1" x14ac:dyDescent="0.25">
      <c r="B5492" s="9"/>
      <c r="D5492" s="9"/>
      <c r="G5492" s="9"/>
      <c r="R5492" s="9"/>
      <c r="S5492" s="9"/>
      <c r="T5492" s="9"/>
      <c r="U5492" s="9"/>
      <c r="V5492" s="9"/>
      <c r="W5492" s="9"/>
      <c r="X5492" s="9"/>
      <c r="Y5492" s="9"/>
      <c r="Z5492" s="9"/>
      <c r="AA5492" s="9"/>
      <c r="AB5492" s="9"/>
      <c r="AC5492" s="9"/>
      <c r="AD5492" s="9"/>
      <c r="AE5492" s="9"/>
      <c r="AF5492" s="55"/>
      <c r="AG5492" s="55"/>
      <c r="AH5492" s="9"/>
      <c r="AI5492" s="9"/>
      <c r="AJ5492" s="9"/>
      <c r="AK5492" s="9"/>
      <c r="AL5492" s="9"/>
      <c r="AM5492" s="9"/>
      <c r="AN5492" s="9"/>
      <c r="AO5492" s="9"/>
      <c r="AP5492" s="9"/>
      <c r="AQ5492" s="9"/>
      <c r="AR5492" s="9"/>
      <c r="AS5492" s="9"/>
      <c r="AT5492" s="9"/>
      <c r="AU5492" s="9"/>
      <c r="AV5492" s="9"/>
      <c r="AW5492" s="9"/>
      <c r="AX5492" s="9"/>
      <c r="AY5492" s="9"/>
      <c r="AZ5492" s="9"/>
      <c r="BA5492" s="9"/>
      <c r="BB5492" s="9"/>
      <c r="BC5492" s="9"/>
      <c r="BD5492" s="9"/>
      <c r="BE5492" s="9"/>
      <c r="BF5492" s="9"/>
      <c r="BG5492" s="9"/>
      <c r="BH5492" s="9"/>
      <c r="BI5492" s="9"/>
      <c r="BJ5492" s="9"/>
      <c r="BK5492" s="9"/>
      <c r="BL5492" s="9"/>
      <c r="BM5492" s="9"/>
      <c r="BN5492" s="9"/>
      <c r="BO5492" s="9"/>
      <c r="BP5492" s="9"/>
      <c r="BQ5492" s="9"/>
      <c r="BT5492" s="9"/>
      <c r="BU5492" s="9"/>
      <c r="BX5492" s="9"/>
      <c r="BY5492" s="9"/>
      <c r="CB5492" s="9"/>
      <c r="CC5492" s="9"/>
      <c r="CF5492" s="9"/>
      <c r="CG5492" s="9"/>
      <c r="CJ5492" s="9"/>
      <c r="CK5492" s="9"/>
      <c r="CN5492" s="9"/>
      <c r="CO5492" s="9"/>
      <c r="CP5492" s="9"/>
      <c r="CQ5492" s="9"/>
      <c r="CR5492" s="9"/>
      <c r="CS5492" s="9"/>
      <c r="CT5492" s="9"/>
      <c r="CU5492" s="9"/>
      <c r="CV5492" s="9"/>
      <c r="CW5492" s="9"/>
      <c r="CX5492" s="9"/>
      <c r="CY5492" s="9"/>
      <c r="CZ5492" s="9"/>
      <c r="DA5492" s="9"/>
      <c r="DB5492" s="9"/>
      <c r="DC5492" s="9"/>
      <c r="DD5492" s="9"/>
      <c r="DE5492" s="9"/>
      <c r="DF5492" s="9"/>
      <c r="DG5492" s="9"/>
      <c r="DH5492" s="9"/>
      <c r="DI5492" s="9"/>
      <c r="DJ5492" s="9"/>
      <c r="DK5492" s="9"/>
      <c r="DL5492" s="9"/>
      <c r="DM5492" s="9"/>
      <c r="DN5492" s="9"/>
      <c r="DO5492" s="9"/>
      <c r="DP5492" s="9"/>
      <c r="DQ5492" s="9"/>
      <c r="DR5492" s="9"/>
      <c r="DS5492" s="9"/>
      <c r="DT5492" s="9"/>
      <c r="DU5492" s="9"/>
      <c r="DV5492" s="9"/>
      <c r="DW5492" s="9"/>
      <c r="DX5492" s="9"/>
      <c r="DY5492" s="9"/>
      <c r="DZ5492" s="9"/>
      <c r="EA5492" s="9"/>
    </row>
    <row r="5493" spans="2:131" ht="19.5" customHeight="1" x14ac:dyDescent="0.25">
      <c r="B5493" s="9"/>
      <c r="D5493" s="9"/>
      <c r="G5493" s="9"/>
      <c r="R5493" s="9"/>
      <c r="S5493" s="9"/>
      <c r="T5493" s="9"/>
      <c r="U5493" s="9"/>
      <c r="V5493" s="9"/>
      <c r="W5493" s="9"/>
      <c r="X5493" s="9"/>
      <c r="Y5493" s="9"/>
      <c r="Z5493" s="9"/>
      <c r="AA5493" s="9"/>
      <c r="AB5493" s="9"/>
      <c r="AC5493" s="9"/>
      <c r="AD5493" s="9"/>
      <c r="AE5493" s="9"/>
      <c r="AF5493" s="55"/>
      <c r="AG5493" s="55"/>
      <c r="AH5493" s="9"/>
      <c r="AI5493" s="9"/>
      <c r="AJ5493" s="9"/>
      <c r="AK5493" s="9"/>
      <c r="AL5493" s="9"/>
      <c r="AM5493" s="9"/>
      <c r="AN5493" s="9"/>
      <c r="AO5493" s="9"/>
      <c r="AP5493" s="9"/>
      <c r="AQ5493" s="9"/>
      <c r="AR5493" s="9"/>
      <c r="AS5493" s="9"/>
      <c r="AT5493" s="9"/>
      <c r="AU5493" s="9"/>
      <c r="AV5493" s="9"/>
      <c r="AW5493" s="9"/>
      <c r="AX5493" s="9"/>
      <c r="AY5493" s="9"/>
      <c r="AZ5493" s="9"/>
      <c r="BA5493" s="9"/>
      <c r="BB5493" s="9"/>
      <c r="BC5493" s="9"/>
      <c r="BD5493" s="9"/>
      <c r="BE5493" s="9"/>
      <c r="BF5493" s="9"/>
      <c r="BG5493" s="9"/>
      <c r="BH5493" s="9"/>
      <c r="BI5493" s="9"/>
      <c r="BJ5493" s="9"/>
      <c r="BK5493" s="9"/>
      <c r="BL5493" s="9"/>
      <c r="BM5493" s="9"/>
      <c r="BN5493" s="9"/>
      <c r="BO5493" s="9"/>
      <c r="BP5493" s="9"/>
      <c r="BQ5493" s="9"/>
      <c r="BT5493" s="9"/>
      <c r="BU5493" s="9"/>
      <c r="BX5493" s="9"/>
      <c r="BY5493" s="9"/>
      <c r="CB5493" s="9"/>
      <c r="CC5493" s="9"/>
      <c r="CF5493" s="9"/>
      <c r="CG5493" s="9"/>
      <c r="CJ5493" s="9"/>
      <c r="CK5493" s="9"/>
      <c r="CN5493" s="9"/>
      <c r="CO5493" s="9"/>
      <c r="CP5493" s="9"/>
      <c r="CQ5493" s="9"/>
      <c r="CR5493" s="9"/>
      <c r="CS5493" s="9"/>
      <c r="CT5493" s="9"/>
      <c r="CU5493" s="9"/>
      <c r="CV5493" s="9"/>
      <c r="CW5493" s="9"/>
      <c r="CX5493" s="9"/>
      <c r="CY5493" s="9"/>
      <c r="CZ5493" s="9"/>
      <c r="DA5493" s="9"/>
      <c r="DB5493" s="9"/>
      <c r="DC5493" s="9"/>
      <c r="DD5493" s="9"/>
      <c r="DE5493" s="9"/>
      <c r="DF5493" s="9"/>
      <c r="DG5493" s="9"/>
      <c r="DH5493" s="9"/>
      <c r="DI5493" s="9"/>
      <c r="DJ5493" s="9"/>
      <c r="DK5493" s="9"/>
      <c r="DL5493" s="9"/>
      <c r="DM5493" s="9"/>
      <c r="DN5493" s="9"/>
      <c r="DO5493" s="9"/>
      <c r="DP5493" s="9"/>
      <c r="DQ5493" s="9"/>
      <c r="DR5493" s="9"/>
      <c r="DS5493" s="9"/>
      <c r="DT5493" s="9"/>
      <c r="DU5493" s="9"/>
      <c r="DV5493" s="9"/>
      <c r="DW5493" s="9"/>
      <c r="DX5493" s="9"/>
      <c r="DY5493" s="9"/>
      <c r="DZ5493" s="9"/>
      <c r="EA5493" s="9"/>
    </row>
    <row r="5494" spans="2:131" ht="19.5" customHeight="1" x14ac:dyDescent="0.25">
      <c r="B5494" s="9"/>
      <c r="D5494" s="9"/>
      <c r="G5494" s="9"/>
      <c r="R5494" s="9"/>
      <c r="S5494" s="9"/>
      <c r="T5494" s="9"/>
      <c r="U5494" s="9"/>
      <c r="V5494" s="9"/>
      <c r="W5494" s="9"/>
      <c r="X5494" s="9"/>
      <c r="Y5494" s="9"/>
      <c r="Z5494" s="9"/>
      <c r="AA5494" s="9"/>
      <c r="AB5494" s="9"/>
      <c r="AC5494" s="9"/>
      <c r="AD5494" s="9"/>
      <c r="AE5494" s="9"/>
      <c r="AF5494" s="55"/>
      <c r="AG5494" s="55"/>
      <c r="AH5494" s="9"/>
      <c r="AI5494" s="9"/>
      <c r="AJ5494" s="9"/>
      <c r="AK5494" s="9"/>
      <c r="AL5494" s="9"/>
      <c r="AM5494" s="9"/>
      <c r="AN5494" s="9"/>
      <c r="AO5494" s="9"/>
      <c r="AP5494" s="9"/>
      <c r="AQ5494" s="9"/>
      <c r="AR5494" s="9"/>
      <c r="AS5494" s="9"/>
      <c r="AT5494" s="9"/>
      <c r="AU5494" s="9"/>
      <c r="AV5494" s="9"/>
      <c r="AW5494" s="9"/>
      <c r="AX5494" s="9"/>
      <c r="AY5494" s="9"/>
      <c r="AZ5494" s="9"/>
      <c r="BA5494" s="9"/>
      <c r="BB5494" s="9"/>
      <c r="BC5494" s="9"/>
      <c r="BD5494" s="9"/>
      <c r="BE5494" s="9"/>
      <c r="BF5494" s="9"/>
      <c r="BG5494" s="9"/>
      <c r="BH5494" s="9"/>
      <c r="BI5494" s="9"/>
      <c r="BJ5494" s="9"/>
      <c r="BK5494" s="9"/>
      <c r="BL5494" s="9"/>
      <c r="BM5494" s="9"/>
      <c r="BN5494" s="9"/>
      <c r="BO5494" s="9"/>
      <c r="BP5494" s="9"/>
      <c r="BQ5494" s="9"/>
      <c r="BT5494" s="9"/>
      <c r="BU5494" s="9"/>
      <c r="BX5494" s="9"/>
      <c r="BY5494" s="9"/>
      <c r="CB5494" s="9"/>
      <c r="CC5494" s="9"/>
      <c r="CF5494" s="9"/>
      <c r="CG5494" s="9"/>
      <c r="CJ5494" s="9"/>
      <c r="CK5494" s="9"/>
      <c r="CN5494" s="9"/>
      <c r="CO5494" s="9"/>
      <c r="CP5494" s="9"/>
      <c r="CQ5494" s="9"/>
      <c r="CR5494" s="9"/>
      <c r="CS5494" s="9"/>
      <c r="CT5494" s="9"/>
      <c r="CU5494" s="9"/>
      <c r="CV5494" s="9"/>
      <c r="CW5494" s="9"/>
      <c r="CX5494" s="9"/>
      <c r="CY5494" s="9"/>
      <c r="CZ5494" s="9"/>
      <c r="DA5494" s="9"/>
      <c r="DB5494" s="9"/>
      <c r="DC5494" s="9"/>
      <c r="DD5494" s="9"/>
      <c r="DE5494" s="9"/>
      <c r="DF5494" s="9"/>
      <c r="DG5494" s="9"/>
      <c r="DH5494" s="9"/>
      <c r="DI5494" s="9"/>
      <c r="DJ5494" s="9"/>
      <c r="DK5494" s="9"/>
      <c r="DL5494" s="9"/>
      <c r="DM5494" s="9"/>
      <c r="DN5494" s="9"/>
      <c r="DO5494" s="9"/>
      <c r="DP5494" s="9"/>
      <c r="DQ5494" s="9"/>
      <c r="DR5494" s="9"/>
      <c r="DS5494" s="9"/>
      <c r="DT5494" s="9"/>
      <c r="DU5494" s="9"/>
      <c r="DV5494" s="9"/>
      <c r="DW5494" s="9"/>
      <c r="DX5494" s="9"/>
      <c r="DY5494" s="9"/>
      <c r="DZ5494" s="9"/>
      <c r="EA5494" s="9"/>
    </row>
    <row r="5495" spans="2:131" ht="19.5" customHeight="1" x14ac:dyDescent="0.25">
      <c r="B5495" s="9"/>
      <c r="D5495" s="9"/>
      <c r="G5495" s="9"/>
      <c r="R5495" s="9"/>
      <c r="S5495" s="9"/>
      <c r="T5495" s="9"/>
      <c r="U5495" s="9"/>
      <c r="V5495" s="9"/>
      <c r="W5495" s="9"/>
      <c r="X5495" s="9"/>
      <c r="Y5495" s="9"/>
      <c r="Z5495" s="9"/>
      <c r="AA5495" s="9"/>
      <c r="AB5495" s="9"/>
      <c r="AC5495" s="9"/>
      <c r="AD5495" s="9"/>
      <c r="AE5495" s="9"/>
      <c r="AF5495" s="55"/>
      <c r="AG5495" s="55"/>
      <c r="AH5495" s="9"/>
      <c r="AI5495" s="9"/>
      <c r="AJ5495" s="9"/>
      <c r="AK5495" s="9"/>
      <c r="AL5495" s="9"/>
      <c r="AM5495" s="9"/>
      <c r="AN5495" s="9"/>
      <c r="AO5495" s="9"/>
      <c r="AP5495" s="9"/>
      <c r="AQ5495" s="9"/>
      <c r="AR5495" s="9"/>
      <c r="AS5495" s="9"/>
      <c r="AT5495" s="9"/>
      <c r="AU5495" s="9"/>
      <c r="AV5495" s="9"/>
      <c r="AW5495" s="9"/>
      <c r="AX5495" s="9"/>
      <c r="AY5495" s="9"/>
      <c r="AZ5495" s="9"/>
      <c r="BA5495" s="9"/>
      <c r="BB5495" s="9"/>
      <c r="BC5495" s="9"/>
      <c r="BD5495" s="9"/>
      <c r="BE5495" s="9"/>
      <c r="BF5495" s="9"/>
      <c r="BG5495" s="9"/>
      <c r="BH5495" s="9"/>
      <c r="BI5495" s="9"/>
      <c r="BJ5495" s="9"/>
      <c r="BK5495" s="9"/>
      <c r="BL5495" s="9"/>
      <c r="BM5495" s="9"/>
      <c r="BN5495" s="9"/>
      <c r="BO5495" s="9"/>
      <c r="BP5495" s="9"/>
      <c r="BQ5495" s="9"/>
      <c r="BT5495" s="9"/>
      <c r="BU5495" s="9"/>
      <c r="BX5495" s="9"/>
      <c r="BY5495" s="9"/>
      <c r="CB5495" s="9"/>
      <c r="CC5495" s="9"/>
      <c r="CF5495" s="9"/>
      <c r="CG5495" s="9"/>
      <c r="CJ5495" s="9"/>
      <c r="CK5495" s="9"/>
      <c r="CN5495" s="9"/>
      <c r="CO5495" s="9"/>
      <c r="CP5495" s="9"/>
      <c r="CQ5495" s="9"/>
      <c r="CR5495" s="9"/>
      <c r="CS5495" s="9"/>
      <c r="CT5495" s="9"/>
      <c r="CU5495" s="9"/>
      <c r="CV5495" s="9"/>
      <c r="CW5495" s="9"/>
      <c r="CX5495" s="9"/>
      <c r="CY5495" s="9"/>
      <c r="CZ5495" s="9"/>
      <c r="DA5495" s="9"/>
      <c r="DB5495" s="9"/>
      <c r="DC5495" s="9"/>
      <c r="DD5495" s="9"/>
      <c r="DE5495" s="9"/>
      <c r="DF5495" s="9"/>
      <c r="DG5495" s="9"/>
      <c r="DH5495" s="9"/>
      <c r="DI5495" s="9"/>
      <c r="DJ5495" s="9"/>
      <c r="DK5495" s="9"/>
      <c r="DL5495" s="9"/>
      <c r="DM5495" s="9"/>
      <c r="DN5495" s="9"/>
      <c r="DO5495" s="9"/>
      <c r="DP5495" s="9"/>
      <c r="DQ5495" s="9"/>
      <c r="DR5495" s="9"/>
      <c r="DS5495" s="9"/>
      <c r="DT5495" s="9"/>
      <c r="DU5495" s="9"/>
      <c r="DV5495" s="9"/>
      <c r="DW5495" s="9"/>
      <c r="DX5495" s="9"/>
      <c r="DY5495" s="9"/>
      <c r="DZ5495" s="9"/>
      <c r="EA5495" s="9"/>
    </row>
    <row r="5496" spans="2:131" ht="19.5" customHeight="1" x14ac:dyDescent="0.25">
      <c r="B5496" s="9"/>
      <c r="D5496" s="9"/>
      <c r="G5496" s="9"/>
      <c r="R5496" s="9"/>
      <c r="S5496" s="9"/>
      <c r="T5496" s="9"/>
      <c r="U5496" s="9"/>
      <c r="V5496" s="9"/>
      <c r="W5496" s="9"/>
      <c r="X5496" s="9"/>
      <c r="Y5496" s="9"/>
      <c r="Z5496" s="9"/>
      <c r="AA5496" s="9"/>
      <c r="AB5496" s="9"/>
      <c r="AC5496" s="9"/>
      <c r="AD5496" s="9"/>
      <c r="AE5496" s="9"/>
      <c r="AF5496" s="55"/>
      <c r="AG5496" s="55"/>
      <c r="AH5496" s="9"/>
      <c r="AI5496" s="9"/>
      <c r="AJ5496" s="9"/>
      <c r="AK5496" s="9"/>
      <c r="AL5496" s="9"/>
      <c r="AM5496" s="9"/>
      <c r="AN5496" s="9"/>
      <c r="AO5496" s="9"/>
      <c r="AP5496" s="9"/>
      <c r="AQ5496" s="9"/>
      <c r="AR5496" s="9"/>
      <c r="AS5496" s="9"/>
      <c r="AT5496" s="9"/>
      <c r="AU5496" s="9"/>
      <c r="AV5496" s="9"/>
      <c r="AW5496" s="9"/>
      <c r="AX5496" s="9"/>
      <c r="AY5496" s="9"/>
      <c r="AZ5496" s="9"/>
      <c r="BA5496" s="9"/>
      <c r="BB5496" s="9"/>
      <c r="BC5496" s="9"/>
      <c r="BD5496" s="9"/>
      <c r="BE5496" s="9"/>
      <c r="BF5496" s="9"/>
      <c r="BG5496" s="9"/>
      <c r="BH5496" s="9"/>
      <c r="BI5496" s="9"/>
      <c r="BJ5496" s="9"/>
      <c r="BK5496" s="9"/>
      <c r="BL5496" s="9"/>
      <c r="BM5496" s="9"/>
      <c r="BN5496" s="9"/>
      <c r="BO5496" s="9"/>
      <c r="BP5496" s="9"/>
      <c r="BQ5496" s="9"/>
      <c r="BT5496" s="9"/>
      <c r="BU5496" s="9"/>
      <c r="BX5496" s="9"/>
      <c r="BY5496" s="9"/>
      <c r="CB5496" s="9"/>
      <c r="CC5496" s="9"/>
      <c r="CF5496" s="9"/>
      <c r="CG5496" s="9"/>
      <c r="CJ5496" s="9"/>
      <c r="CK5496" s="9"/>
      <c r="CN5496" s="9"/>
      <c r="CO5496" s="9"/>
      <c r="CP5496" s="9"/>
      <c r="CQ5496" s="9"/>
      <c r="CR5496" s="9"/>
      <c r="CS5496" s="9"/>
      <c r="CT5496" s="9"/>
      <c r="CU5496" s="9"/>
      <c r="CV5496" s="9"/>
      <c r="CW5496" s="9"/>
      <c r="CX5496" s="9"/>
      <c r="CY5496" s="9"/>
      <c r="CZ5496" s="9"/>
      <c r="DA5496" s="9"/>
      <c r="DB5496" s="9"/>
      <c r="DC5496" s="9"/>
      <c r="DD5496" s="9"/>
      <c r="DE5496" s="9"/>
      <c r="DF5496" s="9"/>
      <c r="DG5496" s="9"/>
      <c r="DH5496" s="9"/>
      <c r="DI5496" s="9"/>
      <c r="DJ5496" s="9"/>
      <c r="DK5496" s="9"/>
      <c r="DL5496" s="9"/>
      <c r="DM5496" s="9"/>
      <c r="DN5496" s="9"/>
      <c r="DO5496" s="9"/>
      <c r="DP5496" s="9"/>
      <c r="DQ5496" s="9"/>
      <c r="DR5496" s="9"/>
      <c r="DS5496" s="9"/>
      <c r="DT5496" s="9"/>
      <c r="DU5496" s="9"/>
      <c r="DV5496" s="9"/>
      <c r="DW5496" s="9"/>
      <c r="DX5496" s="9"/>
      <c r="DY5496" s="9"/>
      <c r="DZ5496" s="9"/>
      <c r="EA5496" s="9"/>
    </row>
    <row r="5497" spans="2:131" ht="19.5" customHeight="1" x14ac:dyDescent="0.25">
      <c r="B5497" s="9"/>
      <c r="D5497" s="9"/>
      <c r="G5497" s="9"/>
      <c r="R5497" s="9"/>
      <c r="S5497" s="9"/>
      <c r="T5497" s="9"/>
      <c r="U5497" s="9"/>
      <c r="V5497" s="9"/>
      <c r="W5497" s="9"/>
      <c r="X5497" s="9"/>
      <c r="Y5497" s="9"/>
      <c r="Z5497" s="9"/>
      <c r="AA5497" s="9"/>
      <c r="AB5497" s="9"/>
      <c r="AC5497" s="9"/>
      <c r="AD5497" s="9"/>
      <c r="AE5497" s="9"/>
      <c r="AF5497" s="55"/>
      <c r="AG5497" s="55"/>
      <c r="AH5497" s="9"/>
      <c r="AI5497" s="9"/>
      <c r="AJ5497" s="9"/>
      <c r="AK5497" s="9"/>
      <c r="AL5497" s="9"/>
      <c r="AM5497" s="9"/>
      <c r="AN5497" s="9"/>
      <c r="AO5497" s="9"/>
      <c r="AP5497" s="9"/>
      <c r="AQ5497" s="9"/>
      <c r="AR5497" s="9"/>
      <c r="AS5497" s="9"/>
      <c r="AT5497" s="9"/>
      <c r="AU5497" s="9"/>
      <c r="AV5497" s="9"/>
      <c r="AW5497" s="9"/>
      <c r="AX5497" s="9"/>
      <c r="AY5497" s="9"/>
      <c r="AZ5497" s="9"/>
      <c r="BA5497" s="9"/>
      <c r="BB5497" s="9"/>
      <c r="BC5497" s="9"/>
      <c r="BD5497" s="9"/>
      <c r="BE5497" s="9"/>
      <c r="BF5497" s="9"/>
      <c r="BG5497" s="9"/>
      <c r="BH5497" s="9"/>
      <c r="BI5497" s="9"/>
      <c r="BJ5497" s="9"/>
      <c r="BK5497" s="9"/>
      <c r="BL5497" s="9"/>
      <c r="BM5497" s="9"/>
      <c r="BN5497" s="9"/>
      <c r="BO5497" s="9"/>
      <c r="BP5497" s="9"/>
      <c r="BQ5497" s="9"/>
      <c r="BT5497" s="9"/>
      <c r="BU5497" s="9"/>
      <c r="BX5497" s="9"/>
      <c r="BY5497" s="9"/>
      <c r="CB5497" s="9"/>
      <c r="CC5497" s="9"/>
      <c r="CF5497" s="9"/>
      <c r="CG5497" s="9"/>
      <c r="CJ5497" s="9"/>
      <c r="CK5497" s="9"/>
      <c r="CN5497" s="9"/>
      <c r="CO5497" s="9"/>
      <c r="CP5497" s="9"/>
      <c r="CQ5497" s="9"/>
      <c r="CR5497" s="9"/>
      <c r="CS5497" s="9"/>
      <c r="CT5497" s="9"/>
      <c r="CU5497" s="9"/>
      <c r="CV5497" s="9"/>
      <c r="CW5497" s="9"/>
      <c r="CX5497" s="9"/>
      <c r="CY5497" s="9"/>
      <c r="CZ5497" s="9"/>
      <c r="DA5497" s="9"/>
      <c r="DB5497" s="9"/>
      <c r="DC5497" s="9"/>
      <c r="DD5497" s="9"/>
      <c r="DE5497" s="9"/>
      <c r="DF5497" s="9"/>
      <c r="DG5497" s="9"/>
      <c r="DH5497" s="9"/>
      <c r="DI5497" s="9"/>
      <c r="DJ5497" s="9"/>
      <c r="DK5497" s="9"/>
      <c r="DL5497" s="9"/>
      <c r="DM5497" s="9"/>
      <c r="DN5497" s="9"/>
      <c r="DO5497" s="9"/>
      <c r="DP5497" s="9"/>
      <c r="DQ5497" s="9"/>
      <c r="DR5497" s="9"/>
      <c r="DS5497" s="9"/>
      <c r="DT5497" s="9"/>
      <c r="DU5497" s="9"/>
      <c r="DV5497" s="9"/>
      <c r="DW5497" s="9"/>
      <c r="DX5497" s="9"/>
      <c r="DY5497" s="9"/>
      <c r="DZ5497" s="9"/>
      <c r="EA5497" s="9"/>
    </row>
    <row r="5498" spans="2:131" ht="19.5" customHeight="1" x14ac:dyDescent="0.25">
      <c r="B5498" s="9"/>
      <c r="D5498" s="9"/>
      <c r="G5498" s="9"/>
      <c r="R5498" s="9"/>
      <c r="S5498" s="9"/>
      <c r="T5498" s="9"/>
      <c r="U5498" s="9"/>
      <c r="V5498" s="9"/>
      <c r="W5498" s="9"/>
      <c r="X5498" s="9"/>
      <c r="Y5498" s="9"/>
      <c r="Z5498" s="9"/>
      <c r="AA5498" s="9"/>
      <c r="AB5498" s="9"/>
      <c r="AC5498" s="9"/>
      <c r="AD5498" s="9"/>
      <c r="AE5498" s="9"/>
      <c r="AF5498" s="55"/>
      <c r="AG5498" s="55"/>
      <c r="AH5498" s="9"/>
      <c r="AI5498" s="9"/>
      <c r="AJ5498" s="9"/>
      <c r="AK5498" s="9"/>
      <c r="AL5498" s="9"/>
      <c r="AM5498" s="9"/>
      <c r="AN5498" s="9"/>
      <c r="AO5498" s="9"/>
      <c r="AP5498" s="9"/>
      <c r="AQ5498" s="9"/>
      <c r="AR5498" s="9"/>
      <c r="AS5498" s="9"/>
      <c r="AT5498" s="9"/>
      <c r="AU5498" s="9"/>
      <c r="AV5498" s="9"/>
      <c r="AW5498" s="9"/>
      <c r="AX5498" s="9"/>
      <c r="AY5498" s="9"/>
      <c r="AZ5498" s="9"/>
      <c r="BA5498" s="9"/>
      <c r="BB5498" s="9"/>
      <c r="BC5498" s="9"/>
      <c r="BD5498" s="9"/>
      <c r="BE5498" s="9"/>
      <c r="BF5498" s="9"/>
      <c r="BG5498" s="9"/>
      <c r="BH5498" s="9"/>
      <c r="BI5498" s="9"/>
      <c r="BJ5498" s="9"/>
      <c r="BK5498" s="9"/>
      <c r="BL5498" s="9"/>
      <c r="BM5498" s="9"/>
      <c r="BN5498" s="9"/>
      <c r="BO5498" s="9"/>
      <c r="BP5498" s="9"/>
      <c r="BQ5498" s="9"/>
      <c r="BT5498" s="9"/>
      <c r="BU5498" s="9"/>
      <c r="BX5498" s="9"/>
      <c r="BY5498" s="9"/>
      <c r="CB5498" s="9"/>
      <c r="CC5498" s="9"/>
      <c r="CF5498" s="9"/>
      <c r="CG5498" s="9"/>
      <c r="CJ5498" s="9"/>
      <c r="CK5498" s="9"/>
      <c r="CN5498" s="9"/>
      <c r="CO5498" s="9"/>
      <c r="CP5498" s="9"/>
      <c r="CQ5498" s="9"/>
      <c r="CR5498" s="9"/>
      <c r="CS5498" s="9"/>
      <c r="CT5498" s="9"/>
      <c r="CU5498" s="9"/>
      <c r="CV5498" s="9"/>
      <c r="CW5498" s="9"/>
      <c r="CX5498" s="9"/>
      <c r="CY5498" s="9"/>
      <c r="CZ5498" s="9"/>
      <c r="DA5498" s="9"/>
      <c r="DB5498" s="9"/>
      <c r="DC5498" s="9"/>
      <c r="DD5498" s="9"/>
      <c r="DE5498" s="9"/>
      <c r="DF5498" s="9"/>
      <c r="DG5498" s="9"/>
      <c r="DH5498" s="9"/>
      <c r="DI5498" s="9"/>
      <c r="DJ5498" s="9"/>
      <c r="DK5498" s="9"/>
      <c r="DL5498" s="9"/>
      <c r="DM5498" s="9"/>
      <c r="DN5498" s="9"/>
      <c r="DO5498" s="9"/>
      <c r="DP5498" s="9"/>
      <c r="DQ5498" s="9"/>
      <c r="DR5498" s="9"/>
      <c r="DS5498" s="9"/>
      <c r="DT5498" s="9"/>
      <c r="DU5498" s="9"/>
      <c r="DV5498" s="9"/>
      <c r="DW5498" s="9"/>
      <c r="DX5498" s="9"/>
      <c r="DY5498" s="9"/>
      <c r="DZ5498" s="9"/>
      <c r="EA5498" s="9"/>
    </row>
    <row r="5499" spans="2:131" ht="19.5" customHeight="1" x14ac:dyDescent="0.25">
      <c r="B5499" s="9"/>
      <c r="D5499" s="9"/>
      <c r="G5499" s="9"/>
      <c r="R5499" s="9"/>
      <c r="S5499" s="9"/>
      <c r="T5499" s="9"/>
      <c r="U5499" s="9"/>
      <c r="V5499" s="9"/>
      <c r="W5499" s="9"/>
      <c r="X5499" s="9"/>
      <c r="Y5499" s="9"/>
      <c r="Z5499" s="9"/>
      <c r="AA5499" s="9"/>
      <c r="AB5499" s="9"/>
      <c r="AC5499" s="9"/>
      <c r="AD5499" s="9"/>
      <c r="AE5499" s="9"/>
      <c r="AF5499" s="55"/>
      <c r="AG5499" s="55"/>
      <c r="AH5499" s="9"/>
      <c r="AI5499" s="9"/>
      <c r="AJ5499" s="9"/>
      <c r="AK5499" s="9"/>
      <c r="AL5499" s="9"/>
      <c r="AM5499" s="9"/>
      <c r="AN5499" s="9"/>
      <c r="AO5499" s="9"/>
      <c r="AP5499" s="9"/>
      <c r="AQ5499" s="9"/>
      <c r="AR5499" s="9"/>
      <c r="AS5499" s="9"/>
      <c r="AT5499" s="9"/>
      <c r="AU5499" s="9"/>
      <c r="AV5499" s="9"/>
      <c r="AW5499" s="9"/>
      <c r="AX5499" s="9"/>
      <c r="AY5499" s="9"/>
      <c r="AZ5499" s="9"/>
      <c r="BA5499" s="9"/>
      <c r="BB5499" s="9"/>
      <c r="BC5499" s="9"/>
      <c r="BD5499" s="9"/>
      <c r="BE5499" s="9"/>
      <c r="BF5499" s="9"/>
      <c r="BG5499" s="9"/>
      <c r="BH5499" s="9"/>
      <c r="BI5499" s="9"/>
      <c r="BJ5499" s="9"/>
      <c r="BK5499" s="9"/>
      <c r="BL5499" s="9"/>
      <c r="BM5499" s="9"/>
      <c r="BN5499" s="9"/>
      <c r="BO5499" s="9"/>
      <c r="BP5499" s="9"/>
      <c r="BQ5499" s="9"/>
      <c r="BT5499" s="9"/>
      <c r="BU5499" s="9"/>
      <c r="BX5499" s="9"/>
      <c r="BY5499" s="9"/>
      <c r="CB5499" s="9"/>
      <c r="CC5499" s="9"/>
      <c r="CF5499" s="9"/>
      <c r="CG5499" s="9"/>
      <c r="CJ5499" s="9"/>
      <c r="CK5499" s="9"/>
      <c r="CN5499" s="9"/>
      <c r="CO5499" s="9"/>
      <c r="CP5499" s="9"/>
      <c r="CQ5499" s="9"/>
      <c r="CR5499" s="9"/>
      <c r="CS5499" s="9"/>
      <c r="CT5499" s="9"/>
      <c r="CU5499" s="9"/>
      <c r="CV5499" s="9"/>
      <c r="CW5499" s="9"/>
      <c r="CX5499" s="9"/>
      <c r="CY5499" s="9"/>
      <c r="CZ5499" s="9"/>
      <c r="DA5499" s="9"/>
      <c r="DB5499" s="9"/>
      <c r="DC5499" s="9"/>
      <c r="DD5499" s="9"/>
      <c r="DE5499" s="9"/>
      <c r="DF5499" s="9"/>
      <c r="DG5499" s="9"/>
      <c r="DH5499" s="9"/>
      <c r="DI5499" s="9"/>
      <c r="DJ5499" s="9"/>
      <c r="DK5499" s="9"/>
      <c r="DL5499" s="9"/>
      <c r="DM5499" s="9"/>
      <c r="DN5499" s="9"/>
      <c r="DO5499" s="9"/>
      <c r="DP5499" s="9"/>
      <c r="DQ5499" s="9"/>
      <c r="DR5499" s="9"/>
      <c r="DS5499" s="9"/>
      <c r="DT5499" s="9"/>
      <c r="DU5499" s="9"/>
      <c r="DV5499" s="9"/>
      <c r="DW5499" s="9"/>
      <c r="DX5499" s="9"/>
      <c r="DY5499" s="9"/>
      <c r="DZ5499" s="9"/>
      <c r="EA5499" s="9"/>
    </row>
    <row r="5500" spans="2:131" ht="19.5" customHeight="1" x14ac:dyDescent="0.25">
      <c r="B5500" s="9"/>
      <c r="D5500" s="9"/>
      <c r="G5500" s="9"/>
      <c r="R5500" s="9"/>
      <c r="S5500" s="9"/>
      <c r="T5500" s="9"/>
      <c r="U5500" s="9"/>
      <c r="V5500" s="9"/>
      <c r="W5500" s="9"/>
      <c r="X5500" s="9"/>
      <c r="Y5500" s="9"/>
      <c r="Z5500" s="9"/>
      <c r="AA5500" s="9"/>
      <c r="AB5500" s="9"/>
      <c r="AC5500" s="9"/>
      <c r="AD5500" s="9"/>
      <c r="AE5500" s="9"/>
      <c r="AF5500" s="55"/>
      <c r="AG5500" s="55"/>
      <c r="AH5500" s="9"/>
      <c r="AI5500" s="9"/>
      <c r="AJ5500" s="9"/>
      <c r="AK5500" s="9"/>
      <c r="AL5500" s="9"/>
      <c r="AM5500" s="9"/>
      <c r="AN5500" s="9"/>
      <c r="AO5500" s="9"/>
      <c r="AP5500" s="9"/>
      <c r="AQ5500" s="9"/>
      <c r="AR5500" s="9"/>
      <c r="AS5500" s="9"/>
      <c r="AT5500" s="9"/>
      <c r="AU5500" s="9"/>
      <c r="AV5500" s="9"/>
      <c r="AW5500" s="9"/>
      <c r="AX5500" s="9"/>
      <c r="AY5500" s="9"/>
      <c r="AZ5500" s="9"/>
      <c r="BA5500" s="9"/>
      <c r="BB5500" s="9"/>
      <c r="BC5500" s="9"/>
      <c r="BD5500" s="9"/>
      <c r="BE5500" s="9"/>
      <c r="BF5500" s="9"/>
      <c r="BG5500" s="9"/>
      <c r="BH5500" s="9"/>
      <c r="BI5500" s="9"/>
      <c r="BJ5500" s="9"/>
      <c r="BK5500" s="9"/>
      <c r="BL5500" s="9"/>
      <c r="BM5500" s="9"/>
      <c r="BN5500" s="9"/>
      <c r="BO5500" s="9"/>
      <c r="BP5500" s="9"/>
      <c r="BQ5500" s="9"/>
      <c r="BT5500" s="9"/>
      <c r="BU5500" s="9"/>
      <c r="BX5500" s="9"/>
      <c r="BY5500" s="9"/>
      <c r="CB5500" s="9"/>
      <c r="CC5500" s="9"/>
      <c r="CF5500" s="9"/>
      <c r="CG5500" s="9"/>
      <c r="CJ5500" s="9"/>
      <c r="CK5500" s="9"/>
      <c r="CN5500" s="9"/>
      <c r="CO5500" s="9"/>
      <c r="CP5500" s="9"/>
      <c r="CQ5500" s="9"/>
      <c r="CR5500" s="9"/>
      <c r="CS5500" s="9"/>
      <c r="CT5500" s="9"/>
      <c r="CU5500" s="9"/>
      <c r="CV5500" s="9"/>
      <c r="CW5500" s="9"/>
      <c r="CX5500" s="9"/>
      <c r="CY5500" s="9"/>
      <c r="CZ5500" s="9"/>
      <c r="DA5500" s="9"/>
      <c r="DB5500" s="9"/>
      <c r="DC5500" s="9"/>
      <c r="DD5500" s="9"/>
      <c r="DE5500" s="9"/>
      <c r="DF5500" s="9"/>
      <c r="DG5500" s="9"/>
      <c r="DH5500" s="9"/>
      <c r="DI5500" s="9"/>
      <c r="DJ5500" s="9"/>
      <c r="DK5500" s="9"/>
      <c r="DL5500" s="9"/>
      <c r="DM5500" s="9"/>
      <c r="DN5500" s="9"/>
      <c r="DO5500" s="9"/>
      <c r="DP5500" s="9"/>
      <c r="DQ5500" s="9"/>
      <c r="DR5500" s="9"/>
      <c r="DS5500" s="9"/>
      <c r="DT5500" s="9"/>
      <c r="DU5500" s="9"/>
      <c r="DV5500" s="9"/>
      <c r="DW5500" s="9"/>
      <c r="DX5500" s="9"/>
      <c r="DY5500" s="9"/>
      <c r="DZ5500" s="9"/>
      <c r="EA5500" s="9"/>
    </row>
    <row r="5501" spans="2:131" ht="19.5" customHeight="1" x14ac:dyDescent="0.25">
      <c r="B5501" s="9"/>
      <c r="D5501" s="9"/>
      <c r="G5501" s="9"/>
      <c r="R5501" s="9"/>
      <c r="S5501" s="9"/>
      <c r="T5501" s="9"/>
      <c r="U5501" s="9"/>
      <c r="V5501" s="9"/>
      <c r="W5501" s="9"/>
      <c r="X5501" s="9"/>
      <c r="Y5501" s="9"/>
      <c r="Z5501" s="9"/>
      <c r="AA5501" s="9"/>
      <c r="AB5501" s="9"/>
      <c r="AC5501" s="9"/>
      <c r="AD5501" s="9"/>
      <c r="AE5501" s="9"/>
      <c r="AF5501" s="55"/>
      <c r="AG5501" s="55"/>
      <c r="AH5501" s="9"/>
      <c r="AI5501" s="9"/>
      <c r="AJ5501" s="9"/>
      <c r="AK5501" s="9"/>
      <c r="AL5501" s="9"/>
      <c r="AM5501" s="9"/>
      <c r="AN5501" s="9"/>
      <c r="AO5501" s="9"/>
      <c r="AP5501" s="9"/>
      <c r="AQ5501" s="9"/>
      <c r="AR5501" s="9"/>
      <c r="AS5501" s="9"/>
      <c r="AT5501" s="9"/>
      <c r="AU5501" s="9"/>
      <c r="AV5501" s="9"/>
      <c r="AW5501" s="9"/>
      <c r="AX5501" s="9"/>
      <c r="AY5501" s="9"/>
      <c r="AZ5501" s="9"/>
      <c r="BA5501" s="9"/>
      <c r="BB5501" s="9"/>
      <c r="BC5501" s="9"/>
      <c r="BD5501" s="9"/>
      <c r="BE5501" s="9"/>
      <c r="BF5501" s="9"/>
      <c r="BG5501" s="9"/>
      <c r="BH5501" s="9"/>
      <c r="BI5501" s="9"/>
      <c r="BJ5501" s="9"/>
      <c r="BK5501" s="9"/>
      <c r="BL5501" s="9"/>
      <c r="BM5501" s="9"/>
      <c r="BN5501" s="9"/>
      <c r="BO5501" s="9"/>
      <c r="BP5501" s="9"/>
      <c r="BQ5501" s="9"/>
      <c r="BT5501" s="9"/>
      <c r="BU5501" s="9"/>
      <c r="BX5501" s="9"/>
      <c r="BY5501" s="9"/>
      <c r="CB5501" s="9"/>
      <c r="CC5501" s="9"/>
      <c r="CF5501" s="9"/>
      <c r="CG5501" s="9"/>
      <c r="CJ5501" s="9"/>
      <c r="CK5501" s="9"/>
      <c r="CN5501" s="9"/>
      <c r="CO5501" s="9"/>
      <c r="CP5501" s="9"/>
      <c r="CQ5501" s="9"/>
      <c r="CR5501" s="9"/>
      <c r="CS5501" s="9"/>
      <c r="CT5501" s="9"/>
      <c r="CU5501" s="9"/>
      <c r="CV5501" s="9"/>
      <c r="CW5501" s="9"/>
      <c r="CX5501" s="9"/>
      <c r="CY5501" s="9"/>
      <c r="CZ5501" s="9"/>
      <c r="DA5501" s="9"/>
      <c r="DB5501" s="9"/>
      <c r="DC5501" s="9"/>
      <c r="DD5501" s="9"/>
      <c r="DE5501" s="9"/>
      <c r="DF5501" s="9"/>
      <c r="DG5501" s="9"/>
      <c r="DH5501" s="9"/>
      <c r="DI5501" s="9"/>
      <c r="DJ5501" s="9"/>
      <c r="DK5501" s="9"/>
      <c r="DL5501" s="9"/>
      <c r="DM5501" s="9"/>
      <c r="DN5501" s="9"/>
      <c r="DO5501" s="9"/>
      <c r="DP5501" s="9"/>
      <c r="DQ5501" s="9"/>
      <c r="DR5501" s="9"/>
      <c r="DS5501" s="9"/>
      <c r="DT5501" s="9"/>
      <c r="DU5501" s="9"/>
      <c r="DV5501" s="9"/>
      <c r="DW5501" s="9"/>
      <c r="DX5501" s="9"/>
      <c r="DY5501" s="9"/>
      <c r="DZ5501" s="9"/>
      <c r="EA5501" s="9"/>
    </row>
    <row r="5502" spans="2:131" ht="19.5" customHeight="1" x14ac:dyDescent="0.25">
      <c r="B5502" s="9"/>
      <c r="D5502" s="9"/>
      <c r="G5502" s="9"/>
      <c r="R5502" s="9"/>
      <c r="S5502" s="9"/>
      <c r="T5502" s="9"/>
      <c r="U5502" s="9"/>
      <c r="V5502" s="9"/>
      <c r="W5502" s="9"/>
      <c r="X5502" s="9"/>
      <c r="Y5502" s="9"/>
      <c r="Z5502" s="9"/>
      <c r="AA5502" s="9"/>
      <c r="AB5502" s="9"/>
      <c r="AC5502" s="9"/>
      <c r="AD5502" s="9"/>
      <c r="AE5502" s="9"/>
      <c r="AF5502" s="55"/>
      <c r="AG5502" s="55"/>
      <c r="AH5502" s="9"/>
      <c r="AI5502" s="9"/>
      <c r="AJ5502" s="9"/>
      <c r="AK5502" s="9"/>
      <c r="AL5502" s="9"/>
      <c r="AM5502" s="9"/>
      <c r="AN5502" s="9"/>
      <c r="AO5502" s="9"/>
      <c r="AP5502" s="9"/>
      <c r="AQ5502" s="9"/>
      <c r="AR5502" s="9"/>
      <c r="AS5502" s="9"/>
      <c r="AT5502" s="9"/>
      <c r="AU5502" s="9"/>
      <c r="AV5502" s="9"/>
      <c r="AW5502" s="9"/>
      <c r="AX5502" s="9"/>
      <c r="AY5502" s="9"/>
      <c r="AZ5502" s="9"/>
      <c r="BA5502" s="9"/>
      <c r="BB5502" s="9"/>
      <c r="BC5502" s="9"/>
      <c r="BD5502" s="9"/>
      <c r="BE5502" s="9"/>
      <c r="BF5502" s="9"/>
      <c r="BG5502" s="9"/>
      <c r="BH5502" s="9"/>
      <c r="BI5502" s="9"/>
      <c r="BJ5502" s="9"/>
      <c r="BK5502" s="9"/>
      <c r="BL5502" s="9"/>
      <c r="BM5502" s="9"/>
      <c r="BN5502" s="9"/>
      <c r="BO5502" s="9"/>
      <c r="BP5502" s="9"/>
      <c r="BQ5502" s="9"/>
      <c r="BT5502" s="9"/>
      <c r="BU5502" s="9"/>
      <c r="BX5502" s="9"/>
      <c r="BY5502" s="9"/>
      <c r="CB5502" s="9"/>
      <c r="CC5502" s="9"/>
      <c r="CF5502" s="9"/>
      <c r="CG5502" s="9"/>
      <c r="CJ5502" s="9"/>
      <c r="CK5502" s="9"/>
      <c r="CN5502" s="9"/>
      <c r="CO5502" s="9"/>
      <c r="CP5502" s="9"/>
      <c r="CQ5502" s="9"/>
      <c r="CR5502" s="9"/>
      <c r="CS5502" s="9"/>
      <c r="CT5502" s="9"/>
      <c r="CU5502" s="9"/>
      <c r="CV5502" s="9"/>
      <c r="CW5502" s="9"/>
      <c r="CX5502" s="9"/>
      <c r="CY5502" s="9"/>
      <c r="CZ5502" s="9"/>
      <c r="DA5502" s="9"/>
      <c r="DB5502" s="9"/>
      <c r="DC5502" s="9"/>
      <c r="DD5502" s="9"/>
      <c r="DE5502" s="9"/>
      <c r="DF5502" s="9"/>
      <c r="DG5502" s="9"/>
      <c r="DH5502" s="9"/>
      <c r="DI5502" s="9"/>
      <c r="DJ5502" s="9"/>
      <c r="DK5502" s="9"/>
      <c r="DL5502" s="9"/>
      <c r="DM5502" s="9"/>
      <c r="DN5502" s="9"/>
      <c r="DO5502" s="9"/>
      <c r="DP5502" s="9"/>
      <c r="DQ5502" s="9"/>
      <c r="DR5502" s="9"/>
      <c r="DS5502" s="9"/>
      <c r="DT5502" s="9"/>
      <c r="DU5502" s="9"/>
      <c r="DV5502" s="9"/>
      <c r="DW5502" s="9"/>
      <c r="DX5502" s="9"/>
      <c r="DY5502" s="9"/>
      <c r="DZ5502" s="9"/>
      <c r="EA5502" s="9"/>
    </row>
    <row r="5503" spans="2:131" ht="19.5" customHeight="1" x14ac:dyDescent="0.25">
      <c r="B5503" s="9"/>
      <c r="D5503" s="9"/>
      <c r="G5503" s="9"/>
      <c r="R5503" s="9"/>
      <c r="S5503" s="9"/>
      <c r="T5503" s="9"/>
      <c r="U5503" s="9"/>
      <c r="V5503" s="9"/>
      <c r="W5503" s="9"/>
      <c r="X5503" s="9"/>
      <c r="Y5503" s="9"/>
      <c r="Z5503" s="9"/>
      <c r="AA5503" s="9"/>
      <c r="AB5503" s="9"/>
      <c r="AC5503" s="9"/>
      <c r="AD5503" s="9"/>
      <c r="AE5503" s="9"/>
      <c r="AF5503" s="55"/>
      <c r="AG5503" s="55"/>
      <c r="AH5503" s="9"/>
      <c r="AI5503" s="9"/>
      <c r="AJ5503" s="9"/>
      <c r="AK5503" s="9"/>
      <c r="AL5503" s="9"/>
      <c r="AM5503" s="9"/>
      <c r="AN5503" s="9"/>
      <c r="AO5503" s="9"/>
      <c r="AP5503" s="9"/>
      <c r="AQ5503" s="9"/>
      <c r="AR5503" s="9"/>
      <c r="AS5503" s="9"/>
      <c r="AT5503" s="9"/>
      <c r="AU5503" s="9"/>
      <c r="AV5503" s="9"/>
      <c r="AW5503" s="9"/>
      <c r="AX5503" s="9"/>
      <c r="AY5503" s="9"/>
      <c r="AZ5503" s="9"/>
      <c r="BA5503" s="9"/>
      <c r="BB5503" s="9"/>
      <c r="BC5503" s="9"/>
      <c r="BD5503" s="9"/>
      <c r="BE5503" s="9"/>
      <c r="BF5503" s="9"/>
      <c r="BG5503" s="9"/>
      <c r="BH5503" s="9"/>
      <c r="BI5503" s="9"/>
      <c r="BJ5503" s="9"/>
      <c r="BK5503" s="9"/>
      <c r="BL5503" s="9"/>
      <c r="BM5503" s="9"/>
      <c r="BN5503" s="9"/>
      <c r="BO5503" s="9"/>
      <c r="BP5503" s="9"/>
      <c r="BQ5503" s="9"/>
      <c r="BT5503" s="9"/>
      <c r="BU5503" s="9"/>
      <c r="BX5503" s="9"/>
      <c r="BY5503" s="9"/>
      <c r="CB5503" s="9"/>
      <c r="CC5503" s="9"/>
      <c r="CF5503" s="9"/>
      <c r="CG5503" s="9"/>
      <c r="CJ5503" s="9"/>
      <c r="CK5503" s="9"/>
      <c r="CN5503" s="9"/>
      <c r="CO5503" s="9"/>
      <c r="CP5503" s="9"/>
      <c r="CQ5503" s="9"/>
      <c r="CR5503" s="9"/>
      <c r="CS5503" s="9"/>
      <c r="CT5503" s="9"/>
      <c r="CU5503" s="9"/>
      <c r="CV5503" s="9"/>
      <c r="CW5503" s="9"/>
      <c r="CX5503" s="9"/>
      <c r="CY5503" s="9"/>
      <c r="CZ5503" s="9"/>
      <c r="DA5503" s="9"/>
      <c r="DB5503" s="9"/>
      <c r="DC5503" s="9"/>
      <c r="DD5503" s="9"/>
      <c r="DE5503" s="9"/>
      <c r="DF5503" s="9"/>
      <c r="DG5503" s="9"/>
      <c r="DH5503" s="9"/>
      <c r="DI5503" s="9"/>
      <c r="DJ5503" s="9"/>
      <c r="DK5503" s="9"/>
      <c r="DL5503" s="9"/>
      <c r="DM5503" s="9"/>
      <c r="DN5503" s="9"/>
      <c r="DO5503" s="9"/>
      <c r="DP5503" s="9"/>
      <c r="DQ5503" s="9"/>
      <c r="DR5503" s="9"/>
      <c r="DS5503" s="9"/>
      <c r="DT5503" s="9"/>
      <c r="DU5503" s="9"/>
      <c r="DV5503" s="9"/>
      <c r="DW5503" s="9"/>
      <c r="DX5503" s="9"/>
      <c r="DY5503" s="9"/>
      <c r="DZ5503" s="9"/>
      <c r="EA5503" s="9"/>
    </row>
    <row r="5504" spans="2:131" ht="19.5" customHeight="1" x14ac:dyDescent="0.25">
      <c r="B5504" s="9"/>
      <c r="D5504" s="9"/>
      <c r="G5504" s="9"/>
      <c r="R5504" s="9"/>
      <c r="S5504" s="9"/>
      <c r="T5504" s="9"/>
      <c r="U5504" s="9"/>
      <c r="V5504" s="9"/>
      <c r="W5504" s="9"/>
      <c r="X5504" s="9"/>
      <c r="Y5504" s="9"/>
      <c r="Z5504" s="9"/>
      <c r="AA5504" s="9"/>
      <c r="AB5504" s="9"/>
      <c r="AC5504" s="9"/>
      <c r="AD5504" s="9"/>
      <c r="AE5504" s="9"/>
      <c r="AF5504" s="55"/>
      <c r="AG5504" s="55"/>
      <c r="AH5504" s="9"/>
      <c r="AI5504" s="9"/>
      <c r="AJ5504" s="9"/>
      <c r="AK5504" s="9"/>
      <c r="AL5504" s="9"/>
      <c r="AM5504" s="9"/>
      <c r="AN5504" s="9"/>
      <c r="AO5504" s="9"/>
      <c r="AP5504" s="9"/>
      <c r="AQ5504" s="9"/>
      <c r="AR5504" s="9"/>
      <c r="AS5504" s="9"/>
      <c r="AT5504" s="9"/>
      <c r="AU5504" s="9"/>
      <c r="AV5504" s="9"/>
      <c r="AW5504" s="9"/>
      <c r="AX5504" s="9"/>
      <c r="AY5504" s="9"/>
      <c r="AZ5504" s="9"/>
      <c r="BA5504" s="9"/>
      <c r="BB5504" s="9"/>
      <c r="BC5504" s="9"/>
      <c r="BD5504" s="9"/>
      <c r="BE5504" s="9"/>
      <c r="BF5504" s="9"/>
      <c r="BG5504" s="9"/>
      <c r="BH5504" s="9"/>
      <c r="BI5504" s="9"/>
      <c r="BJ5504" s="9"/>
      <c r="BK5504" s="9"/>
      <c r="BL5504" s="9"/>
      <c r="BM5504" s="9"/>
      <c r="BN5504" s="9"/>
      <c r="BO5504" s="9"/>
      <c r="BP5504" s="9"/>
      <c r="BQ5504" s="9"/>
      <c r="BT5504" s="9"/>
      <c r="BU5504" s="9"/>
      <c r="BX5504" s="9"/>
      <c r="BY5504" s="9"/>
      <c r="CB5504" s="9"/>
      <c r="CC5504" s="9"/>
      <c r="CF5504" s="9"/>
      <c r="CG5504" s="9"/>
      <c r="CJ5504" s="9"/>
      <c r="CK5504" s="9"/>
      <c r="CN5504" s="9"/>
      <c r="CO5504" s="9"/>
      <c r="CP5504" s="9"/>
      <c r="CQ5504" s="9"/>
      <c r="CR5504" s="9"/>
      <c r="CS5504" s="9"/>
      <c r="CT5504" s="9"/>
      <c r="CU5504" s="9"/>
      <c r="CV5504" s="9"/>
      <c r="CW5504" s="9"/>
      <c r="CX5504" s="9"/>
      <c r="CY5504" s="9"/>
      <c r="CZ5504" s="9"/>
      <c r="DA5504" s="9"/>
      <c r="DB5504" s="9"/>
      <c r="DC5504" s="9"/>
      <c r="DD5504" s="9"/>
      <c r="DE5504" s="9"/>
      <c r="DF5504" s="9"/>
      <c r="DG5504" s="9"/>
      <c r="DH5504" s="9"/>
      <c r="DI5504" s="9"/>
      <c r="DJ5504" s="9"/>
      <c r="DK5504" s="9"/>
      <c r="DL5504" s="9"/>
      <c r="DM5504" s="9"/>
      <c r="DN5504" s="9"/>
      <c r="DO5504" s="9"/>
      <c r="DP5504" s="9"/>
      <c r="DQ5504" s="9"/>
      <c r="DR5504" s="9"/>
      <c r="DS5504" s="9"/>
      <c r="DT5504" s="9"/>
      <c r="DU5504" s="9"/>
      <c r="DV5504" s="9"/>
      <c r="DW5504" s="9"/>
      <c r="DX5504" s="9"/>
      <c r="DY5504" s="9"/>
      <c r="DZ5504" s="9"/>
      <c r="EA5504" s="9"/>
    </row>
    <row r="5505" spans="2:131" ht="19.5" customHeight="1" x14ac:dyDescent="0.25">
      <c r="B5505" s="9"/>
      <c r="D5505" s="9"/>
      <c r="G5505" s="9"/>
      <c r="R5505" s="9"/>
      <c r="S5505" s="9"/>
      <c r="T5505" s="9"/>
      <c r="U5505" s="9"/>
      <c r="V5505" s="9"/>
      <c r="W5505" s="9"/>
      <c r="X5505" s="9"/>
      <c r="Y5505" s="9"/>
      <c r="Z5505" s="9"/>
      <c r="AA5505" s="9"/>
      <c r="AB5505" s="9"/>
      <c r="AC5505" s="9"/>
      <c r="AD5505" s="9"/>
      <c r="AE5505" s="9"/>
      <c r="AF5505" s="55"/>
      <c r="AG5505" s="55"/>
      <c r="AH5505" s="9"/>
      <c r="AI5505" s="9"/>
      <c r="AJ5505" s="9"/>
      <c r="AK5505" s="9"/>
      <c r="AL5505" s="9"/>
      <c r="AM5505" s="9"/>
      <c r="AN5505" s="9"/>
      <c r="AO5505" s="9"/>
      <c r="AP5505" s="9"/>
      <c r="AQ5505" s="9"/>
      <c r="AR5505" s="9"/>
      <c r="AS5505" s="9"/>
      <c r="AT5505" s="9"/>
      <c r="AU5505" s="9"/>
      <c r="AV5505" s="9"/>
      <c r="AW5505" s="9"/>
      <c r="AX5505" s="9"/>
      <c r="AY5505" s="9"/>
      <c r="AZ5505" s="9"/>
      <c r="BA5505" s="9"/>
      <c r="BB5505" s="9"/>
      <c r="BC5505" s="9"/>
      <c r="BD5505" s="9"/>
      <c r="BE5505" s="9"/>
      <c r="BF5505" s="9"/>
      <c r="BG5505" s="9"/>
      <c r="BH5505" s="9"/>
      <c r="BI5505" s="9"/>
      <c r="BJ5505" s="9"/>
      <c r="BK5505" s="9"/>
      <c r="BL5505" s="9"/>
      <c r="BM5505" s="9"/>
      <c r="BN5505" s="9"/>
      <c r="BO5505" s="9"/>
      <c r="BP5505" s="9"/>
      <c r="BQ5505" s="9"/>
      <c r="BT5505" s="9"/>
      <c r="BU5505" s="9"/>
      <c r="BX5505" s="9"/>
      <c r="BY5505" s="9"/>
      <c r="CB5505" s="9"/>
      <c r="CC5505" s="9"/>
      <c r="CF5505" s="9"/>
      <c r="CG5505" s="9"/>
      <c r="CJ5505" s="9"/>
      <c r="CK5505" s="9"/>
      <c r="CN5505" s="9"/>
      <c r="CO5505" s="9"/>
      <c r="CP5505" s="9"/>
      <c r="CQ5505" s="9"/>
      <c r="CR5505" s="9"/>
      <c r="CS5505" s="9"/>
      <c r="CT5505" s="9"/>
      <c r="CU5505" s="9"/>
      <c r="CV5505" s="9"/>
      <c r="CW5505" s="9"/>
      <c r="CX5505" s="9"/>
      <c r="CY5505" s="9"/>
      <c r="CZ5505" s="9"/>
      <c r="DA5505" s="9"/>
      <c r="DB5505" s="9"/>
      <c r="DC5505" s="9"/>
      <c r="DD5505" s="9"/>
      <c r="DE5505" s="9"/>
      <c r="DF5505" s="9"/>
      <c r="DG5505" s="9"/>
      <c r="DH5505" s="9"/>
      <c r="DI5505" s="9"/>
      <c r="DJ5505" s="9"/>
      <c r="DK5505" s="9"/>
      <c r="DL5505" s="9"/>
      <c r="DM5505" s="9"/>
      <c r="DN5505" s="9"/>
      <c r="DO5505" s="9"/>
      <c r="DP5505" s="9"/>
      <c r="DQ5505" s="9"/>
      <c r="DR5505" s="9"/>
      <c r="DS5505" s="9"/>
      <c r="DT5505" s="9"/>
      <c r="DU5505" s="9"/>
      <c r="DV5505" s="9"/>
      <c r="DW5505" s="9"/>
      <c r="DX5505" s="9"/>
      <c r="DY5505" s="9"/>
      <c r="DZ5505" s="9"/>
      <c r="EA5505" s="9"/>
    </row>
    <row r="5506" spans="2:131" ht="19.5" customHeight="1" x14ac:dyDescent="0.25">
      <c r="B5506" s="9"/>
      <c r="D5506" s="9"/>
      <c r="G5506" s="9"/>
      <c r="R5506" s="9"/>
      <c r="S5506" s="9"/>
      <c r="T5506" s="9"/>
      <c r="U5506" s="9"/>
      <c r="V5506" s="9"/>
      <c r="W5506" s="9"/>
      <c r="X5506" s="9"/>
      <c r="Y5506" s="9"/>
      <c r="Z5506" s="9"/>
      <c r="AA5506" s="9"/>
      <c r="AB5506" s="9"/>
      <c r="AC5506" s="9"/>
      <c r="AD5506" s="9"/>
      <c r="AE5506" s="9"/>
      <c r="AF5506" s="55"/>
      <c r="AG5506" s="55"/>
      <c r="AH5506" s="9"/>
      <c r="AI5506" s="9"/>
      <c r="AJ5506" s="9"/>
      <c r="AK5506" s="9"/>
      <c r="AL5506" s="9"/>
      <c r="AM5506" s="9"/>
      <c r="AN5506" s="9"/>
      <c r="AO5506" s="9"/>
      <c r="AP5506" s="9"/>
      <c r="AQ5506" s="9"/>
      <c r="AR5506" s="9"/>
      <c r="AS5506" s="9"/>
      <c r="AT5506" s="9"/>
      <c r="AU5506" s="9"/>
      <c r="AV5506" s="9"/>
      <c r="AW5506" s="9"/>
      <c r="AX5506" s="9"/>
      <c r="AY5506" s="9"/>
      <c r="AZ5506" s="9"/>
      <c r="BA5506" s="9"/>
      <c r="BB5506" s="9"/>
      <c r="BC5506" s="9"/>
      <c r="BD5506" s="9"/>
      <c r="BE5506" s="9"/>
      <c r="BF5506" s="9"/>
      <c r="BG5506" s="9"/>
      <c r="BH5506" s="9"/>
      <c r="BI5506" s="9"/>
      <c r="BJ5506" s="9"/>
      <c r="BK5506" s="9"/>
      <c r="BL5506" s="9"/>
      <c r="BM5506" s="9"/>
      <c r="BN5506" s="9"/>
      <c r="BO5506" s="9"/>
      <c r="BP5506" s="9"/>
      <c r="BQ5506" s="9"/>
      <c r="BT5506" s="9"/>
      <c r="BU5506" s="9"/>
      <c r="BX5506" s="9"/>
      <c r="BY5506" s="9"/>
      <c r="CB5506" s="9"/>
      <c r="CC5506" s="9"/>
      <c r="CF5506" s="9"/>
      <c r="CG5506" s="9"/>
      <c r="CJ5506" s="9"/>
      <c r="CK5506" s="9"/>
      <c r="CN5506" s="9"/>
      <c r="CO5506" s="9"/>
      <c r="CP5506" s="9"/>
      <c r="CQ5506" s="9"/>
      <c r="CR5506" s="9"/>
      <c r="CS5506" s="9"/>
      <c r="CT5506" s="9"/>
      <c r="CU5506" s="9"/>
      <c r="CV5506" s="9"/>
      <c r="CW5506" s="9"/>
      <c r="CX5506" s="9"/>
      <c r="CY5506" s="9"/>
      <c r="CZ5506" s="9"/>
      <c r="DA5506" s="9"/>
      <c r="DB5506" s="9"/>
      <c r="DC5506" s="9"/>
      <c r="DD5506" s="9"/>
      <c r="DE5506" s="9"/>
      <c r="DF5506" s="9"/>
      <c r="DG5506" s="9"/>
      <c r="DH5506" s="9"/>
      <c r="DI5506" s="9"/>
      <c r="DJ5506" s="9"/>
      <c r="DK5506" s="9"/>
      <c r="DL5506" s="9"/>
      <c r="DM5506" s="9"/>
      <c r="DN5506" s="9"/>
      <c r="DO5506" s="9"/>
      <c r="DP5506" s="9"/>
      <c r="DQ5506" s="9"/>
      <c r="DR5506" s="9"/>
      <c r="DS5506" s="9"/>
      <c r="DT5506" s="9"/>
      <c r="DU5506" s="9"/>
      <c r="DV5506" s="9"/>
      <c r="DW5506" s="9"/>
      <c r="DX5506" s="9"/>
      <c r="DY5506" s="9"/>
      <c r="DZ5506" s="9"/>
      <c r="EA5506" s="9"/>
    </row>
    <row r="5507" spans="2:131" ht="19.5" customHeight="1" x14ac:dyDescent="0.25">
      <c r="B5507" s="9"/>
      <c r="D5507" s="9"/>
      <c r="G5507" s="9"/>
      <c r="R5507" s="9"/>
      <c r="S5507" s="9"/>
      <c r="T5507" s="9"/>
      <c r="U5507" s="9"/>
      <c r="V5507" s="9"/>
      <c r="W5507" s="9"/>
      <c r="X5507" s="9"/>
      <c r="Y5507" s="9"/>
      <c r="Z5507" s="9"/>
      <c r="AA5507" s="9"/>
      <c r="AB5507" s="9"/>
      <c r="AC5507" s="9"/>
      <c r="AD5507" s="9"/>
      <c r="AE5507" s="9"/>
      <c r="AF5507" s="55"/>
      <c r="AG5507" s="55"/>
      <c r="AH5507" s="9"/>
      <c r="AI5507" s="9"/>
      <c r="AJ5507" s="9"/>
      <c r="AK5507" s="9"/>
      <c r="AL5507" s="9"/>
      <c r="AM5507" s="9"/>
      <c r="AN5507" s="9"/>
      <c r="AO5507" s="9"/>
      <c r="AP5507" s="9"/>
      <c r="AQ5507" s="9"/>
      <c r="AR5507" s="9"/>
      <c r="AS5507" s="9"/>
      <c r="AT5507" s="9"/>
      <c r="AU5507" s="9"/>
      <c r="AV5507" s="9"/>
      <c r="AW5507" s="9"/>
      <c r="AX5507" s="9"/>
      <c r="AY5507" s="9"/>
      <c r="AZ5507" s="9"/>
      <c r="BA5507" s="9"/>
      <c r="BB5507" s="9"/>
      <c r="BC5507" s="9"/>
      <c r="BD5507" s="9"/>
      <c r="BE5507" s="9"/>
      <c r="BF5507" s="9"/>
      <c r="BG5507" s="9"/>
      <c r="BH5507" s="9"/>
      <c r="BI5507" s="9"/>
      <c r="BJ5507" s="9"/>
      <c r="BK5507" s="9"/>
      <c r="BL5507" s="9"/>
      <c r="BM5507" s="9"/>
      <c r="BN5507" s="9"/>
      <c r="BO5507" s="9"/>
      <c r="BP5507" s="9"/>
      <c r="BQ5507" s="9"/>
      <c r="BT5507" s="9"/>
      <c r="BU5507" s="9"/>
      <c r="BX5507" s="9"/>
      <c r="BY5507" s="9"/>
      <c r="CB5507" s="9"/>
      <c r="CC5507" s="9"/>
      <c r="CF5507" s="9"/>
      <c r="CG5507" s="9"/>
      <c r="CJ5507" s="9"/>
      <c r="CK5507" s="9"/>
      <c r="CN5507" s="9"/>
      <c r="CO5507" s="9"/>
      <c r="CP5507" s="9"/>
      <c r="CQ5507" s="9"/>
      <c r="CR5507" s="9"/>
      <c r="CS5507" s="9"/>
      <c r="CT5507" s="9"/>
      <c r="CU5507" s="9"/>
      <c r="CV5507" s="9"/>
      <c r="CW5507" s="9"/>
      <c r="CX5507" s="9"/>
      <c r="CY5507" s="9"/>
      <c r="CZ5507" s="9"/>
      <c r="DA5507" s="9"/>
      <c r="DB5507" s="9"/>
      <c r="DC5507" s="9"/>
      <c r="DD5507" s="9"/>
      <c r="DE5507" s="9"/>
      <c r="DF5507" s="9"/>
      <c r="DG5507" s="9"/>
      <c r="DH5507" s="9"/>
      <c r="DI5507" s="9"/>
      <c r="DJ5507" s="9"/>
      <c r="DK5507" s="9"/>
      <c r="DL5507" s="9"/>
      <c r="DM5507" s="9"/>
      <c r="DN5507" s="9"/>
      <c r="DO5507" s="9"/>
      <c r="DP5507" s="9"/>
      <c r="DQ5507" s="9"/>
      <c r="DR5507" s="9"/>
      <c r="DS5507" s="9"/>
      <c r="DT5507" s="9"/>
      <c r="DU5507" s="9"/>
      <c r="DV5507" s="9"/>
      <c r="DW5507" s="9"/>
      <c r="DX5507" s="9"/>
      <c r="DY5507" s="9"/>
      <c r="DZ5507" s="9"/>
      <c r="EA5507" s="9"/>
    </row>
    <row r="5508" spans="2:131" ht="19.5" customHeight="1" x14ac:dyDescent="0.25">
      <c r="B5508" s="9"/>
      <c r="D5508" s="9"/>
      <c r="G5508" s="9"/>
      <c r="R5508" s="9"/>
      <c r="S5508" s="9"/>
      <c r="T5508" s="9"/>
      <c r="U5508" s="9"/>
      <c r="V5508" s="9"/>
      <c r="W5508" s="9"/>
      <c r="X5508" s="9"/>
      <c r="Y5508" s="9"/>
      <c r="Z5508" s="9"/>
      <c r="AA5508" s="9"/>
      <c r="AB5508" s="9"/>
      <c r="AC5508" s="9"/>
      <c r="AD5508" s="9"/>
      <c r="AE5508" s="9"/>
      <c r="AF5508" s="55"/>
      <c r="AG5508" s="55"/>
      <c r="AH5508" s="9"/>
      <c r="AI5508" s="9"/>
      <c r="AJ5508" s="9"/>
      <c r="AK5508" s="9"/>
      <c r="AL5508" s="9"/>
      <c r="AM5508" s="9"/>
      <c r="AN5508" s="9"/>
      <c r="AO5508" s="9"/>
      <c r="AP5508" s="9"/>
      <c r="AQ5508" s="9"/>
      <c r="AR5508" s="9"/>
      <c r="AS5508" s="9"/>
      <c r="AT5508" s="9"/>
      <c r="AU5508" s="9"/>
      <c r="AV5508" s="9"/>
      <c r="AW5508" s="9"/>
      <c r="AX5508" s="9"/>
      <c r="AY5508" s="9"/>
      <c r="AZ5508" s="9"/>
      <c r="BA5508" s="9"/>
      <c r="BB5508" s="9"/>
      <c r="BC5508" s="9"/>
      <c r="BD5508" s="9"/>
      <c r="BE5508" s="9"/>
      <c r="BF5508" s="9"/>
      <c r="BG5508" s="9"/>
      <c r="BH5508" s="9"/>
      <c r="BI5508" s="9"/>
      <c r="BJ5508" s="9"/>
      <c r="BK5508" s="9"/>
      <c r="BL5508" s="9"/>
      <c r="BM5508" s="9"/>
      <c r="BN5508" s="9"/>
      <c r="BO5508" s="9"/>
      <c r="BP5508" s="9"/>
      <c r="BQ5508" s="9"/>
      <c r="BT5508" s="9"/>
      <c r="BU5508" s="9"/>
      <c r="BX5508" s="9"/>
      <c r="BY5508" s="9"/>
      <c r="CB5508" s="9"/>
      <c r="CC5508" s="9"/>
      <c r="CF5508" s="9"/>
      <c r="CG5508" s="9"/>
      <c r="CJ5508" s="9"/>
      <c r="CK5508" s="9"/>
      <c r="CN5508" s="9"/>
      <c r="CO5508" s="9"/>
      <c r="CP5508" s="9"/>
      <c r="CQ5508" s="9"/>
      <c r="CR5508" s="9"/>
      <c r="CS5508" s="9"/>
      <c r="CT5508" s="9"/>
      <c r="CU5508" s="9"/>
      <c r="CV5508" s="9"/>
      <c r="CW5508" s="9"/>
      <c r="CX5508" s="9"/>
      <c r="CY5508" s="9"/>
      <c r="CZ5508" s="9"/>
      <c r="DA5508" s="9"/>
      <c r="DB5508" s="9"/>
      <c r="DC5508" s="9"/>
      <c r="DD5508" s="9"/>
      <c r="DE5508" s="9"/>
      <c r="DF5508" s="9"/>
      <c r="DG5508" s="9"/>
      <c r="DH5508" s="9"/>
      <c r="DI5508" s="9"/>
      <c r="DJ5508" s="9"/>
      <c r="DK5508" s="9"/>
      <c r="DL5508" s="9"/>
      <c r="DM5508" s="9"/>
      <c r="DN5508" s="9"/>
      <c r="DO5508" s="9"/>
      <c r="DP5508" s="9"/>
      <c r="DQ5508" s="9"/>
      <c r="DR5508" s="9"/>
      <c r="DS5508" s="9"/>
      <c r="DT5508" s="9"/>
      <c r="DU5508" s="9"/>
      <c r="DV5508" s="9"/>
      <c r="DW5508" s="9"/>
      <c r="DX5508" s="9"/>
      <c r="DY5508" s="9"/>
      <c r="DZ5508" s="9"/>
      <c r="EA5508" s="9"/>
    </row>
    <row r="5509" spans="2:131" ht="19.5" customHeight="1" x14ac:dyDescent="0.25">
      <c r="B5509" s="9"/>
      <c r="D5509" s="9"/>
      <c r="G5509" s="9"/>
      <c r="R5509" s="9"/>
      <c r="S5509" s="9"/>
      <c r="T5509" s="9"/>
      <c r="U5509" s="9"/>
      <c r="V5509" s="9"/>
      <c r="W5509" s="9"/>
      <c r="X5509" s="9"/>
      <c r="Y5509" s="9"/>
      <c r="Z5509" s="9"/>
      <c r="AA5509" s="9"/>
      <c r="AB5509" s="9"/>
      <c r="AC5509" s="9"/>
      <c r="AD5509" s="9"/>
      <c r="AE5509" s="9"/>
      <c r="AF5509" s="55"/>
      <c r="AG5509" s="55"/>
      <c r="AH5509" s="9"/>
      <c r="AI5509" s="9"/>
      <c r="AJ5509" s="9"/>
      <c r="AK5509" s="9"/>
      <c r="AL5509" s="9"/>
      <c r="AM5509" s="9"/>
      <c r="AN5509" s="9"/>
      <c r="AO5509" s="9"/>
      <c r="AP5509" s="9"/>
      <c r="AQ5509" s="9"/>
      <c r="AR5509" s="9"/>
      <c r="AS5509" s="9"/>
      <c r="AT5509" s="9"/>
      <c r="AU5509" s="9"/>
      <c r="AV5509" s="9"/>
      <c r="AW5509" s="9"/>
      <c r="AX5509" s="9"/>
      <c r="AY5509" s="9"/>
      <c r="AZ5509" s="9"/>
      <c r="BA5509" s="9"/>
      <c r="BB5509" s="9"/>
      <c r="BC5509" s="9"/>
      <c r="BD5509" s="9"/>
      <c r="BE5509" s="9"/>
      <c r="BF5509" s="9"/>
      <c r="BG5509" s="9"/>
      <c r="BH5509" s="9"/>
      <c r="BI5509" s="9"/>
      <c r="BJ5509" s="9"/>
      <c r="BK5509" s="9"/>
      <c r="BL5509" s="9"/>
      <c r="BM5509" s="9"/>
      <c r="BN5509" s="9"/>
      <c r="BO5509" s="9"/>
      <c r="BP5509" s="9"/>
      <c r="BQ5509" s="9"/>
      <c r="BT5509" s="9"/>
      <c r="BU5509" s="9"/>
      <c r="BX5509" s="9"/>
      <c r="BY5509" s="9"/>
      <c r="CB5509" s="9"/>
      <c r="CC5509" s="9"/>
      <c r="CF5509" s="9"/>
      <c r="CG5509" s="9"/>
      <c r="CJ5509" s="9"/>
      <c r="CK5509" s="9"/>
      <c r="CN5509" s="9"/>
      <c r="CO5509" s="9"/>
      <c r="CP5509" s="9"/>
      <c r="CQ5509" s="9"/>
      <c r="CR5509" s="9"/>
      <c r="CS5509" s="9"/>
      <c r="CT5509" s="9"/>
      <c r="CU5509" s="9"/>
      <c r="CV5509" s="9"/>
      <c r="CW5509" s="9"/>
      <c r="CX5509" s="9"/>
      <c r="CY5509" s="9"/>
      <c r="CZ5509" s="9"/>
      <c r="DA5509" s="9"/>
      <c r="DB5509" s="9"/>
      <c r="DC5509" s="9"/>
      <c r="DD5509" s="9"/>
      <c r="DE5509" s="9"/>
      <c r="DF5509" s="9"/>
      <c r="DG5509" s="9"/>
      <c r="DH5509" s="9"/>
      <c r="DI5509" s="9"/>
      <c r="DJ5509" s="9"/>
      <c r="DK5509" s="9"/>
      <c r="DL5509" s="9"/>
      <c r="DM5509" s="9"/>
      <c r="DN5509" s="9"/>
      <c r="DO5509" s="9"/>
      <c r="DP5509" s="9"/>
      <c r="DQ5509" s="9"/>
      <c r="DR5509" s="9"/>
      <c r="DS5509" s="9"/>
      <c r="DT5509" s="9"/>
      <c r="DU5509" s="9"/>
      <c r="DV5509" s="9"/>
      <c r="DW5509" s="9"/>
      <c r="DX5509" s="9"/>
      <c r="DY5509" s="9"/>
      <c r="DZ5509" s="9"/>
      <c r="EA5509" s="9"/>
    </row>
    <row r="5510" spans="2:131" ht="19.5" customHeight="1" x14ac:dyDescent="0.25">
      <c r="B5510" s="9"/>
      <c r="D5510" s="9"/>
      <c r="G5510" s="9"/>
      <c r="R5510" s="9"/>
      <c r="S5510" s="9"/>
      <c r="T5510" s="9"/>
      <c r="U5510" s="9"/>
      <c r="V5510" s="9"/>
      <c r="W5510" s="9"/>
      <c r="X5510" s="9"/>
      <c r="Y5510" s="9"/>
      <c r="Z5510" s="9"/>
      <c r="AA5510" s="9"/>
      <c r="AB5510" s="9"/>
      <c r="AC5510" s="9"/>
      <c r="AD5510" s="9"/>
      <c r="AE5510" s="9"/>
      <c r="AF5510" s="55"/>
      <c r="AG5510" s="55"/>
      <c r="AH5510" s="9"/>
      <c r="AI5510" s="9"/>
      <c r="AJ5510" s="9"/>
      <c r="AK5510" s="9"/>
      <c r="AL5510" s="9"/>
      <c r="AM5510" s="9"/>
      <c r="AN5510" s="9"/>
      <c r="AO5510" s="9"/>
      <c r="AP5510" s="9"/>
      <c r="AQ5510" s="9"/>
      <c r="AR5510" s="9"/>
      <c r="AS5510" s="9"/>
      <c r="AT5510" s="9"/>
      <c r="AU5510" s="9"/>
      <c r="AV5510" s="9"/>
      <c r="AW5510" s="9"/>
      <c r="AX5510" s="9"/>
      <c r="AY5510" s="9"/>
      <c r="AZ5510" s="9"/>
      <c r="BA5510" s="9"/>
      <c r="BB5510" s="9"/>
      <c r="BC5510" s="9"/>
      <c r="BD5510" s="9"/>
      <c r="BE5510" s="9"/>
      <c r="BF5510" s="9"/>
      <c r="BG5510" s="9"/>
      <c r="BH5510" s="9"/>
      <c r="BI5510" s="9"/>
      <c r="BJ5510" s="9"/>
      <c r="BK5510" s="9"/>
      <c r="BL5510" s="9"/>
      <c r="BM5510" s="9"/>
      <c r="BN5510" s="9"/>
      <c r="BO5510" s="9"/>
      <c r="BP5510" s="9"/>
      <c r="BQ5510" s="9"/>
      <c r="BT5510" s="9"/>
      <c r="BU5510" s="9"/>
      <c r="BX5510" s="9"/>
      <c r="BY5510" s="9"/>
      <c r="CB5510" s="9"/>
      <c r="CC5510" s="9"/>
      <c r="CF5510" s="9"/>
      <c r="CG5510" s="9"/>
      <c r="CJ5510" s="9"/>
      <c r="CK5510" s="9"/>
      <c r="CN5510" s="9"/>
      <c r="CO5510" s="9"/>
      <c r="CP5510" s="9"/>
      <c r="CQ5510" s="9"/>
      <c r="CR5510" s="9"/>
      <c r="CS5510" s="9"/>
      <c r="CT5510" s="9"/>
      <c r="CU5510" s="9"/>
      <c r="CV5510" s="9"/>
      <c r="CW5510" s="9"/>
      <c r="CX5510" s="9"/>
      <c r="CY5510" s="9"/>
      <c r="CZ5510" s="9"/>
      <c r="DA5510" s="9"/>
      <c r="DB5510" s="9"/>
      <c r="DC5510" s="9"/>
      <c r="DD5510" s="9"/>
      <c r="DE5510" s="9"/>
      <c r="DF5510" s="9"/>
      <c r="DG5510" s="9"/>
      <c r="DH5510" s="9"/>
      <c r="DI5510" s="9"/>
      <c r="DJ5510" s="9"/>
      <c r="DK5510" s="9"/>
      <c r="DL5510" s="9"/>
      <c r="DM5510" s="9"/>
      <c r="DN5510" s="9"/>
      <c r="DO5510" s="9"/>
      <c r="DP5510" s="9"/>
      <c r="DQ5510" s="9"/>
      <c r="DR5510" s="9"/>
      <c r="DS5510" s="9"/>
      <c r="DT5510" s="9"/>
      <c r="DU5510" s="9"/>
      <c r="DV5510" s="9"/>
      <c r="DW5510" s="9"/>
      <c r="DX5510" s="9"/>
      <c r="DY5510" s="9"/>
      <c r="DZ5510" s="9"/>
      <c r="EA5510" s="9"/>
    </row>
    <row r="5511" spans="2:131" ht="19.5" customHeight="1" x14ac:dyDescent="0.25">
      <c r="B5511" s="9"/>
      <c r="D5511" s="9"/>
      <c r="G5511" s="9"/>
      <c r="R5511" s="9"/>
      <c r="S5511" s="9"/>
      <c r="T5511" s="9"/>
      <c r="U5511" s="9"/>
      <c r="V5511" s="9"/>
      <c r="W5511" s="9"/>
      <c r="X5511" s="9"/>
      <c r="Y5511" s="9"/>
      <c r="Z5511" s="9"/>
      <c r="AA5511" s="9"/>
      <c r="AB5511" s="9"/>
      <c r="AC5511" s="9"/>
      <c r="AD5511" s="9"/>
      <c r="AE5511" s="9"/>
      <c r="AF5511" s="55"/>
      <c r="AG5511" s="55"/>
      <c r="AH5511" s="9"/>
      <c r="AI5511" s="9"/>
      <c r="AJ5511" s="9"/>
      <c r="AK5511" s="9"/>
      <c r="AL5511" s="9"/>
      <c r="AM5511" s="9"/>
      <c r="AN5511" s="9"/>
      <c r="AO5511" s="9"/>
      <c r="AP5511" s="9"/>
      <c r="AQ5511" s="9"/>
      <c r="AR5511" s="9"/>
      <c r="AS5511" s="9"/>
      <c r="AT5511" s="9"/>
      <c r="AU5511" s="9"/>
      <c r="AV5511" s="9"/>
      <c r="AW5511" s="9"/>
      <c r="AX5511" s="9"/>
      <c r="AY5511" s="9"/>
      <c r="AZ5511" s="9"/>
      <c r="BA5511" s="9"/>
      <c r="BB5511" s="9"/>
      <c r="BC5511" s="9"/>
      <c r="BD5511" s="9"/>
      <c r="BE5511" s="9"/>
      <c r="BF5511" s="9"/>
      <c r="BG5511" s="9"/>
      <c r="BH5511" s="9"/>
      <c r="BI5511" s="9"/>
      <c r="BJ5511" s="9"/>
      <c r="BK5511" s="9"/>
      <c r="BL5511" s="9"/>
      <c r="BM5511" s="9"/>
      <c r="BN5511" s="9"/>
      <c r="BO5511" s="9"/>
      <c r="BP5511" s="9"/>
      <c r="BQ5511" s="9"/>
      <c r="BT5511" s="9"/>
      <c r="BU5511" s="9"/>
      <c r="BX5511" s="9"/>
      <c r="BY5511" s="9"/>
      <c r="CB5511" s="9"/>
      <c r="CC5511" s="9"/>
      <c r="CF5511" s="9"/>
      <c r="CG5511" s="9"/>
      <c r="CJ5511" s="9"/>
      <c r="CK5511" s="9"/>
      <c r="CN5511" s="9"/>
      <c r="CO5511" s="9"/>
      <c r="CP5511" s="9"/>
      <c r="CQ5511" s="9"/>
      <c r="CR5511" s="9"/>
      <c r="CS5511" s="9"/>
      <c r="CT5511" s="9"/>
      <c r="CU5511" s="9"/>
      <c r="CV5511" s="9"/>
      <c r="CW5511" s="9"/>
      <c r="CX5511" s="9"/>
      <c r="CY5511" s="9"/>
      <c r="CZ5511" s="9"/>
      <c r="DA5511" s="9"/>
      <c r="DB5511" s="9"/>
      <c r="DC5511" s="9"/>
      <c r="DD5511" s="9"/>
      <c r="DE5511" s="9"/>
      <c r="DF5511" s="9"/>
      <c r="DG5511" s="9"/>
      <c r="DH5511" s="9"/>
      <c r="DI5511" s="9"/>
      <c r="DJ5511" s="9"/>
      <c r="DK5511" s="9"/>
      <c r="DL5511" s="9"/>
      <c r="DM5511" s="9"/>
      <c r="DN5511" s="9"/>
      <c r="DO5511" s="9"/>
      <c r="DP5511" s="9"/>
      <c r="DQ5511" s="9"/>
      <c r="DR5511" s="9"/>
      <c r="DS5511" s="9"/>
      <c r="DT5511" s="9"/>
      <c r="DU5511" s="9"/>
      <c r="DV5511" s="9"/>
      <c r="DW5511" s="9"/>
      <c r="DX5511" s="9"/>
      <c r="DY5511" s="9"/>
      <c r="DZ5511" s="9"/>
      <c r="EA5511" s="9"/>
    </row>
    <row r="5512" spans="2:131" ht="19.5" customHeight="1" x14ac:dyDescent="0.25">
      <c r="B5512" s="9"/>
      <c r="D5512" s="9"/>
      <c r="G5512" s="9"/>
      <c r="R5512" s="9"/>
      <c r="S5512" s="9"/>
      <c r="T5512" s="9"/>
      <c r="U5512" s="9"/>
      <c r="V5512" s="9"/>
      <c r="W5512" s="9"/>
      <c r="X5512" s="9"/>
      <c r="Y5512" s="9"/>
      <c r="Z5512" s="9"/>
      <c r="AA5512" s="9"/>
      <c r="AB5512" s="9"/>
      <c r="AC5512" s="9"/>
      <c r="AD5512" s="9"/>
      <c r="AE5512" s="9"/>
      <c r="AF5512" s="55"/>
      <c r="AG5512" s="55"/>
      <c r="AH5512" s="9"/>
      <c r="AI5512" s="9"/>
      <c r="AJ5512" s="9"/>
      <c r="AK5512" s="9"/>
      <c r="AL5512" s="9"/>
      <c r="AM5512" s="9"/>
      <c r="AN5512" s="9"/>
      <c r="AO5512" s="9"/>
      <c r="AP5512" s="9"/>
      <c r="AQ5512" s="9"/>
      <c r="AR5512" s="9"/>
      <c r="AS5512" s="9"/>
      <c r="AT5512" s="9"/>
      <c r="AU5512" s="9"/>
      <c r="AV5512" s="9"/>
      <c r="AW5512" s="9"/>
      <c r="AX5512" s="9"/>
      <c r="AY5512" s="9"/>
      <c r="AZ5512" s="9"/>
      <c r="BA5512" s="9"/>
      <c r="BB5512" s="9"/>
      <c r="BC5512" s="9"/>
      <c r="BD5512" s="9"/>
      <c r="BE5512" s="9"/>
      <c r="BF5512" s="9"/>
      <c r="BG5512" s="9"/>
      <c r="BH5512" s="9"/>
      <c r="BI5512" s="9"/>
      <c r="BJ5512" s="9"/>
      <c r="BK5512" s="9"/>
      <c r="BL5512" s="9"/>
      <c r="BM5512" s="9"/>
      <c r="BN5512" s="9"/>
      <c r="BO5512" s="9"/>
      <c r="BP5512" s="9"/>
      <c r="BQ5512" s="9"/>
      <c r="BT5512" s="9"/>
      <c r="BU5512" s="9"/>
      <c r="BX5512" s="9"/>
      <c r="BY5512" s="9"/>
      <c r="CB5512" s="9"/>
      <c r="CC5512" s="9"/>
      <c r="CF5512" s="9"/>
      <c r="CG5512" s="9"/>
      <c r="CJ5512" s="9"/>
      <c r="CK5512" s="9"/>
      <c r="CN5512" s="9"/>
      <c r="CO5512" s="9"/>
      <c r="CP5512" s="9"/>
      <c r="CQ5512" s="9"/>
      <c r="CR5512" s="9"/>
      <c r="CS5512" s="9"/>
      <c r="CT5512" s="9"/>
      <c r="CU5512" s="9"/>
      <c r="CV5512" s="9"/>
      <c r="CW5512" s="9"/>
      <c r="CX5512" s="9"/>
      <c r="CY5512" s="9"/>
      <c r="CZ5512" s="9"/>
      <c r="DA5512" s="9"/>
      <c r="DB5512" s="9"/>
      <c r="DC5512" s="9"/>
      <c r="DD5512" s="9"/>
      <c r="DE5512" s="9"/>
      <c r="DF5512" s="9"/>
      <c r="DG5512" s="9"/>
      <c r="DH5512" s="9"/>
      <c r="DI5512" s="9"/>
      <c r="DJ5512" s="9"/>
      <c r="DK5512" s="9"/>
      <c r="DL5512" s="9"/>
      <c r="DM5512" s="9"/>
      <c r="DN5512" s="9"/>
      <c r="DO5512" s="9"/>
      <c r="DP5512" s="9"/>
      <c r="DQ5512" s="9"/>
      <c r="DR5512" s="9"/>
      <c r="DS5512" s="9"/>
      <c r="DT5512" s="9"/>
      <c r="DU5512" s="9"/>
      <c r="DV5512" s="9"/>
      <c r="DW5512" s="9"/>
      <c r="DX5512" s="9"/>
      <c r="DY5512" s="9"/>
      <c r="DZ5512" s="9"/>
      <c r="EA5512" s="9"/>
    </row>
    <row r="5513" spans="2:131" ht="19.5" customHeight="1" x14ac:dyDescent="0.25">
      <c r="B5513" s="9"/>
      <c r="D5513" s="9"/>
      <c r="G5513" s="9"/>
      <c r="R5513" s="9"/>
      <c r="S5513" s="9"/>
      <c r="T5513" s="9"/>
      <c r="U5513" s="9"/>
      <c r="V5513" s="9"/>
      <c r="W5513" s="9"/>
      <c r="X5513" s="9"/>
      <c r="Y5513" s="9"/>
      <c r="Z5513" s="9"/>
      <c r="AA5513" s="9"/>
      <c r="AB5513" s="9"/>
      <c r="AC5513" s="9"/>
      <c r="AD5513" s="9"/>
      <c r="AE5513" s="9"/>
      <c r="AF5513" s="55"/>
      <c r="AG5513" s="55"/>
      <c r="AH5513" s="9"/>
      <c r="AI5513" s="9"/>
      <c r="AJ5513" s="9"/>
      <c r="AK5513" s="9"/>
      <c r="AL5513" s="9"/>
      <c r="AM5513" s="9"/>
      <c r="AN5513" s="9"/>
      <c r="AO5513" s="9"/>
      <c r="AP5513" s="9"/>
      <c r="AQ5513" s="9"/>
      <c r="AR5513" s="9"/>
      <c r="AS5513" s="9"/>
      <c r="AT5513" s="9"/>
      <c r="AU5513" s="9"/>
      <c r="AV5513" s="9"/>
      <c r="AW5513" s="9"/>
      <c r="AX5513" s="9"/>
      <c r="AY5513" s="9"/>
      <c r="AZ5513" s="9"/>
      <c r="BA5513" s="9"/>
      <c r="BB5513" s="9"/>
      <c r="BC5513" s="9"/>
      <c r="BD5513" s="9"/>
      <c r="BE5513" s="9"/>
      <c r="BF5513" s="9"/>
      <c r="BG5513" s="9"/>
      <c r="BH5513" s="9"/>
      <c r="BI5513" s="9"/>
      <c r="BJ5513" s="9"/>
      <c r="BK5513" s="9"/>
      <c r="BL5513" s="9"/>
      <c r="BM5513" s="9"/>
      <c r="BN5513" s="9"/>
      <c r="BO5513" s="9"/>
      <c r="BP5513" s="9"/>
      <c r="BQ5513" s="9"/>
      <c r="BT5513" s="9"/>
      <c r="BU5513" s="9"/>
      <c r="BX5513" s="9"/>
      <c r="BY5513" s="9"/>
      <c r="CB5513" s="9"/>
      <c r="CC5513" s="9"/>
      <c r="CF5513" s="9"/>
      <c r="CG5513" s="9"/>
      <c r="CJ5513" s="9"/>
      <c r="CK5513" s="9"/>
      <c r="CN5513" s="9"/>
      <c r="CO5513" s="9"/>
      <c r="CP5513" s="9"/>
      <c r="CQ5513" s="9"/>
      <c r="CR5513" s="9"/>
      <c r="CS5513" s="9"/>
      <c r="CT5513" s="9"/>
      <c r="CU5513" s="9"/>
      <c r="CV5513" s="9"/>
      <c r="CW5513" s="9"/>
      <c r="CX5513" s="9"/>
      <c r="CY5513" s="9"/>
      <c r="CZ5513" s="9"/>
      <c r="DA5513" s="9"/>
      <c r="DB5513" s="9"/>
      <c r="DC5513" s="9"/>
      <c r="DD5513" s="9"/>
      <c r="DE5513" s="9"/>
      <c r="DF5513" s="9"/>
      <c r="DG5513" s="9"/>
      <c r="DH5513" s="9"/>
      <c r="DI5513" s="9"/>
      <c r="DJ5513" s="9"/>
      <c r="DK5513" s="9"/>
      <c r="DL5513" s="9"/>
      <c r="DM5513" s="9"/>
      <c r="DN5513" s="9"/>
      <c r="DO5513" s="9"/>
      <c r="DP5513" s="9"/>
      <c r="DQ5513" s="9"/>
      <c r="DR5513" s="9"/>
      <c r="DS5513" s="9"/>
      <c r="DT5513" s="9"/>
      <c r="DU5513" s="9"/>
      <c r="DV5513" s="9"/>
      <c r="DW5513" s="9"/>
      <c r="DX5513" s="9"/>
      <c r="DY5513" s="9"/>
      <c r="DZ5513" s="9"/>
      <c r="EA5513" s="9"/>
    </row>
    <row r="5514" spans="2:131" ht="19.5" customHeight="1" x14ac:dyDescent="0.25">
      <c r="B5514" s="9"/>
      <c r="D5514" s="9"/>
      <c r="G5514" s="9"/>
      <c r="R5514" s="9"/>
      <c r="S5514" s="9"/>
      <c r="T5514" s="9"/>
      <c r="U5514" s="9"/>
      <c r="V5514" s="9"/>
      <c r="W5514" s="9"/>
      <c r="X5514" s="9"/>
      <c r="Y5514" s="9"/>
      <c r="Z5514" s="9"/>
      <c r="AA5514" s="9"/>
      <c r="AB5514" s="9"/>
      <c r="AC5514" s="9"/>
      <c r="AD5514" s="9"/>
      <c r="AE5514" s="9"/>
      <c r="AF5514" s="55"/>
      <c r="AG5514" s="55"/>
      <c r="AH5514" s="9"/>
      <c r="AI5514" s="9"/>
      <c r="AJ5514" s="9"/>
      <c r="AK5514" s="9"/>
      <c r="AL5514" s="9"/>
      <c r="AM5514" s="9"/>
      <c r="AN5514" s="9"/>
      <c r="AO5514" s="9"/>
      <c r="AP5514" s="9"/>
      <c r="AQ5514" s="9"/>
      <c r="AR5514" s="9"/>
      <c r="AS5514" s="9"/>
      <c r="AT5514" s="9"/>
      <c r="AU5514" s="9"/>
      <c r="AV5514" s="9"/>
      <c r="AW5514" s="9"/>
      <c r="AX5514" s="9"/>
      <c r="AY5514" s="9"/>
      <c r="AZ5514" s="9"/>
      <c r="BA5514" s="9"/>
      <c r="BB5514" s="9"/>
      <c r="BC5514" s="9"/>
      <c r="BD5514" s="9"/>
      <c r="BE5514" s="9"/>
      <c r="BF5514" s="9"/>
      <c r="BG5514" s="9"/>
      <c r="BH5514" s="9"/>
      <c r="BI5514" s="9"/>
      <c r="BJ5514" s="9"/>
      <c r="BK5514" s="9"/>
      <c r="BL5514" s="9"/>
      <c r="BM5514" s="9"/>
      <c r="BN5514" s="9"/>
      <c r="BO5514" s="9"/>
      <c r="BP5514" s="9"/>
      <c r="BQ5514" s="9"/>
      <c r="BT5514" s="9"/>
      <c r="BU5514" s="9"/>
      <c r="BX5514" s="9"/>
      <c r="BY5514" s="9"/>
      <c r="CB5514" s="9"/>
      <c r="CC5514" s="9"/>
      <c r="CF5514" s="9"/>
      <c r="CG5514" s="9"/>
      <c r="CJ5514" s="9"/>
      <c r="CK5514" s="9"/>
      <c r="CN5514" s="9"/>
      <c r="CO5514" s="9"/>
      <c r="CP5514" s="9"/>
      <c r="CQ5514" s="9"/>
      <c r="CR5514" s="9"/>
      <c r="CS5514" s="9"/>
      <c r="CT5514" s="9"/>
      <c r="CU5514" s="9"/>
      <c r="CV5514" s="9"/>
      <c r="CW5514" s="9"/>
      <c r="CX5514" s="9"/>
      <c r="CY5514" s="9"/>
      <c r="CZ5514" s="9"/>
      <c r="DA5514" s="9"/>
      <c r="DB5514" s="9"/>
      <c r="DC5514" s="9"/>
      <c r="DD5514" s="9"/>
      <c r="DE5514" s="9"/>
      <c r="DF5514" s="9"/>
      <c r="DG5514" s="9"/>
      <c r="DH5514" s="9"/>
      <c r="DI5514" s="9"/>
      <c r="DJ5514" s="9"/>
      <c r="DK5514" s="9"/>
      <c r="DL5514" s="9"/>
      <c r="DM5514" s="9"/>
      <c r="DN5514" s="9"/>
      <c r="DO5514" s="9"/>
      <c r="DP5514" s="9"/>
      <c r="DQ5514" s="9"/>
      <c r="DR5514" s="9"/>
      <c r="DS5514" s="9"/>
      <c r="DT5514" s="9"/>
      <c r="DU5514" s="9"/>
      <c r="DV5514" s="9"/>
      <c r="DW5514" s="9"/>
      <c r="DX5514" s="9"/>
      <c r="DY5514" s="9"/>
      <c r="DZ5514" s="9"/>
      <c r="EA5514" s="9"/>
    </row>
    <row r="5515" spans="2:131" ht="19.5" customHeight="1" x14ac:dyDescent="0.25">
      <c r="B5515" s="9"/>
      <c r="D5515" s="9"/>
      <c r="G5515" s="9"/>
      <c r="R5515" s="9"/>
      <c r="S5515" s="9"/>
      <c r="T5515" s="9"/>
      <c r="U5515" s="9"/>
      <c r="V5515" s="9"/>
      <c r="W5515" s="9"/>
      <c r="X5515" s="9"/>
      <c r="Y5515" s="9"/>
      <c r="Z5515" s="9"/>
      <c r="AA5515" s="9"/>
      <c r="AB5515" s="9"/>
      <c r="AC5515" s="9"/>
      <c r="AD5515" s="9"/>
      <c r="AE5515" s="9"/>
      <c r="AF5515" s="55"/>
      <c r="AG5515" s="55"/>
      <c r="AH5515" s="9"/>
      <c r="AI5515" s="9"/>
      <c r="AJ5515" s="9"/>
      <c r="AK5515" s="9"/>
      <c r="AL5515" s="9"/>
      <c r="AM5515" s="9"/>
      <c r="AN5515" s="9"/>
      <c r="AO5515" s="9"/>
      <c r="AP5515" s="9"/>
      <c r="AQ5515" s="9"/>
      <c r="AR5515" s="9"/>
      <c r="AS5515" s="9"/>
      <c r="AT5515" s="9"/>
      <c r="AU5515" s="9"/>
      <c r="AV5515" s="9"/>
      <c r="AW5515" s="9"/>
      <c r="AX5515" s="9"/>
      <c r="AY5515" s="9"/>
      <c r="AZ5515" s="9"/>
      <c r="BA5515" s="9"/>
      <c r="BB5515" s="9"/>
      <c r="BC5515" s="9"/>
      <c r="BD5515" s="9"/>
      <c r="BE5515" s="9"/>
      <c r="BF5515" s="9"/>
      <c r="BG5515" s="9"/>
      <c r="BH5515" s="9"/>
      <c r="BI5515" s="9"/>
      <c r="BJ5515" s="9"/>
      <c r="BK5515" s="9"/>
      <c r="BL5515" s="9"/>
      <c r="BM5515" s="9"/>
      <c r="BN5515" s="9"/>
      <c r="BO5515" s="9"/>
      <c r="BP5515" s="9"/>
      <c r="BQ5515" s="9"/>
      <c r="BT5515" s="9"/>
      <c r="BU5515" s="9"/>
      <c r="BX5515" s="9"/>
      <c r="BY5515" s="9"/>
      <c r="CB5515" s="9"/>
      <c r="CC5515" s="9"/>
      <c r="CF5515" s="9"/>
      <c r="CG5515" s="9"/>
      <c r="CJ5515" s="9"/>
      <c r="CK5515" s="9"/>
      <c r="CN5515" s="9"/>
      <c r="CO5515" s="9"/>
      <c r="CP5515" s="9"/>
      <c r="CQ5515" s="9"/>
      <c r="CR5515" s="9"/>
      <c r="CS5515" s="9"/>
      <c r="CT5515" s="9"/>
      <c r="CU5515" s="9"/>
      <c r="CV5515" s="9"/>
      <c r="CW5515" s="9"/>
      <c r="CX5515" s="9"/>
      <c r="CY5515" s="9"/>
      <c r="CZ5515" s="9"/>
      <c r="DA5515" s="9"/>
      <c r="DB5515" s="9"/>
      <c r="DC5515" s="9"/>
      <c r="DD5515" s="9"/>
      <c r="DE5515" s="9"/>
      <c r="DF5515" s="9"/>
      <c r="DG5515" s="9"/>
      <c r="DH5515" s="9"/>
      <c r="DI5515" s="9"/>
      <c r="DJ5515" s="9"/>
      <c r="DK5515" s="9"/>
      <c r="DL5515" s="9"/>
      <c r="DM5515" s="9"/>
      <c r="DN5515" s="9"/>
      <c r="DO5515" s="9"/>
      <c r="DP5515" s="9"/>
      <c r="DQ5515" s="9"/>
      <c r="DR5515" s="9"/>
      <c r="DS5515" s="9"/>
      <c r="DT5515" s="9"/>
      <c r="DU5515" s="9"/>
      <c r="DV5515" s="9"/>
      <c r="DW5515" s="9"/>
      <c r="DX5515" s="9"/>
      <c r="DY5515" s="9"/>
      <c r="DZ5515" s="9"/>
      <c r="EA5515" s="9"/>
    </row>
    <row r="5516" spans="2:131" ht="19.5" customHeight="1" x14ac:dyDescent="0.25">
      <c r="B5516" s="9"/>
      <c r="D5516" s="9"/>
      <c r="G5516" s="9"/>
      <c r="R5516" s="9"/>
      <c r="S5516" s="9"/>
      <c r="T5516" s="9"/>
      <c r="U5516" s="9"/>
      <c r="V5516" s="9"/>
      <c r="W5516" s="9"/>
      <c r="X5516" s="9"/>
      <c r="Y5516" s="9"/>
      <c r="Z5516" s="9"/>
      <c r="AA5516" s="9"/>
      <c r="AB5516" s="9"/>
      <c r="AC5516" s="9"/>
      <c r="AD5516" s="9"/>
      <c r="AE5516" s="9"/>
      <c r="AF5516" s="55"/>
      <c r="AG5516" s="55"/>
      <c r="AH5516" s="9"/>
      <c r="AI5516" s="9"/>
      <c r="AJ5516" s="9"/>
      <c r="AK5516" s="9"/>
      <c r="AL5516" s="9"/>
      <c r="AM5516" s="9"/>
      <c r="AN5516" s="9"/>
      <c r="AO5516" s="9"/>
      <c r="AP5516" s="9"/>
      <c r="AQ5516" s="9"/>
      <c r="AR5516" s="9"/>
      <c r="AS5516" s="9"/>
      <c r="AT5516" s="9"/>
      <c r="AU5516" s="9"/>
      <c r="AV5516" s="9"/>
      <c r="AW5516" s="9"/>
      <c r="AX5516" s="9"/>
      <c r="AY5516" s="9"/>
      <c r="AZ5516" s="9"/>
      <c r="BA5516" s="9"/>
      <c r="BB5516" s="9"/>
      <c r="BC5516" s="9"/>
      <c r="BD5516" s="9"/>
      <c r="BE5516" s="9"/>
      <c r="BF5516" s="9"/>
      <c r="BG5516" s="9"/>
      <c r="BH5516" s="9"/>
      <c r="BI5516" s="9"/>
      <c r="BJ5516" s="9"/>
      <c r="BK5516" s="9"/>
      <c r="BL5516" s="9"/>
      <c r="BM5516" s="9"/>
      <c r="BN5516" s="9"/>
      <c r="BO5516" s="9"/>
      <c r="BP5516" s="9"/>
      <c r="BQ5516" s="9"/>
      <c r="BT5516" s="9"/>
      <c r="BU5516" s="9"/>
      <c r="BX5516" s="9"/>
      <c r="BY5516" s="9"/>
      <c r="CB5516" s="9"/>
      <c r="CC5516" s="9"/>
      <c r="CF5516" s="9"/>
      <c r="CG5516" s="9"/>
      <c r="CJ5516" s="9"/>
      <c r="CK5516" s="9"/>
      <c r="CN5516" s="9"/>
      <c r="CO5516" s="9"/>
      <c r="CP5516" s="9"/>
      <c r="CQ5516" s="9"/>
      <c r="CR5516" s="9"/>
      <c r="CS5516" s="9"/>
      <c r="CT5516" s="9"/>
      <c r="CU5516" s="9"/>
      <c r="CV5516" s="9"/>
      <c r="CW5516" s="9"/>
      <c r="CX5516" s="9"/>
      <c r="CY5516" s="9"/>
      <c r="CZ5516" s="9"/>
      <c r="DA5516" s="9"/>
      <c r="DB5516" s="9"/>
      <c r="DC5516" s="9"/>
      <c r="DD5516" s="9"/>
      <c r="DE5516" s="9"/>
      <c r="DF5516" s="9"/>
      <c r="DG5516" s="9"/>
      <c r="DH5516" s="9"/>
      <c r="DI5516" s="9"/>
      <c r="DJ5516" s="9"/>
      <c r="DK5516" s="9"/>
      <c r="DL5516" s="9"/>
      <c r="DM5516" s="9"/>
      <c r="DN5516" s="9"/>
      <c r="DO5516" s="9"/>
      <c r="DP5516" s="9"/>
      <c r="DQ5516" s="9"/>
      <c r="DR5516" s="9"/>
      <c r="DS5516" s="9"/>
      <c r="DT5516" s="9"/>
      <c r="DU5516" s="9"/>
      <c r="DV5516" s="9"/>
      <c r="DW5516" s="9"/>
      <c r="DX5516" s="9"/>
      <c r="DY5516" s="9"/>
      <c r="DZ5516" s="9"/>
      <c r="EA5516" s="9"/>
    </row>
    <row r="5517" spans="2:131" ht="19.5" customHeight="1" x14ac:dyDescent="0.25">
      <c r="B5517" s="9"/>
      <c r="D5517" s="9"/>
      <c r="G5517" s="9"/>
      <c r="R5517" s="9"/>
      <c r="S5517" s="9"/>
      <c r="T5517" s="9"/>
      <c r="U5517" s="9"/>
      <c r="V5517" s="9"/>
      <c r="W5517" s="9"/>
      <c r="X5517" s="9"/>
      <c r="Y5517" s="9"/>
      <c r="Z5517" s="9"/>
      <c r="AA5517" s="9"/>
      <c r="AB5517" s="9"/>
      <c r="AC5517" s="9"/>
      <c r="AD5517" s="9"/>
      <c r="AE5517" s="9"/>
      <c r="AF5517" s="55"/>
      <c r="AG5517" s="55"/>
      <c r="AH5517" s="9"/>
      <c r="AI5517" s="9"/>
      <c r="AJ5517" s="9"/>
      <c r="AK5517" s="9"/>
      <c r="AL5517" s="9"/>
      <c r="AM5517" s="9"/>
      <c r="AN5517" s="9"/>
      <c r="AO5517" s="9"/>
      <c r="AP5517" s="9"/>
      <c r="AQ5517" s="9"/>
      <c r="AR5517" s="9"/>
      <c r="AS5517" s="9"/>
      <c r="AT5517" s="9"/>
      <c r="AU5517" s="9"/>
      <c r="AV5517" s="9"/>
      <c r="AW5517" s="9"/>
      <c r="AX5517" s="9"/>
      <c r="AY5517" s="9"/>
      <c r="AZ5517" s="9"/>
      <c r="BA5517" s="9"/>
      <c r="BB5517" s="9"/>
      <c r="BC5517" s="9"/>
      <c r="BD5517" s="9"/>
      <c r="BE5517" s="9"/>
      <c r="BF5517" s="9"/>
      <c r="BG5517" s="9"/>
      <c r="BH5517" s="9"/>
      <c r="BI5517" s="9"/>
      <c r="BJ5517" s="9"/>
      <c r="BK5517" s="9"/>
      <c r="BL5517" s="9"/>
      <c r="BM5517" s="9"/>
      <c r="BN5517" s="9"/>
      <c r="BO5517" s="9"/>
      <c r="BP5517" s="9"/>
      <c r="BQ5517" s="9"/>
      <c r="BT5517" s="9"/>
      <c r="BU5517" s="9"/>
      <c r="BX5517" s="9"/>
      <c r="BY5517" s="9"/>
      <c r="CB5517" s="9"/>
      <c r="CC5517" s="9"/>
      <c r="CF5517" s="9"/>
      <c r="CG5517" s="9"/>
      <c r="CJ5517" s="9"/>
      <c r="CK5517" s="9"/>
      <c r="CN5517" s="9"/>
      <c r="CO5517" s="9"/>
      <c r="CP5517" s="9"/>
      <c r="CQ5517" s="9"/>
      <c r="CR5517" s="9"/>
      <c r="CS5517" s="9"/>
      <c r="CT5517" s="9"/>
      <c r="CU5517" s="9"/>
      <c r="CV5517" s="9"/>
      <c r="CW5517" s="9"/>
      <c r="CX5517" s="9"/>
      <c r="CY5517" s="9"/>
      <c r="CZ5517" s="9"/>
      <c r="DA5517" s="9"/>
      <c r="DB5517" s="9"/>
      <c r="DC5517" s="9"/>
      <c r="DD5517" s="9"/>
      <c r="DE5517" s="9"/>
      <c r="DF5517" s="9"/>
      <c r="DG5517" s="9"/>
      <c r="DH5517" s="9"/>
      <c r="DI5517" s="9"/>
      <c r="DJ5517" s="9"/>
      <c r="DK5517" s="9"/>
      <c r="DL5517" s="9"/>
      <c r="DM5517" s="9"/>
      <c r="DN5517" s="9"/>
      <c r="DO5517" s="9"/>
      <c r="DP5517" s="9"/>
      <c r="DQ5517" s="9"/>
      <c r="DR5517" s="9"/>
      <c r="DS5517" s="9"/>
      <c r="DT5517" s="9"/>
      <c r="DU5517" s="9"/>
      <c r="DV5517" s="9"/>
      <c r="DW5517" s="9"/>
      <c r="DX5517" s="9"/>
      <c r="DY5517" s="9"/>
      <c r="DZ5517" s="9"/>
      <c r="EA5517" s="9"/>
    </row>
    <row r="5518" spans="2:131" ht="19.5" customHeight="1" x14ac:dyDescent="0.25">
      <c r="B5518" s="9"/>
      <c r="D5518" s="9"/>
      <c r="G5518" s="9"/>
      <c r="R5518" s="9"/>
      <c r="S5518" s="9"/>
      <c r="T5518" s="9"/>
      <c r="U5518" s="9"/>
      <c r="V5518" s="9"/>
      <c r="W5518" s="9"/>
      <c r="X5518" s="9"/>
      <c r="Y5518" s="9"/>
      <c r="Z5518" s="9"/>
      <c r="AA5518" s="9"/>
      <c r="AB5518" s="9"/>
      <c r="AC5518" s="9"/>
      <c r="AD5518" s="9"/>
      <c r="AE5518" s="9"/>
      <c r="AF5518" s="55"/>
      <c r="AG5518" s="55"/>
      <c r="AH5518" s="9"/>
      <c r="AI5518" s="9"/>
      <c r="AJ5518" s="9"/>
      <c r="AK5518" s="9"/>
      <c r="AL5518" s="9"/>
      <c r="AM5518" s="9"/>
      <c r="AN5518" s="9"/>
      <c r="AO5518" s="9"/>
      <c r="AP5518" s="9"/>
      <c r="AQ5518" s="9"/>
      <c r="AR5518" s="9"/>
      <c r="AS5518" s="9"/>
      <c r="AT5518" s="9"/>
      <c r="AU5518" s="9"/>
      <c r="AV5518" s="9"/>
      <c r="AW5518" s="9"/>
      <c r="AX5518" s="9"/>
      <c r="AY5518" s="9"/>
      <c r="AZ5518" s="9"/>
      <c r="BA5518" s="9"/>
      <c r="BB5518" s="9"/>
      <c r="BC5518" s="9"/>
      <c r="BD5518" s="9"/>
      <c r="BE5518" s="9"/>
      <c r="BF5518" s="9"/>
      <c r="BG5518" s="9"/>
      <c r="BH5518" s="9"/>
      <c r="BI5518" s="9"/>
      <c r="BJ5518" s="9"/>
      <c r="BK5518" s="9"/>
      <c r="BL5518" s="9"/>
      <c r="BM5518" s="9"/>
      <c r="BN5518" s="9"/>
      <c r="BO5518" s="9"/>
      <c r="BP5518" s="9"/>
      <c r="BQ5518" s="9"/>
      <c r="BT5518" s="9"/>
      <c r="BU5518" s="9"/>
      <c r="BX5518" s="9"/>
      <c r="BY5518" s="9"/>
      <c r="CB5518" s="9"/>
      <c r="CC5518" s="9"/>
      <c r="CF5518" s="9"/>
      <c r="CG5518" s="9"/>
      <c r="CJ5518" s="9"/>
      <c r="CK5518" s="9"/>
      <c r="CN5518" s="9"/>
      <c r="CO5518" s="9"/>
      <c r="CP5518" s="9"/>
      <c r="CQ5518" s="9"/>
      <c r="CR5518" s="9"/>
      <c r="CS5518" s="9"/>
      <c r="CT5518" s="9"/>
      <c r="CU5518" s="9"/>
      <c r="CV5518" s="9"/>
      <c r="CW5518" s="9"/>
      <c r="CX5518" s="9"/>
      <c r="CY5518" s="9"/>
      <c r="CZ5518" s="9"/>
      <c r="DA5518" s="9"/>
      <c r="DB5518" s="9"/>
      <c r="DC5518" s="9"/>
      <c r="DD5518" s="9"/>
      <c r="DE5518" s="9"/>
      <c r="DF5518" s="9"/>
      <c r="DG5518" s="9"/>
      <c r="DH5518" s="9"/>
      <c r="DI5518" s="9"/>
      <c r="DJ5518" s="9"/>
      <c r="DK5518" s="9"/>
      <c r="DL5518" s="9"/>
      <c r="DM5518" s="9"/>
      <c r="DN5518" s="9"/>
      <c r="DO5518" s="9"/>
      <c r="DP5518" s="9"/>
      <c r="DQ5518" s="9"/>
      <c r="DR5518" s="9"/>
      <c r="DS5518" s="9"/>
      <c r="DT5518" s="9"/>
      <c r="DU5518" s="9"/>
      <c r="DV5518" s="9"/>
      <c r="DW5518" s="9"/>
      <c r="DX5518" s="9"/>
      <c r="DY5518" s="9"/>
      <c r="DZ5518" s="9"/>
      <c r="EA5518" s="9"/>
    </row>
    <row r="5519" spans="2:131" ht="19.5" customHeight="1" x14ac:dyDescent="0.25">
      <c r="B5519" s="9"/>
      <c r="D5519" s="9"/>
      <c r="G5519" s="9"/>
      <c r="R5519" s="9"/>
      <c r="S5519" s="9"/>
      <c r="T5519" s="9"/>
      <c r="U5519" s="9"/>
      <c r="V5519" s="9"/>
      <c r="W5519" s="9"/>
      <c r="X5519" s="9"/>
      <c r="Y5519" s="9"/>
      <c r="Z5519" s="9"/>
      <c r="AA5519" s="9"/>
      <c r="AB5519" s="9"/>
      <c r="AC5519" s="9"/>
      <c r="AD5519" s="9"/>
      <c r="AE5519" s="9"/>
      <c r="AF5519" s="55"/>
      <c r="AG5519" s="55"/>
      <c r="AH5519" s="9"/>
      <c r="AI5519" s="9"/>
      <c r="AJ5519" s="9"/>
      <c r="AK5519" s="9"/>
      <c r="AL5519" s="9"/>
      <c r="AM5519" s="9"/>
      <c r="AN5519" s="9"/>
      <c r="AO5519" s="9"/>
      <c r="AP5519" s="9"/>
      <c r="AQ5519" s="9"/>
      <c r="AR5519" s="9"/>
      <c r="AS5519" s="9"/>
      <c r="AT5519" s="9"/>
      <c r="AU5519" s="9"/>
      <c r="AV5519" s="9"/>
      <c r="AW5519" s="9"/>
      <c r="AX5519" s="9"/>
      <c r="AY5519" s="9"/>
      <c r="AZ5519" s="9"/>
      <c r="BA5519" s="9"/>
      <c r="BB5519" s="9"/>
      <c r="BC5519" s="9"/>
      <c r="BD5519" s="9"/>
      <c r="BE5519" s="9"/>
      <c r="BF5519" s="9"/>
      <c r="BG5519" s="9"/>
      <c r="BH5519" s="9"/>
      <c r="BI5519" s="9"/>
      <c r="BJ5519" s="9"/>
      <c r="BK5519" s="9"/>
      <c r="BL5519" s="9"/>
      <c r="BM5519" s="9"/>
      <c r="BN5519" s="9"/>
      <c r="BO5519" s="9"/>
      <c r="BP5519" s="9"/>
      <c r="BQ5519" s="9"/>
      <c r="BT5519" s="9"/>
      <c r="BU5519" s="9"/>
      <c r="BX5519" s="9"/>
      <c r="BY5519" s="9"/>
      <c r="CB5519" s="9"/>
      <c r="CC5519" s="9"/>
      <c r="CF5519" s="9"/>
      <c r="CG5519" s="9"/>
      <c r="CJ5519" s="9"/>
      <c r="CK5519" s="9"/>
      <c r="CN5519" s="9"/>
      <c r="CO5519" s="9"/>
      <c r="CP5519" s="9"/>
      <c r="CQ5519" s="9"/>
      <c r="CR5519" s="9"/>
      <c r="CS5519" s="9"/>
      <c r="CT5519" s="9"/>
      <c r="CU5519" s="9"/>
      <c r="CV5519" s="9"/>
      <c r="CW5519" s="9"/>
      <c r="CX5519" s="9"/>
      <c r="CY5519" s="9"/>
      <c r="CZ5519" s="9"/>
      <c r="DA5519" s="9"/>
      <c r="DB5519" s="9"/>
      <c r="DC5519" s="9"/>
      <c r="DD5519" s="9"/>
      <c r="DE5519" s="9"/>
      <c r="DF5519" s="9"/>
      <c r="DG5519" s="9"/>
      <c r="DH5519" s="9"/>
      <c r="DI5519" s="9"/>
      <c r="DJ5519" s="9"/>
      <c r="DK5519" s="9"/>
      <c r="DL5519" s="9"/>
      <c r="DM5519" s="9"/>
      <c r="DN5519" s="9"/>
      <c r="DO5519" s="9"/>
      <c r="DP5519" s="9"/>
      <c r="DQ5519" s="9"/>
      <c r="DR5519" s="9"/>
      <c r="DS5519" s="9"/>
      <c r="DT5519" s="9"/>
      <c r="DU5519" s="9"/>
      <c r="DV5519" s="9"/>
      <c r="DW5519" s="9"/>
      <c r="DX5519" s="9"/>
      <c r="DY5519" s="9"/>
      <c r="DZ5519" s="9"/>
      <c r="EA5519" s="9"/>
    </row>
    <row r="5520" spans="2:131" ht="19.5" customHeight="1" x14ac:dyDescent="0.25">
      <c r="B5520" s="9"/>
      <c r="D5520" s="9"/>
      <c r="G5520" s="9"/>
      <c r="R5520" s="9"/>
      <c r="S5520" s="9"/>
      <c r="T5520" s="9"/>
      <c r="U5520" s="9"/>
      <c r="V5520" s="9"/>
      <c r="W5520" s="9"/>
      <c r="X5520" s="9"/>
      <c r="Y5520" s="9"/>
      <c r="Z5520" s="9"/>
      <c r="AA5520" s="9"/>
      <c r="AB5520" s="9"/>
      <c r="AC5520" s="9"/>
      <c r="AD5520" s="9"/>
      <c r="AE5520" s="9"/>
      <c r="AF5520" s="55"/>
      <c r="AG5520" s="55"/>
      <c r="AH5520" s="9"/>
      <c r="AI5520" s="9"/>
      <c r="AJ5520" s="9"/>
      <c r="AK5520" s="9"/>
      <c r="AL5520" s="9"/>
      <c r="AM5520" s="9"/>
      <c r="AN5520" s="9"/>
      <c r="AO5520" s="9"/>
      <c r="AP5520" s="9"/>
      <c r="AQ5520" s="9"/>
      <c r="AR5520" s="9"/>
      <c r="AS5520" s="9"/>
      <c r="AT5520" s="9"/>
      <c r="AU5520" s="9"/>
      <c r="AV5520" s="9"/>
      <c r="AW5520" s="9"/>
      <c r="AX5520" s="9"/>
      <c r="AY5520" s="9"/>
      <c r="AZ5520" s="9"/>
      <c r="BA5520" s="9"/>
      <c r="BB5520" s="9"/>
      <c r="BC5520" s="9"/>
      <c r="BD5520" s="9"/>
      <c r="BE5520" s="9"/>
      <c r="BF5520" s="9"/>
      <c r="BG5520" s="9"/>
      <c r="BH5520" s="9"/>
      <c r="BI5520" s="9"/>
      <c r="BJ5520" s="9"/>
      <c r="BK5520" s="9"/>
      <c r="BL5520" s="9"/>
      <c r="BM5520" s="9"/>
      <c r="BN5520" s="9"/>
      <c r="BO5520" s="9"/>
      <c r="BP5520" s="9"/>
      <c r="BQ5520" s="9"/>
      <c r="BT5520" s="9"/>
      <c r="BU5520" s="9"/>
      <c r="BX5520" s="9"/>
      <c r="BY5520" s="9"/>
      <c r="CB5520" s="9"/>
      <c r="CC5520" s="9"/>
      <c r="CF5520" s="9"/>
      <c r="CG5520" s="9"/>
      <c r="CJ5520" s="9"/>
      <c r="CK5520" s="9"/>
      <c r="CN5520" s="9"/>
      <c r="CO5520" s="9"/>
      <c r="CP5520" s="9"/>
      <c r="CQ5520" s="9"/>
      <c r="CR5520" s="9"/>
      <c r="CS5520" s="9"/>
      <c r="CT5520" s="9"/>
      <c r="CU5520" s="9"/>
      <c r="CV5520" s="9"/>
      <c r="CW5520" s="9"/>
      <c r="CX5520" s="9"/>
      <c r="CY5520" s="9"/>
      <c r="CZ5520" s="9"/>
      <c r="DA5520" s="9"/>
      <c r="DB5520" s="9"/>
      <c r="DC5520" s="9"/>
      <c r="DD5520" s="9"/>
      <c r="DE5520" s="9"/>
      <c r="DF5520" s="9"/>
      <c r="DG5520" s="9"/>
      <c r="DH5520" s="9"/>
      <c r="DI5520" s="9"/>
      <c r="DJ5520" s="9"/>
      <c r="DK5520" s="9"/>
      <c r="DL5520" s="9"/>
      <c r="DM5520" s="9"/>
      <c r="DN5520" s="9"/>
      <c r="DO5520" s="9"/>
      <c r="DP5520" s="9"/>
      <c r="DQ5520" s="9"/>
      <c r="DR5520" s="9"/>
      <c r="DS5520" s="9"/>
      <c r="DT5520" s="9"/>
      <c r="DU5520" s="9"/>
      <c r="DV5520" s="9"/>
      <c r="DW5520" s="9"/>
      <c r="DX5520" s="9"/>
      <c r="DY5520" s="9"/>
      <c r="DZ5520" s="9"/>
      <c r="EA5520" s="9"/>
    </row>
    <row r="5521" spans="2:131" ht="19.5" customHeight="1" x14ac:dyDescent="0.25">
      <c r="B5521" s="9"/>
      <c r="D5521" s="9"/>
      <c r="G5521" s="9"/>
      <c r="R5521" s="9"/>
      <c r="S5521" s="9"/>
      <c r="T5521" s="9"/>
      <c r="U5521" s="9"/>
      <c r="V5521" s="9"/>
      <c r="W5521" s="9"/>
      <c r="X5521" s="9"/>
      <c r="Y5521" s="9"/>
      <c r="Z5521" s="9"/>
      <c r="AA5521" s="9"/>
      <c r="AB5521" s="9"/>
      <c r="AC5521" s="9"/>
      <c r="AD5521" s="9"/>
      <c r="AE5521" s="9"/>
      <c r="AF5521" s="55"/>
      <c r="AG5521" s="55"/>
      <c r="AH5521" s="9"/>
      <c r="AI5521" s="9"/>
      <c r="AJ5521" s="9"/>
      <c r="AK5521" s="9"/>
      <c r="AL5521" s="9"/>
      <c r="AM5521" s="9"/>
      <c r="AN5521" s="9"/>
      <c r="AO5521" s="9"/>
      <c r="AP5521" s="9"/>
      <c r="AQ5521" s="9"/>
      <c r="AR5521" s="9"/>
      <c r="AS5521" s="9"/>
      <c r="AT5521" s="9"/>
      <c r="AU5521" s="9"/>
      <c r="AV5521" s="9"/>
      <c r="AW5521" s="9"/>
      <c r="AX5521" s="9"/>
      <c r="AY5521" s="9"/>
      <c r="AZ5521" s="9"/>
      <c r="BA5521" s="9"/>
      <c r="BB5521" s="9"/>
      <c r="BC5521" s="9"/>
      <c r="BD5521" s="9"/>
      <c r="BE5521" s="9"/>
      <c r="BF5521" s="9"/>
      <c r="BG5521" s="9"/>
      <c r="BH5521" s="9"/>
      <c r="BI5521" s="9"/>
      <c r="BJ5521" s="9"/>
      <c r="BK5521" s="9"/>
      <c r="BL5521" s="9"/>
      <c r="BM5521" s="9"/>
      <c r="BN5521" s="9"/>
      <c r="BO5521" s="9"/>
      <c r="BP5521" s="9"/>
      <c r="BQ5521" s="9"/>
      <c r="BT5521" s="9"/>
      <c r="BU5521" s="9"/>
      <c r="BX5521" s="9"/>
      <c r="BY5521" s="9"/>
      <c r="CB5521" s="9"/>
      <c r="CC5521" s="9"/>
      <c r="CF5521" s="9"/>
      <c r="CG5521" s="9"/>
      <c r="CJ5521" s="9"/>
      <c r="CK5521" s="9"/>
      <c r="CN5521" s="9"/>
      <c r="CO5521" s="9"/>
      <c r="CP5521" s="9"/>
      <c r="CQ5521" s="9"/>
      <c r="CR5521" s="9"/>
      <c r="CS5521" s="9"/>
      <c r="CT5521" s="9"/>
      <c r="CU5521" s="9"/>
      <c r="CV5521" s="9"/>
      <c r="CW5521" s="9"/>
      <c r="CX5521" s="9"/>
      <c r="CY5521" s="9"/>
      <c r="CZ5521" s="9"/>
      <c r="DA5521" s="9"/>
      <c r="DB5521" s="9"/>
      <c r="DC5521" s="9"/>
      <c r="DD5521" s="9"/>
      <c r="DE5521" s="9"/>
      <c r="DF5521" s="9"/>
      <c r="DG5521" s="9"/>
      <c r="DH5521" s="9"/>
      <c r="DI5521" s="9"/>
      <c r="DJ5521" s="9"/>
      <c r="DK5521" s="9"/>
      <c r="DL5521" s="9"/>
      <c r="DM5521" s="9"/>
      <c r="DN5521" s="9"/>
      <c r="DO5521" s="9"/>
      <c r="DP5521" s="9"/>
      <c r="DQ5521" s="9"/>
      <c r="DR5521" s="9"/>
      <c r="DS5521" s="9"/>
      <c r="DT5521" s="9"/>
      <c r="DU5521" s="9"/>
      <c r="DV5521" s="9"/>
      <c r="DW5521" s="9"/>
      <c r="DX5521" s="9"/>
      <c r="DY5521" s="9"/>
      <c r="DZ5521" s="9"/>
      <c r="EA5521" s="9"/>
    </row>
    <row r="5522" spans="2:131" ht="19.5" customHeight="1" x14ac:dyDescent="0.25">
      <c r="B5522" s="9"/>
      <c r="D5522" s="9"/>
      <c r="G5522" s="9"/>
      <c r="R5522" s="9"/>
      <c r="S5522" s="9"/>
      <c r="T5522" s="9"/>
      <c r="U5522" s="9"/>
      <c r="V5522" s="9"/>
      <c r="W5522" s="9"/>
      <c r="X5522" s="9"/>
      <c r="Y5522" s="9"/>
      <c r="Z5522" s="9"/>
      <c r="AA5522" s="9"/>
      <c r="AB5522" s="9"/>
      <c r="AC5522" s="9"/>
      <c r="AD5522" s="9"/>
      <c r="AE5522" s="9"/>
      <c r="AF5522" s="55"/>
      <c r="AG5522" s="55"/>
      <c r="AH5522" s="9"/>
      <c r="AI5522" s="9"/>
      <c r="AJ5522" s="9"/>
      <c r="AK5522" s="9"/>
      <c r="AL5522" s="9"/>
      <c r="AM5522" s="9"/>
      <c r="AN5522" s="9"/>
      <c r="AO5522" s="9"/>
      <c r="AP5522" s="9"/>
      <c r="AQ5522" s="9"/>
      <c r="AR5522" s="9"/>
      <c r="AS5522" s="9"/>
      <c r="AT5522" s="9"/>
      <c r="AU5522" s="9"/>
      <c r="AV5522" s="9"/>
      <c r="AW5522" s="9"/>
      <c r="AX5522" s="9"/>
      <c r="AY5522" s="9"/>
      <c r="AZ5522" s="9"/>
      <c r="BA5522" s="9"/>
      <c r="BB5522" s="9"/>
      <c r="BC5522" s="9"/>
      <c r="BD5522" s="9"/>
      <c r="BE5522" s="9"/>
      <c r="BF5522" s="9"/>
      <c r="BG5522" s="9"/>
      <c r="BH5522" s="9"/>
      <c r="BI5522" s="9"/>
      <c r="BJ5522" s="9"/>
      <c r="BK5522" s="9"/>
      <c r="BL5522" s="9"/>
      <c r="BM5522" s="9"/>
      <c r="BN5522" s="9"/>
      <c r="BO5522" s="9"/>
      <c r="BP5522" s="9"/>
      <c r="BQ5522" s="9"/>
      <c r="BT5522" s="9"/>
      <c r="BU5522" s="9"/>
      <c r="BX5522" s="9"/>
      <c r="BY5522" s="9"/>
      <c r="CB5522" s="9"/>
      <c r="CC5522" s="9"/>
      <c r="CF5522" s="9"/>
      <c r="CG5522" s="9"/>
      <c r="CJ5522" s="9"/>
      <c r="CK5522" s="9"/>
      <c r="CN5522" s="9"/>
      <c r="CO5522" s="9"/>
      <c r="CP5522" s="9"/>
      <c r="CQ5522" s="9"/>
      <c r="CR5522" s="9"/>
      <c r="CS5522" s="9"/>
      <c r="CT5522" s="9"/>
      <c r="CU5522" s="9"/>
      <c r="CV5522" s="9"/>
      <c r="CW5522" s="9"/>
      <c r="CX5522" s="9"/>
      <c r="CY5522" s="9"/>
      <c r="CZ5522" s="9"/>
      <c r="DA5522" s="9"/>
      <c r="DB5522" s="9"/>
      <c r="DC5522" s="9"/>
      <c r="DD5522" s="9"/>
      <c r="DE5522" s="9"/>
      <c r="DF5522" s="9"/>
      <c r="DG5522" s="9"/>
      <c r="DH5522" s="9"/>
      <c r="DI5522" s="9"/>
      <c r="DJ5522" s="9"/>
      <c r="DK5522" s="9"/>
      <c r="DL5522" s="9"/>
      <c r="DM5522" s="9"/>
      <c r="DN5522" s="9"/>
      <c r="DO5522" s="9"/>
      <c r="DP5522" s="9"/>
      <c r="DQ5522" s="9"/>
      <c r="DR5522" s="9"/>
      <c r="DS5522" s="9"/>
      <c r="DT5522" s="9"/>
      <c r="DU5522" s="9"/>
      <c r="DV5522" s="9"/>
      <c r="DW5522" s="9"/>
      <c r="DX5522" s="9"/>
      <c r="DY5522" s="9"/>
      <c r="DZ5522" s="9"/>
      <c r="EA5522" s="9"/>
    </row>
    <row r="5523" spans="2:131" ht="19.5" customHeight="1" x14ac:dyDescent="0.25">
      <c r="B5523" s="9"/>
      <c r="D5523" s="9"/>
      <c r="G5523" s="9"/>
      <c r="R5523" s="9"/>
      <c r="S5523" s="9"/>
      <c r="T5523" s="9"/>
      <c r="U5523" s="9"/>
      <c r="V5523" s="9"/>
      <c r="W5523" s="9"/>
      <c r="X5523" s="9"/>
      <c r="Y5523" s="9"/>
      <c r="Z5523" s="9"/>
      <c r="AA5523" s="9"/>
      <c r="AB5523" s="9"/>
      <c r="AC5523" s="9"/>
      <c r="AD5523" s="9"/>
      <c r="AE5523" s="9"/>
      <c r="AF5523" s="55"/>
      <c r="AG5523" s="55"/>
      <c r="AH5523" s="9"/>
      <c r="AI5523" s="9"/>
      <c r="AJ5523" s="9"/>
      <c r="AK5523" s="9"/>
      <c r="AL5523" s="9"/>
      <c r="AM5523" s="9"/>
      <c r="AN5523" s="9"/>
      <c r="AO5523" s="9"/>
      <c r="AP5523" s="9"/>
      <c r="AQ5523" s="9"/>
      <c r="AR5523" s="9"/>
      <c r="AS5523" s="9"/>
      <c r="AT5523" s="9"/>
      <c r="AU5523" s="9"/>
      <c r="AV5523" s="9"/>
      <c r="AW5523" s="9"/>
      <c r="AX5523" s="9"/>
      <c r="AY5523" s="9"/>
      <c r="AZ5523" s="9"/>
      <c r="BA5523" s="9"/>
      <c r="BB5523" s="9"/>
      <c r="BC5523" s="9"/>
      <c r="BD5523" s="9"/>
      <c r="BE5523" s="9"/>
      <c r="BF5523" s="9"/>
      <c r="BG5523" s="9"/>
      <c r="BH5523" s="9"/>
      <c r="BI5523" s="9"/>
      <c r="BJ5523" s="9"/>
      <c r="BK5523" s="9"/>
      <c r="BL5523" s="9"/>
      <c r="BM5523" s="9"/>
      <c r="BN5523" s="9"/>
      <c r="BO5523" s="9"/>
      <c r="BP5523" s="9"/>
      <c r="BQ5523" s="9"/>
      <c r="BT5523" s="9"/>
      <c r="BU5523" s="9"/>
      <c r="BX5523" s="9"/>
      <c r="BY5523" s="9"/>
      <c r="CB5523" s="9"/>
      <c r="CC5523" s="9"/>
      <c r="CF5523" s="9"/>
      <c r="CG5523" s="9"/>
      <c r="CJ5523" s="9"/>
      <c r="CK5523" s="9"/>
      <c r="CN5523" s="9"/>
      <c r="CO5523" s="9"/>
      <c r="CP5523" s="9"/>
      <c r="CQ5523" s="9"/>
      <c r="CR5523" s="9"/>
      <c r="CS5523" s="9"/>
      <c r="CT5523" s="9"/>
      <c r="CU5523" s="9"/>
      <c r="CV5523" s="9"/>
      <c r="CW5523" s="9"/>
      <c r="CX5523" s="9"/>
      <c r="CY5523" s="9"/>
      <c r="CZ5523" s="9"/>
      <c r="DA5523" s="9"/>
      <c r="DB5523" s="9"/>
      <c r="DC5523" s="9"/>
      <c r="DD5523" s="9"/>
      <c r="DE5523" s="9"/>
      <c r="DF5523" s="9"/>
      <c r="DG5523" s="9"/>
      <c r="DH5523" s="9"/>
      <c r="DI5523" s="9"/>
      <c r="DJ5523" s="9"/>
      <c r="DK5523" s="9"/>
      <c r="DL5523" s="9"/>
      <c r="DM5523" s="9"/>
      <c r="DN5523" s="9"/>
      <c r="DO5523" s="9"/>
      <c r="DP5523" s="9"/>
      <c r="DQ5523" s="9"/>
      <c r="DR5523" s="9"/>
      <c r="DS5523" s="9"/>
      <c r="DT5523" s="9"/>
      <c r="DU5523" s="9"/>
      <c r="DV5523" s="9"/>
      <c r="DW5523" s="9"/>
      <c r="DX5523" s="9"/>
      <c r="DY5523" s="9"/>
      <c r="DZ5523" s="9"/>
      <c r="EA5523" s="9"/>
    </row>
    <row r="5524" spans="2:131" ht="19.5" customHeight="1" x14ac:dyDescent="0.25">
      <c r="B5524" s="9"/>
      <c r="D5524" s="9"/>
      <c r="G5524" s="9"/>
      <c r="R5524" s="9"/>
      <c r="S5524" s="9"/>
      <c r="T5524" s="9"/>
      <c r="U5524" s="9"/>
      <c r="V5524" s="9"/>
      <c r="W5524" s="9"/>
      <c r="X5524" s="9"/>
      <c r="Y5524" s="9"/>
      <c r="Z5524" s="9"/>
      <c r="AA5524" s="9"/>
      <c r="AB5524" s="9"/>
      <c r="AC5524" s="9"/>
      <c r="AD5524" s="9"/>
      <c r="AE5524" s="9"/>
      <c r="AF5524" s="55"/>
      <c r="AG5524" s="55"/>
      <c r="AH5524" s="9"/>
      <c r="AI5524" s="9"/>
      <c r="AJ5524" s="9"/>
      <c r="AK5524" s="9"/>
      <c r="AL5524" s="9"/>
      <c r="AM5524" s="9"/>
      <c r="AN5524" s="9"/>
      <c r="AO5524" s="9"/>
      <c r="AP5524" s="9"/>
      <c r="AQ5524" s="9"/>
      <c r="AR5524" s="9"/>
      <c r="AS5524" s="9"/>
      <c r="AT5524" s="9"/>
      <c r="AU5524" s="9"/>
      <c r="AV5524" s="9"/>
      <c r="AW5524" s="9"/>
      <c r="AX5524" s="9"/>
      <c r="AY5524" s="9"/>
      <c r="AZ5524" s="9"/>
      <c r="BA5524" s="9"/>
      <c r="BB5524" s="9"/>
      <c r="BC5524" s="9"/>
      <c r="BD5524" s="9"/>
      <c r="BE5524" s="9"/>
      <c r="BF5524" s="9"/>
      <c r="BG5524" s="9"/>
      <c r="BH5524" s="9"/>
      <c r="BI5524" s="9"/>
      <c r="BJ5524" s="9"/>
      <c r="BK5524" s="9"/>
      <c r="BL5524" s="9"/>
      <c r="BM5524" s="9"/>
      <c r="BN5524" s="9"/>
      <c r="BO5524" s="9"/>
      <c r="BP5524" s="9"/>
      <c r="BQ5524" s="9"/>
      <c r="BT5524" s="9"/>
      <c r="BU5524" s="9"/>
      <c r="BX5524" s="9"/>
      <c r="BY5524" s="9"/>
      <c r="CB5524" s="9"/>
      <c r="CC5524" s="9"/>
      <c r="CF5524" s="9"/>
      <c r="CG5524" s="9"/>
      <c r="CJ5524" s="9"/>
      <c r="CK5524" s="9"/>
      <c r="CN5524" s="9"/>
      <c r="CO5524" s="9"/>
      <c r="CP5524" s="9"/>
      <c r="CQ5524" s="9"/>
      <c r="CR5524" s="9"/>
      <c r="CS5524" s="9"/>
      <c r="CT5524" s="9"/>
      <c r="CU5524" s="9"/>
      <c r="CV5524" s="9"/>
      <c r="CW5524" s="9"/>
      <c r="CX5524" s="9"/>
      <c r="CY5524" s="9"/>
      <c r="CZ5524" s="9"/>
      <c r="DA5524" s="9"/>
      <c r="DB5524" s="9"/>
      <c r="DC5524" s="9"/>
      <c r="DD5524" s="9"/>
      <c r="DE5524" s="9"/>
      <c r="DF5524" s="9"/>
      <c r="DG5524" s="9"/>
      <c r="DH5524" s="9"/>
      <c r="DI5524" s="9"/>
      <c r="DJ5524" s="9"/>
      <c r="DK5524" s="9"/>
      <c r="DL5524" s="9"/>
      <c r="DM5524" s="9"/>
      <c r="DN5524" s="9"/>
      <c r="DO5524" s="9"/>
      <c r="DP5524" s="9"/>
      <c r="DQ5524" s="9"/>
      <c r="DR5524" s="9"/>
      <c r="DS5524" s="9"/>
      <c r="DT5524" s="9"/>
      <c r="DU5524" s="9"/>
      <c r="DV5524" s="9"/>
      <c r="DW5524" s="9"/>
      <c r="DX5524" s="9"/>
      <c r="DY5524" s="9"/>
      <c r="DZ5524" s="9"/>
      <c r="EA5524" s="9"/>
    </row>
    <row r="5525" spans="2:131" ht="19.5" customHeight="1" x14ac:dyDescent="0.25">
      <c r="B5525" s="9"/>
      <c r="D5525" s="9"/>
      <c r="G5525" s="9"/>
      <c r="R5525" s="9"/>
      <c r="S5525" s="9"/>
      <c r="T5525" s="9"/>
      <c r="U5525" s="9"/>
      <c r="V5525" s="9"/>
      <c r="W5525" s="9"/>
      <c r="X5525" s="9"/>
      <c r="Y5525" s="9"/>
      <c r="Z5525" s="9"/>
      <c r="AA5525" s="9"/>
      <c r="AB5525" s="9"/>
      <c r="AC5525" s="9"/>
      <c r="AD5525" s="9"/>
      <c r="AE5525" s="9"/>
      <c r="AF5525" s="55"/>
      <c r="AG5525" s="55"/>
      <c r="AH5525" s="9"/>
      <c r="AI5525" s="9"/>
      <c r="AJ5525" s="9"/>
      <c r="AK5525" s="9"/>
      <c r="AL5525" s="9"/>
      <c r="AM5525" s="9"/>
      <c r="AN5525" s="9"/>
      <c r="AO5525" s="9"/>
      <c r="AP5525" s="9"/>
      <c r="AQ5525" s="9"/>
      <c r="AR5525" s="9"/>
      <c r="AS5525" s="9"/>
      <c r="AT5525" s="9"/>
      <c r="AU5525" s="9"/>
      <c r="AV5525" s="9"/>
      <c r="AW5525" s="9"/>
      <c r="AX5525" s="9"/>
      <c r="AY5525" s="9"/>
      <c r="AZ5525" s="9"/>
      <c r="BA5525" s="9"/>
      <c r="BB5525" s="9"/>
      <c r="BC5525" s="9"/>
      <c r="BD5525" s="9"/>
      <c r="BE5525" s="9"/>
      <c r="BF5525" s="9"/>
      <c r="BG5525" s="9"/>
      <c r="BH5525" s="9"/>
      <c r="BI5525" s="9"/>
      <c r="BJ5525" s="9"/>
      <c r="BK5525" s="9"/>
      <c r="BL5525" s="9"/>
      <c r="BM5525" s="9"/>
      <c r="BN5525" s="9"/>
      <c r="BO5525" s="9"/>
      <c r="BP5525" s="9"/>
      <c r="BQ5525" s="9"/>
      <c r="BT5525" s="9"/>
      <c r="BU5525" s="9"/>
      <c r="BX5525" s="9"/>
      <c r="BY5525" s="9"/>
      <c r="CB5525" s="9"/>
      <c r="CC5525" s="9"/>
      <c r="CF5525" s="9"/>
      <c r="CG5525" s="9"/>
      <c r="CJ5525" s="9"/>
      <c r="CK5525" s="9"/>
      <c r="CN5525" s="9"/>
      <c r="CO5525" s="9"/>
      <c r="CP5525" s="9"/>
      <c r="CQ5525" s="9"/>
      <c r="CR5525" s="9"/>
      <c r="CS5525" s="9"/>
      <c r="CT5525" s="9"/>
      <c r="CU5525" s="9"/>
      <c r="CV5525" s="9"/>
      <c r="CW5525" s="9"/>
      <c r="CX5525" s="9"/>
      <c r="CY5525" s="9"/>
      <c r="CZ5525" s="9"/>
      <c r="DA5525" s="9"/>
      <c r="DB5525" s="9"/>
      <c r="DC5525" s="9"/>
      <c r="DD5525" s="9"/>
      <c r="DE5525" s="9"/>
      <c r="DF5525" s="9"/>
      <c r="DG5525" s="9"/>
      <c r="DH5525" s="9"/>
      <c r="DI5525" s="9"/>
      <c r="DJ5525" s="9"/>
      <c r="DK5525" s="9"/>
      <c r="DL5525" s="9"/>
      <c r="DM5525" s="9"/>
      <c r="DN5525" s="9"/>
      <c r="DO5525" s="9"/>
      <c r="DP5525" s="9"/>
      <c r="DQ5525" s="9"/>
      <c r="DR5525" s="9"/>
      <c r="DS5525" s="9"/>
      <c r="DT5525" s="9"/>
      <c r="DU5525" s="9"/>
      <c r="DV5525" s="9"/>
      <c r="DW5525" s="9"/>
      <c r="DX5525" s="9"/>
      <c r="DY5525" s="9"/>
      <c r="DZ5525" s="9"/>
      <c r="EA5525" s="9"/>
    </row>
    <row r="5526" spans="2:131" ht="19.5" customHeight="1" x14ac:dyDescent="0.25">
      <c r="B5526" s="9"/>
      <c r="D5526" s="9"/>
      <c r="G5526" s="9"/>
      <c r="R5526" s="9"/>
      <c r="S5526" s="9"/>
      <c r="T5526" s="9"/>
      <c r="U5526" s="9"/>
      <c r="V5526" s="9"/>
      <c r="W5526" s="9"/>
      <c r="X5526" s="9"/>
      <c r="Y5526" s="9"/>
      <c r="Z5526" s="9"/>
      <c r="AA5526" s="9"/>
      <c r="AB5526" s="9"/>
      <c r="AC5526" s="9"/>
      <c r="AD5526" s="9"/>
      <c r="AE5526" s="9"/>
      <c r="AF5526" s="55"/>
      <c r="AG5526" s="55"/>
      <c r="AH5526" s="9"/>
      <c r="AI5526" s="9"/>
      <c r="AJ5526" s="9"/>
      <c r="AK5526" s="9"/>
      <c r="AL5526" s="9"/>
      <c r="AM5526" s="9"/>
      <c r="AN5526" s="9"/>
      <c r="AO5526" s="9"/>
      <c r="AP5526" s="9"/>
      <c r="AQ5526" s="9"/>
      <c r="AR5526" s="9"/>
      <c r="AS5526" s="9"/>
      <c r="AT5526" s="9"/>
      <c r="AU5526" s="9"/>
      <c r="AV5526" s="9"/>
      <c r="AW5526" s="9"/>
      <c r="AX5526" s="9"/>
      <c r="AY5526" s="9"/>
      <c r="AZ5526" s="9"/>
      <c r="BA5526" s="9"/>
      <c r="BB5526" s="9"/>
      <c r="BC5526" s="9"/>
      <c r="BD5526" s="9"/>
      <c r="BE5526" s="9"/>
      <c r="BF5526" s="9"/>
      <c r="BG5526" s="9"/>
      <c r="BH5526" s="9"/>
      <c r="BI5526" s="9"/>
      <c r="BJ5526" s="9"/>
      <c r="BK5526" s="9"/>
      <c r="BL5526" s="9"/>
      <c r="BM5526" s="9"/>
      <c r="BN5526" s="9"/>
      <c r="BO5526" s="9"/>
      <c r="BP5526" s="9"/>
      <c r="BQ5526" s="9"/>
      <c r="BT5526" s="9"/>
      <c r="BU5526" s="9"/>
      <c r="BX5526" s="9"/>
      <c r="BY5526" s="9"/>
      <c r="CB5526" s="9"/>
      <c r="CC5526" s="9"/>
      <c r="CF5526" s="9"/>
      <c r="CG5526" s="9"/>
      <c r="CJ5526" s="9"/>
      <c r="CK5526" s="9"/>
      <c r="CN5526" s="9"/>
      <c r="CO5526" s="9"/>
      <c r="CP5526" s="9"/>
      <c r="CQ5526" s="9"/>
      <c r="CR5526" s="9"/>
      <c r="CS5526" s="9"/>
      <c r="CT5526" s="9"/>
      <c r="CU5526" s="9"/>
      <c r="CV5526" s="9"/>
      <c r="CW5526" s="9"/>
      <c r="CX5526" s="9"/>
      <c r="CY5526" s="9"/>
      <c r="CZ5526" s="9"/>
      <c r="DA5526" s="9"/>
      <c r="DB5526" s="9"/>
      <c r="DC5526" s="9"/>
      <c r="DD5526" s="9"/>
      <c r="DE5526" s="9"/>
      <c r="DF5526" s="9"/>
      <c r="DG5526" s="9"/>
      <c r="DH5526" s="9"/>
      <c r="DI5526" s="9"/>
      <c r="DJ5526" s="9"/>
      <c r="DK5526" s="9"/>
      <c r="DL5526" s="9"/>
      <c r="DM5526" s="9"/>
      <c r="DN5526" s="9"/>
      <c r="DO5526" s="9"/>
      <c r="DP5526" s="9"/>
      <c r="DQ5526" s="9"/>
      <c r="DR5526" s="9"/>
      <c r="DS5526" s="9"/>
      <c r="DT5526" s="9"/>
      <c r="DU5526" s="9"/>
      <c r="DV5526" s="9"/>
      <c r="DW5526" s="9"/>
      <c r="DX5526" s="9"/>
      <c r="DY5526" s="9"/>
      <c r="DZ5526" s="9"/>
      <c r="EA5526" s="9"/>
    </row>
    <row r="5527" spans="2:131" ht="19.5" customHeight="1" x14ac:dyDescent="0.25">
      <c r="B5527" s="9"/>
      <c r="D5527" s="9"/>
      <c r="G5527" s="9"/>
      <c r="R5527" s="9"/>
      <c r="S5527" s="9"/>
      <c r="T5527" s="9"/>
      <c r="U5527" s="9"/>
      <c r="V5527" s="9"/>
      <c r="W5527" s="9"/>
      <c r="X5527" s="9"/>
      <c r="Y5527" s="9"/>
      <c r="Z5527" s="9"/>
      <c r="AA5527" s="9"/>
      <c r="AB5527" s="9"/>
      <c r="AC5527" s="9"/>
      <c r="AD5527" s="9"/>
      <c r="AE5527" s="9"/>
      <c r="AF5527" s="55"/>
      <c r="AG5527" s="55"/>
      <c r="AH5527" s="9"/>
      <c r="AI5527" s="9"/>
      <c r="AJ5527" s="9"/>
      <c r="AK5527" s="9"/>
      <c r="AL5527" s="9"/>
      <c r="AM5527" s="9"/>
      <c r="AN5527" s="9"/>
      <c r="AO5527" s="9"/>
      <c r="AP5527" s="9"/>
      <c r="AQ5527" s="9"/>
      <c r="AR5527" s="9"/>
      <c r="AS5527" s="9"/>
      <c r="AT5527" s="9"/>
      <c r="AU5527" s="9"/>
      <c r="AV5527" s="9"/>
      <c r="AW5527" s="9"/>
      <c r="AX5527" s="9"/>
      <c r="AY5527" s="9"/>
      <c r="AZ5527" s="9"/>
      <c r="BA5527" s="9"/>
      <c r="BB5527" s="9"/>
      <c r="BC5527" s="9"/>
      <c r="BD5527" s="9"/>
      <c r="BE5527" s="9"/>
      <c r="BF5527" s="9"/>
      <c r="BG5527" s="9"/>
      <c r="BH5527" s="9"/>
      <c r="BI5527" s="9"/>
      <c r="BJ5527" s="9"/>
      <c r="BK5527" s="9"/>
      <c r="BL5527" s="9"/>
      <c r="BM5527" s="9"/>
      <c r="BN5527" s="9"/>
      <c r="BO5527" s="9"/>
      <c r="BP5527" s="9"/>
      <c r="BQ5527" s="9"/>
      <c r="BT5527" s="9"/>
      <c r="BU5527" s="9"/>
      <c r="BX5527" s="9"/>
      <c r="BY5527" s="9"/>
      <c r="CB5527" s="9"/>
      <c r="CC5527" s="9"/>
      <c r="CF5527" s="9"/>
      <c r="CG5527" s="9"/>
      <c r="CJ5527" s="9"/>
      <c r="CK5527" s="9"/>
      <c r="CN5527" s="9"/>
      <c r="CO5527" s="9"/>
      <c r="CP5527" s="9"/>
      <c r="CQ5527" s="9"/>
      <c r="CR5527" s="9"/>
      <c r="CS5527" s="9"/>
      <c r="CT5527" s="9"/>
      <c r="CU5527" s="9"/>
      <c r="CV5527" s="9"/>
      <c r="CW5527" s="9"/>
      <c r="CX5527" s="9"/>
      <c r="CY5527" s="9"/>
      <c r="CZ5527" s="9"/>
      <c r="DA5527" s="9"/>
      <c r="DB5527" s="9"/>
      <c r="DC5527" s="9"/>
      <c r="DD5527" s="9"/>
      <c r="DE5527" s="9"/>
      <c r="DF5527" s="9"/>
      <c r="DG5527" s="9"/>
      <c r="DH5527" s="9"/>
      <c r="DI5527" s="9"/>
      <c r="DJ5527" s="9"/>
      <c r="DK5527" s="9"/>
      <c r="DL5527" s="9"/>
      <c r="DM5527" s="9"/>
      <c r="DN5527" s="9"/>
      <c r="DO5527" s="9"/>
      <c r="DP5527" s="9"/>
      <c r="DQ5527" s="9"/>
      <c r="DR5527" s="9"/>
      <c r="DS5527" s="9"/>
      <c r="DT5527" s="9"/>
      <c r="DU5527" s="9"/>
      <c r="DV5527" s="9"/>
      <c r="DW5527" s="9"/>
      <c r="DX5527" s="9"/>
      <c r="DY5527" s="9"/>
      <c r="DZ5527" s="9"/>
      <c r="EA5527" s="9"/>
    </row>
    <row r="5528" spans="2:131" ht="19.5" customHeight="1" x14ac:dyDescent="0.25">
      <c r="B5528" s="9"/>
      <c r="D5528" s="9"/>
      <c r="G5528" s="9"/>
      <c r="R5528" s="9"/>
      <c r="S5528" s="9"/>
      <c r="T5528" s="9"/>
      <c r="U5528" s="9"/>
      <c r="V5528" s="9"/>
      <c r="W5528" s="9"/>
      <c r="X5528" s="9"/>
      <c r="Y5528" s="9"/>
      <c r="Z5528" s="9"/>
      <c r="AA5528" s="9"/>
      <c r="AB5528" s="9"/>
      <c r="AC5528" s="9"/>
      <c r="AD5528" s="9"/>
      <c r="AE5528" s="9"/>
      <c r="AF5528" s="55"/>
      <c r="AG5528" s="55"/>
      <c r="AH5528" s="9"/>
      <c r="AI5528" s="9"/>
      <c r="AJ5528" s="9"/>
      <c r="AK5528" s="9"/>
      <c r="AL5528" s="9"/>
      <c r="AM5528" s="9"/>
      <c r="AN5528" s="9"/>
      <c r="AO5528" s="9"/>
      <c r="AP5528" s="9"/>
      <c r="AQ5528" s="9"/>
      <c r="AR5528" s="9"/>
      <c r="AS5528" s="9"/>
      <c r="AT5528" s="9"/>
      <c r="AU5528" s="9"/>
      <c r="AV5528" s="9"/>
      <c r="AW5528" s="9"/>
      <c r="AX5528" s="9"/>
      <c r="AY5528" s="9"/>
      <c r="AZ5528" s="9"/>
      <c r="BA5528" s="9"/>
      <c r="BB5528" s="9"/>
      <c r="BC5528" s="9"/>
      <c r="BD5528" s="9"/>
      <c r="BE5528" s="9"/>
      <c r="BF5528" s="9"/>
      <c r="BG5528" s="9"/>
      <c r="BH5528" s="9"/>
      <c r="BI5528" s="9"/>
      <c r="BJ5528" s="9"/>
      <c r="BK5528" s="9"/>
      <c r="BL5528" s="9"/>
      <c r="BM5528" s="9"/>
      <c r="BN5528" s="9"/>
      <c r="BO5528" s="9"/>
      <c r="BP5528" s="9"/>
      <c r="BQ5528" s="9"/>
      <c r="BT5528" s="9"/>
      <c r="BU5528" s="9"/>
      <c r="BX5528" s="9"/>
      <c r="BY5528" s="9"/>
      <c r="CB5528" s="9"/>
      <c r="CC5528" s="9"/>
      <c r="CF5528" s="9"/>
      <c r="CG5528" s="9"/>
      <c r="CJ5528" s="9"/>
      <c r="CK5528" s="9"/>
      <c r="CN5528" s="9"/>
      <c r="CO5528" s="9"/>
      <c r="CP5528" s="9"/>
      <c r="CQ5528" s="9"/>
      <c r="CR5528" s="9"/>
      <c r="CS5528" s="9"/>
      <c r="CT5528" s="9"/>
      <c r="CU5528" s="9"/>
      <c r="CV5528" s="9"/>
      <c r="CW5528" s="9"/>
      <c r="CX5528" s="9"/>
      <c r="CY5528" s="9"/>
      <c r="CZ5528" s="9"/>
      <c r="DA5528" s="9"/>
      <c r="DB5528" s="9"/>
      <c r="DC5528" s="9"/>
      <c r="DD5528" s="9"/>
      <c r="DE5528" s="9"/>
      <c r="DF5528" s="9"/>
      <c r="DG5528" s="9"/>
      <c r="DH5528" s="9"/>
      <c r="DI5528" s="9"/>
      <c r="DJ5528" s="9"/>
      <c r="DK5528" s="9"/>
      <c r="DL5528" s="9"/>
      <c r="DM5528" s="9"/>
      <c r="DN5528" s="9"/>
      <c r="DO5528" s="9"/>
      <c r="DP5528" s="9"/>
      <c r="DQ5528" s="9"/>
      <c r="DR5528" s="9"/>
      <c r="DS5528" s="9"/>
      <c r="DT5528" s="9"/>
      <c r="DU5528" s="9"/>
      <c r="DV5528" s="9"/>
      <c r="DW5528" s="9"/>
      <c r="DX5528" s="9"/>
      <c r="DY5528" s="9"/>
      <c r="DZ5528" s="9"/>
      <c r="EA5528" s="9"/>
    </row>
    <row r="5529" spans="2:131" ht="19.5" customHeight="1" x14ac:dyDescent="0.25">
      <c r="B5529" s="9"/>
      <c r="D5529" s="9"/>
      <c r="G5529" s="9"/>
      <c r="R5529" s="9"/>
      <c r="S5529" s="9"/>
      <c r="T5529" s="9"/>
      <c r="U5529" s="9"/>
      <c r="V5529" s="9"/>
      <c r="W5529" s="9"/>
      <c r="X5529" s="9"/>
      <c r="Y5529" s="9"/>
      <c r="Z5529" s="9"/>
      <c r="AA5529" s="9"/>
      <c r="AB5529" s="9"/>
      <c r="AC5529" s="9"/>
      <c r="AD5529" s="9"/>
      <c r="AE5529" s="9"/>
      <c r="AF5529" s="55"/>
      <c r="AG5529" s="55"/>
      <c r="AH5529" s="9"/>
      <c r="AI5529" s="9"/>
      <c r="AJ5529" s="9"/>
      <c r="AK5529" s="9"/>
      <c r="AL5529" s="9"/>
      <c r="AM5529" s="9"/>
      <c r="AN5529" s="9"/>
      <c r="AO5529" s="9"/>
      <c r="AP5529" s="9"/>
      <c r="AQ5529" s="9"/>
      <c r="AR5529" s="9"/>
      <c r="AS5529" s="9"/>
      <c r="AT5529" s="9"/>
      <c r="AU5529" s="9"/>
      <c r="AV5529" s="9"/>
      <c r="AW5529" s="9"/>
      <c r="AX5529" s="9"/>
      <c r="AY5529" s="9"/>
      <c r="AZ5529" s="9"/>
      <c r="BA5529" s="9"/>
      <c r="BB5529" s="9"/>
      <c r="BC5529" s="9"/>
      <c r="BD5529" s="9"/>
      <c r="BE5529" s="9"/>
      <c r="BF5529" s="9"/>
      <c r="BG5529" s="9"/>
      <c r="BH5529" s="9"/>
      <c r="BI5529" s="9"/>
      <c r="BJ5529" s="9"/>
      <c r="BK5529" s="9"/>
      <c r="BL5529" s="9"/>
      <c r="BM5529" s="9"/>
      <c r="BN5529" s="9"/>
      <c r="BO5529" s="9"/>
      <c r="BP5529" s="9"/>
      <c r="BQ5529" s="9"/>
      <c r="BT5529" s="9"/>
      <c r="BU5529" s="9"/>
      <c r="BX5529" s="9"/>
      <c r="BY5529" s="9"/>
      <c r="CB5529" s="9"/>
      <c r="CC5529" s="9"/>
      <c r="CF5529" s="9"/>
      <c r="CG5529" s="9"/>
      <c r="CJ5529" s="9"/>
      <c r="CK5529" s="9"/>
      <c r="CN5529" s="9"/>
      <c r="CO5529" s="9"/>
      <c r="CP5529" s="9"/>
      <c r="CQ5529" s="9"/>
      <c r="CR5529" s="9"/>
      <c r="CS5529" s="9"/>
      <c r="CT5529" s="9"/>
      <c r="CU5529" s="9"/>
      <c r="CV5529" s="9"/>
      <c r="CW5529" s="9"/>
      <c r="CX5529" s="9"/>
      <c r="CY5529" s="9"/>
      <c r="CZ5529" s="9"/>
      <c r="DA5529" s="9"/>
      <c r="DB5529" s="9"/>
      <c r="DC5529" s="9"/>
      <c r="DD5529" s="9"/>
      <c r="DE5529" s="9"/>
      <c r="DF5529" s="9"/>
      <c r="DG5529" s="9"/>
      <c r="DH5529" s="9"/>
      <c r="DI5529" s="9"/>
      <c r="DJ5529" s="9"/>
      <c r="DK5529" s="9"/>
      <c r="DL5529" s="9"/>
      <c r="DM5529" s="9"/>
      <c r="DN5529" s="9"/>
      <c r="DO5529" s="9"/>
      <c r="DP5529" s="9"/>
      <c r="DQ5529" s="9"/>
      <c r="DR5529" s="9"/>
      <c r="DS5529" s="9"/>
      <c r="DT5529" s="9"/>
      <c r="DU5529" s="9"/>
      <c r="DV5529" s="9"/>
      <c r="DW5529" s="9"/>
      <c r="DX5529" s="9"/>
      <c r="DY5529" s="9"/>
      <c r="DZ5529" s="9"/>
      <c r="EA5529" s="9"/>
    </row>
    <row r="5530" spans="2:131" ht="19.5" customHeight="1" x14ac:dyDescent="0.25">
      <c r="B5530" s="9"/>
      <c r="D5530" s="9"/>
      <c r="G5530" s="9"/>
      <c r="R5530" s="9"/>
      <c r="S5530" s="9"/>
      <c r="T5530" s="9"/>
      <c r="U5530" s="9"/>
      <c r="V5530" s="9"/>
      <c r="W5530" s="9"/>
      <c r="X5530" s="9"/>
      <c r="Y5530" s="9"/>
      <c r="Z5530" s="9"/>
      <c r="AA5530" s="9"/>
      <c r="AB5530" s="9"/>
      <c r="AC5530" s="9"/>
      <c r="AD5530" s="9"/>
      <c r="AE5530" s="9"/>
      <c r="AF5530" s="55"/>
      <c r="AG5530" s="55"/>
      <c r="AH5530" s="9"/>
      <c r="AI5530" s="9"/>
      <c r="AJ5530" s="9"/>
      <c r="AK5530" s="9"/>
      <c r="AL5530" s="9"/>
      <c r="AM5530" s="9"/>
      <c r="AN5530" s="9"/>
      <c r="AO5530" s="9"/>
      <c r="AP5530" s="9"/>
      <c r="AQ5530" s="9"/>
      <c r="AR5530" s="9"/>
      <c r="AS5530" s="9"/>
      <c r="AT5530" s="9"/>
      <c r="AU5530" s="9"/>
      <c r="AV5530" s="9"/>
      <c r="AW5530" s="9"/>
      <c r="AX5530" s="9"/>
      <c r="AY5530" s="9"/>
      <c r="AZ5530" s="9"/>
      <c r="BA5530" s="9"/>
      <c r="BB5530" s="9"/>
      <c r="BC5530" s="9"/>
      <c r="BD5530" s="9"/>
      <c r="BE5530" s="9"/>
      <c r="BF5530" s="9"/>
      <c r="BG5530" s="9"/>
      <c r="BH5530" s="9"/>
      <c r="BI5530" s="9"/>
      <c r="BJ5530" s="9"/>
      <c r="BK5530" s="9"/>
      <c r="BL5530" s="9"/>
      <c r="BM5530" s="9"/>
      <c r="BN5530" s="9"/>
      <c r="BO5530" s="9"/>
      <c r="BP5530" s="9"/>
      <c r="BQ5530" s="9"/>
      <c r="BT5530" s="9"/>
      <c r="BU5530" s="9"/>
      <c r="BX5530" s="9"/>
      <c r="BY5530" s="9"/>
      <c r="CB5530" s="9"/>
      <c r="CC5530" s="9"/>
      <c r="CF5530" s="9"/>
      <c r="CG5530" s="9"/>
      <c r="CJ5530" s="9"/>
      <c r="CK5530" s="9"/>
      <c r="CN5530" s="9"/>
      <c r="CO5530" s="9"/>
      <c r="CP5530" s="9"/>
      <c r="CQ5530" s="9"/>
      <c r="CR5530" s="9"/>
      <c r="CS5530" s="9"/>
      <c r="CT5530" s="9"/>
      <c r="CU5530" s="9"/>
      <c r="CV5530" s="9"/>
      <c r="CW5530" s="9"/>
      <c r="CX5530" s="9"/>
      <c r="CY5530" s="9"/>
      <c r="CZ5530" s="9"/>
      <c r="DA5530" s="9"/>
      <c r="DB5530" s="9"/>
      <c r="DC5530" s="9"/>
      <c r="DD5530" s="9"/>
      <c r="DE5530" s="9"/>
      <c r="DF5530" s="9"/>
      <c r="DG5530" s="9"/>
      <c r="DH5530" s="9"/>
      <c r="DI5530" s="9"/>
      <c r="DJ5530" s="9"/>
      <c r="DK5530" s="9"/>
      <c r="DL5530" s="9"/>
      <c r="DM5530" s="9"/>
      <c r="DN5530" s="9"/>
      <c r="DO5530" s="9"/>
      <c r="DP5530" s="9"/>
      <c r="DQ5530" s="9"/>
      <c r="DR5530" s="9"/>
      <c r="DS5530" s="9"/>
      <c r="DT5530" s="9"/>
      <c r="DU5530" s="9"/>
      <c r="DV5530" s="9"/>
      <c r="DW5530" s="9"/>
      <c r="DX5530" s="9"/>
      <c r="DY5530" s="9"/>
      <c r="DZ5530" s="9"/>
      <c r="EA5530" s="9"/>
    </row>
    <row r="5531" spans="2:131" ht="19.5" customHeight="1" x14ac:dyDescent="0.25">
      <c r="B5531" s="9"/>
      <c r="D5531" s="9"/>
      <c r="G5531" s="9"/>
      <c r="R5531" s="9"/>
      <c r="S5531" s="9"/>
      <c r="T5531" s="9"/>
      <c r="U5531" s="9"/>
      <c r="V5531" s="9"/>
      <c r="W5531" s="9"/>
      <c r="X5531" s="9"/>
      <c r="Y5531" s="9"/>
      <c r="Z5531" s="9"/>
      <c r="AA5531" s="9"/>
      <c r="AB5531" s="9"/>
      <c r="AC5531" s="9"/>
      <c r="AD5531" s="9"/>
      <c r="AE5531" s="9"/>
      <c r="AF5531" s="55"/>
      <c r="AG5531" s="55"/>
      <c r="AH5531" s="9"/>
      <c r="AI5531" s="9"/>
      <c r="AJ5531" s="9"/>
      <c r="AK5531" s="9"/>
      <c r="AL5531" s="9"/>
      <c r="AM5531" s="9"/>
      <c r="AN5531" s="9"/>
      <c r="AO5531" s="9"/>
      <c r="AP5531" s="9"/>
      <c r="AQ5531" s="9"/>
      <c r="AR5531" s="9"/>
      <c r="AS5531" s="9"/>
      <c r="AT5531" s="9"/>
      <c r="AU5531" s="9"/>
      <c r="AV5531" s="9"/>
      <c r="AW5531" s="9"/>
      <c r="AX5531" s="9"/>
      <c r="AY5531" s="9"/>
      <c r="AZ5531" s="9"/>
      <c r="BA5531" s="9"/>
      <c r="BB5531" s="9"/>
      <c r="BC5531" s="9"/>
      <c r="BD5531" s="9"/>
      <c r="BE5531" s="9"/>
      <c r="BF5531" s="9"/>
      <c r="BG5531" s="9"/>
      <c r="BH5531" s="9"/>
      <c r="BI5531" s="9"/>
      <c r="BJ5531" s="9"/>
      <c r="BK5531" s="9"/>
      <c r="BL5531" s="9"/>
      <c r="BM5531" s="9"/>
      <c r="BN5531" s="9"/>
      <c r="BO5531" s="9"/>
      <c r="BP5531" s="9"/>
      <c r="BQ5531" s="9"/>
      <c r="BT5531" s="9"/>
      <c r="BU5531" s="9"/>
      <c r="BX5531" s="9"/>
      <c r="BY5531" s="9"/>
      <c r="CB5531" s="9"/>
      <c r="CC5531" s="9"/>
      <c r="CF5531" s="9"/>
      <c r="CG5531" s="9"/>
      <c r="CJ5531" s="9"/>
      <c r="CK5531" s="9"/>
      <c r="CN5531" s="9"/>
      <c r="CO5531" s="9"/>
      <c r="CP5531" s="9"/>
      <c r="CQ5531" s="9"/>
      <c r="CR5531" s="9"/>
      <c r="CS5531" s="9"/>
      <c r="CT5531" s="9"/>
      <c r="CU5531" s="9"/>
      <c r="CV5531" s="9"/>
      <c r="CW5531" s="9"/>
      <c r="CX5531" s="9"/>
      <c r="CY5531" s="9"/>
      <c r="CZ5531" s="9"/>
      <c r="DA5531" s="9"/>
      <c r="DB5531" s="9"/>
      <c r="DC5531" s="9"/>
      <c r="DD5531" s="9"/>
      <c r="DE5531" s="9"/>
      <c r="DF5531" s="9"/>
      <c r="DG5531" s="9"/>
      <c r="DH5531" s="9"/>
      <c r="DI5531" s="9"/>
      <c r="DJ5531" s="9"/>
      <c r="DK5531" s="9"/>
      <c r="DL5531" s="9"/>
      <c r="DM5531" s="9"/>
      <c r="DN5531" s="9"/>
      <c r="DO5531" s="9"/>
      <c r="DP5531" s="9"/>
      <c r="DQ5531" s="9"/>
      <c r="DR5531" s="9"/>
      <c r="DS5531" s="9"/>
      <c r="DT5531" s="9"/>
      <c r="DU5531" s="9"/>
      <c r="DV5531" s="9"/>
      <c r="DW5531" s="9"/>
      <c r="DX5531" s="9"/>
      <c r="DY5531" s="9"/>
      <c r="DZ5531" s="9"/>
      <c r="EA5531" s="9"/>
    </row>
    <row r="5532" spans="2:131" ht="19.5" customHeight="1" x14ac:dyDescent="0.25">
      <c r="B5532" s="9"/>
      <c r="D5532" s="9"/>
      <c r="G5532" s="9"/>
      <c r="R5532" s="9"/>
      <c r="S5532" s="9"/>
      <c r="T5532" s="9"/>
      <c r="U5532" s="9"/>
      <c r="V5532" s="9"/>
      <c r="W5532" s="9"/>
      <c r="X5532" s="9"/>
      <c r="Y5532" s="9"/>
      <c r="Z5532" s="9"/>
      <c r="AA5532" s="9"/>
      <c r="AB5532" s="9"/>
      <c r="AC5532" s="9"/>
      <c r="AD5532" s="9"/>
      <c r="AE5532" s="9"/>
      <c r="AF5532" s="55"/>
      <c r="AG5532" s="55"/>
      <c r="AH5532" s="9"/>
      <c r="AI5532" s="9"/>
      <c r="AJ5532" s="9"/>
      <c r="AK5532" s="9"/>
      <c r="AL5532" s="9"/>
      <c r="AM5532" s="9"/>
      <c r="AN5532" s="9"/>
      <c r="AO5532" s="9"/>
      <c r="AP5532" s="9"/>
      <c r="AQ5532" s="9"/>
      <c r="AR5532" s="9"/>
      <c r="AS5532" s="9"/>
      <c r="AT5532" s="9"/>
      <c r="AU5532" s="9"/>
      <c r="AV5532" s="9"/>
      <c r="AW5532" s="9"/>
      <c r="AX5532" s="9"/>
      <c r="AY5532" s="9"/>
      <c r="AZ5532" s="9"/>
      <c r="BA5532" s="9"/>
      <c r="BB5532" s="9"/>
      <c r="BC5532" s="9"/>
      <c r="BD5532" s="9"/>
      <c r="BE5532" s="9"/>
      <c r="BF5532" s="9"/>
      <c r="BG5532" s="9"/>
      <c r="BH5532" s="9"/>
      <c r="BI5532" s="9"/>
      <c r="BJ5532" s="9"/>
      <c r="BK5532" s="9"/>
      <c r="BL5532" s="9"/>
      <c r="BM5532" s="9"/>
      <c r="BN5532" s="9"/>
      <c r="BO5532" s="9"/>
      <c r="BP5532" s="9"/>
      <c r="BQ5532" s="9"/>
      <c r="BT5532" s="9"/>
      <c r="BU5532" s="9"/>
      <c r="BX5532" s="9"/>
      <c r="BY5532" s="9"/>
      <c r="CB5532" s="9"/>
      <c r="CC5532" s="9"/>
      <c r="CF5532" s="9"/>
      <c r="CG5532" s="9"/>
      <c r="CJ5532" s="9"/>
      <c r="CK5532" s="9"/>
      <c r="CN5532" s="9"/>
      <c r="CO5532" s="9"/>
      <c r="CP5532" s="9"/>
      <c r="CQ5532" s="9"/>
      <c r="CR5532" s="9"/>
      <c r="CS5532" s="9"/>
      <c r="CT5532" s="9"/>
      <c r="CU5532" s="9"/>
      <c r="CV5532" s="9"/>
      <c r="CW5532" s="9"/>
      <c r="CX5532" s="9"/>
      <c r="CY5532" s="9"/>
      <c r="CZ5532" s="9"/>
      <c r="DA5532" s="9"/>
      <c r="DB5532" s="9"/>
      <c r="DC5532" s="9"/>
      <c r="DD5532" s="9"/>
      <c r="DE5532" s="9"/>
      <c r="DF5532" s="9"/>
      <c r="DG5532" s="9"/>
      <c r="DH5532" s="9"/>
      <c r="DI5532" s="9"/>
      <c r="DJ5532" s="9"/>
      <c r="DK5532" s="9"/>
      <c r="DL5532" s="9"/>
      <c r="DM5532" s="9"/>
      <c r="DN5532" s="9"/>
      <c r="DO5532" s="9"/>
      <c r="DP5532" s="9"/>
      <c r="DQ5532" s="9"/>
      <c r="DR5532" s="9"/>
      <c r="DS5532" s="9"/>
      <c r="DT5532" s="9"/>
      <c r="DU5532" s="9"/>
      <c r="DV5532" s="9"/>
      <c r="DW5532" s="9"/>
      <c r="DX5532" s="9"/>
      <c r="DY5532" s="9"/>
      <c r="DZ5532" s="9"/>
      <c r="EA5532" s="9"/>
    </row>
    <row r="5533" spans="2:131" ht="19.5" customHeight="1" x14ac:dyDescent="0.25">
      <c r="B5533" s="9"/>
      <c r="D5533" s="9"/>
      <c r="G5533" s="9"/>
      <c r="R5533" s="9"/>
      <c r="S5533" s="9"/>
      <c r="T5533" s="9"/>
      <c r="U5533" s="9"/>
      <c r="V5533" s="9"/>
      <c r="W5533" s="9"/>
      <c r="X5533" s="9"/>
      <c r="Y5533" s="9"/>
      <c r="Z5533" s="9"/>
      <c r="AA5533" s="9"/>
      <c r="AB5533" s="9"/>
      <c r="AC5533" s="9"/>
      <c r="AD5533" s="9"/>
      <c r="AE5533" s="9"/>
      <c r="AF5533" s="55"/>
      <c r="AG5533" s="55"/>
      <c r="AH5533" s="9"/>
      <c r="AI5533" s="9"/>
      <c r="AJ5533" s="9"/>
      <c r="AK5533" s="9"/>
      <c r="AL5533" s="9"/>
      <c r="AM5533" s="9"/>
      <c r="AN5533" s="9"/>
      <c r="AO5533" s="9"/>
      <c r="AP5533" s="9"/>
      <c r="AQ5533" s="9"/>
      <c r="AR5533" s="9"/>
      <c r="AS5533" s="9"/>
      <c r="AT5533" s="9"/>
      <c r="AU5533" s="9"/>
      <c r="AV5533" s="9"/>
      <c r="AW5533" s="9"/>
      <c r="AX5533" s="9"/>
      <c r="AY5533" s="9"/>
      <c r="AZ5533" s="9"/>
      <c r="BA5533" s="9"/>
      <c r="BB5533" s="9"/>
      <c r="BC5533" s="9"/>
      <c r="BD5533" s="9"/>
      <c r="BE5533" s="9"/>
      <c r="BF5533" s="9"/>
      <c r="BG5533" s="9"/>
      <c r="BH5533" s="9"/>
      <c r="BI5533" s="9"/>
      <c r="BJ5533" s="9"/>
      <c r="BK5533" s="9"/>
      <c r="BL5533" s="9"/>
      <c r="BM5533" s="9"/>
      <c r="BN5533" s="9"/>
      <c r="BO5533" s="9"/>
      <c r="BP5533" s="9"/>
      <c r="BQ5533" s="9"/>
      <c r="BT5533" s="9"/>
      <c r="BU5533" s="9"/>
      <c r="BX5533" s="9"/>
      <c r="BY5533" s="9"/>
      <c r="CB5533" s="9"/>
      <c r="CC5533" s="9"/>
      <c r="CF5533" s="9"/>
      <c r="CG5533" s="9"/>
      <c r="CJ5533" s="9"/>
      <c r="CK5533" s="9"/>
      <c r="CN5533" s="9"/>
      <c r="CO5533" s="9"/>
      <c r="CP5533" s="9"/>
      <c r="CQ5533" s="9"/>
      <c r="CR5533" s="9"/>
      <c r="CS5533" s="9"/>
      <c r="CT5533" s="9"/>
      <c r="CU5533" s="9"/>
      <c r="CV5533" s="9"/>
      <c r="CW5533" s="9"/>
      <c r="CX5533" s="9"/>
      <c r="CY5533" s="9"/>
      <c r="CZ5533" s="9"/>
      <c r="DA5533" s="9"/>
      <c r="DB5533" s="9"/>
      <c r="DC5533" s="9"/>
      <c r="DD5533" s="9"/>
      <c r="DE5533" s="9"/>
      <c r="DF5533" s="9"/>
      <c r="DG5533" s="9"/>
      <c r="DH5533" s="9"/>
      <c r="DI5533" s="9"/>
      <c r="DJ5533" s="9"/>
      <c r="DK5533" s="9"/>
      <c r="DL5533" s="9"/>
      <c r="DM5533" s="9"/>
      <c r="DN5533" s="9"/>
      <c r="DO5533" s="9"/>
      <c r="DP5533" s="9"/>
      <c r="DQ5533" s="9"/>
      <c r="DR5533" s="9"/>
      <c r="DS5533" s="9"/>
      <c r="DT5533" s="9"/>
      <c r="DU5533" s="9"/>
      <c r="DV5533" s="9"/>
      <c r="DW5533" s="9"/>
      <c r="DX5533" s="9"/>
      <c r="DY5533" s="9"/>
      <c r="DZ5533" s="9"/>
      <c r="EA5533" s="9"/>
    </row>
    <row r="5534" spans="2:131" ht="19.5" customHeight="1" x14ac:dyDescent="0.25">
      <c r="B5534" s="9"/>
      <c r="D5534" s="9"/>
      <c r="G5534" s="9"/>
      <c r="R5534" s="9"/>
      <c r="S5534" s="9"/>
      <c r="T5534" s="9"/>
      <c r="U5534" s="9"/>
      <c r="V5534" s="9"/>
      <c r="W5534" s="9"/>
      <c r="X5534" s="9"/>
      <c r="Y5534" s="9"/>
      <c r="Z5534" s="9"/>
      <c r="AA5534" s="9"/>
      <c r="AB5534" s="9"/>
      <c r="AC5534" s="9"/>
      <c r="AD5534" s="9"/>
      <c r="AE5534" s="9"/>
      <c r="AF5534" s="55"/>
      <c r="AG5534" s="55"/>
      <c r="AH5534" s="9"/>
      <c r="AI5534" s="9"/>
      <c r="AJ5534" s="9"/>
      <c r="AK5534" s="9"/>
      <c r="AL5534" s="9"/>
      <c r="AM5534" s="9"/>
      <c r="AN5534" s="9"/>
      <c r="AO5534" s="9"/>
      <c r="AP5534" s="9"/>
      <c r="AQ5534" s="9"/>
      <c r="AR5534" s="9"/>
      <c r="AS5534" s="9"/>
      <c r="AT5534" s="9"/>
      <c r="AU5534" s="9"/>
      <c r="AV5534" s="9"/>
      <c r="AW5534" s="9"/>
      <c r="AX5534" s="9"/>
      <c r="AY5534" s="9"/>
      <c r="AZ5534" s="9"/>
      <c r="BA5534" s="9"/>
      <c r="BB5534" s="9"/>
      <c r="BC5534" s="9"/>
      <c r="BD5534" s="9"/>
      <c r="BE5534" s="9"/>
      <c r="BF5534" s="9"/>
      <c r="BG5534" s="9"/>
      <c r="BH5534" s="9"/>
      <c r="BI5534" s="9"/>
      <c r="BJ5534" s="9"/>
      <c r="BK5534" s="9"/>
      <c r="BL5534" s="9"/>
      <c r="BM5534" s="9"/>
      <c r="BN5534" s="9"/>
      <c r="BO5534" s="9"/>
      <c r="BP5534" s="9"/>
      <c r="BQ5534" s="9"/>
      <c r="BT5534" s="9"/>
      <c r="BU5534" s="9"/>
      <c r="BX5534" s="9"/>
      <c r="BY5534" s="9"/>
      <c r="CB5534" s="9"/>
      <c r="CC5534" s="9"/>
      <c r="CF5534" s="9"/>
      <c r="CG5534" s="9"/>
      <c r="CJ5534" s="9"/>
      <c r="CK5534" s="9"/>
      <c r="CN5534" s="9"/>
      <c r="CO5534" s="9"/>
      <c r="CP5534" s="9"/>
      <c r="CQ5534" s="9"/>
      <c r="CR5534" s="9"/>
      <c r="CS5534" s="9"/>
      <c r="CT5534" s="9"/>
      <c r="CU5534" s="9"/>
      <c r="CV5534" s="9"/>
      <c r="CW5534" s="9"/>
      <c r="CX5534" s="9"/>
      <c r="CY5534" s="9"/>
      <c r="CZ5534" s="9"/>
      <c r="DA5534" s="9"/>
      <c r="DB5534" s="9"/>
      <c r="DC5534" s="9"/>
      <c r="DD5534" s="9"/>
      <c r="DE5534" s="9"/>
      <c r="DF5534" s="9"/>
      <c r="DG5534" s="9"/>
      <c r="DH5534" s="9"/>
      <c r="DI5534" s="9"/>
      <c r="DJ5534" s="9"/>
      <c r="DK5534" s="9"/>
      <c r="DL5534" s="9"/>
      <c r="DM5534" s="9"/>
      <c r="DN5534" s="9"/>
      <c r="DO5534" s="9"/>
      <c r="DP5534" s="9"/>
      <c r="DQ5534" s="9"/>
      <c r="DR5534" s="9"/>
      <c r="DS5534" s="9"/>
      <c r="DT5534" s="9"/>
      <c r="DU5534" s="9"/>
      <c r="DV5534" s="9"/>
      <c r="DW5534" s="9"/>
      <c r="DX5534" s="9"/>
      <c r="DY5534" s="9"/>
      <c r="DZ5534" s="9"/>
      <c r="EA5534" s="9"/>
    </row>
    <row r="5535" spans="2:131" ht="19.5" customHeight="1" x14ac:dyDescent="0.25">
      <c r="B5535" s="9"/>
      <c r="D5535" s="9"/>
      <c r="G5535" s="9"/>
      <c r="R5535" s="9"/>
      <c r="S5535" s="9"/>
      <c r="T5535" s="9"/>
      <c r="U5535" s="9"/>
      <c r="V5535" s="9"/>
      <c r="W5535" s="9"/>
      <c r="X5535" s="9"/>
      <c r="Y5535" s="9"/>
      <c r="Z5535" s="9"/>
      <c r="AA5535" s="9"/>
      <c r="AB5535" s="9"/>
      <c r="AC5535" s="9"/>
      <c r="AD5535" s="9"/>
      <c r="AE5535" s="9"/>
      <c r="AF5535" s="55"/>
      <c r="AG5535" s="55"/>
      <c r="AH5535" s="9"/>
      <c r="AI5535" s="9"/>
      <c r="AJ5535" s="9"/>
      <c r="AK5535" s="9"/>
      <c r="AL5535" s="9"/>
      <c r="AM5535" s="9"/>
      <c r="AN5535" s="9"/>
      <c r="AO5535" s="9"/>
      <c r="AP5535" s="9"/>
      <c r="AQ5535" s="9"/>
      <c r="AR5535" s="9"/>
      <c r="AS5535" s="9"/>
      <c r="AT5535" s="9"/>
      <c r="AU5535" s="9"/>
      <c r="AV5535" s="9"/>
      <c r="AW5535" s="9"/>
      <c r="AX5535" s="9"/>
      <c r="AY5535" s="9"/>
      <c r="AZ5535" s="9"/>
      <c r="BA5535" s="9"/>
      <c r="BB5535" s="9"/>
      <c r="BC5535" s="9"/>
      <c r="BD5535" s="9"/>
      <c r="BE5535" s="9"/>
      <c r="BF5535" s="9"/>
      <c r="BG5535" s="9"/>
      <c r="BH5535" s="9"/>
      <c r="BI5535" s="9"/>
      <c r="BJ5535" s="9"/>
      <c r="BK5535" s="9"/>
      <c r="BL5535" s="9"/>
      <c r="BM5535" s="9"/>
      <c r="BN5535" s="9"/>
      <c r="BO5535" s="9"/>
      <c r="BP5535" s="9"/>
      <c r="BQ5535" s="9"/>
      <c r="BT5535" s="9"/>
      <c r="BU5535" s="9"/>
      <c r="BX5535" s="9"/>
      <c r="BY5535" s="9"/>
      <c r="CB5535" s="9"/>
      <c r="CC5535" s="9"/>
      <c r="CF5535" s="9"/>
      <c r="CG5535" s="9"/>
      <c r="CJ5535" s="9"/>
      <c r="CK5535" s="9"/>
      <c r="CN5535" s="9"/>
      <c r="CO5535" s="9"/>
      <c r="CP5535" s="9"/>
      <c r="CQ5535" s="9"/>
      <c r="CR5535" s="9"/>
      <c r="CS5535" s="9"/>
      <c r="CT5535" s="9"/>
      <c r="CU5535" s="9"/>
      <c r="CV5535" s="9"/>
      <c r="CW5535" s="9"/>
      <c r="CX5535" s="9"/>
      <c r="CY5535" s="9"/>
      <c r="CZ5535" s="9"/>
      <c r="DA5535" s="9"/>
      <c r="DB5535" s="9"/>
      <c r="DC5535" s="9"/>
      <c r="DD5535" s="9"/>
      <c r="DE5535" s="9"/>
      <c r="DF5535" s="9"/>
      <c r="DG5535" s="9"/>
      <c r="DH5535" s="9"/>
      <c r="DI5535" s="9"/>
      <c r="DJ5535" s="9"/>
      <c r="DK5535" s="9"/>
      <c r="DL5535" s="9"/>
      <c r="DM5535" s="9"/>
      <c r="DN5535" s="9"/>
      <c r="DO5535" s="9"/>
      <c r="DP5535" s="9"/>
      <c r="DQ5535" s="9"/>
      <c r="DR5535" s="9"/>
      <c r="DS5535" s="9"/>
      <c r="DT5535" s="9"/>
      <c r="DU5535" s="9"/>
      <c r="DV5535" s="9"/>
      <c r="DW5535" s="9"/>
      <c r="DX5535" s="9"/>
      <c r="DY5535" s="9"/>
      <c r="DZ5535" s="9"/>
      <c r="EA5535" s="9"/>
    </row>
    <row r="5536" spans="2:131" ht="19.5" customHeight="1" x14ac:dyDescent="0.25">
      <c r="B5536" s="9"/>
      <c r="D5536" s="9"/>
      <c r="G5536" s="9"/>
      <c r="R5536" s="9"/>
      <c r="S5536" s="9"/>
      <c r="T5536" s="9"/>
      <c r="U5536" s="9"/>
      <c r="V5536" s="9"/>
      <c r="W5536" s="9"/>
      <c r="X5536" s="9"/>
      <c r="Y5536" s="9"/>
      <c r="Z5536" s="9"/>
      <c r="AA5536" s="9"/>
      <c r="AB5536" s="9"/>
      <c r="AC5536" s="9"/>
      <c r="AD5536" s="9"/>
      <c r="AE5536" s="9"/>
      <c r="AF5536" s="55"/>
      <c r="AG5536" s="55"/>
      <c r="AH5536" s="9"/>
      <c r="AI5536" s="9"/>
      <c r="AJ5536" s="9"/>
      <c r="AK5536" s="9"/>
      <c r="AL5536" s="9"/>
      <c r="AM5536" s="9"/>
      <c r="AN5536" s="9"/>
      <c r="AO5536" s="9"/>
      <c r="AP5536" s="9"/>
      <c r="AQ5536" s="9"/>
      <c r="AR5536" s="9"/>
      <c r="AS5536" s="9"/>
      <c r="AT5536" s="9"/>
      <c r="AU5536" s="9"/>
      <c r="AV5536" s="9"/>
      <c r="AW5536" s="9"/>
      <c r="AX5536" s="9"/>
      <c r="AY5536" s="9"/>
      <c r="AZ5536" s="9"/>
      <c r="BA5536" s="9"/>
      <c r="BB5536" s="9"/>
      <c r="BC5536" s="9"/>
      <c r="BD5536" s="9"/>
      <c r="BE5536" s="9"/>
      <c r="BF5536" s="9"/>
      <c r="BG5536" s="9"/>
      <c r="BH5536" s="9"/>
      <c r="BI5536" s="9"/>
      <c r="BJ5536" s="9"/>
      <c r="BK5536" s="9"/>
      <c r="BL5536" s="9"/>
      <c r="BM5536" s="9"/>
      <c r="BN5536" s="9"/>
      <c r="BO5536" s="9"/>
      <c r="BP5536" s="9"/>
      <c r="BQ5536" s="9"/>
      <c r="BT5536" s="9"/>
      <c r="BU5536" s="9"/>
      <c r="BX5536" s="9"/>
      <c r="BY5536" s="9"/>
      <c r="CB5536" s="9"/>
      <c r="CC5536" s="9"/>
      <c r="CF5536" s="9"/>
      <c r="CG5536" s="9"/>
      <c r="CJ5536" s="9"/>
      <c r="CK5536" s="9"/>
      <c r="CN5536" s="9"/>
      <c r="CO5536" s="9"/>
      <c r="CP5536" s="9"/>
      <c r="CQ5536" s="9"/>
      <c r="CR5536" s="9"/>
      <c r="CS5536" s="9"/>
      <c r="CT5536" s="9"/>
      <c r="CU5536" s="9"/>
      <c r="CV5536" s="9"/>
      <c r="CW5536" s="9"/>
      <c r="CX5536" s="9"/>
      <c r="CY5536" s="9"/>
      <c r="CZ5536" s="9"/>
      <c r="DA5536" s="9"/>
      <c r="DB5536" s="9"/>
      <c r="DC5536" s="9"/>
      <c r="DD5536" s="9"/>
      <c r="DE5536" s="9"/>
      <c r="DF5536" s="9"/>
      <c r="DG5536" s="9"/>
      <c r="DH5536" s="9"/>
      <c r="DI5536" s="9"/>
      <c r="DJ5536" s="9"/>
      <c r="DK5536" s="9"/>
      <c r="DL5536" s="9"/>
      <c r="DM5536" s="9"/>
      <c r="DN5536" s="9"/>
      <c r="DO5536" s="9"/>
      <c r="DP5536" s="9"/>
      <c r="DQ5536" s="9"/>
      <c r="DR5536" s="9"/>
      <c r="DS5536" s="9"/>
      <c r="DT5536" s="9"/>
      <c r="DU5536" s="9"/>
      <c r="DV5536" s="9"/>
      <c r="DW5536" s="9"/>
      <c r="DX5536" s="9"/>
      <c r="DY5536" s="9"/>
      <c r="DZ5536" s="9"/>
      <c r="EA5536" s="9"/>
    </row>
    <row r="5537" spans="2:131" ht="19.5" customHeight="1" x14ac:dyDescent="0.25">
      <c r="B5537" s="9"/>
      <c r="D5537" s="9"/>
      <c r="G5537" s="9"/>
      <c r="R5537" s="9"/>
      <c r="S5537" s="9"/>
      <c r="T5537" s="9"/>
      <c r="U5537" s="9"/>
      <c r="V5537" s="9"/>
      <c r="W5537" s="9"/>
      <c r="X5537" s="9"/>
      <c r="Y5537" s="9"/>
      <c r="Z5537" s="9"/>
      <c r="AA5537" s="9"/>
      <c r="AB5537" s="9"/>
      <c r="AC5537" s="9"/>
      <c r="AD5537" s="9"/>
      <c r="AE5537" s="9"/>
      <c r="AF5537" s="55"/>
      <c r="AG5537" s="55"/>
      <c r="AH5537" s="9"/>
      <c r="AI5537" s="9"/>
      <c r="AJ5537" s="9"/>
      <c r="AK5537" s="9"/>
      <c r="AL5537" s="9"/>
      <c r="AM5537" s="9"/>
      <c r="AN5537" s="9"/>
      <c r="AO5537" s="9"/>
      <c r="AP5537" s="9"/>
      <c r="AQ5537" s="9"/>
      <c r="AR5537" s="9"/>
      <c r="AS5537" s="9"/>
      <c r="AT5537" s="9"/>
      <c r="AU5537" s="9"/>
      <c r="AV5537" s="9"/>
      <c r="AW5537" s="9"/>
      <c r="AX5537" s="9"/>
      <c r="AY5537" s="9"/>
      <c r="AZ5537" s="9"/>
      <c r="BA5537" s="9"/>
      <c r="BB5537" s="9"/>
      <c r="BC5537" s="9"/>
      <c r="BD5537" s="9"/>
      <c r="BE5537" s="9"/>
      <c r="BF5537" s="9"/>
      <c r="BG5537" s="9"/>
      <c r="BH5537" s="9"/>
      <c r="BI5537" s="9"/>
      <c r="BJ5537" s="9"/>
      <c r="BK5537" s="9"/>
      <c r="BL5537" s="9"/>
      <c r="BM5537" s="9"/>
      <c r="BN5537" s="9"/>
      <c r="BO5537" s="9"/>
      <c r="BP5537" s="9"/>
      <c r="BQ5537" s="9"/>
      <c r="BT5537" s="9"/>
      <c r="BU5537" s="9"/>
      <c r="BX5537" s="9"/>
      <c r="BY5537" s="9"/>
      <c r="CB5537" s="9"/>
      <c r="CC5537" s="9"/>
      <c r="CF5537" s="9"/>
      <c r="CG5537" s="9"/>
      <c r="CJ5537" s="9"/>
      <c r="CK5537" s="9"/>
      <c r="CN5537" s="9"/>
      <c r="CO5537" s="9"/>
      <c r="CP5537" s="9"/>
      <c r="CQ5537" s="9"/>
      <c r="CR5537" s="9"/>
      <c r="CS5537" s="9"/>
      <c r="CT5537" s="9"/>
      <c r="CU5537" s="9"/>
      <c r="CV5537" s="9"/>
      <c r="CW5537" s="9"/>
      <c r="CX5537" s="9"/>
      <c r="CY5537" s="9"/>
      <c r="CZ5537" s="9"/>
      <c r="DA5537" s="9"/>
      <c r="DB5537" s="9"/>
      <c r="DC5537" s="9"/>
      <c r="DD5537" s="9"/>
      <c r="DE5537" s="9"/>
      <c r="DF5537" s="9"/>
      <c r="DG5537" s="9"/>
      <c r="DH5537" s="9"/>
      <c r="DI5537" s="9"/>
      <c r="DJ5537" s="9"/>
      <c r="DK5537" s="9"/>
      <c r="DL5537" s="9"/>
      <c r="DM5537" s="9"/>
      <c r="DN5537" s="9"/>
      <c r="DO5537" s="9"/>
      <c r="DP5537" s="9"/>
      <c r="DQ5537" s="9"/>
      <c r="DR5537" s="9"/>
      <c r="DS5537" s="9"/>
      <c r="DT5537" s="9"/>
      <c r="DU5537" s="9"/>
      <c r="DV5537" s="9"/>
      <c r="DW5537" s="9"/>
      <c r="DX5537" s="9"/>
      <c r="DY5537" s="9"/>
      <c r="DZ5537" s="9"/>
      <c r="EA5537" s="9"/>
    </row>
    <row r="5538" spans="2:131" ht="19.5" customHeight="1" x14ac:dyDescent="0.25">
      <c r="B5538" s="9"/>
      <c r="D5538" s="9"/>
      <c r="G5538" s="9"/>
      <c r="R5538" s="9"/>
      <c r="S5538" s="9"/>
      <c r="T5538" s="9"/>
      <c r="U5538" s="9"/>
      <c r="V5538" s="9"/>
      <c r="W5538" s="9"/>
      <c r="X5538" s="9"/>
      <c r="Y5538" s="9"/>
      <c r="Z5538" s="9"/>
      <c r="AA5538" s="9"/>
      <c r="AB5538" s="9"/>
      <c r="AC5538" s="9"/>
      <c r="AD5538" s="9"/>
      <c r="AE5538" s="9"/>
      <c r="AF5538" s="55"/>
      <c r="AG5538" s="55"/>
      <c r="AH5538" s="9"/>
      <c r="AI5538" s="9"/>
      <c r="AJ5538" s="9"/>
      <c r="AK5538" s="9"/>
      <c r="AL5538" s="9"/>
      <c r="AM5538" s="9"/>
      <c r="AN5538" s="9"/>
      <c r="AO5538" s="9"/>
      <c r="AP5538" s="9"/>
      <c r="AQ5538" s="9"/>
      <c r="AR5538" s="9"/>
      <c r="AS5538" s="9"/>
      <c r="AT5538" s="9"/>
      <c r="AU5538" s="9"/>
      <c r="AV5538" s="9"/>
      <c r="AW5538" s="9"/>
      <c r="AX5538" s="9"/>
      <c r="AY5538" s="9"/>
      <c r="AZ5538" s="9"/>
      <c r="BA5538" s="9"/>
      <c r="BB5538" s="9"/>
      <c r="BC5538" s="9"/>
      <c r="BD5538" s="9"/>
      <c r="BE5538" s="9"/>
      <c r="BF5538" s="9"/>
      <c r="BG5538" s="9"/>
      <c r="BH5538" s="9"/>
      <c r="BI5538" s="9"/>
      <c r="BJ5538" s="9"/>
      <c r="BK5538" s="9"/>
      <c r="BL5538" s="9"/>
      <c r="BM5538" s="9"/>
      <c r="BN5538" s="9"/>
      <c r="BO5538" s="9"/>
      <c r="BP5538" s="9"/>
      <c r="BQ5538" s="9"/>
      <c r="BT5538" s="9"/>
      <c r="BU5538" s="9"/>
      <c r="BX5538" s="9"/>
      <c r="BY5538" s="9"/>
      <c r="CB5538" s="9"/>
      <c r="CC5538" s="9"/>
      <c r="CF5538" s="9"/>
      <c r="CG5538" s="9"/>
      <c r="CJ5538" s="9"/>
      <c r="CK5538" s="9"/>
      <c r="CN5538" s="9"/>
      <c r="CO5538" s="9"/>
      <c r="CP5538" s="9"/>
      <c r="CQ5538" s="9"/>
      <c r="CR5538" s="9"/>
      <c r="CS5538" s="9"/>
      <c r="CT5538" s="9"/>
      <c r="CU5538" s="9"/>
      <c r="CV5538" s="9"/>
      <c r="CW5538" s="9"/>
      <c r="CX5538" s="9"/>
      <c r="CY5538" s="9"/>
      <c r="CZ5538" s="9"/>
      <c r="DA5538" s="9"/>
      <c r="DB5538" s="9"/>
      <c r="DC5538" s="9"/>
      <c r="DD5538" s="9"/>
      <c r="DE5538" s="9"/>
      <c r="DF5538" s="9"/>
      <c r="DG5538" s="9"/>
      <c r="DH5538" s="9"/>
      <c r="DI5538" s="9"/>
      <c r="DJ5538" s="9"/>
      <c r="DK5538" s="9"/>
      <c r="DL5538" s="9"/>
      <c r="DM5538" s="9"/>
      <c r="DN5538" s="9"/>
      <c r="DO5538" s="9"/>
      <c r="DP5538" s="9"/>
      <c r="DQ5538" s="9"/>
      <c r="DR5538" s="9"/>
      <c r="DS5538" s="9"/>
      <c r="DT5538" s="9"/>
      <c r="DU5538" s="9"/>
      <c r="DV5538" s="9"/>
      <c r="DW5538" s="9"/>
      <c r="DX5538" s="9"/>
      <c r="DY5538" s="9"/>
      <c r="DZ5538" s="9"/>
      <c r="EA5538" s="9"/>
    </row>
    <row r="5539" spans="2:131" ht="19.5" customHeight="1" x14ac:dyDescent="0.25">
      <c r="B5539" s="9"/>
      <c r="D5539" s="9"/>
      <c r="G5539" s="9"/>
      <c r="R5539" s="9"/>
      <c r="S5539" s="9"/>
      <c r="T5539" s="9"/>
      <c r="U5539" s="9"/>
      <c r="V5539" s="9"/>
      <c r="W5539" s="9"/>
      <c r="X5539" s="9"/>
      <c r="Y5539" s="9"/>
      <c r="Z5539" s="9"/>
      <c r="AA5539" s="9"/>
      <c r="AB5539" s="9"/>
      <c r="AC5539" s="9"/>
      <c r="AD5539" s="9"/>
      <c r="AE5539" s="9"/>
      <c r="AF5539" s="55"/>
      <c r="AG5539" s="55"/>
      <c r="AH5539" s="9"/>
      <c r="AI5539" s="9"/>
      <c r="AJ5539" s="9"/>
      <c r="AK5539" s="9"/>
      <c r="AL5539" s="9"/>
      <c r="AM5539" s="9"/>
      <c r="AN5539" s="9"/>
      <c r="AO5539" s="9"/>
      <c r="AP5539" s="9"/>
      <c r="AQ5539" s="9"/>
      <c r="AR5539" s="9"/>
      <c r="AS5539" s="9"/>
      <c r="AT5539" s="9"/>
      <c r="AU5539" s="9"/>
      <c r="AV5539" s="9"/>
      <c r="AW5539" s="9"/>
      <c r="AX5539" s="9"/>
      <c r="AY5539" s="9"/>
      <c r="AZ5539" s="9"/>
      <c r="BA5539" s="9"/>
      <c r="BB5539" s="9"/>
      <c r="BC5539" s="9"/>
      <c r="BD5539" s="9"/>
      <c r="BE5539" s="9"/>
      <c r="BF5539" s="9"/>
      <c r="BG5539" s="9"/>
      <c r="BH5539" s="9"/>
      <c r="BI5539" s="9"/>
      <c r="BJ5539" s="9"/>
      <c r="BK5539" s="9"/>
      <c r="BL5539" s="9"/>
      <c r="BM5539" s="9"/>
      <c r="BN5539" s="9"/>
      <c r="BO5539" s="9"/>
      <c r="BP5539" s="9"/>
      <c r="BQ5539" s="9"/>
      <c r="BT5539" s="9"/>
      <c r="BU5539" s="9"/>
      <c r="BX5539" s="9"/>
      <c r="BY5539" s="9"/>
      <c r="CB5539" s="9"/>
      <c r="CC5539" s="9"/>
      <c r="CF5539" s="9"/>
      <c r="CG5539" s="9"/>
      <c r="CJ5539" s="9"/>
      <c r="CK5539" s="9"/>
      <c r="CN5539" s="9"/>
      <c r="CO5539" s="9"/>
      <c r="CP5539" s="9"/>
      <c r="CQ5539" s="9"/>
      <c r="CR5539" s="9"/>
      <c r="CS5539" s="9"/>
      <c r="CT5539" s="9"/>
      <c r="CU5539" s="9"/>
      <c r="CV5539" s="9"/>
      <c r="CW5539" s="9"/>
      <c r="CX5539" s="9"/>
      <c r="CY5539" s="9"/>
      <c r="CZ5539" s="9"/>
      <c r="DA5539" s="9"/>
      <c r="DB5539" s="9"/>
      <c r="DC5539" s="9"/>
      <c r="DD5539" s="9"/>
      <c r="DE5539" s="9"/>
      <c r="DF5539" s="9"/>
      <c r="DG5539" s="9"/>
      <c r="DH5539" s="9"/>
      <c r="DI5539" s="9"/>
      <c r="DJ5539" s="9"/>
      <c r="DK5539" s="9"/>
      <c r="DL5539" s="9"/>
      <c r="DM5539" s="9"/>
      <c r="DN5539" s="9"/>
      <c r="DO5539" s="9"/>
      <c r="DP5539" s="9"/>
      <c r="DQ5539" s="9"/>
      <c r="DR5539" s="9"/>
      <c r="DS5539" s="9"/>
      <c r="DT5539" s="9"/>
      <c r="DU5539" s="9"/>
      <c r="DV5539" s="9"/>
      <c r="DW5539" s="9"/>
      <c r="DX5539" s="9"/>
      <c r="DY5539" s="9"/>
      <c r="DZ5539" s="9"/>
      <c r="EA5539" s="9"/>
    </row>
    <row r="5540" spans="2:131" ht="19.5" customHeight="1" x14ac:dyDescent="0.25">
      <c r="B5540" s="9"/>
      <c r="D5540" s="9"/>
      <c r="G5540" s="9"/>
      <c r="R5540" s="9"/>
      <c r="S5540" s="9"/>
      <c r="T5540" s="9"/>
      <c r="U5540" s="9"/>
      <c r="V5540" s="9"/>
      <c r="W5540" s="9"/>
      <c r="X5540" s="9"/>
      <c r="Y5540" s="9"/>
      <c r="Z5540" s="9"/>
      <c r="AA5540" s="9"/>
      <c r="AB5540" s="9"/>
      <c r="AC5540" s="9"/>
      <c r="AD5540" s="9"/>
      <c r="AE5540" s="9"/>
      <c r="AF5540" s="55"/>
      <c r="AG5540" s="55"/>
      <c r="AH5540" s="9"/>
      <c r="AI5540" s="9"/>
      <c r="AJ5540" s="9"/>
      <c r="AK5540" s="9"/>
      <c r="AL5540" s="9"/>
      <c r="AM5540" s="9"/>
      <c r="AN5540" s="9"/>
      <c r="AO5540" s="9"/>
      <c r="AP5540" s="9"/>
      <c r="AQ5540" s="9"/>
      <c r="AR5540" s="9"/>
      <c r="AS5540" s="9"/>
      <c r="AT5540" s="9"/>
      <c r="AU5540" s="9"/>
      <c r="AV5540" s="9"/>
      <c r="AW5540" s="9"/>
      <c r="AX5540" s="9"/>
      <c r="AY5540" s="9"/>
      <c r="AZ5540" s="9"/>
      <c r="BA5540" s="9"/>
      <c r="BB5540" s="9"/>
      <c r="BC5540" s="9"/>
      <c r="BD5540" s="9"/>
      <c r="BE5540" s="9"/>
      <c r="BF5540" s="9"/>
      <c r="BG5540" s="9"/>
      <c r="BH5540" s="9"/>
      <c r="BI5540" s="9"/>
      <c r="BJ5540" s="9"/>
      <c r="BK5540" s="9"/>
      <c r="BL5540" s="9"/>
      <c r="BM5540" s="9"/>
      <c r="BN5540" s="9"/>
      <c r="BO5540" s="9"/>
      <c r="BP5540" s="9"/>
      <c r="BQ5540" s="9"/>
      <c r="BT5540" s="9"/>
      <c r="BU5540" s="9"/>
      <c r="BX5540" s="9"/>
      <c r="BY5540" s="9"/>
      <c r="CB5540" s="9"/>
      <c r="CC5540" s="9"/>
      <c r="CF5540" s="9"/>
      <c r="CG5540" s="9"/>
      <c r="CJ5540" s="9"/>
      <c r="CK5540" s="9"/>
      <c r="CN5540" s="9"/>
      <c r="CO5540" s="9"/>
      <c r="CP5540" s="9"/>
      <c r="CQ5540" s="9"/>
      <c r="CR5540" s="9"/>
      <c r="CS5540" s="9"/>
      <c r="CT5540" s="9"/>
      <c r="CU5540" s="9"/>
      <c r="CV5540" s="9"/>
      <c r="CW5540" s="9"/>
      <c r="CX5540" s="9"/>
      <c r="CY5540" s="9"/>
      <c r="CZ5540" s="9"/>
      <c r="DA5540" s="9"/>
      <c r="DB5540" s="9"/>
      <c r="DC5540" s="9"/>
      <c r="DD5540" s="9"/>
      <c r="DE5540" s="9"/>
      <c r="DF5540" s="9"/>
      <c r="DG5540" s="9"/>
      <c r="DH5540" s="9"/>
      <c r="DI5540" s="9"/>
      <c r="DJ5540" s="9"/>
      <c r="DK5540" s="9"/>
      <c r="DL5540" s="9"/>
      <c r="DM5540" s="9"/>
      <c r="DN5540" s="9"/>
      <c r="DO5540" s="9"/>
      <c r="DP5540" s="9"/>
      <c r="DQ5540" s="9"/>
      <c r="DR5540" s="9"/>
      <c r="DS5540" s="9"/>
      <c r="DT5540" s="9"/>
      <c r="DU5540" s="9"/>
      <c r="DV5540" s="9"/>
      <c r="DW5540" s="9"/>
      <c r="DX5540" s="9"/>
      <c r="DY5540" s="9"/>
      <c r="DZ5540" s="9"/>
      <c r="EA5540" s="9"/>
    </row>
    <row r="5541" spans="2:131" ht="19.5" customHeight="1" x14ac:dyDescent="0.25">
      <c r="B5541" s="9"/>
      <c r="D5541" s="9"/>
      <c r="G5541" s="9"/>
      <c r="R5541" s="9"/>
      <c r="S5541" s="9"/>
      <c r="T5541" s="9"/>
      <c r="U5541" s="9"/>
      <c r="V5541" s="9"/>
      <c r="W5541" s="9"/>
      <c r="X5541" s="9"/>
      <c r="Y5541" s="9"/>
      <c r="Z5541" s="9"/>
      <c r="AA5541" s="9"/>
      <c r="AB5541" s="9"/>
      <c r="AC5541" s="9"/>
      <c r="AD5541" s="9"/>
      <c r="AE5541" s="9"/>
      <c r="AF5541" s="55"/>
      <c r="AG5541" s="55"/>
      <c r="AH5541" s="9"/>
      <c r="AI5541" s="9"/>
      <c r="AJ5541" s="9"/>
      <c r="AK5541" s="9"/>
      <c r="AL5541" s="9"/>
      <c r="AM5541" s="9"/>
      <c r="AN5541" s="9"/>
      <c r="AO5541" s="9"/>
      <c r="AP5541" s="9"/>
      <c r="AQ5541" s="9"/>
      <c r="AR5541" s="9"/>
      <c r="AS5541" s="9"/>
      <c r="AT5541" s="9"/>
      <c r="AU5541" s="9"/>
      <c r="AV5541" s="9"/>
      <c r="AW5541" s="9"/>
      <c r="AX5541" s="9"/>
      <c r="AY5541" s="9"/>
      <c r="AZ5541" s="9"/>
      <c r="BA5541" s="9"/>
      <c r="BB5541" s="9"/>
      <c r="BC5541" s="9"/>
      <c r="BD5541" s="9"/>
      <c r="BE5541" s="9"/>
      <c r="BF5541" s="9"/>
      <c r="BG5541" s="9"/>
      <c r="BH5541" s="9"/>
      <c r="BI5541" s="9"/>
      <c r="BJ5541" s="9"/>
      <c r="BK5541" s="9"/>
      <c r="BL5541" s="9"/>
      <c r="BM5541" s="9"/>
      <c r="BN5541" s="9"/>
      <c r="BO5541" s="9"/>
      <c r="BP5541" s="9"/>
      <c r="BQ5541" s="9"/>
      <c r="BT5541" s="9"/>
      <c r="BU5541" s="9"/>
      <c r="BX5541" s="9"/>
      <c r="BY5541" s="9"/>
      <c r="CB5541" s="9"/>
      <c r="CC5541" s="9"/>
      <c r="CF5541" s="9"/>
      <c r="CG5541" s="9"/>
      <c r="CJ5541" s="9"/>
      <c r="CK5541" s="9"/>
      <c r="CN5541" s="9"/>
      <c r="CO5541" s="9"/>
      <c r="CP5541" s="9"/>
      <c r="CQ5541" s="9"/>
      <c r="CR5541" s="9"/>
      <c r="CS5541" s="9"/>
      <c r="CT5541" s="9"/>
      <c r="CU5541" s="9"/>
      <c r="CV5541" s="9"/>
      <c r="CW5541" s="9"/>
      <c r="CX5541" s="9"/>
      <c r="CY5541" s="9"/>
      <c r="CZ5541" s="9"/>
      <c r="DA5541" s="9"/>
      <c r="DB5541" s="9"/>
      <c r="DC5541" s="9"/>
      <c r="DD5541" s="9"/>
      <c r="DE5541" s="9"/>
      <c r="DF5541" s="9"/>
      <c r="DG5541" s="9"/>
      <c r="DH5541" s="9"/>
      <c r="DI5541" s="9"/>
      <c r="DJ5541" s="9"/>
      <c r="DK5541" s="9"/>
      <c r="DL5541" s="9"/>
      <c r="DM5541" s="9"/>
      <c r="DN5541" s="9"/>
      <c r="DO5541" s="9"/>
      <c r="DP5541" s="9"/>
      <c r="DQ5541" s="9"/>
      <c r="DR5541" s="9"/>
      <c r="DS5541" s="9"/>
      <c r="DT5541" s="9"/>
      <c r="DU5541" s="9"/>
      <c r="DV5541" s="9"/>
      <c r="DW5541" s="9"/>
      <c r="DX5541" s="9"/>
      <c r="DY5541" s="9"/>
      <c r="DZ5541" s="9"/>
      <c r="EA5541" s="9"/>
    </row>
    <row r="5542" spans="2:131" ht="19.5" customHeight="1" x14ac:dyDescent="0.25">
      <c r="B5542" s="9"/>
      <c r="D5542" s="9"/>
      <c r="G5542" s="9"/>
      <c r="R5542" s="9"/>
      <c r="S5542" s="9"/>
      <c r="T5542" s="9"/>
      <c r="U5542" s="9"/>
      <c r="V5542" s="9"/>
      <c r="W5542" s="9"/>
      <c r="X5542" s="9"/>
      <c r="Y5542" s="9"/>
      <c r="Z5542" s="9"/>
      <c r="AA5542" s="9"/>
      <c r="AB5542" s="9"/>
      <c r="AC5542" s="9"/>
      <c r="AD5542" s="9"/>
      <c r="AE5542" s="9"/>
      <c r="AF5542" s="55"/>
      <c r="AG5542" s="55"/>
      <c r="AH5542" s="9"/>
      <c r="AI5542" s="9"/>
      <c r="AJ5542" s="9"/>
      <c r="AK5542" s="9"/>
      <c r="AL5542" s="9"/>
      <c r="AM5542" s="9"/>
      <c r="AN5542" s="9"/>
      <c r="AO5542" s="9"/>
      <c r="AP5542" s="9"/>
      <c r="AQ5542" s="9"/>
      <c r="AR5542" s="9"/>
      <c r="AS5542" s="9"/>
      <c r="AT5542" s="9"/>
      <c r="AU5542" s="9"/>
      <c r="AV5542" s="9"/>
      <c r="AW5542" s="9"/>
      <c r="AX5542" s="9"/>
      <c r="AY5542" s="9"/>
      <c r="AZ5542" s="9"/>
      <c r="BA5542" s="9"/>
      <c r="BB5542" s="9"/>
      <c r="BC5542" s="9"/>
      <c r="BD5542" s="9"/>
      <c r="BE5542" s="9"/>
      <c r="BF5542" s="9"/>
      <c r="BG5542" s="9"/>
      <c r="BH5542" s="9"/>
      <c r="BI5542" s="9"/>
      <c r="BJ5542" s="9"/>
      <c r="BK5542" s="9"/>
      <c r="BL5542" s="9"/>
      <c r="BM5542" s="9"/>
      <c r="BN5542" s="9"/>
      <c r="BO5542" s="9"/>
      <c r="BP5542" s="9"/>
      <c r="BQ5542" s="9"/>
      <c r="BT5542" s="9"/>
      <c r="BU5542" s="9"/>
      <c r="BX5542" s="9"/>
      <c r="BY5542" s="9"/>
      <c r="CB5542" s="9"/>
      <c r="CC5542" s="9"/>
      <c r="CF5542" s="9"/>
      <c r="CG5542" s="9"/>
      <c r="CJ5542" s="9"/>
      <c r="CK5542" s="9"/>
      <c r="CN5542" s="9"/>
      <c r="CO5542" s="9"/>
      <c r="CP5542" s="9"/>
      <c r="CQ5542" s="9"/>
      <c r="CR5542" s="9"/>
      <c r="CS5542" s="9"/>
      <c r="CT5542" s="9"/>
      <c r="CU5542" s="9"/>
      <c r="CV5542" s="9"/>
      <c r="CW5542" s="9"/>
      <c r="CX5542" s="9"/>
      <c r="CY5542" s="9"/>
      <c r="CZ5542" s="9"/>
      <c r="DA5542" s="9"/>
      <c r="DB5542" s="9"/>
      <c r="DC5542" s="9"/>
      <c r="DD5542" s="9"/>
      <c r="DE5542" s="9"/>
      <c r="DF5542" s="9"/>
      <c r="DG5542" s="9"/>
      <c r="DH5542" s="9"/>
      <c r="DI5542" s="9"/>
      <c r="DJ5542" s="9"/>
      <c r="DK5542" s="9"/>
      <c r="DL5542" s="9"/>
      <c r="DM5542" s="9"/>
      <c r="DN5542" s="9"/>
      <c r="DO5542" s="9"/>
      <c r="DP5542" s="9"/>
      <c r="DQ5542" s="9"/>
      <c r="DR5542" s="9"/>
      <c r="DS5542" s="9"/>
      <c r="DT5542" s="9"/>
      <c r="DU5542" s="9"/>
      <c r="DV5542" s="9"/>
      <c r="DW5542" s="9"/>
      <c r="DX5542" s="9"/>
      <c r="DY5542" s="9"/>
      <c r="DZ5542" s="9"/>
      <c r="EA5542" s="9"/>
    </row>
    <row r="5543" spans="2:131" ht="19.5" customHeight="1" x14ac:dyDescent="0.25">
      <c r="B5543" s="9"/>
      <c r="D5543" s="9"/>
      <c r="G5543" s="9"/>
      <c r="R5543" s="9"/>
      <c r="S5543" s="9"/>
      <c r="T5543" s="9"/>
      <c r="U5543" s="9"/>
      <c r="V5543" s="9"/>
      <c r="W5543" s="9"/>
      <c r="X5543" s="9"/>
      <c r="Y5543" s="9"/>
      <c r="Z5543" s="9"/>
      <c r="AA5543" s="9"/>
      <c r="AB5543" s="9"/>
      <c r="AC5543" s="9"/>
      <c r="AD5543" s="9"/>
      <c r="AE5543" s="9"/>
      <c r="AF5543" s="55"/>
      <c r="AG5543" s="55"/>
      <c r="AH5543" s="9"/>
      <c r="AI5543" s="9"/>
      <c r="AJ5543" s="9"/>
      <c r="AK5543" s="9"/>
      <c r="AL5543" s="9"/>
      <c r="AM5543" s="9"/>
      <c r="AN5543" s="9"/>
      <c r="AO5543" s="9"/>
      <c r="AP5543" s="9"/>
      <c r="AQ5543" s="9"/>
      <c r="AR5543" s="9"/>
      <c r="AS5543" s="9"/>
      <c r="AT5543" s="9"/>
      <c r="AU5543" s="9"/>
      <c r="AV5543" s="9"/>
      <c r="AW5543" s="9"/>
      <c r="AX5543" s="9"/>
      <c r="AY5543" s="9"/>
      <c r="AZ5543" s="9"/>
      <c r="BA5543" s="9"/>
      <c r="BB5543" s="9"/>
      <c r="BC5543" s="9"/>
      <c r="BD5543" s="9"/>
      <c r="BE5543" s="9"/>
      <c r="BF5543" s="9"/>
      <c r="BG5543" s="9"/>
      <c r="BH5543" s="9"/>
      <c r="BI5543" s="9"/>
      <c r="BJ5543" s="9"/>
      <c r="BK5543" s="9"/>
      <c r="BL5543" s="9"/>
      <c r="BM5543" s="9"/>
      <c r="BN5543" s="9"/>
      <c r="BO5543" s="9"/>
      <c r="BP5543" s="9"/>
      <c r="BQ5543" s="9"/>
      <c r="BT5543" s="9"/>
      <c r="BU5543" s="9"/>
      <c r="BX5543" s="9"/>
      <c r="BY5543" s="9"/>
      <c r="CB5543" s="9"/>
      <c r="CC5543" s="9"/>
      <c r="CF5543" s="9"/>
      <c r="CG5543" s="9"/>
      <c r="CJ5543" s="9"/>
      <c r="CK5543" s="9"/>
      <c r="CN5543" s="9"/>
      <c r="CO5543" s="9"/>
      <c r="CP5543" s="9"/>
      <c r="CQ5543" s="9"/>
      <c r="CR5543" s="9"/>
      <c r="CS5543" s="9"/>
      <c r="CT5543" s="9"/>
      <c r="CU5543" s="9"/>
      <c r="CV5543" s="9"/>
      <c r="CW5543" s="9"/>
      <c r="CX5543" s="9"/>
      <c r="CY5543" s="9"/>
      <c r="CZ5543" s="9"/>
      <c r="DA5543" s="9"/>
      <c r="DB5543" s="9"/>
      <c r="DC5543" s="9"/>
      <c r="DD5543" s="9"/>
      <c r="DE5543" s="9"/>
      <c r="DF5543" s="9"/>
      <c r="DG5543" s="9"/>
      <c r="DH5543" s="9"/>
      <c r="DI5543" s="9"/>
      <c r="DJ5543" s="9"/>
      <c r="DK5543" s="9"/>
      <c r="DL5543" s="9"/>
      <c r="DM5543" s="9"/>
      <c r="DN5543" s="9"/>
      <c r="DO5543" s="9"/>
      <c r="DP5543" s="9"/>
      <c r="DQ5543" s="9"/>
      <c r="DR5543" s="9"/>
      <c r="DS5543" s="9"/>
      <c r="DT5543" s="9"/>
      <c r="DU5543" s="9"/>
      <c r="DV5543" s="9"/>
      <c r="DW5543" s="9"/>
      <c r="DX5543" s="9"/>
      <c r="DY5543" s="9"/>
      <c r="DZ5543" s="9"/>
      <c r="EA5543" s="9"/>
    </row>
    <row r="5544" spans="2:131" ht="19.5" customHeight="1" x14ac:dyDescent="0.25">
      <c r="B5544" s="9"/>
      <c r="D5544" s="9"/>
      <c r="G5544" s="9"/>
      <c r="R5544" s="9"/>
      <c r="S5544" s="9"/>
      <c r="T5544" s="9"/>
      <c r="U5544" s="9"/>
      <c r="V5544" s="9"/>
      <c r="W5544" s="9"/>
      <c r="X5544" s="9"/>
      <c r="Y5544" s="9"/>
      <c r="Z5544" s="9"/>
      <c r="AA5544" s="9"/>
      <c r="AB5544" s="9"/>
      <c r="AC5544" s="9"/>
      <c r="AD5544" s="9"/>
      <c r="AE5544" s="9"/>
      <c r="AF5544" s="55"/>
      <c r="AG5544" s="55"/>
      <c r="AH5544" s="9"/>
      <c r="AI5544" s="9"/>
      <c r="AJ5544" s="9"/>
      <c r="AK5544" s="9"/>
      <c r="AL5544" s="9"/>
      <c r="AM5544" s="9"/>
      <c r="AN5544" s="9"/>
      <c r="AO5544" s="9"/>
      <c r="AP5544" s="9"/>
      <c r="AQ5544" s="9"/>
      <c r="AR5544" s="9"/>
      <c r="AS5544" s="9"/>
      <c r="AT5544" s="9"/>
      <c r="AU5544" s="9"/>
      <c r="AV5544" s="9"/>
      <c r="AW5544" s="9"/>
      <c r="AX5544" s="9"/>
      <c r="AY5544" s="9"/>
      <c r="AZ5544" s="9"/>
      <c r="BA5544" s="9"/>
      <c r="BB5544" s="9"/>
      <c r="BC5544" s="9"/>
      <c r="BD5544" s="9"/>
      <c r="BE5544" s="9"/>
      <c r="BF5544" s="9"/>
      <c r="BG5544" s="9"/>
      <c r="BH5544" s="9"/>
      <c r="BI5544" s="9"/>
      <c r="BJ5544" s="9"/>
      <c r="BK5544" s="9"/>
      <c r="BL5544" s="9"/>
      <c r="BM5544" s="9"/>
      <c r="BN5544" s="9"/>
      <c r="BO5544" s="9"/>
      <c r="BP5544" s="9"/>
      <c r="BQ5544" s="9"/>
      <c r="BT5544" s="9"/>
      <c r="BU5544" s="9"/>
      <c r="BX5544" s="9"/>
      <c r="BY5544" s="9"/>
      <c r="CB5544" s="9"/>
      <c r="CC5544" s="9"/>
      <c r="CF5544" s="9"/>
      <c r="CG5544" s="9"/>
      <c r="CJ5544" s="9"/>
      <c r="CK5544" s="9"/>
      <c r="CN5544" s="9"/>
      <c r="CO5544" s="9"/>
      <c r="CP5544" s="9"/>
      <c r="CQ5544" s="9"/>
      <c r="CR5544" s="9"/>
      <c r="CS5544" s="9"/>
      <c r="CT5544" s="9"/>
      <c r="CU5544" s="9"/>
      <c r="CV5544" s="9"/>
      <c r="CW5544" s="9"/>
      <c r="CX5544" s="9"/>
      <c r="CY5544" s="9"/>
      <c r="CZ5544" s="9"/>
      <c r="DA5544" s="9"/>
      <c r="DB5544" s="9"/>
      <c r="DC5544" s="9"/>
      <c r="DD5544" s="9"/>
      <c r="DE5544" s="9"/>
      <c r="DF5544" s="9"/>
      <c r="DG5544" s="9"/>
      <c r="DH5544" s="9"/>
      <c r="DI5544" s="9"/>
      <c r="DJ5544" s="9"/>
      <c r="DK5544" s="9"/>
      <c r="DL5544" s="9"/>
      <c r="DM5544" s="9"/>
      <c r="DN5544" s="9"/>
      <c r="DO5544" s="9"/>
      <c r="DP5544" s="9"/>
      <c r="DQ5544" s="9"/>
      <c r="DR5544" s="9"/>
      <c r="DS5544" s="9"/>
      <c r="DT5544" s="9"/>
      <c r="DU5544" s="9"/>
      <c r="DV5544" s="9"/>
      <c r="DW5544" s="9"/>
      <c r="DX5544" s="9"/>
      <c r="DY5544" s="9"/>
      <c r="DZ5544" s="9"/>
      <c r="EA5544" s="9"/>
    </row>
    <row r="5545" spans="2:131" ht="19.5" customHeight="1" x14ac:dyDescent="0.25">
      <c r="B5545" s="9"/>
      <c r="D5545" s="9"/>
      <c r="G5545" s="9"/>
      <c r="R5545" s="9"/>
      <c r="S5545" s="9"/>
      <c r="T5545" s="9"/>
      <c r="U5545" s="9"/>
      <c r="V5545" s="9"/>
      <c r="W5545" s="9"/>
      <c r="X5545" s="9"/>
      <c r="Y5545" s="9"/>
      <c r="Z5545" s="9"/>
      <c r="AA5545" s="9"/>
      <c r="AB5545" s="9"/>
      <c r="AC5545" s="9"/>
      <c r="AD5545" s="9"/>
      <c r="AE5545" s="9"/>
      <c r="AF5545" s="55"/>
      <c r="AG5545" s="55"/>
      <c r="AH5545" s="9"/>
      <c r="AI5545" s="9"/>
      <c r="AJ5545" s="9"/>
      <c r="AK5545" s="9"/>
      <c r="AL5545" s="9"/>
      <c r="AM5545" s="9"/>
      <c r="AN5545" s="9"/>
      <c r="AO5545" s="9"/>
      <c r="AP5545" s="9"/>
      <c r="AQ5545" s="9"/>
      <c r="AR5545" s="9"/>
      <c r="AS5545" s="9"/>
      <c r="AT5545" s="9"/>
      <c r="AU5545" s="9"/>
      <c r="AV5545" s="9"/>
      <c r="AW5545" s="9"/>
      <c r="AX5545" s="9"/>
      <c r="AY5545" s="9"/>
      <c r="AZ5545" s="9"/>
      <c r="BA5545" s="9"/>
      <c r="BB5545" s="9"/>
      <c r="BC5545" s="9"/>
      <c r="BD5545" s="9"/>
      <c r="BE5545" s="9"/>
      <c r="BF5545" s="9"/>
      <c r="BG5545" s="9"/>
      <c r="BH5545" s="9"/>
      <c r="BI5545" s="9"/>
      <c r="BJ5545" s="9"/>
      <c r="BK5545" s="9"/>
      <c r="BL5545" s="9"/>
      <c r="BM5545" s="9"/>
      <c r="BN5545" s="9"/>
      <c r="BO5545" s="9"/>
      <c r="BP5545" s="9"/>
      <c r="BQ5545" s="9"/>
      <c r="BT5545" s="9"/>
      <c r="BU5545" s="9"/>
      <c r="BX5545" s="9"/>
      <c r="BY5545" s="9"/>
      <c r="CB5545" s="9"/>
      <c r="CC5545" s="9"/>
      <c r="CF5545" s="9"/>
      <c r="CG5545" s="9"/>
      <c r="CJ5545" s="9"/>
      <c r="CK5545" s="9"/>
      <c r="CN5545" s="9"/>
      <c r="CO5545" s="9"/>
      <c r="CP5545" s="9"/>
      <c r="CQ5545" s="9"/>
      <c r="CR5545" s="9"/>
      <c r="CS5545" s="9"/>
      <c r="CT5545" s="9"/>
      <c r="CU5545" s="9"/>
      <c r="CV5545" s="9"/>
      <c r="CW5545" s="9"/>
      <c r="CX5545" s="9"/>
      <c r="CY5545" s="9"/>
      <c r="CZ5545" s="9"/>
      <c r="DA5545" s="9"/>
      <c r="DB5545" s="9"/>
      <c r="DC5545" s="9"/>
      <c r="DD5545" s="9"/>
      <c r="DE5545" s="9"/>
      <c r="DF5545" s="9"/>
      <c r="DG5545" s="9"/>
      <c r="DH5545" s="9"/>
      <c r="DI5545" s="9"/>
      <c r="DJ5545" s="9"/>
      <c r="DK5545" s="9"/>
      <c r="DL5545" s="9"/>
      <c r="DM5545" s="9"/>
      <c r="DN5545" s="9"/>
      <c r="DO5545" s="9"/>
      <c r="DP5545" s="9"/>
      <c r="DQ5545" s="9"/>
      <c r="DR5545" s="9"/>
      <c r="DS5545" s="9"/>
      <c r="DT5545" s="9"/>
      <c r="DU5545" s="9"/>
      <c r="DV5545" s="9"/>
      <c r="DW5545" s="9"/>
      <c r="DX5545" s="9"/>
      <c r="DY5545" s="9"/>
      <c r="DZ5545" s="9"/>
      <c r="EA5545" s="9"/>
    </row>
    <row r="5546" spans="2:131" ht="19.5" customHeight="1" x14ac:dyDescent="0.25">
      <c r="B5546" s="9"/>
      <c r="D5546" s="9"/>
      <c r="G5546" s="9"/>
      <c r="R5546" s="9"/>
      <c r="S5546" s="9"/>
      <c r="T5546" s="9"/>
      <c r="U5546" s="9"/>
      <c r="V5546" s="9"/>
      <c r="W5546" s="9"/>
      <c r="X5546" s="9"/>
      <c r="Y5546" s="9"/>
      <c r="Z5546" s="9"/>
      <c r="AA5546" s="9"/>
      <c r="AB5546" s="9"/>
      <c r="AC5546" s="9"/>
      <c r="AD5546" s="9"/>
      <c r="AE5546" s="9"/>
      <c r="AF5546" s="55"/>
      <c r="AG5546" s="55"/>
      <c r="AH5546" s="9"/>
      <c r="AI5546" s="9"/>
      <c r="AJ5546" s="9"/>
      <c r="AK5546" s="9"/>
      <c r="AL5546" s="9"/>
      <c r="AM5546" s="9"/>
      <c r="AN5546" s="9"/>
      <c r="AO5546" s="9"/>
      <c r="AP5546" s="9"/>
      <c r="AQ5546" s="9"/>
      <c r="AR5546" s="9"/>
      <c r="AS5546" s="9"/>
      <c r="AT5546" s="9"/>
      <c r="AU5546" s="9"/>
      <c r="AV5546" s="9"/>
      <c r="AW5546" s="9"/>
      <c r="AX5546" s="9"/>
      <c r="AY5546" s="9"/>
      <c r="AZ5546" s="9"/>
      <c r="BA5546" s="9"/>
      <c r="BB5546" s="9"/>
      <c r="BC5546" s="9"/>
      <c r="BD5546" s="9"/>
      <c r="BE5546" s="9"/>
      <c r="BF5546" s="9"/>
      <c r="BG5546" s="9"/>
      <c r="BH5546" s="9"/>
      <c r="BI5546" s="9"/>
      <c r="BJ5546" s="9"/>
      <c r="BK5546" s="9"/>
      <c r="BL5546" s="9"/>
      <c r="BM5546" s="9"/>
      <c r="BN5546" s="9"/>
      <c r="BO5546" s="9"/>
      <c r="BP5546" s="9"/>
      <c r="BQ5546" s="9"/>
      <c r="BT5546" s="9"/>
      <c r="BU5546" s="9"/>
      <c r="BX5546" s="9"/>
      <c r="BY5546" s="9"/>
      <c r="CB5546" s="9"/>
      <c r="CC5546" s="9"/>
      <c r="CF5546" s="9"/>
      <c r="CG5546" s="9"/>
      <c r="CJ5546" s="9"/>
      <c r="CK5546" s="9"/>
      <c r="CN5546" s="9"/>
      <c r="CO5546" s="9"/>
      <c r="CP5546" s="9"/>
      <c r="CQ5546" s="9"/>
      <c r="CR5546" s="9"/>
      <c r="CS5546" s="9"/>
      <c r="CT5546" s="9"/>
      <c r="CU5546" s="9"/>
      <c r="CV5546" s="9"/>
      <c r="CW5546" s="9"/>
      <c r="CX5546" s="9"/>
      <c r="CY5546" s="9"/>
      <c r="CZ5546" s="9"/>
      <c r="DA5546" s="9"/>
      <c r="DB5546" s="9"/>
      <c r="DC5546" s="9"/>
      <c r="DD5546" s="9"/>
      <c r="DE5546" s="9"/>
      <c r="DF5546" s="9"/>
      <c r="DG5546" s="9"/>
      <c r="DH5546" s="9"/>
      <c r="DI5546" s="9"/>
      <c r="DJ5546" s="9"/>
      <c r="DK5546" s="9"/>
      <c r="DL5546" s="9"/>
      <c r="DM5546" s="9"/>
      <c r="DN5546" s="9"/>
      <c r="DO5546" s="9"/>
      <c r="DP5546" s="9"/>
      <c r="DQ5546" s="9"/>
      <c r="DR5546" s="9"/>
      <c r="DS5546" s="9"/>
      <c r="DT5546" s="9"/>
      <c r="DU5546" s="9"/>
      <c r="DV5546" s="9"/>
      <c r="DW5546" s="9"/>
      <c r="DX5546" s="9"/>
      <c r="DY5546" s="9"/>
      <c r="DZ5546" s="9"/>
      <c r="EA5546" s="9"/>
    </row>
    <row r="5547" spans="2:131" ht="19.5" customHeight="1" x14ac:dyDescent="0.25">
      <c r="B5547" s="9"/>
      <c r="D5547" s="9"/>
      <c r="G5547" s="9"/>
      <c r="R5547" s="9"/>
      <c r="S5547" s="9"/>
      <c r="T5547" s="9"/>
      <c r="U5547" s="9"/>
      <c r="V5547" s="9"/>
      <c r="W5547" s="9"/>
      <c r="X5547" s="9"/>
      <c r="Y5547" s="9"/>
      <c r="Z5547" s="9"/>
      <c r="AA5547" s="9"/>
      <c r="AB5547" s="9"/>
      <c r="AC5547" s="9"/>
      <c r="AD5547" s="9"/>
      <c r="AE5547" s="9"/>
      <c r="AF5547" s="55"/>
      <c r="AG5547" s="55"/>
      <c r="AH5547" s="9"/>
      <c r="AI5547" s="9"/>
      <c r="AJ5547" s="9"/>
      <c r="AK5547" s="9"/>
      <c r="AL5547" s="9"/>
      <c r="AM5547" s="9"/>
      <c r="AN5547" s="9"/>
      <c r="AO5547" s="9"/>
      <c r="AP5547" s="9"/>
      <c r="AQ5547" s="9"/>
      <c r="AR5547" s="9"/>
      <c r="AS5547" s="9"/>
      <c r="AT5547" s="9"/>
      <c r="AU5547" s="9"/>
      <c r="AV5547" s="9"/>
      <c r="AW5547" s="9"/>
      <c r="AX5547" s="9"/>
      <c r="AY5547" s="9"/>
      <c r="AZ5547" s="9"/>
      <c r="BA5547" s="9"/>
      <c r="BB5547" s="9"/>
      <c r="BC5547" s="9"/>
      <c r="BD5547" s="9"/>
      <c r="BE5547" s="9"/>
      <c r="BF5547" s="9"/>
      <c r="BG5547" s="9"/>
      <c r="BH5547" s="9"/>
      <c r="BI5547" s="9"/>
      <c r="BJ5547" s="9"/>
      <c r="BK5547" s="9"/>
      <c r="BL5547" s="9"/>
      <c r="BM5547" s="9"/>
      <c r="BN5547" s="9"/>
      <c r="BO5547" s="9"/>
      <c r="BP5547" s="9"/>
      <c r="BQ5547" s="9"/>
      <c r="BT5547" s="9"/>
      <c r="BU5547" s="9"/>
      <c r="BX5547" s="9"/>
      <c r="BY5547" s="9"/>
      <c r="CB5547" s="9"/>
      <c r="CC5547" s="9"/>
      <c r="CF5547" s="9"/>
      <c r="CG5547" s="9"/>
      <c r="CJ5547" s="9"/>
      <c r="CK5547" s="9"/>
      <c r="CN5547" s="9"/>
      <c r="CO5547" s="9"/>
      <c r="CP5547" s="9"/>
      <c r="CQ5547" s="9"/>
      <c r="CR5547" s="9"/>
      <c r="CS5547" s="9"/>
      <c r="CT5547" s="9"/>
      <c r="CU5547" s="9"/>
      <c r="CV5547" s="9"/>
      <c r="CW5547" s="9"/>
      <c r="CX5547" s="9"/>
      <c r="CY5547" s="9"/>
      <c r="CZ5547" s="9"/>
      <c r="DA5547" s="9"/>
      <c r="DB5547" s="9"/>
      <c r="DC5547" s="9"/>
      <c r="DD5547" s="9"/>
      <c r="DE5547" s="9"/>
      <c r="DF5547" s="9"/>
      <c r="DG5547" s="9"/>
      <c r="DH5547" s="9"/>
      <c r="DI5547" s="9"/>
      <c r="DJ5547" s="9"/>
      <c r="DK5547" s="9"/>
      <c r="DL5547" s="9"/>
      <c r="DM5547" s="9"/>
      <c r="DN5547" s="9"/>
      <c r="DO5547" s="9"/>
      <c r="DP5547" s="9"/>
      <c r="DQ5547" s="9"/>
      <c r="DR5547" s="9"/>
      <c r="DS5547" s="9"/>
      <c r="DT5547" s="9"/>
      <c r="DU5547" s="9"/>
      <c r="DV5547" s="9"/>
      <c r="DW5547" s="9"/>
      <c r="DX5547" s="9"/>
      <c r="DY5547" s="9"/>
      <c r="DZ5547" s="9"/>
      <c r="EA5547" s="9"/>
    </row>
    <row r="5548" spans="2:131" ht="19.5" customHeight="1" x14ac:dyDescent="0.25">
      <c r="B5548" s="9"/>
      <c r="D5548" s="9"/>
      <c r="G5548" s="9"/>
      <c r="R5548" s="9"/>
      <c r="S5548" s="9"/>
      <c r="T5548" s="9"/>
      <c r="U5548" s="9"/>
      <c r="V5548" s="9"/>
      <c r="W5548" s="9"/>
      <c r="X5548" s="9"/>
      <c r="Y5548" s="9"/>
      <c r="Z5548" s="9"/>
      <c r="AA5548" s="9"/>
      <c r="AB5548" s="9"/>
      <c r="AC5548" s="9"/>
      <c r="AD5548" s="9"/>
      <c r="AE5548" s="9"/>
      <c r="AF5548" s="55"/>
      <c r="AG5548" s="55"/>
      <c r="AH5548" s="9"/>
      <c r="AI5548" s="9"/>
      <c r="AJ5548" s="9"/>
      <c r="AK5548" s="9"/>
      <c r="AL5548" s="9"/>
      <c r="AM5548" s="9"/>
      <c r="AN5548" s="9"/>
      <c r="AO5548" s="9"/>
      <c r="AP5548" s="9"/>
      <c r="AQ5548" s="9"/>
      <c r="AR5548" s="9"/>
      <c r="AS5548" s="9"/>
      <c r="AT5548" s="9"/>
      <c r="AU5548" s="9"/>
      <c r="AV5548" s="9"/>
      <c r="AW5548" s="9"/>
      <c r="AX5548" s="9"/>
      <c r="AY5548" s="9"/>
      <c r="AZ5548" s="9"/>
      <c r="BA5548" s="9"/>
      <c r="BB5548" s="9"/>
      <c r="BC5548" s="9"/>
      <c r="BD5548" s="9"/>
      <c r="BE5548" s="9"/>
      <c r="BF5548" s="9"/>
      <c r="BG5548" s="9"/>
      <c r="BH5548" s="9"/>
      <c r="BI5548" s="9"/>
      <c r="BJ5548" s="9"/>
      <c r="BK5548" s="9"/>
      <c r="BL5548" s="9"/>
      <c r="BM5548" s="9"/>
      <c r="BN5548" s="9"/>
      <c r="BO5548" s="9"/>
      <c r="BP5548" s="9"/>
      <c r="BQ5548" s="9"/>
      <c r="BT5548" s="9"/>
      <c r="BU5548" s="9"/>
      <c r="BX5548" s="9"/>
      <c r="BY5548" s="9"/>
      <c r="CB5548" s="9"/>
      <c r="CC5548" s="9"/>
      <c r="CF5548" s="9"/>
      <c r="CG5548" s="9"/>
      <c r="CJ5548" s="9"/>
      <c r="CK5548" s="9"/>
      <c r="CN5548" s="9"/>
      <c r="CO5548" s="9"/>
      <c r="CP5548" s="9"/>
      <c r="CQ5548" s="9"/>
      <c r="CR5548" s="9"/>
      <c r="CS5548" s="9"/>
      <c r="CT5548" s="9"/>
      <c r="CU5548" s="9"/>
      <c r="CV5548" s="9"/>
      <c r="CW5548" s="9"/>
      <c r="CX5548" s="9"/>
      <c r="CY5548" s="9"/>
      <c r="CZ5548" s="9"/>
      <c r="DA5548" s="9"/>
      <c r="DB5548" s="9"/>
      <c r="DC5548" s="9"/>
      <c r="DD5548" s="9"/>
      <c r="DE5548" s="9"/>
      <c r="DF5548" s="9"/>
      <c r="DG5548" s="9"/>
      <c r="DH5548" s="9"/>
      <c r="DI5548" s="9"/>
      <c r="DJ5548" s="9"/>
      <c r="DK5548" s="9"/>
      <c r="DL5548" s="9"/>
      <c r="DM5548" s="9"/>
      <c r="DN5548" s="9"/>
      <c r="DO5548" s="9"/>
      <c r="DP5548" s="9"/>
      <c r="DQ5548" s="9"/>
      <c r="DR5548" s="9"/>
      <c r="DS5548" s="9"/>
      <c r="DT5548" s="9"/>
      <c r="DU5548" s="9"/>
      <c r="DV5548" s="9"/>
      <c r="DW5548" s="9"/>
      <c r="DX5548" s="9"/>
      <c r="DY5548" s="9"/>
      <c r="DZ5548" s="9"/>
      <c r="EA5548" s="9"/>
    </row>
    <row r="5549" spans="2:131" ht="19.5" customHeight="1" x14ac:dyDescent="0.25">
      <c r="B5549" s="9"/>
      <c r="D5549" s="9"/>
      <c r="G5549" s="9"/>
      <c r="R5549" s="9"/>
      <c r="S5549" s="9"/>
      <c r="T5549" s="9"/>
      <c r="U5549" s="9"/>
      <c r="V5549" s="9"/>
      <c r="W5549" s="9"/>
      <c r="X5549" s="9"/>
      <c r="Y5549" s="9"/>
      <c r="Z5549" s="9"/>
      <c r="AA5549" s="9"/>
      <c r="AB5549" s="9"/>
      <c r="AC5549" s="9"/>
      <c r="AD5549" s="9"/>
      <c r="AE5549" s="9"/>
      <c r="AF5549" s="55"/>
      <c r="AG5549" s="55"/>
      <c r="AH5549" s="9"/>
      <c r="AI5549" s="9"/>
      <c r="AJ5549" s="9"/>
      <c r="AK5549" s="9"/>
      <c r="AL5549" s="9"/>
      <c r="AM5549" s="9"/>
      <c r="AN5549" s="9"/>
      <c r="AO5549" s="9"/>
      <c r="AP5549" s="9"/>
      <c r="AQ5549" s="9"/>
      <c r="AR5549" s="9"/>
      <c r="AS5549" s="9"/>
      <c r="AT5549" s="9"/>
      <c r="AU5549" s="9"/>
      <c r="AV5549" s="9"/>
      <c r="AW5549" s="9"/>
      <c r="AX5549" s="9"/>
      <c r="AY5549" s="9"/>
      <c r="AZ5549" s="9"/>
      <c r="BA5549" s="9"/>
      <c r="BB5549" s="9"/>
      <c r="BC5549" s="9"/>
      <c r="BD5549" s="9"/>
      <c r="BE5549" s="9"/>
      <c r="BF5549" s="9"/>
      <c r="BG5549" s="9"/>
      <c r="BH5549" s="9"/>
      <c r="BI5549" s="9"/>
      <c r="BJ5549" s="9"/>
      <c r="BK5549" s="9"/>
      <c r="BL5549" s="9"/>
      <c r="BM5549" s="9"/>
      <c r="BN5549" s="9"/>
      <c r="BO5549" s="9"/>
      <c r="BP5549" s="9"/>
      <c r="BQ5549" s="9"/>
      <c r="BT5549" s="9"/>
      <c r="BU5549" s="9"/>
      <c r="BX5549" s="9"/>
      <c r="BY5549" s="9"/>
      <c r="CB5549" s="9"/>
      <c r="CC5549" s="9"/>
      <c r="CF5549" s="9"/>
      <c r="CG5549" s="9"/>
      <c r="CJ5549" s="9"/>
      <c r="CK5549" s="9"/>
      <c r="CN5549" s="9"/>
      <c r="CO5549" s="9"/>
      <c r="CP5549" s="9"/>
      <c r="CQ5549" s="9"/>
      <c r="CR5549" s="9"/>
      <c r="CS5549" s="9"/>
      <c r="CT5549" s="9"/>
      <c r="CU5549" s="9"/>
      <c r="CV5549" s="9"/>
      <c r="CW5549" s="9"/>
      <c r="CX5549" s="9"/>
      <c r="CY5549" s="9"/>
      <c r="CZ5549" s="9"/>
      <c r="DA5549" s="9"/>
      <c r="DB5549" s="9"/>
      <c r="DC5549" s="9"/>
      <c r="DD5549" s="9"/>
      <c r="DE5549" s="9"/>
      <c r="DF5549" s="9"/>
      <c r="DG5549" s="9"/>
      <c r="DH5549" s="9"/>
      <c r="DI5549" s="9"/>
      <c r="DJ5549" s="9"/>
      <c r="DK5549" s="9"/>
      <c r="DL5549" s="9"/>
      <c r="DM5549" s="9"/>
      <c r="DN5549" s="9"/>
      <c r="DO5549" s="9"/>
      <c r="DP5549" s="9"/>
      <c r="DQ5549" s="9"/>
      <c r="DR5549" s="9"/>
      <c r="DS5549" s="9"/>
      <c r="DT5549" s="9"/>
      <c r="DU5549" s="9"/>
      <c r="DV5549" s="9"/>
      <c r="DW5549" s="9"/>
      <c r="DX5549" s="9"/>
      <c r="DY5549" s="9"/>
      <c r="DZ5549" s="9"/>
      <c r="EA5549" s="9"/>
    </row>
    <row r="5550" spans="2:131" ht="19.5" customHeight="1" x14ac:dyDescent="0.25">
      <c r="B5550" s="9"/>
      <c r="D5550" s="9"/>
      <c r="G5550" s="9"/>
      <c r="R5550" s="9"/>
      <c r="S5550" s="9"/>
      <c r="T5550" s="9"/>
      <c r="U5550" s="9"/>
      <c r="V5550" s="9"/>
      <c r="W5550" s="9"/>
      <c r="X5550" s="9"/>
      <c r="Y5550" s="9"/>
      <c r="Z5550" s="9"/>
      <c r="AA5550" s="9"/>
      <c r="AB5550" s="9"/>
      <c r="AC5550" s="9"/>
      <c r="AD5550" s="9"/>
      <c r="AE5550" s="9"/>
      <c r="AF5550" s="55"/>
      <c r="AG5550" s="55"/>
      <c r="AH5550" s="9"/>
      <c r="AI5550" s="9"/>
      <c r="AJ5550" s="9"/>
      <c r="AK5550" s="9"/>
      <c r="AL5550" s="9"/>
      <c r="AM5550" s="9"/>
      <c r="AN5550" s="9"/>
      <c r="AO5550" s="9"/>
      <c r="AP5550" s="9"/>
      <c r="AQ5550" s="9"/>
      <c r="AR5550" s="9"/>
      <c r="AS5550" s="9"/>
      <c r="AT5550" s="9"/>
      <c r="AU5550" s="9"/>
      <c r="AV5550" s="9"/>
      <c r="AW5550" s="9"/>
      <c r="AX5550" s="9"/>
      <c r="AY5550" s="9"/>
      <c r="AZ5550" s="9"/>
      <c r="BA5550" s="9"/>
      <c r="BB5550" s="9"/>
      <c r="BC5550" s="9"/>
      <c r="BD5550" s="9"/>
      <c r="BE5550" s="9"/>
      <c r="BF5550" s="9"/>
      <c r="BG5550" s="9"/>
      <c r="BH5550" s="9"/>
      <c r="BI5550" s="9"/>
      <c r="BJ5550" s="9"/>
      <c r="BK5550" s="9"/>
      <c r="BL5550" s="9"/>
      <c r="BM5550" s="9"/>
      <c r="BN5550" s="9"/>
      <c r="BO5550" s="9"/>
      <c r="BP5550" s="9"/>
      <c r="BQ5550" s="9"/>
      <c r="BT5550" s="9"/>
      <c r="BU5550" s="9"/>
      <c r="BX5550" s="9"/>
      <c r="BY5550" s="9"/>
      <c r="CB5550" s="9"/>
      <c r="CC5550" s="9"/>
      <c r="CF5550" s="9"/>
      <c r="CG5550" s="9"/>
      <c r="CJ5550" s="9"/>
      <c r="CK5550" s="9"/>
      <c r="CN5550" s="9"/>
      <c r="CO5550" s="9"/>
      <c r="CP5550" s="9"/>
      <c r="CQ5550" s="9"/>
      <c r="CR5550" s="9"/>
      <c r="CS5550" s="9"/>
      <c r="CT5550" s="9"/>
      <c r="CU5550" s="9"/>
      <c r="CV5550" s="9"/>
      <c r="CW5550" s="9"/>
      <c r="CX5550" s="9"/>
      <c r="CY5550" s="9"/>
      <c r="CZ5550" s="9"/>
      <c r="DA5550" s="9"/>
      <c r="DB5550" s="9"/>
      <c r="DC5550" s="9"/>
      <c r="DD5550" s="9"/>
      <c r="DE5550" s="9"/>
      <c r="DF5550" s="9"/>
      <c r="DG5550" s="9"/>
      <c r="DH5550" s="9"/>
      <c r="DI5550" s="9"/>
      <c r="DJ5550" s="9"/>
      <c r="DK5550" s="9"/>
      <c r="DL5550" s="9"/>
      <c r="DM5550" s="9"/>
      <c r="DN5550" s="9"/>
      <c r="DO5550" s="9"/>
      <c r="DP5550" s="9"/>
      <c r="DQ5550" s="9"/>
      <c r="DR5550" s="9"/>
      <c r="DS5550" s="9"/>
      <c r="DT5550" s="9"/>
      <c r="DU5550" s="9"/>
      <c r="DV5550" s="9"/>
      <c r="DW5550" s="9"/>
      <c r="DX5550" s="9"/>
      <c r="DY5550" s="9"/>
      <c r="DZ5550" s="9"/>
      <c r="EA5550" s="9"/>
    </row>
    <row r="5551" spans="2:131" ht="19.5" customHeight="1" x14ac:dyDescent="0.25">
      <c r="B5551" s="9"/>
      <c r="D5551" s="9"/>
      <c r="G5551" s="9"/>
      <c r="R5551" s="9"/>
      <c r="S5551" s="9"/>
      <c r="T5551" s="9"/>
      <c r="U5551" s="9"/>
      <c r="V5551" s="9"/>
      <c r="W5551" s="9"/>
      <c r="X5551" s="9"/>
      <c r="Y5551" s="9"/>
      <c r="Z5551" s="9"/>
      <c r="AA5551" s="9"/>
      <c r="AB5551" s="9"/>
      <c r="AC5551" s="9"/>
      <c r="AD5551" s="9"/>
      <c r="AE5551" s="9"/>
      <c r="AF5551" s="55"/>
      <c r="AG5551" s="55"/>
      <c r="AH5551" s="9"/>
      <c r="AI5551" s="9"/>
      <c r="AJ5551" s="9"/>
      <c r="AK5551" s="9"/>
      <c r="AL5551" s="9"/>
      <c r="AM5551" s="9"/>
      <c r="AN5551" s="9"/>
      <c r="AO5551" s="9"/>
      <c r="AP5551" s="9"/>
      <c r="AQ5551" s="9"/>
      <c r="AR5551" s="9"/>
      <c r="AS5551" s="9"/>
      <c r="AT5551" s="9"/>
      <c r="AU5551" s="9"/>
      <c r="AV5551" s="9"/>
      <c r="AW5551" s="9"/>
      <c r="AX5551" s="9"/>
      <c r="AY5551" s="9"/>
      <c r="AZ5551" s="9"/>
      <c r="BA5551" s="9"/>
      <c r="BB5551" s="9"/>
      <c r="BC5551" s="9"/>
      <c r="BD5551" s="9"/>
      <c r="BE5551" s="9"/>
      <c r="BF5551" s="9"/>
      <c r="BG5551" s="9"/>
      <c r="BH5551" s="9"/>
      <c r="BI5551" s="9"/>
      <c r="BJ5551" s="9"/>
      <c r="BK5551" s="9"/>
      <c r="BL5551" s="9"/>
      <c r="BM5551" s="9"/>
      <c r="BN5551" s="9"/>
      <c r="BO5551" s="9"/>
      <c r="BP5551" s="9"/>
      <c r="BQ5551" s="9"/>
      <c r="BT5551" s="9"/>
      <c r="BU5551" s="9"/>
      <c r="BX5551" s="9"/>
      <c r="BY5551" s="9"/>
      <c r="CB5551" s="9"/>
      <c r="CC5551" s="9"/>
      <c r="CF5551" s="9"/>
      <c r="CG5551" s="9"/>
      <c r="CJ5551" s="9"/>
      <c r="CK5551" s="9"/>
      <c r="CN5551" s="9"/>
      <c r="CO5551" s="9"/>
      <c r="CP5551" s="9"/>
      <c r="CQ5551" s="9"/>
      <c r="CR5551" s="9"/>
      <c r="CS5551" s="9"/>
      <c r="CT5551" s="9"/>
      <c r="CU5551" s="9"/>
      <c r="CV5551" s="9"/>
      <c r="CW5551" s="9"/>
      <c r="CX5551" s="9"/>
      <c r="CY5551" s="9"/>
      <c r="CZ5551" s="9"/>
      <c r="DA5551" s="9"/>
      <c r="DB5551" s="9"/>
      <c r="DC5551" s="9"/>
      <c r="DD5551" s="9"/>
      <c r="DE5551" s="9"/>
      <c r="DF5551" s="9"/>
      <c r="DG5551" s="9"/>
      <c r="DH5551" s="9"/>
      <c r="DI5551" s="9"/>
      <c r="DJ5551" s="9"/>
      <c r="DK5551" s="9"/>
      <c r="DL5551" s="9"/>
      <c r="DM5551" s="9"/>
      <c r="DN5551" s="9"/>
      <c r="DO5551" s="9"/>
      <c r="DP5551" s="9"/>
      <c r="DQ5551" s="9"/>
      <c r="DR5551" s="9"/>
      <c r="DS5551" s="9"/>
      <c r="DT5551" s="9"/>
      <c r="DU5551" s="9"/>
      <c r="DV5551" s="9"/>
      <c r="DW5551" s="9"/>
      <c r="DX5551" s="9"/>
      <c r="DY5551" s="9"/>
      <c r="DZ5551" s="9"/>
      <c r="EA5551" s="9"/>
    </row>
    <row r="5552" spans="2:131" ht="19.5" customHeight="1" x14ac:dyDescent="0.25">
      <c r="B5552" s="9"/>
      <c r="D5552" s="9"/>
      <c r="G5552" s="9"/>
      <c r="R5552" s="9"/>
      <c r="S5552" s="9"/>
      <c r="T5552" s="9"/>
      <c r="U5552" s="9"/>
      <c r="V5552" s="9"/>
      <c r="W5552" s="9"/>
      <c r="X5552" s="9"/>
      <c r="Y5552" s="9"/>
      <c r="Z5552" s="9"/>
      <c r="AA5552" s="9"/>
      <c r="AB5552" s="9"/>
      <c r="AC5552" s="9"/>
      <c r="AD5552" s="9"/>
      <c r="AE5552" s="9"/>
      <c r="AF5552" s="55"/>
      <c r="AG5552" s="55"/>
      <c r="AH5552" s="9"/>
      <c r="AI5552" s="9"/>
      <c r="AJ5552" s="9"/>
      <c r="AK5552" s="9"/>
      <c r="AL5552" s="9"/>
      <c r="AM5552" s="9"/>
      <c r="AN5552" s="9"/>
      <c r="AO5552" s="9"/>
      <c r="AP5552" s="9"/>
      <c r="AQ5552" s="9"/>
      <c r="AR5552" s="9"/>
      <c r="AS5552" s="9"/>
      <c r="AT5552" s="9"/>
      <c r="AU5552" s="9"/>
      <c r="AV5552" s="9"/>
      <c r="AW5552" s="9"/>
      <c r="AX5552" s="9"/>
      <c r="AY5552" s="9"/>
      <c r="AZ5552" s="9"/>
      <c r="BA5552" s="9"/>
      <c r="BB5552" s="9"/>
      <c r="BC5552" s="9"/>
      <c r="BD5552" s="9"/>
      <c r="BE5552" s="9"/>
      <c r="BF5552" s="9"/>
      <c r="BG5552" s="9"/>
      <c r="BH5552" s="9"/>
      <c r="BI5552" s="9"/>
      <c r="BJ5552" s="9"/>
      <c r="BK5552" s="9"/>
      <c r="BL5552" s="9"/>
      <c r="BM5552" s="9"/>
      <c r="BN5552" s="9"/>
      <c r="BO5552" s="9"/>
      <c r="BP5552" s="9"/>
      <c r="BQ5552" s="9"/>
      <c r="BT5552" s="9"/>
      <c r="BU5552" s="9"/>
      <c r="BX5552" s="9"/>
      <c r="BY5552" s="9"/>
      <c r="CB5552" s="9"/>
      <c r="CC5552" s="9"/>
      <c r="CF5552" s="9"/>
      <c r="CG5552" s="9"/>
      <c r="CJ5552" s="9"/>
      <c r="CK5552" s="9"/>
      <c r="CN5552" s="9"/>
      <c r="CO5552" s="9"/>
      <c r="CP5552" s="9"/>
      <c r="CQ5552" s="9"/>
      <c r="CR5552" s="9"/>
      <c r="CS5552" s="9"/>
      <c r="CT5552" s="9"/>
      <c r="CU5552" s="9"/>
      <c r="CV5552" s="9"/>
      <c r="CW5552" s="9"/>
      <c r="CX5552" s="9"/>
      <c r="CY5552" s="9"/>
      <c r="CZ5552" s="9"/>
      <c r="DA5552" s="9"/>
      <c r="DB5552" s="9"/>
      <c r="DC5552" s="9"/>
      <c r="DD5552" s="9"/>
      <c r="DE5552" s="9"/>
      <c r="DF5552" s="9"/>
      <c r="DG5552" s="9"/>
      <c r="DH5552" s="9"/>
      <c r="DI5552" s="9"/>
      <c r="DJ5552" s="9"/>
      <c r="DK5552" s="9"/>
      <c r="DL5552" s="9"/>
      <c r="DM5552" s="9"/>
      <c r="DN5552" s="9"/>
      <c r="DO5552" s="9"/>
      <c r="DP5552" s="9"/>
      <c r="DQ5552" s="9"/>
      <c r="DR5552" s="9"/>
      <c r="DS5552" s="9"/>
      <c r="DT5552" s="9"/>
      <c r="DU5552" s="9"/>
      <c r="DV5552" s="9"/>
      <c r="DW5552" s="9"/>
      <c r="DX5552" s="9"/>
      <c r="DY5552" s="9"/>
      <c r="DZ5552" s="9"/>
      <c r="EA5552" s="9"/>
    </row>
    <row r="5553" spans="2:131" ht="19.5" customHeight="1" x14ac:dyDescent="0.25">
      <c r="B5553" s="9"/>
      <c r="D5553" s="9"/>
      <c r="G5553" s="9"/>
      <c r="R5553" s="9"/>
      <c r="S5553" s="9"/>
      <c r="T5553" s="9"/>
      <c r="U5553" s="9"/>
      <c r="V5553" s="9"/>
      <c r="W5553" s="9"/>
      <c r="X5553" s="9"/>
      <c r="Y5553" s="9"/>
      <c r="Z5553" s="9"/>
      <c r="AA5553" s="9"/>
      <c r="AB5553" s="9"/>
      <c r="AC5553" s="9"/>
      <c r="AD5553" s="9"/>
      <c r="AE5553" s="9"/>
      <c r="AF5553" s="55"/>
      <c r="AG5553" s="55"/>
      <c r="AH5553" s="9"/>
      <c r="AI5553" s="9"/>
      <c r="AJ5553" s="9"/>
      <c r="AK5553" s="9"/>
      <c r="AL5553" s="9"/>
      <c r="AM5553" s="9"/>
      <c r="AN5553" s="9"/>
      <c r="AO5553" s="9"/>
      <c r="AP5553" s="9"/>
      <c r="AQ5553" s="9"/>
      <c r="AR5553" s="9"/>
      <c r="AS5553" s="9"/>
      <c r="AT5553" s="9"/>
      <c r="AU5553" s="9"/>
      <c r="AV5553" s="9"/>
      <c r="AW5553" s="9"/>
      <c r="AX5553" s="9"/>
      <c r="AY5553" s="9"/>
      <c r="AZ5553" s="9"/>
      <c r="BA5553" s="9"/>
      <c r="BB5553" s="9"/>
      <c r="BC5553" s="9"/>
      <c r="BD5553" s="9"/>
      <c r="BE5553" s="9"/>
      <c r="BF5553" s="9"/>
      <c r="BG5553" s="9"/>
      <c r="BH5553" s="9"/>
      <c r="BI5553" s="9"/>
      <c r="BJ5553" s="9"/>
      <c r="BK5553" s="9"/>
      <c r="BL5553" s="9"/>
      <c r="BM5553" s="9"/>
      <c r="BN5553" s="9"/>
      <c r="BO5553" s="9"/>
      <c r="BP5553" s="9"/>
      <c r="BQ5553" s="9"/>
      <c r="BT5553" s="9"/>
      <c r="BU5553" s="9"/>
      <c r="BX5553" s="9"/>
      <c r="BY5553" s="9"/>
      <c r="CB5553" s="9"/>
      <c r="CC5553" s="9"/>
      <c r="CF5553" s="9"/>
      <c r="CG5553" s="9"/>
      <c r="CJ5553" s="9"/>
      <c r="CK5553" s="9"/>
      <c r="CN5553" s="9"/>
      <c r="CO5553" s="9"/>
      <c r="CP5553" s="9"/>
      <c r="CQ5553" s="9"/>
      <c r="CR5553" s="9"/>
      <c r="CS5553" s="9"/>
      <c r="CT5553" s="9"/>
      <c r="CU5553" s="9"/>
      <c r="CV5553" s="9"/>
      <c r="CW5553" s="9"/>
      <c r="CX5553" s="9"/>
      <c r="CY5553" s="9"/>
      <c r="CZ5553" s="9"/>
      <c r="DA5553" s="9"/>
      <c r="DB5553" s="9"/>
      <c r="DC5553" s="9"/>
      <c r="DD5553" s="9"/>
      <c r="DE5553" s="9"/>
      <c r="DF5553" s="9"/>
      <c r="DG5553" s="9"/>
      <c r="DH5553" s="9"/>
      <c r="DI5553" s="9"/>
      <c r="DJ5553" s="9"/>
      <c r="DK5553" s="9"/>
      <c r="DL5553" s="9"/>
      <c r="DM5553" s="9"/>
      <c r="DN5553" s="9"/>
      <c r="DO5553" s="9"/>
      <c r="DP5553" s="9"/>
      <c r="DQ5553" s="9"/>
      <c r="DR5553" s="9"/>
      <c r="DS5553" s="9"/>
      <c r="DT5553" s="9"/>
      <c r="DU5553" s="9"/>
      <c r="DV5553" s="9"/>
      <c r="DW5553" s="9"/>
      <c r="DX5553" s="9"/>
      <c r="DY5553" s="9"/>
      <c r="DZ5553" s="9"/>
      <c r="EA5553" s="9"/>
    </row>
    <row r="5554" spans="2:131" ht="19.5" customHeight="1" x14ac:dyDescent="0.25">
      <c r="B5554" s="9"/>
      <c r="D5554" s="9"/>
      <c r="G5554" s="9"/>
      <c r="R5554" s="9"/>
      <c r="S5554" s="9"/>
      <c r="T5554" s="9"/>
      <c r="U5554" s="9"/>
      <c r="V5554" s="9"/>
      <c r="W5554" s="9"/>
      <c r="X5554" s="9"/>
      <c r="Y5554" s="9"/>
      <c r="Z5554" s="9"/>
      <c r="AA5554" s="9"/>
      <c r="AB5554" s="9"/>
      <c r="AC5554" s="9"/>
      <c r="AD5554" s="9"/>
      <c r="AE5554" s="9"/>
      <c r="AF5554" s="55"/>
      <c r="AG5554" s="55"/>
      <c r="AH5554" s="9"/>
      <c r="AI5554" s="9"/>
      <c r="AJ5554" s="9"/>
      <c r="AK5554" s="9"/>
      <c r="AL5554" s="9"/>
      <c r="AM5554" s="9"/>
      <c r="AN5554" s="9"/>
      <c r="AO5554" s="9"/>
      <c r="AP5554" s="9"/>
      <c r="AQ5554" s="9"/>
      <c r="AR5554" s="9"/>
      <c r="AS5554" s="9"/>
      <c r="AT5554" s="9"/>
      <c r="AU5554" s="9"/>
      <c r="AV5554" s="9"/>
      <c r="AW5554" s="9"/>
      <c r="AX5554" s="9"/>
      <c r="AY5554" s="9"/>
      <c r="AZ5554" s="9"/>
      <c r="BA5554" s="9"/>
      <c r="BB5554" s="9"/>
      <c r="BC5554" s="9"/>
      <c r="BD5554" s="9"/>
      <c r="BE5554" s="9"/>
      <c r="BF5554" s="9"/>
      <c r="BG5554" s="9"/>
      <c r="BH5554" s="9"/>
      <c r="BI5554" s="9"/>
      <c r="BJ5554" s="9"/>
      <c r="BK5554" s="9"/>
      <c r="BL5554" s="9"/>
      <c r="BM5554" s="9"/>
      <c r="BN5554" s="9"/>
      <c r="BO5554" s="9"/>
      <c r="BP5554" s="9"/>
      <c r="BQ5554" s="9"/>
      <c r="BT5554" s="9"/>
      <c r="BU5554" s="9"/>
      <c r="BX5554" s="9"/>
      <c r="BY5554" s="9"/>
      <c r="CB5554" s="9"/>
      <c r="CC5554" s="9"/>
      <c r="CF5554" s="9"/>
      <c r="CG5554" s="9"/>
      <c r="CJ5554" s="9"/>
      <c r="CK5554" s="9"/>
      <c r="CN5554" s="9"/>
      <c r="CO5554" s="9"/>
      <c r="CP5554" s="9"/>
      <c r="CQ5554" s="9"/>
      <c r="CR5554" s="9"/>
      <c r="CS5554" s="9"/>
      <c r="CT5554" s="9"/>
      <c r="CU5554" s="9"/>
      <c r="CV5554" s="9"/>
      <c r="CW5554" s="9"/>
      <c r="CX5554" s="9"/>
      <c r="CY5554" s="9"/>
      <c r="CZ5554" s="9"/>
      <c r="DA5554" s="9"/>
      <c r="DB5554" s="9"/>
      <c r="DC5554" s="9"/>
      <c r="DD5554" s="9"/>
      <c r="DE5554" s="9"/>
      <c r="DF5554" s="9"/>
      <c r="DG5554" s="9"/>
      <c r="DH5554" s="9"/>
      <c r="DI5554" s="9"/>
      <c r="DJ5554" s="9"/>
      <c r="DK5554" s="9"/>
      <c r="DL5554" s="9"/>
      <c r="DM5554" s="9"/>
      <c r="DN5554" s="9"/>
      <c r="DO5554" s="9"/>
      <c r="DP5554" s="9"/>
      <c r="DQ5554" s="9"/>
      <c r="DR5554" s="9"/>
      <c r="DS5554" s="9"/>
      <c r="DT5554" s="9"/>
      <c r="DU5554" s="9"/>
      <c r="DV5554" s="9"/>
      <c r="DW5554" s="9"/>
      <c r="DX5554" s="9"/>
      <c r="DY5554" s="9"/>
      <c r="DZ5554" s="9"/>
      <c r="EA5554" s="9"/>
    </row>
    <row r="5555" spans="2:131" ht="19.5" customHeight="1" x14ac:dyDescent="0.25">
      <c r="B5555" s="9"/>
      <c r="D5555" s="9"/>
      <c r="G5555" s="9"/>
      <c r="R5555" s="9"/>
      <c r="S5555" s="9"/>
      <c r="T5555" s="9"/>
      <c r="U5555" s="9"/>
      <c r="V5555" s="9"/>
      <c r="W5555" s="9"/>
      <c r="X5555" s="9"/>
      <c r="Y5555" s="9"/>
      <c r="Z5555" s="9"/>
      <c r="AA5555" s="9"/>
      <c r="AB5555" s="9"/>
      <c r="AC5555" s="9"/>
      <c r="AD5555" s="9"/>
      <c r="AE5555" s="9"/>
      <c r="AF5555" s="55"/>
      <c r="AG5555" s="55"/>
      <c r="AH5555" s="9"/>
      <c r="AI5555" s="9"/>
      <c r="AJ5555" s="9"/>
      <c r="AK5555" s="9"/>
      <c r="AL5555" s="9"/>
      <c r="AM5555" s="9"/>
      <c r="AN5555" s="9"/>
      <c r="AO5555" s="9"/>
      <c r="AP5555" s="9"/>
      <c r="AQ5555" s="9"/>
      <c r="AR5555" s="9"/>
      <c r="AS5555" s="9"/>
      <c r="AT5555" s="9"/>
      <c r="AU5555" s="9"/>
      <c r="AV5555" s="9"/>
      <c r="AW5555" s="9"/>
      <c r="AX5555" s="9"/>
      <c r="AY5555" s="9"/>
      <c r="AZ5555" s="9"/>
      <c r="BA5555" s="9"/>
      <c r="BB5555" s="9"/>
      <c r="BC5555" s="9"/>
      <c r="BD5555" s="9"/>
      <c r="BE5555" s="9"/>
      <c r="BF5555" s="9"/>
      <c r="BG5555" s="9"/>
      <c r="BH5555" s="9"/>
      <c r="BI5555" s="9"/>
      <c r="BJ5555" s="9"/>
      <c r="BK5555" s="9"/>
      <c r="BL5555" s="9"/>
      <c r="BM5555" s="9"/>
      <c r="BN5555" s="9"/>
      <c r="BO5555" s="9"/>
      <c r="BP5555" s="9"/>
      <c r="BQ5555" s="9"/>
      <c r="BT5555" s="9"/>
      <c r="BU5555" s="9"/>
      <c r="BX5555" s="9"/>
      <c r="BY5555" s="9"/>
      <c r="CB5555" s="9"/>
      <c r="CC5555" s="9"/>
      <c r="CF5555" s="9"/>
      <c r="CG5555" s="9"/>
      <c r="CJ5555" s="9"/>
      <c r="CK5555" s="9"/>
      <c r="CN5555" s="9"/>
      <c r="CO5555" s="9"/>
      <c r="CP5555" s="9"/>
      <c r="CQ5555" s="9"/>
      <c r="CR5555" s="9"/>
      <c r="CS5555" s="9"/>
      <c r="CT5555" s="9"/>
      <c r="CU5555" s="9"/>
      <c r="CV5555" s="9"/>
      <c r="CW5555" s="9"/>
      <c r="CX5555" s="9"/>
      <c r="CY5555" s="9"/>
      <c r="CZ5555" s="9"/>
      <c r="DA5555" s="9"/>
      <c r="DB5555" s="9"/>
      <c r="DC5555" s="9"/>
      <c r="DD5555" s="9"/>
      <c r="DE5555" s="9"/>
      <c r="DF5555" s="9"/>
      <c r="DG5555" s="9"/>
      <c r="DH5555" s="9"/>
      <c r="DI5555" s="9"/>
      <c r="DJ5555" s="9"/>
      <c r="DK5555" s="9"/>
      <c r="DL5555" s="9"/>
      <c r="DM5555" s="9"/>
      <c r="DN5555" s="9"/>
      <c r="DO5555" s="9"/>
      <c r="DP5555" s="9"/>
      <c r="DQ5555" s="9"/>
      <c r="DR5555" s="9"/>
      <c r="DS5555" s="9"/>
      <c r="DT5555" s="9"/>
      <c r="DU5555" s="9"/>
      <c r="DV5555" s="9"/>
      <c r="DW5555" s="9"/>
      <c r="DX5555" s="9"/>
      <c r="DY5555" s="9"/>
      <c r="DZ5555" s="9"/>
      <c r="EA5555" s="9"/>
    </row>
    <row r="5556" spans="2:131" ht="19.5" customHeight="1" x14ac:dyDescent="0.25">
      <c r="B5556" s="9"/>
      <c r="D5556" s="9"/>
      <c r="G5556" s="9"/>
      <c r="R5556" s="9"/>
      <c r="S5556" s="9"/>
      <c r="T5556" s="9"/>
      <c r="U5556" s="9"/>
      <c r="V5556" s="9"/>
      <c r="W5556" s="9"/>
      <c r="X5556" s="9"/>
      <c r="Y5556" s="9"/>
      <c r="Z5556" s="9"/>
      <c r="AA5556" s="9"/>
      <c r="AB5556" s="9"/>
      <c r="AC5556" s="9"/>
      <c r="AD5556" s="9"/>
      <c r="AE5556" s="9"/>
      <c r="AF5556" s="55"/>
      <c r="AG5556" s="55"/>
      <c r="AH5556" s="9"/>
      <c r="AI5556" s="9"/>
      <c r="AJ5556" s="9"/>
      <c r="AK5556" s="9"/>
      <c r="AL5556" s="9"/>
      <c r="AM5556" s="9"/>
      <c r="AN5556" s="9"/>
      <c r="AO5556" s="9"/>
      <c r="AP5556" s="9"/>
      <c r="AQ5556" s="9"/>
      <c r="AR5556" s="9"/>
      <c r="AS5556" s="9"/>
      <c r="AT5556" s="9"/>
      <c r="AU5556" s="9"/>
      <c r="AV5556" s="9"/>
      <c r="AW5556" s="9"/>
      <c r="AX5556" s="9"/>
      <c r="AY5556" s="9"/>
      <c r="AZ5556" s="9"/>
      <c r="BA5556" s="9"/>
      <c r="BB5556" s="9"/>
      <c r="BC5556" s="9"/>
      <c r="BD5556" s="9"/>
      <c r="BE5556" s="9"/>
      <c r="BF5556" s="9"/>
      <c r="BG5556" s="9"/>
      <c r="BH5556" s="9"/>
      <c r="BI5556" s="9"/>
      <c r="BJ5556" s="9"/>
      <c r="BK5556" s="9"/>
      <c r="BL5556" s="9"/>
      <c r="BM5556" s="9"/>
      <c r="BN5556" s="9"/>
      <c r="BO5556" s="9"/>
      <c r="BP5556" s="9"/>
      <c r="BQ5556" s="9"/>
      <c r="BT5556" s="9"/>
      <c r="BU5556" s="9"/>
      <c r="BX5556" s="9"/>
      <c r="BY5556" s="9"/>
      <c r="CB5556" s="9"/>
      <c r="CC5556" s="9"/>
      <c r="CF5556" s="9"/>
      <c r="CG5556" s="9"/>
      <c r="CJ5556" s="9"/>
      <c r="CK5556" s="9"/>
      <c r="CN5556" s="9"/>
      <c r="CO5556" s="9"/>
      <c r="CP5556" s="9"/>
      <c r="CQ5556" s="9"/>
      <c r="CR5556" s="9"/>
      <c r="CS5556" s="9"/>
      <c r="CT5556" s="9"/>
      <c r="CU5556" s="9"/>
      <c r="CV5556" s="9"/>
      <c r="CW5556" s="9"/>
      <c r="CX5556" s="9"/>
      <c r="CY5556" s="9"/>
      <c r="CZ5556" s="9"/>
      <c r="DA5556" s="9"/>
      <c r="DB5556" s="9"/>
      <c r="DC5556" s="9"/>
      <c r="DD5556" s="9"/>
      <c r="DE5556" s="9"/>
      <c r="DF5556" s="9"/>
      <c r="DG5556" s="9"/>
      <c r="DH5556" s="9"/>
      <c r="DI5556" s="9"/>
      <c r="DJ5556" s="9"/>
      <c r="DK5556" s="9"/>
      <c r="DL5556" s="9"/>
      <c r="DM5556" s="9"/>
      <c r="DN5556" s="9"/>
      <c r="DO5556" s="9"/>
      <c r="DP5556" s="9"/>
      <c r="DQ5556" s="9"/>
      <c r="DR5556" s="9"/>
      <c r="DS5556" s="9"/>
      <c r="DT5556" s="9"/>
      <c r="DU5556" s="9"/>
      <c r="DV5556" s="9"/>
      <c r="DW5556" s="9"/>
      <c r="DX5556" s="9"/>
      <c r="DY5556" s="9"/>
      <c r="DZ5556" s="9"/>
      <c r="EA5556" s="9"/>
    </row>
    <row r="5557" spans="2:131" ht="19.5" customHeight="1" x14ac:dyDescent="0.25">
      <c r="B5557" s="9"/>
      <c r="D5557" s="9"/>
      <c r="G5557" s="9"/>
      <c r="R5557" s="9"/>
      <c r="S5557" s="9"/>
      <c r="T5557" s="9"/>
      <c r="U5557" s="9"/>
      <c r="V5557" s="9"/>
      <c r="W5557" s="9"/>
      <c r="X5557" s="9"/>
      <c r="Y5557" s="9"/>
      <c r="Z5557" s="9"/>
      <c r="AA5557" s="9"/>
      <c r="AB5557" s="9"/>
      <c r="AC5557" s="9"/>
      <c r="AD5557" s="9"/>
      <c r="AE5557" s="9"/>
      <c r="AF5557" s="55"/>
      <c r="AG5557" s="55"/>
      <c r="AH5557" s="9"/>
      <c r="AI5557" s="9"/>
      <c r="AJ5557" s="9"/>
      <c r="AK5557" s="9"/>
      <c r="AL5557" s="9"/>
      <c r="AM5557" s="9"/>
      <c r="AN5557" s="9"/>
      <c r="AO5557" s="9"/>
      <c r="AP5557" s="9"/>
      <c r="AQ5557" s="9"/>
      <c r="AR5557" s="9"/>
      <c r="AS5557" s="9"/>
      <c r="AT5557" s="9"/>
      <c r="AU5557" s="9"/>
      <c r="AV5557" s="9"/>
      <c r="AW5557" s="9"/>
      <c r="AX5557" s="9"/>
      <c r="AY5557" s="9"/>
      <c r="AZ5557" s="9"/>
      <c r="BA5557" s="9"/>
      <c r="BB5557" s="9"/>
      <c r="BC5557" s="9"/>
      <c r="BD5557" s="9"/>
      <c r="BE5557" s="9"/>
      <c r="BF5557" s="9"/>
      <c r="BG5557" s="9"/>
      <c r="BH5557" s="9"/>
      <c r="BI5557" s="9"/>
      <c r="BJ5557" s="9"/>
      <c r="BK5557" s="9"/>
      <c r="BL5557" s="9"/>
      <c r="BM5557" s="9"/>
      <c r="BN5557" s="9"/>
      <c r="BO5557" s="9"/>
      <c r="BP5557" s="9"/>
      <c r="BQ5557" s="9"/>
      <c r="BT5557" s="9"/>
      <c r="BU5557" s="9"/>
      <c r="BX5557" s="9"/>
      <c r="BY5557" s="9"/>
      <c r="CB5557" s="9"/>
      <c r="CC5557" s="9"/>
      <c r="CF5557" s="9"/>
      <c r="CG5557" s="9"/>
      <c r="CJ5557" s="9"/>
      <c r="CK5557" s="9"/>
      <c r="CN5557" s="9"/>
      <c r="CO5557" s="9"/>
      <c r="CP5557" s="9"/>
      <c r="CQ5557" s="9"/>
      <c r="CR5557" s="9"/>
      <c r="CS5557" s="9"/>
      <c r="CT5557" s="9"/>
      <c r="CU5557" s="9"/>
      <c r="CV5557" s="9"/>
      <c r="CW5557" s="9"/>
      <c r="CX5557" s="9"/>
      <c r="CY5557" s="9"/>
      <c r="CZ5557" s="9"/>
      <c r="DA5557" s="9"/>
      <c r="DB5557" s="9"/>
      <c r="DC5557" s="9"/>
      <c r="DD5557" s="9"/>
      <c r="DE5557" s="9"/>
      <c r="DF5557" s="9"/>
      <c r="DG5557" s="9"/>
      <c r="DH5557" s="9"/>
      <c r="DI5557" s="9"/>
      <c r="DJ5557" s="9"/>
      <c r="DK5557" s="9"/>
      <c r="DL5557" s="9"/>
      <c r="DM5557" s="9"/>
      <c r="DN5557" s="9"/>
      <c r="DO5557" s="9"/>
      <c r="DP5557" s="9"/>
      <c r="DQ5557" s="9"/>
      <c r="DR5557" s="9"/>
      <c r="DS5557" s="9"/>
      <c r="DT5557" s="9"/>
      <c r="DU5557" s="9"/>
      <c r="DV5557" s="9"/>
      <c r="DW5557" s="9"/>
      <c r="DX5557" s="9"/>
      <c r="DY5557" s="9"/>
      <c r="DZ5557" s="9"/>
      <c r="EA5557" s="9"/>
    </row>
    <row r="5558" spans="2:131" ht="19.5" customHeight="1" x14ac:dyDescent="0.25">
      <c r="B5558" s="9"/>
      <c r="D5558" s="9"/>
      <c r="G5558" s="9"/>
      <c r="R5558" s="9"/>
      <c r="S5558" s="9"/>
      <c r="T5558" s="9"/>
      <c r="U5558" s="9"/>
      <c r="V5558" s="9"/>
      <c r="W5558" s="9"/>
      <c r="X5558" s="9"/>
      <c r="Y5558" s="9"/>
      <c r="Z5558" s="9"/>
      <c r="AA5558" s="9"/>
      <c r="AB5558" s="9"/>
      <c r="AC5558" s="9"/>
      <c r="AD5558" s="9"/>
      <c r="AE5558" s="9"/>
      <c r="AF5558" s="55"/>
      <c r="AG5558" s="55"/>
      <c r="AH5558" s="9"/>
      <c r="AI5558" s="9"/>
      <c r="AJ5558" s="9"/>
      <c r="AK5558" s="9"/>
      <c r="AL5558" s="9"/>
      <c r="AM5558" s="9"/>
      <c r="AN5558" s="9"/>
      <c r="AO5558" s="9"/>
      <c r="AP5558" s="9"/>
      <c r="AQ5558" s="9"/>
      <c r="AR5558" s="9"/>
      <c r="AS5558" s="9"/>
      <c r="AT5558" s="9"/>
      <c r="AU5558" s="9"/>
      <c r="AV5558" s="9"/>
      <c r="AW5558" s="9"/>
      <c r="AX5558" s="9"/>
      <c r="AY5558" s="9"/>
      <c r="AZ5558" s="9"/>
      <c r="BA5558" s="9"/>
      <c r="BB5558" s="9"/>
      <c r="BC5558" s="9"/>
      <c r="BD5558" s="9"/>
      <c r="BE5558" s="9"/>
      <c r="BF5558" s="9"/>
      <c r="BG5558" s="9"/>
      <c r="BH5558" s="9"/>
      <c r="BI5558" s="9"/>
      <c r="BJ5558" s="9"/>
      <c r="BK5558" s="9"/>
      <c r="BL5558" s="9"/>
      <c r="BM5558" s="9"/>
      <c r="BN5558" s="9"/>
      <c r="BO5558" s="9"/>
      <c r="BP5558" s="9"/>
      <c r="BQ5558" s="9"/>
      <c r="BT5558" s="9"/>
      <c r="BU5558" s="9"/>
      <c r="BX5558" s="9"/>
      <c r="BY5558" s="9"/>
      <c r="CB5558" s="9"/>
      <c r="CC5558" s="9"/>
      <c r="CF5558" s="9"/>
      <c r="CG5558" s="9"/>
      <c r="CJ5558" s="9"/>
      <c r="CK5558" s="9"/>
      <c r="CN5558" s="9"/>
      <c r="CO5558" s="9"/>
      <c r="CP5558" s="9"/>
      <c r="CQ5558" s="9"/>
      <c r="CR5558" s="9"/>
      <c r="CS5558" s="9"/>
      <c r="CT5558" s="9"/>
      <c r="CU5558" s="9"/>
      <c r="CV5558" s="9"/>
      <c r="CW5558" s="9"/>
      <c r="CX5558" s="9"/>
      <c r="CY5558" s="9"/>
      <c r="CZ5558" s="9"/>
      <c r="DA5558" s="9"/>
      <c r="DB5558" s="9"/>
      <c r="DC5558" s="9"/>
      <c r="DD5558" s="9"/>
      <c r="DE5558" s="9"/>
      <c r="DF5558" s="9"/>
      <c r="DG5558" s="9"/>
      <c r="DH5558" s="9"/>
      <c r="DI5558" s="9"/>
      <c r="DJ5558" s="9"/>
      <c r="DK5558" s="9"/>
      <c r="DL5558" s="9"/>
      <c r="DM5558" s="9"/>
      <c r="DN5558" s="9"/>
      <c r="DO5558" s="9"/>
      <c r="DP5558" s="9"/>
      <c r="DQ5558" s="9"/>
      <c r="DR5558" s="9"/>
      <c r="DS5558" s="9"/>
      <c r="DT5558" s="9"/>
      <c r="DU5558" s="9"/>
      <c r="DV5558" s="9"/>
      <c r="DW5558" s="9"/>
      <c r="DX5558" s="9"/>
      <c r="DY5558" s="9"/>
      <c r="DZ5558" s="9"/>
      <c r="EA5558" s="9"/>
    </row>
    <row r="5559" spans="2:131" ht="19.5" customHeight="1" x14ac:dyDescent="0.25">
      <c r="B5559" s="9"/>
      <c r="D5559" s="9"/>
      <c r="G5559" s="9"/>
      <c r="R5559" s="9"/>
      <c r="S5559" s="9"/>
      <c r="T5559" s="9"/>
      <c r="U5559" s="9"/>
      <c r="V5559" s="9"/>
      <c r="W5559" s="9"/>
      <c r="X5559" s="9"/>
      <c r="Y5559" s="9"/>
      <c r="Z5559" s="9"/>
      <c r="AA5559" s="9"/>
      <c r="AB5559" s="9"/>
      <c r="AC5559" s="9"/>
      <c r="AD5559" s="9"/>
      <c r="AE5559" s="9"/>
      <c r="AF5559" s="55"/>
      <c r="AG5559" s="55"/>
      <c r="AH5559" s="9"/>
      <c r="AI5559" s="9"/>
      <c r="AJ5559" s="9"/>
      <c r="AK5559" s="9"/>
      <c r="AL5559" s="9"/>
      <c r="AM5559" s="9"/>
      <c r="AN5559" s="9"/>
      <c r="AO5559" s="9"/>
      <c r="AP5559" s="9"/>
      <c r="AQ5559" s="9"/>
      <c r="AR5559" s="9"/>
      <c r="AS5559" s="9"/>
      <c r="AT5559" s="9"/>
      <c r="AU5559" s="9"/>
      <c r="AV5559" s="9"/>
      <c r="AW5559" s="9"/>
      <c r="AX5559" s="9"/>
      <c r="AY5559" s="9"/>
      <c r="AZ5559" s="9"/>
      <c r="BA5559" s="9"/>
      <c r="BB5559" s="9"/>
      <c r="BC5559" s="9"/>
      <c r="BD5559" s="9"/>
      <c r="BE5559" s="9"/>
      <c r="BF5559" s="9"/>
      <c r="BG5559" s="9"/>
      <c r="BH5559" s="9"/>
      <c r="BI5559" s="9"/>
      <c r="BJ5559" s="9"/>
      <c r="BK5559" s="9"/>
      <c r="BL5559" s="9"/>
      <c r="BM5559" s="9"/>
      <c r="BN5559" s="9"/>
      <c r="BO5559" s="9"/>
      <c r="BP5559" s="9"/>
      <c r="BQ5559" s="9"/>
      <c r="BT5559" s="9"/>
      <c r="BU5559" s="9"/>
      <c r="BX5559" s="9"/>
      <c r="BY5559" s="9"/>
      <c r="CB5559" s="9"/>
      <c r="CC5559" s="9"/>
      <c r="CF5559" s="9"/>
      <c r="CG5559" s="9"/>
      <c r="CJ5559" s="9"/>
      <c r="CK5559" s="9"/>
      <c r="CN5559" s="9"/>
      <c r="CO5559" s="9"/>
      <c r="CP5559" s="9"/>
      <c r="CQ5559" s="9"/>
      <c r="CR5559" s="9"/>
      <c r="CS5559" s="9"/>
      <c r="CT5559" s="9"/>
      <c r="CU5559" s="9"/>
      <c r="CV5559" s="9"/>
      <c r="CW5559" s="9"/>
      <c r="CX5559" s="9"/>
      <c r="CY5559" s="9"/>
      <c r="CZ5559" s="9"/>
      <c r="DA5559" s="9"/>
      <c r="DB5559" s="9"/>
      <c r="DC5559" s="9"/>
      <c r="DD5559" s="9"/>
      <c r="DE5559" s="9"/>
      <c r="DF5559" s="9"/>
      <c r="DG5559" s="9"/>
      <c r="DH5559" s="9"/>
      <c r="DI5559" s="9"/>
      <c r="DJ5559" s="9"/>
      <c r="DK5559" s="9"/>
      <c r="DL5559" s="9"/>
      <c r="DM5559" s="9"/>
      <c r="DN5559" s="9"/>
      <c r="DO5559" s="9"/>
      <c r="DP5559" s="9"/>
      <c r="DQ5559" s="9"/>
      <c r="DR5559" s="9"/>
      <c r="DS5559" s="9"/>
      <c r="DT5559" s="9"/>
      <c r="DU5559" s="9"/>
      <c r="DV5559" s="9"/>
      <c r="DW5559" s="9"/>
      <c r="DX5559" s="9"/>
      <c r="DY5559" s="9"/>
      <c r="DZ5559" s="9"/>
      <c r="EA5559" s="9"/>
    </row>
    <row r="5560" spans="2:131" ht="19.5" customHeight="1" x14ac:dyDescent="0.25">
      <c r="B5560" s="9"/>
      <c r="D5560" s="9"/>
      <c r="G5560" s="9"/>
      <c r="R5560" s="9"/>
      <c r="S5560" s="9"/>
      <c r="T5560" s="9"/>
      <c r="U5560" s="9"/>
      <c r="V5560" s="9"/>
      <c r="W5560" s="9"/>
      <c r="X5560" s="9"/>
      <c r="Y5560" s="9"/>
      <c r="Z5560" s="9"/>
      <c r="AA5560" s="9"/>
      <c r="AB5560" s="9"/>
      <c r="AC5560" s="9"/>
      <c r="AD5560" s="9"/>
      <c r="AE5560" s="9"/>
      <c r="AF5560" s="55"/>
      <c r="AG5560" s="55"/>
      <c r="AH5560" s="9"/>
      <c r="AI5560" s="9"/>
      <c r="AJ5560" s="9"/>
      <c r="AK5560" s="9"/>
      <c r="AL5560" s="9"/>
      <c r="AM5560" s="9"/>
      <c r="AN5560" s="9"/>
      <c r="AO5560" s="9"/>
      <c r="AP5560" s="9"/>
      <c r="AQ5560" s="9"/>
      <c r="AR5560" s="9"/>
      <c r="AS5560" s="9"/>
      <c r="AT5560" s="9"/>
      <c r="AU5560" s="9"/>
      <c r="AV5560" s="9"/>
      <c r="AW5560" s="9"/>
      <c r="AX5560" s="9"/>
      <c r="AY5560" s="9"/>
      <c r="AZ5560" s="9"/>
      <c r="BA5560" s="9"/>
      <c r="BB5560" s="9"/>
      <c r="BC5560" s="9"/>
      <c r="BD5560" s="9"/>
      <c r="BE5560" s="9"/>
      <c r="BF5560" s="9"/>
      <c r="BG5560" s="9"/>
      <c r="BH5560" s="9"/>
      <c r="BI5560" s="9"/>
      <c r="BJ5560" s="9"/>
      <c r="BK5560" s="9"/>
      <c r="BL5560" s="9"/>
      <c r="BM5560" s="9"/>
      <c r="BN5560" s="9"/>
      <c r="BO5560" s="9"/>
      <c r="BP5560" s="9"/>
      <c r="BQ5560" s="9"/>
      <c r="BT5560" s="9"/>
      <c r="BU5560" s="9"/>
      <c r="BX5560" s="9"/>
      <c r="BY5560" s="9"/>
      <c r="CB5560" s="9"/>
      <c r="CC5560" s="9"/>
      <c r="CF5560" s="9"/>
      <c r="CG5560" s="9"/>
      <c r="CJ5560" s="9"/>
      <c r="CK5560" s="9"/>
      <c r="CN5560" s="9"/>
      <c r="CO5560" s="9"/>
      <c r="CP5560" s="9"/>
      <c r="CQ5560" s="9"/>
      <c r="CR5560" s="9"/>
      <c r="CS5560" s="9"/>
      <c r="CT5560" s="9"/>
      <c r="CU5560" s="9"/>
      <c r="CV5560" s="9"/>
      <c r="CW5560" s="9"/>
      <c r="CX5560" s="9"/>
      <c r="CY5560" s="9"/>
      <c r="CZ5560" s="9"/>
      <c r="DA5560" s="9"/>
      <c r="DB5560" s="9"/>
      <c r="DC5560" s="9"/>
      <c r="DD5560" s="9"/>
      <c r="DE5560" s="9"/>
      <c r="DF5560" s="9"/>
      <c r="DG5560" s="9"/>
      <c r="DH5560" s="9"/>
      <c r="DI5560" s="9"/>
      <c r="DJ5560" s="9"/>
      <c r="DK5560" s="9"/>
      <c r="DL5560" s="9"/>
      <c r="DM5560" s="9"/>
      <c r="DN5560" s="9"/>
      <c r="DO5560" s="9"/>
      <c r="DP5560" s="9"/>
      <c r="DQ5560" s="9"/>
      <c r="DR5560" s="9"/>
      <c r="DS5560" s="9"/>
      <c r="DT5560" s="9"/>
      <c r="DU5560" s="9"/>
      <c r="DV5560" s="9"/>
      <c r="DW5560" s="9"/>
      <c r="DX5560" s="9"/>
      <c r="DY5560" s="9"/>
      <c r="DZ5560" s="9"/>
      <c r="EA5560" s="9"/>
    </row>
    <row r="5561" spans="2:131" ht="19.5" customHeight="1" x14ac:dyDescent="0.25">
      <c r="B5561" s="9"/>
      <c r="D5561" s="9"/>
      <c r="G5561" s="9"/>
      <c r="R5561" s="9"/>
      <c r="S5561" s="9"/>
      <c r="T5561" s="9"/>
      <c r="U5561" s="9"/>
      <c r="V5561" s="9"/>
      <c r="W5561" s="9"/>
      <c r="X5561" s="9"/>
      <c r="Y5561" s="9"/>
      <c r="Z5561" s="9"/>
      <c r="AA5561" s="9"/>
      <c r="AB5561" s="9"/>
      <c r="AC5561" s="9"/>
      <c r="AD5561" s="9"/>
      <c r="AE5561" s="9"/>
      <c r="AF5561" s="55"/>
      <c r="AG5561" s="55"/>
      <c r="AH5561" s="9"/>
      <c r="AI5561" s="9"/>
      <c r="AJ5561" s="9"/>
      <c r="AK5561" s="9"/>
      <c r="AL5561" s="9"/>
      <c r="AM5561" s="9"/>
      <c r="AN5561" s="9"/>
      <c r="AO5561" s="9"/>
      <c r="AP5561" s="9"/>
      <c r="AQ5561" s="9"/>
      <c r="AR5561" s="9"/>
      <c r="AS5561" s="9"/>
      <c r="AT5561" s="9"/>
      <c r="AU5561" s="9"/>
      <c r="AV5561" s="9"/>
      <c r="AW5561" s="9"/>
      <c r="AX5561" s="9"/>
      <c r="AY5561" s="9"/>
      <c r="AZ5561" s="9"/>
      <c r="BA5561" s="9"/>
      <c r="BB5561" s="9"/>
      <c r="BC5561" s="9"/>
      <c r="BD5561" s="9"/>
      <c r="BE5561" s="9"/>
      <c r="BF5561" s="9"/>
      <c r="BG5561" s="9"/>
      <c r="BH5561" s="9"/>
      <c r="BI5561" s="9"/>
      <c r="BJ5561" s="9"/>
      <c r="BK5561" s="9"/>
      <c r="BL5561" s="9"/>
      <c r="BM5561" s="9"/>
      <c r="BN5561" s="9"/>
      <c r="BO5561" s="9"/>
      <c r="BP5561" s="9"/>
      <c r="BQ5561" s="9"/>
      <c r="BT5561" s="9"/>
      <c r="BU5561" s="9"/>
      <c r="BX5561" s="9"/>
      <c r="BY5561" s="9"/>
      <c r="CB5561" s="9"/>
      <c r="CC5561" s="9"/>
      <c r="CF5561" s="9"/>
      <c r="CG5561" s="9"/>
      <c r="CJ5561" s="9"/>
      <c r="CK5561" s="9"/>
      <c r="CN5561" s="9"/>
      <c r="CO5561" s="9"/>
      <c r="CP5561" s="9"/>
      <c r="CQ5561" s="9"/>
      <c r="CR5561" s="9"/>
      <c r="CS5561" s="9"/>
      <c r="CT5561" s="9"/>
      <c r="CU5561" s="9"/>
      <c r="CV5561" s="9"/>
      <c r="CW5561" s="9"/>
      <c r="CX5561" s="9"/>
      <c r="CY5561" s="9"/>
      <c r="CZ5561" s="9"/>
      <c r="DA5561" s="9"/>
      <c r="DB5561" s="9"/>
      <c r="DC5561" s="9"/>
      <c r="DD5561" s="9"/>
      <c r="DE5561" s="9"/>
      <c r="DF5561" s="9"/>
      <c r="DG5561" s="9"/>
      <c r="DH5561" s="9"/>
      <c r="DI5561" s="9"/>
      <c r="DJ5561" s="9"/>
      <c r="DK5561" s="9"/>
      <c r="DL5561" s="9"/>
      <c r="DM5561" s="9"/>
      <c r="DN5561" s="9"/>
      <c r="DO5561" s="9"/>
      <c r="DP5561" s="9"/>
      <c r="DQ5561" s="9"/>
      <c r="DR5561" s="9"/>
      <c r="DS5561" s="9"/>
      <c r="DT5561" s="9"/>
      <c r="DU5561" s="9"/>
      <c r="DV5561" s="9"/>
      <c r="DW5561" s="9"/>
      <c r="DX5561" s="9"/>
      <c r="DY5561" s="9"/>
      <c r="DZ5561" s="9"/>
      <c r="EA5561" s="9"/>
    </row>
    <row r="5562" spans="2:131" ht="19.5" customHeight="1" x14ac:dyDescent="0.25">
      <c r="B5562" s="9"/>
      <c r="D5562" s="9"/>
      <c r="G5562" s="9"/>
      <c r="R5562" s="9"/>
      <c r="S5562" s="9"/>
      <c r="T5562" s="9"/>
      <c r="U5562" s="9"/>
      <c r="V5562" s="9"/>
      <c r="W5562" s="9"/>
      <c r="X5562" s="9"/>
      <c r="Y5562" s="9"/>
      <c r="Z5562" s="9"/>
      <c r="AA5562" s="9"/>
      <c r="AB5562" s="9"/>
      <c r="AC5562" s="9"/>
      <c r="AD5562" s="9"/>
      <c r="AE5562" s="9"/>
      <c r="AF5562" s="55"/>
      <c r="AG5562" s="55"/>
      <c r="AH5562" s="9"/>
      <c r="AI5562" s="9"/>
      <c r="AJ5562" s="9"/>
      <c r="AK5562" s="9"/>
      <c r="AL5562" s="9"/>
      <c r="AM5562" s="9"/>
      <c r="AN5562" s="9"/>
      <c r="AO5562" s="9"/>
      <c r="AP5562" s="9"/>
      <c r="AQ5562" s="9"/>
      <c r="AR5562" s="9"/>
      <c r="AS5562" s="9"/>
      <c r="AT5562" s="9"/>
      <c r="AU5562" s="9"/>
      <c r="AV5562" s="9"/>
      <c r="AW5562" s="9"/>
      <c r="AX5562" s="9"/>
      <c r="AY5562" s="9"/>
      <c r="AZ5562" s="9"/>
      <c r="BA5562" s="9"/>
      <c r="BB5562" s="9"/>
      <c r="BC5562" s="9"/>
      <c r="BD5562" s="9"/>
      <c r="BE5562" s="9"/>
      <c r="BF5562" s="9"/>
      <c r="BG5562" s="9"/>
      <c r="BH5562" s="9"/>
      <c r="BI5562" s="9"/>
      <c r="BJ5562" s="9"/>
      <c r="BK5562" s="9"/>
      <c r="BL5562" s="9"/>
      <c r="BM5562" s="9"/>
      <c r="BN5562" s="9"/>
      <c r="BO5562" s="9"/>
      <c r="BP5562" s="9"/>
      <c r="BQ5562" s="9"/>
      <c r="BT5562" s="9"/>
      <c r="BU5562" s="9"/>
      <c r="BX5562" s="9"/>
      <c r="BY5562" s="9"/>
      <c r="CB5562" s="9"/>
      <c r="CC5562" s="9"/>
      <c r="CF5562" s="9"/>
      <c r="CG5562" s="9"/>
      <c r="CJ5562" s="9"/>
      <c r="CK5562" s="9"/>
      <c r="CN5562" s="9"/>
      <c r="CO5562" s="9"/>
      <c r="CP5562" s="9"/>
      <c r="CQ5562" s="9"/>
      <c r="CR5562" s="9"/>
      <c r="CS5562" s="9"/>
      <c r="CT5562" s="9"/>
      <c r="CU5562" s="9"/>
      <c r="CV5562" s="9"/>
      <c r="CW5562" s="9"/>
      <c r="CX5562" s="9"/>
      <c r="CY5562" s="9"/>
      <c r="CZ5562" s="9"/>
      <c r="DA5562" s="9"/>
      <c r="DB5562" s="9"/>
      <c r="DC5562" s="9"/>
      <c r="DD5562" s="9"/>
      <c r="DE5562" s="9"/>
      <c r="DF5562" s="9"/>
      <c r="DG5562" s="9"/>
      <c r="DH5562" s="9"/>
      <c r="DI5562" s="9"/>
      <c r="DJ5562" s="9"/>
      <c r="DK5562" s="9"/>
      <c r="DL5562" s="9"/>
      <c r="DM5562" s="9"/>
      <c r="DN5562" s="9"/>
      <c r="DO5562" s="9"/>
      <c r="DP5562" s="9"/>
      <c r="DQ5562" s="9"/>
      <c r="DR5562" s="9"/>
      <c r="DS5562" s="9"/>
      <c r="DT5562" s="9"/>
      <c r="DU5562" s="9"/>
      <c r="DV5562" s="9"/>
      <c r="DW5562" s="9"/>
      <c r="DX5562" s="9"/>
      <c r="DY5562" s="9"/>
      <c r="DZ5562" s="9"/>
      <c r="EA5562" s="9"/>
    </row>
    <row r="5563" spans="2:131" ht="19.5" customHeight="1" x14ac:dyDescent="0.25">
      <c r="B5563" s="9"/>
      <c r="D5563" s="9"/>
      <c r="G5563" s="9"/>
      <c r="R5563" s="9"/>
      <c r="S5563" s="9"/>
      <c r="T5563" s="9"/>
      <c r="U5563" s="9"/>
      <c r="V5563" s="9"/>
      <c r="W5563" s="9"/>
      <c r="X5563" s="9"/>
      <c r="Y5563" s="9"/>
      <c r="Z5563" s="9"/>
      <c r="AA5563" s="9"/>
      <c r="AB5563" s="9"/>
      <c r="AC5563" s="9"/>
      <c r="AD5563" s="9"/>
      <c r="AE5563" s="9"/>
      <c r="AF5563" s="55"/>
      <c r="AG5563" s="55"/>
      <c r="AH5563" s="9"/>
      <c r="AI5563" s="9"/>
      <c r="AJ5563" s="9"/>
      <c r="AK5563" s="9"/>
      <c r="AL5563" s="9"/>
      <c r="AM5563" s="9"/>
      <c r="AN5563" s="9"/>
      <c r="AO5563" s="9"/>
      <c r="AP5563" s="9"/>
      <c r="AQ5563" s="9"/>
      <c r="AR5563" s="9"/>
      <c r="AS5563" s="9"/>
      <c r="AT5563" s="9"/>
      <c r="AU5563" s="9"/>
      <c r="AV5563" s="9"/>
      <c r="AW5563" s="9"/>
      <c r="AX5563" s="9"/>
      <c r="AY5563" s="9"/>
      <c r="AZ5563" s="9"/>
      <c r="BA5563" s="9"/>
      <c r="BB5563" s="9"/>
      <c r="BC5563" s="9"/>
      <c r="BD5563" s="9"/>
      <c r="BE5563" s="9"/>
      <c r="BF5563" s="9"/>
      <c r="BG5563" s="9"/>
      <c r="BH5563" s="9"/>
      <c r="BI5563" s="9"/>
      <c r="BJ5563" s="9"/>
      <c r="BK5563" s="9"/>
      <c r="BL5563" s="9"/>
      <c r="BM5563" s="9"/>
      <c r="BN5563" s="9"/>
      <c r="BO5563" s="9"/>
      <c r="BP5563" s="9"/>
      <c r="BQ5563" s="9"/>
      <c r="BT5563" s="9"/>
      <c r="BU5563" s="9"/>
      <c r="BX5563" s="9"/>
      <c r="BY5563" s="9"/>
      <c r="CB5563" s="9"/>
      <c r="CC5563" s="9"/>
      <c r="CF5563" s="9"/>
      <c r="CG5563" s="9"/>
      <c r="CJ5563" s="9"/>
      <c r="CK5563" s="9"/>
      <c r="CN5563" s="9"/>
      <c r="CO5563" s="9"/>
      <c r="CP5563" s="9"/>
      <c r="CQ5563" s="9"/>
      <c r="CR5563" s="9"/>
      <c r="CS5563" s="9"/>
      <c r="CT5563" s="9"/>
      <c r="CU5563" s="9"/>
      <c r="CV5563" s="9"/>
      <c r="CW5563" s="9"/>
      <c r="CX5563" s="9"/>
      <c r="CY5563" s="9"/>
      <c r="CZ5563" s="9"/>
      <c r="DA5563" s="9"/>
      <c r="DB5563" s="9"/>
      <c r="DC5563" s="9"/>
      <c r="DD5563" s="9"/>
      <c r="DE5563" s="9"/>
      <c r="DF5563" s="9"/>
      <c r="DG5563" s="9"/>
      <c r="DH5563" s="9"/>
      <c r="DI5563" s="9"/>
      <c r="DJ5563" s="9"/>
      <c r="DK5563" s="9"/>
      <c r="DL5563" s="9"/>
      <c r="DM5563" s="9"/>
      <c r="DN5563" s="9"/>
      <c r="DO5563" s="9"/>
      <c r="DP5563" s="9"/>
      <c r="DQ5563" s="9"/>
      <c r="DR5563" s="9"/>
      <c r="DS5563" s="9"/>
      <c r="DT5563" s="9"/>
      <c r="DU5563" s="9"/>
      <c r="DV5563" s="9"/>
      <c r="DW5563" s="9"/>
      <c r="DX5563" s="9"/>
      <c r="DY5563" s="9"/>
      <c r="DZ5563" s="9"/>
      <c r="EA5563" s="9"/>
    </row>
    <row r="5564" spans="2:131" ht="19.5" customHeight="1" x14ac:dyDescent="0.25">
      <c r="B5564" s="9"/>
      <c r="D5564" s="9"/>
      <c r="G5564" s="9"/>
      <c r="R5564" s="9"/>
      <c r="S5564" s="9"/>
      <c r="T5564" s="9"/>
      <c r="U5564" s="9"/>
      <c r="V5564" s="9"/>
      <c r="W5564" s="9"/>
      <c r="X5564" s="9"/>
      <c r="Y5564" s="9"/>
      <c r="Z5564" s="9"/>
      <c r="AA5564" s="9"/>
      <c r="AB5564" s="9"/>
      <c r="AC5564" s="9"/>
      <c r="AD5564" s="9"/>
      <c r="AE5564" s="9"/>
      <c r="AF5564" s="55"/>
      <c r="AG5564" s="55"/>
      <c r="AH5564" s="9"/>
      <c r="AI5564" s="9"/>
      <c r="AJ5564" s="9"/>
      <c r="AK5564" s="9"/>
      <c r="AL5564" s="9"/>
      <c r="AM5564" s="9"/>
      <c r="AN5564" s="9"/>
      <c r="AO5564" s="9"/>
      <c r="AP5564" s="9"/>
      <c r="AQ5564" s="9"/>
      <c r="AR5564" s="9"/>
      <c r="AS5564" s="9"/>
      <c r="AT5564" s="9"/>
      <c r="AU5564" s="9"/>
      <c r="AV5564" s="9"/>
      <c r="AW5564" s="9"/>
      <c r="AX5564" s="9"/>
      <c r="AY5564" s="9"/>
      <c r="AZ5564" s="9"/>
      <c r="BA5564" s="9"/>
      <c r="BB5564" s="9"/>
      <c r="BC5564" s="9"/>
      <c r="BD5564" s="9"/>
      <c r="BE5564" s="9"/>
      <c r="BF5564" s="9"/>
      <c r="BG5564" s="9"/>
      <c r="BH5564" s="9"/>
      <c r="BI5564" s="9"/>
      <c r="BJ5564" s="9"/>
      <c r="BK5564" s="9"/>
      <c r="BL5564" s="9"/>
      <c r="BM5564" s="9"/>
      <c r="BN5564" s="9"/>
      <c r="BO5564" s="9"/>
      <c r="BP5564" s="9"/>
      <c r="BQ5564" s="9"/>
      <c r="BT5564" s="9"/>
      <c r="BU5564" s="9"/>
      <c r="BX5564" s="9"/>
      <c r="BY5564" s="9"/>
      <c r="CB5564" s="9"/>
      <c r="CC5564" s="9"/>
      <c r="CF5564" s="9"/>
      <c r="CG5564" s="9"/>
      <c r="CJ5564" s="9"/>
      <c r="CK5564" s="9"/>
      <c r="CN5564" s="9"/>
      <c r="CO5564" s="9"/>
      <c r="CP5564" s="9"/>
      <c r="CQ5564" s="9"/>
      <c r="CR5564" s="9"/>
      <c r="CS5564" s="9"/>
      <c r="CT5564" s="9"/>
      <c r="CU5564" s="9"/>
      <c r="CV5564" s="9"/>
      <c r="CW5564" s="9"/>
      <c r="CX5564" s="9"/>
      <c r="CY5564" s="9"/>
      <c r="CZ5564" s="9"/>
      <c r="DA5564" s="9"/>
      <c r="DB5564" s="9"/>
      <c r="DC5564" s="9"/>
      <c r="DD5564" s="9"/>
      <c r="DE5564" s="9"/>
      <c r="DF5564" s="9"/>
      <c r="DG5564" s="9"/>
      <c r="DH5564" s="9"/>
      <c r="DI5564" s="9"/>
      <c r="DJ5564" s="9"/>
      <c r="DK5564" s="9"/>
      <c r="DL5564" s="9"/>
      <c r="DM5564" s="9"/>
      <c r="DN5564" s="9"/>
      <c r="DO5564" s="9"/>
      <c r="DP5564" s="9"/>
      <c r="DQ5564" s="9"/>
      <c r="DR5564" s="9"/>
      <c r="DS5564" s="9"/>
      <c r="DT5564" s="9"/>
      <c r="DU5564" s="9"/>
      <c r="DV5564" s="9"/>
      <c r="DW5564" s="9"/>
      <c r="DX5564" s="9"/>
      <c r="DY5564" s="9"/>
      <c r="DZ5564" s="9"/>
      <c r="EA5564" s="9"/>
    </row>
    <row r="5565" spans="2:131" ht="19.5" customHeight="1" x14ac:dyDescent="0.25">
      <c r="B5565" s="9"/>
      <c r="D5565" s="9"/>
      <c r="G5565" s="9"/>
      <c r="R5565" s="9"/>
      <c r="S5565" s="9"/>
      <c r="T5565" s="9"/>
      <c r="U5565" s="9"/>
      <c r="V5565" s="9"/>
      <c r="W5565" s="9"/>
      <c r="X5565" s="9"/>
      <c r="Y5565" s="9"/>
      <c r="Z5565" s="9"/>
      <c r="AA5565" s="9"/>
      <c r="AB5565" s="9"/>
      <c r="AC5565" s="9"/>
      <c r="AD5565" s="9"/>
      <c r="AE5565" s="9"/>
      <c r="AF5565" s="55"/>
      <c r="AG5565" s="55"/>
      <c r="AH5565" s="9"/>
      <c r="AI5565" s="9"/>
      <c r="AJ5565" s="9"/>
      <c r="AK5565" s="9"/>
      <c r="AL5565" s="9"/>
      <c r="AM5565" s="9"/>
      <c r="AN5565" s="9"/>
      <c r="AO5565" s="9"/>
      <c r="AP5565" s="9"/>
      <c r="AQ5565" s="9"/>
      <c r="AR5565" s="9"/>
      <c r="AS5565" s="9"/>
      <c r="AT5565" s="9"/>
      <c r="AU5565" s="9"/>
      <c r="AV5565" s="9"/>
      <c r="AW5565" s="9"/>
      <c r="AX5565" s="9"/>
      <c r="AY5565" s="9"/>
      <c r="AZ5565" s="9"/>
      <c r="BA5565" s="9"/>
      <c r="BB5565" s="9"/>
      <c r="BC5565" s="9"/>
      <c r="BD5565" s="9"/>
      <c r="BE5565" s="9"/>
      <c r="BF5565" s="9"/>
      <c r="BG5565" s="9"/>
      <c r="BH5565" s="9"/>
      <c r="BI5565" s="9"/>
      <c r="BJ5565" s="9"/>
      <c r="BK5565" s="9"/>
      <c r="BL5565" s="9"/>
      <c r="BM5565" s="9"/>
      <c r="BN5565" s="9"/>
      <c r="BO5565" s="9"/>
      <c r="BP5565" s="9"/>
      <c r="BQ5565" s="9"/>
      <c r="BT5565" s="9"/>
      <c r="BU5565" s="9"/>
      <c r="BX5565" s="9"/>
      <c r="BY5565" s="9"/>
      <c r="CB5565" s="9"/>
      <c r="CC5565" s="9"/>
      <c r="CF5565" s="9"/>
      <c r="CG5565" s="9"/>
      <c r="CJ5565" s="9"/>
      <c r="CK5565" s="9"/>
      <c r="CN5565" s="9"/>
      <c r="CO5565" s="9"/>
      <c r="CP5565" s="9"/>
      <c r="CQ5565" s="9"/>
      <c r="CR5565" s="9"/>
      <c r="CS5565" s="9"/>
      <c r="CT5565" s="9"/>
      <c r="CU5565" s="9"/>
      <c r="CV5565" s="9"/>
      <c r="CW5565" s="9"/>
      <c r="CX5565" s="9"/>
      <c r="CY5565" s="9"/>
      <c r="CZ5565" s="9"/>
      <c r="DA5565" s="9"/>
      <c r="DB5565" s="9"/>
      <c r="DC5565" s="9"/>
      <c r="DD5565" s="9"/>
      <c r="DE5565" s="9"/>
      <c r="DF5565" s="9"/>
      <c r="DG5565" s="9"/>
      <c r="DH5565" s="9"/>
      <c r="DI5565" s="9"/>
      <c r="DJ5565" s="9"/>
      <c r="DK5565" s="9"/>
      <c r="DL5565" s="9"/>
      <c r="DM5565" s="9"/>
      <c r="DN5565" s="9"/>
      <c r="DO5565" s="9"/>
      <c r="DP5565" s="9"/>
      <c r="DQ5565" s="9"/>
      <c r="DR5565" s="9"/>
      <c r="DS5565" s="9"/>
      <c r="DT5565" s="9"/>
      <c r="DU5565" s="9"/>
      <c r="DV5565" s="9"/>
      <c r="DW5565" s="9"/>
      <c r="DX5565" s="9"/>
      <c r="DY5565" s="9"/>
      <c r="DZ5565" s="9"/>
      <c r="EA5565" s="9"/>
    </row>
    <row r="5566" spans="2:131" ht="19.5" customHeight="1" x14ac:dyDescent="0.25">
      <c r="B5566" s="9"/>
      <c r="D5566" s="9"/>
      <c r="G5566" s="9"/>
      <c r="R5566" s="9"/>
      <c r="S5566" s="9"/>
      <c r="T5566" s="9"/>
      <c r="U5566" s="9"/>
      <c r="V5566" s="9"/>
      <c r="W5566" s="9"/>
      <c r="X5566" s="9"/>
      <c r="Y5566" s="9"/>
      <c r="Z5566" s="9"/>
      <c r="AA5566" s="9"/>
      <c r="AB5566" s="9"/>
      <c r="AC5566" s="9"/>
      <c r="AD5566" s="9"/>
      <c r="AE5566" s="9"/>
      <c r="AF5566" s="55"/>
      <c r="AG5566" s="55"/>
      <c r="AH5566" s="9"/>
      <c r="AI5566" s="9"/>
      <c r="AJ5566" s="9"/>
      <c r="AK5566" s="9"/>
      <c r="AL5566" s="9"/>
      <c r="AM5566" s="9"/>
      <c r="AN5566" s="9"/>
      <c r="AO5566" s="9"/>
      <c r="AP5566" s="9"/>
      <c r="AQ5566" s="9"/>
      <c r="AR5566" s="9"/>
      <c r="AS5566" s="9"/>
      <c r="AT5566" s="9"/>
      <c r="AU5566" s="9"/>
      <c r="AV5566" s="9"/>
      <c r="AW5566" s="9"/>
      <c r="AX5566" s="9"/>
      <c r="AY5566" s="9"/>
      <c r="AZ5566" s="9"/>
      <c r="BA5566" s="9"/>
      <c r="BB5566" s="9"/>
      <c r="BC5566" s="9"/>
      <c r="BD5566" s="9"/>
      <c r="BE5566" s="9"/>
      <c r="BF5566" s="9"/>
      <c r="BG5566" s="9"/>
      <c r="BH5566" s="9"/>
      <c r="BI5566" s="9"/>
      <c r="BJ5566" s="9"/>
      <c r="BK5566" s="9"/>
      <c r="BL5566" s="9"/>
      <c r="BM5566" s="9"/>
      <c r="BN5566" s="9"/>
      <c r="BO5566" s="9"/>
      <c r="BP5566" s="9"/>
      <c r="BQ5566" s="9"/>
      <c r="BT5566" s="9"/>
      <c r="BU5566" s="9"/>
      <c r="BX5566" s="9"/>
      <c r="BY5566" s="9"/>
      <c r="CB5566" s="9"/>
      <c r="CC5566" s="9"/>
      <c r="CF5566" s="9"/>
      <c r="CG5566" s="9"/>
      <c r="CJ5566" s="9"/>
      <c r="CK5566" s="9"/>
      <c r="CN5566" s="9"/>
      <c r="CO5566" s="9"/>
      <c r="CP5566" s="9"/>
      <c r="CQ5566" s="9"/>
      <c r="CR5566" s="9"/>
      <c r="CS5566" s="9"/>
      <c r="CT5566" s="9"/>
      <c r="CU5566" s="9"/>
      <c r="CV5566" s="9"/>
      <c r="CW5566" s="9"/>
      <c r="CX5566" s="9"/>
      <c r="CY5566" s="9"/>
      <c r="CZ5566" s="9"/>
      <c r="DA5566" s="9"/>
      <c r="DB5566" s="9"/>
      <c r="DC5566" s="9"/>
      <c r="DD5566" s="9"/>
      <c r="DE5566" s="9"/>
      <c r="DF5566" s="9"/>
      <c r="DG5566" s="9"/>
      <c r="DH5566" s="9"/>
      <c r="DI5566" s="9"/>
      <c r="DJ5566" s="9"/>
      <c r="DK5566" s="9"/>
      <c r="DL5566" s="9"/>
      <c r="DM5566" s="9"/>
      <c r="DN5566" s="9"/>
      <c r="DO5566" s="9"/>
      <c r="DP5566" s="9"/>
      <c r="DQ5566" s="9"/>
      <c r="DR5566" s="9"/>
      <c r="DS5566" s="9"/>
      <c r="DT5566" s="9"/>
      <c r="DU5566" s="9"/>
      <c r="DV5566" s="9"/>
      <c r="DW5566" s="9"/>
      <c r="DX5566" s="9"/>
      <c r="DY5566" s="9"/>
      <c r="DZ5566" s="9"/>
      <c r="EA5566" s="9"/>
    </row>
    <row r="5567" spans="2:131" ht="19.5" customHeight="1" x14ac:dyDescent="0.25">
      <c r="B5567" s="9"/>
      <c r="D5567" s="9"/>
      <c r="G5567" s="9"/>
      <c r="R5567" s="9"/>
      <c r="S5567" s="9"/>
      <c r="T5567" s="9"/>
      <c r="U5567" s="9"/>
      <c r="V5567" s="9"/>
      <c r="W5567" s="9"/>
      <c r="X5567" s="9"/>
      <c r="Y5567" s="9"/>
      <c r="Z5567" s="9"/>
      <c r="AA5567" s="9"/>
      <c r="AB5567" s="9"/>
      <c r="AC5567" s="9"/>
      <c r="AD5567" s="9"/>
      <c r="AE5567" s="9"/>
      <c r="AF5567" s="55"/>
      <c r="AG5567" s="55"/>
      <c r="AH5567" s="9"/>
      <c r="AI5567" s="9"/>
      <c r="AJ5567" s="9"/>
      <c r="AK5567" s="9"/>
      <c r="AL5567" s="9"/>
      <c r="AM5567" s="9"/>
      <c r="AN5567" s="9"/>
      <c r="AO5567" s="9"/>
      <c r="AP5567" s="9"/>
      <c r="AQ5567" s="9"/>
      <c r="AR5567" s="9"/>
      <c r="AS5567" s="9"/>
      <c r="AT5567" s="9"/>
      <c r="AU5567" s="9"/>
      <c r="AV5567" s="9"/>
      <c r="AW5567" s="9"/>
      <c r="AX5567" s="9"/>
      <c r="AY5567" s="9"/>
      <c r="AZ5567" s="9"/>
      <c r="BA5567" s="9"/>
      <c r="BB5567" s="9"/>
      <c r="BC5567" s="9"/>
      <c r="BD5567" s="9"/>
      <c r="BE5567" s="9"/>
      <c r="BF5567" s="9"/>
      <c r="BG5567" s="9"/>
      <c r="BH5567" s="9"/>
      <c r="BI5567" s="9"/>
      <c r="BJ5567" s="9"/>
      <c r="BK5567" s="9"/>
      <c r="BL5567" s="9"/>
      <c r="BM5567" s="9"/>
      <c r="BN5567" s="9"/>
      <c r="BO5567" s="9"/>
      <c r="BP5567" s="9"/>
      <c r="BQ5567" s="9"/>
      <c r="BT5567" s="9"/>
      <c r="BU5567" s="9"/>
      <c r="BX5567" s="9"/>
      <c r="BY5567" s="9"/>
      <c r="CB5567" s="9"/>
      <c r="CC5567" s="9"/>
      <c r="CF5567" s="9"/>
      <c r="CG5567" s="9"/>
      <c r="CJ5567" s="9"/>
      <c r="CK5567" s="9"/>
      <c r="CN5567" s="9"/>
      <c r="CO5567" s="9"/>
      <c r="CP5567" s="9"/>
      <c r="CQ5567" s="9"/>
      <c r="CR5567" s="9"/>
      <c r="CS5567" s="9"/>
      <c r="CT5567" s="9"/>
      <c r="CU5567" s="9"/>
      <c r="CV5567" s="9"/>
      <c r="CW5567" s="9"/>
      <c r="CX5567" s="9"/>
      <c r="CY5567" s="9"/>
      <c r="CZ5567" s="9"/>
      <c r="DA5567" s="9"/>
      <c r="DB5567" s="9"/>
      <c r="DC5567" s="9"/>
      <c r="DD5567" s="9"/>
      <c r="DE5567" s="9"/>
      <c r="DF5567" s="9"/>
      <c r="DG5567" s="9"/>
      <c r="DH5567" s="9"/>
      <c r="DI5567" s="9"/>
      <c r="DJ5567" s="9"/>
      <c r="DK5567" s="9"/>
      <c r="DL5567" s="9"/>
      <c r="DM5567" s="9"/>
      <c r="DN5567" s="9"/>
      <c r="DO5567" s="9"/>
      <c r="DP5567" s="9"/>
      <c r="DQ5567" s="9"/>
      <c r="DR5567" s="9"/>
      <c r="DS5567" s="9"/>
      <c r="DT5567" s="9"/>
      <c r="DU5567" s="9"/>
      <c r="DV5567" s="9"/>
      <c r="DW5567" s="9"/>
      <c r="DX5567" s="9"/>
      <c r="DY5567" s="9"/>
      <c r="DZ5567" s="9"/>
      <c r="EA5567" s="9"/>
    </row>
    <row r="5568" spans="2:131" ht="19.5" customHeight="1" x14ac:dyDescent="0.25">
      <c r="B5568" s="9"/>
      <c r="D5568" s="9"/>
      <c r="G5568" s="9"/>
      <c r="R5568" s="9"/>
      <c r="S5568" s="9"/>
      <c r="T5568" s="9"/>
      <c r="U5568" s="9"/>
      <c r="V5568" s="9"/>
      <c r="W5568" s="9"/>
      <c r="X5568" s="9"/>
      <c r="Y5568" s="9"/>
      <c r="Z5568" s="9"/>
      <c r="AA5568" s="9"/>
      <c r="AB5568" s="9"/>
      <c r="AC5568" s="9"/>
      <c r="AD5568" s="9"/>
      <c r="AE5568" s="9"/>
      <c r="AF5568" s="55"/>
      <c r="AG5568" s="55"/>
      <c r="AH5568" s="9"/>
      <c r="AI5568" s="9"/>
      <c r="AJ5568" s="9"/>
      <c r="AK5568" s="9"/>
      <c r="AL5568" s="9"/>
      <c r="AM5568" s="9"/>
      <c r="AN5568" s="9"/>
      <c r="AO5568" s="9"/>
      <c r="AP5568" s="9"/>
      <c r="AQ5568" s="9"/>
      <c r="AR5568" s="9"/>
      <c r="AS5568" s="9"/>
      <c r="AT5568" s="9"/>
      <c r="AU5568" s="9"/>
      <c r="AV5568" s="9"/>
      <c r="AW5568" s="9"/>
      <c r="AX5568" s="9"/>
      <c r="AY5568" s="9"/>
      <c r="AZ5568" s="9"/>
      <c r="BA5568" s="9"/>
      <c r="BB5568" s="9"/>
      <c r="BC5568" s="9"/>
      <c r="BD5568" s="9"/>
      <c r="BE5568" s="9"/>
      <c r="BF5568" s="9"/>
      <c r="BG5568" s="9"/>
      <c r="BH5568" s="9"/>
      <c r="BI5568" s="9"/>
      <c r="BJ5568" s="9"/>
      <c r="BK5568" s="9"/>
      <c r="BL5568" s="9"/>
      <c r="BM5568" s="9"/>
      <c r="BN5568" s="9"/>
      <c r="BO5568" s="9"/>
      <c r="BP5568" s="9"/>
      <c r="BQ5568" s="9"/>
      <c r="BT5568" s="9"/>
      <c r="BU5568" s="9"/>
      <c r="BX5568" s="9"/>
      <c r="BY5568" s="9"/>
      <c r="CB5568" s="9"/>
      <c r="CC5568" s="9"/>
      <c r="CF5568" s="9"/>
      <c r="CG5568" s="9"/>
      <c r="CJ5568" s="9"/>
      <c r="CK5568" s="9"/>
      <c r="CN5568" s="9"/>
      <c r="CO5568" s="9"/>
      <c r="CP5568" s="9"/>
      <c r="CQ5568" s="9"/>
      <c r="CR5568" s="9"/>
      <c r="CS5568" s="9"/>
      <c r="CT5568" s="9"/>
      <c r="CU5568" s="9"/>
      <c r="CV5568" s="9"/>
      <c r="CW5568" s="9"/>
      <c r="CX5568" s="9"/>
      <c r="CY5568" s="9"/>
      <c r="CZ5568" s="9"/>
      <c r="DA5568" s="9"/>
      <c r="DB5568" s="9"/>
      <c r="DC5568" s="9"/>
      <c r="DD5568" s="9"/>
      <c r="DE5568" s="9"/>
      <c r="DF5568" s="9"/>
      <c r="DG5568" s="9"/>
      <c r="DH5568" s="9"/>
      <c r="DI5568" s="9"/>
      <c r="DJ5568" s="9"/>
      <c r="DK5568" s="9"/>
      <c r="DL5568" s="9"/>
      <c r="DM5568" s="9"/>
      <c r="DN5568" s="9"/>
      <c r="DO5568" s="9"/>
      <c r="DP5568" s="9"/>
      <c r="DQ5568" s="9"/>
      <c r="DR5568" s="9"/>
      <c r="DS5568" s="9"/>
      <c r="DT5568" s="9"/>
      <c r="DU5568" s="9"/>
      <c r="DV5568" s="9"/>
      <c r="DW5568" s="9"/>
      <c r="DX5568" s="9"/>
      <c r="DY5568" s="9"/>
      <c r="DZ5568" s="9"/>
      <c r="EA5568" s="9"/>
    </row>
    <row r="5569" spans="2:131" ht="19.5" customHeight="1" x14ac:dyDescent="0.25">
      <c r="B5569" s="9"/>
      <c r="D5569" s="9"/>
      <c r="G5569" s="9"/>
      <c r="R5569" s="9"/>
      <c r="S5569" s="9"/>
      <c r="T5569" s="9"/>
      <c r="U5569" s="9"/>
      <c r="V5569" s="9"/>
      <c r="W5569" s="9"/>
      <c r="X5569" s="9"/>
      <c r="Y5569" s="9"/>
      <c r="Z5569" s="9"/>
      <c r="AA5569" s="9"/>
      <c r="AB5569" s="9"/>
      <c r="AC5569" s="9"/>
      <c r="AD5569" s="9"/>
      <c r="AE5569" s="9"/>
      <c r="AF5569" s="55"/>
      <c r="AG5569" s="55"/>
      <c r="AH5569" s="9"/>
      <c r="AI5569" s="9"/>
      <c r="AJ5569" s="9"/>
      <c r="AK5569" s="9"/>
      <c r="AL5569" s="9"/>
      <c r="AM5569" s="9"/>
      <c r="AN5569" s="9"/>
      <c r="AO5569" s="9"/>
      <c r="AP5569" s="9"/>
      <c r="AQ5569" s="9"/>
      <c r="AR5569" s="9"/>
      <c r="AS5569" s="9"/>
      <c r="AT5569" s="9"/>
      <c r="AU5569" s="9"/>
      <c r="AV5569" s="9"/>
      <c r="AW5569" s="9"/>
      <c r="AX5569" s="9"/>
      <c r="AY5569" s="9"/>
      <c r="AZ5569" s="9"/>
      <c r="BA5569" s="9"/>
      <c r="BB5569" s="9"/>
      <c r="BC5569" s="9"/>
      <c r="BD5569" s="9"/>
      <c r="BE5569" s="9"/>
      <c r="BF5569" s="9"/>
      <c r="BG5569" s="9"/>
      <c r="BH5569" s="9"/>
      <c r="BI5569" s="9"/>
      <c r="BJ5569" s="9"/>
      <c r="BK5569" s="9"/>
      <c r="BL5569" s="9"/>
      <c r="BM5569" s="9"/>
      <c r="BN5569" s="9"/>
      <c r="BO5569" s="9"/>
      <c r="BP5569" s="9"/>
      <c r="BQ5569" s="9"/>
      <c r="BT5569" s="9"/>
      <c r="BU5569" s="9"/>
      <c r="BX5569" s="9"/>
      <c r="BY5569" s="9"/>
      <c r="CB5569" s="9"/>
      <c r="CC5569" s="9"/>
      <c r="CF5569" s="9"/>
      <c r="CG5569" s="9"/>
      <c r="CJ5569" s="9"/>
      <c r="CK5569" s="9"/>
      <c r="CN5569" s="9"/>
      <c r="CO5569" s="9"/>
      <c r="CP5569" s="9"/>
      <c r="CQ5569" s="9"/>
      <c r="CR5569" s="9"/>
      <c r="CS5569" s="9"/>
      <c r="CT5569" s="9"/>
      <c r="CU5569" s="9"/>
      <c r="CV5569" s="9"/>
      <c r="CW5569" s="9"/>
      <c r="CX5569" s="9"/>
      <c r="CY5569" s="9"/>
      <c r="CZ5569" s="9"/>
      <c r="DA5569" s="9"/>
      <c r="DB5569" s="9"/>
      <c r="DC5569" s="9"/>
      <c r="DD5569" s="9"/>
      <c r="DE5569" s="9"/>
      <c r="DF5569" s="9"/>
      <c r="DG5569" s="9"/>
      <c r="DH5569" s="9"/>
      <c r="DI5569" s="9"/>
      <c r="DJ5569" s="9"/>
      <c r="DK5569" s="9"/>
      <c r="DL5569" s="9"/>
      <c r="DM5569" s="9"/>
      <c r="DN5569" s="9"/>
      <c r="DO5569" s="9"/>
      <c r="DP5569" s="9"/>
      <c r="DQ5569" s="9"/>
      <c r="DR5569" s="9"/>
      <c r="DS5569" s="9"/>
      <c r="DT5569" s="9"/>
      <c r="DU5569" s="9"/>
      <c r="DV5569" s="9"/>
      <c r="DW5569" s="9"/>
      <c r="DX5569" s="9"/>
      <c r="DY5569" s="9"/>
      <c r="DZ5569" s="9"/>
      <c r="EA5569" s="9"/>
    </row>
    <row r="5570" spans="2:131" ht="19.5" customHeight="1" x14ac:dyDescent="0.25">
      <c r="B5570" s="9"/>
      <c r="D5570" s="9"/>
      <c r="G5570" s="9"/>
      <c r="R5570" s="9"/>
      <c r="S5570" s="9"/>
      <c r="T5570" s="9"/>
      <c r="U5570" s="9"/>
      <c r="V5570" s="9"/>
      <c r="W5570" s="9"/>
      <c r="X5570" s="9"/>
      <c r="Y5570" s="9"/>
      <c r="Z5570" s="9"/>
      <c r="AA5570" s="9"/>
      <c r="AB5570" s="9"/>
      <c r="AC5570" s="9"/>
      <c r="AD5570" s="9"/>
      <c r="AE5570" s="9"/>
      <c r="AF5570" s="55"/>
      <c r="AG5570" s="55"/>
      <c r="AH5570" s="9"/>
      <c r="AI5570" s="9"/>
      <c r="AJ5570" s="9"/>
      <c r="AK5570" s="9"/>
      <c r="AL5570" s="9"/>
      <c r="AM5570" s="9"/>
      <c r="AN5570" s="9"/>
      <c r="AO5570" s="9"/>
      <c r="AP5570" s="9"/>
      <c r="AQ5570" s="9"/>
      <c r="AR5570" s="9"/>
      <c r="AS5570" s="9"/>
      <c r="AT5570" s="9"/>
      <c r="AU5570" s="9"/>
      <c r="AV5570" s="9"/>
      <c r="AW5570" s="9"/>
      <c r="AX5570" s="9"/>
      <c r="AY5570" s="9"/>
      <c r="AZ5570" s="9"/>
      <c r="BA5570" s="9"/>
      <c r="BB5570" s="9"/>
      <c r="BC5570" s="9"/>
      <c r="BD5570" s="9"/>
      <c r="BE5570" s="9"/>
      <c r="BF5570" s="9"/>
      <c r="BG5570" s="9"/>
      <c r="BH5570" s="9"/>
      <c r="BI5570" s="9"/>
      <c r="BJ5570" s="9"/>
      <c r="BK5570" s="9"/>
      <c r="BL5570" s="9"/>
      <c r="BM5570" s="9"/>
      <c r="BN5570" s="9"/>
      <c r="BO5570" s="9"/>
      <c r="BP5570" s="9"/>
      <c r="BQ5570" s="9"/>
      <c r="BT5570" s="9"/>
      <c r="BU5570" s="9"/>
      <c r="BX5570" s="9"/>
      <c r="BY5570" s="9"/>
      <c r="CB5570" s="9"/>
      <c r="CC5570" s="9"/>
      <c r="CF5570" s="9"/>
      <c r="CG5570" s="9"/>
      <c r="CJ5570" s="9"/>
      <c r="CK5570" s="9"/>
      <c r="CN5570" s="9"/>
      <c r="CO5570" s="9"/>
      <c r="CP5570" s="9"/>
      <c r="CQ5570" s="9"/>
      <c r="CR5570" s="9"/>
      <c r="CS5570" s="9"/>
      <c r="CT5570" s="9"/>
      <c r="CU5570" s="9"/>
      <c r="CV5570" s="9"/>
      <c r="CW5570" s="9"/>
      <c r="CX5570" s="9"/>
      <c r="CY5570" s="9"/>
      <c r="CZ5570" s="9"/>
      <c r="DA5570" s="9"/>
      <c r="DB5570" s="9"/>
      <c r="DC5570" s="9"/>
      <c r="DD5570" s="9"/>
      <c r="DE5570" s="9"/>
      <c r="DF5570" s="9"/>
      <c r="DG5570" s="9"/>
      <c r="DH5570" s="9"/>
      <c r="DI5570" s="9"/>
      <c r="DJ5570" s="9"/>
      <c r="DK5570" s="9"/>
      <c r="DL5570" s="9"/>
      <c r="DM5570" s="9"/>
      <c r="DN5570" s="9"/>
      <c r="DO5570" s="9"/>
      <c r="DP5570" s="9"/>
      <c r="DQ5570" s="9"/>
      <c r="DR5570" s="9"/>
      <c r="DS5570" s="9"/>
      <c r="DT5570" s="9"/>
      <c r="DU5570" s="9"/>
      <c r="DV5570" s="9"/>
      <c r="DW5570" s="9"/>
      <c r="DX5570" s="9"/>
      <c r="DY5570" s="9"/>
      <c r="DZ5570" s="9"/>
      <c r="EA5570" s="9"/>
    </row>
    <row r="5571" spans="2:131" ht="19.5" customHeight="1" x14ac:dyDescent="0.25">
      <c r="B5571" s="9"/>
      <c r="D5571" s="9"/>
      <c r="G5571" s="9"/>
      <c r="R5571" s="9"/>
      <c r="S5571" s="9"/>
      <c r="T5571" s="9"/>
      <c r="U5571" s="9"/>
      <c r="V5571" s="9"/>
      <c r="W5571" s="9"/>
      <c r="X5571" s="9"/>
      <c r="Y5571" s="9"/>
      <c r="Z5571" s="9"/>
      <c r="AA5571" s="9"/>
      <c r="AB5571" s="9"/>
      <c r="AC5571" s="9"/>
      <c r="AD5571" s="9"/>
      <c r="AE5571" s="9"/>
      <c r="AF5571" s="55"/>
      <c r="AG5571" s="55"/>
      <c r="AH5571" s="9"/>
      <c r="AI5571" s="9"/>
      <c r="AJ5571" s="9"/>
      <c r="AK5571" s="9"/>
      <c r="AL5571" s="9"/>
      <c r="AM5571" s="9"/>
      <c r="AN5571" s="9"/>
      <c r="AO5571" s="9"/>
      <c r="AP5571" s="9"/>
      <c r="AQ5571" s="9"/>
      <c r="AR5571" s="9"/>
      <c r="AS5571" s="9"/>
      <c r="AT5571" s="9"/>
      <c r="AU5571" s="9"/>
      <c r="AV5571" s="9"/>
      <c r="AW5571" s="9"/>
      <c r="AX5571" s="9"/>
      <c r="AY5571" s="9"/>
      <c r="AZ5571" s="9"/>
      <c r="BA5571" s="9"/>
      <c r="BB5571" s="9"/>
      <c r="BC5571" s="9"/>
      <c r="BD5571" s="9"/>
      <c r="BE5571" s="9"/>
      <c r="BF5571" s="9"/>
      <c r="BG5571" s="9"/>
      <c r="BH5571" s="9"/>
      <c r="BI5571" s="9"/>
      <c r="BJ5571" s="9"/>
      <c r="BK5571" s="9"/>
      <c r="BL5571" s="9"/>
      <c r="BM5571" s="9"/>
      <c r="BN5571" s="9"/>
      <c r="BO5571" s="9"/>
      <c r="BP5571" s="9"/>
      <c r="BQ5571" s="9"/>
      <c r="BT5571" s="9"/>
      <c r="BU5571" s="9"/>
      <c r="BX5571" s="9"/>
      <c r="BY5571" s="9"/>
      <c r="CB5571" s="9"/>
      <c r="CC5571" s="9"/>
      <c r="CF5571" s="9"/>
      <c r="CG5571" s="9"/>
      <c r="CJ5571" s="9"/>
      <c r="CK5571" s="9"/>
      <c r="CN5571" s="9"/>
      <c r="CO5571" s="9"/>
      <c r="CP5571" s="9"/>
      <c r="CQ5571" s="9"/>
      <c r="CR5571" s="9"/>
      <c r="CS5571" s="9"/>
      <c r="CT5571" s="9"/>
      <c r="CU5571" s="9"/>
      <c r="CV5571" s="9"/>
      <c r="CW5571" s="9"/>
      <c r="CX5571" s="9"/>
      <c r="CY5571" s="9"/>
      <c r="CZ5571" s="9"/>
      <c r="DA5571" s="9"/>
      <c r="DB5571" s="9"/>
      <c r="DC5571" s="9"/>
      <c r="DD5571" s="9"/>
      <c r="DE5571" s="9"/>
      <c r="DF5571" s="9"/>
      <c r="DG5571" s="9"/>
      <c r="DH5571" s="9"/>
      <c r="DI5571" s="9"/>
      <c r="DJ5571" s="9"/>
      <c r="DK5571" s="9"/>
      <c r="DL5571" s="9"/>
      <c r="DM5571" s="9"/>
      <c r="DN5571" s="9"/>
      <c r="DO5571" s="9"/>
      <c r="DP5571" s="9"/>
      <c r="DQ5571" s="9"/>
      <c r="DR5571" s="9"/>
      <c r="DS5571" s="9"/>
      <c r="DT5571" s="9"/>
      <c r="DU5571" s="9"/>
      <c r="DV5571" s="9"/>
      <c r="DW5571" s="9"/>
      <c r="DX5571" s="9"/>
      <c r="DY5571" s="9"/>
      <c r="DZ5571" s="9"/>
      <c r="EA5571" s="9"/>
    </row>
    <row r="5572" spans="2:131" ht="19.5" customHeight="1" x14ac:dyDescent="0.25">
      <c r="B5572" s="9"/>
      <c r="D5572" s="9"/>
      <c r="G5572" s="9"/>
      <c r="R5572" s="9"/>
      <c r="S5572" s="9"/>
      <c r="T5572" s="9"/>
      <c r="U5572" s="9"/>
      <c r="V5572" s="9"/>
      <c r="W5572" s="9"/>
      <c r="X5572" s="9"/>
      <c r="Y5572" s="9"/>
      <c r="Z5572" s="9"/>
      <c r="AA5572" s="9"/>
      <c r="AB5572" s="9"/>
      <c r="AC5572" s="9"/>
      <c r="AD5572" s="9"/>
      <c r="AE5572" s="9"/>
      <c r="AF5572" s="55"/>
      <c r="AG5572" s="55"/>
      <c r="AH5572" s="9"/>
      <c r="AI5572" s="9"/>
      <c r="AJ5572" s="9"/>
      <c r="AK5572" s="9"/>
      <c r="AL5572" s="9"/>
      <c r="AM5572" s="9"/>
      <c r="AN5572" s="9"/>
      <c r="AO5572" s="9"/>
      <c r="AP5572" s="9"/>
      <c r="AQ5572" s="9"/>
      <c r="AR5572" s="9"/>
      <c r="AS5572" s="9"/>
      <c r="AT5572" s="9"/>
      <c r="AU5572" s="9"/>
      <c r="AV5572" s="9"/>
      <c r="AW5572" s="9"/>
      <c r="AX5572" s="9"/>
      <c r="AY5572" s="9"/>
      <c r="AZ5572" s="9"/>
      <c r="BA5572" s="9"/>
      <c r="BB5572" s="9"/>
      <c r="BC5572" s="9"/>
      <c r="BD5572" s="9"/>
      <c r="BE5572" s="9"/>
      <c r="BF5572" s="9"/>
      <c r="BG5572" s="9"/>
      <c r="BH5572" s="9"/>
      <c r="BI5572" s="9"/>
      <c r="BJ5572" s="9"/>
      <c r="BK5572" s="9"/>
      <c r="BL5572" s="9"/>
      <c r="BM5572" s="9"/>
      <c r="BN5572" s="9"/>
      <c r="BO5572" s="9"/>
      <c r="BP5572" s="9"/>
      <c r="BQ5572" s="9"/>
      <c r="BT5572" s="9"/>
      <c r="BU5572" s="9"/>
      <c r="BX5572" s="9"/>
      <c r="BY5572" s="9"/>
      <c r="CB5572" s="9"/>
      <c r="CC5572" s="9"/>
      <c r="CF5572" s="9"/>
      <c r="CG5572" s="9"/>
      <c r="CJ5572" s="9"/>
      <c r="CK5572" s="9"/>
      <c r="CN5572" s="9"/>
      <c r="CO5572" s="9"/>
      <c r="CP5572" s="9"/>
      <c r="CQ5572" s="9"/>
      <c r="CR5572" s="9"/>
      <c r="CS5572" s="9"/>
      <c r="CT5572" s="9"/>
      <c r="CU5572" s="9"/>
      <c r="CV5572" s="9"/>
      <c r="CW5572" s="9"/>
      <c r="CX5572" s="9"/>
      <c r="CY5572" s="9"/>
      <c r="CZ5572" s="9"/>
      <c r="DA5572" s="9"/>
      <c r="DB5572" s="9"/>
      <c r="DC5572" s="9"/>
      <c r="DD5572" s="9"/>
      <c r="DE5572" s="9"/>
      <c r="DF5572" s="9"/>
      <c r="DG5572" s="9"/>
      <c r="DH5572" s="9"/>
      <c r="DI5572" s="9"/>
      <c r="DJ5572" s="9"/>
      <c r="DK5572" s="9"/>
      <c r="DL5572" s="9"/>
      <c r="DM5572" s="9"/>
      <c r="DN5572" s="9"/>
      <c r="DO5572" s="9"/>
      <c r="DP5572" s="9"/>
      <c r="DQ5572" s="9"/>
      <c r="DR5572" s="9"/>
      <c r="DS5572" s="9"/>
      <c r="DT5572" s="9"/>
      <c r="DU5572" s="9"/>
      <c r="DV5572" s="9"/>
      <c r="DW5572" s="9"/>
      <c r="DX5572" s="9"/>
      <c r="DY5572" s="9"/>
      <c r="DZ5572" s="9"/>
      <c r="EA5572" s="9"/>
    </row>
    <row r="5573" spans="2:131" ht="19.5" customHeight="1" x14ac:dyDescent="0.25">
      <c r="B5573" s="9"/>
      <c r="D5573" s="9"/>
      <c r="G5573" s="9"/>
      <c r="R5573" s="9"/>
      <c r="S5573" s="9"/>
      <c r="T5573" s="9"/>
      <c r="U5573" s="9"/>
      <c r="V5573" s="9"/>
      <c r="W5573" s="9"/>
      <c r="X5573" s="9"/>
      <c r="Y5573" s="9"/>
      <c r="Z5573" s="9"/>
      <c r="AA5573" s="9"/>
      <c r="AB5573" s="9"/>
      <c r="AC5573" s="9"/>
      <c r="AD5573" s="9"/>
      <c r="AE5573" s="9"/>
      <c r="AF5573" s="55"/>
      <c r="AG5573" s="55"/>
      <c r="AH5573" s="9"/>
      <c r="AI5573" s="9"/>
      <c r="AJ5573" s="9"/>
      <c r="AK5573" s="9"/>
      <c r="AL5573" s="9"/>
      <c r="AM5573" s="9"/>
      <c r="AN5573" s="9"/>
      <c r="AO5573" s="9"/>
      <c r="AP5573" s="9"/>
      <c r="AQ5573" s="9"/>
      <c r="AR5573" s="9"/>
      <c r="AS5573" s="9"/>
      <c r="AT5573" s="9"/>
      <c r="AU5573" s="9"/>
      <c r="AV5573" s="9"/>
      <c r="AW5573" s="9"/>
      <c r="AX5573" s="9"/>
      <c r="AY5573" s="9"/>
      <c r="AZ5573" s="9"/>
      <c r="BA5573" s="9"/>
      <c r="BB5573" s="9"/>
      <c r="BC5573" s="9"/>
      <c r="BD5573" s="9"/>
      <c r="BE5573" s="9"/>
      <c r="BF5573" s="9"/>
      <c r="BG5573" s="9"/>
      <c r="BH5573" s="9"/>
      <c r="BI5573" s="9"/>
      <c r="BJ5573" s="9"/>
      <c r="BK5573" s="9"/>
      <c r="BL5573" s="9"/>
      <c r="BM5573" s="9"/>
      <c r="BN5573" s="9"/>
      <c r="BO5573" s="9"/>
      <c r="BP5573" s="9"/>
      <c r="BQ5573" s="9"/>
      <c r="BT5573" s="9"/>
      <c r="BU5573" s="9"/>
      <c r="BX5573" s="9"/>
      <c r="BY5573" s="9"/>
      <c r="CB5573" s="9"/>
      <c r="CC5573" s="9"/>
      <c r="CF5573" s="9"/>
      <c r="CG5573" s="9"/>
      <c r="CJ5573" s="9"/>
      <c r="CK5573" s="9"/>
      <c r="CN5573" s="9"/>
      <c r="CO5573" s="9"/>
      <c r="CP5573" s="9"/>
      <c r="CQ5573" s="9"/>
      <c r="CR5573" s="9"/>
      <c r="CS5573" s="9"/>
      <c r="CT5573" s="9"/>
      <c r="CU5573" s="9"/>
      <c r="CV5573" s="9"/>
      <c r="CW5573" s="9"/>
      <c r="CX5573" s="9"/>
      <c r="CY5573" s="9"/>
      <c r="CZ5573" s="9"/>
      <c r="DA5573" s="9"/>
      <c r="DB5573" s="9"/>
      <c r="DC5573" s="9"/>
      <c r="DD5573" s="9"/>
      <c r="DE5573" s="9"/>
      <c r="DF5573" s="9"/>
      <c r="DG5573" s="9"/>
      <c r="DH5573" s="9"/>
      <c r="DI5573" s="9"/>
      <c r="DJ5573" s="9"/>
      <c r="DK5573" s="9"/>
      <c r="DL5573" s="9"/>
      <c r="DM5573" s="9"/>
      <c r="DN5573" s="9"/>
      <c r="DO5573" s="9"/>
      <c r="DP5573" s="9"/>
      <c r="DQ5573" s="9"/>
      <c r="DR5573" s="9"/>
      <c r="DS5573" s="9"/>
      <c r="DT5573" s="9"/>
      <c r="DU5573" s="9"/>
      <c r="DV5573" s="9"/>
      <c r="DW5573" s="9"/>
      <c r="DX5573" s="9"/>
      <c r="DY5573" s="9"/>
      <c r="DZ5573" s="9"/>
      <c r="EA5573" s="9"/>
    </row>
    <row r="5574" spans="2:131" ht="19.5" customHeight="1" x14ac:dyDescent="0.25">
      <c r="B5574" s="9"/>
      <c r="D5574" s="9"/>
      <c r="G5574" s="9"/>
      <c r="R5574" s="9"/>
      <c r="S5574" s="9"/>
      <c r="T5574" s="9"/>
      <c r="U5574" s="9"/>
      <c r="V5574" s="9"/>
      <c r="W5574" s="9"/>
      <c r="X5574" s="9"/>
      <c r="Y5574" s="9"/>
      <c r="Z5574" s="9"/>
      <c r="AA5574" s="9"/>
      <c r="AB5574" s="9"/>
      <c r="AC5574" s="9"/>
      <c r="AD5574" s="9"/>
      <c r="AE5574" s="9"/>
      <c r="AF5574" s="55"/>
      <c r="AG5574" s="55"/>
      <c r="AH5574" s="9"/>
      <c r="AI5574" s="9"/>
      <c r="AJ5574" s="9"/>
      <c r="AK5574" s="9"/>
      <c r="AL5574" s="9"/>
      <c r="AM5574" s="9"/>
      <c r="AN5574" s="9"/>
      <c r="AO5574" s="9"/>
      <c r="AP5574" s="9"/>
      <c r="AQ5574" s="9"/>
      <c r="AR5574" s="9"/>
      <c r="AS5574" s="9"/>
      <c r="AT5574" s="9"/>
      <c r="AU5574" s="9"/>
      <c r="AV5574" s="9"/>
      <c r="AW5574" s="9"/>
      <c r="AX5574" s="9"/>
      <c r="AY5574" s="9"/>
      <c r="AZ5574" s="9"/>
      <c r="BA5574" s="9"/>
      <c r="BB5574" s="9"/>
      <c r="BC5574" s="9"/>
      <c r="BD5574" s="9"/>
      <c r="BE5574" s="9"/>
      <c r="BF5574" s="9"/>
      <c r="BG5574" s="9"/>
      <c r="BH5574" s="9"/>
      <c r="BI5574" s="9"/>
      <c r="BJ5574" s="9"/>
      <c r="BK5574" s="9"/>
      <c r="BL5574" s="9"/>
      <c r="BM5574" s="9"/>
      <c r="BN5574" s="9"/>
      <c r="BO5574" s="9"/>
      <c r="BP5574" s="9"/>
      <c r="BQ5574" s="9"/>
      <c r="BT5574" s="9"/>
      <c r="BU5574" s="9"/>
      <c r="BX5574" s="9"/>
      <c r="BY5574" s="9"/>
      <c r="CB5574" s="9"/>
      <c r="CC5574" s="9"/>
      <c r="CF5574" s="9"/>
      <c r="CG5574" s="9"/>
      <c r="CJ5574" s="9"/>
      <c r="CK5574" s="9"/>
      <c r="CN5574" s="9"/>
      <c r="CO5574" s="9"/>
      <c r="CP5574" s="9"/>
      <c r="CQ5574" s="9"/>
      <c r="CR5574" s="9"/>
      <c r="CS5574" s="9"/>
      <c r="CT5574" s="9"/>
      <c r="CU5574" s="9"/>
      <c r="CV5574" s="9"/>
      <c r="CW5574" s="9"/>
      <c r="CX5574" s="9"/>
      <c r="CY5574" s="9"/>
      <c r="CZ5574" s="9"/>
      <c r="DA5574" s="9"/>
      <c r="DB5574" s="9"/>
      <c r="DC5574" s="9"/>
      <c r="DD5574" s="9"/>
      <c r="DE5574" s="9"/>
      <c r="DF5574" s="9"/>
      <c r="DG5574" s="9"/>
      <c r="DH5574" s="9"/>
      <c r="DI5574" s="9"/>
      <c r="DJ5574" s="9"/>
      <c r="DK5574" s="9"/>
      <c r="DL5574" s="9"/>
      <c r="DM5574" s="9"/>
      <c r="DN5574" s="9"/>
      <c r="DO5574" s="9"/>
      <c r="DP5574" s="9"/>
      <c r="DQ5574" s="9"/>
      <c r="DR5574" s="9"/>
      <c r="DS5574" s="9"/>
      <c r="DT5574" s="9"/>
      <c r="DU5574" s="9"/>
      <c r="DV5574" s="9"/>
      <c r="DW5574" s="9"/>
      <c r="DX5574" s="9"/>
      <c r="DY5574" s="9"/>
      <c r="DZ5574" s="9"/>
      <c r="EA5574" s="9"/>
    </row>
    <row r="5575" spans="2:131" ht="19.5" customHeight="1" x14ac:dyDescent="0.25">
      <c r="B5575" s="9"/>
      <c r="D5575" s="9"/>
      <c r="G5575" s="9"/>
      <c r="R5575" s="9"/>
      <c r="S5575" s="9"/>
      <c r="T5575" s="9"/>
      <c r="U5575" s="9"/>
      <c r="V5575" s="9"/>
      <c r="W5575" s="9"/>
      <c r="X5575" s="9"/>
      <c r="Y5575" s="9"/>
      <c r="Z5575" s="9"/>
      <c r="AA5575" s="9"/>
      <c r="AB5575" s="9"/>
      <c r="AC5575" s="9"/>
      <c r="AD5575" s="9"/>
      <c r="AE5575" s="9"/>
      <c r="AF5575" s="55"/>
      <c r="AG5575" s="55"/>
      <c r="AH5575" s="9"/>
      <c r="AI5575" s="9"/>
      <c r="AJ5575" s="9"/>
      <c r="AK5575" s="9"/>
      <c r="AL5575" s="9"/>
      <c r="AM5575" s="9"/>
      <c r="AN5575" s="9"/>
      <c r="AO5575" s="9"/>
      <c r="AP5575" s="9"/>
      <c r="AQ5575" s="9"/>
      <c r="AR5575" s="9"/>
      <c r="AS5575" s="9"/>
      <c r="AT5575" s="9"/>
      <c r="AU5575" s="9"/>
      <c r="AV5575" s="9"/>
      <c r="AW5575" s="9"/>
      <c r="AX5575" s="9"/>
      <c r="AY5575" s="9"/>
      <c r="AZ5575" s="9"/>
      <c r="BA5575" s="9"/>
      <c r="BB5575" s="9"/>
      <c r="BC5575" s="9"/>
      <c r="BD5575" s="9"/>
      <c r="BE5575" s="9"/>
      <c r="BF5575" s="9"/>
      <c r="BG5575" s="9"/>
      <c r="BH5575" s="9"/>
      <c r="BI5575" s="9"/>
      <c r="BJ5575" s="9"/>
      <c r="BK5575" s="9"/>
      <c r="BL5575" s="9"/>
      <c r="BM5575" s="9"/>
      <c r="BN5575" s="9"/>
      <c r="BO5575" s="9"/>
      <c r="BP5575" s="9"/>
      <c r="BQ5575" s="9"/>
      <c r="BT5575" s="9"/>
      <c r="BU5575" s="9"/>
      <c r="BX5575" s="9"/>
      <c r="BY5575" s="9"/>
      <c r="CB5575" s="9"/>
      <c r="CC5575" s="9"/>
      <c r="CF5575" s="9"/>
      <c r="CG5575" s="9"/>
      <c r="CJ5575" s="9"/>
      <c r="CK5575" s="9"/>
      <c r="CN5575" s="9"/>
      <c r="CO5575" s="9"/>
      <c r="CP5575" s="9"/>
      <c r="CQ5575" s="9"/>
      <c r="CR5575" s="9"/>
      <c r="CS5575" s="9"/>
      <c r="CT5575" s="9"/>
      <c r="CU5575" s="9"/>
      <c r="CV5575" s="9"/>
      <c r="CW5575" s="9"/>
      <c r="CX5575" s="9"/>
      <c r="CY5575" s="9"/>
      <c r="CZ5575" s="9"/>
      <c r="DA5575" s="9"/>
      <c r="DB5575" s="9"/>
      <c r="DC5575" s="9"/>
      <c r="DD5575" s="9"/>
      <c r="DE5575" s="9"/>
      <c r="DF5575" s="9"/>
      <c r="DG5575" s="9"/>
      <c r="DH5575" s="9"/>
      <c r="DI5575" s="9"/>
      <c r="DJ5575" s="9"/>
      <c r="DK5575" s="9"/>
      <c r="DL5575" s="9"/>
      <c r="DM5575" s="9"/>
      <c r="DN5575" s="9"/>
      <c r="DO5575" s="9"/>
      <c r="DP5575" s="9"/>
      <c r="DQ5575" s="9"/>
      <c r="DR5575" s="9"/>
      <c r="DS5575" s="9"/>
      <c r="DT5575" s="9"/>
      <c r="DU5575" s="9"/>
      <c r="DV5575" s="9"/>
      <c r="DW5575" s="9"/>
      <c r="DX5575" s="9"/>
      <c r="DY5575" s="9"/>
      <c r="DZ5575" s="9"/>
      <c r="EA5575" s="9"/>
    </row>
    <row r="5576" spans="2:131" ht="19.5" customHeight="1" x14ac:dyDescent="0.25">
      <c r="B5576" s="9"/>
      <c r="D5576" s="9"/>
      <c r="G5576" s="9"/>
      <c r="R5576" s="9"/>
      <c r="S5576" s="9"/>
      <c r="T5576" s="9"/>
      <c r="U5576" s="9"/>
      <c r="V5576" s="9"/>
      <c r="W5576" s="9"/>
      <c r="X5576" s="9"/>
      <c r="Y5576" s="9"/>
      <c r="Z5576" s="9"/>
      <c r="AA5576" s="9"/>
      <c r="AB5576" s="9"/>
      <c r="AC5576" s="9"/>
      <c r="AD5576" s="9"/>
      <c r="AE5576" s="9"/>
      <c r="AF5576" s="55"/>
      <c r="AG5576" s="55"/>
      <c r="AH5576" s="9"/>
      <c r="AI5576" s="9"/>
      <c r="AJ5576" s="9"/>
      <c r="AK5576" s="9"/>
      <c r="AL5576" s="9"/>
      <c r="AM5576" s="9"/>
      <c r="AN5576" s="9"/>
      <c r="AO5576" s="9"/>
      <c r="AP5576" s="9"/>
      <c r="AQ5576" s="9"/>
      <c r="AR5576" s="9"/>
      <c r="AS5576" s="9"/>
      <c r="AT5576" s="9"/>
      <c r="AU5576" s="9"/>
      <c r="AV5576" s="9"/>
      <c r="AW5576" s="9"/>
      <c r="AX5576" s="9"/>
      <c r="AY5576" s="9"/>
      <c r="AZ5576" s="9"/>
      <c r="BA5576" s="9"/>
      <c r="BB5576" s="9"/>
      <c r="BC5576" s="9"/>
      <c r="BD5576" s="9"/>
      <c r="BE5576" s="9"/>
      <c r="BF5576" s="9"/>
      <c r="BG5576" s="9"/>
      <c r="BH5576" s="9"/>
      <c r="BI5576" s="9"/>
      <c r="BJ5576" s="9"/>
      <c r="BK5576" s="9"/>
      <c r="BL5576" s="9"/>
      <c r="BM5576" s="9"/>
      <c r="BN5576" s="9"/>
      <c r="BO5576" s="9"/>
      <c r="BP5576" s="9"/>
      <c r="BQ5576" s="9"/>
      <c r="BT5576" s="9"/>
      <c r="BU5576" s="9"/>
      <c r="BX5576" s="9"/>
      <c r="BY5576" s="9"/>
      <c r="CB5576" s="9"/>
      <c r="CC5576" s="9"/>
      <c r="CF5576" s="9"/>
      <c r="CG5576" s="9"/>
      <c r="CJ5576" s="9"/>
      <c r="CK5576" s="9"/>
      <c r="CN5576" s="9"/>
      <c r="CO5576" s="9"/>
      <c r="CP5576" s="9"/>
      <c r="CQ5576" s="9"/>
      <c r="CR5576" s="9"/>
      <c r="CS5576" s="9"/>
      <c r="CT5576" s="9"/>
      <c r="CU5576" s="9"/>
      <c r="CV5576" s="9"/>
      <c r="CW5576" s="9"/>
      <c r="CX5576" s="9"/>
      <c r="CY5576" s="9"/>
      <c r="CZ5576" s="9"/>
      <c r="DA5576" s="9"/>
      <c r="DB5576" s="9"/>
      <c r="DC5576" s="9"/>
      <c r="DD5576" s="9"/>
      <c r="DE5576" s="9"/>
      <c r="DF5576" s="9"/>
      <c r="DG5576" s="9"/>
      <c r="DH5576" s="9"/>
      <c r="DI5576" s="9"/>
      <c r="DJ5576" s="9"/>
      <c r="DK5576" s="9"/>
      <c r="DL5576" s="9"/>
      <c r="DM5576" s="9"/>
      <c r="DN5576" s="9"/>
      <c r="DO5576" s="9"/>
      <c r="DP5576" s="9"/>
      <c r="DQ5576" s="9"/>
      <c r="DR5576" s="9"/>
      <c r="DS5576" s="9"/>
      <c r="DT5576" s="9"/>
      <c r="DU5576" s="9"/>
      <c r="DV5576" s="9"/>
      <c r="DW5576" s="9"/>
      <c r="DX5576" s="9"/>
      <c r="DY5576" s="9"/>
      <c r="DZ5576" s="9"/>
      <c r="EA5576" s="9"/>
    </row>
    <row r="5577" spans="2:131" ht="19.5" customHeight="1" x14ac:dyDescent="0.25">
      <c r="B5577" s="9"/>
      <c r="D5577" s="9"/>
      <c r="G5577" s="9"/>
      <c r="R5577" s="9"/>
      <c r="S5577" s="9"/>
      <c r="T5577" s="9"/>
      <c r="U5577" s="9"/>
      <c r="V5577" s="9"/>
      <c r="W5577" s="9"/>
      <c r="X5577" s="9"/>
      <c r="Y5577" s="9"/>
      <c r="Z5577" s="9"/>
      <c r="AA5577" s="9"/>
      <c r="AB5577" s="9"/>
      <c r="AC5577" s="9"/>
      <c r="AD5577" s="9"/>
      <c r="AE5577" s="9"/>
      <c r="AF5577" s="55"/>
      <c r="AG5577" s="55"/>
      <c r="AH5577" s="9"/>
      <c r="AI5577" s="9"/>
      <c r="AJ5577" s="9"/>
      <c r="AK5577" s="9"/>
      <c r="AL5577" s="9"/>
      <c r="AM5577" s="9"/>
      <c r="AN5577" s="9"/>
      <c r="AO5577" s="9"/>
      <c r="AP5577" s="9"/>
      <c r="AQ5577" s="9"/>
      <c r="AR5577" s="9"/>
      <c r="AS5577" s="9"/>
      <c r="AT5577" s="9"/>
      <c r="AU5577" s="9"/>
      <c r="AV5577" s="9"/>
      <c r="AW5577" s="9"/>
      <c r="AX5577" s="9"/>
      <c r="AY5577" s="9"/>
      <c r="AZ5577" s="9"/>
      <c r="BA5577" s="9"/>
      <c r="BB5577" s="9"/>
      <c r="BC5577" s="9"/>
      <c r="BD5577" s="9"/>
      <c r="BE5577" s="9"/>
      <c r="BF5577" s="9"/>
      <c r="BG5577" s="9"/>
      <c r="BH5577" s="9"/>
      <c r="BI5577" s="9"/>
      <c r="BJ5577" s="9"/>
      <c r="BK5577" s="9"/>
      <c r="BL5577" s="9"/>
      <c r="BM5577" s="9"/>
      <c r="BN5577" s="9"/>
      <c r="BO5577" s="9"/>
      <c r="BP5577" s="9"/>
      <c r="BQ5577" s="9"/>
      <c r="BT5577" s="9"/>
      <c r="BU5577" s="9"/>
      <c r="BX5577" s="9"/>
      <c r="BY5577" s="9"/>
      <c r="CB5577" s="9"/>
      <c r="CC5577" s="9"/>
      <c r="CF5577" s="9"/>
      <c r="CG5577" s="9"/>
      <c r="CJ5577" s="9"/>
      <c r="CK5577" s="9"/>
      <c r="CN5577" s="9"/>
      <c r="CO5577" s="9"/>
      <c r="CP5577" s="9"/>
      <c r="CQ5577" s="9"/>
      <c r="CR5577" s="9"/>
      <c r="CS5577" s="9"/>
      <c r="CT5577" s="9"/>
      <c r="CU5577" s="9"/>
      <c r="CV5577" s="9"/>
      <c r="CW5577" s="9"/>
      <c r="CX5577" s="9"/>
      <c r="CY5577" s="9"/>
      <c r="CZ5577" s="9"/>
      <c r="DA5577" s="9"/>
      <c r="DB5577" s="9"/>
      <c r="DC5577" s="9"/>
      <c r="DD5577" s="9"/>
      <c r="DE5577" s="9"/>
      <c r="DF5577" s="9"/>
      <c r="DG5577" s="9"/>
      <c r="DH5577" s="9"/>
      <c r="DI5577" s="9"/>
      <c r="DJ5577" s="9"/>
      <c r="DK5577" s="9"/>
      <c r="DL5577" s="9"/>
      <c r="DM5577" s="9"/>
      <c r="DN5577" s="9"/>
      <c r="DO5577" s="9"/>
      <c r="DP5577" s="9"/>
      <c r="DQ5577" s="9"/>
      <c r="DR5577" s="9"/>
      <c r="DS5577" s="9"/>
      <c r="DT5577" s="9"/>
      <c r="DU5577" s="9"/>
      <c r="DV5577" s="9"/>
      <c r="DW5577" s="9"/>
      <c r="DX5577" s="9"/>
      <c r="DY5577" s="9"/>
      <c r="DZ5577" s="9"/>
      <c r="EA5577" s="9"/>
    </row>
    <row r="5578" spans="2:131" ht="19.5" customHeight="1" x14ac:dyDescent="0.25">
      <c r="B5578" s="9"/>
      <c r="D5578" s="9"/>
      <c r="G5578" s="9"/>
      <c r="R5578" s="9"/>
      <c r="S5578" s="9"/>
      <c r="T5578" s="9"/>
      <c r="U5578" s="9"/>
      <c r="V5578" s="9"/>
      <c r="W5578" s="9"/>
      <c r="X5578" s="9"/>
      <c r="Y5578" s="9"/>
      <c r="Z5578" s="9"/>
      <c r="AA5578" s="9"/>
      <c r="AB5578" s="9"/>
      <c r="AC5578" s="9"/>
      <c r="AD5578" s="9"/>
      <c r="AE5578" s="9"/>
      <c r="AF5578" s="55"/>
      <c r="AG5578" s="55"/>
      <c r="AH5578" s="9"/>
      <c r="AI5578" s="9"/>
      <c r="AJ5578" s="9"/>
      <c r="AK5578" s="9"/>
      <c r="AL5578" s="9"/>
      <c r="AM5578" s="9"/>
      <c r="AN5578" s="9"/>
      <c r="AO5578" s="9"/>
      <c r="AP5578" s="9"/>
      <c r="AQ5578" s="9"/>
      <c r="AR5578" s="9"/>
      <c r="AS5578" s="9"/>
      <c r="AT5578" s="9"/>
      <c r="AU5578" s="9"/>
      <c r="AV5578" s="9"/>
      <c r="AW5578" s="9"/>
      <c r="AX5578" s="9"/>
      <c r="AY5578" s="9"/>
      <c r="AZ5578" s="9"/>
      <c r="BA5578" s="9"/>
      <c r="BB5578" s="9"/>
      <c r="BC5578" s="9"/>
      <c r="BD5578" s="9"/>
      <c r="BE5578" s="9"/>
      <c r="BF5578" s="9"/>
      <c r="BG5578" s="9"/>
      <c r="BH5578" s="9"/>
      <c r="BI5578" s="9"/>
      <c r="BJ5578" s="9"/>
      <c r="BK5578" s="9"/>
      <c r="BL5578" s="9"/>
      <c r="BM5578" s="9"/>
      <c r="BN5578" s="9"/>
      <c r="BO5578" s="9"/>
      <c r="BP5578" s="9"/>
      <c r="BQ5578" s="9"/>
      <c r="BT5578" s="9"/>
      <c r="BU5578" s="9"/>
      <c r="BX5578" s="9"/>
      <c r="BY5578" s="9"/>
      <c r="CB5578" s="9"/>
      <c r="CC5578" s="9"/>
      <c r="CF5578" s="9"/>
      <c r="CG5578" s="9"/>
      <c r="CJ5578" s="9"/>
      <c r="CK5578" s="9"/>
      <c r="CN5578" s="9"/>
      <c r="CO5578" s="9"/>
      <c r="CP5578" s="9"/>
      <c r="CQ5578" s="9"/>
      <c r="CR5578" s="9"/>
      <c r="CS5578" s="9"/>
      <c r="CT5578" s="9"/>
      <c r="CU5578" s="9"/>
      <c r="CV5578" s="9"/>
      <c r="CW5578" s="9"/>
      <c r="CX5578" s="9"/>
      <c r="CY5578" s="9"/>
      <c r="CZ5578" s="9"/>
      <c r="DA5578" s="9"/>
      <c r="DB5578" s="9"/>
      <c r="DC5578" s="9"/>
      <c r="DD5578" s="9"/>
      <c r="DE5578" s="9"/>
      <c r="DF5578" s="9"/>
      <c r="DG5578" s="9"/>
      <c r="DH5578" s="9"/>
      <c r="DI5578" s="9"/>
      <c r="DJ5578" s="9"/>
      <c r="DK5578" s="9"/>
      <c r="DL5578" s="9"/>
      <c r="DM5578" s="9"/>
      <c r="DN5578" s="9"/>
      <c r="DO5578" s="9"/>
      <c r="DP5578" s="9"/>
      <c r="DQ5578" s="9"/>
      <c r="DR5578" s="9"/>
      <c r="DS5578" s="9"/>
      <c r="DT5578" s="9"/>
      <c r="DU5578" s="9"/>
      <c r="DV5578" s="9"/>
      <c r="DW5578" s="9"/>
      <c r="DX5578" s="9"/>
      <c r="DY5578" s="9"/>
      <c r="DZ5578" s="9"/>
      <c r="EA5578" s="9"/>
    </row>
    <row r="5579" spans="2:131" ht="19.5" customHeight="1" x14ac:dyDescent="0.25">
      <c r="B5579" s="9"/>
      <c r="D5579" s="9"/>
      <c r="G5579" s="9"/>
      <c r="R5579" s="9"/>
      <c r="S5579" s="9"/>
      <c r="T5579" s="9"/>
      <c r="U5579" s="9"/>
      <c r="V5579" s="9"/>
      <c r="W5579" s="9"/>
      <c r="X5579" s="9"/>
      <c r="Y5579" s="9"/>
      <c r="Z5579" s="9"/>
      <c r="AA5579" s="9"/>
      <c r="AB5579" s="9"/>
      <c r="AC5579" s="9"/>
      <c r="AD5579" s="9"/>
      <c r="AE5579" s="9"/>
      <c r="AF5579" s="55"/>
      <c r="AG5579" s="55"/>
      <c r="AH5579" s="9"/>
      <c r="AI5579" s="9"/>
      <c r="AJ5579" s="9"/>
      <c r="AK5579" s="9"/>
      <c r="AL5579" s="9"/>
      <c r="AM5579" s="9"/>
      <c r="AN5579" s="9"/>
      <c r="AO5579" s="9"/>
      <c r="AP5579" s="9"/>
      <c r="AQ5579" s="9"/>
      <c r="AR5579" s="9"/>
      <c r="AS5579" s="9"/>
      <c r="AT5579" s="9"/>
      <c r="AU5579" s="9"/>
      <c r="AV5579" s="9"/>
      <c r="AW5579" s="9"/>
      <c r="AX5579" s="9"/>
      <c r="AY5579" s="9"/>
      <c r="AZ5579" s="9"/>
      <c r="BA5579" s="9"/>
      <c r="BB5579" s="9"/>
      <c r="BC5579" s="9"/>
      <c r="BD5579" s="9"/>
      <c r="BE5579" s="9"/>
      <c r="BF5579" s="9"/>
      <c r="BG5579" s="9"/>
      <c r="BH5579" s="9"/>
      <c r="BI5579" s="9"/>
      <c r="BJ5579" s="9"/>
      <c r="BK5579" s="9"/>
      <c r="BL5579" s="9"/>
      <c r="BM5579" s="9"/>
      <c r="BN5579" s="9"/>
      <c r="BO5579" s="9"/>
      <c r="BP5579" s="9"/>
      <c r="BQ5579" s="9"/>
      <c r="BT5579" s="9"/>
      <c r="BU5579" s="9"/>
      <c r="BX5579" s="9"/>
      <c r="BY5579" s="9"/>
      <c r="CB5579" s="9"/>
      <c r="CC5579" s="9"/>
      <c r="CF5579" s="9"/>
      <c r="CG5579" s="9"/>
      <c r="CJ5579" s="9"/>
      <c r="CK5579" s="9"/>
      <c r="CN5579" s="9"/>
      <c r="CO5579" s="9"/>
      <c r="CP5579" s="9"/>
      <c r="CQ5579" s="9"/>
      <c r="CR5579" s="9"/>
      <c r="CS5579" s="9"/>
      <c r="CT5579" s="9"/>
      <c r="CU5579" s="9"/>
      <c r="CV5579" s="9"/>
      <c r="CW5579" s="9"/>
      <c r="CX5579" s="9"/>
      <c r="CY5579" s="9"/>
      <c r="CZ5579" s="9"/>
      <c r="DA5579" s="9"/>
      <c r="DB5579" s="9"/>
      <c r="DC5579" s="9"/>
      <c r="DD5579" s="9"/>
      <c r="DE5579" s="9"/>
      <c r="DF5579" s="9"/>
      <c r="DG5579" s="9"/>
      <c r="DH5579" s="9"/>
      <c r="DI5579" s="9"/>
      <c r="DJ5579" s="9"/>
      <c r="DK5579" s="9"/>
      <c r="DL5579" s="9"/>
      <c r="DM5579" s="9"/>
      <c r="DN5579" s="9"/>
      <c r="DO5579" s="9"/>
      <c r="DP5579" s="9"/>
      <c r="DQ5579" s="9"/>
      <c r="DR5579" s="9"/>
      <c r="DS5579" s="9"/>
      <c r="DT5579" s="9"/>
      <c r="DU5579" s="9"/>
      <c r="DV5579" s="9"/>
      <c r="DW5579" s="9"/>
      <c r="DX5579" s="9"/>
      <c r="DY5579" s="9"/>
      <c r="DZ5579" s="9"/>
      <c r="EA5579" s="9"/>
    </row>
    <row r="5580" spans="2:131" ht="19.5" customHeight="1" x14ac:dyDescent="0.25">
      <c r="B5580" s="9"/>
      <c r="D5580" s="9"/>
      <c r="G5580" s="9"/>
      <c r="R5580" s="9"/>
      <c r="S5580" s="9"/>
      <c r="T5580" s="9"/>
      <c r="U5580" s="9"/>
      <c r="V5580" s="9"/>
      <c r="W5580" s="9"/>
      <c r="X5580" s="9"/>
      <c r="Y5580" s="9"/>
      <c r="Z5580" s="9"/>
      <c r="AA5580" s="9"/>
      <c r="AB5580" s="9"/>
      <c r="AC5580" s="9"/>
      <c r="AD5580" s="9"/>
      <c r="AE5580" s="9"/>
      <c r="AF5580" s="55"/>
      <c r="AG5580" s="55"/>
      <c r="AH5580" s="9"/>
      <c r="AI5580" s="9"/>
      <c r="AJ5580" s="9"/>
      <c r="AK5580" s="9"/>
      <c r="AL5580" s="9"/>
      <c r="AM5580" s="9"/>
      <c r="AN5580" s="9"/>
      <c r="AO5580" s="9"/>
      <c r="AP5580" s="9"/>
      <c r="AQ5580" s="9"/>
      <c r="AR5580" s="9"/>
      <c r="AS5580" s="9"/>
      <c r="AT5580" s="9"/>
      <c r="AU5580" s="9"/>
      <c r="AV5580" s="9"/>
      <c r="AW5580" s="9"/>
      <c r="AX5580" s="9"/>
      <c r="AY5580" s="9"/>
      <c r="AZ5580" s="9"/>
      <c r="BA5580" s="9"/>
      <c r="BB5580" s="9"/>
      <c r="BC5580" s="9"/>
      <c r="BD5580" s="9"/>
      <c r="BE5580" s="9"/>
      <c r="BF5580" s="9"/>
      <c r="BG5580" s="9"/>
      <c r="BH5580" s="9"/>
      <c r="BI5580" s="9"/>
      <c r="BJ5580" s="9"/>
      <c r="BK5580" s="9"/>
      <c r="BL5580" s="9"/>
      <c r="BM5580" s="9"/>
      <c r="BN5580" s="9"/>
      <c r="BO5580" s="9"/>
      <c r="BP5580" s="9"/>
      <c r="BQ5580" s="9"/>
      <c r="BT5580" s="9"/>
      <c r="BU5580" s="9"/>
      <c r="BX5580" s="9"/>
      <c r="BY5580" s="9"/>
      <c r="CB5580" s="9"/>
      <c r="CC5580" s="9"/>
      <c r="CF5580" s="9"/>
      <c r="CG5580" s="9"/>
      <c r="CJ5580" s="9"/>
      <c r="CK5580" s="9"/>
      <c r="CN5580" s="9"/>
      <c r="CO5580" s="9"/>
      <c r="CP5580" s="9"/>
      <c r="CQ5580" s="9"/>
      <c r="CR5580" s="9"/>
      <c r="CS5580" s="9"/>
      <c r="CT5580" s="9"/>
      <c r="CU5580" s="9"/>
      <c r="CV5580" s="9"/>
      <c r="CW5580" s="9"/>
      <c r="CX5580" s="9"/>
      <c r="CY5580" s="9"/>
      <c r="CZ5580" s="9"/>
      <c r="DA5580" s="9"/>
      <c r="DB5580" s="9"/>
      <c r="DC5580" s="9"/>
      <c r="DD5580" s="9"/>
      <c r="DE5580" s="9"/>
      <c r="DF5580" s="9"/>
      <c r="DG5580" s="9"/>
      <c r="DH5580" s="9"/>
      <c r="DI5580" s="9"/>
      <c r="DJ5580" s="9"/>
      <c r="DK5580" s="9"/>
      <c r="DL5580" s="9"/>
      <c r="DM5580" s="9"/>
      <c r="DN5580" s="9"/>
      <c r="DO5580" s="9"/>
      <c r="DP5580" s="9"/>
      <c r="DQ5580" s="9"/>
      <c r="DR5580" s="9"/>
      <c r="DS5580" s="9"/>
      <c r="DT5580" s="9"/>
      <c r="DU5580" s="9"/>
      <c r="DV5580" s="9"/>
      <c r="DW5580" s="9"/>
      <c r="DX5580" s="9"/>
      <c r="DY5580" s="9"/>
      <c r="DZ5580" s="9"/>
      <c r="EA5580" s="9"/>
    </row>
    <row r="5581" spans="2:131" ht="19.5" customHeight="1" x14ac:dyDescent="0.25">
      <c r="B5581" s="9"/>
      <c r="D5581" s="9"/>
      <c r="G5581" s="9"/>
      <c r="R5581" s="9"/>
      <c r="S5581" s="9"/>
      <c r="T5581" s="9"/>
      <c r="U5581" s="9"/>
      <c r="V5581" s="9"/>
      <c r="W5581" s="9"/>
      <c r="X5581" s="9"/>
      <c r="Y5581" s="9"/>
      <c r="Z5581" s="9"/>
      <c r="AA5581" s="9"/>
      <c r="AB5581" s="9"/>
      <c r="AC5581" s="9"/>
      <c r="AD5581" s="9"/>
      <c r="AE5581" s="9"/>
      <c r="AF5581" s="55"/>
      <c r="AG5581" s="55"/>
      <c r="AH5581" s="9"/>
      <c r="AI5581" s="9"/>
      <c r="AJ5581" s="9"/>
      <c r="AK5581" s="9"/>
      <c r="AL5581" s="9"/>
      <c r="AM5581" s="9"/>
      <c r="AN5581" s="9"/>
      <c r="AO5581" s="9"/>
      <c r="AP5581" s="9"/>
      <c r="AQ5581" s="9"/>
      <c r="AR5581" s="9"/>
      <c r="AS5581" s="9"/>
      <c r="AT5581" s="9"/>
      <c r="AU5581" s="9"/>
      <c r="AV5581" s="9"/>
      <c r="AW5581" s="9"/>
      <c r="AX5581" s="9"/>
      <c r="AY5581" s="9"/>
      <c r="AZ5581" s="9"/>
      <c r="BA5581" s="9"/>
      <c r="BB5581" s="9"/>
      <c r="BC5581" s="9"/>
      <c r="BD5581" s="9"/>
      <c r="BE5581" s="9"/>
      <c r="BF5581" s="9"/>
      <c r="BG5581" s="9"/>
      <c r="BH5581" s="9"/>
      <c r="BI5581" s="9"/>
      <c r="BJ5581" s="9"/>
      <c r="BK5581" s="9"/>
      <c r="BL5581" s="9"/>
      <c r="BM5581" s="9"/>
      <c r="BN5581" s="9"/>
      <c r="BO5581" s="9"/>
      <c r="BP5581" s="9"/>
      <c r="BQ5581" s="9"/>
      <c r="BT5581" s="9"/>
      <c r="BU5581" s="9"/>
      <c r="BX5581" s="9"/>
      <c r="BY5581" s="9"/>
      <c r="CB5581" s="9"/>
      <c r="CC5581" s="9"/>
      <c r="CF5581" s="9"/>
      <c r="CG5581" s="9"/>
      <c r="CJ5581" s="9"/>
      <c r="CK5581" s="9"/>
      <c r="CN5581" s="9"/>
      <c r="CO5581" s="9"/>
      <c r="CP5581" s="9"/>
      <c r="CQ5581" s="9"/>
      <c r="CR5581" s="9"/>
      <c r="CS5581" s="9"/>
      <c r="CT5581" s="9"/>
      <c r="CU5581" s="9"/>
      <c r="CV5581" s="9"/>
      <c r="CW5581" s="9"/>
      <c r="CX5581" s="9"/>
      <c r="CY5581" s="9"/>
      <c r="CZ5581" s="9"/>
      <c r="DA5581" s="9"/>
      <c r="DB5581" s="9"/>
      <c r="DC5581" s="9"/>
      <c r="DD5581" s="9"/>
      <c r="DE5581" s="9"/>
      <c r="DF5581" s="9"/>
      <c r="DG5581" s="9"/>
      <c r="DH5581" s="9"/>
      <c r="DI5581" s="9"/>
      <c r="DJ5581" s="9"/>
      <c r="DK5581" s="9"/>
      <c r="DL5581" s="9"/>
      <c r="DM5581" s="9"/>
      <c r="DN5581" s="9"/>
      <c r="DO5581" s="9"/>
      <c r="DP5581" s="9"/>
      <c r="DQ5581" s="9"/>
      <c r="DR5581" s="9"/>
      <c r="DS5581" s="9"/>
      <c r="DT5581" s="9"/>
      <c r="DU5581" s="9"/>
      <c r="DV5581" s="9"/>
      <c r="DW5581" s="9"/>
      <c r="DX5581" s="9"/>
      <c r="DY5581" s="9"/>
      <c r="DZ5581" s="9"/>
      <c r="EA5581" s="9"/>
    </row>
    <row r="5582" spans="2:131" ht="19.5" customHeight="1" x14ac:dyDescent="0.25">
      <c r="B5582" s="9"/>
      <c r="D5582" s="9"/>
      <c r="G5582" s="9"/>
      <c r="R5582" s="9"/>
      <c r="S5582" s="9"/>
      <c r="T5582" s="9"/>
      <c r="U5582" s="9"/>
      <c r="V5582" s="9"/>
      <c r="W5582" s="9"/>
      <c r="X5582" s="9"/>
      <c r="Y5582" s="9"/>
      <c r="Z5582" s="9"/>
      <c r="AA5582" s="9"/>
      <c r="AB5582" s="9"/>
      <c r="AC5582" s="9"/>
      <c r="AD5582" s="9"/>
      <c r="AE5582" s="9"/>
      <c r="AF5582" s="55"/>
      <c r="AG5582" s="55"/>
      <c r="AH5582" s="9"/>
      <c r="AI5582" s="9"/>
      <c r="AJ5582" s="9"/>
      <c r="AK5582" s="9"/>
      <c r="AL5582" s="9"/>
      <c r="AM5582" s="9"/>
      <c r="AN5582" s="9"/>
      <c r="AO5582" s="9"/>
      <c r="AP5582" s="9"/>
      <c r="AQ5582" s="9"/>
      <c r="AR5582" s="9"/>
      <c r="AS5582" s="9"/>
      <c r="AT5582" s="9"/>
      <c r="AU5582" s="9"/>
      <c r="AV5582" s="9"/>
      <c r="AW5582" s="9"/>
      <c r="AX5582" s="9"/>
      <c r="AY5582" s="9"/>
      <c r="AZ5582" s="9"/>
      <c r="BA5582" s="9"/>
      <c r="BB5582" s="9"/>
      <c r="BC5582" s="9"/>
      <c r="BD5582" s="9"/>
      <c r="BE5582" s="9"/>
      <c r="BF5582" s="9"/>
      <c r="BG5582" s="9"/>
      <c r="BH5582" s="9"/>
      <c r="BI5582" s="9"/>
      <c r="BJ5582" s="9"/>
      <c r="BK5582" s="9"/>
      <c r="BL5582" s="9"/>
      <c r="BM5582" s="9"/>
      <c r="BN5582" s="9"/>
      <c r="BO5582" s="9"/>
      <c r="BP5582" s="9"/>
      <c r="BQ5582" s="9"/>
      <c r="BT5582" s="9"/>
      <c r="BU5582" s="9"/>
      <c r="BX5582" s="9"/>
      <c r="BY5582" s="9"/>
      <c r="CB5582" s="9"/>
      <c r="CC5582" s="9"/>
      <c r="CF5582" s="9"/>
      <c r="CG5582" s="9"/>
      <c r="CJ5582" s="9"/>
      <c r="CK5582" s="9"/>
      <c r="CN5582" s="9"/>
      <c r="CO5582" s="9"/>
      <c r="CP5582" s="9"/>
      <c r="CQ5582" s="9"/>
      <c r="CR5582" s="9"/>
      <c r="CS5582" s="9"/>
      <c r="CT5582" s="9"/>
      <c r="CU5582" s="9"/>
      <c r="CV5582" s="9"/>
      <c r="CW5582" s="9"/>
      <c r="CX5582" s="9"/>
      <c r="CY5582" s="9"/>
      <c r="CZ5582" s="9"/>
      <c r="DA5582" s="9"/>
      <c r="DB5582" s="9"/>
      <c r="DC5582" s="9"/>
      <c r="DD5582" s="9"/>
      <c r="DE5582" s="9"/>
      <c r="DF5582" s="9"/>
      <c r="DG5582" s="9"/>
      <c r="DH5582" s="9"/>
      <c r="DI5582" s="9"/>
      <c r="DJ5582" s="9"/>
      <c r="DK5582" s="9"/>
      <c r="DL5582" s="9"/>
      <c r="DM5582" s="9"/>
      <c r="DN5582" s="9"/>
      <c r="DO5582" s="9"/>
      <c r="DP5582" s="9"/>
      <c r="DQ5582" s="9"/>
      <c r="DR5582" s="9"/>
      <c r="DS5582" s="9"/>
      <c r="DT5582" s="9"/>
      <c r="DU5582" s="9"/>
      <c r="DV5582" s="9"/>
      <c r="DW5582" s="9"/>
      <c r="DX5582" s="9"/>
      <c r="DY5582" s="9"/>
      <c r="DZ5582" s="9"/>
      <c r="EA5582" s="9"/>
    </row>
    <row r="5583" spans="2:131" ht="19.5" customHeight="1" x14ac:dyDescent="0.25">
      <c r="B5583" s="9"/>
      <c r="D5583" s="9"/>
      <c r="G5583" s="9"/>
      <c r="R5583" s="9"/>
      <c r="S5583" s="9"/>
      <c r="T5583" s="9"/>
      <c r="U5583" s="9"/>
      <c r="V5583" s="9"/>
      <c r="W5583" s="9"/>
      <c r="X5583" s="9"/>
      <c r="Y5583" s="9"/>
      <c r="Z5583" s="9"/>
      <c r="AA5583" s="9"/>
      <c r="AB5583" s="9"/>
      <c r="AC5583" s="9"/>
      <c r="AD5583" s="9"/>
      <c r="AE5583" s="9"/>
      <c r="AF5583" s="55"/>
      <c r="AG5583" s="55"/>
      <c r="AH5583" s="9"/>
      <c r="AI5583" s="9"/>
      <c r="AJ5583" s="9"/>
      <c r="AK5583" s="9"/>
      <c r="AL5583" s="9"/>
      <c r="AM5583" s="9"/>
      <c r="AN5583" s="9"/>
      <c r="AO5583" s="9"/>
      <c r="AP5583" s="9"/>
      <c r="AQ5583" s="9"/>
      <c r="AR5583" s="9"/>
      <c r="AS5583" s="9"/>
      <c r="AT5583" s="9"/>
      <c r="AU5583" s="9"/>
      <c r="AV5583" s="9"/>
      <c r="AW5583" s="9"/>
      <c r="AX5583" s="9"/>
      <c r="AY5583" s="9"/>
      <c r="AZ5583" s="9"/>
      <c r="BA5583" s="9"/>
      <c r="BB5583" s="9"/>
      <c r="BC5583" s="9"/>
      <c r="BD5583" s="9"/>
      <c r="BE5583" s="9"/>
      <c r="BF5583" s="9"/>
      <c r="BG5583" s="9"/>
      <c r="BH5583" s="9"/>
      <c r="BI5583" s="9"/>
      <c r="BJ5583" s="9"/>
      <c r="BK5583" s="9"/>
      <c r="BL5583" s="9"/>
      <c r="BM5583" s="9"/>
      <c r="BN5583" s="9"/>
      <c r="BO5583" s="9"/>
      <c r="BP5583" s="9"/>
      <c r="BQ5583" s="9"/>
      <c r="BT5583" s="9"/>
      <c r="BU5583" s="9"/>
      <c r="BX5583" s="9"/>
      <c r="BY5583" s="9"/>
      <c r="CB5583" s="9"/>
      <c r="CC5583" s="9"/>
      <c r="CF5583" s="9"/>
      <c r="CG5583" s="9"/>
      <c r="CJ5583" s="9"/>
      <c r="CK5583" s="9"/>
      <c r="CN5583" s="9"/>
      <c r="CO5583" s="9"/>
      <c r="CP5583" s="9"/>
      <c r="CQ5583" s="9"/>
      <c r="CR5583" s="9"/>
      <c r="CS5583" s="9"/>
      <c r="CT5583" s="9"/>
      <c r="CU5583" s="9"/>
      <c r="CV5583" s="9"/>
      <c r="CW5583" s="9"/>
      <c r="CX5583" s="9"/>
      <c r="CY5583" s="9"/>
      <c r="CZ5583" s="9"/>
      <c r="DA5583" s="9"/>
      <c r="DB5583" s="9"/>
      <c r="DC5583" s="9"/>
      <c r="DD5583" s="9"/>
      <c r="DE5583" s="9"/>
      <c r="DF5583" s="9"/>
      <c r="DG5583" s="9"/>
      <c r="DH5583" s="9"/>
      <c r="DI5583" s="9"/>
      <c r="DJ5583" s="9"/>
      <c r="DK5583" s="9"/>
      <c r="DL5583" s="9"/>
      <c r="DM5583" s="9"/>
      <c r="DN5583" s="9"/>
      <c r="DO5583" s="9"/>
      <c r="DP5583" s="9"/>
      <c r="DQ5583" s="9"/>
      <c r="DR5583" s="9"/>
      <c r="DS5583" s="9"/>
      <c r="DT5583" s="9"/>
      <c r="DU5583" s="9"/>
      <c r="DV5583" s="9"/>
      <c r="DW5583" s="9"/>
      <c r="DX5583" s="9"/>
      <c r="DY5583" s="9"/>
      <c r="DZ5583" s="9"/>
      <c r="EA5583" s="9"/>
    </row>
    <row r="5584" spans="2:131" ht="19.5" customHeight="1" x14ac:dyDescent="0.25">
      <c r="B5584" s="9"/>
      <c r="D5584" s="9"/>
      <c r="G5584" s="9"/>
      <c r="R5584" s="9"/>
      <c r="S5584" s="9"/>
      <c r="T5584" s="9"/>
      <c r="U5584" s="9"/>
      <c r="V5584" s="9"/>
      <c r="W5584" s="9"/>
      <c r="X5584" s="9"/>
      <c r="Y5584" s="9"/>
      <c r="Z5584" s="9"/>
      <c r="AA5584" s="9"/>
      <c r="AB5584" s="9"/>
      <c r="AC5584" s="9"/>
      <c r="AD5584" s="9"/>
      <c r="AE5584" s="9"/>
      <c r="AF5584" s="55"/>
      <c r="AG5584" s="55"/>
      <c r="AH5584" s="9"/>
      <c r="AI5584" s="9"/>
      <c r="AJ5584" s="9"/>
      <c r="AK5584" s="9"/>
      <c r="AL5584" s="9"/>
      <c r="AM5584" s="9"/>
      <c r="AN5584" s="9"/>
      <c r="AO5584" s="9"/>
      <c r="AP5584" s="9"/>
      <c r="AQ5584" s="9"/>
      <c r="AR5584" s="9"/>
      <c r="AS5584" s="9"/>
      <c r="AT5584" s="9"/>
      <c r="AU5584" s="9"/>
      <c r="AV5584" s="9"/>
      <c r="AW5584" s="9"/>
      <c r="AX5584" s="9"/>
      <c r="AY5584" s="9"/>
      <c r="AZ5584" s="9"/>
      <c r="BA5584" s="9"/>
      <c r="BB5584" s="9"/>
      <c r="BC5584" s="9"/>
      <c r="BD5584" s="9"/>
      <c r="BE5584" s="9"/>
      <c r="BF5584" s="9"/>
      <c r="BG5584" s="9"/>
      <c r="BH5584" s="9"/>
      <c r="BI5584" s="9"/>
      <c r="BJ5584" s="9"/>
      <c r="BK5584" s="9"/>
      <c r="BL5584" s="9"/>
      <c r="BM5584" s="9"/>
      <c r="BN5584" s="9"/>
      <c r="BO5584" s="9"/>
      <c r="BP5584" s="9"/>
      <c r="BQ5584" s="9"/>
      <c r="BT5584" s="9"/>
      <c r="BU5584" s="9"/>
      <c r="BX5584" s="9"/>
      <c r="BY5584" s="9"/>
      <c r="CB5584" s="9"/>
      <c r="CC5584" s="9"/>
      <c r="CF5584" s="9"/>
      <c r="CG5584" s="9"/>
      <c r="CJ5584" s="9"/>
      <c r="CK5584" s="9"/>
      <c r="CN5584" s="9"/>
      <c r="CO5584" s="9"/>
      <c r="CP5584" s="9"/>
      <c r="CQ5584" s="9"/>
      <c r="CR5584" s="9"/>
      <c r="CS5584" s="9"/>
      <c r="CT5584" s="9"/>
      <c r="CU5584" s="9"/>
      <c r="CV5584" s="9"/>
      <c r="CW5584" s="9"/>
      <c r="CX5584" s="9"/>
      <c r="CY5584" s="9"/>
      <c r="CZ5584" s="9"/>
      <c r="DA5584" s="9"/>
      <c r="DB5584" s="9"/>
      <c r="DC5584" s="9"/>
      <c r="DD5584" s="9"/>
      <c r="DE5584" s="9"/>
      <c r="DF5584" s="9"/>
      <c r="DG5584" s="9"/>
      <c r="DH5584" s="9"/>
      <c r="DI5584" s="9"/>
      <c r="DJ5584" s="9"/>
      <c r="DK5584" s="9"/>
      <c r="DL5584" s="9"/>
      <c r="DM5584" s="9"/>
      <c r="DN5584" s="9"/>
      <c r="DO5584" s="9"/>
      <c r="DP5584" s="9"/>
      <c r="DQ5584" s="9"/>
      <c r="DR5584" s="9"/>
      <c r="DS5584" s="9"/>
      <c r="DT5584" s="9"/>
      <c r="DU5584" s="9"/>
      <c r="DV5584" s="9"/>
      <c r="DW5584" s="9"/>
      <c r="DX5584" s="9"/>
      <c r="DY5584" s="9"/>
      <c r="DZ5584" s="9"/>
      <c r="EA5584" s="9"/>
    </row>
    <row r="5585" spans="2:131" ht="19.5" customHeight="1" x14ac:dyDescent="0.25">
      <c r="B5585" s="9"/>
      <c r="D5585" s="9"/>
      <c r="G5585" s="9"/>
      <c r="R5585" s="9"/>
      <c r="S5585" s="9"/>
      <c r="T5585" s="9"/>
      <c r="U5585" s="9"/>
      <c r="V5585" s="9"/>
      <c r="W5585" s="9"/>
      <c r="X5585" s="9"/>
      <c r="Y5585" s="9"/>
      <c r="Z5585" s="9"/>
      <c r="AA5585" s="9"/>
      <c r="AB5585" s="9"/>
      <c r="AC5585" s="9"/>
      <c r="AD5585" s="9"/>
      <c r="AE5585" s="9"/>
      <c r="AF5585" s="55"/>
      <c r="AG5585" s="55"/>
      <c r="AH5585" s="9"/>
      <c r="AI5585" s="9"/>
      <c r="AJ5585" s="9"/>
      <c r="AK5585" s="9"/>
      <c r="AL5585" s="9"/>
      <c r="AM5585" s="9"/>
      <c r="AN5585" s="9"/>
      <c r="AO5585" s="9"/>
      <c r="AP5585" s="9"/>
      <c r="AQ5585" s="9"/>
      <c r="AR5585" s="9"/>
      <c r="AS5585" s="9"/>
      <c r="AT5585" s="9"/>
      <c r="AU5585" s="9"/>
      <c r="AV5585" s="9"/>
      <c r="AW5585" s="9"/>
      <c r="AX5585" s="9"/>
      <c r="AY5585" s="9"/>
      <c r="AZ5585" s="9"/>
      <c r="BA5585" s="9"/>
      <c r="BB5585" s="9"/>
      <c r="BC5585" s="9"/>
      <c r="BD5585" s="9"/>
      <c r="BE5585" s="9"/>
      <c r="BF5585" s="9"/>
      <c r="BG5585" s="9"/>
      <c r="BH5585" s="9"/>
      <c r="BI5585" s="9"/>
      <c r="BJ5585" s="9"/>
      <c r="BK5585" s="9"/>
      <c r="BL5585" s="9"/>
      <c r="BM5585" s="9"/>
      <c r="BN5585" s="9"/>
      <c r="BO5585" s="9"/>
      <c r="BP5585" s="9"/>
      <c r="BQ5585" s="9"/>
      <c r="BT5585" s="9"/>
      <c r="BU5585" s="9"/>
      <c r="BX5585" s="9"/>
      <c r="BY5585" s="9"/>
      <c r="CB5585" s="9"/>
      <c r="CC5585" s="9"/>
      <c r="CF5585" s="9"/>
      <c r="CG5585" s="9"/>
      <c r="CJ5585" s="9"/>
      <c r="CK5585" s="9"/>
      <c r="CN5585" s="9"/>
      <c r="CO5585" s="9"/>
      <c r="CP5585" s="9"/>
      <c r="CQ5585" s="9"/>
      <c r="CR5585" s="9"/>
      <c r="CS5585" s="9"/>
      <c r="CT5585" s="9"/>
      <c r="CU5585" s="9"/>
      <c r="CV5585" s="9"/>
      <c r="CW5585" s="9"/>
      <c r="CX5585" s="9"/>
      <c r="CY5585" s="9"/>
      <c r="CZ5585" s="9"/>
      <c r="DA5585" s="9"/>
      <c r="DB5585" s="9"/>
      <c r="DC5585" s="9"/>
      <c r="DD5585" s="9"/>
      <c r="DE5585" s="9"/>
      <c r="DF5585" s="9"/>
      <c r="DG5585" s="9"/>
      <c r="DH5585" s="9"/>
      <c r="DI5585" s="9"/>
      <c r="DJ5585" s="9"/>
      <c r="DK5585" s="9"/>
      <c r="DL5585" s="9"/>
      <c r="DM5585" s="9"/>
      <c r="DN5585" s="9"/>
      <c r="DO5585" s="9"/>
      <c r="DP5585" s="9"/>
      <c r="DQ5585" s="9"/>
      <c r="DR5585" s="9"/>
      <c r="DS5585" s="9"/>
      <c r="DT5585" s="9"/>
      <c r="DU5585" s="9"/>
      <c r="DV5585" s="9"/>
      <c r="DW5585" s="9"/>
      <c r="DX5585" s="9"/>
      <c r="DY5585" s="9"/>
      <c r="DZ5585" s="9"/>
      <c r="EA5585" s="9"/>
    </row>
    <row r="5586" spans="2:131" ht="19.5" customHeight="1" x14ac:dyDescent="0.25">
      <c r="B5586" s="9"/>
      <c r="D5586" s="9"/>
      <c r="G5586" s="9"/>
      <c r="R5586" s="9"/>
      <c r="S5586" s="9"/>
      <c r="T5586" s="9"/>
      <c r="U5586" s="9"/>
      <c r="V5586" s="9"/>
      <c r="W5586" s="9"/>
      <c r="X5586" s="9"/>
      <c r="Y5586" s="9"/>
      <c r="Z5586" s="9"/>
      <c r="AA5586" s="9"/>
      <c r="AB5586" s="9"/>
      <c r="AC5586" s="9"/>
      <c r="AD5586" s="9"/>
      <c r="AE5586" s="9"/>
      <c r="AF5586" s="55"/>
      <c r="AG5586" s="55"/>
      <c r="AH5586" s="9"/>
      <c r="AI5586" s="9"/>
      <c r="AJ5586" s="9"/>
      <c r="AK5586" s="9"/>
      <c r="AL5586" s="9"/>
      <c r="AM5586" s="9"/>
      <c r="AN5586" s="9"/>
      <c r="AO5586" s="9"/>
      <c r="AP5586" s="9"/>
      <c r="AQ5586" s="9"/>
      <c r="AR5586" s="9"/>
      <c r="AS5586" s="9"/>
      <c r="AT5586" s="9"/>
      <c r="AU5586" s="9"/>
      <c r="AV5586" s="9"/>
      <c r="AW5586" s="9"/>
      <c r="AX5586" s="9"/>
      <c r="AY5586" s="9"/>
      <c r="AZ5586" s="9"/>
      <c r="BA5586" s="9"/>
      <c r="BB5586" s="9"/>
      <c r="BC5586" s="9"/>
      <c r="BD5586" s="9"/>
      <c r="BE5586" s="9"/>
      <c r="BF5586" s="9"/>
      <c r="BG5586" s="9"/>
      <c r="BH5586" s="9"/>
      <c r="BI5586" s="9"/>
      <c r="BJ5586" s="9"/>
      <c r="BK5586" s="9"/>
      <c r="BL5586" s="9"/>
      <c r="BM5586" s="9"/>
      <c r="BN5586" s="9"/>
      <c r="BO5586" s="9"/>
      <c r="BP5586" s="9"/>
      <c r="BQ5586" s="9"/>
      <c r="BT5586" s="9"/>
      <c r="BU5586" s="9"/>
      <c r="BX5586" s="9"/>
      <c r="BY5586" s="9"/>
      <c r="CB5586" s="9"/>
      <c r="CC5586" s="9"/>
      <c r="CF5586" s="9"/>
      <c r="CG5586" s="9"/>
      <c r="CJ5586" s="9"/>
      <c r="CK5586" s="9"/>
      <c r="CN5586" s="9"/>
      <c r="CO5586" s="9"/>
      <c r="CP5586" s="9"/>
      <c r="CQ5586" s="9"/>
      <c r="CR5586" s="9"/>
      <c r="CS5586" s="9"/>
      <c r="CT5586" s="9"/>
      <c r="CU5586" s="9"/>
      <c r="CV5586" s="9"/>
      <c r="CW5586" s="9"/>
      <c r="CX5586" s="9"/>
      <c r="CY5586" s="9"/>
      <c r="CZ5586" s="9"/>
      <c r="DA5586" s="9"/>
      <c r="DB5586" s="9"/>
      <c r="DC5586" s="9"/>
      <c r="DD5586" s="9"/>
      <c r="DE5586" s="9"/>
      <c r="DF5586" s="9"/>
      <c r="DG5586" s="9"/>
      <c r="DH5586" s="9"/>
      <c r="DI5586" s="9"/>
      <c r="DJ5586" s="9"/>
      <c r="DK5586" s="9"/>
      <c r="DL5586" s="9"/>
      <c r="DM5586" s="9"/>
      <c r="DN5586" s="9"/>
      <c r="DO5586" s="9"/>
      <c r="DP5586" s="9"/>
      <c r="DQ5586" s="9"/>
      <c r="DR5586" s="9"/>
      <c r="DS5586" s="9"/>
      <c r="DT5586" s="9"/>
      <c r="DU5586" s="9"/>
      <c r="DV5586" s="9"/>
      <c r="DW5586" s="9"/>
      <c r="DX5586" s="9"/>
      <c r="DY5586" s="9"/>
      <c r="DZ5586" s="9"/>
      <c r="EA5586" s="9"/>
    </row>
    <row r="5587" spans="2:131" ht="19.5" customHeight="1" x14ac:dyDescent="0.25">
      <c r="B5587" s="9"/>
      <c r="D5587" s="9"/>
      <c r="G5587" s="9"/>
      <c r="R5587" s="9"/>
      <c r="S5587" s="9"/>
      <c r="T5587" s="9"/>
      <c r="U5587" s="9"/>
      <c r="V5587" s="9"/>
      <c r="W5587" s="9"/>
      <c r="X5587" s="9"/>
      <c r="Y5587" s="9"/>
      <c r="Z5587" s="9"/>
      <c r="AA5587" s="9"/>
      <c r="AB5587" s="9"/>
      <c r="AC5587" s="9"/>
      <c r="AD5587" s="9"/>
      <c r="AE5587" s="9"/>
      <c r="AF5587" s="55"/>
      <c r="AG5587" s="55"/>
      <c r="AH5587" s="9"/>
      <c r="AI5587" s="9"/>
      <c r="AJ5587" s="9"/>
      <c r="AK5587" s="9"/>
      <c r="AL5587" s="9"/>
      <c r="AM5587" s="9"/>
      <c r="AN5587" s="9"/>
      <c r="AO5587" s="9"/>
      <c r="AP5587" s="9"/>
      <c r="AQ5587" s="9"/>
      <c r="AR5587" s="9"/>
      <c r="AS5587" s="9"/>
      <c r="AT5587" s="9"/>
      <c r="AU5587" s="9"/>
      <c r="AV5587" s="9"/>
      <c r="AW5587" s="9"/>
      <c r="AX5587" s="9"/>
      <c r="AY5587" s="9"/>
      <c r="AZ5587" s="9"/>
      <c r="BA5587" s="9"/>
      <c r="BB5587" s="9"/>
      <c r="BC5587" s="9"/>
      <c r="BD5587" s="9"/>
      <c r="BE5587" s="9"/>
      <c r="BF5587" s="9"/>
      <c r="BG5587" s="9"/>
      <c r="BH5587" s="9"/>
      <c r="BI5587" s="9"/>
      <c r="BJ5587" s="9"/>
      <c r="BK5587" s="9"/>
      <c r="BL5587" s="9"/>
      <c r="BM5587" s="9"/>
      <c r="BN5587" s="9"/>
      <c r="BO5587" s="9"/>
      <c r="BP5587" s="9"/>
      <c r="BQ5587" s="9"/>
      <c r="BT5587" s="9"/>
      <c r="BU5587" s="9"/>
      <c r="BX5587" s="9"/>
      <c r="BY5587" s="9"/>
      <c r="CB5587" s="9"/>
      <c r="CC5587" s="9"/>
      <c r="CF5587" s="9"/>
      <c r="CG5587" s="9"/>
      <c r="CJ5587" s="9"/>
      <c r="CK5587" s="9"/>
      <c r="CN5587" s="9"/>
      <c r="CO5587" s="9"/>
      <c r="CP5587" s="9"/>
      <c r="CQ5587" s="9"/>
      <c r="CR5587" s="9"/>
      <c r="CS5587" s="9"/>
      <c r="CT5587" s="9"/>
      <c r="CU5587" s="9"/>
      <c r="CV5587" s="9"/>
      <c r="CW5587" s="9"/>
      <c r="CX5587" s="9"/>
      <c r="CY5587" s="9"/>
      <c r="CZ5587" s="9"/>
      <c r="DA5587" s="9"/>
      <c r="DB5587" s="9"/>
      <c r="DC5587" s="9"/>
      <c r="DD5587" s="9"/>
      <c r="DE5587" s="9"/>
      <c r="DF5587" s="9"/>
      <c r="DG5587" s="9"/>
      <c r="DH5587" s="9"/>
      <c r="DI5587" s="9"/>
      <c r="DJ5587" s="9"/>
      <c r="DK5587" s="9"/>
      <c r="DL5587" s="9"/>
      <c r="DM5587" s="9"/>
      <c r="DN5587" s="9"/>
      <c r="DO5587" s="9"/>
      <c r="DP5587" s="9"/>
      <c r="DQ5587" s="9"/>
      <c r="DR5587" s="9"/>
      <c r="DS5587" s="9"/>
      <c r="DT5587" s="9"/>
      <c r="DU5587" s="9"/>
      <c r="DV5587" s="9"/>
      <c r="DW5587" s="9"/>
      <c r="DX5587" s="9"/>
      <c r="DY5587" s="9"/>
      <c r="DZ5587" s="9"/>
      <c r="EA5587" s="9"/>
    </row>
    <row r="5588" spans="2:131" ht="19.5" customHeight="1" x14ac:dyDescent="0.25">
      <c r="B5588" s="9"/>
      <c r="D5588" s="9"/>
      <c r="G5588" s="9"/>
      <c r="R5588" s="9"/>
      <c r="S5588" s="9"/>
      <c r="T5588" s="9"/>
      <c r="U5588" s="9"/>
      <c r="V5588" s="9"/>
      <c r="W5588" s="9"/>
      <c r="X5588" s="9"/>
      <c r="Y5588" s="9"/>
      <c r="Z5588" s="9"/>
      <c r="AA5588" s="9"/>
      <c r="AB5588" s="9"/>
      <c r="AC5588" s="9"/>
      <c r="AD5588" s="9"/>
      <c r="AE5588" s="9"/>
      <c r="AF5588" s="55"/>
      <c r="AG5588" s="55"/>
      <c r="AH5588" s="9"/>
      <c r="AI5588" s="9"/>
      <c r="AJ5588" s="9"/>
      <c r="AK5588" s="9"/>
      <c r="AL5588" s="9"/>
      <c r="AM5588" s="9"/>
      <c r="AN5588" s="9"/>
      <c r="AO5588" s="9"/>
      <c r="AP5588" s="9"/>
      <c r="AQ5588" s="9"/>
      <c r="AR5588" s="9"/>
      <c r="AS5588" s="9"/>
      <c r="AT5588" s="9"/>
      <c r="AU5588" s="9"/>
      <c r="AV5588" s="9"/>
      <c r="AW5588" s="9"/>
      <c r="AX5588" s="9"/>
      <c r="AY5588" s="9"/>
      <c r="AZ5588" s="9"/>
      <c r="BA5588" s="9"/>
      <c r="BB5588" s="9"/>
      <c r="BC5588" s="9"/>
      <c r="BD5588" s="9"/>
      <c r="BE5588" s="9"/>
      <c r="BF5588" s="9"/>
      <c r="BG5588" s="9"/>
      <c r="BH5588" s="9"/>
      <c r="BI5588" s="9"/>
      <c r="BJ5588" s="9"/>
      <c r="BK5588" s="9"/>
      <c r="BL5588" s="9"/>
      <c r="BM5588" s="9"/>
      <c r="BN5588" s="9"/>
      <c r="BO5588" s="9"/>
      <c r="BP5588" s="9"/>
      <c r="BQ5588" s="9"/>
      <c r="BT5588" s="9"/>
      <c r="BU5588" s="9"/>
      <c r="BX5588" s="9"/>
      <c r="BY5588" s="9"/>
      <c r="CB5588" s="9"/>
      <c r="CC5588" s="9"/>
      <c r="CF5588" s="9"/>
      <c r="CG5588" s="9"/>
      <c r="CJ5588" s="9"/>
      <c r="CK5588" s="9"/>
      <c r="CN5588" s="9"/>
      <c r="CO5588" s="9"/>
      <c r="CP5588" s="9"/>
      <c r="CQ5588" s="9"/>
      <c r="CR5588" s="9"/>
      <c r="CS5588" s="9"/>
      <c r="CT5588" s="9"/>
      <c r="CU5588" s="9"/>
      <c r="CV5588" s="9"/>
      <c r="CW5588" s="9"/>
      <c r="CX5588" s="9"/>
      <c r="CY5588" s="9"/>
      <c r="CZ5588" s="9"/>
      <c r="DA5588" s="9"/>
      <c r="DB5588" s="9"/>
      <c r="DC5588" s="9"/>
      <c r="DD5588" s="9"/>
      <c r="DE5588" s="9"/>
      <c r="DF5588" s="9"/>
      <c r="DG5588" s="9"/>
      <c r="DH5588" s="9"/>
      <c r="DI5588" s="9"/>
      <c r="DJ5588" s="9"/>
      <c r="DK5588" s="9"/>
      <c r="DL5588" s="9"/>
      <c r="DM5588" s="9"/>
      <c r="DN5588" s="9"/>
      <c r="DO5588" s="9"/>
      <c r="DP5588" s="9"/>
      <c r="DQ5588" s="9"/>
      <c r="DR5588" s="9"/>
      <c r="DS5588" s="9"/>
      <c r="DT5588" s="9"/>
      <c r="DU5588" s="9"/>
      <c r="DV5588" s="9"/>
      <c r="DW5588" s="9"/>
      <c r="DX5588" s="9"/>
      <c r="DY5588" s="9"/>
      <c r="DZ5588" s="9"/>
      <c r="EA5588" s="9"/>
    </row>
    <row r="5589" spans="2:131" ht="19.5" customHeight="1" x14ac:dyDescent="0.25">
      <c r="B5589" s="9"/>
      <c r="D5589" s="9"/>
      <c r="G5589" s="9"/>
      <c r="R5589" s="9"/>
      <c r="S5589" s="9"/>
      <c r="T5589" s="9"/>
      <c r="U5589" s="9"/>
      <c r="V5589" s="9"/>
      <c r="W5589" s="9"/>
      <c r="X5589" s="9"/>
      <c r="Y5589" s="9"/>
      <c r="Z5589" s="9"/>
      <c r="AA5589" s="9"/>
      <c r="AB5589" s="9"/>
      <c r="AC5589" s="9"/>
      <c r="AD5589" s="9"/>
      <c r="AE5589" s="9"/>
      <c r="AF5589" s="55"/>
      <c r="AG5589" s="55"/>
      <c r="AH5589" s="9"/>
      <c r="AI5589" s="9"/>
      <c r="AJ5589" s="9"/>
      <c r="AK5589" s="9"/>
      <c r="AL5589" s="9"/>
      <c r="AM5589" s="9"/>
      <c r="AN5589" s="9"/>
      <c r="AO5589" s="9"/>
      <c r="AP5589" s="9"/>
      <c r="AQ5589" s="9"/>
      <c r="AR5589" s="9"/>
      <c r="AS5589" s="9"/>
      <c r="AT5589" s="9"/>
      <c r="AU5589" s="9"/>
      <c r="AV5589" s="9"/>
      <c r="AW5589" s="9"/>
      <c r="AX5589" s="9"/>
      <c r="AY5589" s="9"/>
      <c r="AZ5589" s="9"/>
      <c r="BA5589" s="9"/>
      <c r="BB5589" s="9"/>
      <c r="BC5589" s="9"/>
      <c r="BD5589" s="9"/>
      <c r="BE5589" s="9"/>
      <c r="BF5589" s="9"/>
      <c r="BG5589" s="9"/>
      <c r="BH5589" s="9"/>
      <c r="BI5589" s="9"/>
      <c r="BJ5589" s="9"/>
      <c r="BK5589" s="9"/>
      <c r="BL5589" s="9"/>
      <c r="BM5589" s="9"/>
      <c r="BN5589" s="9"/>
      <c r="BO5589" s="9"/>
      <c r="BP5589" s="9"/>
      <c r="BQ5589" s="9"/>
      <c r="BT5589" s="9"/>
      <c r="BU5589" s="9"/>
      <c r="BX5589" s="9"/>
      <c r="BY5589" s="9"/>
      <c r="CB5589" s="9"/>
      <c r="CC5589" s="9"/>
      <c r="CF5589" s="9"/>
      <c r="CG5589" s="9"/>
      <c r="CJ5589" s="9"/>
      <c r="CK5589" s="9"/>
      <c r="CN5589" s="9"/>
      <c r="CO5589" s="9"/>
      <c r="CP5589" s="9"/>
      <c r="CQ5589" s="9"/>
      <c r="CR5589" s="9"/>
      <c r="CS5589" s="9"/>
      <c r="CT5589" s="9"/>
      <c r="CU5589" s="9"/>
      <c r="CV5589" s="9"/>
      <c r="CW5589" s="9"/>
      <c r="CX5589" s="9"/>
      <c r="CY5589" s="9"/>
      <c r="CZ5589" s="9"/>
      <c r="DA5589" s="9"/>
      <c r="DB5589" s="9"/>
      <c r="DC5589" s="9"/>
      <c r="DD5589" s="9"/>
      <c r="DE5589" s="9"/>
      <c r="DF5589" s="9"/>
      <c r="DG5589" s="9"/>
      <c r="DH5589" s="9"/>
      <c r="DI5589" s="9"/>
      <c r="DJ5589" s="9"/>
      <c r="DK5589" s="9"/>
      <c r="DL5589" s="9"/>
      <c r="DM5589" s="9"/>
      <c r="DN5589" s="9"/>
      <c r="DO5589" s="9"/>
      <c r="DP5589" s="9"/>
      <c r="DQ5589" s="9"/>
      <c r="DR5589" s="9"/>
      <c r="DS5589" s="9"/>
      <c r="DT5589" s="9"/>
      <c r="DU5589" s="9"/>
      <c r="DV5589" s="9"/>
      <c r="DW5589" s="9"/>
      <c r="DX5589" s="9"/>
      <c r="DY5589" s="9"/>
      <c r="DZ5589" s="9"/>
      <c r="EA5589" s="9"/>
    </row>
    <row r="5590" spans="2:131" ht="19.5" customHeight="1" x14ac:dyDescent="0.25">
      <c r="B5590" s="9"/>
      <c r="D5590" s="9"/>
      <c r="G5590" s="9"/>
      <c r="R5590" s="9"/>
      <c r="S5590" s="9"/>
      <c r="T5590" s="9"/>
      <c r="U5590" s="9"/>
      <c r="V5590" s="9"/>
      <c r="W5590" s="9"/>
      <c r="X5590" s="9"/>
      <c r="Y5590" s="9"/>
      <c r="Z5590" s="9"/>
      <c r="AA5590" s="9"/>
      <c r="AB5590" s="9"/>
      <c r="AC5590" s="9"/>
      <c r="AD5590" s="9"/>
      <c r="AE5590" s="9"/>
      <c r="AF5590" s="55"/>
      <c r="AG5590" s="55"/>
      <c r="AH5590" s="9"/>
      <c r="AI5590" s="9"/>
      <c r="AJ5590" s="9"/>
      <c r="AK5590" s="9"/>
      <c r="AL5590" s="9"/>
      <c r="AM5590" s="9"/>
      <c r="AN5590" s="9"/>
      <c r="AO5590" s="9"/>
      <c r="AP5590" s="9"/>
      <c r="AQ5590" s="9"/>
      <c r="AR5590" s="9"/>
      <c r="AS5590" s="9"/>
      <c r="AT5590" s="9"/>
      <c r="AU5590" s="9"/>
      <c r="AV5590" s="9"/>
      <c r="AW5590" s="9"/>
      <c r="AX5590" s="9"/>
      <c r="AY5590" s="9"/>
      <c r="AZ5590" s="9"/>
      <c r="BA5590" s="9"/>
      <c r="BB5590" s="9"/>
      <c r="BC5590" s="9"/>
      <c r="BD5590" s="9"/>
      <c r="BE5590" s="9"/>
      <c r="BF5590" s="9"/>
      <c r="BG5590" s="9"/>
      <c r="BH5590" s="9"/>
      <c r="BI5590" s="9"/>
      <c r="BJ5590" s="9"/>
      <c r="BK5590" s="9"/>
      <c r="BL5590" s="9"/>
      <c r="BM5590" s="9"/>
      <c r="BN5590" s="9"/>
      <c r="BO5590" s="9"/>
      <c r="BP5590" s="9"/>
      <c r="BQ5590" s="9"/>
      <c r="BT5590" s="9"/>
      <c r="BU5590" s="9"/>
      <c r="BX5590" s="9"/>
      <c r="BY5590" s="9"/>
      <c r="CB5590" s="9"/>
      <c r="CC5590" s="9"/>
      <c r="CF5590" s="9"/>
      <c r="CG5590" s="9"/>
      <c r="CJ5590" s="9"/>
      <c r="CK5590" s="9"/>
      <c r="CN5590" s="9"/>
      <c r="CO5590" s="9"/>
      <c r="CP5590" s="9"/>
      <c r="CQ5590" s="9"/>
      <c r="CR5590" s="9"/>
      <c r="CS5590" s="9"/>
      <c r="CT5590" s="9"/>
      <c r="CU5590" s="9"/>
      <c r="CV5590" s="9"/>
      <c r="CW5590" s="9"/>
      <c r="CX5590" s="9"/>
      <c r="CY5590" s="9"/>
      <c r="CZ5590" s="9"/>
      <c r="DA5590" s="9"/>
      <c r="DB5590" s="9"/>
      <c r="DC5590" s="9"/>
      <c r="DD5590" s="9"/>
      <c r="DE5590" s="9"/>
      <c r="DF5590" s="9"/>
      <c r="DG5590" s="9"/>
      <c r="DH5590" s="9"/>
      <c r="DI5590" s="9"/>
      <c r="DJ5590" s="9"/>
      <c r="DK5590" s="9"/>
      <c r="DL5590" s="9"/>
      <c r="DM5590" s="9"/>
      <c r="DN5590" s="9"/>
      <c r="DO5590" s="9"/>
      <c r="DP5590" s="9"/>
      <c r="DQ5590" s="9"/>
      <c r="DR5590" s="9"/>
      <c r="DS5590" s="9"/>
      <c r="DT5590" s="9"/>
      <c r="DU5590" s="9"/>
      <c r="DV5590" s="9"/>
      <c r="DW5590" s="9"/>
      <c r="DX5590" s="9"/>
      <c r="DY5590" s="9"/>
      <c r="DZ5590" s="9"/>
      <c r="EA5590" s="9"/>
    </row>
    <row r="5591" spans="2:131" ht="19.5" customHeight="1" x14ac:dyDescent="0.25">
      <c r="B5591" s="9"/>
      <c r="D5591" s="9"/>
      <c r="G5591" s="9"/>
      <c r="R5591" s="9"/>
      <c r="S5591" s="9"/>
      <c r="T5591" s="9"/>
      <c r="U5591" s="9"/>
      <c r="V5591" s="9"/>
      <c r="W5591" s="9"/>
      <c r="X5591" s="9"/>
      <c r="Y5591" s="9"/>
      <c r="Z5591" s="9"/>
      <c r="AA5591" s="9"/>
      <c r="AB5591" s="9"/>
      <c r="AC5591" s="9"/>
      <c r="AD5591" s="9"/>
      <c r="AE5591" s="9"/>
      <c r="AF5591" s="55"/>
      <c r="AG5591" s="55"/>
      <c r="AH5591" s="9"/>
      <c r="AI5591" s="9"/>
      <c r="AJ5591" s="9"/>
      <c r="AK5591" s="9"/>
      <c r="AL5591" s="9"/>
      <c r="AM5591" s="9"/>
      <c r="AN5591" s="9"/>
      <c r="AO5591" s="9"/>
      <c r="AP5591" s="9"/>
      <c r="AQ5591" s="9"/>
      <c r="AR5591" s="9"/>
      <c r="AS5591" s="9"/>
      <c r="AT5591" s="9"/>
      <c r="AU5591" s="9"/>
      <c r="AV5591" s="9"/>
      <c r="AW5591" s="9"/>
      <c r="AX5591" s="9"/>
      <c r="AY5591" s="9"/>
      <c r="AZ5591" s="9"/>
      <c r="BA5591" s="9"/>
      <c r="BB5591" s="9"/>
      <c r="BC5591" s="9"/>
      <c r="BD5591" s="9"/>
      <c r="BE5591" s="9"/>
      <c r="BF5591" s="9"/>
      <c r="BG5591" s="9"/>
      <c r="BH5591" s="9"/>
      <c r="BI5591" s="9"/>
      <c r="BJ5591" s="9"/>
      <c r="BK5591" s="9"/>
      <c r="BL5591" s="9"/>
      <c r="BM5591" s="9"/>
      <c r="BN5591" s="9"/>
      <c r="BO5591" s="9"/>
      <c r="BP5591" s="9"/>
      <c r="BQ5591" s="9"/>
      <c r="BT5591" s="9"/>
      <c r="BU5591" s="9"/>
      <c r="BX5591" s="9"/>
      <c r="BY5591" s="9"/>
      <c r="CB5591" s="9"/>
      <c r="CC5591" s="9"/>
      <c r="CF5591" s="9"/>
      <c r="CG5591" s="9"/>
      <c r="CJ5591" s="9"/>
      <c r="CK5591" s="9"/>
      <c r="CN5591" s="9"/>
      <c r="CO5591" s="9"/>
      <c r="CP5591" s="9"/>
      <c r="CQ5591" s="9"/>
      <c r="CR5591" s="9"/>
      <c r="CS5591" s="9"/>
      <c r="CT5591" s="9"/>
      <c r="CU5591" s="9"/>
      <c r="CV5591" s="9"/>
      <c r="CW5591" s="9"/>
      <c r="CX5591" s="9"/>
      <c r="CY5591" s="9"/>
      <c r="CZ5591" s="9"/>
      <c r="DA5591" s="9"/>
      <c r="DB5591" s="9"/>
      <c r="DC5591" s="9"/>
      <c r="DD5591" s="9"/>
      <c r="DE5591" s="9"/>
      <c r="DF5591" s="9"/>
      <c r="DG5591" s="9"/>
      <c r="DH5591" s="9"/>
      <c r="DI5591" s="9"/>
      <c r="DJ5591" s="9"/>
      <c r="DK5591" s="9"/>
      <c r="DL5591" s="9"/>
      <c r="DM5591" s="9"/>
      <c r="DN5591" s="9"/>
      <c r="DO5591" s="9"/>
      <c r="DP5591" s="9"/>
      <c r="DQ5591" s="9"/>
      <c r="DR5591" s="9"/>
      <c r="DS5591" s="9"/>
      <c r="DT5591" s="9"/>
      <c r="DU5591" s="9"/>
      <c r="DV5591" s="9"/>
      <c r="DW5591" s="9"/>
      <c r="DX5591" s="9"/>
      <c r="DY5591" s="9"/>
      <c r="DZ5591" s="9"/>
      <c r="EA5591" s="9"/>
    </row>
    <row r="5592" spans="2:131" ht="19.5" customHeight="1" x14ac:dyDescent="0.25">
      <c r="B5592" s="9"/>
      <c r="D5592" s="9"/>
      <c r="G5592" s="9"/>
      <c r="R5592" s="9"/>
      <c r="S5592" s="9"/>
      <c r="T5592" s="9"/>
      <c r="U5592" s="9"/>
      <c r="V5592" s="9"/>
      <c r="W5592" s="9"/>
      <c r="X5592" s="9"/>
      <c r="Y5592" s="9"/>
      <c r="Z5592" s="9"/>
      <c r="AA5592" s="9"/>
      <c r="AB5592" s="9"/>
      <c r="AC5592" s="9"/>
      <c r="AD5592" s="9"/>
      <c r="AE5592" s="9"/>
      <c r="AF5592" s="55"/>
      <c r="AG5592" s="55"/>
      <c r="AH5592" s="9"/>
      <c r="AI5592" s="9"/>
      <c r="AJ5592" s="9"/>
      <c r="AK5592" s="9"/>
      <c r="AL5592" s="9"/>
      <c r="AM5592" s="9"/>
      <c r="AN5592" s="9"/>
      <c r="AO5592" s="9"/>
      <c r="AP5592" s="9"/>
      <c r="AQ5592" s="9"/>
      <c r="AR5592" s="9"/>
      <c r="AS5592" s="9"/>
      <c r="AT5592" s="9"/>
      <c r="AU5592" s="9"/>
      <c r="AV5592" s="9"/>
      <c r="AW5592" s="9"/>
      <c r="AX5592" s="9"/>
      <c r="AY5592" s="9"/>
      <c r="AZ5592" s="9"/>
      <c r="BA5592" s="9"/>
      <c r="BB5592" s="9"/>
      <c r="BC5592" s="9"/>
      <c r="BD5592" s="9"/>
      <c r="BE5592" s="9"/>
      <c r="BF5592" s="9"/>
      <c r="BG5592" s="9"/>
      <c r="BH5592" s="9"/>
      <c r="BI5592" s="9"/>
      <c r="BJ5592" s="9"/>
      <c r="BK5592" s="9"/>
      <c r="BL5592" s="9"/>
      <c r="BM5592" s="9"/>
      <c r="BN5592" s="9"/>
      <c r="BO5592" s="9"/>
      <c r="BP5592" s="9"/>
      <c r="BQ5592" s="9"/>
      <c r="BT5592" s="9"/>
      <c r="BU5592" s="9"/>
      <c r="BX5592" s="9"/>
      <c r="BY5592" s="9"/>
      <c r="CB5592" s="9"/>
      <c r="CC5592" s="9"/>
      <c r="CF5592" s="9"/>
      <c r="CG5592" s="9"/>
      <c r="CJ5592" s="9"/>
      <c r="CK5592" s="9"/>
      <c r="CN5592" s="9"/>
      <c r="CO5592" s="9"/>
      <c r="CP5592" s="9"/>
      <c r="CQ5592" s="9"/>
      <c r="CR5592" s="9"/>
      <c r="CS5592" s="9"/>
      <c r="CT5592" s="9"/>
      <c r="CU5592" s="9"/>
      <c r="CV5592" s="9"/>
      <c r="CW5592" s="9"/>
      <c r="CX5592" s="9"/>
      <c r="CY5592" s="9"/>
      <c r="CZ5592" s="9"/>
      <c r="DA5592" s="9"/>
      <c r="DB5592" s="9"/>
      <c r="DC5592" s="9"/>
      <c r="DD5592" s="9"/>
      <c r="DE5592" s="9"/>
      <c r="DF5592" s="9"/>
      <c r="DG5592" s="9"/>
      <c r="DH5592" s="9"/>
      <c r="DI5592" s="9"/>
      <c r="DJ5592" s="9"/>
      <c r="DK5592" s="9"/>
      <c r="DL5592" s="9"/>
      <c r="DM5592" s="9"/>
      <c r="DN5592" s="9"/>
      <c r="DO5592" s="9"/>
      <c r="DP5592" s="9"/>
      <c r="DQ5592" s="9"/>
      <c r="DR5592" s="9"/>
      <c r="DS5592" s="9"/>
      <c r="DT5592" s="9"/>
      <c r="DU5592" s="9"/>
      <c r="DV5592" s="9"/>
      <c r="DW5592" s="9"/>
      <c r="DX5592" s="9"/>
      <c r="DY5592" s="9"/>
      <c r="DZ5592" s="9"/>
      <c r="EA5592" s="9"/>
    </row>
    <row r="5593" spans="2:131" ht="19.5" customHeight="1" x14ac:dyDescent="0.25">
      <c r="B5593" s="9"/>
      <c r="D5593" s="9"/>
      <c r="G5593" s="9"/>
      <c r="R5593" s="9"/>
      <c r="S5593" s="9"/>
      <c r="T5593" s="9"/>
      <c r="U5593" s="9"/>
      <c r="V5593" s="9"/>
      <c r="W5593" s="9"/>
      <c r="X5593" s="9"/>
      <c r="Y5593" s="9"/>
      <c r="Z5593" s="9"/>
      <c r="AA5593" s="9"/>
      <c r="AB5593" s="9"/>
      <c r="AC5593" s="9"/>
      <c r="AD5593" s="9"/>
      <c r="AE5593" s="9"/>
      <c r="AF5593" s="55"/>
      <c r="AG5593" s="55"/>
      <c r="AH5593" s="9"/>
      <c r="AI5593" s="9"/>
      <c r="AJ5593" s="9"/>
      <c r="AK5593" s="9"/>
      <c r="AL5593" s="9"/>
      <c r="AM5593" s="9"/>
      <c r="AN5593" s="9"/>
      <c r="AO5593" s="9"/>
      <c r="AP5593" s="9"/>
      <c r="AQ5593" s="9"/>
      <c r="AR5593" s="9"/>
      <c r="AS5593" s="9"/>
      <c r="AT5593" s="9"/>
      <c r="AU5593" s="9"/>
      <c r="AV5593" s="9"/>
      <c r="AW5593" s="9"/>
      <c r="AX5593" s="9"/>
      <c r="AY5593" s="9"/>
      <c r="AZ5593" s="9"/>
      <c r="BA5593" s="9"/>
      <c r="BB5593" s="9"/>
      <c r="BC5593" s="9"/>
      <c r="BD5593" s="9"/>
      <c r="BE5593" s="9"/>
      <c r="BF5593" s="9"/>
      <c r="BG5593" s="9"/>
      <c r="BH5593" s="9"/>
      <c r="BI5593" s="9"/>
      <c r="BJ5593" s="9"/>
      <c r="BK5593" s="9"/>
      <c r="BL5593" s="9"/>
      <c r="BM5593" s="9"/>
      <c r="BN5593" s="9"/>
      <c r="BO5593" s="9"/>
      <c r="BP5593" s="9"/>
      <c r="BQ5593" s="9"/>
      <c r="BT5593" s="9"/>
      <c r="BU5593" s="9"/>
      <c r="BX5593" s="9"/>
      <c r="BY5593" s="9"/>
      <c r="CB5593" s="9"/>
      <c r="CC5593" s="9"/>
      <c r="CF5593" s="9"/>
      <c r="CG5593" s="9"/>
      <c r="CJ5593" s="9"/>
      <c r="CK5593" s="9"/>
      <c r="CN5593" s="9"/>
      <c r="CO5593" s="9"/>
      <c r="CP5593" s="9"/>
      <c r="CQ5593" s="9"/>
      <c r="CR5593" s="9"/>
      <c r="CS5593" s="9"/>
      <c r="CT5593" s="9"/>
      <c r="CU5593" s="9"/>
      <c r="CV5593" s="9"/>
      <c r="CW5593" s="9"/>
      <c r="CX5593" s="9"/>
      <c r="CY5593" s="9"/>
      <c r="CZ5593" s="9"/>
      <c r="DA5593" s="9"/>
      <c r="DB5593" s="9"/>
      <c r="DC5593" s="9"/>
      <c r="DD5593" s="9"/>
      <c r="DE5593" s="9"/>
      <c r="DF5593" s="9"/>
      <c r="DG5593" s="9"/>
      <c r="DH5593" s="9"/>
      <c r="DI5593" s="9"/>
      <c r="DJ5593" s="9"/>
      <c r="DK5593" s="9"/>
      <c r="DL5593" s="9"/>
      <c r="DM5593" s="9"/>
      <c r="DN5593" s="9"/>
      <c r="DO5593" s="9"/>
      <c r="DP5593" s="9"/>
      <c r="DQ5593" s="9"/>
      <c r="DR5593" s="9"/>
      <c r="DS5593" s="9"/>
      <c r="DT5593" s="9"/>
      <c r="DU5593" s="9"/>
      <c r="DV5593" s="9"/>
      <c r="DW5593" s="9"/>
      <c r="DX5593" s="9"/>
      <c r="DY5593" s="9"/>
      <c r="DZ5593" s="9"/>
      <c r="EA5593" s="9"/>
    </row>
    <row r="5594" spans="2:131" ht="19.5" customHeight="1" x14ac:dyDescent="0.25">
      <c r="B5594" s="9"/>
      <c r="D5594" s="9"/>
      <c r="G5594" s="9"/>
      <c r="R5594" s="9"/>
      <c r="S5594" s="9"/>
      <c r="T5594" s="9"/>
      <c r="U5594" s="9"/>
      <c r="V5594" s="9"/>
      <c r="W5594" s="9"/>
      <c r="X5594" s="9"/>
      <c r="Y5594" s="9"/>
      <c r="Z5594" s="9"/>
      <c r="AA5594" s="9"/>
      <c r="AB5594" s="9"/>
      <c r="AC5594" s="9"/>
      <c r="AD5594" s="9"/>
      <c r="AE5594" s="9"/>
      <c r="AF5594" s="55"/>
      <c r="AG5594" s="55"/>
      <c r="AH5594" s="9"/>
      <c r="AI5594" s="9"/>
      <c r="AJ5594" s="9"/>
      <c r="AK5594" s="9"/>
      <c r="AL5594" s="9"/>
      <c r="AM5594" s="9"/>
      <c r="AN5594" s="9"/>
      <c r="AO5594" s="9"/>
      <c r="AP5594" s="9"/>
      <c r="AQ5594" s="9"/>
      <c r="AR5594" s="9"/>
      <c r="AS5594" s="9"/>
      <c r="AT5594" s="9"/>
      <c r="AU5594" s="9"/>
      <c r="AV5594" s="9"/>
      <c r="AW5594" s="9"/>
      <c r="AX5594" s="9"/>
      <c r="AY5594" s="9"/>
      <c r="AZ5594" s="9"/>
      <c r="BA5594" s="9"/>
      <c r="BB5594" s="9"/>
      <c r="BC5594" s="9"/>
      <c r="BD5594" s="9"/>
      <c r="BE5594" s="9"/>
      <c r="BF5594" s="9"/>
      <c r="BG5594" s="9"/>
      <c r="BH5594" s="9"/>
      <c r="BI5594" s="9"/>
      <c r="BJ5594" s="9"/>
      <c r="BK5594" s="9"/>
      <c r="BL5594" s="9"/>
      <c r="BM5594" s="9"/>
      <c r="BN5594" s="9"/>
      <c r="BO5594" s="9"/>
      <c r="BP5594" s="9"/>
      <c r="BQ5594" s="9"/>
      <c r="BT5594" s="9"/>
      <c r="BU5594" s="9"/>
      <c r="BX5594" s="9"/>
      <c r="BY5594" s="9"/>
      <c r="CB5594" s="9"/>
      <c r="CC5594" s="9"/>
      <c r="CF5594" s="9"/>
      <c r="CG5594" s="9"/>
      <c r="CJ5594" s="9"/>
      <c r="CK5594" s="9"/>
      <c r="CN5594" s="9"/>
      <c r="CO5594" s="9"/>
      <c r="CP5594" s="9"/>
      <c r="CQ5594" s="9"/>
      <c r="CR5594" s="9"/>
      <c r="CS5594" s="9"/>
      <c r="CT5594" s="9"/>
      <c r="CU5594" s="9"/>
      <c r="CV5594" s="9"/>
      <c r="CW5594" s="9"/>
      <c r="CX5594" s="9"/>
      <c r="CY5594" s="9"/>
      <c r="CZ5594" s="9"/>
      <c r="DA5594" s="9"/>
      <c r="DB5594" s="9"/>
      <c r="DC5594" s="9"/>
      <c r="DD5594" s="9"/>
      <c r="DE5594" s="9"/>
      <c r="DF5594" s="9"/>
      <c r="DG5594" s="9"/>
      <c r="DH5594" s="9"/>
      <c r="DI5594" s="9"/>
      <c r="DJ5594" s="9"/>
      <c r="DK5594" s="9"/>
      <c r="DL5594" s="9"/>
      <c r="DM5594" s="9"/>
      <c r="DN5594" s="9"/>
      <c r="DO5594" s="9"/>
      <c r="DP5594" s="9"/>
      <c r="DQ5594" s="9"/>
      <c r="DR5594" s="9"/>
      <c r="DS5594" s="9"/>
      <c r="DT5594" s="9"/>
      <c r="DU5594" s="9"/>
      <c r="DV5594" s="9"/>
      <c r="DW5594" s="9"/>
      <c r="DX5594" s="9"/>
      <c r="DY5594" s="9"/>
      <c r="DZ5594" s="9"/>
      <c r="EA5594" s="9"/>
    </row>
    <row r="5595" spans="2:131" ht="19.5" customHeight="1" x14ac:dyDescent="0.25">
      <c r="B5595" s="9"/>
      <c r="D5595" s="9"/>
      <c r="G5595" s="9"/>
      <c r="R5595" s="9"/>
      <c r="S5595" s="9"/>
      <c r="T5595" s="9"/>
      <c r="U5595" s="9"/>
      <c r="V5595" s="9"/>
      <c r="W5595" s="9"/>
      <c r="X5595" s="9"/>
      <c r="Y5595" s="9"/>
      <c r="Z5595" s="9"/>
      <c r="AA5595" s="9"/>
      <c r="AB5595" s="9"/>
      <c r="AC5595" s="9"/>
      <c r="AD5595" s="9"/>
      <c r="AE5595" s="9"/>
      <c r="AF5595" s="55"/>
      <c r="AG5595" s="55"/>
      <c r="AH5595" s="9"/>
      <c r="AI5595" s="9"/>
      <c r="AJ5595" s="9"/>
      <c r="AK5595" s="9"/>
      <c r="AL5595" s="9"/>
      <c r="AM5595" s="9"/>
      <c r="AN5595" s="9"/>
      <c r="AO5595" s="9"/>
      <c r="AP5595" s="9"/>
      <c r="AQ5595" s="9"/>
      <c r="AR5595" s="9"/>
      <c r="AS5595" s="9"/>
      <c r="AT5595" s="9"/>
      <c r="AU5595" s="9"/>
      <c r="AV5595" s="9"/>
      <c r="AW5595" s="9"/>
      <c r="AX5595" s="9"/>
      <c r="AY5595" s="9"/>
      <c r="AZ5595" s="9"/>
      <c r="BA5595" s="9"/>
      <c r="BB5595" s="9"/>
      <c r="BC5595" s="9"/>
      <c r="BD5595" s="9"/>
      <c r="BE5595" s="9"/>
      <c r="BF5595" s="9"/>
      <c r="BG5595" s="9"/>
      <c r="BH5595" s="9"/>
      <c r="BI5595" s="9"/>
      <c r="BJ5595" s="9"/>
      <c r="BK5595" s="9"/>
      <c r="BL5595" s="9"/>
      <c r="BM5595" s="9"/>
      <c r="BN5595" s="9"/>
      <c r="BO5595" s="9"/>
      <c r="BP5595" s="9"/>
      <c r="BQ5595" s="9"/>
      <c r="BT5595" s="9"/>
      <c r="BU5595" s="9"/>
      <c r="BX5595" s="9"/>
      <c r="BY5595" s="9"/>
      <c r="CB5595" s="9"/>
      <c r="CC5595" s="9"/>
      <c r="CF5595" s="9"/>
      <c r="CG5595" s="9"/>
      <c r="CJ5595" s="9"/>
      <c r="CK5595" s="9"/>
      <c r="CN5595" s="9"/>
      <c r="CO5595" s="9"/>
      <c r="CP5595" s="9"/>
      <c r="CQ5595" s="9"/>
      <c r="CR5595" s="9"/>
      <c r="CS5595" s="9"/>
      <c r="CT5595" s="9"/>
      <c r="CU5595" s="9"/>
      <c r="CV5595" s="9"/>
      <c r="CW5595" s="9"/>
      <c r="CX5595" s="9"/>
      <c r="CY5595" s="9"/>
      <c r="CZ5595" s="9"/>
      <c r="DA5595" s="9"/>
      <c r="DB5595" s="9"/>
      <c r="DC5595" s="9"/>
      <c r="DD5595" s="9"/>
      <c r="DE5595" s="9"/>
      <c r="DF5595" s="9"/>
      <c r="DG5595" s="9"/>
      <c r="DH5595" s="9"/>
      <c r="DI5595" s="9"/>
      <c r="DJ5595" s="9"/>
      <c r="DK5595" s="9"/>
      <c r="DL5595" s="9"/>
      <c r="DM5595" s="9"/>
      <c r="DN5595" s="9"/>
      <c r="DO5595" s="9"/>
      <c r="DP5595" s="9"/>
      <c r="DQ5595" s="9"/>
      <c r="DR5595" s="9"/>
      <c r="DS5595" s="9"/>
      <c r="DT5595" s="9"/>
      <c r="DU5595" s="9"/>
      <c r="DV5595" s="9"/>
      <c r="DW5595" s="9"/>
      <c r="DX5595" s="9"/>
      <c r="DY5595" s="9"/>
      <c r="DZ5595" s="9"/>
      <c r="EA5595" s="9"/>
    </row>
    <row r="5596" spans="2:131" ht="19.5" customHeight="1" x14ac:dyDescent="0.25">
      <c r="B5596" s="9"/>
      <c r="D5596" s="9"/>
      <c r="G5596" s="9"/>
      <c r="R5596" s="9"/>
      <c r="S5596" s="9"/>
      <c r="T5596" s="9"/>
      <c r="U5596" s="9"/>
      <c r="V5596" s="9"/>
      <c r="W5596" s="9"/>
      <c r="X5596" s="9"/>
      <c r="Y5596" s="9"/>
      <c r="Z5596" s="9"/>
      <c r="AA5596" s="9"/>
      <c r="AB5596" s="9"/>
      <c r="AC5596" s="9"/>
      <c r="AD5596" s="9"/>
      <c r="AE5596" s="9"/>
      <c r="AF5596" s="55"/>
      <c r="AG5596" s="55"/>
      <c r="AH5596" s="9"/>
      <c r="AI5596" s="9"/>
      <c r="AJ5596" s="9"/>
      <c r="AK5596" s="9"/>
      <c r="AL5596" s="9"/>
      <c r="AM5596" s="9"/>
      <c r="AN5596" s="9"/>
      <c r="AO5596" s="9"/>
      <c r="AP5596" s="9"/>
      <c r="AQ5596" s="9"/>
      <c r="AR5596" s="9"/>
      <c r="AS5596" s="9"/>
      <c r="AT5596" s="9"/>
      <c r="AU5596" s="9"/>
      <c r="AV5596" s="9"/>
      <c r="AW5596" s="9"/>
      <c r="AX5596" s="9"/>
      <c r="AY5596" s="9"/>
      <c r="AZ5596" s="9"/>
      <c r="BA5596" s="9"/>
      <c r="BB5596" s="9"/>
      <c r="BC5596" s="9"/>
      <c r="BD5596" s="9"/>
      <c r="BE5596" s="9"/>
      <c r="BF5596" s="9"/>
      <c r="BG5596" s="9"/>
      <c r="BH5596" s="9"/>
      <c r="BI5596" s="9"/>
      <c r="BJ5596" s="9"/>
      <c r="BK5596" s="9"/>
      <c r="BL5596" s="9"/>
      <c r="BM5596" s="9"/>
      <c r="BN5596" s="9"/>
      <c r="BO5596" s="9"/>
      <c r="BP5596" s="9"/>
      <c r="BQ5596" s="9"/>
      <c r="BT5596" s="9"/>
      <c r="BU5596" s="9"/>
      <c r="BX5596" s="9"/>
      <c r="BY5596" s="9"/>
      <c r="CB5596" s="9"/>
      <c r="CC5596" s="9"/>
      <c r="CF5596" s="9"/>
      <c r="CG5596" s="9"/>
      <c r="CJ5596" s="9"/>
      <c r="CK5596" s="9"/>
      <c r="CN5596" s="9"/>
      <c r="CO5596" s="9"/>
      <c r="CP5596" s="9"/>
      <c r="CQ5596" s="9"/>
      <c r="CR5596" s="9"/>
      <c r="CS5596" s="9"/>
      <c r="CT5596" s="9"/>
      <c r="CU5596" s="9"/>
      <c r="CV5596" s="9"/>
      <c r="CW5596" s="9"/>
      <c r="CX5596" s="9"/>
      <c r="CY5596" s="9"/>
      <c r="CZ5596" s="9"/>
      <c r="DA5596" s="9"/>
      <c r="DB5596" s="9"/>
      <c r="DC5596" s="9"/>
      <c r="DD5596" s="9"/>
      <c r="DE5596" s="9"/>
      <c r="DF5596" s="9"/>
      <c r="DG5596" s="9"/>
      <c r="DH5596" s="9"/>
      <c r="DI5596" s="9"/>
      <c r="DJ5596" s="9"/>
      <c r="DK5596" s="9"/>
      <c r="DL5596" s="9"/>
      <c r="DM5596" s="9"/>
      <c r="DN5596" s="9"/>
      <c r="DO5596" s="9"/>
      <c r="DP5596" s="9"/>
      <c r="DQ5596" s="9"/>
      <c r="DR5596" s="9"/>
      <c r="DS5596" s="9"/>
      <c r="DT5596" s="9"/>
      <c r="DU5596" s="9"/>
      <c r="DV5596" s="9"/>
      <c r="DW5596" s="9"/>
      <c r="DX5596" s="9"/>
      <c r="DY5596" s="9"/>
      <c r="DZ5596" s="9"/>
      <c r="EA5596" s="9"/>
    </row>
    <row r="5597" spans="2:131" ht="19.5" customHeight="1" x14ac:dyDescent="0.25">
      <c r="B5597" s="9"/>
      <c r="D5597" s="9"/>
      <c r="G5597" s="9"/>
      <c r="R5597" s="9"/>
      <c r="S5597" s="9"/>
      <c r="T5597" s="9"/>
      <c r="U5597" s="9"/>
      <c r="V5597" s="9"/>
      <c r="W5597" s="9"/>
      <c r="X5597" s="9"/>
      <c r="Y5597" s="9"/>
      <c r="Z5597" s="9"/>
      <c r="AA5597" s="9"/>
      <c r="AB5597" s="9"/>
      <c r="AC5597" s="9"/>
      <c r="AD5597" s="9"/>
      <c r="AE5597" s="9"/>
      <c r="AF5597" s="55"/>
      <c r="AG5597" s="55"/>
      <c r="AH5597" s="9"/>
      <c r="AI5597" s="9"/>
      <c r="AJ5597" s="9"/>
      <c r="AK5597" s="9"/>
      <c r="AL5597" s="9"/>
      <c r="AM5597" s="9"/>
      <c r="AN5597" s="9"/>
      <c r="AO5597" s="9"/>
      <c r="AP5597" s="9"/>
      <c r="AQ5597" s="9"/>
      <c r="AR5597" s="9"/>
      <c r="AS5597" s="9"/>
      <c r="AT5597" s="9"/>
      <c r="AU5597" s="9"/>
      <c r="AV5597" s="9"/>
      <c r="AW5597" s="9"/>
      <c r="AX5597" s="9"/>
      <c r="AY5597" s="9"/>
      <c r="AZ5597" s="9"/>
      <c r="BA5597" s="9"/>
      <c r="BB5597" s="9"/>
      <c r="BC5597" s="9"/>
      <c r="BD5597" s="9"/>
      <c r="BE5597" s="9"/>
      <c r="BF5597" s="9"/>
      <c r="BG5597" s="9"/>
      <c r="BH5597" s="9"/>
      <c r="BI5597" s="9"/>
      <c r="BJ5597" s="9"/>
      <c r="BK5597" s="9"/>
      <c r="BL5597" s="9"/>
      <c r="BM5597" s="9"/>
      <c r="BN5597" s="9"/>
      <c r="BO5597" s="9"/>
      <c r="BP5597" s="9"/>
      <c r="BQ5597" s="9"/>
      <c r="BT5597" s="9"/>
      <c r="BU5597" s="9"/>
      <c r="BX5597" s="9"/>
      <c r="BY5597" s="9"/>
      <c r="CB5597" s="9"/>
      <c r="CC5597" s="9"/>
      <c r="CF5597" s="9"/>
      <c r="CG5597" s="9"/>
      <c r="CJ5597" s="9"/>
      <c r="CK5597" s="9"/>
      <c r="CN5597" s="9"/>
      <c r="CO5597" s="9"/>
      <c r="CP5597" s="9"/>
      <c r="CQ5597" s="9"/>
      <c r="CR5597" s="9"/>
      <c r="CS5597" s="9"/>
      <c r="CT5597" s="9"/>
      <c r="CU5597" s="9"/>
      <c r="CV5597" s="9"/>
      <c r="CW5597" s="9"/>
      <c r="CX5597" s="9"/>
      <c r="CY5597" s="9"/>
      <c r="CZ5597" s="9"/>
      <c r="DA5597" s="9"/>
      <c r="DB5597" s="9"/>
      <c r="DC5597" s="9"/>
      <c r="DD5597" s="9"/>
      <c r="DE5597" s="9"/>
      <c r="DF5597" s="9"/>
      <c r="DG5597" s="9"/>
      <c r="DH5597" s="9"/>
      <c r="DI5597" s="9"/>
      <c r="DJ5597" s="9"/>
      <c r="DK5597" s="9"/>
      <c r="DL5597" s="9"/>
      <c r="DM5597" s="9"/>
      <c r="DN5597" s="9"/>
      <c r="DO5597" s="9"/>
      <c r="DP5597" s="9"/>
      <c r="DQ5597" s="9"/>
      <c r="DR5597" s="9"/>
      <c r="DS5597" s="9"/>
      <c r="DT5597" s="9"/>
      <c r="DU5597" s="9"/>
      <c r="DV5597" s="9"/>
      <c r="DW5597" s="9"/>
      <c r="DX5597" s="9"/>
      <c r="DY5597" s="9"/>
      <c r="DZ5597" s="9"/>
      <c r="EA5597" s="9"/>
    </row>
    <row r="5598" spans="2:131" ht="19.5" customHeight="1" x14ac:dyDescent="0.25">
      <c r="B5598" s="9"/>
      <c r="D5598" s="9"/>
      <c r="G5598" s="9"/>
      <c r="R5598" s="9"/>
      <c r="S5598" s="9"/>
      <c r="T5598" s="9"/>
      <c r="U5598" s="9"/>
      <c r="V5598" s="9"/>
      <c r="W5598" s="9"/>
      <c r="X5598" s="9"/>
      <c r="Y5598" s="9"/>
      <c r="Z5598" s="9"/>
      <c r="AA5598" s="9"/>
      <c r="AB5598" s="9"/>
      <c r="AC5598" s="9"/>
      <c r="AD5598" s="9"/>
      <c r="AE5598" s="9"/>
      <c r="AF5598" s="55"/>
      <c r="AG5598" s="55"/>
      <c r="AH5598" s="9"/>
      <c r="AI5598" s="9"/>
      <c r="AJ5598" s="9"/>
      <c r="AK5598" s="9"/>
      <c r="AL5598" s="9"/>
      <c r="AM5598" s="9"/>
      <c r="AN5598" s="9"/>
      <c r="AO5598" s="9"/>
      <c r="AP5598" s="9"/>
      <c r="AQ5598" s="9"/>
      <c r="AR5598" s="9"/>
      <c r="AS5598" s="9"/>
      <c r="AT5598" s="9"/>
      <c r="AU5598" s="9"/>
      <c r="AV5598" s="9"/>
      <c r="AW5598" s="9"/>
      <c r="AX5598" s="9"/>
      <c r="AY5598" s="9"/>
      <c r="AZ5598" s="9"/>
      <c r="BA5598" s="9"/>
      <c r="BB5598" s="9"/>
      <c r="BC5598" s="9"/>
      <c r="BD5598" s="9"/>
      <c r="BE5598" s="9"/>
      <c r="BF5598" s="9"/>
      <c r="BG5598" s="9"/>
      <c r="BH5598" s="9"/>
      <c r="BI5598" s="9"/>
      <c r="BJ5598" s="9"/>
      <c r="BK5598" s="9"/>
      <c r="BL5598" s="9"/>
      <c r="BM5598" s="9"/>
      <c r="BN5598" s="9"/>
      <c r="BO5598" s="9"/>
      <c r="BP5598" s="9"/>
      <c r="BQ5598" s="9"/>
      <c r="BT5598" s="9"/>
      <c r="BU5598" s="9"/>
      <c r="BX5598" s="9"/>
      <c r="BY5598" s="9"/>
      <c r="CB5598" s="9"/>
      <c r="CC5598" s="9"/>
      <c r="CF5598" s="9"/>
      <c r="CG5598" s="9"/>
      <c r="CJ5598" s="9"/>
      <c r="CK5598" s="9"/>
      <c r="CN5598" s="9"/>
      <c r="CO5598" s="9"/>
      <c r="CP5598" s="9"/>
      <c r="CQ5598" s="9"/>
      <c r="CR5598" s="9"/>
      <c r="CS5598" s="9"/>
      <c r="CT5598" s="9"/>
      <c r="CU5598" s="9"/>
      <c r="CV5598" s="9"/>
      <c r="CW5598" s="9"/>
      <c r="CX5598" s="9"/>
      <c r="CY5598" s="9"/>
      <c r="CZ5598" s="9"/>
      <c r="DA5598" s="9"/>
      <c r="DB5598" s="9"/>
      <c r="DC5598" s="9"/>
      <c r="DD5598" s="9"/>
      <c r="DE5598" s="9"/>
      <c r="DF5598" s="9"/>
      <c r="DG5598" s="9"/>
      <c r="DH5598" s="9"/>
      <c r="DI5598" s="9"/>
      <c r="DJ5598" s="9"/>
      <c r="DK5598" s="9"/>
      <c r="DL5598" s="9"/>
      <c r="DM5598" s="9"/>
      <c r="DN5598" s="9"/>
      <c r="DO5598" s="9"/>
      <c r="DP5598" s="9"/>
      <c r="DQ5598" s="9"/>
      <c r="DR5598" s="9"/>
      <c r="DS5598" s="9"/>
      <c r="DT5598" s="9"/>
      <c r="DU5598" s="9"/>
      <c r="DV5598" s="9"/>
      <c r="DW5598" s="9"/>
      <c r="DX5598" s="9"/>
      <c r="DY5598" s="9"/>
      <c r="DZ5598" s="9"/>
      <c r="EA5598" s="9"/>
    </row>
    <row r="5599" spans="2:131" ht="19.5" customHeight="1" x14ac:dyDescent="0.25">
      <c r="B5599" s="9"/>
      <c r="D5599" s="9"/>
      <c r="G5599" s="9"/>
      <c r="R5599" s="9"/>
      <c r="S5599" s="9"/>
      <c r="T5599" s="9"/>
      <c r="U5599" s="9"/>
      <c r="V5599" s="9"/>
      <c r="W5599" s="9"/>
      <c r="X5599" s="9"/>
      <c r="Y5599" s="9"/>
      <c r="Z5599" s="9"/>
      <c r="AA5599" s="9"/>
      <c r="AB5599" s="9"/>
      <c r="AC5599" s="9"/>
      <c r="AD5599" s="9"/>
      <c r="AE5599" s="9"/>
      <c r="AF5599" s="55"/>
      <c r="AG5599" s="55"/>
      <c r="AH5599" s="9"/>
      <c r="AI5599" s="9"/>
      <c r="AJ5599" s="9"/>
      <c r="AK5599" s="9"/>
      <c r="AL5599" s="9"/>
      <c r="AM5599" s="9"/>
      <c r="AN5599" s="9"/>
      <c r="AO5599" s="9"/>
      <c r="AP5599" s="9"/>
      <c r="AQ5599" s="9"/>
      <c r="AR5599" s="9"/>
      <c r="AS5599" s="9"/>
      <c r="AT5599" s="9"/>
      <c r="AU5599" s="9"/>
      <c r="AV5599" s="9"/>
      <c r="AW5599" s="9"/>
      <c r="AX5599" s="9"/>
      <c r="AY5599" s="9"/>
      <c r="AZ5599" s="9"/>
      <c r="BA5599" s="9"/>
      <c r="BB5599" s="9"/>
      <c r="BC5599" s="9"/>
      <c r="BD5599" s="9"/>
      <c r="BE5599" s="9"/>
      <c r="BF5599" s="9"/>
      <c r="BG5599" s="9"/>
      <c r="BH5599" s="9"/>
      <c r="BI5599" s="9"/>
      <c r="BJ5599" s="9"/>
      <c r="BK5599" s="9"/>
      <c r="BL5599" s="9"/>
      <c r="BM5599" s="9"/>
      <c r="BN5599" s="9"/>
      <c r="BO5599" s="9"/>
      <c r="BP5599" s="9"/>
      <c r="BQ5599" s="9"/>
      <c r="BT5599" s="9"/>
      <c r="BU5599" s="9"/>
      <c r="BX5599" s="9"/>
      <c r="BY5599" s="9"/>
      <c r="CB5599" s="9"/>
      <c r="CC5599" s="9"/>
      <c r="CF5599" s="9"/>
      <c r="CG5599" s="9"/>
      <c r="CJ5599" s="9"/>
      <c r="CK5599" s="9"/>
      <c r="CN5599" s="9"/>
      <c r="CO5599" s="9"/>
      <c r="CP5599" s="9"/>
      <c r="CQ5599" s="9"/>
      <c r="CR5599" s="9"/>
      <c r="CS5599" s="9"/>
      <c r="CT5599" s="9"/>
      <c r="CU5599" s="9"/>
      <c r="CV5599" s="9"/>
      <c r="CW5599" s="9"/>
      <c r="CX5599" s="9"/>
      <c r="CY5599" s="9"/>
      <c r="CZ5599" s="9"/>
      <c r="DA5599" s="9"/>
      <c r="DB5599" s="9"/>
      <c r="DC5599" s="9"/>
      <c r="DD5599" s="9"/>
      <c r="DE5599" s="9"/>
      <c r="DF5599" s="9"/>
      <c r="DG5599" s="9"/>
      <c r="DH5599" s="9"/>
      <c r="DI5599" s="9"/>
      <c r="DJ5599" s="9"/>
      <c r="DK5599" s="9"/>
      <c r="DL5599" s="9"/>
      <c r="DM5599" s="9"/>
      <c r="DN5599" s="9"/>
      <c r="DO5599" s="9"/>
      <c r="DP5599" s="9"/>
      <c r="DQ5599" s="9"/>
      <c r="DR5599" s="9"/>
      <c r="DS5599" s="9"/>
      <c r="DT5599" s="9"/>
      <c r="DU5599" s="9"/>
      <c r="DV5599" s="9"/>
      <c r="DW5599" s="9"/>
      <c r="DX5599" s="9"/>
      <c r="DY5599" s="9"/>
      <c r="DZ5599" s="9"/>
      <c r="EA5599" s="9"/>
    </row>
    <row r="5600" spans="2:131" ht="19.5" customHeight="1" x14ac:dyDescent="0.25">
      <c r="B5600" s="9"/>
      <c r="D5600" s="9"/>
      <c r="G5600" s="9"/>
      <c r="R5600" s="9"/>
      <c r="S5600" s="9"/>
      <c r="T5600" s="9"/>
      <c r="U5600" s="9"/>
      <c r="V5600" s="9"/>
      <c r="W5600" s="9"/>
      <c r="X5600" s="9"/>
      <c r="Y5600" s="9"/>
      <c r="Z5600" s="9"/>
      <c r="AA5600" s="9"/>
      <c r="AB5600" s="9"/>
      <c r="AC5600" s="9"/>
      <c r="AD5600" s="9"/>
      <c r="AE5600" s="9"/>
      <c r="AF5600" s="55"/>
      <c r="AG5600" s="55"/>
      <c r="AH5600" s="9"/>
      <c r="AI5600" s="9"/>
      <c r="AJ5600" s="9"/>
      <c r="AK5600" s="9"/>
      <c r="AL5600" s="9"/>
      <c r="AM5600" s="9"/>
      <c r="AN5600" s="9"/>
      <c r="AO5600" s="9"/>
      <c r="AP5600" s="9"/>
      <c r="AQ5600" s="9"/>
      <c r="AR5600" s="9"/>
      <c r="AS5600" s="9"/>
      <c r="AT5600" s="9"/>
      <c r="AU5600" s="9"/>
      <c r="AV5600" s="9"/>
      <c r="AW5600" s="9"/>
      <c r="AX5600" s="9"/>
      <c r="AY5600" s="9"/>
      <c r="AZ5600" s="9"/>
      <c r="BA5600" s="9"/>
      <c r="BB5600" s="9"/>
      <c r="BC5600" s="9"/>
      <c r="BD5600" s="9"/>
      <c r="BE5600" s="9"/>
      <c r="BF5600" s="9"/>
      <c r="BG5600" s="9"/>
      <c r="BH5600" s="9"/>
      <c r="BI5600" s="9"/>
      <c r="BJ5600" s="9"/>
      <c r="BK5600" s="9"/>
      <c r="BL5600" s="9"/>
      <c r="BM5600" s="9"/>
      <c r="BN5600" s="9"/>
      <c r="BO5600" s="9"/>
      <c r="BP5600" s="9"/>
      <c r="BQ5600" s="9"/>
      <c r="BT5600" s="9"/>
      <c r="BU5600" s="9"/>
      <c r="BX5600" s="9"/>
      <c r="BY5600" s="9"/>
      <c r="CB5600" s="9"/>
      <c r="CC5600" s="9"/>
      <c r="CF5600" s="9"/>
      <c r="CG5600" s="9"/>
      <c r="CJ5600" s="9"/>
      <c r="CK5600" s="9"/>
      <c r="CN5600" s="9"/>
      <c r="CO5600" s="9"/>
      <c r="CP5600" s="9"/>
      <c r="CQ5600" s="9"/>
      <c r="CR5600" s="9"/>
      <c r="CS5600" s="9"/>
      <c r="CT5600" s="9"/>
      <c r="CU5600" s="9"/>
      <c r="CV5600" s="9"/>
      <c r="CW5600" s="9"/>
      <c r="CX5600" s="9"/>
      <c r="CY5600" s="9"/>
      <c r="CZ5600" s="9"/>
      <c r="DA5600" s="9"/>
      <c r="DB5600" s="9"/>
      <c r="DC5600" s="9"/>
      <c r="DD5600" s="9"/>
      <c r="DE5600" s="9"/>
      <c r="DF5600" s="9"/>
      <c r="DG5600" s="9"/>
      <c r="DH5600" s="9"/>
      <c r="DI5600" s="9"/>
      <c r="DJ5600" s="9"/>
      <c r="DK5600" s="9"/>
      <c r="DL5600" s="9"/>
      <c r="DM5600" s="9"/>
      <c r="DN5600" s="9"/>
      <c r="DO5600" s="9"/>
      <c r="DP5600" s="9"/>
      <c r="DQ5600" s="9"/>
      <c r="DR5600" s="9"/>
      <c r="DS5600" s="9"/>
      <c r="DT5600" s="9"/>
      <c r="DU5600" s="9"/>
      <c r="DV5600" s="9"/>
      <c r="DW5600" s="9"/>
      <c r="DX5600" s="9"/>
      <c r="DY5600" s="9"/>
      <c r="DZ5600" s="9"/>
      <c r="EA5600" s="9"/>
    </row>
    <row r="5601" spans="2:131" ht="19.5" customHeight="1" x14ac:dyDescent="0.25">
      <c r="B5601" s="9"/>
      <c r="D5601" s="9"/>
      <c r="G5601" s="9"/>
      <c r="R5601" s="9"/>
      <c r="S5601" s="9"/>
      <c r="T5601" s="9"/>
      <c r="U5601" s="9"/>
      <c r="V5601" s="9"/>
      <c r="W5601" s="9"/>
      <c r="X5601" s="9"/>
      <c r="Y5601" s="9"/>
      <c r="Z5601" s="9"/>
      <c r="AA5601" s="9"/>
      <c r="AB5601" s="9"/>
      <c r="AC5601" s="9"/>
      <c r="AD5601" s="9"/>
      <c r="AE5601" s="9"/>
      <c r="AF5601" s="55"/>
      <c r="AG5601" s="55"/>
      <c r="AH5601" s="9"/>
      <c r="AI5601" s="9"/>
      <c r="AJ5601" s="9"/>
      <c r="AK5601" s="9"/>
      <c r="AL5601" s="9"/>
      <c r="AM5601" s="9"/>
      <c r="AN5601" s="9"/>
      <c r="AO5601" s="9"/>
      <c r="AP5601" s="9"/>
      <c r="AQ5601" s="9"/>
      <c r="AR5601" s="9"/>
      <c r="AS5601" s="9"/>
      <c r="AT5601" s="9"/>
      <c r="AU5601" s="9"/>
      <c r="AV5601" s="9"/>
      <c r="AW5601" s="9"/>
      <c r="AX5601" s="9"/>
      <c r="AY5601" s="9"/>
      <c r="AZ5601" s="9"/>
      <c r="BA5601" s="9"/>
      <c r="BB5601" s="9"/>
      <c r="BC5601" s="9"/>
      <c r="BD5601" s="9"/>
      <c r="BE5601" s="9"/>
      <c r="BF5601" s="9"/>
      <c r="BG5601" s="9"/>
      <c r="BH5601" s="9"/>
      <c r="BI5601" s="9"/>
      <c r="BJ5601" s="9"/>
      <c r="BK5601" s="9"/>
      <c r="BL5601" s="9"/>
      <c r="BM5601" s="9"/>
      <c r="BN5601" s="9"/>
      <c r="BO5601" s="9"/>
      <c r="BP5601" s="9"/>
      <c r="BQ5601" s="9"/>
      <c r="BT5601" s="9"/>
      <c r="BU5601" s="9"/>
      <c r="BX5601" s="9"/>
      <c r="BY5601" s="9"/>
      <c r="CB5601" s="9"/>
      <c r="CC5601" s="9"/>
      <c r="CF5601" s="9"/>
      <c r="CG5601" s="9"/>
      <c r="CJ5601" s="9"/>
      <c r="CK5601" s="9"/>
      <c r="CN5601" s="9"/>
      <c r="CO5601" s="9"/>
      <c r="CP5601" s="9"/>
      <c r="CQ5601" s="9"/>
      <c r="CR5601" s="9"/>
      <c r="CS5601" s="9"/>
      <c r="CT5601" s="9"/>
      <c r="CU5601" s="9"/>
      <c r="CV5601" s="9"/>
      <c r="CW5601" s="9"/>
      <c r="CX5601" s="9"/>
      <c r="CY5601" s="9"/>
      <c r="CZ5601" s="9"/>
      <c r="DA5601" s="9"/>
      <c r="DB5601" s="9"/>
      <c r="DC5601" s="9"/>
      <c r="DD5601" s="9"/>
      <c r="DE5601" s="9"/>
      <c r="DF5601" s="9"/>
      <c r="DG5601" s="9"/>
      <c r="DH5601" s="9"/>
      <c r="DI5601" s="9"/>
      <c r="DJ5601" s="9"/>
      <c r="DK5601" s="9"/>
      <c r="DL5601" s="9"/>
      <c r="DM5601" s="9"/>
      <c r="DN5601" s="9"/>
      <c r="DO5601" s="9"/>
      <c r="DP5601" s="9"/>
      <c r="DQ5601" s="9"/>
      <c r="DR5601" s="9"/>
      <c r="DS5601" s="9"/>
      <c r="DT5601" s="9"/>
      <c r="DU5601" s="9"/>
      <c r="DV5601" s="9"/>
      <c r="DW5601" s="9"/>
      <c r="DX5601" s="9"/>
      <c r="DY5601" s="9"/>
      <c r="DZ5601" s="9"/>
      <c r="EA5601" s="9"/>
    </row>
    <row r="5602" spans="2:131" ht="19.5" customHeight="1" x14ac:dyDescent="0.25">
      <c r="B5602" s="9"/>
      <c r="D5602" s="9"/>
      <c r="G5602" s="9"/>
      <c r="R5602" s="9"/>
      <c r="S5602" s="9"/>
      <c r="T5602" s="9"/>
      <c r="U5602" s="9"/>
      <c r="V5602" s="9"/>
      <c r="W5602" s="9"/>
      <c r="X5602" s="9"/>
      <c r="Y5602" s="9"/>
      <c r="Z5602" s="9"/>
      <c r="AA5602" s="9"/>
      <c r="AB5602" s="9"/>
      <c r="AC5602" s="9"/>
      <c r="AD5602" s="9"/>
      <c r="AE5602" s="9"/>
      <c r="AF5602" s="55"/>
      <c r="AG5602" s="55"/>
      <c r="AH5602" s="9"/>
      <c r="AI5602" s="9"/>
      <c r="AJ5602" s="9"/>
      <c r="AK5602" s="9"/>
      <c r="AL5602" s="9"/>
      <c r="AM5602" s="9"/>
      <c r="AN5602" s="9"/>
      <c r="AO5602" s="9"/>
      <c r="AP5602" s="9"/>
      <c r="AQ5602" s="9"/>
      <c r="AR5602" s="9"/>
      <c r="AS5602" s="9"/>
      <c r="AT5602" s="9"/>
      <c r="AU5602" s="9"/>
      <c r="AV5602" s="9"/>
      <c r="AW5602" s="9"/>
      <c r="AX5602" s="9"/>
      <c r="AY5602" s="9"/>
      <c r="AZ5602" s="9"/>
      <c r="BA5602" s="9"/>
      <c r="BB5602" s="9"/>
      <c r="BC5602" s="9"/>
      <c r="BD5602" s="9"/>
      <c r="BE5602" s="9"/>
      <c r="BF5602" s="9"/>
      <c r="BG5602" s="9"/>
      <c r="BH5602" s="9"/>
      <c r="BI5602" s="9"/>
      <c r="BJ5602" s="9"/>
      <c r="BK5602" s="9"/>
      <c r="BL5602" s="9"/>
      <c r="BM5602" s="9"/>
      <c r="BN5602" s="9"/>
      <c r="BO5602" s="9"/>
      <c r="BP5602" s="9"/>
      <c r="BQ5602" s="9"/>
      <c r="BT5602" s="9"/>
      <c r="BU5602" s="9"/>
      <c r="BX5602" s="9"/>
      <c r="BY5602" s="9"/>
      <c r="CB5602" s="9"/>
      <c r="CC5602" s="9"/>
      <c r="CF5602" s="9"/>
      <c r="CG5602" s="9"/>
      <c r="CJ5602" s="9"/>
      <c r="CK5602" s="9"/>
      <c r="CN5602" s="9"/>
      <c r="CO5602" s="9"/>
      <c r="CP5602" s="9"/>
      <c r="CQ5602" s="9"/>
      <c r="CR5602" s="9"/>
      <c r="CS5602" s="9"/>
      <c r="CT5602" s="9"/>
      <c r="CU5602" s="9"/>
      <c r="CV5602" s="9"/>
      <c r="CW5602" s="9"/>
      <c r="CX5602" s="9"/>
      <c r="CY5602" s="9"/>
      <c r="CZ5602" s="9"/>
      <c r="DA5602" s="9"/>
      <c r="DB5602" s="9"/>
      <c r="DC5602" s="9"/>
      <c r="DD5602" s="9"/>
      <c r="DE5602" s="9"/>
      <c r="DF5602" s="9"/>
      <c r="DG5602" s="9"/>
      <c r="DH5602" s="9"/>
      <c r="DI5602" s="9"/>
      <c r="DJ5602" s="9"/>
      <c r="DK5602" s="9"/>
      <c r="DL5602" s="9"/>
      <c r="DM5602" s="9"/>
      <c r="DN5602" s="9"/>
      <c r="DO5602" s="9"/>
      <c r="DP5602" s="9"/>
      <c r="DQ5602" s="9"/>
      <c r="DR5602" s="9"/>
      <c r="DS5602" s="9"/>
      <c r="DT5602" s="9"/>
      <c r="DU5602" s="9"/>
      <c r="DV5602" s="9"/>
      <c r="DW5602" s="9"/>
      <c r="DX5602" s="9"/>
      <c r="DY5602" s="9"/>
      <c r="DZ5602" s="9"/>
      <c r="EA5602" s="9"/>
    </row>
    <row r="5603" spans="2:131" ht="19.5" customHeight="1" x14ac:dyDescent="0.25">
      <c r="B5603" s="9"/>
      <c r="D5603" s="9"/>
      <c r="G5603" s="9"/>
      <c r="R5603" s="9"/>
      <c r="S5603" s="9"/>
      <c r="T5603" s="9"/>
      <c r="U5603" s="9"/>
      <c r="V5603" s="9"/>
      <c r="W5603" s="9"/>
      <c r="X5603" s="9"/>
      <c r="Y5603" s="9"/>
      <c r="Z5603" s="9"/>
      <c r="AA5603" s="9"/>
      <c r="AB5603" s="9"/>
      <c r="AC5603" s="9"/>
      <c r="AD5603" s="9"/>
      <c r="AE5603" s="9"/>
      <c r="AF5603" s="55"/>
      <c r="AG5603" s="55"/>
      <c r="AH5603" s="9"/>
      <c r="AI5603" s="9"/>
      <c r="AJ5603" s="9"/>
      <c r="AK5603" s="9"/>
      <c r="AL5603" s="9"/>
      <c r="AM5603" s="9"/>
      <c r="AN5603" s="9"/>
      <c r="AO5603" s="9"/>
      <c r="AP5603" s="9"/>
      <c r="AQ5603" s="9"/>
      <c r="AR5603" s="9"/>
      <c r="AS5603" s="9"/>
      <c r="AT5603" s="9"/>
      <c r="AU5603" s="9"/>
      <c r="AV5603" s="9"/>
      <c r="AW5603" s="9"/>
      <c r="AX5603" s="9"/>
      <c r="AY5603" s="9"/>
      <c r="AZ5603" s="9"/>
      <c r="BA5603" s="9"/>
      <c r="BB5603" s="9"/>
      <c r="BC5603" s="9"/>
      <c r="BD5603" s="9"/>
      <c r="BE5603" s="9"/>
      <c r="BF5603" s="9"/>
      <c r="BG5603" s="9"/>
      <c r="BH5603" s="9"/>
      <c r="BI5603" s="9"/>
      <c r="BJ5603" s="9"/>
      <c r="BK5603" s="9"/>
      <c r="BL5603" s="9"/>
      <c r="BM5603" s="9"/>
      <c r="BN5603" s="9"/>
      <c r="BO5603" s="9"/>
      <c r="BP5603" s="9"/>
      <c r="BQ5603" s="9"/>
      <c r="BT5603" s="9"/>
      <c r="BU5603" s="9"/>
      <c r="BX5603" s="9"/>
      <c r="BY5603" s="9"/>
      <c r="CB5603" s="9"/>
      <c r="CC5603" s="9"/>
      <c r="CF5603" s="9"/>
      <c r="CG5603" s="9"/>
      <c r="CJ5603" s="9"/>
      <c r="CK5603" s="9"/>
      <c r="CN5603" s="9"/>
      <c r="CO5603" s="9"/>
      <c r="CP5603" s="9"/>
      <c r="CQ5603" s="9"/>
      <c r="CR5603" s="9"/>
      <c r="CS5603" s="9"/>
      <c r="CT5603" s="9"/>
      <c r="CU5603" s="9"/>
      <c r="CV5603" s="9"/>
      <c r="CW5603" s="9"/>
      <c r="CX5603" s="9"/>
      <c r="CY5603" s="9"/>
      <c r="CZ5603" s="9"/>
      <c r="DA5603" s="9"/>
      <c r="DB5603" s="9"/>
      <c r="DC5603" s="9"/>
      <c r="DD5603" s="9"/>
      <c r="DE5603" s="9"/>
      <c r="DF5603" s="9"/>
      <c r="DG5603" s="9"/>
      <c r="DH5603" s="9"/>
      <c r="DI5603" s="9"/>
      <c r="DJ5603" s="9"/>
      <c r="DK5603" s="9"/>
      <c r="DL5603" s="9"/>
      <c r="DM5603" s="9"/>
      <c r="DN5603" s="9"/>
      <c r="DO5603" s="9"/>
      <c r="DP5603" s="9"/>
      <c r="DQ5603" s="9"/>
      <c r="DR5603" s="9"/>
      <c r="DS5603" s="9"/>
      <c r="DT5603" s="9"/>
      <c r="DU5603" s="9"/>
      <c r="DV5603" s="9"/>
      <c r="DW5603" s="9"/>
      <c r="DX5603" s="9"/>
      <c r="DY5603" s="9"/>
      <c r="DZ5603" s="9"/>
      <c r="EA5603" s="9"/>
    </row>
    <row r="5604" spans="2:131" ht="19.5" customHeight="1" x14ac:dyDescent="0.25">
      <c r="B5604" s="9"/>
      <c r="D5604" s="9"/>
      <c r="G5604" s="9"/>
      <c r="R5604" s="9"/>
      <c r="S5604" s="9"/>
      <c r="T5604" s="9"/>
      <c r="U5604" s="9"/>
      <c r="V5604" s="9"/>
      <c r="W5604" s="9"/>
      <c r="X5604" s="9"/>
      <c r="Y5604" s="9"/>
      <c r="Z5604" s="9"/>
      <c r="AA5604" s="9"/>
      <c r="AB5604" s="9"/>
      <c r="AC5604" s="9"/>
      <c r="AD5604" s="9"/>
      <c r="AE5604" s="9"/>
      <c r="AF5604" s="55"/>
      <c r="AG5604" s="55"/>
      <c r="AH5604" s="9"/>
      <c r="AI5604" s="9"/>
      <c r="AJ5604" s="9"/>
      <c r="AK5604" s="9"/>
      <c r="AL5604" s="9"/>
      <c r="AM5604" s="9"/>
      <c r="AN5604" s="9"/>
      <c r="AO5604" s="9"/>
      <c r="AP5604" s="9"/>
      <c r="AQ5604" s="9"/>
      <c r="AR5604" s="9"/>
      <c r="AS5604" s="9"/>
      <c r="AT5604" s="9"/>
      <c r="AU5604" s="9"/>
      <c r="AV5604" s="9"/>
      <c r="AW5604" s="9"/>
      <c r="AX5604" s="9"/>
      <c r="AY5604" s="9"/>
      <c r="AZ5604" s="9"/>
      <c r="BA5604" s="9"/>
      <c r="BB5604" s="9"/>
      <c r="BC5604" s="9"/>
      <c r="BD5604" s="9"/>
      <c r="BE5604" s="9"/>
      <c r="BF5604" s="9"/>
      <c r="BG5604" s="9"/>
      <c r="BH5604" s="9"/>
      <c r="BI5604" s="9"/>
      <c r="BJ5604" s="9"/>
      <c r="BK5604" s="9"/>
      <c r="BL5604" s="9"/>
      <c r="BM5604" s="9"/>
      <c r="BN5604" s="9"/>
      <c r="BO5604" s="9"/>
      <c r="BP5604" s="9"/>
      <c r="BQ5604" s="9"/>
      <c r="BT5604" s="9"/>
      <c r="BU5604" s="9"/>
      <c r="BX5604" s="9"/>
      <c r="BY5604" s="9"/>
      <c r="CB5604" s="9"/>
      <c r="CC5604" s="9"/>
      <c r="CF5604" s="9"/>
      <c r="CG5604" s="9"/>
      <c r="CJ5604" s="9"/>
      <c r="CK5604" s="9"/>
      <c r="CN5604" s="9"/>
      <c r="CO5604" s="9"/>
      <c r="CP5604" s="9"/>
      <c r="CQ5604" s="9"/>
      <c r="CR5604" s="9"/>
      <c r="CS5604" s="9"/>
      <c r="CT5604" s="9"/>
      <c r="CU5604" s="9"/>
      <c r="CV5604" s="9"/>
      <c r="CW5604" s="9"/>
      <c r="CX5604" s="9"/>
      <c r="CY5604" s="9"/>
      <c r="CZ5604" s="9"/>
      <c r="DA5604" s="9"/>
      <c r="DB5604" s="9"/>
      <c r="DC5604" s="9"/>
      <c r="DD5604" s="9"/>
      <c r="DE5604" s="9"/>
      <c r="DF5604" s="9"/>
      <c r="DG5604" s="9"/>
      <c r="DH5604" s="9"/>
      <c r="DI5604" s="9"/>
      <c r="DJ5604" s="9"/>
      <c r="DK5604" s="9"/>
      <c r="DL5604" s="9"/>
      <c r="DM5604" s="9"/>
      <c r="DN5604" s="9"/>
      <c r="DO5604" s="9"/>
      <c r="DP5604" s="9"/>
      <c r="DQ5604" s="9"/>
      <c r="DR5604" s="9"/>
      <c r="DS5604" s="9"/>
      <c r="DT5604" s="9"/>
      <c r="DU5604" s="9"/>
      <c r="DV5604" s="9"/>
      <c r="DW5604" s="9"/>
      <c r="DX5604" s="9"/>
      <c r="DY5604" s="9"/>
      <c r="DZ5604" s="9"/>
      <c r="EA5604" s="9"/>
    </row>
    <row r="5605" spans="2:131" ht="19.5" customHeight="1" x14ac:dyDescent="0.25">
      <c r="B5605" s="9"/>
      <c r="D5605" s="9"/>
      <c r="G5605" s="9"/>
      <c r="R5605" s="9"/>
      <c r="S5605" s="9"/>
      <c r="T5605" s="9"/>
      <c r="U5605" s="9"/>
      <c r="V5605" s="9"/>
      <c r="W5605" s="9"/>
      <c r="X5605" s="9"/>
      <c r="Y5605" s="9"/>
      <c r="Z5605" s="9"/>
      <c r="AA5605" s="9"/>
      <c r="AB5605" s="9"/>
      <c r="AC5605" s="9"/>
      <c r="AD5605" s="9"/>
      <c r="AE5605" s="9"/>
      <c r="AF5605" s="55"/>
      <c r="AG5605" s="55"/>
      <c r="AH5605" s="9"/>
      <c r="AI5605" s="9"/>
      <c r="AJ5605" s="9"/>
      <c r="AK5605" s="9"/>
      <c r="AL5605" s="9"/>
      <c r="AM5605" s="9"/>
      <c r="AN5605" s="9"/>
      <c r="AO5605" s="9"/>
      <c r="AP5605" s="9"/>
      <c r="AQ5605" s="9"/>
      <c r="AR5605" s="9"/>
      <c r="AS5605" s="9"/>
      <c r="AT5605" s="9"/>
      <c r="AU5605" s="9"/>
      <c r="AV5605" s="9"/>
      <c r="AW5605" s="9"/>
      <c r="AX5605" s="9"/>
      <c r="AY5605" s="9"/>
      <c r="AZ5605" s="9"/>
      <c r="BA5605" s="9"/>
      <c r="BB5605" s="9"/>
      <c r="BC5605" s="9"/>
      <c r="BD5605" s="9"/>
      <c r="BE5605" s="9"/>
      <c r="BF5605" s="9"/>
      <c r="BG5605" s="9"/>
      <c r="BH5605" s="9"/>
      <c r="BI5605" s="9"/>
      <c r="BJ5605" s="9"/>
      <c r="BK5605" s="9"/>
      <c r="BL5605" s="9"/>
      <c r="BM5605" s="9"/>
      <c r="BN5605" s="9"/>
      <c r="BO5605" s="9"/>
      <c r="BP5605" s="9"/>
      <c r="BQ5605" s="9"/>
      <c r="BT5605" s="9"/>
      <c r="BU5605" s="9"/>
      <c r="BX5605" s="9"/>
      <c r="BY5605" s="9"/>
      <c r="CB5605" s="9"/>
      <c r="CC5605" s="9"/>
      <c r="CF5605" s="9"/>
      <c r="CG5605" s="9"/>
      <c r="CJ5605" s="9"/>
      <c r="CK5605" s="9"/>
      <c r="CN5605" s="9"/>
      <c r="CO5605" s="9"/>
      <c r="CP5605" s="9"/>
      <c r="CQ5605" s="9"/>
      <c r="CR5605" s="9"/>
      <c r="CS5605" s="9"/>
      <c r="CT5605" s="9"/>
      <c r="CU5605" s="9"/>
      <c r="CV5605" s="9"/>
      <c r="CW5605" s="9"/>
      <c r="CX5605" s="9"/>
      <c r="CY5605" s="9"/>
      <c r="CZ5605" s="9"/>
      <c r="DA5605" s="9"/>
      <c r="DB5605" s="9"/>
      <c r="DC5605" s="9"/>
      <c r="DD5605" s="9"/>
      <c r="DE5605" s="9"/>
      <c r="DF5605" s="9"/>
      <c r="DG5605" s="9"/>
      <c r="DH5605" s="9"/>
      <c r="DI5605" s="9"/>
      <c r="DJ5605" s="9"/>
      <c r="DK5605" s="9"/>
      <c r="DL5605" s="9"/>
      <c r="DM5605" s="9"/>
      <c r="DN5605" s="9"/>
      <c r="DO5605" s="9"/>
      <c r="DP5605" s="9"/>
      <c r="DQ5605" s="9"/>
      <c r="DR5605" s="9"/>
      <c r="DS5605" s="9"/>
      <c r="DT5605" s="9"/>
      <c r="DU5605" s="9"/>
      <c r="DV5605" s="9"/>
      <c r="DW5605" s="9"/>
      <c r="DX5605" s="9"/>
      <c r="DY5605" s="9"/>
      <c r="DZ5605" s="9"/>
      <c r="EA5605" s="9"/>
    </row>
    <row r="5606" spans="2:131" ht="19.5" customHeight="1" x14ac:dyDescent="0.25">
      <c r="B5606" s="9"/>
      <c r="D5606" s="9"/>
      <c r="G5606" s="9"/>
      <c r="R5606" s="9"/>
      <c r="S5606" s="9"/>
      <c r="T5606" s="9"/>
      <c r="U5606" s="9"/>
      <c r="V5606" s="9"/>
      <c r="W5606" s="9"/>
      <c r="X5606" s="9"/>
      <c r="Y5606" s="9"/>
      <c r="Z5606" s="9"/>
      <c r="AA5606" s="9"/>
      <c r="AB5606" s="9"/>
      <c r="AC5606" s="9"/>
      <c r="AD5606" s="9"/>
      <c r="AE5606" s="9"/>
      <c r="AF5606" s="55"/>
      <c r="AG5606" s="55"/>
      <c r="AH5606" s="9"/>
      <c r="AI5606" s="9"/>
      <c r="AJ5606" s="9"/>
      <c r="AK5606" s="9"/>
      <c r="AL5606" s="9"/>
      <c r="AM5606" s="9"/>
      <c r="AN5606" s="9"/>
      <c r="AO5606" s="9"/>
      <c r="AP5606" s="9"/>
      <c r="AQ5606" s="9"/>
      <c r="AR5606" s="9"/>
      <c r="AS5606" s="9"/>
      <c r="AT5606" s="9"/>
      <c r="AU5606" s="9"/>
      <c r="AV5606" s="9"/>
      <c r="AW5606" s="9"/>
      <c r="AX5606" s="9"/>
      <c r="AY5606" s="9"/>
      <c r="AZ5606" s="9"/>
      <c r="BA5606" s="9"/>
      <c r="BB5606" s="9"/>
      <c r="BC5606" s="9"/>
      <c r="BD5606" s="9"/>
      <c r="BE5606" s="9"/>
      <c r="BF5606" s="9"/>
      <c r="BG5606" s="9"/>
      <c r="BH5606" s="9"/>
      <c r="BI5606" s="9"/>
      <c r="BJ5606" s="9"/>
      <c r="BK5606" s="9"/>
      <c r="BL5606" s="9"/>
      <c r="BM5606" s="9"/>
      <c r="BN5606" s="9"/>
      <c r="BO5606" s="9"/>
      <c r="BP5606" s="9"/>
      <c r="BQ5606" s="9"/>
      <c r="BT5606" s="9"/>
      <c r="BU5606" s="9"/>
      <c r="BX5606" s="9"/>
      <c r="BY5606" s="9"/>
      <c r="CB5606" s="9"/>
      <c r="CC5606" s="9"/>
      <c r="CF5606" s="9"/>
      <c r="CG5606" s="9"/>
      <c r="CJ5606" s="9"/>
      <c r="CK5606" s="9"/>
      <c r="CN5606" s="9"/>
      <c r="CO5606" s="9"/>
      <c r="CP5606" s="9"/>
      <c r="CQ5606" s="9"/>
      <c r="CR5606" s="9"/>
      <c r="CS5606" s="9"/>
      <c r="CT5606" s="9"/>
      <c r="CU5606" s="9"/>
      <c r="CV5606" s="9"/>
      <c r="CW5606" s="9"/>
      <c r="CX5606" s="9"/>
      <c r="CY5606" s="9"/>
      <c r="CZ5606" s="9"/>
      <c r="DA5606" s="9"/>
      <c r="DB5606" s="9"/>
      <c r="DC5606" s="9"/>
      <c r="DD5606" s="9"/>
      <c r="DE5606" s="9"/>
      <c r="DF5606" s="9"/>
      <c r="DG5606" s="9"/>
      <c r="DH5606" s="9"/>
      <c r="DI5606" s="9"/>
      <c r="DJ5606" s="9"/>
      <c r="DK5606" s="9"/>
      <c r="DL5606" s="9"/>
      <c r="DM5606" s="9"/>
      <c r="DN5606" s="9"/>
      <c r="DO5606" s="9"/>
      <c r="DP5606" s="9"/>
      <c r="DQ5606" s="9"/>
      <c r="DR5606" s="9"/>
      <c r="DS5606" s="9"/>
      <c r="DT5606" s="9"/>
      <c r="DU5606" s="9"/>
      <c r="DV5606" s="9"/>
      <c r="DW5606" s="9"/>
      <c r="DX5606" s="9"/>
      <c r="DY5606" s="9"/>
      <c r="DZ5606" s="9"/>
      <c r="EA5606" s="9"/>
    </row>
    <row r="5607" spans="2:131" ht="19.5" customHeight="1" x14ac:dyDescent="0.25">
      <c r="B5607" s="9"/>
      <c r="D5607" s="9"/>
      <c r="G5607" s="9"/>
      <c r="R5607" s="9"/>
      <c r="S5607" s="9"/>
      <c r="T5607" s="9"/>
      <c r="U5607" s="9"/>
      <c r="V5607" s="9"/>
      <c r="W5607" s="9"/>
      <c r="X5607" s="9"/>
      <c r="Y5607" s="9"/>
      <c r="Z5607" s="9"/>
      <c r="AA5607" s="9"/>
      <c r="AB5607" s="9"/>
      <c r="AC5607" s="9"/>
      <c r="AD5607" s="9"/>
      <c r="AE5607" s="9"/>
      <c r="AF5607" s="55"/>
      <c r="AG5607" s="55"/>
      <c r="AH5607" s="9"/>
      <c r="AI5607" s="9"/>
      <c r="AJ5607" s="9"/>
      <c r="AK5607" s="9"/>
      <c r="AL5607" s="9"/>
      <c r="AM5607" s="9"/>
      <c r="AN5607" s="9"/>
      <c r="AO5607" s="9"/>
      <c r="AP5607" s="9"/>
      <c r="AQ5607" s="9"/>
      <c r="AR5607" s="9"/>
      <c r="AS5607" s="9"/>
      <c r="AT5607" s="9"/>
      <c r="AU5607" s="9"/>
      <c r="AV5607" s="9"/>
      <c r="AW5607" s="9"/>
      <c r="AX5607" s="9"/>
      <c r="AY5607" s="9"/>
      <c r="AZ5607" s="9"/>
      <c r="BA5607" s="9"/>
      <c r="BB5607" s="9"/>
      <c r="BC5607" s="9"/>
      <c r="BD5607" s="9"/>
      <c r="BE5607" s="9"/>
      <c r="BF5607" s="9"/>
      <c r="BG5607" s="9"/>
      <c r="BH5607" s="9"/>
      <c r="BI5607" s="9"/>
      <c r="BJ5607" s="9"/>
      <c r="BK5607" s="9"/>
      <c r="BL5607" s="9"/>
      <c r="BM5607" s="9"/>
      <c r="BN5607" s="9"/>
      <c r="BO5607" s="9"/>
      <c r="BP5607" s="9"/>
      <c r="BQ5607" s="9"/>
      <c r="BT5607" s="9"/>
      <c r="BU5607" s="9"/>
      <c r="BX5607" s="9"/>
      <c r="BY5607" s="9"/>
      <c r="CB5607" s="9"/>
      <c r="CC5607" s="9"/>
      <c r="CF5607" s="9"/>
      <c r="CG5607" s="9"/>
      <c r="CJ5607" s="9"/>
      <c r="CK5607" s="9"/>
      <c r="CN5607" s="9"/>
      <c r="CO5607" s="9"/>
      <c r="CP5607" s="9"/>
      <c r="CQ5607" s="9"/>
      <c r="CR5607" s="9"/>
      <c r="CS5607" s="9"/>
      <c r="CT5607" s="9"/>
      <c r="CU5607" s="9"/>
      <c r="CV5607" s="9"/>
      <c r="CW5607" s="9"/>
      <c r="CX5607" s="9"/>
      <c r="CY5607" s="9"/>
      <c r="CZ5607" s="9"/>
      <c r="DA5607" s="9"/>
      <c r="DB5607" s="9"/>
      <c r="DC5607" s="9"/>
      <c r="DD5607" s="9"/>
      <c r="DE5607" s="9"/>
      <c r="DF5607" s="9"/>
      <c r="DG5607" s="9"/>
      <c r="DH5607" s="9"/>
      <c r="DI5607" s="9"/>
      <c r="DJ5607" s="9"/>
      <c r="DK5607" s="9"/>
      <c r="DL5607" s="9"/>
      <c r="DM5607" s="9"/>
      <c r="DN5607" s="9"/>
      <c r="DO5607" s="9"/>
      <c r="DP5607" s="9"/>
      <c r="DQ5607" s="9"/>
      <c r="DR5607" s="9"/>
      <c r="DS5607" s="9"/>
      <c r="DT5607" s="9"/>
      <c r="DU5607" s="9"/>
      <c r="DV5607" s="9"/>
      <c r="DW5607" s="9"/>
      <c r="DX5607" s="9"/>
      <c r="DY5607" s="9"/>
      <c r="DZ5607" s="9"/>
      <c r="EA5607" s="9"/>
    </row>
    <row r="5608" spans="2:131" ht="19.5" customHeight="1" x14ac:dyDescent="0.25">
      <c r="B5608" s="9"/>
      <c r="D5608" s="9"/>
      <c r="G5608" s="9"/>
      <c r="R5608" s="9"/>
      <c r="S5608" s="9"/>
      <c r="T5608" s="9"/>
      <c r="U5608" s="9"/>
      <c r="V5608" s="9"/>
      <c r="W5608" s="9"/>
      <c r="X5608" s="9"/>
      <c r="Y5608" s="9"/>
      <c r="Z5608" s="9"/>
      <c r="AA5608" s="9"/>
      <c r="AB5608" s="9"/>
      <c r="AC5608" s="9"/>
      <c r="AD5608" s="9"/>
      <c r="AE5608" s="9"/>
      <c r="AF5608" s="55"/>
      <c r="AG5608" s="55"/>
      <c r="AH5608" s="9"/>
      <c r="AI5608" s="9"/>
      <c r="AJ5608" s="9"/>
      <c r="AK5608" s="9"/>
      <c r="AL5608" s="9"/>
      <c r="AM5608" s="9"/>
      <c r="AN5608" s="9"/>
      <c r="AO5608" s="9"/>
      <c r="AP5608" s="9"/>
      <c r="AQ5608" s="9"/>
      <c r="AR5608" s="9"/>
      <c r="AS5608" s="9"/>
      <c r="AT5608" s="9"/>
      <c r="AU5608" s="9"/>
      <c r="AV5608" s="9"/>
      <c r="AW5608" s="9"/>
      <c r="AX5608" s="9"/>
      <c r="AY5608" s="9"/>
      <c r="AZ5608" s="9"/>
      <c r="BA5608" s="9"/>
      <c r="BB5608" s="9"/>
      <c r="BC5608" s="9"/>
      <c r="BD5608" s="9"/>
      <c r="BE5608" s="9"/>
      <c r="BF5608" s="9"/>
      <c r="BG5608" s="9"/>
      <c r="BH5608" s="9"/>
      <c r="BI5608" s="9"/>
      <c r="BJ5608" s="9"/>
      <c r="BK5608" s="9"/>
      <c r="BL5608" s="9"/>
      <c r="BM5608" s="9"/>
      <c r="BN5608" s="9"/>
      <c r="BO5608" s="9"/>
      <c r="BP5608" s="9"/>
      <c r="BQ5608" s="9"/>
      <c r="BT5608" s="9"/>
      <c r="BU5608" s="9"/>
      <c r="BX5608" s="9"/>
      <c r="BY5608" s="9"/>
      <c r="CB5608" s="9"/>
      <c r="CC5608" s="9"/>
      <c r="CF5608" s="9"/>
      <c r="CG5608" s="9"/>
      <c r="CJ5608" s="9"/>
      <c r="CK5608" s="9"/>
      <c r="CN5608" s="9"/>
      <c r="CO5608" s="9"/>
      <c r="CP5608" s="9"/>
      <c r="CQ5608" s="9"/>
      <c r="CR5608" s="9"/>
      <c r="CS5608" s="9"/>
      <c r="CT5608" s="9"/>
      <c r="CU5608" s="9"/>
      <c r="CV5608" s="9"/>
      <c r="CW5608" s="9"/>
      <c r="CX5608" s="9"/>
      <c r="CY5608" s="9"/>
      <c r="CZ5608" s="9"/>
      <c r="DA5608" s="9"/>
      <c r="DB5608" s="9"/>
      <c r="DC5608" s="9"/>
      <c r="DD5608" s="9"/>
      <c r="DE5608" s="9"/>
      <c r="DF5608" s="9"/>
      <c r="DG5608" s="9"/>
      <c r="DH5608" s="9"/>
      <c r="DI5608" s="9"/>
      <c r="DJ5608" s="9"/>
      <c r="DK5608" s="9"/>
      <c r="DL5608" s="9"/>
      <c r="DM5608" s="9"/>
      <c r="DN5608" s="9"/>
      <c r="DO5608" s="9"/>
      <c r="DP5608" s="9"/>
      <c r="DQ5608" s="9"/>
      <c r="DR5608" s="9"/>
      <c r="DS5608" s="9"/>
      <c r="DT5608" s="9"/>
      <c r="DU5608" s="9"/>
      <c r="DV5608" s="9"/>
      <c r="DW5608" s="9"/>
      <c r="DX5608" s="9"/>
      <c r="DY5608" s="9"/>
      <c r="DZ5608" s="9"/>
      <c r="EA5608" s="9"/>
    </row>
    <row r="5609" spans="2:131" ht="19.5" customHeight="1" x14ac:dyDescent="0.25">
      <c r="B5609" s="9"/>
      <c r="D5609" s="9"/>
      <c r="G5609" s="9"/>
      <c r="R5609" s="9"/>
      <c r="S5609" s="9"/>
      <c r="T5609" s="9"/>
      <c r="U5609" s="9"/>
      <c r="V5609" s="9"/>
      <c r="W5609" s="9"/>
      <c r="X5609" s="9"/>
      <c r="Y5609" s="9"/>
      <c r="Z5609" s="9"/>
      <c r="AA5609" s="9"/>
      <c r="AB5609" s="9"/>
      <c r="AC5609" s="9"/>
      <c r="AD5609" s="9"/>
      <c r="AE5609" s="9"/>
      <c r="AF5609" s="55"/>
      <c r="AG5609" s="55"/>
      <c r="AH5609" s="9"/>
      <c r="AI5609" s="9"/>
      <c r="AJ5609" s="9"/>
      <c r="AK5609" s="9"/>
      <c r="AL5609" s="9"/>
      <c r="AM5609" s="9"/>
      <c r="AN5609" s="9"/>
      <c r="AO5609" s="9"/>
      <c r="AP5609" s="9"/>
      <c r="AQ5609" s="9"/>
      <c r="AR5609" s="9"/>
      <c r="AS5609" s="9"/>
      <c r="AT5609" s="9"/>
      <c r="AU5609" s="9"/>
      <c r="AV5609" s="9"/>
      <c r="AW5609" s="9"/>
      <c r="AX5609" s="9"/>
      <c r="AY5609" s="9"/>
      <c r="AZ5609" s="9"/>
      <c r="BA5609" s="9"/>
      <c r="BB5609" s="9"/>
      <c r="BC5609" s="9"/>
      <c r="BD5609" s="9"/>
      <c r="BE5609" s="9"/>
      <c r="BF5609" s="9"/>
      <c r="BG5609" s="9"/>
      <c r="BH5609" s="9"/>
      <c r="BI5609" s="9"/>
      <c r="BJ5609" s="9"/>
      <c r="BK5609" s="9"/>
      <c r="BL5609" s="9"/>
      <c r="BM5609" s="9"/>
      <c r="BN5609" s="9"/>
      <c r="BO5609" s="9"/>
      <c r="BP5609" s="9"/>
      <c r="BQ5609" s="9"/>
      <c r="BT5609" s="9"/>
      <c r="BU5609" s="9"/>
      <c r="BX5609" s="9"/>
      <c r="BY5609" s="9"/>
      <c r="CB5609" s="9"/>
      <c r="CC5609" s="9"/>
      <c r="CF5609" s="9"/>
      <c r="CG5609" s="9"/>
      <c r="CJ5609" s="9"/>
      <c r="CK5609" s="9"/>
      <c r="CN5609" s="9"/>
      <c r="CO5609" s="9"/>
      <c r="CP5609" s="9"/>
      <c r="CQ5609" s="9"/>
      <c r="CR5609" s="9"/>
      <c r="CS5609" s="9"/>
      <c r="CT5609" s="9"/>
      <c r="CU5609" s="9"/>
      <c r="CV5609" s="9"/>
      <c r="CW5609" s="9"/>
      <c r="CX5609" s="9"/>
      <c r="CY5609" s="9"/>
      <c r="CZ5609" s="9"/>
      <c r="DA5609" s="9"/>
      <c r="DB5609" s="9"/>
      <c r="DC5609" s="9"/>
      <c r="DD5609" s="9"/>
      <c r="DE5609" s="9"/>
      <c r="DF5609" s="9"/>
      <c r="DG5609" s="9"/>
      <c r="DH5609" s="9"/>
      <c r="DI5609" s="9"/>
      <c r="DJ5609" s="9"/>
      <c r="DK5609" s="9"/>
      <c r="DL5609" s="9"/>
      <c r="DM5609" s="9"/>
      <c r="DN5609" s="9"/>
      <c r="DO5609" s="9"/>
      <c r="DP5609" s="9"/>
      <c r="DQ5609" s="9"/>
      <c r="DR5609" s="9"/>
      <c r="DS5609" s="9"/>
      <c r="DT5609" s="9"/>
      <c r="DU5609" s="9"/>
      <c r="DV5609" s="9"/>
      <c r="DW5609" s="9"/>
      <c r="DX5609" s="9"/>
      <c r="DY5609" s="9"/>
      <c r="DZ5609" s="9"/>
      <c r="EA5609" s="9"/>
    </row>
    <row r="5610" spans="2:131" ht="19.5" customHeight="1" x14ac:dyDescent="0.25">
      <c r="B5610" s="9"/>
      <c r="D5610" s="9"/>
      <c r="G5610" s="9"/>
      <c r="R5610" s="9"/>
      <c r="S5610" s="9"/>
      <c r="T5610" s="9"/>
      <c r="U5610" s="9"/>
      <c r="V5610" s="9"/>
      <c r="W5610" s="9"/>
      <c r="X5610" s="9"/>
      <c r="Y5610" s="9"/>
      <c r="Z5610" s="9"/>
      <c r="AA5610" s="9"/>
      <c r="AB5610" s="9"/>
      <c r="AC5610" s="9"/>
      <c r="AD5610" s="9"/>
      <c r="AE5610" s="9"/>
      <c r="AF5610" s="55"/>
      <c r="AG5610" s="55"/>
      <c r="AH5610" s="9"/>
      <c r="AI5610" s="9"/>
      <c r="AJ5610" s="9"/>
      <c r="AK5610" s="9"/>
      <c r="AL5610" s="9"/>
      <c r="AM5610" s="9"/>
      <c r="AN5610" s="9"/>
      <c r="AO5610" s="9"/>
      <c r="AP5610" s="9"/>
      <c r="AQ5610" s="9"/>
      <c r="AR5610" s="9"/>
      <c r="AS5610" s="9"/>
      <c r="AT5610" s="9"/>
      <c r="AU5610" s="9"/>
      <c r="AV5610" s="9"/>
      <c r="AW5610" s="9"/>
      <c r="AX5610" s="9"/>
      <c r="AY5610" s="9"/>
      <c r="AZ5610" s="9"/>
      <c r="BA5610" s="9"/>
      <c r="BB5610" s="9"/>
      <c r="BC5610" s="9"/>
      <c r="BD5610" s="9"/>
      <c r="BE5610" s="9"/>
      <c r="BF5610" s="9"/>
      <c r="BG5610" s="9"/>
      <c r="BH5610" s="9"/>
      <c r="BI5610" s="9"/>
      <c r="BJ5610" s="9"/>
      <c r="BK5610" s="9"/>
      <c r="BL5610" s="9"/>
      <c r="BM5610" s="9"/>
      <c r="BN5610" s="9"/>
      <c r="BO5610" s="9"/>
      <c r="BP5610" s="9"/>
      <c r="BQ5610" s="9"/>
      <c r="BT5610" s="9"/>
      <c r="BU5610" s="9"/>
      <c r="BX5610" s="9"/>
      <c r="BY5610" s="9"/>
      <c r="CB5610" s="9"/>
      <c r="CC5610" s="9"/>
      <c r="CF5610" s="9"/>
      <c r="CG5610" s="9"/>
      <c r="CJ5610" s="9"/>
      <c r="CK5610" s="9"/>
      <c r="CN5610" s="9"/>
      <c r="CO5610" s="9"/>
      <c r="CP5610" s="9"/>
      <c r="CQ5610" s="9"/>
      <c r="CR5610" s="9"/>
      <c r="CS5610" s="9"/>
      <c r="CT5610" s="9"/>
      <c r="CU5610" s="9"/>
      <c r="CV5610" s="9"/>
      <c r="CW5610" s="9"/>
      <c r="CX5610" s="9"/>
      <c r="CY5610" s="9"/>
      <c r="CZ5610" s="9"/>
      <c r="DA5610" s="9"/>
      <c r="DB5610" s="9"/>
      <c r="DC5610" s="9"/>
      <c r="DD5610" s="9"/>
      <c r="DE5610" s="9"/>
      <c r="DF5610" s="9"/>
      <c r="DG5610" s="9"/>
      <c r="DH5610" s="9"/>
      <c r="DI5610" s="9"/>
      <c r="DJ5610" s="9"/>
      <c r="DK5610" s="9"/>
      <c r="DL5610" s="9"/>
      <c r="DM5610" s="9"/>
      <c r="DN5610" s="9"/>
      <c r="DO5610" s="9"/>
      <c r="DP5610" s="9"/>
      <c r="DQ5610" s="9"/>
      <c r="DR5610" s="9"/>
      <c r="DS5610" s="9"/>
      <c r="DT5610" s="9"/>
      <c r="DU5610" s="9"/>
      <c r="DV5610" s="9"/>
      <c r="DW5610" s="9"/>
      <c r="DX5610" s="9"/>
      <c r="DY5610" s="9"/>
      <c r="DZ5610" s="9"/>
      <c r="EA5610" s="9"/>
    </row>
    <row r="5611" spans="2:131" ht="19.5" customHeight="1" x14ac:dyDescent="0.25">
      <c r="B5611" s="9"/>
      <c r="D5611" s="9"/>
      <c r="G5611" s="9"/>
      <c r="R5611" s="9"/>
      <c r="S5611" s="9"/>
      <c r="T5611" s="9"/>
      <c r="U5611" s="9"/>
      <c r="V5611" s="9"/>
      <c r="W5611" s="9"/>
      <c r="X5611" s="9"/>
      <c r="Y5611" s="9"/>
      <c r="Z5611" s="9"/>
      <c r="AA5611" s="9"/>
      <c r="AB5611" s="9"/>
      <c r="AC5611" s="9"/>
      <c r="AD5611" s="9"/>
      <c r="AE5611" s="9"/>
      <c r="AF5611" s="55"/>
      <c r="AG5611" s="55"/>
      <c r="AH5611" s="9"/>
      <c r="AI5611" s="9"/>
      <c r="AJ5611" s="9"/>
      <c r="AK5611" s="9"/>
      <c r="AL5611" s="9"/>
      <c r="AM5611" s="9"/>
      <c r="AN5611" s="9"/>
      <c r="AO5611" s="9"/>
      <c r="AP5611" s="9"/>
      <c r="AQ5611" s="9"/>
      <c r="AR5611" s="9"/>
      <c r="AS5611" s="9"/>
      <c r="AT5611" s="9"/>
      <c r="AU5611" s="9"/>
      <c r="AV5611" s="9"/>
      <c r="AW5611" s="9"/>
      <c r="AX5611" s="9"/>
      <c r="AY5611" s="9"/>
      <c r="AZ5611" s="9"/>
      <c r="BA5611" s="9"/>
      <c r="BB5611" s="9"/>
      <c r="BC5611" s="9"/>
      <c r="BD5611" s="9"/>
      <c r="BE5611" s="9"/>
      <c r="BF5611" s="9"/>
      <c r="BG5611" s="9"/>
      <c r="BH5611" s="9"/>
      <c r="BI5611" s="9"/>
      <c r="BJ5611" s="9"/>
      <c r="BK5611" s="9"/>
      <c r="BL5611" s="9"/>
      <c r="BM5611" s="9"/>
      <c r="BN5611" s="9"/>
      <c r="BO5611" s="9"/>
      <c r="BP5611" s="9"/>
      <c r="BQ5611" s="9"/>
      <c r="BT5611" s="9"/>
      <c r="BU5611" s="9"/>
      <c r="BX5611" s="9"/>
      <c r="BY5611" s="9"/>
      <c r="CB5611" s="9"/>
      <c r="CC5611" s="9"/>
      <c r="CF5611" s="9"/>
      <c r="CG5611" s="9"/>
      <c r="CJ5611" s="9"/>
      <c r="CK5611" s="9"/>
      <c r="CN5611" s="9"/>
      <c r="CO5611" s="9"/>
      <c r="CP5611" s="9"/>
      <c r="CQ5611" s="9"/>
      <c r="CR5611" s="9"/>
      <c r="CS5611" s="9"/>
      <c r="CT5611" s="9"/>
      <c r="CU5611" s="9"/>
      <c r="CV5611" s="9"/>
      <c r="CW5611" s="9"/>
      <c r="CX5611" s="9"/>
      <c r="CY5611" s="9"/>
      <c r="CZ5611" s="9"/>
      <c r="DA5611" s="9"/>
      <c r="DB5611" s="9"/>
      <c r="DC5611" s="9"/>
      <c r="DD5611" s="9"/>
      <c r="DE5611" s="9"/>
      <c r="DF5611" s="9"/>
      <c r="DG5611" s="9"/>
      <c r="DH5611" s="9"/>
      <c r="DI5611" s="9"/>
      <c r="DJ5611" s="9"/>
      <c r="DK5611" s="9"/>
      <c r="DL5611" s="9"/>
      <c r="DM5611" s="9"/>
      <c r="DN5611" s="9"/>
      <c r="DO5611" s="9"/>
      <c r="DP5611" s="9"/>
      <c r="DQ5611" s="9"/>
      <c r="DR5611" s="9"/>
      <c r="DS5611" s="9"/>
      <c r="DT5611" s="9"/>
      <c r="DU5611" s="9"/>
      <c r="DV5611" s="9"/>
      <c r="DW5611" s="9"/>
      <c r="DX5611" s="9"/>
      <c r="DY5611" s="9"/>
      <c r="DZ5611" s="9"/>
      <c r="EA5611" s="9"/>
    </row>
    <row r="5612" spans="2:131" ht="19.5" customHeight="1" x14ac:dyDescent="0.25">
      <c r="B5612" s="9"/>
      <c r="D5612" s="9"/>
      <c r="G5612" s="9"/>
      <c r="R5612" s="9"/>
      <c r="S5612" s="9"/>
      <c r="T5612" s="9"/>
      <c r="U5612" s="9"/>
      <c r="V5612" s="9"/>
      <c r="W5612" s="9"/>
      <c r="X5612" s="9"/>
      <c r="Y5612" s="9"/>
      <c r="Z5612" s="9"/>
      <c r="AA5612" s="9"/>
      <c r="AB5612" s="9"/>
      <c r="AC5612" s="9"/>
      <c r="AD5612" s="9"/>
      <c r="AE5612" s="9"/>
      <c r="AF5612" s="55"/>
      <c r="AG5612" s="55"/>
      <c r="AH5612" s="9"/>
      <c r="AI5612" s="9"/>
      <c r="AJ5612" s="9"/>
      <c r="AK5612" s="9"/>
      <c r="AL5612" s="9"/>
      <c r="AM5612" s="9"/>
      <c r="AN5612" s="9"/>
      <c r="AO5612" s="9"/>
      <c r="AP5612" s="9"/>
      <c r="AQ5612" s="9"/>
      <c r="AR5612" s="9"/>
      <c r="AS5612" s="9"/>
      <c r="AT5612" s="9"/>
      <c r="AU5612" s="9"/>
      <c r="AV5612" s="9"/>
      <c r="AW5612" s="9"/>
      <c r="AX5612" s="9"/>
      <c r="AY5612" s="9"/>
      <c r="AZ5612" s="9"/>
      <c r="BA5612" s="9"/>
      <c r="BB5612" s="9"/>
      <c r="BC5612" s="9"/>
      <c r="BD5612" s="9"/>
      <c r="BE5612" s="9"/>
      <c r="BF5612" s="9"/>
      <c r="BG5612" s="9"/>
      <c r="BH5612" s="9"/>
      <c r="BI5612" s="9"/>
      <c r="BJ5612" s="9"/>
      <c r="BK5612" s="9"/>
      <c r="BL5612" s="9"/>
      <c r="BM5612" s="9"/>
      <c r="BN5612" s="9"/>
      <c r="BO5612" s="9"/>
      <c r="BP5612" s="9"/>
      <c r="BQ5612" s="9"/>
      <c r="BT5612" s="9"/>
      <c r="BU5612" s="9"/>
      <c r="BX5612" s="9"/>
      <c r="BY5612" s="9"/>
      <c r="CB5612" s="9"/>
      <c r="CC5612" s="9"/>
      <c r="CF5612" s="9"/>
      <c r="CG5612" s="9"/>
      <c r="CJ5612" s="9"/>
      <c r="CK5612" s="9"/>
      <c r="CN5612" s="9"/>
      <c r="CO5612" s="9"/>
      <c r="CP5612" s="9"/>
      <c r="CQ5612" s="9"/>
      <c r="CR5612" s="9"/>
      <c r="CS5612" s="9"/>
      <c r="CT5612" s="9"/>
      <c r="CU5612" s="9"/>
      <c r="CV5612" s="9"/>
      <c r="CW5612" s="9"/>
      <c r="CX5612" s="9"/>
      <c r="CY5612" s="9"/>
      <c r="CZ5612" s="9"/>
      <c r="DA5612" s="9"/>
      <c r="DB5612" s="9"/>
      <c r="DC5612" s="9"/>
      <c r="DD5612" s="9"/>
      <c r="DE5612" s="9"/>
      <c r="DF5612" s="9"/>
      <c r="DG5612" s="9"/>
      <c r="DH5612" s="9"/>
      <c r="DI5612" s="9"/>
      <c r="DJ5612" s="9"/>
      <c r="DK5612" s="9"/>
      <c r="DL5612" s="9"/>
      <c r="DM5612" s="9"/>
      <c r="DN5612" s="9"/>
      <c r="DO5612" s="9"/>
      <c r="DP5612" s="9"/>
      <c r="DQ5612" s="9"/>
      <c r="DR5612" s="9"/>
      <c r="DS5612" s="9"/>
      <c r="DT5612" s="9"/>
      <c r="DU5612" s="9"/>
      <c r="DV5612" s="9"/>
      <c r="DW5612" s="9"/>
      <c r="DX5612" s="9"/>
      <c r="DY5612" s="9"/>
      <c r="DZ5612" s="9"/>
      <c r="EA5612" s="9"/>
    </row>
    <row r="5613" spans="2:131" ht="19.5" customHeight="1" x14ac:dyDescent="0.25">
      <c r="B5613" s="9"/>
      <c r="D5613" s="9"/>
      <c r="G5613" s="9"/>
      <c r="R5613" s="9"/>
      <c r="S5613" s="9"/>
      <c r="T5613" s="9"/>
      <c r="U5613" s="9"/>
      <c r="V5613" s="9"/>
      <c r="W5613" s="9"/>
      <c r="X5613" s="9"/>
      <c r="Y5613" s="9"/>
      <c r="Z5613" s="9"/>
      <c r="AA5613" s="9"/>
      <c r="AB5613" s="9"/>
      <c r="AC5613" s="9"/>
      <c r="AD5613" s="9"/>
      <c r="AE5613" s="9"/>
      <c r="AF5613" s="55"/>
      <c r="AG5613" s="55"/>
      <c r="AH5613" s="9"/>
      <c r="AI5613" s="9"/>
      <c r="AJ5613" s="9"/>
      <c r="AK5613" s="9"/>
      <c r="AL5613" s="9"/>
      <c r="AM5613" s="9"/>
      <c r="AN5613" s="9"/>
      <c r="AO5613" s="9"/>
      <c r="AP5613" s="9"/>
      <c r="AQ5613" s="9"/>
      <c r="AR5613" s="9"/>
      <c r="AS5613" s="9"/>
      <c r="AT5613" s="9"/>
      <c r="AU5613" s="9"/>
      <c r="AV5613" s="9"/>
      <c r="AW5613" s="9"/>
      <c r="AX5613" s="9"/>
      <c r="AY5613" s="9"/>
      <c r="AZ5613" s="9"/>
      <c r="BA5613" s="9"/>
      <c r="BB5613" s="9"/>
      <c r="BC5613" s="9"/>
      <c r="BD5613" s="9"/>
      <c r="BE5613" s="9"/>
      <c r="BF5613" s="9"/>
      <c r="BG5613" s="9"/>
      <c r="BH5613" s="9"/>
      <c r="BI5613" s="9"/>
      <c r="BJ5613" s="9"/>
      <c r="BK5613" s="9"/>
      <c r="BL5613" s="9"/>
      <c r="BM5613" s="9"/>
      <c r="BN5613" s="9"/>
      <c r="BO5613" s="9"/>
      <c r="BP5613" s="9"/>
      <c r="BQ5613" s="9"/>
      <c r="BT5613" s="9"/>
      <c r="BU5613" s="9"/>
      <c r="BX5613" s="9"/>
      <c r="BY5613" s="9"/>
      <c r="CB5613" s="9"/>
      <c r="CC5613" s="9"/>
      <c r="CF5613" s="9"/>
      <c r="CG5613" s="9"/>
      <c r="CJ5613" s="9"/>
      <c r="CK5613" s="9"/>
      <c r="CN5613" s="9"/>
      <c r="CO5613" s="9"/>
      <c r="CP5613" s="9"/>
      <c r="CQ5613" s="9"/>
      <c r="CR5613" s="9"/>
      <c r="CS5613" s="9"/>
      <c r="CT5613" s="9"/>
      <c r="CU5613" s="9"/>
      <c r="CV5613" s="9"/>
      <c r="CW5613" s="9"/>
      <c r="CX5613" s="9"/>
      <c r="CY5613" s="9"/>
      <c r="CZ5613" s="9"/>
      <c r="DA5613" s="9"/>
      <c r="DB5613" s="9"/>
      <c r="DC5613" s="9"/>
      <c r="DD5613" s="9"/>
      <c r="DE5613" s="9"/>
      <c r="DF5613" s="9"/>
      <c r="DG5613" s="9"/>
      <c r="DH5613" s="9"/>
      <c r="DI5613" s="9"/>
      <c r="DJ5613" s="9"/>
      <c r="DK5613" s="9"/>
      <c r="DL5613" s="9"/>
      <c r="DM5613" s="9"/>
      <c r="DN5613" s="9"/>
      <c r="DO5613" s="9"/>
      <c r="DP5613" s="9"/>
      <c r="DQ5613" s="9"/>
      <c r="DR5613" s="9"/>
      <c r="DS5613" s="9"/>
      <c r="DT5613" s="9"/>
      <c r="DU5613" s="9"/>
      <c r="DV5613" s="9"/>
      <c r="DW5613" s="9"/>
      <c r="DX5613" s="9"/>
      <c r="DY5613" s="9"/>
      <c r="DZ5613" s="9"/>
      <c r="EA5613" s="9"/>
    </row>
    <row r="5614" spans="2:131" ht="19.5" customHeight="1" x14ac:dyDescent="0.25">
      <c r="B5614" s="9"/>
      <c r="D5614" s="9"/>
      <c r="G5614" s="9"/>
      <c r="R5614" s="9"/>
      <c r="S5614" s="9"/>
      <c r="T5614" s="9"/>
      <c r="U5614" s="9"/>
      <c r="V5614" s="9"/>
      <c r="W5614" s="9"/>
      <c r="X5614" s="9"/>
      <c r="Y5614" s="9"/>
      <c r="Z5614" s="9"/>
      <c r="AA5614" s="9"/>
      <c r="AB5614" s="9"/>
      <c r="AC5614" s="9"/>
      <c r="AD5614" s="9"/>
      <c r="AE5614" s="9"/>
      <c r="AF5614" s="55"/>
      <c r="AG5614" s="55"/>
      <c r="AH5614" s="9"/>
      <c r="AI5614" s="9"/>
      <c r="AJ5614" s="9"/>
      <c r="AK5614" s="9"/>
      <c r="AL5614" s="9"/>
      <c r="AM5614" s="9"/>
      <c r="AN5614" s="9"/>
      <c r="AO5614" s="9"/>
      <c r="AP5614" s="9"/>
      <c r="AQ5614" s="9"/>
      <c r="AR5614" s="9"/>
      <c r="AS5614" s="9"/>
      <c r="AT5614" s="9"/>
      <c r="AU5614" s="9"/>
      <c r="AV5614" s="9"/>
      <c r="AW5614" s="9"/>
      <c r="AX5614" s="9"/>
      <c r="AY5614" s="9"/>
      <c r="AZ5614" s="9"/>
      <c r="BA5614" s="9"/>
      <c r="BB5614" s="9"/>
      <c r="BC5614" s="9"/>
      <c r="BD5614" s="9"/>
      <c r="BE5614" s="9"/>
      <c r="BF5614" s="9"/>
      <c r="BG5614" s="9"/>
      <c r="BH5614" s="9"/>
      <c r="BI5614" s="9"/>
      <c r="BJ5614" s="9"/>
      <c r="BK5614" s="9"/>
      <c r="BL5614" s="9"/>
      <c r="BM5614" s="9"/>
      <c r="BN5614" s="9"/>
      <c r="BO5614" s="9"/>
      <c r="BP5614" s="9"/>
      <c r="BQ5614" s="9"/>
      <c r="BT5614" s="9"/>
      <c r="BU5614" s="9"/>
      <c r="BX5614" s="9"/>
      <c r="BY5614" s="9"/>
      <c r="CB5614" s="9"/>
      <c r="CC5614" s="9"/>
      <c r="CF5614" s="9"/>
      <c r="CG5614" s="9"/>
      <c r="CJ5614" s="9"/>
      <c r="CK5614" s="9"/>
      <c r="CN5614" s="9"/>
      <c r="CO5614" s="9"/>
      <c r="CP5614" s="9"/>
      <c r="CQ5614" s="9"/>
      <c r="CR5614" s="9"/>
      <c r="CS5614" s="9"/>
      <c r="CT5614" s="9"/>
      <c r="CU5614" s="9"/>
      <c r="CV5614" s="9"/>
      <c r="CW5614" s="9"/>
      <c r="CX5614" s="9"/>
      <c r="CY5614" s="9"/>
      <c r="CZ5614" s="9"/>
      <c r="DA5614" s="9"/>
      <c r="DB5614" s="9"/>
      <c r="DC5614" s="9"/>
      <c r="DD5614" s="9"/>
      <c r="DE5614" s="9"/>
      <c r="DF5614" s="9"/>
      <c r="DG5614" s="9"/>
      <c r="DH5614" s="9"/>
      <c r="DI5614" s="9"/>
      <c r="DJ5614" s="9"/>
      <c r="DK5614" s="9"/>
      <c r="DL5614" s="9"/>
      <c r="DM5614" s="9"/>
      <c r="DN5614" s="9"/>
      <c r="DO5614" s="9"/>
      <c r="DP5614" s="9"/>
      <c r="DQ5614" s="9"/>
      <c r="DR5614" s="9"/>
      <c r="DS5614" s="9"/>
      <c r="DT5614" s="9"/>
      <c r="DU5614" s="9"/>
      <c r="DV5614" s="9"/>
      <c r="DW5614" s="9"/>
      <c r="DX5614" s="9"/>
      <c r="DY5614" s="9"/>
      <c r="DZ5614" s="9"/>
      <c r="EA5614" s="9"/>
    </row>
    <row r="5615" spans="2:131" ht="19.5" customHeight="1" x14ac:dyDescent="0.25">
      <c r="B5615" s="9"/>
      <c r="D5615" s="9"/>
      <c r="G5615" s="9"/>
      <c r="R5615" s="9"/>
      <c r="S5615" s="9"/>
      <c r="T5615" s="9"/>
      <c r="U5615" s="9"/>
      <c r="V5615" s="9"/>
      <c r="W5615" s="9"/>
      <c r="X5615" s="9"/>
      <c r="Y5615" s="9"/>
      <c r="Z5615" s="9"/>
      <c r="AA5615" s="9"/>
      <c r="AB5615" s="9"/>
      <c r="AC5615" s="9"/>
      <c r="AD5615" s="9"/>
      <c r="AE5615" s="9"/>
      <c r="AF5615" s="55"/>
      <c r="AG5615" s="55"/>
      <c r="AH5615" s="9"/>
      <c r="AI5615" s="9"/>
      <c r="AJ5615" s="9"/>
      <c r="AK5615" s="9"/>
      <c r="AL5615" s="9"/>
      <c r="AM5615" s="9"/>
      <c r="AN5615" s="9"/>
      <c r="AO5615" s="9"/>
      <c r="AP5615" s="9"/>
      <c r="AQ5615" s="9"/>
      <c r="AR5615" s="9"/>
      <c r="AS5615" s="9"/>
      <c r="AT5615" s="9"/>
      <c r="AU5615" s="9"/>
      <c r="AV5615" s="9"/>
      <c r="AW5615" s="9"/>
      <c r="AX5615" s="9"/>
      <c r="AY5615" s="9"/>
      <c r="AZ5615" s="9"/>
      <c r="BA5615" s="9"/>
      <c r="BB5615" s="9"/>
      <c r="BC5615" s="9"/>
      <c r="BD5615" s="9"/>
      <c r="BE5615" s="9"/>
      <c r="BF5615" s="9"/>
      <c r="BG5615" s="9"/>
      <c r="BH5615" s="9"/>
      <c r="BI5615" s="9"/>
      <c r="BJ5615" s="9"/>
      <c r="BK5615" s="9"/>
      <c r="BL5615" s="9"/>
      <c r="BM5615" s="9"/>
      <c r="BN5615" s="9"/>
      <c r="BO5615" s="9"/>
      <c r="BP5615" s="9"/>
      <c r="BQ5615" s="9"/>
      <c r="BT5615" s="9"/>
      <c r="BU5615" s="9"/>
      <c r="BX5615" s="9"/>
      <c r="BY5615" s="9"/>
      <c r="CB5615" s="9"/>
      <c r="CC5615" s="9"/>
      <c r="CF5615" s="9"/>
      <c r="CG5615" s="9"/>
      <c r="CJ5615" s="9"/>
      <c r="CK5615" s="9"/>
      <c r="CN5615" s="9"/>
      <c r="CO5615" s="9"/>
      <c r="CP5615" s="9"/>
      <c r="CQ5615" s="9"/>
      <c r="CR5615" s="9"/>
      <c r="CS5615" s="9"/>
      <c r="CT5615" s="9"/>
      <c r="CU5615" s="9"/>
      <c r="CV5615" s="9"/>
      <c r="CW5615" s="9"/>
      <c r="CX5615" s="9"/>
      <c r="CY5615" s="9"/>
      <c r="CZ5615" s="9"/>
      <c r="DA5615" s="9"/>
      <c r="DB5615" s="9"/>
      <c r="DC5615" s="9"/>
      <c r="DD5615" s="9"/>
      <c r="DE5615" s="9"/>
      <c r="DF5615" s="9"/>
      <c r="DG5615" s="9"/>
      <c r="DH5615" s="9"/>
      <c r="DI5615" s="9"/>
      <c r="DJ5615" s="9"/>
      <c r="DK5615" s="9"/>
      <c r="DL5615" s="9"/>
      <c r="DM5615" s="9"/>
      <c r="DN5615" s="9"/>
      <c r="DO5615" s="9"/>
      <c r="DP5615" s="9"/>
      <c r="DQ5615" s="9"/>
      <c r="DR5615" s="9"/>
      <c r="DS5615" s="9"/>
      <c r="DT5615" s="9"/>
      <c r="DU5615" s="9"/>
      <c r="DV5615" s="9"/>
      <c r="DW5615" s="9"/>
      <c r="DX5615" s="9"/>
      <c r="DY5615" s="9"/>
      <c r="DZ5615" s="9"/>
      <c r="EA5615" s="9"/>
    </row>
    <row r="5616" spans="2:131" ht="19.5" customHeight="1" x14ac:dyDescent="0.25">
      <c r="B5616" s="9"/>
      <c r="D5616" s="9"/>
      <c r="G5616" s="9"/>
      <c r="R5616" s="9"/>
      <c r="S5616" s="9"/>
      <c r="T5616" s="9"/>
      <c r="U5616" s="9"/>
      <c r="V5616" s="9"/>
      <c r="W5616" s="9"/>
      <c r="X5616" s="9"/>
      <c r="Y5616" s="9"/>
      <c r="Z5616" s="9"/>
      <c r="AA5616" s="9"/>
      <c r="AB5616" s="9"/>
      <c r="AC5616" s="9"/>
      <c r="AD5616" s="9"/>
      <c r="AE5616" s="9"/>
      <c r="AF5616" s="55"/>
      <c r="AG5616" s="55"/>
      <c r="AH5616" s="9"/>
      <c r="AI5616" s="9"/>
      <c r="AJ5616" s="9"/>
      <c r="AK5616" s="9"/>
      <c r="AL5616" s="9"/>
      <c r="AM5616" s="9"/>
      <c r="AN5616" s="9"/>
      <c r="AO5616" s="9"/>
      <c r="AP5616" s="9"/>
      <c r="AQ5616" s="9"/>
      <c r="AR5616" s="9"/>
      <c r="AS5616" s="9"/>
      <c r="AT5616" s="9"/>
      <c r="AU5616" s="9"/>
      <c r="AV5616" s="9"/>
      <c r="AW5616" s="9"/>
      <c r="AX5616" s="9"/>
      <c r="AY5616" s="9"/>
      <c r="AZ5616" s="9"/>
      <c r="BA5616" s="9"/>
      <c r="BB5616" s="9"/>
      <c r="BC5616" s="9"/>
      <c r="BD5616" s="9"/>
      <c r="BE5616" s="9"/>
      <c r="BF5616" s="9"/>
      <c r="BG5616" s="9"/>
      <c r="BH5616" s="9"/>
      <c r="BI5616" s="9"/>
      <c r="BJ5616" s="9"/>
      <c r="BK5616" s="9"/>
      <c r="BL5616" s="9"/>
      <c r="BM5616" s="9"/>
      <c r="BN5616" s="9"/>
      <c r="BO5616" s="9"/>
      <c r="BP5616" s="9"/>
      <c r="BQ5616" s="9"/>
      <c r="BT5616" s="9"/>
      <c r="BU5616" s="9"/>
      <c r="BX5616" s="9"/>
      <c r="BY5616" s="9"/>
      <c r="CB5616" s="9"/>
      <c r="CC5616" s="9"/>
      <c r="CF5616" s="9"/>
      <c r="CG5616" s="9"/>
      <c r="CJ5616" s="9"/>
      <c r="CK5616" s="9"/>
      <c r="CN5616" s="9"/>
      <c r="CO5616" s="9"/>
      <c r="CP5616" s="9"/>
      <c r="CQ5616" s="9"/>
      <c r="CR5616" s="9"/>
      <c r="CS5616" s="9"/>
      <c r="CT5616" s="9"/>
      <c r="CU5616" s="9"/>
      <c r="CV5616" s="9"/>
      <c r="CW5616" s="9"/>
      <c r="CX5616" s="9"/>
      <c r="CY5616" s="9"/>
      <c r="CZ5616" s="9"/>
      <c r="DA5616" s="9"/>
      <c r="DB5616" s="9"/>
      <c r="DC5616" s="9"/>
      <c r="DD5616" s="9"/>
      <c r="DE5616" s="9"/>
      <c r="DF5616" s="9"/>
      <c r="DG5616" s="9"/>
      <c r="DH5616" s="9"/>
      <c r="DI5616" s="9"/>
      <c r="DJ5616" s="9"/>
      <c r="DK5616" s="9"/>
      <c r="DL5616" s="9"/>
      <c r="DM5616" s="9"/>
      <c r="DN5616" s="9"/>
      <c r="DO5616" s="9"/>
      <c r="DP5616" s="9"/>
      <c r="DQ5616" s="9"/>
      <c r="DR5616" s="9"/>
      <c r="DS5616" s="9"/>
      <c r="DT5616" s="9"/>
      <c r="DU5616" s="9"/>
      <c r="DV5616" s="9"/>
      <c r="DW5616" s="9"/>
      <c r="DX5616" s="9"/>
      <c r="DY5616" s="9"/>
      <c r="DZ5616" s="9"/>
      <c r="EA5616" s="9"/>
    </row>
    <row r="5617" spans="2:131" ht="19.5" customHeight="1" x14ac:dyDescent="0.25">
      <c r="B5617" s="9"/>
      <c r="D5617" s="9"/>
      <c r="G5617" s="9"/>
      <c r="R5617" s="9"/>
      <c r="S5617" s="9"/>
      <c r="T5617" s="9"/>
      <c r="U5617" s="9"/>
      <c r="V5617" s="9"/>
      <c r="W5617" s="9"/>
      <c r="X5617" s="9"/>
      <c r="Y5617" s="9"/>
      <c r="Z5617" s="9"/>
      <c r="AA5617" s="9"/>
      <c r="AB5617" s="9"/>
      <c r="AC5617" s="9"/>
      <c r="AD5617" s="9"/>
      <c r="AE5617" s="9"/>
      <c r="AF5617" s="55"/>
      <c r="AG5617" s="55"/>
      <c r="AH5617" s="9"/>
      <c r="AI5617" s="9"/>
      <c r="AJ5617" s="9"/>
      <c r="AK5617" s="9"/>
      <c r="AL5617" s="9"/>
      <c r="AM5617" s="9"/>
      <c r="AN5617" s="9"/>
      <c r="AO5617" s="9"/>
      <c r="AP5617" s="9"/>
      <c r="AQ5617" s="9"/>
      <c r="AR5617" s="9"/>
      <c r="AS5617" s="9"/>
      <c r="AT5617" s="9"/>
      <c r="AU5617" s="9"/>
      <c r="AV5617" s="9"/>
      <c r="AW5617" s="9"/>
      <c r="AX5617" s="9"/>
      <c r="AY5617" s="9"/>
      <c r="AZ5617" s="9"/>
      <c r="BA5617" s="9"/>
      <c r="BB5617" s="9"/>
      <c r="BC5617" s="9"/>
      <c r="BD5617" s="9"/>
      <c r="BE5617" s="9"/>
      <c r="BF5617" s="9"/>
      <c r="BG5617" s="9"/>
      <c r="BH5617" s="9"/>
      <c r="BI5617" s="9"/>
      <c r="BJ5617" s="9"/>
      <c r="BK5617" s="9"/>
      <c r="BL5617" s="9"/>
      <c r="BM5617" s="9"/>
      <c r="BN5617" s="9"/>
      <c r="BO5617" s="9"/>
      <c r="BP5617" s="9"/>
      <c r="BQ5617" s="9"/>
      <c r="BT5617" s="9"/>
      <c r="BU5617" s="9"/>
      <c r="BX5617" s="9"/>
      <c r="BY5617" s="9"/>
      <c r="CB5617" s="9"/>
      <c r="CC5617" s="9"/>
      <c r="CF5617" s="9"/>
      <c r="CG5617" s="9"/>
      <c r="CJ5617" s="9"/>
      <c r="CK5617" s="9"/>
      <c r="CN5617" s="9"/>
      <c r="CO5617" s="9"/>
      <c r="CP5617" s="9"/>
      <c r="CQ5617" s="9"/>
      <c r="CR5617" s="9"/>
      <c r="CS5617" s="9"/>
      <c r="CT5617" s="9"/>
      <c r="CU5617" s="9"/>
      <c r="CV5617" s="9"/>
      <c r="CW5617" s="9"/>
      <c r="CX5617" s="9"/>
      <c r="CY5617" s="9"/>
      <c r="CZ5617" s="9"/>
      <c r="DA5617" s="9"/>
      <c r="DB5617" s="9"/>
      <c r="DC5617" s="9"/>
      <c r="DD5617" s="9"/>
      <c r="DE5617" s="9"/>
      <c r="DF5617" s="9"/>
      <c r="DG5617" s="9"/>
      <c r="DH5617" s="9"/>
      <c r="DI5617" s="9"/>
      <c r="DJ5617" s="9"/>
      <c r="DK5617" s="9"/>
      <c r="DL5617" s="9"/>
      <c r="DM5617" s="9"/>
      <c r="DN5617" s="9"/>
      <c r="DO5617" s="9"/>
      <c r="DP5617" s="9"/>
      <c r="DQ5617" s="9"/>
      <c r="DR5617" s="9"/>
      <c r="DS5617" s="9"/>
      <c r="DT5617" s="9"/>
      <c r="DU5617" s="9"/>
      <c r="DV5617" s="9"/>
      <c r="DW5617" s="9"/>
      <c r="DX5617" s="9"/>
      <c r="DY5617" s="9"/>
      <c r="DZ5617" s="9"/>
      <c r="EA5617" s="9"/>
    </row>
    <row r="5618" spans="2:131" ht="19.5" customHeight="1" x14ac:dyDescent="0.25">
      <c r="B5618" s="9"/>
      <c r="D5618" s="9"/>
      <c r="G5618" s="9"/>
      <c r="R5618" s="9"/>
      <c r="S5618" s="9"/>
      <c r="T5618" s="9"/>
      <c r="U5618" s="9"/>
      <c r="V5618" s="9"/>
      <c r="W5618" s="9"/>
      <c r="X5618" s="9"/>
      <c r="Y5618" s="9"/>
      <c r="Z5618" s="9"/>
      <c r="AA5618" s="9"/>
      <c r="AB5618" s="9"/>
      <c r="AC5618" s="9"/>
      <c r="AD5618" s="9"/>
      <c r="AE5618" s="9"/>
      <c r="AF5618" s="55"/>
      <c r="AG5618" s="55"/>
      <c r="AH5618" s="9"/>
      <c r="AI5618" s="9"/>
      <c r="AJ5618" s="9"/>
      <c r="AK5618" s="9"/>
      <c r="AL5618" s="9"/>
      <c r="AM5618" s="9"/>
      <c r="AN5618" s="9"/>
      <c r="AO5618" s="9"/>
      <c r="AP5618" s="9"/>
      <c r="AQ5618" s="9"/>
      <c r="AR5618" s="9"/>
      <c r="AS5618" s="9"/>
      <c r="AT5618" s="9"/>
      <c r="AU5618" s="9"/>
      <c r="AV5618" s="9"/>
      <c r="AW5618" s="9"/>
      <c r="AX5618" s="9"/>
      <c r="AY5618" s="9"/>
      <c r="AZ5618" s="9"/>
      <c r="BA5618" s="9"/>
      <c r="BB5618" s="9"/>
      <c r="BC5618" s="9"/>
      <c r="BD5618" s="9"/>
      <c r="BE5618" s="9"/>
      <c r="BF5618" s="9"/>
      <c r="BG5618" s="9"/>
      <c r="BH5618" s="9"/>
      <c r="BI5618" s="9"/>
      <c r="BJ5618" s="9"/>
      <c r="BK5618" s="9"/>
      <c r="BL5618" s="9"/>
      <c r="BM5618" s="9"/>
      <c r="BN5618" s="9"/>
      <c r="BO5618" s="9"/>
      <c r="BP5618" s="9"/>
      <c r="BQ5618" s="9"/>
      <c r="BT5618" s="9"/>
      <c r="BU5618" s="9"/>
      <c r="BX5618" s="9"/>
      <c r="BY5618" s="9"/>
      <c r="CB5618" s="9"/>
      <c r="CC5618" s="9"/>
      <c r="CF5618" s="9"/>
      <c r="CG5618" s="9"/>
      <c r="CJ5618" s="9"/>
      <c r="CK5618" s="9"/>
      <c r="CN5618" s="9"/>
      <c r="CO5618" s="9"/>
      <c r="CP5618" s="9"/>
      <c r="CQ5618" s="9"/>
      <c r="CR5618" s="9"/>
      <c r="CS5618" s="9"/>
      <c r="CT5618" s="9"/>
      <c r="CU5618" s="9"/>
      <c r="CV5618" s="9"/>
      <c r="CW5618" s="9"/>
      <c r="CX5618" s="9"/>
      <c r="CY5618" s="9"/>
      <c r="CZ5618" s="9"/>
      <c r="DA5618" s="9"/>
      <c r="DB5618" s="9"/>
      <c r="DC5618" s="9"/>
      <c r="DD5618" s="9"/>
      <c r="DE5618" s="9"/>
      <c r="DF5618" s="9"/>
      <c r="DG5618" s="9"/>
      <c r="DH5618" s="9"/>
      <c r="DI5618" s="9"/>
      <c r="DJ5618" s="9"/>
      <c r="DK5618" s="9"/>
      <c r="DL5618" s="9"/>
      <c r="DM5618" s="9"/>
      <c r="DN5618" s="9"/>
      <c r="DO5618" s="9"/>
      <c r="DP5618" s="9"/>
      <c r="DQ5618" s="9"/>
      <c r="DR5618" s="9"/>
      <c r="DS5618" s="9"/>
      <c r="DT5618" s="9"/>
      <c r="DU5618" s="9"/>
      <c r="DV5618" s="9"/>
      <c r="DW5618" s="9"/>
      <c r="DX5618" s="9"/>
      <c r="DY5618" s="9"/>
      <c r="DZ5618" s="9"/>
      <c r="EA5618" s="9"/>
    </row>
    <row r="5619" spans="2:131" ht="19.5" customHeight="1" x14ac:dyDescent="0.25">
      <c r="B5619" s="9"/>
      <c r="D5619" s="9"/>
      <c r="G5619" s="9"/>
      <c r="R5619" s="9"/>
      <c r="S5619" s="9"/>
      <c r="T5619" s="9"/>
      <c r="U5619" s="9"/>
      <c r="V5619" s="9"/>
      <c r="W5619" s="9"/>
      <c r="X5619" s="9"/>
      <c r="Y5619" s="9"/>
      <c r="Z5619" s="9"/>
      <c r="AA5619" s="9"/>
      <c r="AB5619" s="9"/>
      <c r="AC5619" s="9"/>
      <c r="AD5619" s="9"/>
      <c r="AE5619" s="9"/>
      <c r="AF5619" s="55"/>
      <c r="AG5619" s="55"/>
      <c r="AH5619" s="9"/>
      <c r="AI5619" s="9"/>
      <c r="AJ5619" s="9"/>
      <c r="AK5619" s="9"/>
      <c r="AL5619" s="9"/>
      <c r="AM5619" s="9"/>
      <c r="AN5619" s="9"/>
      <c r="AO5619" s="9"/>
      <c r="AP5619" s="9"/>
      <c r="AQ5619" s="9"/>
      <c r="AR5619" s="9"/>
      <c r="AS5619" s="9"/>
      <c r="AT5619" s="9"/>
      <c r="AU5619" s="9"/>
      <c r="AV5619" s="9"/>
      <c r="AW5619" s="9"/>
      <c r="AX5619" s="9"/>
      <c r="AY5619" s="9"/>
      <c r="AZ5619" s="9"/>
      <c r="BA5619" s="9"/>
      <c r="BB5619" s="9"/>
      <c r="BC5619" s="9"/>
      <c r="BD5619" s="9"/>
      <c r="BE5619" s="9"/>
      <c r="BF5619" s="9"/>
      <c r="BG5619" s="9"/>
      <c r="BH5619" s="9"/>
      <c r="BI5619" s="9"/>
      <c r="BJ5619" s="9"/>
      <c r="BK5619" s="9"/>
      <c r="BL5619" s="9"/>
      <c r="BM5619" s="9"/>
      <c r="BN5619" s="9"/>
      <c r="BO5619" s="9"/>
      <c r="BP5619" s="9"/>
      <c r="BQ5619" s="9"/>
      <c r="BT5619" s="9"/>
      <c r="BU5619" s="9"/>
      <c r="BX5619" s="9"/>
      <c r="BY5619" s="9"/>
      <c r="CB5619" s="9"/>
      <c r="CC5619" s="9"/>
      <c r="CF5619" s="9"/>
      <c r="CG5619" s="9"/>
      <c r="CJ5619" s="9"/>
      <c r="CK5619" s="9"/>
      <c r="CN5619" s="9"/>
      <c r="CO5619" s="9"/>
      <c r="CP5619" s="9"/>
      <c r="CQ5619" s="9"/>
      <c r="CR5619" s="9"/>
      <c r="CS5619" s="9"/>
      <c r="CT5619" s="9"/>
      <c r="CU5619" s="9"/>
      <c r="CV5619" s="9"/>
      <c r="CW5619" s="9"/>
      <c r="CX5619" s="9"/>
      <c r="CY5619" s="9"/>
      <c r="CZ5619" s="9"/>
      <c r="DA5619" s="9"/>
      <c r="DB5619" s="9"/>
      <c r="DC5619" s="9"/>
      <c r="DD5619" s="9"/>
      <c r="DE5619" s="9"/>
      <c r="DF5619" s="9"/>
      <c r="DG5619" s="9"/>
      <c r="DH5619" s="9"/>
      <c r="DI5619" s="9"/>
      <c r="DJ5619" s="9"/>
      <c r="DK5619" s="9"/>
      <c r="DL5619" s="9"/>
      <c r="DM5619" s="9"/>
      <c r="DN5619" s="9"/>
      <c r="DO5619" s="9"/>
      <c r="DP5619" s="9"/>
      <c r="DQ5619" s="9"/>
      <c r="DR5619" s="9"/>
      <c r="DS5619" s="9"/>
      <c r="DT5619" s="9"/>
      <c r="DU5619" s="9"/>
      <c r="DV5619" s="9"/>
      <c r="DW5619" s="9"/>
      <c r="DX5619" s="9"/>
      <c r="DY5619" s="9"/>
      <c r="DZ5619" s="9"/>
      <c r="EA5619" s="9"/>
    </row>
    <row r="5620" spans="2:131" ht="19.5" customHeight="1" x14ac:dyDescent="0.25">
      <c r="B5620" s="9"/>
      <c r="D5620" s="9"/>
      <c r="G5620" s="9"/>
      <c r="R5620" s="9"/>
      <c r="S5620" s="9"/>
      <c r="T5620" s="9"/>
      <c r="U5620" s="9"/>
      <c r="V5620" s="9"/>
      <c r="W5620" s="9"/>
      <c r="X5620" s="9"/>
      <c r="Y5620" s="9"/>
      <c r="Z5620" s="9"/>
      <c r="AA5620" s="9"/>
      <c r="AB5620" s="9"/>
      <c r="AC5620" s="9"/>
      <c r="AD5620" s="9"/>
      <c r="AE5620" s="9"/>
      <c r="AF5620" s="55"/>
      <c r="AG5620" s="55"/>
      <c r="AH5620" s="9"/>
      <c r="AI5620" s="9"/>
      <c r="AJ5620" s="9"/>
      <c r="AK5620" s="9"/>
      <c r="AL5620" s="9"/>
      <c r="AM5620" s="9"/>
      <c r="AN5620" s="9"/>
      <c r="AO5620" s="9"/>
      <c r="AP5620" s="9"/>
      <c r="AQ5620" s="9"/>
      <c r="AR5620" s="9"/>
      <c r="AS5620" s="9"/>
      <c r="AT5620" s="9"/>
      <c r="AU5620" s="9"/>
      <c r="AV5620" s="9"/>
      <c r="AW5620" s="9"/>
      <c r="AX5620" s="9"/>
      <c r="AY5620" s="9"/>
      <c r="AZ5620" s="9"/>
      <c r="BA5620" s="9"/>
      <c r="BB5620" s="9"/>
      <c r="BC5620" s="9"/>
      <c r="BD5620" s="9"/>
      <c r="BE5620" s="9"/>
      <c r="BF5620" s="9"/>
      <c r="BG5620" s="9"/>
      <c r="BH5620" s="9"/>
      <c r="BI5620" s="9"/>
      <c r="BJ5620" s="9"/>
      <c r="BK5620" s="9"/>
      <c r="BL5620" s="9"/>
      <c r="BM5620" s="9"/>
      <c r="BN5620" s="9"/>
      <c r="BO5620" s="9"/>
      <c r="BP5620" s="9"/>
      <c r="BQ5620" s="9"/>
      <c r="BT5620" s="9"/>
      <c r="BU5620" s="9"/>
      <c r="BX5620" s="9"/>
      <c r="BY5620" s="9"/>
      <c r="CB5620" s="9"/>
      <c r="CC5620" s="9"/>
      <c r="CF5620" s="9"/>
      <c r="CG5620" s="9"/>
      <c r="CJ5620" s="9"/>
      <c r="CK5620" s="9"/>
      <c r="CN5620" s="9"/>
      <c r="CO5620" s="9"/>
      <c r="CP5620" s="9"/>
      <c r="CQ5620" s="9"/>
      <c r="CR5620" s="9"/>
      <c r="CS5620" s="9"/>
      <c r="CT5620" s="9"/>
      <c r="CU5620" s="9"/>
      <c r="CV5620" s="9"/>
      <c r="CW5620" s="9"/>
      <c r="CX5620" s="9"/>
      <c r="CY5620" s="9"/>
      <c r="CZ5620" s="9"/>
      <c r="DA5620" s="9"/>
      <c r="DB5620" s="9"/>
      <c r="DC5620" s="9"/>
      <c r="DD5620" s="9"/>
      <c r="DE5620" s="9"/>
      <c r="DF5620" s="9"/>
      <c r="DG5620" s="9"/>
      <c r="DH5620" s="9"/>
      <c r="DI5620" s="9"/>
      <c r="DJ5620" s="9"/>
      <c r="DK5620" s="9"/>
      <c r="DL5620" s="9"/>
      <c r="DM5620" s="9"/>
      <c r="DN5620" s="9"/>
      <c r="DO5620" s="9"/>
      <c r="DP5620" s="9"/>
      <c r="DQ5620" s="9"/>
      <c r="DR5620" s="9"/>
      <c r="DS5620" s="9"/>
      <c r="DT5620" s="9"/>
      <c r="DU5620" s="9"/>
      <c r="DV5620" s="9"/>
      <c r="DW5620" s="9"/>
      <c r="DX5620" s="9"/>
      <c r="DY5620" s="9"/>
      <c r="DZ5620" s="9"/>
      <c r="EA5620" s="9"/>
    </row>
    <row r="5621" spans="2:131" ht="19.5" customHeight="1" x14ac:dyDescent="0.25">
      <c r="B5621" s="9"/>
      <c r="D5621" s="9"/>
      <c r="G5621" s="9"/>
      <c r="R5621" s="9"/>
      <c r="S5621" s="9"/>
      <c r="T5621" s="9"/>
      <c r="U5621" s="9"/>
      <c r="V5621" s="9"/>
      <c r="W5621" s="9"/>
      <c r="X5621" s="9"/>
      <c r="Y5621" s="9"/>
      <c r="Z5621" s="9"/>
      <c r="AA5621" s="9"/>
      <c r="AB5621" s="9"/>
      <c r="AC5621" s="9"/>
      <c r="AD5621" s="9"/>
      <c r="AE5621" s="9"/>
      <c r="AF5621" s="55"/>
      <c r="AG5621" s="55"/>
      <c r="AH5621" s="9"/>
      <c r="AI5621" s="9"/>
      <c r="AJ5621" s="9"/>
      <c r="AK5621" s="9"/>
      <c r="AL5621" s="9"/>
      <c r="AM5621" s="9"/>
      <c r="AN5621" s="9"/>
      <c r="AO5621" s="9"/>
      <c r="AP5621" s="9"/>
      <c r="AQ5621" s="9"/>
      <c r="AR5621" s="9"/>
      <c r="AS5621" s="9"/>
      <c r="AT5621" s="9"/>
      <c r="AU5621" s="9"/>
      <c r="AV5621" s="9"/>
      <c r="AW5621" s="9"/>
      <c r="AX5621" s="9"/>
      <c r="AY5621" s="9"/>
      <c r="AZ5621" s="9"/>
      <c r="BA5621" s="9"/>
      <c r="BB5621" s="9"/>
      <c r="BC5621" s="9"/>
      <c r="BD5621" s="9"/>
      <c r="BE5621" s="9"/>
      <c r="BF5621" s="9"/>
      <c r="BG5621" s="9"/>
      <c r="BH5621" s="9"/>
      <c r="BI5621" s="9"/>
      <c r="BJ5621" s="9"/>
      <c r="BK5621" s="9"/>
      <c r="BL5621" s="9"/>
      <c r="BM5621" s="9"/>
      <c r="BN5621" s="9"/>
      <c r="BO5621" s="9"/>
      <c r="BP5621" s="9"/>
      <c r="BQ5621" s="9"/>
      <c r="BT5621" s="9"/>
      <c r="BU5621" s="9"/>
      <c r="BX5621" s="9"/>
      <c r="BY5621" s="9"/>
      <c r="CB5621" s="9"/>
      <c r="CC5621" s="9"/>
      <c r="CF5621" s="9"/>
      <c r="CG5621" s="9"/>
      <c r="CJ5621" s="9"/>
      <c r="CK5621" s="9"/>
      <c r="CN5621" s="9"/>
      <c r="CO5621" s="9"/>
      <c r="CP5621" s="9"/>
      <c r="CQ5621" s="9"/>
      <c r="CR5621" s="9"/>
      <c r="CS5621" s="9"/>
      <c r="CT5621" s="9"/>
      <c r="CU5621" s="9"/>
      <c r="CV5621" s="9"/>
      <c r="CW5621" s="9"/>
      <c r="CX5621" s="9"/>
      <c r="CY5621" s="9"/>
      <c r="CZ5621" s="9"/>
      <c r="DA5621" s="9"/>
      <c r="DB5621" s="9"/>
      <c r="DC5621" s="9"/>
      <c r="DD5621" s="9"/>
      <c r="DE5621" s="9"/>
      <c r="DF5621" s="9"/>
      <c r="DG5621" s="9"/>
      <c r="DH5621" s="9"/>
      <c r="DI5621" s="9"/>
      <c r="DJ5621" s="9"/>
      <c r="DK5621" s="9"/>
      <c r="DL5621" s="9"/>
      <c r="DM5621" s="9"/>
      <c r="DN5621" s="9"/>
      <c r="DO5621" s="9"/>
      <c r="DP5621" s="9"/>
      <c r="DQ5621" s="9"/>
      <c r="DR5621" s="9"/>
      <c r="DS5621" s="9"/>
      <c r="DT5621" s="9"/>
      <c r="DU5621" s="9"/>
      <c r="DV5621" s="9"/>
      <c r="DW5621" s="9"/>
      <c r="DX5621" s="9"/>
      <c r="DY5621" s="9"/>
      <c r="DZ5621" s="9"/>
      <c r="EA5621" s="9"/>
    </row>
    <row r="5622" spans="2:131" ht="19.5" customHeight="1" x14ac:dyDescent="0.25">
      <c r="B5622" s="9"/>
      <c r="D5622" s="9"/>
      <c r="G5622" s="9"/>
      <c r="R5622" s="9"/>
      <c r="S5622" s="9"/>
      <c r="T5622" s="9"/>
      <c r="U5622" s="9"/>
      <c r="V5622" s="9"/>
      <c r="W5622" s="9"/>
      <c r="X5622" s="9"/>
      <c r="Y5622" s="9"/>
      <c r="Z5622" s="9"/>
      <c r="AA5622" s="9"/>
      <c r="AB5622" s="9"/>
      <c r="AC5622" s="9"/>
      <c r="AD5622" s="9"/>
      <c r="AE5622" s="9"/>
      <c r="AF5622" s="55"/>
      <c r="AG5622" s="55"/>
      <c r="AH5622" s="9"/>
      <c r="AI5622" s="9"/>
      <c r="AJ5622" s="9"/>
      <c r="AK5622" s="9"/>
      <c r="AL5622" s="9"/>
      <c r="AM5622" s="9"/>
      <c r="AN5622" s="9"/>
      <c r="AO5622" s="9"/>
      <c r="AP5622" s="9"/>
      <c r="AQ5622" s="9"/>
      <c r="AR5622" s="9"/>
      <c r="AS5622" s="9"/>
      <c r="AT5622" s="9"/>
      <c r="AU5622" s="9"/>
      <c r="AV5622" s="9"/>
      <c r="AW5622" s="9"/>
      <c r="AX5622" s="9"/>
      <c r="AY5622" s="9"/>
      <c r="AZ5622" s="9"/>
      <c r="BA5622" s="9"/>
      <c r="BB5622" s="9"/>
      <c r="BC5622" s="9"/>
      <c r="BD5622" s="9"/>
      <c r="BE5622" s="9"/>
      <c r="BF5622" s="9"/>
      <c r="BG5622" s="9"/>
      <c r="BH5622" s="9"/>
      <c r="BI5622" s="9"/>
      <c r="BJ5622" s="9"/>
      <c r="BK5622" s="9"/>
      <c r="BL5622" s="9"/>
      <c r="BM5622" s="9"/>
      <c r="BN5622" s="9"/>
      <c r="BO5622" s="9"/>
      <c r="BP5622" s="9"/>
      <c r="BQ5622" s="9"/>
      <c r="BT5622" s="9"/>
      <c r="BU5622" s="9"/>
      <c r="BX5622" s="9"/>
      <c r="BY5622" s="9"/>
      <c r="CB5622" s="9"/>
      <c r="CC5622" s="9"/>
      <c r="CF5622" s="9"/>
      <c r="CG5622" s="9"/>
      <c r="CJ5622" s="9"/>
      <c r="CK5622" s="9"/>
      <c r="CN5622" s="9"/>
      <c r="CO5622" s="9"/>
      <c r="CP5622" s="9"/>
      <c r="CQ5622" s="9"/>
      <c r="CR5622" s="9"/>
      <c r="CS5622" s="9"/>
      <c r="CT5622" s="9"/>
      <c r="CU5622" s="9"/>
      <c r="CV5622" s="9"/>
      <c r="CW5622" s="9"/>
      <c r="CX5622" s="9"/>
      <c r="CY5622" s="9"/>
      <c r="CZ5622" s="9"/>
      <c r="DA5622" s="9"/>
      <c r="DB5622" s="9"/>
      <c r="DC5622" s="9"/>
      <c r="DD5622" s="9"/>
      <c r="DE5622" s="9"/>
      <c r="DF5622" s="9"/>
      <c r="DG5622" s="9"/>
      <c r="DH5622" s="9"/>
      <c r="DI5622" s="9"/>
      <c r="DJ5622" s="9"/>
      <c r="DK5622" s="9"/>
      <c r="DL5622" s="9"/>
      <c r="DM5622" s="9"/>
      <c r="DN5622" s="9"/>
      <c r="DO5622" s="9"/>
      <c r="DP5622" s="9"/>
      <c r="DQ5622" s="9"/>
      <c r="DR5622" s="9"/>
      <c r="DS5622" s="9"/>
      <c r="DT5622" s="9"/>
      <c r="DU5622" s="9"/>
      <c r="DV5622" s="9"/>
      <c r="DW5622" s="9"/>
      <c r="DX5622" s="9"/>
      <c r="DY5622" s="9"/>
      <c r="DZ5622" s="9"/>
      <c r="EA5622" s="9"/>
    </row>
    <row r="5623" spans="2:131" ht="19.5" customHeight="1" x14ac:dyDescent="0.25">
      <c r="B5623" s="9"/>
      <c r="D5623" s="9"/>
      <c r="G5623" s="9"/>
      <c r="R5623" s="9"/>
      <c r="S5623" s="9"/>
      <c r="T5623" s="9"/>
      <c r="U5623" s="9"/>
      <c r="V5623" s="9"/>
      <c r="W5623" s="9"/>
      <c r="X5623" s="9"/>
      <c r="Y5623" s="9"/>
      <c r="Z5623" s="9"/>
      <c r="AA5623" s="9"/>
      <c r="AB5623" s="9"/>
      <c r="AC5623" s="9"/>
      <c r="AD5623" s="9"/>
      <c r="AE5623" s="9"/>
      <c r="AF5623" s="55"/>
      <c r="AG5623" s="55"/>
      <c r="AH5623" s="9"/>
      <c r="AI5623" s="9"/>
      <c r="AJ5623" s="9"/>
      <c r="AK5623" s="9"/>
      <c r="AL5623" s="9"/>
      <c r="AM5623" s="9"/>
      <c r="AN5623" s="9"/>
      <c r="AO5623" s="9"/>
      <c r="AP5623" s="9"/>
      <c r="AQ5623" s="9"/>
      <c r="AR5623" s="9"/>
      <c r="AS5623" s="9"/>
      <c r="AT5623" s="9"/>
      <c r="AU5623" s="9"/>
      <c r="AV5623" s="9"/>
      <c r="AW5623" s="9"/>
      <c r="AX5623" s="9"/>
      <c r="AY5623" s="9"/>
      <c r="AZ5623" s="9"/>
      <c r="BA5623" s="9"/>
      <c r="BB5623" s="9"/>
      <c r="BC5623" s="9"/>
      <c r="BD5623" s="9"/>
      <c r="BE5623" s="9"/>
      <c r="BF5623" s="9"/>
      <c r="BG5623" s="9"/>
      <c r="BH5623" s="9"/>
      <c r="BI5623" s="9"/>
      <c r="BJ5623" s="9"/>
      <c r="BK5623" s="9"/>
      <c r="BL5623" s="9"/>
      <c r="BM5623" s="9"/>
      <c r="BN5623" s="9"/>
      <c r="BO5623" s="9"/>
      <c r="BP5623" s="9"/>
      <c r="BQ5623" s="9"/>
      <c r="BT5623" s="9"/>
      <c r="BU5623" s="9"/>
      <c r="BX5623" s="9"/>
      <c r="BY5623" s="9"/>
      <c r="CB5623" s="9"/>
      <c r="CC5623" s="9"/>
      <c r="CF5623" s="9"/>
      <c r="CG5623" s="9"/>
      <c r="CJ5623" s="9"/>
      <c r="CK5623" s="9"/>
      <c r="CN5623" s="9"/>
      <c r="CO5623" s="9"/>
      <c r="CP5623" s="9"/>
      <c r="CQ5623" s="9"/>
      <c r="CR5623" s="9"/>
      <c r="CS5623" s="9"/>
      <c r="CT5623" s="9"/>
      <c r="CU5623" s="9"/>
      <c r="CV5623" s="9"/>
      <c r="CW5623" s="9"/>
      <c r="CX5623" s="9"/>
      <c r="CY5623" s="9"/>
      <c r="CZ5623" s="9"/>
      <c r="DA5623" s="9"/>
      <c r="DB5623" s="9"/>
      <c r="DC5623" s="9"/>
      <c r="DD5623" s="9"/>
      <c r="DE5623" s="9"/>
      <c r="DF5623" s="9"/>
      <c r="DG5623" s="9"/>
      <c r="DH5623" s="9"/>
      <c r="DI5623" s="9"/>
      <c r="DJ5623" s="9"/>
      <c r="DK5623" s="9"/>
      <c r="DL5623" s="9"/>
      <c r="DM5623" s="9"/>
      <c r="DN5623" s="9"/>
      <c r="DO5623" s="9"/>
      <c r="DP5623" s="9"/>
      <c r="DQ5623" s="9"/>
      <c r="DR5623" s="9"/>
      <c r="DS5623" s="9"/>
      <c r="DT5623" s="9"/>
      <c r="DU5623" s="9"/>
      <c r="DV5623" s="9"/>
      <c r="DW5623" s="9"/>
      <c r="DX5623" s="9"/>
      <c r="DY5623" s="9"/>
      <c r="DZ5623" s="9"/>
      <c r="EA5623" s="9"/>
    </row>
    <row r="5624" spans="2:131" ht="19.5" customHeight="1" x14ac:dyDescent="0.25">
      <c r="B5624" s="9"/>
      <c r="D5624" s="9"/>
      <c r="G5624" s="9"/>
      <c r="R5624" s="9"/>
      <c r="S5624" s="9"/>
      <c r="T5624" s="9"/>
      <c r="U5624" s="9"/>
      <c r="V5624" s="9"/>
      <c r="W5624" s="9"/>
      <c r="X5624" s="9"/>
      <c r="Y5624" s="9"/>
      <c r="Z5624" s="9"/>
      <c r="AA5624" s="9"/>
      <c r="AB5624" s="9"/>
      <c r="AC5624" s="9"/>
      <c r="AD5624" s="9"/>
      <c r="AE5624" s="9"/>
      <c r="AF5624" s="55"/>
      <c r="AG5624" s="55"/>
      <c r="AH5624" s="9"/>
      <c r="AI5624" s="9"/>
      <c r="AJ5624" s="9"/>
      <c r="AK5624" s="9"/>
      <c r="AL5624" s="9"/>
      <c r="AM5624" s="9"/>
      <c r="AN5624" s="9"/>
      <c r="AO5624" s="9"/>
      <c r="AP5624" s="9"/>
      <c r="AQ5624" s="9"/>
      <c r="AR5624" s="9"/>
      <c r="AS5624" s="9"/>
      <c r="AT5624" s="9"/>
      <c r="AU5624" s="9"/>
      <c r="AV5624" s="9"/>
      <c r="AW5624" s="9"/>
      <c r="AX5624" s="9"/>
      <c r="AY5624" s="9"/>
      <c r="AZ5624" s="9"/>
      <c r="BA5624" s="9"/>
      <c r="BB5624" s="9"/>
      <c r="BC5624" s="9"/>
      <c r="BD5624" s="9"/>
      <c r="BE5624" s="9"/>
      <c r="BF5624" s="9"/>
      <c r="BG5624" s="9"/>
      <c r="BH5624" s="9"/>
      <c r="BI5624" s="9"/>
      <c r="BJ5624" s="9"/>
      <c r="BK5624" s="9"/>
      <c r="BL5624" s="9"/>
      <c r="BM5624" s="9"/>
      <c r="BN5624" s="9"/>
      <c r="BO5624" s="9"/>
      <c r="BP5624" s="9"/>
      <c r="BQ5624" s="9"/>
      <c r="BT5624" s="9"/>
      <c r="BU5624" s="9"/>
      <c r="BX5624" s="9"/>
      <c r="BY5624" s="9"/>
      <c r="CB5624" s="9"/>
      <c r="CC5624" s="9"/>
      <c r="CF5624" s="9"/>
      <c r="CG5624" s="9"/>
      <c r="CJ5624" s="9"/>
      <c r="CK5624" s="9"/>
      <c r="CN5624" s="9"/>
      <c r="CO5624" s="9"/>
      <c r="CP5624" s="9"/>
      <c r="CQ5624" s="9"/>
      <c r="CR5624" s="9"/>
      <c r="CS5624" s="9"/>
      <c r="CT5624" s="9"/>
      <c r="CU5624" s="9"/>
      <c r="CV5624" s="9"/>
      <c r="CW5624" s="9"/>
      <c r="CX5624" s="9"/>
      <c r="CY5624" s="9"/>
      <c r="CZ5624" s="9"/>
      <c r="DA5624" s="9"/>
      <c r="DB5624" s="9"/>
      <c r="DC5624" s="9"/>
      <c r="DD5624" s="9"/>
      <c r="DE5624" s="9"/>
      <c r="DF5624" s="9"/>
      <c r="DG5624" s="9"/>
      <c r="DH5624" s="9"/>
      <c r="DI5624" s="9"/>
      <c r="DJ5624" s="9"/>
      <c r="DK5624" s="9"/>
      <c r="DL5624" s="9"/>
      <c r="DM5624" s="9"/>
      <c r="DN5624" s="9"/>
      <c r="DO5624" s="9"/>
      <c r="DP5624" s="9"/>
      <c r="DQ5624" s="9"/>
      <c r="DR5624" s="9"/>
      <c r="DS5624" s="9"/>
      <c r="DT5624" s="9"/>
      <c r="DU5624" s="9"/>
      <c r="DV5624" s="9"/>
      <c r="DW5624" s="9"/>
      <c r="DX5624" s="9"/>
      <c r="DY5624" s="9"/>
      <c r="DZ5624" s="9"/>
      <c r="EA5624" s="9"/>
    </row>
    <row r="5625" spans="2:131" ht="19.5" customHeight="1" x14ac:dyDescent="0.25">
      <c r="B5625" s="9"/>
      <c r="D5625" s="9"/>
      <c r="G5625" s="9"/>
      <c r="R5625" s="9"/>
      <c r="S5625" s="9"/>
      <c r="T5625" s="9"/>
      <c r="U5625" s="9"/>
      <c r="V5625" s="9"/>
      <c r="W5625" s="9"/>
      <c r="X5625" s="9"/>
      <c r="Y5625" s="9"/>
      <c r="Z5625" s="9"/>
      <c r="AA5625" s="9"/>
      <c r="AB5625" s="9"/>
      <c r="AC5625" s="9"/>
      <c r="AD5625" s="9"/>
      <c r="AE5625" s="9"/>
      <c r="AF5625" s="55"/>
      <c r="AG5625" s="55"/>
      <c r="AH5625" s="9"/>
      <c r="AI5625" s="9"/>
      <c r="AJ5625" s="9"/>
      <c r="AK5625" s="9"/>
      <c r="AL5625" s="9"/>
      <c r="AM5625" s="9"/>
      <c r="AN5625" s="9"/>
      <c r="AO5625" s="9"/>
      <c r="AP5625" s="9"/>
      <c r="AQ5625" s="9"/>
      <c r="AR5625" s="9"/>
      <c r="AS5625" s="9"/>
      <c r="AT5625" s="9"/>
      <c r="AU5625" s="9"/>
      <c r="AV5625" s="9"/>
      <c r="AW5625" s="9"/>
      <c r="AX5625" s="9"/>
      <c r="AY5625" s="9"/>
      <c r="AZ5625" s="9"/>
      <c r="BA5625" s="9"/>
      <c r="BB5625" s="9"/>
      <c r="BC5625" s="9"/>
      <c r="BD5625" s="9"/>
      <c r="BE5625" s="9"/>
      <c r="BF5625" s="9"/>
      <c r="BG5625" s="9"/>
      <c r="BH5625" s="9"/>
      <c r="BI5625" s="9"/>
      <c r="BJ5625" s="9"/>
      <c r="BK5625" s="9"/>
      <c r="BL5625" s="9"/>
      <c r="BM5625" s="9"/>
      <c r="BN5625" s="9"/>
      <c r="BO5625" s="9"/>
      <c r="BP5625" s="9"/>
      <c r="BQ5625" s="9"/>
      <c r="BT5625" s="9"/>
      <c r="BU5625" s="9"/>
      <c r="BX5625" s="9"/>
      <c r="BY5625" s="9"/>
      <c r="CB5625" s="9"/>
      <c r="CC5625" s="9"/>
      <c r="CF5625" s="9"/>
      <c r="CG5625" s="9"/>
      <c r="CJ5625" s="9"/>
      <c r="CK5625" s="9"/>
      <c r="CN5625" s="9"/>
      <c r="CO5625" s="9"/>
      <c r="CP5625" s="9"/>
      <c r="CQ5625" s="9"/>
      <c r="CR5625" s="9"/>
      <c r="CS5625" s="9"/>
      <c r="CT5625" s="9"/>
      <c r="CU5625" s="9"/>
      <c r="CV5625" s="9"/>
      <c r="CW5625" s="9"/>
      <c r="CX5625" s="9"/>
      <c r="CY5625" s="9"/>
      <c r="CZ5625" s="9"/>
      <c r="DA5625" s="9"/>
      <c r="DB5625" s="9"/>
      <c r="DC5625" s="9"/>
      <c r="DD5625" s="9"/>
      <c r="DE5625" s="9"/>
      <c r="DF5625" s="9"/>
      <c r="DG5625" s="9"/>
      <c r="DH5625" s="9"/>
      <c r="DI5625" s="9"/>
      <c r="DJ5625" s="9"/>
      <c r="DK5625" s="9"/>
      <c r="DL5625" s="9"/>
      <c r="DM5625" s="9"/>
      <c r="DN5625" s="9"/>
      <c r="DO5625" s="9"/>
      <c r="DP5625" s="9"/>
      <c r="DQ5625" s="9"/>
      <c r="DR5625" s="9"/>
      <c r="DS5625" s="9"/>
      <c r="DT5625" s="9"/>
      <c r="DU5625" s="9"/>
      <c r="DV5625" s="9"/>
      <c r="DW5625" s="9"/>
      <c r="DX5625" s="9"/>
      <c r="DY5625" s="9"/>
      <c r="DZ5625" s="9"/>
      <c r="EA5625" s="9"/>
    </row>
    <row r="5626" spans="2:131" ht="19.5" customHeight="1" x14ac:dyDescent="0.25">
      <c r="B5626" s="9"/>
      <c r="D5626" s="9"/>
      <c r="G5626" s="9"/>
      <c r="R5626" s="9"/>
      <c r="S5626" s="9"/>
      <c r="T5626" s="9"/>
      <c r="U5626" s="9"/>
      <c r="V5626" s="9"/>
      <c r="W5626" s="9"/>
      <c r="X5626" s="9"/>
      <c r="Y5626" s="9"/>
      <c r="Z5626" s="9"/>
      <c r="AA5626" s="9"/>
      <c r="AB5626" s="9"/>
      <c r="AC5626" s="9"/>
      <c r="AD5626" s="9"/>
      <c r="AE5626" s="9"/>
      <c r="AF5626" s="55"/>
      <c r="AG5626" s="55"/>
      <c r="AH5626" s="9"/>
      <c r="AI5626" s="9"/>
      <c r="AJ5626" s="9"/>
      <c r="AK5626" s="9"/>
      <c r="AL5626" s="9"/>
      <c r="AM5626" s="9"/>
      <c r="AN5626" s="9"/>
      <c r="AO5626" s="9"/>
      <c r="AP5626" s="9"/>
      <c r="AQ5626" s="9"/>
      <c r="AR5626" s="9"/>
      <c r="AS5626" s="9"/>
      <c r="AT5626" s="9"/>
      <c r="AU5626" s="9"/>
      <c r="AV5626" s="9"/>
      <c r="AW5626" s="9"/>
      <c r="AX5626" s="9"/>
      <c r="AY5626" s="9"/>
      <c r="AZ5626" s="9"/>
      <c r="BA5626" s="9"/>
      <c r="BB5626" s="9"/>
      <c r="BC5626" s="9"/>
      <c r="BD5626" s="9"/>
      <c r="BE5626" s="9"/>
      <c r="BF5626" s="9"/>
      <c r="BG5626" s="9"/>
      <c r="BH5626" s="9"/>
      <c r="BI5626" s="9"/>
      <c r="BJ5626" s="9"/>
      <c r="BK5626" s="9"/>
      <c r="BL5626" s="9"/>
      <c r="BM5626" s="9"/>
      <c r="BN5626" s="9"/>
      <c r="BO5626" s="9"/>
      <c r="BP5626" s="9"/>
      <c r="BQ5626" s="9"/>
      <c r="BT5626" s="9"/>
      <c r="BU5626" s="9"/>
      <c r="BX5626" s="9"/>
      <c r="BY5626" s="9"/>
      <c r="CB5626" s="9"/>
      <c r="CC5626" s="9"/>
      <c r="CF5626" s="9"/>
      <c r="CG5626" s="9"/>
      <c r="CJ5626" s="9"/>
      <c r="CK5626" s="9"/>
      <c r="CN5626" s="9"/>
      <c r="CO5626" s="9"/>
      <c r="CP5626" s="9"/>
      <c r="CQ5626" s="9"/>
      <c r="CR5626" s="9"/>
      <c r="CS5626" s="9"/>
      <c r="CT5626" s="9"/>
      <c r="CU5626" s="9"/>
      <c r="CV5626" s="9"/>
      <c r="CW5626" s="9"/>
      <c r="CX5626" s="9"/>
      <c r="CY5626" s="9"/>
      <c r="CZ5626" s="9"/>
      <c r="DA5626" s="9"/>
      <c r="DB5626" s="9"/>
      <c r="DC5626" s="9"/>
      <c r="DD5626" s="9"/>
      <c r="DE5626" s="9"/>
      <c r="DF5626" s="9"/>
      <c r="DG5626" s="9"/>
      <c r="DH5626" s="9"/>
      <c r="DI5626" s="9"/>
      <c r="DJ5626" s="9"/>
      <c r="DK5626" s="9"/>
      <c r="DL5626" s="9"/>
      <c r="DM5626" s="9"/>
      <c r="DN5626" s="9"/>
      <c r="DO5626" s="9"/>
      <c r="DP5626" s="9"/>
      <c r="DQ5626" s="9"/>
      <c r="DR5626" s="9"/>
      <c r="DS5626" s="9"/>
      <c r="DT5626" s="9"/>
      <c r="DU5626" s="9"/>
      <c r="DV5626" s="9"/>
      <c r="DW5626" s="9"/>
      <c r="DX5626" s="9"/>
      <c r="DY5626" s="9"/>
      <c r="DZ5626" s="9"/>
      <c r="EA5626" s="9"/>
    </row>
    <row r="5627" spans="2:131" ht="19.5" customHeight="1" x14ac:dyDescent="0.25">
      <c r="B5627" s="9"/>
      <c r="D5627" s="9"/>
      <c r="G5627" s="9"/>
      <c r="R5627" s="9"/>
      <c r="S5627" s="9"/>
      <c r="T5627" s="9"/>
      <c r="U5627" s="9"/>
      <c r="V5627" s="9"/>
      <c r="W5627" s="9"/>
      <c r="X5627" s="9"/>
      <c r="Y5627" s="9"/>
      <c r="Z5627" s="9"/>
      <c r="AA5627" s="9"/>
      <c r="AB5627" s="9"/>
      <c r="AC5627" s="9"/>
      <c r="AD5627" s="9"/>
      <c r="AE5627" s="9"/>
      <c r="AF5627" s="55"/>
      <c r="AG5627" s="55"/>
      <c r="AH5627" s="9"/>
      <c r="AI5627" s="9"/>
      <c r="AJ5627" s="9"/>
      <c r="AK5627" s="9"/>
      <c r="AL5627" s="9"/>
      <c r="AM5627" s="9"/>
      <c r="AN5627" s="9"/>
      <c r="AO5627" s="9"/>
      <c r="AP5627" s="9"/>
      <c r="AQ5627" s="9"/>
      <c r="AR5627" s="9"/>
      <c r="AS5627" s="9"/>
      <c r="AT5627" s="9"/>
      <c r="AU5627" s="9"/>
      <c r="AV5627" s="9"/>
      <c r="AW5627" s="9"/>
      <c r="AX5627" s="9"/>
      <c r="AY5627" s="9"/>
      <c r="AZ5627" s="9"/>
      <c r="BA5627" s="9"/>
      <c r="BB5627" s="9"/>
      <c r="BC5627" s="9"/>
      <c r="BD5627" s="9"/>
      <c r="BE5627" s="9"/>
      <c r="BF5627" s="9"/>
      <c r="BG5627" s="9"/>
      <c r="BH5627" s="9"/>
      <c r="BI5627" s="9"/>
      <c r="BJ5627" s="9"/>
      <c r="BK5627" s="9"/>
      <c r="BL5627" s="9"/>
      <c r="BM5627" s="9"/>
      <c r="BN5627" s="9"/>
      <c r="BO5627" s="9"/>
      <c r="BP5627" s="9"/>
      <c r="BQ5627" s="9"/>
      <c r="BT5627" s="9"/>
      <c r="BU5627" s="9"/>
      <c r="BX5627" s="9"/>
      <c r="BY5627" s="9"/>
      <c r="CB5627" s="9"/>
      <c r="CC5627" s="9"/>
      <c r="CF5627" s="9"/>
      <c r="CG5627" s="9"/>
      <c r="CJ5627" s="9"/>
      <c r="CK5627" s="9"/>
      <c r="CN5627" s="9"/>
      <c r="CO5627" s="9"/>
      <c r="CP5627" s="9"/>
      <c r="CQ5627" s="9"/>
      <c r="CR5627" s="9"/>
      <c r="CS5627" s="9"/>
      <c r="CT5627" s="9"/>
      <c r="CU5627" s="9"/>
      <c r="CV5627" s="9"/>
      <c r="CW5627" s="9"/>
      <c r="CX5627" s="9"/>
      <c r="CY5627" s="9"/>
      <c r="CZ5627" s="9"/>
      <c r="DA5627" s="9"/>
      <c r="DB5627" s="9"/>
      <c r="DC5627" s="9"/>
      <c r="DD5627" s="9"/>
      <c r="DE5627" s="9"/>
      <c r="DF5627" s="9"/>
      <c r="DG5627" s="9"/>
      <c r="DH5627" s="9"/>
      <c r="DI5627" s="9"/>
      <c r="DJ5627" s="9"/>
      <c r="DK5627" s="9"/>
      <c r="DL5627" s="9"/>
      <c r="DM5627" s="9"/>
      <c r="DN5627" s="9"/>
      <c r="DO5627" s="9"/>
      <c r="DP5627" s="9"/>
      <c r="DQ5627" s="9"/>
      <c r="DR5627" s="9"/>
      <c r="DS5627" s="9"/>
      <c r="DT5627" s="9"/>
      <c r="DU5627" s="9"/>
      <c r="DV5627" s="9"/>
      <c r="DW5627" s="9"/>
      <c r="DX5627" s="9"/>
      <c r="DY5627" s="9"/>
      <c r="DZ5627" s="9"/>
      <c r="EA5627" s="9"/>
    </row>
    <row r="5628" spans="2:131" ht="19.5" customHeight="1" x14ac:dyDescent="0.25">
      <c r="B5628" s="9"/>
      <c r="D5628" s="9"/>
      <c r="G5628" s="9"/>
      <c r="R5628" s="9"/>
      <c r="S5628" s="9"/>
      <c r="T5628" s="9"/>
      <c r="U5628" s="9"/>
      <c r="V5628" s="9"/>
      <c r="W5628" s="9"/>
      <c r="X5628" s="9"/>
      <c r="Y5628" s="9"/>
      <c r="Z5628" s="9"/>
      <c r="AA5628" s="9"/>
      <c r="AB5628" s="9"/>
      <c r="AC5628" s="9"/>
      <c r="AD5628" s="9"/>
      <c r="AE5628" s="9"/>
      <c r="AF5628" s="55"/>
      <c r="AG5628" s="55"/>
      <c r="AH5628" s="9"/>
      <c r="AI5628" s="9"/>
      <c r="AJ5628" s="9"/>
      <c r="AK5628" s="9"/>
      <c r="AL5628" s="9"/>
      <c r="AM5628" s="9"/>
      <c r="AN5628" s="9"/>
      <c r="AO5628" s="9"/>
      <c r="AP5628" s="9"/>
      <c r="AQ5628" s="9"/>
      <c r="AR5628" s="9"/>
      <c r="AS5628" s="9"/>
      <c r="AT5628" s="9"/>
      <c r="AU5628" s="9"/>
      <c r="AV5628" s="9"/>
      <c r="AW5628" s="9"/>
      <c r="AX5628" s="9"/>
      <c r="AY5628" s="9"/>
      <c r="AZ5628" s="9"/>
      <c r="BA5628" s="9"/>
      <c r="BB5628" s="9"/>
      <c r="BC5628" s="9"/>
      <c r="BD5628" s="9"/>
      <c r="BE5628" s="9"/>
      <c r="BF5628" s="9"/>
      <c r="BG5628" s="9"/>
      <c r="BH5628" s="9"/>
      <c r="BI5628" s="9"/>
      <c r="BJ5628" s="9"/>
      <c r="BK5628" s="9"/>
      <c r="BL5628" s="9"/>
      <c r="BM5628" s="9"/>
      <c r="BN5628" s="9"/>
      <c r="BO5628" s="9"/>
      <c r="BP5628" s="9"/>
      <c r="BQ5628" s="9"/>
      <c r="BT5628" s="9"/>
      <c r="BU5628" s="9"/>
      <c r="BX5628" s="9"/>
      <c r="BY5628" s="9"/>
      <c r="CB5628" s="9"/>
      <c r="CC5628" s="9"/>
      <c r="CF5628" s="9"/>
      <c r="CG5628" s="9"/>
      <c r="CJ5628" s="9"/>
      <c r="CK5628" s="9"/>
      <c r="CN5628" s="9"/>
      <c r="CO5628" s="9"/>
      <c r="CP5628" s="9"/>
      <c r="CQ5628" s="9"/>
      <c r="CR5628" s="9"/>
      <c r="CS5628" s="9"/>
      <c r="CT5628" s="9"/>
      <c r="CU5628" s="9"/>
      <c r="CV5628" s="9"/>
      <c r="CW5628" s="9"/>
      <c r="CX5628" s="9"/>
      <c r="CY5628" s="9"/>
      <c r="CZ5628" s="9"/>
      <c r="DA5628" s="9"/>
      <c r="DB5628" s="9"/>
      <c r="DC5628" s="9"/>
      <c r="DD5628" s="9"/>
      <c r="DE5628" s="9"/>
      <c r="DF5628" s="9"/>
      <c r="DG5628" s="9"/>
      <c r="DH5628" s="9"/>
      <c r="DI5628" s="9"/>
      <c r="DJ5628" s="9"/>
      <c r="DK5628" s="9"/>
      <c r="DL5628" s="9"/>
      <c r="DM5628" s="9"/>
      <c r="DN5628" s="9"/>
      <c r="DO5628" s="9"/>
      <c r="DP5628" s="9"/>
      <c r="DQ5628" s="9"/>
      <c r="DR5628" s="9"/>
      <c r="DS5628" s="9"/>
      <c r="DT5628" s="9"/>
      <c r="DU5628" s="9"/>
      <c r="DV5628" s="9"/>
      <c r="DW5628" s="9"/>
      <c r="DX5628" s="9"/>
      <c r="DY5628" s="9"/>
      <c r="DZ5628" s="9"/>
      <c r="EA5628" s="9"/>
    </row>
    <row r="5629" spans="2:131" ht="19.5" customHeight="1" x14ac:dyDescent="0.25">
      <c r="B5629" s="9"/>
      <c r="D5629" s="9"/>
      <c r="G5629" s="9"/>
      <c r="R5629" s="9"/>
      <c r="S5629" s="9"/>
      <c r="T5629" s="9"/>
      <c r="U5629" s="9"/>
      <c r="V5629" s="9"/>
      <c r="W5629" s="9"/>
      <c r="X5629" s="9"/>
      <c r="Y5629" s="9"/>
      <c r="Z5629" s="9"/>
      <c r="AA5629" s="9"/>
      <c r="AB5629" s="9"/>
      <c r="AC5629" s="9"/>
      <c r="AD5629" s="9"/>
      <c r="AE5629" s="9"/>
      <c r="AF5629" s="55"/>
      <c r="AG5629" s="55"/>
      <c r="AH5629" s="9"/>
      <c r="AI5629" s="9"/>
      <c r="AJ5629" s="9"/>
      <c r="AK5629" s="9"/>
      <c r="AL5629" s="9"/>
      <c r="AM5629" s="9"/>
      <c r="AN5629" s="9"/>
      <c r="AO5629" s="9"/>
      <c r="AP5629" s="9"/>
      <c r="AQ5629" s="9"/>
      <c r="AR5629" s="9"/>
      <c r="AS5629" s="9"/>
      <c r="AT5629" s="9"/>
      <c r="AU5629" s="9"/>
      <c r="AV5629" s="9"/>
      <c r="AW5629" s="9"/>
      <c r="AX5629" s="9"/>
      <c r="AY5629" s="9"/>
      <c r="AZ5629" s="9"/>
      <c r="BA5629" s="9"/>
      <c r="BB5629" s="9"/>
      <c r="BC5629" s="9"/>
      <c r="BD5629" s="9"/>
      <c r="BE5629" s="9"/>
      <c r="BF5629" s="9"/>
      <c r="BG5629" s="9"/>
      <c r="BH5629" s="9"/>
      <c r="BI5629" s="9"/>
      <c r="BJ5629" s="9"/>
      <c r="BK5629" s="9"/>
      <c r="BL5629" s="9"/>
      <c r="BM5629" s="9"/>
      <c r="BN5629" s="9"/>
      <c r="BO5629" s="9"/>
      <c r="BP5629" s="9"/>
      <c r="BQ5629" s="9"/>
      <c r="BT5629" s="9"/>
      <c r="BU5629" s="9"/>
      <c r="BX5629" s="9"/>
      <c r="BY5629" s="9"/>
      <c r="CB5629" s="9"/>
      <c r="CC5629" s="9"/>
      <c r="CF5629" s="9"/>
      <c r="CG5629" s="9"/>
      <c r="CJ5629" s="9"/>
      <c r="CK5629" s="9"/>
      <c r="CN5629" s="9"/>
      <c r="CO5629" s="9"/>
      <c r="CP5629" s="9"/>
      <c r="CQ5629" s="9"/>
      <c r="CR5629" s="9"/>
      <c r="CS5629" s="9"/>
      <c r="CT5629" s="9"/>
      <c r="CU5629" s="9"/>
      <c r="CV5629" s="9"/>
      <c r="CW5629" s="9"/>
      <c r="CX5629" s="9"/>
      <c r="CY5629" s="9"/>
      <c r="CZ5629" s="9"/>
      <c r="DA5629" s="9"/>
      <c r="DB5629" s="9"/>
      <c r="DC5629" s="9"/>
      <c r="DD5629" s="9"/>
      <c r="DE5629" s="9"/>
      <c r="DF5629" s="9"/>
      <c r="DG5629" s="9"/>
      <c r="DH5629" s="9"/>
      <c r="DI5629" s="9"/>
      <c r="DJ5629" s="9"/>
      <c r="DK5629" s="9"/>
      <c r="DL5629" s="9"/>
      <c r="DM5629" s="9"/>
      <c r="DN5629" s="9"/>
      <c r="DO5629" s="9"/>
      <c r="DP5629" s="9"/>
      <c r="DQ5629" s="9"/>
      <c r="DR5629" s="9"/>
      <c r="DS5629" s="9"/>
      <c r="DT5629" s="9"/>
      <c r="DU5629" s="9"/>
      <c r="DV5629" s="9"/>
      <c r="DW5629" s="9"/>
      <c r="DX5629" s="9"/>
      <c r="DY5629" s="9"/>
      <c r="DZ5629" s="9"/>
      <c r="EA5629" s="9"/>
    </row>
    <row r="5630" spans="2:131" ht="19.5" customHeight="1" x14ac:dyDescent="0.25">
      <c r="B5630" s="9"/>
      <c r="D5630" s="9"/>
      <c r="G5630" s="9"/>
      <c r="R5630" s="9"/>
      <c r="S5630" s="9"/>
      <c r="T5630" s="9"/>
      <c r="U5630" s="9"/>
      <c r="V5630" s="9"/>
      <c r="W5630" s="9"/>
      <c r="X5630" s="9"/>
      <c r="Y5630" s="9"/>
      <c r="Z5630" s="9"/>
      <c r="AA5630" s="9"/>
      <c r="AB5630" s="9"/>
      <c r="AC5630" s="9"/>
      <c r="AD5630" s="9"/>
      <c r="AE5630" s="9"/>
      <c r="AF5630" s="55"/>
      <c r="AG5630" s="55"/>
      <c r="AH5630" s="9"/>
      <c r="AI5630" s="9"/>
      <c r="AJ5630" s="9"/>
      <c r="AK5630" s="9"/>
      <c r="AL5630" s="9"/>
      <c r="AM5630" s="9"/>
      <c r="AN5630" s="9"/>
      <c r="AO5630" s="9"/>
      <c r="AP5630" s="9"/>
      <c r="AQ5630" s="9"/>
      <c r="AR5630" s="9"/>
      <c r="AS5630" s="9"/>
      <c r="AT5630" s="9"/>
      <c r="AU5630" s="9"/>
      <c r="AV5630" s="9"/>
      <c r="AW5630" s="9"/>
      <c r="AX5630" s="9"/>
      <c r="AY5630" s="9"/>
      <c r="AZ5630" s="9"/>
      <c r="BA5630" s="9"/>
      <c r="BB5630" s="9"/>
      <c r="BC5630" s="9"/>
      <c r="BD5630" s="9"/>
      <c r="BE5630" s="9"/>
      <c r="BF5630" s="9"/>
      <c r="BG5630" s="9"/>
      <c r="BH5630" s="9"/>
      <c r="BI5630" s="9"/>
      <c r="BJ5630" s="9"/>
      <c r="BK5630" s="9"/>
      <c r="BL5630" s="9"/>
      <c r="BM5630" s="9"/>
      <c r="BN5630" s="9"/>
      <c r="BO5630" s="9"/>
      <c r="BP5630" s="9"/>
      <c r="BQ5630" s="9"/>
      <c r="BT5630" s="9"/>
      <c r="BU5630" s="9"/>
      <c r="BX5630" s="9"/>
      <c r="BY5630" s="9"/>
      <c r="CB5630" s="9"/>
      <c r="CC5630" s="9"/>
      <c r="CF5630" s="9"/>
      <c r="CG5630" s="9"/>
      <c r="CJ5630" s="9"/>
      <c r="CK5630" s="9"/>
      <c r="CN5630" s="9"/>
      <c r="CO5630" s="9"/>
      <c r="CP5630" s="9"/>
      <c r="CQ5630" s="9"/>
      <c r="CR5630" s="9"/>
      <c r="CS5630" s="9"/>
      <c r="CT5630" s="9"/>
      <c r="CU5630" s="9"/>
      <c r="CV5630" s="9"/>
      <c r="CW5630" s="9"/>
      <c r="CX5630" s="9"/>
      <c r="CY5630" s="9"/>
      <c r="CZ5630" s="9"/>
      <c r="DA5630" s="9"/>
      <c r="DB5630" s="9"/>
      <c r="DC5630" s="9"/>
      <c r="DD5630" s="9"/>
      <c r="DE5630" s="9"/>
      <c r="DF5630" s="9"/>
      <c r="DG5630" s="9"/>
      <c r="DH5630" s="9"/>
      <c r="DI5630" s="9"/>
      <c r="DJ5630" s="9"/>
      <c r="DK5630" s="9"/>
      <c r="DL5630" s="9"/>
      <c r="DM5630" s="9"/>
      <c r="DN5630" s="9"/>
      <c r="DO5630" s="9"/>
      <c r="DP5630" s="9"/>
      <c r="DQ5630" s="9"/>
      <c r="DR5630" s="9"/>
      <c r="DS5630" s="9"/>
      <c r="DT5630" s="9"/>
      <c r="DU5630" s="9"/>
      <c r="DV5630" s="9"/>
      <c r="DW5630" s="9"/>
      <c r="DX5630" s="9"/>
      <c r="DY5630" s="9"/>
      <c r="DZ5630" s="9"/>
      <c r="EA5630" s="9"/>
    </row>
    <row r="5631" spans="2:131" ht="19.5" customHeight="1" x14ac:dyDescent="0.25">
      <c r="B5631" s="9"/>
      <c r="D5631" s="9"/>
      <c r="G5631" s="9"/>
      <c r="R5631" s="9"/>
      <c r="S5631" s="9"/>
      <c r="T5631" s="9"/>
      <c r="U5631" s="9"/>
      <c r="V5631" s="9"/>
      <c r="W5631" s="9"/>
      <c r="X5631" s="9"/>
      <c r="Y5631" s="9"/>
      <c r="Z5631" s="9"/>
      <c r="AA5631" s="9"/>
      <c r="AB5631" s="9"/>
      <c r="AC5631" s="9"/>
      <c r="AD5631" s="9"/>
      <c r="AE5631" s="9"/>
      <c r="AF5631" s="55"/>
      <c r="AG5631" s="55"/>
      <c r="AH5631" s="9"/>
      <c r="AI5631" s="9"/>
      <c r="AJ5631" s="9"/>
      <c r="AK5631" s="9"/>
      <c r="AL5631" s="9"/>
      <c r="AM5631" s="9"/>
      <c r="AN5631" s="9"/>
      <c r="AO5631" s="9"/>
      <c r="AP5631" s="9"/>
      <c r="AQ5631" s="9"/>
      <c r="AR5631" s="9"/>
      <c r="AS5631" s="9"/>
      <c r="AT5631" s="9"/>
      <c r="AU5631" s="9"/>
      <c r="AV5631" s="9"/>
      <c r="AW5631" s="9"/>
      <c r="AX5631" s="9"/>
      <c r="AY5631" s="9"/>
      <c r="AZ5631" s="9"/>
      <c r="BA5631" s="9"/>
      <c r="BB5631" s="9"/>
      <c r="BC5631" s="9"/>
      <c r="BD5631" s="9"/>
      <c r="BE5631" s="9"/>
      <c r="BF5631" s="9"/>
      <c r="BG5631" s="9"/>
      <c r="BH5631" s="9"/>
      <c r="BI5631" s="9"/>
      <c r="BJ5631" s="9"/>
      <c r="BK5631" s="9"/>
      <c r="BL5631" s="9"/>
      <c r="BM5631" s="9"/>
      <c r="BN5631" s="9"/>
      <c r="BO5631" s="9"/>
      <c r="BP5631" s="9"/>
      <c r="BQ5631" s="9"/>
      <c r="BT5631" s="9"/>
      <c r="BU5631" s="9"/>
      <c r="BX5631" s="9"/>
      <c r="BY5631" s="9"/>
      <c r="CB5631" s="9"/>
      <c r="CC5631" s="9"/>
      <c r="CF5631" s="9"/>
      <c r="CG5631" s="9"/>
      <c r="CJ5631" s="9"/>
      <c r="CK5631" s="9"/>
      <c r="CN5631" s="9"/>
      <c r="CO5631" s="9"/>
      <c r="CP5631" s="9"/>
      <c r="CQ5631" s="9"/>
      <c r="CR5631" s="9"/>
      <c r="CS5631" s="9"/>
      <c r="CT5631" s="9"/>
      <c r="CU5631" s="9"/>
      <c r="CV5631" s="9"/>
      <c r="CW5631" s="9"/>
      <c r="CX5631" s="9"/>
      <c r="CY5631" s="9"/>
      <c r="CZ5631" s="9"/>
      <c r="DA5631" s="9"/>
      <c r="DB5631" s="9"/>
      <c r="DC5631" s="9"/>
      <c r="DD5631" s="9"/>
      <c r="DE5631" s="9"/>
      <c r="DF5631" s="9"/>
      <c r="DG5631" s="9"/>
      <c r="DH5631" s="9"/>
      <c r="DI5631" s="9"/>
      <c r="DJ5631" s="9"/>
      <c r="DK5631" s="9"/>
      <c r="DL5631" s="9"/>
      <c r="DM5631" s="9"/>
      <c r="DN5631" s="9"/>
      <c r="DO5631" s="9"/>
      <c r="DP5631" s="9"/>
      <c r="DQ5631" s="9"/>
      <c r="DR5631" s="9"/>
      <c r="DS5631" s="9"/>
      <c r="DT5631" s="9"/>
      <c r="DU5631" s="9"/>
      <c r="DV5631" s="9"/>
      <c r="DW5631" s="9"/>
      <c r="DX5631" s="9"/>
      <c r="DY5631" s="9"/>
      <c r="DZ5631" s="9"/>
      <c r="EA5631" s="9"/>
    </row>
    <row r="5632" spans="2:131" ht="19.5" customHeight="1" x14ac:dyDescent="0.25">
      <c r="B5632" s="9"/>
      <c r="D5632" s="9"/>
      <c r="G5632" s="9"/>
      <c r="R5632" s="9"/>
      <c r="S5632" s="9"/>
      <c r="T5632" s="9"/>
      <c r="U5632" s="9"/>
      <c r="V5632" s="9"/>
      <c r="W5632" s="9"/>
      <c r="X5632" s="9"/>
      <c r="Y5632" s="9"/>
      <c r="Z5632" s="9"/>
      <c r="AA5632" s="9"/>
      <c r="AB5632" s="9"/>
      <c r="AC5632" s="9"/>
      <c r="AD5632" s="9"/>
      <c r="AE5632" s="9"/>
      <c r="AF5632" s="55"/>
      <c r="AG5632" s="55"/>
      <c r="AH5632" s="9"/>
      <c r="AI5632" s="9"/>
      <c r="AJ5632" s="9"/>
      <c r="AK5632" s="9"/>
      <c r="AL5632" s="9"/>
      <c r="AM5632" s="9"/>
      <c r="AN5632" s="9"/>
      <c r="AO5632" s="9"/>
      <c r="AP5632" s="9"/>
      <c r="AQ5632" s="9"/>
      <c r="AR5632" s="9"/>
      <c r="AS5632" s="9"/>
      <c r="AT5632" s="9"/>
      <c r="AU5632" s="9"/>
      <c r="AV5632" s="9"/>
      <c r="AW5632" s="9"/>
      <c r="AX5632" s="9"/>
      <c r="AY5632" s="9"/>
      <c r="AZ5632" s="9"/>
      <c r="BA5632" s="9"/>
      <c r="BB5632" s="9"/>
      <c r="BC5632" s="9"/>
      <c r="BD5632" s="9"/>
      <c r="BE5632" s="9"/>
      <c r="BF5632" s="9"/>
      <c r="BG5632" s="9"/>
      <c r="BH5632" s="9"/>
      <c r="BI5632" s="9"/>
      <c r="BJ5632" s="9"/>
      <c r="BK5632" s="9"/>
      <c r="BL5632" s="9"/>
      <c r="BM5632" s="9"/>
      <c r="BN5632" s="9"/>
      <c r="BO5632" s="9"/>
      <c r="BP5632" s="9"/>
      <c r="BQ5632" s="9"/>
      <c r="BT5632" s="9"/>
      <c r="BU5632" s="9"/>
      <c r="BX5632" s="9"/>
      <c r="BY5632" s="9"/>
      <c r="CB5632" s="9"/>
      <c r="CC5632" s="9"/>
      <c r="CF5632" s="9"/>
      <c r="CG5632" s="9"/>
      <c r="CJ5632" s="9"/>
      <c r="CK5632" s="9"/>
      <c r="CN5632" s="9"/>
      <c r="CO5632" s="9"/>
      <c r="CP5632" s="9"/>
      <c r="CQ5632" s="9"/>
      <c r="CR5632" s="9"/>
      <c r="CS5632" s="9"/>
      <c r="CT5632" s="9"/>
      <c r="CU5632" s="9"/>
      <c r="CV5632" s="9"/>
      <c r="CW5632" s="9"/>
      <c r="CX5632" s="9"/>
      <c r="CY5632" s="9"/>
      <c r="CZ5632" s="9"/>
      <c r="DA5632" s="9"/>
      <c r="DB5632" s="9"/>
      <c r="DC5632" s="9"/>
      <c r="DD5632" s="9"/>
      <c r="DE5632" s="9"/>
      <c r="DF5632" s="9"/>
      <c r="DG5632" s="9"/>
      <c r="DH5632" s="9"/>
      <c r="DI5632" s="9"/>
      <c r="DJ5632" s="9"/>
      <c r="DK5632" s="9"/>
      <c r="DL5632" s="9"/>
      <c r="DM5632" s="9"/>
      <c r="DN5632" s="9"/>
      <c r="DO5632" s="9"/>
      <c r="DP5632" s="9"/>
      <c r="DQ5632" s="9"/>
      <c r="DR5632" s="9"/>
      <c r="DS5632" s="9"/>
      <c r="DT5632" s="9"/>
      <c r="DU5632" s="9"/>
      <c r="DV5632" s="9"/>
      <c r="DW5632" s="9"/>
      <c r="DX5632" s="9"/>
      <c r="DY5632" s="9"/>
      <c r="DZ5632" s="9"/>
      <c r="EA5632" s="9"/>
    </row>
    <row r="5633" spans="2:131" ht="19.5" customHeight="1" x14ac:dyDescent="0.25">
      <c r="B5633" s="9"/>
      <c r="D5633" s="9"/>
      <c r="G5633" s="9"/>
      <c r="R5633" s="9"/>
      <c r="S5633" s="9"/>
      <c r="T5633" s="9"/>
      <c r="U5633" s="9"/>
      <c r="V5633" s="9"/>
      <c r="W5633" s="9"/>
      <c r="X5633" s="9"/>
      <c r="Y5633" s="9"/>
      <c r="Z5633" s="9"/>
      <c r="AA5633" s="9"/>
      <c r="AB5633" s="9"/>
      <c r="AC5633" s="9"/>
      <c r="AD5633" s="9"/>
      <c r="AE5633" s="9"/>
      <c r="AF5633" s="55"/>
      <c r="AG5633" s="55"/>
      <c r="AH5633" s="9"/>
      <c r="AI5633" s="9"/>
      <c r="AJ5633" s="9"/>
      <c r="AK5633" s="9"/>
      <c r="AL5633" s="9"/>
      <c r="AM5633" s="9"/>
      <c r="AN5633" s="9"/>
      <c r="AO5633" s="9"/>
      <c r="AP5633" s="9"/>
      <c r="AQ5633" s="9"/>
      <c r="AR5633" s="9"/>
      <c r="AS5633" s="9"/>
      <c r="AT5633" s="9"/>
      <c r="AU5633" s="9"/>
      <c r="AV5633" s="9"/>
      <c r="AW5633" s="9"/>
      <c r="AX5633" s="9"/>
      <c r="AY5633" s="9"/>
      <c r="AZ5633" s="9"/>
      <c r="BA5633" s="9"/>
      <c r="BB5633" s="9"/>
      <c r="BC5633" s="9"/>
      <c r="BD5633" s="9"/>
      <c r="BE5633" s="9"/>
      <c r="BF5633" s="9"/>
      <c r="BG5633" s="9"/>
      <c r="BH5633" s="9"/>
      <c r="BI5633" s="9"/>
      <c r="BJ5633" s="9"/>
      <c r="BK5633" s="9"/>
      <c r="BL5633" s="9"/>
      <c r="BM5633" s="9"/>
      <c r="BN5633" s="9"/>
      <c r="BO5633" s="9"/>
      <c r="BP5633" s="9"/>
      <c r="BQ5633" s="9"/>
      <c r="BT5633" s="9"/>
      <c r="BU5633" s="9"/>
      <c r="BX5633" s="9"/>
      <c r="BY5633" s="9"/>
      <c r="CB5633" s="9"/>
      <c r="CC5633" s="9"/>
      <c r="CF5633" s="9"/>
      <c r="CG5633" s="9"/>
      <c r="CJ5633" s="9"/>
      <c r="CK5633" s="9"/>
      <c r="CN5633" s="9"/>
      <c r="CO5633" s="9"/>
      <c r="CP5633" s="9"/>
      <c r="CQ5633" s="9"/>
      <c r="CR5633" s="9"/>
      <c r="CS5633" s="9"/>
      <c r="CT5633" s="9"/>
      <c r="CU5633" s="9"/>
      <c r="CV5633" s="9"/>
      <c r="CW5633" s="9"/>
      <c r="CX5633" s="9"/>
      <c r="CY5633" s="9"/>
      <c r="CZ5633" s="9"/>
      <c r="DA5633" s="9"/>
      <c r="DB5633" s="9"/>
      <c r="DC5633" s="9"/>
      <c r="DD5633" s="9"/>
      <c r="DE5633" s="9"/>
      <c r="DF5633" s="9"/>
      <c r="DG5633" s="9"/>
      <c r="DH5633" s="9"/>
      <c r="DI5633" s="9"/>
      <c r="DJ5633" s="9"/>
      <c r="DK5633" s="9"/>
      <c r="DL5633" s="9"/>
      <c r="DM5633" s="9"/>
      <c r="DN5633" s="9"/>
      <c r="DO5633" s="9"/>
      <c r="DP5633" s="9"/>
      <c r="DQ5633" s="9"/>
      <c r="DR5633" s="9"/>
      <c r="DS5633" s="9"/>
      <c r="DT5633" s="9"/>
      <c r="DU5633" s="9"/>
      <c r="DV5633" s="9"/>
      <c r="DW5633" s="9"/>
      <c r="DX5633" s="9"/>
      <c r="DY5633" s="9"/>
      <c r="DZ5633" s="9"/>
      <c r="EA5633" s="9"/>
    </row>
    <row r="5634" spans="2:131" ht="19.5" customHeight="1" x14ac:dyDescent="0.25">
      <c r="B5634" s="9"/>
      <c r="D5634" s="9"/>
      <c r="G5634" s="9"/>
      <c r="R5634" s="9"/>
      <c r="S5634" s="9"/>
      <c r="T5634" s="9"/>
      <c r="U5634" s="9"/>
      <c r="V5634" s="9"/>
      <c r="W5634" s="9"/>
      <c r="X5634" s="9"/>
      <c r="Y5634" s="9"/>
      <c r="Z5634" s="9"/>
      <c r="AA5634" s="9"/>
      <c r="AB5634" s="9"/>
      <c r="AC5634" s="9"/>
      <c r="AD5634" s="9"/>
      <c r="AE5634" s="9"/>
      <c r="AF5634" s="55"/>
      <c r="AG5634" s="55"/>
      <c r="AH5634" s="9"/>
      <c r="AI5634" s="9"/>
      <c r="AJ5634" s="9"/>
      <c r="AK5634" s="9"/>
      <c r="AL5634" s="9"/>
      <c r="AM5634" s="9"/>
      <c r="AN5634" s="9"/>
      <c r="AO5634" s="9"/>
      <c r="AP5634" s="9"/>
      <c r="AQ5634" s="9"/>
      <c r="AR5634" s="9"/>
      <c r="AS5634" s="9"/>
      <c r="AT5634" s="9"/>
      <c r="AU5634" s="9"/>
      <c r="AV5634" s="9"/>
      <c r="AW5634" s="9"/>
      <c r="AX5634" s="9"/>
      <c r="AY5634" s="9"/>
      <c r="AZ5634" s="9"/>
      <c r="BA5634" s="9"/>
      <c r="BB5634" s="9"/>
      <c r="BC5634" s="9"/>
      <c r="BD5634" s="9"/>
      <c r="BE5634" s="9"/>
      <c r="BF5634" s="9"/>
      <c r="BG5634" s="9"/>
      <c r="BH5634" s="9"/>
      <c r="BI5634" s="9"/>
      <c r="BJ5634" s="9"/>
      <c r="BK5634" s="9"/>
      <c r="BL5634" s="9"/>
      <c r="BM5634" s="9"/>
      <c r="BN5634" s="9"/>
      <c r="BO5634" s="9"/>
      <c r="BP5634" s="9"/>
      <c r="BQ5634" s="9"/>
      <c r="BT5634" s="9"/>
      <c r="BU5634" s="9"/>
      <c r="BX5634" s="9"/>
      <c r="BY5634" s="9"/>
      <c r="CB5634" s="9"/>
      <c r="CC5634" s="9"/>
      <c r="CF5634" s="9"/>
      <c r="CG5634" s="9"/>
      <c r="CJ5634" s="9"/>
      <c r="CK5634" s="9"/>
      <c r="CN5634" s="9"/>
      <c r="CO5634" s="9"/>
      <c r="CP5634" s="9"/>
      <c r="CQ5634" s="9"/>
      <c r="CR5634" s="9"/>
      <c r="CS5634" s="9"/>
      <c r="CT5634" s="9"/>
      <c r="CU5634" s="9"/>
      <c r="CV5634" s="9"/>
      <c r="CW5634" s="9"/>
      <c r="CX5634" s="9"/>
      <c r="CY5634" s="9"/>
      <c r="CZ5634" s="9"/>
      <c r="DA5634" s="9"/>
      <c r="DB5634" s="9"/>
      <c r="DC5634" s="9"/>
      <c r="DD5634" s="9"/>
      <c r="DE5634" s="9"/>
      <c r="DF5634" s="9"/>
      <c r="DG5634" s="9"/>
      <c r="DH5634" s="9"/>
      <c r="DI5634" s="9"/>
      <c r="DJ5634" s="9"/>
      <c r="DK5634" s="9"/>
      <c r="DL5634" s="9"/>
      <c r="DM5634" s="9"/>
      <c r="DN5634" s="9"/>
      <c r="DO5634" s="9"/>
      <c r="DP5634" s="9"/>
      <c r="DQ5634" s="9"/>
      <c r="DR5634" s="9"/>
      <c r="DS5634" s="9"/>
      <c r="DT5634" s="9"/>
      <c r="DU5634" s="9"/>
      <c r="DV5634" s="9"/>
      <c r="DW5634" s="9"/>
      <c r="DX5634" s="9"/>
      <c r="DY5634" s="9"/>
      <c r="DZ5634" s="9"/>
      <c r="EA5634" s="9"/>
    </row>
    <row r="5635" spans="2:131" ht="19.5" customHeight="1" x14ac:dyDescent="0.25">
      <c r="B5635" s="9"/>
      <c r="D5635" s="9"/>
      <c r="G5635" s="9"/>
      <c r="R5635" s="9"/>
      <c r="S5635" s="9"/>
      <c r="T5635" s="9"/>
      <c r="U5635" s="9"/>
      <c r="V5635" s="9"/>
      <c r="W5635" s="9"/>
      <c r="X5635" s="9"/>
      <c r="Y5635" s="9"/>
      <c r="Z5635" s="9"/>
      <c r="AA5635" s="9"/>
      <c r="AB5635" s="9"/>
      <c r="AC5635" s="9"/>
      <c r="AD5635" s="9"/>
      <c r="AE5635" s="9"/>
      <c r="AF5635" s="55"/>
      <c r="AG5635" s="55"/>
      <c r="AH5635" s="9"/>
      <c r="AI5635" s="9"/>
      <c r="AJ5635" s="9"/>
      <c r="AK5635" s="9"/>
      <c r="AL5635" s="9"/>
      <c r="AM5635" s="9"/>
      <c r="AN5635" s="9"/>
      <c r="AO5635" s="9"/>
      <c r="AP5635" s="9"/>
      <c r="AQ5635" s="9"/>
      <c r="AR5635" s="9"/>
      <c r="AS5635" s="9"/>
      <c r="AT5635" s="9"/>
      <c r="AU5635" s="9"/>
      <c r="AV5635" s="9"/>
      <c r="AW5635" s="9"/>
      <c r="AX5635" s="9"/>
      <c r="AY5635" s="9"/>
      <c r="AZ5635" s="9"/>
      <c r="BA5635" s="9"/>
      <c r="BB5635" s="9"/>
      <c r="BC5635" s="9"/>
      <c r="BD5635" s="9"/>
      <c r="BE5635" s="9"/>
      <c r="BF5635" s="9"/>
      <c r="BG5635" s="9"/>
      <c r="BH5635" s="9"/>
      <c r="BI5635" s="9"/>
      <c r="BJ5635" s="9"/>
      <c r="BK5635" s="9"/>
      <c r="BL5635" s="9"/>
      <c r="BM5635" s="9"/>
      <c r="BN5635" s="9"/>
      <c r="BO5635" s="9"/>
      <c r="BP5635" s="9"/>
      <c r="BQ5635" s="9"/>
      <c r="BT5635" s="9"/>
      <c r="BU5635" s="9"/>
      <c r="BX5635" s="9"/>
      <c r="BY5635" s="9"/>
      <c r="CB5635" s="9"/>
      <c r="CC5635" s="9"/>
      <c r="CF5635" s="9"/>
      <c r="CG5635" s="9"/>
      <c r="CJ5635" s="9"/>
      <c r="CK5635" s="9"/>
      <c r="CN5635" s="9"/>
      <c r="CO5635" s="9"/>
      <c r="CP5635" s="9"/>
      <c r="CQ5635" s="9"/>
      <c r="CR5635" s="9"/>
      <c r="CS5635" s="9"/>
      <c r="CT5635" s="9"/>
      <c r="CU5635" s="9"/>
      <c r="CV5635" s="9"/>
      <c r="CW5635" s="9"/>
      <c r="CX5635" s="9"/>
      <c r="CY5635" s="9"/>
      <c r="CZ5635" s="9"/>
      <c r="DA5635" s="9"/>
      <c r="DB5635" s="9"/>
      <c r="DC5635" s="9"/>
      <c r="DD5635" s="9"/>
      <c r="DE5635" s="9"/>
      <c r="DF5635" s="9"/>
      <c r="DG5635" s="9"/>
      <c r="DH5635" s="9"/>
      <c r="DI5635" s="9"/>
      <c r="DJ5635" s="9"/>
      <c r="DK5635" s="9"/>
      <c r="DL5635" s="9"/>
      <c r="DM5635" s="9"/>
      <c r="DN5635" s="9"/>
      <c r="DO5635" s="9"/>
      <c r="DP5635" s="9"/>
      <c r="DQ5635" s="9"/>
      <c r="DR5635" s="9"/>
      <c r="DS5635" s="9"/>
      <c r="DT5635" s="9"/>
      <c r="DU5635" s="9"/>
      <c r="DV5635" s="9"/>
      <c r="DW5635" s="9"/>
      <c r="DX5635" s="9"/>
      <c r="DY5635" s="9"/>
      <c r="DZ5635" s="9"/>
      <c r="EA5635" s="9"/>
    </row>
    <row r="5636" spans="2:131" ht="19.5" customHeight="1" x14ac:dyDescent="0.25">
      <c r="B5636" s="9"/>
      <c r="D5636" s="9"/>
      <c r="G5636" s="9"/>
      <c r="R5636" s="9"/>
      <c r="S5636" s="9"/>
      <c r="T5636" s="9"/>
      <c r="U5636" s="9"/>
      <c r="V5636" s="9"/>
      <c r="W5636" s="9"/>
      <c r="X5636" s="9"/>
      <c r="Y5636" s="9"/>
      <c r="Z5636" s="9"/>
      <c r="AA5636" s="9"/>
      <c r="AB5636" s="9"/>
      <c r="AC5636" s="9"/>
      <c r="AD5636" s="9"/>
      <c r="AE5636" s="9"/>
      <c r="AF5636" s="55"/>
      <c r="AG5636" s="55"/>
      <c r="AH5636" s="9"/>
      <c r="AI5636" s="9"/>
      <c r="AJ5636" s="9"/>
      <c r="AK5636" s="9"/>
      <c r="AL5636" s="9"/>
      <c r="AM5636" s="9"/>
      <c r="AN5636" s="9"/>
      <c r="AO5636" s="9"/>
      <c r="AP5636" s="9"/>
      <c r="AQ5636" s="9"/>
      <c r="AR5636" s="9"/>
      <c r="AS5636" s="9"/>
      <c r="AT5636" s="9"/>
      <c r="AU5636" s="9"/>
      <c r="AV5636" s="9"/>
      <c r="AW5636" s="9"/>
      <c r="AX5636" s="9"/>
      <c r="AY5636" s="9"/>
      <c r="AZ5636" s="9"/>
      <c r="BA5636" s="9"/>
      <c r="BB5636" s="9"/>
      <c r="BC5636" s="9"/>
      <c r="BD5636" s="9"/>
      <c r="BE5636" s="9"/>
      <c r="BF5636" s="9"/>
      <c r="BG5636" s="9"/>
      <c r="BH5636" s="9"/>
      <c r="BI5636" s="9"/>
      <c r="BJ5636" s="9"/>
      <c r="BK5636" s="9"/>
      <c r="BL5636" s="9"/>
      <c r="BM5636" s="9"/>
      <c r="BN5636" s="9"/>
      <c r="BO5636" s="9"/>
      <c r="BP5636" s="9"/>
      <c r="BQ5636" s="9"/>
      <c r="BT5636" s="9"/>
      <c r="BU5636" s="9"/>
      <c r="BX5636" s="9"/>
      <c r="BY5636" s="9"/>
      <c r="CB5636" s="9"/>
      <c r="CC5636" s="9"/>
      <c r="CF5636" s="9"/>
      <c r="CG5636" s="9"/>
      <c r="CJ5636" s="9"/>
      <c r="CK5636" s="9"/>
      <c r="CN5636" s="9"/>
      <c r="CO5636" s="9"/>
      <c r="CP5636" s="9"/>
      <c r="CQ5636" s="9"/>
      <c r="CR5636" s="9"/>
      <c r="CS5636" s="9"/>
      <c r="CT5636" s="9"/>
      <c r="CU5636" s="9"/>
      <c r="CV5636" s="9"/>
      <c r="CW5636" s="9"/>
      <c r="CX5636" s="9"/>
      <c r="CY5636" s="9"/>
      <c r="CZ5636" s="9"/>
      <c r="DA5636" s="9"/>
      <c r="DB5636" s="9"/>
      <c r="DC5636" s="9"/>
      <c r="DD5636" s="9"/>
      <c r="DE5636" s="9"/>
      <c r="DF5636" s="9"/>
      <c r="DG5636" s="9"/>
      <c r="DH5636" s="9"/>
      <c r="DI5636" s="9"/>
      <c r="DJ5636" s="9"/>
      <c r="DK5636" s="9"/>
      <c r="DL5636" s="9"/>
      <c r="DM5636" s="9"/>
      <c r="DN5636" s="9"/>
      <c r="DO5636" s="9"/>
      <c r="DP5636" s="9"/>
      <c r="DQ5636" s="9"/>
      <c r="DR5636" s="9"/>
      <c r="DS5636" s="9"/>
      <c r="DT5636" s="9"/>
      <c r="DU5636" s="9"/>
      <c r="DV5636" s="9"/>
      <c r="DW5636" s="9"/>
      <c r="DX5636" s="9"/>
      <c r="DY5636" s="9"/>
      <c r="DZ5636" s="9"/>
      <c r="EA5636" s="9"/>
    </row>
    <row r="5637" spans="2:131" ht="19.5" customHeight="1" x14ac:dyDescent="0.25">
      <c r="B5637" s="9"/>
      <c r="D5637" s="9"/>
      <c r="G5637" s="9"/>
      <c r="R5637" s="9"/>
      <c r="S5637" s="9"/>
      <c r="T5637" s="9"/>
      <c r="U5637" s="9"/>
      <c r="V5637" s="9"/>
      <c r="W5637" s="9"/>
      <c r="X5637" s="9"/>
      <c r="Y5637" s="9"/>
      <c r="Z5637" s="9"/>
      <c r="AA5637" s="9"/>
      <c r="AB5637" s="9"/>
      <c r="AC5637" s="9"/>
      <c r="AD5637" s="9"/>
      <c r="AE5637" s="9"/>
      <c r="AF5637" s="55"/>
      <c r="AG5637" s="55"/>
      <c r="AH5637" s="9"/>
      <c r="AI5637" s="9"/>
      <c r="AJ5637" s="9"/>
      <c r="AK5637" s="9"/>
      <c r="AL5637" s="9"/>
      <c r="AM5637" s="9"/>
      <c r="AN5637" s="9"/>
      <c r="AO5637" s="9"/>
      <c r="AP5637" s="9"/>
      <c r="AQ5637" s="9"/>
      <c r="AR5637" s="9"/>
      <c r="AS5637" s="9"/>
      <c r="AT5637" s="9"/>
      <c r="AU5637" s="9"/>
      <c r="AV5637" s="9"/>
      <c r="AW5637" s="9"/>
      <c r="AX5637" s="9"/>
      <c r="AY5637" s="9"/>
      <c r="AZ5637" s="9"/>
      <c r="BA5637" s="9"/>
      <c r="BB5637" s="9"/>
      <c r="BC5637" s="9"/>
      <c r="BD5637" s="9"/>
      <c r="BE5637" s="9"/>
      <c r="BF5637" s="9"/>
      <c r="BG5637" s="9"/>
      <c r="BH5637" s="9"/>
      <c r="BI5637" s="9"/>
      <c r="BJ5637" s="9"/>
      <c r="BK5637" s="9"/>
      <c r="BL5637" s="9"/>
      <c r="BM5637" s="9"/>
      <c r="BN5637" s="9"/>
      <c r="BO5637" s="9"/>
      <c r="BP5637" s="9"/>
      <c r="BQ5637" s="9"/>
      <c r="BT5637" s="9"/>
      <c r="BU5637" s="9"/>
      <c r="BX5637" s="9"/>
      <c r="BY5637" s="9"/>
      <c r="CB5637" s="9"/>
      <c r="CC5637" s="9"/>
      <c r="CF5637" s="9"/>
      <c r="CG5637" s="9"/>
      <c r="CJ5637" s="9"/>
      <c r="CK5637" s="9"/>
      <c r="CN5637" s="9"/>
      <c r="CO5637" s="9"/>
      <c r="CP5637" s="9"/>
      <c r="CQ5637" s="9"/>
      <c r="CR5637" s="9"/>
      <c r="CS5637" s="9"/>
      <c r="CT5637" s="9"/>
      <c r="CU5637" s="9"/>
      <c r="CV5637" s="9"/>
      <c r="CW5637" s="9"/>
      <c r="CX5637" s="9"/>
      <c r="CY5637" s="9"/>
      <c r="CZ5637" s="9"/>
      <c r="DA5637" s="9"/>
      <c r="DB5637" s="9"/>
      <c r="DC5637" s="9"/>
      <c r="DD5637" s="9"/>
      <c r="DE5637" s="9"/>
      <c r="DF5637" s="9"/>
      <c r="DG5637" s="9"/>
      <c r="DH5637" s="9"/>
      <c r="DI5637" s="9"/>
      <c r="DJ5637" s="9"/>
      <c r="DK5637" s="9"/>
      <c r="DL5637" s="9"/>
      <c r="DM5637" s="9"/>
      <c r="DN5637" s="9"/>
      <c r="DO5637" s="9"/>
      <c r="DP5637" s="9"/>
      <c r="DQ5637" s="9"/>
      <c r="DR5637" s="9"/>
      <c r="DS5637" s="9"/>
      <c r="DT5637" s="9"/>
      <c r="DU5637" s="9"/>
      <c r="DV5637" s="9"/>
      <c r="DW5637" s="9"/>
      <c r="DX5637" s="9"/>
      <c r="DY5637" s="9"/>
      <c r="DZ5637" s="9"/>
      <c r="EA5637" s="9"/>
    </row>
    <row r="5638" spans="2:131" ht="19.5" customHeight="1" x14ac:dyDescent="0.25">
      <c r="B5638" s="9"/>
      <c r="D5638" s="9"/>
      <c r="G5638" s="9"/>
      <c r="R5638" s="9"/>
      <c r="S5638" s="9"/>
      <c r="T5638" s="9"/>
      <c r="U5638" s="9"/>
      <c r="V5638" s="9"/>
      <c r="W5638" s="9"/>
      <c r="X5638" s="9"/>
      <c r="Y5638" s="9"/>
      <c r="Z5638" s="9"/>
      <c r="AA5638" s="9"/>
      <c r="AB5638" s="9"/>
      <c r="AC5638" s="9"/>
      <c r="AD5638" s="9"/>
      <c r="AE5638" s="9"/>
      <c r="AF5638" s="55"/>
      <c r="AG5638" s="55"/>
      <c r="AH5638" s="9"/>
      <c r="AI5638" s="9"/>
      <c r="AJ5638" s="9"/>
      <c r="AK5638" s="9"/>
      <c r="AL5638" s="9"/>
      <c r="AM5638" s="9"/>
      <c r="AN5638" s="9"/>
      <c r="AO5638" s="9"/>
      <c r="AP5638" s="9"/>
      <c r="AQ5638" s="9"/>
      <c r="AR5638" s="9"/>
      <c r="AS5638" s="9"/>
      <c r="AT5638" s="9"/>
      <c r="AU5638" s="9"/>
      <c r="AV5638" s="9"/>
      <c r="AW5638" s="9"/>
      <c r="AX5638" s="9"/>
      <c r="AY5638" s="9"/>
      <c r="AZ5638" s="9"/>
      <c r="BA5638" s="9"/>
      <c r="BB5638" s="9"/>
      <c r="BC5638" s="9"/>
      <c r="BD5638" s="9"/>
      <c r="BE5638" s="9"/>
      <c r="BF5638" s="9"/>
      <c r="BG5638" s="9"/>
      <c r="BH5638" s="9"/>
      <c r="BI5638" s="9"/>
      <c r="BJ5638" s="9"/>
      <c r="BK5638" s="9"/>
      <c r="BL5638" s="9"/>
      <c r="BM5638" s="9"/>
      <c r="BN5638" s="9"/>
      <c r="BO5638" s="9"/>
      <c r="BP5638" s="9"/>
      <c r="BQ5638" s="9"/>
      <c r="BT5638" s="9"/>
      <c r="BU5638" s="9"/>
      <c r="BX5638" s="9"/>
      <c r="BY5638" s="9"/>
      <c r="CB5638" s="9"/>
      <c r="CC5638" s="9"/>
      <c r="CF5638" s="9"/>
      <c r="CG5638" s="9"/>
      <c r="CJ5638" s="9"/>
      <c r="CK5638" s="9"/>
      <c r="CN5638" s="9"/>
      <c r="CO5638" s="9"/>
      <c r="CP5638" s="9"/>
      <c r="CQ5638" s="9"/>
      <c r="CR5638" s="9"/>
      <c r="CS5638" s="9"/>
      <c r="CT5638" s="9"/>
      <c r="CU5638" s="9"/>
      <c r="CV5638" s="9"/>
      <c r="CW5638" s="9"/>
      <c r="CX5638" s="9"/>
      <c r="CY5638" s="9"/>
      <c r="CZ5638" s="9"/>
      <c r="DA5638" s="9"/>
      <c r="DB5638" s="9"/>
      <c r="DC5638" s="9"/>
      <c r="DD5638" s="9"/>
      <c r="DE5638" s="9"/>
      <c r="DF5638" s="9"/>
      <c r="DG5638" s="9"/>
      <c r="DH5638" s="9"/>
      <c r="DI5638" s="9"/>
      <c r="DJ5638" s="9"/>
      <c r="DK5638" s="9"/>
      <c r="DL5638" s="9"/>
      <c r="DM5638" s="9"/>
      <c r="DN5638" s="9"/>
      <c r="DO5638" s="9"/>
      <c r="DP5638" s="9"/>
      <c r="DQ5638" s="9"/>
      <c r="DR5638" s="9"/>
      <c r="DS5638" s="9"/>
      <c r="DT5638" s="9"/>
      <c r="DU5638" s="9"/>
      <c r="DV5638" s="9"/>
      <c r="DW5638" s="9"/>
      <c r="DX5638" s="9"/>
      <c r="DY5638" s="9"/>
      <c r="DZ5638" s="9"/>
      <c r="EA5638" s="9"/>
    </row>
    <row r="5639" spans="2:131" ht="19.5" customHeight="1" x14ac:dyDescent="0.25">
      <c r="B5639" s="9"/>
      <c r="D5639" s="9"/>
      <c r="G5639" s="9"/>
      <c r="R5639" s="9"/>
      <c r="S5639" s="9"/>
      <c r="T5639" s="9"/>
      <c r="U5639" s="9"/>
      <c r="V5639" s="9"/>
      <c r="W5639" s="9"/>
      <c r="X5639" s="9"/>
      <c r="Y5639" s="9"/>
      <c r="Z5639" s="9"/>
      <c r="AA5639" s="9"/>
      <c r="AB5639" s="9"/>
      <c r="AC5639" s="9"/>
      <c r="AD5639" s="9"/>
      <c r="AE5639" s="9"/>
      <c r="AF5639" s="55"/>
      <c r="AG5639" s="55"/>
      <c r="AH5639" s="9"/>
      <c r="AI5639" s="9"/>
      <c r="AJ5639" s="9"/>
      <c r="AK5639" s="9"/>
      <c r="AL5639" s="9"/>
      <c r="AM5639" s="9"/>
      <c r="AN5639" s="9"/>
      <c r="AO5639" s="9"/>
      <c r="AP5639" s="9"/>
      <c r="AQ5639" s="9"/>
      <c r="AR5639" s="9"/>
      <c r="AS5639" s="9"/>
      <c r="AT5639" s="9"/>
      <c r="AU5639" s="9"/>
      <c r="AV5639" s="9"/>
      <c r="AW5639" s="9"/>
      <c r="AX5639" s="9"/>
      <c r="AY5639" s="9"/>
      <c r="AZ5639" s="9"/>
      <c r="BA5639" s="9"/>
      <c r="BB5639" s="9"/>
      <c r="BC5639" s="9"/>
      <c r="BD5639" s="9"/>
      <c r="BE5639" s="9"/>
      <c r="BF5639" s="9"/>
      <c r="BG5639" s="9"/>
      <c r="BH5639" s="9"/>
      <c r="BI5639" s="9"/>
      <c r="BJ5639" s="9"/>
      <c r="BK5639" s="9"/>
      <c r="BL5639" s="9"/>
      <c r="BM5639" s="9"/>
      <c r="BN5639" s="9"/>
      <c r="BO5639" s="9"/>
      <c r="BP5639" s="9"/>
      <c r="BQ5639" s="9"/>
      <c r="BT5639" s="9"/>
      <c r="BU5639" s="9"/>
      <c r="BX5639" s="9"/>
      <c r="BY5639" s="9"/>
      <c r="CB5639" s="9"/>
      <c r="CC5639" s="9"/>
      <c r="CF5639" s="9"/>
      <c r="CG5639" s="9"/>
      <c r="CJ5639" s="9"/>
      <c r="CK5639" s="9"/>
      <c r="CN5639" s="9"/>
      <c r="CO5639" s="9"/>
      <c r="CP5639" s="9"/>
      <c r="CQ5639" s="9"/>
      <c r="CR5639" s="9"/>
      <c r="CS5639" s="9"/>
      <c r="CT5639" s="9"/>
      <c r="CU5639" s="9"/>
      <c r="CV5639" s="9"/>
      <c r="CW5639" s="9"/>
      <c r="CX5639" s="9"/>
      <c r="CY5639" s="9"/>
      <c r="CZ5639" s="9"/>
      <c r="DA5639" s="9"/>
      <c r="DB5639" s="9"/>
      <c r="DC5639" s="9"/>
      <c r="DD5639" s="9"/>
      <c r="DE5639" s="9"/>
      <c r="DF5639" s="9"/>
      <c r="DG5639" s="9"/>
      <c r="DH5639" s="9"/>
      <c r="DI5639" s="9"/>
      <c r="DJ5639" s="9"/>
      <c r="DK5639" s="9"/>
      <c r="DL5639" s="9"/>
      <c r="DM5639" s="9"/>
      <c r="DN5639" s="9"/>
      <c r="DO5639" s="9"/>
      <c r="DP5639" s="9"/>
      <c r="DQ5639" s="9"/>
      <c r="DR5639" s="9"/>
      <c r="DS5639" s="9"/>
      <c r="DT5639" s="9"/>
      <c r="DU5639" s="9"/>
      <c r="DV5639" s="9"/>
      <c r="DW5639" s="9"/>
      <c r="DX5639" s="9"/>
      <c r="DY5639" s="9"/>
      <c r="DZ5639" s="9"/>
      <c r="EA5639" s="9"/>
    </row>
    <row r="5640" spans="2:131" ht="19.5" customHeight="1" x14ac:dyDescent="0.25">
      <c r="B5640" s="9"/>
      <c r="D5640" s="9"/>
      <c r="G5640" s="9"/>
      <c r="R5640" s="9"/>
      <c r="S5640" s="9"/>
      <c r="T5640" s="9"/>
      <c r="U5640" s="9"/>
      <c r="V5640" s="9"/>
      <c r="W5640" s="9"/>
      <c r="X5640" s="9"/>
      <c r="Y5640" s="9"/>
      <c r="Z5640" s="9"/>
      <c r="AA5640" s="9"/>
      <c r="AB5640" s="9"/>
      <c r="AC5640" s="9"/>
      <c r="AD5640" s="9"/>
      <c r="AE5640" s="9"/>
      <c r="AF5640" s="55"/>
      <c r="AG5640" s="55"/>
      <c r="AH5640" s="9"/>
      <c r="AI5640" s="9"/>
      <c r="AJ5640" s="9"/>
      <c r="AK5640" s="9"/>
      <c r="AL5640" s="9"/>
      <c r="AM5640" s="9"/>
      <c r="AN5640" s="9"/>
      <c r="AO5640" s="9"/>
      <c r="AP5640" s="9"/>
      <c r="AQ5640" s="9"/>
      <c r="AR5640" s="9"/>
      <c r="AS5640" s="9"/>
      <c r="AT5640" s="9"/>
      <c r="AU5640" s="9"/>
      <c r="AV5640" s="9"/>
      <c r="AW5640" s="9"/>
      <c r="AX5640" s="9"/>
      <c r="AY5640" s="9"/>
      <c r="AZ5640" s="9"/>
      <c r="BA5640" s="9"/>
      <c r="BB5640" s="9"/>
      <c r="BC5640" s="9"/>
      <c r="BD5640" s="9"/>
      <c r="BE5640" s="9"/>
      <c r="BF5640" s="9"/>
      <c r="BG5640" s="9"/>
      <c r="BH5640" s="9"/>
      <c r="BI5640" s="9"/>
      <c r="BJ5640" s="9"/>
      <c r="BK5640" s="9"/>
      <c r="BL5640" s="9"/>
      <c r="BM5640" s="9"/>
      <c r="BN5640" s="9"/>
      <c r="BO5640" s="9"/>
      <c r="BP5640" s="9"/>
      <c r="BQ5640" s="9"/>
      <c r="BT5640" s="9"/>
      <c r="BU5640" s="9"/>
      <c r="BX5640" s="9"/>
      <c r="BY5640" s="9"/>
      <c r="CB5640" s="9"/>
      <c r="CC5640" s="9"/>
      <c r="CF5640" s="9"/>
      <c r="CG5640" s="9"/>
      <c r="CJ5640" s="9"/>
      <c r="CK5640" s="9"/>
      <c r="CN5640" s="9"/>
      <c r="CO5640" s="9"/>
      <c r="CP5640" s="9"/>
      <c r="CQ5640" s="9"/>
      <c r="CR5640" s="9"/>
      <c r="CS5640" s="9"/>
      <c r="CT5640" s="9"/>
      <c r="CU5640" s="9"/>
      <c r="CV5640" s="9"/>
      <c r="CW5640" s="9"/>
      <c r="CX5640" s="9"/>
      <c r="CY5640" s="9"/>
      <c r="CZ5640" s="9"/>
      <c r="DA5640" s="9"/>
      <c r="DB5640" s="9"/>
      <c r="DC5640" s="9"/>
      <c r="DD5640" s="9"/>
      <c r="DE5640" s="9"/>
      <c r="DF5640" s="9"/>
      <c r="DG5640" s="9"/>
      <c r="DH5640" s="9"/>
      <c r="DI5640" s="9"/>
      <c r="DJ5640" s="9"/>
      <c r="DK5640" s="9"/>
      <c r="DL5640" s="9"/>
      <c r="DM5640" s="9"/>
      <c r="DN5640" s="9"/>
      <c r="DO5640" s="9"/>
      <c r="DP5640" s="9"/>
      <c r="DQ5640" s="9"/>
      <c r="DR5640" s="9"/>
      <c r="DS5640" s="9"/>
      <c r="DT5640" s="9"/>
      <c r="DU5640" s="9"/>
      <c r="DV5640" s="9"/>
      <c r="DW5640" s="9"/>
      <c r="DX5640" s="9"/>
      <c r="DY5640" s="9"/>
      <c r="DZ5640" s="9"/>
      <c r="EA5640" s="9"/>
    </row>
    <row r="5641" spans="2:131" ht="19.5" customHeight="1" x14ac:dyDescent="0.25">
      <c r="B5641" s="9"/>
      <c r="D5641" s="9"/>
      <c r="G5641" s="9"/>
      <c r="R5641" s="9"/>
      <c r="S5641" s="9"/>
      <c r="T5641" s="9"/>
      <c r="U5641" s="9"/>
      <c r="V5641" s="9"/>
      <c r="W5641" s="9"/>
      <c r="X5641" s="9"/>
      <c r="Y5641" s="9"/>
      <c r="Z5641" s="9"/>
      <c r="AA5641" s="9"/>
      <c r="AB5641" s="9"/>
      <c r="AC5641" s="9"/>
      <c r="AD5641" s="9"/>
      <c r="AE5641" s="9"/>
      <c r="AF5641" s="55"/>
      <c r="AG5641" s="55"/>
      <c r="AH5641" s="9"/>
      <c r="AI5641" s="9"/>
      <c r="AJ5641" s="9"/>
      <c r="AK5641" s="9"/>
      <c r="AL5641" s="9"/>
      <c r="AM5641" s="9"/>
      <c r="AN5641" s="9"/>
      <c r="AO5641" s="9"/>
      <c r="AP5641" s="9"/>
      <c r="AQ5641" s="9"/>
      <c r="AR5641" s="9"/>
      <c r="AS5641" s="9"/>
      <c r="AT5641" s="9"/>
      <c r="AU5641" s="9"/>
      <c r="AV5641" s="9"/>
      <c r="AW5641" s="9"/>
      <c r="AX5641" s="9"/>
      <c r="AY5641" s="9"/>
      <c r="AZ5641" s="9"/>
      <c r="BA5641" s="9"/>
      <c r="BB5641" s="9"/>
      <c r="BC5641" s="9"/>
      <c r="BD5641" s="9"/>
      <c r="BE5641" s="9"/>
      <c r="BF5641" s="9"/>
      <c r="BG5641" s="9"/>
      <c r="BH5641" s="9"/>
      <c r="BI5641" s="9"/>
      <c r="BJ5641" s="9"/>
      <c r="BK5641" s="9"/>
      <c r="BL5641" s="9"/>
      <c r="BM5641" s="9"/>
      <c r="BN5641" s="9"/>
      <c r="BO5641" s="9"/>
      <c r="BP5641" s="9"/>
      <c r="BQ5641" s="9"/>
      <c r="BT5641" s="9"/>
      <c r="BU5641" s="9"/>
      <c r="BX5641" s="9"/>
      <c r="BY5641" s="9"/>
      <c r="CB5641" s="9"/>
      <c r="CC5641" s="9"/>
      <c r="CF5641" s="9"/>
      <c r="CG5641" s="9"/>
      <c r="CJ5641" s="9"/>
      <c r="CK5641" s="9"/>
      <c r="CN5641" s="9"/>
      <c r="CO5641" s="9"/>
      <c r="CP5641" s="9"/>
      <c r="CQ5641" s="9"/>
      <c r="CR5641" s="9"/>
      <c r="CS5641" s="9"/>
      <c r="CT5641" s="9"/>
      <c r="CU5641" s="9"/>
      <c r="CV5641" s="9"/>
      <c r="CW5641" s="9"/>
      <c r="CX5641" s="9"/>
      <c r="CY5641" s="9"/>
      <c r="CZ5641" s="9"/>
      <c r="DA5641" s="9"/>
      <c r="DB5641" s="9"/>
      <c r="DC5641" s="9"/>
      <c r="DD5641" s="9"/>
      <c r="DE5641" s="9"/>
      <c r="DF5641" s="9"/>
      <c r="DG5641" s="9"/>
      <c r="DH5641" s="9"/>
      <c r="DI5641" s="9"/>
      <c r="DJ5641" s="9"/>
      <c r="DK5641" s="9"/>
      <c r="DL5641" s="9"/>
      <c r="DM5641" s="9"/>
      <c r="DN5641" s="9"/>
      <c r="DO5641" s="9"/>
      <c r="DP5641" s="9"/>
      <c r="DQ5641" s="9"/>
      <c r="DR5641" s="9"/>
      <c r="DS5641" s="9"/>
      <c r="DT5641" s="9"/>
      <c r="DU5641" s="9"/>
      <c r="DV5641" s="9"/>
      <c r="DW5641" s="9"/>
      <c r="DX5641" s="9"/>
      <c r="DY5641" s="9"/>
      <c r="DZ5641" s="9"/>
      <c r="EA5641" s="9"/>
    </row>
    <row r="5642" spans="2:131" ht="19.5" customHeight="1" x14ac:dyDescent="0.25">
      <c r="B5642" s="9"/>
      <c r="D5642" s="9"/>
      <c r="G5642" s="9"/>
      <c r="R5642" s="9"/>
      <c r="S5642" s="9"/>
      <c r="T5642" s="9"/>
      <c r="U5642" s="9"/>
      <c r="V5642" s="9"/>
      <c r="W5642" s="9"/>
      <c r="X5642" s="9"/>
      <c r="Y5642" s="9"/>
      <c r="Z5642" s="9"/>
      <c r="AA5642" s="9"/>
      <c r="AB5642" s="9"/>
      <c r="AC5642" s="9"/>
      <c r="AD5642" s="9"/>
      <c r="AE5642" s="9"/>
      <c r="AF5642" s="55"/>
      <c r="AG5642" s="55"/>
      <c r="AH5642" s="9"/>
      <c r="AI5642" s="9"/>
      <c r="AJ5642" s="9"/>
      <c r="AK5642" s="9"/>
      <c r="AL5642" s="9"/>
      <c r="AM5642" s="9"/>
      <c r="AN5642" s="9"/>
      <c r="AO5642" s="9"/>
      <c r="AP5642" s="9"/>
      <c r="AQ5642" s="9"/>
      <c r="AR5642" s="9"/>
      <c r="AS5642" s="9"/>
      <c r="AT5642" s="9"/>
      <c r="AU5642" s="9"/>
      <c r="AV5642" s="9"/>
      <c r="AW5642" s="9"/>
      <c r="AX5642" s="9"/>
      <c r="AY5642" s="9"/>
      <c r="AZ5642" s="9"/>
      <c r="BA5642" s="9"/>
      <c r="BB5642" s="9"/>
      <c r="BC5642" s="9"/>
      <c r="BD5642" s="9"/>
      <c r="BE5642" s="9"/>
      <c r="BF5642" s="9"/>
      <c r="BG5642" s="9"/>
      <c r="BH5642" s="9"/>
      <c r="BI5642" s="9"/>
      <c r="BJ5642" s="9"/>
      <c r="BK5642" s="9"/>
      <c r="BL5642" s="9"/>
      <c r="BM5642" s="9"/>
      <c r="BN5642" s="9"/>
      <c r="BO5642" s="9"/>
      <c r="BP5642" s="9"/>
      <c r="BQ5642" s="9"/>
      <c r="BT5642" s="9"/>
      <c r="BU5642" s="9"/>
      <c r="BX5642" s="9"/>
      <c r="BY5642" s="9"/>
      <c r="CB5642" s="9"/>
      <c r="CC5642" s="9"/>
      <c r="CF5642" s="9"/>
      <c r="CG5642" s="9"/>
      <c r="CJ5642" s="9"/>
      <c r="CK5642" s="9"/>
      <c r="CN5642" s="9"/>
      <c r="CO5642" s="9"/>
      <c r="CP5642" s="9"/>
      <c r="CQ5642" s="9"/>
      <c r="CR5642" s="9"/>
      <c r="CS5642" s="9"/>
      <c r="CT5642" s="9"/>
      <c r="CU5642" s="9"/>
      <c r="CV5642" s="9"/>
      <c r="CW5642" s="9"/>
      <c r="CX5642" s="9"/>
      <c r="CY5642" s="9"/>
      <c r="CZ5642" s="9"/>
      <c r="DA5642" s="9"/>
      <c r="DB5642" s="9"/>
      <c r="DC5642" s="9"/>
      <c r="DD5642" s="9"/>
      <c r="DE5642" s="9"/>
      <c r="DF5642" s="9"/>
      <c r="DG5642" s="9"/>
      <c r="DH5642" s="9"/>
      <c r="DI5642" s="9"/>
      <c r="DJ5642" s="9"/>
      <c r="DK5642" s="9"/>
      <c r="DL5642" s="9"/>
      <c r="DM5642" s="9"/>
      <c r="DN5642" s="9"/>
      <c r="DO5642" s="9"/>
      <c r="DP5642" s="9"/>
      <c r="DQ5642" s="9"/>
      <c r="DR5642" s="9"/>
      <c r="DS5642" s="9"/>
      <c r="DT5642" s="9"/>
      <c r="DU5642" s="9"/>
      <c r="DV5642" s="9"/>
      <c r="DW5642" s="9"/>
      <c r="DX5642" s="9"/>
      <c r="DY5642" s="9"/>
      <c r="DZ5642" s="9"/>
      <c r="EA5642" s="9"/>
    </row>
    <row r="5643" spans="2:131" ht="19.5" customHeight="1" x14ac:dyDescent="0.25">
      <c r="B5643" s="9"/>
      <c r="D5643" s="9"/>
      <c r="G5643" s="9"/>
      <c r="R5643" s="9"/>
      <c r="S5643" s="9"/>
      <c r="T5643" s="9"/>
      <c r="U5643" s="9"/>
      <c r="V5643" s="9"/>
      <c r="W5643" s="9"/>
      <c r="X5643" s="9"/>
      <c r="Y5643" s="9"/>
      <c r="Z5643" s="9"/>
      <c r="AA5643" s="9"/>
      <c r="AB5643" s="9"/>
      <c r="AC5643" s="9"/>
      <c r="AD5643" s="9"/>
      <c r="AE5643" s="9"/>
      <c r="AF5643" s="55"/>
      <c r="AG5643" s="55"/>
      <c r="AH5643" s="9"/>
      <c r="AI5643" s="9"/>
      <c r="AJ5643" s="9"/>
      <c r="AK5643" s="9"/>
      <c r="AL5643" s="9"/>
      <c r="AM5643" s="9"/>
      <c r="AN5643" s="9"/>
      <c r="AO5643" s="9"/>
      <c r="AP5643" s="9"/>
      <c r="AQ5643" s="9"/>
      <c r="AR5643" s="9"/>
      <c r="AS5643" s="9"/>
      <c r="AT5643" s="9"/>
      <c r="AU5643" s="9"/>
      <c r="AV5643" s="9"/>
      <c r="AW5643" s="9"/>
      <c r="AX5643" s="9"/>
      <c r="AY5643" s="9"/>
      <c r="AZ5643" s="9"/>
      <c r="BA5643" s="9"/>
      <c r="BB5643" s="9"/>
      <c r="BC5643" s="9"/>
      <c r="BD5643" s="9"/>
      <c r="BE5643" s="9"/>
      <c r="BF5643" s="9"/>
      <c r="BG5643" s="9"/>
      <c r="BH5643" s="9"/>
      <c r="BI5643" s="9"/>
      <c r="BJ5643" s="9"/>
      <c r="BK5643" s="9"/>
      <c r="BL5643" s="9"/>
      <c r="BM5643" s="9"/>
      <c r="BN5643" s="9"/>
      <c r="BO5643" s="9"/>
      <c r="BP5643" s="9"/>
      <c r="BQ5643" s="9"/>
      <c r="BT5643" s="9"/>
      <c r="BU5643" s="9"/>
      <c r="BX5643" s="9"/>
      <c r="BY5643" s="9"/>
      <c r="CB5643" s="9"/>
      <c r="CC5643" s="9"/>
      <c r="CF5643" s="9"/>
      <c r="CG5643" s="9"/>
      <c r="CJ5643" s="9"/>
      <c r="CK5643" s="9"/>
      <c r="CN5643" s="9"/>
      <c r="CO5643" s="9"/>
      <c r="CP5643" s="9"/>
      <c r="CQ5643" s="9"/>
      <c r="CR5643" s="9"/>
      <c r="CS5643" s="9"/>
      <c r="CT5643" s="9"/>
      <c r="CU5643" s="9"/>
      <c r="CV5643" s="9"/>
      <c r="CW5643" s="9"/>
      <c r="CX5643" s="9"/>
      <c r="CY5643" s="9"/>
      <c r="CZ5643" s="9"/>
      <c r="DA5643" s="9"/>
      <c r="DB5643" s="9"/>
      <c r="DC5643" s="9"/>
      <c r="DD5643" s="9"/>
      <c r="DE5643" s="9"/>
      <c r="DF5643" s="9"/>
      <c r="DG5643" s="9"/>
      <c r="DH5643" s="9"/>
      <c r="DI5643" s="9"/>
      <c r="DJ5643" s="9"/>
      <c r="DK5643" s="9"/>
      <c r="DL5643" s="9"/>
      <c r="DM5643" s="9"/>
      <c r="DN5643" s="9"/>
      <c r="DO5643" s="9"/>
      <c r="DP5643" s="9"/>
      <c r="DQ5643" s="9"/>
      <c r="DR5643" s="9"/>
      <c r="DS5643" s="9"/>
      <c r="DT5643" s="9"/>
      <c r="DU5643" s="9"/>
      <c r="DV5643" s="9"/>
      <c r="DW5643" s="9"/>
      <c r="DX5643" s="9"/>
      <c r="DY5643" s="9"/>
      <c r="DZ5643" s="9"/>
      <c r="EA5643" s="9"/>
    </row>
    <row r="5644" spans="2:131" ht="19.5" customHeight="1" x14ac:dyDescent="0.25">
      <c r="B5644" s="9"/>
      <c r="D5644" s="9"/>
      <c r="G5644" s="9"/>
      <c r="R5644" s="9"/>
      <c r="S5644" s="9"/>
      <c r="T5644" s="9"/>
      <c r="U5644" s="9"/>
      <c r="V5644" s="9"/>
      <c r="W5644" s="9"/>
      <c r="X5644" s="9"/>
      <c r="Y5644" s="9"/>
      <c r="Z5644" s="9"/>
      <c r="AA5644" s="9"/>
      <c r="AB5644" s="9"/>
      <c r="AC5644" s="9"/>
      <c r="AD5644" s="9"/>
      <c r="AE5644" s="9"/>
      <c r="AF5644" s="55"/>
      <c r="AG5644" s="55"/>
      <c r="AH5644" s="9"/>
      <c r="AI5644" s="9"/>
      <c r="AJ5644" s="9"/>
      <c r="AK5644" s="9"/>
      <c r="AL5644" s="9"/>
      <c r="AM5644" s="9"/>
      <c r="AN5644" s="9"/>
      <c r="AO5644" s="9"/>
      <c r="AP5644" s="9"/>
      <c r="AQ5644" s="9"/>
      <c r="AR5644" s="9"/>
      <c r="AS5644" s="9"/>
      <c r="AT5644" s="9"/>
      <c r="AU5644" s="9"/>
      <c r="AV5644" s="9"/>
      <c r="AW5644" s="9"/>
      <c r="AX5644" s="9"/>
      <c r="AY5644" s="9"/>
      <c r="AZ5644" s="9"/>
      <c r="BA5644" s="9"/>
      <c r="BB5644" s="9"/>
      <c r="BC5644" s="9"/>
      <c r="BD5644" s="9"/>
      <c r="BE5644" s="9"/>
      <c r="BF5644" s="9"/>
      <c r="BG5644" s="9"/>
      <c r="BH5644" s="9"/>
      <c r="BI5644" s="9"/>
      <c r="BJ5644" s="9"/>
      <c r="BK5644" s="9"/>
      <c r="BL5644" s="9"/>
      <c r="BM5644" s="9"/>
      <c r="BN5644" s="9"/>
      <c r="BO5644" s="9"/>
      <c r="BP5644" s="9"/>
      <c r="BQ5644" s="9"/>
      <c r="BT5644" s="9"/>
      <c r="BU5644" s="9"/>
      <c r="BX5644" s="9"/>
      <c r="BY5644" s="9"/>
      <c r="CB5644" s="9"/>
      <c r="CC5644" s="9"/>
      <c r="CF5644" s="9"/>
      <c r="CG5644" s="9"/>
      <c r="CJ5644" s="9"/>
      <c r="CK5644" s="9"/>
      <c r="CN5644" s="9"/>
      <c r="CO5644" s="9"/>
      <c r="CP5644" s="9"/>
      <c r="CQ5644" s="9"/>
      <c r="CR5644" s="9"/>
      <c r="CS5644" s="9"/>
      <c r="CT5644" s="9"/>
      <c r="CU5644" s="9"/>
      <c r="CV5644" s="9"/>
      <c r="CW5644" s="9"/>
      <c r="CX5644" s="9"/>
      <c r="CY5644" s="9"/>
      <c r="CZ5644" s="9"/>
      <c r="DA5644" s="9"/>
      <c r="DB5644" s="9"/>
      <c r="DC5644" s="9"/>
      <c r="DD5644" s="9"/>
      <c r="DE5644" s="9"/>
      <c r="DF5644" s="9"/>
      <c r="DG5644" s="9"/>
      <c r="DH5644" s="9"/>
      <c r="DI5644" s="9"/>
      <c r="DJ5644" s="9"/>
      <c r="DK5644" s="9"/>
      <c r="DL5644" s="9"/>
      <c r="DM5644" s="9"/>
      <c r="DN5644" s="9"/>
      <c r="DO5644" s="9"/>
      <c r="DP5644" s="9"/>
      <c r="DQ5644" s="9"/>
      <c r="DR5644" s="9"/>
      <c r="DS5644" s="9"/>
      <c r="DT5644" s="9"/>
      <c r="DU5644" s="9"/>
      <c r="DV5644" s="9"/>
      <c r="DW5644" s="9"/>
      <c r="DX5644" s="9"/>
      <c r="DY5644" s="9"/>
      <c r="DZ5644" s="9"/>
      <c r="EA5644" s="9"/>
    </row>
    <row r="5645" spans="2:131" ht="19.5" customHeight="1" x14ac:dyDescent="0.25">
      <c r="B5645" s="9"/>
      <c r="D5645" s="9"/>
      <c r="G5645" s="9"/>
      <c r="R5645" s="9"/>
      <c r="S5645" s="9"/>
      <c r="T5645" s="9"/>
      <c r="U5645" s="9"/>
      <c r="V5645" s="9"/>
      <c r="W5645" s="9"/>
      <c r="X5645" s="9"/>
      <c r="Y5645" s="9"/>
      <c r="Z5645" s="9"/>
      <c r="AA5645" s="9"/>
      <c r="AB5645" s="9"/>
      <c r="AC5645" s="9"/>
      <c r="AD5645" s="9"/>
      <c r="AE5645" s="9"/>
      <c r="AF5645" s="55"/>
      <c r="AG5645" s="55"/>
      <c r="AH5645" s="9"/>
      <c r="AI5645" s="9"/>
      <c r="AJ5645" s="9"/>
      <c r="AK5645" s="9"/>
      <c r="AL5645" s="9"/>
      <c r="AM5645" s="9"/>
      <c r="AN5645" s="9"/>
      <c r="AO5645" s="9"/>
      <c r="AP5645" s="9"/>
      <c r="AQ5645" s="9"/>
      <c r="AR5645" s="9"/>
      <c r="AS5645" s="9"/>
      <c r="AT5645" s="9"/>
      <c r="AU5645" s="9"/>
      <c r="AV5645" s="9"/>
      <c r="AW5645" s="9"/>
      <c r="AX5645" s="9"/>
      <c r="AY5645" s="9"/>
      <c r="AZ5645" s="9"/>
      <c r="BA5645" s="9"/>
      <c r="BB5645" s="9"/>
      <c r="BC5645" s="9"/>
      <c r="BD5645" s="9"/>
      <c r="BE5645" s="9"/>
      <c r="BF5645" s="9"/>
      <c r="BG5645" s="9"/>
      <c r="BH5645" s="9"/>
      <c r="BI5645" s="9"/>
      <c r="BJ5645" s="9"/>
      <c r="BK5645" s="9"/>
      <c r="BL5645" s="9"/>
      <c r="BM5645" s="9"/>
      <c r="BN5645" s="9"/>
      <c r="BO5645" s="9"/>
      <c r="BP5645" s="9"/>
      <c r="BQ5645" s="9"/>
      <c r="BT5645" s="9"/>
      <c r="BU5645" s="9"/>
      <c r="BX5645" s="9"/>
      <c r="BY5645" s="9"/>
      <c r="CB5645" s="9"/>
      <c r="CC5645" s="9"/>
      <c r="CF5645" s="9"/>
      <c r="CG5645" s="9"/>
      <c r="CJ5645" s="9"/>
      <c r="CK5645" s="9"/>
      <c r="CN5645" s="9"/>
      <c r="CO5645" s="9"/>
      <c r="CP5645" s="9"/>
      <c r="CQ5645" s="9"/>
      <c r="CR5645" s="9"/>
      <c r="CS5645" s="9"/>
      <c r="CT5645" s="9"/>
      <c r="CU5645" s="9"/>
      <c r="CV5645" s="9"/>
      <c r="CW5645" s="9"/>
      <c r="CX5645" s="9"/>
      <c r="CY5645" s="9"/>
      <c r="CZ5645" s="9"/>
      <c r="DA5645" s="9"/>
      <c r="DB5645" s="9"/>
      <c r="DC5645" s="9"/>
      <c r="DD5645" s="9"/>
      <c r="DE5645" s="9"/>
      <c r="DF5645" s="9"/>
      <c r="DG5645" s="9"/>
      <c r="DH5645" s="9"/>
      <c r="DI5645" s="9"/>
      <c r="DJ5645" s="9"/>
      <c r="DK5645" s="9"/>
      <c r="DL5645" s="9"/>
      <c r="DM5645" s="9"/>
      <c r="DN5645" s="9"/>
      <c r="DO5645" s="9"/>
      <c r="DP5645" s="9"/>
      <c r="DQ5645" s="9"/>
      <c r="DR5645" s="9"/>
      <c r="DS5645" s="9"/>
      <c r="DT5645" s="9"/>
      <c r="DU5645" s="9"/>
      <c r="DV5645" s="9"/>
      <c r="DW5645" s="9"/>
      <c r="DX5645" s="9"/>
      <c r="DY5645" s="9"/>
      <c r="DZ5645" s="9"/>
      <c r="EA5645" s="9"/>
    </row>
    <row r="5646" spans="2:131" ht="19.5" customHeight="1" x14ac:dyDescent="0.25">
      <c r="B5646" s="9"/>
      <c r="D5646" s="9"/>
      <c r="G5646" s="9"/>
      <c r="R5646" s="9"/>
      <c r="S5646" s="9"/>
      <c r="T5646" s="9"/>
      <c r="U5646" s="9"/>
      <c r="V5646" s="9"/>
      <c r="W5646" s="9"/>
      <c r="X5646" s="9"/>
      <c r="Y5646" s="9"/>
      <c r="Z5646" s="9"/>
      <c r="AA5646" s="9"/>
      <c r="AB5646" s="9"/>
      <c r="AC5646" s="9"/>
      <c r="AD5646" s="9"/>
      <c r="AE5646" s="9"/>
      <c r="AF5646" s="55"/>
      <c r="AG5646" s="55"/>
      <c r="AH5646" s="9"/>
      <c r="AI5646" s="9"/>
      <c r="AJ5646" s="9"/>
      <c r="AK5646" s="9"/>
      <c r="AL5646" s="9"/>
      <c r="AM5646" s="9"/>
      <c r="AN5646" s="9"/>
      <c r="AO5646" s="9"/>
      <c r="AP5646" s="9"/>
      <c r="AQ5646" s="9"/>
      <c r="AR5646" s="9"/>
      <c r="AS5646" s="9"/>
      <c r="AT5646" s="9"/>
      <c r="AU5646" s="9"/>
      <c r="AV5646" s="9"/>
      <c r="AW5646" s="9"/>
      <c r="AX5646" s="9"/>
      <c r="AY5646" s="9"/>
      <c r="AZ5646" s="9"/>
      <c r="BA5646" s="9"/>
      <c r="BB5646" s="9"/>
      <c r="BC5646" s="9"/>
      <c r="BD5646" s="9"/>
      <c r="BE5646" s="9"/>
      <c r="BF5646" s="9"/>
      <c r="BG5646" s="9"/>
      <c r="BH5646" s="9"/>
      <c r="BI5646" s="9"/>
      <c r="BJ5646" s="9"/>
      <c r="BK5646" s="9"/>
      <c r="BL5646" s="9"/>
      <c r="BM5646" s="9"/>
      <c r="BN5646" s="9"/>
      <c r="BO5646" s="9"/>
      <c r="BP5646" s="9"/>
      <c r="BQ5646" s="9"/>
      <c r="BT5646" s="9"/>
      <c r="BU5646" s="9"/>
      <c r="BX5646" s="9"/>
      <c r="BY5646" s="9"/>
      <c r="CB5646" s="9"/>
      <c r="CC5646" s="9"/>
      <c r="CF5646" s="9"/>
      <c r="CG5646" s="9"/>
      <c r="CJ5646" s="9"/>
      <c r="CK5646" s="9"/>
      <c r="CN5646" s="9"/>
      <c r="CO5646" s="9"/>
      <c r="CP5646" s="9"/>
      <c r="CQ5646" s="9"/>
      <c r="CR5646" s="9"/>
      <c r="CS5646" s="9"/>
      <c r="CT5646" s="9"/>
      <c r="CU5646" s="9"/>
      <c r="CV5646" s="9"/>
      <c r="CW5646" s="9"/>
      <c r="CX5646" s="9"/>
      <c r="CY5646" s="9"/>
      <c r="CZ5646" s="9"/>
      <c r="DA5646" s="9"/>
      <c r="DB5646" s="9"/>
      <c r="DC5646" s="9"/>
      <c r="DD5646" s="9"/>
      <c r="DE5646" s="9"/>
      <c r="DF5646" s="9"/>
      <c r="DG5646" s="9"/>
      <c r="DH5646" s="9"/>
      <c r="DI5646" s="9"/>
      <c r="DJ5646" s="9"/>
      <c r="DK5646" s="9"/>
      <c r="DL5646" s="9"/>
      <c r="DM5646" s="9"/>
      <c r="DN5646" s="9"/>
      <c r="DO5646" s="9"/>
      <c r="DP5646" s="9"/>
      <c r="DQ5646" s="9"/>
      <c r="DR5646" s="9"/>
      <c r="DS5646" s="9"/>
      <c r="DT5646" s="9"/>
      <c r="DU5646" s="9"/>
      <c r="DV5646" s="9"/>
      <c r="DW5646" s="9"/>
      <c r="DX5646" s="9"/>
      <c r="DY5646" s="9"/>
      <c r="DZ5646" s="9"/>
      <c r="EA5646" s="9"/>
    </row>
    <row r="5647" spans="2:131" ht="19.5" customHeight="1" x14ac:dyDescent="0.25">
      <c r="B5647" s="9"/>
      <c r="D5647" s="9"/>
      <c r="G5647" s="9"/>
      <c r="R5647" s="9"/>
      <c r="S5647" s="9"/>
      <c r="T5647" s="9"/>
      <c r="U5647" s="9"/>
      <c r="V5647" s="9"/>
      <c r="W5647" s="9"/>
      <c r="X5647" s="9"/>
      <c r="Y5647" s="9"/>
      <c r="Z5647" s="9"/>
      <c r="AA5647" s="9"/>
      <c r="AB5647" s="9"/>
      <c r="AC5647" s="9"/>
      <c r="AD5647" s="9"/>
      <c r="AE5647" s="9"/>
      <c r="AF5647" s="55"/>
      <c r="AG5647" s="55"/>
      <c r="AH5647" s="9"/>
      <c r="AI5647" s="9"/>
      <c r="AJ5647" s="9"/>
      <c r="AK5647" s="9"/>
      <c r="AL5647" s="9"/>
      <c r="AM5647" s="9"/>
      <c r="AN5647" s="9"/>
      <c r="AO5647" s="9"/>
      <c r="AP5647" s="9"/>
      <c r="AQ5647" s="9"/>
      <c r="AR5647" s="9"/>
      <c r="AS5647" s="9"/>
      <c r="AT5647" s="9"/>
      <c r="AU5647" s="9"/>
      <c r="AV5647" s="9"/>
      <c r="AW5647" s="9"/>
      <c r="AX5647" s="9"/>
      <c r="AY5647" s="9"/>
      <c r="AZ5647" s="9"/>
      <c r="BA5647" s="9"/>
      <c r="BB5647" s="9"/>
      <c r="BC5647" s="9"/>
      <c r="BD5647" s="9"/>
      <c r="BE5647" s="9"/>
      <c r="BF5647" s="9"/>
      <c r="BG5647" s="9"/>
      <c r="BH5647" s="9"/>
      <c r="BI5647" s="9"/>
      <c r="BJ5647" s="9"/>
      <c r="BK5647" s="9"/>
      <c r="BL5647" s="9"/>
      <c r="BM5647" s="9"/>
      <c r="BN5647" s="9"/>
      <c r="BO5647" s="9"/>
      <c r="BP5647" s="9"/>
      <c r="BQ5647" s="9"/>
      <c r="BT5647" s="9"/>
      <c r="BU5647" s="9"/>
      <c r="BX5647" s="9"/>
      <c r="BY5647" s="9"/>
      <c r="CB5647" s="9"/>
      <c r="CC5647" s="9"/>
      <c r="CF5647" s="9"/>
      <c r="CG5647" s="9"/>
      <c r="CJ5647" s="9"/>
      <c r="CK5647" s="9"/>
      <c r="CN5647" s="9"/>
      <c r="CO5647" s="9"/>
      <c r="CP5647" s="9"/>
      <c r="CQ5647" s="9"/>
      <c r="CR5647" s="9"/>
      <c r="CS5647" s="9"/>
      <c r="CT5647" s="9"/>
      <c r="CU5647" s="9"/>
      <c r="CV5647" s="9"/>
      <c r="CW5647" s="9"/>
      <c r="CX5647" s="9"/>
      <c r="CY5647" s="9"/>
      <c r="CZ5647" s="9"/>
      <c r="DA5647" s="9"/>
      <c r="DB5647" s="9"/>
      <c r="DC5647" s="9"/>
      <c r="DD5647" s="9"/>
      <c r="DE5647" s="9"/>
      <c r="DF5647" s="9"/>
      <c r="DG5647" s="9"/>
      <c r="DH5647" s="9"/>
      <c r="DI5647" s="9"/>
      <c r="DJ5647" s="9"/>
      <c r="DK5647" s="9"/>
      <c r="DL5647" s="9"/>
      <c r="DM5647" s="9"/>
      <c r="DN5647" s="9"/>
      <c r="DO5647" s="9"/>
      <c r="DP5647" s="9"/>
      <c r="DQ5647" s="9"/>
      <c r="DR5647" s="9"/>
      <c r="DS5647" s="9"/>
      <c r="DT5647" s="9"/>
      <c r="DU5647" s="9"/>
      <c r="DV5647" s="9"/>
      <c r="DW5647" s="9"/>
      <c r="DX5647" s="9"/>
      <c r="DY5647" s="9"/>
      <c r="DZ5647" s="9"/>
      <c r="EA5647" s="9"/>
    </row>
    <row r="5648" spans="2:131" ht="19.5" customHeight="1" x14ac:dyDescent="0.25">
      <c r="B5648" s="9"/>
      <c r="D5648" s="9"/>
      <c r="G5648" s="9"/>
      <c r="R5648" s="9"/>
      <c r="S5648" s="9"/>
      <c r="T5648" s="9"/>
      <c r="U5648" s="9"/>
      <c r="V5648" s="9"/>
      <c r="W5648" s="9"/>
      <c r="X5648" s="9"/>
      <c r="Y5648" s="9"/>
      <c r="Z5648" s="9"/>
      <c r="AA5648" s="9"/>
      <c r="AB5648" s="9"/>
      <c r="AC5648" s="9"/>
      <c r="AD5648" s="9"/>
      <c r="AE5648" s="9"/>
      <c r="AF5648" s="55"/>
      <c r="AG5648" s="55"/>
      <c r="AH5648" s="9"/>
      <c r="AI5648" s="9"/>
      <c r="AJ5648" s="9"/>
      <c r="AK5648" s="9"/>
      <c r="AL5648" s="9"/>
      <c r="AM5648" s="9"/>
      <c r="AN5648" s="9"/>
      <c r="AO5648" s="9"/>
      <c r="AP5648" s="9"/>
      <c r="AQ5648" s="9"/>
      <c r="AR5648" s="9"/>
      <c r="AS5648" s="9"/>
      <c r="AT5648" s="9"/>
      <c r="AU5648" s="9"/>
      <c r="AV5648" s="9"/>
      <c r="AW5648" s="9"/>
      <c r="AX5648" s="9"/>
      <c r="AY5648" s="9"/>
      <c r="AZ5648" s="9"/>
      <c r="BA5648" s="9"/>
      <c r="BB5648" s="9"/>
      <c r="BC5648" s="9"/>
      <c r="BD5648" s="9"/>
      <c r="BE5648" s="9"/>
      <c r="BF5648" s="9"/>
      <c r="BG5648" s="9"/>
      <c r="BH5648" s="9"/>
      <c r="BI5648" s="9"/>
      <c r="BJ5648" s="9"/>
      <c r="BK5648" s="9"/>
      <c r="BL5648" s="9"/>
      <c r="BM5648" s="9"/>
      <c r="BN5648" s="9"/>
      <c r="BO5648" s="9"/>
      <c r="BP5648" s="9"/>
      <c r="BQ5648" s="9"/>
      <c r="BT5648" s="9"/>
      <c r="BU5648" s="9"/>
      <c r="BX5648" s="9"/>
      <c r="BY5648" s="9"/>
      <c r="CB5648" s="9"/>
      <c r="CC5648" s="9"/>
      <c r="CF5648" s="9"/>
      <c r="CG5648" s="9"/>
      <c r="CJ5648" s="9"/>
      <c r="CK5648" s="9"/>
      <c r="CN5648" s="9"/>
      <c r="CO5648" s="9"/>
      <c r="CP5648" s="9"/>
      <c r="CQ5648" s="9"/>
      <c r="CR5648" s="9"/>
      <c r="CS5648" s="9"/>
      <c r="CT5648" s="9"/>
      <c r="CU5648" s="9"/>
      <c r="CV5648" s="9"/>
      <c r="CW5648" s="9"/>
      <c r="CX5648" s="9"/>
      <c r="CY5648" s="9"/>
      <c r="CZ5648" s="9"/>
      <c r="DA5648" s="9"/>
      <c r="DB5648" s="9"/>
      <c r="DC5648" s="9"/>
      <c r="DD5648" s="9"/>
      <c r="DE5648" s="9"/>
      <c r="DF5648" s="9"/>
      <c r="DG5648" s="9"/>
      <c r="DH5648" s="9"/>
      <c r="DI5648" s="9"/>
      <c r="DJ5648" s="9"/>
      <c r="DK5648" s="9"/>
      <c r="DL5648" s="9"/>
      <c r="DM5648" s="9"/>
      <c r="DN5648" s="9"/>
      <c r="DO5648" s="9"/>
      <c r="DP5648" s="9"/>
      <c r="DQ5648" s="9"/>
      <c r="DR5648" s="9"/>
      <c r="DS5648" s="9"/>
      <c r="DT5648" s="9"/>
      <c r="DU5648" s="9"/>
      <c r="DV5648" s="9"/>
      <c r="DW5648" s="9"/>
      <c r="DX5648" s="9"/>
      <c r="DY5648" s="9"/>
      <c r="DZ5648" s="9"/>
      <c r="EA5648" s="9"/>
    </row>
    <row r="5649" spans="2:131" ht="19.5" customHeight="1" x14ac:dyDescent="0.25">
      <c r="B5649" s="9"/>
      <c r="D5649" s="9"/>
      <c r="G5649" s="9"/>
      <c r="R5649" s="9"/>
      <c r="S5649" s="9"/>
      <c r="T5649" s="9"/>
      <c r="U5649" s="9"/>
      <c r="V5649" s="9"/>
      <c r="W5649" s="9"/>
      <c r="X5649" s="9"/>
      <c r="Y5649" s="9"/>
      <c r="Z5649" s="9"/>
      <c r="AA5649" s="9"/>
      <c r="AB5649" s="9"/>
      <c r="AC5649" s="9"/>
      <c r="AD5649" s="9"/>
      <c r="AE5649" s="9"/>
      <c r="AF5649" s="55"/>
      <c r="AG5649" s="55"/>
      <c r="AH5649" s="9"/>
      <c r="AI5649" s="9"/>
      <c r="AJ5649" s="9"/>
      <c r="AK5649" s="9"/>
      <c r="AL5649" s="9"/>
      <c r="AM5649" s="9"/>
      <c r="AN5649" s="9"/>
      <c r="AO5649" s="9"/>
      <c r="AP5649" s="9"/>
      <c r="AQ5649" s="9"/>
      <c r="AR5649" s="9"/>
      <c r="AS5649" s="9"/>
      <c r="AT5649" s="9"/>
      <c r="AU5649" s="9"/>
      <c r="AV5649" s="9"/>
      <c r="AW5649" s="9"/>
      <c r="AX5649" s="9"/>
      <c r="AY5649" s="9"/>
      <c r="AZ5649" s="9"/>
      <c r="BA5649" s="9"/>
      <c r="BB5649" s="9"/>
      <c r="BC5649" s="9"/>
      <c r="BD5649" s="9"/>
      <c r="BE5649" s="9"/>
      <c r="BF5649" s="9"/>
      <c r="BG5649" s="9"/>
      <c r="BH5649" s="9"/>
      <c r="BI5649" s="9"/>
      <c r="BJ5649" s="9"/>
      <c r="BK5649" s="9"/>
      <c r="BL5649" s="9"/>
      <c r="BM5649" s="9"/>
      <c r="BN5649" s="9"/>
      <c r="BO5649" s="9"/>
      <c r="BP5649" s="9"/>
      <c r="BQ5649" s="9"/>
      <c r="BT5649" s="9"/>
      <c r="BU5649" s="9"/>
      <c r="BX5649" s="9"/>
      <c r="BY5649" s="9"/>
      <c r="CB5649" s="9"/>
      <c r="CC5649" s="9"/>
      <c r="CF5649" s="9"/>
      <c r="CG5649" s="9"/>
      <c r="CJ5649" s="9"/>
      <c r="CK5649" s="9"/>
      <c r="CN5649" s="9"/>
      <c r="CO5649" s="9"/>
      <c r="CP5649" s="9"/>
      <c r="CQ5649" s="9"/>
      <c r="CR5649" s="9"/>
      <c r="CS5649" s="9"/>
      <c r="CT5649" s="9"/>
      <c r="CU5649" s="9"/>
      <c r="CV5649" s="9"/>
      <c r="CW5649" s="9"/>
      <c r="CX5649" s="9"/>
      <c r="CY5649" s="9"/>
      <c r="CZ5649" s="9"/>
      <c r="DA5649" s="9"/>
      <c r="DB5649" s="9"/>
      <c r="DC5649" s="9"/>
      <c r="DD5649" s="9"/>
      <c r="DE5649" s="9"/>
      <c r="DF5649" s="9"/>
      <c r="DG5649" s="9"/>
      <c r="DH5649" s="9"/>
      <c r="DI5649" s="9"/>
      <c r="DJ5649" s="9"/>
      <c r="DK5649" s="9"/>
      <c r="DL5649" s="9"/>
      <c r="DM5649" s="9"/>
      <c r="DN5649" s="9"/>
      <c r="DO5649" s="9"/>
      <c r="DP5649" s="9"/>
      <c r="DQ5649" s="9"/>
      <c r="DR5649" s="9"/>
      <c r="DS5649" s="9"/>
      <c r="DT5649" s="9"/>
      <c r="DU5649" s="9"/>
      <c r="DV5649" s="9"/>
      <c r="DW5649" s="9"/>
      <c r="DX5649" s="9"/>
      <c r="DY5649" s="9"/>
      <c r="DZ5649" s="9"/>
      <c r="EA5649" s="9"/>
    </row>
    <row r="5650" spans="2:131" ht="19.5" customHeight="1" x14ac:dyDescent="0.25">
      <c r="B5650" s="9"/>
      <c r="D5650" s="9"/>
      <c r="G5650" s="9"/>
      <c r="R5650" s="9"/>
      <c r="S5650" s="9"/>
      <c r="T5650" s="9"/>
      <c r="U5650" s="9"/>
      <c r="V5650" s="9"/>
      <c r="W5650" s="9"/>
      <c r="X5650" s="9"/>
      <c r="Y5650" s="9"/>
      <c r="Z5650" s="9"/>
      <c r="AA5650" s="9"/>
      <c r="AB5650" s="9"/>
      <c r="AC5650" s="9"/>
      <c r="AD5650" s="9"/>
      <c r="AE5650" s="9"/>
      <c r="AF5650" s="55"/>
      <c r="AG5650" s="55"/>
      <c r="AH5650" s="9"/>
      <c r="AI5650" s="9"/>
      <c r="AJ5650" s="9"/>
      <c r="AK5650" s="9"/>
      <c r="AL5650" s="9"/>
      <c r="AM5650" s="9"/>
      <c r="AN5650" s="9"/>
      <c r="AO5650" s="9"/>
      <c r="AP5650" s="9"/>
      <c r="AQ5650" s="9"/>
      <c r="AR5650" s="9"/>
      <c r="AS5650" s="9"/>
      <c r="AT5650" s="9"/>
      <c r="AU5650" s="9"/>
      <c r="AV5650" s="9"/>
      <c r="AW5650" s="9"/>
      <c r="AX5650" s="9"/>
      <c r="AY5650" s="9"/>
      <c r="AZ5650" s="9"/>
      <c r="BA5650" s="9"/>
      <c r="BB5650" s="9"/>
      <c r="BC5650" s="9"/>
      <c r="BD5650" s="9"/>
      <c r="BE5650" s="9"/>
      <c r="BF5650" s="9"/>
      <c r="BG5650" s="9"/>
      <c r="BH5650" s="9"/>
      <c r="BI5650" s="9"/>
      <c r="BJ5650" s="9"/>
      <c r="BK5650" s="9"/>
      <c r="BL5650" s="9"/>
      <c r="BM5650" s="9"/>
      <c r="BN5650" s="9"/>
      <c r="BO5650" s="9"/>
      <c r="BP5650" s="9"/>
      <c r="BQ5650" s="9"/>
      <c r="BT5650" s="9"/>
      <c r="BU5650" s="9"/>
      <c r="BX5650" s="9"/>
      <c r="BY5650" s="9"/>
      <c r="CB5650" s="9"/>
      <c r="CC5650" s="9"/>
      <c r="CF5650" s="9"/>
      <c r="CG5650" s="9"/>
      <c r="CJ5650" s="9"/>
      <c r="CK5650" s="9"/>
      <c r="CN5650" s="9"/>
      <c r="CO5650" s="9"/>
      <c r="CP5650" s="9"/>
      <c r="CQ5650" s="9"/>
      <c r="CR5650" s="9"/>
      <c r="CS5650" s="9"/>
      <c r="CT5650" s="9"/>
      <c r="CU5650" s="9"/>
      <c r="CV5650" s="9"/>
      <c r="CW5650" s="9"/>
      <c r="CX5650" s="9"/>
      <c r="CY5650" s="9"/>
      <c r="CZ5650" s="9"/>
      <c r="DA5650" s="9"/>
      <c r="DB5650" s="9"/>
      <c r="DC5650" s="9"/>
      <c r="DD5650" s="9"/>
      <c r="DE5650" s="9"/>
      <c r="DF5650" s="9"/>
      <c r="DG5650" s="9"/>
      <c r="DH5650" s="9"/>
      <c r="DI5650" s="9"/>
      <c r="DJ5650" s="9"/>
      <c r="DK5650" s="9"/>
      <c r="DL5650" s="9"/>
      <c r="DM5650" s="9"/>
      <c r="DN5650" s="9"/>
      <c r="DO5650" s="9"/>
      <c r="DP5650" s="9"/>
      <c r="DQ5650" s="9"/>
      <c r="DR5650" s="9"/>
      <c r="DS5650" s="9"/>
      <c r="DT5650" s="9"/>
      <c r="DU5650" s="9"/>
      <c r="DV5650" s="9"/>
      <c r="DW5650" s="9"/>
      <c r="DX5650" s="9"/>
      <c r="DY5650" s="9"/>
      <c r="DZ5650" s="9"/>
      <c r="EA5650" s="9"/>
    </row>
    <row r="5651" spans="2:131" ht="19.5" customHeight="1" x14ac:dyDescent="0.25">
      <c r="B5651" s="9"/>
      <c r="D5651" s="9"/>
      <c r="G5651" s="9"/>
      <c r="R5651" s="9"/>
      <c r="S5651" s="9"/>
      <c r="T5651" s="9"/>
      <c r="U5651" s="9"/>
      <c r="V5651" s="9"/>
      <c r="W5651" s="9"/>
      <c r="X5651" s="9"/>
      <c r="Y5651" s="9"/>
      <c r="Z5651" s="9"/>
      <c r="AA5651" s="9"/>
      <c r="AB5651" s="9"/>
      <c r="AC5651" s="9"/>
      <c r="AD5651" s="9"/>
      <c r="AE5651" s="9"/>
      <c r="AF5651" s="55"/>
      <c r="AG5651" s="55"/>
      <c r="AH5651" s="9"/>
      <c r="AI5651" s="9"/>
      <c r="AJ5651" s="9"/>
      <c r="AK5651" s="9"/>
      <c r="AL5651" s="9"/>
      <c r="AM5651" s="9"/>
      <c r="AN5651" s="9"/>
      <c r="AO5651" s="9"/>
      <c r="AP5651" s="9"/>
      <c r="AQ5651" s="9"/>
      <c r="AR5651" s="9"/>
      <c r="AS5651" s="9"/>
      <c r="AT5651" s="9"/>
      <c r="AU5651" s="9"/>
      <c r="AV5651" s="9"/>
      <c r="AW5651" s="9"/>
      <c r="AX5651" s="9"/>
      <c r="AY5651" s="9"/>
      <c r="AZ5651" s="9"/>
      <c r="BA5651" s="9"/>
      <c r="BB5651" s="9"/>
      <c r="BC5651" s="9"/>
      <c r="BD5651" s="9"/>
      <c r="BE5651" s="9"/>
      <c r="BF5651" s="9"/>
      <c r="BG5651" s="9"/>
      <c r="BH5651" s="9"/>
      <c r="BI5651" s="9"/>
      <c r="BJ5651" s="9"/>
      <c r="BK5651" s="9"/>
      <c r="BL5651" s="9"/>
      <c r="BM5651" s="9"/>
      <c r="BN5651" s="9"/>
      <c r="BO5651" s="9"/>
      <c r="BP5651" s="9"/>
      <c r="BQ5651" s="9"/>
      <c r="BT5651" s="9"/>
      <c r="BU5651" s="9"/>
      <c r="BX5651" s="9"/>
      <c r="BY5651" s="9"/>
      <c r="CB5651" s="9"/>
      <c r="CC5651" s="9"/>
      <c r="CF5651" s="9"/>
      <c r="CG5651" s="9"/>
      <c r="CJ5651" s="9"/>
      <c r="CK5651" s="9"/>
      <c r="CN5651" s="9"/>
      <c r="CO5651" s="9"/>
      <c r="CP5651" s="9"/>
      <c r="CQ5651" s="9"/>
      <c r="CR5651" s="9"/>
      <c r="CS5651" s="9"/>
      <c r="CT5651" s="9"/>
      <c r="CU5651" s="9"/>
      <c r="CV5651" s="9"/>
      <c r="CW5651" s="9"/>
      <c r="CX5651" s="9"/>
      <c r="CY5651" s="9"/>
      <c r="CZ5651" s="9"/>
      <c r="DA5651" s="9"/>
      <c r="DB5651" s="9"/>
      <c r="DC5651" s="9"/>
      <c r="DD5651" s="9"/>
      <c r="DE5651" s="9"/>
      <c r="DF5651" s="9"/>
      <c r="DG5651" s="9"/>
      <c r="DH5651" s="9"/>
      <c r="DI5651" s="9"/>
      <c r="DJ5651" s="9"/>
      <c r="DK5651" s="9"/>
      <c r="DL5651" s="9"/>
      <c r="DM5651" s="9"/>
      <c r="DN5651" s="9"/>
      <c r="DO5651" s="9"/>
      <c r="DP5651" s="9"/>
      <c r="DQ5651" s="9"/>
      <c r="DR5651" s="9"/>
      <c r="DS5651" s="9"/>
      <c r="DT5651" s="9"/>
      <c r="DU5651" s="9"/>
      <c r="DV5651" s="9"/>
      <c r="DW5651" s="9"/>
      <c r="DX5651" s="9"/>
      <c r="DY5651" s="9"/>
      <c r="DZ5651" s="9"/>
      <c r="EA5651" s="9"/>
    </row>
    <row r="5652" spans="2:131" ht="19.5" customHeight="1" x14ac:dyDescent="0.25">
      <c r="B5652" s="9"/>
      <c r="D5652" s="9"/>
      <c r="G5652" s="9"/>
      <c r="R5652" s="9"/>
      <c r="S5652" s="9"/>
      <c r="T5652" s="9"/>
      <c r="U5652" s="9"/>
      <c r="V5652" s="9"/>
      <c r="W5652" s="9"/>
      <c r="X5652" s="9"/>
      <c r="Y5652" s="9"/>
      <c r="Z5652" s="9"/>
      <c r="AA5652" s="9"/>
      <c r="AB5652" s="9"/>
      <c r="AC5652" s="9"/>
      <c r="AD5652" s="9"/>
      <c r="AE5652" s="9"/>
      <c r="AF5652" s="55"/>
      <c r="AG5652" s="55"/>
      <c r="AH5652" s="9"/>
      <c r="AI5652" s="9"/>
      <c r="AJ5652" s="9"/>
      <c r="AK5652" s="9"/>
      <c r="AL5652" s="9"/>
      <c r="AM5652" s="9"/>
      <c r="AN5652" s="9"/>
      <c r="AO5652" s="9"/>
      <c r="AP5652" s="9"/>
      <c r="AQ5652" s="9"/>
      <c r="AR5652" s="9"/>
      <c r="AS5652" s="9"/>
      <c r="AT5652" s="9"/>
      <c r="AU5652" s="9"/>
      <c r="AV5652" s="9"/>
      <c r="AW5652" s="9"/>
      <c r="AX5652" s="9"/>
      <c r="AY5652" s="9"/>
      <c r="AZ5652" s="9"/>
      <c r="BA5652" s="9"/>
      <c r="BB5652" s="9"/>
      <c r="BC5652" s="9"/>
      <c r="BD5652" s="9"/>
      <c r="BE5652" s="9"/>
      <c r="BF5652" s="9"/>
      <c r="BG5652" s="9"/>
      <c r="BH5652" s="9"/>
      <c r="BI5652" s="9"/>
      <c r="BJ5652" s="9"/>
      <c r="BK5652" s="9"/>
      <c r="BL5652" s="9"/>
      <c r="BM5652" s="9"/>
      <c r="BN5652" s="9"/>
      <c r="BO5652" s="9"/>
      <c r="BP5652" s="9"/>
      <c r="BQ5652" s="9"/>
      <c r="BT5652" s="9"/>
      <c r="BU5652" s="9"/>
      <c r="BX5652" s="9"/>
      <c r="BY5652" s="9"/>
      <c r="CB5652" s="9"/>
      <c r="CC5652" s="9"/>
      <c r="CF5652" s="9"/>
      <c r="CG5652" s="9"/>
      <c r="CJ5652" s="9"/>
      <c r="CK5652" s="9"/>
      <c r="CN5652" s="9"/>
      <c r="CO5652" s="9"/>
      <c r="CP5652" s="9"/>
      <c r="CQ5652" s="9"/>
      <c r="CR5652" s="9"/>
      <c r="CS5652" s="9"/>
      <c r="CT5652" s="9"/>
      <c r="CU5652" s="9"/>
      <c r="CV5652" s="9"/>
      <c r="CW5652" s="9"/>
      <c r="CX5652" s="9"/>
      <c r="CY5652" s="9"/>
      <c r="CZ5652" s="9"/>
      <c r="DA5652" s="9"/>
      <c r="DB5652" s="9"/>
      <c r="DC5652" s="9"/>
      <c r="DD5652" s="9"/>
      <c r="DE5652" s="9"/>
      <c r="DF5652" s="9"/>
      <c r="DG5652" s="9"/>
      <c r="DH5652" s="9"/>
      <c r="DI5652" s="9"/>
      <c r="DJ5652" s="9"/>
      <c r="DK5652" s="9"/>
      <c r="DL5652" s="9"/>
      <c r="DM5652" s="9"/>
      <c r="DN5652" s="9"/>
      <c r="DO5652" s="9"/>
      <c r="DP5652" s="9"/>
      <c r="DQ5652" s="9"/>
      <c r="DR5652" s="9"/>
      <c r="DS5652" s="9"/>
      <c r="DT5652" s="9"/>
      <c r="DU5652" s="9"/>
      <c r="DV5652" s="9"/>
      <c r="DW5652" s="9"/>
      <c r="DX5652" s="9"/>
      <c r="DY5652" s="9"/>
      <c r="DZ5652" s="9"/>
      <c r="EA5652" s="9"/>
    </row>
    <row r="5653" spans="2:131" ht="19.5" customHeight="1" x14ac:dyDescent="0.25">
      <c r="B5653" s="9"/>
      <c r="D5653" s="9"/>
      <c r="G5653" s="9"/>
      <c r="R5653" s="9"/>
      <c r="S5653" s="9"/>
      <c r="T5653" s="9"/>
      <c r="U5653" s="9"/>
      <c r="V5653" s="9"/>
      <c r="W5653" s="9"/>
      <c r="X5653" s="9"/>
      <c r="Y5653" s="9"/>
      <c r="Z5653" s="9"/>
      <c r="AA5653" s="9"/>
      <c r="AB5653" s="9"/>
      <c r="AC5653" s="9"/>
      <c r="AD5653" s="9"/>
      <c r="AE5653" s="9"/>
      <c r="AF5653" s="55"/>
      <c r="AG5653" s="55"/>
      <c r="AH5653" s="9"/>
      <c r="AI5653" s="9"/>
      <c r="AJ5653" s="9"/>
      <c r="AK5653" s="9"/>
      <c r="AL5653" s="9"/>
      <c r="AM5653" s="9"/>
      <c r="AN5653" s="9"/>
      <c r="AO5653" s="9"/>
      <c r="AP5653" s="9"/>
      <c r="AQ5653" s="9"/>
      <c r="AR5653" s="9"/>
      <c r="AS5653" s="9"/>
      <c r="AT5653" s="9"/>
      <c r="AU5653" s="9"/>
      <c r="AV5653" s="9"/>
      <c r="AW5653" s="9"/>
      <c r="AX5653" s="9"/>
      <c r="AY5653" s="9"/>
      <c r="AZ5653" s="9"/>
      <c r="BA5653" s="9"/>
      <c r="BB5653" s="9"/>
      <c r="BC5653" s="9"/>
      <c r="BD5653" s="9"/>
      <c r="BE5653" s="9"/>
      <c r="BF5653" s="9"/>
      <c r="BG5653" s="9"/>
      <c r="BH5653" s="9"/>
      <c r="BI5653" s="9"/>
      <c r="BJ5653" s="9"/>
      <c r="BK5653" s="9"/>
      <c r="BL5653" s="9"/>
      <c r="BM5653" s="9"/>
      <c r="BN5653" s="9"/>
      <c r="BO5653" s="9"/>
      <c r="BP5653" s="9"/>
      <c r="BQ5653" s="9"/>
      <c r="BT5653" s="9"/>
      <c r="BU5653" s="9"/>
      <c r="BX5653" s="9"/>
      <c r="BY5653" s="9"/>
      <c r="CB5653" s="9"/>
      <c r="CC5653" s="9"/>
      <c r="CF5653" s="9"/>
      <c r="CG5653" s="9"/>
      <c r="CJ5653" s="9"/>
      <c r="CK5653" s="9"/>
      <c r="CN5653" s="9"/>
      <c r="CO5653" s="9"/>
      <c r="CP5653" s="9"/>
      <c r="CQ5653" s="9"/>
      <c r="CR5653" s="9"/>
      <c r="CS5653" s="9"/>
      <c r="CT5653" s="9"/>
      <c r="CU5653" s="9"/>
      <c r="CV5653" s="9"/>
      <c r="CW5653" s="9"/>
      <c r="CX5653" s="9"/>
      <c r="CY5653" s="9"/>
      <c r="CZ5653" s="9"/>
      <c r="DA5653" s="9"/>
      <c r="DB5653" s="9"/>
      <c r="DC5653" s="9"/>
      <c r="DD5653" s="9"/>
      <c r="DE5653" s="9"/>
      <c r="DF5653" s="9"/>
      <c r="DG5653" s="9"/>
      <c r="DH5653" s="9"/>
      <c r="DI5653" s="9"/>
      <c r="DJ5653" s="9"/>
      <c r="DK5653" s="9"/>
      <c r="DL5653" s="9"/>
      <c r="DM5653" s="9"/>
      <c r="DN5653" s="9"/>
      <c r="DO5653" s="9"/>
      <c r="DP5653" s="9"/>
      <c r="DQ5653" s="9"/>
      <c r="DR5653" s="9"/>
      <c r="DS5653" s="9"/>
      <c r="DT5653" s="9"/>
      <c r="DU5653" s="9"/>
      <c r="DV5653" s="9"/>
      <c r="DW5653" s="9"/>
      <c r="DX5653" s="9"/>
      <c r="DY5653" s="9"/>
      <c r="DZ5653" s="9"/>
      <c r="EA5653" s="9"/>
    </row>
    <row r="5654" spans="2:131" ht="19.5" customHeight="1" x14ac:dyDescent="0.25">
      <c r="B5654" s="9"/>
      <c r="D5654" s="9"/>
      <c r="G5654" s="9"/>
      <c r="R5654" s="9"/>
      <c r="S5654" s="9"/>
      <c r="T5654" s="9"/>
      <c r="U5654" s="9"/>
      <c r="V5654" s="9"/>
      <c r="W5654" s="9"/>
      <c r="X5654" s="9"/>
      <c r="Y5654" s="9"/>
      <c r="Z5654" s="9"/>
      <c r="AA5654" s="9"/>
      <c r="AB5654" s="9"/>
      <c r="AC5654" s="9"/>
      <c r="AD5654" s="9"/>
      <c r="AE5654" s="9"/>
      <c r="AF5654" s="55"/>
      <c r="AG5654" s="55"/>
      <c r="AH5654" s="9"/>
      <c r="AI5654" s="9"/>
      <c r="AJ5654" s="9"/>
      <c r="AK5654" s="9"/>
      <c r="AL5654" s="9"/>
      <c r="AM5654" s="9"/>
      <c r="AN5654" s="9"/>
      <c r="AO5654" s="9"/>
      <c r="AP5654" s="9"/>
      <c r="AQ5654" s="9"/>
      <c r="AR5654" s="9"/>
      <c r="AS5654" s="9"/>
      <c r="AT5654" s="9"/>
      <c r="AU5654" s="9"/>
      <c r="AV5654" s="9"/>
      <c r="AW5654" s="9"/>
      <c r="AX5654" s="9"/>
      <c r="AY5654" s="9"/>
      <c r="AZ5654" s="9"/>
      <c r="BA5654" s="9"/>
      <c r="BB5654" s="9"/>
      <c r="BC5654" s="9"/>
      <c r="BD5654" s="9"/>
      <c r="BE5654" s="9"/>
      <c r="BF5654" s="9"/>
      <c r="BG5654" s="9"/>
      <c r="BH5654" s="9"/>
      <c r="BI5654" s="9"/>
      <c r="BJ5654" s="9"/>
      <c r="BK5654" s="9"/>
      <c r="BL5654" s="9"/>
      <c r="BM5654" s="9"/>
      <c r="BN5654" s="9"/>
      <c r="BO5654" s="9"/>
      <c r="BP5654" s="9"/>
      <c r="BQ5654" s="9"/>
      <c r="BT5654" s="9"/>
      <c r="BU5654" s="9"/>
      <c r="BX5654" s="9"/>
      <c r="BY5654" s="9"/>
      <c r="CB5654" s="9"/>
      <c r="CC5654" s="9"/>
      <c r="CF5654" s="9"/>
      <c r="CG5654" s="9"/>
      <c r="CJ5654" s="9"/>
      <c r="CK5654" s="9"/>
      <c r="CN5654" s="9"/>
      <c r="CO5654" s="9"/>
      <c r="CP5654" s="9"/>
      <c r="CQ5654" s="9"/>
      <c r="CR5654" s="9"/>
      <c r="CS5654" s="9"/>
      <c r="CT5654" s="9"/>
      <c r="CU5654" s="9"/>
      <c r="CV5654" s="9"/>
      <c r="CW5654" s="9"/>
      <c r="CX5654" s="9"/>
      <c r="CY5654" s="9"/>
      <c r="CZ5654" s="9"/>
      <c r="DA5654" s="9"/>
      <c r="DB5654" s="9"/>
      <c r="DC5654" s="9"/>
      <c r="DD5654" s="9"/>
      <c r="DE5654" s="9"/>
      <c r="DF5654" s="9"/>
      <c r="DG5654" s="9"/>
      <c r="DH5654" s="9"/>
      <c r="DI5654" s="9"/>
      <c r="DJ5654" s="9"/>
      <c r="DK5654" s="9"/>
      <c r="DL5654" s="9"/>
      <c r="DM5654" s="9"/>
      <c r="DN5654" s="9"/>
      <c r="DO5654" s="9"/>
      <c r="DP5654" s="9"/>
      <c r="DQ5654" s="9"/>
      <c r="DR5654" s="9"/>
      <c r="DS5654" s="9"/>
      <c r="DT5654" s="9"/>
      <c r="DU5654" s="9"/>
      <c r="DV5654" s="9"/>
      <c r="DW5654" s="9"/>
      <c r="DX5654" s="9"/>
      <c r="DY5654" s="9"/>
      <c r="DZ5654" s="9"/>
      <c r="EA5654" s="9"/>
    </row>
    <row r="5655" spans="2:131" ht="19.5" customHeight="1" x14ac:dyDescent="0.25">
      <c r="B5655" s="9"/>
      <c r="D5655" s="9"/>
      <c r="G5655" s="9"/>
      <c r="R5655" s="9"/>
      <c r="S5655" s="9"/>
      <c r="T5655" s="9"/>
      <c r="U5655" s="9"/>
      <c r="V5655" s="9"/>
      <c r="W5655" s="9"/>
      <c r="X5655" s="9"/>
      <c r="Y5655" s="9"/>
      <c r="Z5655" s="9"/>
      <c r="AA5655" s="9"/>
      <c r="AB5655" s="9"/>
      <c r="AC5655" s="9"/>
      <c r="AD5655" s="9"/>
      <c r="AE5655" s="9"/>
      <c r="AF5655" s="55"/>
      <c r="AG5655" s="55"/>
      <c r="AH5655" s="9"/>
      <c r="AI5655" s="9"/>
      <c r="AJ5655" s="9"/>
      <c r="AK5655" s="9"/>
      <c r="AL5655" s="9"/>
      <c r="AM5655" s="9"/>
      <c r="AN5655" s="9"/>
      <c r="AO5655" s="9"/>
      <c r="AP5655" s="9"/>
      <c r="AQ5655" s="9"/>
      <c r="AR5655" s="9"/>
      <c r="AS5655" s="9"/>
      <c r="AT5655" s="9"/>
      <c r="AU5655" s="9"/>
      <c r="AV5655" s="9"/>
      <c r="AW5655" s="9"/>
      <c r="AX5655" s="9"/>
      <c r="AY5655" s="9"/>
      <c r="AZ5655" s="9"/>
      <c r="BA5655" s="9"/>
      <c r="BB5655" s="9"/>
      <c r="BC5655" s="9"/>
      <c r="BD5655" s="9"/>
      <c r="BE5655" s="9"/>
      <c r="BF5655" s="9"/>
      <c r="BG5655" s="9"/>
      <c r="BH5655" s="9"/>
      <c r="BI5655" s="9"/>
      <c r="BJ5655" s="9"/>
      <c r="BK5655" s="9"/>
      <c r="BL5655" s="9"/>
      <c r="BM5655" s="9"/>
      <c r="BN5655" s="9"/>
      <c r="BO5655" s="9"/>
      <c r="BP5655" s="9"/>
      <c r="BQ5655" s="9"/>
      <c r="BT5655" s="9"/>
      <c r="BU5655" s="9"/>
      <c r="BX5655" s="9"/>
      <c r="BY5655" s="9"/>
      <c r="CB5655" s="9"/>
      <c r="CC5655" s="9"/>
      <c r="CF5655" s="9"/>
      <c r="CG5655" s="9"/>
      <c r="CJ5655" s="9"/>
      <c r="CK5655" s="9"/>
      <c r="CN5655" s="9"/>
      <c r="CO5655" s="9"/>
      <c r="CP5655" s="9"/>
      <c r="CQ5655" s="9"/>
      <c r="CR5655" s="9"/>
      <c r="CS5655" s="9"/>
      <c r="CT5655" s="9"/>
      <c r="CU5655" s="9"/>
      <c r="CV5655" s="9"/>
      <c r="CW5655" s="9"/>
      <c r="CX5655" s="9"/>
      <c r="CY5655" s="9"/>
      <c r="CZ5655" s="9"/>
      <c r="DA5655" s="9"/>
      <c r="DB5655" s="9"/>
      <c r="DC5655" s="9"/>
      <c r="DD5655" s="9"/>
      <c r="DE5655" s="9"/>
      <c r="DF5655" s="9"/>
      <c r="DG5655" s="9"/>
      <c r="DH5655" s="9"/>
      <c r="DI5655" s="9"/>
      <c r="DJ5655" s="9"/>
      <c r="DK5655" s="9"/>
      <c r="DL5655" s="9"/>
      <c r="DM5655" s="9"/>
      <c r="DN5655" s="9"/>
      <c r="DO5655" s="9"/>
      <c r="DP5655" s="9"/>
      <c r="DQ5655" s="9"/>
      <c r="DR5655" s="9"/>
      <c r="DS5655" s="9"/>
      <c r="DT5655" s="9"/>
      <c r="DU5655" s="9"/>
      <c r="DV5655" s="9"/>
      <c r="DW5655" s="9"/>
      <c r="DX5655" s="9"/>
      <c r="DY5655" s="9"/>
      <c r="DZ5655" s="9"/>
      <c r="EA5655" s="9"/>
    </row>
    <row r="5656" spans="2:131" ht="19.5" customHeight="1" x14ac:dyDescent="0.25">
      <c r="B5656" s="9"/>
      <c r="D5656" s="9"/>
      <c r="G5656" s="9"/>
      <c r="R5656" s="9"/>
      <c r="S5656" s="9"/>
      <c r="T5656" s="9"/>
      <c r="U5656" s="9"/>
      <c r="V5656" s="9"/>
      <c r="W5656" s="9"/>
      <c r="X5656" s="9"/>
      <c r="Y5656" s="9"/>
      <c r="Z5656" s="9"/>
      <c r="AA5656" s="9"/>
      <c r="AB5656" s="9"/>
      <c r="AC5656" s="9"/>
      <c r="AD5656" s="9"/>
      <c r="AE5656" s="9"/>
      <c r="AF5656" s="55"/>
      <c r="AG5656" s="55"/>
      <c r="AH5656" s="9"/>
      <c r="AI5656" s="9"/>
      <c r="AJ5656" s="9"/>
      <c r="AK5656" s="9"/>
      <c r="AL5656" s="9"/>
      <c r="AM5656" s="9"/>
      <c r="AN5656" s="9"/>
      <c r="AO5656" s="9"/>
      <c r="AP5656" s="9"/>
      <c r="AQ5656" s="9"/>
      <c r="AR5656" s="9"/>
      <c r="AS5656" s="9"/>
      <c r="AT5656" s="9"/>
      <c r="AU5656" s="9"/>
      <c r="AV5656" s="9"/>
      <c r="AW5656" s="9"/>
      <c r="AX5656" s="9"/>
      <c r="AY5656" s="9"/>
      <c r="AZ5656" s="9"/>
      <c r="BA5656" s="9"/>
      <c r="BB5656" s="9"/>
      <c r="BC5656" s="9"/>
      <c r="BD5656" s="9"/>
      <c r="BE5656" s="9"/>
      <c r="BF5656" s="9"/>
      <c r="BG5656" s="9"/>
      <c r="BH5656" s="9"/>
      <c r="BI5656" s="9"/>
      <c r="BJ5656" s="9"/>
      <c r="BK5656" s="9"/>
      <c r="BL5656" s="9"/>
      <c r="BM5656" s="9"/>
      <c r="BN5656" s="9"/>
      <c r="BO5656" s="9"/>
      <c r="BP5656" s="9"/>
      <c r="BQ5656" s="9"/>
      <c r="BT5656" s="9"/>
      <c r="BU5656" s="9"/>
      <c r="BX5656" s="9"/>
      <c r="BY5656" s="9"/>
      <c r="CB5656" s="9"/>
      <c r="CC5656" s="9"/>
      <c r="CF5656" s="9"/>
      <c r="CG5656" s="9"/>
      <c r="CJ5656" s="9"/>
      <c r="CK5656" s="9"/>
      <c r="CN5656" s="9"/>
      <c r="CO5656" s="9"/>
      <c r="CP5656" s="9"/>
      <c r="CQ5656" s="9"/>
      <c r="CR5656" s="9"/>
      <c r="CS5656" s="9"/>
      <c r="CT5656" s="9"/>
      <c r="CU5656" s="9"/>
      <c r="CV5656" s="9"/>
      <c r="CW5656" s="9"/>
      <c r="CX5656" s="9"/>
      <c r="CY5656" s="9"/>
      <c r="CZ5656" s="9"/>
      <c r="DA5656" s="9"/>
      <c r="DB5656" s="9"/>
      <c r="DC5656" s="9"/>
      <c r="DD5656" s="9"/>
      <c r="DE5656" s="9"/>
      <c r="DF5656" s="9"/>
      <c r="DG5656" s="9"/>
      <c r="DH5656" s="9"/>
      <c r="DI5656" s="9"/>
      <c r="DJ5656" s="9"/>
      <c r="DK5656" s="9"/>
      <c r="DL5656" s="9"/>
      <c r="DM5656" s="9"/>
      <c r="DN5656" s="9"/>
      <c r="DO5656" s="9"/>
      <c r="DP5656" s="9"/>
      <c r="DQ5656" s="9"/>
      <c r="DR5656" s="9"/>
      <c r="DS5656" s="9"/>
      <c r="DT5656" s="9"/>
      <c r="DU5656" s="9"/>
      <c r="DV5656" s="9"/>
      <c r="DW5656" s="9"/>
      <c r="DX5656" s="9"/>
      <c r="DY5656" s="9"/>
      <c r="DZ5656" s="9"/>
      <c r="EA5656" s="9"/>
    </row>
    <row r="5657" spans="2:131" ht="19.5" customHeight="1" x14ac:dyDescent="0.25">
      <c r="B5657" s="9"/>
      <c r="D5657" s="9"/>
      <c r="G5657" s="9"/>
      <c r="R5657" s="9"/>
      <c r="S5657" s="9"/>
      <c r="T5657" s="9"/>
      <c r="U5657" s="9"/>
      <c r="V5657" s="9"/>
      <c r="W5657" s="9"/>
      <c r="X5657" s="9"/>
      <c r="Y5657" s="9"/>
      <c r="Z5657" s="9"/>
      <c r="AA5657" s="9"/>
      <c r="AB5657" s="9"/>
      <c r="AC5657" s="9"/>
      <c r="AD5657" s="9"/>
      <c r="AE5657" s="9"/>
      <c r="AF5657" s="55"/>
      <c r="AG5657" s="55"/>
      <c r="AH5657" s="9"/>
      <c r="AI5657" s="9"/>
      <c r="AJ5657" s="9"/>
      <c r="AK5657" s="9"/>
      <c r="AL5657" s="9"/>
      <c r="AM5657" s="9"/>
      <c r="AN5657" s="9"/>
      <c r="AO5657" s="9"/>
      <c r="AP5657" s="9"/>
      <c r="AQ5657" s="9"/>
      <c r="AR5657" s="9"/>
      <c r="AS5657" s="9"/>
      <c r="AT5657" s="9"/>
      <c r="AU5657" s="9"/>
      <c r="AV5657" s="9"/>
      <c r="AW5657" s="9"/>
      <c r="AX5657" s="9"/>
      <c r="AY5657" s="9"/>
      <c r="AZ5657" s="9"/>
      <c r="BA5657" s="9"/>
      <c r="BB5657" s="9"/>
      <c r="BC5657" s="9"/>
      <c r="BD5657" s="9"/>
      <c r="BE5657" s="9"/>
      <c r="BF5657" s="9"/>
      <c r="BG5657" s="9"/>
      <c r="BH5657" s="9"/>
      <c r="BI5657" s="9"/>
      <c r="BJ5657" s="9"/>
      <c r="BK5657" s="9"/>
      <c r="BL5657" s="9"/>
      <c r="BM5657" s="9"/>
      <c r="BN5657" s="9"/>
      <c r="BO5657" s="9"/>
      <c r="BP5657" s="9"/>
      <c r="BQ5657" s="9"/>
      <c r="BT5657" s="9"/>
      <c r="BU5657" s="9"/>
      <c r="BX5657" s="9"/>
      <c r="BY5657" s="9"/>
      <c r="CB5657" s="9"/>
      <c r="CC5657" s="9"/>
      <c r="CF5657" s="9"/>
      <c r="CG5657" s="9"/>
      <c r="CJ5657" s="9"/>
      <c r="CK5657" s="9"/>
      <c r="CN5657" s="9"/>
      <c r="CO5657" s="9"/>
      <c r="CP5657" s="9"/>
      <c r="CQ5657" s="9"/>
      <c r="CR5657" s="9"/>
      <c r="CS5657" s="9"/>
      <c r="CT5657" s="9"/>
      <c r="CU5657" s="9"/>
      <c r="CV5657" s="9"/>
      <c r="CW5657" s="9"/>
      <c r="CX5657" s="9"/>
      <c r="CY5657" s="9"/>
      <c r="CZ5657" s="9"/>
      <c r="DA5657" s="9"/>
      <c r="DB5657" s="9"/>
      <c r="DC5657" s="9"/>
      <c r="DD5657" s="9"/>
      <c r="DE5657" s="9"/>
      <c r="DF5657" s="9"/>
      <c r="DG5657" s="9"/>
      <c r="DH5657" s="9"/>
      <c r="DI5657" s="9"/>
      <c r="DJ5657" s="9"/>
      <c r="DK5657" s="9"/>
      <c r="DL5657" s="9"/>
      <c r="DM5657" s="9"/>
      <c r="DN5657" s="9"/>
      <c r="DO5657" s="9"/>
      <c r="DP5657" s="9"/>
      <c r="DQ5657" s="9"/>
      <c r="DR5657" s="9"/>
      <c r="DS5657" s="9"/>
      <c r="DT5657" s="9"/>
      <c r="DU5657" s="9"/>
      <c r="DV5657" s="9"/>
      <c r="DW5657" s="9"/>
      <c r="DX5657" s="9"/>
      <c r="DY5657" s="9"/>
      <c r="DZ5657" s="9"/>
      <c r="EA5657" s="9"/>
    </row>
    <row r="5658" spans="2:131" ht="19.5" customHeight="1" x14ac:dyDescent="0.25">
      <c r="B5658" s="9"/>
      <c r="D5658" s="9"/>
      <c r="G5658" s="9"/>
      <c r="R5658" s="9"/>
      <c r="S5658" s="9"/>
      <c r="T5658" s="9"/>
      <c r="U5658" s="9"/>
      <c r="V5658" s="9"/>
      <c r="W5658" s="9"/>
      <c r="X5658" s="9"/>
      <c r="Y5658" s="9"/>
      <c r="Z5658" s="9"/>
      <c r="AA5658" s="9"/>
      <c r="AB5658" s="9"/>
      <c r="AC5658" s="9"/>
      <c r="AD5658" s="9"/>
      <c r="AE5658" s="9"/>
      <c r="AF5658" s="55"/>
      <c r="AG5658" s="55"/>
      <c r="AH5658" s="9"/>
      <c r="AI5658" s="9"/>
      <c r="AJ5658" s="9"/>
      <c r="AK5658" s="9"/>
      <c r="AL5658" s="9"/>
      <c r="AM5658" s="9"/>
      <c r="AN5658" s="9"/>
      <c r="AO5658" s="9"/>
      <c r="AP5658" s="9"/>
      <c r="AQ5658" s="9"/>
      <c r="AR5658" s="9"/>
      <c r="AS5658" s="9"/>
      <c r="AT5658" s="9"/>
      <c r="AU5658" s="9"/>
      <c r="AV5658" s="9"/>
      <c r="AW5658" s="9"/>
      <c r="AX5658" s="9"/>
      <c r="AY5658" s="9"/>
      <c r="AZ5658" s="9"/>
      <c r="BA5658" s="9"/>
      <c r="BB5658" s="9"/>
      <c r="BC5658" s="9"/>
      <c r="BD5658" s="9"/>
      <c r="BE5658" s="9"/>
      <c r="BF5658" s="9"/>
      <c r="BG5658" s="9"/>
      <c r="BH5658" s="9"/>
      <c r="BI5658" s="9"/>
      <c r="BJ5658" s="9"/>
      <c r="BK5658" s="9"/>
      <c r="BL5658" s="9"/>
      <c r="BM5658" s="9"/>
      <c r="BN5658" s="9"/>
      <c r="BO5658" s="9"/>
      <c r="BP5658" s="9"/>
      <c r="BQ5658" s="9"/>
      <c r="BT5658" s="9"/>
      <c r="BU5658" s="9"/>
      <c r="BX5658" s="9"/>
      <c r="BY5658" s="9"/>
      <c r="CB5658" s="9"/>
      <c r="CC5658" s="9"/>
      <c r="CF5658" s="9"/>
      <c r="CG5658" s="9"/>
      <c r="CJ5658" s="9"/>
      <c r="CK5658" s="9"/>
      <c r="CN5658" s="9"/>
      <c r="CO5658" s="9"/>
      <c r="CP5658" s="9"/>
      <c r="CQ5658" s="9"/>
      <c r="CR5658" s="9"/>
      <c r="CS5658" s="9"/>
      <c r="CT5658" s="9"/>
      <c r="CU5658" s="9"/>
      <c r="CV5658" s="9"/>
      <c r="CW5658" s="9"/>
      <c r="CX5658" s="9"/>
      <c r="CY5658" s="9"/>
      <c r="CZ5658" s="9"/>
      <c r="DA5658" s="9"/>
      <c r="DB5658" s="9"/>
      <c r="DC5658" s="9"/>
      <c r="DD5658" s="9"/>
      <c r="DE5658" s="9"/>
      <c r="DF5658" s="9"/>
      <c r="DG5658" s="9"/>
      <c r="DH5658" s="9"/>
      <c r="DI5658" s="9"/>
      <c r="DJ5658" s="9"/>
      <c r="DK5658" s="9"/>
      <c r="DL5658" s="9"/>
      <c r="DM5658" s="9"/>
      <c r="DN5658" s="9"/>
      <c r="DO5658" s="9"/>
      <c r="DP5658" s="9"/>
      <c r="DQ5658" s="9"/>
      <c r="DR5658" s="9"/>
      <c r="DS5658" s="9"/>
      <c r="DT5658" s="9"/>
      <c r="DU5658" s="9"/>
      <c r="DV5658" s="9"/>
      <c r="DW5658" s="9"/>
      <c r="DX5658" s="9"/>
      <c r="DY5658" s="9"/>
      <c r="DZ5658" s="9"/>
      <c r="EA5658" s="9"/>
    </row>
    <row r="5659" spans="2:131" ht="19.5" customHeight="1" x14ac:dyDescent="0.25">
      <c r="B5659" s="9"/>
      <c r="D5659" s="9"/>
      <c r="G5659" s="9"/>
      <c r="R5659" s="9"/>
      <c r="S5659" s="9"/>
      <c r="T5659" s="9"/>
      <c r="U5659" s="9"/>
      <c r="V5659" s="9"/>
      <c r="W5659" s="9"/>
      <c r="X5659" s="9"/>
      <c r="Y5659" s="9"/>
      <c r="Z5659" s="9"/>
      <c r="AA5659" s="9"/>
      <c r="AB5659" s="9"/>
      <c r="AC5659" s="9"/>
      <c r="AD5659" s="9"/>
      <c r="AE5659" s="9"/>
      <c r="AF5659" s="55"/>
      <c r="AG5659" s="55"/>
      <c r="AH5659" s="9"/>
      <c r="AI5659" s="9"/>
      <c r="AJ5659" s="9"/>
      <c r="AK5659" s="9"/>
      <c r="AL5659" s="9"/>
      <c r="AM5659" s="9"/>
      <c r="AN5659" s="9"/>
      <c r="AO5659" s="9"/>
      <c r="AP5659" s="9"/>
      <c r="AQ5659" s="9"/>
      <c r="AR5659" s="9"/>
      <c r="AS5659" s="9"/>
      <c r="AT5659" s="9"/>
      <c r="AU5659" s="9"/>
      <c r="AV5659" s="9"/>
      <c r="AW5659" s="9"/>
      <c r="AX5659" s="9"/>
      <c r="AY5659" s="9"/>
      <c r="AZ5659" s="9"/>
      <c r="BA5659" s="9"/>
      <c r="BB5659" s="9"/>
      <c r="BC5659" s="9"/>
      <c r="BD5659" s="9"/>
      <c r="BE5659" s="9"/>
      <c r="BF5659" s="9"/>
      <c r="BG5659" s="9"/>
      <c r="BH5659" s="9"/>
      <c r="BI5659" s="9"/>
      <c r="BJ5659" s="9"/>
      <c r="BK5659" s="9"/>
      <c r="BL5659" s="9"/>
      <c r="BM5659" s="9"/>
      <c r="BN5659" s="9"/>
      <c r="BO5659" s="9"/>
      <c r="BP5659" s="9"/>
      <c r="BQ5659" s="9"/>
      <c r="BT5659" s="9"/>
      <c r="BU5659" s="9"/>
      <c r="BX5659" s="9"/>
      <c r="BY5659" s="9"/>
      <c r="CB5659" s="9"/>
      <c r="CC5659" s="9"/>
      <c r="CF5659" s="9"/>
      <c r="CG5659" s="9"/>
      <c r="CJ5659" s="9"/>
      <c r="CK5659" s="9"/>
      <c r="CN5659" s="9"/>
      <c r="CO5659" s="9"/>
      <c r="CP5659" s="9"/>
      <c r="CQ5659" s="9"/>
      <c r="CR5659" s="9"/>
      <c r="CS5659" s="9"/>
      <c r="CT5659" s="9"/>
      <c r="CU5659" s="9"/>
      <c r="CV5659" s="9"/>
      <c r="CW5659" s="9"/>
      <c r="CX5659" s="9"/>
      <c r="CY5659" s="9"/>
      <c r="CZ5659" s="9"/>
      <c r="DA5659" s="9"/>
      <c r="DB5659" s="9"/>
      <c r="DC5659" s="9"/>
      <c r="DD5659" s="9"/>
      <c r="DE5659" s="9"/>
      <c r="DF5659" s="9"/>
      <c r="DG5659" s="9"/>
      <c r="DH5659" s="9"/>
      <c r="DI5659" s="9"/>
      <c r="DJ5659" s="9"/>
      <c r="DK5659" s="9"/>
      <c r="DL5659" s="9"/>
      <c r="DM5659" s="9"/>
      <c r="DN5659" s="9"/>
      <c r="DO5659" s="9"/>
      <c r="DP5659" s="9"/>
      <c r="DQ5659" s="9"/>
      <c r="DR5659" s="9"/>
      <c r="DS5659" s="9"/>
      <c r="DT5659" s="9"/>
      <c r="DU5659" s="9"/>
      <c r="DV5659" s="9"/>
      <c r="DW5659" s="9"/>
      <c r="DX5659" s="9"/>
      <c r="DY5659" s="9"/>
      <c r="DZ5659" s="9"/>
      <c r="EA5659" s="9"/>
    </row>
    <row r="5660" spans="2:131" ht="19.5" customHeight="1" x14ac:dyDescent="0.25">
      <c r="B5660" s="9"/>
      <c r="D5660" s="9"/>
      <c r="G5660" s="9"/>
      <c r="R5660" s="9"/>
      <c r="S5660" s="9"/>
      <c r="T5660" s="9"/>
      <c r="U5660" s="9"/>
      <c r="V5660" s="9"/>
      <c r="W5660" s="9"/>
      <c r="X5660" s="9"/>
      <c r="Y5660" s="9"/>
      <c r="Z5660" s="9"/>
      <c r="AA5660" s="9"/>
      <c r="AB5660" s="9"/>
      <c r="AC5660" s="9"/>
      <c r="AD5660" s="9"/>
      <c r="AE5660" s="9"/>
      <c r="AF5660" s="55"/>
      <c r="AG5660" s="55"/>
      <c r="AH5660" s="9"/>
      <c r="AI5660" s="9"/>
      <c r="AJ5660" s="9"/>
      <c r="AK5660" s="9"/>
      <c r="AL5660" s="9"/>
      <c r="AM5660" s="9"/>
      <c r="AN5660" s="9"/>
      <c r="AO5660" s="9"/>
      <c r="AP5660" s="9"/>
      <c r="AQ5660" s="9"/>
      <c r="AR5660" s="9"/>
      <c r="AS5660" s="9"/>
      <c r="AT5660" s="9"/>
      <c r="AU5660" s="9"/>
      <c r="AV5660" s="9"/>
      <c r="AW5660" s="9"/>
      <c r="AX5660" s="9"/>
      <c r="AY5660" s="9"/>
      <c r="AZ5660" s="9"/>
      <c r="BA5660" s="9"/>
      <c r="BB5660" s="9"/>
      <c r="BC5660" s="9"/>
      <c r="BD5660" s="9"/>
      <c r="BE5660" s="9"/>
      <c r="BF5660" s="9"/>
      <c r="BG5660" s="9"/>
      <c r="BH5660" s="9"/>
      <c r="BI5660" s="9"/>
      <c r="BJ5660" s="9"/>
      <c r="BK5660" s="9"/>
      <c r="BL5660" s="9"/>
      <c r="BM5660" s="9"/>
      <c r="BN5660" s="9"/>
      <c r="BO5660" s="9"/>
      <c r="BP5660" s="9"/>
      <c r="BQ5660" s="9"/>
      <c r="BT5660" s="9"/>
      <c r="BU5660" s="9"/>
      <c r="BX5660" s="9"/>
      <c r="BY5660" s="9"/>
      <c r="CB5660" s="9"/>
      <c r="CC5660" s="9"/>
      <c r="CF5660" s="9"/>
      <c r="CG5660" s="9"/>
      <c r="CJ5660" s="9"/>
      <c r="CK5660" s="9"/>
      <c r="CN5660" s="9"/>
      <c r="CO5660" s="9"/>
      <c r="CP5660" s="9"/>
      <c r="CQ5660" s="9"/>
      <c r="CR5660" s="9"/>
      <c r="CS5660" s="9"/>
      <c r="CT5660" s="9"/>
      <c r="CU5660" s="9"/>
      <c r="CV5660" s="9"/>
      <c r="CW5660" s="9"/>
      <c r="CX5660" s="9"/>
      <c r="CY5660" s="9"/>
      <c r="CZ5660" s="9"/>
      <c r="DA5660" s="9"/>
      <c r="DB5660" s="9"/>
      <c r="DC5660" s="9"/>
      <c r="DD5660" s="9"/>
      <c r="DE5660" s="9"/>
      <c r="DF5660" s="9"/>
      <c r="DG5660" s="9"/>
      <c r="DH5660" s="9"/>
      <c r="DI5660" s="9"/>
      <c r="DJ5660" s="9"/>
      <c r="DK5660" s="9"/>
      <c r="DL5660" s="9"/>
      <c r="DM5660" s="9"/>
      <c r="DN5660" s="9"/>
      <c r="DO5660" s="9"/>
      <c r="DP5660" s="9"/>
      <c r="DQ5660" s="9"/>
      <c r="DR5660" s="9"/>
      <c r="DS5660" s="9"/>
      <c r="DT5660" s="9"/>
      <c r="DU5660" s="9"/>
      <c r="DV5660" s="9"/>
      <c r="DW5660" s="9"/>
      <c r="DX5660" s="9"/>
      <c r="DY5660" s="9"/>
      <c r="DZ5660" s="9"/>
      <c r="EA5660" s="9"/>
    </row>
    <row r="5661" spans="2:131" ht="19.5" customHeight="1" x14ac:dyDescent="0.25">
      <c r="B5661" s="9"/>
      <c r="D5661" s="9"/>
      <c r="G5661" s="9"/>
      <c r="R5661" s="9"/>
      <c r="S5661" s="9"/>
      <c r="T5661" s="9"/>
      <c r="U5661" s="9"/>
      <c r="V5661" s="9"/>
      <c r="W5661" s="9"/>
      <c r="X5661" s="9"/>
      <c r="Y5661" s="9"/>
      <c r="Z5661" s="9"/>
      <c r="AA5661" s="9"/>
      <c r="AB5661" s="9"/>
      <c r="AC5661" s="9"/>
      <c r="AD5661" s="9"/>
      <c r="AE5661" s="9"/>
      <c r="AF5661" s="55"/>
      <c r="AG5661" s="55"/>
      <c r="AH5661" s="9"/>
      <c r="AI5661" s="9"/>
      <c r="AJ5661" s="9"/>
      <c r="AK5661" s="9"/>
      <c r="AL5661" s="9"/>
      <c r="AM5661" s="9"/>
      <c r="AN5661" s="9"/>
      <c r="AO5661" s="9"/>
      <c r="AP5661" s="9"/>
      <c r="AQ5661" s="9"/>
      <c r="AR5661" s="9"/>
      <c r="AS5661" s="9"/>
      <c r="AT5661" s="9"/>
      <c r="AU5661" s="9"/>
      <c r="AV5661" s="9"/>
      <c r="AW5661" s="9"/>
      <c r="AX5661" s="9"/>
      <c r="AY5661" s="9"/>
      <c r="AZ5661" s="9"/>
      <c r="BA5661" s="9"/>
      <c r="BB5661" s="9"/>
      <c r="BC5661" s="9"/>
      <c r="BD5661" s="9"/>
      <c r="BE5661" s="9"/>
      <c r="BF5661" s="9"/>
      <c r="BG5661" s="9"/>
      <c r="BH5661" s="9"/>
      <c r="BI5661" s="9"/>
      <c r="BJ5661" s="9"/>
      <c r="BK5661" s="9"/>
      <c r="BL5661" s="9"/>
      <c r="BM5661" s="9"/>
      <c r="BN5661" s="9"/>
      <c r="BO5661" s="9"/>
      <c r="BP5661" s="9"/>
      <c r="BQ5661" s="9"/>
      <c r="BT5661" s="9"/>
      <c r="BU5661" s="9"/>
      <c r="BX5661" s="9"/>
      <c r="BY5661" s="9"/>
      <c r="CB5661" s="9"/>
      <c r="CC5661" s="9"/>
      <c r="CF5661" s="9"/>
      <c r="CG5661" s="9"/>
      <c r="CJ5661" s="9"/>
      <c r="CK5661" s="9"/>
      <c r="CN5661" s="9"/>
      <c r="CO5661" s="9"/>
      <c r="CP5661" s="9"/>
      <c r="CQ5661" s="9"/>
      <c r="CR5661" s="9"/>
      <c r="CS5661" s="9"/>
      <c r="CT5661" s="9"/>
      <c r="CU5661" s="9"/>
      <c r="CV5661" s="9"/>
      <c r="CW5661" s="9"/>
      <c r="CX5661" s="9"/>
      <c r="CY5661" s="9"/>
      <c r="CZ5661" s="9"/>
      <c r="DA5661" s="9"/>
      <c r="DB5661" s="9"/>
      <c r="DC5661" s="9"/>
      <c r="DD5661" s="9"/>
      <c r="DE5661" s="9"/>
      <c r="DF5661" s="9"/>
      <c r="DG5661" s="9"/>
      <c r="DH5661" s="9"/>
      <c r="DI5661" s="9"/>
      <c r="DJ5661" s="9"/>
      <c r="DK5661" s="9"/>
      <c r="DL5661" s="9"/>
      <c r="DM5661" s="9"/>
      <c r="DN5661" s="9"/>
      <c r="DO5661" s="9"/>
      <c r="DP5661" s="9"/>
      <c r="DQ5661" s="9"/>
      <c r="DR5661" s="9"/>
      <c r="DS5661" s="9"/>
      <c r="DT5661" s="9"/>
      <c r="DU5661" s="9"/>
      <c r="DV5661" s="9"/>
      <c r="DW5661" s="9"/>
      <c r="DX5661" s="9"/>
      <c r="DY5661" s="9"/>
      <c r="DZ5661" s="9"/>
      <c r="EA5661" s="9"/>
    </row>
    <row r="5662" spans="2:131" ht="19.5" customHeight="1" x14ac:dyDescent="0.25">
      <c r="B5662" s="9"/>
      <c r="D5662" s="9"/>
      <c r="G5662" s="9"/>
      <c r="R5662" s="9"/>
      <c r="S5662" s="9"/>
      <c r="T5662" s="9"/>
      <c r="U5662" s="9"/>
      <c r="V5662" s="9"/>
      <c r="W5662" s="9"/>
      <c r="X5662" s="9"/>
      <c r="Y5662" s="9"/>
      <c r="Z5662" s="9"/>
      <c r="AA5662" s="9"/>
      <c r="AB5662" s="9"/>
      <c r="AC5662" s="9"/>
      <c r="AD5662" s="9"/>
      <c r="AE5662" s="9"/>
      <c r="AF5662" s="55"/>
      <c r="AG5662" s="55"/>
      <c r="AH5662" s="9"/>
      <c r="AI5662" s="9"/>
      <c r="AJ5662" s="9"/>
      <c r="AK5662" s="9"/>
      <c r="AL5662" s="9"/>
      <c r="AM5662" s="9"/>
      <c r="AN5662" s="9"/>
      <c r="AO5662" s="9"/>
      <c r="AP5662" s="9"/>
      <c r="AQ5662" s="9"/>
      <c r="AR5662" s="9"/>
      <c r="AS5662" s="9"/>
      <c r="AT5662" s="9"/>
      <c r="AU5662" s="9"/>
      <c r="AV5662" s="9"/>
      <c r="AW5662" s="9"/>
      <c r="AX5662" s="9"/>
      <c r="AY5662" s="9"/>
      <c r="AZ5662" s="9"/>
      <c r="BA5662" s="9"/>
      <c r="BB5662" s="9"/>
      <c r="BC5662" s="9"/>
      <c r="BD5662" s="9"/>
      <c r="BE5662" s="9"/>
      <c r="BF5662" s="9"/>
      <c r="BG5662" s="9"/>
      <c r="BH5662" s="9"/>
      <c r="BI5662" s="9"/>
      <c r="BJ5662" s="9"/>
      <c r="BK5662" s="9"/>
      <c r="BL5662" s="9"/>
      <c r="BM5662" s="9"/>
      <c r="BN5662" s="9"/>
      <c r="BO5662" s="9"/>
      <c r="BP5662" s="9"/>
      <c r="BQ5662" s="9"/>
      <c r="BT5662" s="9"/>
      <c r="BU5662" s="9"/>
      <c r="BX5662" s="9"/>
      <c r="BY5662" s="9"/>
      <c r="CB5662" s="9"/>
      <c r="CC5662" s="9"/>
      <c r="CF5662" s="9"/>
      <c r="CG5662" s="9"/>
      <c r="CJ5662" s="9"/>
      <c r="CK5662" s="9"/>
      <c r="CN5662" s="9"/>
      <c r="CO5662" s="9"/>
      <c r="CP5662" s="9"/>
      <c r="CQ5662" s="9"/>
      <c r="CR5662" s="9"/>
      <c r="CS5662" s="9"/>
      <c r="CT5662" s="9"/>
      <c r="CU5662" s="9"/>
      <c r="CV5662" s="9"/>
      <c r="CW5662" s="9"/>
      <c r="CX5662" s="9"/>
      <c r="CY5662" s="9"/>
      <c r="CZ5662" s="9"/>
      <c r="DA5662" s="9"/>
      <c r="DB5662" s="9"/>
      <c r="DC5662" s="9"/>
      <c r="DD5662" s="9"/>
      <c r="DE5662" s="9"/>
      <c r="DF5662" s="9"/>
      <c r="DG5662" s="9"/>
      <c r="DH5662" s="9"/>
      <c r="DI5662" s="9"/>
      <c r="DJ5662" s="9"/>
      <c r="DK5662" s="9"/>
      <c r="DL5662" s="9"/>
      <c r="DM5662" s="9"/>
      <c r="DN5662" s="9"/>
      <c r="DO5662" s="9"/>
      <c r="DP5662" s="9"/>
      <c r="DQ5662" s="9"/>
      <c r="DR5662" s="9"/>
      <c r="DS5662" s="9"/>
      <c r="DT5662" s="9"/>
      <c r="DU5662" s="9"/>
      <c r="DV5662" s="9"/>
      <c r="DW5662" s="9"/>
      <c r="DX5662" s="9"/>
      <c r="DY5662" s="9"/>
      <c r="DZ5662" s="9"/>
      <c r="EA5662" s="9"/>
    </row>
    <row r="5663" spans="2:131" ht="19.5" customHeight="1" x14ac:dyDescent="0.25">
      <c r="B5663" s="9"/>
      <c r="D5663" s="9"/>
      <c r="G5663" s="9"/>
      <c r="R5663" s="9"/>
      <c r="S5663" s="9"/>
      <c r="T5663" s="9"/>
      <c r="U5663" s="9"/>
      <c r="V5663" s="9"/>
      <c r="W5663" s="9"/>
      <c r="X5663" s="9"/>
      <c r="Y5663" s="9"/>
      <c r="Z5663" s="9"/>
      <c r="AA5663" s="9"/>
      <c r="AB5663" s="9"/>
      <c r="AC5663" s="9"/>
      <c r="AD5663" s="9"/>
      <c r="AE5663" s="9"/>
      <c r="AF5663" s="55"/>
      <c r="AG5663" s="55"/>
      <c r="AH5663" s="9"/>
      <c r="AI5663" s="9"/>
      <c r="AJ5663" s="9"/>
      <c r="AK5663" s="9"/>
      <c r="AL5663" s="9"/>
      <c r="AM5663" s="9"/>
      <c r="AN5663" s="9"/>
      <c r="AO5663" s="9"/>
      <c r="AP5663" s="9"/>
      <c r="AQ5663" s="9"/>
      <c r="AR5663" s="9"/>
      <c r="AS5663" s="9"/>
      <c r="AT5663" s="9"/>
      <c r="AU5663" s="9"/>
      <c r="AV5663" s="9"/>
      <c r="AW5663" s="9"/>
      <c r="AX5663" s="9"/>
      <c r="AY5663" s="9"/>
      <c r="AZ5663" s="9"/>
      <c r="BA5663" s="9"/>
      <c r="BB5663" s="9"/>
      <c r="BC5663" s="9"/>
      <c r="BD5663" s="9"/>
      <c r="BE5663" s="9"/>
      <c r="BF5663" s="9"/>
      <c r="BG5663" s="9"/>
      <c r="BH5663" s="9"/>
      <c r="BI5663" s="9"/>
      <c r="BJ5663" s="9"/>
      <c r="BK5663" s="9"/>
      <c r="BL5663" s="9"/>
      <c r="BM5663" s="9"/>
      <c r="BN5663" s="9"/>
      <c r="BO5663" s="9"/>
      <c r="BP5663" s="9"/>
      <c r="BQ5663" s="9"/>
      <c r="BT5663" s="9"/>
      <c r="BU5663" s="9"/>
      <c r="BX5663" s="9"/>
      <c r="BY5663" s="9"/>
      <c r="CB5663" s="9"/>
      <c r="CC5663" s="9"/>
      <c r="CF5663" s="9"/>
      <c r="CG5663" s="9"/>
      <c r="CJ5663" s="9"/>
      <c r="CK5663" s="9"/>
      <c r="CN5663" s="9"/>
      <c r="CO5663" s="9"/>
      <c r="CP5663" s="9"/>
      <c r="CQ5663" s="9"/>
      <c r="CR5663" s="9"/>
      <c r="CS5663" s="9"/>
      <c r="CT5663" s="9"/>
      <c r="CU5663" s="9"/>
      <c r="CV5663" s="9"/>
      <c r="CW5663" s="9"/>
      <c r="CX5663" s="9"/>
      <c r="CY5663" s="9"/>
      <c r="CZ5663" s="9"/>
      <c r="DA5663" s="9"/>
      <c r="DB5663" s="9"/>
      <c r="DC5663" s="9"/>
      <c r="DD5663" s="9"/>
      <c r="DE5663" s="9"/>
      <c r="DF5663" s="9"/>
      <c r="DG5663" s="9"/>
      <c r="DH5663" s="9"/>
      <c r="DI5663" s="9"/>
      <c r="DJ5663" s="9"/>
      <c r="DK5663" s="9"/>
      <c r="DL5663" s="9"/>
      <c r="DM5663" s="9"/>
      <c r="DN5663" s="9"/>
      <c r="DO5663" s="9"/>
      <c r="DP5663" s="9"/>
      <c r="DQ5663" s="9"/>
      <c r="DR5663" s="9"/>
      <c r="DS5663" s="9"/>
      <c r="DT5663" s="9"/>
      <c r="DU5663" s="9"/>
      <c r="DV5663" s="9"/>
      <c r="DW5663" s="9"/>
      <c r="DX5663" s="9"/>
      <c r="DY5663" s="9"/>
      <c r="DZ5663" s="9"/>
      <c r="EA5663" s="9"/>
    </row>
    <row r="5664" spans="2:131" ht="19.5" customHeight="1" x14ac:dyDescent="0.25">
      <c r="B5664" s="9"/>
      <c r="D5664" s="9"/>
      <c r="G5664" s="9"/>
      <c r="R5664" s="9"/>
      <c r="S5664" s="9"/>
      <c r="T5664" s="9"/>
      <c r="U5664" s="9"/>
      <c r="V5664" s="9"/>
      <c r="W5664" s="9"/>
      <c r="X5664" s="9"/>
      <c r="Y5664" s="9"/>
      <c r="Z5664" s="9"/>
      <c r="AA5664" s="9"/>
      <c r="AB5664" s="9"/>
      <c r="AC5664" s="9"/>
      <c r="AD5664" s="9"/>
      <c r="AE5664" s="9"/>
      <c r="AF5664" s="55"/>
      <c r="AG5664" s="55"/>
      <c r="AH5664" s="9"/>
      <c r="AI5664" s="9"/>
      <c r="AJ5664" s="9"/>
      <c r="AK5664" s="9"/>
      <c r="AL5664" s="9"/>
      <c r="AM5664" s="9"/>
      <c r="AN5664" s="9"/>
      <c r="AO5664" s="9"/>
      <c r="AP5664" s="9"/>
      <c r="AQ5664" s="9"/>
      <c r="AR5664" s="9"/>
      <c r="AS5664" s="9"/>
      <c r="AT5664" s="9"/>
      <c r="AU5664" s="9"/>
      <c r="AV5664" s="9"/>
      <c r="AW5664" s="9"/>
      <c r="AX5664" s="9"/>
      <c r="AY5664" s="9"/>
      <c r="AZ5664" s="9"/>
      <c r="BA5664" s="9"/>
      <c r="BB5664" s="9"/>
      <c r="BC5664" s="9"/>
      <c r="BD5664" s="9"/>
      <c r="BE5664" s="9"/>
      <c r="BF5664" s="9"/>
      <c r="BG5664" s="9"/>
      <c r="BH5664" s="9"/>
      <c r="BI5664" s="9"/>
      <c r="BJ5664" s="9"/>
      <c r="BK5664" s="9"/>
      <c r="BL5664" s="9"/>
      <c r="BM5664" s="9"/>
      <c r="BN5664" s="9"/>
      <c r="BO5664" s="9"/>
      <c r="BP5664" s="9"/>
      <c r="BQ5664" s="9"/>
      <c r="BT5664" s="9"/>
      <c r="BU5664" s="9"/>
      <c r="BX5664" s="9"/>
      <c r="BY5664" s="9"/>
      <c r="CB5664" s="9"/>
      <c r="CC5664" s="9"/>
      <c r="CF5664" s="9"/>
      <c r="CG5664" s="9"/>
      <c r="CJ5664" s="9"/>
      <c r="CK5664" s="9"/>
      <c r="CN5664" s="9"/>
      <c r="CO5664" s="9"/>
      <c r="CP5664" s="9"/>
      <c r="CQ5664" s="9"/>
      <c r="CR5664" s="9"/>
      <c r="CS5664" s="9"/>
      <c r="CT5664" s="9"/>
      <c r="CU5664" s="9"/>
      <c r="CV5664" s="9"/>
      <c r="CW5664" s="9"/>
      <c r="CX5664" s="9"/>
      <c r="CY5664" s="9"/>
      <c r="CZ5664" s="9"/>
      <c r="DA5664" s="9"/>
      <c r="DB5664" s="9"/>
      <c r="DC5664" s="9"/>
      <c r="DD5664" s="9"/>
      <c r="DE5664" s="9"/>
      <c r="DF5664" s="9"/>
      <c r="DG5664" s="9"/>
      <c r="DH5664" s="9"/>
      <c r="DI5664" s="9"/>
      <c r="DJ5664" s="9"/>
      <c r="DK5664" s="9"/>
      <c r="DL5664" s="9"/>
      <c r="DM5664" s="9"/>
      <c r="DN5664" s="9"/>
      <c r="DO5664" s="9"/>
      <c r="DP5664" s="9"/>
      <c r="DQ5664" s="9"/>
      <c r="DR5664" s="9"/>
      <c r="DS5664" s="9"/>
      <c r="DT5664" s="9"/>
      <c r="DU5664" s="9"/>
      <c r="DV5664" s="9"/>
      <c r="DW5664" s="9"/>
      <c r="DX5664" s="9"/>
      <c r="DY5664" s="9"/>
      <c r="DZ5664" s="9"/>
      <c r="EA5664" s="9"/>
    </row>
    <row r="5665" spans="2:131" ht="19.5" customHeight="1" x14ac:dyDescent="0.25">
      <c r="B5665" s="9"/>
      <c r="D5665" s="9"/>
      <c r="G5665" s="9"/>
      <c r="R5665" s="9"/>
      <c r="S5665" s="9"/>
      <c r="T5665" s="9"/>
      <c r="U5665" s="9"/>
      <c r="V5665" s="9"/>
      <c r="W5665" s="9"/>
      <c r="X5665" s="9"/>
      <c r="Y5665" s="9"/>
      <c r="Z5665" s="9"/>
      <c r="AA5665" s="9"/>
      <c r="AB5665" s="9"/>
      <c r="AC5665" s="9"/>
      <c r="AD5665" s="9"/>
      <c r="AE5665" s="9"/>
      <c r="AF5665" s="55"/>
      <c r="AG5665" s="55"/>
      <c r="AH5665" s="9"/>
      <c r="AI5665" s="9"/>
      <c r="AJ5665" s="9"/>
      <c r="AK5665" s="9"/>
      <c r="AL5665" s="9"/>
      <c r="AM5665" s="9"/>
      <c r="AN5665" s="9"/>
      <c r="AO5665" s="9"/>
      <c r="AP5665" s="9"/>
      <c r="AQ5665" s="9"/>
      <c r="AR5665" s="9"/>
      <c r="AS5665" s="9"/>
      <c r="AT5665" s="9"/>
      <c r="AU5665" s="9"/>
      <c r="AV5665" s="9"/>
      <c r="AW5665" s="9"/>
      <c r="AX5665" s="9"/>
      <c r="AY5665" s="9"/>
      <c r="AZ5665" s="9"/>
      <c r="BA5665" s="9"/>
      <c r="BB5665" s="9"/>
      <c r="BC5665" s="9"/>
      <c r="BD5665" s="9"/>
      <c r="BE5665" s="9"/>
      <c r="BF5665" s="9"/>
      <c r="BG5665" s="9"/>
      <c r="BH5665" s="9"/>
      <c r="BI5665" s="9"/>
      <c r="BJ5665" s="9"/>
      <c r="BK5665" s="9"/>
      <c r="BL5665" s="9"/>
      <c r="BM5665" s="9"/>
      <c r="BN5665" s="9"/>
      <c r="BO5665" s="9"/>
      <c r="BP5665" s="9"/>
      <c r="BQ5665" s="9"/>
      <c r="BT5665" s="9"/>
      <c r="BU5665" s="9"/>
      <c r="BX5665" s="9"/>
      <c r="BY5665" s="9"/>
      <c r="CB5665" s="9"/>
      <c r="CC5665" s="9"/>
      <c r="CF5665" s="9"/>
      <c r="CG5665" s="9"/>
      <c r="CJ5665" s="9"/>
      <c r="CK5665" s="9"/>
      <c r="CN5665" s="9"/>
      <c r="CO5665" s="9"/>
      <c r="CP5665" s="9"/>
      <c r="CQ5665" s="9"/>
      <c r="CR5665" s="9"/>
      <c r="CS5665" s="9"/>
      <c r="CT5665" s="9"/>
      <c r="CU5665" s="9"/>
      <c r="CV5665" s="9"/>
      <c r="CW5665" s="9"/>
      <c r="CX5665" s="9"/>
      <c r="CY5665" s="9"/>
      <c r="CZ5665" s="9"/>
      <c r="DA5665" s="9"/>
      <c r="DB5665" s="9"/>
      <c r="DC5665" s="9"/>
      <c r="DD5665" s="9"/>
      <c r="DE5665" s="9"/>
      <c r="DF5665" s="9"/>
      <c r="DG5665" s="9"/>
      <c r="DH5665" s="9"/>
      <c r="DI5665" s="9"/>
      <c r="DJ5665" s="9"/>
      <c r="DK5665" s="9"/>
      <c r="DL5665" s="9"/>
      <c r="DM5665" s="9"/>
      <c r="DN5665" s="9"/>
      <c r="DO5665" s="9"/>
      <c r="DP5665" s="9"/>
      <c r="DQ5665" s="9"/>
      <c r="DR5665" s="9"/>
      <c r="DS5665" s="9"/>
      <c r="DT5665" s="9"/>
      <c r="DU5665" s="9"/>
      <c r="DV5665" s="9"/>
      <c r="DW5665" s="9"/>
      <c r="DX5665" s="9"/>
      <c r="DY5665" s="9"/>
      <c r="DZ5665" s="9"/>
      <c r="EA5665" s="9"/>
    </row>
    <row r="5666" spans="2:131" ht="19.5" customHeight="1" x14ac:dyDescent="0.25">
      <c r="B5666" s="9"/>
      <c r="D5666" s="9"/>
      <c r="G5666" s="9"/>
      <c r="R5666" s="9"/>
      <c r="S5666" s="9"/>
      <c r="T5666" s="9"/>
      <c r="U5666" s="9"/>
      <c r="V5666" s="9"/>
      <c r="W5666" s="9"/>
      <c r="X5666" s="9"/>
      <c r="Y5666" s="9"/>
      <c r="Z5666" s="9"/>
      <c r="AA5666" s="9"/>
      <c r="AB5666" s="9"/>
      <c r="AC5666" s="9"/>
      <c r="AD5666" s="9"/>
      <c r="AE5666" s="9"/>
      <c r="AF5666" s="55"/>
      <c r="AG5666" s="55"/>
      <c r="AH5666" s="9"/>
      <c r="AI5666" s="9"/>
      <c r="AJ5666" s="9"/>
      <c r="AK5666" s="9"/>
      <c r="AL5666" s="9"/>
      <c r="AM5666" s="9"/>
      <c r="AN5666" s="9"/>
      <c r="AO5666" s="9"/>
      <c r="AP5666" s="9"/>
      <c r="AQ5666" s="9"/>
      <c r="AR5666" s="9"/>
      <c r="AS5666" s="9"/>
      <c r="AT5666" s="9"/>
      <c r="AU5666" s="9"/>
      <c r="AV5666" s="9"/>
      <c r="AW5666" s="9"/>
      <c r="AX5666" s="9"/>
      <c r="AY5666" s="9"/>
      <c r="AZ5666" s="9"/>
      <c r="BA5666" s="9"/>
      <c r="BB5666" s="9"/>
      <c r="BC5666" s="9"/>
      <c r="BD5666" s="9"/>
      <c r="BE5666" s="9"/>
      <c r="BF5666" s="9"/>
      <c r="BG5666" s="9"/>
      <c r="BH5666" s="9"/>
      <c r="BI5666" s="9"/>
      <c r="BJ5666" s="9"/>
      <c r="BK5666" s="9"/>
      <c r="BL5666" s="9"/>
      <c r="BM5666" s="9"/>
      <c r="BN5666" s="9"/>
      <c r="BO5666" s="9"/>
      <c r="BP5666" s="9"/>
      <c r="BQ5666" s="9"/>
      <c r="BT5666" s="9"/>
      <c r="BU5666" s="9"/>
      <c r="BX5666" s="9"/>
      <c r="BY5666" s="9"/>
      <c r="CB5666" s="9"/>
      <c r="CC5666" s="9"/>
      <c r="CF5666" s="9"/>
      <c r="CG5666" s="9"/>
      <c r="CJ5666" s="9"/>
      <c r="CK5666" s="9"/>
      <c r="CN5666" s="9"/>
      <c r="CO5666" s="9"/>
      <c r="CP5666" s="9"/>
      <c r="CQ5666" s="9"/>
      <c r="CR5666" s="9"/>
      <c r="CS5666" s="9"/>
      <c r="CT5666" s="9"/>
      <c r="CU5666" s="9"/>
      <c r="CV5666" s="9"/>
      <c r="CW5666" s="9"/>
      <c r="CX5666" s="9"/>
      <c r="CY5666" s="9"/>
      <c r="CZ5666" s="9"/>
      <c r="DA5666" s="9"/>
      <c r="DB5666" s="9"/>
      <c r="DC5666" s="9"/>
      <c r="DD5666" s="9"/>
      <c r="DE5666" s="9"/>
      <c r="DF5666" s="9"/>
      <c r="DG5666" s="9"/>
      <c r="DH5666" s="9"/>
      <c r="DI5666" s="9"/>
      <c r="DJ5666" s="9"/>
      <c r="DK5666" s="9"/>
      <c r="DL5666" s="9"/>
      <c r="DM5666" s="9"/>
      <c r="DN5666" s="9"/>
      <c r="DO5666" s="9"/>
      <c r="DP5666" s="9"/>
      <c r="DQ5666" s="9"/>
      <c r="DR5666" s="9"/>
      <c r="DS5666" s="9"/>
      <c r="DT5666" s="9"/>
      <c r="DU5666" s="9"/>
      <c r="DV5666" s="9"/>
      <c r="DW5666" s="9"/>
      <c r="DX5666" s="9"/>
      <c r="DY5666" s="9"/>
      <c r="DZ5666" s="9"/>
      <c r="EA5666" s="9"/>
    </row>
    <row r="5667" spans="2:131" ht="19.5" customHeight="1" x14ac:dyDescent="0.25">
      <c r="B5667" s="9"/>
      <c r="D5667" s="9"/>
      <c r="G5667" s="9"/>
      <c r="R5667" s="9"/>
      <c r="S5667" s="9"/>
      <c r="T5667" s="9"/>
      <c r="U5667" s="9"/>
      <c r="V5667" s="9"/>
      <c r="W5667" s="9"/>
      <c r="X5667" s="9"/>
      <c r="Y5667" s="9"/>
      <c r="Z5667" s="9"/>
      <c r="AA5667" s="9"/>
      <c r="AB5667" s="9"/>
      <c r="AC5667" s="9"/>
      <c r="AD5667" s="9"/>
      <c r="AE5667" s="9"/>
      <c r="AF5667" s="55"/>
      <c r="AG5667" s="55"/>
      <c r="AH5667" s="9"/>
      <c r="AI5667" s="9"/>
      <c r="AJ5667" s="9"/>
      <c r="AK5667" s="9"/>
      <c r="AL5667" s="9"/>
      <c r="AM5667" s="9"/>
      <c r="AN5667" s="9"/>
      <c r="AO5667" s="9"/>
      <c r="AP5667" s="9"/>
      <c r="AQ5667" s="9"/>
      <c r="AR5667" s="9"/>
      <c r="AS5667" s="9"/>
      <c r="AT5667" s="9"/>
      <c r="AU5667" s="9"/>
      <c r="AV5667" s="9"/>
      <c r="AW5667" s="9"/>
      <c r="AX5667" s="9"/>
      <c r="AY5667" s="9"/>
      <c r="AZ5667" s="9"/>
      <c r="BA5667" s="9"/>
      <c r="BB5667" s="9"/>
      <c r="BC5667" s="9"/>
      <c r="BD5667" s="9"/>
      <c r="BE5667" s="9"/>
      <c r="BF5667" s="9"/>
      <c r="BG5667" s="9"/>
      <c r="BH5667" s="9"/>
      <c r="BI5667" s="9"/>
      <c r="BJ5667" s="9"/>
      <c r="BK5667" s="9"/>
      <c r="BL5667" s="9"/>
      <c r="BM5667" s="9"/>
      <c r="BN5667" s="9"/>
      <c r="BO5667" s="9"/>
      <c r="BP5667" s="9"/>
      <c r="BQ5667" s="9"/>
      <c r="BT5667" s="9"/>
      <c r="BU5667" s="9"/>
      <c r="BX5667" s="9"/>
      <c r="BY5667" s="9"/>
      <c r="CB5667" s="9"/>
      <c r="CC5667" s="9"/>
      <c r="CF5667" s="9"/>
      <c r="CG5667" s="9"/>
      <c r="CJ5667" s="9"/>
      <c r="CK5667" s="9"/>
      <c r="CN5667" s="9"/>
      <c r="CO5667" s="9"/>
      <c r="CP5667" s="9"/>
      <c r="CQ5667" s="9"/>
      <c r="CR5667" s="9"/>
      <c r="CS5667" s="9"/>
      <c r="CT5667" s="9"/>
      <c r="CU5667" s="9"/>
      <c r="CV5667" s="9"/>
      <c r="CW5667" s="9"/>
      <c r="CX5667" s="9"/>
      <c r="CY5667" s="9"/>
      <c r="CZ5667" s="9"/>
      <c r="DA5667" s="9"/>
      <c r="DB5667" s="9"/>
      <c r="DC5667" s="9"/>
      <c r="DD5667" s="9"/>
      <c r="DE5667" s="9"/>
      <c r="DF5667" s="9"/>
      <c r="DG5667" s="9"/>
      <c r="DH5667" s="9"/>
      <c r="DI5667" s="9"/>
      <c r="DJ5667" s="9"/>
      <c r="DK5667" s="9"/>
      <c r="DL5667" s="9"/>
      <c r="DM5667" s="9"/>
      <c r="DN5667" s="9"/>
      <c r="DO5667" s="9"/>
      <c r="DP5667" s="9"/>
      <c r="DQ5667" s="9"/>
      <c r="DR5667" s="9"/>
      <c r="DS5667" s="9"/>
      <c r="DT5667" s="9"/>
      <c r="DU5667" s="9"/>
      <c r="DV5667" s="9"/>
      <c r="DW5667" s="9"/>
      <c r="DX5667" s="9"/>
      <c r="DY5667" s="9"/>
      <c r="DZ5667" s="9"/>
      <c r="EA5667" s="9"/>
    </row>
    <row r="5668" spans="2:131" ht="19.5" customHeight="1" x14ac:dyDescent="0.25">
      <c r="B5668" s="9"/>
      <c r="D5668" s="9"/>
      <c r="G5668" s="9"/>
      <c r="R5668" s="9"/>
      <c r="S5668" s="9"/>
      <c r="T5668" s="9"/>
      <c r="U5668" s="9"/>
      <c r="V5668" s="9"/>
      <c r="W5668" s="9"/>
      <c r="X5668" s="9"/>
      <c r="Y5668" s="9"/>
      <c r="Z5668" s="9"/>
      <c r="AA5668" s="9"/>
      <c r="AB5668" s="9"/>
      <c r="AC5668" s="9"/>
      <c r="AD5668" s="9"/>
      <c r="AE5668" s="9"/>
      <c r="AF5668" s="55"/>
      <c r="AG5668" s="55"/>
      <c r="AH5668" s="9"/>
      <c r="AI5668" s="9"/>
      <c r="AJ5668" s="9"/>
      <c r="AK5668" s="9"/>
      <c r="AL5668" s="9"/>
      <c r="AM5668" s="9"/>
      <c r="AN5668" s="9"/>
      <c r="AO5668" s="9"/>
      <c r="AP5668" s="9"/>
      <c r="AQ5668" s="9"/>
      <c r="AR5668" s="9"/>
      <c r="AS5668" s="9"/>
      <c r="AT5668" s="9"/>
      <c r="AU5668" s="9"/>
      <c r="AV5668" s="9"/>
      <c r="AW5668" s="9"/>
      <c r="AX5668" s="9"/>
      <c r="AY5668" s="9"/>
      <c r="AZ5668" s="9"/>
      <c r="BA5668" s="9"/>
      <c r="BB5668" s="9"/>
      <c r="BC5668" s="9"/>
      <c r="BD5668" s="9"/>
      <c r="BE5668" s="9"/>
      <c r="BF5668" s="9"/>
      <c r="BG5668" s="9"/>
      <c r="BH5668" s="9"/>
      <c r="BI5668" s="9"/>
      <c r="BJ5668" s="9"/>
      <c r="BK5668" s="9"/>
      <c r="BL5668" s="9"/>
      <c r="BM5668" s="9"/>
      <c r="BN5668" s="9"/>
      <c r="BO5668" s="9"/>
      <c r="BP5668" s="9"/>
      <c r="BQ5668" s="9"/>
      <c r="BT5668" s="9"/>
      <c r="BU5668" s="9"/>
      <c r="BX5668" s="9"/>
      <c r="BY5668" s="9"/>
      <c r="CB5668" s="9"/>
      <c r="CC5668" s="9"/>
      <c r="CF5668" s="9"/>
      <c r="CG5668" s="9"/>
      <c r="CJ5668" s="9"/>
      <c r="CK5668" s="9"/>
      <c r="CN5668" s="9"/>
      <c r="CO5668" s="9"/>
      <c r="CP5668" s="9"/>
      <c r="CQ5668" s="9"/>
      <c r="CR5668" s="9"/>
      <c r="CS5668" s="9"/>
      <c r="CT5668" s="9"/>
      <c r="CU5668" s="9"/>
      <c r="CV5668" s="9"/>
      <c r="CW5668" s="9"/>
      <c r="CX5668" s="9"/>
      <c r="CY5668" s="9"/>
      <c r="CZ5668" s="9"/>
      <c r="DA5668" s="9"/>
      <c r="DB5668" s="9"/>
      <c r="DC5668" s="9"/>
      <c r="DD5668" s="9"/>
      <c r="DE5668" s="9"/>
      <c r="DF5668" s="9"/>
      <c r="DG5668" s="9"/>
      <c r="DH5668" s="9"/>
      <c r="DI5668" s="9"/>
      <c r="DJ5668" s="9"/>
      <c r="DK5668" s="9"/>
      <c r="DL5668" s="9"/>
      <c r="DM5668" s="9"/>
      <c r="DN5668" s="9"/>
      <c r="DO5668" s="9"/>
      <c r="DP5668" s="9"/>
      <c r="DQ5668" s="9"/>
      <c r="DR5668" s="9"/>
      <c r="DS5668" s="9"/>
      <c r="DT5668" s="9"/>
      <c r="DU5668" s="9"/>
      <c r="DV5668" s="9"/>
      <c r="DW5668" s="9"/>
      <c r="DX5668" s="9"/>
      <c r="DY5668" s="9"/>
      <c r="DZ5668" s="9"/>
      <c r="EA5668" s="9"/>
    </row>
    <row r="5669" spans="2:131" ht="19.5" customHeight="1" x14ac:dyDescent="0.25">
      <c r="B5669" s="9"/>
      <c r="D5669" s="9"/>
      <c r="G5669" s="9"/>
      <c r="R5669" s="9"/>
      <c r="S5669" s="9"/>
      <c r="T5669" s="9"/>
      <c r="U5669" s="9"/>
      <c r="V5669" s="9"/>
      <c r="W5669" s="9"/>
      <c r="X5669" s="9"/>
      <c r="Y5669" s="9"/>
      <c r="Z5669" s="9"/>
      <c r="AA5669" s="9"/>
      <c r="AB5669" s="9"/>
      <c r="AC5669" s="9"/>
      <c r="AD5669" s="9"/>
      <c r="AE5669" s="9"/>
      <c r="AF5669" s="55"/>
      <c r="AG5669" s="55"/>
      <c r="AH5669" s="9"/>
      <c r="AI5669" s="9"/>
      <c r="AJ5669" s="9"/>
      <c r="AK5669" s="9"/>
      <c r="AL5669" s="9"/>
      <c r="AM5669" s="9"/>
      <c r="AN5669" s="9"/>
      <c r="AO5669" s="9"/>
      <c r="AP5669" s="9"/>
      <c r="AQ5669" s="9"/>
      <c r="AR5669" s="9"/>
      <c r="AS5669" s="9"/>
      <c r="AT5669" s="9"/>
      <c r="AU5669" s="9"/>
      <c r="AV5669" s="9"/>
      <c r="AW5669" s="9"/>
      <c r="AX5669" s="9"/>
      <c r="AY5669" s="9"/>
      <c r="AZ5669" s="9"/>
      <c r="BA5669" s="9"/>
      <c r="BB5669" s="9"/>
      <c r="BC5669" s="9"/>
      <c r="BD5669" s="9"/>
      <c r="BE5669" s="9"/>
      <c r="BF5669" s="9"/>
      <c r="BG5669" s="9"/>
      <c r="BH5669" s="9"/>
      <c r="BI5669" s="9"/>
      <c r="BJ5669" s="9"/>
      <c r="BK5669" s="9"/>
      <c r="BL5669" s="9"/>
      <c r="BM5669" s="9"/>
      <c r="BN5669" s="9"/>
      <c r="BO5669" s="9"/>
      <c r="BP5669" s="9"/>
      <c r="BQ5669" s="9"/>
      <c r="BT5669" s="9"/>
      <c r="BU5669" s="9"/>
      <c r="BX5669" s="9"/>
      <c r="BY5669" s="9"/>
      <c r="CB5669" s="9"/>
      <c r="CC5669" s="9"/>
      <c r="CF5669" s="9"/>
      <c r="CG5669" s="9"/>
      <c r="CJ5669" s="9"/>
      <c r="CK5669" s="9"/>
      <c r="CN5669" s="9"/>
      <c r="CO5669" s="9"/>
      <c r="CP5669" s="9"/>
      <c r="CQ5669" s="9"/>
      <c r="CR5669" s="9"/>
      <c r="CS5669" s="9"/>
      <c r="CT5669" s="9"/>
      <c r="CU5669" s="9"/>
      <c r="CV5669" s="9"/>
      <c r="CW5669" s="9"/>
      <c r="CX5669" s="9"/>
      <c r="CY5669" s="9"/>
      <c r="CZ5669" s="9"/>
      <c r="DA5669" s="9"/>
      <c r="DB5669" s="9"/>
      <c r="DC5669" s="9"/>
      <c r="DD5669" s="9"/>
      <c r="DE5669" s="9"/>
      <c r="DF5669" s="9"/>
      <c r="DG5669" s="9"/>
      <c r="DH5669" s="9"/>
      <c r="DI5669" s="9"/>
      <c r="DJ5669" s="9"/>
      <c r="DK5669" s="9"/>
      <c r="DL5669" s="9"/>
      <c r="DM5669" s="9"/>
      <c r="DN5669" s="9"/>
      <c r="DO5669" s="9"/>
      <c r="DP5669" s="9"/>
      <c r="DQ5669" s="9"/>
      <c r="DR5669" s="9"/>
      <c r="DS5669" s="9"/>
      <c r="DT5669" s="9"/>
      <c r="DU5669" s="9"/>
      <c r="DV5669" s="9"/>
      <c r="DW5669" s="9"/>
      <c r="DX5669" s="9"/>
      <c r="DY5669" s="9"/>
      <c r="DZ5669" s="9"/>
      <c r="EA5669" s="9"/>
    </row>
    <row r="5670" spans="2:131" ht="19.5" customHeight="1" x14ac:dyDescent="0.25">
      <c r="B5670" s="9"/>
      <c r="D5670" s="9"/>
      <c r="G5670" s="9"/>
      <c r="R5670" s="9"/>
      <c r="S5670" s="9"/>
      <c r="T5670" s="9"/>
      <c r="U5670" s="9"/>
      <c r="V5670" s="9"/>
      <c r="W5670" s="9"/>
      <c r="X5670" s="9"/>
      <c r="Y5670" s="9"/>
      <c r="Z5670" s="9"/>
      <c r="AA5670" s="9"/>
      <c r="AB5670" s="9"/>
      <c r="AC5670" s="9"/>
      <c r="AD5670" s="9"/>
      <c r="AE5670" s="9"/>
      <c r="AF5670" s="55"/>
      <c r="AG5670" s="55"/>
      <c r="AH5670" s="9"/>
      <c r="AI5670" s="9"/>
      <c r="AJ5670" s="9"/>
      <c r="AK5670" s="9"/>
      <c r="AL5670" s="9"/>
      <c r="AM5670" s="9"/>
      <c r="AN5670" s="9"/>
      <c r="AO5670" s="9"/>
      <c r="AP5670" s="9"/>
      <c r="AQ5670" s="9"/>
      <c r="AR5670" s="9"/>
      <c r="AS5670" s="9"/>
      <c r="AT5670" s="9"/>
      <c r="AU5670" s="9"/>
      <c r="AV5670" s="9"/>
      <c r="AW5670" s="9"/>
      <c r="AX5670" s="9"/>
      <c r="AY5670" s="9"/>
      <c r="AZ5670" s="9"/>
      <c r="BA5670" s="9"/>
      <c r="BB5670" s="9"/>
      <c r="BC5670" s="9"/>
      <c r="BD5670" s="9"/>
      <c r="BE5670" s="9"/>
      <c r="BF5670" s="9"/>
      <c r="BG5670" s="9"/>
      <c r="BH5670" s="9"/>
      <c r="BI5670" s="9"/>
      <c r="BJ5670" s="9"/>
      <c r="BK5670" s="9"/>
      <c r="BL5670" s="9"/>
      <c r="BM5670" s="9"/>
      <c r="BN5670" s="9"/>
      <c r="BO5670" s="9"/>
      <c r="BP5670" s="9"/>
      <c r="BQ5670" s="9"/>
      <c r="BT5670" s="9"/>
      <c r="BU5670" s="9"/>
      <c r="BX5670" s="9"/>
      <c r="BY5670" s="9"/>
      <c r="CB5670" s="9"/>
      <c r="CC5670" s="9"/>
      <c r="CF5670" s="9"/>
      <c r="CG5670" s="9"/>
      <c r="CJ5670" s="9"/>
      <c r="CK5670" s="9"/>
      <c r="CN5670" s="9"/>
      <c r="CO5670" s="9"/>
      <c r="CP5670" s="9"/>
      <c r="CQ5670" s="9"/>
      <c r="CR5670" s="9"/>
      <c r="CS5670" s="9"/>
      <c r="CT5670" s="9"/>
      <c r="CU5670" s="9"/>
      <c r="CV5670" s="9"/>
      <c r="CW5670" s="9"/>
      <c r="CX5670" s="9"/>
      <c r="CY5670" s="9"/>
      <c r="CZ5670" s="9"/>
      <c r="DA5670" s="9"/>
      <c r="DB5670" s="9"/>
      <c r="DC5670" s="9"/>
      <c r="DD5670" s="9"/>
      <c r="DE5670" s="9"/>
      <c r="DF5670" s="9"/>
      <c r="DG5670" s="9"/>
      <c r="DH5670" s="9"/>
      <c r="DI5670" s="9"/>
      <c r="DJ5670" s="9"/>
      <c r="DK5670" s="9"/>
      <c r="DL5670" s="9"/>
      <c r="DM5670" s="9"/>
      <c r="DN5670" s="9"/>
      <c r="DO5670" s="9"/>
      <c r="DP5670" s="9"/>
      <c r="DQ5670" s="9"/>
      <c r="DR5670" s="9"/>
      <c r="DS5670" s="9"/>
      <c r="DT5670" s="9"/>
      <c r="DU5670" s="9"/>
      <c r="DV5670" s="9"/>
      <c r="DW5670" s="9"/>
      <c r="DX5670" s="9"/>
      <c r="DY5670" s="9"/>
      <c r="DZ5670" s="9"/>
      <c r="EA5670" s="9"/>
    </row>
    <row r="5671" spans="2:131" ht="19.5" customHeight="1" x14ac:dyDescent="0.25">
      <c r="B5671" s="9"/>
      <c r="D5671" s="9"/>
      <c r="G5671" s="9"/>
      <c r="R5671" s="9"/>
      <c r="S5671" s="9"/>
      <c r="T5671" s="9"/>
      <c r="U5671" s="9"/>
      <c r="V5671" s="9"/>
      <c r="W5671" s="9"/>
      <c r="X5671" s="9"/>
      <c r="Y5671" s="9"/>
      <c r="Z5671" s="9"/>
      <c r="AA5671" s="9"/>
      <c r="AB5671" s="9"/>
      <c r="AC5671" s="9"/>
      <c r="AD5671" s="9"/>
      <c r="AE5671" s="9"/>
      <c r="AF5671" s="55"/>
      <c r="AG5671" s="55"/>
      <c r="AH5671" s="9"/>
      <c r="AI5671" s="9"/>
      <c r="AJ5671" s="9"/>
      <c r="AK5671" s="9"/>
      <c r="AL5671" s="9"/>
      <c r="AM5671" s="9"/>
      <c r="AN5671" s="9"/>
      <c r="AO5671" s="9"/>
      <c r="AP5671" s="9"/>
      <c r="AQ5671" s="9"/>
      <c r="AR5671" s="9"/>
      <c r="AS5671" s="9"/>
      <c r="AT5671" s="9"/>
      <c r="AU5671" s="9"/>
      <c r="AV5671" s="9"/>
      <c r="AW5671" s="9"/>
      <c r="AX5671" s="9"/>
      <c r="AY5671" s="9"/>
      <c r="AZ5671" s="9"/>
      <c r="BA5671" s="9"/>
      <c r="BB5671" s="9"/>
      <c r="BC5671" s="9"/>
      <c r="BD5671" s="9"/>
      <c r="BE5671" s="9"/>
      <c r="BF5671" s="9"/>
      <c r="BG5671" s="9"/>
      <c r="BH5671" s="9"/>
      <c r="BI5671" s="9"/>
      <c r="BJ5671" s="9"/>
      <c r="BK5671" s="9"/>
      <c r="BL5671" s="9"/>
      <c r="BM5671" s="9"/>
      <c r="BN5671" s="9"/>
      <c r="BO5671" s="9"/>
      <c r="BP5671" s="9"/>
      <c r="BQ5671" s="9"/>
      <c r="BT5671" s="9"/>
      <c r="BU5671" s="9"/>
      <c r="BX5671" s="9"/>
      <c r="BY5671" s="9"/>
      <c r="CB5671" s="9"/>
      <c r="CC5671" s="9"/>
      <c r="CF5671" s="9"/>
      <c r="CG5671" s="9"/>
      <c r="CJ5671" s="9"/>
      <c r="CK5671" s="9"/>
      <c r="CN5671" s="9"/>
      <c r="CO5671" s="9"/>
      <c r="CP5671" s="9"/>
      <c r="CQ5671" s="9"/>
      <c r="CR5671" s="9"/>
      <c r="CS5671" s="9"/>
      <c r="CT5671" s="9"/>
      <c r="CU5671" s="9"/>
      <c r="CV5671" s="9"/>
      <c r="CW5671" s="9"/>
      <c r="CX5671" s="9"/>
      <c r="CY5671" s="9"/>
      <c r="CZ5671" s="9"/>
      <c r="DA5671" s="9"/>
      <c r="DB5671" s="9"/>
      <c r="DC5671" s="9"/>
      <c r="DD5671" s="9"/>
      <c r="DE5671" s="9"/>
      <c r="DF5671" s="9"/>
      <c r="DG5671" s="9"/>
      <c r="DH5671" s="9"/>
      <c r="DI5671" s="9"/>
      <c r="DJ5671" s="9"/>
      <c r="DK5671" s="9"/>
      <c r="DL5671" s="9"/>
      <c r="DM5671" s="9"/>
      <c r="DN5671" s="9"/>
      <c r="DO5671" s="9"/>
      <c r="DP5671" s="9"/>
      <c r="DQ5671" s="9"/>
      <c r="DR5671" s="9"/>
      <c r="DS5671" s="9"/>
      <c r="DT5671" s="9"/>
      <c r="DU5671" s="9"/>
      <c r="DV5671" s="9"/>
      <c r="DW5671" s="9"/>
      <c r="DX5671" s="9"/>
      <c r="DY5671" s="9"/>
      <c r="DZ5671" s="9"/>
      <c r="EA5671" s="9"/>
    </row>
    <row r="5672" spans="2:131" ht="19.5" customHeight="1" x14ac:dyDescent="0.25">
      <c r="B5672" s="9"/>
      <c r="D5672" s="9"/>
      <c r="G5672" s="9"/>
      <c r="R5672" s="9"/>
      <c r="S5672" s="9"/>
      <c r="T5672" s="9"/>
      <c r="U5672" s="9"/>
      <c r="V5672" s="9"/>
      <c r="W5672" s="9"/>
      <c r="X5672" s="9"/>
      <c r="Y5672" s="9"/>
      <c r="Z5672" s="9"/>
      <c r="AA5672" s="9"/>
      <c r="AB5672" s="9"/>
      <c r="AC5672" s="9"/>
      <c r="AD5672" s="9"/>
      <c r="AE5672" s="9"/>
      <c r="AF5672" s="55"/>
      <c r="AG5672" s="55"/>
      <c r="AH5672" s="9"/>
      <c r="AI5672" s="9"/>
      <c r="AJ5672" s="9"/>
      <c r="AK5672" s="9"/>
      <c r="AL5672" s="9"/>
      <c r="AM5672" s="9"/>
      <c r="AN5672" s="9"/>
      <c r="AO5672" s="9"/>
      <c r="AP5672" s="9"/>
      <c r="AQ5672" s="9"/>
      <c r="AR5672" s="9"/>
      <c r="AS5672" s="9"/>
      <c r="AT5672" s="9"/>
      <c r="AU5672" s="9"/>
      <c r="AV5672" s="9"/>
      <c r="AW5672" s="9"/>
      <c r="AX5672" s="9"/>
      <c r="AY5672" s="9"/>
      <c r="AZ5672" s="9"/>
      <c r="BA5672" s="9"/>
      <c r="BB5672" s="9"/>
      <c r="BC5672" s="9"/>
      <c r="BD5672" s="9"/>
      <c r="BE5672" s="9"/>
      <c r="BF5672" s="9"/>
      <c r="BG5672" s="9"/>
      <c r="BH5672" s="9"/>
      <c r="BI5672" s="9"/>
      <c r="BJ5672" s="9"/>
      <c r="BK5672" s="9"/>
      <c r="BL5672" s="9"/>
      <c r="BM5672" s="9"/>
      <c r="BN5672" s="9"/>
      <c r="BO5672" s="9"/>
      <c r="BP5672" s="9"/>
      <c r="BQ5672" s="9"/>
      <c r="BT5672" s="9"/>
      <c r="BU5672" s="9"/>
      <c r="BX5672" s="9"/>
      <c r="BY5672" s="9"/>
      <c r="CB5672" s="9"/>
      <c r="CC5672" s="9"/>
      <c r="CF5672" s="9"/>
      <c r="CG5672" s="9"/>
      <c r="CJ5672" s="9"/>
      <c r="CK5672" s="9"/>
      <c r="CN5672" s="9"/>
      <c r="CO5672" s="9"/>
      <c r="CP5672" s="9"/>
      <c r="CQ5672" s="9"/>
      <c r="CR5672" s="9"/>
      <c r="CS5672" s="9"/>
      <c r="CT5672" s="9"/>
      <c r="CU5672" s="9"/>
      <c r="CV5672" s="9"/>
      <c r="CW5672" s="9"/>
      <c r="CX5672" s="9"/>
      <c r="CY5672" s="9"/>
      <c r="CZ5672" s="9"/>
      <c r="DA5672" s="9"/>
      <c r="DB5672" s="9"/>
      <c r="DC5672" s="9"/>
      <c r="DD5672" s="9"/>
      <c r="DE5672" s="9"/>
      <c r="DF5672" s="9"/>
      <c r="DG5672" s="9"/>
      <c r="DH5672" s="9"/>
      <c r="DI5672" s="9"/>
      <c r="DJ5672" s="9"/>
      <c r="DK5672" s="9"/>
      <c r="DL5672" s="9"/>
      <c r="DM5672" s="9"/>
      <c r="DN5672" s="9"/>
      <c r="DO5672" s="9"/>
      <c r="DP5672" s="9"/>
      <c r="DQ5672" s="9"/>
      <c r="DR5672" s="9"/>
      <c r="DS5672" s="9"/>
      <c r="DT5672" s="9"/>
      <c r="DU5672" s="9"/>
      <c r="DV5672" s="9"/>
      <c r="DW5672" s="9"/>
      <c r="DX5672" s="9"/>
      <c r="DY5672" s="9"/>
      <c r="DZ5672" s="9"/>
      <c r="EA5672" s="9"/>
    </row>
    <row r="5673" spans="2:131" ht="19.5" customHeight="1" x14ac:dyDescent="0.25">
      <c r="B5673" s="9"/>
      <c r="D5673" s="9"/>
      <c r="G5673" s="9"/>
      <c r="R5673" s="9"/>
      <c r="S5673" s="9"/>
      <c r="T5673" s="9"/>
      <c r="U5673" s="9"/>
      <c r="V5673" s="9"/>
      <c r="W5673" s="9"/>
      <c r="X5673" s="9"/>
      <c r="Y5673" s="9"/>
      <c r="Z5673" s="9"/>
      <c r="AA5673" s="9"/>
      <c r="AB5673" s="9"/>
      <c r="AC5673" s="9"/>
      <c r="AD5673" s="9"/>
      <c r="AE5673" s="9"/>
      <c r="AF5673" s="55"/>
      <c r="AG5673" s="55"/>
      <c r="AH5673" s="9"/>
      <c r="AI5673" s="9"/>
      <c r="AJ5673" s="9"/>
      <c r="AK5673" s="9"/>
      <c r="AL5673" s="9"/>
      <c r="AM5673" s="9"/>
      <c r="AN5673" s="9"/>
      <c r="AO5673" s="9"/>
      <c r="AP5673" s="9"/>
      <c r="AQ5673" s="9"/>
      <c r="AR5673" s="9"/>
      <c r="AS5673" s="9"/>
      <c r="AT5673" s="9"/>
      <c r="AU5673" s="9"/>
      <c r="AV5673" s="9"/>
      <c r="AW5673" s="9"/>
      <c r="AX5673" s="9"/>
      <c r="AY5673" s="9"/>
      <c r="AZ5673" s="9"/>
      <c r="BA5673" s="9"/>
      <c r="BB5673" s="9"/>
      <c r="BC5673" s="9"/>
      <c r="BD5673" s="9"/>
      <c r="BE5673" s="9"/>
      <c r="BF5673" s="9"/>
      <c r="BG5673" s="9"/>
      <c r="BH5673" s="9"/>
      <c r="BI5673" s="9"/>
      <c r="BJ5673" s="9"/>
      <c r="BK5673" s="9"/>
      <c r="BL5673" s="9"/>
      <c r="BM5673" s="9"/>
      <c r="BN5673" s="9"/>
      <c r="BO5673" s="9"/>
      <c r="BP5673" s="9"/>
      <c r="BQ5673" s="9"/>
      <c r="BT5673" s="9"/>
      <c r="BU5673" s="9"/>
      <c r="BX5673" s="9"/>
      <c r="BY5673" s="9"/>
      <c r="CB5673" s="9"/>
      <c r="CC5673" s="9"/>
      <c r="CF5673" s="9"/>
      <c r="CG5673" s="9"/>
      <c r="CJ5673" s="9"/>
      <c r="CK5673" s="9"/>
      <c r="CN5673" s="9"/>
      <c r="CO5673" s="9"/>
      <c r="CP5673" s="9"/>
      <c r="CQ5673" s="9"/>
      <c r="CR5673" s="9"/>
      <c r="CS5673" s="9"/>
      <c r="CT5673" s="9"/>
      <c r="CU5673" s="9"/>
      <c r="CV5673" s="9"/>
      <c r="CW5673" s="9"/>
      <c r="CX5673" s="9"/>
      <c r="CY5673" s="9"/>
      <c r="CZ5673" s="9"/>
      <c r="DA5673" s="9"/>
      <c r="DB5673" s="9"/>
      <c r="DC5673" s="9"/>
      <c r="DD5673" s="9"/>
      <c r="DE5673" s="9"/>
      <c r="DF5673" s="9"/>
      <c r="DG5673" s="9"/>
      <c r="DH5673" s="9"/>
      <c r="DI5673" s="9"/>
      <c r="DJ5673" s="9"/>
      <c r="DK5673" s="9"/>
      <c r="DL5673" s="9"/>
      <c r="DM5673" s="9"/>
      <c r="DN5673" s="9"/>
      <c r="DO5673" s="9"/>
      <c r="DP5673" s="9"/>
      <c r="DQ5673" s="9"/>
      <c r="DR5673" s="9"/>
      <c r="DS5673" s="9"/>
      <c r="DT5673" s="9"/>
      <c r="DU5673" s="9"/>
      <c r="DV5673" s="9"/>
      <c r="DW5673" s="9"/>
      <c r="DX5673" s="9"/>
      <c r="DY5673" s="9"/>
      <c r="DZ5673" s="9"/>
      <c r="EA5673" s="9"/>
    </row>
    <row r="5674" spans="2:131" ht="19.5" customHeight="1" x14ac:dyDescent="0.25">
      <c r="B5674" s="9"/>
      <c r="D5674" s="9"/>
      <c r="G5674" s="9"/>
      <c r="R5674" s="9"/>
      <c r="S5674" s="9"/>
      <c r="T5674" s="9"/>
      <c r="U5674" s="9"/>
      <c r="V5674" s="9"/>
      <c r="W5674" s="9"/>
      <c r="X5674" s="9"/>
      <c r="Y5674" s="9"/>
      <c r="Z5674" s="9"/>
      <c r="AA5674" s="9"/>
      <c r="AB5674" s="9"/>
      <c r="AC5674" s="9"/>
      <c r="AD5674" s="9"/>
      <c r="AE5674" s="9"/>
      <c r="AF5674" s="55"/>
      <c r="AG5674" s="55"/>
      <c r="AH5674" s="9"/>
      <c r="AI5674" s="9"/>
      <c r="AJ5674" s="9"/>
      <c r="AK5674" s="9"/>
      <c r="AL5674" s="9"/>
      <c r="AM5674" s="9"/>
      <c r="AN5674" s="9"/>
      <c r="AO5674" s="9"/>
      <c r="AP5674" s="9"/>
      <c r="AQ5674" s="9"/>
      <c r="AR5674" s="9"/>
      <c r="AS5674" s="9"/>
      <c r="AT5674" s="9"/>
      <c r="AU5674" s="9"/>
      <c r="AV5674" s="9"/>
      <c r="AW5674" s="9"/>
      <c r="AX5674" s="9"/>
      <c r="AY5674" s="9"/>
      <c r="AZ5674" s="9"/>
      <c r="BA5674" s="9"/>
      <c r="BB5674" s="9"/>
      <c r="BC5674" s="9"/>
      <c r="BD5674" s="9"/>
      <c r="BE5674" s="9"/>
      <c r="BF5674" s="9"/>
      <c r="BG5674" s="9"/>
      <c r="BH5674" s="9"/>
      <c r="BI5674" s="9"/>
      <c r="BJ5674" s="9"/>
      <c r="BK5674" s="9"/>
      <c r="BL5674" s="9"/>
      <c r="BM5674" s="9"/>
      <c r="BN5674" s="9"/>
      <c r="BO5674" s="9"/>
      <c r="BP5674" s="9"/>
      <c r="BQ5674" s="9"/>
      <c r="BT5674" s="9"/>
      <c r="BU5674" s="9"/>
      <c r="BX5674" s="9"/>
      <c r="BY5674" s="9"/>
      <c r="CB5674" s="9"/>
      <c r="CC5674" s="9"/>
      <c r="CF5674" s="9"/>
      <c r="CG5674" s="9"/>
      <c r="CJ5674" s="9"/>
      <c r="CK5674" s="9"/>
      <c r="CN5674" s="9"/>
      <c r="CO5674" s="9"/>
      <c r="CP5674" s="9"/>
      <c r="CQ5674" s="9"/>
      <c r="CR5674" s="9"/>
      <c r="CS5674" s="9"/>
      <c r="CT5674" s="9"/>
      <c r="CU5674" s="9"/>
      <c r="CV5674" s="9"/>
      <c r="CW5674" s="9"/>
      <c r="CX5674" s="9"/>
      <c r="CY5674" s="9"/>
      <c r="CZ5674" s="9"/>
      <c r="DA5674" s="9"/>
      <c r="DB5674" s="9"/>
      <c r="DC5674" s="9"/>
      <c r="DD5674" s="9"/>
      <c r="DE5674" s="9"/>
      <c r="DF5674" s="9"/>
      <c r="DG5674" s="9"/>
      <c r="DH5674" s="9"/>
      <c r="DI5674" s="9"/>
      <c r="DJ5674" s="9"/>
      <c r="DK5674" s="9"/>
      <c r="DL5674" s="9"/>
      <c r="DM5674" s="9"/>
      <c r="DN5674" s="9"/>
      <c r="DO5674" s="9"/>
      <c r="DP5674" s="9"/>
      <c r="DQ5674" s="9"/>
      <c r="DR5674" s="9"/>
      <c r="DS5674" s="9"/>
      <c r="DT5674" s="9"/>
      <c r="DU5674" s="9"/>
      <c r="DV5674" s="9"/>
      <c r="DW5674" s="9"/>
      <c r="DX5674" s="9"/>
      <c r="DY5674" s="9"/>
      <c r="DZ5674" s="9"/>
      <c r="EA5674" s="9"/>
    </row>
    <row r="5675" spans="2:131" ht="19.5" customHeight="1" x14ac:dyDescent="0.25">
      <c r="B5675" s="9"/>
      <c r="D5675" s="9"/>
      <c r="G5675" s="9"/>
      <c r="R5675" s="9"/>
      <c r="S5675" s="9"/>
      <c r="T5675" s="9"/>
      <c r="U5675" s="9"/>
      <c r="V5675" s="9"/>
      <c r="W5675" s="9"/>
      <c r="X5675" s="9"/>
      <c r="Y5675" s="9"/>
      <c r="Z5675" s="9"/>
      <c r="AA5675" s="9"/>
      <c r="AB5675" s="9"/>
      <c r="AC5675" s="9"/>
      <c r="AD5675" s="9"/>
      <c r="AE5675" s="9"/>
      <c r="AF5675" s="55"/>
      <c r="AG5675" s="55"/>
      <c r="AH5675" s="9"/>
      <c r="AI5675" s="9"/>
      <c r="AJ5675" s="9"/>
      <c r="AK5675" s="9"/>
      <c r="AL5675" s="9"/>
      <c r="AM5675" s="9"/>
      <c r="AN5675" s="9"/>
      <c r="AO5675" s="9"/>
      <c r="AP5675" s="9"/>
      <c r="AQ5675" s="9"/>
      <c r="AR5675" s="9"/>
      <c r="AS5675" s="9"/>
      <c r="AT5675" s="9"/>
      <c r="AU5675" s="9"/>
      <c r="AV5675" s="9"/>
      <c r="AW5675" s="9"/>
      <c r="AX5675" s="9"/>
      <c r="AY5675" s="9"/>
      <c r="AZ5675" s="9"/>
      <c r="BA5675" s="9"/>
      <c r="BB5675" s="9"/>
      <c r="BC5675" s="9"/>
      <c r="BD5675" s="9"/>
      <c r="BE5675" s="9"/>
      <c r="BF5675" s="9"/>
      <c r="BG5675" s="9"/>
      <c r="BH5675" s="9"/>
      <c r="BI5675" s="9"/>
      <c r="BJ5675" s="9"/>
      <c r="BK5675" s="9"/>
      <c r="BL5675" s="9"/>
      <c r="BM5675" s="9"/>
      <c r="BN5675" s="9"/>
      <c r="BO5675" s="9"/>
      <c r="BP5675" s="9"/>
      <c r="BQ5675" s="9"/>
      <c r="BT5675" s="9"/>
      <c r="BU5675" s="9"/>
      <c r="BX5675" s="9"/>
      <c r="BY5675" s="9"/>
      <c r="CB5675" s="9"/>
      <c r="CC5675" s="9"/>
      <c r="CF5675" s="9"/>
      <c r="CG5675" s="9"/>
      <c r="CJ5675" s="9"/>
      <c r="CK5675" s="9"/>
      <c r="CN5675" s="9"/>
      <c r="CO5675" s="9"/>
      <c r="CP5675" s="9"/>
      <c r="CQ5675" s="9"/>
      <c r="CR5675" s="9"/>
      <c r="CS5675" s="9"/>
      <c r="CT5675" s="9"/>
      <c r="CU5675" s="9"/>
      <c r="CV5675" s="9"/>
      <c r="CW5675" s="9"/>
      <c r="CX5675" s="9"/>
      <c r="CY5675" s="9"/>
      <c r="CZ5675" s="9"/>
      <c r="DA5675" s="9"/>
      <c r="DB5675" s="9"/>
      <c r="DC5675" s="9"/>
      <c r="DD5675" s="9"/>
      <c r="DE5675" s="9"/>
      <c r="DF5675" s="9"/>
      <c r="DG5675" s="9"/>
      <c r="DH5675" s="9"/>
      <c r="DI5675" s="9"/>
      <c r="DJ5675" s="9"/>
      <c r="DK5675" s="9"/>
      <c r="DL5675" s="9"/>
      <c r="DM5675" s="9"/>
      <c r="DN5675" s="9"/>
      <c r="DO5675" s="9"/>
      <c r="DP5675" s="9"/>
      <c r="DQ5675" s="9"/>
      <c r="DR5675" s="9"/>
      <c r="DS5675" s="9"/>
      <c r="DT5675" s="9"/>
      <c r="DU5675" s="9"/>
      <c r="DV5675" s="9"/>
      <c r="DW5675" s="9"/>
      <c r="DX5675" s="9"/>
      <c r="DY5675" s="9"/>
      <c r="DZ5675" s="9"/>
      <c r="EA5675" s="9"/>
    </row>
    <row r="5676" spans="2:131" ht="19.5" customHeight="1" x14ac:dyDescent="0.25">
      <c r="B5676" s="9"/>
      <c r="D5676" s="9"/>
      <c r="G5676" s="9"/>
      <c r="R5676" s="9"/>
      <c r="S5676" s="9"/>
      <c r="T5676" s="9"/>
      <c r="U5676" s="9"/>
      <c r="V5676" s="9"/>
      <c r="W5676" s="9"/>
      <c r="X5676" s="9"/>
      <c r="Y5676" s="9"/>
      <c r="Z5676" s="9"/>
      <c r="AA5676" s="9"/>
      <c r="AB5676" s="9"/>
      <c r="AC5676" s="9"/>
      <c r="AD5676" s="9"/>
      <c r="AE5676" s="9"/>
      <c r="AF5676" s="55"/>
      <c r="AG5676" s="55"/>
      <c r="AH5676" s="9"/>
      <c r="AI5676" s="9"/>
      <c r="AJ5676" s="9"/>
      <c r="AK5676" s="9"/>
      <c r="AL5676" s="9"/>
      <c r="AM5676" s="9"/>
      <c r="AN5676" s="9"/>
      <c r="AO5676" s="9"/>
      <c r="AP5676" s="9"/>
      <c r="AQ5676" s="9"/>
      <c r="AR5676" s="9"/>
      <c r="AS5676" s="9"/>
      <c r="AT5676" s="9"/>
      <c r="AU5676" s="9"/>
      <c r="AV5676" s="9"/>
      <c r="AW5676" s="9"/>
      <c r="AX5676" s="9"/>
      <c r="AY5676" s="9"/>
      <c r="AZ5676" s="9"/>
      <c r="BA5676" s="9"/>
      <c r="BB5676" s="9"/>
      <c r="BC5676" s="9"/>
      <c r="BD5676" s="9"/>
      <c r="BE5676" s="9"/>
      <c r="BF5676" s="9"/>
      <c r="BG5676" s="9"/>
      <c r="BH5676" s="9"/>
      <c r="BI5676" s="9"/>
      <c r="BJ5676" s="9"/>
      <c r="BK5676" s="9"/>
      <c r="BL5676" s="9"/>
      <c r="BM5676" s="9"/>
      <c r="BN5676" s="9"/>
      <c r="BO5676" s="9"/>
      <c r="BP5676" s="9"/>
      <c r="BQ5676" s="9"/>
      <c r="BT5676" s="9"/>
      <c r="BU5676" s="9"/>
      <c r="BX5676" s="9"/>
      <c r="BY5676" s="9"/>
      <c r="CB5676" s="9"/>
      <c r="CC5676" s="9"/>
      <c r="CF5676" s="9"/>
      <c r="CG5676" s="9"/>
      <c r="CJ5676" s="9"/>
      <c r="CK5676" s="9"/>
      <c r="CN5676" s="9"/>
      <c r="CO5676" s="9"/>
      <c r="CP5676" s="9"/>
      <c r="CQ5676" s="9"/>
      <c r="CR5676" s="9"/>
      <c r="CS5676" s="9"/>
      <c r="CT5676" s="9"/>
      <c r="CU5676" s="9"/>
      <c r="CV5676" s="9"/>
      <c r="CW5676" s="9"/>
      <c r="CX5676" s="9"/>
      <c r="CY5676" s="9"/>
      <c r="CZ5676" s="9"/>
      <c r="DA5676" s="9"/>
      <c r="DB5676" s="9"/>
      <c r="DC5676" s="9"/>
      <c r="DD5676" s="9"/>
      <c r="DE5676" s="9"/>
      <c r="DF5676" s="9"/>
      <c r="DG5676" s="9"/>
      <c r="DH5676" s="9"/>
      <c r="DI5676" s="9"/>
      <c r="DJ5676" s="9"/>
      <c r="DK5676" s="9"/>
      <c r="DL5676" s="9"/>
      <c r="DM5676" s="9"/>
      <c r="DN5676" s="9"/>
      <c r="DO5676" s="9"/>
      <c r="DP5676" s="9"/>
      <c r="DQ5676" s="9"/>
      <c r="DR5676" s="9"/>
      <c r="DS5676" s="9"/>
      <c r="DT5676" s="9"/>
      <c r="DU5676" s="9"/>
      <c r="DV5676" s="9"/>
      <c r="DW5676" s="9"/>
      <c r="DX5676" s="9"/>
      <c r="DY5676" s="9"/>
      <c r="DZ5676" s="9"/>
      <c r="EA5676" s="9"/>
    </row>
    <row r="5677" spans="2:131" ht="19.5" customHeight="1" x14ac:dyDescent="0.25">
      <c r="B5677" s="9"/>
      <c r="D5677" s="9"/>
      <c r="G5677" s="9"/>
      <c r="R5677" s="9"/>
      <c r="S5677" s="9"/>
      <c r="T5677" s="9"/>
      <c r="U5677" s="9"/>
      <c r="V5677" s="9"/>
      <c r="W5677" s="9"/>
      <c r="X5677" s="9"/>
      <c r="Y5677" s="9"/>
      <c r="Z5677" s="9"/>
      <c r="AA5677" s="9"/>
      <c r="AB5677" s="9"/>
      <c r="AC5677" s="9"/>
      <c r="AD5677" s="9"/>
      <c r="AE5677" s="9"/>
      <c r="AF5677" s="55"/>
      <c r="AG5677" s="55"/>
      <c r="AH5677" s="9"/>
      <c r="AI5677" s="9"/>
      <c r="AJ5677" s="9"/>
      <c r="AK5677" s="9"/>
      <c r="AL5677" s="9"/>
      <c r="AM5677" s="9"/>
      <c r="AN5677" s="9"/>
      <c r="AO5677" s="9"/>
      <c r="AP5677" s="9"/>
      <c r="AQ5677" s="9"/>
      <c r="AR5677" s="9"/>
      <c r="AS5677" s="9"/>
      <c r="AT5677" s="9"/>
      <c r="AU5677" s="9"/>
      <c r="AV5677" s="9"/>
      <c r="AW5677" s="9"/>
      <c r="AX5677" s="9"/>
      <c r="AY5677" s="9"/>
      <c r="AZ5677" s="9"/>
      <c r="BA5677" s="9"/>
      <c r="BB5677" s="9"/>
      <c r="BC5677" s="9"/>
      <c r="BD5677" s="9"/>
      <c r="BE5677" s="9"/>
      <c r="BF5677" s="9"/>
      <c r="BG5677" s="9"/>
      <c r="BH5677" s="9"/>
      <c r="BI5677" s="9"/>
      <c r="BJ5677" s="9"/>
      <c r="BK5677" s="9"/>
      <c r="BL5677" s="9"/>
      <c r="BM5677" s="9"/>
      <c r="BN5677" s="9"/>
      <c r="BO5677" s="9"/>
      <c r="BP5677" s="9"/>
      <c r="BQ5677" s="9"/>
      <c r="BT5677" s="9"/>
      <c r="BU5677" s="9"/>
      <c r="BX5677" s="9"/>
      <c r="BY5677" s="9"/>
      <c r="CB5677" s="9"/>
      <c r="CC5677" s="9"/>
      <c r="CF5677" s="9"/>
      <c r="CG5677" s="9"/>
      <c r="CJ5677" s="9"/>
      <c r="CK5677" s="9"/>
      <c r="CN5677" s="9"/>
      <c r="CO5677" s="9"/>
      <c r="CP5677" s="9"/>
      <c r="CQ5677" s="9"/>
      <c r="CR5677" s="9"/>
      <c r="CS5677" s="9"/>
      <c r="CT5677" s="9"/>
      <c r="CU5677" s="9"/>
      <c r="CV5677" s="9"/>
      <c r="CW5677" s="9"/>
      <c r="CX5677" s="9"/>
      <c r="CY5677" s="9"/>
      <c r="CZ5677" s="9"/>
      <c r="DA5677" s="9"/>
      <c r="DB5677" s="9"/>
      <c r="DC5677" s="9"/>
      <c r="DD5677" s="9"/>
      <c r="DE5677" s="9"/>
      <c r="DF5677" s="9"/>
      <c r="DG5677" s="9"/>
      <c r="DH5677" s="9"/>
      <c r="DI5677" s="9"/>
      <c r="DJ5677" s="9"/>
      <c r="DK5677" s="9"/>
      <c r="DL5677" s="9"/>
      <c r="DM5677" s="9"/>
      <c r="DN5677" s="9"/>
      <c r="DO5677" s="9"/>
      <c r="DP5677" s="9"/>
      <c r="DQ5677" s="9"/>
      <c r="DR5677" s="9"/>
      <c r="DS5677" s="9"/>
      <c r="DT5677" s="9"/>
      <c r="DU5677" s="9"/>
      <c r="DV5677" s="9"/>
      <c r="DW5677" s="9"/>
      <c r="DX5677" s="9"/>
      <c r="DY5677" s="9"/>
      <c r="DZ5677" s="9"/>
      <c r="EA5677" s="9"/>
    </row>
    <row r="5678" spans="2:131" ht="19.5" customHeight="1" x14ac:dyDescent="0.25">
      <c r="B5678" s="9"/>
      <c r="D5678" s="9"/>
      <c r="G5678" s="9"/>
      <c r="R5678" s="9"/>
      <c r="S5678" s="9"/>
      <c r="T5678" s="9"/>
      <c r="U5678" s="9"/>
      <c r="V5678" s="9"/>
      <c r="W5678" s="9"/>
      <c r="X5678" s="9"/>
      <c r="Y5678" s="9"/>
      <c r="Z5678" s="9"/>
      <c r="AA5678" s="9"/>
      <c r="AB5678" s="9"/>
      <c r="AC5678" s="9"/>
      <c r="AD5678" s="9"/>
      <c r="AE5678" s="9"/>
      <c r="AF5678" s="55"/>
      <c r="AG5678" s="55"/>
      <c r="AH5678" s="9"/>
      <c r="AI5678" s="9"/>
      <c r="AJ5678" s="9"/>
      <c r="AK5678" s="9"/>
      <c r="AL5678" s="9"/>
      <c r="AM5678" s="9"/>
      <c r="AN5678" s="9"/>
      <c r="AO5678" s="9"/>
      <c r="AP5678" s="9"/>
      <c r="AQ5678" s="9"/>
      <c r="AR5678" s="9"/>
      <c r="AS5678" s="9"/>
      <c r="AT5678" s="9"/>
      <c r="AU5678" s="9"/>
      <c r="AV5678" s="9"/>
      <c r="AW5678" s="9"/>
      <c r="AX5678" s="9"/>
      <c r="AY5678" s="9"/>
      <c r="AZ5678" s="9"/>
      <c r="BA5678" s="9"/>
      <c r="BB5678" s="9"/>
      <c r="BC5678" s="9"/>
      <c r="BD5678" s="9"/>
      <c r="BE5678" s="9"/>
      <c r="BF5678" s="9"/>
      <c r="BG5678" s="9"/>
      <c r="BH5678" s="9"/>
      <c r="BI5678" s="9"/>
      <c r="BJ5678" s="9"/>
      <c r="BK5678" s="9"/>
      <c r="BL5678" s="9"/>
      <c r="BM5678" s="9"/>
      <c r="BN5678" s="9"/>
      <c r="BO5678" s="9"/>
      <c r="BP5678" s="9"/>
      <c r="BQ5678" s="9"/>
      <c r="BT5678" s="9"/>
      <c r="BU5678" s="9"/>
      <c r="BX5678" s="9"/>
      <c r="BY5678" s="9"/>
      <c r="CB5678" s="9"/>
      <c r="CC5678" s="9"/>
      <c r="CF5678" s="9"/>
      <c r="CG5678" s="9"/>
      <c r="CJ5678" s="9"/>
      <c r="CK5678" s="9"/>
      <c r="CN5678" s="9"/>
      <c r="CO5678" s="9"/>
      <c r="CP5678" s="9"/>
      <c r="CQ5678" s="9"/>
      <c r="CR5678" s="9"/>
      <c r="CS5678" s="9"/>
      <c r="CT5678" s="9"/>
      <c r="CU5678" s="9"/>
      <c r="CV5678" s="9"/>
      <c r="CW5678" s="9"/>
      <c r="CX5678" s="9"/>
      <c r="CY5678" s="9"/>
      <c r="CZ5678" s="9"/>
      <c r="DA5678" s="9"/>
      <c r="DB5678" s="9"/>
      <c r="DC5678" s="9"/>
      <c r="DD5678" s="9"/>
      <c r="DE5678" s="9"/>
      <c r="DF5678" s="9"/>
      <c r="DG5678" s="9"/>
      <c r="DH5678" s="9"/>
      <c r="DI5678" s="9"/>
      <c r="DJ5678" s="9"/>
      <c r="DK5678" s="9"/>
      <c r="DL5678" s="9"/>
      <c r="DM5678" s="9"/>
      <c r="DN5678" s="9"/>
      <c r="DO5678" s="9"/>
      <c r="DP5678" s="9"/>
      <c r="DQ5678" s="9"/>
      <c r="DR5678" s="9"/>
      <c r="DS5678" s="9"/>
      <c r="DT5678" s="9"/>
      <c r="DU5678" s="9"/>
      <c r="DV5678" s="9"/>
      <c r="DW5678" s="9"/>
      <c r="DX5678" s="9"/>
      <c r="DY5678" s="9"/>
      <c r="DZ5678" s="9"/>
      <c r="EA5678" s="9"/>
    </row>
    <row r="5679" spans="2:131" ht="19.5" customHeight="1" x14ac:dyDescent="0.25">
      <c r="B5679" s="9"/>
      <c r="D5679" s="9"/>
      <c r="G5679" s="9"/>
      <c r="R5679" s="9"/>
      <c r="S5679" s="9"/>
      <c r="T5679" s="9"/>
      <c r="U5679" s="9"/>
      <c r="V5679" s="9"/>
      <c r="W5679" s="9"/>
      <c r="X5679" s="9"/>
      <c r="Y5679" s="9"/>
      <c r="Z5679" s="9"/>
      <c r="AA5679" s="9"/>
      <c r="AB5679" s="9"/>
      <c r="AC5679" s="9"/>
      <c r="AD5679" s="9"/>
      <c r="AE5679" s="9"/>
      <c r="AF5679" s="55"/>
      <c r="AG5679" s="55"/>
      <c r="AH5679" s="9"/>
      <c r="AI5679" s="9"/>
      <c r="AJ5679" s="9"/>
      <c r="AK5679" s="9"/>
      <c r="AL5679" s="9"/>
      <c r="AM5679" s="9"/>
      <c r="AN5679" s="9"/>
      <c r="AO5679" s="9"/>
      <c r="AP5679" s="9"/>
      <c r="AQ5679" s="9"/>
      <c r="AR5679" s="9"/>
      <c r="AS5679" s="9"/>
      <c r="AT5679" s="9"/>
      <c r="AU5679" s="9"/>
      <c r="AV5679" s="9"/>
      <c r="AW5679" s="9"/>
      <c r="AX5679" s="9"/>
      <c r="AY5679" s="9"/>
      <c r="AZ5679" s="9"/>
      <c r="BA5679" s="9"/>
      <c r="BB5679" s="9"/>
      <c r="BC5679" s="9"/>
      <c r="BD5679" s="9"/>
      <c r="BE5679" s="9"/>
      <c r="BF5679" s="9"/>
      <c r="BG5679" s="9"/>
      <c r="BH5679" s="9"/>
      <c r="BI5679" s="9"/>
      <c r="BJ5679" s="9"/>
      <c r="BK5679" s="9"/>
      <c r="BL5679" s="9"/>
      <c r="BM5679" s="9"/>
      <c r="BN5679" s="9"/>
      <c r="BO5679" s="9"/>
      <c r="BP5679" s="9"/>
      <c r="BQ5679" s="9"/>
      <c r="BT5679" s="9"/>
      <c r="BU5679" s="9"/>
      <c r="BX5679" s="9"/>
      <c r="BY5679" s="9"/>
      <c r="CB5679" s="9"/>
      <c r="CC5679" s="9"/>
      <c r="CF5679" s="9"/>
      <c r="CG5679" s="9"/>
      <c r="CJ5679" s="9"/>
      <c r="CK5679" s="9"/>
      <c r="CN5679" s="9"/>
      <c r="CO5679" s="9"/>
      <c r="CP5679" s="9"/>
      <c r="CQ5679" s="9"/>
      <c r="CR5679" s="9"/>
      <c r="CS5679" s="9"/>
      <c r="CT5679" s="9"/>
      <c r="CU5679" s="9"/>
      <c r="CV5679" s="9"/>
      <c r="CW5679" s="9"/>
      <c r="CX5679" s="9"/>
      <c r="CY5679" s="9"/>
      <c r="CZ5679" s="9"/>
      <c r="DA5679" s="9"/>
      <c r="DB5679" s="9"/>
      <c r="DC5679" s="9"/>
      <c r="DD5679" s="9"/>
      <c r="DE5679" s="9"/>
      <c r="DF5679" s="9"/>
      <c r="DG5679" s="9"/>
      <c r="DH5679" s="9"/>
      <c r="DI5679" s="9"/>
      <c r="DJ5679" s="9"/>
      <c r="DK5679" s="9"/>
      <c r="DL5679" s="9"/>
      <c r="DM5679" s="9"/>
      <c r="DN5679" s="9"/>
      <c r="DO5679" s="9"/>
      <c r="DP5679" s="9"/>
      <c r="DQ5679" s="9"/>
      <c r="DR5679" s="9"/>
      <c r="DS5679" s="9"/>
      <c r="DT5679" s="9"/>
      <c r="DU5679" s="9"/>
      <c r="DV5679" s="9"/>
      <c r="DW5679" s="9"/>
      <c r="DX5679" s="9"/>
      <c r="DY5679" s="9"/>
      <c r="DZ5679" s="9"/>
      <c r="EA5679" s="9"/>
    </row>
    <row r="5680" spans="2:131" ht="19.5" customHeight="1" x14ac:dyDescent="0.25">
      <c r="B5680" s="9"/>
      <c r="D5680" s="9"/>
      <c r="G5680" s="9"/>
      <c r="R5680" s="9"/>
      <c r="S5680" s="9"/>
      <c r="T5680" s="9"/>
      <c r="U5680" s="9"/>
      <c r="V5680" s="9"/>
      <c r="W5680" s="9"/>
      <c r="X5680" s="9"/>
      <c r="Y5680" s="9"/>
      <c r="Z5680" s="9"/>
      <c r="AA5680" s="9"/>
      <c r="AB5680" s="9"/>
      <c r="AC5680" s="9"/>
      <c r="AD5680" s="9"/>
      <c r="AE5680" s="9"/>
      <c r="AF5680" s="55"/>
      <c r="AG5680" s="55"/>
      <c r="AH5680" s="9"/>
      <c r="AI5680" s="9"/>
      <c r="AJ5680" s="9"/>
      <c r="AK5680" s="9"/>
      <c r="AL5680" s="9"/>
      <c r="AM5680" s="9"/>
      <c r="AN5680" s="9"/>
      <c r="AO5680" s="9"/>
      <c r="AP5680" s="9"/>
      <c r="AQ5680" s="9"/>
      <c r="AR5680" s="9"/>
      <c r="AS5680" s="9"/>
      <c r="AT5680" s="9"/>
      <c r="AU5680" s="9"/>
      <c r="AV5680" s="9"/>
      <c r="AW5680" s="9"/>
      <c r="AX5680" s="9"/>
      <c r="AY5680" s="9"/>
      <c r="AZ5680" s="9"/>
      <c r="BA5680" s="9"/>
      <c r="BB5680" s="9"/>
      <c r="BC5680" s="9"/>
      <c r="BD5680" s="9"/>
      <c r="BE5680" s="9"/>
      <c r="BF5680" s="9"/>
      <c r="BG5680" s="9"/>
      <c r="BH5680" s="9"/>
      <c r="BI5680" s="9"/>
      <c r="BJ5680" s="9"/>
      <c r="BK5680" s="9"/>
      <c r="BL5680" s="9"/>
      <c r="BM5680" s="9"/>
      <c r="BN5680" s="9"/>
      <c r="BO5680" s="9"/>
      <c r="BP5680" s="9"/>
      <c r="BQ5680" s="9"/>
      <c r="BT5680" s="9"/>
      <c r="BU5680" s="9"/>
      <c r="BX5680" s="9"/>
      <c r="BY5680" s="9"/>
      <c r="CB5680" s="9"/>
      <c r="CC5680" s="9"/>
      <c r="CF5680" s="9"/>
      <c r="CG5680" s="9"/>
      <c r="CJ5680" s="9"/>
      <c r="CK5680" s="9"/>
      <c r="CN5680" s="9"/>
      <c r="CO5680" s="9"/>
      <c r="CP5680" s="9"/>
      <c r="CQ5680" s="9"/>
      <c r="CR5680" s="9"/>
      <c r="CS5680" s="9"/>
      <c r="CT5680" s="9"/>
      <c r="CU5680" s="9"/>
      <c r="CV5680" s="9"/>
      <c r="CW5680" s="9"/>
      <c r="CX5680" s="9"/>
      <c r="CY5680" s="9"/>
      <c r="CZ5680" s="9"/>
      <c r="DA5680" s="9"/>
      <c r="DB5680" s="9"/>
      <c r="DC5680" s="9"/>
      <c r="DD5680" s="9"/>
      <c r="DE5680" s="9"/>
      <c r="DF5680" s="9"/>
      <c r="DG5680" s="9"/>
      <c r="DH5680" s="9"/>
      <c r="DI5680" s="9"/>
      <c r="DJ5680" s="9"/>
      <c r="DK5680" s="9"/>
      <c r="DL5680" s="9"/>
      <c r="DM5680" s="9"/>
      <c r="DN5680" s="9"/>
      <c r="DO5680" s="9"/>
      <c r="DP5680" s="9"/>
      <c r="DQ5680" s="9"/>
      <c r="DR5680" s="9"/>
      <c r="DS5680" s="9"/>
      <c r="DT5680" s="9"/>
      <c r="DU5680" s="9"/>
      <c r="DV5680" s="9"/>
      <c r="DW5680" s="9"/>
      <c r="DX5680" s="9"/>
      <c r="DY5680" s="9"/>
      <c r="DZ5680" s="9"/>
      <c r="EA5680" s="9"/>
    </row>
    <row r="5681" spans="2:131" ht="19.5" customHeight="1" x14ac:dyDescent="0.25">
      <c r="B5681" s="9"/>
      <c r="D5681" s="9"/>
      <c r="G5681" s="9"/>
      <c r="R5681" s="9"/>
      <c r="S5681" s="9"/>
      <c r="T5681" s="9"/>
      <c r="U5681" s="9"/>
      <c r="V5681" s="9"/>
      <c r="W5681" s="9"/>
      <c r="X5681" s="9"/>
      <c r="Y5681" s="9"/>
      <c r="Z5681" s="9"/>
      <c r="AA5681" s="9"/>
      <c r="AB5681" s="9"/>
      <c r="AC5681" s="9"/>
      <c r="AD5681" s="9"/>
      <c r="AE5681" s="9"/>
      <c r="AF5681" s="55"/>
      <c r="AG5681" s="55"/>
      <c r="AH5681" s="9"/>
      <c r="AI5681" s="9"/>
      <c r="AJ5681" s="9"/>
      <c r="AK5681" s="9"/>
      <c r="AL5681" s="9"/>
      <c r="AM5681" s="9"/>
      <c r="AN5681" s="9"/>
      <c r="AO5681" s="9"/>
      <c r="AP5681" s="9"/>
      <c r="AQ5681" s="9"/>
      <c r="AR5681" s="9"/>
      <c r="AS5681" s="9"/>
      <c r="AT5681" s="9"/>
      <c r="AU5681" s="9"/>
      <c r="AV5681" s="9"/>
      <c r="AW5681" s="9"/>
      <c r="AX5681" s="9"/>
      <c r="AY5681" s="9"/>
      <c r="AZ5681" s="9"/>
      <c r="BA5681" s="9"/>
      <c r="BB5681" s="9"/>
      <c r="BC5681" s="9"/>
      <c r="BD5681" s="9"/>
      <c r="BE5681" s="9"/>
      <c r="BF5681" s="9"/>
      <c r="BG5681" s="9"/>
      <c r="BH5681" s="9"/>
      <c r="BI5681" s="9"/>
      <c r="BJ5681" s="9"/>
      <c r="BK5681" s="9"/>
      <c r="BL5681" s="9"/>
      <c r="BM5681" s="9"/>
      <c r="BN5681" s="9"/>
      <c r="BO5681" s="9"/>
      <c r="BP5681" s="9"/>
      <c r="BQ5681" s="9"/>
      <c r="BT5681" s="9"/>
      <c r="BU5681" s="9"/>
      <c r="BX5681" s="9"/>
      <c r="BY5681" s="9"/>
      <c r="CB5681" s="9"/>
      <c r="CC5681" s="9"/>
      <c r="CF5681" s="9"/>
      <c r="CG5681" s="9"/>
      <c r="CJ5681" s="9"/>
      <c r="CK5681" s="9"/>
      <c r="CN5681" s="9"/>
      <c r="CO5681" s="9"/>
      <c r="CP5681" s="9"/>
      <c r="CQ5681" s="9"/>
      <c r="CR5681" s="9"/>
      <c r="CS5681" s="9"/>
      <c r="CT5681" s="9"/>
      <c r="CU5681" s="9"/>
      <c r="CV5681" s="9"/>
      <c r="CW5681" s="9"/>
      <c r="CX5681" s="9"/>
      <c r="CY5681" s="9"/>
      <c r="CZ5681" s="9"/>
      <c r="DA5681" s="9"/>
      <c r="DB5681" s="9"/>
      <c r="DC5681" s="9"/>
      <c r="DD5681" s="9"/>
      <c r="DE5681" s="9"/>
      <c r="DF5681" s="9"/>
      <c r="DG5681" s="9"/>
      <c r="DH5681" s="9"/>
      <c r="DI5681" s="9"/>
      <c r="DJ5681" s="9"/>
      <c r="DK5681" s="9"/>
      <c r="DL5681" s="9"/>
      <c r="DM5681" s="9"/>
      <c r="DN5681" s="9"/>
      <c r="DO5681" s="9"/>
      <c r="DP5681" s="9"/>
      <c r="DQ5681" s="9"/>
      <c r="DR5681" s="9"/>
      <c r="DS5681" s="9"/>
      <c r="DT5681" s="9"/>
      <c r="DU5681" s="9"/>
      <c r="DV5681" s="9"/>
      <c r="DW5681" s="9"/>
      <c r="DX5681" s="9"/>
      <c r="DY5681" s="9"/>
      <c r="DZ5681" s="9"/>
      <c r="EA5681" s="9"/>
    </row>
    <row r="5682" spans="2:131" ht="19.5" customHeight="1" x14ac:dyDescent="0.25">
      <c r="B5682" s="9"/>
      <c r="D5682" s="9"/>
      <c r="G5682" s="9"/>
      <c r="R5682" s="9"/>
      <c r="S5682" s="9"/>
      <c r="T5682" s="9"/>
      <c r="U5682" s="9"/>
      <c r="V5682" s="9"/>
      <c r="W5682" s="9"/>
      <c r="X5682" s="9"/>
      <c r="Y5682" s="9"/>
      <c r="Z5682" s="9"/>
      <c r="AA5682" s="9"/>
      <c r="AB5682" s="9"/>
      <c r="AC5682" s="9"/>
      <c r="AD5682" s="9"/>
      <c r="AE5682" s="9"/>
      <c r="AF5682" s="55"/>
      <c r="AG5682" s="55"/>
      <c r="AH5682" s="9"/>
      <c r="AI5682" s="9"/>
      <c r="AJ5682" s="9"/>
      <c r="AK5682" s="9"/>
      <c r="AL5682" s="9"/>
      <c r="AM5682" s="9"/>
      <c r="AN5682" s="9"/>
      <c r="AO5682" s="9"/>
      <c r="AP5682" s="9"/>
      <c r="AQ5682" s="9"/>
      <c r="AR5682" s="9"/>
      <c r="AS5682" s="9"/>
      <c r="AT5682" s="9"/>
      <c r="AU5682" s="9"/>
      <c r="AV5682" s="9"/>
      <c r="AW5682" s="9"/>
      <c r="AX5682" s="9"/>
      <c r="AY5682" s="9"/>
      <c r="AZ5682" s="9"/>
      <c r="BA5682" s="9"/>
      <c r="BB5682" s="9"/>
      <c r="BC5682" s="9"/>
      <c r="BD5682" s="9"/>
      <c r="BE5682" s="9"/>
      <c r="BF5682" s="9"/>
      <c r="BG5682" s="9"/>
      <c r="BH5682" s="9"/>
      <c r="BI5682" s="9"/>
      <c r="BJ5682" s="9"/>
      <c r="BK5682" s="9"/>
      <c r="BL5682" s="9"/>
      <c r="BM5682" s="9"/>
      <c r="BN5682" s="9"/>
      <c r="BO5682" s="9"/>
      <c r="BP5682" s="9"/>
      <c r="BQ5682" s="9"/>
      <c r="BT5682" s="9"/>
      <c r="BU5682" s="9"/>
      <c r="BX5682" s="9"/>
      <c r="BY5682" s="9"/>
      <c r="CB5682" s="9"/>
      <c r="CC5682" s="9"/>
      <c r="CF5682" s="9"/>
      <c r="CG5682" s="9"/>
      <c r="CJ5682" s="9"/>
      <c r="CK5682" s="9"/>
      <c r="CN5682" s="9"/>
      <c r="CO5682" s="9"/>
      <c r="CP5682" s="9"/>
      <c r="CQ5682" s="9"/>
      <c r="CR5682" s="9"/>
      <c r="CS5682" s="9"/>
      <c r="CT5682" s="9"/>
      <c r="CU5682" s="9"/>
      <c r="CV5682" s="9"/>
      <c r="CW5682" s="9"/>
      <c r="CX5682" s="9"/>
      <c r="CY5682" s="9"/>
      <c r="CZ5682" s="9"/>
      <c r="DA5682" s="9"/>
      <c r="DB5682" s="9"/>
      <c r="DC5682" s="9"/>
      <c r="DD5682" s="9"/>
      <c r="DE5682" s="9"/>
      <c r="DF5682" s="9"/>
      <c r="DG5682" s="9"/>
      <c r="DH5682" s="9"/>
      <c r="DI5682" s="9"/>
      <c r="DJ5682" s="9"/>
      <c r="DK5682" s="9"/>
      <c r="DL5682" s="9"/>
      <c r="DM5682" s="9"/>
      <c r="DN5682" s="9"/>
      <c r="DO5682" s="9"/>
      <c r="DP5682" s="9"/>
      <c r="DQ5682" s="9"/>
      <c r="DR5682" s="9"/>
      <c r="DS5682" s="9"/>
      <c r="DT5682" s="9"/>
      <c r="DU5682" s="9"/>
      <c r="DV5682" s="9"/>
      <c r="DW5682" s="9"/>
      <c r="DX5682" s="9"/>
      <c r="DY5682" s="9"/>
      <c r="DZ5682" s="9"/>
      <c r="EA5682" s="9"/>
    </row>
    <row r="5683" spans="2:131" ht="19.5" customHeight="1" x14ac:dyDescent="0.25">
      <c r="B5683" s="9"/>
      <c r="D5683" s="9"/>
      <c r="G5683" s="9"/>
      <c r="R5683" s="9"/>
      <c r="S5683" s="9"/>
      <c r="T5683" s="9"/>
      <c r="U5683" s="9"/>
      <c r="V5683" s="9"/>
      <c r="W5683" s="9"/>
      <c r="X5683" s="9"/>
      <c r="Y5683" s="9"/>
      <c r="Z5683" s="9"/>
      <c r="AA5683" s="9"/>
      <c r="AB5683" s="9"/>
      <c r="AC5683" s="9"/>
      <c r="AD5683" s="9"/>
      <c r="AE5683" s="9"/>
      <c r="AF5683" s="55"/>
      <c r="AG5683" s="55"/>
      <c r="AH5683" s="9"/>
      <c r="AI5683" s="9"/>
      <c r="AJ5683" s="9"/>
      <c r="AK5683" s="9"/>
      <c r="AL5683" s="9"/>
      <c r="AM5683" s="9"/>
      <c r="AN5683" s="9"/>
      <c r="AO5683" s="9"/>
      <c r="AP5683" s="9"/>
      <c r="AQ5683" s="9"/>
      <c r="AR5683" s="9"/>
      <c r="AS5683" s="9"/>
      <c r="AT5683" s="9"/>
      <c r="AU5683" s="9"/>
      <c r="AV5683" s="9"/>
      <c r="AW5683" s="9"/>
      <c r="AX5683" s="9"/>
      <c r="AY5683" s="9"/>
      <c r="AZ5683" s="9"/>
      <c r="BA5683" s="9"/>
      <c r="BB5683" s="9"/>
      <c r="BC5683" s="9"/>
      <c r="BD5683" s="9"/>
      <c r="BE5683" s="9"/>
      <c r="BF5683" s="9"/>
      <c r="BG5683" s="9"/>
      <c r="BH5683" s="9"/>
      <c r="BI5683" s="9"/>
      <c r="BJ5683" s="9"/>
      <c r="BK5683" s="9"/>
      <c r="BL5683" s="9"/>
      <c r="BM5683" s="9"/>
      <c r="BN5683" s="9"/>
      <c r="BO5683" s="9"/>
      <c r="BP5683" s="9"/>
      <c r="BQ5683" s="9"/>
      <c r="BT5683" s="9"/>
      <c r="BU5683" s="9"/>
      <c r="BX5683" s="9"/>
      <c r="BY5683" s="9"/>
      <c r="CB5683" s="9"/>
      <c r="CC5683" s="9"/>
      <c r="CF5683" s="9"/>
      <c r="CG5683" s="9"/>
      <c r="CJ5683" s="9"/>
      <c r="CK5683" s="9"/>
      <c r="CN5683" s="9"/>
      <c r="CO5683" s="9"/>
      <c r="CP5683" s="9"/>
      <c r="CQ5683" s="9"/>
      <c r="CR5683" s="9"/>
      <c r="CS5683" s="9"/>
      <c r="CT5683" s="9"/>
      <c r="CU5683" s="9"/>
      <c r="CV5683" s="9"/>
      <c r="CW5683" s="9"/>
      <c r="CX5683" s="9"/>
      <c r="CY5683" s="9"/>
      <c r="CZ5683" s="9"/>
      <c r="DA5683" s="9"/>
      <c r="DB5683" s="9"/>
      <c r="DC5683" s="9"/>
      <c r="DD5683" s="9"/>
      <c r="DE5683" s="9"/>
      <c r="DF5683" s="9"/>
      <c r="DG5683" s="9"/>
      <c r="DH5683" s="9"/>
      <c r="DI5683" s="9"/>
      <c r="DJ5683" s="9"/>
      <c r="DK5683" s="9"/>
      <c r="DL5683" s="9"/>
      <c r="DM5683" s="9"/>
      <c r="DN5683" s="9"/>
      <c r="DO5683" s="9"/>
      <c r="DP5683" s="9"/>
      <c r="DQ5683" s="9"/>
      <c r="DR5683" s="9"/>
      <c r="DS5683" s="9"/>
      <c r="DT5683" s="9"/>
      <c r="DU5683" s="9"/>
      <c r="DV5683" s="9"/>
      <c r="DW5683" s="9"/>
      <c r="DX5683" s="9"/>
      <c r="DY5683" s="9"/>
      <c r="DZ5683" s="9"/>
      <c r="EA5683" s="9"/>
    </row>
    <row r="5684" spans="2:131" ht="19.5" customHeight="1" x14ac:dyDescent="0.25">
      <c r="B5684" s="9"/>
      <c r="D5684" s="9"/>
      <c r="G5684" s="9"/>
      <c r="R5684" s="9"/>
      <c r="S5684" s="9"/>
      <c r="T5684" s="9"/>
      <c r="U5684" s="9"/>
      <c r="V5684" s="9"/>
      <c r="W5684" s="9"/>
      <c r="X5684" s="9"/>
      <c r="Y5684" s="9"/>
      <c r="Z5684" s="9"/>
      <c r="AA5684" s="9"/>
      <c r="AB5684" s="9"/>
      <c r="AC5684" s="9"/>
      <c r="AD5684" s="9"/>
      <c r="AE5684" s="9"/>
      <c r="AF5684" s="55"/>
      <c r="AG5684" s="55"/>
      <c r="AH5684" s="9"/>
      <c r="AI5684" s="9"/>
      <c r="AJ5684" s="9"/>
      <c r="AK5684" s="9"/>
      <c r="AL5684" s="9"/>
      <c r="AM5684" s="9"/>
      <c r="AN5684" s="9"/>
      <c r="AO5684" s="9"/>
      <c r="AP5684" s="9"/>
      <c r="AQ5684" s="9"/>
      <c r="AR5684" s="9"/>
      <c r="AS5684" s="9"/>
      <c r="AT5684" s="9"/>
      <c r="AU5684" s="9"/>
      <c r="AV5684" s="9"/>
      <c r="AW5684" s="9"/>
      <c r="AX5684" s="9"/>
      <c r="AY5684" s="9"/>
      <c r="AZ5684" s="9"/>
      <c r="BA5684" s="9"/>
      <c r="BB5684" s="9"/>
      <c r="BC5684" s="9"/>
      <c r="BD5684" s="9"/>
      <c r="BE5684" s="9"/>
      <c r="BF5684" s="9"/>
      <c r="BG5684" s="9"/>
      <c r="BH5684" s="9"/>
      <c r="BI5684" s="9"/>
      <c r="BJ5684" s="9"/>
      <c r="BK5684" s="9"/>
      <c r="BL5684" s="9"/>
      <c r="BM5684" s="9"/>
      <c r="BN5684" s="9"/>
      <c r="BO5684" s="9"/>
      <c r="BP5684" s="9"/>
      <c r="BQ5684" s="9"/>
      <c r="BT5684" s="9"/>
      <c r="BU5684" s="9"/>
      <c r="BX5684" s="9"/>
      <c r="BY5684" s="9"/>
      <c r="CB5684" s="9"/>
      <c r="CC5684" s="9"/>
      <c r="CF5684" s="9"/>
      <c r="CG5684" s="9"/>
      <c r="CJ5684" s="9"/>
      <c r="CK5684" s="9"/>
      <c r="CN5684" s="9"/>
      <c r="CO5684" s="9"/>
      <c r="CP5684" s="9"/>
      <c r="CQ5684" s="9"/>
      <c r="CR5684" s="9"/>
      <c r="CS5684" s="9"/>
      <c r="CT5684" s="9"/>
      <c r="CU5684" s="9"/>
      <c r="CV5684" s="9"/>
      <c r="CW5684" s="9"/>
      <c r="CX5684" s="9"/>
      <c r="CY5684" s="9"/>
      <c r="CZ5684" s="9"/>
      <c r="DA5684" s="9"/>
      <c r="DB5684" s="9"/>
      <c r="DC5684" s="9"/>
      <c r="DD5684" s="9"/>
      <c r="DE5684" s="9"/>
      <c r="DF5684" s="9"/>
      <c r="DG5684" s="9"/>
      <c r="DH5684" s="9"/>
      <c r="DI5684" s="9"/>
      <c r="DJ5684" s="9"/>
      <c r="DK5684" s="9"/>
      <c r="DL5684" s="9"/>
      <c r="DM5684" s="9"/>
      <c r="DN5684" s="9"/>
      <c r="DO5684" s="9"/>
      <c r="DP5684" s="9"/>
      <c r="DQ5684" s="9"/>
      <c r="DR5684" s="9"/>
      <c r="DS5684" s="9"/>
      <c r="DT5684" s="9"/>
      <c r="DU5684" s="9"/>
      <c r="DV5684" s="9"/>
      <c r="DW5684" s="9"/>
      <c r="DX5684" s="9"/>
      <c r="DY5684" s="9"/>
      <c r="DZ5684" s="9"/>
      <c r="EA5684" s="9"/>
    </row>
    <row r="5685" spans="2:131" ht="19.5" customHeight="1" x14ac:dyDescent="0.25">
      <c r="B5685" s="9"/>
      <c r="D5685" s="9"/>
      <c r="G5685" s="9"/>
      <c r="R5685" s="9"/>
      <c r="S5685" s="9"/>
      <c r="T5685" s="9"/>
      <c r="U5685" s="9"/>
      <c r="V5685" s="9"/>
      <c r="W5685" s="9"/>
      <c r="X5685" s="9"/>
      <c r="Y5685" s="9"/>
      <c r="Z5685" s="9"/>
      <c r="AA5685" s="9"/>
      <c r="AB5685" s="9"/>
      <c r="AC5685" s="9"/>
      <c r="AD5685" s="9"/>
      <c r="AE5685" s="9"/>
      <c r="AF5685" s="55"/>
      <c r="AG5685" s="55"/>
      <c r="AH5685" s="9"/>
      <c r="AI5685" s="9"/>
      <c r="AJ5685" s="9"/>
      <c r="AK5685" s="9"/>
      <c r="AL5685" s="9"/>
      <c r="AM5685" s="9"/>
      <c r="AN5685" s="9"/>
      <c r="AO5685" s="9"/>
      <c r="AP5685" s="9"/>
      <c r="AQ5685" s="9"/>
      <c r="AR5685" s="9"/>
      <c r="AS5685" s="9"/>
      <c r="AT5685" s="9"/>
      <c r="AU5685" s="9"/>
      <c r="AV5685" s="9"/>
      <c r="AW5685" s="9"/>
      <c r="AX5685" s="9"/>
      <c r="AY5685" s="9"/>
      <c r="AZ5685" s="9"/>
      <c r="BA5685" s="9"/>
      <c r="BB5685" s="9"/>
      <c r="BC5685" s="9"/>
      <c r="BD5685" s="9"/>
      <c r="BE5685" s="9"/>
      <c r="BF5685" s="9"/>
      <c r="BG5685" s="9"/>
      <c r="BH5685" s="9"/>
      <c r="BI5685" s="9"/>
      <c r="BJ5685" s="9"/>
      <c r="BK5685" s="9"/>
      <c r="BL5685" s="9"/>
      <c r="BM5685" s="9"/>
      <c r="BN5685" s="9"/>
      <c r="BO5685" s="9"/>
      <c r="BP5685" s="9"/>
      <c r="BQ5685" s="9"/>
      <c r="BT5685" s="9"/>
      <c r="BU5685" s="9"/>
      <c r="BX5685" s="9"/>
      <c r="BY5685" s="9"/>
      <c r="CB5685" s="9"/>
      <c r="CC5685" s="9"/>
      <c r="CF5685" s="9"/>
      <c r="CG5685" s="9"/>
      <c r="CJ5685" s="9"/>
      <c r="CK5685" s="9"/>
      <c r="CN5685" s="9"/>
      <c r="CO5685" s="9"/>
      <c r="CP5685" s="9"/>
      <c r="CQ5685" s="9"/>
      <c r="CR5685" s="9"/>
      <c r="CS5685" s="9"/>
      <c r="CT5685" s="9"/>
      <c r="CU5685" s="9"/>
      <c r="CV5685" s="9"/>
      <c r="CW5685" s="9"/>
      <c r="CX5685" s="9"/>
      <c r="CY5685" s="9"/>
      <c r="CZ5685" s="9"/>
      <c r="DA5685" s="9"/>
      <c r="DB5685" s="9"/>
      <c r="DC5685" s="9"/>
      <c r="DD5685" s="9"/>
      <c r="DE5685" s="9"/>
      <c r="DF5685" s="9"/>
      <c r="DG5685" s="9"/>
      <c r="DH5685" s="9"/>
      <c r="DI5685" s="9"/>
      <c r="DJ5685" s="9"/>
      <c r="DK5685" s="9"/>
      <c r="DL5685" s="9"/>
      <c r="DM5685" s="9"/>
      <c r="DN5685" s="9"/>
      <c r="DO5685" s="9"/>
      <c r="DP5685" s="9"/>
      <c r="DQ5685" s="9"/>
      <c r="DR5685" s="9"/>
      <c r="DS5685" s="9"/>
      <c r="DT5685" s="9"/>
      <c r="DU5685" s="9"/>
      <c r="DV5685" s="9"/>
      <c r="DW5685" s="9"/>
      <c r="DX5685" s="9"/>
      <c r="DY5685" s="9"/>
      <c r="DZ5685" s="9"/>
      <c r="EA5685" s="9"/>
    </row>
    <row r="5686" spans="2:131" ht="19.5" customHeight="1" x14ac:dyDescent="0.25">
      <c r="B5686" s="9"/>
      <c r="D5686" s="9"/>
      <c r="G5686" s="9"/>
      <c r="R5686" s="9"/>
      <c r="S5686" s="9"/>
      <c r="T5686" s="9"/>
      <c r="U5686" s="9"/>
      <c r="V5686" s="9"/>
      <c r="W5686" s="9"/>
      <c r="X5686" s="9"/>
      <c r="Y5686" s="9"/>
      <c r="Z5686" s="9"/>
      <c r="AA5686" s="9"/>
      <c r="AB5686" s="9"/>
      <c r="AC5686" s="9"/>
      <c r="AD5686" s="9"/>
      <c r="AE5686" s="9"/>
      <c r="AF5686" s="55"/>
      <c r="AG5686" s="55"/>
      <c r="AH5686" s="9"/>
      <c r="AI5686" s="9"/>
      <c r="AJ5686" s="9"/>
      <c r="AK5686" s="9"/>
      <c r="AL5686" s="9"/>
      <c r="AM5686" s="9"/>
      <c r="AN5686" s="9"/>
      <c r="AO5686" s="9"/>
      <c r="AP5686" s="9"/>
      <c r="AQ5686" s="9"/>
      <c r="AR5686" s="9"/>
      <c r="AS5686" s="9"/>
      <c r="AT5686" s="9"/>
      <c r="AU5686" s="9"/>
      <c r="AV5686" s="9"/>
      <c r="AW5686" s="9"/>
      <c r="AX5686" s="9"/>
      <c r="AY5686" s="9"/>
      <c r="AZ5686" s="9"/>
      <c r="BA5686" s="9"/>
      <c r="BB5686" s="9"/>
      <c r="BC5686" s="9"/>
      <c r="BD5686" s="9"/>
      <c r="BE5686" s="9"/>
      <c r="BF5686" s="9"/>
      <c r="BG5686" s="9"/>
      <c r="BH5686" s="9"/>
      <c r="BI5686" s="9"/>
      <c r="BJ5686" s="9"/>
      <c r="BK5686" s="9"/>
      <c r="BL5686" s="9"/>
      <c r="BM5686" s="9"/>
      <c r="BN5686" s="9"/>
      <c r="BO5686" s="9"/>
      <c r="BP5686" s="9"/>
      <c r="BQ5686" s="9"/>
      <c r="BT5686" s="9"/>
      <c r="BU5686" s="9"/>
      <c r="BX5686" s="9"/>
      <c r="BY5686" s="9"/>
      <c r="CB5686" s="9"/>
      <c r="CC5686" s="9"/>
      <c r="CF5686" s="9"/>
      <c r="CG5686" s="9"/>
      <c r="CJ5686" s="9"/>
      <c r="CK5686" s="9"/>
      <c r="CN5686" s="9"/>
      <c r="CO5686" s="9"/>
      <c r="CP5686" s="9"/>
      <c r="CQ5686" s="9"/>
      <c r="CR5686" s="9"/>
      <c r="CS5686" s="9"/>
      <c r="CT5686" s="9"/>
      <c r="CU5686" s="9"/>
      <c r="CV5686" s="9"/>
      <c r="CW5686" s="9"/>
      <c r="CX5686" s="9"/>
      <c r="CY5686" s="9"/>
      <c r="CZ5686" s="9"/>
      <c r="DA5686" s="9"/>
      <c r="DB5686" s="9"/>
      <c r="DC5686" s="9"/>
      <c r="DD5686" s="9"/>
      <c r="DE5686" s="9"/>
      <c r="DF5686" s="9"/>
      <c r="DG5686" s="9"/>
      <c r="DH5686" s="9"/>
      <c r="DI5686" s="9"/>
      <c r="DJ5686" s="9"/>
      <c r="DK5686" s="9"/>
      <c r="DL5686" s="9"/>
      <c r="DM5686" s="9"/>
      <c r="DN5686" s="9"/>
      <c r="DO5686" s="9"/>
      <c r="DP5686" s="9"/>
      <c r="DQ5686" s="9"/>
      <c r="DR5686" s="9"/>
      <c r="DS5686" s="9"/>
      <c r="DT5686" s="9"/>
      <c r="DU5686" s="9"/>
      <c r="DV5686" s="9"/>
      <c r="DW5686" s="9"/>
      <c r="DX5686" s="9"/>
      <c r="DY5686" s="9"/>
      <c r="DZ5686" s="9"/>
      <c r="EA5686" s="9"/>
    </row>
    <row r="5687" spans="2:131" ht="19.5" customHeight="1" x14ac:dyDescent="0.25">
      <c r="B5687" s="9"/>
      <c r="D5687" s="9"/>
      <c r="G5687" s="9"/>
      <c r="R5687" s="9"/>
      <c r="S5687" s="9"/>
      <c r="T5687" s="9"/>
      <c r="U5687" s="9"/>
      <c r="V5687" s="9"/>
      <c r="W5687" s="9"/>
      <c r="X5687" s="9"/>
      <c r="Y5687" s="9"/>
      <c r="Z5687" s="9"/>
      <c r="AA5687" s="9"/>
      <c r="AB5687" s="9"/>
      <c r="AC5687" s="9"/>
      <c r="AD5687" s="9"/>
      <c r="AE5687" s="9"/>
      <c r="AF5687" s="55"/>
      <c r="AG5687" s="55"/>
      <c r="AH5687" s="9"/>
      <c r="AI5687" s="9"/>
      <c r="AJ5687" s="9"/>
      <c r="AK5687" s="9"/>
      <c r="AL5687" s="9"/>
      <c r="AM5687" s="9"/>
      <c r="AN5687" s="9"/>
      <c r="AO5687" s="9"/>
      <c r="AP5687" s="9"/>
      <c r="AQ5687" s="9"/>
      <c r="AR5687" s="9"/>
      <c r="AS5687" s="9"/>
      <c r="AT5687" s="9"/>
      <c r="AU5687" s="9"/>
      <c r="AV5687" s="9"/>
      <c r="AW5687" s="9"/>
      <c r="AX5687" s="9"/>
      <c r="AY5687" s="9"/>
      <c r="AZ5687" s="9"/>
      <c r="BA5687" s="9"/>
      <c r="BB5687" s="9"/>
      <c r="BC5687" s="9"/>
      <c r="BD5687" s="9"/>
      <c r="BE5687" s="9"/>
      <c r="BF5687" s="9"/>
      <c r="BG5687" s="9"/>
      <c r="BH5687" s="9"/>
      <c r="BI5687" s="9"/>
      <c r="BJ5687" s="9"/>
      <c r="BK5687" s="9"/>
      <c r="BL5687" s="9"/>
      <c r="BM5687" s="9"/>
      <c r="BN5687" s="9"/>
      <c r="BO5687" s="9"/>
      <c r="BP5687" s="9"/>
      <c r="BQ5687" s="9"/>
      <c r="BT5687" s="9"/>
      <c r="BU5687" s="9"/>
      <c r="BX5687" s="9"/>
      <c r="BY5687" s="9"/>
      <c r="CB5687" s="9"/>
      <c r="CC5687" s="9"/>
      <c r="CF5687" s="9"/>
      <c r="CG5687" s="9"/>
      <c r="CJ5687" s="9"/>
      <c r="CK5687" s="9"/>
      <c r="CN5687" s="9"/>
      <c r="CO5687" s="9"/>
      <c r="CP5687" s="9"/>
      <c r="CQ5687" s="9"/>
      <c r="CR5687" s="9"/>
      <c r="CS5687" s="9"/>
      <c r="CT5687" s="9"/>
      <c r="CU5687" s="9"/>
      <c r="CV5687" s="9"/>
      <c r="CW5687" s="9"/>
      <c r="CX5687" s="9"/>
      <c r="CY5687" s="9"/>
      <c r="CZ5687" s="9"/>
      <c r="DA5687" s="9"/>
      <c r="DB5687" s="9"/>
      <c r="DC5687" s="9"/>
      <c r="DD5687" s="9"/>
      <c r="DE5687" s="9"/>
      <c r="DF5687" s="9"/>
      <c r="DG5687" s="9"/>
      <c r="DH5687" s="9"/>
      <c r="DI5687" s="9"/>
      <c r="DJ5687" s="9"/>
      <c r="DK5687" s="9"/>
      <c r="DL5687" s="9"/>
      <c r="DM5687" s="9"/>
      <c r="DN5687" s="9"/>
      <c r="DO5687" s="9"/>
      <c r="DP5687" s="9"/>
      <c r="DQ5687" s="9"/>
      <c r="DR5687" s="9"/>
      <c r="DS5687" s="9"/>
      <c r="DT5687" s="9"/>
      <c r="DU5687" s="9"/>
      <c r="DV5687" s="9"/>
      <c r="DW5687" s="9"/>
      <c r="DX5687" s="9"/>
      <c r="DY5687" s="9"/>
      <c r="DZ5687" s="9"/>
      <c r="EA5687" s="9"/>
    </row>
    <row r="5688" spans="2:131" ht="19.5" customHeight="1" x14ac:dyDescent="0.25">
      <c r="B5688" s="9"/>
      <c r="D5688" s="9"/>
      <c r="G5688" s="9"/>
      <c r="R5688" s="9"/>
      <c r="S5688" s="9"/>
      <c r="T5688" s="9"/>
      <c r="U5688" s="9"/>
      <c r="V5688" s="9"/>
      <c r="W5688" s="9"/>
      <c r="X5688" s="9"/>
      <c r="Y5688" s="9"/>
      <c r="Z5688" s="9"/>
      <c r="AA5688" s="9"/>
      <c r="AB5688" s="9"/>
      <c r="AC5688" s="9"/>
      <c r="AD5688" s="9"/>
      <c r="AE5688" s="9"/>
      <c r="AF5688" s="55"/>
      <c r="AG5688" s="55"/>
      <c r="AH5688" s="9"/>
      <c r="AI5688" s="9"/>
      <c r="AJ5688" s="9"/>
      <c r="AK5688" s="9"/>
      <c r="AL5688" s="9"/>
      <c r="AM5688" s="9"/>
      <c r="AN5688" s="9"/>
      <c r="AO5688" s="9"/>
      <c r="AP5688" s="9"/>
      <c r="AQ5688" s="9"/>
      <c r="AR5688" s="9"/>
      <c r="AS5688" s="9"/>
      <c r="AT5688" s="9"/>
      <c r="AU5688" s="9"/>
      <c r="AV5688" s="9"/>
      <c r="AW5688" s="9"/>
      <c r="AX5688" s="9"/>
      <c r="AY5688" s="9"/>
      <c r="AZ5688" s="9"/>
      <c r="BA5688" s="9"/>
      <c r="BB5688" s="9"/>
      <c r="BC5688" s="9"/>
      <c r="BD5688" s="9"/>
      <c r="BE5688" s="9"/>
      <c r="BF5688" s="9"/>
      <c r="BG5688" s="9"/>
      <c r="BH5688" s="9"/>
      <c r="BI5688" s="9"/>
      <c r="BJ5688" s="9"/>
      <c r="BK5688" s="9"/>
      <c r="BL5688" s="9"/>
      <c r="BM5688" s="9"/>
      <c r="BN5688" s="9"/>
      <c r="BO5688" s="9"/>
      <c r="BP5688" s="9"/>
      <c r="BQ5688" s="9"/>
      <c r="BT5688" s="9"/>
      <c r="BU5688" s="9"/>
      <c r="BX5688" s="9"/>
      <c r="BY5688" s="9"/>
      <c r="CB5688" s="9"/>
      <c r="CC5688" s="9"/>
      <c r="CF5688" s="9"/>
      <c r="CG5688" s="9"/>
      <c r="CJ5688" s="9"/>
      <c r="CK5688" s="9"/>
      <c r="CN5688" s="9"/>
      <c r="CO5688" s="9"/>
      <c r="CP5688" s="9"/>
      <c r="CQ5688" s="9"/>
      <c r="CR5688" s="9"/>
      <c r="CS5688" s="9"/>
      <c r="CT5688" s="9"/>
      <c r="CU5688" s="9"/>
      <c r="CV5688" s="9"/>
      <c r="CW5688" s="9"/>
      <c r="CX5688" s="9"/>
      <c r="CY5688" s="9"/>
      <c r="CZ5688" s="9"/>
      <c r="DA5688" s="9"/>
      <c r="DB5688" s="9"/>
      <c r="DC5688" s="9"/>
      <c r="DD5688" s="9"/>
      <c r="DE5688" s="9"/>
      <c r="DF5688" s="9"/>
      <c r="DG5688" s="9"/>
      <c r="DH5688" s="9"/>
      <c r="DI5688" s="9"/>
      <c r="DJ5688" s="9"/>
      <c r="DK5688" s="9"/>
      <c r="DL5688" s="9"/>
      <c r="DM5688" s="9"/>
      <c r="DN5688" s="9"/>
      <c r="DO5688" s="9"/>
      <c r="DP5688" s="9"/>
      <c r="DQ5688" s="9"/>
      <c r="DR5688" s="9"/>
      <c r="DS5688" s="9"/>
      <c r="DT5688" s="9"/>
      <c r="DU5688" s="9"/>
      <c r="DV5688" s="9"/>
      <c r="DW5688" s="9"/>
      <c r="DX5688" s="9"/>
      <c r="DY5688" s="9"/>
      <c r="DZ5688" s="9"/>
      <c r="EA5688" s="9"/>
    </row>
    <row r="5689" spans="2:131" ht="19.5" customHeight="1" x14ac:dyDescent="0.25">
      <c r="B5689" s="9"/>
      <c r="D5689" s="9"/>
      <c r="G5689" s="9"/>
      <c r="R5689" s="9"/>
      <c r="S5689" s="9"/>
      <c r="T5689" s="9"/>
      <c r="U5689" s="9"/>
      <c r="V5689" s="9"/>
      <c r="W5689" s="9"/>
      <c r="X5689" s="9"/>
      <c r="Y5689" s="9"/>
      <c r="Z5689" s="9"/>
      <c r="AA5689" s="9"/>
      <c r="AB5689" s="9"/>
      <c r="AC5689" s="9"/>
      <c r="AD5689" s="9"/>
      <c r="AE5689" s="9"/>
      <c r="AF5689" s="55"/>
      <c r="AG5689" s="55"/>
      <c r="AH5689" s="9"/>
      <c r="AI5689" s="9"/>
      <c r="AJ5689" s="9"/>
      <c r="AK5689" s="9"/>
      <c r="AL5689" s="9"/>
      <c r="AM5689" s="9"/>
      <c r="AN5689" s="9"/>
      <c r="AO5689" s="9"/>
      <c r="AP5689" s="9"/>
      <c r="AQ5689" s="9"/>
      <c r="AR5689" s="9"/>
      <c r="AS5689" s="9"/>
      <c r="AT5689" s="9"/>
      <c r="AU5689" s="9"/>
      <c r="AV5689" s="9"/>
      <c r="AW5689" s="9"/>
      <c r="AX5689" s="9"/>
      <c r="AY5689" s="9"/>
      <c r="AZ5689" s="9"/>
      <c r="BA5689" s="9"/>
      <c r="BB5689" s="9"/>
      <c r="BC5689" s="9"/>
      <c r="BD5689" s="9"/>
      <c r="BE5689" s="9"/>
      <c r="BF5689" s="9"/>
      <c r="BG5689" s="9"/>
      <c r="BH5689" s="9"/>
      <c r="BI5689" s="9"/>
      <c r="BJ5689" s="9"/>
      <c r="BK5689" s="9"/>
      <c r="BL5689" s="9"/>
      <c r="BM5689" s="9"/>
      <c r="BN5689" s="9"/>
      <c r="BO5689" s="9"/>
      <c r="BP5689" s="9"/>
      <c r="BQ5689" s="9"/>
      <c r="BT5689" s="9"/>
      <c r="BU5689" s="9"/>
      <c r="BX5689" s="9"/>
      <c r="BY5689" s="9"/>
      <c r="CB5689" s="9"/>
      <c r="CC5689" s="9"/>
      <c r="CF5689" s="9"/>
      <c r="CG5689" s="9"/>
      <c r="CJ5689" s="9"/>
      <c r="CK5689" s="9"/>
      <c r="CN5689" s="9"/>
      <c r="CO5689" s="9"/>
      <c r="CP5689" s="9"/>
      <c r="CQ5689" s="9"/>
      <c r="CR5689" s="9"/>
      <c r="CS5689" s="9"/>
      <c r="CT5689" s="9"/>
      <c r="CU5689" s="9"/>
      <c r="CV5689" s="9"/>
      <c r="CW5689" s="9"/>
      <c r="CX5689" s="9"/>
      <c r="CY5689" s="9"/>
      <c r="CZ5689" s="9"/>
      <c r="DA5689" s="9"/>
      <c r="DB5689" s="9"/>
      <c r="DC5689" s="9"/>
      <c r="DD5689" s="9"/>
      <c r="DE5689" s="9"/>
      <c r="DF5689" s="9"/>
      <c r="DG5689" s="9"/>
      <c r="DH5689" s="9"/>
      <c r="DI5689" s="9"/>
      <c r="DJ5689" s="9"/>
      <c r="DK5689" s="9"/>
      <c r="DL5689" s="9"/>
      <c r="DM5689" s="9"/>
      <c r="DN5689" s="9"/>
      <c r="DO5689" s="9"/>
      <c r="DP5689" s="9"/>
      <c r="DQ5689" s="9"/>
      <c r="DR5689" s="9"/>
      <c r="DS5689" s="9"/>
      <c r="DT5689" s="9"/>
      <c r="DU5689" s="9"/>
      <c r="DV5689" s="9"/>
      <c r="DW5689" s="9"/>
      <c r="DX5689" s="9"/>
      <c r="DY5689" s="9"/>
      <c r="DZ5689" s="9"/>
      <c r="EA5689" s="9"/>
    </row>
    <row r="5690" spans="2:131" ht="19.5" customHeight="1" x14ac:dyDescent="0.25">
      <c r="B5690" s="9"/>
      <c r="D5690" s="9"/>
      <c r="G5690" s="9"/>
      <c r="R5690" s="9"/>
      <c r="S5690" s="9"/>
      <c r="T5690" s="9"/>
      <c r="U5690" s="9"/>
      <c r="V5690" s="9"/>
      <c r="W5690" s="9"/>
      <c r="X5690" s="9"/>
      <c r="Y5690" s="9"/>
      <c r="Z5690" s="9"/>
      <c r="AA5690" s="9"/>
      <c r="AB5690" s="9"/>
      <c r="AC5690" s="9"/>
      <c r="AD5690" s="9"/>
      <c r="AE5690" s="9"/>
      <c r="AF5690" s="55"/>
      <c r="AG5690" s="55"/>
      <c r="AH5690" s="9"/>
      <c r="AI5690" s="9"/>
      <c r="AJ5690" s="9"/>
      <c r="AK5690" s="9"/>
      <c r="AL5690" s="9"/>
      <c r="AM5690" s="9"/>
      <c r="AN5690" s="9"/>
      <c r="AO5690" s="9"/>
      <c r="AP5690" s="9"/>
      <c r="AQ5690" s="9"/>
      <c r="AR5690" s="9"/>
      <c r="AS5690" s="9"/>
      <c r="AT5690" s="9"/>
      <c r="AU5690" s="9"/>
      <c r="AV5690" s="9"/>
      <c r="AW5690" s="9"/>
      <c r="AX5690" s="9"/>
      <c r="AY5690" s="9"/>
      <c r="AZ5690" s="9"/>
      <c r="BA5690" s="9"/>
      <c r="BB5690" s="9"/>
      <c r="BC5690" s="9"/>
      <c r="BD5690" s="9"/>
      <c r="BE5690" s="9"/>
      <c r="BF5690" s="9"/>
      <c r="BG5690" s="9"/>
      <c r="BH5690" s="9"/>
      <c r="BI5690" s="9"/>
      <c r="BJ5690" s="9"/>
      <c r="BK5690" s="9"/>
      <c r="BL5690" s="9"/>
      <c r="BM5690" s="9"/>
      <c r="BN5690" s="9"/>
      <c r="BO5690" s="9"/>
      <c r="BP5690" s="9"/>
      <c r="BQ5690" s="9"/>
      <c r="BT5690" s="9"/>
      <c r="BU5690" s="9"/>
      <c r="BX5690" s="9"/>
      <c r="BY5690" s="9"/>
      <c r="CB5690" s="9"/>
      <c r="CC5690" s="9"/>
      <c r="CF5690" s="9"/>
      <c r="CG5690" s="9"/>
      <c r="CJ5690" s="9"/>
      <c r="CK5690" s="9"/>
      <c r="CN5690" s="9"/>
      <c r="CO5690" s="9"/>
      <c r="CP5690" s="9"/>
      <c r="CQ5690" s="9"/>
      <c r="CR5690" s="9"/>
      <c r="CS5690" s="9"/>
      <c r="CT5690" s="9"/>
      <c r="CU5690" s="9"/>
      <c r="CV5690" s="9"/>
      <c r="CW5690" s="9"/>
      <c r="CX5690" s="9"/>
      <c r="CY5690" s="9"/>
      <c r="CZ5690" s="9"/>
      <c r="DA5690" s="9"/>
      <c r="DB5690" s="9"/>
      <c r="DC5690" s="9"/>
      <c r="DD5690" s="9"/>
      <c r="DE5690" s="9"/>
      <c r="DF5690" s="9"/>
      <c r="DG5690" s="9"/>
      <c r="DH5690" s="9"/>
      <c r="DI5690" s="9"/>
      <c r="DJ5690" s="9"/>
      <c r="DK5690" s="9"/>
      <c r="DL5690" s="9"/>
      <c r="DM5690" s="9"/>
      <c r="DN5690" s="9"/>
      <c r="DO5690" s="9"/>
      <c r="DP5690" s="9"/>
      <c r="DQ5690" s="9"/>
      <c r="DR5690" s="9"/>
      <c r="DS5690" s="9"/>
      <c r="DT5690" s="9"/>
      <c r="DU5690" s="9"/>
      <c r="DV5690" s="9"/>
      <c r="DW5690" s="9"/>
      <c r="DX5690" s="9"/>
      <c r="DY5690" s="9"/>
      <c r="DZ5690" s="9"/>
      <c r="EA5690" s="9"/>
    </row>
    <row r="5691" spans="2:131" ht="19.5" customHeight="1" x14ac:dyDescent="0.25">
      <c r="B5691" s="9"/>
      <c r="D5691" s="9"/>
      <c r="G5691" s="9"/>
      <c r="R5691" s="9"/>
      <c r="S5691" s="9"/>
      <c r="T5691" s="9"/>
      <c r="U5691" s="9"/>
      <c r="V5691" s="9"/>
      <c r="W5691" s="9"/>
      <c r="X5691" s="9"/>
      <c r="Y5691" s="9"/>
      <c r="Z5691" s="9"/>
      <c r="AA5691" s="9"/>
      <c r="AB5691" s="9"/>
      <c r="AC5691" s="9"/>
      <c r="AD5691" s="9"/>
      <c r="AE5691" s="9"/>
      <c r="AF5691" s="55"/>
      <c r="AG5691" s="55"/>
      <c r="AH5691" s="9"/>
      <c r="AI5691" s="9"/>
      <c r="AJ5691" s="9"/>
      <c r="AK5691" s="9"/>
      <c r="AL5691" s="9"/>
      <c r="AM5691" s="9"/>
      <c r="AN5691" s="9"/>
      <c r="AO5691" s="9"/>
      <c r="AP5691" s="9"/>
      <c r="AQ5691" s="9"/>
      <c r="AR5691" s="9"/>
      <c r="AS5691" s="9"/>
      <c r="AT5691" s="9"/>
      <c r="AU5691" s="9"/>
      <c r="AV5691" s="9"/>
      <c r="AW5691" s="9"/>
      <c r="AX5691" s="9"/>
      <c r="AY5691" s="9"/>
      <c r="AZ5691" s="9"/>
      <c r="BA5691" s="9"/>
      <c r="BB5691" s="9"/>
      <c r="BC5691" s="9"/>
      <c r="BD5691" s="9"/>
      <c r="BE5691" s="9"/>
      <c r="BF5691" s="9"/>
      <c r="BG5691" s="9"/>
      <c r="BH5691" s="9"/>
      <c r="BI5691" s="9"/>
      <c r="BJ5691" s="9"/>
      <c r="BK5691" s="9"/>
      <c r="BL5691" s="9"/>
      <c r="BM5691" s="9"/>
      <c r="BN5691" s="9"/>
      <c r="BO5691" s="9"/>
      <c r="BP5691" s="9"/>
      <c r="BQ5691" s="9"/>
      <c r="BT5691" s="9"/>
      <c r="BU5691" s="9"/>
      <c r="BX5691" s="9"/>
      <c r="BY5691" s="9"/>
      <c r="CB5691" s="9"/>
      <c r="CC5691" s="9"/>
      <c r="CF5691" s="9"/>
      <c r="CG5691" s="9"/>
      <c r="CJ5691" s="9"/>
      <c r="CK5691" s="9"/>
      <c r="CN5691" s="9"/>
      <c r="CO5691" s="9"/>
      <c r="CP5691" s="9"/>
      <c r="CQ5691" s="9"/>
      <c r="CR5691" s="9"/>
      <c r="CS5691" s="9"/>
      <c r="CT5691" s="9"/>
      <c r="CU5691" s="9"/>
      <c r="CV5691" s="9"/>
      <c r="CW5691" s="9"/>
      <c r="CX5691" s="9"/>
      <c r="CY5691" s="9"/>
      <c r="CZ5691" s="9"/>
      <c r="DA5691" s="9"/>
      <c r="DB5691" s="9"/>
      <c r="DC5691" s="9"/>
      <c r="DD5691" s="9"/>
      <c r="DE5691" s="9"/>
      <c r="DF5691" s="9"/>
      <c r="DG5691" s="9"/>
      <c r="DH5691" s="9"/>
      <c r="DI5691" s="9"/>
      <c r="DJ5691" s="9"/>
      <c r="DK5691" s="9"/>
      <c r="DL5691" s="9"/>
      <c r="DM5691" s="9"/>
      <c r="DN5691" s="9"/>
      <c r="DO5691" s="9"/>
      <c r="DP5691" s="9"/>
      <c r="DQ5691" s="9"/>
      <c r="DR5691" s="9"/>
      <c r="DS5691" s="9"/>
      <c r="DT5691" s="9"/>
      <c r="DU5691" s="9"/>
      <c r="DV5691" s="9"/>
      <c r="DW5691" s="9"/>
      <c r="DX5691" s="9"/>
      <c r="DY5691" s="9"/>
      <c r="DZ5691" s="9"/>
      <c r="EA5691" s="9"/>
    </row>
    <row r="5692" spans="2:131" ht="19.5" customHeight="1" x14ac:dyDescent="0.25">
      <c r="B5692" s="9"/>
      <c r="D5692" s="9"/>
      <c r="G5692" s="9"/>
      <c r="R5692" s="9"/>
      <c r="S5692" s="9"/>
      <c r="T5692" s="9"/>
      <c r="U5692" s="9"/>
      <c r="V5692" s="9"/>
      <c r="W5692" s="9"/>
      <c r="X5692" s="9"/>
      <c r="Y5692" s="9"/>
      <c r="Z5692" s="9"/>
      <c r="AA5692" s="9"/>
      <c r="AB5692" s="9"/>
      <c r="AC5692" s="9"/>
      <c r="AD5692" s="9"/>
      <c r="AE5692" s="9"/>
      <c r="AF5692" s="55"/>
      <c r="AG5692" s="55"/>
      <c r="AH5692" s="9"/>
      <c r="AI5692" s="9"/>
      <c r="AJ5692" s="9"/>
      <c r="AK5692" s="9"/>
      <c r="AL5692" s="9"/>
      <c r="AM5692" s="9"/>
      <c r="AN5692" s="9"/>
      <c r="AO5692" s="9"/>
      <c r="AP5692" s="9"/>
      <c r="AQ5692" s="9"/>
      <c r="AR5692" s="9"/>
      <c r="AS5692" s="9"/>
      <c r="AT5692" s="9"/>
      <c r="AU5692" s="9"/>
      <c r="AV5692" s="9"/>
      <c r="AW5692" s="9"/>
      <c r="AX5692" s="9"/>
      <c r="AY5692" s="9"/>
      <c r="AZ5692" s="9"/>
      <c r="BA5692" s="9"/>
      <c r="BB5692" s="9"/>
      <c r="BC5692" s="9"/>
      <c r="BD5692" s="9"/>
      <c r="BE5692" s="9"/>
      <c r="BF5692" s="9"/>
      <c r="BG5692" s="9"/>
      <c r="BH5692" s="9"/>
      <c r="BI5692" s="9"/>
      <c r="BJ5692" s="9"/>
      <c r="BK5692" s="9"/>
      <c r="BL5692" s="9"/>
      <c r="BM5692" s="9"/>
      <c r="BN5692" s="9"/>
      <c r="BO5692" s="9"/>
      <c r="BP5692" s="9"/>
      <c r="BQ5692" s="9"/>
      <c r="BT5692" s="9"/>
      <c r="BU5692" s="9"/>
      <c r="BX5692" s="9"/>
      <c r="BY5692" s="9"/>
      <c r="CB5692" s="9"/>
      <c r="CC5692" s="9"/>
      <c r="CF5692" s="9"/>
      <c r="CG5692" s="9"/>
      <c r="CJ5692" s="9"/>
      <c r="CK5692" s="9"/>
      <c r="CN5692" s="9"/>
      <c r="CO5692" s="9"/>
      <c r="CP5692" s="9"/>
      <c r="CQ5692" s="9"/>
      <c r="CR5692" s="9"/>
      <c r="CS5692" s="9"/>
      <c r="CT5692" s="9"/>
      <c r="CU5692" s="9"/>
      <c r="CV5692" s="9"/>
      <c r="CW5692" s="9"/>
      <c r="CX5692" s="9"/>
      <c r="CY5692" s="9"/>
      <c r="CZ5692" s="9"/>
      <c r="DA5692" s="9"/>
      <c r="DB5692" s="9"/>
      <c r="DC5692" s="9"/>
      <c r="DD5692" s="9"/>
      <c r="DE5692" s="9"/>
      <c r="DF5692" s="9"/>
      <c r="DG5692" s="9"/>
      <c r="DH5692" s="9"/>
      <c r="DI5692" s="9"/>
      <c r="DJ5692" s="9"/>
      <c r="DK5692" s="9"/>
      <c r="DL5692" s="9"/>
      <c r="DM5692" s="9"/>
      <c r="DN5692" s="9"/>
      <c r="DO5692" s="9"/>
      <c r="DP5692" s="9"/>
      <c r="DQ5692" s="9"/>
      <c r="DR5692" s="9"/>
      <c r="DS5692" s="9"/>
      <c r="DT5692" s="9"/>
      <c r="DU5692" s="9"/>
      <c r="DV5692" s="9"/>
      <c r="DW5692" s="9"/>
      <c r="DX5692" s="9"/>
      <c r="DY5692" s="9"/>
      <c r="DZ5692" s="9"/>
      <c r="EA5692" s="9"/>
    </row>
    <row r="5693" spans="2:131" ht="19.5" customHeight="1" x14ac:dyDescent="0.25">
      <c r="B5693" s="9"/>
      <c r="D5693" s="9"/>
      <c r="G5693" s="9"/>
      <c r="R5693" s="9"/>
      <c r="S5693" s="9"/>
      <c r="T5693" s="9"/>
      <c r="U5693" s="9"/>
      <c r="V5693" s="9"/>
      <c r="W5693" s="9"/>
      <c r="X5693" s="9"/>
      <c r="Y5693" s="9"/>
      <c r="Z5693" s="9"/>
      <c r="AA5693" s="9"/>
      <c r="AB5693" s="9"/>
      <c r="AC5693" s="9"/>
      <c r="AD5693" s="9"/>
      <c r="AE5693" s="9"/>
      <c r="AF5693" s="55"/>
      <c r="AG5693" s="55"/>
      <c r="AH5693" s="9"/>
      <c r="AI5693" s="9"/>
      <c r="AJ5693" s="9"/>
      <c r="AK5693" s="9"/>
      <c r="AL5693" s="9"/>
      <c r="AM5693" s="9"/>
      <c r="AN5693" s="9"/>
      <c r="AO5693" s="9"/>
      <c r="AP5693" s="9"/>
      <c r="AQ5693" s="9"/>
      <c r="AR5693" s="9"/>
      <c r="AS5693" s="9"/>
      <c r="AT5693" s="9"/>
      <c r="AU5693" s="9"/>
      <c r="AV5693" s="9"/>
      <c r="AW5693" s="9"/>
      <c r="AX5693" s="9"/>
      <c r="AY5693" s="9"/>
      <c r="AZ5693" s="9"/>
      <c r="BA5693" s="9"/>
      <c r="BB5693" s="9"/>
      <c r="BC5693" s="9"/>
      <c r="BD5693" s="9"/>
      <c r="BE5693" s="9"/>
      <c r="BF5693" s="9"/>
      <c r="BG5693" s="9"/>
      <c r="BH5693" s="9"/>
      <c r="BI5693" s="9"/>
      <c r="BJ5693" s="9"/>
      <c r="BK5693" s="9"/>
      <c r="BL5693" s="9"/>
      <c r="BM5693" s="9"/>
      <c r="BN5693" s="9"/>
      <c r="BO5693" s="9"/>
      <c r="BP5693" s="9"/>
      <c r="BQ5693" s="9"/>
      <c r="BT5693" s="9"/>
      <c r="BU5693" s="9"/>
      <c r="BX5693" s="9"/>
      <c r="BY5693" s="9"/>
      <c r="CB5693" s="9"/>
      <c r="CC5693" s="9"/>
      <c r="CF5693" s="9"/>
      <c r="CG5693" s="9"/>
      <c r="CJ5693" s="9"/>
      <c r="CK5693" s="9"/>
      <c r="CN5693" s="9"/>
      <c r="CO5693" s="9"/>
      <c r="CP5693" s="9"/>
      <c r="CQ5693" s="9"/>
      <c r="CR5693" s="9"/>
      <c r="CS5693" s="9"/>
      <c r="CT5693" s="9"/>
      <c r="CU5693" s="9"/>
      <c r="CV5693" s="9"/>
      <c r="CW5693" s="9"/>
      <c r="CX5693" s="9"/>
      <c r="CY5693" s="9"/>
      <c r="CZ5693" s="9"/>
      <c r="DA5693" s="9"/>
      <c r="DB5693" s="9"/>
      <c r="DC5693" s="9"/>
      <c r="DD5693" s="9"/>
      <c r="DE5693" s="9"/>
      <c r="DF5693" s="9"/>
      <c r="DG5693" s="9"/>
      <c r="DH5693" s="9"/>
      <c r="DI5693" s="9"/>
      <c r="DJ5693" s="9"/>
      <c r="DK5693" s="9"/>
      <c r="DL5693" s="9"/>
      <c r="DM5693" s="9"/>
      <c r="DN5693" s="9"/>
      <c r="DO5693" s="9"/>
      <c r="DP5693" s="9"/>
      <c r="DQ5693" s="9"/>
      <c r="DR5693" s="9"/>
      <c r="DS5693" s="9"/>
      <c r="DT5693" s="9"/>
      <c r="DU5693" s="9"/>
      <c r="DV5693" s="9"/>
      <c r="DW5693" s="9"/>
      <c r="DX5693" s="9"/>
      <c r="DY5693" s="9"/>
      <c r="DZ5693" s="9"/>
      <c r="EA5693" s="9"/>
    </row>
    <row r="5694" spans="2:131" ht="19.5" customHeight="1" x14ac:dyDescent="0.25">
      <c r="B5694" s="9"/>
      <c r="D5694" s="9"/>
      <c r="G5694" s="9"/>
      <c r="R5694" s="9"/>
      <c r="S5694" s="9"/>
      <c r="T5694" s="9"/>
      <c r="U5694" s="9"/>
      <c r="V5694" s="9"/>
      <c r="W5694" s="9"/>
      <c r="X5694" s="9"/>
      <c r="Y5694" s="9"/>
      <c r="Z5694" s="9"/>
      <c r="AA5694" s="9"/>
      <c r="AB5694" s="9"/>
      <c r="AC5694" s="9"/>
      <c r="AD5694" s="9"/>
      <c r="AE5694" s="9"/>
      <c r="AF5694" s="55"/>
      <c r="AG5694" s="55"/>
      <c r="AH5694" s="9"/>
      <c r="AI5694" s="9"/>
      <c r="AJ5694" s="9"/>
      <c r="AK5694" s="9"/>
      <c r="AL5694" s="9"/>
      <c r="AM5694" s="9"/>
      <c r="AN5694" s="9"/>
      <c r="AO5694" s="9"/>
      <c r="AP5694" s="9"/>
      <c r="AQ5694" s="9"/>
      <c r="AR5694" s="9"/>
      <c r="AS5694" s="9"/>
      <c r="AT5694" s="9"/>
      <c r="AU5694" s="9"/>
      <c r="AV5694" s="9"/>
      <c r="AW5694" s="9"/>
      <c r="AX5694" s="9"/>
      <c r="AY5694" s="9"/>
      <c r="AZ5694" s="9"/>
      <c r="BA5694" s="9"/>
      <c r="BB5694" s="9"/>
      <c r="BC5694" s="9"/>
      <c r="BD5694" s="9"/>
      <c r="BE5694" s="9"/>
      <c r="BF5694" s="9"/>
      <c r="BG5694" s="9"/>
      <c r="BH5694" s="9"/>
      <c r="BI5694" s="9"/>
      <c r="BJ5694" s="9"/>
      <c r="BK5694" s="9"/>
      <c r="BL5694" s="9"/>
      <c r="BM5694" s="9"/>
      <c r="BN5694" s="9"/>
      <c r="BO5694" s="9"/>
      <c r="BP5694" s="9"/>
      <c r="BQ5694" s="9"/>
      <c r="BT5694" s="9"/>
      <c r="BU5694" s="9"/>
      <c r="BX5694" s="9"/>
      <c r="BY5694" s="9"/>
      <c r="CB5694" s="9"/>
      <c r="CC5694" s="9"/>
      <c r="CF5694" s="9"/>
      <c r="CG5694" s="9"/>
      <c r="CJ5694" s="9"/>
      <c r="CK5694" s="9"/>
      <c r="CN5694" s="9"/>
      <c r="CO5694" s="9"/>
      <c r="CP5694" s="9"/>
      <c r="CQ5694" s="9"/>
      <c r="CR5694" s="9"/>
      <c r="CS5694" s="9"/>
      <c r="CT5694" s="9"/>
      <c r="CU5694" s="9"/>
      <c r="CV5694" s="9"/>
      <c r="CW5694" s="9"/>
      <c r="CX5694" s="9"/>
      <c r="CY5694" s="9"/>
      <c r="CZ5694" s="9"/>
      <c r="DA5694" s="9"/>
      <c r="DB5694" s="9"/>
      <c r="DC5694" s="9"/>
      <c r="DD5694" s="9"/>
      <c r="DE5694" s="9"/>
      <c r="DF5694" s="9"/>
      <c r="DG5694" s="9"/>
      <c r="DH5694" s="9"/>
      <c r="DI5694" s="9"/>
      <c r="DJ5694" s="9"/>
      <c r="DK5694" s="9"/>
      <c r="DL5694" s="9"/>
      <c r="DM5694" s="9"/>
      <c r="DN5694" s="9"/>
      <c r="DO5694" s="9"/>
      <c r="DP5694" s="9"/>
      <c r="DQ5694" s="9"/>
      <c r="DR5694" s="9"/>
      <c r="DS5694" s="9"/>
      <c r="DT5694" s="9"/>
      <c r="DU5694" s="9"/>
      <c r="DV5694" s="9"/>
      <c r="DW5694" s="9"/>
      <c r="DX5694" s="9"/>
      <c r="DY5694" s="9"/>
      <c r="DZ5694" s="9"/>
      <c r="EA5694" s="9"/>
    </row>
    <row r="5695" spans="2:131" ht="19.5" customHeight="1" x14ac:dyDescent="0.25">
      <c r="B5695" s="9"/>
      <c r="D5695" s="9"/>
      <c r="G5695" s="9"/>
      <c r="R5695" s="9"/>
      <c r="S5695" s="9"/>
      <c r="T5695" s="9"/>
      <c r="U5695" s="9"/>
      <c r="V5695" s="9"/>
      <c r="W5695" s="9"/>
      <c r="X5695" s="9"/>
      <c r="Y5695" s="9"/>
      <c r="Z5695" s="9"/>
      <c r="AA5695" s="9"/>
      <c r="AB5695" s="9"/>
      <c r="AC5695" s="9"/>
      <c r="AD5695" s="9"/>
      <c r="AE5695" s="9"/>
      <c r="AF5695" s="55"/>
      <c r="AG5695" s="55"/>
      <c r="AH5695" s="9"/>
      <c r="AI5695" s="9"/>
      <c r="AJ5695" s="9"/>
      <c r="AK5695" s="9"/>
      <c r="AL5695" s="9"/>
      <c r="AM5695" s="9"/>
      <c r="AN5695" s="9"/>
      <c r="AO5695" s="9"/>
      <c r="AP5695" s="9"/>
      <c r="AQ5695" s="9"/>
      <c r="AR5695" s="9"/>
      <c r="AS5695" s="9"/>
      <c r="AT5695" s="9"/>
      <c r="AU5695" s="9"/>
      <c r="AV5695" s="9"/>
      <c r="AW5695" s="9"/>
      <c r="AX5695" s="9"/>
      <c r="AY5695" s="9"/>
      <c r="AZ5695" s="9"/>
      <c r="BA5695" s="9"/>
      <c r="BB5695" s="9"/>
      <c r="BC5695" s="9"/>
      <c r="BD5695" s="9"/>
      <c r="BE5695" s="9"/>
      <c r="BF5695" s="9"/>
      <c r="BG5695" s="9"/>
      <c r="BH5695" s="9"/>
      <c r="BI5695" s="9"/>
      <c r="BJ5695" s="9"/>
      <c r="BK5695" s="9"/>
      <c r="BL5695" s="9"/>
      <c r="BM5695" s="9"/>
      <c r="BN5695" s="9"/>
      <c r="BO5695" s="9"/>
      <c r="BP5695" s="9"/>
      <c r="BQ5695" s="9"/>
      <c r="BT5695" s="9"/>
      <c r="BU5695" s="9"/>
      <c r="BX5695" s="9"/>
      <c r="BY5695" s="9"/>
      <c r="CB5695" s="9"/>
      <c r="CC5695" s="9"/>
      <c r="CF5695" s="9"/>
      <c r="CG5695" s="9"/>
      <c r="CJ5695" s="9"/>
      <c r="CK5695" s="9"/>
      <c r="CN5695" s="9"/>
      <c r="CO5695" s="9"/>
      <c r="CP5695" s="9"/>
      <c r="CQ5695" s="9"/>
      <c r="CR5695" s="9"/>
      <c r="CS5695" s="9"/>
      <c r="CT5695" s="9"/>
      <c r="CU5695" s="9"/>
      <c r="CV5695" s="9"/>
      <c r="CW5695" s="9"/>
      <c r="CX5695" s="9"/>
      <c r="CY5695" s="9"/>
      <c r="CZ5695" s="9"/>
      <c r="DA5695" s="9"/>
      <c r="DB5695" s="9"/>
      <c r="DC5695" s="9"/>
      <c r="DD5695" s="9"/>
      <c r="DE5695" s="9"/>
      <c r="DF5695" s="9"/>
      <c r="DG5695" s="9"/>
      <c r="DH5695" s="9"/>
      <c r="DI5695" s="9"/>
      <c r="DJ5695" s="9"/>
      <c r="DK5695" s="9"/>
      <c r="DL5695" s="9"/>
      <c r="DM5695" s="9"/>
      <c r="DN5695" s="9"/>
      <c r="DO5695" s="9"/>
      <c r="DP5695" s="9"/>
      <c r="DQ5695" s="9"/>
      <c r="DR5695" s="9"/>
      <c r="DS5695" s="9"/>
      <c r="DT5695" s="9"/>
      <c r="DU5695" s="9"/>
      <c r="DV5695" s="9"/>
      <c r="DW5695" s="9"/>
      <c r="DX5695" s="9"/>
      <c r="DY5695" s="9"/>
      <c r="DZ5695" s="9"/>
      <c r="EA5695" s="9"/>
    </row>
    <row r="5696" spans="2:131" ht="19.5" customHeight="1" x14ac:dyDescent="0.25">
      <c r="B5696" s="9"/>
      <c r="D5696" s="9"/>
      <c r="G5696" s="9"/>
      <c r="R5696" s="9"/>
      <c r="S5696" s="9"/>
      <c r="T5696" s="9"/>
      <c r="U5696" s="9"/>
      <c r="V5696" s="9"/>
      <c r="W5696" s="9"/>
      <c r="X5696" s="9"/>
      <c r="Y5696" s="9"/>
      <c r="Z5696" s="9"/>
      <c r="AA5696" s="9"/>
      <c r="AB5696" s="9"/>
      <c r="AC5696" s="9"/>
      <c r="AD5696" s="9"/>
      <c r="AE5696" s="9"/>
      <c r="AF5696" s="55"/>
      <c r="AG5696" s="55"/>
      <c r="AH5696" s="9"/>
      <c r="AI5696" s="9"/>
      <c r="AJ5696" s="9"/>
      <c r="AK5696" s="9"/>
      <c r="AL5696" s="9"/>
      <c r="AM5696" s="9"/>
      <c r="AN5696" s="9"/>
      <c r="AO5696" s="9"/>
      <c r="AP5696" s="9"/>
      <c r="AQ5696" s="9"/>
      <c r="AR5696" s="9"/>
      <c r="AS5696" s="9"/>
      <c r="AT5696" s="9"/>
      <c r="AU5696" s="9"/>
      <c r="AV5696" s="9"/>
      <c r="AW5696" s="9"/>
      <c r="AX5696" s="9"/>
      <c r="AY5696" s="9"/>
      <c r="AZ5696" s="9"/>
      <c r="BA5696" s="9"/>
      <c r="BB5696" s="9"/>
      <c r="BC5696" s="9"/>
      <c r="BD5696" s="9"/>
      <c r="BE5696" s="9"/>
      <c r="BF5696" s="9"/>
      <c r="BG5696" s="9"/>
      <c r="BH5696" s="9"/>
      <c r="BI5696" s="9"/>
      <c r="BJ5696" s="9"/>
      <c r="BK5696" s="9"/>
      <c r="BL5696" s="9"/>
      <c r="BM5696" s="9"/>
      <c r="BN5696" s="9"/>
      <c r="BO5696" s="9"/>
      <c r="BP5696" s="9"/>
      <c r="BQ5696" s="9"/>
      <c r="BT5696" s="9"/>
      <c r="BU5696" s="9"/>
      <c r="BX5696" s="9"/>
      <c r="BY5696" s="9"/>
      <c r="CB5696" s="9"/>
      <c r="CC5696" s="9"/>
      <c r="CF5696" s="9"/>
      <c r="CG5696" s="9"/>
      <c r="CJ5696" s="9"/>
      <c r="CK5696" s="9"/>
      <c r="CN5696" s="9"/>
      <c r="CO5696" s="9"/>
      <c r="CP5696" s="9"/>
      <c r="CQ5696" s="9"/>
      <c r="CR5696" s="9"/>
      <c r="CS5696" s="9"/>
      <c r="CT5696" s="9"/>
      <c r="CU5696" s="9"/>
      <c r="CV5696" s="9"/>
      <c r="CW5696" s="9"/>
      <c r="CX5696" s="9"/>
      <c r="CY5696" s="9"/>
      <c r="CZ5696" s="9"/>
      <c r="DA5696" s="9"/>
      <c r="DB5696" s="9"/>
      <c r="DC5696" s="9"/>
      <c r="DD5696" s="9"/>
      <c r="DE5696" s="9"/>
      <c r="DF5696" s="9"/>
      <c r="DG5696" s="9"/>
      <c r="DH5696" s="9"/>
      <c r="DI5696" s="9"/>
      <c r="DJ5696" s="9"/>
      <c r="DK5696" s="9"/>
      <c r="DL5696" s="9"/>
      <c r="DM5696" s="9"/>
      <c r="DN5696" s="9"/>
      <c r="DO5696" s="9"/>
      <c r="DP5696" s="9"/>
      <c r="DQ5696" s="9"/>
      <c r="DR5696" s="9"/>
      <c r="DS5696" s="9"/>
      <c r="DT5696" s="9"/>
      <c r="DU5696" s="9"/>
      <c r="DV5696" s="9"/>
      <c r="DW5696" s="9"/>
      <c r="DX5696" s="9"/>
      <c r="DY5696" s="9"/>
      <c r="DZ5696" s="9"/>
      <c r="EA5696" s="9"/>
    </row>
    <row r="5697" spans="2:131" ht="19.5" customHeight="1" x14ac:dyDescent="0.25">
      <c r="B5697" s="9"/>
      <c r="D5697" s="9"/>
      <c r="G5697" s="9"/>
      <c r="R5697" s="9"/>
      <c r="S5697" s="9"/>
      <c r="T5697" s="9"/>
      <c r="U5697" s="9"/>
      <c r="V5697" s="9"/>
      <c r="W5697" s="9"/>
      <c r="X5697" s="9"/>
      <c r="Y5697" s="9"/>
      <c r="Z5697" s="9"/>
      <c r="AA5697" s="9"/>
      <c r="AB5697" s="9"/>
      <c r="AC5697" s="9"/>
      <c r="AD5697" s="9"/>
      <c r="AE5697" s="9"/>
      <c r="AF5697" s="55"/>
      <c r="AG5697" s="55"/>
      <c r="AH5697" s="9"/>
      <c r="AI5697" s="9"/>
      <c r="AJ5697" s="9"/>
      <c r="AK5697" s="9"/>
      <c r="AL5697" s="9"/>
      <c r="AM5697" s="9"/>
      <c r="AN5697" s="9"/>
      <c r="AO5697" s="9"/>
      <c r="AP5697" s="9"/>
      <c r="AQ5697" s="9"/>
      <c r="AR5697" s="9"/>
      <c r="AS5697" s="9"/>
      <c r="AT5697" s="9"/>
      <c r="AU5697" s="9"/>
      <c r="AV5697" s="9"/>
      <c r="AW5697" s="9"/>
      <c r="AX5697" s="9"/>
      <c r="AY5697" s="9"/>
      <c r="AZ5697" s="9"/>
      <c r="BA5697" s="9"/>
      <c r="BB5697" s="9"/>
      <c r="BC5697" s="9"/>
      <c r="BD5697" s="9"/>
      <c r="BE5697" s="9"/>
      <c r="BF5697" s="9"/>
      <c r="BG5697" s="9"/>
      <c r="BH5697" s="9"/>
      <c r="BI5697" s="9"/>
      <c r="BJ5697" s="9"/>
      <c r="BK5697" s="9"/>
      <c r="BL5697" s="9"/>
      <c r="BM5697" s="9"/>
      <c r="BN5697" s="9"/>
      <c r="BO5697" s="9"/>
      <c r="BP5697" s="9"/>
      <c r="BQ5697" s="9"/>
      <c r="BT5697" s="9"/>
      <c r="BU5697" s="9"/>
      <c r="BX5697" s="9"/>
      <c r="BY5697" s="9"/>
      <c r="CB5697" s="9"/>
      <c r="CC5697" s="9"/>
      <c r="CF5697" s="9"/>
      <c r="CG5697" s="9"/>
      <c r="CJ5697" s="9"/>
      <c r="CK5697" s="9"/>
      <c r="CN5697" s="9"/>
      <c r="CO5697" s="9"/>
      <c r="CP5697" s="9"/>
      <c r="CQ5697" s="9"/>
      <c r="CR5697" s="9"/>
      <c r="CS5697" s="9"/>
      <c r="CT5697" s="9"/>
      <c r="CU5697" s="9"/>
      <c r="CV5697" s="9"/>
      <c r="CW5697" s="9"/>
      <c r="CX5697" s="9"/>
      <c r="CY5697" s="9"/>
      <c r="CZ5697" s="9"/>
      <c r="DA5697" s="9"/>
      <c r="DB5697" s="9"/>
      <c r="DC5697" s="9"/>
      <c r="DD5697" s="9"/>
      <c r="DE5697" s="9"/>
      <c r="DF5697" s="9"/>
      <c r="DG5697" s="9"/>
      <c r="DH5697" s="9"/>
      <c r="DI5697" s="9"/>
      <c r="DJ5697" s="9"/>
      <c r="DK5697" s="9"/>
      <c r="DL5697" s="9"/>
      <c r="DM5697" s="9"/>
      <c r="DN5697" s="9"/>
      <c r="DO5697" s="9"/>
      <c r="DP5697" s="9"/>
      <c r="DQ5697" s="9"/>
      <c r="DR5697" s="9"/>
      <c r="DS5697" s="9"/>
      <c r="DT5697" s="9"/>
      <c r="DU5697" s="9"/>
      <c r="DV5697" s="9"/>
      <c r="DW5697" s="9"/>
      <c r="DX5697" s="9"/>
      <c r="DY5697" s="9"/>
      <c r="DZ5697" s="9"/>
      <c r="EA5697" s="9"/>
    </row>
    <row r="5698" spans="2:131" ht="19.5" customHeight="1" x14ac:dyDescent="0.25">
      <c r="B5698" s="9"/>
      <c r="D5698" s="9"/>
      <c r="G5698" s="9"/>
      <c r="R5698" s="9"/>
      <c r="S5698" s="9"/>
      <c r="T5698" s="9"/>
      <c r="U5698" s="9"/>
      <c r="V5698" s="9"/>
      <c r="W5698" s="9"/>
      <c r="X5698" s="9"/>
      <c r="Y5698" s="9"/>
      <c r="Z5698" s="9"/>
      <c r="AA5698" s="9"/>
      <c r="AB5698" s="9"/>
      <c r="AC5698" s="9"/>
      <c r="AD5698" s="9"/>
      <c r="AE5698" s="9"/>
      <c r="AF5698" s="55"/>
      <c r="AG5698" s="55"/>
      <c r="AH5698" s="9"/>
      <c r="AI5698" s="9"/>
      <c r="AJ5698" s="9"/>
      <c r="AK5698" s="9"/>
      <c r="AL5698" s="9"/>
      <c r="AM5698" s="9"/>
      <c r="AN5698" s="9"/>
      <c r="AO5698" s="9"/>
      <c r="AP5698" s="9"/>
      <c r="AQ5698" s="9"/>
      <c r="AR5698" s="9"/>
      <c r="AS5698" s="9"/>
      <c r="AT5698" s="9"/>
      <c r="AU5698" s="9"/>
      <c r="AV5698" s="9"/>
      <c r="AW5698" s="9"/>
      <c r="AX5698" s="9"/>
      <c r="AY5698" s="9"/>
      <c r="AZ5698" s="9"/>
      <c r="BA5698" s="9"/>
      <c r="BB5698" s="9"/>
      <c r="BC5698" s="9"/>
      <c r="BD5698" s="9"/>
      <c r="BE5698" s="9"/>
      <c r="BF5698" s="9"/>
      <c r="BG5698" s="9"/>
      <c r="BH5698" s="9"/>
      <c r="BI5698" s="9"/>
      <c r="BJ5698" s="9"/>
      <c r="BK5698" s="9"/>
      <c r="BL5698" s="9"/>
      <c r="BM5698" s="9"/>
      <c r="BN5698" s="9"/>
      <c r="BO5698" s="9"/>
      <c r="BP5698" s="9"/>
      <c r="BQ5698" s="9"/>
      <c r="BT5698" s="9"/>
      <c r="BU5698" s="9"/>
      <c r="BX5698" s="9"/>
      <c r="BY5698" s="9"/>
      <c r="CB5698" s="9"/>
      <c r="CC5698" s="9"/>
      <c r="CF5698" s="9"/>
      <c r="CG5698" s="9"/>
      <c r="CJ5698" s="9"/>
      <c r="CK5698" s="9"/>
      <c r="CN5698" s="9"/>
      <c r="CO5698" s="9"/>
      <c r="CP5698" s="9"/>
      <c r="CQ5698" s="9"/>
      <c r="CR5698" s="9"/>
      <c r="CS5698" s="9"/>
      <c r="CT5698" s="9"/>
      <c r="CU5698" s="9"/>
      <c r="CV5698" s="9"/>
      <c r="CW5698" s="9"/>
      <c r="CX5698" s="9"/>
      <c r="CY5698" s="9"/>
      <c r="CZ5698" s="9"/>
      <c r="DA5698" s="9"/>
      <c r="DB5698" s="9"/>
      <c r="DC5698" s="9"/>
      <c r="DD5698" s="9"/>
      <c r="DE5698" s="9"/>
      <c r="DF5698" s="9"/>
      <c r="DG5698" s="9"/>
      <c r="DH5698" s="9"/>
      <c r="DI5698" s="9"/>
      <c r="DJ5698" s="9"/>
      <c r="DK5698" s="9"/>
      <c r="DL5698" s="9"/>
      <c r="DM5698" s="9"/>
      <c r="DN5698" s="9"/>
      <c r="DO5698" s="9"/>
      <c r="DP5698" s="9"/>
      <c r="DQ5698" s="9"/>
      <c r="DR5698" s="9"/>
      <c r="DS5698" s="9"/>
      <c r="DT5698" s="9"/>
      <c r="DU5698" s="9"/>
      <c r="DV5698" s="9"/>
      <c r="DW5698" s="9"/>
      <c r="DX5698" s="9"/>
      <c r="DY5698" s="9"/>
      <c r="DZ5698" s="9"/>
      <c r="EA5698" s="9"/>
    </row>
    <row r="5699" spans="2:131" ht="19.5" customHeight="1" x14ac:dyDescent="0.25">
      <c r="B5699" s="9"/>
      <c r="D5699" s="9"/>
      <c r="G5699" s="9"/>
      <c r="R5699" s="9"/>
      <c r="S5699" s="9"/>
      <c r="T5699" s="9"/>
      <c r="U5699" s="9"/>
      <c r="V5699" s="9"/>
      <c r="W5699" s="9"/>
      <c r="X5699" s="9"/>
      <c r="Y5699" s="9"/>
      <c r="Z5699" s="9"/>
      <c r="AA5699" s="9"/>
      <c r="AB5699" s="9"/>
      <c r="AC5699" s="9"/>
      <c r="AD5699" s="9"/>
      <c r="AE5699" s="9"/>
      <c r="AF5699" s="55"/>
      <c r="AG5699" s="55"/>
      <c r="AH5699" s="9"/>
      <c r="AI5699" s="9"/>
      <c r="AJ5699" s="9"/>
      <c r="AK5699" s="9"/>
      <c r="AL5699" s="9"/>
      <c r="AM5699" s="9"/>
      <c r="AN5699" s="9"/>
      <c r="AO5699" s="9"/>
      <c r="AP5699" s="9"/>
      <c r="AQ5699" s="9"/>
      <c r="AR5699" s="9"/>
      <c r="AS5699" s="9"/>
      <c r="AT5699" s="9"/>
      <c r="AU5699" s="9"/>
      <c r="AV5699" s="9"/>
      <c r="AW5699" s="9"/>
      <c r="AX5699" s="9"/>
      <c r="AY5699" s="9"/>
      <c r="AZ5699" s="9"/>
      <c r="BA5699" s="9"/>
      <c r="BB5699" s="9"/>
      <c r="BC5699" s="9"/>
      <c r="BD5699" s="9"/>
      <c r="BE5699" s="9"/>
      <c r="BF5699" s="9"/>
      <c r="BG5699" s="9"/>
      <c r="BH5699" s="9"/>
      <c r="BI5699" s="9"/>
      <c r="BJ5699" s="9"/>
      <c r="BK5699" s="9"/>
      <c r="BL5699" s="9"/>
      <c r="BM5699" s="9"/>
      <c r="BN5699" s="9"/>
      <c r="BO5699" s="9"/>
      <c r="BP5699" s="9"/>
      <c r="BQ5699" s="9"/>
      <c r="BT5699" s="9"/>
      <c r="BU5699" s="9"/>
      <c r="BX5699" s="9"/>
      <c r="BY5699" s="9"/>
      <c r="CB5699" s="9"/>
      <c r="CC5699" s="9"/>
      <c r="CF5699" s="9"/>
      <c r="CG5699" s="9"/>
      <c r="CJ5699" s="9"/>
      <c r="CK5699" s="9"/>
      <c r="CN5699" s="9"/>
      <c r="CO5699" s="9"/>
      <c r="CP5699" s="9"/>
      <c r="CQ5699" s="9"/>
      <c r="CR5699" s="9"/>
      <c r="CS5699" s="9"/>
      <c r="CT5699" s="9"/>
      <c r="CU5699" s="9"/>
      <c r="CV5699" s="9"/>
      <c r="CW5699" s="9"/>
      <c r="CX5699" s="9"/>
      <c r="CY5699" s="9"/>
      <c r="CZ5699" s="9"/>
      <c r="DA5699" s="9"/>
      <c r="DB5699" s="9"/>
      <c r="DC5699" s="9"/>
      <c r="DD5699" s="9"/>
      <c r="DE5699" s="9"/>
      <c r="DF5699" s="9"/>
      <c r="DG5699" s="9"/>
      <c r="DH5699" s="9"/>
      <c r="DI5699" s="9"/>
      <c r="DJ5699" s="9"/>
      <c r="DK5699" s="9"/>
      <c r="DL5699" s="9"/>
      <c r="DM5699" s="9"/>
      <c r="DN5699" s="9"/>
      <c r="DO5699" s="9"/>
      <c r="DP5699" s="9"/>
      <c r="DQ5699" s="9"/>
      <c r="DR5699" s="9"/>
      <c r="DS5699" s="9"/>
      <c r="DT5699" s="9"/>
      <c r="DU5699" s="9"/>
      <c r="DV5699" s="9"/>
      <c r="DW5699" s="9"/>
      <c r="DX5699" s="9"/>
      <c r="DY5699" s="9"/>
      <c r="DZ5699" s="9"/>
      <c r="EA5699" s="9"/>
    </row>
    <row r="5700" spans="2:131" ht="19.5" customHeight="1" x14ac:dyDescent="0.25">
      <c r="B5700" s="9"/>
      <c r="D5700" s="9"/>
      <c r="G5700" s="9"/>
      <c r="R5700" s="9"/>
      <c r="S5700" s="9"/>
      <c r="T5700" s="9"/>
      <c r="U5700" s="9"/>
      <c r="V5700" s="9"/>
      <c r="W5700" s="9"/>
      <c r="X5700" s="9"/>
      <c r="Y5700" s="9"/>
      <c r="Z5700" s="9"/>
      <c r="AA5700" s="9"/>
      <c r="AB5700" s="9"/>
      <c r="AC5700" s="9"/>
      <c r="AD5700" s="9"/>
      <c r="AE5700" s="9"/>
      <c r="AF5700" s="55"/>
      <c r="AG5700" s="55"/>
      <c r="AH5700" s="9"/>
      <c r="AI5700" s="9"/>
      <c r="AJ5700" s="9"/>
      <c r="AK5700" s="9"/>
      <c r="AL5700" s="9"/>
      <c r="AM5700" s="9"/>
      <c r="AN5700" s="9"/>
      <c r="AO5700" s="9"/>
      <c r="AP5700" s="9"/>
      <c r="AQ5700" s="9"/>
      <c r="AR5700" s="9"/>
      <c r="AS5700" s="9"/>
      <c r="AT5700" s="9"/>
      <c r="AU5700" s="9"/>
      <c r="AV5700" s="9"/>
      <c r="AW5700" s="9"/>
      <c r="AX5700" s="9"/>
      <c r="AY5700" s="9"/>
      <c r="AZ5700" s="9"/>
      <c r="BA5700" s="9"/>
      <c r="BB5700" s="9"/>
      <c r="BC5700" s="9"/>
      <c r="BD5700" s="9"/>
      <c r="BE5700" s="9"/>
      <c r="BF5700" s="9"/>
      <c r="BG5700" s="9"/>
      <c r="BH5700" s="9"/>
      <c r="BI5700" s="9"/>
      <c r="BJ5700" s="9"/>
      <c r="BK5700" s="9"/>
      <c r="BL5700" s="9"/>
      <c r="BM5700" s="9"/>
      <c r="BN5700" s="9"/>
      <c r="BO5700" s="9"/>
      <c r="BP5700" s="9"/>
      <c r="BQ5700" s="9"/>
      <c r="BT5700" s="9"/>
      <c r="BU5700" s="9"/>
      <c r="BX5700" s="9"/>
      <c r="BY5700" s="9"/>
      <c r="CB5700" s="9"/>
      <c r="CC5700" s="9"/>
      <c r="CF5700" s="9"/>
      <c r="CG5700" s="9"/>
      <c r="CJ5700" s="9"/>
      <c r="CK5700" s="9"/>
      <c r="CN5700" s="9"/>
      <c r="CO5700" s="9"/>
      <c r="CP5700" s="9"/>
      <c r="CQ5700" s="9"/>
      <c r="CR5700" s="9"/>
      <c r="CS5700" s="9"/>
      <c r="CT5700" s="9"/>
      <c r="CU5700" s="9"/>
      <c r="CV5700" s="9"/>
      <c r="CW5700" s="9"/>
      <c r="CX5700" s="9"/>
      <c r="CY5700" s="9"/>
      <c r="CZ5700" s="9"/>
      <c r="DA5700" s="9"/>
      <c r="DB5700" s="9"/>
      <c r="DC5700" s="9"/>
      <c r="DD5700" s="9"/>
      <c r="DE5700" s="9"/>
      <c r="DF5700" s="9"/>
      <c r="DG5700" s="9"/>
      <c r="DH5700" s="9"/>
      <c r="DI5700" s="9"/>
      <c r="DJ5700" s="9"/>
      <c r="DK5700" s="9"/>
      <c r="DL5700" s="9"/>
      <c r="DM5700" s="9"/>
      <c r="DN5700" s="9"/>
      <c r="DO5700" s="9"/>
      <c r="DP5700" s="9"/>
      <c r="DQ5700" s="9"/>
      <c r="DR5700" s="9"/>
      <c r="DS5700" s="9"/>
      <c r="DT5700" s="9"/>
      <c r="DU5700" s="9"/>
      <c r="DV5700" s="9"/>
      <c r="DW5700" s="9"/>
      <c r="DX5700" s="9"/>
      <c r="DY5700" s="9"/>
      <c r="DZ5700" s="9"/>
      <c r="EA5700" s="9"/>
    </row>
    <row r="5701" spans="2:131" ht="19.5" customHeight="1" x14ac:dyDescent="0.25">
      <c r="B5701" s="9"/>
      <c r="D5701" s="9"/>
      <c r="G5701" s="9"/>
      <c r="R5701" s="9"/>
      <c r="S5701" s="9"/>
      <c r="T5701" s="9"/>
      <c r="U5701" s="9"/>
      <c r="V5701" s="9"/>
      <c r="W5701" s="9"/>
      <c r="X5701" s="9"/>
      <c r="Y5701" s="9"/>
      <c r="Z5701" s="9"/>
      <c r="AA5701" s="9"/>
      <c r="AB5701" s="9"/>
      <c r="AC5701" s="9"/>
      <c r="AD5701" s="9"/>
      <c r="AE5701" s="9"/>
      <c r="AF5701" s="55"/>
      <c r="AG5701" s="55"/>
      <c r="AH5701" s="9"/>
      <c r="AI5701" s="9"/>
      <c r="AJ5701" s="9"/>
      <c r="AK5701" s="9"/>
      <c r="AL5701" s="9"/>
      <c r="AM5701" s="9"/>
      <c r="AN5701" s="9"/>
      <c r="AO5701" s="9"/>
      <c r="AP5701" s="9"/>
      <c r="AQ5701" s="9"/>
      <c r="AR5701" s="9"/>
      <c r="AS5701" s="9"/>
      <c r="AT5701" s="9"/>
      <c r="AU5701" s="9"/>
      <c r="AV5701" s="9"/>
      <c r="AW5701" s="9"/>
      <c r="AX5701" s="9"/>
      <c r="AY5701" s="9"/>
      <c r="AZ5701" s="9"/>
      <c r="BA5701" s="9"/>
      <c r="BB5701" s="9"/>
      <c r="BC5701" s="9"/>
      <c r="BD5701" s="9"/>
      <c r="BE5701" s="9"/>
      <c r="BF5701" s="9"/>
      <c r="BG5701" s="9"/>
      <c r="BH5701" s="9"/>
      <c r="BI5701" s="9"/>
      <c r="BJ5701" s="9"/>
      <c r="BK5701" s="9"/>
      <c r="BL5701" s="9"/>
      <c r="BM5701" s="9"/>
      <c r="BN5701" s="9"/>
      <c r="BO5701" s="9"/>
      <c r="BP5701" s="9"/>
      <c r="BQ5701" s="9"/>
      <c r="BT5701" s="9"/>
      <c r="BU5701" s="9"/>
      <c r="BX5701" s="9"/>
      <c r="BY5701" s="9"/>
      <c r="CB5701" s="9"/>
      <c r="CC5701" s="9"/>
      <c r="CF5701" s="9"/>
      <c r="CG5701" s="9"/>
      <c r="CJ5701" s="9"/>
      <c r="CK5701" s="9"/>
      <c r="CN5701" s="9"/>
      <c r="CO5701" s="9"/>
      <c r="CP5701" s="9"/>
      <c r="CQ5701" s="9"/>
      <c r="CR5701" s="9"/>
      <c r="CS5701" s="9"/>
      <c r="CT5701" s="9"/>
      <c r="CU5701" s="9"/>
      <c r="CV5701" s="9"/>
      <c r="CW5701" s="9"/>
      <c r="CX5701" s="9"/>
      <c r="CY5701" s="9"/>
      <c r="CZ5701" s="9"/>
      <c r="DA5701" s="9"/>
      <c r="DB5701" s="9"/>
      <c r="DC5701" s="9"/>
      <c r="DD5701" s="9"/>
      <c r="DE5701" s="9"/>
      <c r="DF5701" s="9"/>
      <c r="DG5701" s="9"/>
      <c r="DH5701" s="9"/>
      <c r="DI5701" s="9"/>
      <c r="DJ5701" s="9"/>
      <c r="DK5701" s="9"/>
      <c r="DL5701" s="9"/>
      <c r="DM5701" s="9"/>
      <c r="DN5701" s="9"/>
      <c r="DO5701" s="9"/>
      <c r="DP5701" s="9"/>
      <c r="DQ5701" s="9"/>
      <c r="DR5701" s="9"/>
      <c r="DS5701" s="9"/>
      <c r="DT5701" s="9"/>
      <c r="DU5701" s="9"/>
      <c r="DV5701" s="9"/>
      <c r="DW5701" s="9"/>
      <c r="DX5701" s="9"/>
      <c r="DY5701" s="9"/>
      <c r="DZ5701" s="9"/>
      <c r="EA5701" s="9"/>
    </row>
    <row r="5702" spans="2:131" ht="19.5" customHeight="1" x14ac:dyDescent="0.25">
      <c r="B5702" s="9"/>
      <c r="D5702" s="9"/>
      <c r="G5702" s="9"/>
      <c r="R5702" s="9"/>
      <c r="S5702" s="9"/>
      <c r="T5702" s="9"/>
      <c r="U5702" s="9"/>
      <c r="V5702" s="9"/>
      <c r="W5702" s="9"/>
      <c r="X5702" s="9"/>
      <c r="Y5702" s="9"/>
      <c r="Z5702" s="9"/>
      <c r="AA5702" s="9"/>
      <c r="AB5702" s="9"/>
      <c r="AC5702" s="9"/>
      <c r="AD5702" s="9"/>
      <c r="AE5702" s="9"/>
      <c r="AF5702" s="55"/>
      <c r="AG5702" s="55"/>
      <c r="AH5702" s="9"/>
      <c r="AI5702" s="9"/>
      <c r="AJ5702" s="9"/>
      <c r="AK5702" s="9"/>
      <c r="AL5702" s="9"/>
      <c r="AM5702" s="9"/>
      <c r="AN5702" s="9"/>
      <c r="AO5702" s="9"/>
      <c r="AP5702" s="9"/>
      <c r="AQ5702" s="9"/>
      <c r="AR5702" s="9"/>
      <c r="AS5702" s="9"/>
      <c r="AT5702" s="9"/>
      <c r="AU5702" s="9"/>
      <c r="AV5702" s="9"/>
      <c r="AW5702" s="9"/>
      <c r="AX5702" s="9"/>
      <c r="AY5702" s="9"/>
      <c r="AZ5702" s="9"/>
      <c r="BA5702" s="9"/>
      <c r="BB5702" s="9"/>
      <c r="BC5702" s="9"/>
      <c r="BD5702" s="9"/>
      <c r="BE5702" s="9"/>
      <c r="BF5702" s="9"/>
      <c r="BG5702" s="9"/>
      <c r="BH5702" s="9"/>
      <c r="BI5702" s="9"/>
      <c r="BJ5702" s="9"/>
      <c r="BK5702" s="9"/>
      <c r="BL5702" s="9"/>
      <c r="BM5702" s="9"/>
      <c r="BN5702" s="9"/>
      <c r="BO5702" s="9"/>
      <c r="BP5702" s="9"/>
      <c r="BQ5702" s="9"/>
      <c r="BT5702" s="9"/>
      <c r="BU5702" s="9"/>
      <c r="BX5702" s="9"/>
      <c r="BY5702" s="9"/>
      <c r="CB5702" s="9"/>
      <c r="CC5702" s="9"/>
      <c r="CF5702" s="9"/>
      <c r="CG5702" s="9"/>
      <c r="CJ5702" s="9"/>
      <c r="CK5702" s="9"/>
      <c r="CN5702" s="9"/>
      <c r="CO5702" s="9"/>
      <c r="CP5702" s="9"/>
      <c r="CQ5702" s="9"/>
      <c r="CR5702" s="9"/>
      <c r="CS5702" s="9"/>
      <c r="CT5702" s="9"/>
      <c r="CU5702" s="9"/>
      <c r="CV5702" s="9"/>
      <c r="CW5702" s="9"/>
      <c r="CX5702" s="9"/>
      <c r="CY5702" s="9"/>
      <c r="CZ5702" s="9"/>
      <c r="DA5702" s="9"/>
      <c r="DB5702" s="9"/>
      <c r="DC5702" s="9"/>
      <c r="DD5702" s="9"/>
      <c r="DE5702" s="9"/>
      <c r="DF5702" s="9"/>
      <c r="DG5702" s="9"/>
      <c r="DH5702" s="9"/>
      <c r="DI5702" s="9"/>
      <c r="DJ5702" s="9"/>
      <c r="DK5702" s="9"/>
      <c r="DL5702" s="9"/>
      <c r="DM5702" s="9"/>
      <c r="DN5702" s="9"/>
      <c r="DO5702" s="9"/>
      <c r="DP5702" s="9"/>
      <c r="DQ5702" s="9"/>
      <c r="DR5702" s="9"/>
      <c r="DS5702" s="9"/>
      <c r="DT5702" s="9"/>
      <c r="DU5702" s="9"/>
      <c r="DV5702" s="9"/>
      <c r="DW5702" s="9"/>
      <c r="DX5702" s="9"/>
      <c r="DY5702" s="9"/>
      <c r="DZ5702" s="9"/>
      <c r="EA5702" s="9"/>
    </row>
    <row r="5703" spans="2:131" ht="19.5" customHeight="1" x14ac:dyDescent="0.25">
      <c r="B5703" s="9"/>
      <c r="D5703" s="9"/>
      <c r="G5703" s="9"/>
      <c r="R5703" s="9"/>
      <c r="S5703" s="9"/>
      <c r="T5703" s="9"/>
      <c r="U5703" s="9"/>
      <c r="V5703" s="9"/>
      <c r="W5703" s="9"/>
      <c r="X5703" s="9"/>
      <c r="Y5703" s="9"/>
      <c r="Z5703" s="9"/>
      <c r="AA5703" s="9"/>
      <c r="AB5703" s="9"/>
      <c r="AC5703" s="9"/>
      <c r="AD5703" s="9"/>
      <c r="AE5703" s="9"/>
      <c r="AF5703" s="55"/>
      <c r="AG5703" s="55"/>
      <c r="AH5703" s="9"/>
      <c r="AI5703" s="9"/>
      <c r="AJ5703" s="9"/>
      <c r="AK5703" s="9"/>
      <c r="AL5703" s="9"/>
      <c r="AM5703" s="9"/>
      <c r="AN5703" s="9"/>
      <c r="AO5703" s="9"/>
      <c r="AP5703" s="9"/>
      <c r="AQ5703" s="9"/>
      <c r="AR5703" s="9"/>
      <c r="AS5703" s="9"/>
      <c r="AT5703" s="9"/>
      <c r="AU5703" s="9"/>
      <c r="AV5703" s="9"/>
      <c r="AW5703" s="9"/>
      <c r="AX5703" s="9"/>
      <c r="AY5703" s="9"/>
      <c r="AZ5703" s="9"/>
      <c r="BA5703" s="9"/>
      <c r="BB5703" s="9"/>
      <c r="BC5703" s="9"/>
      <c r="BD5703" s="9"/>
      <c r="BE5703" s="9"/>
      <c r="BF5703" s="9"/>
      <c r="BG5703" s="9"/>
      <c r="BH5703" s="9"/>
      <c r="BI5703" s="9"/>
      <c r="BJ5703" s="9"/>
      <c r="BK5703" s="9"/>
      <c r="BL5703" s="9"/>
      <c r="BM5703" s="9"/>
      <c r="BN5703" s="9"/>
      <c r="BO5703" s="9"/>
      <c r="BP5703" s="9"/>
      <c r="BQ5703" s="9"/>
      <c r="BT5703" s="9"/>
      <c r="BU5703" s="9"/>
      <c r="BX5703" s="9"/>
      <c r="BY5703" s="9"/>
      <c r="CB5703" s="9"/>
      <c r="CC5703" s="9"/>
      <c r="CF5703" s="9"/>
      <c r="CG5703" s="9"/>
      <c r="CJ5703" s="9"/>
      <c r="CK5703" s="9"/>
      <c r="CN5703" s="9"/>
      <c r="CO5703" s="9"/>
      <c r="CP5703" s="9"/>
      <c r="CQ5703" s="9"/>
      <c r="CR5703" s="9"/>
      <c r="CS5703" s="9"/>
      <c r="CT5703" s="9"/>
      <c r="CU5703" s="9"/>
      <c r="CV5703" s="9"/>
      <c r="CW5703" s="9"/>
      <c r="CX5703" s="9"/>
      <c r="CY5703" s="9"/>
      <c r="CZ5703" s="9"/>
      <c r="DA5703" s="9"/>
      <c r="DB5703" s="9"/>
      <c r="DC5703" s="9"/>
      <c r="DD5703" s="9"/>
      <c r="DE5703" s="9"/>
      <c r="DF5703" s="9"/>
      <c r="DG5703" s="9"/>
      <c r="DH5703" s="9"/>
      <c r="DI5703" s="9"/>
      <c r="DJ5703" s="9"/>
      <c r="DK5703" s="9"/>
      <c r="DL5703" s="9"/>
      <c r="DM5703" s="9"/>
      <c r="DN5703" s="9"/>
      <c r="DO5703" s="9"/>
      <c r="DP5703" s="9"/>
      <c r="DQ5703" s="9"/>
      <c r="DR5703" s="9"/>
      <c r="DS5703" s="9"/>
      <c r="DT5703" s="9"/>
      <c r="DU5703" s="9"/>
      <c r="DV5703" s="9"/>
      <c r="DW5703" s="9"/>
      <c r="DX5703" s="9"/>
      <c r="DY5703" s="9"/>
      <c r="DZ5703" s="9"/>
      <c r="EA5703" s="9"/>
    </row>
    <row r="5704" spans="2:131" ht="19.5" customHeight="1" x14ac:dyDescent="0.25">
      <c r="B5704" s="9"/>
      <c r="D5704" s="9"/>
      <c r="G5704" s="9"/>
      <c r="R5704" s="9"/>
      <c r="S5704" s="9"/>
      <c r="T5704" s="9"/>
      <c r="U5704" s="9"/>
      <c r="V5704" s="9"/>
      <c r="W5704" s="9"/>
      <c r="X5704" s="9"/>
      <c r="Y5704" s="9"/>
      <c r="Z5704" s="9"/>
      <c r="AA5704" s="9"/>
      <c r="AB5704" s="9"/>
      <c r="AC5704" s="9"/>
      <c r="AD5704" s="9"/>
      <c r="AE5704" s="9"/>
      <c r="AF5704" s="55"/>
      <c r="AG5704" s="55"/>
      <c r="AH5704" s="9"/>
      <c r="AI5704" s="9"/>
      <c r="AJ5704" s="9"/>
      <c r="AK5704" s="9"/>
      <c r="AL5704" s="9"/>
      <c r="AM5704" s="9"/>
      <c r="AN5704" s="9"/>
      <c r="AO5704" s="9"/>
      <c r="AP5704" s="9"/>
      <c r="AQ5704" s="9"/>
      <c r="AR5704" s="9"/>
      <c r="AS5704" s="9"/>
      <c r="AT5704" s="9"/>
      <c r="AU5704" s="9"/>
      <c r="AV5704" s="9"/>
      <c r="AW5704" s="9"/>
      <c r="AX5704" s="9"/>
      <c r="AY5704" s="9"/>
      <c r="AZ5704" s="9"/>
      <c r="BA5704" s="9"/>
      <c r="BB5704" s="9"/>
      <c r="BC5704" s="9"/>
      <c r="BD5704" s="9"/>
      <c r="BE5704" s="9"/>
      <c r="BF5704" s="9"/>
      <c r="BG5704" s="9"/>
      <c r="BH5704" s="9"/>
      <c r="BI5704" s="9"/>
      <c r="BJ5704" s="9"/>
      <c r="BK5704" s="9"/>
      <c r="BL5704" s="9"/>
      <c r="BM5704" s="9"/>
      <c r="BN5704" s="9"/>
      <c r="BO5704" s="9"/>
      <c r="BP5704" s="9"/>
      <c r="BQ5704" s="9"/>
      <c r="BT5704" s="9"/>
      <c r="BU5704" s="9"/>
      <c r="BX5704" s="9"/>
      <c r="BY5704" s="9"/>
      <c r="CB5704" s="9"/>
      <c r="CC5704" s="9"/>
      <c r="CF5704" s="9"/>
      <c r="CG5704" s="9"/>
      <c r="CJ5704" s="9"/>
      <c r="CK5704" s="9"/>
      <c r="CN5704" s="9"/>
      <c r="CO5704" s="9"/>
      <c r="CP5704" s="9"/>
      <c r="CQ5704" s="9"/>
      <c r="CR5704" s="9"/>
      <c r="CS5704" s="9"/>
      <c r="CT5704" s="9"/>
      <c r="CU5704" s="9"/>
      <c r="CV5704" s="9"/>
      <c r="CW5704" s="9"/>
      <c r="CX5704" s="9"/>
      <c r="CY5704" s="9"/>
      <c r="CZ5704" s="9"/>
      <c r="DA5704" s="9"/>
      <c r="DB5704" s="9"/>
      <c r="DC5704" s="9"/>
      <c r="DD5704" s="9"/>
      <c r="DE5704" s="9"/>
      <c r="DF5704" s="9"/>
      <c r="DG5704" s="9"/>
      <c r="DH5704" s="9"/>
      <c r="DI5704" s="9"/>
      <c r="DJ5704" s="9"/>
      <c r="DK5704" s="9"/>
      <c r="DL5704" s="9"/>
      <c r="DM5704" s="9"/>
      <c r="DN5704" s="9"/>
      <c r="DO5704" s="9"/>
      <c r="DP5704" s="9"/>
      <c r="DQ5704" s="9"/>
      <c r="DR5704" s="9"/>
      <c r="DS5704" s="9"/>
      <c r="DT5704" s="9"/>
      <c r="DU5704" s="9"/>
      <c r="DV5704" s="9"/>
      <c r="DW5704" s="9"/>
      <c r="DX5704" s="9"/>
      <c r="DY5704" s="9"/>
      <c r="DZ5704" s="9"/>
      <c r="EA5704" s="9"/>
    </row>
    <row r="5705" spans="2:131" ht="19.5" customHeight="1" x14ac:dyDescent="0.25">
      <c r="B5705" s="9"/>
      <c r="D5705" s="9"/>
      <c r="G5705" s="9"/>
      <c r="R5705" s="9"/>
      <c r="S5705" s="9"/>
      <c r="T5705" s="9"/>
      <c r="U5705" s="9"/>
      <c r="V5705" s="9"/>
      <c r="W5705" s="9"/>
      <c r="X5705" s="9"/>
      <c r="Y5705" s="9"/>
      <c r="Z5705" s="9"/>
      <c r="AA5705" s="9"/>
      <c r="AB5705" s="9"/>
      <c r="AC5705" s="9"/>
      <c r="AD5705" s="9"/>
      <c r="AE5705" s="9"/>
      <c r="AF5705" s="55"/>
      <c r="AG5705" s="55"/>
      <c r="AH5705" s="9"/>
      <c r="AI5705" s="9"/>
      <c r="AJ5705" s="9"/>
      <c r="AK5705" s="9"/>
      <c r="AL5705" s="9"/>
      <c r="AM5705" s="9"/>
      <c r="AN5705" s="9"/>
      <c r="AO5705" s="9"/>
      <c r="AP5705" s="9"/>
      <c r="AQ5705" s="9"/>
      <c r="AR5705" s="9"/>
      <c r="AS5705" s="9"/>
      <c r="AT5705" s="9"/>
      <c r="AU5705" s="9"/>
      <c r="AV5705" s="9"/>
      <c r="AW5705" s="9"/>
      <c r="AX5705" s="9"/>
      <c r="AY5705" s="9"/>
      <c r="AZ5705" s="9"/>
      <c r="BA5705" s="9"/>
      <c r="BB5705" s="9"/>
      <c r="BC5705" s="9"/>
      <c r="BD5705" s="9"/>
      <c r="BE5705" s="9"/>
      <c r="BF5705" s="9"/>
      <c r="BG5705" s="9"/>
      <c r="BH5705" s="9"/>
      <c r="BI5705" s="9"/>
      <c r="BJ5705" s="9"/>
      <c r="BK5705" s="9"/>
      <c r="BL5705" s="9"/>
      <c r="BM5705" s="9"/>
      <c r="BN5705" s="9"/>
      <c r="BO5705" s="9"/>
      <c r="BP5705" s="9"/>
      <c r="BQ5705" s="9"/>
      <c r="BT5705" s="9"/>
      <c r="BU5705" s="9"/>
      <c r="BX5705" s="9"/>
      <c r="BY5705" s="9"/>
      <c r="CB5705" s="9"/>
      <c r="CC5705" s="9"/>
      <c r="CF5705" s="9"/>
      <c r="CG5705" s="9"/>
      <c r="CJ5705" s="9"/>
      <c r="CK5705" s="9"/>
      <c r="CN5705" s="9"/>
      <c r="CO5705" s="9"/>
      <c r="CP5705" s="9"/>
      <c r="CQ5705" s="9"/>
      <c r="CR5705" s="9"/>
      <c r="CS5705" s="9"/>
      <c r="CT5705" s="9"/>
      <c r="CU5705" s="9"/>
      <c r="CV5705" s="9"/>
      <c r="CW5705" s="9"/>
      <c r="CX5705" s="9"/>
      <c r="CY5705" s="9"/>
      <c r="CZ5705" s="9"/>
      <c r="DA5705" s="9"/>
      <c r="DB5705" s="9"/>
      <c r="DC5705" s="9"/>
      <c r="DD5705" s="9"/>
      <c r="DE5705" s="9"/>
      <c r="DF5705" s="9"/>
      <c r="DG5705" s="9"/>
      <c r="DH5705" s="9"/>
      <c r="DI5705" s="9"/>
      <c r="DJ5705" s="9"/>
      <c r="DK5705" s="9"/>
      <c r="DL5705" s="9"/>
      <c r="DM5705" s="9"/>
      <c r="DN5705" s="9"/>
      <c r="DO5705" s="9"/>
      <c r="DP5705" s="9"/>
      <c r="DQ5705" s="9"/>
      <c r="DR5705" s="9"/>
      <c r="DS5705" s="9"/>
      <c r="DT5705" s="9"/>
      <c r="DU5705" s="9"/>
      <c r="DV5705" s="9"/>
      <c r="DW5705" s="9"/>
      <c r="DX5705" s="9"/>
      <c r="DY5705" s="9"/>
      <c r="DZ5705" s="9"/>
      <c r="EA5705" s="9"/>
    </row>
    <row r="5706" spans="2:131" ht="19.5" customHeight="1" x14ac:dyDescent="0.25">
      <c r="B5706" s="9"/>
      <c r="D5706" s="9"/>
      <c r="G5706" s="9"/>
      <c r="R5706" s="9"/>
      <c r="S5706" s="9"/>
      <c r="T5706" s="9"/>
      <c r="U5706" s="9"/>
      <c r="V5706" s="9"/>
      <c r="W5706" s="9"/>
      <c r="X5706" s="9"/>
      <c r="Y5706" s="9"/>
      <c r="Z5706" s="9"/>
      <c r="AA5706" s="9"/>
      <c r="AB5706" s="9"/>
      <c r="AC5706" s="9"/>
      <c r="AD5706" s="9"/>
      <c r="AE5706" s="9"/>
      <c r="AF5706" s="55"/>
      <c r="AG5706" s="55"/>
      <c r="AH5706" s="9"/>
      <c r="AI5706" s="9"/>
      <c r="AJ5706" s="9"/>
      <c r="AK5706" s="9"/>
      <c r="AL5706" s="9"/>
      <c r="AM5706" s="9"/>
      <c r="AN5706" s="9"/>
      <c r="AO5706" s="9"/>
      <c r="AP5706" s="9"/>
      <c r="AQ5706" s="9"/>
      <c r="AR5706" s="9"/>
      <c r="AS5706" s="9"/>
      <c r="AT5706" s="9"/>
      <c r="AU5706" s="9"/>
      <c r="AV5706" s="9"/>
      <c r="AW5706" s="9"/>
      <c r="AX5706" s="9"/>
      <c r="AY5706" s="9"/>
      <c r="AZ5706" s="9"/>
      <c r="BA5706" s="9"/>
      <c r="BB5706" s="9"/>
      <c r="BC5706" s="9"/>
      <c r="BD5706" s="9"/>
      <c r="BE5706" s="9"/>
      <c r="BF5706" s="9"/>
      <c r="BG5706" s="9"/>
      <c r="BH5706" s="9"/>
      <c r="BI5706" s="9"/>
      <c r="BJ5706" s="9"/>
      <c r="BK5706" s="9"/>
      <c r="BL5706" s="9"/>
      <c r="BM5706" s="9"/>
      <c r="BN5706" s="9"/>
      <c r="BO5706" s="9"/>
      <c r="BP5706" s="9"/>
      <c r="BQ5706" s="9"/>
      <c r="BT5706" s="9"/>
      <c r="BU5706" s="9"/>
      <c r="BX5706" s="9"/>
      <c r="BY5706" s="9"/>
      <c r="CB5706" s="9"/>
      <c r="CC5706" s="9"/>
      <c r="CF5706" s="9"/>
      <c r="CG5706" s="9"/>
      <c r="CJ5706" s="9"/>
      <c r="CK5706" s="9"/>
      <c r="CN5706" s="9"/>
      <c r="CO5706" s="9"/>
      <c r="CP5706" s="9"/>
      <c r="CQ5706" s="9"/>
      <c r="CR5706" s="9"/>
      <c r="CS5706" s="9"/>
      <c r="CT5706" s="9"/>
      <c r="CU5706" s="9"/>
      <c r="CV5706" s="9"/>
      <c r="CW5706" s="9"/>
      <c r="CX5706" s="9"/>
      <c r="CY5706" s="9"/>
      <c r="CZ5706" s="9"/>
      <c r="DA5706" s="9"/>
      <c r="DB5706" s="9"/>
      <c r="DC5706" s="9"/>
      <c r="DD5706" s="9"/>
      <c r="DE5706" s="9"/>
      <c r="DF5706" s="9"/>
      <c r="DG5706" s="9"/>
      <c r="DH5706" s="9"/>
      <c r="DI5706" s="9"/>
      <c r="DJ5706" s="9"/>
      <c r="DK5706" s="9"/>
      <c r="DL5706" s="9"/>
      <c r="DM5706" s="9"/>
      <c r="DN5706" s="9"/>
      <c r="DO5706" s="9"/>
      <c r="DP5706" s="9"/>
      <c r="DQ5706" s="9"/>
      <c r="DR5706" s="9"/>
      <c r="DS5706" s="9"/>
      <c r="DT5706" s="9"/>
      <c r="DU5706" s="9"/>
      <c r="DV5706" s="9"/>
      <c r="DW5706" s="9"/>
      <c r="DX5706" s="9"/>
      <c r="DY5706" s="9"/>
      <c r="DZ5706" s="9"/>
      <c r="EA5706" s="9"/>
    </row>
    <row r="5707" spans="2:131" ht="19.5" customHeight="1" x14ac:dyDescent="0.25">
      <c r="B5707" s="9"/>
      <c r="D5707" s="9"/>
      <c r="G5707" s="9"/>
      <c r="R5707" s="9"/>
      <c r="S5707" s="9"/>
      <c r="T5707" s="9"/>
      <c r="U5707" s="9"/>
      <c r="V5707" s="9"/>
      <c r="W5707" s="9"/>
      <c r="X5707" s="9"/>
      <c r="Y5707" s="9"/>
      <c r="Z5707" s="9"/>
      <c r="AA5707" s="9"/>
      <c r="AB5707" s="9"/>
      <c r="AC5707" s="9"/>
      <c r="AD5707" s="9"/>
      <c r="AE5707" s="9"/>
      <c r="AF5707" s="55"/>
      <c r="AG5707" s="55"/>
      <c r="AH5707" s="9"/>
      <c r="AI5707" s="9"/>
      <c r="AJ5707" s="9"/>
      <c r="AK5707" s="9"/>
      <c r="AL5707" s="9"/>
      <c r="AM5707" s="9"/>
      <c r="AN5707" s="9"/>
      <c r="AO5707" s="9"/>
      <c r="AP5707" s="9"/>
      <c r="AQ5707" s="9"/>
      <c r="AR5707" s="9"/>
      <c r="AS5707" s="9"/>
      <c r="AT5707" s="9"/>
      <c r="AU5707" s="9"/>
      <c r="AV5707" s="9"/>
      <c r="AW5707" s="9"/>
      <c r="AX5707" s="9"/>
      <c r="AY5707" s="9"/>
      <c r="AZ5707" s="9"/>
      <c r="BA5707" s="9"/>
      <c r="BB5707" s="9"/>
      <c r="BC5707" s="9"/>
      <c r="BD5707" s="9"/>
      <c r="BE5707" s="9"/>
      <c r="BF5707" s="9"/>
      <c r="BG5707" s="9"/>
      <c r="BH5707" s="9"/>
      <c r="BI5707" s="9"/>
      <c r="BJ5707" s="9"/>
      <c r="BK5707" s="9"/>
      <c r="BL5707" s="9"/>
      <c r="BM5707" s="9"/>
      <c r="BN5707" s="9"/>
      <c r="BO5707" s="9"/>
      <c r="BP5707" s="9"/>
      <c r="BQ5707" s="9"/>
      <c r="BT5707" s="9"/>
      <c r="BU5707" s="9"/>
      <c r="BX5707" s="9"/>
      <c r="BY5707" s="9"/>
      <c r="CB5707" s="9"/>
      <c r="CC5707" s="9"/>
      <c r="CF5707" s="9"/>
      <c r="CG5707" s="9"/>
      <c r="CJ5707" s="9"/>
      <c r="CK5707" s="9"/>
      <c r="CN5707" s="9"/>
      <c r="CO5707" s="9"/>
      <c r="CP5707" s="9"/>
      <c r="CQ5707" s="9"/>
      <c r="CR5707" s="9"/>
      <c r="CS5707" s="9"/>
      <c r="CT5707" s="9"/>
      <c r="CU5707" s="9"/>
      <c r="CV5707" s="9"/>
      <c r="CW5707" s="9"/>
      <c r="CX5707" s="9"/>
      <c r="CY5707" s="9"/>
      <c r="CZ5707" s="9"/>
      <c r="DA5707" s="9"/>
      <c r="DB5707" s="9"/>
      <c r="DC5707" s="9"/>
      <c r="DD5707" s="9"/>
      <c r="DE5707" s="9"/>
      <c r="DF5707" s="9"/>
      <c r="DG5707" s="9"/>
      <c r="DH5707" s="9"/>
      <c r="DI5707" s="9"/>
      <c r="DJ5707" s="9"/>
      <c r="DK5707" s="9"/>
      <c r="DL5707" s="9"/>
      <c r="DM5707" s="9"/>
      <c r="DN5707" s="9"/>
      <c r="DO5707" s="9"/>
      <c r="DP5707" s="9"/>
      <c r="DQ5707" s="9"/>
      <c r="DR5707" s="9"/>
      <c r="DS5707" s="9"/>
      <c r="DT5707" s="9"/>
      <c r="DU5707" s="9"/>
      <c r="DV5707" s="9"/>
      <c r="DW5707" s="9"/>
      <c r="DX5707" s="9"/>
      <c r="DY5707" s="9"/>
      <c r="DZ5707" s="9"/>
      <c r="EA5707" s="9"/>
    </row>
    <row r="5708" spans="2:131" ht="19.5" customHeight="1" x14ac:dyDescent="0.25">
      <c r="B5708" s="9"/>
      <c r="D5708" s="9"/>
      <c r="G5708" s="9"/>
      <c r="R5708" s="9"/>
      <c r="S5708" s="9"/>
      <c r="T5708" s="9"/>
      <c r="U5708" s="9"/>
      <c r="V5708" s="9"/>
      <c r="W5708" s="9"/>
      <c r="X5708" s="9"/>
      <c r="Y5708" s="9"/>
      <c r="Z5708" s="9"/>
      <c r="AA5708" s="9"/>
      <c r="AB5708" s="9"/>
      <c r="AC5708" s="9"/>
      <c r="AD5708" s="9"/>
      <c r="AE5708" s="9"/>
      <c r="AF5708" s="55"/>
      <c r="AG5708" s="55"/>
      <c r="AH5708" s="9"/>
      <c r="AI5708" s="9"/>
      <c r="AJ5708" s="9"/>
      <c r="AK5708" s="9"/>
      <c r="AL5708" s="9"/>
      <c r="AM5708" s="9"/>
      <c r="AN5708" s="9"/>
      <c r="AO5708" s="9"/>
      <c r="AP5708" s="9"/>
      <c r="AQ5708" s="9"/>
      <c r="AR5708" s="9"/>
      <c r="AS5708" s="9"/>
      <c r="AT5708" s="9"/>
      <c r="AU5708" s="9"/>
      <c r="AV5708" s="9"/>
      <c r="AW5708" s="9"/>
      <c r="AX5708" s="9"/>
      <c r="AY5708" s="9"/>
      <c r="AZ5708" s="9"/>
      <c r="BA5708" s="9"/>
      <c r="BB5708" s="9"/>
      <c r="BC5708" s="9"/>
      <c r="BD5708" s="9"/>
      <c r="BE5708" s="9"/>
      <c r="BF5708" s="9"/>
      <c r="BG5708" s="9"/>
      <c r="BH5708" s="9"/>
      <c r="BI5708" s="9"/>
      <c r="BJ5708" s="9"/>
      <c r="BK5708" s="9"/>
      <c r="BL5708" s="9"/>
      <c r="BM5708" s="9"/>
      <c r="BN5708" s="9"/>
      <c r="BO5708" s="9"/>
      <c r="BP5708" s="9"/>
      <c r="BQ5708" s="9"/>
      <c r="BT5708" s="9"/>
      <c r="BU5708" s="9"/>
      <c r="BX5708" s="9"/>
      <c r="BY5708" s="9"/>
      <c r="CB5708" s="9"/>
      <c r="CC5708" s="9"/>
      <c r="CF5708" s="9"/>
      <c r="CG5708" s="9"/>
      <c r="CJ5708" s="9"/>
      <c r="CK5708" s="9"/>
      <c r="CN5708" s="9"/>
      <c r="CO5708" s="9"/>
      <c r="CP5708" s="9"/>
      <c r="CQ5708" s="9"/>
      <c r="CR5708" s="9"/>
      <c r="CS5708" s="9"/>
      <c r="CT5708" s="9"/>
      <c r="CU5708" s="9"/>
      <c r="CV5708" s="9"/>
      <c r="CW5708" s="9"/>
      <c r="CX5708" s="9"/>
      <c r="CY5708" s="9"/>
      <c r="CZ5708" s="9"/>
      <c r="DA5708" s="9"/>
      <c r="DB5708" s="9"/>
      <c r="DC5708" s="9"/>
      <c r="DD5708" s="9"/>
      <c r="DE5708" s="9"/>
      <c r="DF5708" s="9"/>
      <c r="DG5708" s="9"/>
      <c r="DH5708" s="9"/>
      <c r="DI5708" s="9"/>
      <c r="DJ5708" s="9"/>
      <c r="DK5708" s="9"/>
      <c r="DL5708" s="9"/>
      <c r="DM5708" s="9"/>
      <c r="DN5708" s="9"/>
      <c r="DO5708" s="9"/>
      <c r="DP5708" s="9"/>
      <c r="DQ5708" s="9"/>
      <c r="DR5708" s="9"/>
      <c r="DS5708" s="9"/>
      <c r="DT5708" s="9"/>
      <c r="DU5708" s="9"/>
      <c r="DV5708" s="9"/>
      <c r="DW5708" s="9"/>
      <c r="DX5708" s="9"/>
      <c r="DY5708" s="9"/>
      <c r="DZ5708" s="9"/>
      <c r="EA5708" s="9"/>
    </row>
    <row r="5709" spans="2:131" ht="19.5" customHeight="1" x14ac:dyDescent="0.25">
      <c r="B5709" s="9"/>
      <c r="D5709" s="9"/>
      <c r="G5709" s="9"/>
      <c r="R5709" s="9"/>
      <c r="S5709" s="9"/>
      <c r="T5709" s="9"/>
      <c r="U5709" s="9"/>
      <c r="V5709" s="9"/>
      <c r="W5709" s="9"/>
      <c r="X5709" s="9"/>
      <c r="Y5709" s="9"/>
      <c r="Z5709" s="9"/>
      <c r="AA5709" s="9"/>
      <c r="AB5709" s="9"/>
      <c r="AC5709" s="9"/>
      <c r="AD5709" s="9"/>
      <c r="AE5709" s="9"/>
      <c r="AF5709" s="55"/>
      <c r="AG5709" s="55"/>
      <c r="AH5709" s="9"/>
      <c r="AI5709" s="9"/>
      <c r="AJ5709" s="9"/>
      <c r="AK5709" s="9"/>
      <c r="AL5709" s="9"/>
      <c r="AM5709" s="9"/>
      <c r="AN5709" s="9"/>
      <c r="AO5709" s="9"/>
      <c r="AP5709" s="9"/>
      <c r="AQ5709" s="9"/>
      <c r="AR5709" s="9"/>
      <c r="AS5709" s="9"/>
      <c r="AT5709" s="9"/>
      <c r="AU5709" s="9"/>
      <c r="AV5709" s="9"/>
      <c r="AW5709" s="9"/>
      <c r="AX5709" s="9"/>
      <c r="AY5709" s="9"/>
      <c r="AZ5709" s="9"/>
      <c r="BA5709" s="9"/>
      <c r="BB5709" s="9"/>
      <c r="BC5709" s="9"/>
      <c r="BD5709" s="9"/>
      <c r="BE5709" s="9"/>
      <c r="BF5709" s="9"/>
      <c r="BG5709" s="9"/>
      <c r="BH5709" s="9"/>
      <c r="BI5709" s="9"/>
      <c r="BJ5709" s="9"/>
      <c r="BK5709" s="9"/>
      <c r="BL5709" s="9"/>
      <c r="BM5709" s="9"/>
      <c r="BN5709" s="9"/>
      <c r="BO5709" s="9"/>
      <c r="BP5709" s="9"/>
      <c r="BQ5709" s="9"/>
      <c r="BT5709" s="9"/>
      <c r="BU5709" s="9"/>
      <c r="BX5709" s="9"/>
      <c r="BY5709" s="9"/>
      <c r="CB5709" s="9"/>
      <c r="CC5709" s="9"/>
      <c r="CF5709" s="9"/>
      <c r="CG5709" s="9"/>
      <c r="CJ5709" s="9"/>
      <c r="CK5709" s="9"/>
      <c r="CN5709" s="9"/>
      <c r="CO5709" s="9"/>
      <c r="CP5709" s="9"/>
      <c r="CQ5709" s="9"/>
      <c r="CR5709" s="9"/>
      <c r="CS5709" s="9"/>
      <c r="CT5709" s="9"/>
      <c r="CU5709" s="9"/>
      <c r="CV5709" s="9"/>
      <c r="CW5709" s="9"/>
      <c r="CX5709" s="9"/>
      <c r="CY5709" s="9"/>
      <c r="CZ5709" s="9"/>
      <c r="DA5709" s="9"/>
      <c r="DB5709" s="9"/>
      <c r="DC5709" s="9"/>
      <c r="DD5709" s="9"/>
      <c r="DE5709" s="9"/>
      <c r="DF5709" s="9"/>
      <c r="DG5709" s="9"/>
      <c r="DH5709" s="9"/>
      <c r="DI5709" s="9"/>
      <c r="DJ5709" s="9"/>
      <c r="DK5709" s="9"/>
      <c r="DL5709" s="9"/>
      <c r="DM5709" s="9"/>
      <c r="DN5709" s="9"/>
      <c r="DO5709" s="9"/>
      <c r="DP5709" s="9"/>
      <c r="DQ5709" s="9"/>
      <c r="DR5709" s="9"/>
      <c r="DS5709" s="9"/>
      <c r="DT5709" s="9"/>
      <c r="DU5709" s="9"/>
      <c r="DV5709" s="9"/>
      <c r="DW5709" s="9"/>
      <c r="DX5709" s="9"/>
      <c r="DY5709" s="9"/>
      <c r="DZ5709" s="9"/>
      <c r="EA5709" s="9"/>
    </row>
    <row r="5710" spans="2:131" ht="19.5" customHeight="1" x14ac:dyDescent="0.25">
      <c r="B5710" s="9"/>
      <c r="D5710" s="9"/>
      <c r="G5710" s="9"/>
      <c r="R5710" s="9"/>
      <c r="S5710" s="9"/>
      <c r="T5710" s="9"/>
      <c r="U5710" s="9"/>
      <c r="V5710" s="9"/>
      <c r="W5710" s="9"/>
      <c r="X5710" s="9"/>
      <c r="Y5710" s="9"/>
      <c r="Z5710" s="9"/>
      <c r="AA5710" s="9"/>
      <c r="AB5710" s="9"/>
      <c r="AC5710" s="9"/>
      <c r="AD5710" s="9"/>
      <c r="AE5710" s="9"/>
      <c r="AF5710" s="55"/>
      <c r="AG5710" s="55"/>
      <c r="AH5710" s="9"/>
      <c r="AI5710" s="9"/>
      <c r="AJ5710" s="9"/>
      <c r="AK5710" s="9"/>
      <c r="AL5710" s="9"/>
      <c r="AM5710" s="9"/>
      <c r="AN5710" s="9"/>
      <c r="AO5710" s="9"/>
      <c r="AP5710" s="9"/>
      <c r="AQ5710" s="9"/>
      <c r="AR5710" s="9"/>
      <c r="AS5710" s="9"/>
      <c r="AT5710" s="9"/>
      <c r="AU5710" s="9"/>
      <c r="AV5710" s="9"/>
      <c r="AW5710" s="9"/>
      <c r="AX5710" s="9"/>
      <c r="AY5710" s="9"/>
      <c r="AZ5710" s="9"/>
      <c r="BA5710" s="9"/>
      <c r="BB5710" s="9"/>
      <c r="BC5710" s="9"/>
      <c r="BD5710" s="9"/>
      <c r="BE5710" s="9"/>
      <c r="BF5710" s="9"/>
      <c r="BG5710" s="9"/>
      <c r="BH5710" s="9"/>
      <c r="BI5710" s="9"/>
      <c r="BJ5710" s="9"/>
      <c r="BK5710" s="9"/>
      <c r="BL5710" s="9"/>
      <c r="BM5710" s="9"/>
      <c r="BN5710" s="9"/>
      <c r="BO5710" s="9"/>
      <c r="BP5710" s="9"/>
      <c r="BQ5710" s="9"/>
      <c r="BT5710" s="9"/>
      <c r="BU5710" s="9"/>
      <c r="BX5710" s="9"/>
      <c r="BY5710" s="9"/>
      <c r="CB5710" s="9"/>
      <c r="CC5710" s="9"/>
      <c r="CF5710" s="9"/>
      <c r="CG5710" s="9"/>
      <c r="CJ5710" s="9"/>
      <c r="CK5710" s="9"/>
      <c r="CN5710" s="9"/>
      <c r="CO5710" s="9"/>
      <c r="CP5710" s="9"/>
      <c r="CQ5710" s="9"/>
      <c r="CR5710" s="9"/>
      <c r="CS5710" s="9"/>
      <c r="CT5710" s="9"/>
      <c r="CU5710" s="9"/>
      <c r="CV5710" s="9"/>
      <c r="CW5710" s="9"/>
      <c r="CX5710" s="9"/>
      <c r="CY5710" s="9"/>
      <c r="CZ5710" s="9"/>
      <c r="DA5710" s="9"/>
      <c r="DB5710" s="9"/>
      <c r="DC5710" s="9"/>
      <c r="DD5710" s="9"/>
      <c r="DE5710" s="9"/>
      <c r="DF5710" s="9"/>
      <c r="DG5710" s="9"/>
      <c r="DH5710" s="9"/>
      <c r="DI5710" s="9"/>
      <c r="DJ5710" s="9"/>
      <c r="DK5710" s="9"/>
      <c r="DL5710" s="9"/>
      <c r="DM5710" s="9"/>
      <c r="DN5710" s="9"/>
      <c r="DO5710" s="9"/>
      <c r="DP5710" s="9"/>
      <c r="DQ5710" s="9"/>
      <c r="DR5710" s="9"/>
      <c r="DS5710" s="9"/>
      <c r="DT5710" s="9"/>
      <c r="DU5710" s="9"/>
      <c r="DV5710" s="9"/>
      <c r="DW5710" s="9"/>
      <c r="DX5710" s="9"/>
      <c r="DY5710" s="9"/>
      <c r="DZ5710" s="9"/>
      <c r="EA5710" s="9"/>
    </row>
    <row r="5711" spans="2:131" ht="19.5" customHeight="1" x14ac:dyDescent="0.25">
      <c r="B5711" s="9"/>
      <c r="D5711" s="9"/>
      <c r="G5711" s="9"/>
      <c r="R5711" s="9"/>
      <c r="S5711" s="9"/>
      <c r="T5711" s="9"/>
      <c r="U5711" s="9"/>
      <c r="V5711" s="9"/>
      <c r="W5711" s="9"/>
      <c r="X5711" s="9"/>
      <c r="Y5711" s="9"/>
      <c r="Z5711" s="9"/>
      <c r="AA5711" s="9"/>
      <c r="AB5711" s="9"/>
      <c r="AC5711" s="9"/>
      <c r="AD5711" s="9"/>
      <c r="AE5711" s="9"/>
      <c r="AF5711" s="55"/>
      <c r="AG5711" s="55"/>
      <c r="AH5711" s="9"/>
      <c r="AI5711" s="9"/>
      <c r="AJ5711" s="9"/>
      <c r="AK5711" s="9"/>
      <c r="AL5711" s="9"/>
      <c r="AM5711" s="9"/>
      <c r="AN5711" s="9"/>
      <c r="AO5711" s="9"/>
      <c r="AP5711" s="9"/>
      <c r="AQ5711" s="9"/>
      <c r="AR5711" s="9"/>
      <c r="AS5711" s="9"/>
      <c r="AT5711" s="9"/>
      <c r="AU5711" s="9"/>
      <c r="AV5711" s="9"/>
      <c r="AW5711" s="9"/>
      <c r="AX5711" s="9"/>
      <c r="AY5711" s="9"/>
      <c r="AZ5711" s="9"/>
      <c r="BA5711" s="9"/>
      <c r="BB5711" s="9"/>
      <c r="BC5711" s="9"/>
      <c r="BD5711" s="9"/>
      <c r="BE5711" s="9"/>
      <c r="BF5711" s="9"/>
      <c r="BG5711" s="9"/>
      <c r="BH5711" s="9"/>
      <c r="BI5711" s="9"/>
      <c r="BJ5711" s="9"/>
      <c r="BK5711" s="9"/>
      <c r="BL5711" s="9"/>
      <c r="BM5711" s="9"/>
      <c r="BN5711" s="9"/>
      <c r="BO5711" s="9"/>
      <c r="BP5711" s="9"/>
      <c r="BQ5711" s="9"/>
      <c r="BT5711" s="9"/>
      <c r="BU5711" s="9"/>
      <c r="BX5711" s="9"/>
      <c r="BY5711" s="9"/>
      <c r="CB5711" s="9"/>
      <c r="CC5711" s="9"/>
      <c r="CF5711" s="9"/>
      <c r="CG5711" s="9"/>
      <c r="CJ5711" s="9"/>
      <c r="CK5711" s="9"/>
      <c r="CN5711" s="9"/>
      <c r="CO5711" s="9"/>
      <c r="CP5711" s="9"/>
      <c r="CQ5711" s="9"/>
      <c r="CR5711" s="9"/>
      <c r="CS5711" s="9"/>
      <c r="CT5711" s="9"/>
      <c r="CU5711" s="9"/>
      <c r="CV5711" s="9"/>
      <c r="CW5711" s="9"/>
      <c r="CX5711" s="9"/>
      <c r="CY5711" s="9"/>
      <c r="CZ5711" s="9"/>
      <c r="DA5711" s="9"/>
      <c r="DB5711" s="9"/>
      <c r="DC5711" s="9"/>
      <c r="DD5711" s="9"/>
      <c r="DE5711" s="9"/>
      <c r="DF5711" s="9"/>
      <c r="DG5711" s="9"/>
      <c r="DH5711" s="9"/>
      <c r="DI5711" s="9"/>
      <c r="DJ5711" s="9"/>
      <c r="DK5711" s="9"/>
      <c r="DL5711" s="9"/>
      <c r="DM5711" s="9"/>
      <c r="DN5711" s="9"/>
      <c r="DO5711" s="9"/>
      <c r="DP5711" s="9"/>
      <c r="DQ5711" s="9"/>
      <c r="DR5711" s="9"/>
      <c r="DS5711" s="9"/>
      <c r="DT5711" s="9"/>
      <c r="DU5711" s="9"/>
      <c r="DV5711" s="9"/>
      <c r="DW5711" s="9"/>
      <c r="DX5711" s="9"/>
      <c r="DY5711" s="9"/>
      <c r="DZ5711" s="9"/>
      <c r="EA5711" s="9"/>
    </row>
    <row r="5712" spans="2:131" ht="19.5" customHeight="1" x14ac:dyDescent="0.25">
      <c r="B5712" s="9"/>
      <c r="D5712" s="9"/>
      <c r="G5712" s="9"/>
      <c r="R5712" s="9"/>
      <c r="S5712" s="9"/>
      <c r="T5712" s="9"/>
      <c r="U5712" s="9"/>
      <c r="V5712" s="9"/>
      <c r="W5712" s="9"/>
      <c r="X5712" s="9"/>
      <c r="Y5712" s="9"/>
      <c r="Z5712" s="9"/>
      <c r="AA5712" s="9"/>
      <c r="AB5712" s="9"/>
      <c r="AC5712" s="9"/>
      <c r="AD5712" s="9"/>
      <c r="AE5712" s="9"/>
      <c r="AF5712" s="55"/>
      <c r="AG5712" s="55"/>
      <c r="AH5712" s="9"/>
      <c r="AI5712" s="9"/>
      <c r="AJ5712" s="9"/>
      <c r="AK5712" s="9"/>
      <c r="AL5712" s="9"/>
      <c r="AM5712" s="9"/>
      <c r="AN5712" s="9"/>
      <c r="AO5712" s="9"/>
      <c r="AP5712" s="9"/>
      <c r="AQ5712" s="9"/>
      <c r="AR5712" s="9"/>
      <c r="AS5712" s="9"/>
      <c r="AT5712" s="9"/>
      <c r="AU5712" s="9"/>
      <c r="AV5712" s="9"/>
      <c r="AW5712" s="9"/>
      <c r="AX5712" s="9"/>
      <c r="AY5712" s="9"/>
      <c r="AZ5712" s="9"/>
      <c r="BA5712" s="9"/>
      <c r="BB5712" s="9"/>
      <c r="BC5712" s="9"/>
      <c r="BD5712" s="9"/>
      <c r="BE5712" s="9"/>
      <c r="BF5712" s="9"/>
      <c r="BG5712" s="9"/>
      <c r="BH5712" s="9"/>
      <c r="BI5712" s="9"/>
      <c r="BJ5712" s="9"/>
      <c r="BK5712" s="9"/>
      <c r="BL5712" s="9"/>
      <c r="BM5712" s="9"/>
      <c r="BN5712" s="9"/>
      <c r="BO5712" s="9"/>
      <c r="BP5712" s="9"/>
      <c r="BQ5712" s="9"/>
      <c r="BT5712" s="9"/>
      <c r="BU5712" s="9"/>
      <c r="BX5712" s="9"/>
      <c r="BY5712" s="9"/>
      <c r="CB5712" s="9"/>
      <c r="CC5712" s="9"/>
      <c r="CF5712" s="9"/>
      <c r="CG5712" s="9"/>
      <c r="CJ5712" s="9"/>
      <c r="CK5712" s="9"/>
      <c r="CN5712" s="9"/>
      <c r="CO5712" s="9"/>
      <c r="CP5712" s="9"/>
      <c r="CQ5712" s="9"/>
      <c r="CR5712" s="9"/>
      <c r="CS5712" s="9"/>
      <c r="CT5712" s="9"/>
      <c r="CU5712" s="9"/>
      <c r="CV5712" s="9"/>
      <c r="CW5712" s="9"/>
      <c r="CX5712" s="9"/>
      <c r="CY5712" s="9"/>
      <c r="CZ5712" s="9"/>
      <c r="DA5712" s="9"/>
      <c r="DB5712" s="9"/>
      <c r="DC5712" s="9"/>
      <c r="DD5712" s="9"/>
      <c r="DE5712" s="9"/>
      <c r="DF5712" s="9"/>
      <c r="DG5712" s="9"/>
      <c r="DH5712" s="9"/>
      <c r="DI5712" s="9"/>
      <c r="DJ5712" s="9"/>
      <c r="DK5712" s="9"/>
      <c r="DL5712" s="9"/>
      <c r="DM5712" s="9"/>
      <c r="DN5712" s="9"/>
      <c r="DO5712" s="9"/>
      <c r="DP5712" s="9"/>
      <c r="DQ5712" s="9"/>
      <c r="DR5712" s="9"/>
      <c r="DS5712" s="9"/>
      <c r="DT5712" s="9"/>
      <c r="DU5712" s="9"/>
      <c r="DV5712" s="9"/>
      <c r="DW5712" s="9"/>
      <c r="DX5712" s="9"/>
      <c r="DY5712" s="9"/>
      <c r="DZ5712" s="9"/>
      <c r="EA5712" s="9"/>
    </row>
    <row r="5713" spans="2:131" ht="19.5" customHeight="1" x14ac:dyDescent="0.25">
      <c r="B5713" s="9"/>
      <c r="D5713" s="9"/>
      <c r="G5713" s="9"/>
      <c r="R5713" s="9"/>
      <c r="S5713" s="9"/>
      <c r="T5713" s="9"/>
      <c r="U5713" s="9"/>
      <c r="V5713" s="9"/>
      <c r="W5713" s="9"/>
      <c r="X5713" s="9"/>
      <c r="Y5713" s="9"/>
      <c r="Z5713" s="9"/>
      <c r="AA5713" s="9"/>
      <c r="AB5713" s="9"/>
      <c r="AC5713" s="9"/>
      <c r="AD5713" s="9"/>
      <c r="AE5713" s="9"/>
      <c r="AF5713" s="55"/>
      <c r="AG5713" s="55"/>
      <c r="AH5713" s="9"/>
      <c r="AI5713" s="9"/>
      <c r="AJ5713" s="9"/>
      <c r="AK5713" s="9"/>
      <c r="AL5713" s="9"/>
      <c r="AM5713" s="9"/>
      <c r="AN5713" s="9"/>
      <c r="AO5713" s="9"/>
      <c r="AP5713" s="9"/>
      <c r="AQ5713" s="9"/>
      <c r="AR5713" s="9"/>
      <c r="AS5713" s="9"/>
      <c r="AT5713" s="9"/>
      <c r="AU5713" s="9"/>
      <c r="AV5713" s="9"/>
      <c r="AW5713" s="9"/>
      <c r="AX5713" s="9"/>
      <c r="AY5713" s="9"/>
      <c r="AZ5713" s="9"/>
      <c r="BA5713" s="9"/>
      <c r="BB5713" s="9"/>
      <c r="BC5713" s="9"/>
      <c r="BD5713" s="9"/>
      <c r="BE5713" s="9"/>
      <c r="BF5713" s="9"/>
      <c r="BG5713" s="9"/>
      <c r="BH5713" s="9"/>
      <c r="BI5713" s="9"/>
      <c r="BJ5713" s="9"/>
      <c r="BK5713" s="9"/>
      <c r="BL5713" s="9"/>
      <c r="BM5713" s="9"/>
      <c r="BN5713" s="9"/>
      <c r="BO5713" s="9"/>
      <c r="BP5713" s="9"/>
      <c r="BQ5713" s="9"/>
      <c r="BT5713" s="9"/>
      <c r="BU5713" s="9"/>
      <c r="BX5713" s="9"/>
      <c r="BY5713" s="9"/>
      <c r="CB5713" s="9"/>
      <c r="CC5713" s="9"/>
      <c r="CF5713" s="9"/>
      <c r="CG5713" s="9"/>
      <c r="CJ5713" s="9"/>
      <c r="CK5713" s="9"/>
      <c r="CN5713" s="9"/>
      <c r="CO5713" s="9"/>
      <c r="CP5713" s="9"/>
      <c r="CQ5713" s="9"/>
      <c r="CR5713" s="9"/>
      <c r="CS5713" s="9"/>
      <c r="CT5713" s="9"/>
      <c r="CU5713" s="9"/>
      <c r="CV5713" s="9"/>
      <c r="CW5713" s="9"/>
      <c r="CX5713" s="9"/>
      <c r="CY5713" s="9"/>
      <c r="CZ5713" s="9"/>
      <c r="DA5713" s="9"/>
      <c r="DB5713" s="9"/>
      <c r="DC5713" s="9"/>
      <c r="DD5713" s="9"/>
      <c r="DE5713" s="9"/>
      <c r="DF5713" s="9"/>
      <c r="DG5713" s="9"/>
      <c r="DH5713" s="9"/>
      <c r="DI5713" s="9"/>
      <c r="DJ5713" s="9"/>
      <c r="DK5713" s="9"/>
      <c r="DL5713" s="9"/>
      <c r="DM5713" s="9"/>
      <c r="DN5713" s="9"/>
      <c r="DO5713" s="9"/>
      <c r="DP5713" s="9"/>
      <c r="DQ5713" s="9"/>
      <c r="DR5713" s="9"/>
      <c r="DS5713" s="9"/>
      <c r="DT5713" s="9"/>
      <c r="DU5713" s="9"/>
      <c r="DV5713" s="9"/>
      <c r="DW5713" s="9"/>
      <c r="DX5713" s="9"/>
      <c r="DY5713" s="9"/>
      <c r="DZ5713" s="9"/>
      <c r="EA5713" s="9"/>
    </row>
    <row r="5714" spans="2:131" ht="19.5" customHeight="1" x14ac:dyDescent="0.25">
      <c r="B5714" s="9"/>
      <c r="D5714" s="9"/>
      <c r="G5714" s="9"/>
      <c r="R5714" s="9"/>
      <c r="S5714" s="9"/>
      <c r="T5714" s="9"/>
      <c r="U5714" s="9"/>
      <c r="V5714" s="9"/>
      <c r="W5714" s="9"/>
      <c r="X5714" s="9"/>
      <c r="Y5714" s="9"/>
      <c r="Z5714" s="9"/>
      <c r="AA5714" s="9"/>
      <c r="AB5714" s="9"/>
      <c r="AC5714" s="9"/>
      <c r="AD5714" s="9"/>
      <c r="AE5714" s="9"/>
      <c r="AF5714" s="55"/>
      <c r="AG5714" s="55"/>
      <c r="AH5714" s="9"/>
      <c r="AI5714" s="9"/>
      <c r="AJ5714" s="9"/>
      <c r="AK5714" s="9"/>
      <c r="AL5714" s="9"/>
      <c r="AM5714" s="9"/>
      <c r="AN5714" s="9"/>
      <c r="AO5714" s="9"/>
      <c r="AP5714" s="9"/>
      <c r="AQ5714" s="9"/>
      <c r="AR5714" s="9"/>
      <c r="AS5714" s="9"/>
      <c r="AT5714" s="9"/>
      <c r="AU5714" s="9"/>
      <c r="AV5714" s="9"/>
      <c r="AW5714" s="9"/>
      <c r="AX5714" s="9"/>
      <c r="AY5714" s="9"/>
      <c r="AZ5714" s="9"/>
      <c r="BA5714" s="9"/>
      <c r="BB5714" s="9"/>
      <c r="BC5714" s="9"/>
      <c r="BD5714" s="9"/>
      <c r="BE5714" s="9"/>
      <c r="BF5714" s="9"/>
      <c r="BG5714" s="9"/>
      <c r="BH5714" s="9"/>
      <c r="BI5714" s="9"/>
      <c r="BJ5714" s="9"/>
      <c r="BK5714" s="9"/>
      <c r="BL5714" s="9"/>
      <c r="BM5714" s="9"/>
      <c r="BN5714" s="9"/>
      <c r="BO5714" s="9"/>
      <c r="BP5714" s="9"/>
      <c r="BQ5714" s="9"/>
      <c r="BT5714" s="9"/>
      <c r="BU5714" s="9"/>
      <c r="BX5714" s="9"/>
      <c r="BY5714" s="9"/>
      <c r="CB5714" s="9"/>
      <c r="CC5714" s="9"/>
      <c r="CF5714" s="9"/>
      <c r="CG5714" s="9"/>
      <c r="CJ5714" s="9"/>
      <c r="CK5714" s="9"/>
      <c r="CN5714" s="9"/>
      <c r="CO5714" s="9"/>
      <c r="CP5714" s="9"/>
      <c r="CQ5714" s="9"/>
      <c r="CR5714" s="9"/>
      <c r="CS5714" s="9"/>
      <c r="CT5714" s="9"/>
      <c r="CU5714" s="9"/>
      <c r="CV5714" s="9"/>
      <c r="CW5714" s="9"/>
      <c r="CX5714" s="9"/>
      <c r="CY5714" s="9"/>
      <c r="CZ5714" s="9"/>
      <c r="DA5714" s="9"/>
      <c r="DB5714" s="9"/>
      <c r="DC5714" s="9"/>
      <c r="DD5714" s="9"/>
      <c r="DE5714" s="9"/>
      <c r="DF5714" s="9"/>
      <c r="DG5714" s="9"/>
      <c r="DH5714" s="9"/>
      <c r="DI5714" s="9"/>
      <c r="DJ5714" s="9"/>
      <c r="DK5714" s="9"/>
      <c r="DL5714" s="9"/>
      <c r="DM5714" s="9"/>
      <c r="DN5714" s="9"/>
      <c r="DO5714" s="9"/>
      <c r="DP5714" s="9"/>
      <c r="DQ5714" s="9"/>
      <c r="DR5714" s="9"/>
      <c r="DS5714" s="9"/>
      <c r="DT5714" s="9"/>
      <c r="DU5714" s="9"/>
      <c r="DV5714" s="9"/>
      <c r="DW5714" s="9"/>
      <c r="DX5714" s="9"/>
      <c r="DY5714" s="9"/>
      <c r="DZ5714" s="9"/>
      <c r="EA5714" s="9"/>
    </row>
    <row r="5715" spans="2:131" ht="19.5" customHeight="1" x14ac:dyDescent="0.25">
      <c r="B5715" s="9"/>
      <c r="D5715" s="9"/>
      <c r="G5715" s="9"/>
      <c r="R5715" s="9"/>
      <c r="S5715" s="9"/>
      <c r="T5715" s="9"/>
      <c r="U5715" s="9"/>
      <c r="V5715" s="9"/>
      <c r="W5715" s="9"/>
      <c r="X5715" s="9"/>
      <c r="Y5715" s="9"/>
      <c r="Z5715" s="9"/>
      <c r="AA5715" s="9"/>
      <c r="AB5715" s="9"/>
      <c r="AC5715" s="9"/>
      <c r="AD5715" s="9"/>
      <c r="AE5715" s="9"/>
      <c r="AF5715" s="55"/>
      <c r="AG5715" s="55"/>
      <c r="AH5715" s="9"/>
      <c r="AI5715" s="9"/>
      <c r="AJ5715" s="9"/>
      <c r="AK5715" s="9"/>
      <c r="AL5715" s="9"/>
      <c r="AM5715" s="9"/>
      <c r="AN5715" s="9"/>
      <c r="AO5715" s="9"/>
      <c r="AP5715" s="9"/>
      <c r="AQ5715" s="9"/>
      <c r="AR5715" s="9"/>
      <c r="AS5715" s="9"/>
      <c r="AT5715" s="9"/>
      <c r="AU5715" s="9"/>
      <c r="AV5715" s="9"/>
      <c r="AW5715" s="9"/>
      <c r="AX5715" s="9"/>
      <c r="AY5715" s="9"/>
      <c r="AZ5715" s="9"/>
      <c r="BA5715" s="9"/>
      <c r="BB5715" s="9"/>
      <c r="BC5715" s="9"/>
      <c r="BD5715" s="9"/>
      <c r="BE5715" s="9"/>
      <c r="BF5715" s="9"/>
      <c r="BG5715" s="9"/>
      <c r="BH5715" s="9"/>
      <c r="BI5715" s="9"/>
      <c r="BJ5715" s="9"/>
      <c r="BK5715" s="9"/>
      <c r="BL5715" s="9"/>
      <c r="BM5715" s="9"/>
      <c r="BN5715" s="9"/>
      <c r="BO5715" s="9"/>
      <c r="BP5715" s="9"/>
      <c r="BQ5715" s="9"/>
      <c r="BT5715" s="9"/>
      <c r="BU5715" s="9"/>
      <c r="BX5715" s="9"/>
      <c r="BY5715" s="9"/>
      <c r="CB5715" s="9"/>
      <c r="CC5715" s="9"/>
      <c r="CF5715" s="9"/>
      <c r="CG5715" s="9"/>
      <c r="CJ5715" s="9"/>
      <c r="CK5715" s="9"/>
      <c r="CN5715" s="9"/>
      <c r="CO5715" s="9"/>
      <c r="CP5715" s="9"/>
      <c r="CQ5715" s="9"/>
      <c r="CR5715" s="9"/>
      <c r="CS5715" s="9"/>
      <c r="CT5715" s="9"/>
      <c r="CU5715" s="9"/>
      <c r="CV5715" s="9"/>
      <c r="CW5715" s="9"/>
      <c r="CX5715" s="9"/>
      <c r="CY5715" s="9"/>
      <c r="CZ5715" s="9"/>
      <c r="DA5715" s="9"/>
      <c r="DB5715" s="9"/>
      <c r="DC5715" s="9"/>
      <c r="DD5715" s="9"/>
      <c r="DE5715" s="9"/>
      <c r="DF5715" s="9"/>
      <c r="DG5715" s="9"/>
      <c r="DH5715" s="9"/>
      <c r="DI5715" s="9"/>
      <c r="DJ5715" s="9"/>
      <c r="DK5715" s="9"/>
      <c r="DL5715" s="9"/>
      <c r="DM5715" s="9"/>
      <c r="DN5715" s="9"/>
      <c r="DO5715" s="9"/>
      <c r="DP5715" s="9"/>
      <c r="DQ5715" s="9"/>
      <c r="DR5715" s="9"/>
      <c r="DS5715" s="9"/>
      <c r="DT5715" s="9"/>
      <c r="DU5715" s="9"/>
      <c r="DV5715" s="9"/>
      <c r="DW5715" s="9"/>
      <c r="DX5715" s="9"/>
      <c r="DY5715" s="9"/>
      <c r="DZ5715" s="9"/>
      <c r="EA5715" s="9"/>
    </row>
    <row r="5716" spans="2:131" ht="19.5" customHeight="1" x14ac:dyDescent="0.25">
      <c r="B5716" s="9"/>
      <c r="D5716" s="9"/>
      <c r="G5716" s="9"/>
      <c r="R5716" s="9"/>
      <c r="S5716" s="9"/>
      <c r="T5716" s="9"/>
      <c r="U5716" s="9"/>
      <c r="V5716" s="9"/>
      <c r="W5716" s="9"/>
      <c r="X5716" s="9"/>
      <c r="Y5716" s="9"/>
      <c r="Z5716" s="9"/>
      <c r="AA5716" s="9"/>
      <c r="AB5716" s="9"/>
      <c r="AC5716" s="9"/>
      <c r="AD5716" s="9"/>
      <c r="AE5716" s="9"/>
      <c r="AF5716" s="55"/>
      <c r="AG5716" s="55"/>
      <c r="AH5716" s="9"/>
      <c r="AI5716" s="9"/>
      <c r="AJ5716" s="9"/>
      <c r="AK5716" s="9"/>
      <c r="AL5716" s="9"/>
      <c r="AM5716" s="9"/>
      <c r="AN5716" s="9"/>
      <c r="AO5716" s="9"/>
      <c r="AP5716" s="9"/>
      <c r="AQ5716" s="9"/>
      <c r="AR5716" s="9"/>
      <c r="AS5716" s="9"/>
      <c r="AT5716" s="9"/>
      <c r="AU5716" s="9"/>
      <c r="AV5716" s="9"/>
      <c r="AW5716" s="9"/>
      <c r="AX5716" s="9"/>
      <c r="AY5716" s="9"/>
      <c r="AZ5716" s="9"/>
      <c r="BA5716" s="9"/>
      <c r="BB5716" s="9"/>
      <c r="BC5716" s="9"/>
      <c r="BD5716" s="9"/>
      <c r="BE5716" s="9"/>
      <c r="BF5716" s="9"/>
      <c r="BG5716" s="9"/>
      <c r="BH5716" s="9"/>
      <c r="BI5716" s="9"/>
      <c r="BJ5716" s="9"/>
      <c r="BK5716" s="9"/>
      <c r="BL5716" s="9"/>
      <c r="BM5716" s="9"/>
      <c r="BN5716" s="9"/>
      <c r="BO5716" s="9"/>
      <c r="BP5716" s="9"/>
      <c r="BQ5716" s="9"/>
      <c r="BT5716" s="9"/>
      <c r="BU5716" s="9"/>
      <c r="BX5716" s="9"/>
      <c r="BY5716" s="9"/>
      <c r="CB5716" s="9"/>
      <c r="CC5716" s="9"/>
      <c r="CF5716" s="9"/>
      <c r="CG5716" s="9"/>
      <c r="CJ5716" s="9"/>
      <c r="CK5716" s="9"/>
      <c r="CN5716" s="9"/>
      <c r="CO5716" s="9"/>
      <c r="CP5716" s="9"/>
      <c r="CQ5716" s="9"/>
      <c r="CR5716" s="9"/>
      <c r="CS5716" s="9"/>
      <c r="CT5716" s="9"/>
      <c r="CU5716" s="9"/>
      <c r="CV5716" s="9"/>
      <c r="CW5716" s="9"/>
      <c r="CX5716" s="9"/>
      <c r="CY5716" s="9"/>
      <c r="CZ5716" s="9"/>
      <c r="DA5716" s="9"/>
      <c r="DB5716" s="9"/>
      <c r="DC5716" s="9"/>
      <c r="DD5716" s="9"/>
      <c r="DE5716" s="9"/>
      <c r="DF5716" s="9"/>
      <c r="DG5716" s="9"/>
      <c r="DH5716" s="9"/>
      <c r="DI5716" s="9"/>
      <c r="DJ5716" s="9"/>
      <c r="DK5716" s="9"/>
      <c r="DL5716" s="9"/>
      <c r="DM5716" s="9"/>
      <c r="DN5716" s="9"/>
      <c r="DO5716" s="9"/>
      <c r="DP5716" s="9"/>
      <c r="DQ5716" s="9"/>
      <c r="DR5716" s="9"/>
      <c r="DS5716" s="9"/>
      <c r="DT5716" s="9"/>
      <c r="DU5716" s="9"/>
      <c r="DV5716" s="9"/>
      <c r="DW5716" s="9"/>
      <c r="DX5716" s="9"/>
      <c r="DY5716" s="9"/>
      <c r="DZ5716" s="9"/>
      <c r="EA5716" s="9"/>
    </row>
    <row r="5717" spans="2:131" ht="19.5" customHeight="1" x14ac:dyDescent="0.25">
      <c r="B5717" s="9"/>
      <c r="D5717" s="9"/>
      <c r="G5717" s="9"/>
      <c r="R5717" s="9"/>
      <c r="S5717" s="9"/>
      <c r="T5717" s="9"/>
      <c r="U5717" s="9"/>
      <c r="V5717" s="9"/>
      <c r="W5717" s="9"/>
      <c r="X5717" s="9"/>
      <c r="Y5717" s="9"/>
      <c r="Z5717" s="9"/>
      <c r="AA5717" s="9"/>
      <c r="AB5717" s="9"/>
      <c r="AC5717" s="9"/>
      <c r="AD5717" s="9"/>
      <c r="AE5717" s="9"/>
      <c r="AF5717" s="55"/>
      <c r="AG5717" s="55"/>
      <c r="AH5717" s="9"/>
      <c r="AI5717" s="9"/>
      <c r="AJ5717" s="9"/>
      <c r="AK5717" s="9"/>
      <c r="AL5717" s="9"/>
      <c r="AM5717" s="9"/>
      <c r="AN5717" s="9"/>
      <c r="AO5717" s="9"/>
      <c r="AP5717" s="9"/>
      <c r="AQ5717" s="9"/>
      <c r="AR5717" s="9"/>
      <c r="AS5717" s="9"/>
      <c r="AT5717" s="9"/>
      <c r="AU5717" s="9"/>
      <c r="AV5717" s="9"/>
      <c r="AW5717" s="9"/>
      <c r="AX5717" s="9"/>
      <c r="AY5717" s="9"/>
      <c r="AZ5717" s="9"/>
      <c r="BA5717" s="9"/>
      <c r="BB5717" s="9"/>
      <c r="BC5717" s="9"/>
      <c r="BD5717" s="9"/>
      <c r="BE5717" s="9"/>
      <c r="BF5717" s="9"/>
      <c r="BG5717" s="9"/>
      <c r="BH5717" s="9"/>
      <c r="BI5717" s="9"/>
      <c r="BJ5717" s="9"/>
      <c r="BK5717" s="9"/>
      <c r="BL5717" s="9"/>
      <c r="BM5717" s="9"/>
      <c r="BN5717" s="9"/>
      <c r="BO5717" s="9"/>
      <c r="BP5717" s="9"/>
      <c r="BQ5717" s="9"/>
      <c r="BT5717" s="9"/>
      <c r="BU5717" s="9"/>
      <c r="BX5717" s="9"/>
      <c r="BY5717" s="9"/>
      <c r="CB5717" s="9"/>
      <c r="CC5717" s="9"/>
      <c r="CF5717" s="9"/>
      <c r="CG5717" s="9"/>
      <c r="CJ5717" s="9"/>
      <c r="CK5717" s="9"/>
      <c r="CN5717" s="9"/>
      <c r="CO5717" s="9"/>
      <c r="CP5717" s="9"/>
      <c r="CQ5717" s="9"/>
      <c r="CR5717" s="9"/>
      <c r="CS5717" s="9"/>
      <c r="CT5717" s="9"/>
      <c r="CU5717" s="9"/>
      <c r="CV5717" s="9"/>
      <c r="CW5717" s="9"/>
      <c r="CX5717" s="9"/>
      <c r="CY5717" s="9"/>
      <c r="CZ5717" s="9"/>
      <c r="DA5717" s="9"/>
      <c r="DB5717" s="9"/>
      <c r="DC5717" s="9"/>
      <c r="DD5717" s="9"/>
      <c r="DE5717" s="9"/>
      <c r="DF5717" s="9"/>
      <c r="DG5717" s="9"/>
      <c r="DH5717" s="9"/>
      <c r="DI5717" s="9"/>
      <c r="DJ5717" s="9"/>
      <c r="DK5717" s="9"/>
      <c r="DL5717" s="9"/>
      <c r="DM5717" s="9"/>
      <c r="DN5717" s="9"/>
      <c r="DO5717" s="9"/>
      <c r="DP5717" s="9"/>
      <c r="DQ5717" s="9"/>
      <c r="DR5717" s="9"/>
      <c r="DS5717" s="9"/>
      <c r="DT5717" s="9"/>
      <c r="DU5717" s="9"/>
      <c r="DV5717" s="9"/>
      <c r="DW5717" s="9"/>
      <c r="DX5717" s="9"/>
      <c r="DY5717" s="9"/>
      <c r="DZ5717" s="9"/>
      <c r="EA5717" s="9"/>
    </row>
    <row r="5718" spans="2:131" ht="19.5" customHeight="1" x14ac:dyDescent="0.25">
      <c r="B5718" s="9"/>
      <c r="D5718" s="9"/>
      <c r="G5718" s="9"/>
      <c r="R5718" s="9"/>
      <c r="S5718" s="9"/>
      <c r="T5718" s="9"/>
      <c r="U5718" s="9"/>
      <c r="V5718" s="9"/>
      <c r="W5718" s="9"/>
      <c r="X5718" s="9"/>
      <c r="Y5718" s="9"/>
      <c r="Z5718" s="9"/>
      <c r="AA5718" s="9"/>
      <c r="AB5718" s="9"/>
      <c r="AC5718" s="9"/>
      <c r="AD5718" s="9"/>
      <c r="AE5718" s="9"/>
      <c r="AF5718" s="55"/>
      <c r="AG5718" s="55"/>
      <c r="AH5718" s="9"/>
      <c r="AI5718" s="9"/>
      <c r="AJ5718" s="9"/>
      <c r="AK5718" s="9"/>
      <c r="AL5718" s="9"/>
      <c r="AM5718" s="9"/>
      <c r="AN5718" s="9"/>
      <c r="AO5718" s="9"/>
      <c r="AP5718" s="9"/>
      <c r="AQ5718" s="9"/>
      <c r="AR5718" s="9"/>
      <c r="AS5718" s="9"/>
      <c r="AT5718" s="9"/>
      <c r="AU5718" s="9"/>
      <c r="AV5718" s="9"/>
      <c r="AW5718" s="9"/>
      <c r="AX5718" s="9"/>
      <c r="AY5718" s="9"/>
      <c r="AZ5718" s="9"/>
      <c r="BA5718" s="9"/>
      <c r="BB5718" s="9"/>
      <c r="BC5718" s="9"/>
      <c r="BD5718" s="9"/>
      <c r="BE5718" s="9"/>
      <c r="BF5718" s="9"/>
      <c r="BG5718" s="9"/>
      <c r="BH5718" s="9"/>
      <c r="BI5718" s="9"/>
      <c r="BJ5718" s="9"/>
      <c r="BK5718" s="9"/>
      <c r="BL5718" s="9"/>
      <c r="BM5718" s="9"/>
      <c r="BN5718" s="9"/>
      <c r="BO5718" s="9"/>
      <c r="BP5718" s="9"/>
      <c r="BQ5718" s="9"/>
      <c r="BT5718" s="9"/>
      <c r="BU5718" s="9"/>
      <c r="BX5718" s="9"/>
      <c r="BY5718" s="9"/>
      <c r="CB5718" s="9"/>
      <c r="CC5718" s="9"/>
      <c r="CF5718" s="9"/>
      <c r="CG5718" s="9"/>
      <c r="CJ5718" s="9"/>
      <c r="CK5718" s="9"/>
      <c r="CN5718" s="9"/>
      <c r="CO5718" s="9"/>
      <c r="CP5718" s="9"/>
      <c r="CQ5718" s="9"/>
      <c r="CR5718" s="9"/>
      <c r="CS5718" s="9"/>
      <c r="CT5718" s="9"/>
      <c r="CU5718" s="9"/>
      <c r="CV5718" s="9"/>
      <c r="CW5718" s="9"/>
      <c r="CX5718" s="9"/>
      <c r="CY5718" s="9"/>
      <c r="CZ5718" s="9"/>
      <c r="DA5718" s="9"/>
      <c r="DB5718" s="9"/>
      <c r="DC5718" s="9"/>
      <c r="DD5718" s="9"/>
      <c r="DE5718" s="9"/>
      <c r="DF5718" s="9"/>
      <c r="DG5718" s="9"/>
      <c r="DH5718" s="9"/>
      <c r="DI5718" s="9"/>
      <c r="DJ5718" s="9"/>
      <c r="DK5718" s="9"/>
      <c r="DL5718" s="9"/>
      <c r="DM5718" s="9"/>
      <c r="DN5718" s="9"/>
      <c r="DO5718" s="9"/>
      <c r="DP5718" s="9"/>
      <c r="DQ5718" s="9"/>
      <c r="DR5718" s="9"/>
      <c r="DS5718" s="9"/>
      <c r="DT5718" s="9"/>
      <c r="DU5718" s="9"/>
      <c r="DV5718" s="9"/>
      <c r="DW5718" s="9"/>
      <c r="DX5718" s="9"/>
      <c r="DY5718" s="9"/>
      <c r="DZ5718" s="9"/>
      <c r="EA5718" s="9"/>
    </row>
    <row r="5719" spans="2:131" ht="19.5" customHeight="1" x14ac:dyDescent="0.25">
      <c r="B5719" s="9"/>
      <c r="D5719" s="9"/>
      <c r="G5719" s="9"/>
      <c r="R5719" s="9"/>
      <c r="S5719" s="9"/>
      <c r="T5719" s="9"/>
      <c r="U5719" s="9"/>
      <c r="V5719" s="9"/>
      <c r="W5719" s="9"/>
      <c r="X5719" s="9"/>
      <c r="Y5719" s="9"/>
      <c r="Z5719" s="9"/>
      <c r="AA5719" s="9"/>
      <c r="AB5719" s="9"/>
      <c r="AC5719" s="9"/>
      <c r="AD5719" s="9"/>
      <c r="AE5719" s="9"/>
      <c r="AF5719" s="55"/>
      <c r="AG5719" s="55"/>
      <c r="AH5719" s="9"/>
      <c r="AI5719" s="9"/>
      <c r="AJ5719" s="9"/>
      <c r="AK5719" s="9"/>
      <c r="AL5719" s="9"/>
      <c r="AM5719" s="9"/>
      <c r="AN5719" s="9"/>
      <c r="AO5719" s="9"/>
      <c r="AP5719" s="9"/>
      <c r="AQ5719" s="9"/>
      <c r="AR5719" s="9"/>
      <c r="AS5719" s="9"/>
      <c r="AT5719" s="9"/>
      <c r="AU5719" s="9"/>
      <c r="AV5719" s="9"/>
      <c r="AW5719" s="9"/>
      <c r="AX5719" s="9"/>
      <c r="AY5719" s="9"/>
      <c r="AZ5719" s="9"/>
      <c r="BA5719" s="9"/>
      <c r="BB5719" s="9"/>
      <c r="BC5719" s="9"/>
      <c r="BD5719" s="9"/>
      <c r="BE5719" s="9"/>
      <c r="BF5719" s="9"/>
      <c r="BG5719" s="9"/>
      <c r="BH5719" s="9"/>
      <c r="BI5719" s="9"/>
      <c r="BJ5719" s="9"/>
      <c r="BK5719" s="9"/>
      <c r="BL5719" s="9"/>
      <c r="BM5719" s="9"/>
      <c r="BN5719" s="9"/>
      <c r="BO5719" s="9"/>
      <c r="BP5719" s="9"/>
      <c r="BQ5719" s="9"/>
      <c r="BT5719" s="9"/>
      <c r="BU5719" s="9"/>
      <c r="BX5719" s="9"/>
      <c r="BY5719" s="9"/>
      <c r="CB5719" s="9"/>
      <c r="CC5719" s="9"/>
      <c r="CF5719" s="9"/>
      <c r="CG5719" s="9"/>
      <c r="CJ5719" s="9"/>
      <c r="CK5719" s="9"/>
      <c r="CN5719" s="9"/>
      <c r="CO5719" s="9"/>
      <c r="CP5719" s="9"/>
      <c r="CQ5719" s="9"/>
      <c r="CR5719" s="9"/>
      <c r="CS5719" s="9"/>
      <c r="CT5719" s="9"/>
      <c r="CU5719" s="9"/>
      <c r="CV5719" s="9"/>
      <c r="CW5719" s="9"/>
      <c r="CX5719" s="9"/>
      <c r="CY5719" s="9"/>
      <c r="CZ5719" s="9"/>
      <c r="DA5719" s="9"/>
      <c r="DB5719" s="9"/>
      <c r="DC5719" s="9"/>
      <c r="DD5719" s="9"/>
      <c r="DE5719" s="9"/>
      <c r="DF5719" s="9"/>
      <c r="DG5719" s="9"/>
      <c r="DH5719" s="9"/>
      <c r="DI5719" s="9"/>
      <c r="DJ5719" s="9"/>
      <c r="DK5719" s="9"/>
      <c r="DL5719" s="9"/>
      <c r="DM5719" s="9"/>
      <c r="DN5719" s="9"/>
      <c r="DO5719" s="9"/>
      <c r="DP5719" s="9"/>
      <c r="DQ5719" s="9"/>
      <c r="DR5719" s="9"/>
      <c r="DS5719" s="9"/>
      <c r="DT5719" s="9"/>
      <c r="DU5719" s="9"/>
      <c r="DV5719" s="9"/>
      <c r="DW5719" s="9"/>
      <c r="DX5719" s="9"/>
      <c r="DY5719" s="9"/>
      <c r="DZ5719" s="9"/>
      <c r="EA5719" s="9"/>
    </row>
    <row r="5720" spans="2:131" ht="19.5" customHeight="1" x14ac:dyDescent="0.25">
      <c r="B5720" s="9"/>
      <c r="D5720" s="9"/>
      <c r="G5720" s="9"/>
      <c r="R5720" s="9"/>
      <c r="S5720" s="9"/>
      <c r="T5720" s="9"/>
      <c r="U5720" s="9"/>
      <c r="V5720" s="9"/>
      <c r="W5720" s="9"/>
      <c r="X5720" s="9"/>
      <c r="Y5720" s="9"/>
      <c r="Z5720" s="9"/>
      <c r="AA5720" s="9"/>
      <c r="AB5720" s="9"/>
      <c r="AC5720" s="9"/>
      <c r="AD5720" s="9"/>
      <c r="AE5720" s="9"/>
      <c r="AF5720" s="55"/>
      <c r="AG5720" s="55"/>
      <c r="AH5720" s="9"/>
      <c r="AI5720" s="9"/>
      <c r="AJ5720" s="9"/>
      <c r="AK5720" s="9"/>
      <c r="AL5720" s="9"/>
      <c r="AM5720" s="9"/>
      <c r="AN5720" s="9"/>
      <c r="AO5720" s="9"/>
      <c r="AP5720" s="9"/>
      <c r="AQ5720" s="9"/>
      <c r="AR5720" s="9"/>
      <c r="AS5720" s="9"/>
      <c r="AT5720" s="9"/>
      <c r="AU5720" s="9"/>
      <c r="AV5720" s="9"/>
      <c r="AW5720" s="9"/>
      <c r="AX5720" s="9"/>
      <c r="AY5720" s="9"/>
      <c r="AZ5720" s="9"/>
      <c r="BA5720" s="9"/>
      <c r="BB5720" s="9"/>
      <c r="BC5720" s="9"/>
      <c r="BD5720" s="9"/>
      <c r="BE5720" s="9"/>
      <c r="BF5720" s="9"/>
      <c r="BG5720" s="9"/>
      <c r="BH5720" s="9"/>
      <c r="BI5720" s="9"/>
      <c r="BJ5720" s="9"/>
      <c r="BK5720" s="9"/>
      <c r="BL5720" s="9"/>
      <c r="BM5720" s="9"/>
      <c r="BN5720" s="9"/>
      <c r="BO5720" s="9"/>
      <c r="BP5720" s="9"/>
      <c r="BQ5720" s="9"/>
      <c r="BT5720" s="9"/>
      <c r="BU5720" s="9"/>
      <c r="BX5720" s="9"/>
      <c r="BY5720" s="9"/>
      <c r="CB5720" s="9"/>
      <c r="CC5720" s="9"/>
      <c r="CF5720" s="9"/>
      <c r="CG5720" s="9"/>
      <c r="CJ5720" s="9"/>
      <c r="CK5720" s="9"/>
      <c r="CN5720" s="9"/>
      <c r="CO5720" s="9"/>
      <c r="CP5720" s="9"/>
      <c r="CQ5720" s="9"/>
      <c r="CR5720" s="9"/>
      <c r="CS5720" s="9"/>
      <c r="CT5720" s="9"/>
      <c r="CU5720" s="9"/>
      <c r="CV5720" s="9"/>
      <c r="CW5720" s="9"/>
      <c r="CX5720" s="9"/>
      <c r="CY5720" s="9"/>
      <c r="CZ5720" s="9"/>
      <c r="DA5720" s="9"/>
      <c r="DB5720" s="9"/>
      <c r="DC5720" s="9"/>
      <c r="DD5720" s="9"/>
      <c r="DE5720" s="9"/>
      <c r="DF5720" s="9"/>
      <c r="DG5720" s="9"/>
      <c r="DH5720" s="9"/>
      <c r="DI5720" s="9"/>
      <c r="DJ5720" s="9"/>
      <c r="DK5720" s="9"/>
      <c r="DL5720" s="9"/>
      <c r="DM5720" s="9"/>
      <c r="DN5720" s="9"/>
      <c r="DO5720" s="9"/>
      <c r="DP5720" s="9"/>
      <c r="DQ5720" s="9"/>
      <c r="DR5720" s="9"/>
      <c r="DS5720" s="9"/>
      <c r="DT5720" s="9"/>
      <c r="DU5720" s="9"/>
      <c r="DV5720" s="9"/>
      <c r="DW5720" s="9"/>
      <c r="DX5720" s="9"/>
      <c r="DY5720" s="9"/>
      <c r="DZ5720" s="9"/>
      <c r="EA5720" s="9"/>
    </row>
    <row r="5721" spans="2:131" ht="19.5" customHeight="1" x14ac:dyDescent="0.25">
      <c r="B5721" s="9"/>
      <c r="D5721" s="9"/>
      <c r="G5721" s="9"/>
      <c r="R5721" s="9"/>
      <c r="S5721" s="9"/>
      <c r="T5721" s="9"/>
      <c r="U5721" s="9"/>
      <c r="V5721" s="9"/>
      <c r="W5721" s="9"/>
      <c r="X5721" s="9"/>
      <c r="Y5721" s="9"/>
      <c r="Z5721" s="9"/>
      <c r="AA5721" s="9"/>
      <c r="AB5721" s="9"/>
      <c r="AC5721" s="9"/>
      <c r="AD5721" s="9"/>
      <c r="AE5721" s="9"/>
      <c r="AF5721" s="55"/>
      <c r="AG5721" s="55"/>
      <c r="AH5721" s="9"/>
      <c r="AI5721" s="9"/>
      <c r="AJ5721" s="9"/>
      <c r="AK5721" s="9"/>
      <c r="AL5721" s="9"/>
      <c r="AM5721" s="9"/>
      <c r="AN5721" s="9"/>
      <c r="AO5721" s="9"/>
      <c r="AP5721" s="9"/>
      <c r="AQ5721" s="9"/>
      <c r="AR5721" s="9"/>
      <c r="AS5721" s="9"/>
      <c r="AT5721" s="9"/>
      <c r="AU5721" s="9"/>
      <c r="AV5721" s="9"/>
      <c r="AW5721" s="9"/>
      <c r="AX5721" s="9"/>
      <c r="AY5721" s="9"/>
      <c r="AZ5721" s="9"/>
      <c r="BA5721" s="9"/>
      <c r="BB5721" s="9"/>
      <c r="BC5721" s="9"/>
      <c r="BD5721" s="9"/>
      <c r="BE5721" s="9"/>
      <c r="BF5721" s="9"/>
      <c r="BG5721" s="9"/>
      <c r="BH5721" s="9"/>
      <c r="BI5721" s="9"/>
      <c r="BJ5721" s="9"/>
      <c r="BK5721" s="9"/>
      <c r="BL5721" s="9"/>
      <c r="BM5721" s="9"/>
      <c r="BN5721" s="9"/>
      <c r="BO5721" s="9"/>
      <c r="BP5721" s="9"/>
      <c r="BQ5721" s="9"/>
      <c r="BT5721" s="9"/>
      <c r="BU5721" s="9"/>
      <c r="BX5721" s="9"/>
      <c r="BY5721" s="9"/>
      <c r="CB5721" s="9"/>
      <c r="CC5721" s="9"/>
      <c r="CF5721" s="9"/>
      <c r="CG5721" s="9"/>
      <c r="CJ5721" s="9"/>
      <c r="CK5721" s="9"/>
      <c r="CN5721" s="9"/>
      <c r="CO5721" s="9"/>
      <c r="CP5721" s="9"/>
      <c r="CQ5721" s="9"/>
      <c r="CR5721" s="9"/>
      <c r="CS5721" s="9"/>
      <c r="CT5721" s="9"/>
      <c r="CU5721" s="9"/>
      <c r="CV5721" s="9"/>
      <c r="CW5721" s="9"/>
      <c r="CX5721" s="9"/>
      <c r="CY5721" s="9"/>
      <c r="CZ5721" s="9"/>
      <c r="DA5721" s="9"/>
      <c r="DB5721" s="9"/>
      <c r="DC5721" s="9"/>
      <c r="DD5721" s="9"/>
      <c r="DE5721" s="9"/>
      <c r="DF5721" s="9"/>
      <c r="DG5721" s="9"/>
      <c r="DH5721" s="9"/>
      <c r="DI5721" s="9"/>
      <c r="DJ5721" s="9"/>
      <c r="DK5721" s="9"/>
      <c r="DL5721" s="9"/>
      <c r="DM5721" s="9"/>
      <c r="DN5721" s="9"/>
      <c r="DO5721" s="9"/>
      <c r="DP5721" s="9"/>
      <c r="DQ5721" s="9"/>
      <c r="DR5721" s="9"/>
      <c r="DS5721" s="9"/>
      <c r="DT5721" s="9"/>
      <c r="DU5721" s="9"/>
      <c r="DV5721" s="9"/>
      <c r="DW5721" s="9"/>
      <c r="DX5721" s="9"/>
      <c r="DY5721" s="9"/>
      <c r="DZ5721" s="9"/>
      <c r="EA5721" s="9"/>
    </row>
    <row r="5722" spans="2:131" ht="19.5" customHeight="1" x14ac:dyDescent="0.25">
      <c r="B5722" s="9"/>
      <c r="D5722" s="9"/>
      <c r="G5722" s="9"/>
      <c r="R5722" s="9"/>
      <c r="S5722" s="9"/>
      <c r="T5722" s="9"/>
      <c r="U5722" s="9"/>
      <c r="V5722" s="9"/>
      <c r="W5722" s="9"/>
      <c r="X5722" s="9"/>
      <c r="Y5722" s="9"/>
      <c r="Z5722" s="9"/>
      <c r="AA5722" s="9"/>
      <c r="AB5722" s="9"/>
      <c r="AC5722" s="9"/>
      <c r="AD5722" s="9"/>
      <c r="AE5722" s="9"/>
      <c r="AF5722" s="55"/>
      <c r="AG5722" s="55"/>
      <c r="AH5722" s="9"/>
      <c r="AI5722" s="9"/>
      <c r="AJ5722" s="9"/>
      <c r="AK5722" s="9"/>
      <c r="AL5722" s="9"/>
      <c r="AM5722" s="9"/>
      <c r="AN5722" s="9"/>
      <c r="AO5722" s="9"/>
      <c r="AP5722" s="9"/>
      <c r="AQ5722" s="9"/>
      <c r="AR5722" s="9"/>
      <c r="AS5722" s="9"/>
      <c r="AT5722" s="9"/>
      <c r="AU5722" s="9"/>
      <c r="AV5722" s="9"/>
      <c r="AW5722" s="9"/>
      <c r="AX5722" s="9"/>
      <c r="AY5722" s="9"/>
      <c r="AZ5722" s="9"/>
      <c r="BA5722" s="9"/>
      <c r="BB5722" s="9"/>
      <c r="BC5722" s="9"/>
      <c r="BD5722" s="9"/>
      <c r="BE5722" s="9"/>
      <c r="BF5722" s="9"/>
      <c r="BG5722" s="9"/>
      <c r="BH5722" s="9"/>
      <c r="BI5722" s="9"/>
      <c r="BJ5722" s="9"/>
      <c r="BK5722" s="9"/>
      <c r="BL5722" s="9"/>
      <c r="BM5722" s="9"/>
      <c r="BN5722" s="9"/>
      <c r="BO5722" s="9"/>
      <c r="BP5722" s="9"/>
      <c r="BQ5722" s="9"/>
      <c r="BT5722" s="9"/>
      <c r="BU5722" s="9"/>
      <c r="BX5722" s="9"/>
      <c r="BY5722" s="9"/>
      <c r="CB5722" s="9"/>
      <c r="CC5722" s="9"/>
      <c r="CF5722" s="9"/>
      <c r="CG5722" s="9"/>
      <c r="CJ5722" s="9"/>
      <c r="CK5722" s="9"/>
      <c r="CN5722" s="9"/>
      <c r="CO5722" s="9"/>
      <c r="CP5722" s="9"/>
      <c r="CQ5722" s="9"/>
      <c r="CR5722" s="9"/>
      <c r="CS5722" s="9"/>
      <c r="CT5722" s="9"/>
      <c r="CU5722" s="9"/>
      <c r="CV5722" s="9"/>
      <c r="CW5722" s="9"/>
      <c r="CX5722" s="9"/>
      <c r="CY5722" s="9"/>
      <c r="CZ5722" s="9"/>
      <c r="DA5722" s="9"/>
      <c r="DB5722" s="9"/>
      <c r="DC5722" s="9"/>
      <c r="DD5722" s="9"/>
      <c r="DE5722" s="9"/>
      <c r="DF5722" s="9"/>
      <c r="DG5722" s="9"/>
      <c r="DH5722" s="9"/>
      <c r="DI5722" s="9"/>
      <c r="DJ5722" s="9"/>
      <c r="DK5722" s="9"/>
      <c r="DL5722" s="9"/>
      <c r="DM5722" s="9"/>
      <c r="DN5722" s="9"/>
      <c r="DO5722" s="9"/>
      <c r="DP5722" s="9"/>
      <c r="DQ5722" s="9"/>
      <c r="DR5722" s="9"/>
      <c r="DS5722" s="9"/>
      <c r="DT5722" s="9"/>
      <c r="DU5722" s="9"/>
      <c r="DV5722" s="9"/>
      <c r="DW5722" s="9"/>
      <c r="DX5722" s="9"/>
      <c r="DY5722" s="9"/>
      <c r="DZ5722" s="9"/>
      <c r="EA5722" s="9"/>
    </row>
    <row r="5723" spans="2:131" ht="19.5" customHeight="1" x14ac:dyDescent="0.25">
      <c r="B5723" s="9"/>
      <c r="D5723" s="9"/>
      <c r="G5723" s="9"/>
      <c r="R5723" s="9"/>
      <c r="S5723" s="9"/>
      <c r="T5723" s="9"/>
      <c r="U5723" s="9"/>
      <c r="V5723" s="9"/>
      <c r="W5723" s="9"/>
      <c r="X5723" s="9"/>
      <c r="Y5723" s="9"/>
      <c r="Z5723" s="9"/>
      <c r="AA5723" s="9"/>
      <c r="AB5723" s="9"/>
      <c r="AC5723" s="9"/>
      <c r="AD5723" s="9"/>
      <c r="AE5723" s="9"/>
      <c r="AF5723" s="55"/>
      <c r="AG5723" s="55"/>
      <c r="AH5723" s="9"/>
      <c r="AI5723" s="9"/>
      <c r="AJ5723" s="9"/>
      <c r="AK5723" s="9"/>
      <c r="AL5723" s="9"/>
      <c r="AM5723" s="9"/>
      <c r="AN5723" s="9"/>
      <c r="AO5723" s="9"/>
      <c r="AP5723" s="9"/>
      <c r="AQ5723" s="9"/>
      <c r="AR5723" s="9"/>
      <c r="AS5723" s="9"/>
      <c r="AT5723" s="9"/>
      <c r="AU5723" s="9"/>
      <c r="AV5723" s="9"/>
      <c r="AW5723" s="9"/>
      <c r="AX5723" s="9"/>
      <c r="AY5723" s="9"/>
      <c r="AZ5723" s="9"/>
      <c r="BA5723" s="9"/>
      <c r="BB5723" s="9"/>
      <c r="BC5723" s="9"/>
      <c r="BD5723" s="9"/>
      <c r="BE5723" s="9"/>
      <c r="BF5723" s="9"/>
      <c r="BG5723" s="9"/>
      <c r="BH5723" s="9"/>
      <c r="BI5723" s="9"/>
      <c r="BJ5723" s="9"/>
      <c r="BK5723" s="9"/>
      <c r="BL5723" s="9"/>
      <c r="BM5723" s="9"/>
      <c r="BN5723" s="9"/>
      <c r="BO5723" s="9"/>
      <c r="BP5723" s="9"/>
      <c r="BQ5723" s="9"/>
      <c r="BT5723" s="9"/>
      <c r="BU5723" s="9"/>
      <c r="BX5723" s="9"/>
      <c r="BY5723" s="9"/>
      <c r="CB5723" s="9"/>
      <c r="CC5723" s="9"/>
      <c r="CF5723" s="9"/>
      <c r="CG5723" s="9"/>
      <c r="CJ5723" s="9"/>
      <c r="CK5723" s="9"/>
      <c r="CN5723" s="9"/>
      <c r="CO5723" s="9"/>
      <c r="CP5723" s="9"/>
      <c r="CQ5723" s="9"/>
      <c r="CR5723" s="9"/>
      <c r="CS5723" s="9"/>
      <c r="CT5723" s="9"/>
      <c r="CU5723" s="9"/>
      <c r="CV5723" s="9"/>
      <c r="CW5723" s="9"/>
      <c r="CX5723" s="9"/>
      <c r="CY5723" s="9"/>
      <c r="CZ5723" s="9"/>
      <c r="DA5723" s="9"/>
      <c r="DB5723" s="9"/>
      <c r="DC5723" s="9"/>
      <c r="DD5723" s="9"/>
      <c r="DE5723" s="9"/>
      <c r="DF5723" s="9"/>
      <c r="DG5723" s="9"/>
      <c r="DH5723" s="9"/>
      <c r="DI5723" s="9"/>
      <c r="DJ5723" s="9"/>
      <c r="DK5723" s="9"/>
      <c r="DL5723" s="9"/>
      <c r="DM5723" s="9"/>
      <c r="DN5723" s="9"/>
      <c r="DO5723" s="9"/>
      <c r="DP5723" s="9"/>
      <c r="DQ5723" s="9"/>
      <c r="DR5723" s="9"/>
      <c r="DS5723" s="9"/>
      <c r="DT5723" s="9"/>
      <c r="DU5723" s="9"/>
      <c r="DV5723" s="9"/>
      <c r="DW5723" s="9"/>
      <c r="DX5723" s="9"/>
      <c r="DY5723" s="9"/>
      <c r="DZ5723" s="9"/>
      <c r="EA5723" s="9"/>
    </row>
    <row r="5724" spans="2:131" ht="19.5" customHeight="1" x14ac:dyDescent="0.25">
      <c r="B5724" s="9"/>
      <c r="D5724" s="9"/>
      <c r="G5724" s="9"/>
      <c r="R5724" s="9"/>
      <c r="S5724" s="9"/>
      <c r="T5724" s="9"/>
      <c r="U5724" s="9"/>
      <c r="V5724" s="9"/>
      <c r="W5724" s="9"/>
      <c r="X5724" s="9"/>
      <c r="Y5724" s="9"/>
      <c r="Z5724" s="9"/>
      <c r="AA5724" s="9"/>
      <c r="AB5724" s="9"/>
      <c r="AC5724" s="9"/>
      <c r="AD5724" s="9"/>
      <c r="AE5724" s="9"/>
      <c r="AF5724" s="55"/>
      <c r="AG5724" s="55"/>
      <c r="AH5724" s="9"/>
      <c r="AI5724" s="9"/>
      <c r="AJ5724" s="9"/>
      <c r="AK5724" s="9"/>
      <c r="AL5724" s="9"/>
      <c r="AM5724" s="9"/>
      <c r="AN5724" s="9"/>
      <c r="AO5724" s="9"/>
      <c r="AP5724" s="9"/>
      <c r="AQ5724" s="9"/>
      <c r="AR5724" s="9"/>
      <c r="AS5724" s="9"/>
      <c r="AT5724" s="9"/>
      <c r="AU5724" s="9"/>
      <c r="AV5724" s="9"/>
      <c r="AW5724" s="9"/>
      <c r="AX5724" s="9"/>
      <c r="AY5724" s="9"/>
      <c r="AZ5724" s="9"/>
      <c r="BA5724" s="9"/>
      <c r="BB5724" s="9"/>
      <c r="BC5724" s="9"/>
      <c r="BD5724" s="9"/>
      <c r="BE5724" s="9"/>
      <c r="BF5724" s="9"/>
      <c r="BG5724" s="9"/>
      <c r="BH5724" s="9"/>
      <c r="BI5724" s="9"/>
      <c r="BJ5724" s="9"/>
      <c r="BK5724" s="9"/>
      <c r="BL5724" s="9"/>
      <c r="BM5724" s="9"/>
      <c r="BN5724" s="9"/>
      <c r="BO5724" s="9"/>
      <c r="BP5724" s="9"/>
      <c r="BQ5724" s="9"/>
      <c r="BT5724" s="9"/>
      <c r="BU5724" s="9"/>
      <c r="BX5724" s="9"/>
      <c r="BY5724" s="9"/>
      <c r="CB5724" s="9"/>
      <c r="CC5724" s="9"/>
      <c r="CF5724" s="9"/>
      <c r="CG5724" s="9"/>
      <c r="CJ5724" s="9"/>
      <c r="CK5724" s="9"/>
      <c r="CN5724" s="9"/>
      <c r="CO5724" s="9"/>
      <c r="CP5724" s="9"/>
      <c r="CQ5724" s="9"/>
      <c r="CR5724" s="9"/>
      <c r="CS5724" s="9"/>
      <c r="CT5724" s="9"/>
      <c r="CU5724" s="9"/>
      <c r="CV5724" s="9"/>
      <c r="CW5724" s="9"/>
      <c r="CX5724" s="9"/>
      <c r="CY5724" s="9"/>
      <c r="CZ5724" s="9"/>
      <c r="DA5724" s="9"/>
      <c r="DB5724" s="9"/>
      <c r="DC5724" s="9"/>
      <c r="DD5724" s="9"/>
      <c r="DE5724" s="9"/>
      <c r="DF5724" s="9"/>
      <c r="DG5724" s="9"/>
      <c r="DH5724" s="9"/>
      <c r="DI5724" s="9"/>
      <c r="DJ5724" s="9"/>
      <c r="DK5724" s="9"/>
      <c r="DL5724" s="9"/>
      <c r="DM5724" s="9"/>
      <c r="DN5724" s="9"/>
      <c r="DO5724" s="9"/>
      <c r="DP5724" s="9"/>
      <c r="DQ5724" s="9"/>
      <c r="DR5724" s="9"/>
      <c r="DS5724" s="9"/>
      <c r="DT5724" s="9"/>
      <c r="DU5724" s="9"/>
      <c r="DV5724" s="9"/>
      <c r="DW5724" s="9"/>
      <c r="DX5724" s="9"/>
      <c r="DY5724" s="9"/>
      <c r="DZ5724" s="9"/>
      <c r="EA5724" s="9"/>
    </row>
    <row r="5725" spans="2:131" ht="19.5" customHeight="1" x14ac:dyDescent="0.25">
      <c r="B5725" s="9"/>
      <c r="D5725" s="9"/>
      <c r="G5725" s="9"/>
      <c r="R5725" s="9"/>
      <c r="S5725" s="9"/>
      <c r="T5725" s="9"/>
      <c r="U5725" s="9"/>
      <c r="V5725" s="9"/>
      <c r="W5725" s="9"/>
      <c r="X5725" s="9"/>
      <c r="Y5725" s="9"/>
      <c r="Z5725" s="9"/>
      <c r="AA5725" s="9"/>
      <c r="AB5725" s="9"/>
      <c r="AC5725" s="9"/>
      <c r="AD5725" s="9"/>
      <c r="AE5725" s="9"/>
      <c r="AF5725" s="55"/>
      <c r="AG5725" s="55"/>
      <c r="AH5725" s="9"/>
      <c r="AI5725" s="9"/>
      <c r="AJ5725" s="9"/>
      <c r="AK5725" s="9"/>
      <c r="AL5725" s="9"/>
      <c r="AM5725" s="9"/>
      <c r="AN5725" s="9"/>
      <c r="AO5725" s="9"/>
      <c r="AP5725" s="9"/>
      <c r="AQ5725" s="9"/>
      <c r="AR5725" s="9"/>
      <c r="AS5725" s="9"/>
      <c r="AT5725" s="9"/>
      <c r="AU5725" s="9"/>
      <c r="AV5725" s="9"/>
      <c r="AW5725" s="9"/>
      <c r="AX5725" s="9"/>
      <c r="AY5725" s="9"/>
      <c r="AZ5725" s="9"/>
      <c r="BA5725" s="9"/>
      <c r="BB5725" s="9"/>
      <c r="BC5725" s="9"/>
      <c r="BD5725" s="9"/>
      <c r="BE5725" s="9"/>
      <c r="BF5725" s="9"/>
      <c r="BG5725" s="9"/>
      <c r="BH5725" s="9"/>
      <c r="BI5725" s="9"/>
      <c r="BJ5725" s="9"/>
      <c r="BK5725" s="9"/>
      <c r="BL5725" s="9"/>
      <c r="BM5725" s="9"/>
      <c r="BN5725" s="9"/>
      <c r="BO5725" s="9"/>
      <c r="BP5725" s="9"/>
      <c r="BQ5725" s="9"/>
      <c r="BT5725" s="9"/>
      <c r="BU5725" s="9"/>
      <c r="BX5725" s="9"/>
      <c r="BY5725" s="9"/>
      <c r="CB5725" s="9"/>
      <c r="CC5725" s="9"/>
      <c r="CF5725" s="9"/>
      <c r="CG5725" s="9"/>
      <c r="CJ5725" s="9"/>
      <c r="CK5725" s="9"/>
      <c r="CN5725" s="9"/>
      <c r="CO5725" s="9"/>
      <c r="CP5725" s="9"/>
      <c r="CQ5725" s="9"/>
      <c r="CR5725" s="9"/>
      <c r="CS5725" s="9"/>
      <c r="CT5725" s="9"/>
      <c r="CU5725" s="9"/>
      <c r="CV5725" s="9"/>
      <c r="CW5725" s="9"/>
      <c r="CX5725" s="9"/>
      <c r="CY5725" s="9"/>
      <c r="CZ5725" s="9"/>
      <c r="DA5725" s="9"/>
      <c r="DB5725" s="9"/>
      <c r="DC5725" s="9"/>
      <c r="DD5725" s="9"/>
      <c r="DE5725" s="9"/>
      <c r="DF5725" s="9"/>
      <c r="DG5725" s="9"/>
      <c r="DH5725" s="9"/>
      <c r="DI5725" s="9"/>
      <c r="DJ5725" s="9"/>
      <c r="DK5725" s="9"/>
      <c r="DL5725" s="9"/>
      <c r="DM5725" s="9"/>
      <c r="DN5725" s="9"/>
      <c r="DO5725" s="9"/>
      <c r="DP5725" s="9"/>
      <c r="DQ5725" s="9"/>
      <c r="DR5725" s="9"/>
      <c r="DS5725" s="9"/>
      <c r="DT5725" s="9"/>
      <c r="DU5725" s="9"/>
      <c r="DV5725" s="9"/>
      <c r="DW5725" s="9"/>
      <c r="DX5725" s="9"/>
      <c r="DY5725" s="9"/>
      <c r="DZ5725" s="9"/>
      <c r="EA5725" s="9"/>
    </row>
    <row r="5726" spans="2:131" ht="19.5" customHeight="1" x14ac:dyDescent="0.25">
      <c r="B5726" s="9"/>
      <c r="D5726" s="9"/>
      <c r="G5726" s="9"/>
      <c r="R5726" s="9"/>
      <c r="S5726" s="9"/>
      <c r="T5726" s="9"/>
      <c r="U5726" s="9"/>
      <c r="V5726" s="9"/>
      <c r="W5726" s="9"/>
      <c r="X5726" s="9"/>
      <c r="Y5726" s="9"/>
      <c r="Z5726" s="9"/>
      <c r="AA5726" s="9"/>
      <c r="AB5726" s="9"/>
      <c r="AC5726" s="9"/>
      <c r="AD5726" s="9"/>
      <c r="AE5726" s="9"/>
      <c r="AF5726" s="55"/>
      <c r="AG5726" s="55"/>
      <c r="AH5726" s="9"/>
      <c r="AI5726" s="9"/>
      <c r="AJ5726" s="9"/>
      <c r="AK5726" s="9"/>
      <c r="AL5726" s="9"/>
      <c r="AM5726" s="9"/>
      <c r="AN5726" s="9"/>
      <c r="AO5726" s="9"/>
      <c r="AP5726" s="9"/>
      <c r="AQ5726" s="9"/>
      <c r="AR5726" s="9"/>
      <c r="AS5726" s="9"/>
      <c r="AT5726" s="9"/>
      <c r="AU5726" s="9"/>
      <c r="AV5726" s="9"/>
      <c r="AW5726" s="9"/>
      <c r="AX5726" s="9"/>
      <c r="AY5726" s="9"/>
      <c r="AZ5726" s="9"/>
      <c r="BA5726" s="9"/>
      <c r="BB5726" s="9"/>
      <c r="BC5726" s="9"/>
      <c r="BD5726" s="9"/>
      <c r="BE5726" s="9"/>
      <c r="BF5726" s="9"/>
      <c r="BG5726" s="9"/>
      <c r="BH5726" s="9"/>
      <c r="BI5726" s="9"/>
      <c r="BJ5726" s="9"/>
      <c r="BK5726" s="9"/>
      <c r="BL5726" s="9"/>
      <c r="BM5726" s="9"/>
      <c r="BN5726" s="9"/>
      <c r="BO5726" s="9"/>
      <c r="BP5726" s="9"/>
      <c r="BQ5726" s="9"/>
      <c r="BT5726" s="9"/>
      <c r="BU5726" s="9"/>
      <c r="BX5726" s="9"/>
      <c r="BY5726" s="9"/>
      <c r="CB5726" s="9"/>
      <c r="CC5726" s="9"/>
      <c r="CF5726" s="9"/>
      <c r="CG5726" s="9"/>
      <c r="CJ5726" s="9"/>
      <c r="CK5726" s="9"/>
      <c r="CN5726" s="9"/>
      <c r="CO5726" s="9"/>
      <c r="CP5726" s="9"/>
      <c r="CQ5726" s="9"/>
      <c r="CR5726" s="9"/>
      <c r="CS5726" s="9"/>
      <c r="CT5726" s="9"/>
      <c r="CU5726" s="9"/>
      <c r="CV5726" s="9"/>
      <c r="CW5726" s="9"/>
      <c r="CX5726" s="9"/>
      <c r="CY5726" s="9"/>
      <c r="CZ5726" s="9"/>
      <c r="DA5726" s="9"/>
      <c r="DB5726" s="9"/>
      <c r="DC5726" s="9"/>
      <c r="DD5726" s="9"/>
      <c r="DE5726" s="9"/>
      <c r="DF5726" s="9"/>
      <c r="DG5726" s="9"/>
      <c r="DH5726" s="9"/>
      <c r="DI5726" s="9"/>
      <c r="DJ5726" s="9"/>
      <c r="DK5726" s="9"/>
      <c r="DL5726" s="9"/>
      <c r="DM5726" s="9"/>
      <c r="DN5726" s="9"/>
      <c r="DO5726" s="9"/>
      <c r="DP5726" s="9"/>
      <c r="DQ5726" s="9"/>
      <c r="DR5726" s="9"/>
      <c r="DS5726" s="9"/>
      <c r="DT5726" s="9"/>
      <c r="DU5726" s="9"/>
      <c r="DV5726" s="9"/>
      <c r="DW5726" s="9"/>
      <c r="DX5726" s="9"/>
      <c r="DY5726" s="9"/>
      <c r="DZ5726" s="9"/>
      <c r="EA5726" s="9"/>
    </row>
    <row r="5727" spans="2:131" ht="19.5" customHeight="1" x14ac:dyDescent="0.25">
      <c r="B5727" s="9"/>
      <c r="D5727" s="9"/>
      <c r="G5727" s="9"/>
      <c r="R5727" s="9"/>
      <c r="S5727" s="9"/>
      <c r="T5727" s="9"/>
      <c r="U5727" s="9"/>
      <c r="V5727" s="9"/>
      <c r="W5727" s="9"/>
      <c r="X5727" s="9"/>
      <c r="Y5727" s="9"/>
      <c r="Z5727" s="9"/>
      <c r="AA5727" s="9"/>
      <c r="AB5727" s="9"/>
      <c r="AC5727" s="9"/>
      <c r="AD5727" s="9"/>
      <c r="AE5727" s="9"/>
      <c r="AF5727" s="55"/>
      <c r="AG5727" s="55"/>
      <c r="AH5727" s="9"/>
      <c r="AI5727" s="9"/>
      <c r="AJ5727" s="9"/>
      <c r="AK5727" s="9"/>
      <c r="AL5727" s="9"/>
      <c r="AM5727" s="9"/>
      <c r="AN5727" s="9"/>
      <c r="AO5727" s="9"/>
      <c r="AP5727" s="9"/>
      <c r="AQ5727" s="9"/>
      <c r="AR5727" s="9"/>
      <c r="AS5727" s="9"/>
      <c r="AT5727" s="9"/>
      <c r="AU5727" s="9"/>
      <c r="AV5727" s="9"/>
      <c r="AW5727" s="9"/>
      <c r="AX5727" s="9"/>
      <c r="AY5727" s="9"/>
      <c r="AZ5727" s="9"/>
      <c r="BA5727" s="9"/>
      <c r="BB5727" s="9"/>
      <c r="BC5727" s="9"/>
      <c r="BD5727" s="9"/>
      <c r="BE5727" s="9"/>
      <c r="BF5727" s="9"/>
      <c r="BG5727" s="9"/>
      <c r="BH5727" s="9"/>
      <c r="BI5727" s="9"/>
      <c r="BJ5727" s="9"/>
      <c r="BK5727" s="9"/>
      <c r="BL5727" s="9"/>
      <c r="BM5727" s="9"/>
      <c r="BN5727" s="9"/>
      <c r="BO5727" s="9"/>
      <c r="BP5727" s="9"/>
      <c r="BQ5727" s="9"/>
      <c r="BT5727" s="9"/>
      <c r="BU5727" s="9"/>
      <c r="BX5727" s="9"/>
      <c r="BY5727" s="9"/>
      <c r="CB5727" s="9"/>
      <c r="CC5727" s="9"/>
      <c r="CF5727" s="9"/>
      <c r="CG5727" s="9"/>
      <c r="CJ5727" s="9"/>
      <c r="CK5727" s="9"/>
      <c r="CN5727" s="9"/>
      <c r="CO5727" s="9"/>
      <c r="CP5727" s="9"/>
      <c r="CQ5727" s="9"/>
      <c r="CR5727" s="9"/>
      <c r="CS5727" s="9"/>
      <c r="CT5727" s="9"/>
      <c r="CU5727" s="9"/>
      <c r="CV5727" s="9"/>
      <c r="CW5727" s="9"/>
      <c r="CX5727" s="9"/>
      <c r="CY5727" s="9"/>
      <c r="CZ5727" s="9"/>
      <c r="DA5727" s="9"/>
      <c r="DB5727" s="9"/>
      <c r="DC5727" s="9"/>
      <c r="DD5727" s="9"/>
      <c r="DE5727" s="9"/>
      <c r="DF5727" s="9"/>
      <c r="DG5727" s="9"/>
      <c r="DH5727" s="9"/>
      <c r="DI5727" s="9"/>
      <c r="DJ5727" s="9"/>
      <c r="DK5727" s="9"/>
      <c r="DL5727" s="9"/>
      <c r="DM5727" s="9"/>
      <c r="DN5727" s="9"/>
      <c r="DO5727" s="9"/>
      <c r="DP5727" s="9"/>
      <c r="DQ5727" s="9"/>
      <c r="DR5727" s="9"/>
      <c r="DS5727" s="9"/>
      <c r="DT5727" s="9"/>
      <c r="DU5727" s="9"/>
      <c r="DV5727" s="9"/>
      <c r="DW5727" s="9"/>
      <c r="DX5727" s="9"/>
      <c r="DY5727" s="9"/>
      <c r="DZ5727" s="9"/>
      <c r="EA5727" s="9"/>
    </row>
    <row r="5728" spans="2:131" ht="19.5" customHeight="1" x14ac:dyDescent="0.25">
      <c r="B5728" s="9"/>
      <c r="D5728" s="9"/>
      <c r="G5728" s="9"/>
      <c r="R5728" s="9"/>
      <c r="S5728" s="9"/>
      <c r="T5728" s="9"/>
      <c r="U5728" s="9"/>
      <c r="V5728" s="9"/>
      <c r="W5728" s="9"/>
      <c r="X5728" s="9"/>
      <c r="Y5728" s="9"/>
      <c r="Z5728" s="9"/>
      <c r="AA5728" s="9"/>
      <c r="AB5728" s="9"/>
      <c r="AC5728" s="9"/>
      <c r="AD5728" s="9"/>
      <c r="AE5728" s="9"/>
      <c r="AF5728" s="55"/>
      <c r="AG5728" s="55"/>
      <c r="AH5728" s="9"/>
      <c r="AI5728" s="9"/>
      <c r="AJ5728" s="9"/>
      <c r="AK5728" s="9"/>
      <c r="AL5728" s="9"/>
      <c r="AM5728" s="9"/>
      <c r="AN5728" s="9"/>
      <c r="AO5728" s="9"/>
      <c r="AP5728" s="9"/>
      <c r="AQ5728" s="9"/>
      <c r="AR5728" s="9"/>
      <c r="AS5728" s="9"/>
      <c r="AT5728" s="9"/>
      <c r="AU5728" s="9"/>
      <c r="AV5728" s="9"/>
      <c r="AW5728" s="9"/>
      <c r="AX5728" s="9"/>
      <c r="AY5728" s="9"/>
      <c r="AZ5728" s="9"/>
      <c r="BA5728" s="9"/>
      <c r="BB5728" s="9"/>
      <c r="BC5728" s="9"/>
      <c r="BD5728" s="9"/>
      <c r="BE5728" s="9"/>
      <c r="BF5728" s="9"/>
      <c r="BG5728" s="9"/>
      <c r="BH5728" s="9"/>
      <c r="BI5728" s="9"/>
      <c r="BJ5728" s="9"/>
      <c r="BK5728" s="9"/>
      <c r="BL5728" s="9"/>
      <c r="BM5728" s="9"/>
      <c r="BN5728" s="9"/>
      <c r="BO5728" s="9"/>
      <c r="BP5728" s="9"/>
      <c r="BQ5728" s="9"/>
      <c r="BT5728" s="9"/>
      <c r="BU5728" s="9"/>
      <c r="BX5728" s="9"/>
      <c r="BY5728" s="9"/>
      <c r="CB5728" s="9"/>
      <c r="CC5728" s="9"/>
      <c r="CF5728" s="9"/>
      <c r="CG5728" s="9"/>
      <c r="CJ5728" s="9"/>
      <c r="CK5728" s="9"/>
      <c r="CN5728" s="9"/>
      <c r="CO5728" s="9"/>
      <c r="CP5728" s="9"/>
      <c r="CQ5728" s="9"/>
      <c r="CR5728" s="9"/>
      <c r="CS5728" s="9"/>
      <c r="CT5728" s="9"/>
      <c r="CU5728" s="9"/>
      <c r="CV5728" s="9"/>
      <c r="CW5728" s="9"/>
      <c r="CX5728" s="9"/>
      <c r="CY5728" s="9"/>
      <c r="CZ5728" s="9"/>
      <c r="DA5728" s="9"/>
      <c r="DB5728" s="9"/>
      <c r="DC5728" s="9"/>
      <c r="DD5728" s="9"/>
      <c r="DE5728" s="9"/>
      <c r="DF5728" s="9"/>
      <c r="DG5728" s="9"/>
      <c r="DH5728" s="9"/>
      <c r="DI5728" s="9"/>
      <c r="DJ5728" s="9"/>
      <c r="DK5728" s="9"/>
      <c r="DL5728" s="9"/>
      <c r="DM5728" s="9"/>
      <c r="DN5728" s="9"/>
      <c r="DO5728" s="9"/>
      <c r="DP5728" s="9"/>
      <c r="DQ5728" s="9"/>
      <c r="DR5728" s="9"/>
      <c r="DS5728" s="9"/>
      <c r="DT5728" s="9"/>
      <c r="DU5728" s="9"/>
      <c r="DV5728" s="9"/>
      <c r="DW5728" s="9"/>
      <c r="DX5728" s="9"/>
      <c r="DY5728" s="9"/>
      <c r="DZ5728" s="9"/>
      <c r="EA5728" s="9"/>
    </row>
    <row r="5729" spans="2:131" ht="19.5" customHeight="1" x14ac:dyDescent="0.25">
      <c r="B5729" s="9"/>
      <c r="D5729" s="9"/>
      <c r="G5729" s="9"/>
      <c r="R5729" s="9"/>
      <c r="S5729" s="9"/>
      <c r="T5729" s="9"/>
      <c r="U5729" s="9"/>
      <c r="V5729" s="9"/>
      <c r="W5729" s="9"/>
      <c r="X5729" s="9"/>
      <c r="Y5729" s="9"/>
      <c r="Z5729" s="9"/>
      <c r="AA5729" s="9"/>
      <c r="AB5729" s="9"/>
      <c r="AC5729" s="9"/>
      <c r="AD5729" s="9"/>
      <c r="AE5729" s="9"/>
      <c r="AF5729" s="55"/>
      <c r="AG5729" s="55"/>
      <c r="AH5729" s="9"/>
      <c r="AI5729" s="9"/>
      <c r="AJ5729" s="9"/>
      <c r="AK5729" s="9"/>
      <c r="AL5729" s="9"/>
      <c r="AM5729" s="9"/>
      <c r="AN5729" s="9"/>
      <c r="AO5729" s="9"/>
      <c r="AP5729" s="9"/>
      <c r="AQ5729" s="9"/>
      <c r="AR5729" s="9"/>
      <c r="AS5729" s="9"/>
      <c r="AT5729" s="9"/>
      <c r="AU5729" s="9"/>
      <c r="AV5729" s="9"/>
      <c r="AW5729" s="9"/>
      <c r="AX5729" s="9"/>
      <c r="AY5729" s="9"/>
      <c r="AZ5729" s="9"/>
      <c r="BA5729" s="9"/>
      <c r="BB5729" s="9"/>
      <c r="BC5729" s="9"/>
      <c r="BD5729" s="9"/>
      <c r="BE5729" s="9"/>
      <c r="BF5729" s="9"/>
      <c r="BG5729" s="9"/>
      <c r="BH5729" s="9"/>
      <c r="BI5729" s="9"/>
      <c r="BJ5729" s="9"/>
      <c r="BK5729" s="9"/>
      <c r="BL5729" s="9"/>
      <c r="BM5729" s="9"/>
      <c r="BN5729" s="9"/>
      <c r="BO5729" s="9"/>
      <c r="BP5729" s="9"/>
      <c r="BQ5729" s="9"/>
      <c r="BT5729" s="9"/>
      <c r="BU5729" s="9"/>
      <c r="BX5729" s="9"/>
      <c r="BY5729" s="9"/>
      <c r="CB5729" s="9"/>
      <c r="CC5729" s="9"/>
      <c r="CF5729" s="9"/>
      <c r="CG5729" s="9"/>
      <c r="CJ5729" s="9"/>
      <c r="CK5729" s="9"/>
      <c r="CN5729" s="9"/>
      <c r="CO5729" s="9"/>
      <c r="CP5729" s="9"/>
      <c r="CQ5729" s="9"/>
      <c r="CR5729" s="9"/>
      <c r="CS5729" s="9"/>
      <c r="CT5729" s="9"/>
      <c r="CU5729" s="9"/>
      <c r="CV5729" s="9"/>
      <c r="CW5729" s="9"/>
      <c r="CX5729" s="9"/>
      <c r="CY5729" s="9"/>
      <c r="CZ5729" s="9"/>
      <c r="DA5729" s="9"/>
      <c r="DB5729" s="9"/>
      <c r="DC5729" s="9"/>
      <c r="DD5729" s="9"/>
      <c r="DE5729" s="9"/>
      <c r="DF5729" s="9"/>
      <c r="DG5729" s="9"/>
      <c r="DH5729" s="9"/>
      <c r="DI5729" s="9"/>
      <c r="DJ5729" s="9"/>
      <c r="DK5729" s="9"/>
      <c r="DL5729" s="9"/>
      <c r="DM5729" s="9"/>
      <c r="DN5729" s="9"/>
      <c r="DO5729" s="9"/>
      <c r="DP5729" s="9"/>
      <c r="DQ5729" s="9"/>
      <c r="DR5729" s="9"/>
      <c r="DS5729" s="9"/>
      <c r="DT5729" s="9"/>
      <c r="DU5729" s="9"/>
      <c r="DV5729" s="9"/>
      <c r="DW5729" s="9"/>
      <c r="DX5729" s="9"/>
      <c r="DY5729" s="9"/>
      <c r="DZ5729" s="9"/>
      <c r="EA5729" s="9"/>
    </row>
    <row r="5730" spans="2:131" ht="19.5" customHeight="1" x14ac:dyDescent="0.25">
      <c r="B5730" s="9"/>
      <c r="D5730" s="9"/>
      <c r="G5730" s="9"/>
      <c r="R5730" s="9"/>
      <c r="S5730" s="9"/>
      <c r="T5730" s="9"/>
      <c r="U5730" s="9"/>
      <c r="V5730" s="9"/>
      <c r="W5730" s="9"/>
      <c r="X5730" s="9"/>
      <c r="Y5730" s="9"/>
      <c r="Z5730" s="9"/>
      <c r="AA5730" s="9"/>
      <c r="AB5730" s="9"/>
      <c r="AC5730" s="9"/>
      <c r="AD5730" s="9"/>
      <c r="AE5730" s="9"/>
      <c r="AF5730" s="55"/>
      <c r="AG5730" s="55"/>
      <c r="AH5730" s="9"/>
      <c r="AI5730" s="9"/>
      <c r="AJ5730" s="9"/>
      <c r="AK5730" s="9"/>
      <c r="AL5730" s="9"/>
      <c r="AM5730" s="9"/>
      <c r="AN5730" s="9"/>
      <c r="AO5730" s="9"/>
      <c r="AP5730" s="9"/>
      <c r="AQ5730" s="9"/>
      <c r="AR5730" s="9"/>
      <c r="AS5730" s="9"/>
      <c r="AT5730" s="9"/>
      <c r="AU5730" s="9"/>
      <c r="AV5730" s="9"/>
      <c r="AW5730" s="9"/>
      <c r="AX5730" s="9"/>
      <c r="AY5730" s="9"/>
      <c r="AZ5730" s="9"/>
      <c r="BA5730" s="9"/>
      <c r="BB5730" s="9"/>
      <c r="BC5730" s="9"/>
      <c r="BD5730" s="9"/>
      <c r="BE5730" s="9"/>
      <c r="BF5730" s="9"/>
      <c r="BG5730" s="9"/>
      <c r="BH5730" s="9"/>
      <c r="BI5730" s="9"/>
      <c r="BJ5730" s="9"/>
      <c r="BK5730" s="9"/>
      <c r="BL5730" s="9"/>
      <c r="BM5730" s="9"/>
      <c r="BN5730" s="9"/>
      <c r="BO5730" s="9"/>
      <c r="BP5730" s="9"/>
      <c r="BQ5730" s="9"/>
      <c r="BT5730" s="9"/>
      <c r="BU5730" s="9"/>
      <c r="BX5730" s="9"/>
      <c r="BY5730" s="9"/>
      <c r="CB5730" s="9"/>
      <c r="CC5730" s="9"/>
      <c r="CF5730" s="9"/>
      <c r="CG5730" s="9"/>
      <c r="CJ5730" s="9"/>
      <c r="CK5730" s="9"/>
      <c r="CN5730" s="9"/>
      <c r="CO5730" s="9"/>
      <c r="CP5730" s="9"/>
      <c r="CQ5730" s="9"/>
      <c r="CR5730" s="9"/>
      <c r="CS5730" s="9"/>
      <c r="CT5730" s="9"/>
      <c r="CU5730" s="9"/>
      <c r="CV5730" s="9"/>
      <c r="CW5730" s="9"/>
      <c r="CX5730" s="9"/>
      <c r="CY5730" s="9"/>
      <c r="CZ5730" s="9"/>
      <c r="DA5730" s="9"/>
      <c r="DB5730" s="9"/>
      <c r="DC5730" s="9"/>
      <c r="DD5730" s="9"/>
      <c r="DE5730" s="9"/>
      <c r="DF5730" s="9"/>
      <c r="DG5730" s="9"/>
      <c r="DH5730" s="9"/>
      <c r="DI5730" s="9"/>
      <c r="DJ5730" s="9"/>
      <c r="DK5730" s="9"/>
      <c r="DL5730" s="9"/>
      <c r="DM5730" s="9"/>
      <c r="DN5730" s="9"/>
      <c r="DO5730" s="9"/>
      <c r="DP5730" s="9"/>
      <c r="DQ5730" s="9"/>
      <c r="DR5730" s="9"/>
      <c r="DS5730" s="9"/>
      <c r="DT5730" s="9"/>
      <c r="DU5730" s="9"/>
      <c r="DV5730" s="9"/>
      <c r="DW5730" s="9"/>
      <c r="DX5730" s="9"/>
      <c r="DY5730" s="9"/>
      <c r="DZ5730" s="9"/>
      <c r="EA5730" s="9"/>
    </row>
    <row r="5731" spans="2:131" ht="19.5" customHeight="1" x14ac:dyDescent="0.25">
      <c r="B5731" s="9"/>
      <c r="D5731" s="9"/>
      <c r="G5731" s="9"/>
      <c r="R5731" s="9"/>
      <c r="S5731" s="9"/>
      <c r="T5731" s="9"/>
      <c r="U5731" s="9"/>
      <c r="V5731" s="9"/>
      <c r="W5731" s="9"/>
      <c r="X5731" s="9"/>
      <c r="Y5731" s="9"/>
      <c r="Z5731" s="9"/>
      <c r="AA5731" s="9"/>
      <c r="AB5731" s="9"/>
      <c r="AC5731" s="9"/>
      <c r="AD5731" s="9"/>
      <c r="AE5731" s="9"/>
      <c r="AF5731" s="55"/>
      <c r="AG5731" s="55"/>
      <c r="AH5731" s="9"/>
      <c r="AI5731" s="9"/>
      <c r="AJ5731" s="9"/>
      <c r="AK5731" s="9"/>
      <c r="AL5731" s="9"/>
      <c r="AM5731" s="9"/>
      <c r="AN5731" s="9"/>
      <c r="AO5731" s="9"/>
      <c r="AP5731" s="9"/>
      <c r="AQ5731" s="9"/>
      <c r="AR5731" s="9"/>
      <c r="AS5731" s="9"/>
      <c r="AT5731" s="9"/>
      <c r="AU5731" s="9"/>
      <c r="AV5731" s="9"/>
      <c r="AW5731" s="9"/>
      <c r="AX5731" s="9"/>
      <c r="AY5731" s="9"/>
      <c r="AZ5731" s="9"/>
      <c r="BA5731" s="9"/>
      <c r="BB5731" s="9"/>
      <c r="BC5731" s="9"/>
      <c r="BD5731" s="9"/>
      <c r="BE5731" s="9"/>
      <c r="BF5731" s="9"/>
      <c r="BG5731" s="9"/>
      <c r="BH5731" s="9"/>
      <c r="BI5731" s="9"/>
      <c r="BJ5731" s="9"/>
      <c r="BK5731" s="9"/>
      <c r="BL5731" s="9"/>
      <c r="BM5731" s="9"/>
      <c r="BN5731" s="9"/>
      <c r="BO5731" s="9"/>
      <c r="BP5731" s="9"/>
      <c r="BQ5731" s="9"/>
      <c r="BT5731" s="9"/>
      <c r="BU5731" s="9"/>
      <c r="BX5731" s="9"/>
      <c r="BY5731" s="9"/>
      <c r="CB5731" s="9"/>
      <c r="CC5731" s="9"/>
      <c r="CF5731" s="9"/>
      <c r="CG5731" s="9"/>
      <c r="CJ5731" s="9"/>
      <c r="CK5731" s="9"/>
      <c r="CN5731" s="9"/>
      <c r="CO5731" s="9"/>
      <c r="CP5731" s="9"/>
      <c r="CQ5731" s="9"/>
      <c r="CR5731" s="9"/>
      <c r="CS5731" s="9"/>
      <c r="CT5731" s="9"/>
      <c r="CU5731" s="9"/>
      <c r="CV5731" s="9"/>
      <c r="CW5731" s="9"/>
      <c r="CX5731" s="9"/>
      <c r="CY5731" s="9"/>
      <c r="CZ5731" s="9"/>
      <c r="DA5731" s="9"/>
      <c r="DB5731" s="9"/>
      <c r="DC5731" s="9"/>
      <c r="DD5731" s="9"/>
      <c r="DE5731" s="9"/>
      <c r="DF5731" s="9"/>
      <c r="DG5731" s="9"/>
      <c r="DH5731" s="9"/>
      <c r="DI5731" s="9"/>
      <c r="DJ5731" s="9"/>
      <c r="DK5731" s="9"/>
      <c r="DL5731" s="9"/>
      <c r="DM5731" s="9"/>
      <c r="DN5731" s="9"/>
      <c r="DO5731" s="9"/>
      <c r="DP5731" s="9"/>
      <c r="DQ5731" s="9"/>
      <c r="DR5731" s="9"/>
      <c r="DS5731" s="9"/>
      <c r="DT5731" s="9"/>
      <c r="DU5731" s="9"/>
      <c r="DV5731" s="9"/>
      <c r="DW5731" s="9"/>
      <c r="DX5731" s="9"/>
      <c r="DY5731" s="9"/>
      <c r="DZ5731" s="9"/>
      <c r="EA5731" s="9"/>
    </row>
    <row r="5732" spans="2:131" ht="19.5" customHeight="1" x14ac:dyDescent="0.25">
      <c r="B5732" s="9"/>
      <c r="D5732" s="9"/>
      <c r="G5732" s="9"/>
      <c r="R5732" s="9"/>
      <c r="S5732" s="9"/>
      <c r="T5732" s="9"/>
      <c r="U5732" s="9"/>
      <c r="V5732" s="9"/>
      <c r="W5732" s="9"/>
      <c r="X5732" s="9"/>
      <c r="Y5732" s="9"/>
      <c r="Z5732" s="9"/>
      <c r="AA5732" s="9"/>
      <c r="AB5732" s="9"/>
      <c r="AC5732" s="9"/>
      <c r="AD5732" s="9"/>
      <c r="AE5732" s="9"/>
      <c r="AF5732" s="55"/>
      <c r="AG5732" s="55"/>
      <c r="AH5732" s="9"/>
      <c r="AI5732" s="9"/>
      <c r="AJ5732" s="9"/>
      <c r="AK5732" s="9"/>
      <c r="AL5732" s="9"/>
      <c r="AM5732" s="9"/>
      <c r="AN5732" s="9"/>
      <c r="AO5732" s="9"/>
      <c r="AP5732" s="9"/>
      <c r="AQ5732" s="9"/>
      <c r="AR5732" s="9"/>
      <c r="AS5732" s="9"/>
      <c r="AT5732" s="9"/>
      <c r="AU5732" s="9"/>
      <c r="AV5732" s="9"/>
      <c r="AW5732" s="9"/>
      <c r="AX5732" s="9"/>
      <c r="AY5732" s="9"/>
      <c r="AZ5732" s="9"/>
      <c r="BA5732" s="9"/>
      <c r="BB5732" s="9"/>
      <c r="BC5732" s="9"/>
      <c r="BD5732" s="9"/>
      <c r="BE5732" s="9"/>
      <c r="BF5732" s="9"/>
      <c r="BG5732" s="9"/>
      <c r="BH5732" s="9"/>
      <c r="BI5732" s="9"/>
      <c r="BJ5732" s="9"/>
      <c r="BK5732" s="9"/>
      <c r="BL5732" s="9"/>
      <c r="BM5732" s="9"/>
      <c r="BN5732" s="9"/>
      <c r="BO5732" s="9"/>
      <c r="BP5732" s="9"/>
      <c r="BQ5732" s="9"/>
      <c r="BT5732" s="9"/>
      <c r="BU5732" s="9"/>
      <c r="BX5732" s="9"/>
      <c r="BY5732" s="9"/>
      <c r="CB5732" s="9"/>
      <c r="CC5732" s="9"/>
      <c r="CF5732" s="9"/>
      <c r="CG5732" s="9"/>
      <c r="CJ5732" s="9"/>
      <c r="CK5732" s="9"/>
      <c r="CN5732" s="9"/>
      <c r="CO5732" s="9"/>
      <c r="CP5732" s="9"/>
      <c r="CQ5732" s="9"/>
      <c r="CR5732" s="9"/>
      <c r="CS5732" s="9"/>
      <c r="CT5732" s="9"/>
      <c r="CU5732" s="9"/>
      <c r="CV5732" s="9"/>
      <c r="CW5732" s="9"/>
      <c r="CX5732" s="9"/>
      <c r="CY5732" s="9"/>
      <c r="CZ5732" s="9"/>
      <c r="DA5732" s="9"/>
      <c r="DB5732" s="9"/>
      <c r="DC5732" s="9"/>
      <c r="DD5732" s="9"/>
      <c r="DE5732" s="9"/>
      <c r="DF5732" s="9"/>
      <c r="DG5732" s="9"/>
      <c r="DH5732" s="9"/>
      <c r="DI5732" s="9"/>
      <c r="DJ5732" s="9"/>
      <c r="DK5732" s="9"/>
      <c r="DL5732" s="9"/>
      <c r="DM5732" s="9"/>
      <c r="DN5732" s="9"/>
      <c r="DO5732" s="9"/>
      <c r="DP5732" s="9"/>
      <c r="DQ5732" s="9"/>
      <c r="DR5732" s="9"/>
      <c r="DS5732" s="9"/>
      <c r="DT5732" s="9"/>
      <c r="DU5732" s="9"/>
      <c r="DV5732" s="9"/>
      <c r="DW5732" s="9"/>
      <c r="DX5732" s="9"/>
      <c r="DY5732" s="9"/>
      <c r="DZ5732" s="9"/>
      <c r="EA5732" s="9"/>
    </row>
    <row r="5733" spans="2:131" ht="19.5" customHeight="1" x14ac:dyDescent="0.25">
      <c r="B5733" s="9"/>
      <c r="D5733" s="9"/>
      <c r="G5733" s="9"/>
      <c r="R5733" s="9"/>
      <c r="S5733" s="9"/>
      <c r="T5733" s="9"/>
      <c r="U5733" s="9"/>
      <c r="V5733" s="9"/>
      <c r="W5733" s="9"/>
      <c r="X5733" s="9"/>
      <c r="Y5733" s="9"/>
      <c r="Z5733" s="9"/>
      <c r="AA5733" s="9"/>
      <c r="AB5733" s="9"/>
      <c r="AC5733" s="9"/>
      <c r="AD5733" s="9"/>
      <c r="AE5733" s="9"/>
      <c r="AF5733" s="55"/>
      <c r="AG5733" s="55"/>
      <c r="AH5733" s="9"/>
      <c r="AI5733" s="9"/>
      <c r="AJ5733" s="9"/>
      <c r="AK5733" s="9"/>
      <c r="AL5733" s="9"/>
      <c r="AM5733" s="9"/>
      <c r="AN5733" s="9"/>
      <c r="AO5733" s="9"/>
      <c r="AP5733" s="9"/>
      <c r="AQ5733" s="9"/>
      <c r="AR5733" s="9"/>
      <c r="AS5733" s="9"/>
      <c r="AT5733" s="9"/>
      <c r="AU5733" s="9"/>
      <c r="AV5733" s="9"/>
      <c r="AW5733" s="9"/>
      <c r="AX5733" s="9"/>
      <c r="AY5733" s="9"/>
      <c r="AZ5733" s="9"/>
      <c r="BA5733" s="9"/>
      <c r="BB5733" s="9"/>
      <c r="BC5733" s="9"/>
      <c r="BD5733" s="9"/>
      <c r="BE5733" s="9"/>
      <c r="BF5733" s="9"/>
      <c r="BG5733" s="9"/>
      <c r="BH5733" s="9"/>
      <c r="BI5733" s="9"/>
      <c r="BJ5733" s="9"/>
      <c r="BK5733" s="9"/>
      <c r="BL5733" s="9"/>
      <c r="BM5733" s="9"/>
      <c r="BN5733" s="9"/>
      <c r="BO5733" s="9"/>
      <c r="BP5733" s="9"/>
      <c r="BQ5733" s="9"/>
      <c r="BT5733" s="9"/>
      <c r="BU5733" s="9"/>
      <c r="BX5733" s="9"/>
      <c r="BY5733" s="9"/>
      <c r="CB5733" s="9"/>
      <c r="CC5733" s="9"/>
      <c r="CF5733" s="9"/>
      <c r="CG5733" s="9"/>
      <c r="CJ5733" s="9"/>
      <c r="CK5733" s="9"/>
      <c r="CN5733" s="9"/>
      <c r="CO5733" s="9"/>
      <c r="CP5733" s="9"/>
      <c r="CQ5733" s="9"/>
      <c r="CR5733" s="9"/>
      <c r="CS5733" s="9"/>
      <c r="CT5733" s="9"/>
      <c r="CU5733" s="9"/>
      <c r="CV5733" s="9"/>
      <c r="CW5733" s="9"/>
      <c r="CX5733" s="9"/>
      <c r="CY5733" s="9"/>
      <c r="CZ5733" s="9"/>
      <c r="DA5733" s="9"/>
      <c r="DB5733" s="9"/>
      <c r="DC5733" s="9"/>
      <c r="DD5733" s="9"/>
      <c r="DE5733" s="9"/>
      <c r="DF5733" s="9"/>
      <c r="DG5733" s="9"/>
      <c r="DH5733" s="9"/>
      <c r="DI5733" s="9"/>
      <c r="DJ5733" s="9"/>
      <c r="DK5733" s="9"/>
      <c r="DL5733" s="9"/>
      <c r="DM5733" s="9"/>
      <c r="DN5733" s="9"/>
      <c r="DO5733" s="9"/>
      <c r="DP5733" s="9"/>
      <c r="DQ5733" s="9"/>
      <c r="DR5733" s="9"/>
      <c r="DS5733" s="9"/>
      <c r="DT5733" s="9"/>
      <c r="DU5733" s="9"/>
      <c r="DV5733" s="9"/>
      <c r="DW5733" s="9"/>
      <c r="DX5733" s="9"/>
      <c r="DY5733" s="9"/>
      <c r="DZ5733" s="9"/>
      <c r="EA5733" s="9"/>
    </row>
    <row r="5734" spans="2:131" ht="19.5" customHeight="1" x14ac:dyDescent="0.25">
      <c r="B5734" s="9"/>
      <c r="D5734" s="9"/>
      <c r="G5734" s="9"/>
      <c r="R5734" s="9"/>
      <c r="S5734" s="9"/>
      <c r="T5734" s="9"/>
      <c r="U5734" s="9"/>
      <c r="V5734" s="9"/>
      <c r="W5734" s="9"/>
      <c r="X5734" s="9"/>
      <c r="Y5734" s="9"/>
      <c r="Z5734" s="9"/>
      <c r="AA5734" s="9"/>
      <c r="AB5734" s="9"/>
      <c r="AC5734" s="9"/>
      <c r="AD5734" s="9"/>
      <c r="AE5734" s="9"/>
      <c r="AF5734" s="55"/>
      <c r="AG5734" s="55"/>
      <c r="AH5734" s="9"/>
      <c r="AI5734" s="9"/>
      <c r="AJ5734" s="9"/>
      <c r="AK5734" s="9"/>
      <c r="AL5734" s="9"/>
      <c r="AM5734" s="9"/>
      <c r="AN5734" s="9"/>
      <c r="AO5734" s="9"/>
      <c r="AP5734" s="9"/>
      <c r="AQ5734" s="9"/>
      <c r="AR5734" s="9"/>
      <c r="AS5734" s="9"/>
      <c r="AT5734" s="9"/>
      <c r="AU5734" s="9"/>
      <c r="AV5734" s="9"/>
      <c r="AW5734" s="9"/>
      <c r="AX5734" s="9"/>
      <c r="AY5734" s="9"/>
      <c r="AZ5734" s="9"/>
      <c r="BA5734" s="9"/>
      <c r="BB5734" s="9"/>
      <c r="BC5734" s="9"/>
      <c r="BD5734" s="9"/>
      <c r="BE5734" s="9"/>
      <c r="BF5734" s="9"/>
      <c r="BG5734" s="9"/>
      <c r="BH5734" s="9"/>
      <c r="BI5734" s="9"/>
      <c r="BJ5734" s="9"/>
      <c r="BK5734" s="9"/>
      <c r="BL5734" s="9"/>
      <c r="BM5734" s="9"/>
      <c r="BN5734" s="9"/>
      <c r="BO5734" s="9"/>
      <c r="BP5734" s="9"/>
      <c r="BQ5734" s="9"/>
      <c r="BT5734" s="9"/>
      <c r="BU5734" s="9"/>
      <c r="BX5734" s="9"/>
      <c r="BY5734" s="9"/>
      <c r="CB5734" s="9"/>
      <c r="CC5734" s="9"/>
      <c r="CF5734" s="9"/>
      <c r="CG5734" s="9"/>
      <c r="CJ5734" s="9"/>
      <c r="CK5734" s="9"/>
      <c r="CN5734" s="9"/>
      <c r="CO5734" s="9"/>
      <c r="CP5734" s="9"/>
      <c r="CQ5734" s="9"/>
      <c r="CR5734" s="9"/>
      <c r="CS5734" s="9"/>
      <c r="CT5734" s="9"/>
      <c r="CU5734" s="9"/>
      <c r="CV5734" s="9"/>
      <c r="CW5734" s="9"/>
      <c r="CX5734" s="9"/>
      <c r="CY5734" s="9"/>
      <c r="CZ5734" s="9"/>
      <c r="DA5734" s="9"/>
      <c r="DB5734" s="9"/>
      <c r="DC5734" s="9"/>
      <c r="DD5734" s="9"/>
      <c r="DE5734" s="9"/>
      <c r="DF5734" s="9"/>
      <c r="DG5734" s="9"/>
      <c r="DH5734" s="9"/>
      <c r="DI5734" s="9"/>
      <c r="DJ5734" s="9"/>
      <c r="DK5734" s="9"/>
      <c r="DL5734" s="9"/>
      <c r="DM5734" s="9"/>
      <c r="DN5734" s="9"/>
      <c r="DO5734" s="9"/>
      <c r="DP5734" s="9"/>
      <c r="DQ5734" s="9"/>
      <c r="DR5734" s="9"/>
      <c r="DS5734" s="9"/>
      <c r="DT5734" s="9"/>
      <c r="DU5734" s="9"/>
      <c r="DV5734" s="9"/>
      <c r="DW5734" s="9"/>
      <c r="DX5734" s="9"/>
      <c r="DY5734" s="9"/>
      <c r="DZ5734" s="9"/>
      <c r="EA5734" s="9"/>
    </row>
    <row r="5735" spans="2:131" ht="19.5" customHeight="1" x14ac:dyDescent="0.25">
      <c r="B5735" s="9"/>
      <c r="D5735" s="9"/>
      <c r="G5735" s="9"/>
      <c r="R5735" s="9"/>
      <c r="S5735" s="9"/>
      <c r="T5735" s="9"/>
      <c r="U5735" s="9"/>
      <c r="V5735" s="9"/>
      <c r="W5735" s="9"/>
      <c r="X5735" s="9"/>
      <c r="Y5735" s="9"/>
      <c r="Z5735" s="9"/>
      <c r="AA5735" s="9"/>
      <c r="AB5735" s="9"/>
      <c r="AC5735" s="9"/>
      <c r="AD5735" s="9"/>
      <c r="AE5735" s="9"/>
      <c r="AF5735" s="55"/>
      <c r="AG5735" s="55"/>
      <c r="AH5735" s="9"/>
      <c r="AI5735" s="9"/>
      <c r="AJ5735" s="9"/>
      <c r="AK5735" s="9"/>
      <c r="AL5735" s="9"/>
      <c r="AM5735" s="9"/>
      <c r="AN5735" s="9"/>
      <c r="AO5735" s="9"/>
      <c r="AP5735" s="9"/>
      <c r="AQ5735" s="9"/>
      <c r="AR5735" s="9"/>
      <c r="AS5735" s="9"/>
      <c r="AT5735" s="9"/>
      <c r="AU5735" s="9"/>
      <c r="AV5735" s="9"/>
      <c r="AW5735" s="9"/>
      <c r="AX5735" s="9"/>
      <c r="AY5735" s="9"/>
      <c r="AZ5735" s="9"/>
      <c r="BA5735" s="9"/>
      <c r="BB5735" s="9"/>
      <c r="BC5735" s="9"/>
      <c r="BD5735" s="9"/>
      <c r="BE5735" s="9"/>
      <c r="BF5735" s="9"/>
      <c r="BG5735" s="9"/>
      <c r="BH5735" s="9"/>
      <c r="BI5735" s="9"/>
      <c r="BJ5735" s="9"/>
      <c r="BK5735" s="9"/>
      <c r="BL5735" s="9"/>
      <c r="BM5735" s="9"/>
      <c r="BN5735" s="9"/>
      <c r="BO5735" s="9"/>
      <c r="BP5735" s="9"/>
      <c r="BQ5735" s="9"/>
      <c r="BT5735" s="9"/>
      <c r="BU5735" s="9"/>
      <c r="BX5735" s="9"/>
      <c r="BY5735" s="9"/>
      <c r="CB5735" s="9"/>
      <c r="CC5735" s="9"/>
      <c r="CF5735" s="9"/>
      <c r="CG5735" s="9"/>
      <c r="CJ5735" s="9"/>
      <c r="CK5735" s="9"/>
      <c r="CN5735" s="9"/>
      <c r="CO5735" s="9"/>
      <c r="CP5735" s="9"/>
      <c r="CQ5735" s="9"/>
      <c r="CR5735" s="9"/>
      <c r="CS5735" s="9"/>
      <c r="CT5735" s="9"/>
      <c r="CU5735" s="9"/>
      <c r="CV5735" s="9"/>
      <c r="CW5735" s="9"/>
      <c r="CX5735" s="9"/>
      <c r="CY5735" s="9"/>
      <c r="CZ5735" s="9"/>
      <c r="DA5735" s="9"/>
      <c r="DB5735" s="9"/>
      <c r="DC5735" s="9"/>
      <c r="DD5735" s="9"/>
      <c r="DE5735" s="9"/>
      <c r="DF5735" s="9"/>
      <c r="DG5735" s="9"/>
      <c r="DH5735" s="9"/>
      <c r="DI5735" s="9"/>
      <c r="DJ5735" s="9"/>
      <c r="DK5735" s="9"/>
      <c r="DL5735" s="9"/>
      <c r="DM5735" s="9"/>
      <c r="DN5735" s="9"/>
      <c r="DO5735" s="9"/>
      <c r="DP5735" s="9"/>
      <c r="DQ5735" s="9"/>
      <c r="DR5735" s="9"/>
      <c r="DS5735" s="9"/>
      <c r="DT5735" s="9"/>
      <c r="DU5735" s="9"/>
      <c r="DV5735" s="9"/>
      <c r="DW5735" s="9"/>
      <c r="DX5735" s="9"/>
      <c r="DY5735" s="9"/>
      <c r="DZ5735" s="9"/>
      <c r="EA5735" s="9"/>
    </row>
    <row r="5736" spans="2:131" ht="19.5" customHeight="1" x14ac:dyDescent="0.25">
      <c r="B5736" s="9"/>
      <c r="D5736" s="9"/>
      <c r="G5736" s="9"/>
      <c r="R5736" s="9"/>
      <c r="S5736" s="9"/>
      <c r="T5736" s="9"/>
      <c r="U5736" s="9"/>
      <c r="V5736" s="9"/>
      <c r="W5736" s="9"/>
      <c r="X5736" s="9"/>
      <c r="Y5736" s="9"/>
      <c r="Z5736" s="9"/>
      <c r="AA5736" s="9"/>
      <c r="AB5736" s="9"/>
      <c r="AC5736" s="9"/>
      <c r="AD5736" s="9"/>
      <c r="AE5736" s="9"/>
      <c r="AF5736" s="55"/>
      <c r="AG5736" s="55"/>
      <c r="AH5736" s="9"/>
      <c r="AI5736" s="9"/>
      <c r="AJ5736" s="9"/>
      <c r="AK5736" s="9"/>
      <c r="AL5736" s="9"/>
      <c r="AM5736" s="9"/>
      <c r="AN5736" s="9"/>
      <c r="AO5736" s="9"/>
      <c r="AP5736" s="9"/>
      <c r="AQ5736" s="9"/>
      <c r="AR5736" s="9"/>
      <c r="AS5736" s="9"/>
      <c r="AT5736" s="9"/>
      <c r="AU5736" s="9"/>
      <c r="AV5736" s="9"/>
      <c r="AW5736" s="9"/>
      <c r="AX5736" s="9"/>
      <c r="AY5736" s="9"/>
      <c r="AZ5736" s="9"/>
      <c r="BA5736" s="9"/>
      <c r="BB5736" s="9"/>
      <c r="BC5736" s="9"/>
      <c r="BD5736" s="9"/>
      <c r="BE5736" s="9"/>
      <c r="BF5736" s="9"/>
      <c r="BG5736" s="9"/>
      <c r="BH5736" s="9"/>
      <c r="BI5736" s="9"/>
      <c r="BJ5736" s="9"/>
      <c r="BK5736" s="9"/>
      <c r="BL5736" s="9"/>
      <c r="BM5736" s="9"/>
      <c r="BN5736" s="9"/>
      <c r="BO5736" s="9"/>
      <c r="BP5736" s="9"/>
      <c r="BQ5736" s="9"/>
      <c r="BT5736" s="9"/>
      <c r="BU5736" s="9"/>
      <c r="BX5736" s="9"/>
      <c r="BY5736" s="9"/>
      <c r="CB5736" s="9"/>
      <c r="CC5736" s="9"/>
      <c r="CF5736" s="9"/>
      <c r="CG5736" s="9"/>
      <c r="CJ5736" s="9"/>
      <c r="CK5736" s="9"/>
      <c r="CN5736" s="9"/>
      <c r="CO5736" s="9"/>
      <c r="CP5736" s="9"/>
      <c r="CQ5736" s="9"/>
      <c r="CR5736" s="9"/>
      <c r="CS5736" s="9"/>
      <c r="CT5736" s="9"/>
      <c r="CU5736" s="9"/>
      <c r="CV5736" s="9"/>
      <c r="CW5736" s="9"/>
      <c r="CX5736" s="9"/>
      <c r="CY5736" s="9"/>
      <c r="CZ5736" s="9"/>
      <c r="DA5736" s="9"/>
      <c r="DB5736" s="9"/>
      <c r="DC5736" s="9"/>
      <c r="DD5736" s="9"/>
      <c r="DE5736" s="9"/>
      <c r="DF5736" s="9"/>
      <c r="DG5736" s="9"/>
      <c r="DH5736" s="9"/>
      <c r="DI5736" s="9"/>
      <c r="DJ5736" s="9"/>
      <c r="DK5736" s="9"/>
      <c r="DL5736" s="9"/>
      <c r="DM5736" s="9"/>
      <c r="DN5736" s="9"/>
      <c r="DO5736" s="9"/>
      <c r="DP5736" s="9"/>
      <c r="DQ5736" s="9"/>
      <c r="DR5736" s="9"/>
      <c r="DS5736" s="9"/>
      <c r="DT5736" s="9"/>
      <c r="DU5736" s="9"/>
      <c r="DV5736" s="9"/>
      <c r="DW5736" s="9"/>
      <c r="DX5736" s="9"/>
      <c r="DY5736" s="9"/>
      <c r="DZ5736" s="9"/>
      <c r="EA5736" s="9"/>
    </row>
    <row r="5737" spans="2:131" ht="19.5" customHeight="1" x14ac:dyDescent="0.25">
      <c r="B5737" s="9"/>
      <c r="D5737" s="9"/>
      <c r="G5737" s="9"/>
      <c r="R5737" s="9"/>
      <c r="S5737" s="9"/>
      <c r="T5737" s="9"/>
      <c r="U5737" s="9"/>
      <c r="V5737" s="9"/>
      <c r="W5737" s="9"/>
      <c r="X5737" s="9"/>
      <c r="Y5737" s="9"/>
      <c r="Z5737" s="9"/>
      <c r="AA5737" s="9"/>
      <c r="AB5737" s="9"/>
      <c r="AC5737" s="9"/>
      <c r="AD5737" s="9"/>
      <c r="AE5737" s="9"/>
      <c r="AF5737" s="55"/>
      <c r="AG5737" s="55"/>
      <c r="AH5737" s="9"/>
      <c r="AI5737" s="9"/>
      <c r="AJ5737" s="9"/>
      <c r="AK5737" s="9"/>
      <c r="AL5737" s="9"/>
      <c r="AM5737" s="9"/>
      <c r="AN5737" s="9"/>
      <c r="AO5737" s="9"/>
      <c r="AP5737" s="9"/>
      <c r="AQ5737" s="9"/>
      <c r="AR5737" s="9"/>
      <c r="AS5737" s="9"/>
      <c r="AT5737" s="9"/>
      <c r="AU5737" s="9"/>
      <c r="AV5737" s="9"/>
      <c r="AW5737" s="9"/>
      <c r="AX5737" s="9"/>
      <c r="AY5737" s="9"/>
      <c r="AZ5737" s="9"/>
      <c r="BA5737" s="9"/>
      <c r="BB5737" s="9"/>
      <c r="BC5737" s="9"/>
      <c r="BD5737" s="9"/>
      <c r="BE5737" s="9"/>
      <c r="BF5737" s="9"/>
      <c r="BG5737" s="9"/>
      <c r="BH5737" s="9"/>
      <c r="BI5737" s="9"/>
      <c r="BJ5737" s="9"/>
      <c r="BK5737" s="9"/>
      <c r="BL5737" s="9"/>
      <c r="BM5737" s="9"/>
      <c r="BN5737" s="9"/>
      <c r="BO5737" s="9"/>
      <c r="BP5737" s="9"/>
      <c r="BQ5737" s="9"/>
      <c r="BT5737" s="9"/>
      <c r="BU5737" s="9"/>
      <c r="BX5737" s="9"/>
      <c r="BY5737" s="9"/>
      <c r="CB5737" s="9"/>
      <c r="CC5737" s="9"/>
      <c r="CF5737" s="9"/>
      <c r="CG5737" s="9"/>
      <c r="CJ5737" s="9"/>
      <c r="CK5737" s="9"/>
      <c r="CN5737" s="9"/>
      <c r="CO5737" s="9"/>
      <c r="CP5737" s="9"/>
      <c r="CQ5737" s="9"/>
      <c r="CR5737" s="9"/>
      <c r="CS5737" s="9"/>
      <c r="CT5737" s="9"/>
      <c r="CU5737" s="9"/>
      <c r="CV5737" s="9"/>
      <c r="CW5737" s="9"/>
      <c r="CX5737" s="9"/>
      <c r="CY5737" s="9"/>
      <c r="CZ5737" s="9"/>
      <c r="DA5737" s="9"/>
      <c r="DB5737" s="9"/>
      <c r="DC5737" s="9"/>
      <c r="DD5737" s="9"/>
      <c r="DE5737" s="9"/>
      <c r="DF5737" s="9"/>
      <c r="DG5737" s="9"/>
      <c r="DH5737" s="9"/>
      <c r="DI5737" s="9"/>
      <c r="DJ5737" s="9"/>
      <c r="DK5737" s="9"/>
      <c r="DL5737" s="9"/>
      <c r="DM5737" s="9"/>
      <c r="DN5737" s="9"/>
      <c r="DO5737" s="9"/>
      <c r="DP5737" s="9"/>
      <c r="DQ5737" s="9"/>
      <c r="DR5737" s="9"/>
      <c r="DS5737" s="9"/>
      <c r="DT5737" s="9"/>
      <c r="DU5737" s="9"/>
      <c r="DV5737" s="9"/>
      <c r="DW5737" s="9"/>
      <c r="DX5737" s="9"/>
      <c r="DY5737" s="9"/>
      <c r="DZ5737" s="9"/>
      <c r="EA5737" s="9"/>
    </row>
    <row r="5738" spans="2:131" ht="19.5" customHeight="1" x14ac:dyDescent="0.25">
      <c r="B5738" s="9"/>
      <c r="D5738" s="9"/>
      <c r="G5738" s="9"/>
      <c r="R5738" s="9"/>
      <c r="S5738" s="9"/>
      <c r="T5738" s="9"/>
      <c r="U5738" s="9"/>
      <c r="V5738" s="9"/>
      <c r="W5738" s="9"/>
      <c r="X5738" s="9"/>
      <c r="Y5738" s="9"/>
      <c r="Z5738" s="9"/>
      <c r="AA5738" s="9"/>
      <c r="AB5738" s="9"/>
      <c r="AC5738" s="9"/>
      <c r="AD5738" s="9"/>
      <c r="AE5738" s="9"/>
      <c r="AF5738" s="55"/>
      <c r="AG5738" s="55"/>
      <c r="AH5738" s="9"/>
      <c r="AI5738" s="9"/>
      <c r="AJ5738" s="9"/>
      <c r="AK5738" s="9"/>
      <c r="AL5738" s="9"/>
      <c r="AM5738" s="9"/>
      <c r="AN5738" s="9"/>
      <c r="AO5738" s="9"/>
      <c r="AP5738" s="9"/>
      <c r="AQ5738" s="9"/>
      <c r="AR5738" s="9"/>
      <c r="AS5738" s="9"/>
      <c r="AT5738" s="9"/>
      <c r="AU5738" s="9"/>
      <c r="AV5738" s="9"/>
      <c r="AW5738" s="9"/>
      <c r="AX5738" s="9"/>
      <c r="AY5738" s="9"/>
      <c r="AZ5738" s="9"/>
      <c r="BA5738" s="9"/>
      <c r="BB5738" s="9"/>
      <c r="BC5738" s="9"/>
      <c r="BD5738" s="9"/>
      <c r="BE5738" s="9"/>
      <c r="BF5738" s="9"/>
      <c r="BG5738" s="9"/>
      <c r="BH5738" s="9"/>
      <c r="BI5738" s="9"/>
      <c r="BJ5738" s="9"/>
      <c r="BK5738" s="9"/>
      <c r="BL5738" s="9"/>
      <c r="BM5738" s="9"/>
      <c r="BN5738" s="9"/>
      <c r="BO5738" s="9"/>
      <c r="BP5738" s="9"/>
      <c r="BQ5738" s="9"/>
      <c r="BT5738" s="9"/>
      <c r="BU5738" s="9"/>
      <c r="BX5738" s="9"/>
      <c r="BY5738" s="9"/>
      <c r="CB5738" s="9"/>
      <c r="CC5738" s="9"/>
      <c r="CF5738" s="9"/>
      <c r="CG5738" s="9"/>
      <c r="CJ5738" s="9"/>
      <c r="CK5738" s="9"/>
      <c r="CN5738" s="9"/>
      <c r="CO5738" s="9"/>
      <c r="CP5738" s="9"/>
      <c r="CQ5738" s="9"/>
      <c r="CR5738" s="9"/>
      <c r="CS5738" s="9"/>
      <c r="CT5738" s="9"/>
      <c r="CU5738" s="9"/>
      <c r="CV5738" s="9"/>
      <c r="CW5738" s="9"/>
      <c r="CX5738" s="9"/>
      <c r="CY5738" s="9"/>
      <c r="CZ5738" s="9"/>
      <c r="DA5738" s="9"/>
      <c r="DB5738" s="9"/>
      <c r="DC5738" s="9"/>
      <c r="DD5738" s="9"/>
      <c r="DE5738" s="9"/>
      <c r="DF5738" s="9"/>
      <c r="DG5738" s="9"/>
      <c r="DH5738" s="9"/>
      <c r="DI5738" s="9"/>
      <c r="DJ5738" s="9"/>
      <c r="DK5738" s="9"/>
      <c r="DL5738" s="9"/>
      <c r="DM5738" s="9"/>
      <c r="DN5738" s="9"/>
      <c r="DO5738" s="9"/>
      <c r="DP5738" s="9"/>
      <c r="DQ5738" s="9"/>
      <c r="DR5738" s="9"/>
      <c r="DS5738" s="9"/>
      <c r="DT5738" s="9"/>
      <c r="DU5738" s="9"/>
      <c r="DV5738" s="9"/>
      <c r="DW5738" s="9"/>
      <c r="DX5738" s="9"/>
      <c r="DY5738" s="9"/>
      <c r="DZ5738" s="9"/>
      <c r="EA5738" s="9"/>
    </row>
    <row r="5739" spans="2:131" ht="19.5" customHeight="1" x14ac:dyDescent="0.25">
      <c r="B5739" s="9"/>
      <c r="D5739" s="9"/>
      <c r="G5739" s="9"/>
      <c r="R5739" s="9"/>
      <c r="S5739" s="9"/>
      <c r="T5739" s="9"/>
      <c r="U5739" s="9"/>
      <c r="V5739" s="9"/>
      <c r="W5739" s="9"/>
      <c r="X5739" s="9"/>
      <c r="Y5739" s="9"/>
      <c r="Z5739" s="9"/>
      <c r="AA5739" s="9"/>
      <c r="AB5739" s="9"/>
      <c r="AC5739" s="9"/>
      <c r="AD5739" s="9"/>
      <c r="AE5739" s="9"/>
      <c r="AF5739" s="55"/>
      <c r="AG5739" s="55"/>
      <c r="AH5739" s="9"/>
      <c r="AI5739" s="9"/>
      <c r="AJ5739" s="9"/>
      <c r="AK5739" s="9"/>
      <c r="AL5739" s="9"/>
      <c r="AM5739" s="9"/>
      <c r="AN5739" s="9"/>
      <c r="AO5739" s="9"/>
      <c r="AP5739" s="9"/>
      <c r="AQ5739" s="9"/>
      <c r="AR5739" s="9"/>
      <c r="AS5739" s="9"/>
      <c r="AT5739" s="9"/>
      <c r="AU5739" s="9"/>
      <c r="AV5739" s="9"/>
      <c r="AW5739" s="9"/>
      <c r="AX5739" s="9"/>
      <c r="AY5739" s="9"/>
      <c r="AZ5739" s="9"/>
      <c r="BA5739" s="9"/>
      <c r="BB5739" s="9"/>
      <c r="BC5739" s="9"/>
      <c r="BD5739" s="9"/>
      <c r="BE5739" s="9"/>
      <c r="BF5739" s="9"/>
      <c r="BG5739" s="9"/>
      <c r="BH5739" s="9"/>
      <c r="BI5739" s="9"/>
      <c r="BJ5739" s="9"/>
      <c r="BK5739" s="9"/>
      <c r="BL5739" s="9"/>
      <c r="BM5739" s="9"/>
      <c r="BN5739" s="9"/>
      <c r="BO5739" s="9"/>
      <c r="BP5739" s="9"/>
      <c r="BQ5739" s="9"/>
      <c r="BT5739" s="9"/>
      <c r="BU5739" s="9"/>
      <c r="BX5739" s="9"/>
      <c r="BY5739" s="9"/>
      <c r="CB5739" s="9"/>
      <c r="CC5739" s="9"/>
      <c r="CF5739" s="9"/>
      <c r="CG5739" s="9"/>
      <c r="CJ5739" s="9"/>
      <c r="CK5739" s="9"/>
      <c r="CN5739" s="9"/>
      <c r="CO5739" s="9"/>
      <c r="CP5739" s="9"/>
      <c r="CQ5739" s="9"/>
      <c r="CR5739" s="9"/>
      <c r="CS5739" s="9"/>
      <c r="CT5739" s="9"/>
      <c r="CU5739" s="9"/>
      <c r="CV5739" s="9"/>
      <c r="CW5739" s="9"/>
      <c r="CX5739" s="9"/>
      <c r="CY5739" s="9"/>
      <c r="CZ5739" s="9"/>
      <c r="DA5739" s="9"/>
      <c r="DB5739" s="9"/>
      <c r="DC5739" s="9"/>
      <c r="DD5739" s="9"/>
      <c r="DE5739" s="9"/>
      <c r="DF5739" s="9"/>
      <c r="DG5739" s="9"/>
      <c r="DH5739" s="9"/>
      <c r="DI5739" s="9"/>
      <c r="DJ5739" s="9"/>
      <c r="DK5739" s="9"/>
      <c r="DL5739" s="9"/>
      <c r="DM5739" s="9"/>
      <c r="DN5739" s="9"/>
      <c r="DO5739" s="9"/>
      <c r="DP5739" s="9"/>
      <c r="DQ5739" s="9"/>
      <c r="DR5739" s="9"/>
      <c r="DS5739" s="9"/>
      <c r="DT5739" s="9"/>
      <c r="DU5739" s="9"/>
      <c r="DV5739" s="9"/>
      <c r="DW5739" s="9"/>
      <c r="DX5739" s="9"/>
      <c r="DY5739" s="9"/>
      <c r="DZ5739" s="9"/>
      <c r="EA5739" s="9"/>
    </row>
    <row r="5740" spans="2:131" ht="19.5" customHeight="1" x14ac:dyDescent="0.25">
      <c r="B5740" s="9"/>
      <c r="D5740" s="9"/>
      <c r="G5740" s="9"/>
      <c r="R5740" s="9"/>
      <c r="S5740" s="9"/>
      <c r="T5740" s="9"/>
      <c r="U5740" s="9"/>
      <c r="V5740" s="9"/>
      <c r="W5740" s="9"/>
      <c r="X5740" s="9"/>
      <c r="Y5740" s="9"/>
      <c r="Z5740" s="9"/>
      <c r="AA5740" s="9"/>
      <c r="AB5740" s="9"/>
      <c r="AC5740" s="9"/>
      <c r="AD5740" s="9"/>
      <c r="AE5740" s="9"/>
      <c r="AF5740" s="55"/>
      <c r="AG5740" s="55"/>
      <c r="AH5740" s="9"/>
      <c r="AI5740" s="9"/>
      <c r="AJ5740" s="9"/>
      <c r="AK5740" s="9"/>
      <c r="AL5740" s="9"/>
      <c r="AM5740" s="9"/>
      <c r="AN5740" s="9"/>
      <c r="AO5740" s="9"/>
      <c r="AP5740" s="9"/>
      <c r="AQ5740" s="9"/>
      <c r="AR5740" s="9"/>
      <c r="AS5740" s="9"/>
      <c r="AT5740" s="9"/>
      <c r="AU5740" s="9"/>
      <c r="AV5740" s="9"/>
      <c r="AW5740" s="9"/>
      <c r="AX5740" s="9"/>
      <c r="AY5740" s="9"/>
      <c r="AZ5740" s="9"/>
      <c r="BA5740" s="9"/>
      <c r="BB5740" s="9"/>
      <c r="BC5740" s="9"/>
      <c r="BD5740" s="9"/>
      <c r="BE5740" s="9"/>
      <c r="BF5740" s="9"/>
      <c r="BG5740" s="9"/>
      <c r="BH5740" s="9"/>
      <c r="BI5740" s="9"/>
      <c r="BJ5740" s="9"/>
      <c r="BK5740" s="9"/>
      <c r="BL5740" s="9"/>
      <c r="BM5740" s="9"/>
      <c r="BN5740" s="9"/>
      <c r="BO5740" s="9"/>
      <c r="BP5740" s="9"/>
      <c r="BQ5740" s="9"/>
      <c r="BT5740" s="9"/>
      <c r="BU5740" s="9"/>
      <c r="BX5740" s="9"/>
      <c r="BY5740" s="9"/>
      <c r="CB5740" s="9"/>
      <c r="CC5740" s="9"/>
      <c r="CF5740" s="9"/>
      <c r="CG5740" s="9"/>
      <c r="CJ5740" s="9"/>
      <c r="CK5740" s="9"/>
      <c r="CN5740" s="9"/>
      <c r="CO5740" s="9"/>
      <c r="CP5740" s="9"/>
      <c r="CQ5740" s="9"/>
      <c r="CR5740" s="9"/>
      <c r="CS5740" s="9"/>
      <c r="CT5740" s="9"/>
      <c r="CU5740" s="9"/>
      <c r="CV5740" s="9"/>
      <c r="CW5740" s="9"/>
      <c r="CX5740" s="9"/>
      <c r="CY5740" s="9"/>
      <c r="CZ5740" s="9"/>
      <c r="DA5740" s="9"/>
      <c r="DB5740" s="9"/>
      <c r="DC5740" s="9"/>
      <c r="DD5740" s="9"/>
      <c r="DE5740" s="9"/>
      <c r="DF5740" s="9"/>
      <c r="DG5740" s="9"/>
      <c r="DH5740" s="9"/>
      <c r="DI5740" s="9"/>
      <c r="DJ5740" s="9"/>
      <c r="DK5740" s="9"/>
      <c r="DL5740" s="9"/>
      <c r="DM5740" s="9"/>
      <c r="DN5740" s="9"/>
      <c r="DO5740" s="9"/>
      <c r="DP5740" s="9"/>
      <c r="DQ5740" s="9"/>
      <c r="DR5740" s="9"/>
      <c r="DS5740" s="9"/>
      <c r="DT5740" s="9"/>
      <c r="DU5740" s="9"/>
      <c r="DV5740" s="9"/>
      <c r="DW5740" s="9"/>
      <c r="DX5740" s="9"/>
      <c r="DY5740" s="9"/>
      <c r="DZ5740" s="9"/>
      <c r="EA5740" s="9"/>
    </row>
    <row r="5741" spans="2:131" ht="19.5" customHeight="1" x14ac:dyDescent="0.25">
      <c r="B5741" s="9"/>
      <c r="D5741" s="9"/>
      <c r="G5741" s="9"/>
      <c r="R5741" s="9"/>
      <c r="S5741" s="9"/>
      <c r="T5741" s="9"/>
      <c r="U5741" s="9"/>
      <c r="V5741" s="9"/>
      <c r="W5741" s="9"/>
      <c r="X5741" s="9"/>
      <c r="Y5741" s="9"/>
      <c r="Z5741" s="9"/>
      <c r="AA5741" s="9"/>
      <c r="AB5741" s="9"/>
      <c r="AC5741" s="9"/>
      <c r="AD5741" s="9"/>
      <c r="AE5741" s="9"/>
      <c r="AF5741" s="55"/>
      <c r="AG5741" s="55"/>
      <c r="AH5741" s="9"/>
      <c r="AI5741" s="9"/>
      <c r="AJ5741" s="9"/>
      <c r="AK5741" s="9"/>
      <c r="AL5741" s="9"/>
      <c r="AM5741" s="9"/>
      <c r="AN5741" s="9"/>
      <c r="AO5741" s="9"/>
      <c r="AP5741" s="9"/>
      <c r="AQ5741" s="9"/>
      <c r="AR5741" s="9"/>
      <c r="AS5741" s="9"/>
      <c r="AT5741" s="9"/>
      <c r="AU5741" s="9"/>
      <c r="AV5741" s="9"/>
      <c r="AW5741" s="9"/>
      <c r="AX5741" s="9"/>
      <c r="AY5741" s="9"/>
      <c r="AZ5741" s="9"/>
      <c r="BA5741" s="9"/>
      <c r="BB5741" s="9"/>
      <c r="BC5741" s="9"/>
      <c r="BD5741" s="9"/>
      <c r="BE5741" s="9"/>
      <c r="BF5741" s="9"/>
      <c r="BG5741" s="9"/>
      <c r="BH5741" s="9"/>
      <c r="BI5741" s="9"/>
      <c r="BJ5741" s="9"/>
      <c r="BK5741" s="9"/>
      <c r="BL5741" s="9"/>
      <c r="BM5741" s="9"/>
      <c r="BN5741" s="9"/>
      <c r="BO5741" s="9"/>
      <c r="BP5741" s="9"/>
      <c r="BQ5741" s="9"/>
      <c r="BT5741" s="9"/>
      <c r="BU5741" s="9"/>
      <c r="BX5741" s="9"/>
      <c r="BY5741" s="9"/>
      <c r="CB5741" s="9"/>
      <c r="CC5741" s="9"/>
      <c r="CF5741" s="9"/>
      <c r="CG5741" s="9"/>
      <c r="CJ5741" s="9"/>
      <c r="CK5741" s="9"/>
      <c r="CN5741" s="9"/>
      <c r="CO5741" s="9"/>
      <c r="CP5741" s="9"/>
      <c r="CQ5741" s="9"/>
      <c r="CR5741" s="9"/>
      <c r="CS5741" s="9"/>
      <c r="CT5741" s="9"/>
      <c r="CU5741" s="9"/>
      <c r="CV5741" s="9"/>
      <c r="CW5741" s="9"/>
      <c r="CX5741" s="9"/>
      <c r="CY5741" s="9"/>
      <c r="CZ5741" s="9"/>
      <c r="DA5741" s="9"/>
      <c r="DB5741" s="9"/>
      <c r="DC5741" s="9"/>
      <c r="DD5741" s="9"/>
      <c r="DE5741" s="9"/>
      <c r="DF5741" s="9"/>
      <c r="DG5741" s="9"/>
      <c r="DH5741" s="9"/>
      <c r="DI5741" s="9"/>
      <c r="DJ5741" s="9"/>
      <c r="DK5741" s="9"/>
      <c r="DL5741" s="9"/>
      <c r="DM5741" s="9"/>
      <c r="DN5741" s="9"/>
      <c r="DO5741" s="9"/>
      <c r="DP5741" s="9"/>
      <c r="DQ5741" s="9"/>
      <c r="DR5741" s="9"/>
      <c r="DS5741" s="9"/>
      <c r="DT5741" s="9"/>
      <c r="DU5741" s="9"/>
      <c r="DV5741" s="9"/>
      <c r="DW5741" s="9"/>
      <c r="DX5741" s="9"/>
      <c r="DY5741" s="9"/>
      <c r="DZ5741" s="9"/>
      <c r="EA5741" s="9"/>
    </row>
    <row r="5742" spans="2:131" ht="19.5" customHeight="1" x14ac:dyDescent="0.25">
      <c r="B5742" s="9"/>
      <c r="D5742" s="9"/>
      <c r="G5742" s="9"/>
      <c r="R5742" s="9"/>
      <c r="S5742" s="9"/>
      <c r="T5742" s="9"/>
      <c r="U5742" s="9"/>
      <c r="V5742" s="9"/>
      <c r="W5742" s="9"/>
      <c r="X5742" s="9"/>
      <c r="Y5742" s="9"/>
      <c r="Z5742" s="9"/>
      <c r="AA5742" s="9"/>
      <c r="AB5742" s="9"/>
      <c r="AC5742" s="9"/>
      <c r="AD5742" s="9"/>
      <c r="AE5742" s="9"/>
      <c r="AF5742" s="55"/>
      <c r="AG5742" s="55"/>
      <c r="AH5742" s="9"/>
      <c r="AI5742" s="9"/>
      <c r="AJ5742" s="9"/>
      <c r="AK5742" s="9"/>
      <c r="AL5742" s="9"/>
      <c r="AM5742" s="9"/>
      <c r="AN5742" s="9"/>
      <c r="AO5742" s="9"/>
      <c r="AP5742" s="9"/>
      <c r="AQ5742" s="9"/>
      <c r="AR5742" s="9"/>
      <c r="AS5742" s="9"/>
      <c r="AT5742" s="9"/>
      <c r="AU5742" s="9"/>
      <c r="AV5742" s="9"/>
      <c r="AW5742" s="9"/>
      <c r="AX5742" s="9"/>
      <c r="AY5742" s="9"/>
      <c r="AZ5742" s="9"/>
      <c r="BA5742" s="9"/>
      <c r="BB5742" s="9"/>
      <c r="BC5742" s="9"/>
      <c r="BD5742" s="9"/>
      <c r="BE5742" s="9"/>
      <c r="BF5742" s="9"/>
      <c r="BG5742" s="9"/>
      <c r="BH5742" s="9"/>
      <c r="BI5742" s="9"/>
      <c r="BJ5742" s="9"/>
      <c r="BK5742" s="9"/>
      <c r="BL5742" s="9"/>
      <c r="BM5742" s="9"/>
      <c r="BN5742" s="9"/>
      <c r="BO5742" s="9"/>
      <c r="BP5742" s="9"/>
      <c r="BQ5742" s="9"/>
      <c r="BT5742" s="9"/>
      <c r="BU5742" s="9"/>
      <c r="BX5742" s="9"/>
      <c r="BY5742" s="9"/>
      <c r="CB5742" s="9"/>
      <c r="CC5742" s="9"/>
      <c r="CF5742" s="9"/>
      <c r="CG5742" s="9"/>
      <c r="CJ5742" s="9"/>
      <c r="CK5742" s="9"/>
      <c r="CN5742" s="9"/>
      <c r="CO5742" s="9"/>
      <c r="CP5742" s="9"/>
      <c r="CQ5742" s="9"/>
      <c r="CR5742" s="9"/>
      <c r="CS5742" s="9"/>
      <c r="CT5742" s="9"/>
      <c r="CU5742" s="9"/>
      <c r="CV5742" s="9"/>
      <c r="CW5742" s="9"/>
      <c r="CX5742" s="9"/>
      <c r="CY5742" s="9"/>
      <c r="CZ5742" s="9"/>
      <c r="DA5742" s="9"/>
      <c r="DB5742" s="9"/>
      <c r="DC5742" s="9"/>
      <c r="DD5742" s="9"/>
      <c r="DE5742" s="9"/>
      <c r="DF5742" s="9"/>
      <c r="DG5742" s="9"/>
      <c r="DH5742" s="9"/>
      <c r="DI5742" s="9"/>
      <c r="DJ5742" s="9"/>
      <c r="DK5742" s="9"/>
      <c r="DL5742" s="9"/>
      <c r="DM5742" s="9"/>
      <c r="DN5742" s="9"/>
      <c r="DO5742" s="9"/>
      <c r="DP5742" s="9"/>
      <c r="DQ5742" s="9"/>
      <c r="DR5742" s="9"/>
      <c r="DS5742" s="9"/>
      <c r="DT5742" s="9"/>
      <c r="DU5742" s="9"/>
      <c r="DV5742" s="9"/>
      <c r="DW5742" s="9"/>
      <c r="DX5742" s="9"/>
      <c r="DY5742" s="9"/>
      <c r="DZ5742" s="9"/>
      <c r="EA5742" s="9"/>
    </row>
    <row r="5743" spans="2:131" ht="19.5" customHeight="1" x14ac:dyDescent="0.25">
      <c r="B5743" s="9"/>
      <c r="D5743" s="9"/>
      <c r="G5743" s="9"/>
      <c r="R5743" s="9"/>
      <c r="S5743" s="9"/>
      <c r="T5743" s="9"/>
      <c r="U5743" s="9"/>
      <c r="V5743" s="9"/>
      <c r="W5743" s="9"/>
      <c r="X5743" s="9"/>
      <c r="Y5743" s="9"/>
      <c r="Z5743" s="9"/>
      <c r="AA5743" s="9"/>
      <c r="AB5743" s="9"/>
      <c r="AC5743" s="9"/>
      <c r="AD5743" s="9"/>
      <c r="AE5743" s="9"/>
      <c r="AF5743" s="55"/>
      <c r="AG5743" s="55"/>
      <c r="AH5743" s="9"/>
      <c r="AI5743" s="9"/>
      <c r="AJ5743" s="9"/>
      <c r="AK5743" s="9"/>
      <c r="AL5743" s="9"/>
      <c r="AM5743" s="9"/>
      <c r="AN5743" s="9"/>
      <c r="AO5743" s="9"/>
      <c r="AP5743" s="9"/>
      <c r="AQ5743" s="9"/>
      <c r="AR5743" s="9"/>
      <c r="AS5743" s="9"/>
      <c r="AT5743" s="9"/>
      <c r="AU5743" s="9"/>
      <c r="AV5743" s="9"/>
      <c r="AW5743" s="9"/>
      <c r="AX5743" s="9"/>
      <c r="AY5743" s="9"/>
      <c r="AZ5743" s="9"/>
      <c r="BA5743" s="9"/>
      <c r="BB5743" s="9"/>
      <c r="BC5743" s="9"/>
      <c r="BD5743" s="9"/>
      <c r="BE5743" s="9"/>
      <c r="BF5743" s="9"/>
      <c r="BG5743" s="9"/>
      <c r="BH5743" s="9"/>
      <c r="BI5743" s="9"/>
      <c r="BJ5743" s="9"/>
      <c r="BK5743" s="9"/>
      <c r="BL5743" s="9"/>
      <c r="BM5743" s="9"/>
      <c r="BN5743" s="9"/>
      <c r="BO5743" s="9"/>
      <c r="BP5743" s="9"/>
      <c r="BQ5743" s="9"/>
      <c r="BT5743" s="9"/>
      <c r="BU5743" s="9"/>
      <c r="BX5743" s="9"/>
      <c r="BY5743" s="9"/>
      <c r="CB5743" s="9"/>
      <c r="CC5743" s="9"/>
      <c r="CF5743" s="9"/>
      <c r="CG5743" s="9"/>
      <c r="CJ5743" s="9"/>
      <c r="CK5743" s="9"/>
      <c r="CN5743" s="9"/>
      <c r="CO5743" s="9"/>
      <c r="CP5743" s="9"/>
      <c r="CQ5743" s="9"/>
      <c r="CR5743" s="9"/>
      <c r="CS5743" s="9"/>
      <c r="CT5743" s="9"/>
      <c r="CU5743" s="9"/>
      <c r="CV5743" s="9"/>
      <c r="CW5743" s="9"/>
      <c r="CX5743" s="9"/>
      <c r="CY5743" s="9"/>
      <c r="CZ5743" s="9"/>
      <c r="DA5743" s="9"/>
      <c r="DB5743" s="9"/>
      <c r="DC5743" s="9"/>
      <c r="DD5743" s="9"/>
      <c r="DE5743" s="9"/>
      <c r="DF5743" s="9"/>
      <c r="DG5743" s="9"/>
      <c r="DH5743" s="9"/>
      <c r="DI5743" s="9"/>
      <c r="DJ5743" s="9"/>
      <c r="DK5743" s="9"/>
      <c r="DL5743" s="9"/>
      <c r="DM5743" s="9"/>
      <c r="DN5743" s="9"/>
      <c r="DO5743" s="9"/>
      <c r="DP5743" s="9"/>
      <c r="DQ5743" s="9"/>
      <c r="DR5743" s="9"/>
      <c r="DS5743" s="9"/>
      <c r="DT5743" s="9"/>
      <c r="DU5743" s="9"/>
      <c r="DV5743" s="9"/>
      <c r="DW5743" s="9"/>
      <c r="DX5743" s="9"/>
      <c r="DY5743" s="9"/>
      <c r="DZ5743" s="9"/>
      <c r="EA5743" s="9"/>
    </row>
    <row r="5744" spans="2:131" ht="19.5" customHeight="1" x14ac:dyDescent="0.25">
      <c r="B5744" s="9"/>
      <c r="D5744" s="9"/>
      <c r="G5744" s="9"/>
      <c r="R5744" s="9"/>
      <c r="S5744" s="9"/>
      <c r="T5744" s="9"/>
      <c r="U5744" s="9"/>
      <c r="V5744" s="9"/>
      <c r="W5744" s="9"/>
      <c r="X5744" s="9"/>
      <c r="Y5744" s="9"/>
      <c r="Z5744" s="9"/>
      <c r="AA5744" s="9"/>
      <c r="AB5744" s="9"/>
      <c r="AC5744" s="9"/>
      <c r="AD5744" s="9"/>
      <c r="AE5744" s="9"/>
      <c r="AF5744" s="55"/>
      <c r="AG5744" s="55"/>
      <c r="AH5744" s="9"/>
      <c r="AI5744" s="9"/>
      <c r="AJ5744" s="9"/>
      <c r="AK5744" s="9"/>
      <c r="AL5744" s="9"/>
      <c r="AM5744" s="9"/>
      <c r="AN5744" s="9"/>
      <c r="AO5744" s="9"/>
      <c r="AP5744" s="9"/>
      <c r="AQ5744" s="9"/>
      <c r="AR5744" s="9"/>
      <c r="AS5744" s="9"/>
      <c r="AT5744" s="9"/>
      <c r="AU5744" s="9"/>
      <c r="AV5744" s="9"/>
      <c r="AW5744" s="9"/>
      <c r="AX5744" s="9"/>
      <c r="AY5744" s="9"/>
      <c r="AZ5744" s="9"/>
      <c r="BA5744" s="9"/>
      <c r="BB5744" s="9"/>
      <c r="BC5744" s="9"/>
      <c r="BD5744" s="9"/>
      <c r="BE5744" s="9"/>
      <c r="BF5744" s="9"/>
      <c r="BG5744" s="9"/>
      <c r="BH5744" s="9"/>
      <c r="BI5744" s="9"/>
      <c r="BJ5744" s="9"/>
      <c r="BK5744" s="9"/>
      <c r="BL5744" s="9"/>
      <c r="BM5744" s="9"/>
      <c r="BN5744" s="9"/>
      <c r="BO5744" s="9"/>
      <c r="BP5744" s="9"/>
      <c r="BQ5744" s="9"/>
      <c r="BT5744" s="9"/>
      <c r="BU5744" s="9"/>
      <c r="BX5744" s="9"/>
      <c r="BY5744" s="9"/>
      <c r="CB5744" s="9"/>
      <c r="CC5744" s="9"/>
      <c r="CF5744" s="9"/>
      <c r="CG5744" s="9"/>
      <c r="CJ5744" s="9"/>
      <c r="CK5744" s="9"/>
      <c r="CN5744" s="9"/>
      <c r="CO5744" s="9"/>
      <c r="CP5744" s="9"/>
      <c r="CQ5744" s="9"/>
      <c r="CR5744" s="9"/>
      <c r="CS5744" s="9"/>
      <c r="CT5744" s="9"/>
      <c r="CU5744" s="9"/>
      <c r="CV5744" s="9"/>
      <c r="CW5744" s="9"/>
      <c r="CX5744" s="9"/>
      <c r="CY5744" s="9"/>
      <c r="CZ5744" s="9"/>
      <c r="DA5744" s="9"/>
      <c r="DB5744" s="9"/>
      <c r="DC5744" s="9"/>
      <c r="DD5744" s="9"/>
      <c r="DE5744" s="9"/>
      <c r="DF5744" s="9"/>
      <c r="DG5744" s="9"/>
      <c r="DH5744" s="9"/>
      <c r="DI5744" s="9"/>
      <c r="DJ5744" s="9"/>
      <c r="DK5744" s="9"/>
      <c r="DL5744" s="9"/>
      <c r="DM5744" s="9"/>
      <c r="DN5744" s="9"/>
      <c r="DO5744" s="9"/>
      <c r="DP5744" s="9"/>
      <c r="DQ5744" s="9"/>
      <c r="DR5744" s="9"/>
      <c r="DS5744" s="9"/>
      <c r="DT5744" s="9"/>
      <c r="DU5744" s="9"/>
      <c r="DV5744" s="9"/>
      <c r="DW5744" s="9"/>
      <c r="DX5744" s="9"/>
      <c r="DY5744" s="9"/>
      <c r="DZ5744" s="9"/>
      <c r="EA5744" s="9"/>
    </row>
    <row r="5745" spans="2:131" ht="19.5" customHeight="1" x14ac:dyDescent="0.25">
      <c r="B5745" s="9"/>
      <c r="D5745" s="9"/>
      <c r="G5745" s="9"/>
      <c r="R5745" s="9"/>
      <c r="S5745" s="9"/>
      <c r="T5745" s="9"/>
      <c r="U5745" s="9"/>
      <c r="V5745" s="9"/>
      <c r="W5745" s="9"/>
      <c r="X5745" s="9"/>
      <c r="Y5745" s="9"/>
      <c r="Z5745" s="9"/>
      <c r="AA5745" s="9"/>
      <c r="AB5745" s="9"/>
      <c r="AC5745" s="9"/>
      <c r="AD5745" s="9"/>
      <c r="AE5745" s="9"/>
      <c r="AF5745" s="55"/>
      <c r="AG5745" s="55"/>
      <c r="AH5745" s="9"/>
      <c r="AI5745" s="9"/>
      <c r="AJ5745" s="9"/>
      <c r="AK5745" s="9"/>
      <c r="AL5745" s="9"/>
      <c r="AM5745" s="9"/>
      <c r="AN5745" s="9"/>
      <c r="AO5745" s="9"/>
      <c r="AP5745" s="9"/>
      <c r="AQ5745" s="9"/>
      <c r="AR5745" s="9"/>
      <c r="AS5745" s="9"/>
      <c r="AT5745" s="9"/>
      <c r="AU5745" s="9"/>
      <c r="AV5745" s="9"/>
      <c r="AW5745" s="9"/>
      <c r="AX5745" s="9"/>
      <c r="AY5745" s="9"/>
      <c r="AZ5745" s="9"/>
      <c r="BA5745" s="9"/>
      <c r="BB5745" s="9"/>
      <c r="BC5745" s="9"/>
      <c r="BD5745" s="9"/>
      <c r="BE5745" s="9"/>
      <c r="BF5745" s="9"/>
      <c r="BG5745" s="9"/>
      <c r="BH5745" s="9"/>
      <c r="BI5745" s="9"/>
      <c r="BJ5745" s="9"/>
      <c r="BK5745" s="9"/>
      <c r="BL5745" s="9"/>
      <c r="BM5745" s="9"/>
      <c r="BN5745" s="9"/>
      <c r="BO5745" s="9"/>
      <c r="BP5745" s="9"/>
      <c r="BQ5745" s="9"/>
      <c r="BT5745" s="9"/>
      <c r="BU5745" s="9"/>
      <c r="BX5745" s="9"/>
      <c r="BY5745" s="9"/>
      <c r="CB5745" s="9"/>
      <c r="CC5745" s="9"/>
      <c r="CF5745" s="9"/>
      <c r="CG5745" s="9"/>
      <c r="CJ5745" s="9"/>
      <c r="CK5745" s="9"/>
      <c r="CN5745" s="9"/>
      <c r="CO5745" s="9"/>
      <c r="CP5745" s="9"/>
      <c r="CQ5745" s="9"/>
      <c r="CR5745" s="9"/>
      <c r="CS5745" s="9"/>
      <c r="CT5745" s="9"/>
      <c r="CU5745" s="9"/>
      <c r="CV5745" s="9"/>
      <c r="CW5745" s="9"/>
      <c r="CX5745" s="9"/>
      <c r="CY5745" s="9"/>
      <c r="CZ5745" s="9"/>
      <c r="DA5745" s="9"/>
      <c r="DB5745" s="9"/>
      <c r="DC5745" s="9"/>
      <c r="DD5745" s="9"/>
      <c r="DE5745" s="9"/>
      <c r="DF5745" s="9"/>
      <c r="DG5745" s="9"/>
      <c r="DH5745" s="9"/>
      <c r="DI5745" s="9"/>
      <c r="DJ5745" s="9"/>
      <c r="DK5745" s="9"/>
      <c r="DL5745" s="9"/>
      <c r="DM5745" s="9"/>
      <c r="DN5745" s="9"/>
      <c r="DO5745" s="9"/>
      <c r="DP5745" s="9"/>
      <c r="DQ5745" s="9"/>
      <c r="DR5745" s="9"/>
      <c r="DS5745" s="9"/>
      <c r="DT5745" s="9"/>
      <c r="DU5745" s="9"/>
      <c r="DV5745" s="9"/>
      <c r="DW5745" s="9"/>
      <c r="DX5745" s="9"/>
      <c r="DY5745" s="9"/>
      <c r="DZ5745" s="9"/>
      <c r="EA5745" s="9"/>
    </row>
    <row r="5746" spans="2:131" ht="19.5" customHeight="1" x14ac:dyDescent="0.25">
      <c r="B5746" s="9"/>
      <c r="D5746" s="9"/>
      <c r="G5746" s="9"/>
      <c r="R5746" s="9"/>
      <c r="S5746" s="9"/>
      <c r="T5746" s="9"/>
      <c r="U5746" s="9"/>
      <c r="V5746" s="9"/>
      <c r="W5746" s="9"/>
      <c r="X5746" s="9"/>
      <c r="Y5746" s="9"/>
      <c r="Z5746" s="9"/>
      <c r="AA5746" s="9"/>
      <c r="AB5746" s="9"/>
      <c r="AC5746" s="9"/>
      <c r="AD5746" s="9"/>
      <c r="AE5746" s="9"/>
      <c r="AF5746" s="55"/>
      <c r="AG5746" s="55"/>
      <c r="AH5746" s="9"/>
      <c r="AI5746" s="9"/>
      <c r="AJ5746" s="9"/>
      <c r="AK5746" s="9"/>
      <c r="AL5746" s="9"/>
      <c r="AM5746" s="9"/>
      <c r="AN5746" s="9"/>
      <c r="AO5746" s="9"/>
      <c r="AP5746" s="9"/>
      <c r="AQ5746" s="9"/>
      <c r="AR5746" s="9"/>
      <c r="AS5746" s="9"/>
      <c r="AT5746" s="9"/>
      <c r="AU5746" s="9"/>
      <c r="AV5746" s="9"/>
      <c r="AW5746" s="9"/>
      <c r="AX5746" s="9"/>
      <c r="AY5746" s="9"/>
      <c r="AZ5746" s="9"/>
      <c r="BA5746" s="9"/>
      <c r="BB5746" s="9"/>
      <c r="BC5746" s="9"/>
      <c r="BD5746" s="9"/>
      <c r="BE5746" s="9"/>
      <c r="BF5746" s="9"/>
      <c r="BG5746" s="9"/>
      <c r="BH5746" s="9"/>
      <c r="BI5746" s="9"/>
      <c r="BJ5746" s="9"/>
      <c r="BK5746" s="9"/>
      <c r="BL5746" s="9"/>
      <c r="BM5746" s="9"/>
      <c r="BN5746" s="9"/>
      <c r="BO5746" s="9"/>
      <c r="BP5746" s="9"/>
      <c r="BQ5746" s="9"/>
      <c r="BT5746" s="9"/>
      <c r="BU5746" s="9"/>
      <c r="BX5746" s="9"/>
      <c r="BY5746" s="9"/>
      <c r="CB5746" s="9"/>
      <c r="CC5746" s="9"/>
      <c r="CF5746" s="9"/>
      <c r="CG5746" s="9"/>
      <c r="CJ5746" s="9"/>
      <c r="CK5746" s="9"/>
      <c r="CN5746" s="9"/>
      <c r="CO5746" s="9"/>
      <c r="CP5746" s="9"/>
      <c r="CQ5746" s="9"/>
      <c r="CR5746" s="9"/>
      <c r="CS5746" s="9"/>
      <c r="CT5746" s="9"/>
      <c r="CU5746" s="9"/>
      <c r="CV5746" s="9"/>
      <c r="CW5746" s="9"/>
      <c r="CX5746" s="9"/>
      <c r="CY5746" s="9"/>
      <c r="CZ5746" s="9"/>
      <c r="DA5746" s="9"/>
      <c r="DB5746" s="9"/>
      <c r="DC5746" s="9"/>
      <c r="DD5746" s="9"/>
      <c r="DE5746" s="9"/>
      <c r="DF5746" s="9"/>
      <c r="DG5746" s="9"/>
      <c r="DH5746" s="9"/>
      <c r="DI5746" s="9"/>
      <c r="DJ5746" s="9"/>
      <c r="DK5746" s="9"/>
      <c r="DL5746" s="9"/>
      <c r="DM5746" s="9"/>
      <c r="DN5746" s="9"/>
      <c r="DO5746" s="9"/>
      <c r="DP5746" s="9"/>
      <c r="DQ5746" s="9"/>
      <c r="DR5746" s="9"/>
      <c r="DS5746" s="9"/>
      <c r="DT5746" s="9"/>
      <c r="DU5746" s="9"/>
      <c r="DV5746" s="9"/>
      <c r="DW5746" s="9"/>
      <c r="DX5746" s="9"/>
      <c r="DY5746" s="9"/>
      <c r="DZ5746" s="9"/>
      <c r="EA5746" s="9"/>
    </row>
    <row r="5747" spans="2:131" ht="19.5" customHeight="1" x14ac:dyDescent="0.25">
      <c r="B5747" s="9"/>
      <c r="D5747" s="9"/>
      <c r="G5747" s="9"/>
      <c r="R5747" s="9"/>
      <c r="S5747" s="9"/>
      <c r="T5747" s="9"/>
      <c r="U5747" s="9"/>
      <c r="V5747" s="9"/>
      <c r="W5747" s="9"/>
      <c r="X5747" s="9"/>
      <c r="Y5747" s="9"/>
      <c r="Z5747" s="9"/>
      <c r="AA5747" s="9"/>
      <c r="AB5747" s="9"/>
      <c r="AC5747" s="9"/>
      <c r="AD5747" s="9"/>
      <c r="AE5747" s="9"/>
      <c r="AF5747" s="55"/>
      <c r="AG5747" s="55"/>
      <c r="AH5747" s="9"/>
      <c r="AI5747" s="9"/>
      <c r="AJ5747" s="9"/>
      <c r="AK5747" s="9"/>
      <c r="AL5747" s="9"/>
      <c r="AM5747" s="9"/>
      <c r="AN5747" s="9"/>
      <c r="AO5747" s="9"/>
      <c r="AP5747" s="9"/>
      <c r="AQ5747" s="9"/>
      <c r="AR5747" s="9"/>
      <c r="AS5747" s="9"/>
      <c r="AT5747" s="9"/>
      <c r="AU5747" s="9"/>
      <c r="AV5747" s="9"/>
      <c r="AW5747" s="9"/>
      <c r="AX5747" s="9"/>
      <c r="AY5747" s="9"/>
      <c r="AZ5747" s="9"/>
      <c r="BA5747" s="9"/>
      <c r="BB5747" s="9"/>
      <c r="BC5747" s="9"/>
      <c r="BD5747" s="9"/>
      <c r="BE5747" s="9"/>
      <c r="BF5747" s="9"/>
      <c r="BG5747" s="9"/>
      <c r="BH5747" s="9"/>
      <c r="BI5747" s="9"/>
      <c r="BJ5747" s="9"/>
      <c r="BK5747" s="9"/>
      <c r="BL5747" s="9"/>
      <c r="BM5747" s="9"/>
      <c r="BN5747" s="9"/>
      <c r="BO5747" s="9"/>
      <c r="BP5747" s="9"/>
      <c r="BQ5747" s="9"/>
      <c r="BT5747" s="9"/>
      <c r="BU5747" s="9"/>
      <c r="BX5747" s="9"/>
      <c r="BY5747" s="9"/>
      <c r="CB5747" s="9"/>
      <c r="CC5747" s="9"/>
      <c r="CF5747" s="9"/>
      <c r="CG5747" s="9"/>
      <c r="CJ5747" s="9"/>
      <c r="CK5747" s="9"/>
      <c r="CN5747" s="9"/>
      <c r="CO5747" s="9"/>
      <c r="CP5747" s="9"/>
      <c r="CQ5747" s="9"/>
      <c r="CR5747" s="9"/>
      <c r="CS5747" s="9"/>
      <c r="CT5747" s="9"/>
      <c r="CU5747" s="9"/>
      <c r="CV5747" s="9"/>
      <c r="CW5747" s="9"/>
      <c r="CX5747" s="9"/>
      <c r="CY5747" s="9"/>
      <c r="CZ5747" s="9"/>
      <c r="DA5747" s="9"/>
      <c r="DB5747" s="9"/>
      <c r="DC5747" s="9"/>
      <c r="DD5747" s="9"/>
      <c r="DE5747" s="9"/>
      <c r="DF5747" s="9"/>
      <c r="DG5747" s="9"/>
      <c r="DH5747" s="9"/>
      <c r="DI5747" s="9"/>
      <c r="DJ5747" s="9"/>
      <c r="DK5747" s="9"/>
      <c r="DL5747" s="9"/>
      <c r="DM5747" s="9"/>
      <c r="DN5747" s="9"/>
      <c r="DO5747" s="9"/>
      <c r="DP5747" s="9"/>
      <c r="DQ5747" s="9"/>
      <c r="DR5747" s="9"/>
      <c r="DS5747" s="9"/>
      <c r="DT5747" s="9"/>
      <c r="DU5747" s="9"/>
      <c r="DV5747" s="9"/>
      <c r="DW5747" s="9"/>
      <c r="DX5747" s="9"/>
      <c r="DY5747" s="9"/>
      <c r="DZ5747" s="9"/>
      <c r="EA5747" s="9"/>
    </row>
    <row r="5748" spans="2:131" ht="19.5" customHeight="1" x14ac:dyDescent="0.25">
      <c r="B5748" s="9"/>
      <c r="D5748" s="9"/>
      <c r="G5748" s="9"/>
      <c r="R5748" s="9"/>
      <c r="S5748" s="9"/>
      <c r="T5748" s="9"/>
      <c r="U5748" s="9"/>
      <c r="V5748" s="9"/>
      <c r="W5748" s="9"/>
      <c r="X5748" s="9"/>
      <c r="Y5748" s="9"/>
      <c r="Z5748" s="9"/>
      <c r="AA5748" s="9"/>
      <c r="AB5748" s="9"/>
      <c r="AC5748" s="9"/>
      <c r="AD5748" s="9"/>
      <c r="AE5748" s="9"/>
      <c r="AF5748" s="55"/>
      <c r="AG5748" s="55"/>
      <c r="AH5748" s="9"/>
      <c r="AI5748" s="9"/>
      <c r="AJ5748" s="9"/>
      <c r="AK5748" s="9"/>
      <c r="AL5748" s="9"/>
      <c r="AM5748" s="9"/>
      <c r="AN5748" s="9"/>
      <c r="AO5748" s="9"/>
      <c r="AP5748" s="9"/>
      <c r="AQ5748" s="9"/>
      <c r="AR5748" s="9"/>
      <c r="AS5748" s="9"/>
      <c r="AT5748" s="9"/>
      <c r="AU5748" s="9"/>
      <c r="AV5748" s="9"/>
      <c r="AW5748" s="9"/>
      <c r="AX5748" s="9"/>
      <c r="AY5748" s="9"/>
      <c r="AZ5748" s="9"/>
      <c r="BA5748" s="9"/>
      <c r="BB5748" s="9"/>
      <c r="BC5748" s="9"/>
      <c r="BD5748" s="9"/>
      <c r="BE5748" s="9"/>
      <c r="BF5748" s="9"/>
      <c r="BG5748" s="9"/>
      <c r="BH5748" s="9"/>
      <c r="BI5748" s="9"/>
      <c r="BJ5748" s="9"/>
      <c r="BK5748" s="9"/>
      <c r="BL5748" s="9"/>
      <c r="BM5748" s="9"/>
      <c r="BN5748" s="9"/>
      <c r="BO5748" s="9"/>
      <c r="BP5748" s="9"/>
      <c r="BQ5748" s="9"/>
      <c r="BT5748" s="9"/>
      <c r="BU5748" s="9"/>
      <c r="BX5748" s="9"/>
      <c r="BY5748" s="9"/>
      <c r="CB5748" s="9"/>
      <c r="CC5748" s="9"/>
      <c r="CF5748" s="9"/>
      <c r="CG5748" s="9"/>
      <c r="CJ5748" s="9"/>
      <c r="CK5748" s="9"/>
      <c r="CN5748" s="9"/>
      <c r="CO5748" s="9"/>
      <c r="CP5748" s="9"/>
      <c r="CQ5748" s="9"/>
      <c r="CR5748" s="9"/>
      <c r="CS5748" s="9"/>
      <c r="CT5748" s="9"/>
      <c r="CU5748" s="9"/>
      <c r="CV5748" s="9"/>
      <c r="CW5748" s="9"/>
      <c r="CX5748" s="9"/>
      <c r="CY5748" s="9"/>
      <c r="CZ5748" s="9"/>
      <c r="DA5748" s="9"/>
      <c r="DB5748" s="9"/>
      <c r="DC5748" s="9"/>
      <c r="DD5748" s="9"/>
      <c r="DE5748" s="9"/>
      <c r="DF5748" s="9"/>
      <c r="DG5748" s="9"/>
      <c r="DH5748" s="9"/>
      <c r="DI5748" s="9"/>
      <c r="DJ5748" s="9"/>
      <c r="DK5748" s="9"/>
      <c r="DL5748" s="9"/>
      <c r="DM5748" s="9"/>
      <c r="DN5748" s="9"/>
      <c r="DO5748" s="9"/>
      <c r="DP5748" s="9"/>
      <c r="DQ5748" s="9"/>
      <c r="DR5748" s="9"/>
      <c r="DS5748" s="9"/>
      <c r="DT5748" s="9"/>
      <c r="DU5748" s="9"/>
      <c r="DV5748" s="9"/>
      <c r="DW5748" s="9"/>
      <c r="DX5748" s="9"/>
      <c r="DY5748" s="9"/>
      <c r="DZ5748" s="9"/>
      <c r="EA5748" s="9"/>
    </row>
    <row r="5749" spans="2:131" ht="19.5" customHeight="1" x14ac:dyDescent="0.25">
      <c r="B5749" s="9"/>
      <c r="D5749" s="9"/>
      <c r="G5749" s="9"/>
      <c r="R5749" s="9"/>
      <c r="S5749" s="9"/>
      <c r="T5749" s="9"/>
      <c r="U5749" s="9"/>
      <c r="V5749" s="9"/>
      <c r="W5749" s="9"/>
      <c r="X5749" s="9"/>
      <c r="Y5749" s="9"/>
      <c r="Z5749" s="9"/>
      <c r="AA5749" s="9"/>
      <c r="AB5749" s="9"/>
      <c r="AC5749" s="9"/>
      <c r="AD5749" s="9"/>
      <c r="AE5749" s="9"/>
      <c r="AF5749" s="55"/>
      <c r="AG5749" s="55"/>
      <c r="AH5749" s="9"/>
      <c r="AI5749" s="9"/>
      <c r="AJ5749" s="9"/>
      <c r="AK5749" s="9"/>
      <c r="AL5749" s="9"/>
      <c r="AM5749" s="9"/>
      <c r="AN5749" s="9"/>
      <c r="AO5749" s="9"/>
      <c r="AP5749" s="9"/>
      <c r="AQ5749" s="9"/>
      <c r="AR5749" s="9"/>
      <c r="AS5749" s="9"/>
      <c r="AT5749" s="9"/>
      <c r="AU5749" s="9"/>
      <c r="AV5749" s="9"/>
      <c r="AW5749" s="9"/>
      <c r="AX5749" s="9"/>
      <c r="AY5749" s="9"/>
      <c r="AZ5749" s="9"/>
      <c r="BA5749" s="9"/>
      <c r="BB5749" s="9"/>
      <c r="BC5749" s="9"/>
      <c r="BD5749" s="9"/>
      <c r="BE5749" s="9"/>
      <c r="BF5749" s="9"/>
      <c r="BG5749" s="9"/>
      <c r="BH5749" s="9"/>
      <c r="BI5749" s="9"/>
      <c r="BJ5749" s="9"/>
      <c r="BK5749" s="9"/>
      <c r="BL5749" s="9"/>
      <c r="BM5749" s="9"/>
      <c r="BN5749" s="9"/>
      <c r="BO5749" s="9"/>
      <c r="BP5749" s="9"/>
      <c r="BQ5749" s="9"/>
      <c r="BT5749" s="9"/>
      <c r="BU5749" s="9"/>
      <c r="BX5749" s="9"/>
      <c r="BY5749" s="9"/>
      <c r="CB5749" s="9"/>
      <c r="CC5749" s="9"/>
      <c r="CF5749" s="9"/>
      <c r="CG5749" s="9"/>
      <c r="CJ5749" s="9"/>
      <c r="CK5749" s="9"/>
      <c r="CN5749" s="9"/>
      <c r="CO5749" s="9"/>
      <c r="CP5749" s="9"/>
      <c r="CQ5749" s="9"/>
      <c r="CR5749" s="9"/>
      <c r="CS5749" s="9"/>
      <c r="CT5749" s="9"/>
      <c r="CU5749" s="9"/>
      <c r="CV5749" s="9"/>
      <c r="CW5749" s="9"/>
      <c r="CX5749" s="9"/>
      <c r="CY5749" s="9"/>
      <c r="CZ5749" s="9"/>
      <c r="DA5749" s="9"/>
      <c r="DB5749" s="9"/>
      <c r="DC5749" s="9"/>
      <c r="DD5749" s="9"/>
      <c r="DE5749" s="9"/>
      <c r="DF5749" s="9"/>
      <c r="DG5749" s="9"/>
      <c r="DH5749" s="9"/>
      <c r="DI5749" s="9"/>
      <c r="DJ5749" s="9"/>
      <c r="DK5749" s="9"/>
      <c r="DL5749" s="9"/>
      <c r="DM5749" s="9"/>
      <c r="DN5749" s="9"/>
      <c r="DO5749" s="9"/>
      <c r="DP5749" s="9"/>
      <c r="DQ5749" s="9"/>
      <c r="DR5749" s="9"/>
      <c r="DS5749" s="9"/>
      <c r="DT5749" s="9"/>
      <c r="DU5749" s="9"/>
      <c r="DV5749" s="9"/>
      <c r="DW5749" s="9"/>
      <c r="DX5749" s="9"/>
      <c r="DY5749" s="9"/>
      <c r="DZ5749" s="9"/>
      <c r="EA5749" s="9"/>
    </row>
    <row r="5750" spans="2:131" ht="19.5" customHeight="1" x14ac:dyDescent="0.25">
      <c r="B5750" s="9"/>
      <c r="D5750" s="9"/>
      <c r="G5750" s="9"/>
      <c r="R5750" s="9"/>
      <c r="S5750" s="9"/>
      <c r="T5750" s="9"/>
      <c r="U5750" s="9"/>
      <c r="V5750" s="9"/>
      <c r="W5750" s="9"/>
      <c r="X5750" s="9"/>
      <c r="Y5750" s="9"/>
      <c r="Z5750" s="9"/>
      <c r="AA5750" s="9"/>
      <c r="AB5750" s="9"/>
      <c r="AC5750" s="9"/>
      <c r="AD5750" s="9"/>
      <c r="AE5750" s="9"/>
      <c r="AF5750" s="55"/>
      <c r="AG5750" s="55"/>
      <c r="AH5750" s="9"/>
      <c r="AI5750" s="9"/>
      <c r="AJ5750" s="9"/>
      <c r="AK5750" s="9"/>
      <c r="AL5750" s="9"/>
      <c r="AM5750" s="9"/>
      <c r="AN5750" s="9"/>
      <c r="AO5750" s="9"/>
      <c r="AP5750" s="9"/>
      <c r="AQ5750" s="9"/>
      <c r="AR5750" s="9"/>
      <c r="AS5750" s="9"/>
      <c r="AT5750" s="9"/>
      <c r="AU5750" s="9"/>
      <c r="AV5750" s="9"/>
      <c r="AW5750" s="9"/>
      <c r="AX5750" s="9"/>
      <c r="AY5750" s="9"/>
      <c r="AZ5750" s="9"/>
      <c r="BA5750" s="9"/>
      <c r="BB5750" s="9"/>
      <c r="BC5750" s="9"/>
      <c r="BD5750" s="9"/>
      <c r="BE5750" s="9"/>
      <c r="BF5750" s="9"/>
      <c r="BG5750" s="9"/>
      <c r="BH5750" s="9"/>
      <c r="BI5750" s="9"/>
      <c r="BJ5750" s="9"/>
      <c r="BK5750" s="9"/>
      <c r="BL5750" s="9"/>
      <c r="BM5750" s="9"/>
      <c r="BN5750" s="9"/>
      <c r="BO5750" s="9"/>
      <c r="BP5750" s="9"/>
      <c r="BQ5750" s="9"/>
      <c r="BT5750" s="9"/>
      <c r="BU5750" s="9"/>
      <c r="BX5750" s="9"/>
      <c r="BY5750" s="9"/>
      <c r="CB5750" s="9"/>
      <c r="CC5750" s="9"/>
      <c r="CF5750" s="9"/>
      <c r="CG5750" s="9"/>
      <c r="CJ5750" s="9"/>
      <c r="CK5750" s="9"/>
      <c r="CN5750" s="9"/>
      <c r="CO5750" s="9"/>
      <c r="CP5750" s="9"/>
      <c r="CQ5750" s="9"/>
      <c r="CR5750" s="9"/>
      <c r="CS5750" s="9"/>
      <c r="CT5750" s="9"/>
      <c r="CU5750" s="9"/>
      <c r="CV5750" s="9"/>
      <c r="CW5750" s="9"/>
      <c r="CX5750" s="9"/>
      <c r="CY5750" s="9"/>
      <c r="CZ5750" s="9"/>
      <c r="DA5750" s="9"/>
      <c r="DB5750" s="9"/>
      <c r="DC5750" s="9"/>
      <c r="DD5750" s="9"/>
      <c r="DE5750" s="9"/>
      <c r="DF5750" s="9"/>
      <c r="DG5750" s="9"/>
      <c r="DH5750" s="9"/>
      <c r="DI5750" s="9"/>
      <c r="DJ5750" s="9"/>
      <c r="DK5750" s="9"/>
      <c r="DL5750" s="9"/>
      <c r="DM5750" s="9"/>
      <c r="DN5750" s="9"/>
      <c r="DO5750" s="9"/>
      <c r="DP5750" s="9"/>
      <c r="DQ5750" s="9"/>
      <c r="DR5750" s="9"/>
      <c r="DS5750" s="9"/>
      <c r="DT5750" s="9"/>
      <c r="DU5750" s="9"/>
      <c r="DV5750" s="9"/>
      <c r="DW5750" s="9"/>
      <c r="DX5750" s="9"/>
      <c r="DY5750" s="9"/>
      <c r="DZ5750" s="9"/>
      <c r="EA5750" s="9"/>
    </row>
    <row r="5751" spans="2:131" ht="19.5" customHeight="1" x14ac:dyDescent="0.25">
      <c r="B5751" s="9"/>
      <c r="D5751" s="9"/>
      <c r="G5751" s="9"/>
      <c r="R5751" s="9"/>
      <c r="S5751" s="9"/>
      <c r="T5751" s="9"/>
      <c r="U5751" s="9"/>
      <c r="V5751" s="9"/>
      <c r="W5751" s="9"/>
      <c r="X5751" s="9"/>
      <c r="Y5751" s="9"/>
      <c r="Z5751" s="9"/>
      <c r="AA5751" s="9"/>
      <c r="AB5751" s="9"/>
      <c r="AC5751" s="9"/>
      <c r="AD5751" s="9"/>
      <c r="AE5751" s="9"/>
      <c r="AF5751" s="55"/>
      <c r="AG5751" s="55"/>
      <c r="AH5751" s="9"/>
      <c r="AI5751" s="9"/>
      <c r="AJ5751" s="9"/>
      <c r="AK5751" s="9"/>
      <c r="AL5751" s="9"/>
      <c r="AM5751" s="9"/>
      <c r="AN5751" s="9"/>
      <c r="AO5751" s="9"/>
      <c r="AP5751" s="9"/>
      <c r="AQ5751" s="9"/>
      <c r="AR5751" s="9"/>
      <c r="AS5751" s="9"/>
      <c r="AT5751" s="9"/>
      <c r="AU5751" s="9"/>
      <c r="AV5751" s="9"/>
      <c r="AW5751" s="9"/>
      <c r="AX5751" s="9"/>
      <c r="AY5751" s="9"/>
      <c r="AZ5751" s="9"/>
      <c r="BA5751" s="9"/>
      <c r="BB5751" s="9"/>
      <c r="BC5751" s="9"/>
      <c r="BD5751" s="9"/>
      <c r="BE5751" s="9"/>
      <c r="BF5751" s="9"/>
      <c r="BG5751" s="9"/>
      <c r="BH5751" s="9"/>
      <c r="BI5751" s="9"/>
      <c r="BJ5751" s="9"/>
      <c r="BK5751" s="9"/>
      <c r="BL5751" s="9"/>
      <c r="BM5751" s="9"/>
      <c r="BN5751" s="9"/>
      <c r="BO5751" s="9"/>
      <c r="BP5751" s="9"/>
      <c r="BQ5751" s="9"/>
      <c r="BT5751" s="9"/>
      <c r="BU5751" s="9"/>
      <c r="BX5751" s="9"/>
      <c r="BY5751" s="9"/>
      <c r="CB5751" s="9"/>
      <c r="CC5751" s="9"/>
      <c r="CF5751" s="9"/>
      <c r="CG5751" s="9"/>
      <c r="CJ5751" s="9"/>
      <c r="CK5751" s="9"/>
      <c r="CN5751" s="9"/>
      <c r="CO5751" s="9"/>
      <c r="CP5751" s="9"/>
      <c r="CQ5751" s="9"/>
      <c r="CR5751" s="9"/>
      <c r="CS5751" s="9"/>
      <c r="CT5751" s="9"/>
      <c r="CU5751" s="9"/>
      <c r="CV5751" s="9"/>
      <c r="CW5751" s="9"/>
      <c r="CX5751" s="9"/>
      <c r="CY5751" s="9"/>
      <c r="CZ5751" s="9"/>
      <c r="DA5751" s="9"/>
      <c r="DB5751" s="9"/>
      <c r="DC5751" s="9"/>
      <c r="DD5751" s="9"/>
      <c r="DE5751" s="9"/>
      <c r="DF5751" s="9"/>
      <c r="DG5751" s="9"/>
      <c r="DH5751" s="9"/>
      <c r="DI5751" s="9"/>
      <c r="DJ5751" s="9"/>
      <c r="DK5751" s="9"/>
      <c r="DL5751" s="9"/>
      <c r="DM5751" s="9"/>
      <c r="DN5751" s="9"/>
      <c r="DO5751" s="9"/>
      <c r="DP5751" s="9"/>
      <c r="DQ5751" s="9"/>
      <c r="DR5751" s="9"/>
      <c r="DS5751" s="9"/>
      <c r="DT5751" s="9"/>
      <c r="DU5751" s="9"/>
      <c r="DV5751" s="9"/>
      <c r="DW5751" s="9"/>
      <c r="DX5751" s="9"/>
      <c r="DY5751" s="9"/>
      <c r="DZ5751" s="9"/>
      <c r="EA5751" s="9"/>
    </row>
    <row r="5752" spans="2:131" ht="19.5" customHeight="1" x14ac:dyDescent="0.25">
      <c r="B5752" s="9"/>
      <c r="D5752" s="9"/>
      <c r="G5752" s="9"/>
      <c r="R5752" s="9"/>
      <c r="S5752" s="9"/>
      <c r="T5752" s="9"/>
      <c r="U5752" s="9"/>
      <c r="V5752" s="9"/>
      <c r="W5752" s="9"/>
      <c r="X5752" s="9"/>
      <c r="Y5752" s="9"/>
      <c r="Z5752" s="9"/>
      <c r="AA5752" s="9"/>
      <c r="AB5752" s="9"/>
      <c r="AC5752" s="9"/>
      <c r="AD5752" s="9"/>
      <c r="AE5752" s="9"/>
      <c r="AF5752" s="55"/>
      <c r="AG5752" s="55"/>
      <c r="AH5752" s="9"/>
      <c r="AI5752" s="9"/>
      <c r="AJ5752" s="9"/>
      <c r="AK5752" s="9"/>
      <c r="AL5752" s="9"/>
      <c r="AM5752" s="9"/>
      <c r="AN5752" s="9"/>
      <c r="AO5752" s="9"/>
      <c r="AP5752" s="9"/>
      <c r="AQ5752" s="9"/>
      <c r="AR5752" s="9"/>
      <c r="AS5752" s="9"/>
      <c r="AT5752" s="9"/>
      <c r="AU5752" s="9"/>
      <c r="AV5752" s="9"/>
      <c r="AW5752" s="9"/>
      <c r="AX5752" s="9"/>
      <c r="AY5752" s="9"/>
      <c r="AZ5752" s="9"/>
      <c r="BA5752" s="9"/>
      <c r="BB5752" s="9"/>
      <c r="BC5752" s="9"/>
      <c r="BD5752" s="9"/>
      <c r="BE5752" s="9"/>
      <c r="BF5752" s="9"/>
      <c r="BG5752" s="9"/>
      <c r="BH5752" s="9"/>
      <c r="BI5752" s="9"/>
      <c r="BJ5752" s="9"/>
      <c r="BK5752" s="9"/>
      <c r="BL5752" s="9"/>
      <c r="BM5752" s="9"/>
      <c r="BN5752" s="9"/>
      <c r="BO5752" s="9"/>
      <c r="BP5752" s="9"/>
      <c r="BQ5752" s="9"/>
      <c r="BT5752" s="9"/>
      <c r="BU5752" s="9"/>
      <c r="BX5752" s="9"/>
      <c r="BY5752" s="9"/>
      <c r="CB5752" s="9"/>
      <c r="CC5752" s="9"/>
      <c r="CF5752" s="9"/>
      <c r="CG5752" s="9"/>
      <c r="CJ5752" s="9"/>
      <c r="CK5752" s="9"/>
      <c r="CN5752" s="9"/>
      <c r="CO5752" s="9"/>
      <c r="CP5752" s="9"/>
      <c r="CQ5752" s="9"/>
      <c r="CR5752" s="9"/>
      <c r="CS5752" s="9"/>
      <c r="CT5752" s="9"/>
      <c r="CU5752" s="9"/>
      <c r="CV5752" s="9"/>
      <c r="CW5752" s="9"/>
      <c r="CX5752" s="9"/>
      <c r="CY5752" s="9"/>
      <c r="CZ5752" s="9"/>
      <c r="DA5752" s="9"/>
      <c r="DB5752" s="9"/>
      <c r="DC5752" s="9"/>
      <c r="DD5752" s="9"/>
      <c r="DE5752" s="9"/>
      <c r="DF5752" s="9"/>
      <c r="DG5752" s="9"/>
      <c r="DH5752" s="9"/>
      <c r="DI5752" s="9"/>
      <c r="DJ5752" s="9"/>
      <c r="DK5752" s="9"/>
      <c r="DL5752" s="9"/>
      <c r="DM5752" s="9"/>
      <c r="DN5752" s="9"/>
      <c r="DO5752" s="9"/>
      <c r="DP5752" s="9"/>
      <c r="DQ5752" s="9"/>
      <c r="DR5752" s="9"/>
      <c r="DS5752" s="9"/>
      <c r="DT5752" s="9"/>
      <c r="DU5752" s="9"/>
      <c r="DV5752" s="9"/>
      <c r="DW5752" s="9"/>
      <c r="DX5752" s="9"/>
      <c r="DY5752" s="9"/>
      <c r="DZ5752" s="9"/>
      <c r="EA5752" s="9"/>
    </row>
    <row r="5753" spans="2:131" ht="19.5" customHeight="1" x14ac:dyDescent="0.25">
      <c r="B5753" s="9"/>
      <c r="D5753" s="9"/>
      <c r="G5753" s="9"/>
      <c r="R5753" s="9"/>
      <c r="S5753" s="9"/>
      <c r="T5753" s="9"/>
      <c r="U5753" s="9"/>
      <c r="V5753" s="9"/>
      <c r="W5753" s="9"/>
      <c r="X5753" s="9"/>
      <c r="Y5753" s="9"/>
      <c r="Z5753" s="9"/>
      <c r="AA5753" s="9"/>
      <c r="AB5753" s="9"/>
      <c r="AC5753" s="9"/>
      <c r="AD5753" s="9"/>
      <c r="AE5753" s="9"/>
      <c r="AF5753" s="55"/>
      <c r="AG5753" s="55"/>
      <c r="AH5753" s="9"/>
      <c r="AI5753" s="9"/>
      <c r="AJ5753" s="9"/>
      <c r="AK5753" s="9"/>
      <c r="AL5753" s="9"/>
      <c r="AM5753" s="9"/>
      <c r="AN5753" s="9"/>
      <c r="AO5753" s="9"/>
      <c r="AP5753" s="9"/>
      <c r="AQ5753" s="9"/>
      <c r="AR5753" s="9"/>
      <c r="AS5753" s="9"/>
      <c r="AT5753" s="9"/>
      <c r="AU5753" s="9"/>
      <c r="AV5753" s="9"/>
      <c r="AW5753" s="9"/>
      <c r="AX5753" s="9"/>
      <c r="AY5753" s="9"/>
      <c r="AZ5753" s="9"/>
      <c r="BA5753" s="9"/>
      <c r="BB5753" s="9"/>
      <c r="BC5753" s="9"/>
      <c r="BD5753" s="9"/>
      <c r="BE5753" s="9"/>
      <c r="BF5753" s="9"/>
      <c r="BG5753" s="9"/>
      <c r="BH5753" s="9"/>
      <c r="BI5753" s="9"/>
      <c r="BJ5753" s="9"/>
      <c r="BK5753" s="9"/>
      <c r="BL5753" s="9"/>
      <c r="BM5753" s="9"/>
      <c r="BN5753" s="9"/>
      <c r="BO5753" s="9"/>
      <c r="BP5753" s="9"/>
      <c r="BQ5753" s="9"/>
      <c r="BT5753" s="9"/>
      <c r="BU5753" s="9"/>
      <c r="BX5753" s="9"/>
      <c r="BY5753" s="9"/>
      <c r="CB5753" s="9"/>
      <c r="CC5753" s="9"/>
      <c r="CF5753" s="9"/>
      <c r="CG5753" s="9"/>
      <c r="CJ5753" s="9"/>
      <c r="CK5753" s="9"/>
      <c r="CN5753" s="9"/>
      <c r="CO5753" s="9"/>
      <c r="CP5753" s="9"/>
      <c r="CQ5753" s="9"/>
      <c r="CR5753" s="9"/>
      <c r="CS5753" s="9"/>
      <c r="CT5753" s="9"/>
      <c r="CU5753" s="9"/>
      <c r="CV5753" s="9"/>
      <c r="CW5753" s="9"/>
      <c r="CX5753" s="9"/>
      <c r="CY5753" s="9"/>
      <c r="CZ5753" s="9"/>
      <c r="DA5753" s="9"/>
      <c r="DB5753" s="9"/>
      <c r="DC5753" s="9"/>
      <c r="DD5753" s="9"/>
      <c r="DE5753" s="9"/>
      <c r="DF5753" s="9"/>
      <c r="DG5753" s="9"/>
      <c r="DH5753" s="9"/>
      <c r="DI5753" s="9"/>
      <c r="DJ5753" s="9"/>
      <c r="DK5753" s="9"/>
      <c r="DL5753" s="9"/>
      <c r="DM5753" s="9"/>
      <c r="DN5753" s="9"/>
      <c r="DO5753" s="9"/>
      <c r="DP5753" s="9"/>
      <c r="DQ5753" s="9"/>
      <c r="DR5753" s="9"/>
      <c r="DS5753" s="9"/>
      <c r="DT5753" s="9"/>
      <c r="DU5753" s="9"/>
      <c r="DV5753" s="9"/>
      <c r="DW5753" s="9"/>
      <c r="DX5753" s="9"/>
      <c r="DY5753" s="9"/>
      <c r="DZ5753" s="9"/>
      <c r="EA5753" s="9"/>
    </row>
    <row r="5754" spans="2:131" ht="19.5" customHeight="1" x14ac:dyDescent="0.25">
      <c r="B5754" s="9"/>
      <c r="D5754" s="9"/>
      <c r="G5754" s="9"/>
      <c r="R5754" s="9"/>
      <c r="S5754" s="9"/>
      <c r="T5754" s="9"/>
      <c r="U5754" s="9"/>
      <c r="V5754" s="9"/>
      <c r="W5754" s="9"/>
      <c r="X5754" s="9"/>
      <c r="Y5754" s="9"/>
      <c r="Z5754" s="9"/>
      <c r="AA5754" s="9"/>
      <c r="AB5754" s="9"/>
      <c r="AC5754" s="9"/>
      <c r="AD5754" s="9"/>
      <c r="AE5754" s="9"/>
      <c r="AF5754" s="55"/>
      <c r="AG5754" s="55"/>
      <c r="AH5754" s="9"/>
      <c r="AI5754" s="9"/>
      <c r="AJ5754" s="9"/>
      <c r="AK5754" s="9"/>
      <c r="AL5754" s="9"/>
      <c r="AM5754" s="9"/>
      <c r="AN5754" s="9"/>
      <c r="AO5754" s="9"/>
      <c r="AP5754" s="9"/>
      <c r="AQ5754" s="9"/>
      <c r="AR5754" s="9"/>
      <c r="AS5754" s="9"/>
      <c r="AT5754" s="9"/>
      <c r="AU5754" s="9"/>
      <c r="AV5754" s="9"/>
      <c r="AW5754" s="9"/>
      <c r="AX5754" s="9"/>
      <c r="AY5754" s="9"/>
      <c r="AZ5754" s="9"/>
      <c r="BA5754" s="9"/>
      <c r="BB5754" s="9"/>
      <c r="BC5754" s="9"/>
      <c r="BD5754" s="9"/>
      <c r="BE5754" s="9"/>
      <c r="BF5754" s="9"/>
      <c r="BG5754" s="9"/>
      <c r="BH5754" s="9"/>
      <c r="BI5754" s="9"/>
      <c r="BJ5754" s="9"/>
      <c r="BK5754" s="9"/>
      <c r="BL5754" s="9"/>
      <c r="BM5754" s="9"/>
      <c r="BN5754" s="9"/>
      <c r="BO5754" s="9"/>
      <c r="BP5754" s="9"/>
      <c r="BQ5754" s="9"/>
      <c r="BT5754" s="9"/>
      <c r="BU5754" s="9"/>
      <c r="BX5754" s="9"/>
      <c r="BY5754" s="9"/>
      <c r="CB5754" s="9"/>
      <c r="CC5754" s="9"/>
      <c r="CF5754" s="9"/>
      <c r="CG5754" s="9"/>
      <c r="CJ5754" s="9"/>
      <c r="CK5754" s="9"/>
      <c r="CN5754" s="9"/>
      <c r="CO5754" s="9"/>
      <c r="CP5754" s="9"/>
      <c r="CQ5754" s="9"/>
      <c r="CR5754" s="9"/>
      <c r="CS5754" s="9"/>
      <c r="CT5754" s="9"/>
      <c r="CU5754" s="9"/>
      <c r="CV5754" s="9"/>
      <c r="CW5754" s="9"/>
      <c r="CX5754" s="9"/>
      <c r="CY5754" s="9"/>
      <c r="CZ5754" s="9"/>
      <c r="DA5754" s="9"/>
      <c r="DB5754" s="9"/>
      <c r="DC5754" s="9"/>
      <c r="DD5754" s="9"/>
      <c r="DE5754" s="9"/>
      <c r="DF5754" s="9"/>
      <c r="DG5754" s="9"/>
      <c r="DH5754" s="9"/>
      <c r="DI5754" s="9"/>
      <c r="DJ5754" s="9"/>
      <c r="DK5754" s="9"/>
      <c r="DL5754" s="9"/>
      <c r="DM5754" s="9"/>
      <c r="DN5754" s="9"/>
      <c r="DO5754" s="9"/>
      <c r="DP5754" s="9"/>
      <c r="DQ5754" s="9"/>
      <c r="DR5754" s="9"/>
      <c r="DS5754" s="9"/>
      <c r="DT5754" s="9"/>
      <c r="DU5754" s="9"/>
      <c r="DV5754" s="9"/>
      <c r="DW5754" s="9"/>
      <c r="DX5754" s="9"/>
      <c r="DY5754" s="9"/>
      <c r="DZ5754" s="9"/>
      <c r="EA5754" s="9"/>
    </row>
    <row r="5755" spans="2:131" ht="19.5" customHeight="1" x14ac:dyDescent="0.25">
      <c r="B5755" s="9"/>
      <c r="D5755" s="9"/>
      <c r="G5755" s="9"/>
      <c r="R5755" s="9"/>
      <c r="S5755" s="9"/>
      <c r="T5755" s="9"/>
      <c r="U5755" s="9"/>
      <c r="V5755" s="9"/>
      <c r="W5755" s="9"/>
      <c r="X5755" s="9"/>
      <c r="Y5755" s="9"/>
      <c r="Z5755" s="9"/>
      <c r="AA5755" s="9"/>
      <c r="AB5755" s="9"/>
      <c r="AC5755" s="9"/>
      <c r="AD5755" s="9"/>
      <c r="AE5755" s="9"/>
      <c r="AF5755" s="55"/>
      <c r="AG5755" s="55"/>
      <c r="AH5755" s="9"/>
      <c r="AI5755" s="9"/>
      <c r="AJ5755" s="9"/>
      <c r="AK5755" s="9"/>
      <c r="AL5755" s="9"/>
      <c r="AM5755" s="9"/>
      <c r="AN5755" s="9"/>
      <c r="AO5755" s="9"/>
      <c r="AP5755" s="9"/>
      <c r="AQ5755" s="9"/>
      <c r="AR5755" s="9"/>
      <c r="AS5755" s="9"/>
      <c r="AT5755" s="9"/>
      <c r="AU5755" s="9"/>
      <c r="AV5755" s="9"/>
      <c r="AW5755" s="9"/>
      <c r="AX5755" s="9"/>
      <c r="AY5755" s="9"/>
      <c r="AZ5755" s="9"/>
      <c r="BA5755" s="9"/>
      <c r="BB5755" s="9"/>
      <c r="BC5755" s="9"/>
      <c r="BD5755" s="9"/>
      <c r="BE5755" s="9"/>
      <c r="BF5755" s="9"/>
      <c r="BG5755" s="9"/>
      <c r="BH5755" s="9"/>
      <c r="BI5755" s="9"/>
      <c r="BJ5755" s="9"/>
      <c r="BK5755" s="9"/>
      <c r="BL5755" s="9"/>
      <c r="BM5755" s="9"/>
      <c r="BN5755" s="9"/>
      <c r="BO5755" s="9"/>
      <c r="BP5755" s="9"/>
      <c r="BQ5755" s="9"/>
      <c r="BT5755" s="9"/>
      <c r="BU5755" s="9"/>
      <c r="BX5755" s="9"/>
      <c r="BY5755" s="9"/>
      <c r="CB5755" s="9"/>
      <c r="CC5755" s="9"/>
      <c r="CF5755" s="9"/>
      <c r="CG5755" s="9"/>
      <c r="CJ5755" s="9"/>
      <c r="CK5755" s="9"/>
      <c r="CN5755" s="9"/>
      <c r="CO5755" s="9"/>
      <c r="CP5755" s="9"/>
      <c r="CQ5755" s="9"/>
      <c r="CR5755" s="9"/>
      <c r="CS5755" s="9"/>
      <c r="CT5755" s="9"/>
      <c r="CU5755" s="9"/>
      <c r="CV5755" s="9"/>
      <c r="CW5755" s="9"/>
      <c r="CX5755" s="9"/>
      <c r="CY5755" s="9"/>
      <c r="CZ5755" s="9"/>
      <c r="DA5755" s="9"/>
      <c r="DB5755" s="9"/>
      <c r="DC5755" s="9"/>
      <c r="DD5755" s="9"/>
      <c r="DE5755" s="9"/>
      <c r="DF5755" s="9"/>
      <c r="DG5755" s="9"/>
      <c r="DH5755" s="9"/>
      <c r="DI5755" s="9"/>
      <c r="DJ5755" s="9"/>
      <c r="DK5755" s="9"/>
      <c r="DL5755" s="9"/>
      <c r="DM5755" s="9"/>
      <c r="DN5755" s="9"/>
      <c r="DO5755" s="9"/>
      <c r="DP5755" s="9"/>
      <c r="DQ5755" s="9"/>
      <c r="DR5755" s="9"/>
      <c r="DS5755" s="9"/>
      <c r="DT5755" s="9"/>
      <c r="DU5755" s="9"/>
      <c r="DV5755" s="9"/>
      <c r="DW5755" s="9"/>
      <c r="DX5755" s="9"/>
      <c r="DY5755" s="9"/>
      <c r="DZ5755" s="9"/>
      <c r="EA5755" s="9"/>
    </row>
    <row r="5756" spans="2:131" ht="19.5" customHeight="1" x14ac:dyDescent="0.25">
      <c r="B5756" s="9"/>
      <c r="D5756" s="9"/>
      <c r="G5756" s="9"/>
      <c r="R5756" s="9"/>
      <c r="S5756" s="9"/>
      <c r="T5756" s="9"/>
      <c r="U5756" s="9"/>
      <c r="V5756" s="9"/>
      <c r="W5756" s="9"/>
      <c r="X5756" s="9"/>
      <c r="Y5756" s="9"/>
      <c r="Z5756" s="9"/>
      <c r="AA5756" s="9"/>
      <c r="AB5756" s="9"/>
      <c r="AC5756" s="9"/>
      <c r="AD5756" s="9"/>
      <c r="AE5756" s="9"/>
      <c r="AF5756" s="55"/>
      <c r="AG5756" s="55"/>
      <c r="AH5756" s="9"/>
      <c r="AI5756" s="9"/>
      <c r="AJ5756" s="9"/>
      <c r="AK5756" s="9"/>
      <c r="AL5756" s="9"/>
      <c r="AM5756" s="9"/>
      <c r="AN5756" s="9"/>
      <c r="AO5756" s="9"/>
      <c r="AP5756" s="9"/>
      <c r="AQ5756" s="9"/>
      <c r="AR5756" s="9"/>
      <c r="AS5756" s="9"/>
      <c r="AT5756" s="9"/>
      <c r="AU5756" s="9"/>
      <c r="AV5756" s="9"/>
      <c r="AW5756" s="9"/>
      <c r="AX5756" s="9"/>
      <c r="AY5756" s="9"/>
      <c r="AZ5756" s="9"/>
      <c r="BA5756" s="9"/>
      <c r="BB5756" s="9"/>
      <c r="BC5756" s="9"/>
      <c r="BD5756" s="9"/>
      <c r="BE5756" s="9"/>
      <c r="BF5756" s="9"/>
      <c r="BG5756" s="9"/>
      <c r="BH5756" s="9"/>
      <c r="BI5756" s="9"/>
      <c r="BJ5756" s="9"/>
      <c r="BK5756" s="9"/>
      <c r="BL5756" s="9"/>
      <c r="BM5756" s="9"/>
      <c r="BN5756" s="9"/>
      <c r="BO5756" s="9"/>
      <c r="BP5756" s="9"/>
      <c r="BQ5756" s="9"/>
      <c r="BT5756" s="9"/>
      <c r="BU5756" s="9"/>
      <c r="BX5756" s="9"/>
      <c r="BY5756" s="9"/>
      <c r="CB5756" s="9"/>
      <c r="CC5756" s="9"/>
      <c r="CF5756" s="9"/>
      <c r="CG5756" s="9"/>
      <c r="CJ5756" s="9"/>
      <c r="CK5756" s="9"/>
      <c r="CN5756" s="9"/>
      <c r="CO5756" s="9"/>
      <c r="CP5756" s="9"/>
      <c r="CQ5756" s="9"/>
      <c r="CR5756" s="9"/>
      <c r="CS5756" s="9"/>
      <c r="CT5756" s="9"/>
      <c r="CU5756" s="9"/>
      <c r="CV5756" s="9"/>
      <c r="CW5756" s="9"/>
      <c r="CX5756" s="9"/>
      <c r="CY5756" s="9"/>
      <c r="CZ5756" s="9"/>
      <c r="DA5756" s="9"/>
      <c r="DB5756" s="9"/>
      <c r="DC5756" s="9"/>
      <c r="DD5756" s="9"/>
      <c r="DE5756" s="9"/>
      <c r="DF5756" s="9"/>
      <c r="DG5756" s="9"/>
      <c r="DH5756" s="9"/>
      <c r="DI5756" s="9"/>
      <c r="DJ5756" s="9"/>
      <c r="DK5756" s="9"/>
      <c r="DL5756" s="9"/>
      <c r="DM5756" s="9"/>
      <c r="DN5756" s="9"/>
      <c r="DO5756" s="9"/>
      <c r="DP5756" s="9"/>
      <c r="DQ5756" s="9"/>
      <c r="DR5756" s="9"/>
      <c r="DS5756" s="9"/>
      <c r="DT5756" s="9"/>
      <c r="DU5756" s="9"/>
      <c r="DV5756" s="9"/>
      <c r="DW5756" s="9"/>
      <c r="DX5756" s="9"/>
      <c r="DY5756" s="9"/>
      <c r="DZ5756" s="9"/>
      <c r="EA5756" s="9"/>
    </row>
    <row r="5757" spans="2:131" ht="19.5" customHeight="1" x14ac:dyDescent="0.25">
      <c r="B5757" s="9"/>
      <c r="D5757" s="9"/>
      <c r="G5757" s="9"/>
      <c r="R5757" s="9"/>
      <c r="S5757" s="9"/>
      <c r="T5757" s="9"/>
      <c r="U5757" s="9"/>
      <c r="V5757" s="9"/>
      <c r="W5757" s="9"/>
      <c r="X5757" s="9"/>
      <c r="Y5757" s="9"/>
      <c r="Z5757" s="9"/>
      <c r="AA5757" s="9"/>
      <c r="AB5757" s="9"/>
      <c r="AC5757" s="9"/>
      <c r="AD5757" s="9"/>
      <c r="AE5757" s="9"/>
      <c r="AF5757" s="55"/>
      <c r="AG5757" s="55"/>
      <c r="AH5757" s="9"/>
      <c r="AI5757" s="9"/>
      <c r="AJ5757" s="9"/>
      <c r="AK5757" s="9"/>
      <c r="AL5757" s="9"/>
      <c r="AM5757" s="9"/>
      <c r="AN5757" s="9"/>
      <c r="AO5757" s="9"/>
      <c r="AP5757" s="9"/>
      <c r="AQ5757" s="9"/>
      <c r="AR5757" s="9"/>
      <c r="AS5757" s="9"/>
      <c r="AT5757" s="9"/>
      <c r="AU5757" s="9"/>
      <c r="AV5757" s="9"/>
      <c r="AW5757" s="9"/>
      <c r="AX5757" s="9"/>
      <c r="AY5757" s="9"/>
      <c r="AZ5757" s="9"/>
      <c r="BA5757" s="9"/>
      <c r="BB5757" s="9"/>
      <c r="BC5757" s="9"/>
      <c r="BD5757" s="9"/>
      <c r="BE5757" s="9"/>
      <c r="BF5757" s="9"/>
      <c r="BG5757" s="9"/>
      <c r="BH5757" s="9"/>
      <c r="BI5757" s="9"/>
      <c r="BJ5757" s="9"/>
      <c r="BK5757" s="9"/>
      <c r="BL5757" s="9"/>
      <c r="BM5757" s="9"/>
      <c r="BN5757" s="9"/>
      <c r="BO5757" s="9"/>
      <c r="BP5757" s="9"/>
      <c r="BQ5757" s="9"/>
      <c r="BT5757" s="9"/>
      <c r="BU5757" s="9"/>
      <c r="BX5757" s="9"/>
      <c r="BY5757" s="9"/>
      <c r="CB5757" s="9"/>
      <c r="CC5757" s="9"/>
      <c r="CF5757" s="9"/>
      <c r="CG5757" s="9"/>
      <c r="CJ5757" s="9"/>
      <c r="CK5757" s="9"/>
      <c r="CN5757" s="9"/>
      <c r="CO5757" s="9"/>
      <c r="CP5757" s="9"/>
      <c r="CQ5757" s="9"/>
      <c r="CR5757" s="9"/>
      <c r="CS5757" s="9"/>
      <c r="CT5757" s="9"/>
      <c r="CU5757" s="9"/>
      <c r="CV5757" s="9"/>
      <c r="CW5757" s="9"/>
      <c r="CX5757" s="9"/>
      <c r="CY5757" s="9"/>
      <c r="CZ5757" s="9"/>
      <c r="DA5757" s="9"/>
      <c r="DB5757" s="9"/>
      <c r="DC5757" s="9"/>
      <c r="DD5757" s="9"/>
      <c r="DE5757" s="9"/>
      <c r="DF5757" s="9"/>
      <c r="DG5757" s="9"/>
      <c r="DH5757" s="9"/>
      <c r="DI5757" s="9"/>
      <c r="DJ5757" s="9"/>
      <c r="DK5757" s="9"/>
      <c r="DL5757" s="9"/>
      <c r="DM5757" s="9"/>
      <c r="DN5757" s="9"/>
      <c r="DO5757" s="9"/>
      <c r="DP5757" s="9"/>
      <c r="DQ5757" s="9"/>
      <c r="DR5757" s="9"/>
      <c r="DS5757" s="9"/>
      <c r="DT5757" s="9"/>
      <c r="DU5757" s="9"/>
      <c r="DV5757" s="9"/>
      <c r="DW5757" s="9"/>
      <c r="DX5757" s="9"/>
      <c r="DY5757" s="9"/>
      <c r="DZ5757" s="9"/>
      <c r="EA5757" s="9"/>
    </row>
    <row r="5758" spans="2:131" ht="19.5" customHeight="1" x14ac:dyDescent="0.25">
      <c r="B5758" s="9"/>
      <c r="D5758" s="9"/>
      <c r="G5758" s="9"/>
      <c r="R5758" s="9"/>
      <c r="S5758" s="9"/>
      <c r="T5758" s="9"/>
      <c r="U5758" s="9"/>
      <c r="V5758" s="9"/>
      <c r="W5758" s="9"/>
      <c r="X5758" s="9"/>
      <c r="Y5758" s="9"/>
      <c r="Z5758" s="9"/>
      <c r="AA5758" s="9"/>
      <c r="AB5758" s="9"/>
      <c r="AC5758" s="9"/>
      <c r="AD5758" s="9"/>
      <c r="AE5758" s="9"/>
      <c r="AF5758" s="55"/>
      <c r="AG5758" s="55"/>
      <c r="AH5758" s="9"/>
      <c r="AI5758" s="9"/>
      <c r="AJ5758" s="9"/>
      <c r="AK5758" s="9"/>
      <c r="AL5758" s="9"/>
      <c r="AM5758" s="9"/>
      <c r="AN5758" s="9"/>
      <c r="AO5758" s="9"/>
      <c r="AP5758" s="9"/>
      <c r="AQ5758" s="9"/>
      <c r="AR5758" s="9"/>
      <c r="AS5758" s="9"/>
      <c r="AT5758" s="9"/>
      <c r="AU5758" s="9"/>
      <c r="AV5758" s="9"/>
      <c r="AW5758" s="9"/>
      <c r="AX5758" s="9"/>
      <c r="AY5758" s="9"/>
      <c r="AZ5758" s="9"/>
      <c r="BA5758" s="9"/>
      <c r="BB5758" s="9"/>
      <c r="BC5758" s="9"/>
      <c r="BD5758" s="9"/>
      <c r="BE5758" s="9"/>
      <c r="BF5758" s="9"/>
      <c r="BG5758" s="9"/>
      <c r="BH5758" s="9"/>
      <c r="BI5758" s="9"/>
      <c r="BJ5758" s="9"/>
      <c r="BK5758" s="9"/>
      <c r="BL5758" s="9"/>
      <c r="BM5758" s="9"/>
      <c r="BN5758" s="9"/>
      <c r="BO5758" s="9"/>
      <c r="BP5758" s="9"/>
      <c r="BQ5758" s="9"/>
      <c r="BT5758" s="9"/>
      <c r="BU5758" s="9"/>
      <c r="BX5758" s="9"/>
      <c r="BY5758" s="9"/>
      <c r="CB5758" s="9"/>
      <c r="CC5758" s="9"/>
      <c r="CF5758" s="9"/>
      <c r="CG5758" s="9"/>
      <c r="CJ5758" s="9"/>
      <c r="CK5758" s="9"/>
      <c r="CN5758" s="9"/>
      <c r="CO5758" s="9"/>
      <c r="CP5758" s="9"/>
      <c r="CQ5758" s="9"/>
      <c r="CR5758" s="9"/>
      <c r="CS5758" s="9"/>
      <c r="CT5758" s="9"/>
      <c r="CU5758" s="9"/>
      <c r="CV5758" s="9"/>
      <c r="CW5758" s="9"/>
      <c r="CX5758" s="9"/>
      <c r="CY5758" s="9"/>
      <c r="CZ5758" s="9"/>
      <c r="DA5758" s="9"/>
      <c r="DB5758" s="9"/>
      <c r="DC5758" s="9"/>
      <c r="DD5758" s="9"/>
      <c r="DE5758" s="9"/>
      <c r="DF5758" s="9"/>
      <c r="DG5758" s="9"/>
      <c r="DH5758" s="9"/>
      <c r="DI5758" s="9"/>
      <c r="DJ5758" s="9"/>
      <c r="DK5758" s="9"/>
      <c r="DL5758" s="9"/>
      <c r="DM5758" s="9"/>
      <c r="DN5758" s="9"/>
      <c r="DO5758" s="9"/>
      <c r="DP5758" s="9"/>
      <c r="DQ5758" s="9"/>
      <c r="DR5758" s="9"/>
      <c r="DS5758" s="9"/>
      <c r="DT5758" s="9"/>
      <c r="DU5758" s="9"/>
      <c r="DV5758" s="9"/>
      <c r="DW5758" s="9"/>
      <c r="DX5758" s="9"/>
      <c r="DY5758" s="9"/>
      <c r="DZ5758" s="9"/>
      <c r="EA5758" s="9"/>
    </row>
    <row r="5759" spans="2:131" ht="19.5" customHeight="1" x14ac:dyDescent="0.25">
      <c r="B5759" s="9"/>
      <c r="D5759" s="9"/>
      <c r="G5759" s="9"/>
      <c r="R5759" s="9"/>
      <c r="S5759" s="9"/>
      <c r="T5759" s="9"/>
      <c r="U5759" s="9"/>
      <c r="V5759" s="9"/>
      <c r="W5759" s="9"/>
      <c r="X5759" s="9"/>
      <c r="Y5759" s="9"/>
      <c r="Z5759" s="9"/>
      <c r="AA5759" s="9"/>
      <c r="AB5759" s="9"/>
      <c r="AC5759" s="9"/>
      <c r="AD5759" s="9"/>
      <c r="AE5759" s="9"/>
      <c r="AF5759" s="55"/>
      <c r="AG5759" s="55"/>
      <c r="AH5759" s="9"/>
      <c r="AI5759" s="9"/>
      <c r="AJ5759" s="9"/>
      <c r="AK5759" s="9"/>
      <c r="AL5759" s="9"/>
      <c r="AM5759" s="9"/>
      <c r="AN5759" s="9"/>
      <c r="AO5759" s="9"/>
      <c r="AP5759" s="9"/>
      <c r="AQ5759" s="9"/>
      <c r="AR5759" s="9"/>
      <c r="AS5759" s="9"/>
      <c r="AT5759" s="9"/>
      <c r="AU5759" s="9"/>
      <c r="AV5759" s="9"/>
      <c r="AW5759" s="9"/>
      <c r="AX5759" s="9"/>
      <c r="AY5759" s="9"/>
      <c r="AZ5759" s="9"/>
      <c r="BA5759" s="9"/>
      <c r="BB5759" s="9"/>
      <c r="BC5759" s="9"/>
      <c r="BD5759" s="9"/>
      <c r="BE5759" s="9"/>
      <c r="BF5759" s="9"/>
      <c r="BG5759" s="9"/>
      <c r="BH5759" s="9"/>
      <c r="BI5759" s="9"/>
      <c r="BJ5759" s="9"/>
      <c r="BK5759" s="9"/>
      <c r="BL5759" s="9"/>
      <c r="BM5759" s="9"/>
      <c r="BN5759" s="9"/>
      <c r="BO5759" s="9"/>
      <c r="BP5759" s="9"/>
      <c r="BQ5759" s="9"/>
      <c r="BT5759" s="9"/>
      <c r="BU5759" s="9"/>
      <c r="BX5759" s="9"/>
      <c r="BY5759" s="9"/>
      <c r="CB5759" s="9"/>
      <c r="CC5759" s="9"/>
      <c r="CF5759" s="9"/>
      <c r="CG5759" s="9"/>
      <c r="CJ5759" s="9"/>
      <c r="CK5759" s="9"/>
      <c r="CN5759" s="9"/>
      <c r="CO5759" s="9"/>
      <c r="CP5759" s="9"/>
      <c r="CQ5759" s="9"/>
      <c r="CR5759" s="9"/>
      <c r="CS5759" s="9"/>
      <c r="CT5759" s="9"/>
      <c r="CU5759" s="9"/>
      <c r="CV5759" s="9"/>
      <c r="CW5759" s="9"/>
      <c r="CX5759" s="9"/>
      <c r="CY5759" s="9"/>
      <c r="CZ5759" s="9"/>
      <c r="DA5759" s="9"/>
      <c r="DB5759" s="9"/>
      <c r="DC5759" s="9"/>
      <c r="DD5759" s="9"/>
      <c r="DE5759" s="9"/>
      <c r="DF5759" s="9"/>
      <c r="DG5759" s="9"/>
      <c r="DH5759" s="9"/>
      <c r="DI5759" s="9"/>
      <c r="DJ5759" s="9"/>
      <c r="DK5759" s="9"/>
      <c r="DL5759" s="9"/>
      <c r="DM5759" s="9"/>
      <c r="DN5759" s="9"/>
      <c r="DO5759" s="9"/>
      <c r="DP5759" s="9"/>
      <c r="DQ5759" s="9"/>
      <c r="DR5759" s="9"/>
      <c r="DS5759" s="9"/>
      <c r="DT5759" s="9"/>
      <c r="DU5759" s="9"/>
      <c r="DV5759" s="9"/>
      <c r="DW5759" s="9"/>
      <c r="DX5759" s="9"/>
      <c r="DY5759" s="9"/>
      <c r="DZ5759" s="9"/>
      <c r="EA5759" s="9"/>
    </row>
    <row r="5760" spans="2:131" ht="19.5" customHeight="1" x14ac:dyDescent="0.25">
      <c r="B5760" s="9"/>
      <c r="D5760" s="9"/>
      <c r="G5760" s="9"/>
      <c r="R5760" s="9"/>
      <c r="S5760" s="9"/>
      <c r="T5760" s="9"/>
      <c r="U5760" s="9"/>
      <c r="V5760" s="9"/>
      <c r="W5760" s="9"/>
      <c r="X5760" s="9"/>
      <c r="Y5760" s="9"/>
      <c r="Z5760" s="9"/>
      <c r="AA5760" s="9"/>
      <c r="AB5760" s="9"/>
      <c r="AC5760" s="9"/>
      <c r="AD5760" s="9"/>
      <c r="AE5760" s="9"/>
      <c r="AF5760" s="55"/>
      <c r="AG5760" s="55"/>
      <c r="AH5760" s="9"/>
      <c r="AI5760" s="9"/>
      <c r="AJ5760" s="9"/>
      <c r="AK5760" s="9"/>
      <c r="AL5760" s="9"/>
      <c r="AM5760" s="9"/>
      <c r="AN5760" s="9"/>
      <c r="AO5760" s="9"/>
      <c r="AP5760" s="9"/>
      <c r="AQ5760" s="9"/>
      <c r="AR5760" s="9"/>
      <c r="AS5760" s="9"/>
      <c r="AT5760" s="9"/>
      <c r="AU5760" s="9"/>
      <c r="AV5760" s="9"/>
      <c r="AW5760" s="9"/>
      <c r="AX5760" s="9"/>
      <c r="AY5760" s="9"/>
      <c r="AZ5760" s="9"/>
      <c r="BA5760" s="9"/>
      <c r="BB5760" s="9"/>
      <c r="BC5760" s="9"/>
      <c r="BD5760" s="9"/>
      <c r="BE5760" s="9"/>
      <c r="BF5760" s="9"/>
      <c r="BG5760" s="9"/>
      <c r="BH5760" s="9"/>
      <c r="BI5760" s="9"/>
      <c r="BJ5760" s="9"/>
      <c r="BK5760" s="9"/>
      <c r="BL5760" s="9"/>
      <c r="BM5760" s="9"/>
      <c r="BN5760" s="9"/>
      <c r="BO5760" s="9"/>
      <c r="BP5760" s="9"/>
      <c r="BQ5760" s="9"/>
      <c r="BT5760" s="9"/>
      <c r="BU5760" s="9"/>
      <c r="BX5760" s="9"/>
      <c r="BY5760" s="9"/>
      <c r="CB5760" s="9"/>
      <c r="CC5760" s="9"/>
      <c r="CF5760" s="9"/>
      <c r="CG5760" s="9"/>
      <c r="CJ5760" s="9"/>
      <c r="CK5760" s="9"/>
      <c r="CN5760" s="9"/>
      <c r="CO5760" s="9"/>
      <c r="CP5760" s="9"/>
      <c r="CQ5760" s="9"/>
      <c r="CR5760" s="9"/>
      <c r="CS5760" s="9"/>
      <c r="CT5760" s="9"/>
      <c r="CU5760" s="9"/>
      <c r="CV5760" s="9"/>
      <c r="CW5760" s="9"/>
      <c r="CX5760" s="9"/>
      <c r="CY5760" s="9"/>
      <c r="CZ5760" s="9"/>
      <c r="DA5760" s="9"/>
      <c r="DB5760" s="9"/>
      <c r="DC5760" s="9"/>
      <c r="DD5760" s="9"/>
      <c r="DE5760" s="9"/>
      <c r="DF5760" s="9"/>
      <c r="DG5760" s="9"/>
      <c r="DH5760" s="9"/>
      <c r="DI5760" s="9"/>
      <c r="DJ5760" s="9"/>
      <c r="DK5760" s="9"/>
      <c r="DL5760" s="9"/>
      <c r="DM5760" s="9"/>
      <c r="DN5760" s="9"/>
      <c r="DO5760" s="9"/>
      <c r="DP5760" s="9"/>
      <c r="DQ5760" s="9"/>
      <c r="DR5760" s="9"/>
      <c r="DS5760" s="9"/>
      <c r="DT5760" s="9"/>
      <c r="DU5760" s="9"/>
      <c r="DV5760" s="9"/>
      <c r="DW5760" s="9"/>
      <c r="DX5760" s="9"/>
      <c r="DY5760" s="9"/>
      <c r="DZ5760" s="9"/>
      <c r="EA5760" s="9"/>
    </row>
    <row r="5761" spans="2:131" ht="19.5" customHeight="1" x14ac:dyDescent="0.25">
      <c r="B5761" s="9"/>
      <c r="D5761" s="9"/>
      <c r="G5761" s="9"/>
      <c r="R5761" s="9"/>
      <c r="S5761" s="9"/>
      <c r="T5761" s="9"/>
      <c r="U5761" s="9"/>
      <c r="V5761" s="9"/>
      <c r="W5761" s="9"/>
      <c r="X5761" s="9"/>
      <c r="Y5761" s="9"/>
      <c r="Z5761" s="9"/>
      <c r="AA5761" s="9"/>
      <c r="AB5761" s="9"/>
      <c r="AC5761" s="9"/>
      <c r="AD5761" s="9"/>
      <c r="AE5761" s="9"/>
      <c r="AF5761" s="55"/>
      <c r="AG5761" s="55"/>
      <c r="AH5761" s="9"/>
      <c r="AI5761" s="9"/>
      <c r="AJ5761" s="9"/>
      <c r="AK5761" s="9"/>
      <c r="AL5761" s="9"/>
      <c r="AM5761" s="9"/>
      <c r="AN5761" s="9"/>
      <c r="AO5761" s="9"/>
      <c r="AP5761" s="9"/>
      <c r="AQ5761" s="9"/>
      <c r="AR5761" s="9"/>
      <c r="AS5761" s="9"/>
      <c r="AT5761" s="9"/>
      <c r="AU5761" s="9"/>
      <c r="AV5761" s="9"/>
      <c r="AW5761" s="9"/>
      <c r="AX5761" s="9"/>
      <c r="AY5761" s="9"/>
      <c r="AZ5761" s="9"/>
      <c r="BA5761" s="9"/>
      <c r="BB5761" s="9"/>
      <c r="BC5761" s="9"/>
      <c r="BD5761" s="9"/>
      <c r="BE5761" s="9"/>
      <c r="BF5761" s="9"/>
      <c r="BG5761" s="9"/>
      <c r="BH5761" s="9"/>
      <c r="BI5761" s="9"/>
      <c r="BJ5761" s="9"/>
      <c r="BK5761" s="9"/>
      <c r="BL5761" s="9"/>
      <c r="BM5761" s="9"/>
      <c r="BN5761" s="9"/>
      <c r="BO5761" s="9"/>
      <c r="BP5761" s="9"/>
      <c r="BQ5761" s="9"/>
      <c r="BT5761" s="9"/>
      <c r="BU5761" s="9"/>
      <c r="BX5761" s="9"/>
      <c r="BY5761" s="9"/>
      <c r="CB5761" s="9"/>
      <c r="CC5761" s="9"/>
      <c r="CF5761" s="9"/>
      <c r="CG5761" s="9"/>
      <c r="CJ5761" s="9"/>
      <c r="CK5761" s="9"/>
      <c r="CN5761" s="9"/>
      <c r="CO5761" s="9"/>
      <c r="CP5761" s="9"/>
      <c r="CQ5761" s="9"/>
      <c r="CR5761" s="9"/>
      <c r="CS5761" s="9"/>
      <c r="CT5761" s="9"/>
      <c r="CU5761" s="9"/>
      <c r="CV5761" s="9"/>
      <c r="CW5761" s="9"/>
      <c r="CX5761" s="9"/>
      <c r="CY5761" s="9"/>
      <c r="CZ5761" s="9"/>
      <c r="DA5761" s="9"/>
      <c r="DB5761" s="9"/>
      <c r="DC5761" s="9"/>
      <c r="DD5761" s="9"/>
      <c r="DE5761" s="9"/>
      <c r="DF5761" s="9"/>
      <c r="DG5761" s="9"/>
      <c r="DH5761" s="9"/>
      <c r="DI5761" s="9"/>
      <c r="DJ5761" s="9"/>
      <c r="DK5761" s="9"/>
      <c r="DL5761" s="9"/>
      <c r="DM5761" s="9"/>
      <c r="DN5761" s="9"/>
      <c r="DO5761" s="9"/>
      <c r="DP5761" s="9"/>
      <c r="DQ5761" s="9"/>
      <c r="DR5761" s="9"/>
      <c r="DS5761" s="9"/>
      <c r="DT5761" s="9"/>
      <c r="DU5761" s="9"/>
      <c r="DV5761" s="9"/>
      <c r="DW5761" s="9"/>
      <c r="DX5761" s="9"/>
      <c r="DY5761" s="9"/>
      <c r="DZ5761" s="9"/>
      <c r="EA5761" s="9"/>
    </row>
    <row r="5762" spans="2:131" ht="19.5" customHeight="1" x14ac:dyDescent="0.25">
      <c r="B5762" s="9"/>
      <c r="D5762" s="9"/>
      <c r="G5762" s="9"/>
      <c r="R5762" s="9"/>
      <c r="S5762" s="9"/>
      <c r="T5762" s="9"/>
      <c r="U5762" s="9"/>
      <c r="V5762" s="9"/>
      <c r="W5762" s="9"/>
      <c r="X5762" s="9"/>
      <c r="Y5762" s="9"/>
      <c r="Z5762" s="9"/>
      <c r="AA5762" s="9"/>
      <c r="AB5762" s="9"/>
      <c r="AC5762" s="9"/>
      <c r="AD5762" s="9"/>
      <c r="AE5762" s="9"/>
      <c r="AF5762" s="55"/>
      <c r="AG5762" s="55"/>
      <c r="AH5762" s="9"/>
      <c r="AI5762" s="9"/>
      <c r="AJ5762" s="9"/>
      <c r="AK5762" s="9"/>
      <c r="AL5762" s="9"/>
      <c r="AM5762" s="9"/>
      <c r="AN5762" s="9"/>
      <c r="AO5762" s="9"/>
      <c r="AP5762" s="9"/>
      <c r="AQ5762" s="9"/>
      <c r="AR5762" s="9"/>
      <c r="AS5762" s="9"/>
      <c r="AT5762" s="9"/>
      <c r="AU5762" s="9"/>
      <c r="AV5762" s="9"/>
      <c r="AW5762" s="9"/>
      <c r="AX5762" s="9"/>
      <c r="AY5762" s="9"/>
      <c r="AZ5762" s="9"/>
      <c r="BA5762" s="9"/>
      <c r="BB5762" s="9"/>
      <c r="BC5762" s="9"/>
      <c r="BD5762" s="9"/>
      <c r="BE5762" s="9"/>
      <c r="BF5762" s="9"/>
      <c r="BG5762" s="9"/>
      <c r="BH5762" s="9"/>
      <c r="BI5762" s="9"/>
      <c r="BJ5762" s="9"/>
      <c r="BK5762" s="9"/>
      <c r="BL5762" s="9"/>
      <c r="BM5762" s="9"/>
      <c r="BN5762" s="9"/>
      <c r="BO5762" s="9"/>
      <c r="BP5762" s="9"/>
      <c r="BQ5762" s="9"/>
      <c r="BT5762" s="9"/>
      <c r="BU5762" s="9"/>
      <c r="BX5762" s="9"/>
      <c r="BY5762" s="9"/>
      <c r="CB5762" s="9"/>
      <c r="CC5762" s="9"/>
      <c r="CF5762" s="9"/>
      <c r="CG5762" s="9"/>
      <c r="CJ5762" s="9"/>
      <c r="CK5762" s="9"/>
      <c r="CN5762" s="9"/>
      <c r="CO5762" s="9"/>
      <c r="CP5762" s="9"/>
      <c r="CQ5762" s="9"/>
      <c r="CR5762" s="9"/>
      <c r="CS5762" s="9"/>
      <c r="CT5762" s="9"/>
      <c r="CU5762" s="9"/>
      <c r="CV5762" s="9"/>
      <c r="CW5762" s="9"/>
      <c r="CX5762" s="9"/>
      <c r="CY5762" s="9"/>
      <c r="CZ5762" s="9"/>
      <c r="DA5762" s="9"/>
      <c r="DB5762" s="9"/>
      <c r="DC5762" s="9"/>
      <c r="DD5762" s="9"/>
      <c r="DE5762" s="9"/>
      <c r="DF5762" s="9"/>
      <c r="DG5762" s="9"/>
      <c r="DH5762" s="9"/>
      <c r="DI5762" s="9"/>
      <c r="DJ5762" s="9"/>
      <c r="DK5762" s="9"/>
      <c r="DL5762" s="9"/>
      <c r="DM5762" s="9"/>
      <c r="DN5762" s="9"/>
      <c r="DO5762" s="9"/>
      <c r="DP5762" s="9"/>
      <c r="DQ5762" s="9"/>
      <c r="DR5762" s="9"/>
      <c r="DS5762" s="9"/>
      <c r="DT5762" s="9"/>
      <c r="DU5762" s="9"/>
      <c r="DV5762" s="9"/>
      <c r="DW5762" s="9"/>
      <c r="DX5762" s="9"/>
      <c r="DY5762" s="9"/>
      <c r="DZ5762" s="9"/>
      <c r="EA5762" s="9"/>
    </row>
    <row r="5763" spans="2:131" ht="19.5" customHeight="1" x14ac:dyDescent="0.25">
      <c r="B5763" s="9"/>
      <c r="D5763" s="9"/>
      <c r="G5763" s="9"/>
      <c r="R5763" s="9"/>
      <c r="S5763" s="9"/>
      <c r="T5763" s="9"/>
      <c r="U5763" s="9"/>
      <c r="V5763" s="9"/>
      <c r="W5763" s="9"/>
      <c r="X5763" s="9"/>
      <c r="Y5763" s="9"/>
      <c r="Z5763" s="9"/>
      <c r="AA5763" s="9"/>
      <c r="AB5763" s="9"/>
      <c r="AC5763" s="9"/>
      <c r="AD5763" s="9"/>
      <c r="AE5763" s="9"/>
      <c r="AF5763" s="55"/>
      <c r="AG5763" s="55"/>
      <c r="AH5763" s="9"/>
      <c r="AI5763" s="9"/>
      <c r="AJ5763" s="9"/>
      <c r="AK5763" s="9"/>
      <c r="AL5763" s="9"/>
      <c r="AM5763" s="9"/>
      <c r="AN5763" s="9"/>
      <c r="AO5763" s="9"/>
      <c r="AP5763" s="9"/>
      <c r="AQ5763" s="9"/>
      <c r="AR5763" s="9"/>
      <c r="AS5763" s="9"/>
      <c r="AT5763" s="9"/>
      <c r="AU5763" s="9"/>
      <c r="AV5763" s="9"/>
      <c r="AW5763" s="9"/>
      <c r="AX5763" s="9"/>
      <c r="AY5763" s="9"/>
      <c r="AZ5763" s="9"/>
      <c r="BA5763" s="9"/>
      <c r="BB5763" s="9"/>
      <c r="BC5763" s="9"/>
      <c r="BD5763" s="9"/>
      <c r="BE5763" s="9"/>
      <c r="BF5763" s="9"/>
      <c r="BG5763" s="9"/>
      <c r="BH5763" s="9"/>
      <c r="BI5763" s="9"/>
      <c r="BJ5763" s="9"/>
      <c r="BK5763" s="9"/>
      <c r="BL5763" s="9"/>
      <c r="BM5763" s="9"/>
      <c r="BN5763" s="9"/>
      <c r="BO5763" s="9"/>
      <c r="BP5763" s="9"/>
      <c r="BQ5763" s="9"/>
      <c r="BT5763" s="9"/>
      <c r="BU5763" s="9"/>
      <c r="BX5763" s="9"/>
      <c r="BY5763" s="9"/>
      <c r="CB5763" s="9"/>
      <c r="CC5763" s="9"/>
      <c r="CF5763" s="9"/>
      <c r="CG5763" s="9"/>
      <c r="CJ5763" s="9"/>
      <c r="CK5763" s="9"/>
      <c r="CN5763" s="9"/>
      <c r="CO5763" s="9"/>
      <c r="CP5763" s="9"/>
      <c r="CQ5763" s="9"/>
      <c r="CR5763" s="9"/>
      <c r="CS5763" s="9"/>
      <c r="CT5763" s="9"/>
      <c r="CU5763" s="9"/>
      <c r="CV5763" s="9"/>
      <c r="CW5763" s="9"/>
      <c r="CX5763" s="9"/>
      <c r="CY5763" s="9"/>
      <c r="CZ5763" s="9"/>
      <c r="DA5763" s="9"/>
      <c r="DB5763" s="9"/>
      <c r="DC5763" s="9"/>
      <c r="DD5763" s="9"/>
      <c r="DE5763" s="9"/>
      <c r="DF5763" s="9"/>
      <c r="DG5763" s="9"/>
      <c r="DH5763" s="9"/>
      <c r="DI5763" s="9"/>
      <c r="DJ5763" s="9"/>
      <c r="DK5763" s="9"/>
      <c r="DL5763" s="9"/>
      <c r="DM5763" s="9"/>
      <c r="DN5763" s="9"/>
      <c r="DO5763" s="9"/>
      <c r="DP5763" s="9"/>
      <c r="DQ5763" s="9"/>
      <c r="DR5763" s="9"/>
      <c r="DS5763" s="9"/>
      <c r="DT5763" s="9"/>
      <c r="DU5763" s="9"/>
      <c r="DV5763" s="9"/>
      <c r="DW5763" s="9"/>
      <c r="DX5763" s="9"/>
      <c r="DY5763" s="9"/>
      <c r="DZ5763" s="9"/>
      <c r="EA5763" s="9"/>
    </row>
    <row r="5764" spans="2:131" ht="19.5" customHeight="1" x14ac:dyDescent="0.25">
      <c r="B5764" s="9"/>
      <c r="D5764" s="9"/>
      <c r="G5764" s="9"/>
      <c r="R5764" s="9"/>
      <c r="S5764" s="9"/>
      <c r="T5764" s="9"/>
      <c r="U5764" s="9"/>
      <c r="V5764" s="9"/>
      <c r="W5764" s="9"/>
      <c r="X5764" s="9"/>
      <c r="Y5764" s="9"/>
      <c r="Z5764" s="9"/>
      <c r="AA5764" s="9"/>
      <c r="AB5764" s="9"/>
      <c r="AC5764" s="9"/>
      <c r="AD5764" s="9"/>
      <c r="AE5764" s="9"/>
      <c r="AF5764" s="55"/>
      <c r="AG5764" s="55"/>
      <c r="AH5764" s="9"/>
      <c r="AI5764" s="9"/>
      <c r="AJ5764" s="9"/>
      <c r="AK5764" s="9"/>
      <c r="AL5764" s="9"/>
      <c r="AM5764" s="9"/>
      <c r="AN5764" s="9"/>
      <c r="AO5764" s="9"/>
      <c r="AP5764" s="9"/>
      <c r="AQ5764" s="9"/>
      <c r="AR5764" s="9"/>
      <c r="AS5764" s="9"/>
      <c r="AT5764" s="9"/>
      <c r="AU5764" s="9"/>
      <c r="AV5764" s="9"/>
      <c r="AW5764" s="9"/>
      <c r="AX5764" s="9"/>
      <c r="AY5764" s="9"/>
      <c r="AZ5764" s="9"/>
      <c r="BA5764" s="9"/>
      <c r="BB5764" s="9"/>
      <c r="BC5764" s="9"/>
      <c r="BD5764" s="9"/>
      <c r="BE5764" s="9"/>
      <c r="BF5764" s="9"/>
      <c r="BG5764" s="9"/>
      <c r="BH5764" s="9"/>
      <c r="BI5764" s="9"/>
      <c r="BJ5764" s="9"/>
      <c r="BK5764" s="9"/>
      <c r="BL5764" s="9"/>
      <c r="BM5764" s="9"/>
      <c r="BN5764" s="9"/>
      <c r="BO5764" s="9"/>
      <c r="BP5764" s="9"/>
      <c r="BQ5764" s="9"/>
      <c r="BT5764" s="9"/>
      <c r="BU5764" s="9"/>
      <c r="BX5764" s="9"/>
      <c r="BY5764" s="9"/>
      <c r="CB5764" s="9"/>
      <c r="CC5764" s="9"/>
      <c r="CF5764" s="9"/>
      <c r="CG5764" s="9"/>
      <c r="CJ5764" s="9"/>
      <c r="CK5764" s="9"/>
      <c r="CN5764" s="9"/>
      <c r="CO5764" s="9"/>
      <c r="CP5764" s="9"/>
      <c r="CQ5764" s="9"/>
      <c r="CR5764" s="9"/>
      <c r="CS5764" s="9"/>
      <c r="CT5764" s="9"/>
      <c r="CU5764" s="9"/>
      <c r="CV5764" s="9"/>
      <c r="CW5764" s="9"/>
      <c r="CX5764" s="9"/>
      <c r="CY5764" s="9"/>
      <c r="CZ5764" s="9"/>
      <c r="DA5764" s="9"/>
      <c r="DB5764" s="9"/>
      <c r="DC5764" s="9"/>
      <c r="DD5764" s="9"/>
      <c r="DE5764" s="9"/>
      <c r="DF5764" s="9"/>
      <c r="DG5764" s="9"/>
      <c r="DH5764" s="9"/>
      <c r="DI5764" s="9"/>
      <c r="DJ5764" s="9"/>
      <c r="DK5764" s="9"/>
      <c r="DL5764" s="9"/>
      <c r="DM5764" s="9"/>
      <c r="DN5764" s="9"/>
      <c r="DO5764" s="9"/>
      <c r="DP5764" s="9"/>
      <c r="DQ5764" s="9"/>
      <c r="DR5764" s="9"/>
      <c r="DS5764" s="9"/>
      <c r="DT5764" s="9"/>
      <c r="DU5764" s="9"/>
      <c r="DV5764" s="9"/>
      <c r="DW5764" s="9"/>
      <c r="DX5764" s="9"/>
      <c r="DY5764" s="9"/>
      <c r="DZ5764" s="9"/>
      <c r="EA5764" s="9"/>
    </row>
    <row r="5765" spans="2:131" ht="19.5" customHeight="1" x14ac:dyDescent="0.25">
      <c r="B5765" s="9"/>
      <c r="D5765" s="9"/>
      <c r="G5765" s="9"/>
      <c r="R5765" s="9"/>
      <c r="S5765" s="9"/>
      <c r="T5765" s="9"/>
      <c r="U5765" s="9"/>
      <c r="V5765" s="9"/>
      <c r="W5765" s="9"/>
      <c r="X5765" s="9"/>
      <c r="Y5765" s="9"/>
      <c r="Z5765" s="9"/>
      <c r="AA5765" s="9"/>
      <c r="AB5765" s="9"/>
      <c r="AC5765" s="9"/>
      <c r="AD5765" s="9"/>
      <c r="AE5765" s="9"/>
      <c r="AF5765" s="55"/>
      <c r="AG5765" s="55"/>
      <c r="AH5765" s="9"/>
      <c r="AI5765" s="9"/>
      <c r="AJ5765" s="9"/>
      <c r="AK5765" s="9"/>
      <c r="AL5765" s="9"/>
      <c r="AM5765" s="9"/>
      <c r="AN5765" s="9"/>
      <c r="AO5765" s="9"/>
      <c r="AP5765" s="9"/>
      <c r="AQ5765" s="9"/>
      <c r="AR5765" s="9"/>
      <c r="AS5765" s="9"/>
      <c r="AT5765" s="9"/>
      <c r="AU5765" s="9"/>
      <c r="AV5765" s="9"/>
      <c r="AW5765" s="9"/>
      <c r="AX5765" s="9"/>
      <c r="AY5765" s="9"/>
      <c r="AZ5765" s="9"/>
      <c r="BA5765" s="9"/>
      <c r="BB5765" s="9"/>
      <c r="BC5765" s="9"/>
      <c r="BD5765" s="9"/>
      <c r="BE5765" s="9"/>
      <c r="BF5765" s="9"/>
      <c r="BG5765" s="9"/>
      <c r="BH5765" s="9"/>
      <c r="BI5765" s="9"/>
      <c r="BJ5765" s="9"/>
      <c r="BK5765" s="9"/>
      <c r="BL5765" s="9"/>
      <c r="BM5765" s="9"/>
      <c r="BN5765" s="9"/>
      <c r="BO5765" s="9"/>
      <c r="BP5765" s="9"/>
      <c r="BQ5765" s="9"/>
      <c r="BT5765" s="9"/>
      <c r="BU5765" s="9"/>
      <c r="BX5765" s="9"/>
      <c r="BY5765" s="9"/>
      <c r="CB5765" s="9"/>
      <c r="CC5765" s="9"/>
      <c r="CF5765" s="9"/>
      <c r="CG5765" s="9"/>
      <c r="CJ5765" s="9"/>
      <c r="CK5765" s="9"/>
      <c r="CN5765" s="9"/>
      <c r="CO5765" s="9"/>
      <c r="CP5765" s="9"/>
      <c r="CQ5765" s="9"/>
      <c r="CR5765" s="9"/>
      <c r="CS5765" s="9"/>
      <c r="CT5765" s="9"/>
      <c r="CU5765" s="9"/>
      <c r="CV5765" s="9"/>
      <c r="CW5765" s="9"/>
      <c r="CX5765" s="9"/>
      <c r="CY5765" s="9"/>
      <c r="CZ5765" s="9"/>
      <c r="DA5765" s="9"/>
      <c r="DB5765" s="9"/>
      <c r="DC5765" s="9"/>
      <c r="DD5765" s="9"/>
      <c r="DE5765" s="9"/>
      <c r="DF5765" s="9"/>
      <c r="DG5765" s="9"/>
      <c r="DH5765" s="9"/>
      <c r="DI5765" s="9"/>
      <c r="DJ5765" s="9"/>
      <c r="DK5765" s="9"/>
      <c r="DL5765" s="9"/>
      <c r="DM5765" s="9"/>
      <c r="DN5765" s="9"/>
      <c r="DO5765" s="9"/>
      <c r="DP5765" s="9"/>
      <c r="DQ5765" s="9"/>
      <c r="DR5765" s="9"/>
      <c r="DS5765" s="9"/>
      <c r="DT5765" s="9"/>
      <c r="DU5765" s="9"/>
      <c r="DV5765" s="9"/>
      <c r="DW5765" s="9"/>
      <c r="DX5765" s="9"/>
      <c r="DY5765" s="9"/>
      <c r="DZ5765" s="9"/>
      <c r="EA5765" s="9"/>
    </row>
    <row r="5766" spans="2:131" ht="19.5" customHeight="1" x14ac:dyDescent="0.25">
      <c r="B5766" s="9"/>
      <c r="D5766" s="9"/>
      <c r="G5766" s="9"/>
      <c r="R5766" s="9"/>
      <c r="S5766" s="9"/>
      <c r="T5766" s="9"/>
      <c r="U5766" s="9"/>
      <c r="V5766" s="9"/>
      <c r="W5766" s="9"/>
      <c r="X5766" s="9"/>
      <c r="Y5766" s="9"/>
      <c r="Z5766" s="9"/>
      <c r="AA5766" s="9"/>
      <c r="AB5766" s="9"/>
      <c r="AC5766" s="9"/>
      <c r="AD5766" s="9"/>
      <c r="AE5766" s="9"/>
      <c r="AF5766" s="55"/>
      <c r="AG5766" s="55"/>
      <c r="AH5766" s="9"/>
      <c r="AI5766" s="9"/>
      <c r="AJ5766" s="9"/>
      <c r="AK5766" s="9"/>
      <c r="AL5766" s="9"/>
      <c r="AM5766" s="9"/>
      <c r="AN5766" s="9"/>
      <c r="AO5766" s="9"/>
      <c r="AP5766" s="9"/>
      <c r="AQ5766" s="9"/>
      <c r="AR5766" s="9"/>
      <c r="AS5766" s="9"/>
      <c r="AT5766" s="9"/>
      <c r="AU5766" s="9"/>
      <c r="AV5766" s="9"/>
      <c r="AW5766" s="9"/>
      <c r="AX5766" s="9"/>
      <c r="AY5766" s="9"/>
      <c r="AZ5766" s="9"/>
      <c r="BA5766" s="9"/>
      <c r="BB5766" s="9"/>
      <c r="BC5766" s="9"/>
      <c r="BD5766" s="9"/>
      <c r="BE5766" s="9"/>
      <c r="BF5766" s="9"/>
      <c r="BG5766" s="9"/>
      <c r="BH5766" s="9"/>
      <c r="BI5766" s="9"/>
      <c r="BJ5766" s="9"/>
      <c r="BK5766" s="9"/>
      <c r="BL5766" s="9"/>
      <c r="BM5766" s="9"/>
      <c r="BN5766" s="9"/>
      <c r="BO5766" s="9"/>
      <c r="BP5766" s="9"/>
      <c r="BQ5766" s="9"/>
      <c r="BT5766" s="9"/>
      <c r="BU5766" s="9"/>
      <c r="BX5766" s="9"/>
      <c r="BY5766" s="9"/>
      <c r="CB5766" s="9"/>
      <c r="CC5766" s="9"/>
      <c r="CF5766" s="9"/>
      <c r="CG5766" s="9"/>
      <c r="CJ5766" s="9"/>
      <c r="CK5766" s="9"/>
      <c r="CN5766" s="9"/>
      <c r="CO5766" s="9"/>
      <c r="CP5766" s="9"/>
      <c r="CQ5766" s="9"/>
      <c r="CR5766" s="9"/>
      <c r="CS5766" s="9"/>
      <c r="CT5766" s="9"/>
      <c r="CU5766" s="9"/>
      <c r="CV5766" s="9"/>
      <c r="CW5766" s="9"/>
      <c r="CX5766" s="9"/>
      <c r="CY5766" s="9"/>
      <c r="CZ5766" s="9"/>
      <c r="DA5766" s="9"/>
      <c r="DB5766" s="9"/>
      <c r="DC5766" s="9"/>
      <c r="DD5766" s="9"/>
      <c r="DE5766" s="9"/>
      <c r="DF5766" s="9"/>
      <c r="DG5766" s="9"/>
      <c r="DH5766" s="9"/>
      <c r="DI5766" s="9"/>
      <c r="DJ5766" s="9"/>
      <c r="DK5766" s="9"/>
      <c r="DL5766" s="9"/>
      <c r="DM5766" s="9"/>
      <c r="DN5766" s="9"/>
      <c r="DO5766" s="9"/>
      <c r="DP5766" s="9"/>
      <c r="DQ5766" s="9"/>
      <c r="DR5766" s="9"/>
      <c r="DS5766" s="9"/>
      <c r="DT5766" s="9"/>
      <c r="DU5766" s="9"/>
      <c r="DV5766" s="9"/>
      <c r="DW5766" s="9"/>
      <c r="DX5766" s="9"/>
      <c r="DY5766" s="9"/>
      <c r="DZ5766" s="9"/>
      <c r="EA5766" s="9"/>
    </row>
    <row r="5767" spans="2:131" ht="19.5" customHeight="1" x14ac:dyDescent="0.25">
      <c r="B5767" s="9"/>
      <c r="D5767" s="9"/>
      <c r="G5767" s="9"/>
      <c r="R5767" s="9"/>
      <c r="S5767" s="9"/>
      <c r="T5767" s="9"/>
      <c r="U5767" s="9"/>
      <c r="V5767" s="9"/>
      <c r="W5767" s="9"/>
      <c r="X5767" s="9"/>
      <c r="Y5767" s="9"/>
      <c r="Z5767" s="9"/>
      <c r="AA5767" s="9"/>
      <c r="AB5767" s="9"/>
      <c r="AC5767" s="9"/>
      <c r="AD5767" s="9"/>
      <c r="AE5767" s="9"/>
      <c r="AF5767" s="55"/>
      <c r="AG5767" s="55"/>
      <c r="AH5767" s="9"/>
      <c r="AI5767" s="9"/>
      <c r="AJ5767" s="9"/>
      <c r="AK5767" s="9"/>
      <c r="AL5767" s="9"/>
      <c r="AM5767" s="9"/>
      <c r="AN5767" s="9"/>
      <c r="AO5767" s="9"/>
      <c r="AP5767" s="9"/>
      <c r="AQ5767" s="9"/>
      <c r="AR5767" s="9"/>
      <c r="AS5767" s="9"/>
      <c r="AT5767" s="9"/>
      <c r="AU5767" s="9"/>
      <c r="AV5767" s="9"/>
      <c r="AW5767" s="9"/>
      <c r="AX5767" s="9"/>
      <c r="AY5767" s="9"/>
      <c r="AZ5767" s="9"/>
      <c r="BA5767" s="9"/>
      <c r="BB5767" s="9"/>
      <c r="BC5767" s="9"/>
      <c r="BD5767" s="9"/>
      <c r="BE5767" s="9"/>
      <c r="BF5767" s="9"/>
      <c r="BG5767" s="9"/>
      <c r="BH5767" s="9"/>
      <c r="BI5767" s="9"/>
      <c r="BJ5767" s="9"/>
      <c r="BK5767" s="9"/>
      <c r="BL5767" s="9"/>
      <c r="BM5767" s="9"/>
      <c r="BN5767" s="9"/>
      <c r="BO5767" s="9"/>
      <c r="BP5767" s="9"/>
      <c r="BQ5767" s="9"/>
      <c r="BT5767" s="9"/>
      <c r="BU5767" s="9"/>
      <c r="BX5767" s="9"/>
      <c r="BY5767" s="9"/>
      <c r="CB5767" s="9"/>
      <c r="CC5767" s="9"/>
      <c r="CF5767" s="9"/>
      <c r="CG5767" s="9"/>
      <c r="CJ5767" s="9"/>
      <c r="CK5767" s="9"/>
      <c r="CN5767" s="9"/>
      <c r="CO5767" s="9"/>
      <c r="CP5767" s="9"/>
      <c r="CQ5767" s="9"/>
      <c r="CR5767" s="9"/>
      <c r="CS5767" s="9"/>
      <c r="CT5767" s="9"/>
      <c r="CU5767" s="9"/>
      <c r="CV5767" s="9"/>
      <c r="CW5767" s="9"/>
      <c r="CX5767" s="9"/>
      <c r="CY5767" s="9"/>
      <c r="CZ5767" s="9"/>
      <c r="DA5767" s="9"/>
      <c r="DB5767" s="9"/>
      <c r="DC5767" s="9"/>
      <c r="DD5767" s="9"/>
      <c r="DE5767" s="9"/>
      <c r="DF5767" s="9"/>
      <c r="DG5767" s="9"/>
      <c r="DH5767" s="9"/>
      <c r="DI5767" s="9"/>
      <c r="DJ5767" s="9"/>
      <c r="DK5767" s="9"/>
      <c r="DL5767" s="9"/>
      <c r="DM5767" s="9"/>
      <c r="DN5767" s="9"/>
      <c r="DO5767" s="9"/>
      <c r="DP5767" s="9"/>
      <c r="DQ5767" s="9"/>
      <c r="DR5767" s="9"/>
      <c r="DS5767" s="9"/>
      <c r="DT5767" s="9"/>
      <c r="DU5767" s="9"/>
      <c r="DV5767" s="9"/>
      <c r="DW5767" s="9"/>
      <c r="DX5767" s="9"/>
      <c r="DY5767" s="9"/>
      <c r="DZ5767" s="9"/>
      <c r="EA5767" s="9"/>
    </row>
    <row r="5768" spans="2:131" ht="19.5" customHeight="1" x14ac:dyDescent="0.25">
      <c r="B5768" s="9"/>
      <c r="D5768" s="9"/>
      <c r="G5768" s="9"/>
      <c r="R5768" s="9"/>
      <c r="S5768" s="9"/>
      <c r="T5768" s="9"/>
      <c r="U5768" s="9"/>
      <c r="V5768" s="9"/>
      <c r="W5768" s="9"/>
      <c r="X5768" s="9"/>
      <c r="Y5768" s="9"/>
      <c r="Z5768" s="9"/>
      <c r="AA5768" s="9"/>
      <c r="AB5768" s="9"/>
      <c r="AC5768" s="9"/>
      <c r="AD5768" s="9"/>
      <c r="AE5768" s="9"/>
      <c r="AF5768" s="55"/>
      <c r="AG5768" s="55"/>
      <c r="AH5768" s="9"/>
      <c r="AI5768" s="9"/>
      <c r="AJ5768" s="9"/>
      <c r="AK5768" s="9"/>
      <c r="AL5768" s="9"/>
      <c r="AM5768" s="9"/>
      <c r="AN5768" s="9"/>
      <c r="AO5768" s="9"/>
      <c r="AP5768" s="9"/>
      <c r="AQ5768" s="9"/>
      <c r="AR5768" s="9"/>
      <c r="AS5768" s="9"/>
      <c r="AT5768" s="9"/>
      <c r="AU5768" s="9"/>
      <c r="AV5768" s="9"/>
      <c r="AW5768" s="9"/>
      <c r="AX5768" s="9"/>
      <c r="AY5768" s="9"/>
      <c r="AZ5768" s="9"/>
      <c r="BA5768" s="9"/>
      <c r="BB5768" s="9"/>
      <c r="BC5768" s="9"/>
      <c r="BD5768" s="9"/>
      <c r="BE5768" s="9"/>
      <c r="BF5768" s="9"/>
      <c r="BG5768" s="9"/>
      <c r="BH5768" s="9"/>
      <c r="BI5768" s="9"/>
      <c r="BJ5768" s="9"/>
      <c r="BK5768" s="9"/>
      <c r="BL5768" s="9"/>
      <c r="BM5768" s="9"/>
      <c r="BN5768" s="9"/>
      <c r="BO5768" s="9"/>
      <c r="BP5768" s="9"/>
      <c r="BQ5768" s="9"/>
      <c r="BT5768" s="9"/>
      <c r="BU5768" s="9"/>
      <c r="BX5768" s="9"/>
      <c r="BY5768" s="9"/>
      <c r="CB5768" s="9"/>
      <c r="CC5768" s="9"/>
      <c r="CF5768" s="9"/>
      <c r="CG5768" s="9"/>
      <c r="CJ5768" s="9"/>
      <c r="CK5768" s="9"/>
      <c r="CN5768" s="9"/>
      <c r="CO5768" s="9"/>
      <c r="CP5768" s="9"/>
      <c r="CQ5768" s="9"/>
      <c r="CR5768" s="9"/>
      <c r="CS5768" s="9"/>
      <c r="CT5768" s="9"/>
      <c r="CU5768" s="9"/>
      <c r="CV5768" s="9"/>
      <c r="CW5768" s="9"/>
      <c r="CX5768" s="9"/>
      <c r="CY5768" s="9"/>
      <c r="CZ5768" s="9"/>
      <c r="DA5768" s="9"/>
      <c r="DB5768" s="9"/>
      <c r="DC5768" s="9"/>
      <c r="DD5768" s="9"/>
      <c r="DE5768" s="9"/>
      <c r="DF5768" s="9"/>
      <c r="DG5768" s="9"/>
      <c r="DH5768" s="9"/>
      <c r="DI5768" s="9"/>
      <c r="DJ5768" s="9"/>
      <c r="DK5768" s="9"/>
      <c r="DL5768" s="9"/>
      <c r="DM5768" s="9"/>
      <c r="DN5768" s="9"/>
      <c r="DO5768" s="9"/>
      <c r="DP5768" s="9"/>
      <c r="DQ5768" s="9"/>
      <c r="DR5768" s="9"/>
      <c r="DS5768" s="9"/>
      <c r="DT5768" s="9"/>
      <c r="DU5768" s="9"/>
      <c r="DV5768" s="9"/>
      <c r="DW5768" s="9"/>
      <c r="DX5768" s="9"/>
      <c r="DY5768" s="9"/>
      <c r="DZ5768" s="9"/>
      <c r="EA5768" s="9"/>
    </row>
    <row r="5769" spans="2:131" ht="19.5" customHeight="1" x14ac:dyDescent="0.25">
      <c r="B5769" s="9"/>
      <c r="D5769" s="9"/>
      <c r="G5769" s="9"/>
      <c r="R5769" s="9"/>
      <c r="S5769" s="9"/>
      <c r="T5769" s="9"/>
      <c r="U5769" s="9"/>
      <c r="V5769" s="9"/>
      <c r="W5769" s="9"/>
      <c r="X5769" s="9"/>
      <c r="Y5769" s="9"/>
      <c r="Z5769" s="9"/>
      <c r="AA5769" s="9"/>
      <c r="AB5769" s="9"/>
      <c r="AC5769" s="9"/>
      <c r="AD5769" s="9"/>
      <c r="AE5769" s="9"/>
      <c r="AF5769" s="55"/>
      <c r="AG5769" s="55"/>
      <c r="AH5769" s="9"/>
      <c r="AI5769" s="9"/>
      <c r="AJ5769" s="9"/>
      <c r="AK5769" s="9"/>
      <c r="AL5769" s="9"/>
      <c r="AM5769" s="9"/>
      <c r="AN5769" s="9"/>
      <c r="AO5769" s="9"/>
      <c r="AP5769" s="9"/>
      <c r="AQ5769" s="9"/>
      <c r="AR5769" s="9"/>
      <c r="AS5769" s="9"/>
      <c r="AT5769" s="9"/>
      <c r="AU5769" s="9"/>
      <c r="AV5769" s="9"/>
      <c r="AW5769" s="9"/>
      <c r="AX5769" s="9"/>
      <c r="AY5769" s="9"/>
      <c r="AZ5769" s="9"/>
      <c r="BA5769" s="9"/>
      <c r="BB5769" s="9"/>
      <c r="BC5769" s="9"/>
      <c r="BD5769" s="9"/>
      <c r="BE5769" s="9"/>
      <c r="BF5769" s="9"/>
      <c r="BG5769" s="9"/>
      <c r="BH5769" s="9"/>
      <c r="BI5769" s="9"/>
      <c r="BJ5769" s="9"/>
      <c r="BK5769" s="9"/>
      <c r="BL5769" s="9"/>
      <c r="BM5769" s="9"/>
      <c r="BN5769" s="9"/>
      <c r="BO5769" s="9"/>
      <c r="BP5769" s="9"/>
      <c r="BQ5769" s="9"/>
      <c r="BT5769" s="9"/>
      <c r="BU5769" s="9"/>
      <c r="BX5769" s="9"/>
      <c r="BY5769" s="9"/>
      <c r="CB5769" s="9"/>
      <c r="CC5769" s="9"/>
      <c r="CF5769" s="9"/>
      <c r="CG5769" s="9"/>
      <c r="CJ5769" s="9"/>
      <c r="CK5769" s="9"/>
      <c r="CN5769" s="9"/>
      <c r="CO5769" s="9"/>
      <c r="CP5769" s="9"/>
      <c r="CQ5769" s="9"/>
      <c r="CR5769" s="9"/>
      <c r="CS5769" s="9"/>
      <c r="CT5769" s="9"/>
      <c r="CU5769" s="9"/>
      <c r="CV5769" s="9"/>
      <c r="CW5769" s="9"/>
      <c r="CX5769" s="9"/>
      <c r="CY5769" s="9"/>
      <c r="CZ5769" s="9"/>
      <c r="DA5769" s="9"/>
      <c r="DB5769" s="9"/>
      <c r="DC5769" s="9"/>
      <c r="DD5769" s="9"/>
      <c r="DE5769" s="9"/>
      <c r="DF5769" s="9"/>
      <c r="DG5769" s="9"/>
      <c r="DH5769" s="9"/>
      <c r="DI5769" s="9"/>
      <c r="DJ5769" s="9"/>
      <c r="DK5769" s="9"/>
      <c r="DL5769" s="9"/>
      <c r="DM5769" s="9"/>
      <c r="DN5769" s="9"/>
      <c r="DO5769" s="9"/>
      <c r="DP5769" s="9"/>
      <c r="DQ5769" s="9"/>
      <c r="DR5769" s="9"/>
      <c r="DS5769" s="9"/>
      <c r="DT5769" s="9"/>
      <c r="DU5769" s="9"/>
      <c r="DV5769" s="9"/>
      <c r="DW5769" s="9"/>
      <c r="DX5769" s="9"/>
      <c r="DY5769" s="9"/>
      <c r="DZ5769" s="9"/>
      <c r="EA5769" s="9"/>
    </row>
    <row r="5770" spans="2:131" ht="19.5" customHeight="1" x14ac:dyDescent="0.25">
      <c r="B5770" s="9"/>
      <c r="D5770" s="9"/>
      <c r="G5770" s="9"/>
      <c r="R5770" s="9"/>
      <c r="S5770" s="9"/>
      <c r="T5770" s="9"/>
      <c r="U5770" s="9"/>
      <c r="V5770" s="9"/>
      <c r="W5770" s="9"/>
      <c r="X5770" s="9"/>
      <c r="Y5770" s="9"/>
      <c r="Z5770" s="9"/>
      <c r="AA5770" s="9"/>
      <c r="AB5770" s="9"/>
      <c r="AC5770" s="9"/>
      <c r="AD5770" s="9"/>
      <c r="AE5770" s="9"/>
      <c r="AF5770" s="55"/>
      <c r="AG5770" s="55"/>
      <c r="AH5770" s="9"/>
      <c r="AI5770" s="9"/>
      <c r="AJ5770" s="9"/>
      <c r="AK5770" s="9"/>
      <c r="AL5770" s="9"/>
      <c r="AM5770" s="9"/>
      <c r="AN5770" s="9"/>
      <c r="AO5770" s="9"/>
      <c r="AP5770" s="9"/>
      <c r="AQ5770" s="9"/>
      <c r="AR5770" s="9"/>
      <c r="AS5770" s="9"/>
      <c r="AT5770" s="9"/>
      <c r="AU5770" s="9"/>
      <c r="AV5770" s="9"/>
      <c r="AW5770" s="9"/>
      <c r="AX5770" s="9"/>
      <c r="AY5770" s="9"/>
      <c r="AZ5770" s="9"/>
      <c r="BA5770" s="9"/>
      <c r="BB5770" s="9"/>
      <c r="BC5770" s="9"/>
      <c r="BD5770" s="9"/>
      <c r="BE5770" s="9"/>
      <c r="BF5770" s="9"/>
      <c r="BG5770" s="9"/>
      <c r="BH5770" s="9"/>
      <c r="BI5770" s="9"/>
      <c r="BJ5770" s="9"/>
      <c r="BK5770" s="9"/>
      <c r="BL5770" s="9"/>
      <c r="BM5770" s="9"/>
      <c r="BN5770" s="9"/>
      <c r="BO5770" s="9"/>
      <c r="BP5770" s="9"/>
      <c r="BQ5770" s="9"/>
      <c r="BT5770" s="9"/>
      <c r="BU5770" s="9"/>
      <c r="BX5770" s="9"/>
      <c r="BY5770" s="9"/>
      <c r="CB5770" s="9"/>
      <c r="CC5770" s="9"/>
      <c r="CF5770" s="9"/>
      <c r="CG5770" s="9"/>
      <c r="CJ5770" s="9"/>
      <c r="CK5770" s="9"/>
      <c r="CN5770" s="9"/>
      <c r="CO5770" s="9"/>
      <c r="CP5770" s="9"/>
      <c r="CQ5770" s="9"/>
      <c r="CR5770" s="9"/>
      <c r="CS5770" s="9"/>
      <c r="CT5770" s="9"/>
      <c r="CU5770" s="9"/>
      <c r="CV5770" s="9"/>
      <c r="CW5770" s="9"/>
      <c r="CX5770" s="9"/>
      <c r="CY5770" s="9"/>
      <c r="CZ5770" s="9"/>
      <c r="DA5770" s="9"/>
      <c r="DB5770" s="9"/>
      <c r="DC5770" s="9"/>
      <c r="DD5770" s="9"/>
      <c r="DE5770" s="9"/>
      <c r="DF5770" s="9"/>
      <c r="DG5770" s="9"/>
      <c r="DH5770" s="9"/>
      <c r="DI5770" s="9"/>
      <c r="DJ5770" s="9"/>
      <c r="DK5770" s="9"/>
      <c r="DL5770" s="9"/>
      <c r="DM5770" s="9"/>
      <c r="DN5770" s="9"/>
      <c r="DO5770" s="9"/>
      <c r="DP5770" s="9"/>
      <c r="DQ5770" s="9"/>
      <c r="DR5770" s="9"/>
      <c r="DS5770" s="9"/>
      <c r="DT5770" s="9"/>
      <c r="DU5770" s="9"/>
      <c r="DV5770" s="9"/>
      <c r="DW5770" s="9"/>
      <c r="DX5770" s="9"/>
      <c r="DY5770" s="9"/>
      <c r="DZ5770" s="9"/>
      <c r="EA5770" s="9"/>
    </row>
    <row r="5771" spans="2:131" ht="19.5" customHeight="1" x14ac:dyDescent="0.25">
      <c r="B5771" s="9"/>
      <c r="D5771" s="9"/>
      <c r="G5771" s="9"/>
      <c r="R5771" s="9"/>
      <c r="S5771" s="9"/>
      <c r="T5771" s="9"/>
      <c r="U5771" s="9"/>
      <c r="V5771" s="9"/>
      <c r="W5771" s="9"/>
      <c r="X5771" s="9"/>
      <c r="Y5771" s="9"/>
      <c r="Z5771" s="9"/>
      <c r="AA5771" s="9"/>
      <c r="AB5771" s="9"/>
      <c r="AC5771" s="9"/>
      <c r="AD5771" s="9"/>
      <c r="AE5771" s="9"/>
      <c r="AF5771" s="55"/>
      <c r="AG5771" s="55"/>
      <c r="AH5771" s="9"/>
      <c r="AI5771" s="9"/>
      <c r="AJ5771" s="9"/>
      <c r="AK5771" s="9"/>
      <c r="AL5771" s="9"/>
      <c r="AM5771" s="9"/>
      <c r="AN5771" s="9"/>
      <c r="AO5771" s="9"/>
      <c r="AP5771" s="9"/>
      <c r="AQ5771" s="9"/>
      <c r="AR5771" s="9"/>
      <c r="AS5771" s="9"/>
      <c r="AT5771" s="9"/>
      <c r="AU5771" s="9"/>
      <c r="AV5771" s="9"/>
      <c r="AW5771" s="9"/>
      <c r="AX5771" s="9"/>
      <c r="AY5771" s="9"/>
      <c r="AZ5771" s="9"/>
      <c r="BA5771" s="9"/>
      <c r="BB5771" s="9"/>
      <c r="BC5771" s="9"/>
      <c r="BD5771" s="9"/>
      <c r="BE5771" s="9"/>
      <c r="BF5771" s="9"/>
      <c r="BG5771" s="9"/>
      <c r="BH5771" s="9"/>
      <c r="BI5771" s="9"/>
      <c r="BJ5771" s="9"/>
      <c r="BK5771" s="9"/>
      <c r="BL5771" s="9"/>
      <c r="BM5771" s="9"/>
      <c r="BN5771" s="9"/>
      <c r="BO5771" s="9"/>
      <c r="BP5771" s="9"/>
      <c r="BQ5771" s="9"/>
      <c r="BT5771" s="9"/>
      <c r="BU5771" s="9"/>
      <c r="BX5771" s="9"/>
      <c r="BY5771" s="9"/>
      <c r="CB5771" s="9"/>
      <c r="CC5771" s="9"/>
      <c r="CF5771" s="9"/>
      <c r="CG5771" s="9"/>
      <c r="CJ5771" s="9"/>
      <c r="CK5771" s="9"/>
      <c r="CN5771" s="9"/>
      <c r="CO5771" s="9"/>
      <c r="CP5771" s="9"/>
      <c r="CQ5771" s="9"/>
      <c r="CR5771" s="9"/>
      <c r="CS5771" s="9"/>
      <c r="CT5771" s="9"/>
      <c r="CU5771" s="9"/>
      <c r="CV5771" s="9"/>
      <c r="CW5771" s="9"/>
      <c r="CX5771" s="9"/>
      <c r="CY5771" s="9"/>
      <c r="CZ5771" s="9"/>
      <c r="DA5771" s="9"/>
      <c r="DB5771" s="9"/>
      <c r="DC5771" s="9"/>
      <c r="DD5771" s="9"/>
      <c r="DE5771" s="9"/>
      <c r="DF5771" s="9"/>
      <c r="DG5771" s="9"/>
      <c r="DH5771" s="9"/>
      <c r="DI5771" s="9"/>
      <c r="DJ5771" s="9"/>
      <c r="DK5771" s="9"/>
      <c r="DL5771" s="9"/>
      <c r="DM5771" s="9"/>
      <c r="DN5771" s="9"/>
      <c r="DO5771" s="9"/>
      <c r="DP5771" s="9"/>
      <c r="DQ5771" s="9"/>
      <c r="DR5771" s="9"/>
      <c r="DS5771" s="9"/>
      <c r="DT5771" s="9"/>
      <c r="DU5771" s="9"/>
      <c r="DV5771" s="9"/>
      <c r="DW5771" s="9"/>
      <c r="DX5771" s="9"/>
      <c r="DY5771" s="9"/>
      <c r="DZ5771" s="9"/>
      <c r="EA5771" s="9"/>
    </row>
    <row r="5772" spans="2:131" ht="19.5" customHeight="1" x14ac:dyDescent="0.25">
      <c r="B5772" s="9"/>
      <c r="D5772" s="9"/>
      <c r="G5772" s="9"/>
      <c r="R5772" s="9"/>
      <c r="S5772" s="9"/>
      <c r="T5772" s="9"/>
      <c r="U5772" s="9"/>
      <c r="V5772" s="9"/>
      <c r="W5772" s="9"/>
      <c r="X5772" s="9"/>
      <c r="Y5772" s="9"/>
      <c r="Z5772" s="9"/>
      <c r="AA5772" s="9"/>
      <c r="AB5772" s="9"/>
      <c r="AC5772" s="9"/>
      <c r="AD5772" s="9"/>
      <c r="AE5772" s="9"/>
      <c r="AF5772" s="55"/>
      <c r="AG5772" s="55"/>
      <c r="AH5772" s="9"/>
      <c r="AI5772" s="9"/>
      <c r="AJ5772" s="9"/>
      <c r="AK5772" s="9"/>
      <c r="AL5772" s="9"/>
      <c r="AM5772" s="9"/>
      <c r="AN5772" s="9"/>
      <c r="AO5772" s="9"/>
      <c r="AP5772" s="9"/>
      <c r="AQ5772" s="9"/>
      <c r="AR5772" s="9"/>
      <c r="AS5772" s="9"/>
      <c r="AT5772" s="9"/>
      <c r="AU5772" s="9"/>
      <c r="AV5772" s="9"/>
      <c r="AW5772" s="9"/>
      <c r="AX5772" s="9"/>
      <c r="AY5772" s="9"/>
      <c r="AZ5772" s="9"/>
      <c r="BA5772" s="9"/>
      <c r="BB5772" s="9"/>
      <c r="BC5772" s="9"/>
      <c r="BD5772" s="9"/>
      <c r="BE5772" s="9"/>
      <c r="BF5772" s="9"/>
      <c r="BG5772" s="9"/>
      <c r="BH5772" s="9"/>
      <c r="BI5772" s="9"/>
      <c r="BJ5772" s="9"/>
      <c r="BK5772" s="9"/>
      <c r="BL5772" s="9"/>
      <c r="BM5772" s="9"/>
      <c r="BN5772" s="9"/>
      <c r="BO5772" s="9"/>
      <c r="BP5772" s="9"/>
      <c r="BQ5772" s="9"/>
      <c r="BT5772" s="9"/>
      <c r="BU5772" s="9"/>
      <c r="BX5772" s="9"/>
      <c r="BY5772" s="9"/>
      <c r="CB5772" s="9"/>
      <c r="CC5772" s="9"/>
      <c r="CF5772" s="9"/>
      <c r="CG5772" s="9"/>
      <c r="CJ5772" s="9"/>
      <c r="CK5772" s="9"/>
      <c r="CN5772" s="9"/>
      <c r="CO5772" s="9"/>
      <c r="CP5772" s="9"/>
      <c r="CQ5772" s="9"/>
      <c r="CR5772" s="9"/>
      <c r="CS5772" s="9"/>
      <c r="CT5772" s="9"/>
      <c r="CU5772" s="9"/>
      <c r="CV5772" s="9"/>
      <c r="CW5772" s="9"/>
      <c r="CX5772" s="9"/>
      <c r="CY5772" s="9"/>
      <c r="CZ5772" s="9"/>
      <c r="DA5772" s="9"/>
      <c r="DB5772" s="9"/>
      <c r="DC5772" s="9"/>
      <c r="DD5772" s="9"/>
      <c r="DE5772" s="9"/>
      <c r="DF5772" s="9"/>
      <c r="DG5772" s="9"/>
      <c r="DH5772" s="9"/>
      <c r="DI5772" s="9"/>
      <c r="DJ5772" s="9"/>
      <c r="DK5772" s="9"/>
      <c r="DL5772" s="9"/>
      <c r="DM5772" s="9"/>
      <c r="DN5772" s="9"/>
      <c r="DO5772" s="9"/>
      <c r="DP5772" s="9"/>
      <c r="DQ5772" s="9"/>
      <c r="DR5772" s="9"/>
      <c r="DS5772" s="9"/>
      <c r="DT5772" s="9"/>
      <c r="DU5772" s="9"/>
      <c r="DV5772" s="9"/>
      <c r="DW5772" s="9"/>
      <c r="DX5772" s="9"/>
      <c r="DY5772" s="9"/>
      <c r="DZ5772" s="9"/>
      <c r="EA5772" s="9"/>
    </row>
    <row r="5773" spans="2:131" ht="19.5" customHeight="1" x14ac:dyDescent="0.25">
      <c r="B5773" s="9"/>
      <c r="D5773" s="9"/>
      <c r="G5773" s="9"/>
      <c r="R5773" s="9"/>
      <c r="S5773" s="9"/>
      <c r="T5773" s="9"/>
      <c r="U5773" s="9"/>
      <c r="V5773" s="9"/>
      <c r="W5773" s="9"/>
      <c r="X5773" s="9"/>
      <c r="Y5773" s="9"/>
      <c r="Z5773" s="9"/>
      <c r="AA5773" s="9"/>
      <c r="AB5773" s="9"/>
      <c r="AC5773" s="9"/>
      <c r="AD5773" s="9"/>
      <c r="AE5773" s="9"/>
      <c r="AF5773" s="55"/>
      <c r="AG5773" s="55"/>
      <c r="AH5773" s="9"/>
      <c r="AI5773" s="9"/>
      <c r="AJ5773" s="9"/>
      <c r="AK5773" s="9"/>
      <c r="AL5773" s="9"/>
      <c r="AM5773" s="9"/>
      <c r="AN5773" s="9"/>
      <c r="AO5773" s="9"/>
      <c r="AP5773" s="9"/>
      <c r="AQ5773" s="9"/>
      <c r="AR5773" s="9"/>
      <c r="AS5773" s="9"/>
      <c r="AT5773" s="9"/>
      <c r="AU5773" s="9"/>
      <c r="AV5773" s="9"/>
      <c r="AW5773" s="9"/>
      <c r="AX5773" s="9"/>
      <c r="AY5773" s="9"/>
      <c r="AZ5773" s="9"/>
      <c r="BA5773" s="9"/>
      <c r="BB5773" s="9"/>
      <c r="BC5773" s="9"/>
      <c r="BD5773" s="9"/>
      <c r="BE5773" s="9"/>
      <c r="BF5773" s="9"/>
      <c r="BG5773" s="9"/>
      <c r="BH5773" s="9"/>
      <c r="BI5773" s="9"/>
      <c r="BJ5773" s="9"/>
      <c r="BK5773" s="9"/>
      <c r="BL5773" s="9"/>
      <c r="BM5773" s="9"/>
      <c r="BN5773" s="9"/>
      <c r="BO5773" s="9"/>
      <c r="BP5773" s="9"/>
      <c r="BQ5773" s="9"/>
      <c r="BT5773" s="9"/>
      <c r="BU5773" s="9"/>
      <c r="BX5773" s="9"/>
      <c r="BY5773" s="9"/>
      <c r="CB5773" s="9"/>
      <c r="CC5773" s="9"/>
      <c r="CF5773" s="9"/>
      <c r="CG5773" s="9"/>
      <c r="CJ5773" s="9"/>
      <c r="CK5773" s="9"/>
      <c r="CN5773" s="9"/>
      <c r="CO5773" s="9"/>
      <c r="CP5773" s="9"/>
      <c r="CQ5773" s="9"/>
      <c r="CR5773" s="9"/>
      <c r="CS5773" s="9"/>
      <c r="CT5773" s="9"/>
      <c r="CU5773" s="9"/>
      <c r="CV5773" s="9"/>
      <c r="CW5773" s="9"/>
      <c r="CX5773" s="9"/>
      <c r="CY5773" s="9"/>
      <c r="CZ5773" s="9"/>
      <c r="DA5773" s="9"/>
      <c r="DB5773" s="9"/>
      <c r="DC5773" s="9"/>
      <c r="DD5773" s="9"/>
      <c r="DE5773" s="9"/>
      <c r="DF5773" s="9"/>
      <c r="DG5773" s="9"/>
      <c r="DH5773" s="9"/>
      <c r="DI5773" s="9"/>
      <c r="DJ5773" s="9"/>
      <c r="DK5773" s="9"/>
      <c r="DL5773" s="9"/>
      <c r="DM5773" s="9"/>
      <c r="DN5773" s="9"/>
      <c r="DO5773" s="9"/>
      <c r="DP5773" s="9"/>
      <c r="DQ5773" s="9"/>
      <c r="DR5773" s="9"/>
      <c r="DS5773" s="9"/>
      <c r="DT5773" s="9"/>
      <c r="DU5773" s="9"/>
      <c r="DV5773" s="9"/>
      <c r="DW5773" s="9"/>
      <c r="DX5773" s="9"/>
      <c r="DY5773" s="9"/>
      <c r="DZ5773" s="9"/>
      <c r="EA5773" s="9"/>
    </row>
    <row r="5774" spans="2:131" ht="19.5" customHeight="1" x14ac:dyDescent="0.25">
      <c r="B5774" s="9"/>
      <c r="D5774" s="9"/>
      <c r="G5774" s="9"/>
      <c r="R5774" s="9"/>
      <c r="S5774" s="9"/>
      <c r="T5774" s="9"/>
      <c r="U5774" s="9"/>
      <c r="V5774" s="9"/>
      <c r="W5774" s="9"/>
      <c r="X5774" s="9"/>
      <c r="Y5774" s="9"/>
      <c r="Z5774" s="9"/>
      <c r="AA5774" s="9"/>
      <c r="AB5774" s="9"/>
      <c r="AC5774" s="9"/>
      <c r="AD5774" s="9"/>
      <c r="AE5774" s="9"/>
      <c r="AF5774" s="55"/>
      <c r="AG5774" s="55"/>
      <c r="AH5774" s="9"/>
      <c r="AI5774" s="9"/>
      <c r="AJ5774" s="9"/>
      <c r="AK5774" s="9"/>
      <c r="AL5774" s="9"/>
      <c r="AM5774" s="9"/>
      <c r="AN5774" s="9"/>
      <c r="AO5774" s="9"/>
      <c r="AP5774" s="9"/>
      <c r="AQ5774" s="9"/>
      <c r="AR5774" s="9"/>
      <c r="AS5774" s="9"/>
      <c r="AT5774" s="9"/>
      <c r="AU5774" s="9"/>
      <c r="AV5774" s="9"/>
      <c r="AW5774" s="9"/>
      <c r="AX5774" s="9"/>
      <c r="AY5774" s="9"/>
      <c r="AZ5774" s="9"/>
      <c r="BA5774" s="9"/>
      <c r="BB5774" s="9"/>
      <c r="BC5774" s="9"/>
      <c r="BD5774" s="9"/>
      <c r="BE5774" s="9"/>
      <c r="BF5774" s="9"/>
      <c r="BG5774" s="9"/>
      <c r="BH5774" s="9"/>
      <c r="BI5774" s="9"/>
      <c r="BJ5774" s="9"/>
      <c r="BK5774" s="9"/>
      <c r="BL5774" s="9"/>
      <c r="BM5774" s="9"/>
      <c r="BN5774" s="9"/>
      <c r="BO5774" s="9"/>
      <c r="BP5774" s="9"/>
      <c r="BQ5774" s="9"/>
      <c r="BT5774" s="9"/>
      <c r="BU5774" s="9"/>
      <c r="BX5774" s="9"/>
      <c r="BY5774" s="9"/>
      <c r="CB5774" s="9"/>
      <c r="CC5774" s="9"/>
      <c r="CF5774" s="9"/>
      <c r="CG5774" s="9"/>
      <c r="CJ5774" s="9"/>
      <c r="CK5774" s="9"/>
      <c r="CN5774" s="9"/>
      <c r="CO5774" s="9"/>
      <c r="CP5774" s="9"/>
      <c r="CQ5774" s="9"/>
      <c r="CR5774" s="9"/>
      <c r="CS5774" s="9"/>
      <c r="CT5774" s="9"/>
      <c r="CU5774" s="9"/>
      <c r="CV5774" s="9"/>
      <c r="CW5774" s="9"/>
      <c r="CX5774" s="9"/>
      <c r="CY5774" s="9"/>
      <c r="CZ5774" s="9"/>
      <c r="DA5774" s="9"/>
      <c r="DB5774" s="9"/>
      <c r="DC5774" s="9"/>
      <c r="DD5774" s="9"/>
      <c r="DE5774" s="9"/>
      <c r="DF5774" s="9"/>
      <c r="DG5774" s="9"/>
      <c r="DH5774" s="9"/>
      <c r="DI5774" s="9"/>
      <c r="DJ5774" s="9"/>
      <c r="DK5774" s="9"/>
      <c r="DL5774" s="9"/>
      <c r="DM5774" s="9"/>
      <c r="DN5774" s="9"/>
      <c r="DO5774" s="9"/>
      <c r="DP5774" s="9"/>
      <c r="DQ5774" s="9"/>
      <c r="DR5774" s="9"/>
      <c r="DS5774" s="9"/>
      <c r="DT5774" s="9"/>
      <c r="DU5774" s="9"/>
      <c r="DV5774" s="9"/>
      <c r="DW5774" s="9"/>
      <c r="DX5774" s="9"/>
      <c r="DY5774" s="9"/>
      <c r="DZ5774" s="9"/>
      <c r="EA5774" s="9"/>
    </row>
    <row r="5775" spans="2:131" ht="19.5" customHeight="1" x14ac:dyDescent="0.25">
      <c r="B5775" s="9"/>
      <c r="D5775" s="9"/>
      <c r="G5775" s="9"/>
      <c r="R5775" s="9"/>
      <c r="S5775" s="9"/>
      <c r="T5775" s="9"/>
      <c r="U5775" s="9"/>
      <c r="V5775" s="9"/>
      <c r="W5775" s="9"/>
      <c r="X5775" s="9"/>
      <c r="Y5775" s="9"/>
      <c r="Z5775" s="9"/>
      <c r="AA5775" s="9"/>
      <c r="AB5775" s="9"/>
      <c r="AC5775" s="9"/>
      <c r="AD5775" s="9"/>
      <c r="AE5775" s="9"/>
      <c r="AF5775" s="55"/>
      <c r="AG5775" s="55"/>
      <c r="AH5775" s="9"/>
      <c r="AI5775" s="9"/>
      <c r="AJ5775" s="9"/>
      <c r="AK5775" s="9"/>
      <c r="AL5775" s="9"/>
      <c r="AM5775" s="9"/>
      <c r="AN5775" s="9"/>
      <c r="AO5775" s="9"/>
      <c r="AP5775" s="9"/>
      <c r="AQ5775" s="9"/>
      <c r="AR5775" s="9"/>
      <c r="AS5775" s="9"/>
      <c r="AT5775" s="9"/>
      <c r="AU5775" s="9"/>
      <c r="AV5775" s="9"/>
      <c r="AW5775" s="9"/>
      <c r="AX5775" s="9"/>
      <c r="AY5775" s="9"/>
      <c r="AZ5775" s="9"/>
      <c r="BA5775" s="9"/>
      <c r="BB5775" s="9"/>
      <c r="BC5775" s="9"/>
      <c r="BD5775" s="9"/>
      <c r="BE5775" s="9"/>
      <c r="BF5775" s="9"/>
      <c r="BG5775" s="9"/>
      <c r="BH5775" s="9"/>
      <c r="BI5775" s="9"/>
      <c r="BJ5775" s="9"/>
      <c r="BK5775" s="9"/>
      <c r="BL5775" s="9"/>
      <c r="BM5775" s="9"/>
      <c r="BN5775" s="9"/>
      <c r="BO5775" s="9"/>
      <c r="BP5775" s="9"/>
      <c r="BQ5775" s="9"/>
      <c r="BT5775" s="9"/>
      <c r="BU5775" s="9"/>
      <c r="BX5775" s="9"/>
      <c r="BY5775" s="9"/>
      <c r="CB5775" s="9"/>
      <c r="CC5775" s="9"/>
      <c r="CF5775" s="9"/>
      <c r="CG5775" s="9"/>
      <c r="CJ5775" s="9"/>
      <c r="CK5775" s="9"/>
      <c r="CN5775" s="9"/>
      <c r="CO5775" s="9"/>
      <c r="CP5775" s="9"/>
      <c r="CQ5775" s="9"/>
      <c r="CR5775" s="9"/>
      <c r="CS5775" s="9"/>
      <c r="CT5775" s="9"/>
      <c r="CU5775" s="9"/>
      <c r="CV5775" s="9"/>
      <c r="CW5775" s="9"/>
      <c r="CX5775" s="9"/>
      <c r="CY5775" s="9"/>
      <c r="CZ5775" s="9"/>
      <c r="DA5775" s="9"/>
      <c r="DB5775" s="9"/>
      <c r="DC5775" s="9"/>
      <c r="DD5775" s="9"/>
      <c r="DE5775" s="9"/>
      <c r="DF5775" s="9"/>
      <c r="DG5775" s="9"/>
      <c r="DH5775" s="9"/>
      <c r="DI5775" s="9"/>
      <c r="DJ5775" s="9"/>
      <c r="DK5775" s="9"/>
      <c r="DL5775" s="9"/>
      <c r="DM5775" s="9"/>
      <c r="DN5775" s="9"/>
      <c r="DO5775" s="9"/>
      <c r="DP5775" s="9"/>
      <c r="DQ5775" s="9"/>
      <c r="DR5775" s="9"/>
      <c r="DS5775" s="9"/>
      <c r="DT5775" s="9"/>
      <c r="DU5775" s="9"/>
      <c r="DV5775" s="9"/>
      <c r="DW5775" s="9"/>
      <c r="DX5775" s="9"/>
      <c r="DY5775" s="9"/>
      <c r="DZ5775" s="9"/>
      <c r="EA5775" s="9"/>
    </row>
    <row r="5776" spans="2:131" ht="19.5" customHeight="1" x14ac:dyDescent="0.25">
      <c r="B5776" s="9"/>
      <c r="D5776" s="9"/>
      <c r="G5776" s="9"/>
      <c r="R5776" s="9"/>
      <c r="S5776" s="9"/>
      <c r="T5776" s="9"/>
      <c r="U5776" s="9"/>
      <c r="V5776" s="9"/>
      <c r="W5776" s="9"/>
      <c r="X5776" s="9"/>
      <c r="Y5776" s="9"/>
      <c r="Z5776" s="9"/>
      <c r="AA5776" s="9"/>
      <c r="AB5776" s="9"/>
      <c r="AC5776" s="9"/>
      <c r="AD5776" s="9"/>
      <c r="AE5776" s="9"/>
      <c r="AF5776" s="55"/>
      <c r="AG5776" s="55"/>
      <c r="AH5776" s="9"/>
      <c r="AI5776" s="9"/>
      <c r="AJ5776" s="9"/>
      <c r="AK5776" s="9"/>
      <c r="AL5776" s="9"/>
      <c r="AM5776" s="9"/>
      <c r="AN5776" s="9"/>
      <c r="AO5776" s="9"/>
      <c r="AP5776" s="9"/>
      <c r="AQ5776" s="9"/>
      <c r="AR5776" s="9"/>
      <c r="AS5776" s="9"/>
      <c r="AT5776" s="9"/>
      <c r="AU5776" s="9"/>
      <c r="AV5776" s="9"/>
      <c r="AW5776" s="9"/>
      <c r="AX5776" s="9"/>
      <c r="AY5776" s="9"/>
      <c r="AZ5776" s="9"/>
      <c r="BA5776" s="9"/>
      <c r="BB5776" s="9"/>
      <c r="BC5776" s="9"/>
      <c r="BD5776" s="9"/>
      <c r="BE5776" s="9"/>
      <c r="BF5776" s="9"/>
      <c r="BG5776" s="9"/>
      <c r="BH5776" s="9"/>
      <c r="BI5776" s="9"/>
      <c r="BJ5776" s="9"/>
      <c r="BK5776" s="9"/>
      <c r="BL5776" s="9"/>
      <c r="BM5776" s="9"/>
      <c r="BN5776" s="9"/>
      <c r="BO5776" s="9"/>
      <c r="BP5776" s="9"/>
      <c r="BQ5776" s="9"/>
      <c r="BT5776" s="9"/>
      <c r="BU5776" s="9"/>
      <c r="BX5776" s="9"/>
      <c r="BY5776" s="9"/>
      <c r="CB5776" s="9"/>
      <c r="CC5776" s="9"/>
      <c r="CF5776" s="9"/>
      <c r="CG5776" s="9"/>
      <c r="CJ5776" s="9"/>
      <c r="CK5776" s="9"/>
      <c r="CN5776" s="9"/>
      <c r="CO5776" s="9"/>
      <c r="CP5776" s="9"/>
      <c r="CQ5776" s="9"/>
      <c r="CR5776" s="9"/>
      <c r="CS5776" s="9"/>
      <c r="CT5776" s="9"/>
      <c r="CU5776" s="9"/>
      <c r="CV5776" s="9"/>
      <c r="CW5776" s="9"/>
      <c r="CX5776" s="9"/>
      <c r="CY5776" s="9"/>
      <c r="CZ5776" s="9"/>
      <c r="DA5776" s="9"/>
      <c r="DB5776" s="9"/>
      <c r="DC5776" s="9"/>
      <c r="DD5776" s="9"/>
      <c r="DE5776" s="9"/>
      <c r="DF5776" s="9"/>
      <c r="DG5776" s="9"/>
      <c r="DH5776" s="9"/>
      <c r="DI5776" s="9"/>
      <c r="DJ5776" s="9"/>
      <c r="DK5776" s="9"/>
      <c r="DL5776" s="9"/>
      <c r="DM5776" s="9"/>
      <c r="DN5776" s="9"/>
      <c r="DO5776" s="9"/>
      <c r="DP5776" s="9"/>
      <c r="DQ5776" s="9"/>
      <c r="DR5776" s="9"/>
      <c r="DS5776" s="9"/>
      <c r="DT5776" s="9"/>
      <c r="DU5776" s="9"/>
      <c r="DV5776" s="9"/>
      <c r="DW5776" s="9"/>
      <c r="DX5776" s="9"/>
      <c r="DY5776" s="9"/>
      <c r="DZ5776" s="9"/>
      <c r="EA5776" s="9"/>
    </row>
    <row r="5777" spans="2:131" ht="19.5" customHeight="1" x14ac:dyDescent="0.25">
      <c r="B5777" s="9"/>
      <c r="D5777" s="9"/>
      <c r="G5777" s="9"/>
      <c r="R5777" s="9"/>
      <c r="S5777" s="9"/>
      <c r="T5777" s="9"/>
      <c r="U5777" s="9"/>
      <c r="V5777" s="9"/>
      <c r="W5777" s="9"/>
      <c r="X5777" s="9"/>
      <c r="Y5777" s="9"/>
      <c r="Z5777" s="9"/>
      <c r="AA5777" s="9"/>
      <c r="AB5777" s="9"/>
      <c r="AC5777" s="9"/>
      <c r="AD5777" s="9"/>
      <c r="AE5777" s="9"/>
      <c r="AF5777" s="55"/>
      <c r="AG5777" s="55"/>
      <c r="AH5777" s="9"/>
      <c r="AI5777" s="9"/>
      <c r="AJ5777" s="9"/>
      <c r="AK5777" s="9"/>
      <c r="AL5777" s="9"/>
      <c r="AM5777" s="9"/>
      <c r="AN5777" s="9"/>
      <c r="AO5777" s="9"/>
      <c r="AP5777" s="9"/>
      <c r="AQ5777" s="9"/>
      <c r="AR5777" s="9"/>
      <c r="AS5777" s="9"/>
      <c r="AT5777" s="9"/>
      <c r="AU5777" s="9"/>
      <c r="AV5777" s="9"/>
      <c r="AW5777" s="9"/>
      <c r="AX5777" s="9"/>
      <c r="AY5777" s="9"/>
      <c r="AZ5777" s="9"/>
      <c r="BA5777" s="9"/>
      <c r="BB5777" s="9"/>
      <c r="BC5777" s="9"/>
      <c r="BD5777" s="9"/>
      <c r="BE5777" s="9"/>
      <c r="BF5777" s="9"/>
      <c r="BG5777" s="9"/>
      <c r="BH5777" s="9"/>
      <c r="BI5777" s="9"/>
      <c r="BJ5777" s="9"/>
      <c r="BK5777" s="9"/>
      <c r="BL5777" s="9"/>
      <c r="BM5777" s="9"/>
      <c r="BN5777" s="9"/>
      <c r="BO5777" s="9"/>
      <c r="BP5777" s="9"/>
      <c r="BQ5777" s="9"/>
      <c r="BT5777" s="9"/>
      <c r="BU5777" s="9"/>
      <c r="BX5777" s="9"/>
      <c r="BY5777" s="9"/>
      <c r="CB5777" s="9"/>
      <c r="CC5777" s="9"/>
      <c r="CF5777" s="9"/>
      <c r="CG5777" s="9"/>
      <c r="CJ5777" s="9"/>
      <c r="CK5777" s="9"/>
      <c r="CN5777" s="9"/>
      <c r="CO5777" s="9"/>
      <c r="CP5777" s="9"/>
      <c r="CQ5777" s="9"/>
      <c r="CR5777" s="9"/>
      <c r="CS5777" s="9"/>
      <c r="CT5777" s="9"/>
      <c r="CU5777" s="9"/>
      <c r="CV5777" s="9"/>
      <c r="CW5777" s="9"/>
      <c r="CX5777" s="9"/>
      <c r="CY5777" s="9"/>
      <c r="CZ5777" s="9"/>
      <c r="DA5777" s="9"/>
      <c r="DB5777" s="9"/>
      <c r="DC5777" s="9"/>
      <c r="DD5777" s="9"/>
      <c r="DE5777" s="9"/>
      <c r="DF5777" s="9"/>
      <c r="DG5777" s="9"/>
      <c r="DH5777" s="9"/>
      <c r="DI5777" s="9"/>
      <c r="DJ5777" s="9"/>
      <c r="DK5777" s="9"/>
      <c r="DL5777" s="9"/>
      <c r="DM5777" s="9"/>
      <c r="DN5777" s="9"/>
      <c r="DO5777" s="9"/>
      <c r="DP5777" s="9"/>
      <c r="DQ5777" s="9"/>
      <c r="DR5777" s="9"/>
      <c r="DS5777" s="9"/>
      <c r="DT5777" s="9"/>
      <c r="DU5777" s="9"/>
      <c r="DV5777" s="9"/>
      <c r="DW5777" s="9"/>
      <c r="DX5777" s="9"/>
      <c r="DY5777" s="9"/>
      <c r="DZ5777" s="9"/>
      <c r="EA5777" s="9"/>
    </row>
    <row r="5778" spans="2:131" ht="19.5" customHeight="1" x14ac:dyDescent="0.25">
      <c r="B5778" s="9"/>
      <c r="D5778" s="9"/>
      <c r="G5778" s="9"/>
      <c r="R5778" s="9"/>
      <c r="S5778" s="9"/>
      <c r="T5778" s="9"/>
      <c r="U5778" s="9"/>
      <c r="V5778" s="9"/>
      <c r="W5778" s="9"/>
      <c r="X5778" s="9"/>
      <c r="Y5778" s="9"/>
      <c r="Z5778" s="9"/>
      <c r="AA5778" s="9"/>
      <c r="AB5778" s="9"/>
      <c r="AC5778" s="9"/>
      <c r="AD5778" s="9"/>
      <c r="AE5778" s="9"/>
      <c r="AF5778" s="55"/>
      <c r="AG5778" s="55"/>
      <c r="AH5778" s="9"/>
      <c r="AI5778" s="9"/>
      <c r="AJ5778" s="9"/>
      <c r="AK5778" s="9"/>
      <c r="AL5778" s="9"/>
      <c r="AM5778" s="9"/>
      <c r="AN5778" s="9"/>
      <c r="AO5778" s="9"/>
      <c r="AP5778" s="9"/>
      <c r="AQ5778" s="9"/>
      <c r="AR5778" s="9"/>
      <c r="AS5778" s="9"/>
      <c r="AT5778" s="9"/>
      <c r="AU5778" s="9"/>
      <c r="AV5778" s="9"/>
      <c r="AW5778" s="9"/>
      <c r="AX5778" s="9"/>
      <c r="AY5778" s="9"/>
      <c r="AZ5778" s="9"/>
      <c r="BA5778" s="9"/>
      <c r="BB5778" s="9"/>
      <c r="BC5778" s="9"/>
      <c r="BD5778" s="9"/>
      <c r="BE5778" s="9"/>
      <c r="BF5778" s="9"/>
      <c r="BG5778" s="9"/>
      <c r="BH5778" s="9"/>
      <c r="BI5778" s="9"/>
      <c r="BJ5778" s="9"/>
      <c r="BK5778" s="9"/>
      <c r="BL5778" s="9"/>
      <c r="BM5778" s="9"/>
      <c r="BN5778" s="9"/>
      <c r="BO5778" s="9"/>
      <c r="BP5778" s="9"/>
      <c r="BQ5778" s="9"/>
      <c r="BT5778" s="9"/>
      <c r="BU5778" s="9"/>
      <c r="BX5778" s="9"/>
      <c r="BY5778" s="9"/>
      <c r="CB5778" s="9"/>
      <c r="CC5778" s="9"/>
      <c r="CF5778" s="9"/>
      <c r="CG5778" s="9"/>
      <c r="CJ5778" s="9"/>
      <c r="CK5778" s="9"/>
      <c r="CN5778" s="9"/>
      <c r="CO5778" s="9"/>
      <c r="CP5778" s="9"/>
      <c r="CQ5778" s="9"/>
      <c r="CR5778" s="9"/>
      <c r="CS5778" s="9"/>
      <c r="CT5778" s="9"/>
      <c r="CU5778" s="9"/>
      <c r="CV5778" s="9"/>
      <c r="CW5778" s="9"/>
      <c r="CX5778" s="9"/>
      <c r="CY5778" s="9"/>
      <c r="CZ5778" s="9"/>
      <c r="DA5778" s="9"/>
      <c r="DB5778" s="9"/>
      <c r="DC5778" s="9"/>
      <c r="DD5778" s="9"/>
      <c r="DE5778" s="9"/>
      <c r="DF5778" s="9"/>
      <c r="DG5778" s="9"/>
      <c r="DH5778" s="9"/>
      <c r="DI5778" s="9"/>
      <c r="DJ5778" s="9"/>
      <c r="DK5778" s="9"/>
      <c r="DL5778" s="9"/>
      <c r="DM5778" s="9"/>
      <c r="DN5778" s="9"/>
      <c r="DO5778" s="9"/>
      <c r="DP5778" s="9"/>
      <c r="DQ5778" s="9"/>
      <c r="DR5778" s="9"/>
      <c r="DS5778" s="9"/>
      <c r="DT5778" s="9"/>
      <c r="DU5778" s="9"/>
      <c r="DV5778" s="9"/>
      <c r="DW5778" s="9"/>
      <c r="DX5778" s="9"/>
      <c r="DY5778" s="9"/>
      <c r="DZ5778" s="9"/>
      <c r="EA5778" s="9"/>
    </row>
    <row r="5779" spans="2:131" ht="19.5" customHeight="1" x14ac:dyDescent="0.25">
      <c r="B5779" s="9"/>
      <c r="D5779" s="9"/>
      <c r="G5779" s="9"/>
      <c r="R5779" s="9"/>
      <c r="S5779" s="9"/>
      <c r="T5779" s="9"/>
      <c r="U5779" s="9"/>
      <c r="V5779" s="9"/>
      <c r="W5779" s="9"/>
      <c r="X5779" s="9"/>
      <c r="Y5779" s="9"/>
      <c r="Z5779" s="9"/>
      <c r="AA5779" s="9"/>
      <c r="AB5779" s="9"/>
      <c r="AC5779" s="9"/>
      <c r="AD5779" s="9"/>
      <c r="AE5779" s="9"/>
      <c r="AF5779" s="55"/>
      <c r="AG5779" s="55"/>
      <c r="AH5779" s="9"/>
      <c r="AI5779" s="9"/>
      <c r="AJ5779" s="9"/>
      <c r="AK5779" s="9"/>
      <c r="AL5779" s="9"/>
      <c r="AM5779" s="9"/>
      <c r="AN5779" s="9"/>
      <c r="AO5779" s="9"/>
      <c r="AP5779" s="9"/>
      <c r="AQ5779" s="9"/>
      <c r="AR5779" s="9"/>
      <c r="AS5779" s="9"/>
      <c r="AT5779" s="9"/>
      <c r="AU5779" s="9"/>
      <c r="AV5779" s="9"/>
      <c r="AW5779" s="9"/>
      <c r="AX5779" s="9"/>
      <c r="AY5779" s="9"/>
      <c r="AZ5779" s="9"/>
      <c r="BA5779" s="9"/>
      <c r="BB5779" s="9"/>
      <c r="BC5779" s="9"/>
      <c r="BD5779" s="9"/>
      <c r="BE5779" s="9"/>
      <c r="BF5779" s="9"/>
      <c r="BG5779" s="9"/>
      <c r="BH5779" s="9"/>
      <c r="BI5779" s="9"/>
      <c r="BJ5779" s="9"/>
      <c r="BK5779" s="9"/>
      <c r="BL5779" s="9"/>
      <c r="BM5779" s="9"/>
      <c r="BN5779" s="9"/>
      <c r="BO5779" s="9"/>
      <c r="BP5779" s="9"/>
      <c r="BQ5779" s="9"/>
      <c r="BT5779" s="9"/>
      <c r="BU5779" s="9"/>
      <c r="BX5779" s="9"/>
      <c r="BY5779" s="9"/>
      <c r="CB5779" s="9"/>
      <c r="CC5779" s="9"/>
      <c r="CF5779" s="9"/>
      <c r="CG5779" s="9"/>
      <c r="CJ5779" s="9"/>
      <c r="CK5779" s="9"/>
      <c r="CN5779" s="9"/>
      <c r="CO5779" s="9"/>
      <c r="CP5779" s="9"/>
      <c r="CQ5779" s="9"/>
      <c r="CR5779" s="9"/>
      <c r="CS5779" s="9"/>
      <c r="CT5779" s="9"/>
      <c r="CU5779" s="9"/>
      <c r="CV5779" s="9"/>
      <c r="CW5779" s="9"/>
      <c r="CX5779" s="9"/>
      <c r="CY5779" s="9"/>
      <c r="CZ5779" s="9"/>
      <c r="DA5779" s="9"/>
      <c r="DB5779" s="9"/>
      <c r="DC5779" s="9"/>
      <c r="DD5779" s="9"/>
      <c r="DE5779" s="9"/>
      <c r="DF5779" s="9"/>
      <c r="DG5779" s="9"/>
      <c r="DH5779" s="9"/>
      <c r="DI5779" s="9"/>
      <c r="DJ5779" s="9"/>
      <c r="DK5779" s="9"/>
      <c r="DL5779" s="9"/>
      <c r="DM5779" s="9"/>
      <c r="DN5779" s="9"/>
      <c r="DO5779" s="9"/>
      <c r="DP5779" s="9"/>
      <c r="DQ5779" s="9"/>
      <c r="DR5779" s="9"/>
      <c r="DS5779" s="9"/>
      <c r="DT5779" s="9"/>
      <c r="DU5779" s="9"/>
      <c r="DV5779" s="9"/>
      <c r="DW5779" s="9"/>
      <c r="DX5779" s="9"/>
      <c r="DY5779" s="9"/>
      <c r="DZ5779" s="9"/>
      <c r="EA5779" s="9"/>
    </row>
    <row r="5780" spans="2:131" ht="19.5" customHeight="1" x14ac:dyDescent="0.25">
      <c r="B5780" s="9"/>
      <c r="D5780" s="9"/>
      <c r="G5780" s="9"/>
      <c r="R5780" s="9"/>
      <c r="S5780" s="9"/>
      <c r="T5780" s="9"/>
      <c r="U5780" s="9"/>
      <c r="V5780" s="9"/>
      <c r="W5780" s="9"/>
      <c r="X5780" s="9"/>
      <c r="Y5780" s="9"/>
      <c r="Z5780" s="9"/>
      <c r="AA5780" s="9"/>
      <c r="AB5780" s="9"/>
      <c r="AC5780" s="9"/>
      <c r="AD5780" s="9"/>
      <c r="AE5780" s="9"/>
      <c r="AF5780" s="55"/>
      <c r="AG5780" s="55"/>
      <c r="AH5780" s="9"/>
      <c r="AI5780" s="9"/>
      <c r="AJ5780" s="9"/>
      <c r="AK5780" s="9"/>
      <c r="AL5780" s="9"/>
      <c r="AM5780" s="9"/>
      <c r="AN5780" s="9"/>
      <c r="AO5780" s="9"/>
      <c r="AP5780" s="9"/>
      <c r="AQ5780" s="9"/>
      <c r="AR5780" s="9"/>
      <c r="AS5780" s="9"/>
      <c r="AT5780" s="9"/>
      <c r="AU5780" s="9"/>
      <c r="AV5780" s="9"/>
      <c r="AW5780" s="9"/>
      <c r="AX5780" s="9"/>
      <c r="AY5780" s="9"/>
      <c r="AZ5780" s="9"/>
      <c r="BA5780" s="9"/>
      <c r="BB5780" s="9"/>
      <c r="BC5780" s="9"/>
      <c r="BD5780" s="9"/>
      <c r="BE5780" s="9"/>
      <c r="BF5780" s="9"/>
      <c r="BG5780" s="9"/>
      <c r="BH5780" s="9"/>
      <c r="BI5780" s="9"/>
      <c r="BJ5780" s="9"/>
      <c r="BK5780" s="9"/>
      <c r="BL5780" s="9"/>
      <c r="BM5780" s="9"/>
      <c r="BN5780" s="9"/>
      <c r="BO5780" s="9"/>
      <c r="BP5780" s="9"/>
      <c r="BQ5780" s="9"/>
      <c r="BT5780" s="9"/>
      <c r="BU5780" s="9"/>
      <c r="BX5780" s="9"/>
      <c r="BY5780" s="9"/>
      <c r="CB5780" s="9"/>
      <c r="CC5780" s="9"/>
      <c r="CF5780" s="9"/>
      <c r="CG5780" s="9"/>
      <c r="CJ5780" s="9"/>
      <c r="CK5780" s="9"/>
      <c r="CN5780" s="9"/>
      <c r="CO5780" s="9"/>
      <c r="CP5780" s="9"/>
      <c r="CQ5780" s="9"/>
      <c r="CR5780" s="9"/>
      <c r="CS5780" s="9"/>
      <c r="CT5780" s="9"/>
      <c r="CU5780" s="9"/>
      <c r="CV5780" s="9"/>
      <c r="CW5780" s="9"/>
      <c r="CX5780" s="9"/>
      <c r="CY5780" s="9"/>
      <c r="CZ5780" s="9"/>
      <c r="DA5780" s="9"/>
      <c r="DB5780" s="9"/>
      <c r="DC5780" s="9"/>
      <c r="DD5780" s="9"/>
      <c r="DE5780" s="9"/>
      <c r="DF5780" s="9"/>
      <c r="DG5780" s="9"/>
      <c r="DH5780" s="9"/>
      <c r="DI5780" s="9"/>
      <c r="DJ5780" s="9"/>
      <c r="DK5780" s="9"/>
      <c r="DL5780" s="9"/>
      <c r="DM5780" s="9"/>
      <c r="DN5780" s="9"/>
      <c r="DO5780" s="9"/>
      <c r="DP5780" s="9"/>
      <c r="DQ5780" s="9"/>
      <c r="DR5780" s="9"/>
      <c r="DS5780" s="9"/>
      <c r="DT5780" s="9"/>
      <c r="DU5780" s="9"/>
      <c r="DV5780" s="9"/>
      <c r="DW5780" s="9"/>
      <c r="DX5780" s="9"/>
      <c r="DY5780" s="9"/>
      <c r="DZ5780" s="9"/>
      <c r="EA5780" s="9"/>
    </row>
    <row r="5781" spans="2:131" ht="19.5" customHeight="1" x14ac:dyDescent="0.25">
      <c r="B5781" s="9"/>
      <c r="D5781" s="9"/>
      <c r="G5781" s="9"/>
      <c r="R5781" s="9"/>
      <c r="S5781" s="9"/>
      <c r="T5781" s="9"/>
      <c r="U5781" s="9"/>
      <c r="V5781" s="9"/>
      <c r="W5781" s="9"/>
      <c r="X5781" s="9"/>
      <c r="Y5781" s="9"/>
      <c r="Z5781" s="9"/>
      <c r="AA5781" s="9"/>
      <c r="AB5781" s="9"/>
      <c r="AC5781" s="9"/>
      <c r="AD5781" s="9"/>
      <c r="AE5781" s="9"/>
      <c r="AF5781" s="55"/>
      <c r="AG5781" s="55"/>
      <c r="AH5781" s="9"/>
      <c r="AI5781" s="9"/>
      <c r="AJ5781" s="9"/>
      <c r="AK5781" s="9"/>
      <c r="AL5781" s="9"/>
      <c r="AM5781" s="9"/>
      <c r="AN5781" s="9"/>
      <c r="AO5781" s="9"/>
      <c r="AP5781" s="9"/>
      <c r="AQ5781" s="9"/>
      <c r="AR5781" s="9"/>
      <c r="AS5781" s="9"/>
      <c r="AT5781" s="9"/>
      <c r="AU5781" s="9"/>
      <c r="AV5781" s="9"/>
      <c r="AW5781" s="9"/>
      <c r="AX5781" s="9"/>
      <c r="AY5781" s="9"/>
      <c r="AZ5781" s="9"/>
      <c r="BA5781" s="9"/>
      <c r="BB5781" s="9"/>
      <c r="BC5781" s="9"/>
      <c r="BD5781" s="9"/>
      <c r="BE5781" s="9"/>
      <c r="BF5781" s="9"/>
      <c r="BG5781" s="9"/>
      <c r="BH5781" s="9"/>
      <c r="BI5781" s="9"/>
      <c r="BJ5781" s="9"/>
      <c r="BK5781" s="9"/>
      <c r="BL5781" s="9"/>
      <c r="BM5781" s="9"/>
      <c r="BN5781" s="9"/>
      <c r="BO5781" s="9"/>
      <c r="BP5781" s="9"/>
      <c r="BQ5781" s="9"/>
      <c r="BT5781" s="9"/>
      <c r="BU5781" s="9"/>
      <c r="BX5781" s="9"/>
      <c r="BY5781" s="9"/>
      <c r="CB5781" s="9"/>
      <c r="CC5781" s="9"/>
      <c r="CF5781" s="9"/>
      <c r="CG5781" s="9"/>
      <c r="CJ5781" s="9"/>
      <c r="CK5781" s="9"/>
      <c r="CN5781" s="9"/>
      <c r="CO5781" s="9"/>
      <c r="CP5781" s="9"/>
      <c r="CQ5781" s="9"/>
      <c r="CR5781" s="9"/>
      <c r="CS5781" s="9"/>
      <c r="CT5781" s="9"/>
      <c r="CU5781" s="9"/>
      <c r="CV5781" s="9"/>
      <c r="CW5781" s="9"/>
      <c r="CX5781" s="9"/>
      <c r="CY5781" s="9"/>
      <c r="CZ5781" s="9"/>
      <c r="DA5781" s="9"/>
      <c r="DB5781" s="9"/>
      <c r="DC5781" s="9"/>
      <c r="DD5781" s="9"/>
      <c r="DE5781" s="9"/>
      <c r="DF5781" s="9"/>
      <c r="DG5781" s="9"/>
      <c r="DH5781" s="9"/>
      <c r="DI5781" s="9"/>
      <c r="DJ5781" s="9"/>
      <c r="DK5781" s="9"/>
      <c r="DL5781" s="9"/>
      <c r="DM5781" s="9"/>
      <c r="DN5781" s="9"/>
      <c r="DO5781" s="9"/>
      <c r="DP5781" s="9"/>
      <c r="DQ5781" s="9"/>
      <c r="DR5781" s="9"/>
      <c r="DS5781" s="9"/>
      <c r="DT5781" s="9"/>
      <c r="DU5781" s="9"/>
      <c r="DV5781" s="9"/>
      <c r="DW5781" s="9"/>
      <c r="DX5781" s="9"/>
      <c r="DY5781" s="9"/>
      <c r="DZ5781" s="9"/>
      <c r="EA5781" s="9"/>
    </row>
    <row r="5782" spans="2:131" ht="19.5" customHeight="1" x14ac:dyDescent="0.25">
      <c r="B5782" s="9"/>
      <c r="D5782" s="9"/>
      <c r="G5782" s="9"/>
      <c r="R5782" s="9"/>
      <c r="S5782" s="9"/>
      <c r="T5782" s="9"/>
      <c r="U5782" s="9"/>
      <c r="V5782" s="9"/>
      <c r="W5782" s="9"/>
      <c r="X5782" s="9"/>
      <c r="Y5782" s="9"/>
      <c r="Z5782" s="9"/>
      <c r="AA5782" s="9"/>
      <c r="AB5782" s="9"/>
      <c r="AC5782" s="9"/>
      <c r="AD5782" s="9"/>
      <c r="AE5782" s="9"/>
      <c r="AF5782" s="55"/>
      <c r="AG5782" s="55"/>
      <c r="AH5782" s="9"/>
      <c r="AI5782" s="9"/>
      <c r="AJ5782" s="9"/>
      <c r="AK5782" s="9"/>
      <c r="AL5782" s="9"/>
      <c r="AM5782" s="9"/>
      <c r="AN5782" s="9"/>
      <c r="AO5782" s="9"/>
      <c r="AP5782" s="9"/>
      <c r="AQ5782" s="9"/>
      <c r="AR5782" s="9"/>
      <c r="AS5782" s="9"/>
      <c r="AT5782" s="9"/>
      <c r="AU5782" s="9"/>
      <c r="AV5782" s="9"/>
      <c r="AW5782" s="9"/>
      <c r="AX5782" s="9"/>
      <c r="AY5782" s="9"/>
      <c r="AZ5782" s="9"/>
      <c r="BA5782" s="9"/>
      <c r="BB5782" s="9"/>
      <c r="BC5782" s="9"/>
      <c r="BD5782" s="9"/>
      <c r="BE5782" s="9"/>
      <c r="BF5782" s="9"/>
      <c r="BG5782" s="9"/>
      <c r="BH5782" s="9"/>
      <c r="BI5782" s="9"/>
      <c r="BJ5782" s="9"/>
      <c r="BK5782" s="9"/>
      <c r="BL5782" s="9"/>
      <c r="BM5782" s="9"/>
      <c r="BN5782" s="9"/>
      <c r="BO5782" s="9"/>
      <c r="BP5782" s="9"/>
      <c r="BQ5782" s="9"/>
      <c r="BT5782" s="9"/>
      <c r="BU5782" s="9"/>
      <c r="BX5782" s="9"/>
      <c r="BY5782" s="9"/>
      <c r="CB5782" s="9"/>
      <c r="CC5782" s="9"/>
      <c r="CF5782" s="9"/>
      <c r="CG5782" s="9"/>
      <c r="CJ5782" s="9"/>
      <c r="CK5782" s="9"/>
      <c r="CN5782" s="9"/>
      <c r="CO5782" s="9"/>
      <c r="CP5782" s="9"/>
      <c r="CQ5782" s="9"/>
      <c r="CR5782" s="9"/>
      <c r="CS5782" s="9"/>
      <c r="CT5782" s="9"/>
      <c r="CU5782" s="9"/>
      <c r="CV5782" s="9"/>
      <c r="CW5782" s="9"/>
      <c r="CX5782" s="9"/>
      <c r="CY5782" s="9"/>
      <c r="CZ5782" s="9"/>
      <c r="DA5782" s="9"/>
      <c r="DB5782" s="9"/>
      <c r="DC5782" s="9"/>
      <c r="DD5782" s="9"/>
      <c r="DE5782" s="9"/>
      <c r="DF5782" s="9"/>
      <c r="DG5782" s="9"/>
      <c r="DH5782" s="9"/>
      <c r="DI5782" s="9"/>
      <c r="DJ5782" s="9"/>
      <c r="DK5782" s="9"/>
      <c r="DL5782" s="9"/>
      <c r="DM5782" s="9"/>
      <c r="DN5782" s="9"/>
      <c r="DO5782" s="9"/>
      <c r="DP5782" s="9"/>
      <c r="DQ5782" s="9"/>
      <c r="DR5782" s="9"/>
      <c r="DS5782" s="9"/>
      <c r="DT5782" s="9"/>
      <c r="DU5782" s="9"/>
      <c r="DV5782" s="9"/>
      <c r="DW5782" s="9"/>
      <c r="DX5782" s="9"/>
      <c r="DY5782" s="9"/>
      <c r="DZ5782" s="9"/>
      <c r="EA5782" s="9"/>
    </row>
    <row r="5783" spans="2:131" ht="19.5" customHeight="1" x14ac:dyDescent="0.25">
      <c r="B5783" s="9"/>
      <c r="D5783" s="9"/>
      <c r="G5783" s="9"/>
      <c r="R5783" s="9"/>
      <c r="S5783" s="9"/>
      <c r="T5783" s="9"/>
      <c r="U5783" s="9"/>
      <c r="V5783" s="9"/>
      <c r="W5783" s="9"/>
      <c r="X5783" s="9"/>
      <c r="Y5783" s="9"/>
      <c r="Z5783" s="9"/>
      <c r="AA5783" s="9"/>
      <c r="AB5783" s="9"/>
      <c r="AC5783" s="9"/>
      <c r="AD5783" s="9"/>
      <c r="AE5783" s="9"/>
      <c r="AF5783" s="55"/>
      <c r="AG5783" s="55"/>
      <c r="AH5783" s="9"/>
      <c r="AI5783" s="9"/>
      <c r="AJ5783" s="9"/>
      <c r="AK5783" s="9"/>
      <c r="AL5783" s="9"/>
      <c r="AM5783" s="9"/>
      <c r="AN5783" s="9"/>
      <c r="AO5783" s="9"/>
      <c r="AP5783" s="9"/>
      <c r="AQ5783" s="9"/>
      <c r="AR5783" s="9"/>
      <c r="AS5783" s="9"/>
      <c r="AT5783" s="9"/>
      <c r="AU5783" s="9"/>
      <c r="AV5783" s="9"/>
      <c r="AW5783" s="9"/>
      <c r="AX5783" s="9"/>
      <c r="AY5783" s="9"/>
      <c r="AZ5783" s="9"/>
      <c r="BA5783" s="9"/>
      <c r="BB5783" s="9"/>
      <c r="BC5783" s="9"/>
      <c r="BD5783" s="9"/>
      <c r="BE5783" s="9"/>
      <c r="BF5783" s="9"/>
      <c r="BG5783" s="9"/>
      <c r="BH5783" s="9"/>
      <c r="BI5783" s="9"/>
      <c r="BJ5783" s="9"/>
      <c r="BK5783" s="9"/>
      <c r="BL5783" s="9"/>
      <c r="BM5783" s="9"/>
      <c r="BN5783" s="9"/>
      <c r="BO5783" s="9"/>
      <c r="BP5783" s="9"/>
      <c r="BQ5783" s="9"/>
      <c r="BT5783" s="9"/>
      <c r="BU5783" s="9"/>
      <c r="BX5783" s="9"/>
      <c r="BY5783" s="9"/>
      <c r="CB5783" s="9"/>
      <c r="CC5783" s="9"/>
      <c r="CF5783" s="9"/>
      <c r="CG5783" s="9"/>
      <c r="CJ5783" s="9"/>
      <c r="CK5783" s="9"/>
      <c r="CN5783" s="9"/>
      <c r="CO5783" s="9"/>
      <c r="CP5783" s="9"/>
      <c r="CQ5783" s="9"/>
      <c r="CR5783" s="9"/>
      <c r="CS5783" s="9"/>
      <c r="CT5783" s="9"/>
      <c r="CU5783" s="9"/>
      <c r="CV5783" s="9"/>
      <c r="CW5783" s="9"/>
      <c r="CX5783" s="9"/>
      <c r="CY5783" s="9"/>
      <c r="CZ5783" s="9"/>
      <c r="DA5783" s="9"/>
      <c r="DB5783" s="9"/>
      <c r="DC5783" s="9"/>
      <c r="DD5783" s="9"/>
      <c r="DE5783" s="9"/>
      <c r="DF5783" s="9"/>
      <c r="DG5783" s="9"/>
      <c r="DH5783" s="9"/>
      <c r="DI5783" s="9"/>
      <c r="DJ5783" s="9"/>
      <c r="DK5783" s="9"/>
      <c r="DL5783" s="9"/>
      <c r="DM5783" s="9"/>
      <c r="DN5783" s="9"/>
      <c r="DO5783" s="9"/>
      <c r="DP5783" s="9"/>
      <c r="DQ5783" s="9"/>
      <c r="DR5783" s="9"/>
      <c r="DS5783" s="9"/>
      <c r="DT5783" s="9"/>
      <c r="DU5783" s="9"/>
      <c r="DV5783" s="9"/>
      <c r="DW5783" s="9"/>
      <c r="DX5783" s="9"/>
      <c r="DY5783" s="9"/>
      <c r="DZ5783" s="9"/>
      <c r="EA5783" s="9"/>
    </row>
    <row r="5784" spans="2:131" ht="19.5" customHeight="1" x14ac:dyDescent="0.25">
      <c r="B5784" s="9"/>
      <c r="D5784" s="9"/>
      <c r="G5784" s="9"/>
      <c r="R5784" s="9"/>
      <c r="S5784" s="9"/>
      <c r="T5784" s="9"/>
      <c r="U5784" s="9"/>
      <c r="V5784" s="9"/>
      <c r="W5784" s="9"/>
      <c r="X5784" s="9"/>
      <c r="Y5784" s="9"/>
      <c r="Z5784" s="9"/>
      <c r="AA5784" s="9"/>
      <c r="AB5784" s="9"/>
      <c r="AC5784" s="9"/>
      <c r="AD5784" s="9"/>
      <c r="AE5784" s="9"/>
      <c r="AF5784" s="55"/>
      <c r="AG5784" s="55"/>
      <c r="AH5784" s="9"/>
      <c r="AI5784" s="9"/>
      <c r="AJ5784" s="9"/>
      <c r="AK5784" s="9"/>
      <c r="AL5784" s="9"/>
      <c r="AM5784" s="9"/>
      <c r="AN5784" s="9"/>
      <c r="AO5784" s="9"/>
      <c r="AP5784" s="9"/>
      <c r="AQ5784" s="9"/>
      <c r="AR5784" s="9"/>
      <c r="AS5784" s="9"/>
      <c r="AT5784" s="9"/>
      <c r="AU5784" s="9"/>
      <c r="AV5784" s="9"/>
      <c r="AW5784" s="9"/>
      <c r="AX5784" s="9"/>
      <c r="AY5784" s="9"/>
      <c r="AZ5784" s="9"/>
      <c r="BA5784" s="9"/>
      <c r="BB5784" s="9"/>
      <c r="BC5784" s="9"/>
      <c r="BD5784" s="9"/>
      <c r="BE5784" s="9"/>
      <c r="BF5784" s="9"/>
      <c r="BG5784" s="9"/>
      <c r="BH5784" s="9"/>
      <c r="BI5784" s="9"/>
      <c r="BJ5784" s="9"/>
      <c r="BK5784" s="9"/>
      <c r="BL5784" s="9"/>
      <c r="BM5784" s="9"/>
      <c r="BN5784" s="9"/>
      <c r="BO5784" s="9"/>
      <c r="BP5784" s="9"/>
      <c r="BQ5784" s="9"/>
      <c r="BT5784" s="9"/>
      <c r="BU5784" s="9"/>
      <c r="BX5784" s="9"/>
      <c r="BY5784" s="9"/>
      <c r="CB5784" s="9"/>
      <c r="CC5784" s="9"/>
      <c r="CF5784" s="9"/>
      <c r="CG5784" s="9"/>
      <c r="CJ5784" s="9"/>
      <c r="CK5784" s="9"/>
      <c r="CN5784" s="9"/>
      <c r="CO5784" s="9"/>
      <c r="CP5784" s="9"/>
      <c r="CQ5784" s="9"/>
      <c r="CR5784" s="9"/>
      <c r="CS5784" s="9"/>
      <c r="CT5784" s="9"/>
      <c r="CU5784" s="9"/>
      <c r="CV5784" s="9"/>
      <c r="CW5784" s="9"/>
      <c r="CX5784" s="9"/>
      <c r="CY5784" s="9"/>
      <c r="CZ5784" s="9"/>
      <c r="DA5784" s="9"/>
      <c r="DB5784" s="9"/>
      <c r="DC5784" s="9"/>
      <c r="DD5784" s="9"/>
      <c r="DE5784" s="9"/>
      <c r="DF5784" s="9"/>
      <c r="DG5784" s="9"/>
      <c r="DH5784" s="9"/>
      <c r="DI5784" s="9"/>
      <c r="DJ5784" s="9"/>
      <c r="DK5784" s="9"/>
      <c r="DL5784" s="9"/>
      <c r="DM5784" s="9"/>
      <c r="DN5784" s="9"/>
      <c r="DO5784" s="9"/>
      <c r="DP5784" s="9"/>
      <c r="DQ5784" s="9"/>
      <c r="DR5784" s="9"/>
      <c r="DS5784" s="9"/>
      <c r="DT5784" s="9"/>
      <c r="DU5784" s="9"/>
      <c r="DV5784" s="9"/>
      <c r="DW5784" s="9"/>
      <c r="DX5784" s="9"/>
      <c r="DY5784" s="9"/>
      <c r="DZ5784" s="9"/>
      <c r="EA5784" s="9"/>
    </row>
    <row r="5785" spans="2:131" ht="19.5" customHeight="1" x14ac:dyDescent="0.25">
      <c r="B5785" s="9"/>
      <c r="D5785" s="9"/>
      <c r="G5785" s="9"/>
      <c r="R5785" s="9"/>
      <c r="S5785" s="9"/>
      <c r="T5785" s="9"/>
      <c r="U5785" s="9"/>
      <c r="V5785" s="9"/>
      <c r="W5785" s="9"/>
      <c r="X5785" s="9"/>
      <c r="Y5785" s="9"/>
      <c r="Z5785" s="9"/>
      <c r="AA5785" s="9"/>
      <c r="AB5785" s="9"/>
      <c r="AC5785" s="9"/>
      <c r="AD5785" s="9"/>
      <c r="AE5785" s="9"/>
      <c r="AF5785" s="55"/>
      <c r="AG5785" s="55"/>
      <c r="AH5785" s="9"/>
      <c r="AI5785" s="9"/>
      <c r="AJ5785" s="9"/>
      <c r="AK5785" s="9"/>
      <c r="AL5785" s="9"/>
      <c r="AM5785" s="9"/>
      <c r="AN5785" s="9"/>
      <c r="AO5785" s="9"/>
      <c r="AP5785" s="9"/>
      <c r="AQ5785" s="9"/>
      <c r="AR5785" s="9"/>
      <c r="AS5785" s="9"/>
      <c r="AT5785" s="9"/>
      <c r="AU5785" s="9"/>
      <c r="AV5785" s="9"/>
      <c r="AW5785" s="9"/>
      <c r="AX5785" s="9"/>
      <c r="AY5785" s="9"/>
      <c r="AZ5785" s="9"/>
      <c r="BA5785" s="9"/>
      <c r="BB5785" s="9"/>
      <c r="BC5785" s="9"/>
      <c r="BD5785" s="9"/>
      <c r="BE5785" s="9"/>
      <c r="BF5785" s="9"/>
      <c r="BG5785" s="9"/>
      <c r="BH5785" s="9"/>
      <c r="BI5785" s="9"/>
      <c r="BJ5785" s="9"/>
      <c r="BK5785" s="9"/>
      <c r="BL5785" s="9"/>
      <c r="BM5785" s="9"/>
      <c r="BN5785" s="9"/>
      <c r="BO5785" s="9"/>
      <c r="BP5785" s="9"/>
      <c r="BQ5785" s="9"/>
      <c r="BT5785" s="9"/>
      <c r="BU5785" s="9"/>
      <c r="BX5785" s="9"/>
      <c r="BY5785" s="9"/>
      <c r="CB5785" s="9"/>
      <c r="CC5785" s="9"/>
      <c r="CF5785" s="9"/>
      <c r="CG5785" s="9"/>
      <c r="CJ5785" s="9"/>
      <c r="CK5785" s="9"/>
      <c r="CN5785" s="9"/>
      <c r="CO5785" s="9"/>
      <c r="CP5785" s="9"/>
      <c r="CQ5785" s="9"/>
      <c r="CR5785" s="9"/>
      <c r="CS5785" s="9"/>
      <c r="CT5785" s="9"/>
      <c r="CU5785" s="9"/>
      <c r="CV5785" s="9"/>
      <c r="CW5785" s="9"/>
      <c r="CX5785" s="9"/>
      <c r="CY5785" s="9"/>
      <c r="CZ5785" s="9"/>
      <c r="DA5785" s="9"/>
      <c r="DB5785" s="9"/>
      <c r="DC5785" s="9"/>
      <c r="DD5785" s="9"/>
      <c r="DE5785" s="9"/>
      <c r="DF5785" s="9"/>
      <c r="DG5785" s="9"/>
      <c r="DH5785" s="9"/>
      <c r="DI5785" s="9"/>
      <c r="DJ5785" s="9"/>
      <c r="DK5785" s="9"/>
      <c r="DL5785" s="9"/>
      <c r="DM5785" s="9"/>
      <c r="DN5785" s="9"/>
      <c r="DO5785" s="9"/>
      <c r="DP5785" s="9"/>
      <c r="DQ5785" s="9"/>
      <c r="DR5785" s="9"/>
      <c r="DS5785" s="9"/>
      <c r="DT5785" s="9"/>
      <c r="DU5785" s="9"/>
      <c r="DV5785" s="9"/>
      <c r="DW5785" s="9"/>
      <c r="DX5785" s="9"/>
      <c r="DY5785" s="9"/>
      <c r="DZ5785" s="9"/>
      <c r="EA5785" s="9"/>
    </row>
    <row r="5786" spans="2:131" ht="19.5" customHeight="1" x14ac:dyDescent="0.25">
      <c r="B5786" s="9"/>
      <c r="D5786" s="9"/>
      <c r="G5786" s="9"/>
      <c r="R5786" s="9"/>
      <c r="S5786" s="9"/>
      <c r="T5786" s="9"/>
      <c r="U5786" s="9"/>
      <c r="V5786" s="9"/>
      <c r="W5786" s="9"/>
      <c r="X5786" s="9"/>
      <c r="Y5786" s="9"/>
      <c r="Z5786" s="9"/>
      <c r="AA5786" s="9"/>
      <c r="AB5786" s="9"/>
      <c r="AC5786" s="9"/>
      <c r="AD5786" s="9"/>
      <c r="AE5786" s="9"/>
      <c r="AF5786" s="55"/>
      <c r="AG5786" s="55"/>
      <c r="AH5786" s="9"/>
      <c r="AI5786" s="9"/>
      <c r="AJ5786" s="9"/>
      <c r="AK5786" s="9"/>
      <c r="AL5786" s="9"/>
      <c r="AM5786" s="9"/>
      <c r="AN5786" s="9"/>
      <c r="AO5786" s="9"/>
      <c r="AP5786" s="9"/>
      <c r="AQ5786" s="9"/>
      <c r="AR5786" s="9"/>
      <c r="AS5786" s="9"/>
      <c r="AT5786" s="9"/>
      <c r="AU5786" s="9"/>
      <c r="AV5786" s="9"/>
      <c r="AW5786" s="9"/>
      <c r="AX5786" s="9"/>
      <c r="AY5786" s="9"/>
      <c r="AZ5786" s="9"/>
      <c r="BA5786" s="9"/>
      <c r="BB5786" s="9"/>
      <c r="BC5786" s="9"/>
      <c r="BD5786" s="9"/>
      <c r="BE5786" s="9"/>
      <c r="BF5786" s="9"/>
      <c r="BG5786" s="9"/>
      <c r="BH5786" s="9"/>
      <c r="BI5786" s="9"/>
      <c r="BJ5786" s="9"/>
      <c r="BK5786" s="9"/>
      <c r="BL5786" s="9"/>
      <c r="BM5786" s="9"/>
      <c r="BN5786" s="9"/>
      <c r="BO5786" s="9"/>
      <c r="BP5786" s="9"/>
      <c r="BQ5786" s="9"/>
      <c r="BT5786" s="9"/>
      <c r="BU5786" s="9"/>
      <c r="BX5786" s="9"/>
      <c r="BY5786" s="9"/>
      <c r="CB5786" s="9"/>
      <c r="CC5786" s="9"/>
      <c r="CF5786" s="9"/>
      <c r="CG5786" s="9"/>
      <c r="CJ5786" s="9"/>
      <c r="CK5786" s="9"/>
      <c r="CN5786" s="9"/>
      <c r="CO5786" s="9"/>
      <c r="CP5786" s="9"/>
      <c r="CQ5786" s="9"/>
      <c r="CR5786" s="9"/>
      <c r="CS5786" s="9"/>
      <c r="CT5786" s="9"/>
      <c r="CU5786" s="9"/>
      <c r="CV5786" s="9"/>
      <c r="CW5786" s="9"/>
      <c r="CX5786" s="9"/>
      <c r="CY5786" s="9"/>
      <c r="CZ5786" s="9"/>
      <c r="DA5786" s="9"/>
      <c r="DB5786" s="9"/>
      <c r="DC5786" s="9"/>
      <c r="DD5786" s="9"/>
      <c r="DE5786" s="9"/>
      <c r="DF5786" s="9"/>
      <c r="DG5786" s="9"/>
      <c r="DH5786" s="9"/>
      <c r="DI5786" s="9"/>
      <c r="DJ5786" s="9"/>
      <c r="DK5786" s="9"/>
      <c r="DL5786" s="9"/>
      <c r="DM5786" s="9"/>
      <c r="DN5786" s="9"/>
      <c r="DO5786" s="9"/>
      <c r="DP5786" s="9"/>
      <c r="DQ5786" s="9"/>
      <c r="DR5786" s="9"/>
      <c r="DS5786" s="9"/>
      <c r="DT5786" s="9"/>
      <c r="DU5786" s="9"/>
      <c r="DV5786" s="9"/>
      <c r="DW5786" s="9"/>
      <c r="DX5786" s="9"/>
      <c r="DY5786" s="9"/>
      <c r="DZ5786" s="9"/>
      <c r="EA5786" s="9"/>
    </row>
    <row r="5787" spans="2:131" ht="19.5" customHeight="1" x14ac:dyDescent="0.25">
      <c r="B5787" s="9"/>
      <c r="D5787" s="9"/>
      <c r="G5787" s="9"/>
      <c r="R5787" s="9"/>
      <c r="S5787" s="9"/>
      <c r="T5787" s="9"/>
      <c r="U5787" s="9"/>
      <c r="V5787" s="9"/>
      <c r="W5787" s="9"/>
      <c r="X5787" s="9"/>
      <c r="Y5787" s="9"/>
      <c r="Z5787" s="9"/>
      <c r="AA5787" s="9"/>
      <c r="AB5787" s="9"/>
      <c r="AC5787" s="9"/>
      <c r="AD5787" s="9"/>
      <c r="AE5787" s="9"/>
      <c r="AF5787" s="55"/>
      <c r="AG5787" s="55"/>
      <c r="AH5787" s="9"/>
      <c r="AI5787" s="9"/>
      <c r="AJ5787" s="9"/>
      <c r="AK5787" s="9"/>
      <c r="AL5787" s="9"/>
      <c r="AM5787" s="9"/>
      <c r="AN5787" s="9"/>
      <c r="AO5787" s="9"/>
      <c r="AP5787" s="9"/>
      <c r="AQ5787" s="9"/>
      <c r="AR5787" s="9"/>
      <c r="AS5787" s="9"/>
      <c r="AT5787" s="9"/>
      <c r="AU5787" s="9"/>
      <c r="AV5787" s="9"/>
      <c r="AW5787" s="9"/>
      <c r="AX5787" s="9"/>
      <c r="AY5787" s="9"/>
      <c r="AZ5787" s="9"/>
      <c r="BA5787" s="9"/>
      <c r="BB5787" s="9"/>
      <c r="BC5787" s="9"/>
      <c r="BD5787" s="9"/>
      <c r="BE5787" s="9"/>
      <c r="BF5787" s="9"/>
      <c r="BG5787" s="9"/>
      <c r="BH5787" s="9"/>
      <c r="BI5787" s="9"/>
      <c r="BJ5787" s="9"/>
      <c r="BK5787" s="9"/>
      <c r="BL5787" s="9"/>
      <c r="BM5787" s="9"/>
      <c r="BN5787" s="9"/>
      <c r="BO5787" s="9"/>
      <c r="BP5787" s="9"/>
      <c r="BQ5787" s="9"/>
      <c r="BT5787" s="9"/>
      <c r="BU5787" s="9"/>
      <c r="BX5787" s="9"/>
      <c r="BY5787" s="9"/>
      <c r="CB5787" s="9"/>
      <c r="CC5787" s="9"/>
      <c r="CF5787" s="9"/>
      <c r="CG5787" s="9"/>
      <c r="CJ5787" s="9"/>
      <c r="CK5787" s="9"/>
      <c r="CN5787" s="9"/>
      <c r="CO5787" s="9"/>
      <c r="CP5787" s="9"/>
      <c r="CQ5787" s="9"/>
      <c r="CR5787" s="9"/>
      <c r="CS5787" s="9"/>
      <c r="CT5787" s="9"/>
      <c r="CU5787" s="9"/>
      <c r="CV5787" s="9"/>
      <c r="CW5787" s="9"/>
      <c r="CX5787" s="9"/>
      <c r="CY5787" s="9"/>
      <c r="CZ5787" s="9"/>
      <c r="DA5787" s="9"/>
      <c r="DB5787" s="9"/>
      <c r="DC5787" s="9"/>
      <c r="DD5787" s="9"/>
      <c r="DE5787" s="9"/>
      <c r="DF5787" s="9"/>
      <c r="DG5787" s="9"/>
      <c r="DH5787" s="9"/>
      <c r="DI5787" s="9"/>
      <c r="DJ5787" s="9"/>
      <c r="DK5787" s="9"/>
      <c r="DL5787" s="9"/>
      <c r="DM5787" s="9"/>
      <c r="DN5787" s="9"/>
      <c r="DO5787" s="9"/>
      <c r="DP5787" s="9"/>
      <c r="DQ5787" s="9"/>
      <c r="DR5787" s="9"/>
      <c r="DS5787" s="9"/>
      <c r="DT5787" s="9"/>
      <c r="DU5787" s="9"/>
      <c r="DV5787" s="9"/>
      <c r="DW5787" s="9"/>
      <c r="DX5787" s="9"/>
      <c r="DY5787" s="9"/>
      <c r="DZ5787" s="9"/>
      <c r="EA5787" s="9"/>
    </row>
    <row r="5788" spans="2:131" ht="19.5" customHeight="1" x14ac:dyDescent="0.25">
      <c r="B5788" s="9"/>
      <c r="D5788" s="9"/>
      <c r="G5788" s="9"/>
      <c r="R5788" s="9"/>
      <c r="S5788" s="9"/>
      <c r="T5788" s="9"/>
      <c r="U5788" s="9"/>
      <c r="V5788" s="9"/>
      <c r="W5788" s="9"/>
      <c r="X5788" s="9"/>
      <c r="Y5788" s="9"/>
      <c r="Z5788" s="9"/>
      <c r="AA5788" s="9"/>
      <c r="AB5788" s="9"/>
      <c r="AC5788" s="9"/>
      <c r="AD5788" s="9"/>
      <c r="AE5788" s="9"/>
      <c r="AF5788" s="55"/>
      <c r="AG5788" s="55"/>
      <c r="AH5788" s="9"/>
      <c r="AI5788" s="9"/>
      <c r="AJ5788" s="9"/>
      <c r="AK5788" s="9"/>
      <c r="AL5788" s="9"/>
      <c r="AM5788" s="9"/>
      <c r="AN5788" s="9"/>
      <c r="AO5788" s="9"/>
      <c r="AP5788" s="9"/>
      <c r="AQ5788" s="9"/>
      <c r="AR5788" s="9"/>
      <c r="AS5788" s="9"/>
      <c r="AT5788" s="9"/>
      <c r="AU5788" s="9"/>
      <c r="AV5788" s="9"/>
      <c r="AW5788" s="9"/>
      <c r="AX5788" s="9"/>
      <c r="AY5788" s="9"/>
      <c r="AZ5788" s="9"/>
      <c r="BA5788" s="9"/>
      <c r="BB5788" s="9"/>
      <c r="BC5788" s="9"/>
      <c r="BD5788" s="9"/>
      <c r="BE5788" s="9"/>
      <c r="BF5788" s="9"/>
      <c r="BG5788" s="9"/>
      <c r="BH5788" s="9"/>
      <c r="BI5788" s="9"/>
      <c r="BJ5788" s="9"/>
      <c r="BK5788" s="9"/>
      <c r="BL5788" s="9"/>
      <c r="BM5788" s="9"/>
      <c r="BN5788" s="9"/>
      <c r="BO5788" s="9"/>
      <c r="BP5788" s="9"/>
      <c r="BQ5788" s="9"/>
      <c r="BT5788" s="9"/>
      <c r="BU5788" s="9"/>
      <c r="BX5788" s="9"/>
      <c r="BY5788" s="9"/>
      <c r="CB5788" s="9"/>
      <c r="CC5788" s="9"/>
      <c r="CF5788" s="9"/>
      <c r="CG5788" s="9"/>
      <c r="CJ5788" s="9"/>
      <c r="CK5788" s="9"/>
      <c r="CN5788" s="9"/>
      <c r="CO5788" s="9"/>
      <c r="CP5788" s="9"/>
      <c r="CQ5788" s="9"/>
      <c r="CR5788" s="9"/>
      <c r="CS5788" s="9"/>
      <c r="CT5788" s="9"/>
      <c r="CU5788" s="9"/>
      <c r="CV5788" s="9"/>
      <c r="CW5788" s="9"/>
      <c r="CX5788" s="9"/>
      <c r="CY5788" s="9"/>
      <c r="CZ5788" s="9"/>
      <c r="DA5788" s="9"/>
      <c r="DB5788" s="9"/>
      <c r="DC5788" s="9"/>
      <c r="DD5788" s="9"/>
      <c r="DE5788" s="9"/>
      <c r="DF5788" s="9"/>
      <c r="DG5788" s="9"/>
      <c r="DH5788" s="9"/>
      <c r="DI5788" s="9"/>
      <c r="DJ5788" s="9"/>
      <c r="DK5788" s="9"/>
      <c r="DL5788" s="9"/>
      <c r="DM5788" s="9"/>
      <c r="DN5788" s="9"/>
      <c r="DO5788" s="9"/>
      <c r="DP5788" s="9"/>
      <c r="DQ5788" s="9"/>
      <c r="DR5788" s="9"/>
      <c r="DS5788" s="9"/>
      <c r="DT5788" s="9"/>
      <c r="DU5788" s="9"/>
      <c r="DV5788" s="9"/>
      <c r="DW5788" s="9"/>
      <c r="DX5788" s="9"/>
      <c r="DY5788" s="9"/>
      <c r="DZ5788" s="9"/>
      <c r="EA5788" s="9"/>
    </row>
    <row r="5789" spans="2:131" ht="19.5" customHeight="1" x14ac:dyDescent="0.25">
      <c r="B5789" s="9"/>
      <c r="D5789" s="9"/>
      <c r="G5789" s="9"/>
      <c r="R5789" s="9"/>
      <c r="S5789" s="9"/>
      <c r="T5789" s="9"/>
      <c r="U5789" s="9"/>
      <c r="V5789" s="9"/>
      <c r="W5789" s="9"/>
      <c r="X5789" s="9"/>
      <c r="Y5789" s="9"/>
      <c r="Z5789" s="9"/>
      <c r="AA5789" s="9"/>
      <c r="AB5789" s="9"/>
      <c r="AC5789" s="9"/>
      <c r="AD5789" s="9"/>
      <c r="AE5789" s="9"/>
      <c r="AF5789" s="55"/>
      <c r="AG5789" s="55"/>
      <c r="AH5789" s="9"/>
      <c r="AI5789" s="9"/>
      <c r="AJ5789" s="9"/>
      <c r="AK5789" s="9"/>
      <c r="AL5789" s="9"/>
      <c r="AM5789" s="9"/>
      <c r="AN5789" s="9"/>
      <c r="AO5789" s="9"/>
      <c r="AP5789" s="9"/>
      <c r="AQ5789" s="9"/>
      <c r="AR5789" s="9"/>
      <c r="AS5789" s="9"/>
      <c r="AT5789" s="9"/>
      <c r="AU5789" s="9"/>
      <c r="AV5789" s="9"/>
      <c r="AW5789" s="9"/>
      <c r="AX5789" s="9"/>
      <c r="AY5789" s="9"/>
      <c r="AZ5789" s="9"/>
      <c r="BA5789" s="9"/>
      <c r="BB5789" s="9"/>
      <c r="BC5789" s="9"/>
      <c r="BD5789" s="9"/>
      <c r="BE5789" s="9"/>
      <c r="BF5789" s="9"/>
      <c r="BG5789" s="9"/>
      <c r="BH5789" s="9"/>
      <c r="BI5789" s="9"/>
      <c r="BJ5789" s="9"/>
      <c r="BK5789" s="9"/>
      <c r="BL5789" s="9"/>
      <c r="BM5789" s="9"/>
      <c r="BN5789" s="9"/>
      <c r="BO5789" s="9"/>
      <c r="BP5789" s="9"/>
      <c r="BQ5789" s="9"/>
      <c r="BT5789" s="9"/>
      <c r="BU5789" s="9"/>
      <c r="BX5789" s="9"/>
      <c r="BY5789" s="9"/>
      <c r="CB5789" s="9"/>
      <c r="CC5789" s="9"/>
      <c r="CF5789" s="9"/>
      <c r="CG5789" s="9"/>
      <c r="CJ5789" s="9"/>
      <c r="CK5789" s="9"/>
      <c r="CN5789" s="9"/>
      <c r="CO5789" s="9"/>
      <c r="CP5789" s="9"/>
      <c r="CQ5789" s="9"/>
      <c r="CR5789" s="9"/>
      <c r="CS5789" s="9"/>
      <c r="CT5789" s="9"/>
      <c r="CU5789" s="9"/>
      <c r="CV5789" s="9"/>
      <c r="CW5789" s="9"/>
      <c r="CX5789" s="9"/>
      <c r="CY5789" s="9"/>
      <c r="CZ5789" s="9"/>
      <c r="DA5789" s="9"/>
      <c r="DB5789" s="9"/>
      <c r="DC5789" s="9"/>
      <c r="DD5789" s="9"/>
      <c r="DE5789" s="9"/>
      <c r="DF5789" s="9"/>
      <c r="DG5789" s="9"/>
      <c r="DH5789" s="9"/>
      <c r="DI5789" s="9"/>
      <c r="DJ5789" s="9"/>
      <c r="DK5789" s="9"/>
      <c r="DL5789" s="9"/>
      <c r="DM5789" s="9"/>
      <c r="DN5789" s="9"/>
      <c r="DO5789" s="9"/>
      <c r="DP5789" s="9"/>
      <c r="DQ5789" s="9"/>
      <c r="DR5789" s="9"/>
      <c r="DS5789" s="9"/>
      <c r="DT5789" s="9"/>
      <c r="DU5789" s="9"/>
      <c r="DV5789" s="9"/>
      <c r="DW5789" s="9"/>
      <c r="DX5789" s="9"/>
      <c r="DY5789" s="9"/>
      <c r="DZ5789" s="9"/>
      <c r="EA5789" s="9"/>
    </row>
    <row r="5790" spans="2:131" ht="19.5" customHeight="1" x14ac:dyDescent="0.25">
      <c r="B5790" s="9"/>
      <c r="D5790" s="9"/>
      <c r="G5790" s="9"/>
      <c r="R5790" s="9"/>
      <c r="S5790" s="9"/>
      <c r="T5790" s="9"/>
      <c r="U5790" s="9"/>
      <c r="V5790" s="9"/>
      <c r="W5790" s="9"/>
      <c r="X5790" s="9"/>
      <c r="Y5790" s="9"/>
      <c r="Z5790" s="9"/>
      <c r="AA5790" s="9"/>
      <c r="AB5790" s="9"/>
      <c r="AC5790" s="9"/>
      <c r="AD5790" s="9"/>
      <c r="AE5790" s="9"/>
      <c r="AF5790" s="55"/>
      <c r="AG5790" s="55"/>
      <c r="AH5790" s="9"/>
      <c r="AI5790" s="9"/>
      <c r="AJ5790" s="9"/>
      <c r="AK5790" s="9"/>
      <c r="AL5790" s="9"/>
      <c r="AM5790" s="9"/>
      <c r="AN5790" s="9"/>
      <c r="AO5790" s="9"/>
      <c r="AP5790" s="9"/>
      <c r="AQ5790" s="9"/>
      <c r="AR5790" s="9"/>
      <c r="AS5790" s="9"/>
      <c r="AT5790" s="9"/>
      <c r="AU5790" s="9"/>
      <c r="AV5790" s="9"/>
      <c r="AW5790" s="9"/>
      <c r="AX5790" s="9"/>
      <c r="AY5790" s="9"/>
      <c r="AZ5790" s="9"/>
      <c r="BA5790" s="9"/>
      <c r="BB5790" s="9"/>
      <c r="BC5790" s="9"/>
      <c r="BD5790" s="9"/>
      <c r="BE5790" s="9"/>
      <c r="BF5790" s="9"/>
      <c r="BG5790" s="9"/>
      <c r="BH5790" s="9"/>
      <c r="BI5790" s="9"/>
      <c r="BJ5790" s="9"/>
      <c r="BK5790" s="9"/>
      <c r="BL5790" s="9"/>
      <c r="BM5790" s="9"/>
      <c r="BN5790" s="9"/>
      <c r="BO5790" s="9"/>
      <c r="BP5790" s="9"/>
      <c r="BQ5790" s="9"/>
      <c r="BT5790" s="9"/>
      <c r="BU5790" s="9"/>
      <c r="BX5790" s="9"/>
      <c r="BY5790" s="9"/>
      <c r="CB5790" s="9"/>
      <c r="CC5790" s="9"/>
      <c r="CF5790" s="9"/>
      <c r="CG5790" s="9"/>
      <c r="CJ5790" s="9"/>
      <c r="CK5790" s="9"/>
      <c r="CN5790" s="9"/>
      <c r="CO5790" s="9"/>
      <c r="CP5790" s="9"/>
      <c r="CQ5790" s="9"/>
      <c r="CR5790" s="9"/>
      <c r="CS5790" s="9"/>
      <c r="CT5790" s="9"/>
      <c r="CU5790" s="9"/>
      <c r="CV5790" s="9"/>
      <c r="CW5790" s="9"/>
      <c r="CX5790" s="9"/>
      <c r="CY5790" s="9"/>
      <c r="CZ5790" s="9"/>
      <c r="DA5790" s="9"/>
      <c r="DB5790" s="9"/>
      <c r="DC5790" s="9"/>
      <c r="DD5790" s="9"/>
      <c r="DE5790" s="9"/>
      <c r="DF5790" s="9"/>
      <c r="DG5790" s="9"/>
      <c r="DH5790" s="9"/>
      <c r="DI5790" s="9"/>
      <c r="DJ5790" s="9"/>
      <c r="DK5790" s="9"/>
      <c r="DL5790" s="9"/>
      <c r="DM5790" s="9"/>
      <c r="DN5790" s="9"/>
      <c r="DO5790" s="9"/>
      <c r="DP5790" s="9"/>
      <c r="DQ5790" s="9"/>
      <c r="DR5790" s="9"/>
      <c r="DS5790" s="9"/>
      <c r="DT5790" s="9"/>
      <c r="DU5790" s="9"/>
      <c r="DV5790" s="9"/>
      <c r="DW5790" s="9"/>
      <c r="DX5790" s="9"/>
      <c r="DY5790" s="9"/>
      <c r="DZ5790" s="9"/>
      <c r="EA5790" s="9"/>
    </row>
    <row r="5791" spans="2:131" ht="19.5" customHeight="1" x14ac:dyDescent="0.25">
      <c r="B5791" s="9"/>
      <c r="D5791" s="9"/>
      <c r="G5791" s="9"/>
      <c r="R5791" s="9"/>
      <c r="S5791" s="9"/>
      <c r="T5791" s="9"/>
      <c r="U5791" s="9"/>
      <c r="V5791" s="9"/>
      <c r="W5791" s="9"/>
      <c r="X5791" s="9"/>
      <c r="Y5791" s="9"/>
      <c r="Z5791" s="9"/>
      <c r="AA5791" s="9"/>
      <c r="AB5791" s="9"/>
      <c r="AC5791" s="9"/>
      <c r="AD5791" s="9"/>
      <c r="AE5791" s="9"/>
      <c r="AF5791" s="55"/>
      <c r="AG5791" s="55"/>
      <c r="AH5791" s="9"/>
      <c r="AI5791" s="9"/>
      <c r="AJ5791" s="9"/>
      <c r="AK5791" s="9"/>
      <c r="AL5791" s="9"/>
      <c r="AM5791" s="9"/>
      <c r="AN5791" s="9"/>
      <c r="AO5791" s="9"/>
      <c r="AP5791" s="9"/>
      <c r="AQ5791" s="9"/>
      <c r="AR5791" s="9"/>
      <c r="AS5791" s="9"/>
      <c r="AT5791" s="9"/>
      <c r="AU5791" s="9"/>
      <c r="AV5791" s="9"/>
      <c r="AW5791" s="9"/>
      <c r="AX5791" s="9"/>
      <c r="AY5791" s="9"/>
      <c r="AZ5791" s="9"/>
      <c r="BA5791" s="9"/>
      <c r="BB5791" s="9"/>
      <c r="BC5791" s="9"/>
      <c r="BD5791" s="9"/>
      <c r="BE5791" s="9"/>
      <c r="BF5791" s="9"/>
      <c r="BG5791" s="9"/>
      <c r="BH5791" s="9"/>
      <c r="BI5791" s="9"/>
      <c r="BJ5791" s="9"/>
      <c r="BK5791" s="9"/>
      <c r="BL5791" s="9"/>
      <c r="BM5791" s="9"/>
      <c r="BN5791" s="9"/>
      <c r="BO5791" s="9"/>
      <c r="BP5791" s="9"/>
      <c r="BQ5791" s="9"/>
      <c r="BT5791" s="9"/>
      <c r="BU5791" s="9"/>
      <c r="BX5791" s="9"/>
      <c r="BY5791" s="9"/>
      <c r="CB5791" s="9"/>
      <c r="CC5791" s="9"/>
      <c r="CF5791" s="9"/>
      <c r="CG5791" s="9"/>
      <c r="CJ5791" s="9"/>
      <c r="CK5791" s="9"/>
      <c r="CN5791" s="9"/>
      <c r="CO5791" s="9"/>
      <c r="CP5791" s="9"/>
      <c r="CQ5791" s="9"/>
      <c r="CR5791" s="9"/>
      <c r="CS5791" s="9"/>
      <c r="CT5791" s="9"/>
      <c r="CU5791" s="9"/>
      <c r="CV5791" s="9"/>
      <c r="CW5791" s="9"/>
      <c r="CX5791" s="9"/>
      <c r="CY5791" s="9"/>
      <c r="CZ5791" s="9"/>
      <c r="DA5791" s="9"/>
      <c r="DB5791" s="9"/>
      <c r="DC5791" s="9"/>
      <c r="DD5791" s="9"/>
      <c r="DE5791" s="9"/>
      <c r="DF5791" s="9"/>
      <c r="DG5791" s="9"/>
      <c r="DH5791" s="9"/>
      <c r="DI5791" s="9"/>
      <c r="DJ5791" s="9"/>
      <c r="DK5791" s="9"/>
      <c r="DL5791" s="9"/>
      <c r="DM5791" s="9"/>
      <c r="DN5791" s="9"/>
      <c r="DO5791" s="9"/>
      <c r="DP5791" s="9"/>
      <c r="DQ5791" s="9"/>
      <c r="DR5791" s="9"/>
      <c r="DS5791" s="9"/>
      <c r="DT5791" s="9"/>
      <c r="DU5791" s="9"/>
      <c r="DV5791" s="9"/>
      <c r="DW5791" s="9"/>
      <c r="DX5791" s="9"/>
      <c r="DY5791" s="9"/>
      <c r="DZ5791" s="9"/>
      <c r="EA5791" s="9"/>
    </row>
    <row r="5792" spans="2:131" ht="19.5" customHeight="1" x14ac:dyDescent="0.25">
      <c r="B5792" s="9"/>
      <c r="D5792" s="9"/>
      <c r="G5792" s="9"/>
      <c r="R5792" s="9"/>
      <c r="S5792" s="9"/>
      <c r="T5792" s="9"/>
      <c r="U5792" s="9"/>
      <c r="V5792" s="9"/>
      <c r="W5792" s="9"/>
      <c r="X5792" s="9"/>
      <c r="Y5792" s="9"/>
      <c r="Z5792" s="9"/>
      <c r="AA5792" s="9"/>
      <c r="AB5792" s="9"/>
      <c r="AC5792" s="9"/>
      <c r="AD5792" s="9"/>
      <c r="AE5792" s="9"/>
      <c r="AF5792" s="55"/>
      <c r="AG5792" s="55"/>
      <c r="AH5792" s="9"/>
      <c r="AI5792" s="9"/>
      <c r="AJ5792" s="9"/>
      <c r="AK5792" s="9"/>
      <c r="AL5792" s="9"/>
      <c r="AM5792" s="9"/>
      <c r="AN5792" s="9"/>
      <c r="AO5792" s="9"/>
      <c r="AP5792" s="9"/>
      <c r="AQ5792" s="9"/>
      <c r="AR5792" s="9"/>
      <c r="AS5792" s="9"/>
      <c r="AT5792" s="9"/>
      <c r="AU5792" s="9"/>
      <c r="AV5792" s="9"/>
      <c r="AW5792" s="9"/>
      <c r="AX5792" s="9"/>
      <c r="AY5792" s="9"/>
      <c r="AZ5792" s="9"/>
      <c r="BA5792" s="9"/>
      <c r="BB5792" s="9"/>
      <c r="BC5792" s="9"/>
      <c r="BD5792" s="9"/>
      <c r="BE5792" s="9"/>
      <c r="BF5792" s="9"/>
      <c r="BG5792" s="9"/>
      <c r="BH5792" s="9"/>
      <c r="BI5792" s="9"/>
      <c r="BJ5792" s="9"/>
      <c r="BK5792" s="9"/>
      <c r="BL5792" s="9"/>
      <c r="BM5792" s="9"/>
      <c r="BN5792" s="9"/>
      <c r="BO5792" s="9"/>
      <c r="BP5792" s="9"/>
      <c r="BQ5792" s="9"/>
      <c r="BT5792" s="9"/>
      <c r="BU5792" s="9"/>
      <c r="BX5792" s="9"/>
      <c r="BY5792" s="9"/>
      <c r="CB5792" s="9"/>
      <c r="CC5792" s="9"/>
      <c r="CF5792" s="9"/>
      <c r="CG5792" s="9"/>
      <c r="CJ5792" s="9"/>
      <c r="CK5792" s="9"/>
      <c r="CN5792" s="9"/>
      <c r="CO5792" s="9"/>
      <c r="CP5792" s="9"/>
      <c r="CQ5792" s="9"/>
      <c r="CR5792" s="9"/>
      <c r="CS5792" s="9"/>
      <c r="CT5792" s="9"/>
      <c r="CU5792" s="9"/>
      <c r="CV5792" s="9"/>
      <c r="CW5792" s="9"/>
      <c r="CX5792" s="9"/>
      <c r="CY5792" s="9"/>
      <c r="CZ5792" s="9"/>
      <c r="DA5792" s="9"/>
      <c r="DB5792" s="9"/>
      <c r="DC5792" s="9"/>
      <c r="DD5792" s="9"/>
      <c r="DE5792" s="9"/>
      <c r="DF5792" s="9"/>
      <c r="DG5792" s="9"/>
      <c r="DH5792" s="9"/>
      <c r="DI5792" s="9"/>
      <c r="DJ5792" s="9"/>
      <c r="DK5792" s="9"/>
      <c r="DL5792" s="9"/>
      <c r="DM5792" s="9"/>
      <c r="DN5792" s="9"/>
      <c r="DO5792" s="9"/>
      <c r="DP5792" s="9"/>
      <c r="DQ5792" s="9"/>
      <c r="DR5792" s="9"/>
      <c r="DS5792" s="9"/>
      <c r="DT5792" s="9"/>
      <c r="DU5792" s="9"/>
      <c r="DV5792" s="9"/>
      <c r="DW5792" s="9"/>
      <c r="DX5792" s="9"/>
      <c r="DY5792" s="9"/>
      <c r="DZ5792" s="9"/>
      <c r="EA5792" s="9"/>
    </row>
    <row r="5793" spans="2:131" ht="19.5" customHeight="1" x14ac:dyDescent="0.25">
      <c r="B5793" s="9"/>
      <c r="D5793" s="9"/>
      <c r="G5793" s="9"/>
      <c r="R5793" s="9"/>
      <c r="S5793" s="9"/>
      <c r="T5793" s="9"/>
      <c r="U5793" s="9"/>
      <c r="V5793" s="9"/>
      <c r="W5793" s="9"/>
      <c r="X5793" s="9"/>
      <c r="Y5793" s="9"/>
      <c r="Z5793" s="9"/>
      <c r="AA5793" s="9"/>
      <c r="AB5793" s="9"/>
      <c r="AC5793" s="9"/>
      <c r="AD5793" s="9"/>
      <c r="AE5793" s="9"/>
      <c r="AF5793" s="55"/>
      <c r="AG5793" s="55"/>
      <c r="AH5793" s="9"/>
      <c r="AI5793" s="9"/>
      <c r="AJ5793" s="9"/>
      <c r="AK5793" s="9"/>
      <c r="AL5793" s="9"/>
      <c r="AM5793" s="9"/>
      <c r="AN5793" s="9"/>
      <c r="AO5793" s="9"/>
      <c r="AP5793" s="9"/>
      <c r="AQ5793" s="9"/>
      <c r="AR5793" s="9"/>
      <c r="AS5793" s="9"/>
      <c r="AT5793" s="9"/>
      <c r="AU5793" s="9"/>
      <c r="AV5793" s="9"/>
      <c r="AW5793" s="9"/>
      <c r="AX5793" s="9"/>
      <c r="AY5793" s="9"/>
      <c r="AZ5793" s="9"/>
      <c r="BA5793" s="9"/>
      <c r="BB5793" s="9"/>
      <c r="BC5793" s="9"/>
      <c r="BD5793" s="9"/>
      <c r="BE5793" s="9"/>
      <c r="BF5793" s="9"/>
      <c r="BG5793" s="9"/>
      <c r="BH5793" s="9"/>
      <c r="BI5793" s="9"/>
      <c r="BJ5793" s="9"/>
      <c r="BK5793" s="9"/>
      <c r="BL5793" s="9"/>
      <c r="BM5793" s="9"/>
      <c r="BN5793" s="9"/>
      <c r="BO5793" s="9"/>
      <c r="BP5793" s="9"/>
      <c r="BQ5793" s="9"/>
      <c r="BT5793" s="9"/>
      <c r="BU5793" s="9"/>
      <c r="BX5793" s="9"/>
      <c r="BY5793" s="9"/>
      <c r="CB5793" s="9"/>
      <c r="CC5793" s="9"/>
      <c r="CF5793" s="9"/>
      <c r="CG5793" s="9"/>
      <c r="CJ5793" s="9"/>
      <c r="CK5793" s="9"/>
      <c r="CN5793" s="9"/>
      <c r="CO5793" s="9"/>
      <c r="CP5793" s="9"/>
      <c r="CQ5793" s="9"/>
      <c r="CR5793" s="9"/>
      <c r="CS5793" s="9"/>
      <c r="CT5793" s="9"/>
      <c r="CU5793" s="9"/>
      <c r="CV5793" s="9"/>
      <c r="CW5793" s="9"/>
      <c r="CX5793" s="9"/>
      <c r="CY5793" s="9"/>
      <c r="CZ5793" s="9"/>
      <c r="DA5793" s="9"/>
      <c r="DB5793" s="9"/>
      <c r="DC5793" s="9"/>
      <c r="DD5793" s="9"/>
      <c r="DE5793" s="9"/>
      <c r="DF5793" s="9"/>
      <c r="DG5793" s="9"/>
      <c r="DH5793" s="9"/>
      <c r="DI5793" s="9"/>
      <c r="DJ5793" s="9"/>
      <c r="DK5793" s="9"/>
      <c r="DL5793" s="9"/>
      <c r="DM5793" s="9"/>
      <c r="DN5793" s="9"/>
      <c r="DO5793" s="9"/>
      <c r="DP5793" s="9"/>
      <c r="DQ5793" s="9"/>
      <c r="DR5793" s="9"/>
      <c r="DS5793" s="9"/>
      <c r="DT5793" s="9"/>
      <c r="DU5793" s="9"/>
      <c r="DV5793" s="9"/>
      <c r="DW5793" s="9"/>
      <c r="DX5793" s="9"/>
      <c r="DY5793" s="9"/>
      <c r="DZ5793" s="9"/>
      <c r="EA5793" s="9"/>
    </row>
    <row r="5794" spans="2:131" ht="19.5" customHeight="1" x14ac:dyDescent="0.25">
      <c r="B5794" s="9"/>
      <c r="D5794" s="9"/>
      <c r="G5794" s="9"/>
      <c r="R5794" s="9"/>
      <c r="S5794" s="9"/>
      <c r="T5794" s="9"/>
      <c r="U5794" s="9"/>
      <c r="V5794" s="9"/>
      <c r="W5794" s="9"/>
      <c r="X5794" s="9"/>
      <c r="Y5794" s="9"/>
      <c r="Z5794" s="9"/>
      <c r="AA5794" s="9"/>
      <c r="AB5794" s="9"/>
      <c r="AC5794" s="9"/>
      <c r="AD5794" s="9"/>
      <c r="AE5794" s="9"/>
      <c r="AF5794" s="55"/>
      <c r="AG5794" s="55"/>
      <c r="AH5794" s="9"/>
      <c r="AI5794" s="9"/>
      <c r="AJ5794" s="9"/>
      <c r="AK5794" s="9"/>
      <c r="AL5794" s="9"/>
      <c r="AM5794" s="9"/>
      <c r="AN5794" s="9"/>
      <c r="AO5794" s="9"/>
      <c r="AP5794" s="9"/>
      <c r="AQ5794" s="9"/>
      <c r="AR5794" s="9"/>
      <c r="AS5794" s="9"/>
      <c r="AT5794" s="9"/>
      <c r="AU5794" s="9"/>
      <c r="AV5794" s="9"/>
      <c r="AW5794" s="9"/>
      <c r="AX5794" s="9"/>
      <c r="AY5794" s="9"/>
      <c r="AZ5794" s="9"/>
      <c r="BA5794" s="9"/>
      <c r="BB5794" s="9"/>
      <c r="BC5794" s="9"/>
      <c r="BD5794" s="9"/>
      <c r="BE5794" s="9"/>
      <c r="BF5794" s="9"/>
      <c r="BG5794" s="9"/>
      <c r="BH5794" s="9"/>
      <c r="BI5794" s="9"/>
      <c r="BJ5794" s="9"/>
      <c r="BK5794" s="9"/>
      <c r="BL5794" s="9"/>
      <c r="BM5794" s="9"/>
      <c r="BN5794" s="9"/>
      <c r="BO5794" s="9"/>
      <c r="BP5794" s="9"/>
      <c r="BQ5794" s="9"/>
      <c r="BT5794" s="9"/>
      <c r="BU5794" s="9"/>
      <c r="BX5794" s="9"/>
      <c r="BY5794" s="9"/>
      <c r="CB5794" s="9"/>
      <c r="CC5794" s="9"/>
      <c r="CF5794" s="9"/>
      <c r="CG5794" s="9"/>
      <c r="CJ5794" s="9"/>
      <c r="CK5794" s="9"/>
      <c r="CN5794" s="9"/>
      <c r="CO5794" s="9"/>
      <c r="CP5794" s="9"/>
      <c r="CQ5794" s="9"/>
      <c r="CR5794" s="9"/>
      <c r="CS5794" s="9"/>
      <c r="CT5794" s="9"/>
      <c r="CU5794" s="9"/>
      <c r="CV5794" s="9"/>
      <c r="CW5794" s="9"/>
      <c r="CX5794" s="9"/>
      <c r="CY5794" s="9"/>
      <c r="CZ5794" s="9"/>
      <c r="DA5794" s="9"/>
      <c r="DB5794" s="9"/>
      <c r="DC5794" s="9"/>
      <c r="DD5794" s="9"/>
      <c r="DE5794" s="9"/>
      <c r="DF5794" s="9"/>
      <c r="DG5794" s="9"/>
      <c r="DH5794" s="9"/>
      <c r="DI5794" s="9"/>
      <c r="DJ5794" s="9"/>
      <c r="DK5794" s="9"/>
      <c r="DL5794" s="9"/>
      <c r="DM5794" s="9"/>
      <c r="DN5794" s="9"/>
      <c r="DO5794" s="9"/>
      <c r="DP5794" s="9"/>
      <c r="DQ5794" s="9"/>
      <c r="DR5794" s="9"/>
      <c r="DS5794" s="9"/>
      <c r="DT5794" s="9"/>
      <c r="DU5794" s="9"/>
      <c r="DV5794" s="9"/>
      <c r="DW5794" s="9"/>
      <c r="DX5794" s="9"/>
      <c r="DY5794" s="9"/>
      <c r="DZ5794" s="9"/>
      <c r="EA5794" s="9"/>
    </row>
    <row r="5795" spans="2:131" ht="19.5" customHeight="1" x14ac:dyDescent="0.25">
      <c r="B5795" s="9"/>
      <c r="D5795" s="9"/>
      <c r="G5795" s="9"/>
      <c r="R5795" s="9"/>
      <c r="S5795" s="9"/>
      <c r="T5795" s="9"/>
      <c r="U5795" s="9"/>
      <c r="V5795" s="9"/>
      <c r="W5795" s="9"/>
      <c r="X5795" s="9"/>
      <c r="Y5795" s="9"/>
      <c r="Z5795" s="9"/>
      <c r="AA5795" s="9"/>
      <c r="AB5795" s="9"/>
      <c r="AC5795" s="9"/>
      <c r="AD5795" s="9"/>
      <c r="AE5795" s="9"/>
      <c r="AF5795" s="55"/>
      <c r="AG5795" s="55"/>
      <c r="AH5795" s="9"/>
      <c r="AI5795" s="9"/>
      <c r="AJ5795" s="9"/>
      <c r="AK5795" s="9"/>
      <c r="AL5795" s="9"/>
      <c r="AM5795" s="9"/>
      <c r="AN5795" s="9"/>
      <c r="AO5795" s="9"/>
      <c r="AP5795" s="9"/>
      <c r="AQ5795" s="9"/>
      <c r="AR5795" s="9"/>
      <c r="AS5795" s="9"/>
      <c r="AT5795" s="9"/>
      <c r="AU5795" s="9"/>
      <c r="AV5795" s="9"/>
      <c r="AW5795" s="9"/>
      <c r="AX5795" s="9"/>
      <c r="AY5795" s="9"/>
      <c r="AZ5795" s="9"/>
      <c r="BA5795" s="9"/>
      <c r="BB5795" s="9"/>
      <c r="BC5795" s="9"/>
      <c r="BD5795" s="9"/>
      <c r="BE5795" s="9"/>
      <c r="BF5795" s="9"/>
      <c r="BG5795" s="9"/>
      <c r="BH5795" s="9"/>
      <c r="BI5795" s="9"/>
      <c r="BJ5795" s="9"/>
      <c r="BK5795" s="9"/>
      <c r="BL5795" s="9"/>
      <c r="BM5795" s="9"/>
      <c r="BN5795" s="9"/>
      <c r="BO5795" s="9"/>
      <c r="BP5795" s="9"/>
      <c r="BQ5795" s="9"/>
      <c r="BT5795" s="9"/>
      <c r="BU5795" s="9"/>
      <c r="BX5795" s="9"/>
      <c r="BY5795" s="9"/>
      <c r="CB5795" s="9"/>
      <c r="CC5795" s="9"/>
      <c r="CF5795" s="9"/>
      <c r="CG5795" s="9"/>
      <c r="CJ5795" s="9"/>
      <c r="CK5795" s="9"/>
      <c r="CN5795" s="9"/>
      <c r="CO5795" s="9"/>
      <c r="CP5795" s="9"/>
      <c r="CQ5795" s="9"/>
      <c r="CR5795" s="9"/>
      <c r="CS5795" s="9"/>
      <c r="CT5795" s="9"/>
      <c r="CU5795" s="9"/>
      <c r="CV5795" s="9"/>
      <c r="CW5795" s="9"/>
      <c r="CX5795" s="9"/>
      <c r="CY5795" s="9"/>
      <c r="CZ5795" s="9"/>
      <c r="DA5795" s="9"/>
      <c r="DB5795" s="9"/>
      <c r="DC5795" s="9"/>
      <c r="DD5795" s="9"/>
      <c r="DE5795" s="9"/>
      <c r="DF5795" s="9"/>
      <c r="DG5795" s="9"/>
      <c r="DH5795" s="9"/>
      <c r="DI5795" s="9"/>
      <c r="DJ5795" s="9"/>
      <c r="DK5795" s="9"/>
      <c r="DL5795" s="9"/>
      <c r="DM5795" s="9"/>
      <c r="DN5795" s="9"/>
      <c r="DO5795" s="9"/>
      <c r="DP5795" s="9"/>
      <c r="DQ5795" s="9"/>
      <c r="DR5795" s="9"/>
      <c r="DS5795" s="9"/>
      <c r="DT5795" s="9"/>
      <c r="DU5795" s="9"/>
      <c r="DV5795" s="9"/>
      <c r="DW5795" s="9"/>
      <c r="DX5795" s="9"/>
      <c r="DY5795" s="9"/>
      <c r="DZ5795" s="9"/>
      <c r="EA5795" s="9"/>
    </row>
    <row r="5796" spans="2:131" ht="19.5" customHeight="1" x14ac:dyDescent="0.25">
      <c r="B5796" s="9"/>
      <c r="D5796" s="9"/>
      <c r="G5796" s="9"/>
      <c r="R5796" s="9"/>
      <c r="S5796" s="9"/>
      <c r="T5796" s="9"/>
      <c r="U5796" s="9"/>
      <c r="V5796" s="9"/>
      <c r="W5796" s="9"/>
      <c r="X5796" s="9"/>
      <c r="Y5796" s="9"/>
      <c r="Z5796" s="9"/>
      <c r="AA5796" s="9"/>
      <c r="AB5796" s="9"/>
      <c r="AC5796" s="9"/>
      <c r="AD5796" s="9"/>
      <c r="AE5796" s="9"/>
      <c r="AF5796" s="55"/>
      <c r="AG5796" s="55"/>
      <c r="AH5796" s="9"/>
      <c r="AI5796" s="9"/>
      <c r="AJ5796" s="9"/>
      <c r="AK5796" s="9"/>
      <c r="AL5796" s="9"/>
      <c r="AM5796" s="9"/>
      <c r="AN5796" s="9"/>
      <c r="AO5796" s="9"/>
      <c r="AP5796" s="9"/>
      <c r="AQ5796" s="9"/>
      <c r="AR5796" s="9"/>
      <c r="AS5796" s="9"/>
      <c r="AT5796" s="9"/>
      <c r="AU5796" s="9"/>
      <c r="AV5796" s="9"/>
      <c r="AW5796" s="9"/>
      <c r="AX5796" s="9"/>
      <c r="AY5796" s="9"/>
      <c r="AZ5796" s="9"/>
      <c r="BA5796" s="9"/>
      <c r="BB5796" s="9"/>
      <c r="BC5796" s="9"/>
      <c r="BD5796" s="9"/>
      <c r="BE5796" s="9"/>
      <c r="BF5796" s="9"/>
      <c r="BG5796" s="9"/>
      <c r="BH5796" s="9"/>
      <c r="BI5796" s="9"/>
      <c r="BJ5796" s="9"/>
      <c r="BK5796" s="9"/>
      <c r="BL5796" s="9"/>
      <c r="BM5796" s="9"/>
      <c r="BN5796" s="9"/>
      <c r="BO5796" s="9"/>
      <c r="BP5796" s="9"/>
      <c r="BQ5796" s="9"/>
      <c r="BT5796" s="9"/>
      <c r="BU5796" s="9"/>
      <c r="BX5796" s="9"/>
      <c r="BY5796" s="9"/>
      <c r="CB5796" s="9"/>
      <c r="CC5796" s="9"/>
      <c r="CF5796" s="9"/>
      <c r="CG5796" s="9"/>
      <c r="CJ5796" s="9"/>
      <c r="CK5796" s="9"/>
      <c r="CN5796" s="9"/>
      <c r="CO5796" s="9"/>
      <c r="CP5796" s="9"/>
      <c r="CQ5796" s="9"/>
      <c r="CR5796" s="9"/>
      <c r="CS5796" s="9"/>
      <c r="CT5796" s="9"/>
      <c r="CU5796" s="9"/>
      <c r="CV5796" s="9"/>
      <c r="CW5796" s="9"/>
      <c r="CX5796" s="9"/>
      <c r="CY5796" s="9"/>
      <c r="CZ5796" s="9"/>
      <c r="DA5796" s="9"/>
      <c r="DB5796" s="9"/>
      <c r="DC5796" s="9"/>
      <c r="DD5796" s="9"/>
      <c r="DE5796" s="9"/>
      <c r="DF5796" s="9"/>
      <c r="DG5796" s="9"/>
      <c r="DH5796" s="9"/>
      <c r="DI5796" s="9"/>
      <c r="DJ5796" s="9"/>
      <c r="DK5796" s="9"/>
      <c r="DL5796" s="9"/>
      <c r="DM5796" s="9"/>
      <c r="DN5796" s="9"/>
      <c r="DO5796" s="9"/>
      <c r="DP5796" s="9"/>
      <c r="DQ5796" s="9"/>
      <c r="DR5796" s="9"/>
      <c r="DS5796" s="9"/>
      <c r="DT5796" s="9"/>
      <c r="DU5796" s="9"/>
      <c r="DV5796" s="9"/>
      <c r="DW5796" s="9"/>
      <c r="DX5796" s="9"/>
      <c r="DY5796" s="9"/>
      <c r="DZ5796" s="9"/>
      <c r="EA5796" s="9"/>
    </row>
    <row r="5797" spans="2:131" ht="19.5" customHeight="1" x14ac:dyDescent="0.25">
      <c r="B5797" s="9"/>
      <c r="D5797" s="9"/>
      <c r="G5797" s="9"/>
      <c r="R5797" s="9"/>
      <c r="S5797" s="9"/>
      <c r="T5797" s="9"/>
      <c r="U5797" s="9"/>
      <c r="V5797" s="9"/>
      <c r="W5797" s="9"/>
      <c r="X5797" s="9"/>
      <c r="Y5797" s="9"/>
      <c r="Z5797" s="9"/>
      <c r="AA5797" s="9"/>
      <c r="AB5797" s="9"/>
      <c r="AC5797" s="9"/>
      <c r="AD5797" s="9"/>
      <c r="AE5797" s="9"/>
      <c r="AF5797" s="55"/>
      <c r="AG5797" s="55"/>
      <c r="AH5797" s="9"/>
      <c r="AI5797" s="9"/>
      <c r="AJ5797" s="9"/>
      <c r="AK5797" s="9"/>
      <c r="AL5797" s="9"/>
      <c r="AM5797" s="9"/>
      <c r="AN5797" s="9"/>
      <c r="AO5797" s="9"/>
      <c r="AP5797" s="9"/>
      <c r="AQ5797" s="9"/>
      <c r="AR5797" s="9"/>
      <c r="AS5797" s="9"/>
      <c r="AT5797" s="9"/>
      <c r="AU5797" s="9"/>
      <c r="AV5797" s="9"/>
      <c r="AW5797" s="9"/>
      <c r="AX5797" s="9"/>
      <c r="AY5797" s="9"/>
      <c r="AZ5797" s="9"/>
      <c r="BA5797" s="9"/>
      <c r="BB5797" s="9"/>
      <c r="BC5797" s="9"/>
      <c r="BD5797" s="9"/>
      <c r="BE5797" s="9"/>
      <c r="BF5797" s="9"/>
      <c r="BG5797" s="9"/>
      <c r="BH5797" s="9"/>
      <c r="BI5797" s="9"/>
      <c r="BJ5797" s="9"/>
      <c r="BK5797" s="9"/>
      <c r="BL5797" s="9"/>
      <c r="BM5797" s="9"/>
      <c r="BN5797" s="9"/>
      <c r="BO5797" s="9"/>
      <c r="BP5797" s="9"/>
      <c r="BQ5797" s="9"/>
      <c r="BT5797" s="9"/>
      <c r="BU5797" s="9"/>
      <c r="BX5797" s="9"/>
      <c r="BY5797" s="9"/>
      <c r="CB5797" s="9"/>
      <c r="CC5797" s="9"/>
      <c r="CF5797" s="9"/>
      <c r="CG5797" s="9"/>
      <c r="CJ5797" s="9"/>
      <c r="CK5797" s="9"/>
      <c r="CN5797" s="9"/>
      <c r="CO5797" s="9"/>
      <c r="CP5797" s="9"/>
      <c r="CQ5797" s="9"/>
      <c r="CR5797" s="9"/>
      <c r="CS5797" s="9"/>
      <c r="CT5797" s="9"/>
      <c r="CU5797" s="9"/>
      <c r="CV5797" s="9"/>
      <c r="CW5797" s="9"/>
      <c r="CX5797" s="9"/>
      <c r="CY5797" s="9"/>
      <c r="CZ5797" s="9"/>
      <c r="DA5797" s="9"/>
      <c r="DB5797" s="9"/>
      <c r="DC5797" s="9"/>
      <c r="DD5797" s="9"/>
      <c r="DE5797" s="9"/>
      <c r="DF5797" s="9"/>
      <c r="DG5797" s="9"/>
      <c r="DH5797" s="9"/>
      <c r="DI5797" s="9"/>
      <c r="DJ5797" s="9"/>
      <c r="DK5797" s="9"/>
      <c r="DL5797" s="9"/>
      <c r="DM5797" s="9"/>
      <c r="DN5797" s="9"/>
      <c r="DO5797" s="9"/>
      <c r="DP5797" s="9"/>
      <c r="DQ5797" s="9"/>
      <c r="DR5797" s="9"/>
      <c r="DS5797" s="9"/>
      <c r="DT5797" s="9"/>
      <c r="DU5797" s="9"/>
      <c r="DV5797" s="9"/>
      <c r="DW5797" s="9"/>
      <c r="DX5797" s="9"/>
      <c r="DY5797" s="9"/>
      <c r="DZ5797" s="9"/>
      <c r="EA5797" s="9"/>
    </row>
    <row r="5798" spans="2:131" ht="19.5" customHeight="1" x14ac:dyDescent="0.25">
      <c r="B5798" s="9"/>
      <c r="D5798" s="9"/>
      <c r="G5798" s="9"/>
      <c r="R5798" s="9"/>
      <c r="S5798" s="9"/>
      <c r="T5798" s="9"/>
      <c r="U5798" s="9"/>
      <c r="V5798" s="9"/>
      <c r="W5798" s="9"/>
      <c r="X5798" s="9"/>
      <c r="Y5798" s="9"/>
      <c r="Z5798" s="9"/>
      <c r="AA5798" s="9"/>
      <c r="AB5798" s="9"/>
      <c r="AC5798" s="9"/>
      <c r="AD5798" s="9"/>
      <c r="AE5798" s="9"/>
      <c r="AF5798" s="55"/>
      <c r="AG5798" s="55"/>
      <c r="AH5798" s="9"/>
      <c r="AI5798" s="9"/>
      <c r="AJ5798" s="9"/>
      <c r="AK5798" s="9"/>
      <c r="AL5798" s="9"/>
      <c r="AM5798" s="9"/>
      <c r="AN5798" s="9"/>
      <c r="AO5798" s="9"/>
      <c r="AP5798" s="9"/>
      <c r="AQ5798" s="9"/>
      <c r="AR5798" s="9"/>
      <c r="AS5798" s="9"/>
      <c r="AT5798" s="9"/>
      <c r="AU5798" s="9"/>
      <c r="AV5798" s="9"/>
      <c r="AW5798" s="9"/>
      <c r="AX5798" s="9"/>
      <c r="AY5798" s="9"/>
      <c r="AZ5798" s="9"/>
      <c r="BA5798" s="9"/>
      <c r="BB5798" s="9"/>
      <c r="BC5798" s="9"/>
      <c r="BD5798" s="9"/>
      <c r="BE5798" s="9"/>
      <c r="BF5798" s="9"/>
      <c r="BG5798" s="9"/>
      <c r="BH5798" s="9"/>
      <c r="BI5798" s="9"/>
      <c r="BJ5798" s="9"/>
      <c r="BK5798" s="9"/>
      <c r="BL5798" s="9"/>
      <c r="BM5798" s="9"/>
      <c r="BN5798" s="9"/>
      <c r="BO5798" s="9"/>
      <c r="BP5798" s="9"/>
      <c r="BQ5798" s="9"/>
      <c r="BT5798" s="9"/>
      <c r="BU5798" s="9"/>
      <c r="BX5798" s="9"/>
      <c r="BY5798" s="9"/>
      <c r="CB5798" s="9"/>
      <c r="CC5798" s="9"/>
      <c r="CF5798" s="9"/>
      <c r="CG5798" s="9"/>
      <c r="CJ5798" s="9"/>
      <c r="CK5798" s="9"/>
      <c r="CN5798" s="9"/>
      <c r="CO5798" s="9"/>
      <c r="CP5798" s="9"/>
      <c r="CQ5798" s="9"/>
      <c r="CR5798" s="9"/>
      <c r="CS5798" s="9"/>
      <c r="CT5798" s="9"/>
      <c r="CU5798" s="9"/>
      <c r="CV5798" s="9"/>
      <c r="CW5798" s="9"/>
      <c r="CX5798" s="9"/>
      <c r="CY5798" s="9"/>
      <c r="CZ5798" s="9"/>
      <c r="DA5798" s="9"/>
      <c r="DB5798" s="9"/>
      <c r="DC5798" s="9"/>
      <c r="DD5798" s="9"/>
      <c r="DE5798" s="9"/>
      <c r="DF5798" s="9"/>
      <c r="DG5798" s="9"/>
      <c r="DH5798" s="9"/>
      <c r="DI5798" s="9"/>
      <c r="DJ5798" s="9"/>
      <c r="DK5798" s="9"/>
      <c r="DL5798" s="9"/>
      <c r="DM5798" s="9"/>
      <c r="DN5798" s="9"/>
      <c r="DO5798" s="9"/>
      <c r="DP5798" s="9"/>
      <c r="DQ5798" s="9"/>
      <c r="DR5798" s="9"/>
      <c r="DS5798" s="9"/>
      <c r="DT5798" s="9"/>
      <c r="DU5798" s="9"/>
      <c r="DV5798" s="9"/>
      <c r="DW5798" s="9"/>
      <c r="DX5798" s="9"/>
      <c r="DY5798" s="9"/>
      <c r="DZ5798" s="9"/>
      <c r="EA5798" s="9"/>
    </row>
    <row r="5799" spans="2:131" ht="19.5" customHeight="1" x14ac:dyDescent="0.25">
      <c r="B5799" s="9"/>
      <c r="D5799" s="9"/>
      <c r="G5799" s="9"/>
      <c r="R5799" s="9"/>
      <c r="S5799" s="9"/>
      <c r="T5799" s="9"/>
      <c r="U5799" s="9"/>
      <c r="V5799" s="9"/>
      <c r="W5799" s="9"/>
      <c r="X5799" s="9"/>
      <c r="Y5799" s="9"/>
      <c r="Z5799" s="9"/>
      <c r="AA5799" s="9"/>
      <c r="AB5799" s="9"/>
      <c r="AC5799" s="9"/>
      <c r="AD5799" s="9"/>
      <c r="AE5799" s="9"/>
      <c r="AF5799" s="55"/>
      <c r="AG5799" s="55"/>
      <c r="AH5799" s="9"/>
      <c r="AI5799" s="9"/>
      <c r="AJ5799" s="9"/>
      <c r="AK5799" s="9"/>
      <c r="AL5799" s="9"/>
      <c r="AM5799" s="9"/>
      <c r="AN5799" s="9"/>
      <c r="AO5799" s="9"/>
      <c r="AP5799" s="9"/>
      <c r="AQ5799" s="9"/>
      <c r="AR5799" s="9"/>
      <c r="AS5799" s="9"/>
      <c r="AT5799" s="9"/>
      <c r="AU5799" s="9"/>
      <c r="AV5799" s="9"/>
      <c r="AW5799" s="9"/>
      <c r="AX5799" s="9"/>
      <c r="AY5799" s="9"/>
      <c r="AZ5799" s="9"/>
      <c r="BA5799" s="9"/>
      <c r="BB5799" s="9"/>
      <c r="BC5799" s="9"/>
      <c r="BD5799" s="9"/>
      <c r="BE5799" s="9"/>
      <c r="BF5799" s="9"/>
      <c r="BG5799" s="9"/>
      <c r="BH5799" s="9"/>
      <c r="BI5799" s="9"/>
      <c r="BJ5799" s="9"/>
      <c r="BK5799" s="9"/>
      <c r="BL5799" s="9"/>
      <c r="BM5799" s="9"/>
      <c r="BN5799" s="9"/>
      <c r="BO5799" s="9"/>
      <c r="BP5799" s="9"/>
      <c r="BQ5799" s="9"/>
      <c r="BT5799" s="9"/>
      <c r="BU5799" s="9"/>
      <c r="BX5799" s="9"/>
      <c r="BY5799" s="9"/>
      <c r="CB5799" s="9"/>
      <c r="CC5799" s="9"/>
      <c r="CF5799" s="9"/>
      <c r="CG5799" s="9"/>
      <c r="CJ5799" s="9"/>
      <c r="CK5799" s="9"/>
      <c r="CN5799" s="9"/>
      <c r="CO5799" s="9"/>
      <c r="CP5799" s="9"/>
      <c r="CQ5799" s="9"/>
      <c r="CR5799" s="9"/>
      <c r="CS5799" s="9"/>
      <c r="CT5799" s="9"/>
      <c r="CU5799" s="9"/>
      <c r="CV5799" s="9"/>
      <c r="CW5799" s="9"/>
      <c r="CX5799" s="9"/>
      <c r="CY5799" s="9"/>
      <c r="CZ5799" s="9"/>
      <c r="DA5799" s="9"/>
      <c r="DB5799" s="9"/>
      <c r="DC5799" s="9"/>
      <c r="DD5799" s="9"/>
      <c r="DE5799" s="9"/>
      <c r="DF5799" s="9"/>
      <c r="DG5799" s="9"/>
      <c r="DH5799" s="9"/>
      <c r="DI5799" s="9"/>
      <c r="DJ5799" s="9"/>
      <c r="DK5799" s="9"/>
      <c r="DL5799" s="9"/>
      <c r="DM5799" s="9"/>
      <c r="DN5799" s="9"/>
      <c r="DO5799" s="9"/>
      <c r="DP5799" s="9"/>
      <c r="DQ5799" s="9"/>
      <c r="DR5799" s="9"/>
      <c r="DS5799" s="9"/>
      <c r="DT5799" s="9"/>
      <c r="DU5799" s="9"/>
      <c r="DV5799" s="9"/>
      <c r="DW5799" s="9"/>
      <c r="DX5799" s="9"/>
      <c r="DY5799" s="9"/>
      <c r="DZ5799" s="9"/>
      <c r="EA5799" s="9"/>
    </row>
    <row r="5800" spans="2:131" ht="19.5" customHeight="1" x14ac:dyDescent="0.25">
      <c r="B5800" s="9"/>
      <c r="D5800" s="9"/>
      <c r="G5800" s="9"/>
      <c r="R5800" s="9"/>
      <c r="S5800" s="9"/>
      <c r="T5800" s="9"/>
      <c r="U5800" s="9"/>
      <c r="V5800" s="9"/>
      <c r="W5800" s="9"/>
      <c r="X5800" s="9"/>
      <c r="Y5800" s="9"/>
      <c r="Z5800" s="9"/>
      <c r="AA5800" s="9"/>
      <c r="AB5800" s="9"/>
      <c r="AC5800" s="9"/>
      <c r="AD5800" s="9"/>
      <c r="AE5800" s="9"/>
      <c r="AF5800" s="55"/>
      <c r="AG5800" s="55"/>
      <c r="AH5800" s="9"/>
      <c r="AI5800" s="9"/>
      <c r="AJ5800" s="9"/>
      <c r="AK5800" s="9"/>
      <c r="AL5800" s="9"/>
      <c r="AM5800" s="9"/>
      <c r="AN5800" s="9"/>
      <c r="AO5800" s="9"/>
      <c r="AP5800" s="9"/>
      <c r="AQ5800" s="9"/>
      <c r="AR5800" s="9"/>
      <c r="AS5800" s="9"/>
      <c r="AT5800" s="9"/>
      <c r="AU5800" s="9"/>
      <c r="AV5800" s="9"/>
      <c r="AW5800" s="9"/>
      <c r="AX5800" s="9"/>
      <c r="AY5800" s="9"/>
      <c r="AZ5800" s="9"/>
      <c r="BA5800" s="9"/>
      <c r="BB5800" s="9"/>
      <c r="BC5800" s="9"/>
      <c r="BD5800" s="9"/>
      <c r="BE5800" s="9"/>
      <c r="BF5800" s="9"/>
      <c r="BG5800" s="9"/>
      <c r="BH5800" s="9"/>
      <c r="BI5800" s="9"/>
      <c r="BJ5800" s="9"/>
      <c r="BK5800" s="9"/>
      <c r="BL5800" s="9"/>
      <c r="BM5800" s="9"/>
      <c r="BN5800" s="9"/>
      <c r="BO5800" s="9"/>
      <c r="BP5800" s="9"/>
      <c r="BQ5800" s="9"/>
      <c r="BT5800" s="9"/>
      <c r="BU5800" s="9"/>
      <c r="BX5800" s="9"/>
      <c r="BY5800" s="9"/>
      <c r="CB5800" s="9"/>
      <c r="CC5800" s="9"/>
      <c r="CF5800" s="9"/>
      <c r="CG5800" s="9"/>
      <c r="CJ5800" s="9"/>
      <c r="CK5800" s="9"/>
      <c r="CN5800" s="9"/>
      <c r="CO5800" s="9"/>
      <c r="CP5800" s="9"/>
      <c r="CQ5800" s="9"/>
      <c r="CR5800" s="9"/>
      <c r="CS5800" s="9"/>
      <c r="CT5800" s="9"/>
      <c r="CU5800" s="9"/>
      <c r="CV5800" s="9"/>
      <c r="CW5800" s="9"/>
      <c r="CX5800" s="9"/>
      <c r="CY5800" s="9"/>
      <c r="CZ5800" s="9"/>
      <c r="DA5800" s="9"/>
      <c r="DB5800" s="9"/>
      <c r="DC5800" s="9"/>
      <c r="DD5800" s="9"/>
      <c r="DE5800" s="9"/>
      <c r="DF5800" s="9"/>
      <c r="DG5800" s="9"/>
      <c r="DH5800" s="9"/>
      <c r="DI5800" s="9"/>
      <c r="DJ5800" s="9"/>
      <c r="DK5800" s="9"/>
      <c r="DL5800" s="9"/>
      <c r="DM5800" s="9"/>
      <c r="DN5800" s="9"/>
      <c r="DO5800" s="9"/>
      <c r="DP5800" s="9"/>
      <c r="DQ5800" s="9"/>
      <c r="DR5800" s="9"/>
      <c r="DS5800" s="9"/>
      <c r="DT5800" s="9"/>
      <c r="DU5800" s="9"/>
      <c r="DV5800" s="9"/>
      <c r="DW5800" s="9"/>
      <c r="DX5800" s="9"/>
      <c r="DY5800" s="9"/>
      <c r="DZ5800" s="9"/>
      <c r="EA5800" s="9"/>
    </row>
    <row r="5801" spans="2:131" ht="19.5" customHeight="1" x14ac:dyDescent="0.25">
      <c r="B5801" s="9"/>
      <c r="D5801" s="9"/>
      <c r="G5801" s="9"/>
      <c r="R5801" s="9"/>
      <c r="S5801" s="9"/>
      <c r="T5801" s="9"/>
      <c r="U5801" s="9"/>
      <c r="V5801" s="9"/>
      <c r="W5801" s="9"/>
      <c r="X5801" s="9"/>
      <c r="Y5801" s="9"/>
      <c r="Z5801" s="9"/>
      <c r="AA5801" s="9"/>
      <c r="AB5801" s="9"/>
      <c r="AC5801" s="9"/>
      <c r="AD5801" s="9"/>
      <c r="AE5801" s="9"/>
      <c r="AF5801" s="55"/>
      <c r="AG5801" s="55"/>
      <c r="AH5801" s="9"/>
      <c r="AI5801" s="9"/>
      <c r="AJ5801" s="9"/>
      <c r="AK5801" s="9"/>
      <c r="AL5801" s="9"/>
      <c r="AM5801" s="9"/>
      <c r="AN5801" s="9"/>
      <c r="AO5801" s="9"/>
      <c r="AP5801" s="9"/>
      <c r="AQ5801" s="9"/>
      <c r="AR5801" s="9"/>
      <c r="AS5801" s="9"/>
      <c r="AT5801" s="9"/>
      <c r="AU5801" s="9"/>
      <c r="AV5801" s="9"/>
      <c r="AW5801" s="9"/>
      <c r="AX5801" s="9"/>
      <c r="AY5801" s="9"/>
      <c r="AZ5801" s="9"/>
      <c r="BA5801" s="9"/>
      <c r="BB5801" s="9"/>
      <c r="BC5801" s="9"/>
      <c r="BD5801" s="9"/>
      <c r="BE5801" s="9"/>
      <c r="BF5801" s="9"/>
      <c r="BG5801" s="9"/>
      <c r="BH5801" s="9"/>
      <c r="BI5801" s="9"/>
      <c r="BJ5801" s="9"/>
      <c r="BK5801" s="9"/>
      <c r="BL5801" s="9"/>
      <c r="BM5801" s="9"/>
      <c r="BN5801" s="9"/>
      <c r="BO5801" s="9"/>
      <c r="BP5801" s="9"/>
      <c r="BQ5801" s="9"/>
      <c r="BT5801" s="9"/>
      <c r="BU5801" s="9"/>
      <c r="BX5801" s="9"/>
      <c r="BY5801" s="9"/>
      <c r="CB5801" s="9"/>
      <c r="CC5801" s="9"/>
      <c r="CF5801" s="9"/>
      <c r="CG5801" s="9"/>
      <c r="CJ5801" s="9"/>
      <c r="CK5801" s="9"/>
      <c r="CN5801" s="9"/>
      <c r="CO5801" s="9"/>
      <c r="CP5801" s="9"/>
      <c r="CQ5801" s="9"/>
      <c r="CR5801" s="9"/>
      <c r="CS5801" s="9"/>
      <c r="CT5801" s="9"/>
      <c r="CU5801" s="9"/>
      <c r="CV5801" s="9"/>
      <c r="CW5801" s="9"/>
      <c r="CX5801" s="9"/>
      <c r="CY5801" s="9"/>
      <c r="CZ5801" s="9"/>
      <c r="DA5801" s="9"/>
      <c r="DB5801" s="9"/>
      <c r="DC5801" s="9"/>
      <c r="DD5801" s="9"/>
      <c r="DE5801" s="9"/>
      <c r="DF5801" s="9"/>
      <c r="DG5801" s="9"/>
      <c r="DH5801" s="9"/>
      <c r="DI5801" s="9"/>
      <c r="DJ5801" s="9"/>
      <c r="DK5801" s="9"/>
      <c r="DL5801" s="9"/>
      <c r="DM5801" s="9"/>
      <c r="DN5801" s="9"/>
      <c r="DO5801" s="9"/>
      <c r="DP5801" s="9"/>
      <c r="DQ5801" s="9"/>
      <c r="DR5801" s="9"/>
      <c r="DS5801" s="9"/>
      <c r="DT5801" s="9"/>
      <c r="DU5801" s="9"/>
      <c r="DV5801" s="9"/>
      <c r="DW5801" s="9"/>
      <c r="DX5801" s="9"/>
      <c r="DY5801" s="9"/>
      <c r="DZ5801" s="9"/>
      <c r="EA5801" s="9"/>
    </row>
    <row r="5802" spans="2:131" ht="19.5" customHeight="1" x14ac:dyDescent="0.25">
      <c r="B5802" s="9"/>
      <c r="D5802" s="9"/>
      <c r="G5802" s="9"/>
      <c r="R5802" s="9"/>
      <c r="S5802" s="9"/>
      <c r="T5802" s="9"/>
      <c r="U5802" s="9"/>
      <c r="V5802" s="9"/>
      <c r="W5802" s="9"/>
      <c r="X5802" s="9"/>
      <c r="Y5802" s="9"/>
      <c r="Z5802" s="9"/>
      <c r="AA5802" s="9"/>
      <c r="AB5802" s="9"/>
      <c r="AC5802" s="9"/>
      <c r="AD5802" s="9"/>
      <c r="AE5802" s="9"/>
      <c r="AF5802" s="55"/>
      <c r="AG5802" s="55"/>
      <c r="AH5802" s="9"/>
      <c r="AI5802" s="9"/>
      <c r="AJ5802" s="9"/>
      <c r="AK5802" s="9"/>
      <c r="AL5802" s="9"/>
      <c r="AM5802" s="9"/>
      <c r="AN5802" s="9"/>
      <c r="AO5802" s="9"/>
      <c r="AP5802" s="9"/>
      <c r="AQ5802" s="9"/>
      <c r="AR5802" s="9"/>
      <c r="AS5802" s="9"/>
      <c r="AT5802" s="9"/>
      <c r="AU5802" s="9"/>
      <c r="AV5802" s="9"/>
      <c r="AW5802" s="9"/>
      <c r="AX5802" s="9"/>
      <c r="AY5802" s="9"/>
      <c r="AZ5802" s="9"/>
      <c r="BA5802" s="9"/>
      <c r="BB5802" s="9"/>
      <c r="BC5802" s="9"/>
      <c r="BD5802" s="9"/>
      <c r="BE5802" s="9"/>
      <c r="BF5802" s="9"/>
      <c r="BG5802" s="9"/>
      <c r="BH5802" s="9"/>
      <c r="BI5802" s="9"/>
      <c r="BJ5802" s="9"/>
      <c r="BK5802" s="9"/>
      <c r="BL5802" s="9"/>
      <c r="BM5802" s="9"/>
      <c r="BN5802" s="9"/>
      <c r="BO5802" s="9"/>
      <c r="BP5802" s="9"/>
      <c r="BQ5802" s="9"/>
      <c r="BT5802" s="9"/>
      <c r="BU5802" s="9"/>
      <c r="BX5802" s="9"/>
      <c r="BY5802" s="9"/>
      <c r="CB5802" s="9"/>
      <c r="CC5802" s="9"/>
      <c r="CF5802" s="9"/>
      <c r="CG5802" s="9"/>
      <c r="CJ5802" s="9"/>
      <c r="CK5802" s="9"/>
      <c r="CN5802" s="9"/>
      <c r="CO5802" s="9"/>
      <c r="CP5802" s="9"/>
      <c r="CQ5802" s="9"/>
      <c r="CR5802" s="9"/>
      <c r="CS5802" s="9"/>
      <c r="CT5802" s="9"/>
      <c r="CU5802" s="9"/>
      <c r="CV5802" s="9"/>
      <c r="CW5802" s="9"/>
      <c r="CX5802" s="9"/>
      <c r="CY5802" s="9"/>
      <c r="CZ5802" s="9"/>
      <c r="DA5802" s="9"/>
      <c r="DB5802" s="9"/>
      <c r="DC5802" s="9"/>
      <c r="DD5802" s="9"/>
      <c r="DE5802" s="9"/>
      <c r="DF5802" s="9"/>
      <c r="DG5802" s="9"/>
      <c r="DH5802" s="9"/>
      <c r="DI5802" s="9"/>
      <c r="DJ5802" s="9"/>
      <c r="DK5802" s="9"/>
      <c r="DL5802" s="9"/>
      <c r="DM5802" s="9"/>
      <c r="DN5802" s="9"/>
      <c r="DO5802" s="9"/>
      <c r="DP5802" s="9"/>
      <c r="DQ5802" s="9"/>
      <c r="DR5802" s="9"/>
      <c r="DS5802" s="9"/>
      <c r="DT5802" s="9"/>
      <c r="DU5802" s="9"/>
      <c r="DV5802" s="9"/>
      <c r="DW5802" s="9"/>
      <c r="DX5802" s="9"/>
      <c r="DY5802" s="9"/>
      <c r="DZ5802" s="9"/>
      <c r="EA5802" s="9"/>
    </row>
    <row r="5803" spans="2:131" ht="19.5" customHeight="1" x14ac:dyDescent="0.25">
      <c r="B5803" s="9"/>
      <c r="D5803" s="9"/>
      <c r="G5803" s="9"/>
      <c r="R5803" s="9"/>
      <c r="S5803" s="9"/>
      <c r="T5803" s="9"/>
      <c r="U5803" s="9"/>
      <c r="V5803" s="9"/>
      <c r="W5803" s="9"/>
      <c r="X5803" s="9"/>
      <c r="Y5803" s="9"/>
      <c r="Z5803" s="9"/>
      <c r="AA5803" s="9"/>
      <c r="AB5803" s="9"/>
      <c r="AC5803" s="9"/>
      <c r="AD5803" s="9"/>
      <c r="AE5803" s="9"/>
      <c r="AF5803" s="55"/>
      <c r="AG5803" s="55"/>
      <c r="AH5803" s="9"/>
      <c r="AI5803" s="9"/>
      <c r="AJ5803" s="9"/>
      <c r="AK5803" s="9"/>
      <c r="AL5803" s="9"/>
      <c r="AM5803" s="9"/>
      <c r="AN5803" s="9"/>
      <c r="AO5803" s="9"/>
      <c r="AP5803" s="9"/>
      <c r="AQ5803" s="9"/>
      <c r="AR5803" s="9"/>
      <c r="AS5803" s="9"/>
      <c r="AT5803" s="9"/>
      <c r="AU5803" s="9"/>
      <c r="AV5803" s="9"/>
      <c r="AW5803" s="9"/>
      <c r="AX5803" s="9"/>
      <c r="AY5803" s="9"/>
      <c r="AZ5803" s="9"/>
      <c r="BA5803" s="9"/>
      <c r="BB5803" s="9"/>
      <c r="BC5803" s="9"/>
      <c r="BD5803" s="9"/>
      <c r="BE5803" s="9"/>
      <c r="BF5803" s="9"/>
      <c r="BG5803" s="9"/>
      <c r="BH5803" s="9"/>
      <c r="BI5803" s="9"/>
      <c r="BJ5803" s="9"/>
      <c r="BK5803" s="9"/>
      <c r="BL5803" s="9"/>
      <c r="BM5803" s="9"/>
      <c r="BN5803" s="9"/>
      <c r="BO5803" s="9"/>
      <c r="BP5803" s="9"/>
      <c r="BQ5803" s="9"/>
      <c r="BT5803" s="9"/>
      <c r="BU5803" s="9"/>
      <c r="BX5803" s="9"/>
      <c r="BY5803" s="9"/>
      <c r="CB5803" s="9"/>
      <c r="CC5803" s="9"/>
      <c r="CF5803" s="9"/>
      <c r="CG5803" s="9"/>
      <c r="CJ5803" s="9"/>
      <c r="CK5803" s="9"/>
      <c r="CN5803" s="9"/>
      <c r="CO5803" s="9"/>
      <c r="CP5803" s="9"/>
      <c r="CQ5803" s="9"/>
      <c r="CR5803" s="9"/>
      <c r="CS5803" s="9"/>
      <c r="CT5803" s="9"/>
      <c r="CU5803" s="9"/>
      <c r="CV5803" s="9"/>
      <c r="CW5803" s="9"/>
      <c r="CX5803" s="9"/>
      <c r="CY5803" s="9"/>
      <c r="CZ5803" s="9"/>
      <c r="DA5803" s="9"/>
      <c r="DB5803" s="9"/>
      <c r="DC5803" s="9"/>
      <c r="DD5803" s="9"/>
      <c r="DE5803" s="9"/>
      <c r="DF5803" s="9"/>
      <c r="DG5803" s="9"/>
      <c r="DH5803" s="9"/>
      <c r="DI5803" s="9"/>
      <c r="DJ5803" s="9"/>
      <c r="DK5803" s="9"/>
      <c r="DL5803" s="9"/>
      <c r="DM5803" s="9"/>
      <c r="DN5803" s="9"/>
      <c r="DO5803" s="9"/>
      <c r="DP5803" s="9"/>
      <c r="DQ5803" s="9"/>
      <c r="DR5803" s="9"/>
      <c r="DS5803" s="9"/>
      <c r="DT5803" s="9"/>
      <c r="DU5803" s="9"/>
      <c r="DV5803" s="9"/>
      <c r="DW5803" s="9"/>
      <c r="DX5803" s="9"/>
      <c r="DY5803" s="9"/>
      <c r="DZ5803" s="9"/>
      <c r="EA5803" s="9"/>
    </row>
    <row r="5804" spans="2:131" ht="19.5" customHeight="1" x14ac:dyDescent="0.25">
      <c r="B5804" s="9"/>
      <c r="D5804" s="9"/>
      <c r="G5804" s="9"/>
      <c r="R5804" s="9"/>
      <c r="S5804" s="9"/>
      <c r="T5804" s="9"/>
      <c r="U5804" s="9"/>
      <c r="V5804" s="9"/>
      <c r="W5804" s="9"/>
      <c r="X5804" s="9"/>
      <c r="Y5804" s="9"/>
      <c r="Z5804" s="9"/>
      <c r="AA5804" s="9"/>
      <c r="AB5804" s="9"/>
      <c r="AC5804" s="9"/>
      <c r="AD5804" s="9"/>
      <c r="AE5804" s="9"/>
      <c r="AF5804" s="55"/>
      <c r="AG5804" s="55"/>
      <c r="AH5804" s="9"/>
      <c r="AI5804" s="9"/>
      <c r="AJ5804" s="9"/>
      <c r="AK5804" s="9"/>
      <c r="AL5804" s="9"/>
      <c r="AM5804" s="9"/>
      <c r="AN5804" s="9"/>
      <c r="AO5804" s="9"/>
      <c r="AP5804" s="9"/>
      <c r="AQ5804" s="9"/>
      <c r="AR5804" s="9"/>
      <c r="AS5804" s="9"/>
      <c r="AT5804" s="9"/>
      <c r="AU5804" s="9"/>
      <c r="AV5804" s="9"/>
      <c r="AW5804" s="9"/>
      <c r="AX5804" s="9"/>
      <c r="AY5804" s="9"/>
      <c r="AZ5804" s="9"/>
      <c r="BA5804" s="9"/>
      <c r="BB5804" s="9"/>
      <c r="BC5804" s="9"/>
      <c r="BD5804" s="9"/>
      <c r="BE5804" s="9"/>
      <c r="BF5804" s="9"/>
      <c r="BG5804" s="9"/>
      <c r="BH5804" s="9"/>
      <c r="BI5804" s="9"/>
      <c r="BJ5804" s="9"/>
      <c r="BK5804" s="9"/>
      <c r="BL5804" s="9"/>
      <c r="BM5804" s="9"/>
      <c r="BN5804" s="9"/>
      <c r="BO5804" s="9"/>
      <c r="BP5804" s="9"/>
      <c r="BQ5804" s="9"/>
      <c r="BT5804" s="9"/>
      <c r="BU5804" s="9"/>
      <c r="BX5804" s="9"/>
      <c r="BY5804" s="9"/>
      <c r="CB5804" s="9"/>
      <c r="CC5804" s="9"/>
      <c r="CF5804" s="9"/>
      <c r="CG5804" s="9"/>
      <c r="CJ5804" s="9"/>
      <c r="CK5804" s="9"/>
      <c r="CN5804" s="9"/>
      <c r="CO5804" s="9"/>
      <c r="CP5804" s="9"/>
      <c r="CQ5804" s="9"/>
      <c r="CR5804" s="9"/>
      <c r="CS5804" s="9"/>
      <c r="CT5804" s="9"/>
      <c r="CU5804" s="9"/>
      <c r="CV5804" s="9"/>
      <c r="CW5804" s="9"/>
      <c r="CX5804" s="9"/>
      <c r="CY5804" s="9"/>
      <c r="CZ5804" s="9"/>
      <c r="DA5804" s="9"/>
      <c r="DB5804" s="9"/>
      <c r="DC5804" s="9"/>
      <c r="DD5804" s="9"/>
      <c r="DE5804" s="9"/>
      <c r="DF5804" s="9"/>
      <c r="DG5804" s="9"/>
      <c r="DH5804" s="9"/>
      <c r="DI5804" s="9"/>
      <c r="DJ5804" s="9"/>
      <c r="DK5804" s="9"/>
      <c r="DL5804" s="9"/>
      <c r="DM5804" s="9"/>
      <c r="DN5804" s="9"/>
      <c r="DO5804" s="9"/>
      <c r="DP5804" s="9"/>
      <c r="DQ5804" s="9"/>
      <c r="DR5804" s="9"/>
      <c r="DS5804" s="9"/>
      <c r="DT5804" s="9"/>
      <c r="DU5804" s="9"/>
      <c r="DV5804" s="9"/>
      <c r="DW5804" s="9"/>
      <c r="DX5804" s="9"/>
      <c r="DY5804" s="9"/>
      <c r="DZ5804" s="9"/>
      <c r="EA5804" s="9"/>
    </row>
    <row r="5805" spans="2:131" ht="19.5" customHeight="1" x14ac:dyDescent="0.25">
      <c r="B5805" s="9"/>
      <c r="D5805" s="9"/>
      <c r="G5805" s="9"/>
      <c r="R5805" s="9"/>
      <c r="S5805" s="9"/>
      <c r="T5805" s="9"/>
      <c r="U5805" s="9"/>
      <c r="V5805" s="9"/>
      <c r="W5805" s="9"/>
      <c r="X5805" s="9"/>
      <c r="Y5805" s="9"/>
      <c r="Z5805" s="9"/>
      <c r="AA5805" s="9"/>
      <c r="AB5805" s="9"/>
      <c r="AC5805" s="9"/>
      <c r="AD5805" s="9"/>
      <c r="AE5805" s="9"/>
      <c r="AF5805" s="55"/>
      <c r="AG5805" s="55"/>
      <c r="AH5805" s="9"/>
      <c r="AI5805" s="9"/>
      <c r="AJ5805" s="9"/>
      <c r="AK5805" s="9"/>
      <c r="AL5805" s="9"/>
      <c r="AM5805" s="9"/>
      <c r="AN5805" s="9"/>
      <c r="AO5805" s="9"/>
      <c r="AP5805" s="9"/>
      <c r="AQ5805" s="9"/>
      <c r="AR5805" s="9"/>
      <c r="AS5805" s="9"/>
      <c r="AT5805" s="9"/>
      <c r="AU5805" s="9"/>
      <c r="AV5805" s="9"/>
      <c r="AW5805" s="9"/>
      <c r="AX5805" s="9"/>
      <c r="AY5805" s="9"/>
      <c r="AZ5805" s="9"/>
      <c r="BA5805" s="9"/>
      <c r="BB5805" s="9"/>
      <c r="BC5805" s="9"/>
      <c r="BD5805" s="9"/>
      <c r="BE5805" s="9"/>
      <c r="BF5805" s="9"/>
      <c r="BG5805" s="9"/>
      <c r="BH5805" s="9"/>
      <c r="BI5805" s="9"/>
      <c r="BJ5805" s="9"/>
      <c r="BK5805" s="9"/>
      <c r="BL5805" s="9"/>
      <c r="BM5805" s="9"/>
      <c r="BN5805" s="9"/>
      <c r="BO5805" s="9"/>
      <c r="BP5805" s="9"/>
      <c r="BQ5805" s="9"/>
      <c r="BT5805" s="9"/>
      <c r="BU5805" s="9"/>
      <c r="BX5805" s="9"/>
      <c r="BY5805" s="9"/>
      <c r="CB5805" s="9"/>
      <c r="CC5805" s="9"/>
      <c r="CF5805" s="9"/>
      <c r="CG5805" s="9"/>
      <c r="CJ5805" s="9"/>
      <c r="CK5805" s="9"/>
      <c r="CN5805" s="9"/>
      <c r="CO5805" s="9"/>
      <c r="CP5805" s="9"/>
      <c r="CQ5805" s="9"/>
      <c r="CR5805" s="9"/>
      <c r="CS5805" s="9"/>
      <c r="CT5805" s="9"/>
      <c r="CU5805" s="9"/>
      <c r="CV5805" s="9"/>
      <c r="CW5805" s="9"/>
      <c r="CX5805" s="9"/>
      <c r="CY5805" s="9"/>
      <c r="CZ5805" s="9"/>
      <c r="DA5805" s="9"/>
      <c r="DB5805" s="9"/>
      <c r="DC5805" s="9"/>
      <c r="DD5805" s="9"/>
      <c r="DE5805" s="9"/>
      <c r="DF5805" s="9"/>
      <c r="DG5805" s="9"/>
      <c r="DH5805" s="9"/>
      <c r="DI5805" s="9"/>
      <c r="DJ5805" s="9"/>
      <c r="DK5805" s="9"/>
      <c r="DL5805" s="9"/>
      <c r="DM5805" s="9"/>
      <c r="DN5805" s="9"/>
      <c r="DO5805" s="9"/>
      <c r="DP5805" s="9"/>
      <c r="DQ5805" s="9"/>
      <c r="DR5805" s="9"/>
      <c r="DS5805" s="9"/>
      <c r="DT5805" s="9"/>
      <c r="DU5805" s="9"/>
      <c r="DV5805" s="9"/>
      <c r="DW5805" s="9"/>
      <c r="DX5805" s="9"/>
      <c r="DY5805" s="9"/>
      <c r="DZ5805" s="9"/>
      <c r="EA5805" s="9"/>
    </row>
    <row r="5806" spans="2:131" ht="19.5" customHeight="1" x14ac:dyDescent="0.25">
      <c r="B5806" s="9"/>
      <c r="D5806" s="9"/>
      <c r="G5806" s="9"/>
      <c r="R5806" s="9"/>
      <c r="S5806" s="9"/>
      <c r="T5806" s="9"/>
      <c r="U5806" s="9"/>
      <c r="V5806" s="9"/>
      <c r="W5806" s="9"/>
      <c r="X5806" s="9"/>
      <c r="Y5806" s="9"/>
      <c r="Z5806" s="9"/>
      <c r="AA5806" s="9"/>
      <c r="AB5806" s="9"/>
      <c r="AC5806" s="9"/>
      <c r="AD5806" s="9"/>
      <c r="AE5806" s="9"/>
      <c r="AF5806" s="55"/>
      <c r="AG5806" s="55"/>
      <c r="AH5806" s="9"/>
      <c r="AI5806" s="9"/>
      <c r="AJ5806" s="9"/>
      <c r="AK5806" s="9"/>
      <c r="AL5806" s="9"/>
      <c r="AM5806" s="9"/>
      <c r="AN5806" s="9"/>
      <c r="AO5806" s="9"/>
      <c r="AP5806" s="9"/>
      <c r="AQ5806" s="9"/>
      <c r="AR5806" s="9"/>
      <c r="AS5806" s="9"/>
      <c r="AT5806" s="9"/>
      <c r="AU5806" s="9"/>
      <c r="AV5806" s="9"/>
      <c r="AW5806" s="9"/>
      <c r="AX5806" s="9"/>
      <c r="AY5806" s="9"/>
      <c r="AZ5806" s="9"/>
      <c r="BA5806" s="9"/>
      <c r="BB5806" s="9"/>
      <c r="BC5806" s="9"/>
      <c r="BD5806" s="9"/>
      <c r="BE5806" s="9"/>
      <c r="BF5806" s="9"/>
      <c r="BG5806" s="9"/>
      <c r="BH5806" s="9"/>
      <c r="BI5806" s="9"/>
      <c r="BJ5806" s="9"/>
      <c r="BK5806" s="9"/>
      <c r="BL5806" s="9"/>
      <c r="BM5806" s="9"/>
      <c r="BN5806" s="9"/>
      <c r="BO5806" s="9"/>
      <c r="BP5806" s="9"/>
      <c r="BQ5806" s="9"/>
      <c r="BT5806" s="9"/>
      <c r="BU5806" s="9"/>
      <c r="BX5806" s="9"/>
      <c r="BY5806" s="9"/>
      <c r="CB5806" s="9"/>
      <c r="CC5806" s="9"/>
      <c r="CF5806" s="9"/>
      <c r="CG5806" s="9"/>
      <c r="CJ5806" s="9"/>
      <c r="CK5806" s="9"/>
      <c r="CN5806" s="9"/>
      <c r="CO5806" s="9"/>
      <c r="CP5806" s="9"/>
      <c r="CQ5806" s="9"/>
      <c r="CR5806" s="9"/>
      <c r="CS5806" s="9"/>
      <c r="CT5806" s="9"/>
      <c r="CU5806" s="9"/>
      <c r="CV5806" s="9"/>
      <c r="CW5806" s="9"/>
      <c r="CX5806" s="9"/>
      <c r="CY5806" s="9"/>
      <c r="CZ5806" s="9"/>
      <c r="DA5806" s="9"/>
      <c r="DB5806" s="9"/>
      <c r="DC5806" s="9"/>
      <c r="DD5806" s="9"/>
      <c r="DE5806" s="9"/>
      <c r="DF5806" s="9"/>
      <c r="DG5806" s="9"/>
      <c r="DH5806" s="9"/>
      <c r="DI5806" s="9"/>
      <c r="DJ5806" s="9"/>
      <c r="DK5806" s="9"/>
      <c r="DL5806" s="9"/>
      <c r="DM5806" s="9"/>
      <c r="DN5806" s="9"/>
      <c r="DO5806" s="9"/>
      <c r="DP5806" s="9"/>
      <c r="DQ5806" s="9"/>
      <c r="DR5806" s="9"/>
      <c r="DS5806" s="9"/>
      <c r="DT5806" s="9"/>
      <c r="DU5806" s="9"/>
      <c r="DV5806" s="9"/>
      <c r="DW5806" s="9"/>
      <c r="DX5806" s="9"/>
      <c r="DY5806" s="9"/>
      <c r="DZ5806" s="9"/>
      <c r="EA5806" s="9"/>
    </row>
    <row r="5807" spans="2:131" ht="19.5" customHeight="1" x14ac:dyDescent="0.25">
      <c r="B5807" s="9"/>
      <c r="D5807" s="9"/>
      <c r="G5807" s="9"/>
      <c r="R5807" s="9"/>
      <c r="S5807" s="9"/>
      <c r="T5807" s="9"/>
      <c r="U5807" s="9"/>
      <c r="V5807" s="9"/>
      <c r="W5807" s="9"/>
      <c r="X5807" s="9"/>
      <c r="Y5807" s="9"/>
      <c r="Z5807" s="9"/>
      <c r="AA5807" s="9"/>
      <c r="AB5807" s="9"/>
      <c r="AC5807" s="9"/>
      <c r="AD5807" s="9"/>
      <c r="AE5807" s="9"/>
      <c r="AF5807" s="55"/>
      <c r="AG5807" s="55"/>
      <c r="AH5807" s="9"/>
      <c r="AI5807" s="9"/>
      <c r="AJ5807" s="9"/>
      <c r="AK5807" s="9"/>
      <c r="AL5807" s="9"/>
      <c r="AM5807" s="9"/>
      <c r="AN5807" s="9"/>
      <c r="AO5807" s="9"/>
      <c r="AP5807" s="9"/>
      <c r="AQ5807" s="9"/>
      <c r="AR5807" s="9"/>
      <c r="AS5807" s="9"/>
      <c r="AT5807" s="9"/>
      <c r="AU5807" s="9"/>
      <c r="AV5807" s="9"/>
      <c r="AW5807" s="9"/>
      <c r="AX5807" s="9"/>
      <c r="AY5807" s="9"/>
      <c r="AZ5807" s="9"/>
      <c r="BA5807" s="9"/>
      <c r="BB5807" s="9"/>
      <c r="BC5807" s="9"/>
      <c r="BD5807" s="9"/>
      <c r="BE5807" s="9"/>
      <c r="BF5807" s="9"/>
      <c r="BG5807" s="9"/>
      <c r="BH5807" s="9"/>
      <c r="BI5807" s="9"/>
      <c r="BJ5807" s="9"/>
      <c r="BK5807" s="9"/>
      <c r="BL5807" s="9"/>
      <c r="BM5807" s="9"/>
      <c r="BN5807" s="9"/>
      <c r="BO5807" s="9"/>
      <c r="BP5807" s="9"/>
      <c r="BQ5807" s="9"/>
      <c r="BT5807" s="9"/>
      <c r="BU5807" s="9"/>
      <c r="BX5807" s="9"/>
      <c r="BY5807" s="9"/>
      <c r="CB5807" s="9"/>
      <c r="CC5807" s="9"/>
      <c r="CF5807" s="9"/>
      <c r="CG5807" s="9"/>
      <c r="CJ5807" s="9"/>
      <c r="CK5807" s="9"/>
      <c r="CN5807" s="9"/>
      <c r="CO5807" s="9"/>
      <c r="CP5807" s="9"/>
      <c r="CQ5807" s="9"/>
      <c r="CR5807" s="9"/>
      <c r="CS5807" s="9"/>
      <c r="CT5807" s="9"/>
      <c r="CU5807" s="9"/>
      <c r="CV5807" s="9"/>
      <c r="CW5807" s="9"/>
      <c r="CX5807" s="9"/>
      <c r="CY5807" s="9"/>
      <c r="CZ5807" s="9"/>
      <c r="DA5807" s="9"/>
      <c r="DB5807" s="9"/>
      <c r="DC5807" s="9"/>
      <c r="DD5807" s="9"/>
      <c r="DE5807" s="9"/>
      <c r="DF5807" s="9"/>
      <c r="DG5807" s="9"/>
      <c r="DH5807" s="9"/>
      <c r="DI5807" s="9"/>
      <c r="DJ5807" s="9"/>
      <c r="DK5807" s="9"/>
      <c r="DL5807" s="9"/>
      <c r="DM5807" s="9"/>
      <c r="DN5807" s="9"/>
      <c r="DO5807" s="9"/>
      <c r="DP5807" s="9"/>
      <c r="DQ5807" s="9"/>
      <c r="DR5807" s="9"/>
      <c r="DS5807" s="9"/>
      <c r="DT5807" s="9"/>
      <c r="DU5807" s="9"/>
      <c r="DV5807" s="9"/>
      <c r="DW5807" s="9"/>
      <c r="DX5807" s="9"/>
      <c r="DY5807" s="9"/>
      <c r="DZ5807" s="9"/>
      <c r="EA5807" s="9"/>
    </row>
    <row r="5808" spans="2:131" ht="19.5" customHeight="1" x14ac:dyDescent="0.25">
      <c r="B5808" s="9"/>
      <c r="D5808" s="9"/>
      <c r="G5808" s="9"/>
      <c r="R5808" s="9"/>
      <c r="S5808" s="9"/>
      <c r="T5808" s="9"/>
      <c r="U5808" s="9"/>
      <c r="V5808" s="9"/>
      <c r="W5808" s="9"/>
      <c r="X5808" s="9"/>
      <c r="Y5808" s="9"/>
      <c r="Z5808" s="9"/>
      <c r="AA5808" s="9"/>
      <c r="AB5808" s="9"/>
      <c r="AC5808" s="9"/>
      <c r="AD5808" s="9"/>
      <c r="AE5808" s="9"/>
      <c r="AF5808" s="55"/>
      <c r="AG5808" s="55"/>
      <c r="AH5808" s="9"/>
      <c r="AI5808" s="9"/>
      <c r="AJ5808" s="9"/>
      <c r="AK5808" s="9"/>
      <c r="AL5808" s="9"/>
      <c r="AM5808" s="9"/>
      <c r="AN5808" s="9"/>
      <c r="AO5808" s="9"/>
      <c r="AP5808" s="9"/>
      <c r="AQ5808" s="9"/>
      <c r="AR5808" s="9"/>
      <c r="AS5808" s="9"/>
      <c r="AT5808" s="9"/>
      <c r="AU5808" s="9"/>
      <c r="AV5808" s="9"/>
      <c r="AW5808" s="9"/>
      <c r="AX5808" s="9"/>
      <c r="AY5808" s="9"/>
      <c r="AZ5808" s="9"/>
      <c r="BA5808" s="9"/>
      <c r="BB5808" s="9"/>
      <c r="BC5808" s="9"/>
      <c r="BD5808" s="9"/>
      <c r="BE5808" s="9"/>
      <c r="BF5808" s="9"/>
      <c r="BG5808" s="9"/>
      <c r="BH5808" s="9"/>
      <c r="BI5808" s="9"/>
      <c r="BJ5808" s="9"/>
      <c r="BK5808" s="9"/>
      <c r="BL5808" s="9"/>
      <c r="BM5808" s="9"/>
      <c r="BN5808" s="9"/>
      <c r="BO5808" s="9"/>
      <c r="BP5808" s="9"/>
      <c r="BQ5808" s="9"/>
      <c r="BT5808" s="9"/>
      <c r="BU5808" s="9"/>
      <c r="BX5808" s="9"/>
      <c r="BY5808" s="9"/>
      <c r="CB5808" s="9"/>
      <c r="CC5808" s="9"/>
      <c r="CF5808" s="9"/>
      <c r="CG5808" s="9"/>
      <c r="CJ5808" s="9"/>
      <c r="CK5808" s="9"/>
      <c r="CN5808" s="9"/>
      <c r="CO5808" s="9"/>
      <c r="CP5808" s="9"/>
      <c r="CQ5808" s="9"/>
      <c r="CR5808" s="9"/>
      <c r="CS5808" s="9"/>
      <c r="CT5808" s="9"/>
      <c r="CU5808" s="9"/>
      <c r="CV5808" s="9"/>
      <c r="CW5808" s="9"/>
      <c r="CX5808" s="9"/>
      <c r="CY5808" s="9"/>
      <c r="CZ5808" s="9"/>
      <c r="DA5808" s="9"/>
      <c r="DB5808" s="9"/>
      <c r="DC5808" s="9"/>
      <c r="DD5808" s="9"/>
      <c r="DE5808" s="9"/>
      <c r="DF5808" s="9"/>
      <c r="DG5808" s="9"/>
      <c r="DH5808" s="9"/>
      <c r="DI5808" s="9"/>
      <c r="DJ5808" s="9"/>
      <c r="DK5808" s="9"/>
      <c r="DL5808" s="9"/>
      <c r="DM5808" s="9"/>
      <c r="DN5808" s="9"/>
      <c r="DO5808" s="9"/>
      <c r="DP5808" s="9"/>
      <c r="DQ5808" s="9"/>
      <c r="DR5808" s="9"/>
      <c r="DS5808" s="9"/>
      <c r="DT5808" s="9"/>
      <c r="DU5808" s="9"/>
      <c r="DV5808" s="9"/>
      <c r="DW5808" s="9"/>
      <c r="DX5808" s="9"/>
      <c r="DY5808" s="9"/>
      <c r="DZ5808" s="9"/>
      <c r="EA5808" s="9"/>
    </row>
    <row r="5809" spans="2:131" ht="19.5" customHeight="1" x14ac:dyDescent="0.25">
      <c r="B5809" s="9"/>
      <c r="D5809" s="9"/>
      <c r="G5809" s="9"/>
      <c r="R5809" s="9"/>
      <c r="S5809" s="9"/>
      <c r="T5809" s="9"/>
      <c r="U5809" s="9"/>
      <c r="V5809" s="9"/>
      <c r="W5809" s="9"/>
      <c r="X5809" s="9"/>
      <c r="Y5809" s="9"/>
      <c r="Z5809" s="9"/>
      <c r="AA5809" s="9"/>
      <c r="AB5809" s="9"/>
      <c r="AC5809" s="9"/>
      <c r="AD5809" s="9"/>
      <c r="AE5809" s="9"/>
      <c r="AF5809" s="55"/>
      <c r="AG5809" s="55"/>
      <c r="AH5809" s="9"/>
      <c r="AI5809" s="9"/>
      <c r="AJ5809" s="9"/>
      <c r="AK5809" s="9"/>
      <c r="AL5809" s="9"/>
      <c r="AM5809" s="9"/>
      <c r="AN5809" s="9"/>
      <c r="AO5809" s="9"/>
      <c r="AP5809" s="9"/>
      <c r="AQ5809" s="9"/>
      <c r="AR5809" s="9"/>
      <c r="AS5809" s="9"/>
      <c r="AT5809" s="9"/>
      <c r="AU5809" s="9"/>
      <c r="AV5809" s="9"/>
      <c r="AW5809" s="9"/>
      <c r="AX5809" s="9"/>
      <c r="AY5809" s="9"/>
      <c r="AZ5809" s="9"/>
      <c r="BA5809" s="9"/>
      <c r="BB5809" s="9"/>
      <c r="BC5809" s="9"/>
      <c r="BD5809" s="9"/>
      <c r="BE5809" s="9"/>
      <c r="BF5809" s="9"/>
      <c r="BG5809" s="9"/>
      <c r="BH5809" s="9"/>
      <c r="BI5809" s="9"/>
      <c r="BJ5809" s="9"/>
      <c r="BK5809" s="9"/>
      <c r="BL5809" s="9"/>
      <c r="BM5809" s="9"/>
      <c r="BN5809" s="9"/>
      <c r="BO5809" s="9"/>
      <c r="BP5809" s="9"/>
      <c r="BQ5809" s="9"/>
      <c r="BT5809" s="9"/>
      <c r="BU5809" s="9"/>
      <c r="BX5809" s="9"/>
      <c r="BY5809" s="9"/>
      <c r="CB5809" s="9"/>
      <c r="CC5809" s="9"/>
      <c r="CF5809" s="9"/>
      <c r="CG5809" s="9"/>
      <c r="CJ5809" s="9"/>
      <c r="CK5809" s="9"/>
      <c r="CN5809" s="9"/>
      <c r="CO5809" s="9"/>
      <c r="CP5809" s="9"/>
      <c r="CQ5809" s="9"/>
      <c r="CR5809" s="9"/>
      <c r="CS5809" s="9"/>
      <c r="CT5809" s="9"/>
      <c r="CU5809" s="9"/>
      <c r="CV5809" s="9"/>
      <c r="CW5809" s="9"/>
      <c r="CX5809" s="9"/>
      <c r="CY5809" s="9"/>
      <c r="CZ5809" s="9"/>
      <c r="DA5809" s="9"/>
      <c r="DB5809" s="9"/>
      <c r="DC5809" s="9"/>
      <c r="DD5809" s="9"/>
      <c r="DE5809" s="9"/>
      <c r="DF5809" s="9"/>
      <c r="DG5809" s="9"/>
      <c r="DH5809" s="9"/>
      <c r="DI5809" s="9"/>
      <c r="DJ5809" s="9"/>
      <c r="DK5809" s="9"/>
      <c r="DL5809" s="9"/>
      <c r="DM5809" s="9"/>
      <c r="DN5809" s="9"/>
      <c r="DO5809" s="9"/>
      <c r="DP5809" s="9"/>
      <c r="DQ5809" s="9"/>
      <c r="DR5809" s="9"/>
      <c r="DS5809" s="9"/>
      <c r="DT5809" s="9"/>
      <c r="DU5809" s="9"/>
      <c r="DV5809" s="9"/>
      <c r="DW5809" s="9"/>
      <c r="DX5809" s="9"/>
      <c r="DY5809" s="9"/>
      <c r="DZ5809" s="9"/>
      <c r="EA5809" s="9"/>
    </row>
    <row r="5810" spans="2:131" ht="19.5" customHeight="1" x14ac:dyDescent="0.25">
      <c r="B5810" s="9"/>
      <c r="D5810" s="9"/>
      <c r="G5810" s="9"/>
      <c r="R5810" s="9"/>
      <c r="S5810" s="9"/>
      <c r="T5810" s="9"/>
      <c r="U5810" s="9"/>
      <c r="V5810" s="9"/>
      <c r="W5810" s="9"/>
      <c r="X5810" s="9"/>
      <c r="Y5810" s="9"/>
      <c r="Z5810" s="9"/>
      <c r="AA5810" s="9"/>
      <c r="AB5810" s="9"/>
      <c r="AC5810" s="9"/>
      <c r="AD5810" s="9"/>
      <c r="AE5810" s="9"/>
      <c r="AF5810" s="55"/>
      <c r="AG5810" s="55"/>
      <c r="AH5810" s="9"/>
      <c r="AI5810" s="9"/>
      <c r="AJ5810" s="9"/>
      <c r="AK5810" s="9"/>
      <c r="AL5810" s="9"/>
      <c r="AM5810" s="9"/>
      <c r="AN5810" s="9"/>
      <c r="AO5810" s="9"/>
      <c r="AP5810" s="9"/>
      <c r="AQ5810" s="9"/>
      <c r="AR5810" s="9"/>
      <c r="AS5810" s="9"/>
      <c r="AT5810" s="9"/>
      <c r="AU5810" s="9"/>
      <c r="AV5810" s="9"/>
      <c r="AW5810" s="9"/>
      <c r="AX5810" s="9"/>
      <c r="AY5810" s="9"/>
      <c r="AZ5810" s="9"/>
      <c r="BA5810" s="9"/>
      <c r="BB5810" s="9"/>
      <c r="BC5810" s="9"/>
      <c r="BD5810" s="9"/>
      <c r="BE5810" s="9"/>
      <c r="BF5810" s="9"/>
      <c r="BG5810" s="9"/>
      <c r="BH5810" s="9"/>
      <c r="BI5810" s="9"/>
      <c r="BJ5810" s="9"/>
      <c r="BK5810" s="9"/>
      <c r="BL5810" s="9"/>
      <c r="BM5810" s="9"/>
      <c r="BN5810" s="9"/>
      <c r="BO5810" s="9"/>
      <c r="BP5810" s="9"/>
      <c r="BQ5810" s="9"/>
      <c r="BT5810" s="9"/>
      <c r="BU5810" s="9"/>
      <c r="BX5810" s="9"/>
      <c r="BY5810" s="9"/>
      <c r="CB5810" s="9"/>
      <c r="CC5810" s="9"/>
      <c r="CF5810" s="9"/>
      <c r="CG5810" s="9"/>
      <c r="CJ5810" s="9"/>
      <c r="CK5810" s="9"/>
      <c r="CN5810" s="9"/>
      <c r="CO5810" s="9"/>
      <c r="CP5810" s="9"/>
      <c r="CQ5810" s="9"/>
      <c r="CR5810" s="9"/>
      <c r="CS5810" s="9"/>
      <c r="CT5810" s="9"/>
      <c r="CU5810" s="9"/>
      <c r="CV5810" s="9"/>
      <c r="CW5810" s="9"/>
      <c r="CX5810" s="9"/>
      <c r="CY5810" s="9"/>
      <c r="CZ5810" s="9"/>
      <c r="DA5810" s="9"/>
      <c r="DB5810" s="9"/>
      <c r="DC5810" s="9"/>
      <c r="DD5810" s="9"/>
      <c r="DE5810" s="9"/>
      <c r="DF5810" s="9"/>
      <c r="DG5810" s="9"/>
      <c r="DH5810" s="9"/>
      <c r="DI5810" s="9"/>
      <c r="DJ5810" s="9"/>
      <c r="DK5810" s="9"/>
      <c r="DL5810" s="9"/>
      <c r="DM5810" s="9"/>
      <c r="DN5810" s="9"/>
      <c r="DO5810" s="9"/>
      <c r="DP5810" s="9"/>
      <c r="DQ5810" s="9"/>
      <c r="DR5810" s="9"/>
      <c r="DS5810" s="9"/>
      <c r="DT5810" s="9"/>
      <c r="DU5810" s="9"/>
      <c r="DV5810" s="9"/>
      <c r="DW5810" s="9"/>
      <c r="DX5810" s="9"/>
      <c r="DY5810" s="9"/>
      <c r="DZ5810" s="9"/>
      <c r="EA5810" s="9"/>
    </row>
    <row r="5811" spans="2:131" ht="19.5" customHeight="1" x14ac:dyDescent="0.25">
      <c r="B5811" s="9"/>
      <c r="D5811" s="9"/>
      <c r="G5811" s="9"/>
      <c r="R5811" s="9"/>
      <c r="S5811" s="9"/>
      <c r="T5811" s="9"/>
      <c r="U5811" s="9"/>
      <c r="V5811" s="9"/>
      <c r="W5811" s="9"/>
      <c r="X5811" s="9"/>
      <c r="Y5811" s="9"/>
      <c r="Z5811" s="9"/>
      <c r="AA5811" s="9"/>
      <c r="AB5811" s="9"/>
      <c r="AC5811" s="9"/>
      <c r="AD5811" s="9"/>
      <c r="AE5811" s="9"/>
      <c r="AF5811" s="55"/>
      <c r="AG5811" s="55"/>
      <c r="AH5811" s="9"/>
      <c r="AI5811" s="9"/>
      <c r="AJ5811" s="9"/>
      <c r="AK5811" s="9"/>
      <c r="AL5811" s="9"/>
      <c r="AM5811" s="9"/>
      <c r="AN5811" s="9"/>
      <c r="AO5811" s="9"/>
      <c r="AP5811" s="9"/>
      <c r="AQ5811" s="9"/>
      <c r="AR5811" s="9"/>
      <c r="AS5811" s="9"/>
      <c r="AT5811" s="9"/>
      <c r="AU5811" s="9"/>
      <c r="AV5811" s="9"/>
      <c r="AW5811" s="9"/>
      <c r="AX5811" s="9"/>
      <c r="AY5811" s="9"/>
      <c r="AZ5811" s="9"/>
      <c r="BA5811" s="9"/>
      <c r="BB5811" s="9"/>
      <c r="BC5811" s="9"/>
      <c r="BD5811" s="9"/>
      <c r="BE5811" s="9"/>
      <c r="BF5811" s="9"/>
      <c r="BG5811" s="9"/>
      <c r="BH5811" s="9"/>
      <c r="BI5811" s="9"/>
      <c r="BJ5811" s="9"/>
      <c r="BK5811" s="9"/>
      <c r="BL5811" s="9"/>
      <c r="BM5811" s="9"/>
      <c r="BN5811" s="9"/>
      <c r="BO5811" s="9"/>
      <c r="BP5811" s="9"/>
      <c r="BQ5811" s="9"/>
      <c r="BT5811" s="9"/>
      <c r="BU5811" s="9"/>
      <c r="BX5811" s="9"/>
      <c r="BY5811" s="9"/>
      <c r="CB5811" s="9"/>
      <c r="CC5811" s="9"/>
      <c r="CF5811" s="9"/>
      <c r="CG5811" s="9"/>
      <c r="CJ5811" s="9"/>
      <c r="CK5811" s="9"/>
      <c r="CN5811" s="9"/>
      <c r="CO5811" s="9"/>
      <c r="CP5811" s="9"/>
      <c r="CQ5811" s="9"/>
      <c r="CR5811" s="9"/>
      <c r="CS5811" s="9"/>
      <c r="CT5811" s="9"/>
      <c r="CU5811" s="9"/>
      <c r="CV5811" s="9"/>
      <c r="CW5811" s="9"/>
      <c r="CX5811" s="9"/>
      <c r="CY5811" s="9"/>
      <c r="CZ5811" s="9"/>
      <c r="DA5811" s="9"/>
      <c r="DB5811" s="9"/>
      <c r="DC5811" s="9"/>
      <c r="DD5811" s="9"/>
      <c r="DE5811" s="9"/>
      <c r="DF5811" s="9"/>
      <c r="DG5811" s="9"/>
      <c r="DH5811" s="9"/>
      <c r="DI5811" s="9"/>
      <c r="DJ5811" s="9"/>
      <c r="DK5811" s="9"/>
      <c r="DL5811" s="9"/>
      <c r="DM5811" s="9"/>
      <c r="DN5811" s="9"/>
      <c r="DO5811" s="9"/>
      <c r="DP5811" s="9"/>
      <c r="DQ5811" s="9"/>
      <c r="DR5811" s="9"/>
      <c r="DS5811" s="9"/>
      <c r="DT5811" s="9"/>
      <c r="DU5811" s="9"/>
      <c r="DV5811" s="9"/>
      <c r="DW5811" s="9"/>
      <c r="DX5811" s="9"/>
      <c r="DY5811" s="9"/>
      <c r="DZ5811" s="9"/>
      <c r="EA5811" s="9"/>
    </row>
    <row r="5812" spans="2:131" ht="19.5" customHeight="1" x14ac:dyDescent="0.25">
      <c r="B5812" s="9"/>
      <c r="D5812" s="9"/>
      <c r="G5812" s="9"/>
      <c r="R5812" s="9"/>
      <c r="S5812" s="9"/>
      <c r="T5812" s="9"/>
      <c r="U5812" s="9"/>
      <c r="V5812" s="9"/>
      <c r="W5812" s="9"/>
      <c r="X5812" s="9"/>
      <c r="Y5812" s="9"/>
      <c r="Z5812" s="9"/>
      <c r="AA5812" s="9"/>
      <c r="AB5812" s="9"/>
      <c r="AC5812" s="9"/>
      <c r="AD5812" s="9"/>
      <c r="AE5812" s="9"/>
      <c r="AF5812" s="55"/>
      <c r="AG5812" s="55"/>
      <c r="AH5812" s="9"/>
      <c r="AI5812" s="9"/>
      <c r="AJ5812" s="9"/>
      <c r="AK5812" s="9"/>
      <c r="AL5812" s="9"/>
      <c r="AM5812" s="9"/>
      <c r="AN5812" s="9"/>
      <c r="AO5812" s="9"/>
      <c r="AP5812" s="9"/>
      <c r="AQ5812" s="9"/>
      <c r="AR5812" s="9"/>
      <c r="AS5812" s="9"/>
      <c r="AT5812" s="9"/>
      <c r="AU5812" s="9"/>
      <c r="AV5812" s="9"/>
      <c r="AW5812" s="9"/>
      <c r="AX5812" s="9"/>
      <c r="AY5812" s="9"/>
      <c r="AZ5812" s="9"/>
      <c r="BA5812" s="9"/>
      <c r="BB5812" s="9"/>
      <c r="BC5812" s="9"/>
      <c r="BD5812" s="9"/>
      <c r="BE5812" s="9"/>
      <c r="BF5812" s="9"/>
      <c r="BG5812" s="9"/>
      <c r="BH5812" s="9"/>
      <c r="BI5812" s="9"/>
      <c r="BJ5812" s="9"/>
      <c r="BK5812" s="9"/>
      <c r="BL5812" s="9"/>
      <c r="BM5812" s="9"/>
      <c r="BN5812" s="9"/>
      <c r="BO5812" s="9"/>
      <c r="BP5812" s="9"/>
      <c r="BQ5812" s="9"/>
      <c r="BT5812" s="9"/>
      <c r="BU5812" s="9"/>
      <c r="BX5812" s="9"/>
      <c r="BY5812" s="9"/>
      <c r="CB5812" s="9"/>
      <c r="CC5812" s="9"/>
      <c r="CF5812" s="9"/>
      <c r="CG5812" s="9"/>
      <c r="CJ5812" s="9"/>
      <c r="CK5812" s="9"/>
      <c r="CN5812" s="9"/>
      <c r="CO5812" s="9"/>
      <c r="CP5812" s="9"/>
      <c r="CQ5812" s="9"/>
      <c r="CR5812" s="9"/>
      <c r="CS5812" s="9"/>
      <c r="CT5812" s="9"/>
      <c r="CU5812" s="9"/>
      <c r="CV5812" s="9"/>
      <c r="CW5812" s="9"/>
      <c r="CX5812" s="9"/>
      <c r="CY5812" s="9"/>
      <c r="CZ5812" s="9"/>
      <c r="DA5812" s="9"/>
      <c r="DB5812" s="9"/>
      <c r="DC5812" s="9"/>
      <c r="DD5812" s="9"/>
      <c r="DE5812" s="9"/>
      <c r="DF5812" s="9"/>
      <c r="DG5812" s="9"/>
      <c r="DH5812" s="9"/>
      <c r="DI5812" s="9"/>
      <c r="DJ5812" s="9"/>
      <c r="DK5812" s="9"/>
      <c r="DL5812" s="9"/>
      <c r="DM5812" s="9"/>
      <c r="DN5812" s="9"/>
      <c r="DO5812" s="9"/>
      <c r="DP5812" s="9"/>
      <c r="DQ5812" s="9"/>
      <c r="DR5812" s="9"/>
      <c r="DS5812" s="9"/>
      <c r="DT5812" s="9"/>
      <c r="DU5812" s="9"/>
      <c r="DV5812" s="9"/>
      <c r="DW5812" s="9"/>
      <c r="DX5812" s="9"/>
      <c r="DY5812" s="9"/>
      <c r="DZ5812" s="9"/>
      <c r="EA5812" s="9"/>
    </row>
    <row r="5813" spans="2:131" ht="19.5" customHeight="1" x14ac:dyDescent="0.25">
      <c r="B5813" s="9"/>
      <c r="D5813" s="9"/>
      <c r="G5813" s="9"/>
      <c r="R5813" s="9"/>
      <c r="S5813" s="9"/>
      <c r="T5813" s="9"/>
      <c r="U5813" s="9"/>
      <c r="V5813" s="9"/>
      <c r="W5813" s="9"/>
      <c r="X5813" s="9"/>
      <c r="Y5813" s="9"/>
      <c r="Z5813" s="9"/>
      <c r="AA5813" s="9"/>
      <c r="AB5813" s="9"/>
      <c r="AC5813" s="9"/>
      <c r="AD5813" s="9"/>
      <c r="AE5813" s="9"/>
      <c r="AF5813" s="55"/>
      <c r="AG5813" s="55"/>
      <c r="AH5813" s="9"/>
      <c r="AI5813" s="9"/>
      <c r="AJ5813" s="9"/>
      <c r="AK5813" s="9"/>
      <c r="AL5813" s="9"/>
      <c r="AM5813" s="9"/>
      <c r="AN5813" s="9"/>
      <c r="AO5813" s="9"/>
      <c r="AP5813" s="9"/>
      <c r="AQ5813" s="9"/>
      <c r="AR5813" s="9"/>
      <c r="AS5813" s="9"/>
      <c r="AT5813" s="9"/>
      <c r="AU5813" s="9"/>
      <c r="AV5813" s="9"/>
      <c r="AW5813" s="9"/>
      <c r="AX5813" s="9"/>
      <c r="AY5813" s="9"/>
      <c r="AZ5813" s="9"/>
      <c r="BA5813" s="9"/>
      <c r="BB5813" s="9"/>
      <c r="BC5813" s="9"/>
      <c r="BD5813" s="9"/>
      <c r="BE5813" s="9"/>
      <c r="BF5813" s="9"/>
      <c r="BG5813" s="9"/>
      <c r="BH5813" s="9"/>
      <c r="BI5813" s="9"/>
      <c r="BJ5813" s="9"/>
      <c r="BK5813" s="9"/>
      <c r="BL5813" s="9"/>
      <c r="BM5813" s="9"/>
      <c r="BN5813" s="9"/>
      <c r="BO5813" s="9"/>
      <c r="BP5813" s="9"/>
      <c r="BQ5813" s="9"/>
      <c r="BT5813" s="9"/>
      <c r="BU5813" s="9"/>
      <c r="BX5813" s="9"/>
      <c r="BY5813" s="9"/>
      <c r="CB5813" s="9"/>
      <c r="CC5813" s="9"/>
      <c r="CF5813" s="9"/>
      <c r="CG5813" s="9"/>
      <c r="CJ5813" s="9"/>
      <c r="CK5813" s="9"/>
      <c r="CN5813" s="9"/>
      <c r="CO5813" s="9"/>
      <c r="CP5813" s="9"/>
      <c r="CQ5813" s="9"/>
      <c r="CR5813" s="9"/>
      <c r="CS5813" s="9"/>
      <c r="CT5813" s="9"/>
      <c r="CU5813" s="9"/>
      <c r="CV5813" s="9"/>
      <c r="CW5813" s="9"/>
      <c r="CX5813" s="9"/>
      <c r="CY5813" s="9"/>
      <c r="CZ5813" s="9"/>
      <c r="DA5813" s="9"/>
      <c r="DB5813" s="9"/>
      <c r="DC5813" s="9"/>
      <c r="DD5813" s="9"/>
      <c r="DE5813" s="9"/>
      <c r="DF5813" s="9"/>
      <c r="DG5813" s="9"/>
      <c r="DH5813" s="9"/>
      <c r="DI5813" s="9"/>
      <c r="DJ5813" s="9"/>
      <c r="DK5813" s="9"/>
      <c r="DL5813" s="9"/>
      <c r="DM5813" s="9"/>
      <c r="DN5813" s="9"/>
      <c r="DO5813" s="9"/>
      <c r="DP5813" s="9"/>
      <c r="DQ5813" s="9"/>
      <c r="DR5813" s="9"/>
      <c r="DS5813" s="9"/>
      <c r="DT5813" s="9"/>
      <c r="DU5813" s="9"/>
      <c r="DV5813" s="9"/>
      <c r="DW5813" s="9"/>
      <c r="DX5813" s="9"/>
      <c r="DY5813" s="9"/>
      <c r="DZ5813" s="9"/>
      <c r="EA5813" s="9"/>
    </row>
    <row r="5814" spans="2:131" ht="19.5" customHeight="1" x14ac:dyDescent="0.25">
      <c r="B5814" s="9"/>
      <c r="D5814" s="9"/>
      <c r="G5814" s="9"/>
      <c r="R5814" s="9"/>
      <c r="S5814" s="9"/>
      <c r="T5814" s="9"/>
      <c r="U5814" s="9"/>
      <c r="V5814" s="9"/>
      <c r="W5814" s="9"/>
      <c r="X5814" s="9"/>
      <c r="Y5814" s="9"/>
      <c r="Z5814" s="9"/>
      <c r="AA5814" s="9"/>
      <c r="AB5814" s="9"/>
      <c r="AC5814" s="9"/>
      <c r="AD5814" s="9"/>
      <c r="AE5814" s="9"/>
      <c r="AF5814" s="55"/>
      <c r="AG5814" s="55"/>
      <c r="AH5814" s="9"/>
      <c r="AI5814" s="9"/>
      <c r="AJ5814" s="9"/>
      <c r="AK5814" s="9"/>
      <c r="AL5814" s="9"/>
      <c r="AM5814" s="9"/>
      <c r="AN5814" s="9"/>
      <c r="AO5814" s="9"/>
      <c r="AP5814" s="9"/>
      <c r="AQ5814" s="9"/>
      <c r="AR5814" s="9"/>
      <c r="AS5814" s="9"/>
      <c r="AT5814" s="9"/>
      <c r="AU5814" s="9"/>
      <c r="AV5814" s="9"/>
      <c r="AW5814" s="9"/>
      <c r="AX5814" s="9"/>
      <c r="AY5814" s="9"/>
      <c r="AZ5814" s="9"/>
      <c r="BA5814" s="9"/>
      <c r="BB5814" s="9"/>
      <c r="BC5814" s="9"/>
      <c r="BD5814" s="9"/>
      <c r="BE5814" s="9"/>
      <c r="BF5814" s="9"/>
      <c r="BG5814" s="9"/>
      <c r="BH5814" s="9"/>
      <c r="BI5814" s="9"/>
      <c r="BJ5814" s="9"/>
      <c r="BK5814" s="9"/>
      <c r="BL5814" s="9"/>
      <c r="BM5814" s="9"/>
      <c r="BN5814" s="9"/>
      <c r="BO5814" s="9"/>
      <c r="BP5814" s="9"/>
      <c r="BQ5814" s="9"/>
      <c r="BT5814" s="9"/>
      <c r="BU5814" s="9"/>
      <c r="BX5814" s="9"/>
      <c r="BY5814" s="9"/>
      <c r="CB5814" s="9"/>
      <c r="CC5814" s="9"/>
      <c r="CF5814" s="9"/>
      <c r="CG5814" s="9"/>
      <c r="CJ5814" s="9"/>
      <c r="CK5814" s="9"/>
      <c r="CN5814" s="9"/>
      <c r="CO5814" s="9"/>
      <c r="CP5814" s="9"/>
      <c r="CQ5814" s="9"/>
      <c r="CR5814" s="9"/>
      <c r="CS5814" s="9"/>
      <c r="CT5814" s="9"/>
      <c r="CU5814" s="9"/>
      <c r="CV5814" s="9"/>
      <c r="CW5814" s="9"/>
      <c r="CX5814" s="9"/>
      <c r="CY5814" s="9"/>
      <c r="CZ5814" s="9"/>
      <c r="DA5814" s="9"/>
      <c r="DB5814" s="9"/>
      <c r="DC5814" s="9"/>
      <c r="DD5814" s="9"/>
      <c r="DE5814" s="9"/>
      <c r="DF5814" s="9"/>
      <c r="DG5814" s="9"/>
      <c r="DH5814" s="9"/>
      <c r="DI5814" s="9"/>
      <c r="DJ5814" s="9"/>
      <c r="DK5814" s="9"/>
      <c r="DL5814" s="9"/>
      <c r="DM5814" s="9"/>
      <c r="DN5814" s="9"/>
      <c r="DO5814" s="9"/>
      <c r="DP5814" s="9"/>
      <c r="DQ5814" s="9"/>
      <c r="DR5814" s="9"/>
      <c r="DS5814" s="9"/>
      <c r="DT5814" s="9"/>
      <c r="DU5814" s="9"/>
      <c r="DV5814" s="9"/>
      <c r="DW5814" s="9"/>
      <c r="DX5814" s="9"/>
      <c r="DY5814" s="9"/>
      <c r="DZ5814" s="9"/>
      <c r="EA5814" s="9"/>
    </row>
    <row r="5815" spans="2:131" ht="19.5" customHeight="1" x14ac:dyDescent="0.25">
      <c r="B5815" s="9"/>
      <c r="D5815" s="9"/>
      <c r="G5815" s="9"/>
      <c r="R5815" s="9"/>
      <c r="S5815" s="9"/>
      <c r="T5815" s="9"/>
      <c r="U5815" s="9"/>
      <c r="V5815" s="9"/>
      <c r="W5815" s="9"/>
      <c r="X5815" s="9"/>
      <c r="Y5815" s="9"/>
      <c r="Z5815" s="9"/>
      <c r="AA5815" s="9"/>
      <c r="AB5815" s="9"/>
      <c r="AC5815" s="9"/>
      <c r="AD5815" s="9"/>
      <c r="AE5815" s="9"/>
      <c r="AF5815" s="55"/>
      <c r="AG5815" s="55"/>
      <c r="AH5815" s="9"/>
      <c r="AI5815" s="9"/>
      <c r="AJ5815" s="9"/>
      <c r="AK5815" s="9"/>
      <c r="AL5815" s="9"/>
      <c r="AM5815" s="9"/>
      <c r="AN5815" s="9"/>
      <c r="AO5815" s="9"/>
      <c r="AP5815" s="9"/>
      <c r="AQ5815" s="9"/>
      <c r="AR5815" s="9"/>
      <c r="AS5815" s="9"/>
      <c r="AT5815" s="9"/>
      <c r="AU5815" s="9"/>
      <c r="AV5815" s="9"/>
      <c r="AW5815" s="9"/>
      <c r="AX5815" s="9"/>
      <c r="AY5815" s="9"/>
      <c r="AZ5815" s="9"/>
      <c r="BA5815" s="9"/>
      <c r="BB5815" s="9"/>
      <c r="BC5815" s="9"/>
      <c r="BD5815" s="9"/>
      <c r="BE5815" s="9"/>
      <c r="BF5815" s="9"/>
      <c r="BG5815" s="9"/>
      <c r="BH5815" s="9"/>
      <c r="BI5815" s="9"/>
      <c r="BJ5815" s="9"/>
      <c r="BK5815" s="9"/>
      <c r="BL5815" s="9"/>
      <c r="BM5815" s="9"/>
      <c r="BN5815" s="9"/>
      <c r="BO5815" s="9"/>
      <c r="BP5815" s="9"/>
      <c r="BQ5815" s="9"/>
      <c r="BT5815" s="9"/>
      <c r="BU5815" s="9"/>
      <c r="BX5815" s="9"/>
      <c r="BY5815" s="9"/>
      <c r="CB5815" s="9"/>
      <c r="CC5815" s="9"/>
      <c r="CF5815" s="9"/>
      <c r="CG5815" s="9"/>
      <c r="CJ5815" s="9"/>
      <c r="CK5815" s="9"/>
      <c r="CN5815" s="9"/>
      <c r="CO5815" s="9"/>
      <c r="CP5815" s="9"/>
      <c r="CQ5815" s="9"/>
      <c r="CR5815" s="9"/>
      <c r="CS5815" s="9"/>
      <c r="CT5815" s="9"/>
      <c r="CU5815" s="9"/>
      <c r="CV5815" s="9"/>
      <c r="CW5815" s="9"/>
      <c r="CX5815" s="9"/>
      <c r="CY5815" s="9"/>
      <c r="CZ5815" s="9"/>
      <c r="DA5815" s="9"/>
      <c r="DB5815" s="9"/>
      <c r="DC5815" s="9"/>
      <c r="DD5815" s="9"/>
      <c r="DE5815" s="9"/>
      <c r="DF5815" s="9"/>
      <c r="DG5815" s="9"/>
      <c r="DH5815" s="9"/>
      <c r="DI5815" s="9"/>
      <c r="DJ5815" s="9"/>
      <c r="DK5815" s="9"/>
      <c r="DL5815" s="9"/>
      <c r="DM5815" s="9"/>
      <c r="DN5815" s="9"/>
      <c r="DO5815" s="9"/>
      <c r="DP5815" s="9"/>
      <c r="DQ5815" s="9"/>
      <c r="DR5815" s="9"/>
      <c r="DS5815" s="9"/>
      <c r="DT5815" s="9"/>
      <c r="DU5815" s="9"/>
      <c r="DV5815" s="9"/>
      <c r="DW5815" s="9"/>
      <c r="DX5815" s="9"/>
      <c r="DY5815" s="9"/>
      <c r="DZ5815" s="9"/>
      <c r="EA5815" s="9"/>
    </row>
    <row r="5816" spans="2:131" ht="19.5" customHeight="1" x14ac:dyDescent="0.25">
      <c r="B5816" s="9"/>
      <c r="D5816" s="9"/>
      <c r="G5816" s="9"/>
      <c r="R5816" s="9"/>
      <c r="S5816" s="9"/>
      <c r="T5816" s="9"/>
      <c r="U5816" s="9"/>
      <c r="V5816" s="9"/>
      <c r="W5816" s="9"/>
      <c r="X5816" s="9"/>
      <c r="Y5816" s="9"/>
      <c r="Z5816" s="9"/>
      <c r="AA5816" s="9"/>
      <c r="AB5816" s="9"/>
      <c r="AC5816" s="9"/>
      <c r="AD5816" s="9"/>
      <c r="AE5816" s="9"/>
      <c r="AF5816" s="55"/>
      <c r="AG5816" s="55"/>
      <c r="AH5816" s="9"/>
      <c r="AI5816" s="9"/>
      <c r="AJ5816" s="9"/>
      <c r="AK5816" s="9"/>
      <c r="AL5816" s="9"/>
      <c r="AM5816" s="9"/>
      <c r="AN5816" s="9"/>
      <c r="AO5816" s="9"/>
      <c r="AP5816" s="9"/>
      <c r="AQ5816" s="9"/>
      <c r="AR5816" s="9"/>
      <c r="AS5816" s="9"/>
      <c r="AT5816" s="9"/>
      <c r="AU5816" s="9"/>
      <c r="AV5816" s="9"/>
      <c r="AW5816" s="9"/>
      <c r="AX5816" s="9"/>
      <c r="AY5816" s="9"/>
      <c r="AZ5816" s="9"/>
      <c r="BA5816" s="9"/>
      <c r="BB5816" s="9"/>
      <c r="BC5816" s="9"/>
      <c r="BD5816" s="9"/>
      <c r="BE5816" s="9"/>
      <c r="BF5816" s="9"/>
      <c r="BG5816" s="9"/>
      <c r="BH5816" s="9"/>
      <c r="BI5816" s="9"/>
      <c r="BJ5816" s="9"/>
      <c r="BK5816" s="9"/>
      <c r="BL5816" s="9"/>
      <c r="BM5816" s="9"/>
      <c r="BN5816" s="9"/>
      <c r="BO5816" s="9"/>
      <c r="BP5816" s="9"/>
      <c r="BQ5816" s="9"/>
      <c r="BT5816" s="9"/>
      <c r="BU5816" s="9"/>
      <c r="BX5816" s="9"/>
      <c r="BY5816" s="9"/>
      <c r="CB5816" s="9"/>
      <c r="CC5816" s="9"/>
      <c r="CF5816" s="9"/>
      <c r="CG5816" s="9"/>
      <c r="CJ5816" s="9"/>
      <c r="CK5816" s="9"/>
      <c r="CN5816" s="9"/>
      <c r="CO5816" s="9"/>
      <c r="CP5816" s="9"/>
      <c r="CQ5816" s="9"/>
      <c r="CR5816" s="9"/>
      <c r="CS5816" s="9"/>
      <c r="CT5816" s="9"/>
      <c r="CU5816" s="9"/>
      <c r="CV5816" s="9"/>
      <c r="CW5816" s="9"/>
      <c r="CX5816" s="9"/>
      <c r="CY5816" s="9"/>
      <c r="CZ5816" s="9"/>
      <c r="DA5816" s="9"/>
      <c r="DB5816" s="9"/>
      <c r="DC5816" s="9"/>
      <c r="DD5816" s="9"/>
      <c r="DE5816" s="9"/>
      <c r="DF5816" s="9"/>
      <c r="DG5816" s="9"/>
      <c r="DH5816" s="9"/>
      <c r="DI5816" s="9"/>
      <c r="DJ5816" s="9"/>
      <c r="DK5816" s="9"/>
      <c r="DL5816" s="9"/>
      <c r="DM5816" s="9"/>
      <c r="DN5816" s="9"/>
      <c r="DO5816" s="9"/>
      <c r="DP5816" s="9"/>
      <c r="DQ5816" s="9"/>
      <c r="DR5816" s="9"/>
      <c r="DS5816" s="9"/>
      <c r="DT5816" s="9"/>
      <c r="DU5816" s="9"/>
      <c r="DV5816" s="9"/>
      <c r="DW5816" s="9"/>
      <c r="DX5816" s="9"/>
      <c r="DY5816" s="9"/>
      <c r="DZ5816" s="9"/>
      <c r="EA5816" s="9"/>
    </row>
    <row r="5817" spans="2:131" ht="19.5" customHeight="1" x14ac:dyDescent="0.25">
      <c r="B5817" s="9"/>
      <c r="D5817" s="9"/>
      <c r="G5817" s="9"/>
      <c r="R5817" s="9"/>
      <c r="S5817" s="9"/>
      <c r="T5817" s="9"/>
      <c r="U5817" s="9"/>
      <c r="V5817" s="9"/>
      <c r="W5817" s="9"/>
      <c r="X5817" s="9"/>
      <c r="Y5817" s="9"/>
      <c r="Z5817" s="9"/>
      <c r="AA5817" s="9"/>
      <c r="AB5817" s="9"/>
      <c r="AC5817" s="9"/>
      <c r="AD5817" s="9"/>
      <c r="AE5817" s="9"/>
      <c r="AF5817" s="55"/>
      <c r="AG5817" s="55"/>
      <c r="AH5817" s="9"/>
      <c r="AI5817" s="9"/>
      <c r="AJ5817" s="9"/>
      <c r="AK5817" s="9"/>
      <c r="AL5817" s="9"/>
      <c r="AM5817" s="9"/>
      <c r="AN5817" s="9"/>
      <c r="AO5817" s="9"/>
      <c r="AP5817" s="9"/>
      <c r="AQ5817" s="9"/>
      <c r="AR5817" s="9"/>
      <c r="AS5817" s="9"/>
      <c r="AT5817" s="9"/>
      <c r="AU5817" s="9"/>
      <c r="AV5817" s="9"/>
      <c r="AW5817" s="9"/>
      <c r="AX5817" s="9"/>
      <c r="AY5817" s="9"/>
      <c r="AZ5817" s="9"/>
      <c r="BA5817" s="9"/>
      <c r="BB5817" s="9"/>
      <c r="BC5817" s="9"/>
      <c r="BD5817" s="9"/>
      <c r="BE5817" s="9"/>
      <c r="BF5817" s="9"/>
      <c r="BG5817" s="9"/>
      <c r="BH5817" s="9"/>
      <c r="BI5817" s="9"/>
      <c r="BJ5817" s="9"/>
      <c r="BK5817" s="9"/>
      <c r="BL5817" s="9"/>
      <c r="BM5817" s="9"/>
      <c r="BN5817" s="9"/>
      <c r="BO5817" s="9"/>
      <c r="BP5817" s="9"/>
      <c r="BQ5817" s="9"/>
      <c r="BT5817" s="9"/>
      <c r="BU5817" s="9"/>
      <c r="BX5817" s="9"/>
      <c r="BY5817" s="9"/>
      <c r="CB5817" s="9"/>
      <c r="CC5817" s="9"/>
      <c r="CF5817" s="9"/>
      <c r="CG5817" s="9"/>
      <c r="CJ5817" s="9"/>
      <c r="CK5817" s="9"/>
      <c r="CN5817" s="9"/>
      <c r="CO5817" s="9"/>
      <c r="CP5817" s="9"/>
      <c r="CQ5817" s="9"/>
      <c r="CR5817" s="9"/>
      <c r="CS5817" s="9"/>
      <c r="CT5817" s="9"/>
      <c r="CU5817" s="9"/>
      <c r="CV5817" s="9"/>
      <c r="CW5817" s="9"/>
      <c r="CX5817" s="9"/>
      <c r="CY5817" s="9"/>
      <c r="CZ5817" s="9"/>
      <c r="DA5817" s="9"/>
      <c r="DB5817" s="9"/>
      <c r="DC5817" s="9"/>
      <c r="DD5817" s="9"/>
      <c r="DE5817" s="9"/>
      <c r="DF5817" s="9"/>
      <c r="DG5817" s="9"/>
      <c r="DH5817" s="9"/>
      <c r="DI5817" s="9"/>
      <c r="DJ5817" s="9"/>
      <c r="DK5817" s="9"/>
      <c r="DL5817" s="9"/>
      <c r="DM5817" s="9"/>
      <c r="DN5817" s="9"/>
      <c r="DO5817" s="9"/>
      <c r="DP5817" s="9"/>
      <c r="DQ5817" s="9"/>
      <c r="DR5817" s="9"/>
      <c r="DS5817" s="9"/>
      <c r="DT5817" s="9"/>
      <c r="DU5817" s="9"/>
      <c r="DV5817" s="9"/>
      <c r="DW5817" s="9"/>
      <c r="DX5817" s="9"/>
      <c r="DY5817" s="9"/>
      <c r="DZ5817" s="9"/>
      <c r="EA5817" s="9"/>
    </row>
    <row r="5818" spans="2:131" ht="19.5" customHeight="1" x14ac:dyDescent="0.25">
      <c r="B5818" s="9"/>
      <c r="D5818" s="9"/>
      <c r="G5818" s="9"/>
      <c r="R5818" s="9"/>
      <c r="S5818" s="9"/>
      <c r="T5818" s="9"/>
      <c r="U5818" s="9"/>
      <c r="V5818" s="9"/>
      <c r="W5818" s="9"/>
      <c r="X5818" s="9"/>
      <c r="Y5818" s="9"/>
      <c r="Z5818" s="9"/>
      <c r="AA5818" s="9"/>
      <c r="AB5818" s="9"/>
      <c r="AC5818" s="9"/>
      <c r="AD5818" s="9"/>
      <c r="AE5818" s="9"/>
      <c r="AF5818" s="55"/>
      <c r="AG5818" s="55"/>
      <c r="AH5818" s="9"/>
      <c r="AI5818" s="9"/>
      <c r="AJ5818" s="9"/>
      <c r="AK5818" s="9"/>
      <c r="AL5818" s="9"/>
      <c r="AM5818" s="9"/>
      <c r="AN5818" s="9"/>
      <c r="AO5818" s="9"/>
      <c r="AP5818" s="9"/>
      <c r="AQ5818" s="9"/>
      <c r="AR5818" s="9"/>
      <c r="AS5818" s="9"/>
      <c r="AT5818" s="9"/>
      <c r="AU5818" s="9"/>
      <c r="AV5818" s="9"/>
      <c r="AW5818" s="9"/>
      <c r="AX5818" s="9"/>
      <c r="AY5818" s="9"/>
      <c r="AZ5818" s="9"/>
      <c r="BA5818" s="9"/>
      <c r="BB5818" s="9"/>
      <c r="BC5818" s="9"/>
      <c r="BD5818" s="9"/>
      <c r="BE5818" s="9"/>
      <c r="BF5818" s="9"/>
      <c r="BG5818" s="9"/>
      <c r="BH5818" s="9"/>
      <c r="BI5818" s="9"/>
      <c r="BJ5818" s="9"/>
      <c r="BK5818" s="9"/>
      <c r="BL5818" s="9"/>
      <c r="BM5818" s="9"/>
      <c r="BN5818" s="9"/>
      <c r="BO5818" s="9"/>
      <c r="BP5818" s="9"/>
      <c r="BQ5818" s="9"/>
      <c r="BT5818" s="9"/>
      <c r="BU5818" s="9"/>
      <c r="BX5818" s="9"/>
      <c r="BY5818" s="9"/>
      <c r="CB5818" s="9"/>
      <c r="CC5818" s="9"/>
      <c r="CF5818" s="9"/>
      <c r="CG5818" s="9"/>
      <c r="CJ5818" s="9"/>
      <c r="CK5818" s="9"/>
      <c r="CN5818" s="9"/>
      <c r="CO5818" s="9"/>
      <c r="CP5818" s="9"/>
      <c r="CQ5818" s="9"/>
      <c r="CR5818" s="9"/>
      <c r="CS5818" s="9"/>
      <c r="CT5818" s="9"/>
      <c r="CU5818" s="9"/>
      <c r="CV5818" s="9"/>
      <c r="CW5818" s="9"/>
      <c r="CX5818" s="9"/>
      <c r="CY5818" s="9"/>
      <c r="CZ5818" s="9"/>
      <c r="DA5818" s="9"/>
      <c r="DB5818" s="9"/>
      <c r="DC5818" s="9"/>
      <c r="DD5818" s="9"/>
      <c r="DE5818" s="9"/>
      <c r="DF5818" s="9"/>
      <c r="DG5818" s="9"/>
      <c r="DH5818" s="9"/>
      <c r="DI5818" s="9"/>
      <c r="DJ5818" s="9"/>
      <c r="DK5818" s="9"/>
      <c r="DL5818" s="9"/>
      <c r="DM5818" s="9"/>
      <c r="DN5818" s="9"/>
      <c r="DO5818" s="9"/>
      <c r="DP5818" s="9"/>
      <c r="DQ5818" s="9"/>
      <c r="DR5818" s="9"/>
      <c r="DS5818" s="9"/>
      <c r="DT5818" s="9"/>
      <c r="DU5818" s="9"/>
      <c r="DV5818" s="9"/>
      <c r="DW5818" s="9"/>
      <c r="DX5818" s="9"/>
      <c r="DY5818" s="9"/>
      <c r="DZ5818" s="9"/>
      <c r="EA5818" s="9"/>
    </row>
    <row r="5819" spans="2:131" ht="19.5" customHeight="1" x14ac:dyDescent="0.25">
      <c r="B5819" s="9"/>
      <c r="D5819" s="9"/>
      <c r="G5819" s="9"/>
      <c r="R5819" s="9"/>
      <c r="S5819" s="9"/>
      <c r="T5819" s="9"/>
      <c r="U5819" s="9"/>
      <c r="V5819" s="9"/>
      <c r="W5819" s="9"/>
      <c r="X5819" s="9"/>
      <c r="Y5819" s="9"/>
      <c r="Z5819" s="9"/>
      <c r="AA5819" s="9"/>
      <c r="AB5819" s="9"/>
      <c r="AC5819" s="9"/>
      <c r="AD5819" s="9"/>
      <c r="AE5819" s="9"/>
      <c r="AF5819" s="55"/>
      <c r="AG5819" s="55"/>
      <c r="AH5819" s="9"/>
      <c r="AI5819" s="9"/>
      <c r="AJ5819" s="9"/>
      <c r="AK5819" s="9"/>
      <c r="AL5819" s="9"/>
      <c r="AM5819" s="9"/>
      <c r="AN5819" s="9"/>
      <c r="AO5819" s="9"/>
      <c r="AP5819" s="9"/>
      <c r="AQ5819" s="9"/>
      <c r="AR5819" s="9"/>
      <c r="AS5819" s="9"/>
      <c r="AT5819" s="9"/>
      <c r="AU5819" s="9"/>
      <c r="AV5819" s="9"/>
      <c r="AW5819" s="9"/>
      <c r="AX5819" s="9"/>
      <c r="AY5819" s="9"/>
      <c r="AZ5819" s="9"/>
      <c r="BA5819" s="9"/>
      <c r="BB5819" s="9"/>
      <c r="BC5819" s="9"/>
      <c r="BD5819" s="9"/>
      <c r="BE5819" s="9"/>
      <c r="BF5819" s="9"/>
      <c r="BG5819" s="9"/>
      <c r="BH5819" s="9"/>
      <c r="BI5819" s="9"/>
      <c r="BJ5819" s="9"/>
      <c r="BK5819" s="9"/>
      <c r="BL5819" s="9"/>
      <c r="BM5819" s="9"/>
      <c r="BN5819" s="9"/>
      <c r="BO5819" s="9"/>
      <c r="BP5819" s="9"/>
      <c r="BQ5819" s="9"/>
      <c r="BT5819" s="9"/>
      <c r="BU5819" s="9"/>
      <c r="BX5819" s="9"/>
      <c r="BY5819" s="9"/>
      <c r="CB5819" s="9"/>
      <c r="CC5819" s="9"/>
      <c r="CF5819" s="9"/>
      <c r="CG5819" s="9"/>
      <c r="CJ5819" s="9"/>
      <c r="CK5819" s="9"/>
      <c r="CN5819" s="9"/>
      <c r="CO5819" s="9"/>
      <c r="CP5819" s="9"/>
      <c r="CQ5819" s="9"/>
      <c r="CR5819" s="9"/>
      <c r="CS5819" s="9"/>
      <c r="CT5819" s="9"/>
      <c r="CU5819" s="9"/>
      <c r="CV5819" s="9"/>
      <c r="CW5819" s="9"/>
      <c r="CX5819" s="9"/>
      <c r="CY5819" s="9"/>
      <c r="CZ5819" s="9"/>
      <c r="DA5819" s="9"/>
      <c r="DB5819" s="9"/>
      <c r="DC5819" s="9"/>
      <c r="DD5819" s="9"/>
      <c r="DE5819" s="9"/>
      <c r="DF5819" s="9"/>
      <c r="DG5819" s="9"/>
      <c r="DH5819" s="9"/>
      <c r="DI5819" s="9"/>
      <c r="DJ5819" s="9"/>
      <c r="DK5819" s="9"/>
      <c r="DL5819" s="9"/>
      <c r="DM5819" s="9"/>
      <c r="DN5819" s="9"/>
      <c r="DO5819" s="9"/>
      <c r="DP5819" s="9"/>
      <c r="DQ5819" s="9"/>
      <c r="DR5819" s="9"/>
      <c r="DS5819" s="9"/>
      <c r="DT5819" s="9"/>
      <c r="DU5819" s="9"/>
      <c r="DV5819" s="9"/>
      <c r="DW5819" s="9"/>
      <c r="DX5819" s="9"/>
      <c r="DY5819" s="9"/>
      <c r="DZ5819" s="9"/>
      <c r="EA5819" s="9"/>
    </row>
    <row r="5820" spans="2:131" ht="19.5" customHeight="1" x14ac:dyDescent="0.25">
      <c r="B5820" s="9"/>
      <c r="D5820" s="9"/>
      <c r="G5820" s="9"/>
      <c r="R5820" s="9"/>
      <c r="S5820" s="9"/>
      <c r="T5820" s="9"/>
      <c r="U5820" s="9"/>
      <c r="V5820" s="9"/>
      <c r="W5820" s="9"/>
      <c r="X5820" s="9"/>
      <c r="Y5820" s="9"/>
      <c r="Z5820" s="9"/>
      <c r="AA5820" s="9"/>
      <c r="AB5820" s="9"/>
      <c r="AC5820" s="9"/>
      <c r="AD5820" s="9"/>
      <c r="AE5820" s="9"/>
      <c r="AF5820" s="55"/>
      <c r="AG5820" s="55"/>
      <c r="AH5820" s="9"/>
      <c r="AI5820" s="9"/>
      <c r="AJ5820" s="9"/>
      <c r="AK5820" s="9"/>
      <c r="AL5820" s="9"/>
      <c r="AM5820" s="9"/>
      <c r="AN5820" s="9"/>
      <c r="AO5820" s="9"/>
      <c r="AP5820" s="9"/>
      <c r="AQ5820" s="9"/>
      <c r="AR5820" s="9"/>
      <c r="AS5820" s="9"/>
      <c r="AT5820" s="9"/>
      <c r="AU5820" s="9"/>
      <c r="AV5820" s="9"/>
      <c r="AW5820" s="9"/>
      <c r="AX5820" s="9"/>
      <c r="AY5820" s="9"/>
      <c r="AZ5820" s="9"/>
      <c r="BA5820" s="9"/>
      <c r="BB5820" s="9"/>
      <c r="BC5820" s="9"/>
      <c r="BD5820" s="9"/>
      <c r="BE5820" s="9"/>
      <c r="BF5820" s="9"/>
      <c r="BG5820" s="9"/>
      <c r="BH5820" s="9"/>
      <c r="BI5820" s="9"/>
      <c r="BJ5820" s="9"/>
      <c r="BK5820" s="9"/>
      <c r="BL5820" s="9"/>
      <c r="BM5820" s="9"/>
      <c r="BN5820" s="9"/>
      <c r="BO5820" s="9"/>
      <c r="BP5820" s="9"/>
      <c r="BQ5820" s="9"/>
      <c r="BT5820" s="9"/>
      <c r="BU5820" s="9"/>
      <c r="BX5820" s="9"/>
      <c r="BY5820" s="9"/>
      <c r="CB5820" s="9"/>
      <c r="CC5820" s="9"/>
      <c r="CF5820" s="9"/>
      <c r="CG5820" s="9"/>
      <c r="CJ5820" s="9"/>
      <c r="CK5820" s="9"/>
      <c r="CN5820" s="9"/>
      <c r="CO5820" s="9"/>
      <c r="CP5820" s="9"/>
      <c r="CQ5820" s="9"/>
      <c r="CR5820" s="9"/>
      <c r="CS5820" s="9"/>
      <c r="CT5820" s="9"/>
      <c r="CU5820" s="9"/>
      <c r="CV5820" s="9"/>
      <c r="CW5820" s="9"/>
      <c r="CX5820" s="9"/>
      <c r="CY5820" s="9"/>
      <c r="CZ5820" s="9"/>
      <c r="DA5820" s="9"/>
      <c r="DB5820" s="9"/>
      <c r="DC5820" s="9"/>
      <c r="DD5820" s="9"/>
      <c r="DE5820" s="9"/>
      <c r="DF5820" s="9"/>
      <c r="DG5820" s="9"/>
      <c r="DH5820" s="9"/>
      <c r="DI5820" s="9"/>
      <c r="DJ5820" s="9"/>
      <c r="DK5820" s="9"/>
      <c r="DL5820" s="9"/>
      <c r="DM5820" s="9"/>
      <c r="DN5820" s="9"/>
      <c r="DO5820" s="9"/>
      <c r="DP5820" s="9"/>
      <c r="DQ5820" s="9"/>
      <c r="DR5820" s="9"/>
      <c r="DS5820" s="9"/>
      <c r="DT5820" s="9"/>
      <c r="DU5820" s="9"/>
      <c r="DV5820" s="9"/>
      <c r="DW5820" s="9"/>
      <c r="DX5820" s="9"/>
      <c r="DY5820" s="9"/>
      <c r="DZ5820" s="9"/>
      <c r="EA5820" s="9"/>
    </row>
    <row r="5821" spans="2:131" ht="19.5" customHeight="1" x14ac:dyDescent="0.25">
      <c r="B5821" s="9"/>
      <c r="D5821" s="9"/>
      <c r="G5821" s="9"/>
      <c r="R5821" s="9"/>
      <c r="S5821" s="9"/>
      <c r="T5821" s="9"/>
      <c r="U5821" s="9"/>
      <c r="V5821" s="9"/>
      <c r="W5821" s="9"/>
      <c r="X5821" s="9"/>
      <c r="Y5821" s="9"/>
      <c r="Z5821" s="9"/>
      <c r="AA5821" s="9"/>
      <c r="AB5821" s="9"/>
      <c r="AC5821" s="9"/>
      <c r="AD5821" s="9"/>
      <c r="AE5821" s="9"/>
      <c r="AF5821" s="55"/>
      <c r="AG5821" s="55"/>
      <c r="AH5821" s="9"/>
      <c r="AI5821" s="9"/>
      <c r="AJ5821" s="9"/>
      <c r="AK5821" s="9"/>
      <c r="AL5821" s="9"/>
      <c r="AM5821" s="9"/>
      <c r="AN5821" s="9"/>
      <c r="AO5821" s="9"/>
      <c r="AP5821" s="9"/>
      <c r="AQ5821" s="9"/>
      <c r="AR5821" s="9"/>
      <c r="AS5821" s="9"/>
      <c r="AT5821" s="9"/>
      <c r="AU5821" s="9"/>
      <c r="AV5821" s="9"/>
      <c r="AW5821" s="9"/>
      <c r="AX5821" s="9"/>
      <c r="AY5821" s="9"/>
      <c r="AZ5821" s="9"/>
      <c r="BA5821" s="9"/>
      <c r="BB5821" s="9"/>
      <c r="BC5821" s="9"/>
      <c r="BD5821" s="9"/>
      <c r="BE5821" s="9"/>
      <c r="BF5821" s="9"/>
      <c r="BG5821" s="9"/>
      <c r="BH5821" s="9"/>
      <c r="BI5821" s="9"/>
      <c r="BJ5821" s="9"/>
      <c r="BK5821" s="9"/>
      <c r="BL5821" s="9"/>
      <c r="BM5821" s="9"/>
      <c r="BN5821" s="9"/>
      <c r="BO5821" s="9"/>
      <c r="BP5821" s="9"/>
      <c r="BQ5821" s="9"/>
      <c r="BT5821" s="9"/>
      <c r="BU5821" s="9"/>
      <c r="BX5821" s="9"/>
      <c r="BY5821" s="9"/>
      <c r="CB5821" s="9"/>
      <c r="CC5821" s="9"/>
      <c r="CF5821" s="9"/>
      <c r="CG5821" s="9"/>
      <c r="CJ5821" s="9"/>
      <c r="CK5821" s="9"/>
      <c r="CN5821" s="9"/>
      <c r="CO5821" s="9"/>
      <c r="CP5821" s="9"/>
      <c r="CQ5821" s="9"/>
      <c r="CR5821" s="9"/>
      <c r="CS5821" s="9"/>
      <c r="CT5821" s="9"/>
      <c r="CU5821" s="9"/>
      <c r="CV5821" s="9"/>
      <c r="CW5821" s="9"/>
      <c r="CX5821" s="9"/>
      <c r="CY5821" s="9"/>
      <c r="CZ5821" s="9"/>
      <c r="DA5821" s="9"/>
      <c r="DB5821" s="9"/>
      <c r="DC5821" s="9"/>
      <c r="DD5821" s="9"/>
      <c r="DE5821" s="9"/>
      <c r="DF5821" s="9"/>
      <c r="DG5821" s="9"/>
      <c r="DH5821" s="9"/>
      <c r="DI5821" s="9"/>
      <c r="DJ5821" s="9"/>
      <c r="DK5821" s="9"/>
      <c r="DL5821" s="9"/>
      <c r="DM5821" s="9"/>
      <c r="DN5821" s="9"/>
      <c r="DO5821" s="9"/>
      <c r="DP5821" s="9"/>
      <c r="DQ5821" s="9"/>
      <c r="DR5821" s="9"/>
      <c r="DS5821" s="9"/>
      <c r="DT5821" s="9"/>
      <c r="DU5821" s="9"/>
      <c r="DV5821" s="9"/>
      <c r="DW5821" s="9"/>
      <c r="DX5821" s="9"/>
      <c r="DY5821" s="9"/>
      <c r="DZ5821" s="9"/>
      <c r="EA5821" s="9"/>
    </row>
    <row r="5822" spans="2:131" ht="19.5" customHeight="1" x14ac:dyDescent="0.25">
      <c r="B5822" s="9"/>
      <c r="D5822" s="9"/>
      <c r="G5822" s="9"/>
      <c r="R5822" s="9"/>
      <c r="S5822" s="9"/>
      <c r="T5822" s="9"/>
      <c r="U5822" s="9"/>
      <c r="V5822" s="9"/>
      <c r="W5822" s="9"/>
      <c r="X5822" s="9"/>
      <c r="Y5822" s="9"/>
      <c r="Z5822" s="9"/>
      <c r="AA5822" s="9"/>
      <c r="AB5822" s="9"/>
      <c r="AC5822" s="9"/>
      <c r="AD5822" s="9"/>
      <c r="AE5822" s="9"/>
      <c r="AF5822" s="55"/>
      <c r="AG5822" s="55"/>
      <c r="AH5822" s="9"/>
      <c r="AI5822" s="9"/>
      <c r="AJ5822" s="9"/>
      <c r="AK5822" s="9"/>
      <c r="AL5822" s="9"/>
      <c r="AM5822" s="9"/>
      <c r="AN5822" s="9"/>
      <c r="AO5822" s="9"/>
      <c r="AP5822" s="9"/>
      <c r="AQ5822" s="9"/>
      <c r="AR5822" s="9"/>
      <c r="AS5822" s="9"/>
      <c r="AT5822" s="9"/>
      <c r="AU5822" s="9"/>
      <c r="AV5822" s="9"/>
      <c r="AW5822" s="9"/>
      <c r="AX5822" s="9"/>
      <c r="AY5822" s="9"/>
      <c r="AZ5822" s="9"/>
      <c r="BA5822" s="9"/>
      <c r="BB5822" s="9"/>
      <c r="BC5822" s="9"/>
      <c r="BD5822" s="9"/>
      <c r="BE5822" s="9"/>
      <c r="BF5822" s="9"/>
      <c r="BG5822" s="9"/>
      <c r="BH5822" s="9"/>
      <c r="BI5822" s="9"/>
      <c r="BJ5822" s="9"/>
      <c r="BK5822" s="9"/>
      <c r="BL5822" s="9"/>
      <c r="BM5822" s="9"/>
      <c r="BN5822" s="9"/>
      <c r="BO5822" s="9"/>
      <c r="BP5822" s="9"/>
      <c r="BQ5822" s="9"/>
      <c r="BT5822" s="9"/>
      <c r="BU5822" s="9"/>
      <c r="BX5822" s="9"/>
      <c r="BY5822" s="9"/>
      <c r="CB5822" s="9"/>
      <c r="CC5822" s="9"/>
      <c r="CF5822" s="9"/>
      <c r="CG5822" s="9"/>
      <c r="CJ5822" s="9"/>
      <c r="CK5822" s="9"/>
      <c r="CN5822" s="9"/>
      <c r="CO5822" s="9"/>
      <c r="CP5822" s="9"/>
      <c r="CQ5822" s="9"/>
      <c r="CR5822" s="9"/>
      <c r="CS5822" s="9"/>
      <c r="CT5822" s="9"/>
      <c r="CU5822" s="9"/>
      <c r="CV5822" s="9"/>
      <c r="CW5822" s="9"/>
      <c r="CX5822" s="9"/>
      <c r="CY5822" s="9"/>
      <c r="CZ5822" s="9"/>
      <c r="DA5822" s="9"/>
      <c r="DB5822" s="9"/>
      <c r="DC5822" s="9"/>
      <c r="DD5822" s="9"/>
      <c r="DE5822" s="9"/>
      <c r="DF5822" s="9"/>
      <c r="DG5822" s="9"/>
      <c r="DH5822" s="9"/>
      <c r="DI5822" s="9"/>
      <c r="DJ5822" s="9"/>
      <c r="DK5822" s="9"/>
      <c r="DL5822" s="9"/>
      <c r="DM5822" s="9"/>
      <c r="DN5822" s="9"/>
      <c r="DO5822" s="9"/>
      <c r="DP5822" s="9"/>
      <c r="DQ5822" s="9"/>
      <c r="DR5822" s="9"/>
      <c r="DS5822" s="9"/>
      <c r="DT5822" s="9"/>
      <c r="DU5822" s="9"/>
      <c r="DV5822" s="9"/>
      <c r="DW5822" s="9"/>
      <c r="DX5822" s="9"/>
      <c r="DY5822" s="9"/>
      <c r="DZ5822" s="9"/>
      <c r="EA5822" s="9"/>
    </row>
    <row r="5823" spans="2:131" ht="19.5" customHeight="1" x14ac:dyDescent="0.25">
      <c r="B5823" s="9"/>
      <c r="D5823" s="9"/>
      <c r="G5823" s="9"/>
      <c r="R5823" s="9"/>
      <c r="S5823" s="9"/>
      <c r="T5823" s="9"/>
      <c r="U5823" s="9"/>
      <c r="V5823" s="9"/>
      <c r="W5823" s="9"/>
      <c r="X5823" s="9"/>
      <c r="Y5823" s="9"/>
      <c r="Z5823" s="9"/>
      <c r="AA5823" s="9"/>
      <c r="AB5823" s="9"/>
      <c r="AC5823" s="9"/>
      <c r="AD5823" s="9"/>
      <c r="AE5823" s="9"/>
      <c r="AF5823" s="55"/>
      <c r="AG5823" s="55"/>
      <c r="AH5823" s="9"/>
      <c r="AI5823" s="9"/>
      <c r="AJ5823" s="9"/>
      <c r="AK5823" s="9"/>
      <c r="AL5823" s="9"/>
      <c r="AM5823" s="9"/>
      <c r="AN5823" s="9"/>
      <c r="AO5823" s="9"/>
      <c r="AP5823" s="9"/>
      <c r="AQ5823" s="9"/>
      <c r="AR5823" s="9"/>
      <c r="AS5823" s="9"/>
      <c r="AT5823" s="9"/>
      <c r="AU5823" s="9"/>
      <c r="AV5823" s="9"/>
      <c r="AW5823" s="9"/>
      <c r="AX5823" s="9"/>
      <c r="AY5823" s="9"/>
      <c r="AZ5823" s="9"/>
      <c r="BA5823" s="9"/>
      <c r="BB5823" s="9"/>
      <c r="BC5823" s="9"/>
      <c r="BD5823" s="9"/>
      <c r="BE5823" s="9"/>
      <c r="BF5823" s="9"/>
      <c r="BG5823" s="9"/>
      <c r="BH5823" s="9"/>
      <c r="BI5823" s="9"/>
      <c r="BJ5823" s="9"/>
      <c r="BK5823" s="9"/>
      <c r="BL5823" s="9"/>
      <c r="BM5823" s="9"/>
      <c r="BN5823" s="9"/>
      <c r="BO5823" s="9"/>
      <c r="BP5823" s="9"/>
      <c r="BQ5823" s="9"/>
      <c r="BT5823" s="9"/>
      <c r="BU5823" s="9"/>
      <c r="BX5823" s="9"/>
      <c r="BY5823" s="9"/>
      <c r="CB5823" s="9"/>
      <c r="CC5823" s="9"/>
      <c r="CF5823" s="9"/>
      <c r="CG5823" s="9"/>
      <c r="CJ5823" s="9"/>
      <c r="CK5823" s="9"/>
      <c r="CN5823" s="9"/>
      <c r="CO5823" s="9"/>
      <c r="CP5823" s="9"/>
      <c r="CQ5823" s="9"/>
      <c r="CR5823" s="9"/>
      <c r="CS5823" s="9"/>
      <c r="CT5823" s="9"/>
      <c r="CU5823" s="9"/>
      <c r="CV5823" s="9"/>
      <c r="CW5823" s="9"/>
      <c r="CX5823" s="9"/>
      <c r="CY5823" s="9"/>
      <c r="CZ5823" s="9"/>
      <c r="DA5823" s="9"/>
      <c r="DB5823" s="9"/>
      <c r="DC5823" s="9"/>
      <c r="DD5823" s="9"/>
      <c r="DE5823" s="9"/>
      <c r="DF5823" s="9"/>
      <c r="DG5823" s="9"/>
      <c r="DH5823" s="9"/>
      <c r="DI5823" s="9"/>
      <c r="DJ5823" s="9"/>
      <c r="DK5823" s="9"/>
      <c r="DL5823" s="9"/>
      <c r="DM5823" s="9"/>
      <c r="DN5823" s="9"/>
      <c r="DO5823" s="9"/>
      <c r="DP5823" s="9"/>
      <c r="DQ5823" s="9"/>
      <c r="DR5823" s="9"/>
      <c r="DS5823" s="9"/>
      <c r="DT5823" s="9"/>
      <c r="DU5823" s="9"/>
      <c r="DV5823" s="9"/>
      <c r="DW5823" s="9"/>
      <c r="DX5823" s="9"/>
      <c r="DY5823" s="9"/>
      <c r="DZ5823" s="9"/>
      <c r="EA5823" s="9"/>
    </row>
    <row r="5824" spans="2:131" ht="19.5" customHeight="1" x14ac:dyDescent="0.25">
      <c r="B5824" s="9"/>
      <c r="D5824" s="9"/>
      <c r="G5824" s="9"/>
      <c r="R5824" s="9"/>
      <c r="S5824" s="9"/>
      <c r="T5824" s="9"/>
      <c r="U5824" s="9"/>
      <c r="V5824" s="9"/>
      <c r="W5824" s="9"/>
      <c r="X5824" s="9"/>
      <c r="Y5824" s="9"/>
      <c r="Z5824" s="9"/>
      <c r="AA5824" s="9"/>
      <c r="AB5824" s="9"/>
      <c r="AC5824" s="9"/>
      <c r="AD5824" s="9"/>
      <c r="AE5824" s="9"/>
      <c r="AF5824" s="55"/>
      <c r="AG5824" s="55"/>
      <c r="AH5824" s="9"/>
      <c r="AI5824" s="9"/>
      <c r="AJ5824" s="9"/>
      <c r="AK5824" s="9"/>
      <c r="AL5824" s="9"/>
      <c r="AM5824" s="9"/>
      <c r="AN5824" s="9"/>
      <c r="AO5824" s="9"/>
      <c r="AP5824" s="9"/>
      <c r="AQ5824" s="9"/>
      <c r="AR5824" s="9"/>
      <c r="AS5824" s="9"/>
      <c r="AT5824" s="9"/>
      <c r="AU5824" s="9"/>
      <c r="AV5824" s="9"/>
      <c r="AW5824" s="9"/>
      <c r="AX5824" s="9"/>
      <c r="AY5824" s="9"/>
      <c r="AZ5824" s="9"/>
      <c r="BA5824" s="9"/>
      <c r="BB5824" s="9"/>
      <c r="BC5824" s="9"/>
      <c r="BD5824" s="9"/>
      <c r="BE5824" s="9"/>
      <c r="BF5824" s="9"/>
      <c r="BG5824" s="9"/>
      <c r="BH5824" s="9"/>
      <c r="BI5824" s="9"/>
      <c r="BJ5824" s="9"/>
      <c r="BK5824" s="9"/>
      <c r="BL5824" s="9"/>
      <c r="BM5824" s="9"/>
      <c r="BN5824" s="9"/>
      <c r="BO5824" s="9"/>
      <c r="BP5824" s="9"/>
      <c r="BQ5824" s="9"/>
      <c r="BT5824" s="9"/>
      <c r="BU5824" s="9"/>
      <c r="BX5824" s="9"/>
      <c r="BY5824" s="9"/>
      <c r="CB5824" s="9"/>
      <c r="CC5824" s="9"/>
      <c r="CF5824" s="9"/>
      <c r="CG5824" s="9"/>
      <c r="CJ5824" s="9"/>
      <c r="CK5824" s="9"/>
      <c r="CN5824" s="9"/>
      <c r="CO5824" s="9"/>
      <c r="CP5824" s="9"/>
      <c r="CQ5824" s="9"/>
      <c r="CR5824" s="9"/>
      <c r="CS5824" s="9"/>
      <c r="CT5824" s="9"/>
      <c r="CU5824" s="9"/>
      <c r="CV5824" s="9"/>
      <c r="CW5824" s="9"/>
      <c r="CX5824" s="9"/>
      <c r="CY5824" s="9"/>
      <c r="CZ5824" s="9"/>
      <c r="DA5824" s="9"/>
      <c r="DB5824" s="9"/>
      <c r="DC5824" s="9"/>
      <c r="DD5824" s="9"/>
      <c r="DE5824" s="9"/>
      <c r="DF5824" s="9"/>
      <c r="DG5824" s="9"/>
      <c r="DH5824" s="9"/>
      <c r="DI5824" s="9"/>
      <c r="DJ5824" s="9"/>
      <c r="DK5824" s="9"/>
      <c r="DL5824" s="9"/>
      <c r="DM5824" s="9"/>
      <c r="DN5824" s="9"/>
      <c r="DO5824" s="9"/>
      <c r="DP5824" s="9"/>
      <c r="DQ5824" s="9"/>
      <c r="DR5824" s="9"/>
      <c r="DS5824" s="9"/>
      <c r="DT5824" s="9"/>
      <c r="DU5824" s="9"/>
      <c r="DV5824" s="9"/>
      <c r="DW5824" s="9"/>
      <c r="DX5824" s="9"/>
      <c r="DY5824" s="9"/>
      <c r="DZ5824" s="9"/>
      <c r="EA5824" s="9"/>
    </row>
    <row r="5825" spans="2:131" ht="19.5" customHeight="1" x14ac:dyDescent="0.25">
      <c r="B5825" s="9"/>
      <c r="D5825" s="9"/>
      <c r="G5825" s="9"/>
      <c r="R5825" s="9"/>
      <c r="S5825" s="9"/>
      <c r="T5825" s="9"/>
      <c r="U5825" s="9"/>
      <c r="V5825" s="9"/>
      <c r="W5825" s="9"/>
      <c r="X5825" s="9"/>
      <c r="Y5825" s="9"/>
      <c r="Z5825" s="9"/>
      <c r="AA5825" s="9"/>
      <c r="AB5825" s="9"/>
      <c r="AC5825" s="9"/>
      <c r="AD5825" s="9"/>
      <c r="AE5825" s="9"/>
      <c r="AF5825" s="55"/>
      <c r="AG5825" s="55"/>
      <c r="AH5825" s="9"/>
      <c r="AI5825" s="9"/>
      <c r="AJ5825" s="9"/>
      <c r="AK5825" s="9"/>
      <c r="AL5825" s="9"/>
      <c r="AM5825" s="9"/>
      <c r="AN5825" s="9"/>
      <c r="AO5825" s="9"/>
      <c r="AP5825" s="9"/>
      <c r="AQ5825" s="9"/>
      <c r="AR5825" s="9"/>
      <c r="AS5825" s="9"/>
      <c r="AT5825" s="9"/>
      <c r="AU5825" s="9"/>
      <c r="AV5825" s="9"/>
      <c r="AW5825" s="9"/>
      <c r="AX5825" s="9"/>
      <c r="AY5825" s="9"/>
      <c r="AZ5825" s="9"/>
      <c r="BA5825" s="9"/>
      <c r="BB5825" s="9"/>
      <c r="BC5825" s="9"/>
      <c r="BD5825" s="9"/>
      <c r="BE5825" s="9"/>
      <c r="BF5825" s="9"/>
      <c r="BG5825" s="9"/>
      <c r="BH5825" s="9"/>
      <c r="BI5825" s="9"/>
      <c r="BJ5825" s="9"/>
      <c r="BK5825" s="9"/>
      <c r="BL5825" s="9"/>
      <c r="BM5825" s="9"/>
      <c r="BN5825" s="9"/>
      <c r="BO5825" s="9"/>
      <c r="BP5825" s="9"/>
      <c r="BQ5825" s="9"/>
      <c r="BT5825" s="9"/>
      <c r="BU5825" s="9"/>
      <c r="BX5825" s="9"/>
      <c r="BY5825" s="9"/>
      <c r="CB5825" s="9"/>
      <c r="CC5825" s="9"/>
      <c r="CF5825" s="9"/>
      <c r="CG5825" s="9"/>
      <c r="CJ5825" s="9"/>
      <c r="CK5825" s="9"/>
      <c r="CN5825" s="9"/>
      <c r="CO5825" s="9"/>
      <c r="CP5825" s="9"/>
      <c r="CQ5825" s="9"/>
      <c r="CR5825" s="9"/>
      <c r="CS5825" s="9"/>
      <c r="CT5825" s="9"/>
      <c r="CU5825" s="9"/>
      <c r="CV5825" s="9"/>
      <c r="CW5825" s="9"/>
      <c r="CX5825" s="9"/>
      <c r="CY5825" s="9"/>
      <c r="CZ5825" s="9"/>
      <c r="DA5825" s="9"/>
      <c r="DB5825" s="9"/>
      <c r="DC5825" s="9"/>
      <c r="DD5825" s="9"/>
      <c r="DE5825" s="9"/>
      <c r="DF5825" s="9"/>
      <c r="DG5825" s="9"/>
      <c r="DH5825" s="9"/>
      <c r="DI5825" s="9"/>
      <c r="DJ5825" s="9"/>
      <c r="DK5825" s="9"/>
      <c r="DL5825" s="9"/>
      <c r="DM5825" s="9"/>
      <c r="DN5825" s="9"/>
      <c r="DO5825" s="9"/>
      <c r="DP5825" s="9"/>
      <c r="DQ5825" s="9"/>
      <c r="DR5825" s="9"/>
      <c r="DS5825" s="9"/>
      <c r="DT5825" s="9"/>
      <c r="DU5825" s="9"/>
      <c r="DV5825" s="9"/>
      <c r="DW5825" s="9"/>
      <c r="DX5825" s="9"/>
      <c r="DY5825" s="9"/>
      <c r="DZ5825" s="9"/>
      <c r="EA5825" s="9"/>
    </row>
    <row r="5826" spans="2:131" ht="19.5" customHeight="1" x14ac:dyDescent="0.25">
      <c r="B5826" s="9"/>
      <c r="D5826" s="9"/>
      <c r="G5826" s="9"/>
      <c r="R5826" s="9"/>
      <c r="S5826" s="9"/>
      <c r="T5826" s="9"/>
      <c r="U5826" s="9"/>
      <c r="V5826" s="9"/>
      <c r="W5826" s="9"/>
      <c r="X5826" s="9"/>
      <c r="Y5826" s="9"/>
      <c r="Z5826" s="9"/>
      <c r="AA5826" s="9"/>
      <c r="AB5826" s="9"/>
      <c r="AC5826" s="9"/>
      <c r="AD5826" s="9"/>
      <c r="AE5826" s="9"/>
      <c r="AF5826" s="55"/>
      <c r="AG5826" s="55"/>
      <c r="AH5826" s="9"/>
      <c r="AI5826" s="9"/>
      <c r="AJ5826" s="9"/>
      <c r="AK5826" s="9"/>
      <c r="AL5826" s="9"/>
      <c r="AM5826" s="9"/>
      <c r="AN5826" s="9"/>
      <c r="AO5826" s="9"/>
      <c r="AP5826" s="9"/>
      <c r="AQ5826" s="9"/>
      <c r="AR5826" s="9"/>
      <c r="AS5826" s="9"/>
      <c r="AT5826" s="9"/>
      <c r="AU5826" s="9"/>
      <c r="AV5826" s="9"/>
      <c r="AW5826" s="9"/>
      <c r="AX5826" s="9"/>
      <c r="AY5826" s="9"/>
      <c r="AZ5826" s="9"/>
      <c r="BA5826" s="9"/>
      <c r="BB5826" s="9"/>
      <c r="BC5826" s="9"/>
      <c r="BD5826" s="9"/>
      <c r="BE5826" s="9"/>
      <c r="BF5826" s="9"/>
      <c r="BG5826" s="9"/>
      <c r="BH5826" s="9"/>
      <c r="BI5826" s="9"/>
      <c r="BJ5826" s="9"/>
      <c r="BK5826" s="9"/>
      <c r="BL5826" s="9"/>
      <c r="BM5826" s="9"/>
      <c r="BN5826" s="9"/>
      <c r="BO5826" s="9"/>
      <c r="BP5826" s="9"/>
      <c r="BQ5826" s="9"/>
      <c r="BT5826" s="9"/>
      <c r="BU5826" s="9"/>
      <c r="BX5826" s="9"/>
      <c r="BY5826" s="9"/>
      <c r="CB5826" s="9"/>
      <c r="CC5826" s="9"/>
      <c r="CF5826" s="9"/>
      <c r="CG5826" s="9"/>
      <c r="CJ5826" s="9"/>
      <c r="CK5826" s="9"/>
      <c r="CN5826" s="9"/>
      <c r="CO5826" s="9"/>
      <c r="CP5826" s="9"/>
      <c r="CQ5826" s="9"/>
      <c r="CR5826" s="9"/>
      <c r="CS5826" s="9"/>
      <c r="CT5826" s="9"/>
      <c r="CU5826" s="9"/>
      <c r="CV5826" s="9"/>
      <c r="CW5826" s="9"/>
      <c r="CX5826" s="9"/>
      <c r="CY5826" s="9"/>
      <c r="CZ5826" s="9"/>
      <c r="DA5826" s="9"/>
      <c r="DB5826" s="9"/>
      <c r="DC5826" s="9"/>
      <c r="DD5826" s="9"/>
      <c r="DE5826" s="9"/>
      <c r="DF5826" s="9"/>
      <c r="DG5826" s="9"/>
      <c r="DH5826" s="9"/>
      <c r="DI5826" s="9"/>
      <c r="DJ5826" s="9"/>
      <c r="DK5826" s="9"/>
      <c r="DL5826" s="9"/>
      <c r="DM5826" s="9"/>
      <c r="DN5826" s="9"/>
      <c r="DO5826" s="9"/>
      <c r="DP5826" s="9"/>
      <c r="DQ5826" s="9"/>
      <c r="DR5826" s="9"/>
      <c r="DS5826" s="9"/>
      <c r="DT5826" s="9"/>
      <c r="DU5826" s="9"/>
      <c r="DV5826" s="9"/>
      <c r="DW5826" s="9"/>
      <c r="DX5826" s="9"/>
      <c r="DY5826" s="9"/>
      <c r="DZ5826" s="9"/>
      <c r="EA5826" s="9"/>
    </row>
    <row r="5827" spans="2:131" ht="19.5" customHeight="1" x14ac:dyDescent="0.25">
      <c r="B5827" s="9"/>
      <c r="D5827" s="9"/>
      <c r="G5827" s="9"/>
      <c r="R5827" s="9"/>
      <c r="S5827" s="9"/>
      <c r="T5827" s="9"/>
      <c r="U5827" s="9"/>
      <c r="V5827" s="9"/>
      <c r="W5827" s="9"/>
      <c r="X5827" s="9"/>
      <c r="Y5827" s="9"/>
      <c r="Z5827" s="9"/>
      <c r="AA5827" s="9"/>
      <c r="AB5827" s="9"/>
      <c r="AC5827" s="9"/>
      <c r="AD5827" s="9"/>
      <c r="AE5827" s="9"/>
      <c r="AF5827" s="55"/>
      <c r="AG5827" s="55"/>
      <c r="AH5827" s="9"/>
      <c r="AI5827" s="9"/>
      <c r="AJ5827" s="9"/>
      <c r="AK5827" s="9"/>
      <c r="AL5827" s="9"/>
      <c r="AM5827" s="9"/>
      <c r="AN5827" s="9"/>
      <c r="AO5827" s="9"/>
      <c r="AP5827" s="9"/>
      <c r="AQ5827" s="9"/>
      <c r="AR5827" s="9"/>
      <c r="AS5827" s="9"/>
      <c r="AT5827" s="9"/>
      <c r="AU5827" s="9"/>
      <c r="AV5827" s="9"/>
      <c r="AW5827" s="9"/>
      <c r="AX5827" s="9"/>
      <c r="AY5827" s="9"/>
      <c r="AZ5827" s="9"/>
      <c r="BA5827" s="9"/>
      <c r="BB5827" s="9"/>
      <c r="BC5827" s="9"/>
      <c r="BD5827" s="9"/>
      <c r="BE5827" s="9"/>
      <c r="BF5827" s="9"/>
      <c r="BG5827" s="9"/>
      <c r="BH5827" s="9"/>
      <c r="BI5827" s="9"/>
      <c r="BJ5827" s="9"/>
      <c r="BK5827" s="9"/>
      <c r="BL5827" s="9"/>
      <c r="BM5827" s="9"/>
      <c r="BN5827" s="9"/>
      <c r="BO5827" s="9"/>
      <c r="BP5827" s="9"/>
      <c r="BQ5827" s="9"/>
      <c r="BT5827" s="9"/>
      <c r="BU5827" s="9"/>
      <c r="BX5827" s="9"/>
      <c r="BY5827" s="9"/>
      <c r="CB5827" s="9"/>
      <c r="CC5827" s="9"/>
      <c r="CF5827" s="9"/>
      <c r="CG5827" s="9"/>
      <c r="CJ5827" s="9"/>
      <c r="CK5827" s="9"/>
      <c r="CN5827" s="9"/>
      <c r="CO5827" s="9"/>
      <c r="CP5827" s="9"/>
      <c r="CQ5827" s="9"/>
      <c r="CR5827" s="9"/>
      <c r="CS5827" s="9"/>
      <c r="CT5827" s="9"/>
      <c r="CU5827" s="9"/>
      <c r="CV5827" s="9"/>
      <c r="CW5827" s="9"/>
      <c r="CX5827" s="9"/>
      <c r="CY5827" s="9"/>
      <c r="CZ5827" s="9"/>
      <c r="DA5827" s="9"/>
      <c r="DB5827" s="9"/>
      <c r="DC5827" s="9"/>
      <c r="DD5827" s="9"/>
      <c r="DE5827" s="9"/>
      <c r="DF5827" s="9"/>
      <c r="DG5827" s="9"/>
      <c r="DH5827" s="9"/>
      <c r="DI5827" s="9"/>
      <c r="DJ5827" s="9"/>
      <c r="DK5827" s="9"/>
      <c r="DL5827" s="9"/>
      <c r="DM5827" s="9"/>
      <c r="DN5827" s="9"/>
      <c r="DO5827" s="9"/>
      <c r="DP5827" s="9"/>
      <c r="DQ5827" s="9"/>
      <c r="DR5827" s="9"/>
      <c r="DS5827" s="9"/>
      <c r="DT5827" s="9"/>
      <c r="DU5827" s="9"/>
      <c r="DV5827" s="9"/>
      <c r="DW5827" s="9"/>
      <c r="DX5827" s="9"/>
      <c r="DY5827" s="9"/>
      <c r="DZ5827" s="9"/>
      <c r="EA5827" s="9"/>
    </row>
    <row r="5828" spans="2:131" ht="19.5" customHeight="1" x14ac:dyDescent="0.25">
      <c r="B5828" s="9"/>
      <c r="D5828" s="9"/>
      <c r="G5828" s="9"/>
      <c r="R5828" s="9"/>
      <c r="S5828" s="9"/>
      <c r="T5828" s="9"/>
      <c r="U5828" s="9"/>
      <c r="V5828" s="9"/>
      <c r="W5828" s="9"/>
      <c r="X5828" s="9"/>
      <c r="Y5828" s="9"/>
      <c r="Z5828" s="9"/>
      <c r="AA5828" s="9"/>
      <c r="AB5828" s="9"/>
      <c r="AC5828" s="9"/>
      <c r="AD5828" s="9"/>
      <c r="AE5828" s="9"/>
      <c r="AF5828" s="55"/>
      <c r="AG5828" s="55"/>
      <c r="AH5828" s="9"/>
      <c r="AI5828" s="9"/>
      <c r="AJ5828" s="9"/>
      <c r="AK5828" s="9"/>
      <c r="AL5828" s="9"/>
      <c r="AM5828" s="9"/>
      <c r="AN5828" s="9"/>
      <c r="AO5828" s="9"/>
      <c r="AP5828" s="9"/>
      <c r="AQ5828" s="9"/>
      <c r="AR5828" s="9"/>
      <c r="AS5828" s="9"/>
      <c r="AT5828" s="9"/>
      <c r="AU5828" s="9"/>
      <c r="AV5828" s="9"/>
      <c r="AW5828" s="9"/>
      <c r="AX5828" s="9"/>
      <c r="AY5828" s="9"/>
      <c r="AZ5828" s="9"/>
      <c r="BA5828" s="9"/>
      <c r="BB5828" s="9"/>
      <c r="BC5828" s="9"/>
      <c r="BD5828" s="9"/>
      <c r="BE5828" s="9"/>
      <c r="BF5828" s="9"/>
      <c r="BG5828" s="9"/>
      <c r="BH5828" s="9"/>
      <c r="BI5828" s="9"/>
      <c r="BJ5828" s="9"/>
      <c r="BK5828" s="9"/>
      <c r="BL5828" s="9"/>
      <c r="BM5828" s="9"/>
      <c r="BN5828" s="9"/>
      <c r="BO5828" s="9"/>
      <c r="BP5828" s="9"/>
      <c r="BQ5828" s="9"/>
      <c r="BT5828" s="9"/>
      <c r="BU5828" s="9"/>
      <c r="BX5828" s="9"/>
      <c r="BY5828" s="9"/>
      <c r="CB5828" s="9"/>
      <c r="CC5828" s="9"/>
      <c r="CF5828" s="9"/>
      <c r="CG5828" s="9"/>
      <c r="CJ5828" s="9"/>
      <c r="CK5828" s="9"/>
      <c r="CN5828" s="9"/>
      <c r="CO5828" s="9"/>
      <c r="CP5828" s="9"/>
      <c r="CQ5828" s="9"/>
      <c r="CR5828" s="9"/>
      <c r="CS5828" s="9"/>
      <c r="CT5828" s="9"/>
      <c r="CU5828" s="9"/>
      <c r="CV5828" s="9"/>
      <c r="CW5828" s="9"/>
      <c r="CX5828" s="9"/>
      <c r="CY5828" s="9"/>
      <c r="CZ5828" s="9"/>
      <c r="DA5828" s="9"/>
      <c r="DB5828" s="9"/>
      <c r="DC5828" s="9"/>
      <c r="DD5828" s="9"/>
      <c r="DE5828" s="9"/>
      <c r="DF5828" s="9"/>
      <c r="DG5828" s="9"/>
      <c r="DH5828" s="9"/>
      <c r="DI5828" s="9"/>
      <c r="DJ5828" s="9"/>
      <c r="DK5828" s="9"/>
      <c r="DL5828" s="9"/>
      <c r="DM5828" s="9"/>
      <c r="DN5828" s="9"/>
      <c r="DO5828" s="9"/>
      <c r="DP5828" s="9"/>
      <c r="DQ5828" s="9"/>
      <c r="DR5828" s="9"/>
      <c r="DS5828" s="9"/>
      <c r="DT5828" s="9"/>
      <c r="DU5828" s="9"/>
      <c r="DV5828" s="9"/>
      <c r="DW5828" s="9"/>
      <c r="DX5828" s="9"/>
      <c r="DY5828" s="9"/>
      <c r="DZ5828" s="9"/>
      <c r="EA5828" s="9"/>
    </row>
    <row r="5829" spans="2:131" ht="19.5" customHeight="1" x14ac:dyDescent="0.25">
      <c r="B5829" s="9"/>
      <c r="D5829" s="9"/>
      <c r="G5829" s="9"/>
      <c r="R5829" s="9"/>
      <c r="S5829" s="9"/>
      <c r="T5829" s="9"/>
      <c r="U5829" s="9"/>
      <c r="V5829" s="9"/>
      <c r="W5829" s="9"/>
      <c r="X5829" s="9"/>
      <c r="Y5829" s="9"/>
      <c r="Z5829" s="9"/>
      <c r="AA5829" s="9"/>
      <c r="AB5829" s="9"/>
      <c r="AC5829" s="9"/>
      <c r="AD5829" s="9"/>
      <c r="AE5829" s="9"/>
      <c r="AF5829" s="55"/>
      <c r="AG5829" s="55"/>
      <c r="AH5829" s="9"/>
      <c r="AI5829" s="9"/>
      <c r="AJ5829" s="9"/>
      <c r="AK5829" s="9"/>
      <c r="AL5829" s="9"/>
      <c r="AM5829" s="9"/>
      <c r="AN5829" s="9"/>
      <c r="AO5829" s="9"/>
      <c r="AP5829" s="9"/>
      <c r="AQ5829" s="9"/>
      <c r="AR5829" s="9"/>
      <c r="AS5829" s="9"/>
      <c r="AT5829" s="9"/>
      <c r="AU5829" s="9"/>
      <c r="AV5829" s="9"/>
      <c r="AW5829" s="9"/>
      <c r="AX5829" s="9"/>
      <c r="AY5829" s="9"/>
      <c r="AZ5829" s="9"/>
      <c r="BA5829" s="9"/>
      <c r="BB5829" s="9"/>
      <c r="BC5829" s="9"/>
      <c r="BD5829" s="9"/>
      <c r="BE5829" s="9"/>
      <c r="BF5829" s="9"/>
      <c r="BG5829" s="9"/>
      <c r="BH5829" s="9"/>
      <c r="BI5829" s="9"/>
      <c r="BJ5829" s="9"/>
      <c r="BK5829" s="9"/>
      <c r="BL5829" s="9"/>
      <c r="BM5829" s="9"/>
      <c r="BN5829" s="9"/>
      <c r="BO5829" s="9"/>
      <c r="BP5829" s="9"/>
      <c r="BQ5829" s="9"/>
      <c r="BT5829" s="9"/>
      <c r="BU5829" s="9"/>
      <c r="BX5829" s="9"/>
      <c r="BY5829" s="9"/>
      <c r="CB5829" s="9"/>
      <c r="CC5829" s="9"/>
      <c r="CF5829" s="9"/>
      <c r="CG5829" s="9"/>
      <c r="CJ5829" s="9"/>
      <c r="CK5829" s="9"/>
      <c r="CN5829" s="9"/>
      <c r="CO5829" s="9"/>
      <c r="CP5829" s="9"/>
      <c r="CQ5829" s="9"/>
      <c r="CR5829" s="9"/>
      <c r="CS5829" s="9"/>
      <c r="CT5829" s="9"/>
      <c r="CU5829" s="9"/>
      <c r="CV5829" s="9"/>
      <c r="CW5829" s="9"/>
      <c r="CX5829" s="9"/>
      <c r="CY5829" s="9"/>
      <c r="CZ5829" s="9"/>
      <c r="DA5829" s="9"/>
      <c r="DB5829" s="9"/>
      <c r="DC5829" s="9"/>
      <c r="DD5829" s="9"/>
      <c r="DE5829" s="9"/>
      <c r="DF5829" s="9"/>
      <c r="DG5829" s="9"/>
      <c r="DH5829" s="9"/>
      <c r="DI5829" s="9"/>
      <c r="DJ5829" s="9"/>
      <c r="DK5829" s="9"/>
      <c r="DL5829" s="9"/>
      <c r="DM5829" s="9"/>
      <c r="DN5829" s="9"/>
      <c r="DO5829" s="9"/>
      <c r="DP5829" s="9"/>
      <c r="DQ5829" s="9"/>
      <c r="DR5829" s="9"/>
      <c r="DS5829" s="9"/>
      <c r="DT5829" s="9"/>
      <c r="DU5829" s="9"/>
      <c r="DV5829" s="9"/>
      <c r="DW5829" s="9"/>
      <c r="DX5829" s="9"/>
      <c r="DY5829" s="9"/>
      <c r="DZ5829" s="9"/>
      <c r="EA5829" s="9"/>
    </row>
    <row r="5830" spans="2:131" ht="19.5" customHeight="1" x14ac:dyDescent="0.25">
      <c r="B5830" s="9"/>
      <c r="D5830" s="9"/>
      <c r="G5830" s="9"/>
      <c r="R5830" s="9"/>
      <c r="S5830" s="9"/>
      <c r="T5830" s="9"/>
      <c r="U5830" s="9"/>
      <c r="V5830" s="9"/>
      <c r="W5830" s="9"/>
      <c r="X5830" s="9"/>
      <c r="Y5830" s="9"/>
      <c r="Z5830" s="9"/>
      <c r="AA5830" s="9"/>
      <c r="AB5830" s="9"/>
      <c r="AC5830" s="9"/>
      <c r="AD5830" s="9"/>
      <c r="AE5830" s="9"/>
      <c r="AF5830" s="55"/>
      <c r="AG5830" s="55"/>
      <c r="AH5830" s="9"/>
      <c r="AI5830" s="9"/>
      <c r="AJ5830" s="9"/>
      <c r="AK5830" s="9"/>
      <c r="AL5830" s="9"/>
      <c r="AM5830" s="9"/>
      <c r="AN5830" s="9"/>
      <c r="AO5830" s="9"/>
      <c r="AP5830" s="9"/>
      <c r="AQ5830" s="9"/>
      <c r="AR5830" s="9"/>
      <c r="AS5830" s="9"/>
      <c r="AT5830" s="9"/>
      <c r="AU5830" s="9"/>
      <c r="AV5830" s="9"/>
      <c r="AW5830" s="9"/>
      <c r="AX5830" s="9"/>
      <c r="AY5830" s="9"/>
      <c r="AZ5830" s="9"/>
      <c r="BA5830" s="9"/>
      <c r="BB5830" s="9"/>
      <c r="BC5830" s="9"/>
      <c r="BD5830" s="9"/>
      <c r="BE5830" s="9"/>
      <c r="BF5830" s="9"/>
      <c r="BG5830" s="9"/>
      <c r="BH5830" s="9"/>
      <c r="BI5830" s="9"/>
      <c r="BJ5830" s="9"/>
      <c r="BK5830" s="9"/>
      <c r="BL5830" s="9"/>
      <c r="BM5830" s="9"/>
      <c r="BN5830" s="9"/>
      <c r="BO5830" s="9"/>
      <c r="BP5830" s="9"/>
      <c r="BQ5830" s="9"/>
      <c r="BT5830" s="9"/>
      <c r="BU5830" s="9"/>
      <c r="BX5830" s="9"/>
      <c r="BY5830" s="9"/>
      <c r="CB5830" s="9"/>
      <c r="CC5830" s="9"/>
      <c r="CF5830" s="9"/>
      <c r="CG5830" s="9"/>
      <c r="CJ5830" s="9"/>
      <c r="CK5830" s="9"/>
      <c r="CN5830" s="9"/>
      <c r="CO5830" s="9"/>
      <c r="CP5830" s="9"/>
      <c r="CQ5830" s="9"/>
      <c r="CR5830" s="9"/>
      <c r="CS5830" s="9"/>
      <c r="CT5830" s="9"/>
      <c r="CU5830" s="9"/>
      <c r="CV5830" s="9"/>
      <c r="CW5830" s="9"/>
      <c r="CX5830" s="9"/>
      <c r="CY5830" s="9"/>
      <c r="CZ5830" s="9"/>
      <c r="DA5830" s="9"/>
      <c r="DB5830" s="9"/>
      <c r="DC5830" s="9"/>
      <c r="DD5830" s="9"/>
      <c r="DE5830" s="9"/>
      <c r="DF5830" s="9"/>
      <c r="DG5830" s="9"/>
      <c r="DH5830" s="9"/>
      <c r="DI5830" s="9"/>
      <c r="DJ5830" s="9"/>
      <c r="DK5830" s="9"/>
      <c r="DL5830" s="9"/>
      <c r="DM5830" s="9"/>
      <c r="DN5830" s="9"/>
      <c r="DO5830" s="9"/>
      <c r="DP5830" s="9"/>
      <c r="DQ5830" s="9"/>
      <c r="DR5830" s="9"/>
      <c r="DS5830" s="9"/>
      <c r="DT5830" s="9"/>
      <c r="DU5830" s="9"/>
      <c r="DV5830" s="9"/>
      <c r="DW5830" s="9"/>
      <c r="DX5830" s="9"/>
      <c r="DY5830" s="9"/>
      <c r="DZ5830" s="9"/>
      <c r="EA5830" s="9"/>
    </row>
    <row r="5831" spans="2:131" ht="19.5" customHeight="1" x14ac:dyDescent="0.25">
      <c r="B5831" s="9"/>
      <c r="D5831" s="9"/>
      <c r="G5831" s="9"/>
      <c r="R5831" s="9"/>
      <c r="S5831" s="9"/>
      <c r="T5831" s="9"/>
      <c r="U5831" s="9"/>
      <c r="V5831" s="9"/>
      <c r="W5831" s="9"/>
      <c r="X5831" s="9"/>
      <c r="Y5831" s="9"/>
      <c r="Z5831" s="9"/>
      <c r="AA5831" s="9"/>
      <c r="AB5831" s="9"/>
      <c r="AC5831" s="9"/>
      <c r="AD5831" s="9"/>
      <c r="AE5831" s="9"/>
      <c r="AF5831" s="55"/>
      <c r="AG5831" s="55"/>
      <c r="AH5831" s="9"/>
      <c r="AI5831" s="9"/>
      <c r="AJ5831" s="9"/>
      <c r="AK5831" s="9"/>
      <c r="AL5831" s="9"/>
      <c r="AM5831" s="9"/>
      <c r="AN5831" s="9"/>
      <c r="AO5831" s="9"/>
      <c r="AP5831" s="9"/>
      <c r="AQ5831" s="9"/>
      <c r="AR5831" s="9"/>
      <c r="AS5831" s="9"/>
      <c r="AT5831" s="9"/>
      <c r="AU5831" s="9"/>
      <c r="AV5831" s="9"/>
      <c r="AW5831" s="9"/>
      <c r="AX5831" s="9"/>
      <c r="AY5831" s="9"/>
      <c r="AZ5831" s="9"/>
      <c r="BA5831" s="9"/>
      <c r="BB5831" s="9"/>
      <c r="BC5831" s="9"/>
      <c r="BD5831" s="9"/>
      <c r="BE5831" s="9"/>
      <c r="BF5831" s="9"/>
      <c r="BG5831" s="9"/>
      <c r="BH5831" s="9"/>
      <c r="BI5831" s="9"/>
      <c r="BJ5831" s="9"/>
      <c r="BK5831" s="9"/>
      <c r="BL5831" s="9"/>
      <c r="BM5831" s="9"/>
      <c r="BN5831" s="9"/>
      <c r="BO5831" s="9"/>
      <c r="BP5831" s="9"/>
      <c r="BQ5831" s="9"/>
      <c r="BT5831" s="9"/>
      <c r="BU5831" s="9"/>
      <c r="BX5831" s="9"/>
      <c r="BY5831" s="9"/>
      <c r="CB5831" s="9"/>
      <c r="CC5831" s="9"/>
      <c r="CF5831" s="9"/>
      <c r="CG5831" s="9"/>
      <c r="CJ5831" s="9"/>
      <c r="CK5831" s="9"/>
      <c r="CN5831" s="9"/>
      <c r="CO5831" s="9"/>
      <c r="CP5831" s="9"/>
      <c r="CQ5831" s="9"/>
      <c r="CR5831" s="9"/>
      <c r="CS5831" s="9"/>
      <c r="CT5831" s="9"/>
      <c r="CU5831" s="9"/>
      <c r="CV5831" s="9"/>
      <c r="CW5831" s="9"/>
      <c r="CX5831" s="9"/>
      <c r="CY5831" s="9"/>
      <c r="CZ5831" s="9"/>
      <c r="DA5831" s="9"/>
      <c r="DB5831" s="9"/>
      <c r="DC5831" s="9"/>
      <c r="DD5831" s="9"/>
      <c r="DE5831" s="9"/>
      <c r="DF5831" s="9"/>
      <c r="DG5831" s="9"/>
      <c r="DH5831" s="9"/>
      <c r="DI5831" s="9"/>
      <c r="DJ5831" s="9"/>
      <c r="DK5831" s="9"/>
      <c r="DL5831" s="9"/>
      <c r="DM5831" s="9"/>
      <c r="DN5831" s="9"/>
      <c r="DO5831" s="9"/>
      <c r="DP5831" s="9"/>
      <c r="DQ5831" s="9"/>
      <c r="DR5831" s="9"/>
      <c r="DS5831" s="9"/>
      <c r="DT5831" s="9"/>
      <c r="DU5831" s="9"/>
      <c r="DV5831" s="9"/>
      <c r="DW5831" s="9"/>
      <c r="DX5831" s="9"/>
      <c r="DY5831" s="9"/>
      <c r="DZ5831" s="9"/>
      <c r="EA5831" s="9"/>
    </row>
    <row r="5832" spans="2:131" ht="19.5" customHeight="1" x14ac:dyDescent="0.25">
      <c r="B5832" s="9"/>
      <c r="D5832" s="9"/>
      <c r="G5832" s="9"/>
      <c r="R5832" s="9"/>
      <c r="S5832" s="9"/>
      <c r="T5832" s="9"/>
      <c r="U5832" s="9"/>
      <c r="V5832" s="9"/>
      <c r="W5832" s="9"/>
      <c r="X5832" s="9"/>
      <c r="Y5832" s="9"/>
      <c r="Z5832" s="9"/>
      <c r="AA5832" s="9"/>
      <c r="AB5832" s="9"/>
      <c r="AC5832" s="9"/>
      <c r="AD5832" s="9"/>
      <c r="AE5832" s="9"/>
      <c r="AF5832" s="55"/>
      <c r="AG5832" s="55"/>
      <c r="AH5832" s="9"/>
      <c r="AI5832" s="9"/>
      <c r="AJ5832" s="9"/>
      <c r="AK5832" s="9"/>
      <c r="AL5832" s="9"/>
      <c r="AM5832" s="9"/>
      <c r="AN5832" s="9"/>
      <c r="AO5832" s="9"/>
      <c r="AP5832" s="9"/>
      <c r="AQ5832" s="9"/>
      <c r="AR5832" s="9"/>
      <c r="AS5832" s="9"/>
      <c r="AT5832" s="9"/>
      <c r="AU5832" s="9"/>
      <c r="AV5832" s="9"/>
      <c r="AW5832" s="9"/>
      <c r="AX5832" s="9"/>
      <c r="AY5832" s="9"/>
      <c r="AZ5832" s="9"/>
      <c r="BA5832" s="9"/>
      <c r="BB5832" s="9"/>
      <c r="BC5832" s="9"/>
      <c r="BD5832" s="9"/>
      <c r="BE5832" s="9"/>
      <c r="BF5832" s="9"/>
      <c r="BG5832" s="9"/>
      <c r="BH5832" s="9"/>
      <c r="BI5832" s="9"/>
      <c r="BJ5832" s="9"/>
      <c r="BK5832" s="9"/>
      <c r="BL5832" s="9"/>
      <c r="BM5832" s="9"/>
      <c r="BN5832" s="9"/>
      <c r="BO5832" s="9"/>
      <c r="BP5832" s="9"/>
      <c r="BQ5832" s="9"/>
      <c r="BT5832" s="9"/>
      <c r="BU5832" s="9"/>
      <c r="BX5832" s="9"/>
      <c r="BY5832" s="9"/>
      <c r="CB5832" s="9"/>
      <c r="CC5832" s="9"/>
      <c r="CF5832" s="9"/>
      <c r="CG5832" s="9"/>
      <c r="CJ5832" s="9"/>
      <c r="CK5832" s="9"/>
      <c r="CN5832" s="9"/>
      <c r="CO5832" s="9"/>
      <c r="CP5832" s="9"/>
      <c r="CQ5832" s="9"/>
      <c r="CR5832" s="9"/>
      <c r="CS5832" s="9"/>
      <c r="CT5832" s="9"/>
      <c r="CU5832" s="9"/>
      <c r="CV5832" s="9"/>
      <c r="CW5832" s="9"/>
      <c r="CX5832" s="9"/>
      <c r="CY5832" s="9"/>
      <c r="CZ5832" s="9"/>
      <c r="DA5832" s="9"/>
      <c r="DB5832" s="9"/>
      <c r="DC5832" s="9"/>
      <c r="DD5832" s="9"/>
      <c r="DE5832" s="9"/>
      <c r="DF5832" s="9"/>
      <c r="DG5832" s="9"/>
      <c r="DH5832" s="9"/>
      <c r="DI5832" s="9"/>
      <c r="DJ5832" s="9"/>
      <c r="DK5832" s="9"/>
      <c r="DL5832" s="9"/>
      <c r="DM5832" s="9"/>
      <c r="DN5832" s="9"/>
      <c r="DO5832" s="9"/>
      <c r="DP5832" s="9"/>
      <c r="DQ5832" s="9"/>
      <c r="DR5832" s="9"/>
      <c r="DS5832" s="9"/>
      <c r="DT5832" s="9"/>
      <c r="DU5832" s="9"/>
      <c r="DV5832" s="9"/>
      <c r="DW5832" s="9"/>
      <c r="DX5832" s="9"/>
      <c r="DY5832" s="9"/>
      <c r="DZ5832" s="9"/>
      <c r="EA5832" s="9"/>
    </row>
    <row r="5833" spans="2:131" ht="19.5" customHeight="1" x14ac:dyDescent="0.25">
      <c r="B5833" s="9"/>
      <c r="D5833" s="9"/>
      <c r="G5833" s="9"/>
      <c r="R5833" s="9"/>
      <c r="S5833" s="9"/>
      <c r="T5833" s="9"/>
      <c r="U5833" s="9"/>
      <c r="V5833" s="9"/>
      <c r="W5833" s="9"/>
      <c r="X5833" s="9"/>
      <c r="Y5833" s="9"/>
      <c r="Z5833" s="9"/>
      <c r="AA5833" s="9"/>
      <c r="AB5833" s="9"/>
      <c r="AC5833" s="9"/>
      <c r="AD5833" s="9"/>
      <c r="AE5833" s="9"/>
      <c r="AF5833" s="55"/>
      <c r="AG5833" s="55"/>
      <c r="AH5833" s="9"/>
      <c r="AI5833" s="9"/>
      <c r="AJ5833" s="9"/>
      <c r="AK5833" s="9"/>
      <c r="AL5833" s="9"/>
      <c r="AM5833" s="9"/>
      <c r="AN5833" s="9"/>
      <c r="AO5833" s="9"/>
      <c r="AP5833" s="9"/>
      <c r="AQ5833" s="9"/>
      <c r="AR5833" s="9"/>
      <c r="AS5833" s="9"/>
      <c r="AT5833" s="9"/>
      <c r="AU5833" s="9"/>
      <c r="AV5833" s="9"/>
      <c r="AW5833" s="9"/>
      <c r="AX5833" s="9"/>
      <c r="AY5833" s="9"/>
      <c r="AZ5833" s="9"/>
      <c r="BA5833" s="9"/>
      <c r="BB5833" s="9"/>
      <c r="BC5833" s="9"/>
      <c r="BD5833" s="9"/>
      <c r="BE5833" s="9"/>
      <c r="BF5833" s="9"/>
      <c r="BG5833" s="9"/>
      <c r="BH5833" s="9"/>
      <c r="BI5833" s="9"/>
      <c r="BJ5833" s="9"/>
      <c r="BK5833" s="9"/>
      <c r="BL5833" s="9"/>
      <c r="BM5833" s="9"/>
      <c r="BN5833" s="9"/>
      <c r="BO5833" s="9"/>
      <c r="BP5833" s="9"/>
      <c r="BQ5833" s="9"/>
      <c r="BT5833" s="9"/>
      <c r="BU5833" s="9"/>
      <c r="BX5833" s="9"/>
      <c r="BY5833" s="9"/>
      <c r="CB5833" s="9"/>
      <c r="CC5833" s="9"/>
      <c r="CF5833" s="9"/>
      <c r="CG5833" s="9"/>
      <c r="CJ5833" s="9"/>
      <c r="CK5833" s="9"/>
      <c r="CN5833" s="9"/>
      <c r="CO5833" s="9"/>
      <c r="CP5833" s="9"/>
      <c r="CQ5833" s="9"/>
      <c r="CR5833" s="9"/>
      <c r="CS5833" s="9"/>
      <c r="CT5833" s="9"/>
      <c r="CU5833" s="9"/>
      <c r="CV5833" s="9"/>
      <c r="CW5833" s="9"/>
      <c r="CX5833" s="9"/>
      <c r="CY5833" s="9"/>
      <c r="CZ5833" s="9"/>
      <c r="DA5833" s="9"/>
      <c r="DB5833" s="9"/>
      <c r="DC5833" s="9"/>
      <c r="DD5833" s="9"/>
      <c r="DE5833" s="9"/>
      <c r="DF5833" s="9"/>
      <c r="DG5833" s="9"/>
      <c r="DH5833" s="9"/>
      <c r="DI5833" s="9"/>
      <c r="DJ5833" s="9"/>
      <c r="DK5833" s="9"/>
      <c r="DL5833" s="9"/>
      <c r="DM5833" s="9"/>
      <c r="DN5833" s="9"/>
      <c r="DO5833" s="9"/>
      <c r="DP5833" s="9"/>
      <c r="DQ5833" s="9"/>
      <c r="DR5833" s="9"/>
      <c r="DS5833" s="9"/>
      <c r="DT5833" s="9"/>
      <c r="DU5833" s="9"/>
      <c r="DV5833" s="9"/>
      <c r="DW5833" s="9"/>
      <c r="DX5833" s="9"/>
      <c r="DY5833" s="9"/>
      <c r="DZ5833" s="9"/>
      <c r="EA5833" s="9"/>
    </row>
    <row r="5834" spans="2:131" ht="19.5" customHeight="1" x14ac:dyDescent="0.25">
      <c r="B5834" s="9"/>
      <c r="D5834" s="9"/>
      <c r="G5834" s="9"/>
      <c r="R5834" s="9"/>
      <c r="S5834" s="9"/>
      <c r="T5834" s="9"/>
      <c r="U5834" s="9"/>
      <c r="V5834" s="9"/>
      <c r="W5834" s="9"/>
      <c r="X5834" s="9"/>
      <c r="Y5834" s="9"/>
      <c r="Z5834" s="9"/>
      <c r="AA5834" s="9"/>
      <c r="AB5834" s="9"/>
      <c r="AC5834" s="9"/>
      <c r="AD5834" s="9"/>
      <c r="AE5834" s="9"/>
      <c r="AF5834" s="55"/>
      <c r="AG5834" s="55"/>
      <c r="AH5834" s="9"/>
      <c r="AI5834" s="9"/>
      <c r="AJ5834" s="9"/>
      <c r="AK5834" s="9"/>
      <c r="AL5834" s="9"/>
      <c r="AM5834" s="9"/>
      <c r="AN5834" s="9"/>
      <c r="AO5834" s="9"/>
      <c r="AP5834" s="9"/>
      <c r="AQ5834" s="9"/>
      <c r="AR5834" s="9"/>
      <c r="AS5834" s="9"/>
      <c r="AT5834" s="9"/>
      <c r="AU5834" s="9"/>
      <c r="AV5834" s="9"/>
      <c r="AW5834" s="9"/>
      <c r="AX5834" s="9"/>
      <c r="AY5834" s="9"/>
      <c r="AZ5834" s="9"/>
      <c r="BA5834" s="9"/>
      <c r="BB5834" s="9"/>
      <c r="BC5834" s="9"/>
      <c r="BD5834" s="9"/>
      <c r="BE5834" s="9"/>
      <c r="BF5834" s="9"/>
      <c r="BG5834" s="9"/>
      <c r="BH5834" s="9"/>
      <c r="BI5834" s="9"/>
      <c r="BJ5834" s="9"/>
      <c r="BK5834" s="9"/>
      <c r="BL5834" s="9"/>
      <c r="BM5834" s="9"/>
      <c r="BN5834" s="9"/>
      <c r="BO5834" s="9"/>
      <c r="BP5834" s="9"/>
      <c r="BQ5834" s="9"/>
      <c r="BT5834" s="9"/>
      <c r="BU5834" s="9"/>
      <c r="BX5834" s="9"/>
      <c r="BY5834" s="9"/>
      <c r="CB5834" s="9"/>
      <c r="CC5834" s="9"/>
      <c r="CF5834" s="9"/>
      <c r="CG5834" s="9"/>
      <c r="CJ5834" s="9"/>
      <c r="CK5834" s="9"/>
      <c r="CN5834" s="9"/>
      <c r="CO5834" s="9"/>
      <c r="CP5834" s="9"/>
      <c r="CQ5834" s="9"/>
      <c r="CR5834" s="9"/>
      <c r="CS5834" s="9"/>
      <c r="CT5834" s="9"/>
      <c r="CU5834" s="9"/>
      <c r="CV5834" s="9"/>
      <c r="CW5834" s="9"/>
      <c r="CX5834" s="9"/>
      <c r="CY5834" s="9"/>
      <c r="CZ5834" s="9"/>
      <c r="DA5834" s="9"/>
      <c r="DB5834" s="9"/>
      <c r="DC5834" s="9"/>
      <c r="DD5834" s="9"/>
      <c r="DE5834" s="9"/>
      <c r="DF5834" s="9"/>
      <c r="DG5834" s="9"/>
      <c r="DH5834" s="9"/>
      <c r="DI5834" s="9"/>
      <c r="DJ5834" s="9"/>
      <c r="DK5834" s="9"/>
      <c r="DL5834" s="9"/>
      <c r="DM5834" s="9"/>
      <c r="DN5834" s="9"/>
      <c r="DO5834" s="9"/>
      <c r="DP5834" s="9"/>
      <c r="DQ5834" s="9"/>
      <c r="DR5834" s="9"/>
      <c r="DS5834" s="9"/>
      <c r="DT5834" s="9"/>
      <c r="DU5834" s="9"/>
      <c r="DV5834" s="9"/>
      <c r="DW5834" s="9"/>
      <c r="DX5834" s="9"/>
      <c r="DY5834" s="9"/>
      <c r="DZ5834" s="9"/>
      <c r="EA5834" s="9"/>
    </row>
    <row r="5835" spans="2:131" ht="19.5" customHeight="1" x14ac:dyDescent="0.25">
      <c r="B5835" s="9"/>
      <c r="D5835" s="9"/>
      <c r="G5835" s="9"/>
      <c r="R5835" s="9"/>
      <c r="S5835" s="9"/>
      <c r="T5835" s="9"/>
      <c r="U5835" s="9"/>
      <c r="V5835" s="9"/>
      <c r="W5835" s="9"/>
      <c r="X5835" s="9"/>
      <c r="Y5835" s="9"/>
      <c r="Z5835" s="9"/>
      <c r="AA5835" s="9"/>
      <c r="AB5835" s="9"/>
      <c r="AC5835" s="9"/>
      <c r="AD5835" s="9"/>
      <c r="AE5835" s="9"/>
      <c r="AF5835" s="55"/>
      <c r="AG5835" s="55"/>
      <c r="AH5835" s="9"/>
      <c r="AI5835" s="9"/>
      <c r="AJ5835" s="9"/>
      <c r="AK5835" s="9"/>
      <c r="AL5835" s="9"/>
      <c r="AM5835" s="9"/>
      <c r="AN5835" s="9"/>
      <c r="AO5835" s="9"/>
      <c r="AP5835" s="9"/>
      <c r="AQ5835" s="9"/>
      <c r="AR5835" s="9"/>
      <c r="AS5835" s="9"/>
      <c r="AT5835" s="9"/>
      <c r="AU5835" s="9"/>
      <c r="AV5835" s="9"/>
      <c r="AW5835" s="9"/>
      <c r="AX5835" s="9"/>
      <c r="AY5835" s="9"/>
      <c r="AZ5835" s="9"/>
      <c r="BA5835" s="9"/>
      <c r="BB5835" s="9"/>
      <c r="BC5835" s="9"/>
      <c r="BD5835" s="9"/>
      <c r="BE5835" s="9"/>
      <c r="BF5835" s="9"/>
      <c r="BG5835" s="9"/>
      <c r="BH5835" s="9"/>
      <c r="BI5835" s="9"/>
      <c r="BJ5835" s="9"/>
      <c r="BK5835" s="9"/>
      <c r="BL5835" s="9"/>
      <c r="BM5835" s="9"/>
      <c r="BN5835" s="9"/>
      <c r="BO5835" s="9"/>
      <c r="BP5835" s="9"/>
      <c r="BQ5835" s="9"/>
      <c r="BT5835" s="9"/>
      <c r="BU5835" s="9"/>
      <c r="BX5835" s="9"/>
      <c r="BY5835" s="9"/>
      <c r="CB5835" s="9"/>
      <c r="CC5835" s="9"/>
      <c r="CF5835" s="9"/>
      <c r="CG5835" s="9"/>
      <c r="CJ5835" s="9"/>
      <c r="CK5835" s="9"/>
      <c r="CN5835" s="9"/>
      <c r="CO5835" s="9"/>
      <c r="CP5835" s="9"/>
      <c r="CQ5835" s="9"/>
      <c r="CR5835" s="9"/>
      <c r="CS5835" s="9"/>
      <c r="CT5835" s="9"/>
      <c r="CU5835" s="9"/>
      <c r="CV5835" s="9"/>
      <c r="CW5835" s="9"/>
      <c r="CX5835" s="9"/>
      <c r="CY5835" s="9"/>
      <c r="CZ5835" s="9"/>
      <c r="DA5835" s="9"/>
      <c r="DB5835" s="9"/>
      <c r="DC5835" s="9"/>
      <c r="DD5835" s="9"/>
      <c r="DE5835" s="9"/>
      <c r="DF5835" s="9"/>
      <c r="DG5835" s="9"/>
      <c r="DH5835" s="9"/>
      <c r="DI5835" s="9"/>
      <c r="DJ5835" s="9"/>
      <c r="DK5835" s="9"/>
      <c r="DL5835" s="9"/>
      <c r="DM5835" s="9"/>
      <c r="DN5835" s="9"/>
      <c r="DO5835" s="9"/>
      <c r="DP5835" s="9"/>
      <c r="DQ5835" s="9"/>
      <c r="DR5835" s="9"/>
      <c r="DS5835" s="9"/>
      <c r="DT5835" s="9"/>
      <c r="DU5835" s="9"/>
      <c r="DV5835" s="9"/>
      <c r="DW5835" s="9"/>
      <c r="DX5835" s="9"/>
      <c r="DY5835" s="9"/>
      <c r="DZ5835" s="9"/>
      <c r="EA5835" s="9"/>
    </row>
    <row r="5836" spans="2:131" ht="19.5" customHeight="1" x14ac:dyDescent="0.25">
      <c r="B5836" s="9"/>
      <c r="D5836" s="9"/>
      <c r="G5836" s="9"/>
      <c r="R5836" s="9"/>
      <c r="S5836" s="9"/>
      <c r="T5836" s="9"/>
      <c r="U5836" s="9"/>
      <c r="V5836" s="9"/>
      <c r="W5836" s="9"/>
      <c r="X5836" s="9"/>
      <c r="Y5836" s="9"/>
      <c r="Z5836" s="9"/>
      <c r="AA5836" s="9"/>
      <c r="AB5836" s="9"/>
      <c r="AC5836" s="9"/>
      <c r="AD5836" s="9"/>
      <c r="AE5836" s="9"/>
      <c r="AF5836" s="55"/>
      <c r="AG5836" s="55"/>
      <c r="AH5836" s="9"/>
      <c r="AI5836" s="9"/>
      <c r="AJ5836" s="9"/>
      <c r="AK5836" s="9"/>
      <c r="AL5836" s="9"/>
      <c r="AM5836" s="9"/>
      <c r="AN5836" s="9"/>
      <c r="AO5836" s="9"/>
      <c r="AP5836" s="9"/>
      <c r="AQ5836" s="9"/>
      <c r="AR5836" s="9"/>
      <c r="AS5836" s="9"/>
      <c r="AT5836" s="9"/>
      <c r="AU5836" s="9"/>
      <c r="AV5836" s="9"/>
      <c r="AW5836" s="9"/>
      <c r="AX5836" s="9"/>
      <c r="AY5836" s="9"/>
      <c r="AZ5836" s="9"/>
      <c r="BA5836" s="9"/>
      <c r="BB5836" s="9"/>
      <c r="BC5836" s="9"/>
      <c r="BD5836" s="9"/>
      <c r="BE5836" s="9"/>
      <c r="BF5836" s="9"/>
      <c r="BG5836" s="9"/>
      <c r="BH5836" s="9"/>
      <c r="BI5836" s="9"/>
      <c r="BJ5836" s="9"/>
      <c r="BK5836" s="9"/>
      <c r="BL5836" s="9"/>
      <c r="BM5836" s="9"/>
      <c r="BN5836" s="9"/>
      <c r="BO5836" s="9"/>
      <c r="BP5836" s="9"/>
      <c r="BQ5836" s="9"/>
      <c r="BT5836" s="9"/>
      <c r="BU5836" s="9"/>
      <c r="BX5836" s="9"/>
      <c r="BY5836" s="9"/>
      <c r="CB5836" s="9"/>
      <c r="CC5836" s="9"/>
      <c r="CF5836" s="9"/>
      <c r="CG5836" s="9"/>
      <c r="CJ5836" s="9"/>
      <c r="CK5836" s="9"/>
      <c r="CN5836" s="9"/>
      <c r="CO5836" s="9"/>
      <c r="CP5836" s="9"/>
      <c r="CQ5836" s="9"/>
      <c r="CR5836" s="9"/>
      <c r="CS5836" s="9"/>
      <c r="CT5836" s="9"/>
      <c r="CU5836" s="9"/>
      <c r="CV5836" s="9"/>
      <c r="CW5836" s="9"/>
      <c r="CX5836" s="9"/>
      <c r="CY5836" s="9"/>
      <c r="CZ5836" s="9"/>
      <c r="DA5836" s="9"/>
      <c r="DB5836" s="9"/>
      <c r="DC5836" s="9"/>
      <c r="DD5836" s="9"/>
      <c r="DE5836" s="9"/>
      <c r="DF5836" s="9"/>
      <c r="DG5836" s="9"/>
      <c r="DH5836" s="9"/>
      <c r="DI5836" s="9"/>
      <c r="DJ5836" s="9"/>
      <c r="DK5836" s="9"/>
      <c r="DL5836" s="9"/>
      <c r="DM5836" s="9"/>
      <c r="DN5836" s="9"/>
      <c r="DO5836" s="9"/>
      <c r="DP5836" s="9"/>
      <c r="DQ5836" s="9"/>
      <c r="DR5836" s="9"/>
      <c r="DS5836" s="9"/>
      <c r="DT5836" s="9"/>
      <c r="DU5836" s="9"/>
      <c r="DV5836" s="9"/>
      <c r="DW5836" s="9"/>
      <c r="DX5836" s="9"/>
      <c r="DY5836" s="9"/>
      <c r="DZ5836" s="9"/>
      <c r="EA5836" s="9"/>
    </row>
    <row r="5837" spans="2:131" ht="19.5" customHeight="1" x14ac:dyDescent="0.25">
      <c r="B5837" s="9"/>
      <c r="D5837" s="9"/>
      <c r="G5837" s="9"/>
      <c r="R5837" s="9"/>
      <c r="S5837" s="9"/>
      <c r="T5837" s="9"/>
      <c r="U5837" s="9"/>
      <c r="V5837" s="9"/>
      <c r="W5837" s="9"/>
      <c r="X5837" s="9"/>
      <c r="Y5837" s="9"/>
      <c r="Z5837" s="9"/>
      <c r="AA5837" s="9"/>
      <c r="AB5837" s="9"/>
      <c r="AC5837" s="9"/>
      <c r="AD5837" s="9"/>
      <c r="AE5837" s="9"/>
      <c r="AF5837" s="55"/>
      <c r="AG5837" s="55"/>
      <c r="AH5837" s="9"/>
      <c r="AI5837" s="9"/>
      <c r="AJ5837" s="9"/>
      <c r="AK5837" s="9"/>
      <c r="AL5837" s="9"/>
      <c r="AM5837" s="9"/>
      <c r="AN5837" s="9"/>
      <c r="AO5837" s="9"/>
      <c r="AP5837" s="9"/>
      <c r="AQ5837" s="9"/>
      <c r="AR5837" s="9"/>
      <c r="AS5837" s="9"/>
      <c r="AT5837" s="9"/>
      <c r="AU5837" s="9"/>
      <c r="AV5837" s="9"/>
      <c r="AW5837" s="9"/>
      <c r="AX5837" s="9"/>
      <c r="AY5837" s="9"/>
      <c r="AZ5837" s="9"/>
      <c r="BA5837" s="9"/>
      <c r="BB5837" s="9"/>
      <c r="BC5837" s="9"/>
      <c r="BD5837" s="9"/>
      <c r="BE5837" s="9"/>
      <c r="BF5837" s="9"/>
      <c r="BG5837" s="9"/>
      <c r="BH5837" s="9"/>
      <c r="BI5837" s="9"/>
      <c r="BJ5837" s="9"/>
      <c r="BK5837" s="9"/>
      <c r="BL5837" s="9"/>
      <c r="BM5837" s="9"/>
      <c r="BN5837" s="9"/>
      <c r="BO5837" s="9"/>
      <c r="BP5837" s="9"/>
      <c r="BQ5837" s="9"/>
      <c r="BT5837" s="9"/>
      <c r="BU5837" s="9"/>
      <c r="BX5837" s="9"/>
      <c r="BY5837" s="9"/>
      <c r="CB5837" s="9"/>
      <c r="CC5837" s="9"/>
      <c r="CF5837" s="9"/>
      <c r="CG5837" s="9"/>
      <c r="CJ5837" s="9"/>
      <c r="CK5837" s="9"/>
      <c r="CN5837" s="9"/>
      <c r="CO5837" s="9"/>
      <c r="CP5837" s="9"/>
      <c r="CQ5837" s="9"/>
      <c r="CR5837" s="9"/>
      <c r="CS5837" s="9"/>
      <c r="CT5837" s="9"/>
      <c r="CU5837" s="9"/>
      <c r="CV5837" s="9"/>
      <c r="CW5837" s="9"/>
      <c r="CX5837" s="9"/>
      <c r="CY5837" s="9"/>
      <c r="CZ5837" s="9"/>
      <c r="DA5837" s="9"/>
      <c r="DB5837" s="9"/>
      <c r="DC5837" s="9"/>
      <c r="DD5837" s="9"/>
      <c r="DE5837" s="9"/>
      <c r="DF5837" s="9"/>
      <c r="DG5837" s="9"/>
      <c r="DH5837" s="9"/>
      <c r="DI5837" s="9"/>
      <c r="DJ5837" s="9"/>
      <c r="DK5837" s="9"/>
      <c r="DL5837" s="9"/>
      <c r="DM5837" s="9"/>
      <c r="DN5837" s="9"/>
      <c r="DO5837" s="9"/>
      <c r="DP5837" s="9"/>
      <c r="DQ5837" s="9"/>
      <c r="DR5837" s="9"/>
      <c r="DS5837" s="9"/>
      <c r="DT5837" s="9"/>
      <c r="DU5837" s="9"/>
      <c r="DV5837" s="9"/>
      <c r="DW5837" s="9"/>
      <c r="DX5837" s="9"/>
      <c r="DY5837" s="9"/>
      <c r="DZ5837" s="9"/>
      <c r="EA5837" s="9"/>
    </row>
    <row r="5838" spans="2:131" ht="19.5" customHeight="1" x14ac:dyDescent="0.25">
      <c r="B5838" s="9"/>
      <c r="D5838" s="9"/>
      <c r="G5838" s="9"/>
      <c r="R5838" s="9"/>
      <c r="S5838" s="9"/>
      <c r="T5838" s="9"/>
      <c r="U5838" s="9"/>
      <c r="V5838" s="9"/>
      <c r="W5838" s="9"/>
      <c r="X5838" s="9"/>
      <c r="Y5838" s="9"/>
      <c r="Z5838" s="9"/>
      <c r="AA5838" s="9"/>
      <c r="AB5838" s="9"/>
      <c r="AC5838" s="9"/>
      <c r="AD5838" s="9"/>
      <c r="AE5838" s="9"/>
      <c r="AF5838" s="55"/>
      <c r="AG5838" s="55"/>
      <c r="AH5838" s="9"/>
      <c r="AI5838" s="9"/>
      <c r="AJ5838" s="9"/>
      <c r="AK5838" s="9"/>
      <c r="AL5838" s="9"/>
      <c r="AM5838" s="9"/>
      <c r="AN5838" s="9"/>
      <c r="AO5838" s="9"/>
      <c r="AP5838" s="9"/>
      <c r="AQ5838" s="9"/>
      <c r="AR5838" s="9"/>
      <c r="AS5838" s="9"/>
      <c r="AT5838" s="9"/>
      <c r="AU5838" s="9"/>
      <c r="AV5838" s="9"/>
      <c r="AW5838" s="9"/>
      <c r="AX5838" s="9"/>
      <c r="AY5838" s="9"/>
      <c r="AZ5838" s="9"/>
      <c r="BA5838" s="9"/>
      <c r="BB5838" s="9"/>
      <c r="BC5838" s="9"/>
      <c r="BD5838" s="9"/>
      <c r="BE5838" s="9"/>
      <c r="BF5838" s="9"/>
      <c r="BG5838" s="9"/>
      <c r="BH5838" s="9"/>
      <c r="BI5838" s="9"/>
      <c r="BJ5838" s="9"/>
      <c r="BK5838" s="9"/>
      <c r="BL5838" s="9"/>
      <c r="BM5838" s="9"/>
      <c r="BN5838" s="9"/>
      <c r="BO5838" s="9"/>
      <c r="BP5838" s="9"/>
      <c r="BQ5838" s="9"/>
      <c r="BT5838" s="9"/>
      <c r="BU5838" s="9"/>
      <c r="BX5838" s="9"/>
      <c r="BY5838" s="9"/>
      <c r="CB5838" s="9"/>
      <c r="CC5838" s="9"/>
      <c r="CF5838" s="9"/>
      <c r="CG5838" s="9"/>
      <c r="CJ5838" s="9"/>
      <c r="CK5838" s="9"/>
      <c r="CN5838" s="9"/>
      <c r="CO5838" s="9"/>
      <c r="CP5838" s="9"/>
      <c r="CQ5838" s="9"/>
      <c r="CR5838" s="9"/>
      <c r="CS5838" s="9"/>
      <c r="CT5838" s="9"/>
      <c r="CU5838" s="9"/>
      <c r="CV5838" s="9"/>
      <c r="CW5838" s="9"/>
      <c r="CX5838" s="9"/>
      <c r="CY5838" s="9"/>
      <c r="CZ5838" s="9"/>
      <c r="DA5838" s="9"/>
      <c r="DB5838" s="9"/>
      <c r="DC5838" s="9"/>
      <c r="DD5838" s="9"/>
      <c r="DE5838" s="9"/>
      <c r="DF5838" s="9"/>
      <c r="DG5838" s="9"/>
      <c r="DH5838" s="9"/>
      <c r="DI5838" s="9"/>
      <c r="DJ5838" s="9"/>
      <c r="DK5838" s="9"/>
      <c r="DL5838" s="9"/>
      <c r="DM5838" s="9"/>
      <c r="DN5838" s="9"/>
      <c r="DO5838" s="9"/>
      <c r="DP5838" s="9"/>
      <c r="DQ5838" s="9"/>
      <c r="DR5838" s="9"/>
      <c r="DS5838" s="9"/>
      <c r="DT5838" s="9"/>
      <c r="DU5838" s="9"/>
      <c r="DV5838" s="9"/>
      <c r="DW5838" s="9"/>
      <c r="DX5838" s="9"/>
      <c r="DY5838" s="9"/>
      <c r="DZ5838" s="9"/>
      <c r="EA5838" s="9"/>
    </row>
    <row r="5839" spans="2:131" ht="19.5" customHeight="1" x14ac:dyDescent="0.25">
      <c r="B5839" s="9"/>
      <c r="D5839" s="9"/>
      <c r="G5839" s="9"/>
      <c r="R5839" s="9"/>
      <c r="S5839" s="9"/>
      <c r="T5839" s="9"/>
      <c r="U5839" s="9"/>
      <c r="V5839" s="9"/>
      <c r="W5839" s="9"/>
      <c r="X5839" s="9"/>
      <c r="Y5839" s="9"/>
      <c r="Z5839" s="9"/>
      <c r="AA5839" s="9"/>
      <c r="AB5839" s="9"/>
      <c r="AC5839" s="9"/>
      <c r="AD5839" s="9"/>
      <c r="AE5839" s="9"/>
      <c r="AF5839" s="55"/>
      <c r="AG5839" s="55"/>
      <c r="AH5839" s="9"/>
      <c r="AI5839" s="9"/>
      <c r="AJ5839" s="9"/>
      <c r="AK5839" s="9"/>
      <c r="AL5839" s="9"/>
      <c r="AM5839" s="9"/>
      <c r="AN5839" s="9"/>
      <c r="AO5839" s="9"/>
      <c r="AP5839" s="9"/>
      <c r="AQ5839" s="9"/>
      <c r="AR5839" s="9"/>
      <c r="AS5839" s="9"/>
      <c r="AT5839" s="9"/>
      <c r="AU5839" s="9"/>
      <c r="AV5839" s="9"/>
      <c r="AW5839" s="9"/>
      <c r="AX5839" s="9"/>
      <c r="AY5839" s="9"/>
      <c r="AZ5839" s="9"/>
      <c r="BA5839" s="9"/>
      <c r="BB5839" s="9"/>
      <c r="BC5839" s="9"/>
      <c r="BD5839" s="9"/>
      <c r="BE5839" s="9"/>
      <c r="BF5839" s="9"/>
      <c r="BG5839" s="9"/>
      <c r="BH5839" s="9"/>
      <c r="BI5839" s="9"/>
      <c r="BJ5839" s="9"/>
      <c r="BK5839" s="9"/>
      <c r="BL5839" s="9"/>
      <c r="BM5839" s="9"/>
      <c r="BN5839" s="9"/>
      <c r="BO5839" s="9"/>
      <c r="BP5839" s="9"/>
      <c r="BQ5839" s="9"/>
      <c r="BT5839" s="9"/>
      <c r="BU5839" s="9"/>
      <c r="BX5839" s="9"/>
      <c r="BY5839" s="9"/>
      <c r="CB5839" s="9"/>
      <c r="CC5839" s="9"/>
      <c r="CF5839" s="9"/>
      <c r="CG5839" s="9"/>
      <c r="CJ5839" s="9"/>
      <c r="CK5839" s="9"/>
      <c r="CN5839" s="9"/>
      <c r="CO5839" s="9"/>
      <c r="CP5839" s="9"/>
      <c r="CQ5839" s="9"/>
      <c r="CR5839" s="9"/>
      <c r="CS5839" s="9"/>
      <c r="CT5839" s="9"/>
      <c r="CU5839" s="9"/>
      <c r="CV5839" s="9"/>
      <c r="CW5839" s="9"/>
      <c r="CX5839" s="9"/>
      <c r="CY5839" s="9"/>
      <c r="CZ5839" s="9"/>
      <c r="DA5839" s="9"/>
      <c r="DB5839" s="9"/>
      <c r="DC5839" s="9"/>
      <c r="DD5839" s="9"/>
      <c r="DE5839" s="9"/>
      <c r="DF5839" s="9"/>
      <c r="DG5839" s="9"/>
      <c r="DH5839" s="9"/>
      <c r="DI5839" s="9"/>
      <c r="DJ5839" s="9"/>
      <c r="DK5839" s="9"/>
      <c r="DL5839" s="9"/>
      <c r="DM5839" s="9"/>
      <c r="DN5839" s="9"/>
      <c r="DO5839" s="9"/>
      <c r="DP5839" s="9"/>
      <c r="DQ5839" s="9"/>
      <c r="DR5839" s="9"/>
      <c r="DS5839" s="9"/>
      <c r="DT5839" s="9"/>
      <c r="DU5839" s="9"/>
      <c r="DV5839" s="9"/>
      <c r="DW5839" s="9"/>
      <c r="DX5839" s="9"/>
      <c r="DY5839" s="9"/>
      <c r="DZ5839" s="9"/>
      <c r="EA5839" s="9"/>
    </row>
    <row r="5840" spans="2:131" ht="19.5" customHeight="1" x14ac:dyDescent="0.25">
      <c r="B5840" s="9"/>
      <c r="D5840" s="9"/>
      <c r="G5840" s="9"/>
      <c r="R5840" s="9"/>
      <c r="S5840" s="9"/>
      <c r="T5840" s="9"/>
      <c r="U5840" s="9"/>
      <c r="V5840" s="9"/>
      <c r="W5840" s="9"/>
      <c r="X5840" s="9"/>
      <c r="Y5840" s="9"/>
      <c r="Z5840" s="9"/>
      <c r="AA5840" s="9"/>
      <c r="AB5840" s="9"/>
      <c r="AC5840" s="9"/>
      <c r="AD5840" s="9"/>
      <c r="AE5840" s="9"/>
      <c r="AF5840" s="55"/>
      <c r="AG5840" s="55"/>
      <c r="AH5840" s="9"/>
      <c r="AI5840" s="9"/>
      <c r="AJ5840" s="9"/>
      <c r="AK5840" s="9"/>
      <c r="AL5840" s="9"/>
      <c r="AM5840" s="9"/>
      <c r="AN5840" s="9"/>
      <c r="AO5840" s="9"/>
      <c r="AP5840" s="9"/>
      <c r="AQ5840" s="9"/>
      <c r="AR5840" s="9"/>
      <c r="AS5840" s="9"/>
      <c r="AT5840" s="9"/>
      <c r="AU5840" s="9"/>
      <c r="AV5840" s="9"/>
      <c r="AW5840" s="9"/>
      <c r="AX5840" s="9"/>
      <c r="AY5840" s="9"/>
      <c r="AZ5840" s="9"/>
      <c r="BA5840" s="9"/>
      <c r="BB5840" s="9"/>
      <c r="BC5840" s="9"/>
      <c r="BD5840" s="9"/>
      <c r="BE5840" s="9"/>
      <c r="BF5840" s="9"/>
      <c r="BG5840" s="9"/>
      <c r="BH5840" s="9"/>
      <c r="BI5840" s="9"/>
      <c r="BJ5840" s="9"/>
      <c r="BK5840" s="9"/>
      <c r="BL5840" s="9"/>
      <c r="BM5840" s="9"/>
      <c r="BN5840" s="9"/>
      <c r="BO5840" s="9"/>
      <c r="BP5840" s="9"/>
      <c r="BQ5840" s="9"/>
      <c r="BT5840" s="9"/>
      <c r="BU5840" s="9"/>
      <c r="BX5840" s="9"/>
      <c r="BY5840" s="9"/>
      <c r="CB5840" s="9"/>
      <c r="CC5840" s="9"/>
      <c r="CF5840" s="9"/>
      <c r="CG5840" s="9"/>
      <c r="CJ5840" s="9"/>
      <c r="CK5840" s="9"/>
      <c r="CN5840" s="9"/>
      <c r="CO5840" s="9"/>
      <c r="CP5840" s="9"/>
      <c r="CQ5840" s="9"/>
      <c r="CR5840" s="9"/>
      <c r="CS5840" s="9"/>
      <c r="CT5840" s="9"/>
      <c r="CU5840" s="9"/>
      <c r="CV5840" s="9"/>
      <c r="CW5840" s="9"/>
      <c r="CX5840" s="9"/>
      <c r="CY5840" s="9"/>
      <c r="CZ5840" s="9"/>
      <c r="DA5840" s="9"/>
      <c r="DB5840" s="9"/>
      <c r="DC5840" s="9"/>
      <c r="DD5840" s="9"/>
      <c r="DE5840" s="9"/>
      <c r="DF5840" s="9"/>
      <c r="DG5840" s="9"/>
      <c r="DH5840" s="9"/>
      <c r="DI5840" s="9"/>
      <c r="DJ5840" s="9"/>
      <c r="DK5840" s="9"/>
      <c r="DL5840" s="9"/>
      <c r="DM5840" s="9"/>
      <c r="DN5840" s="9"/>
      <c r="DO5840" s="9"/>
      <c r="DP5840" s="9"/>
      <c r="DQ5840" s="9"/>
      <c r="DR5840" s="9"/>
      <c r="DS5840" s="9"/>
      <c r="DT5840" s="9"/>
      <c r="DU5840" s="9"/>
      <c r="DV5840" s="9"/>
      <c r="DW5840" s="9"/>
      <c r="DX5840" s="9"/>
      <c r="DY5840" s="9"/>
      <c r="DZ5840" s="9"/>
      <c r="EA5840" s="9"/>
    </row>
    <row r="5841" spans="2:131" ht="19.5" customHeight="1" x14ac:dyDescent="0.25">
      <c r="B5841" s="9"/>
      <c r="D5841" s="9"/>
      <c r="G5841" s="9"/>
      <c r="R5841" s="9"/>
      <c r="S5841" s="9"/>
      <c r="T5841" s="9"/>
      <c r="U5841" s="9"/>
      <c r="V5841" s="9"/>
      <c r="W5841" s="9"/>
      <c r="X5841" s="9"/>
      <c r="Y5841" s="9"/>
      <c r="Z5841" s="9"/>
      <c r="AA5841" s="9"/>
      <c r="AB5841" s="9"/>
      <c r="AC5841" s="9"/>
      <c r="AD5841" s="9"/>
      <c r="AE5841" s="9"/>
      <c r="AF5841" s="55"/>
      <c r="AG5841" s="55"/>
      <c r="AH5841" s="9"/>
      <c r="AI5841" s="9"/>
      <c r="AJ5841" s="9"/>
      <c r="AK5841" s="9"/>
      <c r="AL5841" s="9"/>
      <c r="AM5841" s="9"/>
      <c r="AN5841" s="9"/>
      <c r="AO5841" s="9"/>
      <c r="AP5841" s="9"/>
      <c r="AQ5841" s="9"/>
      <c r="AR5841" s="9"/>
      <c r="AS5841" s="9"/>
      <c r="AT5841" s="9"/>
      <c r="AU5841" s="9"/>
      <c r="AV5841" s="9"/>
      <c r="AW5841" s="9"/>
      <c r="AX5841" s="9"/>
      <c r="AY5841" s="9"/>
      <c r="AZ5841" s="9"/>
      <c r="BA5841" s="9"/>
      <c r="BB5841" s="9"/>
      <c r="BC5841" s="9"/>
      <c r="BD5841" s="9"/>
      <c r="BE5841" s="9"/>
      <c r="BF5841" s="9"/>
      <c r="BG5841" s="9"/>
      <c r="BH5841" s="9"/>
      <c r="BI5841" s="9"/>
      <c r="BJ5841" s="9"/>
      <c r="BK5841" s="9"/>
      <c r="BL5841" s="9"/>
      <c r="BM5841" s="9"/>
      <c r="BN5841" s="9"/>
      <c r="BO5841" s="9"/>
      <c r="BP5841" s="9"/>
      <c r="BQ5841" s="9"/>
      <c r="BT5841" s="9"/>
      <c r="BU5841" s="9"/>
      <c r="BX5841" s="9"/>
      <c r="BY5841" s="9"/>
      <c r="CB5841" s="9"/>
      <c r="CC5841" s="9"/>
      <c r="CF5841" s="9"/>
      <c r="CG5841" s="9"/>
      <c r="CJ5841" s="9"/>
      <c r="CK5841" s="9"/>
      <c r="CN5841" s="9"/>
      <c r="CO5841" s="9"/>
      <c r="CP5841" s="9"/>
      <c r="CQ5841" s="9"/>
      <c r="CR5841" s="9"/>
      <c r="CS5841" s="9"/>
      <c r="CT5841" s="9"/>
      <c r="CU5841" s="9"/>
      <c r="CV5841" s="9"/>
      <c r="CW5841" s="9"/>
      <c r="CX5841" s="9"/>
      <c r="CY5841" s="9"/>
      <c r="CZ5841" s="9"/>
      <c r="DA5841" s="9"/>
      <c r="DB5841" s="9"/>
      <c r="DC5841" s="9"/>
      <c r="DD5841" s="9"/>
      <c r="DE5841" s="9"/>
      <c r="DF5841" s="9"/>
      <c r="DG5841" s="9"/>
      <c r="DH5841" s="9"/>
      <c r="DI5841" s="9"/>
      <c r="DJ5841" s="9"/>
      <c r="DK5841" s="9"/>
      <c r="DL5841" s="9"/>
      <c r="DM5841" s="9"/>
      <c r="DN5841" s="9"/>
      <c r="DO5841" s="9"/>
      <c r="DP5841" s="9"/>
      <c r="DQ5841" s="9"/>
      <c r="DR5841" s="9"/>
      <c r="DS5841" s="9"/>
      <c r="DT5841" s="9"/>
      <c r="DU5841" s="9"/>
      <c r="DV5841" s="9"/>
      <c r="DW5841" s="9"/>
      <c r="DX5841" s="9"/>
      <c r="DY5841" s="9"/>
      <c r="DZ5841" s="9"/>
      <c r="EA5841" s="9"/>
    </row>
    <row r="5842" spans="2:131" ht="19.5" customHeight="1" x14ac:dyDescent="0.25">
      <c r="B5842" s="9"/>
      <c r="D5842" s="9"/>
      <c r="G5842" s="9"/>
      <c r="R5842" s="9"/>
      <c r="S5842" s="9"/>
      <c r="T5842" s="9"/>
      <c r="U5842" s="9"/>
      <c r="V5842" s="9"/>
      <c r="W5842" s="9"/>
      <c r="X5842" s="9"/>
      <c r="Y5842" s="9"/>
      <c r="Z5842" s="9"/>
      <c r="AA5842" s="9"/>
      <c r="AB5842" s="9"/>
      <c r="AC5842" s="9"/>
      <c r="AD5842" s="9"/>
      <c r="AE5842" s="9"/>
      <c r="AF5842" s="55"/>
      <c r="AG5842" s="55"/>
      <c r="AH5842" s="9"/>
      <c r="AI5842" s="9"/>
      <c r="AJ5842" s="9"/>
      <c r="AK5842" s="9"/>
      <c r="AL5842" s="9"/>
      <c r="AM5842" s="9"/>
      <c r="AN5842" s="9"/>
      <c r="AO5842" s="9"/>
      <c r="AP5842" s="9"/>
      <c r="AQ5842" s="9"/>
      <c r="AR5842" s="9"/>
      <c r="AS5842" s="9"/>
      <c r="AT5842" s="9"/>
      <c r="AU5842" s="9"/>
      <c r="AV5842" s="9"/>
      <c r="AW5842" s="9"/>
      <c r="AX5842" s="9"/>
      <c r="AY5842" s="9"/>
      <c r="AZ5842" s="9"/>
      <c r="BA5842" s="9"/>
      <c r="BB5842" s="9"/>
      <c r="BC5842" s="9"/>
      <c r="BD5842" s="9"/>
      <c r="BE5842" s="9"/>
      <c r="BF5842" s="9"/>
      <c r="BG5842" s="9"/>
      <c r="BH5842" s="9"/>
      <c r="BI5842" s="9"/>
      <c r="BJ5842" s="9"/>
      <c r="BK5842" s="9"/>
      <c r="BL5842" s="9"/>
      <c r="BM5842" s="9"/>
      <c r="BN5842" s="9"/>
      <c r="BO5842" s="9"/>
      <c r="BP5842" s="9"/>
      <c r="BQ5842" s="9"/>
      <c r="BT5842" s="9"/>
      <c r="BU5842" s="9"/>
      <c r="BX5842" s="9"/>
      <c r="BY5842" s="9"/>
      <c r="CB5842" s="9"/>
      <c r="CC5842" s="9"/>
      <c r="CF5842" s="9"/>
      <c r="CG5842" s="9"/>
      <c r="CJ5842" s="9"/>
      <c r="CK5842" s="9"/>
      <c r="CN5842" s="9"/>
      <c r="CO5842" s="9"/>
      <c r="CP5842" s="9"/>
      <c r="CQ5842" s="9"/>
      <c r="CR5842" s="9"/>
      <c r="CS5842" s="9"/>
      <c r="CT5842" s="9"/>
      <c r="CU5842" s="9"/>
      <c r="CV5842" s="9"/>
      <c r="CW5842" s="9"/>
      <c r="CX5842" s="9"/>
      <c r="CY5842" s="9"/>
      <c r="CZ5842" s="9"/>
      <c r="DA5842" s="9"/>
      <c r="DB5842" s="9"/>
      <c r="DC5842" s="9"/>
      <c r="DD5842" s="9"/>
      <c r="DE5842" s="9"/>
      <c r="DF5842" s="9"/>
      <c r="DG5842" s="9"/>
      <c r="DH5842" s="9"/>
      <c r="DI5842" s="9"/>
      <c r="DJ5842" s="9"/>
      <c r="DK5842" s="9"/>
      <c r="DL5842" s="9"/>
      <c r="DM5842" s="9"/>
      <c r="DN5842" s="9"/>
      <c r="DO5842" s="9"/>
      <c r="DP5842" s="9"/>
      <c r="DQ5842" s="9"/>
      <c r="DR5842" s="9"/>
      <c r="DS5842" s="9"/>
      <c r="DT5842" s="9"/>
      <c r="DU5842" s="9"/>
      <c r="DV5842" s="9"/>
      <c r="DW5842" s="9"/>
      <c r="DX5842" s="9"/>
      <c r="DY5842" s="9"/>
      <c r="DZ5842" s="9"/>
      <c r="EA5842" s="9"/>
    </row>
    <row r="5843" spans="2:131" ht="19.5" customHeight="1" x14ac:dyDescent="0.25">
      <c r="B5843" s="9"/>
      <c r="D5843" s="9"/>
      <c r="G5843" s="9"/>
      <c r="R5843" s="9"/>
      <c r="S5843" s="9"/>
      <c r="T5843" s="9"/>
      <c r="U5843" s="9"/>
      <c r="V5843" s="9"/>
      <c r="W5843" s="9"/>
      <c r="X5843" s="9"/>
      <c r="Y5843" s="9"/>
      <c r="Z5843" s="9"/>
      <c r="AA5843" s="9"/>
      <c r="AB5843" s="9"/>
      <c r="AC5843" s="9"/>
      <c r="AD5843" s="9"/>
      <c r="AE5843" s="9"/>
      <c r="AF5843" s="55"/>
      <c r="AG5843" s="55"/>
      <c r="AH5843" s="9"/>
      <c r="AI5843" s="9"/>
      <c r="AJ5843" s="9"/>
      <c r="AK5843" s="9"/>
      <c r="AL5843" s="9"/>
      <c r="AM5843" s="9"/>
      <c r="AN5843" s="9"/>
      <c r="AO5843" s="9"/>
      <c r="AP5843" s="9"/>
      <c r="AQ5843" s="9"/>
      <c r="AR5843" s="9"/>
      <c r="AS5843" s="9"/>
      <c r="AT5843" s="9"/>
      <c r="AU5843" s="9"/>
      <c r="AV5843" s="9"/>
      <c r="AW5843" s="9"/>
      <c r="AX5843" s="9"/>
      <c r="AY5843" s="9"/>
      <c r="AZ5843" s="9"/>
      <c r="BA5843" s="9"/>
      <c r="BB5843" s="9"/>
      <c r="BC5843" s="9"/>
      <c r="BD5843" s="9"/>
      <c r="BE5843" s="9"/>
      <c r="BF5843" s="9"/>
      <c r="BG5843" s="9"/>
      <c r="BH5843" s="9"/>
      <c r="BI5843" s="9"/>
      <c r="BJ5843" s="9"/>
      <c r="BK5843" s="9"/>
      <c r="BL5843" s="9"/>
      <c r="BM5843" s="9"/>
      <c r="BN5843" s="9"/>
      <c r="BO5843" s="9"/>
      <c r="BP5843" s="9"/>
      <c r="BQ5843" s="9"/>
      <c r="BT5843" s="9"/>
      <c r="BU5843" s="9"/>
      <c r="BX5843" s="9"/>
      <c r="BY5843" s="9"/>
      <c r="CB5843" s="9"/>
      <c r="CC5843" s="9"/>
      <c r="CF5843" s="9"/>
      <c r="CG5843" s="9"/>
      <c r="CJ5843" s="9"/>
      <c r="CK5843" s="9"/>
      <c r="CN5843" s="9"/>
      <c r="CO5843" s="9"/>
      <c r="CP5843" s="9"/>
      <c r="CQ5843" s="9"/>
      <c r="CR5843" s="9"/>
      <c r="CS5843" s="9"/>
      <c r="CT5843" s="9"/>
      <c r="CU5843" s="9"/>
      <c r="CV5843" s="9"/>
      <c r="CW5843" s="9"/>
      <c r="CX5843" s="9"/>
      <c r="CY5843" s="9"/>
      <c r="CZ5843" s="9"/>
      <c r="DA5843" s="9"/>
      <c r="DB5843" s="9"/>
      <c r="DC5843" s="9"/>
      <c r="DD5843" s="9"/>
      <c r="DE5843" s="9"/>
      <c r="DF5843" s="9"/>
      <c r="DG5843" s="9"/>
      <c r="DH5843" s="9"/>
      <c r="DI5843" s="9"/>
      <c r="DJ5843" s="9"/>
      <c r="DK5843" s="9"/>
      <c r="DL5843" s="9"/>
      <c r="DM5843" s="9"/>
      <c r="DN5843" s="9"/>
      <c r="DO5843" s="9"/>
      <c r="DP5843" s="9"/>
      <c r="DQ5843" s="9"/>
      <c r="DR5843" s="9"/>
      <c r="DS5843" s="9"/>
      <c r="DT5843" s="9"/>
      <c r="DU5843" s="9"/>
      <c r="DV5843" s="9"/>
      <c r="DW5843" s="9"/>
      <c r="DX5843" s="9"/>
      <c r="DY5843" s="9"/>
      <c r="DZ5843" s="9"/>
      <c r="EA5843" s="9"/>
    </row>
    <row r="5844" spans="2:131" ht="19.5" customHeight="1" x14ac:dyDescent="0.25">
      <c r="B5844" s="9"/>
      <c r="D5844" s="9"/>
      <c r="G5844" s="9"/>
      <c r="R5844" s="9"/>
      <c r="S5844" s="9"/>
      <c r="T5844" s="9"/>
      <c r="U5844" s="9"/>
      <c r="V5844" s="9"/>
      <c r="W5844" s="9"/>
      <c r="X5844" s="9"/>
      <c r="Y5844" s="9"/>
      <c r="Z5844" s="9"/>
      <c r="AA5844" s="9"/>
      <c r="AB5844" s="9"/>
      <c r="AC5844" s="9"/>
      <c r="AD5844" s="9"/>
      <c r="AE5844" s="9"/>
      <c r="AF5844" s="55"/>
      <c r="AG5844" s="55"/>
      <c r="AH5844" s="9"/>
      <c r="AI5844" s="9"/>
      <c r="AJ5844" s="9"/>
      <c r="AK5844" s="9"/>
      <c r="AL5844" s="9"/>
      <c r="AM5844" s="9"/>
      <c r="AN5844" s="9"/>
      <c r="AO5844" s="9"/>
      <c r="AP5844" s="9"/>
      <c r="AQ5844" s="9"/>
      <c r="AR5844" s="9"/>
      <c r="AS5844" s="9"/>
      <c r="AT5844" s="9"/>
      <c r="AU5844" s="9"/>
      <c r="AV5844" s="9"/>
      <c r="AW5844" s="9"/>
      <c r="AX5844" s="9"/>
      <c r="AY5844" s="9"/>
      <c r="AZ5844" s="9"/>
      <c r="BA5844" s="9"/>
      <c r="BB5844" s="9"/>
      <c r="BC5844" s="9"/>
      <c r="BD5844" s="9"/>
      <c r="BE5844" s="9"/>
      <c r="BF5844" s="9"/>
      <c r="BG5844" s="9"/>
      <c r="BH5844" s="9"/>
      <c r="BI5844" s="9"/>
      <c r="BJ5844" s="9"/>
      <c r="BK5844" s="9"/>
      <c r="BL5844" s="9"/>
      <c r="BM5844" s="9"/>
      <c r="BN5844" s="9"/>
      <c r="BO5844" s="9"/>
      <c r="BP5844" s="9"/>
      <c r="BQ5844" s="9"/>
      <c r="BT5844" s="9"/>
      <c r="BU5844" s="9"/>
      <c r="BX5844" s="9"/>
      <c r="BY5844" s="9"/>
      <c r="CB5844" s="9"/>
      <c r="CC5844" s="9"/>
      <c r="CF5844" s="9"/>
      <c r="CG5844" s="9"/>
      <c r="CJ5844" s="9"/>
      <c r="CK5844" s="9"/>
      <c r="CN5844" s="9"/>
      <c r="CO5844" s="9"/>
      <c r="CP5844" s="9"/>
      <c r="CQ5844" s="9"/>
      <c r="CR5844" s="9"/>
      <c r="CS5844" s="9"/>
      <c r="CT5844" s="9"/>
      <c r="CU5844" s="9"/>
      <c r="CV5844" s="9"/>
      <c r="CW5844" s="9"/>
      <c r="CX5844" s="9"/>
      <c r="CY5844" s="9"/>
      <c r="CZ5844" s="9"/>
      <c r="DA5844" s="9"/>
      <c r="DB5844" s="9"/>
      <c r="DC5844" s="9"/>
      <c r="DD5844" s="9"/>
      <c r="DE5844" s="9"/>
      <c r="DF5844" s="9"/>
      <c r="DG5844" s="9"/>
      <c r="DH5844" s="9"/>
      <c r="DI5844" s="9"/>
      <c r="DJ5844" s="9"/>
      <c r="DK5844" s="9"/>
      <c r="DL5844" s="9"/>
      <c r="DM5844" s="9"/>
      <c r="DN5844" s="9"/>
      <c r="DO5844" s="9"/>
      <c r="DP5844" s="9"/>
      <c r="DQ5844" s="9"/>
      <c r="DR5844" s="9"/>
      <c r="DS5844" s="9"/>
      <c r="DT5844" s="9"/>
      <c r="DU5844" s="9"/>
      <c r="DV5844" s="9"/>
      <c r="DW5844" s="9"/>
      <c r="DX5844" s="9"/>
      <c r="DY5844" s="9"/>
      <c r="DZ5844" s="9"/>
      <c r="EA5844" s="9"/>
    </row>
    <row r="5845" spans="2:131" ht="19.5" customHeight="1" x14ac:dyDescent="0.25">
      <c r="B5845" s="9"/>
      <c r="D5845" s="9"/>
      <c r="G5845" s="9"/>
      <c r="R5845" s="9"/>
      <c r="S5845" s="9"/>
      <c r="T5845" s="9"/>
      <c r="U5845" s="9"/>
      <c r="V5845" s="9"/>
      <c r="W5845" s="9"/>
      <c r="X5845" s="9"/>
      <c r="Y5845" s="9"/>
      <c r="Z5845" s="9"/>
      <c r="AA5845" s="9"/>
      <c r="AB5845" s="9"/>
      <c r="AC5845" s="9"/>
      <c r="AD5845" s="9"/>
      <c r="AE5845" s="9"/>
      <c r="AF5845" s="55"/>
      <c r="AG5845" s="55"/>
      <c r="AH5845" s="9"/>
      <c r="AI5845" s="9"/>
      <c r="AJ5845" s="9"/>
      <c r="AK5845" s="9"/>
      <c r="AL5845" s="9"/>
      <c r="AM5845" s="9"/>
      <c r="AN5845" s="9"/>
      <c r="AO5845" s="9"/>
      <c r="AP5845" s="9"/>
      <c r="AQ5845" s="9"/>
      <c r="AR5845" s="9"/>
      <c r="AS5845" s="9"/>
      <c r="AT5845" s="9"/>
      <c r="AU5845" s="9"/>
      <c r="AV5845" s="9"/>
      <c r="AW5845" s="9"/>
      <c r="AX5845" s="9"/>
      <c r="AY5845" s="9"/>
      <c r="AZ5845" s="9"/>
      <c r="BA5845" s="9"/>
      <c r="BB5845" s="9"/>
      <c r="BC5845" s="9"/>
      <c r="BD5845" s="9"/>
      <c r="BE5845" s="9"/>
      <c r="BF5845" s="9"/>
      <c r="BG5845" s="9"/>
      <c r="BH5845" s="9"/>
      <c r="BI5845" s="9"/>
      <c r="BJ5845" s="9"/>
      <c r="BK5845" s="9"/>
      <c r="BL5845" s="9"/>
      <c r="BM5845" s="9"/>
      <c r="BN5845" s="9"/>
      <c r="BO5845" s="9"/>
      <c r="BP5845" s="9"/>
      <c r="BQ5845" s="9"/>
      <c r="BT5845" s="9"/>
      <c r="BU5845" s="9"/>
      <c r="BX5845" s="9"/>
      <c r="BY5845" s="9"/>
      <c r="CB5845" s="9"/>
      <c r="CC5845" s="9"/>
      <c r="CF5845" s="9"/>
      <c r="CG5845" s="9"/>
      <c r="CJ5845" s="9"/>
      <c r="CK5845" s="9"/>
      <c r="CN5845" s="9"/>
      <c r="CO5845" s="9"/>
      <c r="CP5845" s="9"/>
      <c r="CQ5845" s="9"/>
      <c r="CR5845" s="9"/>
      <c r="CS5845" s="9"/>
      <c r="CT5845" s="9"/>
      <c r="CU5845" s="9"/>
      <c r="CV5845" s="9"/>
      <c r="CW5845" s="9"/>
      <c r="CX5845" s="9"/>
      <c r="CY5845" s="9"/>
      <c r="CZ5845" s="9"/>
      <c r="DA5845" s="9"/>
      <c r="DB5845" s="9"/>
      <c r="DC5845" s="9"/>
      <c r="DD5845" s="9"/>
      <c r="DE5845" s="9"/>
      <c r="DF5845" s="9"/>
      <c r="DG5845" s="9"/>
      <c r="DH5845" s="9"/>
      <c r="DI5845" s="9"/>
      <c r="DJ5845" s="9"/>
      <c r="DK5845" s="9"/>
      <c r="DL5845" s="9"/>
      <c r="DM5845" s="9"/>
      <c r="DN5845" s="9"/>
      <c r="DO5845" s="9"/>
      <c r="DP5845" s="9"/>
      <c r="DQ5845" s="9"/>
      <c r="DR5845" s="9"/>
      <c r="DS5845" s="9"/>
      <c r="DT5845" s="9"/>
      <c r="DU5845" s="9"/>
      <c r="DV5845" s="9"/>
      <c r="DW5845" s="9"/>
      <c r="DX5845" s="9"/>
      <c r="DY5845" s="9"/>
      <c r="DZ5845" s="9"/>
      <c r="EA5845" s="9"/>
    </row>
    <row r="5846" spans="2:131" ht="19.5" customHeight="1" x14ac:dyDescent="0.25">
      <c r="B5846" s="9"/>
      <c r="D5846" s="9"/>
      <c r="G5846" s="9"/>
      <c r="R5846" s="9"/>
      <c r="S5846" s="9"/>
      <c r="T5846" s="9"/>
      <c r="U5846" s="9"/>
      <c r="V5846" s="9"/>
      <c r="W5846" s="9"/>
      <c r="X5846" s="9"/>
      <c r="Y5846" s="9"/>
      <c r="Z5846" s="9"/>
      <c r="AA5846" s="9"/>
      <c r="AB5846" s="9"/>
      <c r="AC5846" s="9"/>
      <c r="AD5846" s="9"/>
      <c r="AE5846" s="9"/>
      <c r="AF5846" s="55"/>
      <c r="AG5846" s="55"/>
      <c r="AH5846" s="9"/>
      <c r="AI5846" s="9"/>
      <c r="AJ5846" s="9"/>
      <c r="AK5846" s="9"/>
      <c r="AL5846" s="9"/>
      <c r="AM5846" s="9"/>
      <c r="AN5846" s="9"/>
      <c r="AO5846" s="9"/>
      <c r="AP5846" s="9"/>
      <c r="AQ5846" s="9"/>
      <c r="AR5846" s="9"/>
      <c r="AS5846" s="9"/>
      <c r="AT5846" s="9"/>
      <c r="AU5846" s="9"/>
      <c r="AV5846" s="9"/>
      <c r="AW5846" s="9"/>
      <c r="AX5846" s="9"/>
      <c r="AY5846" s="9"/>
      <c r="AZ5846" s="9"/>
      <c r="BA5846" s="9"/>
      <c r="BB5846" s="9"/>
      <c r="BC5846" s="9"/>
      <c r="BD5846" s="9"/>
      <c r="BE5846" s="9"/>
      <c r="BF5846" s="9"/>
      <c r="BG5846" s="9"/>
      <c r="BH5846" s="9"/>
      <c r="BI5846" s="9"/>
      <c r="BJ5846" s="9"/>
      <c r="BK5846" s="9"/>
      <c r="BL5846" s="9"/>
      <c r="BM5846" s="9"/>
      <c r="BN5846" s="9"/>
      <c r="BO5846" s="9"/>
      <c r="BP5846" s="9"/>
      <c r="BQ5846" s="9"/>
      <c r="BT5846" s="9"/>
      <c r="BU5846" s="9"/>
      <c r="BX5846" s="9"/>
      <c r="BY5846" s="9"/>
      <c r="CB5846" s="9"/>
      <c r="CC5846" s="9"/>
      <c r="CF5846" s="9"/>
      <c r="CG5846" s="9"/>
      <c r="CJ5846" s="9"/>
      <c r="CK5846" s="9"/>
      <c r="CN5846" s="9"/>
      <c r="CO5846" s="9"/>
      <c r="CP5846" s="9"/>
      <c r="CQ5846" s="9"/>
      <c r="CR5846" s="9"/>
      <c r="CS5846" s="9"/>
      <c r="CT5846" s="9"/>
      <c r="CU5846" s="9"/>
      <c r="CV5846" s="9"/>
      <c r="CW5846" s="9"/>
      <c r="CX5846" s="9"/>
      <c r="CY5846" s="9"/>
      <c r="CZ5846" s="9"/>
      <c r="DA5846" s="9"/>
      <c r="DB5846" s="9"/>
      <c r="DC5846" s="9"/>
      <c r="DD5846" s="9"/>
      <c r="DE5846" s="9"/>
      <c r="DF5846" s="9"/>
      <c r="DG5846" s="9"/>
      <c r="DH5846" s="9"/>
      <c r="DI5846" s="9"/>
      <c r="DJ5846" s="9"/>
      <c r="DK5846" s="9"/>
      <c r="DL5846" s="9"/>
      <c r="DM5846" s="9"/>
      <c r="DN5846" s="9"/>
      <c r="DO5846" s="9"/>
      <c r="DP5846" s="9"/>
      <c r="DQ5846" s="9"/>
      <c r="DR5846" s="9"/>
      <c r="DS5846" s="9"/>
      <c r="DT5846" s="9"/>
      <c r="DU5846" s="9"/>
      <c r="DV5846" s="9"/>
      <c r="DW5846" s="9"/>
      <c r="DX5846" s="9"/>
      <c r="DY5846" s="9"/>
      <c r="DZ5846" s="9"/>
      <c r="EA5846" s="9"/>
    </row>
    <row r="5847" spans="2:131" ht="19.5" customHeight="1" x14ac:dyDescent="0.25">
      <c r="B5847" s="9"/>
      <c r="D5847" s="9"/>
      <c r="G5847" s="9"/>
      <c r="R5847" s="9"/>
      <c r="S5847" s="9"/>
      <c r="T5847" s="9"/>
      <c r="U5847" s="9"/>
      <c r="V5847" s="9"/>
      <c r="W5847" s="9"/>
      <c r="X5847" s="9"/>
      <c r="Y5847" s="9"/>
      <c r="Z5847" s="9"/>
      <c r="AA5847" s="9"/>
      <c r="AB5847" s="9"/>
      <c r="AC5847" s="9"/>
      <c r="AD5847" s="9"/>
      <c r="AE5847" s="9"/>
      <c r="AF5847" s="55"/>
      <c r="AG5847" s="55"/>
      <c r="AH5847" s="9"/>
      <c r="AI5847" s="9"/>
      <c r="AJ5847" s="9"/>
      <c r="AK5847" s="9"/>
      <c r="AL5847" s="9"/>
      <c r="AM5847" s="9"/>
      <c r="AN5847" s="9"/>
      <c r="AO5847" s="9"/>
      <c r="AP5847" s="9"/>
      <c r="AQ5847" s="9"/>
      <c r="AR5847" s="9"/>
      <c r="AS5847" s="9"/>
      <c r="AT5847" s="9"/>
      <c r="AU5847" s="9"/>
      <c r="AV5847" s="9"/>
      <c r="AW5847" s="9"/>
      <c r="AX5847" s="9"/>
      <c r="AY5847" s="9"/>
      <c r="AZ5847" s="9"/>
      <c r="BA5847" s="9"/>
      <c r="BB5847" s="9"/>
      <c r="BC5847" s="9"/>
      <c r="BD5847" s="9"/>
      <c r="BE5847" s="9"/>
      <c r="BF5847" s="9"/>
      <c r="BG5847" s="9"/>
      <c r="BH5847" s="9"/>
      <c r="BI5847" s="9"/>
      <c r="BJ5847" s="9"/>
      <c r="BK5847" s="9"/>
      <c r="BL5847" s="9"/>
      <c r="BM5847" s="9"/>
      <c r="BN5847" s="9"/>
      <c r="BO5847" s="9"/>
      <c r="BP5847" s="9"/>
      <c r="BQ5847" s="9"/>
      <c r="BT5847" s="9"/>
      <c r="BU5847" s="9"/>
      <c r="BX5847" s="9"/>
      <c r="BY5847" s="9"/>
      <c r="CB5847" s="9"/>
      <c r="CC5847" s="9"/>
      <c r="CF5847" s="9"/>
      <c r="CG5847" s="9"/>
      <c r="CJ5847" s="9"/>
      <c r="CK5847" s="9"/>
      <c r="CN5847" s="9"/>
      <c r="CO5847" s="9"/>
      <c r="CP5847" s="9"/>
      <c r="CQ5847" s="9"/>
      <c r="CR5847" s="9"/>
      <c r="CS5847" s="9"/>
      <c r="CT5847" s="9"/>
      <c r="CU5847" s="9"/>
      <c r="CV5847" s="9"/>
      <c r="CW5847" s="9"/>
      <c r="CX5847" s="9"/>
      <c r="CY5847" s="9"/>
      <c r="CZ5847" s="9"/>
      <c r="DA5847" s="9"/>
      <c r="DB5847" s="9"/>
      <c r="DC5847" s="9"/>
      <c r="DD5847" s="9"/>
      <c r="DE5847" s="9"/>
      <c r="DF5847" s="9"/>
      <c r="DG5847" s="9"/>
      <c r="DH5847" s="9"/>
      <c r="DI5847" s="9"/>
      <c r="DJ5847" s="9"/>
      <c r="DK5847" s="9"/>
      <c r="DL5847" s="9"/>
      <c r="DM5847" s="9"/>
      <c r="DN5847" s="9"/>
      <c r="DO5847" s="9"/>
      <c r="DP5847" s="9"/>
      <c r="DQ5847" s="9"/>
      <c r="DR5847" s="9"/>
      <c r="DS5847" s="9"/>
      <c r="DT5847" s="9"/>
      <c r="DU5847" s="9"/>
      <c r="DV5847" s="9"/>
      <c r="DW5847" s="9"/>
      <c r="DX5847" s="9"/>
      <c r="DY5847" s="9"/>
      <c r="DZ5847" s="9"/>
      <c r="EA5847" s="9"/>
    </row>
    <row r="5848" spans="2:131" ht="19.5" customHeight="1" x14ac:dyDescent="0.25">
      <c r="B5848" s="9"/>
      <c r="D5848" s="9"/>
      <c r="G5848" s="9"/>
      <c r="R5848" s="9"/>
      <c r="S5848" s="9"/>
      <c r="T5848" s="9"/>
      <c r="U5848" s="9"/>
      <c r="V5848" s="9"/>
      <c r="W5848" s="9"/>
      <c r="X5848" s="9"/>
      <c r="Y5848" s="9"/>
      <c r="Z5848" s="9"/>
      <c r="AA5848" s="9"/>
      <c r="AB5848" s="9"/>
      <c r="AC5848" s="9"/>
      <c r="AD5848" s="9"/>
      <c r="AE5848" s="9"/>
      <c r="AF5848" s="55"/>
      <c r="AG5848" s="55"/>
      <c r="AH5848" s="9"/>
      <c r="AI5848" s="9"/>
      <c r="AJ5848" s="9"/>
      <c r="AK5848" s="9"/>
      <c r="AL5848" s="9"/>
      <c r="AM5848" s="9"/>
      <c r="AN5848" s="9"/>
      <c r="AO5848" s="9"/>
      <c r="AP5848" s="9"/>
      <c r="AQ5848" s="9"/>
      <c r="AR5848" s="9"/>
      <c r="AS5848" s="9"/>
      <c r="AT5848" s="9"/>
      <c r="AU5848" s="9"/>
      <c r="AV5848" s="9"/>
      <c r="AW5848" s="9"/>
      <c r="AX5848" s="9"/>
      <c r="AY5848" s="9"/>
      <c r="AZ5848" s="9"/>
      <c r="BA5848" s="9"/>
      <c r="BB5848" s="9"/>
      <c r="BC5848" s="9"/>
      <c r="BD5848" s="9"/>
      <c r="BE5848" s="9"/>
      <c r="BF5848" s="9"/>
      <c r="BG5848" s="9"/>
      <c r="BH5848" s="9"/>
      <c r="BI5848" s="9"/>
      <c r="BJ5848" s="9"/>
      <c r="BK5848" s="9"/>
      <c r="BL5848" s="9"/>
      <c r="BM5848" s="9"/>
      <c r="BN5848" s="9"/>
      <c r="BO5848" s="9"/>
      <c r="BP5848" s="9"/>
      <c r="BQ5848" s="9"/>
      <c r="BT5848" s="9"/>
      <c r="BU5848" s="9"/>
      <c r="BX5848" s="9"/>
      <c r="BY5848" s="9"/>
      <c r="CB5848" s="9"/>
      <c r="CC5848" s="9"/>
      <c r="CF5848" s="9"/>
      <c r="CG5848" s="9"/>
      <c r="CJ5848" s="9"/>
      <c r="CK5848" s="9"/>
      <c r="CN5848" s="9"/>
      <c r="CO5848" s="9"/>
      <c r="CP5848" s="9"/>
      <c r="CQ5848" s="9"/>
      <c r="CR5848" s="9"/>
      <c r="CS5848" s="9"/>
      <c r="CT5848" s="9"/>
      <c r="CU5848" s="9"/>
      <c r="CV5848" s="9"/>
      <c r="CW5848" s="9"/>
      <c r="CX5848" s="9"/>
      <c r="CY5848" s="9"/>
      <c r="CZ5848" s="9"/>
      <c r="DA5848" s="9"/>
      <c r="DB5848" s="9"/>
      <c r="DC5848" s="9"/>
      <c r="DD5848" s="9"/>
      <c r="DE5848" s="9"/>
      <c r="DF5848" s="9"/>
      <c r="DG5848" s="9"/>
      <c r="DH5848" s="9"/>
      <c r="DI5848" s="9"/>
      <c r="DJ5848" s="9"/>
      <c r="DK5848" s="9"/>
      <c r="DL5848" s="9"/>
      <c r="DM5848" s="9"/>
      <c r="DN5848" s="9"/>
      <c r="DO5848" s="9"/>
      <c r="DP5848" s="9"/>
      <c r="DQ5848" s="9"/>
      <c r="DR5848" s="9"/>
      <c r="DS5848" s="9"/>
      <c r="DT5848" s="9"/>
      <c r="DU5848" s="9"/>
      <c r="DV5848" s="9"/>
      <c r="DW5848" s="9"/>
      <c r="DX5848" s="9"/>
      <c r="DY5848" s="9"/>
      <c r="DZ5848" s="9"/>
      <c r="EA5848" s="9"/>
    </row>
    <row r="5849" spans="2:131" ht="19.5" customHeight="1" x14ac:dyDescent="0.25">
      <c r="B5849" s="9"/>
      <c r="D5849" s="9"/>
      <c r="G5849" s="9"/>
      <c r="R5849" s="9"/>
      <c r="S5849" s="9"/>
      <c r="T5849" s="9"/>
      <c r="U5849" s="9"/>
      <c r="V5849" s="9"/>
      <c r="W5849" s="9"/>
      <c r="X5849" s="9"/>
      <c r="Y5849" s="9"/>
      <c r="Z5849" s="9"/>
      <c r="AA5849" s="9"/>
      <c r="AB5849" s="9"/>
      <c r="AC5849" s="9"/>
      <c r="AD5849" s="9"/>
      <c r="AE5849" s="9"/>
      <c r="AF5849" s="55"/>
      <c r="AG5849" s="55"/>
      <c r="AH5849" s="9"/>
      <c r="AI5849" s="9"/>
      <c r="AJ5849" s="9"/>
      <c r="AK5849" s="9"/>
      <c r="AL5849" s="9"/>
      <c r="AM5849" s="9"/>
      <c r="AN5849" s="9"/>
      <c r="AO5849" s="9"/>
      <c r="AP5849" s="9"/>
      <c r="AQ5849" s="9"/>
      <c r="AR5849" s="9"/>
      <c r="AS5849" s="9"/>
      <c r="AT5849" s="9"/>
      <c r="AU5849" s="9"/>
      <c r="AV5849" s="9"/>
      <c r="AW5849" s="9"/>
      <c r="AX5849" s="9"/>
      <c r="AY5849" s="9"/>
      <c r="AZ5849" s="9"/>
      <c r="BA5849" s="9"/>
      <c r="BB5849" s="9"/>
      <c r="BC5849" s="9"/>
      <c r="BD5849" s="9"/>
      <c r="BE5849" s="9"/>
      <c r="BF5849" s="9"/>
      <c r="BG5849" s="9"/>
      <c r="BH5849" s="9"/>
      <c r="BI5849" s="9"/>
      <c r="BJ5849" s="9"/>
      <c r="BK5849" s="9"/>
      <c r="BL5849" s="9"/>
      <c r="BM5849" s="9"/>
      <c r="BN5849" s="9"/>
      <c r="BO5849" s="9"/>
      <c r="BP5849" s="9"/>
      <c r="BQ5849" s="9"/>
      <c r="BT5849" s="9"/>
      <c r="BU5849" s="9"/>
      <c r="BX5849" s="9"/>
      <c r="BY5849" s="9"/>
      <c r="CB5849" s="9"/>
      <c r="CC5849" s="9"/>
      <c r="CF5849" s="9"/>
      <c r="CG5849" s="9"/>
      <c r="CJ5849" s="9"/>
      <c r="CK5849" s="9"/>
      <c r="CN5849" s="9"/>
      <c r="CO5849" s="9"/>
      <c r="CP5849" s="9"/>
      <c r="CQ5849" s="9"/>
      <c r="CR5849" s="9"/>
      <c r="CS5849" s="9"/>
      <c r="CT5849" s="9"/>
      <c r="CU5849" s="9"/>
      <c r="CV5849" s="9"/>
      <c r="CW5849" s="9"/>
      <c r="CX5849" s="9"/>
      <c r="CY5849" s="9"/>
      <c r="CZ5849" s="9"/>
      <c r="DA5849" s="9"/>
      <c r="DB5849" s="9"/>
      <c r="DC5849" s="9"/>
      <c r="DD5849" s="9"/>
      <c r="DE5849" s="9"/>
      <c r="DF5849" s="9"/>
      <c r="DG5849" s="9"/>
      <c r="DH5849" s="9"/>
      <c r="DI5849" s="9"/>
      <c r="DJ5849" s="9"/>
      <c r="DK5849" s="9"/>
      <c r="DL5849" s="9"/>
      <c r="DM5849" s="9"/>
      <c r="DN5849" s="9"/>
      <c r="DO5849" s="9"/>
      <c r="DP5849" s="9"/>
      <c r="DQ5849" s="9"/>
      <c r="DR5849" s="9"/>
      <c r="DS5849" s="9"/>
      <c r="DT5849" s="9"/>
      <c r="DU5849" s="9"/>
      <c r="DV5849" s="9"/>
      <c r="DW5849" s="9"/>
      <c r="DX5849" s="9"/>
      <c r="DY5849" s="9"/>
      <c r="DZ5849" s="9"/>
      <c r="EA5849" s="9"/>
    </row>
    <row r="5850" spans="2:131" ht="19.5" customHeight="1" x14ac:dyDescent="0.25">
      <c r="B5850" s="9"/>
      <c r="D5850" s="9"/>
      <c r="G5850" s="9"/>
      <c r="R5850" s="9"/>
      <c r="S5850" s="9"/>
      <c r="T5850" s="9"/>
      <c r="U5850" s="9"/>
      <c r="V5850" s="9"/>
      <c r="W5850" s="9"/>
      <c r="X5850" s="9"/>
      <c r="Y5850" s="9"/>
      <c r="Z5850" s="9"/>
      <c r="AA5850" s="9"/>
      <c r="AB5850" s="9"/>
      <c r="AC5850" s="9"/>
      <c r="AD5850" s="9"/>
      <c r="AE5850" s="9"/>
      <c r="AF5850" s="55"/>
      <c r="AG5850" s="55"/>
      <c r="AH5850" s="9"/>
      <c r="AI5850" s="9"/>
      <c r="AJ5850" s="9"/>
      <c r="AK5850" s="9"/>
      <c r="AL5850" s="9"/>
      <c r="AM5850" s="9"/>
      <c r="AN5850" s="9"/>
      <c r="AO5850" s="9"/>
      <c r="AP5850" s="9"/>
      <c r="AQ5850" s="9"/>
      <c r="AR5850" s="9"/>
      <c r="AS5850" s="9"/>
      <c r="AT5850" s="9"/>
      <c r="AU5850" s="9"/>
      <c r="AV5850" s="9"/>
      <c r="AW5850" s="9"/>
      <c r="AX5850" s="9"/>
      <c r="AY5850" s="9"/>
      <c r="AZ5850" s="9"/>
      <c r="BA5850" s="9"/>
      <c r="BB5850" s="9"/>
      <c r="BC5850" s="9"/>
      <c r="BD5850" s="9"/>
      <c r="BE5850" s="9"/>
      <c r="BF5850" s="9"/>
      <c r="BG5850" s="9"/>
      <c r="BH5850" s="9"/>
      <c r="BI5850" s="9"/>
      <c r="BJ5850" s="9"/>
      <c r="BK5850" s="9"/>
      <c r="BL5850" s="9"/>
      <c r="BM5850" s="9"/>
      <c r="BN5850" s="9"/>
      <c r="BO5850" s="9"/>
      <c r="BP5850" s="9"/>
      <c r="BQ5850" s="9"/>
      <c r="BT5850" s="9"/>
      <c r="BU5850" s="9"/>
      <c r="BX5850" s="9"/>
      <c r="BY5850" s="9"/>
      <c r="CB5850" s="9"/>
      <c r="CC5850" s="9"/>
      <c r="CF5850" s="9"/>
      <c r="CG5850" s="9"/>
      <c r="CJ5850" s="9"/>
      <c r="CK5850" s="9"/>
      <c r="CN5850" s="9"/>
      <c r="CO5850" s="9"/>
      <c r="CP5850" s="9"/>
      <c r="CQ5850" s="9"/>
      <c r="CR5850" s="9"/>
      <c r="CS5850" s="9"/>
      <c r="CT5850" s="9"/>
      <c r="CU5850" s="9"/>
      <c r="CV5850" s="9"/>
      <c r="CW5850" s="9"/>
      <c r="CX5850" s="9"/>
      <c r="CY5850" s="9"/>
      <c r="CZ5850" s="9"/>
      <c r="DA5850" s="9"/>
      <c r="DB5850" s="9"/>
      <c r="DC5850" s="9"/>
      <c r="DD5850" s="9"/>
      <c r="DE5850" s="9"/>
      <c r="DF5850" s="9"/>
      <c r="DG5850" s="9"/>
      <c r="DH5850" s="9"/>
      <c r="DI5850" s="9"/>
      <c r="DJ5850" s="9"/>
      <c r="DK5850" s="9"/>
      <c r="DL5850" s="9"/>
      <c r="DM5850" s="9"/>
      <c r="DN5850" s="9"/>
      <c r="DO5850" s="9"/>
      <c r="DP5850" s="9"/>
      <c r="DQ5850" s="9"/>
      <c r="DR5850" s="9"/>
      <c r="DS5850" s="9"/>
      <c r="DT5850" s="9"/>
      <c r="DU5850" s="9"/>
      <c r="DV5850" s="9"/>
      <c r="DW5850" s="9"/>
      <c r="DX5850" s="9"/>
      <c r="DY5850" s="9"/>
      <c r="DZ5850" s="9"/>
      <c r="EA5850" s="9"/>
    </row>
    <row r="5851" spans="2:131" ht="19.5" customHeight="1" x14ac:dyDescent="0.25">
      <c r="B5851" s="9"/>
      <c r="D5851" s="9"/>
      <c r="G5851" s="9"/>
      <c r="R5851" s="9"/>
      <c r="S5851" s="9"/>
      <c r="T5851" s="9"/>
      <c r="U5851" s="9"/>
      <c r="V5851" s="9"/>
      <c r="W5851" s="9"/>
      <c r="X5851" s="9"/>
      <c r="Y5851" s="9"/>
      <c r="Z5851" s="9"/>
      <c r="AA5851" s="9"/>
      <c r="AB5851" s="9"/>
      <c r="AC5851" s="9"/>
      <c r="AD5851" s="9"/>
      <c r="AE5851" s="9"/>
      <c r="AF5851" s="55"/>
      <c r="AG5851" s="55"/>
      <c r="AH5851" s="9"/>
      <c r="AI5851" s="9"/>
      <c r="AJ5851" s="9"/>
      <c r="AK5851" s="9"/>
      <c r="AL5851" s="9"/>
      <c r="AM5851" s="9"/>
      <c r="AN5851" s="9"/>
      <c r="AO5851" s="9"/>
      <c r="AP5851" s="9"/>
      <c r="AQ5851" s="9"/>
      <c r="AR5851" s="9"/>
      <c r="AS5851" s="9"/>
      <c r="AT5851" s="9"/>
      <c r="AU5851" s="9"/>
      <c r="AV5851" s="9"/>
      <c r="AW5851" s="9"/>
      <c r="AX5851" s="9"/>
      <c r="AY5851" s="9"/>
      <c r="AZ5851" s="9"/>
      <c r="BA5851" s="9"/>
      <c r="BB5851" s="9"/>
      <c r="BC5851" s="9"/>
      <c r="BD5851" s="9"/>
      <c r="BE5851" s="9"/>
      <c r="BF5851" s="9"/>
      <c r="BG5851" s="9"/>
      <c r="BH5851" s="9"/>
      <c r="BI5851" s="9"/>
      <c r="BJ5851" s="9"/>
      <c r="BK5851" s="9"/>
      <c r="BL5851" s="9"/>
      <c r="BM5851" s="9"/>
      <c r="BN5851" s="9"/>
      <c r="BO5851" s="9"/>
      <c r="BP5851" s="9"/>
      <c r="BQ5851" s="9"/>
      <c r="BT5851" s="9"/>
      <c r="BU5851" s="9"/>
      <c r="BX5851" s="9"/>
      <c r="BY5851" s="9"/>
      <c r="CB5851" s="9"/>
      <c r="CC5851" s="9"/>
      <c r="CF5851" s="9"/>
      <c r="CG5851" s="9"/>
      <c r="CJ5851" s="9"/>
      <c r="CK5851" s="9"/>
      <c r="CN5851" s="9"/>
      <c r="CO5851" s="9"/>
      <c r="CP5851" s="9"/>
      <c r="CQ5851" s="9"/>
      <c r="CR5851" s="9"/>
      <c r="CS5851" s="9"/>
      <c r="CT5851" s="9"/>
      <c r="CU5851" s="9"/>
      <c r="CV5851" s="9"/>
      <c r="CW5851" s="9"/>
      <c r="CX5851" s="9"/>
      <c r="CY5851" s="9"/>
      <c r="CZ5851" s="9"/>
      <c r="DA5851" s="9"/>
      <c r="DB5851" s="9"/>
      <c r="DC5851" s="9"/>
      <c r="DD5851" s="9"/>
      <c r="DE5851" s="9"/>
      <c r="DF5851" s="9"/>
      <c r="DG5851" s="9"/>
      <c r="DH5851" s="9"/>
      <c r="DI5851" s="9"/>
      <c r="DJ5851" s="9"/>
      <c r="DK5851" s="9"/>
      <c r="DL5851" s="9"/>
      <c r="DM5851" s="9"/>
      <c r="DN5851" s="9"/>
      <c r="DO5851" s="9"/>
      <c r="DP5851" s="9"/>
      <c r="DQ5851" s="9"/>
      <c r="DR5851" s="9"/>
      <c r="DS5851" s="9"/>
      <c r="DT5851" s="9"/>
      <c r="DU5851" s="9"/>
      <c r="DV5851" s="9"/>
      <c r="DW5851" s="9"/>
      <c r="DX5851" s="9"/>
      <c r="DY5851" s="9"/>
      <c r="DZ5851" s="9"/>
      <c r="EA5851" s="9"/>
    </row>
    <row r="5852" spans="2:131" ht="19.5" customHeight="1" x14ac:dyDescent="0.25">
      <c r="B5852" s="9"/>
      <c r="D5852" s="9"/>
      <c r="G5852" s="9"/>
      <c r="R5852" s="9"/>
      <c r="S5852" s="9"/>
      <c r="T5852" s="9"/>
      <c r="U5852" s="9"/>
      <c r="V5852" s="9"/>
      <c r="W5852" s="9"/>
      <c r="X5852" s="9"/>
      <c r="Y5852" s="9"/>
      <c r="Z5852" s="9"/>
      <c r="AA5852" s="9"/>
      <c r="AB5852" s="9"/>
      <c r="AC5852" s="9"/>
      <c r="AD5852" s="9"/>
      <c r="AE5852" s="9"/>
      <c r="AF5852" s="55"/>
      <c r="AG5852" s="55"/>
      <c r="AH5852" s="9"/>
      <c r="AI5852" s="9"/>
      <c r="AJ5852" s="9"/>
      <c r="AK5852" s="9"/>
      <c r="AL5852" s="9"/>
      <c r="AM5852" s="9"/>
      <c r="AN5852" s="9"/>
      <c r="AO5852" s="9"/>
      <c r="AP5852" s="9"/>
      <c r="AQ5852" s="9"/>
      <c r="AR5852" s="9"/>
      <c r="AS5852" s="9"/>
      <c r="AT5852" s="9"/>
      <c r="AU5852" s="9"/>
      <c r="AV5852" s="9"/>
      <c r="AW5852" s="9"/>
      <c r="AX5852" s="9"/>
      <c r="AY5852" s="9"/>
      <c r="AZ5852" s="9"/>
      <c r="BA5852" s="9"/>
      <c r="BB5852" s="9"/>
      <c r="BC5852" s="9"/>
      <c r="BD5852" s="9"/>
      <c r="BE5852" s="9"/>
      <c r="BF5852" s="9"/>
      <c r="BG5852" s="9"/>
      <c r="BH5852" s="9"/>
      <c r="BI5852" s="9"/>
      <c r="BJ5852" s="9"/>
      <c r="BK5852" s="9"/>
      <c r="BL5852" s="9"/>
      <c r="BM5852" s="9"/>
      <c r="BN5852" s="9"/>
      <c r="BO5852" s="9"/>
      <c r="BP5852" s="9"/>
      <c r="BQ5852" s="9"/>
      <c r="BT5852" s="9"/>
      <c r="BU5852" s="9"/>
      <c r="BX5852" s="9"/>
      <c r="BY5852" s="9"/>
      <c r="CB5852" s="9"/>
      <c r="CC5852" s="9"/>
      <c r="CF5852" s="9"/>
      <c r="CG5852" s="9"/>
      <c r="CJ5852" s="9"/>
      <c r="CK5852" s="9"/>
      <c r="CN5852" s="9"/>
      <c r="CO5852" s="9"/>
      <c r="CP5852" s="9"/>
      <c r="CQ5852" s="9"/>
      <c r="CR5852" s="9"/>
      <c r="CS5852" s="9"/>
      <c r="CT5852" s="9"/>
      <c r="CU5852" s="9"/>
      <c r="CV5852" s="9"/>
      <c r="CW5852" s="9"/>
      <c r="CX5852" s="9"/>
      <c r="CY5852" s="9"/>
      <c r="CZ5852" s="9"/>
      <c r="DA5852" s="9"/>
      <c r="DB5852" s="9"/>
      <c r="DC5852" s="9"/>
      <c r="DD5852" s="9"/>
      <c r="DE5852" s="9"/>
      <c r="DF5852" s="9"/>
      <c r="DG5852" s="9"/>
      <c r="DH5852" s="9"/>
      <c r="DI5852" s="9"/>
      <c r="DJ5852" s="9"/>
      <c r="DK5852" s="9"/>
      <c r="DL5852" s="9"/>
      <c r="DM5852" s="9"/>
      <c r="DN5852" s="9"/>
      <c r="DO5852" s="9"/>
      <c r="DP5852" s="9"/>
      <c r="DQ5852" s="9"/>
      <c r="DR5852" s="9"/>
      <c r="DS5852" s="9"/>
      <c r="DT5852" s="9"/>
      <c r="DU5852" s="9"/>
      <c r="DV5852" s="9"/>
      <c r="DW5852" s="9"/>
      <c r="DX5852" s="9"/>
      <c r="DY5852" s="9"/>
      <c r="DZ5852" s="9"/>
      <c r="EA5852" s="9"/>
    </row>
    <row r="5853" spans="2:131" ht="19.5" customHeight="1" x14ac:dyDescent="0.25">
      <c r="B5853" s="9"/>
      <c r="D5853" s="9"/>
      <c r="G5853" s="9"/>
      <c r="R5853" s="9"/>
      <c r="S5853" s="9"/>
      <c r="T5853" s="9"/>
      <c r="U5853" s="9"/>
      <c r="V5853" s="9"/>
      <c r="W5853" s="9"/>
      <c r="X5853" s="9"/>
      <c r="Y5853" s="9"/>
      <c r="Z5853" s="9"/>
      <c r="AA5853" s="9"/>
      <c r="AB5853" s="9"/>
      <c r="AC5853" s="9"/>
      <c r="AD5853" s="9"/>
      <c r="AE5853" s="9"/>
      <c r="AF5853" s="55"/>
      <c r="AG5853" s="55"/>
      <c r="AH5853" s="9"/>
      <c r="AI5853" s="9"/>
      <c r="AJ5853" s="9"/>
      <c r="AK5853" s="9"/>
      <c r="AL5853" s="9"/>
      <c r="AM5853" s="9"/>
      <c r="AN5853" s="9"/>
      <c r="AO5853" s="9"/>
      <c r="AP5853" s="9"/>
      <c r="AQ5853" s="9"/>
      <c r="AR5853" s="9"/>
      <c r="AS5853" s="9"/>
      <c r="AT5853" s="9"/>
      <c r="AU5853" s="9"/>
      <c r="AV5853" s="9"/>
      <c r="AW5853" s="9"/>
      <c r="AX5853" s="9"/>
      <c r="AY5853" s="9"/>
      <c r="AZ5853" s="9"/>
      <c r="BA5853" s="9"/>
      <c r="BB5853" s="9"/>
      <c r="BC5853" s="9"/>
      <c r="BD5853" s="9"/>
      <c r="BE5853" s="9"/>
      <c r="BF5853" s="9"/>
      <c r="BG5853" s="9"/>
      <c r="BH5853" s="9"/>
      <c r="BI5853" s="9"/>
      <c r="BJ5853" s="9"/>
      <c r="BK5853" s="9"/>
      <c r="BL5853" s="9"/>
      <c r="BM5853" s="9"/>
      <c r="BN5853" s="9"/>
      <c r="BO5853" s="9"/>
      <c r="BP5853" s="9"/>
      <c r="BQ5853" s="9"/>
      <c r="BT5853" s="9"/>
      <c r="BU5853" s="9"/>
      <c r="BX5853" s="9"/>
      <c r="BY5853" s="9"/>
      <c r="CB5853" s="9"/>
      <c r="CC5853" s="9"/>
      <c r="CF5853" s="9"/>
      <c r="CG5853" s="9"/>
      <c r="CJ5853" s="9"/>
      <c r="CK5853" s="9"/>
      <c r="CN5853" s="9"/>
      <c r="CO5853" s="9"/>
      <c r="CP5853" s="9"/>
      <c r="CQ5853" s="9"/>
      <c r="CR5853" s="9"/>
      <c r="CS5853" s="9"/>
      <c r="CT5853" s="9"/>
      <c r="CU5853" s="9"/>
      <c r="CV5853" s="9"/>
      <c r="CW5853" s="9"/>
      <c r="CX5853" s="9"/>
      <c r="CY5853" s="9"/>
      <c r="CZ5853" s="9"/>
      <c r="DA5853" s="9"/>
      <c r="DB5853" s="9"/>
      <c r="DC5853" s="9"/>
      <c r="DD5853" s="9"/>
      <c r="DE5853" s="9"/>
      <c r="DF5853" s="9"/>
      <c r="DG5853" s="9"/>
      <c r="DH5853" s="9"/>
      <c r="DI5853" s="9"/>
      <c r="DJ5853" s="9"/>
      <c r="DK5853" s="9"/>
      <c r="DL5853" s="9"/>
      <c r="DM5853" s="9"/>
      <c r="DN5853" s="9"/>
      <c r="DO5853" s="9"/>
      <c r="DP5853" s="9"/>
      <c r="DQ5853" s="9"/>
      <c r="DR5853" s="9"/>
      <c r="DS5853" s="9"/>
      <c r="DT5853" s="9"/>
      <c r="DU5853" s="9"/>
      <c r="DV5853" s="9"/>
      <c r="DW5853" s="9"/>
      <c r="DX5853" s="9"/>
      <c r="DY5853" s="9"/>
      <c r="DZ5853" s="9"/>
      <c r="EA5853" s="9"/>
    </row>
    <row r="5854" spans="2:131" ht="19.5" customHeight="1" x14ac:dyDescent="0.25">
      <c r="B5854" s="9"/>
      <c r="D5854" s="9"/>
      <c r="G5854" s="9"/>
      <c r="R5854" s="9"/>
      <c r="S5854" s="9"/>
      <c r="T5854" s="9"/>
      <c r="U5854" s="9"/>
      <c r="V5854" s="9"/>
      <c r="W5854" s="9"/>
      <c r="X5854" s="9"/>
      <c r="Y5854" s="9"/>
      <c r="Z5854" s="9"/>
      <c r="AA5854" s="9"/>
      <c r="AB5854" s="9"/>
      <c r="AC5854" s="9"/>
      <c r="AD5854" s="9"/>
      <c r="AE5854" s="9"/>
      <c r="AF5854" s="55"/>
      <c r="AG5854" s="55"/>
      <c r="AH5854" s="9"/>
      <c r="AI5854" s="9"/>
      <c r="AJ5854" s="9"/>
      <c r="AK5854" s="9"/>
      <c r="AL5854" s="9"/>
      <c r="AM5854" s="9"/>
      <c r="AN5854" s="9"/>
      <c r="AO5854" s="9"/>
      <c r="AP5854" s="9"/>
      <c r="AQ5854" s="9"/>
      <c r="AR5854" s="9"/>
      <c r="AS5854" s="9"/>
      <c r="AT5854" s="9"/>
      <c r="AU5854" s="9"/>
      <c r="AV5854" s="9"/>
      <c r="AW5854" s="9"/>
      <c r="AX5854" s="9"/>
      <c r="AY5854" s="9"/>
      <c r="AZ5854" s="9"/>
      <c r="BA5854" s="9"/>
      <c r="BB5854" s="9"/>
      <c r="BC5854" s="9"/>
      <c r="BD5854" s="9"/>
      <c r="BE5854" s="9"/>
      <c r="BF5854" s="9"/>
      <c r="BG5854" s="9"/>
      <c r="BH5854" s="9"/>
      <c r="BI5854" s="9"/>
      <c r="BJ5854" s="9"/>
      <c r="BK5854" s="9"/>
      <c r="BL5854" s="9"/>
      <c r="BM5854" s="9"/>
      <c r="BN5854" s="9"/>
      <c r="BO5854" s="9"/>
      <c r="BP5854" s="9"/>
      <c r="BQ5854" s="9"/>
      <c r="BT5854" s="9"/>
      <c r="BU5854" s="9"/>
      <c r="BX5854" s="9"/>
      <c r="BY5854" s="9"/>
      <c r="CB5854" s="9"/>
      <c r="CC5854" s="9"/>
      <c r="CF5854" s="9"/>
      <c r="CG5854" s="9"/>
      <c r="CJ5854" s="9"/>
      <c r="CK5854" s="9"/>
      <c r="CN5854" s="9"/>
      <c r="CO5854" s="9"/>
      <c r="CP5854" s="9"/>
      <c r="CQ5854" s="9"/>
      <c r="CR5854" s="9"/>
      <c r="CS5854" s="9"/>
      <c r="CT5854" s="9"/>
      <c r="CU5854" s="9"/>
      <c r="CV5854" s="9"/>
      <c r="CW5854" s="9"/>
      <c r="CX5854" s="9"/>
      <c r="CY5854" s="9"/>
      <c r="CZ5854" s="9"/>
      <c r="DA5854" s="9"/>
      <c r="DB5854" s="9"/>
      <c r="DC5854" s="9"/>
      <c r="DD5854" s="9"/>
      <c r="DE5854" s="9"/>
      <c r="DF5854" s="9"/>
      <c r="DG5854" s="9"/>
      <c r="DH5854" s="9"/>
      <c r="DI5854" s="9"/>
      <c r="DJ5854" s="9"/>
      <c r="DK5854" s="9"/>
      <c r="DL5854" s="9"/>
      <c r="DM5854" s="9"/>
      <c r="DN5854" s="9"/>
      <c r="DO5854" s="9"/>
      <c r="DP5854" s="9"/>
      <c r="DQ5854" s="9"/>
      <c r="DR5854" s="9"/>
      <c r="DS5854" s="9"/>
      <c r="DT5854" s="9"/>
      <c r="DU5854" s="9"/>
      <c r="DV5854" s="9"/>
      <c r="DW5854" s="9"/>
      <c r="DX5854" s="9"/>
      <c r="DY5854" s="9"/>
      <c r="DZ5854" s="9"/>
      <c r="EA5854" s="9"/>
    </row>
    <row r="5855" spans="2:131" ht="19.5" customHeight="1" x14ac:dyDescent="0.25">
      <c r="B5855" s="9"/>
      <c r="D5855" s="9"/>
      <c r="G5855" s="9"/>
      <c r="R5855" s="9"/>
      <c r="S5855" s="9"/>
      <c r="T5855" s="9"/>
      <c r="U5855" s="9"/>
      <c r="V5855" s="9"/>
      <c r="W5855" s="9"/>
      <c r="X5855" s="9"/>
      <c r="Y5855" s="9"/>
      <c r="Z5855" s="9"/>
      <c r="AA5855" s="9"/>
      <c r="AB5855" s="9"/>
      <c r="AC5855" s="9"/>
      <c r="AD5855" s="9"/>
      <c r="AE5855" s="9"/>
      <c r="AF5855" s="55"/>
      <c r="AG5855" s="55"/>
      <c r="AH5855" s="9"/>
      <c r="AI5855" s="9"/>
      <c r="AJ5855" s="9"/>
      <c r="AK5855" s="9"/>
      <c r="AL5855" s="9"/>
      <c r="AM5855" s="9"/>
      <c r="AN5855" s="9"/>
      <c r="AO5855" s="9"/>
      <c r="AP5855" s="9"/>
      <c r="AQ5855" s="9"/>
      <c r="AR5855" s="9"/>
      <c r="AS5855" s="9"/>
      <c r="AT5855" s="9"/>
      <c r="AU5855" s="9"/>
      <c r="AV5855" s="9"/>
      <c r="AW5855" s="9"/>
      <c r="AX5855" s="9"/>
      <c r="AY5855" s="9"/>
      <c r="AZ5855" s="9"/>
      <c r="BA5855" s="9"/>
      <c r="BB5855" s="9"/>
      <c r="BC5855" s="9"/>
      <c r="BD5855" s="9"/>
      <c r="BE5855" s="9"/>
      <c r="BF5855" s="9"/>
      <c r="BG5855" s="9"/>
      <c r="BH5855" s="9"/>
      <c r="BI5855" s="9"/>
      <c r="BJ5855" s="9"/>
      <c r="BK5855" s="9"/>
      <c r="BL5855" s="9"/>
      <c r="BM5855" s="9"/>
      <c r="BN5855" s="9"/>
      <c r="BO5855" s="9"/>
      <c r="BP5855" s="9"/>
      <c r="BQ5855" s="9"/>
      <c r="BT5855" s="9"/>
      <c r="BU5855" s="9"/>
      <c r="BX5855" s="9"/>
      <c r="BY5855" s="9"/>
      <c r="CB5855" s="9"/>
      <c r="CC5855" s="9"/>
      <c r="CF5855" s="9"/>
      <c r="CG5855" s="9"/>
      <c r="CJ5855" s="9"/>
      <c r="CK5855" s="9"/>
      <c r="CN5855" s="9"/>
      <c r="CO5855" s="9"/>
      <c r="CP5855" s="9"/>
      <c r="CQ5855" s="9"/>
      <c r="CR5855" s="9"/>
      <c r="CS5855" s="9"/>
      <c r="CT5855" s="9"/>
      <c r="CU5855" s="9"/>
      <c r="CV5855" s="9"/>
      <c r="CW5855" s="9"/>
      <c r="CX5855" s="9"/>
      <c r="CY5855" s="9"/>
      <c r="CZ5855" s="9"/>
      <c r="DA5855" s="9"/>
      <c r="DB5855" s="9"/>
      <c r="DC5855" s="9"/>
      <c r="DD5855" s="9"/>
      <c r="DE5855" s="9"/>
      <c r="DF5855" s="9"/>
      <c r="DG5855" s="9"/>
      <c r="DH5855" s="9"/>
      <c r="DI5855" s="9"/>
      <c r="DJ5855" s="9"/>
      <c r="DK5855" s="9"/>
      <c r="DL5855" s="9"/>
      <c r="DM5855" s="9"/>
      <c r="DN5855" s="9"/>
      <c r="DO5855" s="9"/>
      <c r="DP5855" s="9"/>
      <c r="DQ5855" s="9"/>
      <c r="DR5855" s="9"/>
      <c r="DS5855" s="9"/>
      <c r="DT5855" s="9"/>
      <c r="DU5855" s="9"/>
      <c r="DV5855" s="9"/>
      <c r="DW5855" s="9"/>
      <c r="DX5855" s="9"/>
      <c r="DY5855" s="9"/>
      <c r="DZ5855" s="9"/>
      <c r="EA5855" s="9"/>
    </row>
    <row r="5856" spans="2:131" ht="19.5" customHeight="1" x14ac:dyDescent="0.25">
      <c r="B5856" s="9"/>
      <c r="D5856" s="9"/>
      <c r="G5856" s="9"/>
      <c r="R5856" s="9"/>
      <c r="S5856" s="9"/>
      <c r="T5856" s="9"/>
      <c r="U5856" s="9"/>
      <c r="V5856" s="9"/>
      <c r="W5856" s="9"/>
      <c r="X5856" s="9"/>
      <c r="Y5856" s="9"/>
      <c r="Z5856" s="9"/>
      <c r="AA5856" s="9"/>
      <c r="AB5856" s="9"/>
      <c r="AC5856" s="9"/>
      <c r="AD5856" s="9"/>
      <c r="AE5856" s="9"/>
      <c r="AF5856" s="55"/>
      <c r="AG5856" s="55"/>
      <c r="AH5856" s="9"/>
      <c r="AI5856" s="9"/>
      <c r="AJ5856" s="9"/>
      <c r="AK5856" s="9"/>
      <c r="AL5856" s="9"/>
      <c r="AM5856" s="9"/>
      <c r="AN5856" s="9"/>
      <c r="AO5856" s="9"/>
      <c r="AP5856" s="9"/>
      <c r="AQ5856" s="9"/>
      <c r="AR5856" s="9"/>
      <c r="AS5856" s="9"/>
      <c r="AT5856" s="9"/>
      <c r="AU5856" s="9"/>
      <c r="AV5856" s="9"/>
      <c r="AW5856" s="9"/>
      <c r="AX5856" s="9"/>
      <c r="AY5856" s="9"/>
      <c r="AZ5856" s="9"/>
      <c r="BA5856" s="9"/>
      <c r="BB5856" s="9"/>
      <c r="BC5856" s="9"/>
      <c r="BD5856" s="9"/>
      <c r="BE5856" s="9"/>
      <c r="BF5856" s="9"/>
      <c r="BG5856" s="9"/>
      <c r="BH5856" s="9"/>
      <c r="BI5856" s="9"/>
      <c r="BJ5856" s="9"/>
      <c r="BK5856" s="9"/>
      <c r="BL5856" s="9"/>
      <c r="BM5856" s="9"/>
      <c r="BN5856" s="9"/>
      <c r="BO5856" s="9"/>
      <c r="BP5856" s="9"/>
      <c r="BQ5856" s="9"/>
      <c r="BT5856" s="9"/>
      <c r="BU5856" s="9"/>
      <c r="BX5856" s="9"/>
      <c r="BY5856" s="9"/>
      <c r="CB5856" s="9"/>
      <c r="CC5856" s="9"/>
      <c r="CF5856" s="9"/>
      <c r="CG5856" s="9"/>
      <c r="CJ5856" s="9"/>
      <c r="CK5856" s="9"/>
      <c r="CN5856" s="9"/>
      <c r="CO5856" s="9"/>
      <c r="CP5856" s="9"/>
      <c r="CQ5856" s="9"/>
      <c r="CR5856" s="9"/>
      <c r="CS5856" s="9"/>
      <c r="CT5856" s="9"/>
      <c r="CU5856" s="9"/>
      <c r="CV5856" s="9"/>
      <c r="CW5856" s="9"/>
      <c r="CX5856" s="9"/>
      <c r="CY5856" s="9"/>
      <c r="CZ5856" s="9"/>
      <c r="DA5856" s="9"/>
      <c r="DB5856" s="9"/>
      <c r="DC5856" s="9"/>
      <c r="DD5856" s="9"/>
      <c r="DE5856" s="9"/>
      <c r="DF5856" s="9"/>
      <c r="DG5856" s="9"/>
      <c r="DH5856" s="9"/>
      <c r="DI5856" s="9"/>
      <c r="DJ5856" s="9"/>
      <c r="DK5856" s="9"/>
      <c r="DL5856" s="9"/>
      <c r="DM5856" s="9"/>
      <c r="DN5856" s="9"/>
      <c r="DO5856" s="9"/>
      <c r="DP5856" s="9"/>
      <c r="DQ5856" s="9"/>
      <c r="DR5856" s="9"/>
      <c r="DS5856" s="9"/>
      <c r="DT5856" s="9"/>
      <c r="DU5856" s="9"/>
      <c r="DV5856" s="9"/>
      <c r="DW5856" s="9"/>
      <c r="DX5856" s="9"/>
      <c r="DY5856" s="9"/>
      <c r="DZ5856" s="9"/>
      <c r="EA5856" s="9"/>
    </row>
    <row r="5857" spans="2:131" ht="19.5" customHeight="1" x14ac:dyDescent="0.25">
      <c r="B5857" s="9"/>
      <c r="D5857" s="9"/>
      <c r="G5857" s="9"/>
      <c r="R5857" s="9"/>
      <c r="S5857" s="9"/>
      <c r="T5857" s="9"/>
      <c r="U5857" s="9"/>
      <c r="V5857" s="9"/>
      <c r="W5857" s="9"/>
      <c r="X5857" s="9"/>
      <c r="Y5857" s="9"/>
      <c r="Z5857" s="9"/>
      <c r="AA5857" s="9"/>
      <c r="AB5857" s="9"/>
      <c r="AC5857" s="9"/>
      <c r="AD5857" s="9"/>
      <c r="AE5857" s="9"/>
      <c r="AF5857" s="55"/>
      <c r="AG5857" s="55"/>
      <c r="AH5857" s="9"/>
      <c r="AI5857" s="9"/>
      <c r="AJ5857" s="9"/>
      <c r="AK5857" s="9"/>
      <c r="AL5857" s="9"/>
      <c r="AM5857" s="9"/>
      <c r="AN5857" s="9"/>
      <c r="AO5857" s="9"/>
      <c r="AP5857" s="9"/>
      <c r="AQ5857" s="9"/>
      <c r="AR5857" s="9"/>
      <c r="AS5857" s="9"/>
      <c r="AT5857" s="9"/>
      <c r="AU5857" s="9"/>
      <c r="AV5857" s="9"/>
      <c r="AW5857" s="9"/>
      <c r="AX5857" s="9"/>
      <c r="AY5857" s="9"/>
      <c r="AZ5857" s="9"/>
      <c r="BA5857" s="9"/>
      <c r="BB5857" s="9"/>
      <c r="BC5857" s="9"/>
      <c r="BD5857" s="9"/>
      <c r="BE5857" s="9"/>
      <c r="BF5857" s="9"/>
      <c r="BG5857" s="9"/>
      <c r="BH5857" s="9"/>
      <c r="BI5857" s="9"/>
      <c r="BJ5857" s="9"/>
      <c r="BK5857" s="9"/>
      <c r="BL5857" s="9"/>
      <c r="BM5857" s="9"/>
      <c r="BN5857" s="9"/>
      <c r="BO5857" s="9"/>
      <c r="BP5857" s="9"/>
      <c r="BQ5857" s="9"/>
      <c r="BT5857" s="9"/>
      <c r="BU5857" s="9"/>
      <c r="BX5857" s="9"/>
      <c r="BY5857" s="9"/>
      <c r="CB5857" s="9"/>
      <c r="CC5857" s="9"/>
      <c r="CF5857" s="9"/>
      <c r="CG5857" s="9"/>
      <c r="CJ5857" s="9"/>
      <c r="CK5857" s="9"/>
      <c r="CN5857" s="9"/>
      <c r="CO5857" s="9"/>
      <c r="CP5857" s="9"/>
      <c r="CQ5857" s="9"/>
      <c r="CR5857" s="9"/>
      <c r="CS5857" s="9"/>
      <c r="CT5857" s="9"/>
      <c r="CU5857" s="9"/>
      <c r="CV5857" s="9"/>
      <c r="CW5857" s="9"/>
      <c r="CX5857" s="9"/>
      <c r="CY5857" s="9"/>
      <c r="CZ5857" s="9"/>
      <c r="DA5857" s="9"/>
      <c r="DB5857" s="9"/>
      <c r="DC5857" s="9"/>
      <c r="DD5857" s="9"/>
      <c r="DE5857" s="9"/>
      <c r="DF5857" s="9"/>
      <c r="DG5857" s="9"/>
      <c r="DH5857" s="9"/>
      <c r="DI5857" s="9"/>
      <c r="DJ5857" s="9"/>
      <c r="DK5857" s="9"/>
      <c r="DL5857" s="9"/>
      <c r="DM5857" s="9"/>
      <c r="DN5857" s="9"/>
      <c r="DO5857" s="9"/>
      <c r="DP5857" s="9"/>
      <c r="DQ5857" s="9"/>
      <c r="DR5857" s="9"/>
      <c r="DS5857" s="9"/>
      <c r="DT5857" s="9"/>
      <c r="DU5857" s="9"/>
      <c r="DV5857" s="9"/>
      <c r="DW5857" s="9"/>
      <c r="DX5857" s="9"/>
      <c r="DY5857" s="9"/>
      <c r="DZ5857" s="9"/>
      <c r="EA5857" s="9"/>
    </row>
    <row r="5858" spans="2:131" ht="19.5" customHeight="1" x14ac:dyDescent="0.25">
      <c r="B5858" s="9"/>
      <c r="D5858" s="9"/>
      <c r="G5858" s="9"/>
      <c r="R5858" s="9"/>
      <c r="S5858" s="9"/>
      <c r="T5858" s="9"/>
      <c r="U5858" s="9"/>
      <c r="V5858" s="9"/>
      <c r="W5858" s="9"/>
      <c r="X5858" s="9"/>
      <c r="Y5858" s="9"/>
      <c r="Z5858" s="9"/>
      <c r="AA5858" s="9"/>
      <c r="AB5858" s="9"/>
      <c r="AC5858" s="9"/>
      <c r="AD5858" s="9"/>
      <c r="AE5858" s="9"/>
      <c r="AF5858" s="55"/>
      <c r="AG5858" s="55"/>
      <c r="AH5858" s="9"/>
      <c r="AI5858" s="9"/>
      <c r="AJ5858" s="9"/>
      <c r="AK5858" s="9"/>
      <c r="AL5858" s="9"/>
      <c r="AM5858" s="9"/>
      <c r="AN5858" s="9"/>
      <c r="AO5858" s="9"/>
      <c r="AP5858" s="9"/>
      <c r="AQ5858" s="9"/>
      <c r="AR5858" s="9"/>
      <c r="AS5858" s="9"/>
      <c r="AT5858" s="9"/>
      <c r="AU5858" s="9"/>
      <c r="AV5858" s="9"/>
      <c r="AW5858" s="9"/>
      <c r="AX5858" s="9"/>
      <c r="AY5858" s="9"/>
      <c r="AZ5858" s="9"/>
      <c r="BA5858" s="9"/>
      <c r="BB5858" s="9"/>
      <c r="BC5858" s="9"/>
      <c r="BD5858" s="9"/>
      <c r="BE5858" s="9"/>
      <c r="BF5858" s="9"/>
      <c r="BG5858" s="9"/>
      <c r="BH5858" s="9"/>
      <c r="BI5858" s="9"/>
      <c r="BJ5858" s="9"/>
      <c r="BK5858" s="9"/>
      <c r="BL5858" s="9"/>
      <c r="BM5858" s="9"/>
      <c r="BN5858" s="9"/>
      <c r="BO5858" s="9"/>
      <c r="BP5858" s="9"/>
      <c r="BQ5858" s="9"/>
      <c r="BT5858" s="9"/>
      <c r="BU5858" s="9"/>
      <c r="BX5858" s="9"/>
      <c r="BY5858" s="9"/>
      <c r="CB5858" s="9"/>
      <c r="CC5858" s="9"/>
      <c r="CF5858" s="9"/>
      <c r="CG5858" s="9"/>
      <c r="CJ5858" s="9"/>
      <c r="CK5858" s="9"/>
      <c r="CN5858" s="9"/>
      <c r="CO5858" s="9"/>
      <c r="CP5858" s="9"/>
      <c r="CQ5858" s="9"/>
      <c r="CR5858" s="9"/>
      <c r="CS5858" s="9"/>
      <c r="CT5858" s="9"/>
      <c r="CU5858" s="9"/>
      <c r="CV5858" s="9"/>
      <c r="CW5858" s="9"/>
      <c r="CX5858" s="9"/>
      <c r="CY5858" s="9"/>
      <c r="CZ5858" s="9"/>
      <c r="DA5858" s="9"/>
      <c r="DB5858" s="9"/>
      <c r="DC5858" s="9"/>
      <c r="DD5858" s="9"/>
      <c r="DE5858" s="9"/>
      <c r="DF5858" s="9"/>
      <c r="DG5858" s="9"/>
      <c r="DH5858" s="9"/>
      <c r="DI5858" s="9"/>
      <c r="DJ5858" s="9"/>
      <c r="DK5858" s="9"/>
      <c r="DL5858" s="9"/>
      <c r="DM5858" s="9"/>
      <c r="DN5858" s="9"/>
      <c r="DO5858" s="9"/>
      <c r="DP5858" s="9"/>
      <c r="DQ5858" s="9"/>
      <c r="DR5858" s="9"/>
      <c r="DS5858" s="9"/>
      <c r="DT5858" s="9"/>
      <c r="DU5858" s="9"/>
      <c r="DV5858" s="9"/>
      <c r="DW5858" s="9"/>
      <c r="DX5858" s="9"/>
      <c r="DY5858" s="9"/>
      <c r="DZ5858" s="9"/>
      <c r="EA5858" s="9"/>
    </row>
    <row r="5859" spans="2:131" ht="19.5" customHeight="1" x14ac:dyDescent="0.25">
      <c r="B5859" s="9"/>
      <c r="D5859" s="9"/>
      <c r="G5859" s="9"/>
      <c r="R5859" s="9"/>
      <c r="S5859" s="9"/>
      <c r="T5859" s="9"/>
      <c r="U5859" s="9"/>
      <c r="V5859" s="9"/>
      <c r="W5859" s="9"/>
      <c r="X5859" s="9"/>
      <c r="Y5859" s="9"/>
      <c r="Z5859" s="9"/>
      <c r="AA5859" s="9"/>
      <c r="AB5859" s="9"/>
      <c r="AC5859" s="9"/>
      <c r="AD5859" s="9"/>
      <c r="AE5859" s="9"/>
      <c r="AF5859" s="55"/>
      <c r="AG5859" s="55"/>
      <c r="AH5859" s="9"/>
      <c r="AI5859" s="9"/>
      <c r="AJ5859" s="9"/>
      <c r="AK5859" s="9"/>
      <c r="AL5859" s="9"/>
      <c r="AM5859" s="9"/>
      <c r="AN5859" s="9"/>
      <c r="AO5859" s="9"/>
      <c r="AP5859" s="9"/>
      <c r="AQ5859" s="9"/>
      <c r="AR5859" s="9"/>
      <c r="AS5859" s="9"/>
      <c r="AT5859" s="9"/>
      <c r="AU5859" s="9"/>
      <c r="AV5859" s="9"/>
      <c r="AW5859" s="9"/>
      <c r="AX5859" s="9"/>
      <c r="AY5859" s="9"/>
      <c r="AZ5859" s="9"/>
      <c r="BA5859" s="9"/>
      <c r="BB5859" s="9"/>
      <c r="BC5859" s="9"/>
      <c r="BD5859" s="9"/>
      <c r="BE5859" s="9"/>
      <c r="BF5859" s="9"/>
      <c r="BG5859" s="9"/>
      <c r="BH5859" s="9"/>
      <c r="BI5859" s="9"/>
      <c r="BJ5859" s="9"/>
      <c r="BK5859" s="9"/>
      <c r="BL5859" s="9"/>
      <c r="BM5859" s="9"/>
      <c r="BN5859" s="9"/>
      <c r="BO5859" s="9"/>
      <c r="BP5859" s="9"/>
      <c r="BQ5859" s="9"/>
      <c r="BT5859" s="9"/>
      <c r="BU5859" s="9"/>
      <c r="BX5859" s="9"/>
      <c r="BY5859" s="9"/>
      <c r="CB5859" s="9"/>
      <c r="CC5859" s="9"/>
      <c r="CF5859" s="9"/>
      <c r="CG5859" s="9"/>
      <c r="CJ5859" s="9"/>
      <c r="CK5859" s="9"/>
      <c r="CN5859" s="9"/>
      <c r="CO5859" s="9"/>
      <c r="CP5859" s="9"/>
      <c r="CQ5859" s="9"/>
      <c r="CR5859" s="9"/>
      <c r="CS5859" s="9"/>
      <c r="CT5859" s="9"/>
      <c r="CU5859" s="9"/>
      <c r="CV5859" s="9"/>
      <c r="CW5859" s="9"/>
      <c r="CX5859" s="9"/>
      <c r="CY5859" s="9"/>
      <c r="CZ5859" s="9"/>
      <c r="DA5859" s="9"/>
      <c r="DB5859" s="9"/>
      <c r="DC5859" s="9"/>
      <c r="DD5859" s="9"/>
      <c r="DE5859" s="9"/>
      <c r="DF5859" s="9"/>
      <c r="DG5859" s="9"/>
      <c r="DH5859" s="9"/>
      <c r="DI5859" s="9"/>
      <c r="DJ5859" s="9"/>
      <c r="DK5859" s="9"/>
      <c r="DL5859" s="9"/>
      <c r="DM5859" s="9"/>
      <c r="DN5859" s="9"/>
      <c r="DO5859" s="9"/>
      <c r="DP5859" s="9"/>
      <c r="DQ5859" s="9"/>
      <c r="DR5859" s="9"/>
      <c r="DS5859" s="9"/>
      <c r="DT5859" s="9"/>
      <c r="DU5859" s="9"/>
      <c r="DV5859" s="9"/>
      <c r="DW5859" s="9"/>
      <c r="DX5859" s="9"/>
      <c r="DY5859" s="9"/>
      <c r="DZ5859" s="9"/>
      <c r="EA5859" s="9"/>
    </row>
    <row r="5860" spans="2:131" ht="19.5" customHeight="1" x14ac:dyDescent="0.25">
      <c r="B5860" s="9"/>
      <c r="D5860" s="9"/>
      <c r="G5860" s="9"/>
      <c r="R5860" s="9"/>
      <c r="S5860" s="9"/>
      <c r="T5860" s="9"/>
      <c r="U5860" s="9"/>
      <c r="V5860" s="9"/>
      <c r="W5860" s="9"/>
      <c r="X5860" s="9"/>
      <c r="Y5860" s="9"/>
      <c r="Z5860" s="9"/>
      <c r="AA5860" s="9"/>
      <c r="AB5860" s="9"/>
      <c r="AC5860" s="9"/>
      <c r="AD5860" s="9"/>
      <c r="AE5860" s="9"/>
      <c r="AF5860" s="55"/>
      <c r="AG5860" s="55"/>
      <c r="AH5860" s="9"/>
      <c r="AI5860" s="9"/>
      <c r="AJ5860" s="9"/>
      <c r="AK5860" s="9"/>
      <c r="AL5860" s="9"/>
      <c r="AM5860" s="9"/>
      <c r="AN5860" s="9"/>
      <c r="AO5860" s="9"/>
      <c r="AP5860" s="9"/>
      <c r="AQ5860" s="9"/>
      <c r="AR5860" s="9"/>
      <c r="AS5860" s="9"/>
      <c r="AT5860" s="9"/>
      <c r="AU5860" s="9"/>
      <c r="AV5860" s="9"/>
      <c r="AW5860" s="9"/>
      <c r="AX5860" s="9"/>
      <c r="AY5860" s="9"/>
      <c r="AZ5860" s="9"/>
      <c r="BA5860" s="9"/>
      <c r="BB5860" s="9"/>
      <c r="BC5860" s="9"/>
      <c r="BD5860" s="9"/>
      <c r="BE5860" s="9"/>
      <c r="BF5860" s="9"/>
      <c r="BG5860" s="9"/>
      <c r="BH5860" s="9"/>
      <c r="BI5860" s="9"/>
      <c r="BJ5860" s="9"/>
      <c r="BK5860" s="9"/>
      <c r="BL5860" s="9"/>
      <c r="BM5860" s="9"/>
      <c r="BN5860" s="9"/>
      <c r="BO5860" s="9"/>
      <c r="BP5860" s="9"/>
      <c r="BQ5860" s="9"/>
      <c r="BT5860" s="9"/>
      <c r="BU5860" s="9"/>
      <c r="BX5860" s="9"/>
      <c r="BY5860" s="9"/>
      <c r="CB5860" s="9"/>
      <c r="CC5860" s="9"/>
      <c r="CF5860" s="9"/>
      <c r="CG5860" s="9"/>
      <c r="CJ5860" s="9"/>
      <c r="CK5860" s="9"/>
      <c r="CN5860" s="9"/>
      <c r="CO5860" s="9"/>
      <c r="CP5860" s="9"/>
      <c r="CQ5860" s="9"/>
      <c r="CR5860" s="9"/>
      <c r="CS5860" s="9"/>
      <c r="CT5860" s="9"/>
      <c r="CU5860" s="9"/>
      <c r="CV5860" s="9"/>
      <c r="CW5860" s="9"/>
      <c r="CX5860" s="9"/>
      <c r="CY5860" s="9"/>
      <c r="CZ5860" s="9"/>
      <c r="DA5860" s="9"/>
      <c r="DB5860" s="9"/>
      <c r="DC5860" s="9"/>
      <c r="DD5860" s="9"/>
      <c r="DE5860" s="9"/>
      <c r="DF5860" s="9"/>
      <c r="DG5860" s="9"/>
      <c r="DH5860" s="9"/>
      <c r="DI5860" s="9"/>
      <c r="DJ5860" s="9"/>
      <c r="DK5860" s="9"/>
      <c r="DL5860" s="9"/>
      <c r="DM5860" s="9"/>
      <c r="DN5860" s="9"/>
      <c r="DO5860" s="9"/>
      <c r="DP5860" s="9"/>
      <c r="DQ5860" s="9"/>
      <c r="DR5860" s="9"/>
      <c r="DS5860" s="9"/>
      <c r="DT5860" s="9"/>
      <c r="DU5860" s="9"/>
      <c r="DV5860" s="9"/>
      <c r="DW5860" s="9"/>
      <c r="DX5860" s="9"/>
      <c r="DY5860" s="9"/>
      <c r="DZ5860" s="9"/>
      <c r="EA5860" s="9"/>
    </row>
    <row r="5861" spans="2:131" ht="19.5" customHeight="1" x14ac:dyDescent="0.25">
      <c r="B5861" s="9"/>
      <c r="D5861" s="9"/>
      <c r="G5861" s="9"/>
      <c r="R5861" s="9"/>
      <c r="S5861" s="9"/>
      <c r="T5861" s="9"/>
      <c r="U5861" s="9"/>
      <c r="V5861" s="9"/>
      <c r="W5861" s="9"/>
      <c r="X5861" s="9"/>
      <c r="Y5861" s="9"/>
      <c r="Z5861" s="9"/>
      <c r="AA5861" s="9"/>
      <c r="AB5861" s="9"/>
      <c r="AC5861" s="9"/>
      <c r="AD5861" s="9"/>
      <c r="AE5861" s="9"/>
      <c r="AF5861" s="55"/>
      <c r="AG5861" s="55"/>
      <c r="AH5861" s="9"/>
      <c r="AI5861" s="9"/>
      <c r="AJ5861" s="9"/>
      <c r="AK5861" s="9"/>
      <c r="AL5861" s="9"/>
      <c r="AM5861" s="9"/>
      <c r="AN5861" s="9"/>
      <c r="AO5861" s="9"/>
      <c r="AP5861" s="9"/>
      <c r="AQ5861" s="9"/>
      <c r="AR5861" s="9"/>
      <c r="AS5861" s="9"/>
      <c r="AT5861" s="9"/>
      <c r="AU5861" s="9"/>
      <c r="AV5861" s="9"/>
      <c r="AW5861" s="9"/>
      <c r="AX5861" s="9"/>
      <c r="AY5861" s="9"/>
      <c r="AZ5861" s="9"/>
      <c r="BA5861" s="9"/>
      <c r="BB5861" s="9"/>
      <c r="BC5861" s="9"/>
      <c r="BD5861" s="9"/>
      <c r="BE5861" s="9"/>
      <c r="BF5861" s="9"/>
      <c r="BG5861" s="9"/>
      <c r="BH5861" s="9"/>
      <c r="BI5861" s="9"/>
      <c r="BJ5861" s="9"/>
      <c r="BK5861" s="9"/>
      <c r="BL5861" s="9"/>
      <c r="BM5861" s="9"/>
      <c r="BN5861" s="9"/>
      <c r="BO5861" s="9"/>
      <c r="BP5861" s="9"/>
      <c r="BQ5861" s="9"/>
      <c r="BT5861" s="9"/>
      <c r="BU5861" s="9"/>
      <c r="BX5861" s="9"/>
      <c r="BY5861" s="9"/>
      <c r="CB5861" s="9"/>
      <c r="CC5861" s="9"/>
      <c r="CF5861" s="9"/>
      <c r="CG5861" s="9"/>
      <c r="CJ5861" s="9"/>
      <c r="CK5861" s="9"/>
      <c r="CN5861" s="9"/>
      <c r="CO5861" s="9"/>
      <c r="CP5861" s="9"/>
      <c r="CQ5861" s="9"/>
      <c r="CR5861" s="9"/>
      <c r="CS5861" s="9"/>
      <c r="CT5861" s="9"/>
      <c r="CU5861" s="9"/>
      <c r="CV5861" s="9"/>
      <c r="CW5861" s="9"/>
      <c r="CX5861" s="9"/>
      <c r="CY5861" s="9"/>
      <c r="CZ5861" s="9"/>
      <c r="DA5861" s="9"/>
      <c r="DB5861" s="9"/>
      <c r="DC5861" s="9"/>
      <c r="DD5861" s="9"/>
      <c r="DE5861" s="9"/>
      <c r="DF5861" s="9"/>
      <c r="DG5861" s="9"/>
      <c r="DH5861" s="9"/>
      <c r="DI5861" s="9"/>
      <c r="DJ5861" s="9"/>
      <c r="DK5861" s="9"/>
      <c r="DL5861" s="9"/>
      <c r="DM5861" s="9"/>
      <c r="DN5861" s="9"/>
      <c r="DO5861" s="9"/>
      <c r="DP5861" s="9"/>
      <c r="DQ5861" s="9"/>
      <c r="DR5861" s="9"/>
      <c r="DS5861" s="9"/>
      <c r="DT5861" s="9"/>
      <c r="DU5861" s="9"/>
      <c r="DV5861" s="9"/>
      <c r="DW5861" s="9"/>
      <c r="DX5861" s="9"/>
      <c r="DY5861" s="9"/>
      <c r="DZ5861" s="9"/>
      <c r="EA5861" s="9"/>
    </row>
    <row r="5862" spans="2:131" ht="19.5" customHeight="1" x14ac:dyDescent="0.25">
      <c r="B5862" s="9"/>
      <c r="D5862" s="9"/>
      <c r="G5862" s="9"/>
      <c r="R5862" s="9"/>
      <c r="S5862" s="9"/>
      <c r="T5862" s="9"/>
      <c r="U5862" s="9"/>
      <c r="V5862" s="9"/>
      <c r="W5862" s="9"/>
      <c r="X5862" s="9"/>
      <c r="Y5862" s="9"/>
      <c r="Z5862" s="9"/>
      <c r="AA5862" s="9"/>
      <c r="AB5862" s="9"/>
      <c r="AC5862" s="9"/>
      <c r="AD5862" s="9"/>
      <c r="AE5862" s="9"/>
      <c r="AF5862" s="55"/>
      <c r="AG5862" s="55"/>
      <c r="AH5862" s="9"/>
      <c r="AI5862" s="9"/>
      <c r="AJ5862" s="9"/>
      <c r="AK5862" s="9"/>
      <c r="AL5862" s="9"/>
      <c r="AM5862" s="9"/>
      <c r="AN5862" s="9"/>
      <c r="AO5862" s="9"/>
      <c r="AP5862" s="9"/>
      <c r="AQ5862" s="9"/>
      <c r="AR5862" s="9"/>
      <c r="AS5862" s="9"/>
      <c r="AT5862" s="9"/>
      <c r="AU5862" s="9"/>
      <c r="AV5862" s="9"/>
      <c r="AW5862" s="9"/>
      <c r="AX5862" s="9"/>
      <c r="AY5862" s="9"/>
      <c r="AZ5862" s="9"/>
      <c r="BA5862" s="9"/>
      <c r="BB5862" s="9"/>
      <c r="BC5862" s="9"/>
      <c r="BD5862" s="9"/>
      <c r="BE5862" s="9"/>
      <c r="BF5862" s="9"/>
      <c r="BG5862" s="9"/>
      <c r="BH5862" s="9"/>
      <c r="BI5862" s="9"/>
      <c r="BJ5862" s="9"/>
      <c r="BK5862" s="9"/>
      <c r="BL5862" s="9"/>
      <c r="BM5862" s="9"/>
      <c r="BN5862" s="9"/>
      <c r="BO5862" s="9"/>
      <c r="BP5862" s="9"/>
      <c r="BQ5862" s="9"/>
      <c r="BT5862" s="9"/>
      <c r="BU5862" s="9"/>
      <c r="BX5862" s="9"/>
      <c r="BY5862" s="9"/>
      <c r="CB5862" s="9"/>
      <c r="CC5862" s="9"/>
      <c r="CF5862" s="9"/>
      <c r="CG5862" s="9"/>
      <c r="CJ5862" s="9"/>
      <c r="CK5862" s="9"/>
      <c r="CN5862" s="9"/>
      <c r="CO5862" s="9"/>
      <c r="CP5862" s="9"/>
      <c r="CQ5862" s="9"/>
      <c r="CR5862" s="9"/>
      <c r="CS5862" s="9"/>
      <c r="CT5862" s="9"/>
      <c r="CU5862" s="9"/>
      <c r="CV5862" s="9"/>
      <c r="CW5862" s="9"/>
      <c r="CX5862" s="9"/>
      <c r="CY5862" s="9"/>
      <c r="CZ5862" s="9"/>
      <c r="DA5862" s="9"/>
      <c r="DB5862" s="9"/>
      <c r="DC5862" s="9"/>
      <c r="DD5862" s="9"/>
      <c r="DE5862" s="9"/>
      <c r="DF5862" s="9"/>
      <c r="DG5862" s="9"/>
      <c r="DH5862" s="9"/>
      <c r="DI5862" s="9"/>
      <c r="DJ5862" s="9"/>
      <c r="DK5862" s="9"/>
      <c r="DL5862" s="9"/>
      <c r="DM5862" s="9"/>
      <c r="DN5862" s="9"/>
      <c r="DO5862" s="9"/>
      <c r="DP5862" s="9"/>
      <c r="DQ5862" s="9"/>
      <c r="DR5862" s="9"/>
      <c r="DS5862" s="9"/>
      <c r="DT5862" s="9"/>
      <c r="DU5862" s="9"/>
      <c r="DV5862" s="9"/>
      <c r="DW5862" s="9"/>
      <c r="DX5862" s="9"/>
      <c r="DY5862" s="9"/>
      <c r="DZ5862" s="9"/>
      <c r="EA5862" s="9"/>
    </row>
    <row r="5863" spans="2:131" ht="19.5" customHeight="1" x14ac:dyDescent="0.25">
      <c r="B5863" s="9"/>
      <c r="D5863" s="9"/>
      <c r="G5863" s="9"/>
      <c r="R5863" s="9"/>
      <c r="S5863" s="9"/>
      <c r="T5863" s="9"/>
      <c r="U5863" s="9"/>
      <c r="V5863" s="9"/>
      <c r="W5863" s="9"/>
      <c r="X5863" s="9"/>
      <c r="Y5863" s="9"/>
      <c r="Z5863" s="9"/>
      <c r="AA5863" s="9"/>
      <c r="AB5863" s="9"/>
      <c r="AC5863" s="9"/>
      <c r="AD5863" s="9"/>
      <c r="AE5863" s="9"/>
      <c r="AF5863" s="55"/>
      <c r="AG5863" s="55"/>
      <c r="AH5863" s="9"/>
      <c r="AI5863" s="9"/>
      <c r="AJ5863" s="9"/>
      <c r="AK5863" s="9"/>
      <c r="AL5863" s="9"/>
      <c r="AM5863" s="9"/>
      <c r="AN5863" s="9"/>
      <c r="AO5863" s="9"/>
      <c r="AP5863" s="9"/>
      <c r="AQ5863" s="9"/>
      <c r="AR5863" s="9"/>
      <c r="AS5863" s="9"/>
      <c r="AT5863" s="9"/>
      <c r="AU5863" s="9"/>
      <c r="AV5863" s="9"/>
      <c r="AW5863" s="9"/>
      <c r="AX5863" s="9"/>
      <c r="AY5863" s="9"/>
      <c r="AZ5863" s="9"/>
      <c r="BA5863" s="9"/>
      <c r="BB5863" s="9"/>
      <c r="BC5863" s="9"/>
      <c r="BD5863" s="9"/>
      <c r="BE5863" s="9"/>
      <c r="BF5863" s="9"/>
      <c r="BG5863" s="9"/>
      <c r="BH5863" s="9"/>
      <c r="BI5863" s="9"/>
      <c r="BJ5863" s="9"/>
      <c r="BK5863" s="9"/>
      <c r="BL5863" s="9"/>
      <c r="BM5863" s="9"/>
      <c r="BN5863" s="9"/>
      <c r="BO5863" s="9"/>
      <c r="BP5863" s="9"/>
      <c r="BQ5863" s="9"/>
      <c r="BT5863" s="9"/>
      <c r="BU5863" s="9"/>
      <c r="BX5863" s="9"/>
      <c r="BY5863" s="9"/>
      <c r="CB5863" s="9"/>
      <c r="CC5863" s="9"/>
      <c r="CF5863" s="9"/>
      <c r="CG5863" s="9"/>
      <c r="CJ5863" s="9"/>
      <c r="CK5863" s="9"/>
      <c r="CN5863" s="9"/>
      <c r="CO5863" s="9"/>
      <c r="CP5863" s="9"/>
      <c r="CQ5863" s="9"/>
      <c r="CR5863" s="9"/>
      <c r="CS5863" s="9"/>
      <c r="CT5863" s="9"/>
      <c r="CU5863" s="9"/>
      <c r="CV5863" s="9"/>
      <c r="CW5863" s="9"/>
      <c r="CX5863" s="9"/>
      <c r="CY5863" s="9"/>
      <c r="CZ5863" s="9"/>
      <c r="DA5863" s="9"/>
      <c r="DB5863" s="9"/>
      <c r="DC5863" s="9"/>
      <c r="DD5863" s="9"/>
      <c r="DE5863" s="9"/>
      <c r="DF5863" s="9"/>
      <c r="DG5863" s="9"/>
      <c r="DH5863" s="9"/>
      <c r="DI5863" s="9"/>
      <c r="DJ5863" s="9"/>
      <c r="DK5863" s="9"/>
      <c r="DL5863" s="9"/>
      <c r="DM5863" s="9"/>
      <c r="DN5863" s="9"/>
      <c r="DO5863" s="9"/>
      <c r="DP5863" s="9"/>
      <c r="DQ5863" s="9"/>
      <c r="DR5863" s="9"/>
      <c r="DS5863" s="9"/>
      <c r="DT5863" s="9"/>
      <c r="DU5863" s="9"/>
      <c r="DV5863" s="9"/>
      <c r="DW5863" s="9"/>
      <c r="DX5863" s="9"/>
      <c r="DY5863" s="9"/>
      <c r="DZ5863" s="9"/>
      <c r="EA5863" s="9"/>
    </row>
    <row r="5864" spans="2:131" ht="19.5" customHeight="1" x14ac:dyDescent="0.25">
      <c r="B5864" s="9"/>
      <c r="D5864" s="9"/>
      <c r="G5864" s="9"/>
      <c r="R5864" s="9"/>
      <c r="S5864" s="9"/>
      <c r="T5864" s="9"/>
      <c r="U5864" s="9"/>
      <c r="V5864" s="9"/>
      <c r="W5864" s="9"/>
      <c r="X5864" s="9"/>
      <c r="Y5864" s="9"/>
      <c r="Z5864" s="9"/>
      <c r="AA5864" s="9"/>
      <c r="AB5864" s="9"/>
      <c r="AC5864" s="9"/>
      <c r="AD5864" s="9"/>
      <c r="AE5864" s="9"/>
      <c r="AF5864" s="55"/>
      <c r="AG5864" s="55"/>
      <c r="AH5864" s="9"/>
      <c r="AI5864" s="9"/>
      <c r="AJ5864" s="9"/>
      <c r="AK5864" s="9"/>
      <c r="AL5864" s="9"/>
      <c r="AM5864" s="9"/>
      <c r="AN5864" s="9"/>
      <c r="AO5864" s="9"/>
      <c r="AP5864" s="9"/>
      <c r="AQ5864" s="9"/>
      <c r="AR5864" s="9"/>
      <c r="AS5864" s="9"/>
      <c r="AT5864" s="9"/>
      <c r="AU5864" s="9"/>
      <c r="AV5864" s="9"/>
      <c r="AW5864" s="9"/>
      <c r="AX5864" s="9"/>
      <c r="AY5864" s="9"/>
      <c r="AZ5864" s="9"/>
      <c r="BA5864" s="9"/>
      <c r="BB5864" s="9"/>
      <c r="BC5864" s="9"/>
      <c r="BD5864" s="9"/>
      <c r="BE5864" s="9"/>
      <c r="BF5864" s="9"/>
      <c r="BG5864" s="9"/>
      <c r="BH5864" s="9"/>
      <c r="BI5864" s="9"/>
      <c r="BJ5864" s="9"/>
      <c r="BK5864" s="9"/>
      <c r="BL5864" s="9"/>
      <c r="BM5864" s="9"/>
      <c r="BN5864" s="9"/>
      <c r="BO5864" s="9"/>
      <c r="BP5864" s="9"/>
      <c r="BQ5864" s="9"/>
      <c r="BT5864" s="9"/>
      <c r="BU5864" s="9"/>
      <c r="BX5864" s="9"/>
      <c r="BY5864" s="9"/>
      <c r="CB5864" s="9"/>
      <c r="CC5864" s="9"/>
      <c r="CF5864" s="9"/>
      <c r="CG5864" s="9"/>
      <c r="CJ5864" s="9"/>
      <c r="CK5864" s="9"/>
      <c r="CN5864" s="9"/>
      <c r="CO5864" s="9"/>
      <c r="CP5864" s="9"/>
      <c r="CQ5864" s="9"/>
      <c r="CR5864" s="9"/>
      <c r="CS5864" s="9"/>
      <c r="CT5864" s="9"/>
      <c r="CU5864" s="9"/>
      <c r="CV5864" s="9"/>
      <c r="CW5864" s="9"/>
      <c r="CX5864" s="9"/>
      <c r="CY5864" s="9"/>
      <c r="CZ5864" s="9"/>
      <c r="DA5864" s="9"/>
      <c r="DB5864" s="9"/>
      <c r="DC5864" s="9"/>
      <c r="DD5864" s="9"/>
      <c r="DE5864" s="9"/>
      <c r="DF5864" s="9"/>
      <c r="DG5864" s="9"/>
      <c r="DH5864" s="9"/>
      <c r="DI5864" s="9"/>
      <c r="DJ5864" s="9"/>
      <c r="DK5864" s="9"/>
      <c r="DL5864" s="9"/>
      <c r="DM5864" s="9"/>
      <c r="DN5864" s="9"/>
      <c r="DO5864" s="9"/>
      <c r="DP5864" s="9"/>
      <c r="DQ5864" s="9"/>
      <c r="DR5864" s="9"/>
      <c r="DS5864" s="9"/>
      <c r="DT5864" s="9"/>
      <c r="DU5864" s="9"/>
      <c r="DV5864" s="9"/>
      <c r="DW5864" s="9"/>
      <c r="DX5864" s="9"/>
      <c r="DY5864" s="9"/>
      <c r="DZ5864" s="9"/>
      <c r="EA5864" s="9"/>
    </row>
    <row r="5865" spans="2:131" ht="19.5" customHeight="1" x14ac:dyDescent="0.25">
      <c r="B5865" s="9"/>
      <c r="D5865" s="9"/>
      <c r="G5865" s="9"/>
      <c r="R5865" s="9"/>
      <c r="S5865" s="9"/>
      <c r="T5865" s="9"/>
      <c r="U5865" s="9"/>
      <c r="V5865" s="9"/>
      <c r="W5865" s="9"/>
      <c r="X5865" s="9"/>
      <c r="Y5865" s="9"/>
      <c r="Z5865" s="9"/>
      <c r="AA5865" s="9"/>
      <c r="AB5865" s="9"/>
      <c r="AC5865" s="9"/>
      <c r="AD5865" s="9"/>
      <c r="AE5865" s="9"/>
      <c r="AF5865" s="55"/>
      <c r="AG5865" s="55"/>
      <c r="AH5865" s="9"/>
      <c r="AI5865" s="9"/>
      <c r="AJ5865" s="9"/>
      <c r="AK5865" s="9"/>
      <c r="AL5865" s="9"/>
      <c r="AM5865" s="9"/>
      <c r="AN5865" s="9"/>
      <c r="AO5865" s="9"/>
      <c r="AP5865" s="9"/>
      <c r="AQ5865" s="9"/>
      <c r="AR5865" s="9"/>
      <c r="AS5865" s="9"/>
      <c r="AT5865" s="9"/>
      <c r="AU5865" s="9"/>
      <c r="AV5865" s="9"/>
      <c r="AW5865" s="9"/>
      <c r="AX5865" s="9"/>
      <c r="AY5865" s="9"/>
      <c r="AZ5865" s="9"/>
      <c r="BA5865" s="9"/>
      <c r="BB5865" s="9"/>
      <c r="BC5865" s="9"/>
      <c r="BD5865" s="9"/>
      <c r="BE5865" s="9"/>
      <c r="BF5865" s="9"/>
      <c r="BG5865" s="9"/>
      <c r="BH5865" s="9"/>
      <c r="BI5865" s="9"/>
      <c r="BJ5865" s="9"/>
      <c r="BK5865" s="9"/>
      <c r="BL5865" s="9"/>
      <c r="BM5865" s="9"/>
      <c r="BN5865" s="9"/>
      <c r="BO5865" s="9"/>
      <c r="BP5865" s="9"/>
      <c r="BQ5865" s="9"/>
      <c r="BT5865" s="9"/>
      <c r="BU5865" s="9"/>
      <c r="BX5865" s="9"/>
      <c r="BY5865" s="9"/>
      <c r="CB5865" s="9"/>
      <c r="CC5865" s="9"/>
      <c r="CF5865" s="9"/>
      <c r="CG5865" s="9"/>
      <c r="CJ5865" s="9"/>
      <c r="CK5865" s="9"/>
      <c r="CN5865" s="9"/>
      <c r="CO5865" s="9"/>
      <c r="CP5865" s="9"/>
      <c r="CQ5865" s="9"/>
      <c r="CR5865" s="9"/>
      <c r="CS5865" s="9"/>
      <c r="CT5865" s="9"/>
      <c r="CU5865" s="9"/>
      <c r="CV5865" s="9"/>
      <c r="CW5865" s="9"/>
      <c r="CX5865" s="9"/>
      <c r="CY5865" s="9"/>
      <c r="CZ5865" s="9"/>
      <c r="DA5865" s="9"/>
      <c r="DB5865" s="9"/>
      <c r="DC5865" s="9"/>
      <c r="DD5865" s="9"/>
      <c r="DE5865" s="9"/>
      <c r="DF5865" s="9"/>
      <c r="DG5865" s="9"/>
      <c r="DH5865" s="9"/>
      <c r="DI5865" s="9"/>
      <c r="DJ5865" s="9"/>
      <c r="DK5865" s="9"/>
      <c r="DL5865" s="9"/>
      <c r="DM5865" s="9"/>
      <c r="DN5865" s="9"/>
      <c r="DO5865" s="9"/>
      <c r="DP5865" s="9"/>
      <c r="DQ5865" s="9"/>
      <c r="DR5865" s="9"/>
      <c r="DS5865" s="9"/>
      <c r="DT5865" s="9"/>
      <c r="DU5865" s="9"/>
      <c r="DV5865" s="9"/>
      <c r="DW5865" s="9"/>
      <c r="DX5865" s="9"/>
      <c r="DY5865" s="9"/>
      <c r="DZ5865" s="9"/>
      <c r="EA5865" s="9"/>
    </row>
    <row r="5866" spans="2:131" ht="19.5" customHeight="1" x14ac:dyDescent="0.25">
      <c r="B5866" s="9"/>
      <c r="D5866" s="9"/>
      <c r="G5866" s="9"/>
      <c r="R5866" s="9"/>
      <c r="S5866" s="9"/>
      <c r="T5866" s="9"/>
      <c r="U5866" s="9"/>
      <c r="V5866" s="9"/>
      <c r="W5866" s="9"/>
      <c r="X5866" s="9"/>
      <c r="Y5866" s="9"/>
      <c r="Z5866" s="9"/>
      <c r="AA5866" s="9"/>
      <c r="AB5866" s="9"/>
      <c r="AC5866" s="9"/>
      <c r="AD5866" s="9"/>
      <c r="AE5866" s="9"/>
      <c r="AF5866" s="55"/>
      <c r="AG5866" s="55"/>
      <c r="AH5866" s="9"/>
      <c r="AI5866" s="9"/>
      <c r="AJ5866" s="9"/>
      <c r="AK5866" s="9"/>
      <c r="AL5866" s="9"/>
      <c r="AM5866" s="9"/>
      <c r="AN5866" s="9"/>
      <c r="AO5866" s="9"/>
      <c r="AP5866" s="9"/>
      <c r="AQ5866" s="9"/>
      <c r="AR5866" s="9"/>
      <c r="AS5866" s="9"/>
      <c r="AT5866" s="9"/>
      <c r="AU5866" s="9"/>
      <c r="AV5866" s="9"/>
      <c r="AW5866" s="9"/>
      <c r="AX5866" s="9"/>
      <c r="AY5866" s="9"/>
      <c r="AZ5866" s="9"/>
      <c r="BA5866" s="9"/>
      <c r="BB5866" s="9"/>
      <c r="BC5866" s="9"/>
      <c r="BD5866" s="9"/>
      <c r="BE5866" s="9"/>
      <c r="BF5866" s="9"/>
      <c r="BG5866" s="9"/>
      <c r="BH5866" s="9"/>
      <c r="BI5866" s="9"/>
      <c r="BJ5866" s="9"/>
      <c r="BK5866" s="9"/>
      <c r="BL5866" s="9"/>
      <c r="BM5866" s="9"/>
      <c r="BN5866" s="9"/>
      <c r="BO5866" s="9"/>
      <c r="BP5866" s="9"/>
      <c r="BQ5866" s="9"/>
      <c r="BT5866" s="9"/>
      <c r="BU5866" s="9"/>
      <c r="BX5866" s="9"/>
      <c r="BY5866" s="9"/>
      <c r="CB5866" s="9"/>
      <c r="CC5866" s="9"/>
      <c r="CF5866" s="9"/>
      <c r="CG5866" s="9"/>
      <c r="CJ5866" s="9"/>
      <c r="CK5866" s="9"/>
      <c r="CN5866" s="9"/>
      <c r="CO5866" s="9"/>
      <c r="CP5866" s="9"/>
      <c r="CQ5866" s="9"/>
      <c r="CR5866" s="9"/>
      <c r="CS5866" s="9"/>
      <c r="CT5866" s="9"/>
      <c r="CU5866" s="9"/>
      <c r="CV5866" s="9"/>
      <c r="CW5866" s="9"/>
      <c r="CX5866" s="9"/>
      <c r="CY5866" s="9"/>
      <c r="CZ5866" s="9"/>
      <c r="DA5866" s="9"/>
      <c r="DB5866" s="9"/>
      <c r="DC5866" s="9"/>
      <c r="DD5866" s="9"/>
      <c r="DE5866" s="9"/>
      <c r="DF5866" s="9"/>
      <c r="DG5866" s="9"/>
      <c r="DH5866" s="9"/>
      <c r="DI5866" s="9"/>
      <c r="DJ5866" s="9"/>
      <c r="DK5866" s="9"/>
      <c r="DL5866" s="9"/>
      <c r="DM5866" s="9"/>
      <c r="DN5866" s="9"/>
      <c r="DO5866" s="9"/>
      <c r="DP5866" s="9"/>
      <c r="DQ5866" s="9"/>
      <c r="DR5866" s="9"/>
      <c r="DS5866" s="9"/>
      <c r="DT5866" s="9"/>
      <c r="DU5866" s="9"/>
      <c r="DV5866" s="9"/>
      <c r="DW5866" s="9"/>
      <c r="DX5866" s="9"/>
      <c r="DY5866" s="9"/>
      <c r="DZ5866" s="9"/>
      <c r="EA5866" s="9"/>
    </row>
    <row r="5867" spans="2:131" ht="19.5" customHeight="1" x14ac:dyDescent="0.25">
      <c r="B5867" s="9"/>
      <c r="D5867" s="9"/>
      <c r="G5867" s="9"/>
      <c r="R5867" s="9"/>
      <c r="S5867" s="9"/>
      <c r="T5867" s="9"/>
      <c r="U5867" s="9"/>
      <c r="V5867" s="9"/>
      <c r="W5867" s="9"/>
      <c r="X5867" s="9"/>
      <c r="Y5867" s="9"/>
      <c r="Z5867" s="9"/>
      <c r="AA5867" s="9"/>
      <c r="AB5867" s="9"/>
      <c r="AC5867" s="9"/>
      <c r="AD5867" s="9"/>
      <c r="AE5867" s="9"/>
      <c r="AF5867" s="55"/>
      <c r="AG5867" s="55"/>
      <c r="AH5867" s="9"/>
      <c r="AI5867" s="9"/>
      <c r="AJ5867" s="9"/>
      <c r="AK5867" s="9"/>
      <c r="AL5867" s="9"/>
      <c r="AM5867" s="9"/>
      <c r="AN5867" s="9"/>
      <c r="AO5867" s="9"/>
      <c r="AP5867" s="9"/>
      <c r="AQ5867" s="9"/>
      <c r="AR5867" s="9"/>
      <c r="AS5867" s="9"/>
      <c r="AT5867" s="9"/>
      <c r="AU5867" s="9"/>
      <c r="AV5867" s="9"/>
      <c r="AW5867" s="9"/>
      <c r="AX5867" s="9"/>
      <c r="AY5867" s="9"/>
      <c r="AZ5867" s="9"/>
      <c r="BA5867" s="9"/>
      <c r="BB5867" s="9"/>
      <c r="BC5867" s="9"/>
      <c r="BD5867" s="9"/>
      <c r="BE5867" s="9"/>
      <c r="BF5867" s="9"/>
      <c r="BG5867" s="9"/>
      <c r="BH5867" s="9"/>
      <c r="BI5867" s="9"/>
      <c r="BJ5867" s="9"/>
      <c r="BK5867" s="9"/>
      <c r="BL5867" s="9"/>
      <c r="BM5867" s="9"/>
      <c r="BN5867" s="9"/>
      <c r="BO5867" s="9"/>
      <c r="BP5867" s="9"/>
      <c r="BQ5867" s="9"/>
      <c r="BT5867" s="9"/>
      <c r="BU5867" s="9"/>
      <c r="BX5867" s="9"/>
      <c r="BY5867" s="9"/>
      <c r="CB5867" s="9"/>
      <c r="CC5867" s="9"/>
      <c r="CF5867" s="9"/>
      <c r="CG5867" s="9"/>
      <c r="CJ5867" s="9"/>
      <c r="CK5867" s="9"/>
      <c r="CN5867" s="9"/>
      <c r="CO5867" s="9"/>
      <c r="CP5867" s="9"/>
      <c r="CQ5867" s="9"/>
      <c r="CR5867" s="9"/>
      <c r="CS5867" s="9"/>
      <c r="CT5867" s="9"/>
      <c r="CU5867" s="9"/>
      <c r="CV5867" s="9"/>
      <c r="CW5867" s="9"/>
      <c r="CX5867" s="9"/>
      <c r="CY5867" s="9"/>
      <c r="CZ5867" s="9"/>
      <c r="DA5867" s="9"/>
      <c r="DB5867" s="9"/>
      <c r="DC5867" s="9"/>
      <c r="DD5867" s="9"/>
      <c r="DE5867" s="9"/>
      <c r="DF5867" s="9"/>
      <c r="DG5867" s="9"/>
      <c r="DH5867" s="9"/>
      <c r="DI5867" s="9"/>
      <c r="DJ5867" s="9"/>
      <c r="DK5867" s="9"/>
      <c r="DL5867" s="9"/>
      <c r="DM5867" s="9"/>
      <c r="DN5867" s="9"/>
      <c r="DO5867" s="9"/>
      <c r="DP5867" s="9"/>
      <c r="DQ5867" s="9"/>
      <c r="DR5867" s="9"/>
      <c r="DS5867" s="9"/>
      <c r="DT5867" s="9"/>
      <c r="DU5867" s="9"/>
      <c r="DV5867" s="9"/>
      <c r="DW5867" s="9"/>
      <c r="DX5867" s="9"/>
      <c r="DY5867" s="9"/>
      <c r="DZ5867" s="9"/>
      <c r="EA5867" s="9"/>
    </row>
    <row r="5868" spans="2:131" ht="19.5" customHeight="1" x14ac:dyDescent="0.25">
      <c r="B5868" s="9"/>
      <c r="D5868" s="9"/>
      <c r="G5868" s="9"/>
      <c r="R5868" s="9"/>
      <c r="S5868" s="9"/>
      <c r="T5868" s="9"/>
      <c r="U5868" s="9"/>
      <c r="V5868" s="9"/>
      <c r="W5868" s="9"/>
      <c r="X5868" s="9"/>
      <c r="Y5868" s="9"/>
      <c r="Z5868" s="9"/>
      <c r="AA5868" s="9"/>
      <c r="AB5868" s="9"/>
      <c r="AC5868" s="9"/>
      <c r="AD5868" s="9"/>
      <c r="AE5868" s="9"/>
      <c r="AF5868" s="55"/>
      <c r="AG5868" s="55"/>
      <c r="AH5868" s="9"/>
      <c r="AI5868" s="9"/>
      <c r="AJ5868" s="9"/>
      <c r="AK5868" s="9"/>
      <c r="AL5868" s="9"/>
      <c r="AM5868" s="9"/>
      <c r="AN5868" s="9"/>
      <c r="AO5868" s="9"/>
      <c r="AP5868" s="9"/>
      <c r="AQ5868" s="9"/>
      <c r="AR5868" s="9"/>
      <c r="AS5868" s="9"/>
      <c r="AT5868" s="9"/>
      <c r="AU5868" s="9"/>
      <c r="AV5868" s="9"/>
      <c r="AW5868" s="9"/>
      <c r="AX5868" s="9"/>
      <c r="AY5868" s="9"/>
      <c r="AZ5868" s="9"/>
      <c r="BA5868" s="9"/>
      <c r="BB5868" s="9"/>
      <c r="BC5868" s="9"/>
      <c r="BD5868" s="9"/>
      <c r="BE5868" s="9"/>
      <c r="BF5868" s="9"/>
      <c r="BG5868" s="9"/>
      <c r="BH5868" s="9"/>
      <c r="BI5868" s="9"/>
      <c r="BJ5868" s="9"/>
      <c r="BK5868" s="9"/>
      <c r="BL5868" s="9"/>
      <c r="BM5868" s="9"/>
      <c r="BN5868" s="9"/>
      <c r="BO5868" s="9"/>
      <c r="BP5868" s="9"/>
      <c r="BQ5868" s="9"/>
      <c r="BT5868" s="9"/>
      <c r="BU5868" s="9"/>
      <c r="BX5868" s="9"/>
      <c r="BY5868" s="9"/>
      <c r="CB5868" s="9"/>
      <c r="CC5868" s="9"/>
      <c r="CF5868" s="9"/>
      <c r="CG5868" s="9"/>
      <c r="CJ5868" s="9"/>
      <c r="CK5868" s="9"/>
      <c r="CN5868" s="9"/>
      <c r="CO5868" s="9"/>
      <c r="CP5868" s="9"/>
      <c r="CQ5868" s="9"/>
      <c r="CR5868" s="9"/>
      <c r="CS5868" s="9"/>
      <c r="CT5868" s="9"/>
      <c r="CU5868" s="9"/>
      <c r="CV5868" s="9"/>
      <c r="CW5868" s="9"/>
      <c r="CX5868" s="9"/>
      <c r="CY5868" s="9"/>
      <c r="CZ5868" s="9"/>
      <c r="DA5868" s="9"/>
      <c r="DB5868" s="9"/>
      <c r="DC5868" s="9"/>
      <c r="DD5868" s="9"/>
      <c r="DE5868" s="9"/>
      <c r="DF5868" s="9"/>
      <c r="DG5868" s="9"/>
      <c r="DH5868" s="9"/>
      <c r="DI5868" s="9"/>
      <c r="DJ5868" s="9"/>
      <c r="DK5868" s="9"/>
      <c r="DL5868" s="9"/>
      <c r="DM5868" s="9"/>
      <c r="DN5868" s="9"/>
      <c r="DO5868" s="9"/>
      <c r="DP5868" s="9"/>
      <c r="DQ5868" s="9"/>
      <c r="DR5868" s="9"/>
      <c r="DS5868" s="9"/>
      <c r="DT5868" s="9"/>
      <c r="DU5868" s="9"/>
      <c r="DV5868" s="9"/>
      <c r="DW5868" s="9"/>
      <c r="DX5868" s="9"/>
      <c r="DY5868" s="9"/>
      <c r="DZ5868" s="9"/>
      <c r="EA5868" s="9"/>
    </row>
    <row r="5869" spans="2:131" ht="19.5" customHeight="1" x14ac:dyDescent="0.25">
      <c r="B5869" s="9"/>
      <c r="D5869" s="9"/>
      <c r="G5869" s="9"/>
      <c r="R5869" s="9"/>
      <c r="S5869" s="9"/>
      <c r="T5869" s="9"/>
      <c r="U5869" s="9"/>
      <c r="V5869" s="9"/>
      <c r="W5869" s="9"/>
      <c r="X5869" s="9"/>
      <c r="Y5869" s="9"/>
      <c r="Z5869" s="9"/>
      <c r="AA5869" s="9"/>
      <c r="AB5869" s="9"/>
      <c r="AC5869" s="9"/>
      <c r="AD5869" s="9"/>
      <c r="AE5869" s="9"/>
      <c r="AF5869" s="55"/>
      <c r="AG5869" s="55"/>
      <c r="AH5869" s="9"/>
      <c r="AI5869" s="9"/>
      <c r="AJ5869" s="9"/>
      <c r="AK5869" s="9"/>
      <c r="AL5869" s="9"/>
      <c r="AM5869" s="9"/>
      <c r="AN5869" s="9"/>
      <c r="AO5869" s="9"/>
      <c r="AP5869" s="9"/>
      <c r="AQ5869" s="9"/>
      <c r="AR5869" s="9"/>
      <c r="AS5869" s="9"/>
      <c r="AT5869" s="9"/>
      <c r="AU5869" s="9"/>
      <c r="AV5869" s="9"/>
      <c r="AW5869" s="9"/>
      <c r="AX5869" s="9"/>
      <c r="AY5869" s="9"/>
      <c r="AZ5869" s="9"/>
      <c r="BA5869" s="9"/>
      <c r="BB5869" s="9"/>
      <c r="BC5869" s="9"/>
      <c r="BD5869" s="9"/>
      <c r="BE5869" s="9"/>
      <c r="BF5869" s="9"/>
      <c r="BG5869" s="9"/>
      <c r="BH5869" s="9"/>
      <c r="BI5869" s="9"/>
      <c r="BJ5869" s="9"/>
      <c r="BK5869" s="9"/>
      <c r="BL5869" s="9"/>
      <c r="BM5869" s="9"/>
      <c r="BN5869" s="9"/>
      <c r="BO5869" s="9"/>
      <c r="BP5869" s="9"/>
      <c r="BQ5869" s="9"/>
      <c r="BT5869" s="9"/>
      <c r="BU5869" s="9"/>
      <c r="BX5869" s="9"/>
      <c r="BY5869" s="9"/>
      <c r="CB5869" s="9"/>
      <c r="CC5869" s="9"/>
      <c r="CF5869" s="9"/>
      <c r="CG5869" s="9"/>
      <c r="CJ5869" s="9"/>
      <c r="CK5869" s="9"/>
      <c r="CN5869" s="9"/>
      <c r="CO5869" s="9"/>
      <c r="CP5869" s="9"/>
      <c r="CQ5869" s="9"/>
      <c r="CR5869" s="9"/>
      <c r="CS5869" s="9"/>
      <c r="CT5869" s="9"/>
      <c r="CU5869" s="9"/>
      <c r="CV5869" s="9"/>
      <c r="CW5869" s="9"/>
      <c r="CX5869" s="9"/>
      <c r="CY5869" s="9"/>
      <c r="CZ5869" s="9"/>
      <c r="DA5869" s="9"/>
      <c r="DB5869" s="9"/>
      <c r="DC5869" s="9"/>
      <c r="DD5869" s="9"/>
      <c r="DE5869" s="9"/>
      <c r="DF5869" s="9"/>
      <c r="DG5869" s="9"/>
      <c r="DH5869" s="9"/>
      <c r="DI5869" s="9"/>
      <c r="DJ5869" s="9"/>
      <c r="DK5869" s="9"/>
      <c r="DL5869" s="9"/>
      <c r="DM5869" s="9"/>
      <c r="DN5869" s="9"/>
      <c r="DO5869" s="9"/>
      <c r="DP5869" s="9"/>
      <c r="DQ5869" s="9"/>
      <c r="DR5869" s="9"/>
      <c r="DS5869" s="9"/>
      <c r="DT5869" s="9"/>
      <c r="DU5869" s="9"/>
      <c r="DV5869" s="9"/>
      <c r="DW5869" s="9"/>
      <c r="DX5869" s="9"/>
      <c r="DY5869" s="9"/>
      <c r="DZ5869" s="9"/>
      <c r="EA5869" s="9"/>
    </row>
    <row r="5870" spans="2:131" ht="19.5" customHeight="1" x14ac:dyDescent="0.25">
      <c r="B5870" s="9"/>
      <c r="D5870" s="9"/>
      <c r="G5870" s="9"/>
      <c r="R5870" s="9"/>
      <c r="S5870" s="9"/>
      <c r="T5870" s="9"/>
      <c r="U5870" s="9"/>
      <c r="V5870" s="9"/>
      <c r="W5870" s="9"/>
      <c r="X5870" s="9"/>
      <c r="Y5870" s="9"/>
      <c r="Z5870" s="9"/>
      <c r="AA5870" s="9"/>
      <c r="AB5870" s="9"/>
      <c r="AC5870" s="9"/>
      <c r="AD5870" s="9"/>
      <c r="AE5870" s="9"/>
      <c r="AF5870" s="55"/>
      <c r="AG5870" s="55"/>
      <c r="AH5870" s="9"/>
      <c r="AI5870" s="9"/>
      <c r="AJ5870" s="9"/>
      <c r="AK5870" s="9"/>
      <c r="AL5870" s="9"/>
      <c r="AM5870" s="9"/>
      <c r="AN5870" s="9"/>
      <c r="AO5870" s="9"/>
      <c r="AP5870" s="9"/>
      <c r="AQ5870" s="9"/>
      <c r="AR5870" s="9"/>
      <c r="AS5870" s="9"/>
      <c r="AT5870" s="9"/>
      <c r="AU5870" s="9"/>
      <c r="AV5870" s="9"/>
      <c r="AW5870" s="9"/>
      <c r="AX5870" s="9"/>
      <c r="AY5870" s="9"/>
      <c r="AZ5870" s="9"/>
      <c r="BA5870" s="9"/>
      <c r="BB5870" s="9"/>
      <c r="BC5870" s="9"/>
      <c r="BD5870" s="9"/>
      <c r="BE5870" s="9"/>
      <c r="BF5870" s="9"/>
      <c r="BG5870" s="9"/>
      <c r="BH5870" s="9"/>
      <c r="BI5870" s="9"/>
      <c r="BJ5870" s="9"/>
      <c r="BK5870" s="9"/>
      <c r="BL5870" s="9"/>
      <c r="BM5870" s="9"/>
      <c r="BN5870" s="9"/>
      <c r="BO5870" s="9"/>
      <c r="BP5870" s="9"/>
      <c r="BQ5870" s="9"/>
      <c r="BT5870" s="9"/>
      <c r="BU5870" s="9"/>
      <c r="BX5870" s="9"/>
      <c r="BY5870" s="9"/>
      <c r="CB5870" s="9"/>
      <c r="CC5870" s="9"/>
      <c r="CF5870" s="9"/>
      <c r="CG5870" s="9"/>
      <c r="CJ5870" s="9"/>
      <c r="CK5870" s="9"/>
      <c r="CN5870" s="9"/>
      <c r="CO5870" s="9"/>
      <c r="CP5870" s="9"/>
      <c r="CQ5870" s="9"/>
      <c r="CR5870" s="9"/>
      <c r="CS5870" s="9"/>
      <c r="CT5870" s="9"/>
      <c r="CU5870" s="9"/>
      <c r="CV5870" s="9"/>
      <c r="CW5870" s="9"/>
      <c r="CX5870" s="9"/>
      <c r="CY5870" s="9"/>
      <c r="CZ5870" s="9"/>
      <c r="DA5870" s="9"/>
      <c r="DB5870" s="9"/>
      <c r="DC5870" s="9"/>
      <c r="DD5870" s="9"/>
      <c r="DE5870" s="9"/>
      <c r="DF5870" s="9"/>
      <c r="DG5870" s="9"/>
      <c r="DH5870" s="9"/>
      <c r="DI5870" s="9"/>
      <c r="DJ5870" s="9"/>
      <c r="DK5870" s="9"/>
      <c r="DL5870" s="9"/>
      <c r="DM5870" s="9"/>
      <c r="DN5870" s="9"/>
      <c r="DO5870" s="9"/>
      <c r="DP5870" s="9"/>
      <c r="DQ5870" s="9"/>
      <c r="DR5870" s="9"/>
      <c r="DS5870" s="9"/>
      <c r="DT5870" s="9"/>
      <c r="DU5870" s="9"/>
      <c r="DV5870" s="9"/>
      <c r="DW5870" s="9"/>
      <c r="DX5870" s="9"/>
      <c r="DY5870" s="9"/>
      <c r="DZ5870" s="9"/>
      <c r="EA5870" s="9"/>
    </row>
    <row r="5871" spans="2:131" ht="19.5" customHeight="1" x14ac:dyDescent="0.25">
      <c r="B5871" s="9"/>
      <c r="D5871" s="9"/>
      <c r="G5871" s="9"/>
      <c r="R5871" s="9"/>
      <c r="S5871" s="9"/>
      <c r="T5871" s="9"/>
      <c r="U5871" s="9"/>
      <c r="V5871" s="9"/>
      <c r="W5871" s="9"/>
      <c r="X5871" s="9"/>
      <c r="Y5871" s="9"/>
      <c r="Z5871" s="9"/>
      <c r="AA5871" s="9"/>
      <c r="AB5871" s="9"/>
      <c r="AC5871" s="9"/>
      <c r="AD5871" s="9"/>
      <c r="AE5871" s="9"/>
      <c r="AF5871" s="55"/>
      <c r="AG5871" s="55"/>
      <c r="AH5871" s="9"/>
      <c r="AI5871" s="9"/>
      <c r="AJ5871" s="9"/>
      <c r="AK5871" s="9"/>
      <c r="AL5871" s="9"/>
      <c r="AM5871" s="9"/>
      <c r="AN5871" s="9"/>
      <c r="AO5871" s="9"/>
      <c r="AP5871" s="9"/>
      <c r="AQ5871" s="9"/>
      <c r="AR5871" s="9"/>
      <c r="AS5871" s="9"/>
      <c r="AT5871" s="9"/>
      <c r="AU5871" s="9"/>
      <c r="AV5871" s="9"/>
      <c r="AW5871" s="9"/>
      <c r="AX5871" s="9"/>
      <c r="AY5871" s="9"/>
      <c r="AZ5871" s="9"/>
      <c r="BA5871" s="9"/>
      <c r="BB5871" s="9"/>
      <c r="BC5871" s="9"/>
      <c r="BD5871" s="9"/>
      <c r="BE5871" s="9"/>
      <c r="BF5871" s="9"/>
      <c r="BG5871" s="9"/>
      <c r="BH5871" s="9"/>
      <c r="BI5871" s="9"/>
      <c r="BJ5871" s="9"/>
      <c r="BK5871" s="9"/>
      <c r="BL5871" s="9"/>
      <c r="BM5871" s="9"/>
      <c r="BN5871" s="9"/>
      <c r="BO5871" s="9"/>
      <c r="BP5871" s="9"/>
      <c r="BQ5871" s="9"/>
      <c r="BT5871" s="9"/>
      <c r="BU5871" s="9"/>
      <c r="BX5871" s="9"/>
      <c r="BY5871" s="9"/>
      <c r="CB5871" s="9"/>
      <c r="CC5871" s="9"/>
      <c r="CF5871" s="9"/>
      <c r="CG5871" s="9"/>
      <c r="CJ5871" s="9"/>
      <c r="CK5871" s="9"/>
      <c r="CN5871" s="9"/>
      <c r="CO5871" s="9"/>
      <c r="CP5871" s="9"/>
      <c r="CQ5871" s="9"/>
      <c r="CR5871" s="9"/>
      <c r="CS5871" s="9"/>
      <c r="CT5871" s="9"/>
      <c r="CU5871" s="9"/>
      <c r="CV5871" s="9"/>
      <c r="CW5871" s="9"/>
      <c r="CX5871" s="9"/>
      <c r="CY5871" s="9"/>
      <c r="CZ5871" s="9"/>
      <c r="DA5871" s="9"/>
      <c r="DB5871" s="9"/>
      <c r="DC5871" s="9"/>
      <c r="DD5871" s="9"/>
      <c r="DE5871" s="9"/>
      <c r="DF5871" s="9"/>
      <c r="DG5871" s="9"/>
      <c r="DH5871" s="9"/>
      <c r="DI5871" s="9"/>
      <c r="DJ5871" s="9"/>
      <c r="DK5871" s="9"/>
      <c r="DL5871" s="9"/>
      <c r="DM5871" s="9"/>
      <c r="DN5871" s="9"/>
      <c r="DO5871" s="9"/>
      <c r="DP5871" s="9"/>
      <c r="DQ5871" s="9"/>
      <c r="DR5871" s="9"/>
      <c r="DS5871" s="9"/>
      <c r="DT5871" s="9"/>
      <c r="DU5871" s="9"/>
      <c r="DV5871" s="9"/>
      <c r="DW5871" s="9"/>
      <c r="DX5871" s="9"/>
      <c r="DY5871" s="9"/>
      <c r="DZ5871" s="9"/>
      <c r="EA5871" s="9"/>
    </row>
    <row r="5872" spans="2:131" ht="19.5" customHeight="1" x14ac:dyDescent="0.25">
      <c r="B5872" s="9"/>
      <c r="D5872" s="9"/>
      <c r="G5872" s="9"/>
      <c r="R5872" s="9"/>
      <c r="S5872" s="9"/>
      <c r="T5872" s="9"/>
      <c r="U5872" s="9"/>
      <c r="V5872" s="9"/>
      <c r="W5872" s="9"/>
      <c r="X5872" s="9"/>
      <c r="Y5872" s="9"/>
      <c r="Z5872" s="9"/>
      <c r="AA5872" s="9"/>
      <c r="AB5872" s="9"/>
      <c r="AC5872" s="9"/>
      <c r="AD5872" s="9"/>
      <c r="AE5872" s="9"/>
      <c r="AF5872" s="55"/>
      <c r="AG5872" s="55"/>
      <c r="AH5872" s="9"/>
      <c r="AI5872" s="9"/>
      <c r="AJ5872" s="9"/>
      <c r="AK5872" s="9"/>
      <c r="AL5872" s="9"/>
      <c r="AM5872" s="9"/>
      <c r="AN5872" s="9"/>
      <c r="AO5872" s="9"/>
      <c r="AP5872" s="9"/>
      <c r="AQ5872" s="9"/>
      <c r="AR5872" s="9"/>
      <c r="AS5872" s="9"/>
      <c r="AT5872" s="9"/>
      <c r="AU5872" s="9"/>
      <c r="AV5872" s="9"/>
      <c r="AW5872" s="9"/>
      <c r="AX5872" s="9"/>
      <c r="AY5872" s="9"/>
      <c r="AZ5872" s="9"/>
      <c r="BA5872" s="9"/>
      <c r="BB5872" s="9"/>
      <c r="BC5872" s="9"/>
      <c r="BD5872" s="9"/>
      <c r="BE5872" s="9"/>
      <c r="BF5872" s="9"/>
      <c r="BG5872" s="9"/>
      <c r="BH5872" s="9"/>
      <c r="BI5872" s="9"/>
      <c r="BJ5872" s="9"/>
      <c r="BK5872" s="9"/>
      <c r="BL5872" s="9"/>
      <c r="BM5872" s="9"/>
      <c r="BN5872" s="9"/>
      <c r="BO5872" s="9"/>
      <c r="BP5872" s="9"/>
      <c r="BQ5872" s="9"/>
      <c r="BT5872" s="9"/>
      <c r="BU5872" s="9"/>
      <c r="BX5872" s="9"/>
      <c r="BY5872" s="9"/>
      <c r="CB5872" s="9"/>
      <c r="CC5872" s="9"/>
      <c r="CF5872" s="9"/>
      <c r="CG5872" s="9"/>
      <c r="CJ5872" s="9"/>
      <c r="CK5872" s="9"/>
      <c r="CN5872" s="9"/>
      <c r="CO5872" s="9"/>
      <c r="CP5872" s="9"/>
      <c r="CQ5872" s="9"/>
      <c r="CR5872" s="9"/>
      <c r="CS5872" s="9"/>
      <c r="CT5872" s="9"/>
      <c r="CU5872" s="9"/>
      <c r="CV5872" s="9"/>
      <c r="CW5872" s="9"/>
      <c r="CX5872" s="9"/>
      <c r="CY5872" s="9"/>
      <c r="CZ5872" s="9"/>
      <c r="DA5872" s="9"/>
      <c r="DB5872" s="9"/>
      <c r="DC5872" s="9"/>
      <c r="DD5872" s="9"/>
      <c r="DE5872" s="9"/>
      <c r="DF5872" s="9"/>
      <c r="DG5872" s="9"/>
      <c r="DH5872" s="9"/>
      <c r="DI5872" s="9"/>
      <c r="DJ5872" s="9"/>
      <c r="DK5872" s="9"/>
      <c r="DL5872" s="9"/>
      <c r="DM5872" s="9"/>
      <c r="DN5872" s="9"/>
      <c r="DO5872" s="9"/>
      <c r="DP5872" s="9"/>
      <c r="DQ5872" s="9"/>
      <c r="DR5872" s="9"/>
      <c r="DS5872" s="9"/>
      <c r="DT5872" s="9"/>
      <c r="DU5872" s="9"/>
      <c r="DV5872" s="9"/>
      <c r="DW5872" s="9"/>
      <c r="DX5872" s="9"/>
      <c r="DY5872" s="9"/>
      <c r="DZ5872" s="9"/>
      <c r="EA5872" s="9"/>
    </row>
    <row r="5873" spans="2:131" ht="19.5" customHeight="1" x14ac:dyDescent="0.25">
      <c r="B5873" s="9"/>
      <c r="D5873" s="9"/>
      <c r="G5873" s="9"/>
      <c r="R5873" s="9"/>
      <c r="S5873" s="9"/>
      <c r="T5873" s="9"/>
      <c r="U5873" s="9"/>
      <c r="V5873" s="9"/>
      <c r="W5873" s="9"/>
      <c r="X5873" s="9"/>
      <c r="Y5873" s="9"/>
      <c r="Z5873" s="9"/>
      <c r="AA5873" s="9"/>
      <c r="AB5873" s="9"/>
      <c r="AC5873" s="9"/>
      <c r="AD5873" s="9"/>
      <c r="AE5873" s="9"/>
      <c r="AF5873" s="55"/>
      <c r="AG5873" s="55"/>
      <c r="AH5873" s="9"/>
      <c r="AI5873" s="9"/>
      <c r="AJ5873" s="9"/>
      <c r="AK5873" s="9"/>
      <c r="AL5873" s="9"/>
      <c r="AM5873" s="9"/>
      <c r="AN5873" s="9"/>
      <c r="AO5873" s="9"/>
      <c r="AP5873" s="9"/>
      <c r="AQ5873" s="9"/>
      <c r="AR5873" s="9"/>
      <c r="AS5873" s="9"/>
      <c r="AT5873" s="9"/>
      <c r="AU5873" s="9"/>
      <c r="AV5873" s="9"/>
      <c r="AW5873" s="9"/>
      <c r="AX5873" s="9"/>
      <c r="AY5873" s="9"/>
      <c r="AZ5873" s="9"/>
      <c r="BA5873" s="9"/>
      <c r="BB5873" s="9"/>
      <c r="BC5873" s="9"/>
      <c r="BD5873" s="9"/>
      <c r="BE5873" s="9"/>
      <c r="BF5873" s="9"/>
      <c r="BG5873" s="9"/>
      <c r="BH5873" s="9"/>
      <c r="BI5873" s="9"/>
      <c r="BJ5873" s="9"/>
      <c r="BK5873" s="9"/>
      <c r="BL5873" s="9"/>
      <c r="BM5873" s="9"/>
      <c r="BN5873" s="9"/>
      <c r="BO5873" s="9"/>
      <c r="BP5873" s="9"/>
      <c r="BQ5873" s="9"/>
      <c r="BT5873" s="9"/>
      <c r="BU5873" s="9"/>
      <c r="BX5873" s="9"/>
      <c r="BY5873" s="9"/>
      <c r="CB5873" s="9"/>
      <c r="CC5873" s="9"/>
      <c r="CF5873" s="9"/>
      <c r="CG5873" s="9"/>
      <c r="CJ5873" s="9"/>
      <c r="CK5873" s="9"/>
      <c r="CN5873" s="9"/>
      <c r="CO5873" s="9"/>
      <c r="CP5873" s="9"/>
      <c r="CQ5873" s="9"/>
      <c r="CR5873" s="9"/>
      <c r="CS5873" s="9"/>
      <c r="CT5873" s="9"/>
      <c r="CU5873" s="9"/>
      <c r="CV5873" s="9"/>
      <c r="CW5873" s="9"/>
      <c r="CX5873" s="9"/>
      <c r="CY5873" s="9"/>
      <c r="CZ5873" s="9"/>
      <c r="DA5873" s="9"/>
      <c r="DB5873" s="9"/>
      <c r="DC5873" s="9"/>
      <c r="DD5873" s="9"/>
      <c r="DE5873" s="9"/>
      <c r="DF5873" s="9"/>
      <c r="DG5873" s="9"/>
      <c r="DH5873" s="9"/>
      <c r="DI5873" s="9"/>
      <c r="DJ5873" s="9"/>
      <c r="DK5873" s="9"/>
      <c r="DL5873" s="9"/>
      <c r="DM5873" s="9"/>
      <c r="DN5873" s="9"/>
      <c r="DO5873" s="9"/>
      <c r="DP5873" s="9"/>
      <c r="DQ5873" s="9"/>
      <c r="DR5873" s="9"/>
      <c r="DS5873" s="9"/>
      <c r="DT5873" s="9"/>
      <c r="DU5873" s="9"/>
      <c r="DV5873" s="9"/>
      <c r="DW5873" s="9"/>
      <c r="DX5873" s="9"/>
      <c r="DY5873" s="9"/>
      <c r="DZ5873" s="9"/>
      <c r="EA5873" s="9"/>
    </row>
    <row r="5874" spans="2:131" ht="19.5" customHeight="1" x14ac:dyDescent="0.25">
      <c r="B5874" s="9"/>
      <c r="D5874" s="9"/>
      <c r="G5874" s="9"/>
      <c r="R5874" s="9"/>
      <c r="S5874" s="9"/>
      <c r="T5874" s="9"/>
      <c r="U5874" s="9"/>
      <c r="V5874" s="9"/>
      <c r="W5874" s="9"/>
      <c r="X5874" s="9"/>
      <c r="Y5874" s="9"/>
      <c r="Z5874" s="9"/>
      <c r="AA5874" s="9"/>
      <c r="AB5874" s="9"/>
      <c r="AC5874" s="9"/>
      <c r="AD5874" s="9"/>
      <c r="AE5874" s="9"/>
      <c r="AF5874" s="55"/>
      <c r="AG5874" s="55"/>
      <c r="AH5874" s="9"/>
      <c r="AI5874" s="9"/>
      <c r="AJ5874" s="9"/>
      <c r="AK5874" s="9"/>
      <c r="AL5874" s="9"/>
      <c r="AM5874" s="9"/>
      <c r="AN5874" s="9"/>
      <c r="AO5874" s="9"/>
      <c r="AP5874" s="9"/>
      <c r="AQ5874" s="9"/>
      <c r="AR5874" s="9"/>
      <c r="AS5874" s="9"/>
      <c r="AT5874" s="9"/>
      <c r="AU5874" s="9"/>
      <c r="AV5874" s="9"/>
      <c r="AW5874" s="9"/>
      <c r="AX5874" s="9"/>
      <c r="AY5874" s="9"/>
      <c r="AZ5874" s="9"/>
      <c r="BA5874" s="9"/>
      <c r="BB5874" s="9"/>
      <c r="BC5874" s="9"/>
      <c r="BD5874" s="9"/>
      <c r="BE5874" s="9"/>
      <c r="BF5874" s="9"/>
      <c r="BG5874" s="9"/>
      <c r="BH5874" s="9"/>
      <c r="BI5874" s="9"/>
      <c r="BJ5874" s="9"/>
      <c r="BK5874" s="9"/>
      <c r="BL5874" s="9"/>
      <c r="BM5874" s="9"/>
      <c r="BN5874" s="9"/>
      <c r="BO5874" s="9"/>
      <c r="BP5874" s="9"/>
      <c r="BQ5874" s="9"/>
      <c r="BT5874" s="9"/>
      <c r="BU5874" s="9"/>
      <c r="BX5874" s="9"/>
      <c r="BY5874" s="9"/>
      <c r="CB5874" s="9"/>
      <c r="CC5874" s="9"/>
      <c r="CF5874" s="9"/>
      <c r="CG5874" s="9"/>
      <c r="CJ5874" s="9"/>
      <c r="CK5874" s="9"/>
      <c r="CN5874" s="9"/>
      <c r="CO5874" s="9"/>
      <c r="CP5874" s="9"/>
      <c r="CQ5874" s="9"/>
      <c r="CR5874" s="9"/>
      <c r="CS5874" s="9"/>
      <c r="CT5874" s="9"/>
      <c r="CU5874" s="9"/>
      <c r="CV5874" s="9"/>
      <c r="CW5874" s="9"/>
      <c r="CX5874" s="9"/>
      <c r="CY5874" s="9"/>
      <c r="CZ5874" s="9"/>
      <c r="DA5874" s="9"/>
      <c r="DB5874" s="9"/>
      <c r="DC5874" s="9"/>
      <c r="DD5874" s="9"/>
      <c r="DE5874" s="9"/>
      <c r="DF5874" s="9"/>
      <c r="DG5874" s="9"/>
      <c r="DH5874" s="9"/>
      <c r="DI5874" s="9"/>
      <c r="DJ5874" s="9"/>
      <c r="DK5874" s="9"/>
      <c r="DL5874" s="9"/>
      <c r="DM5874" s="9"/>
      <c r="DN5874" s="9"/>
      <c r="DO5874" s="9"/>
      <c r="DP5874" s="9"/>
      <c r="DQ5874" s="9"/>
      <c r="DR5874" s="9"/>
      <c r="DS5874" s="9"/>
      <c r="DT5874" s="9"/>
      <c r="DU5874" s="9"/>
      <c r="DV5874" s="9"/>
      <c r="DW5874" s="9"/>
      <c r="DX5874" s="9"/>
      <c r="DY5874" s="9"/>
      <c r="DZ5874" s="9"/>
      <c r="EA5874" s="9"/>
    </row>
    <row r="5875" spans="2:131" ht="19.5" customHeight="1" x14ac:dyDescent="0.25">
      <c r="B5875" s="9"/>
      <c r="D5875" s="9"/>
      <c r="G5875" s="9"/>
      <c r="R5875" s="9"/>
      <c r="S5875" s="9"/>
      <c r="T5875" s="9"/>
      <c r="U5875" s="9"/>
      <c r="V5875" s="9"/>
      <c r="W5875" s="9"/>
      <c r="X5875" s="9"/>
      <c r="Y5875" s="9"/>
      <c r="Z5875" s="9"/>
      <c r="AA5875" s="9"/>
      <c r="AB5875" s="9"/>
      <c r="AC5875" s="9"/>
      <c r="AD5875" s="9"/>
      <c r="AE5875" s="9"/>
      <c r="AF5875" s="55"/>
      <c r="AG5875" s="55"/>
      <c r="AH5875" s="9"/>
      <c r="AI5875" s="9"/>
      <c r="AJ5875" s="9"/>
      <c r="AK5875" s="9"/>
      <c r="AL5875" s="9"/>
      <c r="AM5875" s="9"/>
      <c r="AN5875" s="9"/>
      <c r="AO5875" s="9"/>
      <c r="AP5875" s="9"/>
      <c r="AQ5875" s="9"/>
      <c r="AR5875" s="9"/>
      <c r="AS5875" s="9"/>
      <c r="AT5875" s="9"/>
      <c r="AU5875" s="9"/>
      <c r="AV5875" s="9"/>
      <c r="AW5875" s="9"/>
      <c r="AX5875" s="9"/>
      <c r="AY5875" s="9"/>
      <c r="AZ5875" s="9"/>
      <c r="BA5875" s="9"/>
      <c r="BB5875" s="9"/>
      <c r="BC5875" s="9"/>
      <c r="BD5875" s="9"/>
      <c r="BE5875" s="9"/>
      <c r="BF5875" s="9"/>
      <c r="BG5875" s="9"/>
      <c r="BH5875" s="9"/>
      <c r="BI5875" s="9"/>
      <c r="BJ5875" s="9"/>
      <c r="BK5875" s="9"/>
      <c r="BL5875" s="9"/>
      <c r="BM5875" s="9"/>
      <c r="BN5875" s="9"/>
      <c r="BO5875" s="9"/>
      <c r="BP5875" s="9"/>
      <c r="BQ5875" s="9"/>
      <c r="BT5875" s="9"/>
      <c r="BU5875" s="9"/>
      <c r="BX5875" s="9"/>
      <c r="BY5875" s="9"/>
      <c r="CB5875" s="9"/>
      <c r="CC5875" s="9"/>
      <c r="CF5875" s="9"/>
      <c r="CG5875" s="9"/>
      <c r="CJ5875" s="9"/>
      <c r="CK5875" s="9"/>
      <c r="CN5875" s="9"/>
      <c r="CO5875" s="9"/>
      <c r="CP5875" s="9"/>
      <c r="CQ5875" s="9"/>
      <c r="CR5875" s="9"/>
      <c r="CS5875" s="9"/>
      <c r="CT5875" s="9"/>
      <c r="CU5875" s="9"/>
      <c r="CV5875" s="9"/>
      <c r="CW5875" s="9"/>
      <c r="CX5875" s="9"/>
      <c r="CY5875" s="9"/>
      <c r="CZ5875" s="9"/>
      <c r="DA5875" s="9"/>
      <c r="DB5875" s="9"/>
      <c r="DC5875" s="9"/>
      <c r="DD5875" s="9"/>
      <c r="DE5875" s="9"/>
      <c r="DF5875" s="9"/>
      <c r="DG5875" s="9"/>
      <c r="DH5875" s="9"/>
      <c r="DI5875" s="9"/>
      <c r="DJ5875" s="9"/>
      <c r="DK5875" s="9"/>
      <c r="DL5875" s="9"/>
      <c r="DM5875" s="9"/>
      <c r="DN5875" s="9"/>
      <c r="DO5875" s="9"/>
      <c r="DP5875" s="9"/>
      <c r="DQ5875" s="9"/>
      <c r="DR5875" s="9"/>
      <c r="DS5875" s="9"/>
      <c r="DT5875" s="9"/>
      <c r="DU5875" s="9"/>
      <c r="DV5875" s="9"/>
      <c r="DW5875" s="9"/>
      <c r="DX5875" s="9"/>
      <c r="DY5875" s="9"/>
      <c r="DZ5875" s="9"/>
      <c r="EA5875" s="9"/>
    </row>
    <row r="5876" spans="2:131" ht="19.5" customHeight="1" x14ac:dyDescent="0.25">
      <c r="B5876" s="9"/>
      <c r="D5876" s="9"/>
      <c r="G5876" s="9"/>
      <c r="R5876" s="9"/>
      <c r="S5876" s="9"/>
      <c r="T5876" s="9"/>
      <c r="U5876" s="9"/>
      <c r="V5876" s="9"/>
      <c r="W5876" s="9"/>
      <c r="X5876" s="9"/>
      <c r="Y5876" s="9"/>
      <c r="Z5876" s="9"/>
      <c r="AA5876" s="9"/>
      <c r="AB5876" s="9"/>
      <c r="AC5876" s="9"/>
      <c r="AD5876" s="9"/>
      <c r="AE5876" s="9"/>
      <c r="AF5876" s="55"/>
      <c r="AG5876" s="55"/>
      <c r="AH5876" s="9"/>
      <c r="AI5876" s="9"/>
      <c r="AJ5876" s="9"/>
      <c r="AK5876" s="9"/>
      <c r="AL5876" s="9"/>
      <c r="AM5876" s="9"/>
      <c r="AN5876" s="9"/>
      <c r="AO5876" s="9"/>
      <c r="AP5876" s="9"/>
      <c r="AQ5876" s="9"/>
      <c r="AR5876" s="9"/>
      <c r="AS5876" s="9"/>
      <c r="AT5876" s="9"/>
      <c r="AU5876" s="9"/>
      <c r="AV5876" s="9"/>
      <c r="AW5876" s="9"/>
      <c r="AX5876" s="9"/>
      <c r="AY5876" s="9"/>
      <c r="AZ5876" s="9"/>
      <c r="BA5876" s="9"/>
      <c r="BB5876" s="9"/>
      <c r="BC5876" s="9"/>
      <c r="BD5876" s="9"/>
      <c r="BE5876" s="9"/>
      <c r="BF5876" s="9"/>
      <c r="BG5876" s="9"/>
      <c r="BH5876" s="9"/>
      <c r="BI5876" s="9"/>
      <c r="BJ5876" s="9"/>
      <c r="BK5876" s="9"/>
      <c r="BL5876" s="9"/>
      <c r="BM5876" s="9"/>
      <c r="BN5876" s="9"/>
      <c r="BO5876" s="9"/>
      <c r="BP5876" s="9"/>
      <c r="BQ5876" s="9"/>
      <c r="BT5876" s="9"/>
      <c r="BU5876" s="9"/>
      <c r="BX5876" s="9"/>
      <c r="BY5876" s="9"/>
      <c r="CB5876" s="9"/>
      <c r="CC5876" s="9"/>
      <c r="CF5876" s="9"/>
      <c r="CG5876" s="9"/>
      <c r="CJ5876" s="9"/>
      <c r="CK5876" s="9"/>
      <c r="CN5876" s="9"/>
      <c r="CO5876" s="9"/>
      <c r="CP5876" s="9"/>
      <c r="CQ5876" s="9"/>
      <c r="CR5876" s="9"/>
      <c r="CS5876" s="9"/>
      <c r="CT5876" s="9"/>
      <c r="CU5876" s="9"/>
      <c r="CV5876" s="9"/>
      <c r="CW5876" s="9"/>
      <c r="CX5876" s="9"/>
      <c r="CY5876" s="9"/>
      <c r="CZ5876" s="9"/>
      <c r="DA5876" s="9"/>
      <c r="DB5876" s="9"/>
      <c r="DC5876" s="9"/>
      <c r="DD5876" s="9"/>
      <c r="DE5876" s="9"/>
      <c r="DF5876" s="9"/>
      <c r="DG5876" s="9"/>
      <c r="DH5876" s="9"/>
      <c r="DI5876" s="9"/>
      <c r="DJ5876" s="9"/>
      <c r="DK5876" s="9"/>
      <c r="DL5876" s="9"/>
      <c r="DM5876" s="9"/>
      <c r="DN5876" s="9"/>
      <c r="DO5876" s="9"/>
      <c r="DP5876" s="9"/>
      <c r="DQ5876" s="9"/>
      <c r="DR5876" s="9"/>
      <c r="DS5876" s="9"/>
      <c r="DT5876" s="9"/>
      <c r="DU5876" s="9"/>
      <c r="DV5876" s="9"/>
      <c r="DW5876" s="9"/>
      <c r="DX5876" s="9"/>
      <c r="DY5876" s="9"/>
      <c r="DZ5876" s="9"/>
      <c r="EA5876" s="9"/>
    </row>
    <row r="5877" spans="2:131" ht="19.5" customHeight="1" x14ac:dyDescent="0.25">
      <c r="B5877" s="9"/>
      <c r="D5877" s="9"/>
      <c r="G5877" s="9"/>
      <c r="R5877" s="9"/>
      <c r="S5877" s="9"/>
      <c r="T5877" s="9"/>
      <c r="U5877" s="9"/>
      <c r="V5877" s="9"/>
      <c r="W5877" s="9"/>
      <c r="X5877" s="9"/>
      <c r="Y5877" s="9"/>
      <c r="Z5877" s="9"/>
      <c r="AA5877" s="9"/>
      <c r="AB5877" s="9"/>
      <c r="AC5877" s="9"/>
      <c r="AD5877" s="9"/>
      <c r="AE5877" s="9"/>
      <c r="AF5877" s="55"/>
      <c r="AG5877" s="55"/>
      <c r="AH5877" s="9"/>
      <c r="AI5877" s="9"/>
      <c r="AJ5877" s="9"/>
      <c r="AK5877" s="9"/>
      <c r="AL5877" s="9"/>
      <c r="AM5877" s="9"/>
      <c r="AN5877" s="9"/>
      <c r="AO5877" s="9"/>
      <c r="AP5877" s="9"/>
      <c r="AQ5877" s="9"/>
      <c r="AR5877" s="9"/>
      <c r="AS5877" s="9"/>
      <c r="AT5877" s="9"/>
      <c r="AU5877" s="9"/>
      <c r="AV5877" s="9"/>
      <c r="AW5877" s="9"/>
      <c r="AX5877" s="9"/>
      <c r="AY5877" s="9"/>
      <c r="AZ5877" s="9"/>
      <c r="BA5877" s="9"/>
      <c r="BB5877" s="9"/>
      <c r="BC5877" s="9"/>
      <c r="BD5877" s="9"/>
      <c r="BE5877" s="9"/>
      <c r="BF5877" s="9"/>
      <c r="BG5877" s="9"/>
      <c r="BH5877" s="9"/>
      <c r="BI5877" s="9"/>
      <c r="BJ5877" s="9"/>
      <c r="BK5877" s="9"/>
      <c r="BL5877" s="9"/>
      <c r="BM5877" s="9"/>
      <c r="BN5877" s="9"/>
      <c r="BO5877" s="9"/>
      <c r="BP5877" s="9"/>
      <c r="BQ5877" s="9"/>
      <c r="BT5877" s="9"/>
      <c r="BU5877" s="9"/>
      <c r="BX5877" s="9"/>
      <c r="BY5877" s="9"/>
      <c r="CB5877" s="9"/>
      <c r="CC5877" s="9"/>
      <c r="CF5877" s="9"/>
      <c r="CG5877" s="9"/>
      <c r="CJ5877" s="9"/>
      <c r="CK5877" s="9"/>
      <c r="CN5877" s="9"/>
      <c r="CO5877" s="9"/>
      <c r="CP5877" s="9"/>
      <c r="CQ5877" s="9"/>
      <c r="CR5877" s="9"/>
      <c r="CS5877" s="9"/>
      <c r="CT5877" s="9"/>
      <c r="CU5877" s="9"/>
      <c r="CV5877" s="9"/>
      <c r="CW5877" s="9"/>
      <c r="CX5877" s="9"/>
      <c r="CY5877" s="9"/>
      <c r="CZ5877" s="9"/>
      <c r="DA5877" s="9"/>
      <c r="DB5877" s="9"/>
      <c r="DC5877" s="9"/>
      <c r="DD5877" s="9"/>
      <c r="DE5877" s="9"/>
      <c r="DF5877" s="9"/>
      <c r="DG5877" s="9"/>
      <c r="DH5877" s="9"/>
      <c r="DI5877" s="9"/>
      <c r="DJ5877" s="9"/>
      <c r="DK5877" s="9"/>
      <c r="DL5877" s="9"/>
      <c r="DM5877" s="9"/>
      <c r="DN5877" s="9"/>
      <c r="DO5877" s="9"/>
      <c r="DP5877" s="9"/>
      <c r="DQ5877" s="9"/>
      <c r="DR5877" s="9"/>
      <c r="DS5877" s="9"/>
      <c r="DT5877" s="9"/>
      <c r="DU5877" s="9"/>
      <c r="DV5877" s="9"/>
      <c r="DW5877" s="9"/>
      <c r="DX5877" s="9"/>
      <c r="DY5877" s="9"/>
      <c r="DZ5877" s="9"/>
      <c r="EA5877" s="9"/>
    </row>
    <row r="5878" spans="2:131" ht="19.5" customHeight="1" x14ac:dyDescent="0.25">
      <c r="B5878" s="9"/>
      <c r="D5878" s="9"/>
      <c r="G5878" s="9"/>
      <c r="R5878" s="9"/>
      <c r="S5878" s="9"/>
      <c r="T5878" s="9"/>
      <c r="U5878" s="9"/>
      <c r="V5878" s="9"/>
      <c r="W5878" s="9"/>
      <c r="X5878" s="9"/>
      <c r="Y5878" s="9"/>
      <c r="Z5878" s="9"/>
      <c r="AA5878" s="9"/>
      <c r="AB5878" s="9"/>
      <c r="AC5878" s="9"/>
      <c r="AD5878" s="9"/>
      <c r="AE5878" s="9"/>
      <c r="AF5878" s="55"/>
      <c r="AG5878" s="55"/>
      <c r="AH5878" s="9"/>
      <c r="AI5878" s="9"/>
      <c r="AJ5878" s="9"/>
      <c r="AK5878" s="9"/>
      <c r="AL5878" s="9"/>
      <c r="AM5878" s="9"/>
      <c r="AN5878" s="9"/>
      <c r="AO5878" s="9"/>
      <c r="AP5878" s="9"/>
      <c r="AQ5878" s="9"/>
      <c r="AR5878" s="9"/>
      <c r="AS5878" s="9"/>
      <c r="AT5878" s="9"/>
      <c r="AU5878" s="9"/>
      <c r="AV5878" s="9"/>
      <c r="AW5878" s="9"/>
      <c r="AX5878" s="9"/>
      <c r="AY5878" s="9"/>
      <c r="AZ5878" s="9"/>
      <c r="BA5878" s="9"/>
      <c r="BB5878" s="9"/>
      <c r="BC5878" s="9"/>
      <c r="BD5878" s="9"/>
      <c r="BE5878" s="9"/>
      <c r="BF5878" s="9"/>
      <c r="BG5878" s="9"/>
      <c r="BH5878" s="9"/>
      <c r="BI5878" s="9"/>
      <c r="BJ5878" s="9"/>
      <c r="BK5878" s="9"/>
      <c r="BL5878" s="9"/>
      <c r="BM5878" s="9"/>
      <c r="BN5878" s="9"/>
      <c r="BO5878" s="9"/>
      <c r="BP5878" s="9"/>
      <c r="BQ5878" s="9"/>
      <c r="BT5878" s="9"/>
      <c r="BU5878" s="9"/>
      <c r="BX5878" s="9"/>
      <c r="BY5878" s="9"/>
      <c r="CB5878" s="9"/>
      <c r="CC5878" s="9"/>
      <c r="CF5878" s="9"/>
      <c r="CG5878" s="9"/>
      <c r="CJ5878" s="9"/>
      <c r="CK5878" s="9"/>
      <c r="CN5878" s="9"/>
      <c r="CO5878" s="9"/>
      <c r="CP5878" s="9"/>
      <c r="CQ5878" s="9"/>
      <c r="CR5878" s="9"/>
      <c r="CS5878" s="9"/>
      <c r="CT5878" s="9"/>
      <c r="CU5878" s="9"/>
      <c r="CV5878" s="9"/>
      <c r="CW5878" s="9"/>
      <c r="CX5878" s="9"/>
      <c r="CY5878" s="9"/>
      <c r="CZ5878" s="9"/>
      <c r="DA5878" s="9"/>
      <c r="DB5878" s="9"/>
      <c r="DC5878" s="9"/>
      <c r="DD5878" s="9"/>
      <c r="DE5878" s="9"/>
      <c r="DF5878" s="9"/>
      <c r="DG5878" s="9"/>
      <c r="DH5878" s="9"/>
      <c r="DI5878" s="9"/>
      <c r="DJ5878" s="9"/>
      <c r="DK5878" s="9"/>
      <c r="DL5878" s="9"/>
      <c r="DM5878" s="9"/>
      <c r="DN5878" s="9"/>
      <c r="DO5878" s="9"/>
      <c r="DP5878" s="9"/>
      <c r="DQ5878" s="9"/>
      <c r="DR5878" s="9"/>
      <c r="DS5878" s="9"/>
      <c r="DT5878" s="9"/>
      <c r="DU5878" s="9"/>
      <c r="DV5878" s="9"/>
      <c r="DW5878" s="9"/>
      <c r="DX5878" s="9"/>
      <c r="DY5878" s="9"/>
      <c r="DZ5878" s="9"/>
      <c r="EA5878" s="9"/>
    </row>
    <row r="5879" spans="2:131" ht="19.5" customHeight="1" x14ac:dyDescent="0.25">
      <c r="B5879" s="9"/>
      <c r="D5879" s="9"/>
      <c r="G5879" s="9"/>
      <c r="R5879" s="9"/>
      <c r="S5879" s="9"/>
      <c r="T5879" s="9"/>
      <c r="U5879" s="9"/>
      <c r="V5879" s="9"/>
      <c r="W5879" s="9"/>
      <c r="X5879" s="9"/>
      <c r="Y5879" s="9"/>
      <c r="Z5879" s="9"/>
      <c r="AA5879" s="9"/>
      <c r="AB5879" s="9"/>
      <c r="AC5879" s="9"/>
      <c r="AD5879" s="9"/>
      <c r="AE5879" s="9"/>
      <c r="AF5879" s="55"/>
      <c r="AG5879" s="55"/>
      <c r="AH5879" s="9"/>
      <c r="AI5879" s="9"/>
      <c r="AJ5879" s="9"/>
      <c r="AK5879" s="9"/>
      <c r="AL5879" s="9"/>
      <c r="AM5879" s="9"/>
      <c r="AN5879" s="9"/>
      <c r="AO5879" s="9"/>
      <c r="AP5879" s="9"/>
      <c r="AQ5879" s="9"/>
      <c r="AR5879" s="9"/>
      <c r="AS5879" s="9"/>
      <c r="AT5879" s="9"/>
      <c r="AU5879" s="9"/>
      <c r="AV5879" s="9"/>
      <c r="AW5879" s="9"/>
      <c r="AX5879" s="9"/>
      <c r="AY5879" s="9"/>
      <c r="AZ5879" s="9"/>
      <c r="BA5879" s="9"/>
      <c r="BB5879" s="9"/>
      <c r="BC5879" s="9"/>
      <c r="BD5879" s="9"/>
      <c r="BE5879" s="9"/>
      <c r="BF5879" s="9"/>
      <c r="BG5879" s="9"/>
      <c r="BH5879" s="9"/>
      <c r="BI5879" s="9"/>
      <c r="BJ5879" s="9"/>
      <c r="BK5879" s="9"/>
      <c r="BL5879" s="9"/>
      <c r="BM5879" s="9"/>
      <c r="BN5879" s="9"/>
      <c r="BO5879" s="9"/>
      <c r="BP5879" s="9"/>
      <c r="BQ5879" s="9"/>
      <c r="BT5879" s="9"/>
      <c r="BU5879" s="9"/>
      <c r="BX5879" s="9"/>
      <c r="BY5879" s="9"/>
      <c r="CB5879" s="9"/>
      <c r="CC5879" s="9"/>
      <c r="CF5879" s="9"/>
      <c r="CG5879" s="9"/>
      <c r="CJ5879" s="9"/>
      <c r="CK5879" s="9"/>
      <c r="CN5879" s="9"/>
      <c r="CO5879" s="9"/>
      <c r="CP5879" s="9"/>
      <c r="CQ5879" s="9"/>
      <c r="CR5879" s="9"/>
      <c r="CS5879" s="9"/>
      <c r="CT5879" s="9"/>
      <c r="CU5879" s="9"/>
      <c r="CV5879" s="9"/>
      <c r="CW5879" s="9"/>
      <c r="CX5879" s="9"/>
      <c r="CY5879" s="9"/>
      <c r="CZ5879" s="9"/>
      <c r="DA5879" s="9"/>
      <c r="DB5879" s="9"/>
      <c r="DC5879" s="9"/>
      <c r="DD5879" s="9"/>
      <c r="DE5879" s="9"/>
      <c r="DF5879" s="9"/>
      <c r="DG5879" s="9"/>
      <c r="DH5879" s="9"/>
      <c r="DI5879" s="9"/>
      <c r="DJ5879" s="9"/>
      <c r="DK5879" s="9"/>
      <c r="DL5879" s="9"/>
      <c r="DM5879" s="9"/>
      <c r="DN5879" s="9"/>
      <c r="DO5879" s="9"/>
      <c r="DP5879" s="9"/>
      <c r="DQ5879" s="9"/>
      <c r="DR5879" s="9"/>
      <c r="DS5879" s="9"/>
      <c r="DT5879" s="9"/>
      <c r="DU5879" s="9"/>
      <c r="DV5879" s="9"/>
      <c r="DW5879" s="9"/>
      <c r="DX5879" s="9"/>
      <c r="DY5879" s="9"/>
      <c r="DZ5879" s="9"/>
      <c r="EA5879" s="9"/>
    </row>
    <row r="5880" spans="2:131" ht="19.5" customHeight="1" x14ac:dyDescent="0.25">
      <c r="B5880" s="9"/>
      <c r="D5880" s="9"/>
      <c r="G5880" s="9"/>
      <c r="R5880" s="9"/>
      <c r="S5880" s="9"/>
      <c r="T5880" s="9"/>
      <c r="U5880" s="9"/>
      <c r="V5880" s="9"/>
      <c r="W5880" s="9"/>
      <c r="X5880" s="9"/>
      <c r="Y5880" s="9"/>
      <c r="Z5880" s="9"/>
      <c r="AA5880" s="9"/>
      <c r="AB5880" s="9"/>
      <c r="AC5880" s="9"/>
      <c r="AD5880" s="9"/>
      <c r="AE5880" s="9"/>
      <c r="AF5880" s="55"/>
      <c r="AG5880" s="55"/>
      <c r="AH5880" s="9"/>
      <c r="AI5880" s="9"/>
      <c r="AJ5880" s="9"/>
      <c r="AK5880" s="9"/>
      <c r="AL5880" s="9"/>
      <c r="AM5880" s="9"/>
      <c r="AN5880" s="9"/>
      <c r="AO5880" s="9"/>
      <c r="AP5880" s="9"/>
      <c r="AQ5880" s="9"/>
      <c r="AR5880" s="9"/>
      <c r="AS5880" s="9"/>
      <c r="AT5880" s="9"/>
      <c r="AU5880" s="9"/>
      <c r="AV5880" s="9"/>
      <c r="AW5880" s="9"/>
      <c r="AX5880" s="9"/>
      <c r="AY5880" s="9"/>
      <c r="AZ5880" s="9"/>
      <c r="BA5880" s="9"/>
      <c r="BB5880" s="9"/>
      <c r="BC5880" s="9"/>
      <c r="BD5880" s="9"/>
      <c r="BE5880" s="9"/>
      <c r="BF5880" s="9"/>
      <c r="BG5880" s="9"/>
      <c r="BH5880" s="9"/>
      <c r="BI5880" s="9"/>
      <c r="BJ5880" s="9"/>
      <c r="BK5880" s="9"/>
      <c r="BL5880" s="9"/>
      <c r="BM5880" s="9"/>
      <c r="BN5880" s="9"/>
      <c r="BO5880" s="9"/>
      <c r="BP5880" s="9"/>
      <c r="BQ5880" s="9"/>
      <c r="BT5880" s="9"/>
      <c r="BU5880" s="9"/>
      <c r="BX5880" s="9"/>
      <c r="BY5880" s="9"/>
      <c r="CB5880" s="9"/>
      <c r="CC5880" s="9"/>
      <c r="CF5880" s="9"/>
      <c r="CG5880" s="9"/>
      <c r="CJ5880" s="9"/>
      <c r="CK5880" s="9"/>
      <c r="CN5880" s="9"/>
      <c r="CO5880" s="9"/>
      <c r="CP5880" s="9"/>
      <c r="CQ5880" s="9"/>
      <c r="CR5880" s="9"/>
      <c r="CS5880" s="9"/>
      <c r="CT5880" s="9"/>
      <c r="CU5880" s="9"/>
      <c r="CV5880" s="9"/>
      <c r="CW5880" s="9"/>
      <c r="CX5880" s="9"/>
      <c r="CY5880" s="9"/>
      <c r="CZ5880" s="9"/>
      <c r="DA5880" s="9"/>
      <c r="DB5880" s="9"/>
      <c r="DC5880" s="9"/>
      <c r="DD5880" s="9"/>
      <c r="DE5880" s="9"/>
      <c r="DF5880" s="9"/>
      <c r="DG5880" s="9"/>
      <c r="DH5880" s="9"/>
      <c r="DI5880" s="9"/>
      <c r="DJ5880" s="9"/>
      <c r="DK5880" s="9"/>
      <c r="DL5880" s="9"/>
      <c r="DM5880" s="9"/>
      <c r="DN5880" s="9"/>
      <c r="DO5880" s="9"/>
      <c r="DP5880" s="9"/>
      <c r="DQ5880" s="9"/>
      <c r="DR5880" s="9"/>
      <c r="DS5880" s="9"/>
      <c r="DT5880" s="9"/>
      <c r="DU5880" s="9"/>
      <c r="DV5880" s="9"/>
      <c r="DW5880" s="9"/>
      <c r="DX5880" s="9"/>
      <c r="DY5880" s="9"/>
      <c r="DZ5880" s="9"/>
      <c r="EA5880" s="9"/>
    </row>
    <row r="5881" spans="2:131" ht="19.5" customHeight="1" x14ac:dyDescent="0.25">
      <c r="B5881" s="9"/>
      <c r="D5881" s="9"/>
      <c r="G5881" s="9"/>
      <c r="R5881" s="9"/>
      <c r="S5881" s="9"/>
      <c r="T5881" s="9"/>
      <c r="U5881" s="9"/>
      <c r="V5881" s="9"/>
      <c r="W5881" s="9"/>
      <c r="X5881" s="9"/>
      <c r="Y5881" s="9"/>
      <c r="Z5881" s="9"/>
      <c r="AA5881" s="9"/>
      <c r="AB5881" s="9"/>
      <c r="AC5881" s="9"/>
      <c r="AD5881" s="9"/>
      <c r="AE5881" s="9"/>
      <c r="AF5881" s="55"/>
      <c r="AG5881" s="55"/>
      <c r="AH5881" s="9"/>
      <c r="AI5881" s="9"/>
      <c r="AJ5881" s="9"/>
      <c r="AK5881" s="9"/>
      <c r="AL5881" s="9"/>
      <c r="AM5881" s="9"/>
      <c r="AN5881" s="9"/>
      <c r="AO5881" s="9"/>
      <c r="AP5881" s="9"/>
      <c r="AQ5881" s="9"/>
      <c r="AR5881" s="9"/>
      <c r="AS5881" s="9"/>
      <c r="AT5881" s="9"/>
      <c r="AU5881" s="9"/>
      <c r="AV5881" s="9"/>
      <c r="AW5881" s="9"/>
      <c r="AX5881" s="9"/>
      <c r="AY5881" s="9"/>
      <c r="AZ5881" s="9"/>
      <c r="BA5881" s="9"/>
      <c r="BB5881" s="9"/>
      <c r="BC5881" s="9"/>
      <c r="BD5881" s="9"/>
      <c r="BE5881" s="9"/>
      <c r="BF5881" s="9"/>
      <c r="BG5881" s="9"/>
      <c r="BH5881" s="9"/>
      <c r="BI5881" s="9"/>
      <c r="BJ5881" s="9"/>
      <c r="BK5881" s="9"/>
      <c r="BL5881" s="9"/>
      <c r="BM5881" s="9"/>
      <c r="BN5881" s="9"/>
      <c r="BO5881" s="9"/>
      <c r="BP5881" s="9"/>
      <c r="BQ5881" s="9"/>
      <c r="BT5881" s="9"/>
      <c r="BU5881" s="9"/>
      <c r="BX5881" s="9"/>
      <c r="BY5881" s="9"/>
      <c r="CB5881" s="9"/>
      <c r="CC5881" s="9"/>
      <c r="CF5881" s="9"/>
      <c r="CG5881" s="9"/>
      <c r="CJ5881" s="9"/>
      <c r="CK5881" s="9"/>
      <c r="CN5881" s="9"/>
      <c r="CO5881" s="9"/>
      <c r="CP5881" s="9"/>
      <c r="CQ5881" s="9"/>
      <c r="CR5881" s="9"/>
      <c r="CS5881" s="9"/>
      <c r="CT5881" s="9"/>
      <c r="CU5881" s="9"/>
      <c r="CV5881" s="9"/>
      <c r="CW5881" s="9"/>
      <c r="CX5881" s="9"/>
      <c r="CY5881" s="9"/>
      <c r="CZ5881" s="9"/>
      <c r="DA5881" s="9"/>
      <c r="DB5881" s="9"/>
      <c r="DC5881" s="9"/>
      <c r="DD5881" s="9"/>
      <c r="DE5881" s="9"/>
      <c r="DF5881" s="9"/>
      <c r="DG5881" s="9"/>
      <c r="DH5881" s="9"/>
      <c r="DI5881" s="9"/>
      <c r="DJ5881" s="9"/>
      <c r="DK5881" s="9"/>
      <c r="DL5881" s="9"/>
      <c r="DM5881" s="9"/>
      <c r="DN5881" s="9"/>
      <c r="DO5881" s="9"/>
      <c r="DP5881" s="9"/>
      <c r="DQ5881" s="9"/>
      <c r="DR5881" s="9"/>
      <c r="DS5881" s="9"/>
      <c r="DT5881" s="9"/>
      <c r="DU5881" s="9"/>
      <c r="DV5881" s="9"/>
      <c r="DW5881" s="9"/>
      <c r="DX5881" s="9"/>
      <c r="DY5881" s="9"/>
      <c r="DZ5881" s="9"/>
      <c r="EA5881" s="9"/>
    </row>
    <row r="5882" spans="2:131" ht="19.5" customHeight="1" x14ac:dyDescent="0.25">
      <c r="B5882" s="9"/>
      <c r="D5882" s="9"/>
      <c r="G5882" s="9"/>
      <c r="R5882" s="9"/>
      <c r="S5882" s="9"/>
      <c r="T5882" s="9"/>
      <c r="U5882" s="9"/>
      <c r="V5882" s="9"/>
      <c r="W5882" s="9"/>
      <c r="X5882" s="9"/>
      <c r="Y5882" s="9"/>
      <c r="Z5882" s="9"/>
      <c r="AA5882" s="9"/>
      <c r="AB5882" s="9"/>
      <c r="AC5882" s="9"/>
      <c r="AD5882" s="9"/>
      <c r="AE5882" s="9"/>
      <c r="AF5882" s="55"/>
      <c r="AG5882" s="55"/>
      <c r="AH5882" s="9"/>
      <c r="AI5882" s="9"/>
      <c r="AJ5882" s="9"/>
      <c r="AK5882" s="9"/>
      <c r="AL5882" s="9"/>
      <c r="AM5882" s="9"/>
      <c r="AN5882" s="9"/>
      <c r="AO5882" s="9"/>
      <c r="AP5882" s="9"/>
      <c r="AQ5882" s="9"/>
      <c r="AR5882" s="9"/>
      <c r="AS5882" s="9"/>
      <c r="AT5882" s="9"/>
      <c r="AU5882" s="9"/>
      <c r="AV5882" s="9"/>
      <c r="AW5882" s="9"/>
      <c r="AX5882" s="9"/>
      <c r="AY5882" s="9"/>
      <c r="AZ5882" s="9"/>
      <c r="BA5882" s="9"/>
      <c r="BB5882" s="9"/>
      <c r="BC5882" s="9"/>
      <c r="BD5882" s="9"/>
      <c r="BE5882" s="9"/>
      <c r="BF5882" s="9"/>
      <c r="BG5882" s="9"/>
      <c r="BH5882" s="9"/>
      <c r="BI5882" s="9"/>
      <c r="BJ5882" s="9"/>
      <c r="BK5882" s="9"/>
      <c r="BL5882" s="9"/>
      <c r="BM5882" s="9"/>
      <c r="BN5882" s="9"/>
      <c r="BO5882" s="9"/>
      <c r="BP5882" s="9"/>
      <c r="BQ5882" s="9"/>
      <c r="BT5882" s="9"/>
      <c r="BU5882" s="9"/>
      <c r="BX5882" s="9"/>
      <c r="BY5882" s="9"/>
      <c r="CB5882" s="9"/>
      <c r="CC5882" s="9"/>
      <c r="CF5882" s="9"/>
      <c r="CG5882" s="9"/>
      <c r="CJ5882" s="9"/>
      <c r="CK5882" s="9"/>
      <c r="CN5882" s="9"/>
      <c r="CO5882" s="9"/>
      <c r="CP5882" s="9"/>
      <c r="CQ5882" s="9"/>
      <c r="CR5882" s="9"/>
      <c r="CS5882" s="9"/>
      <c r="CT5882" s="9"/>
      <c r="CU5882" s="9"/>
      <c r="CV5882" s="9"/>
      <c r="CW5882" s="9"/>
      <c r="CX5882" s="9"/>
      <c r="CY5882" s="9"/>
      <c r="CZ5882" s="9"/>
      <c r="DA5882" s="9"/>
      <c r="DB5882" s="9"/>
      <c r="DC5882" s="9"/>
      <c r="DD5882" s="9"/>
      <c r="DE5882" s="9"/>
      <c r="DF5882" s="9"/>
      <c r="DG5882" s="9"/>
      <c r="DH5882" s="9"/>
      <c r="DI5882" s="9"/>
      <c r="DJ5882" s="9"/>
      <c r="DK5882" s="9"/>
      <c r="DL5882" s="9"/>
      <c r="DM5882" s="9"/>
      <c r="DN5882" s="9"/>
      <c r="DO5882" s="9"/>
      <c r="DP5882" s="9"/>
      <c r="DQ5882" s="9"/>
      <c r="DR5882" s="9"/>
      <c r="DS5882" s="9"/>
      <c r="DT5882" s="9"/>
      <c r="DU5882" s="9"/>
      <c r="DV5882" s="9"/>
      <c r="DW5882" s="9"/>
      <c r="DX5882" s="9"/>
      <c r="DY5882" s="9"/>
      <c r="DZ5882" s="9"/>
      <c r="EA5882" s="9"/>
    </row>
    <row r="5883" spans="2:131" ht="19.5" customHeight="1" x14ac:dyDescent="0.25">
      <c r="B5883" s="9"/>
      <c r="D5883" s="9"/>
      <c r="G5883" s="9"/>
      <c r="R5883" s="9"/>
      <c r="S5883" s="9"/>
      <c r="T5883" s="9"/>
      <c r="U5883" s="9"/>
      <c r="V5883" s="9"/>
      <c r="W5883" s="9"/>
      <c r="X5883" s="9"/>
      <c r="Y5883" s="9"/>
      <c r="Z5883" s="9"/>
      <c r="AA5883" s="9"/>
      <c r="AB5883" s="9"/>
      <c r="AC5883" s="9"/>
      <c r="AD5883" s="9"/>
      <c r="AE5883" s="9"/>
      <c r="AF5883" s="55"/>
      <c r="AG5883" s="55"/>
      <c r="AH5883" s="9"/>
      <c r="AI5883" s="9"/>
      <c r="AJ5883" s="9"/>
      <c r="AK5883" s="9"/>
      <c r="AL5883" s="9"/>
      <c r="AM5883" s="9"/>
      <c r="AN5883" s="9"/>
      <c r="AO5883" s="9"/>
      <c r="AP5883" s="9"/>
      <c r="AQ5883" s="9"/>
      <c r="AR5883" s="9"/>
      <c r="AS5883" s="9"/>
      <c r="AT5883" s="9"/>
      <c r="AU5883" s="9"/>
      <c r="AV5883" s="9"/>
      <c r="AW5883" s="9"/>
      <c r="AX5883" s="9"/>
      <c r="AY5883" s="9"/>
      <c r="AZ5883" s="9"/>
      <c r="BA5883" s="9"/>
      <c r="BB5883" s="9"/>
      <c r="BC5883" s="9"/>
      <c r="BD5883" s="9"/>
      <c r="BE5883" s="9"/>
      <c r="BF5883" s="9"/>
      <c r="BG5883" s="9"/>
      <c r="BH5883" s="9"/>
      <c r="BI5883" s="9"/>
      <c r="BJ5883" s="9"/>
      <c r="BK5883" s="9"/>
      <c r="BL5883" s="9"/>
      <c r="BM5883" s="9"/>
      <c r="BN5883" s="9"/>
      <c r="BO5883" s="9"/>
      <c r="BP5883" s="9"/>
      <c r="BQ5883" s="9"/>
      <c r="BT5883" s="9"/>
      <c r="BU5883" s="9"/>
      <c r="BX5883" s="9"/>
      <c r="BY5883" s="9"/>
      <c r="CB5883" s="9"/>
      <c r="CC5883" s="9"/>
      <c r="CF5883" s="9"/>
      <c r="CG5883" s="9"/>
      <c r="CJ5883" s="9"/>
      <c r="CK5883" s="9"/>
      <c r="CN5883" s="9"/>
      <c r="CO5883" s="9"/>
      <c r="CP5883" s="9"/>
      <c r="CQ5883" s="9"/>
      <c r="CR5883" s="9"/>
      <c r="CS5883" s="9"/>
      <c r="CT5883" s="9"/>
      <c r="CU5883" s="9"/>
      <c r="CV5883" s="9"/>
      <c r="CW5883" s="9"/>
      <c r="CX5883" s="9"/>
      <c r="CY5883" s="9"/>
      <c r="CZ5883" s="9"/>
      <c r="DA5883" s="9"/>
      <c r="DB5883" s="9"/>
      <c r="DC5883" s="9"/>
      <c r="DD5883" s="9"/>
      <c r="DE5883" s="9"/>
      <c r="DF5883" s="9"/>
      <c r="DG5883" s="9"/>
      <c r="DH5883" s="9"/>
      <c r="DI5883" s="9"/>
      <c r="DJ5883" s="9"/>
      <c r="DK5883" s="9"/>
      <c r="DL5883" s="9"/>
      <c r="DM5883" s="9"/>
      <c r="DN5883" s="9"/>
      <c r="DO5883" s="9"/>
      <c r="DP5883" s="9"/>
      <c r="DQ5883" s="9"/>
      <c r="DR5883" s="9"/>
      <c r="DS5883" s="9"/>
      <c r="DT5883" s="9"/>
      <c r="DU5883" s="9"/>
      <c r="DV5883" s="9"/>
      <c r="DW5883" s="9"/>
      <c r="DX5883" s="9"/>
      <c r="DY5883" s="9"/>
      <c r="DZ5883" s="9"/>
      <c r="EA5883" s="9"/>
    </row>
    <row r="5884" spans="2:131" ht="19.5" customHeight="1" x14ac:dyDescent="0.25">
      <c r="B5884" s="9"/>
      <c r="D5884" s="9"/>
      <c r="G5884" s="9"/>
      <c r="R5884" s="9"/>
      <c r="S5884" s="9"/>
      <c r="T5884" s="9"/>
      <c r="U5884" s="9"/>
      <c r="V5884" s="9"/>
      <c r="W5884" s="9"/>
      <c r="X5884" s="9"/>
      <c r="Y5884" s="9"/>
      <c r="Z5884" s="9"/>
      <c r="AA5884" s="9"/>
      <c r="AB5884" s="9"/>
      <c r="AC5884" s="9"/>
      <c r="AD5884" s="9"/>
      <c r="AE5884" s="9"/>
      <c r="AF5884" s="55"/>
      <c r="AG5884" s="55"/>
      <c r="AH5884" s="9"/>
      <c r="AI5884" s="9"/>
      <c r="AJ5884" s="9"/>
      <c r="AK5884" s="9"/>
      <c r="AL5884" s="9"/>
      <c r="AM5884" s="9"/>
      <c r="AN5884" s="9"/>
      <c r="AO5884" s="9"/>
      <c r="AP5884" s="9"/>
      <c r="AQ5884" s="9"/>
      <c r="AR5884" s="9"/>
      <c r="AS5884" s="9"/>
      <c r="AT5884" s="9"/>
      <c r="AU5884" s="9"/>
      <c r="AV5884" s="9"/>
      <c r="AW5884" s="9"/>
      <c r="AX5884" s="9"/>
      <c r="AY5884" s="9"/>
      <c r="AZ5884" s="9"/>
      <c r="BA5884" s="9"/>
      <c r="BB5884" s="9"/>
      <c r="BC5884" s="9"/>
      <c r="BD5884" s="9"/>
      <c r="BE5884" s="9"/>
      <c r="BF5884" s="9"/>
      <c r="BG5884" s="9"/>
      <c r="BH5884" s="9"/>
      <c r="BI5884" s="9"/>
      <c r="BJ5884" s="9"/>
      <c r="BK5884" s="9"/>
      <c r="BL5884" s="9"/>
      <c r="BM5884" s="9"/>
      <c r="BN5884" s="9"/>
      <c r="BO5884" s="9"/>
      <c r="BP5884" s="9"/>
      <c r="BQ5884" s="9"/>
      <c r="BT5884" s="9"/>
      <c r="BU5884" s="9"/>
      <c r="BX5884" s="9"/>
      <c r="BY5884" s="9"/>
      <c r="CB5884" s="9"/>
      <c r="CC5884" s="9"/>
      <c r="CF5884" s="9"/>
      <c r="CG5884" s="9"/>
      <c r="CJ5884" s="9"/>
      <c r="CK5884" s="9"/>
      <c r="CN5884" s="9"/>
      <c r="CO5884" s="9"/>
      <c r="CP5884" s="9"/>
      <c r="CQ5884" s="9"/>
      <c r="CR5884" s="9"/>
      <c r="CS5884" s="9"/>
      <c r="CT5884" s="9"/>
      <c r="CU5884" s="9"/>
      <c r="CV5884" s="9"/>
      <c r="CW5884" s="9"/>
      <c r="CX5884" s="9"/>
      <c r="CY5884" s="9"/>
      <c r="CZ5884" s="9"/>
      <c r="DA5884" s="9"/>
      <c r="DB5884" s="9"/>
      <c r="DC5884" s="9"/>
      <c r="DD5884" s="9"/>
      <c r="DE5884" s="9"/>
      <c r="DF5884" s="9"/>
      <c r="DG5884" s="9"/>
      <c r="DH5884" s="9"/>
      <c r="DI5884" s="9"/>
      <c r="DJ5884" s="9"/>
      <c r="DK5884" s="9"/>
      <c r="DL5884" s="9"/>
      <c r="DM5884" s="9"/>
      <c r="DN5884" s="9"/>
      <c r="DO5884" s="9"/>
      <c r="DP5884" s="9"/>
      <c r="DQ5884" s="9"/>
      <c r="DR5884" s="9"/>
      <c r="DS5884" s="9"/>
      <c r="DT5884" s="9"/>
      <c r="DU5884" s="9"/>
      <c r="DV5884" s="9"/>
      <c r="DW5884" s="9"/>
      <c r="DX5884" s="9"/>
      <c r="DY5884" s="9"/>
      <c r="DZ5884" s="9"/>
      <c r="EA5884" s="9"/>
    </row>
    <row r="5885" spans="2:131" ht="19.5" customHeight="1" x14ac:dyDescent="0.25">
      <c r="B5885" s="9"/>
      <c r="D5885" s="9"/>
      <c r="G5885" s="9"/>
      <c r="R5885" s="9"/>
      <c r="S5885" s="9"/>
      <c r="T5885" s="9"/>
      <c r="U5885" s="9"/>
      <c r="V5885" s="9"/>
      <c r="W5885" s="9"/>
      <c r="X5885" s="9"/>
      <c r="Y5885" s="9"/>
      <c r="Z5885" s="9"/>
      <c r="AA5885" s="9"/>
      <c r="AB5885" s="9"/>
      <c r="AC5885" s="9"/>
      <c r="AD5885" s="9"/>
      <c r="AE5885" s="9"/>
      <c r="AF5885" s="55"/>
      <c r="AG5885" s="55"/>
      <c r="AH5885" s="9"/>
      <c r="AI5885" s="9"/>
      <c r="AJ5885" s="9"/>
      <c r="AK5885" s="9"/>
      <c r="AL5885" s="9"/>
      <c r="AM5885" s="9"/>
      <c r="AN5885" s="9"/>
      <c r="AO5885" s="9"/>
      <c r="AP5885" s="9"/>
      <c r="AQ5885" s="9"/>
      <c r="AR5885" s="9"/>
      <c r="AS5885" s="9"/>
      <c r="AT5885" s="9"/>
      <c r="AU5885" s="9"/>
      <c r="AV5885" s="9"/>
      <c r="AW5885" s="9"/>
      <c r="AX5885" s="9"/>
      <c r="AY5885" s="9"/>
      <c r="AZ5885" s="9"/>
      <c r="BA5885" s="9"/>
      <c r="BB5885" s="9"/>
      <c r="BC5885" s="9"/>
      <c r="BD5885" s="9"/>
      <c r="BE5885" s="9"/>
      <c r="BF5885" s="9"/>
      <c r="BG5885" s="9"/>
      <c r="BH5885" s="9"/>
      <c r="BI5885" s="9"/>
      <c r="BJ5885" s="9"/>
      <c r="BK5885" s="9"/>
      <c r="BL5885" s="9"/>
      <c r="BM5885" s="9"/>
      <c r="BN5885" s="9"/>
      <c r="BO5885" s="9"/>
      <c r="BP5885" s="9"/>
      <c r="BQ5885" s="9"/>
      <c r="BT5885" s="9"/>
      <c r="BU5885" s="9"/>
      <c r="BX5885" s="9"/>
      <c r="BY5885" s="9"/>
      <c r="CB5885" s="9"/>
      <c r="CC5885" s="9"/>
      <c r="CF5885" s="9"/>
      <c r="CG5885" s="9"/>
      <c r="CJ5885" s="9"/>
      <c r="CK5885" s="9"/>
      <c r="CN5885" s="9"/>
      <c r="CO5885" s="9"/>
      <c r="CP5885" s="9"/>
      <c r="CQ5885" s="9"/>
      <c r="CR5885" s="9"/>
      <c r="CS5885" s="9"/>
      <c r="CT5885" s="9"/>
      <c r="CU5885" s="9"/>
      <c r="CV5885" s="9"/>
      <c r="CW5885" s="9"/>
      <c r="CX5885" s="9"/>
      <c r="CY5885" s="9"/>
      <c r="CZ5885" s="9"/>
      <c r="DA5885" s="9"/>
      <c r="DB5885" s="9"/>
      <c r="DC5885" s="9"/>
      <c r="DD5885" s="9"/>
      <c r="DE5885" s="9"/>
      <c r="DF5885" s="9"/>
      <c r="DG5885" s="9"/>
      <c r="DH5885" s="9"/>
      <c r="DI5885" s="9"/>
      <c r="DJ5885" s="9"/>
      <c r="DK5885" s="9"/>
      <c r="DL5885" s="9"/>
      <c r="DM5885" s="9"/>
      <c r="DN5885" s="9"/>
      <c r="DO5885" s="9"/>
      <c r="DP5885" s="9"/>
      <c r="DQ5885" s="9"/>
      <c r="DR5885" s="9"/>
      <c r="DS5885" s="9"/>
      <c r="DT5885" s="9"/>
      <c r="DU5885" s="9"/>
      <c r="DV5885" s="9"/>
      <c r="DW5885" s="9"/>
      <c r="DX5885" s="9"/>
      <c r="DY5885" s="9"/>
      <c r="DZ5885" s="9"/>
      <c r="EA5885" s="9"/>
    </row>
    <row r="5886" spans="2:131" ht="19.5" customHeight="1" x14ac:dyDescent="0.25">
      <c r="B5886" s="9"/>
      <c r="D5886" s="9"/>
      <c r="G5886" s="9"/>
      <c r="R5886" s="9"/>
      <c r="S5886" s="9"/>
      <c r="T5886" s="9"/>
      <c r="U5886" s="9"/>
      <c r="V5886" s="9"/>
      <c r="W5886" s="9"/>
      <c r="X5886" s="9"/>
      <c r="Y5886" s="9"/>
      <c r="Z5886" s="9"/>
      <c r="AA5886" s="9"/>
      <c r="AB5886" s="9"/>
      <c r="AC5886" s="9"/>
      <c r="AD5886" s="9"/>
      <c r="AE5886" s="9"/>
      <c r="AF5886" s="55"/>
      <c r="AG5886" s="55"/>
      <c r="AH5886" s="9"/>
      <c r="AI5886" s="9"/>
      <c r="AJ5886" s="9"/>
      <c r="AK5886" s="9"/>
      <c r="AL5886" s="9"/>
      <c r="AM5886" s="9"/>
      <c r="AN5886" s="9"/>
      <c r="AO5886" s="9"/>
      <c r="AP5886" s="9"/>
      <c r="AQ5886" s="9"/>
      <c r="AR5886" s="9"/>
      <c r="AS5886" s="9"/>
      <c r="AT5886" s="9"/>
      <c r="AU5886" s="9"/>
      <c r="AV5886" s="9"/>
      <c r="AW5886" s="9"/>
      <c r="AX5886" s="9"/>
      <c r="AY5886" s="9"/>
      <c r="AZ5886" s="9"/>
      <c r="BA5886" s="9"/>
      <c r="BB5886" s="9"/>
      <c r="BC5886" s="9"/>
      <c r="BD5886" s="9"/>
      <c r="BE5886" s="9"/>
      <c r="BF5886" s="9"/>
      <c r="BG5886" s="9"/>
      <c r="BH5886" s="9"/>
      <c r="BI5886" s="9"/>
      <c r="BJ5886" s="9"/>
      <c r="BK5886" s="9"/>
      <c r="BL5886" s="9"/>
      <c r="BM5886" s="9"/>
      <c r="BN5886" s="9"/>
      <c r="BO5886" s="9"/>
      <c r="BP5886" s="9"/>
      <c r="BQ5886" s="9"/>
      <c r="BT5886" s="9"/>
      <c r="BU5886" s="9"/>
      <c r="BX5886" s="9"/>
      <c r="BY5886" s="9"/>
      <c r="CB5886" s="9"/>
      <c r="CC5886" s="9"/>
      <c r="CF5886" s="9"/>
      <c r="CG5886" s="9"/>
      <c r="CJ5886" s="9"/>
      <c r="CK5886" s="9"/>
      <c r="CN5886" s="9"/>
      <c r="CO5886" s="9"/>
      <c r="CP5886" s="9"/>
      <c r="CQ5886" s="9"/>
      <c r="CR5886" s="9"/>
      <c r="CS5886" s="9"/>
      <c r="CT5886" s="9"/>
      <c r="CU5886" s="9"/>
      <c r="CV5886" s="9"/>
      <c r="CW5886" s="9"/>
      <c r="CX5886" s="9"/>
      <c r="CY5886" s="9"/>
      <c r="CZ5886" s="9"/>
      <c r="DA5886" s="9"/>
      <c r="DB5886" s="9"/>
      <c r="DC5886" s="9"/>
      <c r="DD5886" s="9"/>
      <c r="DE5886" s="9"/>
      <c r="DF5886" s="9"/>
      <c r="DG5886" s="9"/>
      <c r="DH5886" s="9"/>
      <c r="DI5886" s="9"/>
      <c r="DJ5886" s="9"/>
      <c r="DK5886" s="9"/>
      <c r="DL5886" s="9"/>
      <c r="DM5886" s="9"/>
      <c r="DN5886" s="9"/>
      <c r="DO5886" s="9"/>
      <c r="DP5886" s="9"/>
      <c r="DQ5886" s="9"/>
      <c r="DR5886" s="9"/>
      <c r="DS5886" s="9"/>
      <c r="DT5886" s="9"/>
      <c r="DU5886" s="9"/>
      <c r="DV5886" s="9"/>
      <c r="DW5886" s="9"/>
      <c r="DX5886" s="9"/>
      <c r="DY5886" s="9"/>
      <c r="DZ5886" s="9"/>
      <c r="EA5886" s="9"/>
    </row>
    <row r="5887" spans="2:131" ht="19.5" customHeight="1" x14ac:dyDescent="0.25">
      <c r="B5887" s="9"/>
      <c r="D5887" s="9"/>
      <c r="G5887" s="9"/>
      <c r="R5887" s="9"/>
      <c r="S5887" s="9"/>
      <c r="T5887" s="9"/>
      <c r="U5887" s="9"/>
      <c r="V5887" s="9"/>
      <c r="W5887" s="9"/>
      <c r="X5887" s="9"/>
      <c r="Y5887" s="9"/>
      <c r="Z5887" s="9"/>
      <c r="AA5887" s="9"/>
      <c r="AB5887" s="9"/>
      <c r="AC5887" s="9"/>
      <c r="AD5887" s="9"/>
      <c r="AE5887" s="9"/>
      <c r="AF5887" s="55"/>
      <c r="AG5887" s="55"/>
      <c r="AH5887" s="9"/>
      <c r="AI5887" s="9"/>
      <c r="AJ5887" s="9"/>
      <c r="AK5887" s="9"/>
      <c r="AL5887" s="9"/>
      <c r="AM5887" s="9"/>
      <c r="AN5887" s="9"/>
      <c r="AO5887" s="9"/>
      <c r="AP5887" s="9"/>
      <c r="AQ5887" s="9"/>
      <c r="AR5887" s="9"/>
      <c r="AS5887" s="9"/>
      <c r="AT5887" s="9"/>
      <c r="AU5887" s="9"/>
      <c r="AV5887" s="9"/>
      <c r="AW5887" s="9"/>
      <c r="AX5887" s="9"/>
      <c r="AY5887" s="9"/>
      <c r="AZ5887" s="9"/>
      <c r="BA5887" s="9"/>
      <c r="BB5887" s="9"/>
      <c r="BC5887" s="9"/>
      <c r="BD5887" s="9"/>
      <c r="BE5887" s="9"/>
      <c r="BF5887" s="9"/>
      <c r="BG5887" s="9"/>
      <c r="BH5887" s="9"/>
      <c r="BI5887" s="9"/>
      <c r="BJ5887" s="9"/>
      <c r="BK5887" s="9"/>
      <c r="BL5887" s="9"/>
      <c r="BM5887" s="9"/>
      <c r="BN5887" s="9"/>
      <c r="BO5887" s="9"/>
      <c r="BP5887" s="9"/>
      <c r="BQ5887" s="9"/>
      <c r="BT5887" s="9"/>
      <c r="BU5887" s="9"/>
      <c r="BX5887" s="9"/>
      <c r="BY5887" s="9"/>
      <c r="CB5887" s="9"/>
      <c r="CC5887" s="9"/>
      <c r="CF5887" s="9"/>
      <c r="CG5887" s="9"/>
      <c r="CJ5887" s="9"/>
      <c r="CK5887" s="9"/>
      <c r="CN5887" s="9"/>
      <c r="CO5887" s="9"/>
      <c r="CP5887" s="9"/>
      <c r="CQ5887" s="9"/>
      <c r="CR5887" s="9"/>
      <c r="CS5887" s="9"/>
      <c r="CT5887" s="9"/>
      <c r="CU5887" s="9"/>
      <c r="CV5887" s="9"/>
      <c r="CW5887" s="9"/>
      <c r="CX5887" s="9"/>
      <c r="CY5887" s="9"/>
      <c r="CZ5887" s="9"/>
      <c r="DA5887" s="9"/>
      <c r="DB5887" s="9"/>
      <c r="DC5887" s="9"/>
      <c r="DD5887" s="9"/>
      <c r="DE5887" s="9"/>
      <c r="DF5887" s="9"/>
      <c r="DG5887" s="9"/>
      <c r="DH5887" s="9"/>
      <c r="DI5887" s="9"/>
      <c r="DJ5887" s="9"/>
      <c r="DK5887" s="9"/>
      <c r="DL5887" s="9"/>
      <c r="DM5887" s="9"/>
      <c r="DN5887" s="9"/>
      <c r="DO5887" s="9"/>
      <c r="DP5887" s="9"/>
      <c r="DQ5887" s="9"/>
      <c r="DR5887" s="9"/>
      <c r="DS5887" s="9"/>
      <c r="DT5887" s="9"/>
      <c r="DU5887" s="9"/>
      <c r="DV5887" s="9"/>
      <c r="DW5887" s="9"/>
      <c r="DX5887" s="9"/>
      <c r="DY5887" s="9"/>
      <c r="DZ5887" s="9"/>
      <c r="EA5887" s="9"/>
    </row>
    <row r="5888" spans="2:131" ht="19.5" customHeight="1" x14ac:dyDescent="0.25">
      <c r="B5888" s="9"/>
      <c r="D5888" s="9"/>
      <c r="G5888" s="9"/>
      <c r="R5888" s="9"/>
      <c r="S5888" s="9"/>
      <c r="T5888" s="9"/>
      <c r="U5888" s="9"/>
      <c r="V5888" s="9"/>
      <c r="W5888" s="9"/>
      <c r="X5888" s="9"/>
      <c r="Y5888" s="9"/>
      <c r="Z5888" s="9"/>
      <c r="AA5888" s="9"/>
      <c r="AB5888" s="9"/>
      <c r="AC5888" s="9"/>
      <c r="AD5888" s="9"/>
      <c r="AE5888" s="9"/>
      <c r="AF5888" s="55"/>
      <c r="AG5888" s="55"/>
      <c r="AH5888" s="9"/>
      <c r="AI5888" s="9"/>
      <c r="AJ5888" s="9"/>
      <c r="AK5888" s="9"/>
      <c r="AL5888" s="9"/>
      <c r="AM5888" s="9"/>
      <c r="AN5888" s="9"/>
      <c r="AO5888" s="9"/>
      <c r="AP5888" s="9"/>
      <c r="AQ5888" s="9"/>
      <c r="AR5888" s="9"/>
      <c r="AS5888" s="9"/>
      <c r="AT5888" s="9"/>
      <c r="AU5888" s="9"/>
      <c r="AV5888" s="9"/>
      <c r="AW5888" s="9"/>
      <c r="AX5888" s="9"/>
      <c r="AY5888" s="9"/>
      <c r="AZ5888" s="9"/>
      <c r="BA5888" s="9"/>
      <c r="BB5888" s="9"/>
      <c r="BC5888" s="9"/>
      <c r="BD5888" s="9"/>
      <c r="BE5888" s="9"/>
      <c r="BF5888" s="9"/>
      <c r="BG5888" s="9"/>
      <c r="BH5888" s="9"/>
      <c r="BI5888" s="9"/>
      <c r="BJ5888" s="9"/>
      <c r="BK5888" s="9"/>
      <c r="BL5888" s="9"/>
      <c r="BM5888" s="9"/>
      <c r="BN5888" s="9"/>
      <c r="BO5888" s="9"/>
      <c r="BP5888" s="9"/>
      <c r="BQ5888" s="9"/>
      <c r="BT5888" s="9"/>
      <c r="BU5888" s="9"/>
      <c r="BX5888" s="9"/>
      <c r="BY5888" s="9"/>
      <c r="CB5888" s="9"/>
      <c r="CC5888" s="9"/>
      <c r="CF5888" s="9"/>
      <c r="CG5888" s="9"/>
      <c r="CJ5888" s="9"/>
      <c r="CK5888" s="9"/>
      <c r="CN5888" s="9"/>
      <c r="CO5888" s="9"/>
      <c r="CP5888" s="9"/>
      <c r="CQ5888" s="9"/>
      <c r="CR5888" s="9"/>
      <c r="CS5888" s="9"/>
      <c r="CT5888" s="9"/>
      <c r="CU5888" s="9"/>
      <c r="CV5888" s="9"/>
      <c r="CW5888" s="9"/>
      <c r="CX5888" s="9"/>
      <c r="CY5888" s="9"/>
      <c r="CZ5888" s="9"/>
      <c r="DA5888" s="9"/>
      <c r="DB5888" s="9"/>
      <c r="DC5888" s="9"/>
      <c r="DD5888" s="9"/>
      <c r="DE5888" s="9"/>
      <c r="DF5888" s="9"/>
      <c r="DG5888" s="9"/>
      <c r="DH5888" s="9"/>
      <c r="DI5888" s="9"/>
      <c r="DJ5888" s="9"/>
      <c r="DK5888" s="9"/>
      <c r="DL5888" s="9"/>
      <c r="DM5888" s="9"/>
      <c r="DN5888" s="9"/>
      <c r="DO5888" s="9"/>
      <c r="DP5888" s="9"/>
      <c r="DQ5888" s="9"/>
      <c r="DR5888" s="9"/>
      <c r="DS5888" s="9"/>
      <c r="DT5888" s="9"/>
      <c r="DU5888" s="9"/>
      <c r="DV5888" s="9"/>
      <c r="DW5888" s="9"/>
      <c r="DX5888" s="9"/>
      <c r="DY5888" s="9"/>
      <c r="DZ5888" s="9"/>
      <c r="EA5888" s="9"/>
    </row>
    <row r="5889" spans="2:131" ht="19.5" customHeight="1" x14ac:dyDescent="0.25">
      <c r="B5889" s="9"/>
      <c r="D5889" s="9"/>
      <c r="G5889" s="9"/>
      <c r="R5889" s="9"/>
      <c r="S5889" s="9"/>
      <c r="T5889" s="9"/>
      <c r="U5889" s="9"/>
      <c r="V5889" s="9"/>
      <c r="W5889" s="9"/>
      <c r="X5889" s="9"/>
      <c r="Y5889" s="9"/>
      <c r="Z5889" s="9"/>
      <c r="AA5889" s="9"/>
      <c r="AB5889" s="9"/>
      <c r="AC5889" s="9"/>
      <c r="AD5889" s="9"/>
      <c r="AE5889" s="9"/>
      <c r="AF5889" s="55"/>
      <c r="AG5889" s="55"/>
      <c r="AH5889" s="9"/>
      <c r="AI5889" s="9"/>
      <c r="AJ5889" s="9"/>
      <c r="AK5889" s="9"/>
      <c r="AL5889" s="9"/>
      <c r="AM5889" s="9"/>
      <c r="AN5889" s="9"/>
      <c r="AO5889" s="9"/>
      <c r="AP5889" s="9"/>
      <c r="AQ5889" s="9"/>
      <c r="AR5889" s="9"/>
      <c r="AS5889" s="9"/>
      <c r="AT5889" s="9"/>
      <c r="AU5889" s="9"/>
      <c r="AV5889" s="9"/>
      <c r="AW5889" s="9"/>
      <c r="AX5889" s="9"/>
      <c r="AY5889" s="9"/>
      <c r="AZ5889" s="9"/>
      <c r="BA5889" s="9"/>
      <c r="BB5889" s="9"/>
      <c r="BC5889" s="9"/>
      <c r="BD5889" s="9"/>
      <c r="BE5889" s="9"/>
      <c r="BF5889" s="9"/>
      <c r="BG5889" s="9"/>
      <c r="BH5889" s="9"/>
      <c r="BI5889" s="9"/>
      <c r="BJ5889" s="9"/>
      <c r="BK5889" s="9"/>
      <c r="BL5889" s="9"/>
      <c r="BM5889" s="9"/>
      <c r="BN5889" s="9"/>
      <c r="BO5889" s="9"/>
      <c r="BP5889" s="9"/>
      <c r="BQ5889" s="9"/>
      <c r="BT5889" s="9"/>
      <c r="BU5889" s="9"/>
      <c r="BX5889" s="9"/>
      <c r="BY5889" s="9"/>
      <c r="CB5889" s="9"/>
      <c r="CC5889" s="9"/>
      <c r="CF5889" s="9"/>
      <c r="CG5889" s="9"/>
      <c r="CJ5889" s="9"/>
      <c r="CK5889" s="9"/>
      <c r="CN5889" s="9"/>
      <c r="CO5889" s="9"/>
      <c r="CP5889" s="9"/>
      <c r="CQ5889" s="9"/>
      <c r="CR5889" s="9"/>
      <c r="CS5889" s="9"/>
      <c r="CT5889" s="9"/>
      <c r="CU5889" s="9"/>
      <c r="CV5889" s="9"/>
      <c r="CW5889" s="9"/>
      <c r="CX5889" s="9"/>
      <c r="CY5889" s="9"/>
      <c r="CZ5889" s="9"/>
      <c r="DA5889" s="9"/>
      <c r="DB5889" s="9"/>
      <c r="DC5889" s="9"/>
      <c r="DD5889" s="9"/>
      <c r="DE5889" s="9"/>
      <c r="DF5889" s="9"/>
      <c r="DG5889" s="9"/>
      <c r="DH5889" s="9"/>
      <c r="DI5889" s="9"/>
      <c r="DJ5889" s="9"/>
      <c r="DK5889" s="9"/>
      <c r="DL5889" s="9"/>
      <c r="DM5889" s="9"/>
      <c r="DN5889" s="9"/>
      <c r="DO5889" s="9"/>
      <c r="DP5889" s="9"/>
      <c r="DQ5889" s="9"/>
      <c r="DR5889" s="9"/>
      <c r="DS5889" s="9"/>
      <c r="DT5889" s="9"/>
      <c r="DU5889" s="9"/>
      <c r="DV5889" s="9"/>
      <c r="DW5889" s="9"/>
      <c r="DX5889" s="9"/>
      <c r="DY5889" s="9"/>
      <c r="DZ5889" s="9"/>
      <c r="EA5889" s="9"/>
    </row>
    <row r="5890" spans="2:131" ht="19.5" customHeight="1" x14ac:dyDescent="0.25">
      <c r="B5890" s="9"/>
      <c r="D5890" s="9"/>
      <c r="G5890" s="9"/>
      <c r="R5890" s="9"/>
      <c r="S5890" s="9"/>
      <c r="T5890" s="9"/>
      <c r="U5890" s="9"/>
      <c r="V5890" s="9"/>
      <c r="W5890" s="9"/>
      <c r="X5890" s="9"/>
      <c r="Y5890" s="9"/>
      <c r="Z5890" s="9"/>
      <c r="AA5890" s="9"/>
      <c r="AB5890" s="9"/>
      <c r="AC5890" s="9"/>
      <c r="AD5890" s="9"/>
      <c r="AE5890" s="9"/>
      <c r="AF5890" s="55"/>
      <c r="AG5890" s="55"/>
      <c r="AH5890" s="9"/>
      <c r="AI5890" s="9"/>
      <c r="AJ5890" s="9"/>
      <c r="AK5890" s="9"/>
      <c r="AL5890" s="9"/>
      <c r="AM5890" s="9"/>
      <c r="AN5890" s="9"/>
      <c r="AO5890" s="9"/>
      <c r="AP5890" s="9"/>
      <c r="AQ5890" s="9"/>
      <c r="AR5890" s="9"/>
      <c r="AS5890" s="9"/>
      <c r="AT5890" s="9"/>
      <c r="AU5890" s="9"/>
      <c r="AV5890" s="9"/>
      <c r="AW5890" s="9"/>
      <c r="AX5890" s="9"/>
      <c r="AY5890" s="9"/>
      <c r="AZ5890" s="9"/>
      <c r="BA5890" s="9"/>
      <c r="BB5890" s="9"/>
      <c r="BC5890" s="9"/>
      <c r="BD5890" s="9"/>
      <c r="BE5890" s="9"/>
      <c r="BF5890" s="9"/>
      <c r="BG5890" s="9"/>
      <c r="BH5890" s="9"/>
      <c r="BI5890" s="9"/>
      <c r="BJ5890" s="9"/>
      <c r="BK5890" s="9"/>
      <c r="BL5890" s="9"/>
      <c r="BM5890" s="9"/>
      <c r="BN5890" s="9"/>
      <c r="BO5890" s="9"/>
      <c r="BP5890" s="9"/>
      <c r="BQ5890" s="9"/>
      <c r="BT5890" s="9"/>
      <c r="BU5890" s="9"/>
      <c r="BX5890" s="9"/>
      <c r="BY5890" s="9"/>
      <c r="CB5890" s="9"/>
      <c r="CC5890" s="9"/>
      <c r="CF5890" s="9"/>
      <c r="CG5890" s="9"/>
      <c r="CJ5890" s="9"/>
      <c r="CK5890" s="9"/>
      <c r="CN5890" s="9"/>
      <c r="CO5890" s="9"/>
      <c r="CP5890" s="9"/>
      <c r="CQ5890" s="9"/>
      <c r="CR5890" s="9"/>
      <c r="CS5890" s="9"/>
      <c r="CT5890" s="9"/>
      <c r="CU5890" s="9"/>
      <c r="CV5890" s="9"/>
      <c r="CW5890" s="9"/>
      <c r="CX5890" s="9"/>
      <c r="CY5890" s="9"/>
      <c r="CZ5890" s="9"/>
      <c r="DA5890" s="9"/>
      <c r="DB5890" s="9"/>
      <c r="DC5890" s="9"/>
      <c r="DD5890" s="9"/>
      <c r="DE5890" s="9"/>
      <c r="DF5890" s="9"/>
      <c r="DG5890" s="9"/>
      <c r="DH5890" s="9"/>
      <c r="DI5890" s="9"/>
      <c r="DJ5890" s="9"/>
      <c r="DK5890" s="9"/>
      <c r="DL5890" s="9"/>
      <c r="DM5890" s="9"/>
      <c r="DN5890" s="9"/>
      <c r="DO5890" s="9"/>
      <c r="DP5890" s="9"/>
      <c r="DQ5890" s="9"/>
      <c r="DR5890" s="9"/>
      <c r="DS5890" s="9"/>
      <c r="DT5890" s="9"/>
      <c r="DU5890" s="9"/>
      <c r="DV5890" s="9"/>
      <c r="DW5890" s="9"/>
      <c r="DX5890" s="9"/>
      <c r="DY5890" s="9"/>
      <c r="DZ5890" s="9"/>
      <c r="EA5890" s="9"/>
    </row>
    <row r="5891" spans="2:131" ht="19.5" customHeight="1" x14ac:dyDescent="0.25">
      <c r="B5891" s="9"/>
      <c r="D5891" s="9"/>
      <c r="G5891" s="9"/>
      <c r="R5891" s="9"/>
      <c r="S5891" s="9"/>
      <c r="T5891" s="9"/>
      <c r="U5891" s="9"/>
      <c r="V5891" s="9"/>
      <c r="W5891" s="9"/>
      <c r="X5891" s="9"/>
      <c r="Y5891" s="9"/>
      <c r="Z5891" s="9"/>
      <c r="AA5891" s="9"/>
      <c r="AB5891" s="9"/>
      <c r="AC5891" s="9"/>
      <c r="AD5891" s="9"/>
      <c r="AE5891" s="9"/>
      <c r="AF5891" s="55"/>
      <c r="AG5891" s="55"/>
      <c r="AH5891" s="9"/>
      <c r="AI5891" s="9"/>
      <c r="AJ5891" s="9"/>
      <c r="AK5891" s="9"/>
      <c r="AL5891" s="9"/>
      <c r="AM5891" s="9"/>
      <c r="AN5891" s="9"/>
      <c r="AO5891" s="9"/>
      <c r="AP5891" s="9"/>
      <c r="AQ5891" s="9"/>
      <c r="AR5891" s="9"/>
      <c r="AS5891" s="9"/>
      <c r="AT5891" s="9"/>
      <c r="AU5891" s="9"/>
      <c r="AV5891" s="9"/>
      <c r="AW5891" s="9"/>
      <c r="AX5891" s="9"/>
      <c r="AY5891" s="9"/>
      <c r="AZ5891" s="9"/>
      <c r="BA5891" s="9"/>
      <c r="BB5891" s="9"/>
      <c r="BC5891" s="9"/>
      <c r="BD5891" s="9"/>
      <c r="BE5891" s="9"/>
      <c r="BF5891" s="9"/>
      <c r="BG5891" s="9"/>
      <c r="BH5891" s="9"/>
      <c r="BI5891" s="9"/>
      <c r="BJ5891" s="9"/>
      <c r="BK5891" s="9"/>
      <c r="BL5891" s="9"/>
      <c r="BM5891" s="9"/>
      <c r="BN5891" s="9"/>
      <c r="BO5891" s="9"/>
      <c r="BP5891" s="9"/>
      <c r="BQ5891" s="9"/>
      <c r="BT5891" s="9"/>
      <c r="BU5891" s="9"/>
      <c r="BX5891" s="9"/>
      <c r="BY5891" s="9"/>
      <c r="CB5891" s="9"/>
      <c r="CC5891" s="9"/>
      <c r="CF5891" s="9"/>
      <c r="CG5891" s="9"/>
      <c r="CJ5891" s="9"/>
      <c r="CK5891" s="9"/>
      <c r="CN5891" s="9"/>
      <c r="CO5891" s="9"/>
      <c r="CP5891" s="9"/>
      <c r="CQ5891" s="9"/>
      <c r="CR5891" s="9"/>
      <c r="CS5891" s="9"/>
      <c r="CT5891" s="9"/>
      <c r="CU5891" s="9"/>
      <c r="CV5891" s="9"/>
      <c r="CW5891" s="9"/>
      <c r="CX5891" s="9"/>
      <c r="CY5891" s="9"/>
      <c r="CZ5891" s="9"/>
      <c r="DA5891" s="9"/>
      <c r="DB5891" s="9"/>
      <c r="DC5891" s="9"/>
      <c r="DD5891" s="9"/>
      <c r="DE5891" s="9"/>
      <c r="DF5891" s="9"/>
      <c r="DG5891" s="9"/>
      <c r="DH5891" s="9"/>
      <c r="DI5891" s="9"/>
      <c r="DJ5891" s="9"/>
      <c r="DK5891" s="9"/>
      <c r="DL5891" s="9"/>
      <c r="DM5891" s="9"/>
      <c r="DN5891" s="9"/>
      <c r="DO5891" s="9"/>
      <c r="DP5891" s="9"/>
      <c r="DQ5891" s="9"/>
      <c r="DR5891" s="9"/>
      <c r="DS5891" s="9"/>
      <c r="DT5891" s="9"/>
      <c r="DU5891" s="9"/>
      <c r="DV5891" s="9"/>
      <c r="DW5891" s="9"/>
      <c r="DX5891" s="9"/>
      <c r="DY5891" s="9"/>
      <c r="DZ5891" s="9"/>
      <c r="EA5891" s="9"/>
    </row>
    <row r="5892" spans="2:131" ht="19.5" customHeight="1" x14ac:dyDescent="0.25">
      <c r="B5892" s="9"/>
      <c r="D5892" s="9"/>
      <c r="G5892" s="9"/>
      <c r="R5892" s="9"/>
      <c r="S5892" s="9"/>
      <c r="T5892" s="9"/>
      <c r="U5892" s="9"/>
      <c r="V5892" s="9"/>
      <c r="W5892" s="9"/>
      <c r="X5892" s="9"/>
      <c r="Y5892" s="9"/>
      <c r="Z5892" s="9"/>
      <c r="AA5892" s="9"/>
      <c r="AB5892" s="9"/>
      <c r="AC5892" s="9"/>
      <c r="AD5892" s="9"/>
      <c r="AE5892" s="9"/>
      <c r="AF5892" s="55"/>
      <c r="AG5892" s="55"/>
      <c r="AH5892" s="9"/>
      <c r="AI5892" s="9"/>
      <c r="AJ5892" s="9"/>
      <c r="AK5892" s="9"/>
      <c r="AL5892" s="9"/>
      <c r="AM5892" s="9"/>
      <c r="AN5892" s="9"/>
      <c r="AO5892" s="9"/>
      <c r="AP5892" s="9"/>
      <c r="AQ5892" s="9"/>
      <c r="AR5892" s="9"/>
      <c r="AS5892" s="9"/>
      <c r="AT5892" s="9"/>
      <c r="AU5892" s="9"/>
      <c r="AV5892" s="9"/>
      <c r="AW5892" s="9"/>
      <c r="AX5892" s="9"/>
      <c r="AY5892" s="9"/>
      <c r="AZ5892" s="9"/>
      <c r="BA5892" s="9"/>
      <c r="BB5892" s="9"/>
      <c r="BC5892" s="9"/>
      <c r="BD5892" s="9"/>
      <c r="BE5892" s="9"/>
      <c r="BF5892" s="9"/>
      <c r="BG5892" s="9"/>
      <c r="BH5892" s="9"/>
      <c r="BI5892" s="9"/>
      <c r="BJ5892" s="9"/>
      <c r="BK5892" s="9"/>
      <c r="BL5892" s="9"/>
      <c r="BM5892" s="9"/>
      <c r="BN5892" s="9"/>
      <c r="BO5892" s="9"/>
      <c r="BP5892" s="9"/>
      <c r="BQ5892" s="9"/>
      <c r="BT5892" s="9"/>
      <c r="BU5892" s="9"/>
      <c r="BX5892" s="9"/>
      <c r="BY5892" s="9"/>
      <c r="CB5892" s="9"/>
      <c r="CC5892" s="9"/>
      <c r="CF5892" s="9"/>
      <c r="CG5892" s="9"/>
      <c r="CJ5892" s="9"/>
      <c r="CK5892" s="9"/>
      <c r="CN5892" s="9"/>
      <c r="CO5892" s="9"/>
      <c r="CP5892" s="9"/>
      <c r="CQ5892" s="9"/>
      <c r="CR5892" s="9"/>
      <c r="CS5892" s="9"/>
      <c r="CT5892" s="9"/>
      <c r="CU5892" s="9"/>
      <c r="CV5892" s="9"/>
      <c r="CW5892" s="9"/>
      <c r="CX5892" s="9"/>
      <c r="CY5892" s="9"/>
      <c r="CZ5892" s="9"/>
      <c r="DA5892" s="9"/>
      <c r="DB5892" s="9"/>
      <c r="DC5892" s="9"/>
      <c r="DD5892" s="9"/>
      <c r="DE5892" s="9"/>
      <c r="DF5892" s="9"/>
      <c r="DG5892" s="9"/>
      <c r="DH5892" s="9"/>
      <c r="DI5892" s="9"/>
      <c r="DJ5892" s="9"/>
      <c r="DK5892" s="9"/>
      <c r="DL5892" s="9"/>
      <c r="DM5892" s="9"/>
      <c r="DN5892" s="9"/>
      <c r="DO5892" s="9"/>
      <c r="DP5892" s="9"/>
      <c r="DQ5892" s="9"/>
      <c r="DR5892" s="9"/>
      <c r="DS5892" s="9"/>
      <c r="DT5892" s="9"/>
      <c r="DU5892" s="9"/>
      <c r="DV5892" s="9"/>
      <c r="DW5892" s="9"/>
      <c r="DX5892" s="9"/>
      <c r="DY5892" s="9"/>
      <c r="DZ5892" s="9"/>
      <c r="EA5892" s="9"/>
    </row>
    <row r="5893" spans="2:131" ht="19.5" customHeight="1" x14ac:dyDescent="0.25">
      <c r="B5893" s="9"/>
      <c r="D5893" s="9"/>
      <c r="G5893" s="9"/>
      <c r="R5893" s="9"/>
      <c r="S5893" s="9"/>
      <c r="T5893" s="9"/>
      <c r="U5893" s="9"/>
      <c r="V5893" s="9"/>
      <c r="W5893" s="9"/>
      <c r="X5893" s="9"/>
      <c r="Y5893" s="9"/>
      <c r="Z5893" s="9"/>
      <c r="AA5893" s="9"/>
      <c r="AB5893" s="9"/>
      <c r="AC5893" s="9"/>
      <c r="AD5893" s="9"/>
      <c r="AE5893" s="9"/>
      <c r="AF5893" s="55"/>
      <c r="AG5893" s="55"/>
      <c r="AH5893" s="9"/>
      <c r="AI5893" s="9"/>
      <c r="AJ5893" s="9"/>
      <c r="AK5893" s="9"/>
      <c r="AL5893" s="9"/>
      <c r="AM5893" s="9"/>
      <c r="AN5893" s="9"/>
      <c r="AO5893" s="9"/>
      <c r="AP5893" s="9"/>
      <c r="AQ5893" s="9"/>
      <c r="AR5893" s="9"/>
      <c r="AS5893" s="9"/>
      <c r="AT5893" s="9"/>
      <c r="AU5893" s="9"/>
      <c r="AV5893" s="9"/>
      <c r="AW5893" s="9"/>
      <c r="AX5893" s="9"/>
      <c r="AY5893" s="9"/>
      <c r="AZ5893" s="9"/>
      <c r="BA5893" s="9"/>
      <c r="BB5893" s="9"/>
      <c r="BC5893" s="9"/>
      <c r="BD5893" s="9"/>
      <c r="BE5893" s="9"/>
      <c r="BF5893" s="9"/>
      <c r="BG5893" s="9"/>
      <c r="BH5893" s="9"/>
      <c r="BI5893" s="9"/>
      <c r="BJ5893" s="9"/>
      <c r="BK5893" s="9"/>
      <c r="BL5893" s="9"/>
      <c r="BM5893" s="9"/>
      <c r="BN5893" s="9"/>
      <c r="BO5893" s="9"/>
      <c r="BP5893" s="9"/>
      <c r="BQ5893" s="9"/>
      <c r="BT5893" s="9"/>
      <c r="BU5893" s="9"/>
      <c r="BX5893" s="9"/>
      <c r="BY5893" s="9"/>
      <c r="CB5893" s="9"/>
      <c r="CC5893" s="9"/>
      <c r="CF5893" s="9"/>
      <c r="CG5893" s="9"/>
      <c r="CJ5893" s="9"/>
      <c r="CK5893" s="9"/>
      <c r="CN5893" s="9"/>
      <c r="CO5893" s="9"/>
      <c r="CP5893" s="9"/>
      <c r="CQ5893" s="9"/>
      <c r="CR5893" s="9"/>
      <c r="CS5893" s="9"/>
      <c r="CT5893" s="9"/>
      <c r="CU5893" s="9"/>
      <c r="CV5893" s="9"/>
      <c r="CW5893" s="9"/>
      <c r="CX5893" s="9"/>
      <c r="CY5893" s="9"/>
      <c r="CZ5893" s="9"/>
      <c r="DA5893" s="9"/>
      <c r="DB5893" s="9"/>
      <c r="DC5893" s="9"/>
      <c r="DD5893" s="9"/>
      <c r="DE5893" s="9"/>
      <c r="DF5893" s="9"/>
      <c r="DG5893" s="9"/>
      <c r="DH5893" s="9"/>
      <c r="DI5893" s="9"/>
      <c r="DJ5893" s="9"/>
      <c r="DK5893" s="9"/>
      <c r="DL5893" s="9"/>
      <c r="DM5893" s="9"/>
      <c r="DN5893" s="9"/>
      <c r="DO5893" s="9"/>
      <c r="DP5893" s="9"/>
      <c r="DQ5893" s="9"/>
      <c r="DR5893" s="9"/>
      <c r="DS5893" s="9"/>
      <c r="DT5893" s="9"/>
      <c r="DU5893" s="9"/>
      <c r="DV5893" s="9"/>
      <c r="DW5893" s="9"/>
      <c r="DX5893" s="9"/>
      <c r="DY5893" s="9"/>
      <c r="DZ5893" s="9"/>
      <c r="EA5893" s="9"/>
    </row>
    <row r="5894" spans="2:131" ht="19.5" customHeight="1" x14ac:dyDescent="0.25">
      <c r="B5894" s="9"/>
      <c r="D5894" s="9"/>
      <c r="G5894" s="9"/>
      <c r="R5894" s="9"/>
      <c r="S5894" s="9"/>
      <c r="T5894" s="9"/>
      <c r="U5894" s="9"/>
      <c r="V5894" s="9"/>
      <c r="W5894" s="9"/>
      <c r="X5894" s="9"/>
      <c r="Y5894" s="9"/>
      <c r="Z5894" s="9"/>
      <c r="AA5894" s="9"/>
      <c r="AB5894" s="9"/>
      <c r="AC5894" s="9"/>
      <c r="AD5894" s="9"/>
      <c r="AE5894" s="9"/>
      <c r="AF5894" s="55"/>
      <c r="AG5894" s="55"/>
      <c r="AH5894" s="9"/>
      <c r="AI5894" s="9"/>
      <c r="AJ5894" s="9"/>
      <c r="AK5894" s="9"/>
      <c r="AL5894" s="9"/>
      <c r="AM5894" s="9"/>
      <c r="AN5894" s="9"/>
      <c r="AO5894" s="9"/>
      <c r="AP5894" s="9"/>
      <c r="AQ5894" s="9"/>
      <c r="AR5894" s="9"/>
      <c r="AS5894" s="9"/>
      <c r="AT5894" s="9"/>
      <c r="AU5894" s="9"/>
      <c r="AV5894" s="9"/>
      <c r="AW5894" s="9"/>
      <c r="AX5894" s="9"/>
      <c r="AY5894" s="9"/>
      <c r="AZ5894" s="9"/>
      <c r="BA5894" s="9"/>
      <c r="BB5894" s="9"/>
      <c r="BC5894" s="9"/>
      <c r="BD5894" s="9"/>
      <c r="BE5894" s="9"/>
      <c r="BF5894" s="9"/>
      <c r="BG5894" s="9"/>
      <c r="BH5894" s="9"/>
      <c r="BI5894" s="9"/>
      <c r="BJ5894" s="9"/>
      <c r="BK5894" s="9"/>
      <c r="BL5894" s="9"/>
      <c r="BM5894" s="9"/>
      <c r="BN5894" s="9"/>
      <c r="BO5894" s="9"/>
      <c r="BP5894" s="9"/>
      <c r="BQ5894" s="9"/>
      <c r="BT5894" s="9"/>
      <c r="BU5894" s="9"/>
      <c r="BX5894" s="9"/>
      <c r="BY5894" s="9"/>
      <c r="CB5894" s="9"/>
      <c r="CC5894" s="9"/>
      <c r="CF5894" s="9"/>
      <c r="CG5894" s="9"/>
      <c r="CJ5894" s="9"/>
      <c r="CK5894" s="9"/>
      <c r="CN5894" s="9"/>
      <c r="CO5894" s="9"/>
      <c r="CP5894" s="9"/>
      <c r="CQ5894" s="9"/>
      <c r="CR5894" s="9"/>
      <c r="CS5894" s="9"/>
      <c r="CT5894" s="9"/>
      <c r="CU5894" s="9"/>
      <c r="CV5894" s="9"/>
      <c r="CW5894" s="9"/>
      <c r="CX5894" s="9"/>
      <c r="CY5894" s="9"/>
      <c r="CZ5894" s="9"/>
      <c r="DA5894" s="9"/>
      <c r="DB5894" s="9"/>
      <c r="DC5894" s="9"/>
      <c r="DD5894" s="9"/>
      <c r="DE5894" s="9"/>
      <c r="DF5894" s="9"/>
      <c r="DG5894" s="9"/>
      <c r="DH5894" s="9"/>
      <c r="DI5894" s="9"/>
      <c r="DJ5894" s="9"/>
      <c r="DK5894" s="9"/>
      <c r="DL5894" s="9"/>
      <c r="DM5894" s="9"/>
      <c r="DN5894" s="9"/>
      <c r="DO5894" s="9"/>
      <c r="DP5894" s="9"/>
      <c r="DQ5894" s="9"/>
      <c r="DR5894" s="9"/>
      <c r="DS5894" s="9"/>
      <c r="DT5894" s="9"/>
      <c r="DU5894" s="9"/>
      <c r="DV5894" s="9"/>
      <c r="DW5894" s="9"/>
      <c r="DX5894" s="9"/>
      <c r="DY5894" s="9"/>
      <c r="DZ5894" s="9"/>
      <c r="EA5894" s="9"/>
    </row>
    <row r="5895" spans="2:131" ht="19.5" customHeight="1" x14ac:dyDescent="0.25">
      <c r="B5895" s="9"/>
      <c r="D5895" s="9"/>
      <c r="G5895" s="9"/>
      <c r="R5895" s="9"/>
      <c r="S5895" s="9"/>
      <c r="T5895" s="9"/>
      <c r="U5895" s="9"/>
      <c r="V5895" s="9"/>
      <c r="W5895" s="9"/>
      <c r="X5895" s="9"/>
      <c r="Y5895" s="9"/>
      <c r="Z5895" s="9"/>
      <c r="AA5895" s="9"/>
      <c r="AB5895" s="9"/>
      <c r="AC5895" s="9"/>
      <c r="AD5895" s="9"/>
      <c r="AE5895" s="9"/>
      <c r="AF5895" s="55"/>
      <c r="AG5895" s="55"/>
      <c r="AH5895" s="9"/>
      <c r="AI5895" s="9"/>
      <c r="AJ5895" s="9"/>
      <c r="AK5895" s="9"/>
      <c r="AL5895" s="9"/>
      <c r="AM5895" s="9"/>
      <c r="AN5895" s="9"/>
      <c r="AO5895" s="9"/>
      <c r="AP5895" s="9"/>
      <c r="AQ5895" s="9"/>
      <c r="AR5895" s="9"/>
      <c r="AS5895" s="9"/>
      <c r="AT5895" s="9"/>
      <c r="AU5895" s="9"/>
      <c r="AV5895" s="9"/>
      <c r="AW5895" s="9"/>
      <c r="AX5895" s="9"/>
      <c r="AY5895" s="9"/>
      <c r="AZ5895" s="9"/>
      <c r="BA5895" s="9"/>
      <c r="BB5895" s="9"/>
      <c r="BC5895" s="9"/>
      <c r="BD5895" s="9"/>
      <c r="BE5895" s="9"/>
      <c r="BF5895" s="9"/>
      <c r="BG5895" s="9"/>
      <c r="BH5895" s="9"/>
      <c r="BI5895" s="9"/>
      <c r="BJ5895" s="9"/>
      <c r="BK5895" s="9"/>
      <c r="BL5895" s="9"/>
      <c r="BM5895" s="9"/>
      <c r="BN5895" s="9"/>
      <c r="BO5895" s="9"/>
      <c r="BP5895" s="9"/>
      <c r="BQ5895" s="9"/>
      <c r="BT5895" s="9"/>
      <c r="BU5895" s="9"/>
      <c r="BX5895" s="9"/>
      <c r="BY5895" s="9"/>
      <c r="CB5895" s="9"/>
      <c r="CC5895" s="9"/>
      <c r="CF5895" s="9"/>
      <c r="CG5895" s="9"/>
      <c r="CJ5895" s="9"/>
      <c r="CK5895" s="9"/>
      <c r="CN5895" s="9"/>
      <c r="CO5895" s="9"/>
      <c r="CP5895" s="9"/>
      <c r="CQ5895" s="9"/>
      <c r="CR5895" s="9"/>
      <c r="CS5895" s="9"/>
      <c r="CT5895" s="9"/>
      <c r="CU5895" s="9"/>
      <c r="CV5895" s="9"/>
      <c r="CW5895" s="9"/>
      <c r="CX5895" s="9"/>
      <c r="CY5895" s="9"/>
      <c r="CZ5895" s="9"/>
      <c r="DA5895" s="9"/>
      <c r="DB5895" s="9"/>
      <c r="DC5895" s="9"/>
      <c r="DD5895" s="9"/>
      <c r="DE5895" s="9"/>
      <c r="DF5895" s="9"/>
      <c r="DG5895" s="9"/>
      <c r="DH5895" s="9"/>
      <c r="DI5895" s="9"/>
      <c r="DJ5895" s="9"/>
      <c r="DK5895" s="9"/>
      <c r="DL5895" s="9"/>
      <c r="DM5895" s="9"/>
      <c r="DN5895" s="9"/>
      <c r="DO5895" s="9"/>
      <c r="DP5895" s="9"/>
      <c r="DQ5895" s="9"/>
      <c r="DR5895" s="9"/>
      <c r="DS5895" s="9"/>
      <c r="DT5895" s="9"/>
      <c r="DU5895" s="9"/>
      <c r="DV5895" s="9"/>
      <c r="DW5895" s="9"/>
      <c r="DX5895" s="9"/>
      <c r="DY5895" s="9"/>
      <c r="DZ5895" s="9"/>
      <c r="EA5895" s="9"/>
    </row>
    <row r="5896" spans="2:131" ht="19.5" customHeight="1" x14ac:dyDescent="0.25">
      <c r="B5896" s="9"/>
      <c r="D5896" s="9"/>
      <c r="G5896" s="9"/>
      <c r="R5896" s="9"/>
      <c r="S5896" s="9"/>
      <c r="T5896" s="9"/>
      <c r="U5896" s="9"/>
      <c r="V5896" s="9"/>
      <c r="W5896" s="9"/>
      <c r="X5896" s="9"/>
      <c r="Y5896" s="9"/>
      <c r="Z5896" s="9"/>
      <c r="AA5896" s="9"/>
      <c r="AB5896" s="9"/>
      <c r="AC5896" s="9"/>
      <c r="AD5896" s="9"/>
      <c r="AE5896" s="9"/>
      <c r="AF5896" s="55"/>
      <c r="AG5896" s="55"/>
      <c r="AH5896" s="9"/>
      <c r="AI5896" s="9"/>
      <c r="AJ5896" s="9"/>
      <c r="AK5896" s="9"/>
      <c r="AL5896" s="9"/>
      <c r="AM5896" s="9"/>
      <c r="AN5896" s="9"/>
      <c r="AO5896" s="9"/>
      <c r="AP5896" s="9"/>
      <c r="AQ5896" s="9"/>
      <c r="AR5896" s="9"/>
      <c r="AS5896" s="9"/>
      <c r="AT5896" s="9"/>
      <c r="AU5896" s="9"/>
      <c r="AV5896" s="9"/>
      <c r="AW5896" s="9"/>
      <c r="AX5896" s="9"/>
      <c r="AY5896" s="9"/>
      <c r="AZ5896" s="9"/>
      <c r="BA5896" s="9"/>
      <c r="BB5896" s="9"/>
      <c r="BC5896" s="9"/>
      <c r="BD5896" s="9"/>
      <c r="BE5896" s="9"/>
      <c r="BF5896" s="9"/>
      <c r="BG5896" s="9"/>
      <c r="BH5896" s="9"/>
      <c r="BI5896" s="9"/>
      <c r="BJ5896" s="9"/>
      <c r="BK5896" s="9"/>
      <c r="BL5896" s="9"/>
      <c r="BM5896" s="9"/>
      <c r="BN5896" s="9"/>
      <c r="BO5896" s="9"/>
      <c r="BP5896" s="9"/>
      <c r="BQ5896" s="9"/>
      <c r="BT5896" s="9"/>
      <c r="BU5896" s="9"/>
      <c r="BX5896" s="9"/>
      <c r="BY5896" s="9"/>
      <c r="CB5896" s="9"/>
      <c r="CC5896" s="9"/>
      <c r="CF5896" s="9"/>
      <c r="CG5896" s="9"/>
      <c r="CJ5896" s="9"/>
      <c r="CK5896" s="9"/>
      <c r="CN5896" s="9"/>
      <c r="CO5896" s="9"/>
      <c r="CP5896" s="9"/>
      <c r="CQ5896" s="9"/>
      <c r="CR5896" s="9"/>
      <c r="CS5896" s="9"/>
      <c r="CT5896" s="9"/>
      <c r="CU5896" s="9"/>
      <c r="CV5896" s="9"/>
      <c r="CW5896" s="9"/>
      <c r="CX5896" s="9"/>
      <c r="CY5896" s="9"/>
      <c r="CZ5896" s="9"/>
      <c r="DA5896" s="9"/>
      <c r="DB5896" s="9"/>
      <c r="DC5896" s="9"/>
      <c r="DD5896" s="9"/>
      <c r="DE5896" s="9"/>
      <c r="DF5896" s="9"/>
      <c r="DG5896" s="9"/>
      <c r="DH5896" s="9"/>
      <c r="DI5896" s="9"/>
      <c r="DJ5896" s="9"/>
      <c r="DK5896" s="9"/>
      <c r="DL5896" s="9"/>
      <c r="DM5896" s="9"/>
      <c r="DN5896" s="9"/>
      <c r="DO5896" s="9"/>
      <c r="DP5896" s="9"/>
      <c r="DQ5896" s="9"/>
      <c r="DR5896" s="9"/>
      <c r="DS5896" s="9"/>
      <c r="DT5896" s="9"/>
      <c r="DU5896" s="9"/>
      <c r="DV5896" s="9"/>
      <c r="DW5896" s="9"/>
      <c r="DX5896" s="9"/>
      <c r="DY5896" s="9"/>
      <c r="DZ5896" s="9"/>
      <c r="EA5896" s="9"/>
    </row>
    <row r="5897" spans="2:131" ht="19.5" customHeight="1" x14ac:dyDescent="0.25">
      <c r="B5897" s="9"/>
      <c r="D5897" s="9"/>
      <c r="G5897" s="9"/>
      <c r="R5897" s="9"/>
      <c r="S5897" s="9"/>
      <c r="T5897" s="9"/>
      <c r="U5897" s="9"/>
      <c r="V5897" s="9"/>
      <c r="W5897" s="9"/>
      <c r="X5897" s="9"/>
      <c r="Y5897" s="9"/>
      <c r="Z5897" s="9"/>
      <c r="AA5897" s="9"/>
      <c r="AB5897" s="9"/>
      <c r="AC5897" s="9"/>
      <c r="AD5897" s="9"/>
      <c r="AE5897" s="9"/>
      <c r="AF5897" s="55"/>
      <c r="AG5897" s="55"/>
      <c r="AH5897" s="9"/>
      <c r="AI5897" s="9"/>
      <c r="AJ5897" s="9"/>
      <c r="AK5897" s="9"/>
      <c r="AL5897" s="9"/>
      <c r="AM5897" s="9"/>
      <c r="AN5897" s="9"/>
      <c r="AO5897" s="9"/>
      <c r="AP5897" s="9"/>
      <c r="AQ5897" s="9"/>
      <c r="AR5897" s="9"/>
      <c r="AS5897" s="9"/>
      <c r="AT5897" s="9"/>
      <c r="AU5897" s="9"/>
      <c r="AV5897" s="9"/>
      <c r="AW5897" s="9"/>
      <c r="AX5897" s="9"/>
      <c r="AY5897" s="9"/>
      <c r="AZ5897" s="9"/>
      <c r="BA5897" s="9"/>
      <c r="BB5897" s="9"/>
      <c r="BC5897" s="9"/>
      <c r="BD5897" s="9"/>
      <c r="BE5897" s="9"/>
      <c r="BF5897" s="9"/>
      <c r="BG5897" s="9"/>
      <c r="BH5897" s="9"/>
      <c r="BI5897" s="9"/>
      <c r="BJ5897" s="9"/>
      <c r="BK5897" s="9"/>
      <c r="BL5897" s="9"/>
      <c r="BM5897" s="9"/>
      <c r="BN5897" s="9"/>
      <c r="BO5897" s="9"/>
      <c r="BP5897" s="9"/>
      <c r="BQ5897" s="9"/>
      <c r="BT5897" s="9"/>
      <c r="BU5897" s="9"/>
      <c r="BX5897" s="9"/>
      <c r="BY5897" s="9"/>
      <c r="CB5897" s="9"/>
      <c r="CC5897" s="9"/>
      <c r="CF5897" s="9"/>
      <c r="CG5897" s="9"/>
      <c r="CJ5897" s="9"/>
      <c r="CK5897" s="9"/>
      <c r="CN5897" s="9"/>
      <c r="CO5897" s="9"/>
      <c r="CP5897" s="9"/>
      <c r="CQ5897" s="9"/>
      <c r="CR5897" s="9"/>
      <c r="CS5897" s="9"/>
      <c r="CT5897" s="9"/>
      <c r="CU5897" s="9"/>
      <c r="CV5897" s="9"/>
      <c r="CW5897" s="9"/>
      <c r="CX5897" s="9"/>
      <c r="CY5897" s="9"/>
      <c r="CZ5897" s="9"/>
      <c r="DA5897" s="9"/>
      <c r="DB5897" s="9"/>
      <c r="DC5897" s="9"/>
      <c r="DD5897" s="9"/>
      <c r="DE5897" s="9"/>
      <c r="DF5897" s="9"/>
      <c r="DG5897" s="9"/>
      <c r="DH5897" s="9"/>
      <c r="DI5897" s="9"/>
      <c r="DJ5897" s="9"/>
      <c r="DK5897" s="9"/>
      <c r="DL5897" s="9"/>
      <c r="DM5897" s="9"/>
      <c r="DN5897" s="9"/>
      <c r="DO5897" s="9"/>
      <c r="DP5897" s="9"/>
      <c r="DQ5897" s="9"/>
      <c r="DR5897" s="9"/>
      <c r="DS5897" s="9"/>
      <c r="DT5897" s="9"/>
      <c r="DU5897" s="9"/>
      <c r="DV5897" s="9"/>
      <c r="DW5897" s="9"/>
      <c r="DX5897" s="9"/>
      <c r="DY5897" s="9"/>
      <c r="DZ5897" s="9"/>
      <c r="EA5897" s="9"/>
    </row>
    <row r="5898" spans="2:131" ht="19.5" customHeight="1" x14ac:dyDescent="0.25">
      <c r="B5898" s="9"/>
      <c r="D5898" s="9"/>
      <c r="G5898" s="9"/>
      <c r="R5898" s="9"/>
      <c r="S5898" s="9"/>
      <c r="T5898" s="9"/>
      <c r="U5898" s="9"/>
      <c r="V5898" s="9"/>
      <c r="W5898" s="9"/>
      <c r="X5898" s="9"/>
      <c r="Y5898" s="9"/>
      <c r="Z5898" s="9"/>
      <c r="AA5898" s="9"/>
      <c r="AB5898" s="9"/>
      <c r="AC5898" s="9"/>
      <c r="AD5898" s="9"/>
      <c r="AE5898" s="9"/>
      <c r="AF5898" s="55"/>
      <c r="AG5898" s="55"/>
      <c r="AH5898" s="9"/>
      <c r="AI5898" s="9"/>
      <c r="AJ5898" s="9"/>
      <c r="AK5898" s="9"/>
      <c r="AL5898" s="9"/>
      <c r="AM5898" s="9"/>
      <c r="AN5898" s="9"/>
      <c r="AO5898" s="9"/>
      <c r="AP5898" s="9"/>
      <c r="AQ5898" s="9"/>
      <c r="AR5898" s="9"/>
      <c r="AS5898" s="9"/>
      <c r="AT5898" s="9"/>
      <c r="AU5898" s="9"/>
      <c r="AV5898" s="9"/>
      <c r="AW5898" s="9"/>
      <c r="AX5898" s="9"/>
      <c r="AY5898" s="9"/>
      <c r="AZ5898" s="9"/>
      <c r="BA5898" s="9"/>
      <c r="BB5898" s="9"/>
      <c r="BC5898" s="9"/>
      <c r="BD5898" s="9"/>
      <c r="BE5898" s="9"/>
      <c r="BF5898" s="9"/>
      <c r="BG5898" s="9"/>
      <c r="BH5898" s="9"/>
      <c r="BI5898" s="9"/>
      <c r="BJ5898" s="9"/>
      <c r="BK5898" s="9"/>
      <c r="BL5898" s="9"/>
      <c r="BM5898" s="9"/>
      <c r="BN5898" s="9"/>
      <c r="BO5898" s="9"/>
      <c r="BP5898" s="9"/>
      <c r="BQ5898" s="9"/>
      <c r="BT5898" s="9"/>
      <c r="BU5898" s="9"/>
      <c r="BX5898" s="9"/>
      <c r="BY5898" s="9"/>
      <c r="CB5898" s="9"/>
      <c r="CC5898" s="9"/>
      <c r="CF5898" s="9"/>
      <c r="CG5898" s="9"/>
      <c r="CJ5898" s="9"/>
      <c r="CK5898" s="9"/>
      <c r="CN5898" s="9"/>
      <c r="CO5898" s="9"/>
      <c r="CP5898" s="9"/>
      <c r="CQ5898" s="9"/>
      <c r="CR5898" s="9"/>
      <c r="CS5898" s="9"/>
      <c r="CT5898" s="9"/>
      <c r="CU5898" s="9"/>
      <c r="CV5898" s="9"/>
      <c r="CW5898" s="9"/>
      <c r="CX5898" s="9"/>
      <c r="CY5898" s="9"/>
      <c r="CZ5898" s="9"/>
      <c r="DA5898" s="9"/>
      <c r="DB5898" s="9"/>
      <c r="DC5898" s="9"/>
      <c r="DD5898" s="9"/>
      <c r="DE5898" s="9"/>
      <c r="DF5898" s="9"/>
      <c r="DG5898" s="9"/>
      <c r="DH5898" s="9"/>
      <c r="DI5898" s="9"/>
      <c r="DJ5898" s="9"/>
      <c r="DK5898" s="9"/>
      <c r="DL5898" s="9"/>
      <c r="DM5898" s="9"/>
      <c r="DN5898" s="9"/>
      <c r="DO5898" s="9"/>
      <c r="DP5898" s="9"/>
      <c r="DQ5898" s="9"/>
      <c r="DR5898" s="9"/>
      <c r="DS5898" s="9"/>
      <c r="DT5898" s="9"/>
      <c r="DU5898" s="9"/>
      <c r="DV5898" s="9"/>
      <c r="DW5898" s="9"/>
      <c r="DX5898" s="9"/>
      <c r="DY5898" s="9"/>
      <c r="DZ5898" s="9"/>
      <c r="EA5898" s="9"/>
    </row>
    <row r="5899" spans="2:131" ht="19.5" customHeight="1" x14ac:dyDescent="0.25">
      <c r="B5899" s="9"/>
      <c r="D5899" s="9"/>
      <c r="G5899" s="9"/>
      <c r="R5899" s="9"/>
      <c r="S5899" s="9"/>
      <c r="T5899" s="9"/>
      <c r="U5899" s="9"/>
      <c r="V5899" s="9"/>
      <c r="W5899" s="9"/>
      <c r="X5899" s="9"/>
      <c r="Y5899" s="9"/>
      <c r="Z5899" s="9"/>
      <c r="AA5899" s="9"/>
      <c r="AB5899" s="9"/>
      <c r="AC5899" s="9"/>
      <c r="AD5899" s="9"/>
      <c r="AE5899" s="9"/>
      <c r="AF5899" s="55"/>
      <c r="AG5899" s="55"/>
      <c r="AH5899" s="9"/>
      <c r="AI5899" s="9"/>
      <c r="AJ5899" s="9"/>
      <c r="AK5899" s="9"/>
      <c r="AL5899" s="9"/>
      <c r="AM5899" s="9"/>
      <c r="AN5899" s="9"/>
      <c r="AO5899" s="9"/>
      <c r="AP5899" s="9"/>
      <c r="AQ5899" s="9"/>
      <c r="AR5899" s="9"/>
      <c r="AS5899" s="9"/>
      <c r="AT5899" s="9"/>
      <c r="AU5899" s="9"/>
      <c r="AV5899" s="9"/>
      <c r="AW5899" s="9"/>
      <c r="AX5899" s="9"/>
      <c r="AY5899" s="9"/>
      <c r="AZ5899" s="9"/>
      <c r="BA5899" s="9"/>
      <c r="BB5899" s="9"/>
      <c r="BC5899" s="9"/>
      <c r="BD5899" s="9"/>
      <c r="BE5899" s="9"/>
      <c r="BF5899" s="9"/>
      <c r="BG5899" s="9"/>
      <c r="BH5899" s="9"/>
      <c r="BI5899" s="9"/>
      <c r="BJ5899" s="9"/>
      <c r="BK5899" s="9"/>
      <c r="BL5899" s="9"/>
      <c r="BM5899" s="9"/>
      <c r="BN5899" s="9"/>
      <c r="BO5899" s="9"/>
      <c r="BP5899" s="9"/>
      <c r="BQ5899" s="9"/>
      <c r="BT5899" s="9"/>
      <c r="BU5899" s="9"/>
      <c r="BX5899" s="9"/>
      <c r="BY5899" s="9"/>
      <c r="CB5899" s="9"/>
      <c r="CC5899" s="9"/>
      <c r="CF5899" s="9"/>
      <c r="CG5899" s="9"/>
      <c r="CJ5899" s="9"/>
      <c r="CK5899" s="9"/>
      <c r="CN5899" s="9"/>
      <c r="CO5899" s="9"/>
      <c r="CP5899" s="9"/>
      <c r="CQ5899" s="9"/>
      <c r="CR5899" s="9"/>
      <c r="CS5899" s="9"/>
      <c r="CT5899" s="9"/>
      <c r="CU5899" s="9"/>
      <c r="CV5899" s="9"/>
      <c r="CW5899" s="9"/>
      <c r="CX5899" s="9"/>
      <c r="CY5899" s="9"/>
      <c r="CZ5899" s="9"/>
      <c r="DA5899" s="9"/>
      <c r="DB5899" s="9"/>
      <c r="DC5899" s="9"/>
      <c r="DD5899" s="9"/>
      <c r="DE5899" s="9"/>
      <c r="DF5899" s="9"/>
      <c r="DG5899" s="9"/>
      <c r="DH5899" s="9"/>
      <c r="DI5899" s="9"/>
      <c r="DJ5899" s="9"/>
      <c r="DK5899" s="9"/>
      <c r="DL5899" s="9"/>
      <c r="DM5899" s="9"/>
      <c r="DN5899" s="9"/>
      <c r="DO5899" s="9"/>
      <c r="DP5899" s="9"/>
      <c r="DQ5899" s="9"/>
      <c r="DR5899" s="9"/>
      <c r="DS5899" s="9"/>
      <c r="DT5899" s="9"/>
      <c r="DU5899" s="9"/>
      <c r="DV5899" s="9"/>
      <c r="DW5899" s="9"/>
      <c r="DX5899" s="9"/>
      <c r="DY5899" s="9"/>
      <c r="DZ5899" s="9"/>
      <c r="EA5899" s="9"/>
    </row>
    <row r="5900" spans="2:131" ht="19.5" customHeight="1" x14ac:dyDescent="0.25">
      <c r="B5900" s="9"/>
      <c r="D5900" s="9"/>
      <c r="G5900" s="9"/>
      <c r="R5900" s="9"/>
      <c r="S5900" s="9"/>
      <c r="T5900" s="9"/>
      <c r="U5900" s="9"/>
      <c r="V5900" s="9"/>
      <c r="W5900" s="9"/>
      <c r="X5900" s="9"/>
      <c r="Y5900" s="9"/>
      <c r="Z5900" s="9"/>
      <c r="AA5900" s="9"/>
      <c r="AB5900" s="9"/>
      <c r="AC5900" s="9"/>
      <c r="AD5900" s="9"/>
      <c r="AE5900" s="9"/>
      <c r="AF5900" s="55"/>
      <c r="AG5900" s="55"/>
      <c r="AH5900" s="9"/>
      <c r="AI5900" s="9"/>
      <c r="AJ5900" s="9"/>
      <c r="AK5900" s="9"/>
      <c r="AL5900" s="9"/>
      <c r="AM5900" s="9"/>
      <c r="AN5900" s="9"/>
      <c r="AO5900" s="9"/>
      <c r="AP5900" s="9"/>
      <c r="AQ5900" s="9"/>
      <c r="AR5900" s="9"/>
      <c r="AS5900" s="9"/>
      <c r="AT5900" s="9"/>
      <c r="AU5900" s="9"/>
      <c r="AV5900" s="9"/>
      <c r="AW5900" s="9"/>
      <c r="AX5900" s="9"/>
      <c r="AY5900" s="9"/>
      <c r="AZ5900" s="9"/>
      <c r="BA5900" s="9"/>
      <c r="BB5900" s="9"/>
      <c r="BC5900" s="9"/>
      <c r="BD5900" s="9"/>
      <c r="BE5900" s="9"/>
      <c r="BF5900" s="9"/>
      <c r="BG5900" s="9"/>
      <c r="BH5900" s="9"/>
      <c r="BI5900" s="9"/>
      <c r="BJ5900" s="9"/>
      <c r="BK5900" s="9"/>
      <c r="BL5900" s="9"/>
      <c r="BM5900" s="9"/>
      <c r="BN5900" s="9"/>
      <c r="BO5900" s="9"/>
      <c r="BP5900" s="9"/>
      <c r="BQ5900" s="9"/>
      <c r="BT5900" s="9"/>
      <c r="BU5900" s="9"/>
      <c r="BX5900" s="9"/>
      <c r="BY5900" s="9"/>
      <c r="CB5900" s="9"/>
      <c r="CC5900" s="9"/>
      <c r="CF5900" s="9"/>
      <c r="CG5900" s="9"/>
      <c r="CJ5900" s="9"/>
      <c r="CK5900" s="9"/>
      <c r="CN5900" s="9"/>
      <c r="CO5900" s="9"/>
      <c r="CP5900" s="9"/>
      <c r="CQ5900" s="9"/>
      <c r="CR5900" s="9"/>
      <c r="CS5900" s="9"/>
      <c r="CT5900" s="9"/>
      <c r="CU5900" s="9"/>
      <c r="CV5900" s="9"/>
      <c r="CW5900" s="9"/>
      <c r="CX5900" s="9"/>
      <c r="CY5900" s="9"/>
      <c r="CZ5900" s="9"/>
      <c r="DA5900" s="9"/>
      <c r="DB5900" s="9"/>
      <c r="DC5900" s="9"/>
      <c r="DD5900" s="9"/>
      <c r="DE5900" s="9"/>
      <c r="DF5900" s="9"/>
      <c r="DG5900" s="9"/>
      <c r="DH5900" s="9"/>
      <c r="DI5900" s="9"/>
      <c r="DJ5900" s="9"/>
      <c r="DK5900" s="9"/>
      <c r="DL5900" s="9"/>
      <c r="DM5900" s="9"/>
      <c r="DN5900" s="9"/>
      <c r="DO5900" s="9"/>
      <c r="DP5900" s="9"/>
      <c r="DQ5900" s="9"/>
      <c r="DR5900" s="9"/>
      <c r="DS5900" s="9"/>
      <c r="DT5900" s="9"/>
      <c r="DU5900" s="9"/>
      <c r="DV5900" s="9"/>
      <c r="DW5900" s="9"/>
      <c r="DX5900" s="9"/>
      <c r="DY5900" s="9"/>
      <c r="DZ5900" s="9"/>
      <c r="EA5900" s="9"/>
    </row>
    <row r="5901" spans="2:131" ht="19.5" customHeight="1" x14ac:dyDescent="0.25">
      <c r="B5901" s="9"/>
      <c r="D5901" s="9"/>
      <c r="G5901" s="9"/>
      <c r="R5901" s="9"/>
      <c r="S5901" s="9"/>
      <c r="T5901" s="9"/>
      <c r="U5901" s="9"/>
      <c r="V5901" s="9"/>
      <c r="W5901" s="9"/>
      <c r="X5901" s="9"/>
      <c r="Y5901" s="9"/>
      <c r="Z5901" s="9"/>
      <c r="AA5901" s="9"/>
      <c r="AB5901" s="9"/>
      <c r="AC5901" s="9"/>
      <c r="AD5901" s="9"/>
      <c r="AE5901" s="9"/>
      <c r="AF5901" s="55"/>
      <c r="AG5901" s="55"/>
      <c r="AH5901" s="9"/>
      <c r="AI5901" s="9"/>
      <c r="AJ5901" s="9"/>
      <c r="AK5901" s="9"/>
      <c r="AL5901" s="9"/>
      <c r="AM5901" s="9"/>
      <c r="AN5901" s="9"/>
      <c r="AO5901" s="9"/>
      <c r="AP5901" s="9"/>
      <c r="AQ5901" s="9"/>
      <c r="AR5901" s="9"/>
      <c r="AS5901" s="9"/>
      <c r="AT5901" s="9"/>
      <c r="AU5901" s="9"/>
      <c r="AV5901" s="9"/>
      <c r="AW5901" s="9"/>
      <c r="AX5901" s="9"/>
      <c r="AY5901" s="9"/>
      <c r="AZ5901" s="9"/>
      <c r="BA5901" s="9"/>
      <c r="BB5901" s="9"/>
      <c r="BC5901" s="9"/>
      <c r="BD5901" s="9"/>
      <c r="BE5901" s="9"/>
      <c r="BF5901" s="9"/>
      <c r="BG5901" s="9"/>
      <c r="BH5901" s="9"/>
      <c r="BI5901" s="9"/>
      <c r="BJ5901" s="9"/>
      <c r="BK5901" s="9"/>
      <c r="BL5901" s="9"/>
      <c r="BM5901" s="9"/>
      <c r="BN5901" s="9"/>
      <c r="BO5901" s="9"/>
      <c r="BP5901" s="9"/>
      <c r="BQ5901" s="9"/>
      <c r="BT5901" s="9"/>
      <c r="BU5901" s="9"/>
      <c r="BX5901" s="9"/>
      <c r="BY5901" s="9"/>
      <c r="CB5901" s="9"/>
      <c r="CC5901" s="9"/>
      <c r="CF5901" s="9"/>
      <c r="CG5901" s="9"/>
      <c r="CJ5901" s="9"/>
      <c r="CK5901" s="9"/>
      <c r="CN5901" s="9"/>
      <c r="CO5901" s="9"/>
      <c r="CP5901" s="9"/>
      <c r="CQ5901" s="9"/>
      <c r="CR5901" s="9"/>
      <c r="CS5901" s="9"/>
      <c r="CT5901" s="9"/>
      <c r="CU5901" s="9"/>
      <c r="CV5901" s="9"/>
      <c r="CW5901" s="9"/>
      <c r="CX5901" s="9"/>
      <c r="CY5901" s="9"/>
      <c r="CZ5901" s="9"/>
      <c r="DA5901" s="9"/>
      <c r="DB5901" s="9"/>
      <c r="DC5901" s="9"/>
      <c r="DD5901" s="9"/>
      <c r="DE5901" s="9"/>
      <c r="DF5901" s="9"/>
      <c r="DG5901" s="9"/>
      <c r="DH5901" s="9"/>
      <c r="DI5901" s="9"/>
      <c r="DJ5901" s="9"/>
      <c r="DK5901" s="9"/>
      <c r="DL5901" s="9"/>
      <c r="DM5901" s="9"/>
      <c r="DN5901" s="9"/>
      <c r="DO5901" s="9"/>
      <c r="DP5901" s="9"/>
      <c r="DQ5901" s="9"/>
      <c r="DR5901" s="9"/>
      <c r="DS5901" s="9"/>
      <c r="DT5901" s="9"/>
      <c r="DU5901" s="9"/>
      <c r="DV5901" s="9"/>
      <c r="DW5901" s="9"/>
      <c r="DX5901" s="9"/>
      <c r="DY5901" s="9"/>
      <c r="DZ5901" s="9"/>
      <c r="EA5901" s="9"/>
    </row>
    <row r="5902" spans="2:131" ht="19.5" customHeight="1" x14ac:dyDescent="0.25">
      <c r="B5902" s="9"/>
      <c r="D5902" s="9"/>
      <c r="G5902" s="9"/>
      <c r="R5902" s="9"/>
      <c r="S5902" s="9"/>
      <c r="T5902" s="9"/>
      <c r="U5902" s="9"/>
      <c r="V5902" s="9"/>
      <c r="W5902" s="9"/>
      <c r="X5902" s="9"/>
      <c r="Y5902" s="9"/>
      <c r="Z5902" s="9"/>
      <c r="AA5902" s="9"/>
      <c r="AB5902" s="9"/>
      <c r="AC5902" s="9"/>
      <c r="AD5902" s="9"/>
      <c r="AE5902" s="9"/>
      <c r="AF5902" s="55"/>
      <c r="AG5902" s="55"/>
      <c r="AH5902" s="9"/>
      <c r="AI5902" s="9"/>
      <c r="AJ5902" s="9"/>
      <c r="AK5902" s="9"/>
      <c r="AL5902" s="9"/>
      <c r="AM5902" s="9"/>
      <c r="AN5902" s="9"/>
      <c r="AO5902" s="9"/>
      <c r="AP5902" s="9"/>
      <c r="AQ5902" s="9"/>
      <c r="AR5902" s="9"/>
      <c r="AS5902" s="9"/>
      <c r="AT5902" s="9"/>
      <c r="AU5902" s="9"/>
      <c r="AV5902" s="9"/>
      <c r="AW5902" s="9"/>
      <c r="AX5902" s="9"/>
      <c r="AY5902" s="9"/>
      <c r="AZ5902" s="9"/>
      <c r="BA5902" s="9"/>
      <c r="BB5902" s="9"/>
      <c r="BC5902" s="9"/>
      <c r="BD5902" s="9"/>
      <c r="BE5902" s="9"/>
      <c r="BF5902" s="9"/>
      <c r="BG5902" s="9"/>
      <c r="BH5902" s="9"/>
      <c r="BI5902" s="9"/>
      <c r="BJ5902" s="9"/>
      <c r="BK5902" s="9"/>
      <c r="BL5902" s="9"/>
      <c r="BM5902" s="9"/>
      <c r="BN5902" s="9"/>
      <c r="BO5902" s="9"/>
      <c r="BP5902" s="9"/>
      <c r="BQ5902" s="9"/>
      <c r="BT5902" s="9"/>
      <c r="BU5902" s="9"/>
      <c r="BX5902" s="9"/>
      <c r="BY5902" s="9"/>
      <c r="CB5902" s="9"/>
      <c r="CC5902" s="9"/>
      <c r="CF5902" s="9"/>
      <c r="CG5902" s="9"/>
      <c r="CJ5902" s="9"/>
      <c r="CK5902" s="9"/>
      <c r="CN5902" s="9"/>
      <c r="CO5902" s="9"/>
      <c r="CP5902" s="9"/>
      <c r="CQ5902" s="9"/>
      <c r="CR5902" s="9"/>
      <c r="CS5902" s="9"/>
      <c r="CT5902" s="9"/>
      <c r="CU5902" s="9"/>
      <c r="CV5902" s="9"/>
      <c r="CW5902" s="9"/>
      <c r="CX5902" s="9"/>
      <c r="CY5902" s="9"/>
      <c r="CZ5902" s="9"/>
      <c r="DA5902" s="9"/>
      <c r="DB5902" s="9"/>
      <c r="DC5902" s="9"/>
      <c r="DD5902" s="9"/>
      <c r="DE5902" s="9"/>
      <c r="DF5902" s="9"/>
      <c r="DG5902" s="9"/>
      <c r="DH5902" s="9"/>
      <c r="DI5902" s="9"/>
      <c r="DJ5902" s="9"/>
      <c r="DK5902" s="9"/>
      <c r="DL5902" s="9"/>
      <c r="DM5902" s="9"/>
      <c r="DN5902" s="9"/>
      <c r="DO5902" s="9"/>
      <c r="DP5902" s="9"/>
      <c r="DQ5902" s="9"/>
      <c r="DR5902" s="9"/>
      <c r="DS5902" s="9"/>
      <c r="DT5902" s="9"/>
      <c r="DU5902" s="9"/>
      <c r="DV5902" s="9"/>
      <c r="DW5902" s="9"/>
      <c r="DX5902" s="9"/>
      <c r="DY5902" s="9"/>
      <c r="DZ5902" s="9"/>
      <c r="EA5902" s="9"/>
    </row>
    <row r="5903" spans="2:131" ht="19.5" customHeight="1" x14ac:dyDescent="0.25">
      <c r="B5903" s="9"/>
      <c r="D5903" s="9"/>
      <c r="G5903" s="9"/>
      <c r="R5903" s="9"/>
      <c r="S5903" s="9"/>
      <c r="T5903" s="9"/>
      <c r="U5903" s="9"/>
      <c r="V5903" s="9"/>
      <c r="W5903" s="9"/>
      <c r="X5903" s="9"/>
      <c r="Y5903" s="9"/>
      <c r="Z5903" s="9"/>
      <c r="AA5903" s="9"/>
      <c r="AB5903" s="9"/>
      <c r="AC5903" s="9"/>
      <c r="AD5903" s="9"/>
      <c r="AE5903" s="9"/>
      <c r="AF5903" s="55"/>
      <c r="AG5903" s="55"/>
      <c r="AH5903" s="9"/>
      <c r="AI5903" s="9"/>
      <c r="AJ5903" s="9"/>
      <c r="AK5903" s="9"/>
      <c r="AL5903" s="9"/>
      <c r="AM5903" s="9"/>
      <c r="AN5903" s="9"/>
      <c r="AO5903" s="9"/>
      <c r="AP5903" s="9"/>
      <c r="AQ5903" s="9"/>
      <c r="AR5903" s="9"/>
      <c r="AS5903" s="9"/>
      <c r="AT5903" s="9"/>
      <c r="AU5903" s="9"/>
      <c r="AV5903" s="9"/>
      <c r="AW5903" s="9"/>
      <c r="AX5903" s="9"/>
      <c r="AY5903" s="9"/>
      <c r="AZ5903" s="9"/>
      <c r="BA5903" s="9"/>
      <c r="BB5903" s="9"/>
      <c r="BC5903" s="9"/>
      <c r="BD5903" s="9"/>
      <c r="BE5903" s="9"/>
      <c r="BF5903" s="9"/>
      <c r="BG5903" s="9"/>
      <c r="BH5903" s="9"/>
      <c r="BI5903" s="9"/>
      <c r="BJ5903" s="9"/>
      <c r="BK5903" s="9"/>
      <c r="BL5903" s="9"/>
      <c r="BM5903" s="9"/>
      <c r="BN5903" s="9"/>
      <c r="BO5903" s="9"/>
      <c r="BP5903" s="9"/>
      <c r="BQ5903" s="9"/>
      <c r="BT5903" s="9"/>
      <c r="BU5903" s="9"/>
      <c r="BX5903" s="9"/>
      <c r="BY5903" s="9"/>
      <c r="CB5903" s="9"/>
      <c r="CC5903" s="9"/>
      <c r="CF5903" s="9"/>
      <c r="CG5903" s="9"/>
      <c r="CJ5903" s="9"/>
      <c r="CK5903" s="9"/>
      <c r="CN5903" s="9"/>
      <c r="CO5903" s="9"/>
      <c r="CP5903" s="9"/>
      <c r="CQ5903" s="9"/>
      <c r="CR5903" s="9"/>
      <c r="CS5903" s="9"/>
      <c r="CT5903" s="9"/>
      <c r="CU5903" s="9"/>
      <c r="CV5903" s="9"/>
      <c r="CW5903" s="9"/>
      <c r="CX5903" s="9"/>
      <c r="CY5903" s="9"/>
      <c r="CZ5903" s="9"/>
      <c r="DA5903" s="9"/>
      <c r="DB5903" s="9"/>
      <c r="DC5903" s="9"/>
      <c r="DD5903" s="9"/>
      <c r="DE5903" s="9"/>
      <c r="DF5903" s="9"/>
      <c r="DG5903" s="9"/>
      <c r="DH5903" s="9"/>
      <c r="DI5903" s="9"/>
      <c r="DJ5903" s="9"/>
      <c r="DK5903" s="9"/>
      <c r="DL5903" s="9"/>
      <c r="DM5903" s="9"/>
      <c r="DN5903" s="9"/>
      <c r="DO5903" s="9"/>
      <c r="DP5903" s="9"/>
      <c r="DQ5903" s="9"/>
      <c r="DR5903" s="9"/>
      <c r="DS5903" s="9"/>
      <c r="DT5903" s="9"/>
      <c r="DU5903" s="9"/>
      <c r="DV5903" s="9"/>
      <c r="DW5903" s="9"/>
      <c r="DX5903" s="9"/>
      <c r="DY5903" s="9"/>
      <c r="DZ5903" s="9"/>
      <c r="EA5903" s="9"/>
    </row>
    <row r="5904" spans="2:131" ht="19.5" customHeight="1" x14ac:dyDescent="0.25">
      <c r="B5904" s="9"/>
      <c r="D5904" s="9"/>
      <c r="G5904" s="9"/>
      <c r="R5904" s="9"/>
      <c r="S5904" s="9"/>
      <c r="T5904" s="9"/>
      <c r="U5904" s="9"/>
      <c r="V5904" s="9"/>
      <c r="W5904" s="9"/>
      <c r="X5904" s="9"/>
      <c r="Y5904" s="9"/>
      <c r="Z5904" s="9"/>
      <c r="AA5904" s="9"/>
      <c r="AB5904" s="9"/>
      <c r="AC5904" s="9"/>
      <c r="AD5904" s="9"/>
      <c r="AE5904" s="9"/>
      <c r="AF5904" s="55"/>
      <c r="AG5904" s="55"/>
      <c r="AH5904" s="9"/>
      <c r="AI5904" s="9"/>
      <c r="AJ5904" s="9"/>
      <c r="AK5904" s="9"/>
      <c r="AL5904" s="9"/>
      <c r="AM5904" s="9"/>
      <c r="AN5904" s="9"/>
      <c r="AO5904" s="9"/>
      <c r="AP5904" s="9"/>
      <c r="AQ5904" s="9"/>
      <c r="AR5904" s="9"/>
      <c r="AS5904" s="9"/>
      <c r="AT5904" s="9"/>
      <c r="AU5904" s="9"/>
      <c r="AV5904" s="9"/>
      <c r="AW5904" s="9"/>
      <c r="AX5904" s="9"/>
      <c r="AY5904" s="9"/>
      <c r="AZ5904" s="9"/>
      <c r="BA5904" s="9"/>
      <c r="BB5904" s="9"/>
      <c r="BC5904" s="9"/>
      <c r="BD5904" s="9"/>
      <c r="BE5904" s="9"/>
      <c r="BF5904" s="9"/>
      <c r="BG5904" s="9"/>
      <c r="BH5904" s="9"/>
      <c r="BI5904" s="9"/>
      <c r="BJ5904" s="9"/>
      <c r="BK5904" s="9"/>
      <c r="BL5904" s="9"/>
      <c r="BM5904" s="9"/>
      <c r="BN5904" s="9"/>
      <c r="BO5904" s="9"/>
      <c r="BP5904" s="9"/>
      <c r="BQ5904" s="9"/>
      <c r="BT5904" s="9"/>
      <c r="BU5904" s="9"/>
      <c r="BX5904" s="9"/>
      <c r="BY5904" s="9"/>
      <c r="CB5904" s="9"/>
      <c r="CC5904" s="9"/>
      <c r="CF5904" s="9"/>
      <c r="CG5904" s="9"/>
      <c r="CJ5904" s="9"/>
      <c r="CK5904" s="9"/>
      <c r="CN5904" s="9"/>
      <c r="CO5904" s="9"/>
      <c r="CP5904" s="9"/>
      <c r="CQ5904" s="9"/>
      <c r="CR5904" s="9"/>
      <c r="CS5904" s="9"/>
      <c r="CT5904" s="9"/>
      <c r="CU5904" s="9"/>
      <c r="CV5904" s="9"/>
      <c r="CW5904" s="9"/>
      <c r="CX5904" s="9"/>
      <c r="CY5904" s="9"/>
      <c r="CZ5904" s="9"/>
      <c r="DA5904" s="9"/>
      <c r="DB5904" s="9"/>
      <c r="DC5904" s="9"/>
      <c r="DD5904" s="9"/>
      <c r="DE5904" s="9"/>
      <c r="DF5904" s="9"/>
      <c r="DG5904" s="9"/>
      <c r="DH5904" s="9"/>
      <c r="DI5904" s="9"/>
      <c r="DJ5904" s="9"/>
      <c r="DK5904" s="9"/>
      <c r="DL5904" s="9"/>
      <c r="DM5904" s="9"/>
      <c r="DN5904" s="9"/>
      <c r="DO5904" s="9"/>
      <c r="DP5904" s="9"/>
      <c r="DQ5904" s="9"/>
      <c r="DR5904" s="9"/>
      <c r="DS5904" s="9"/>
      <c r="DT5904" s="9"/>
      <c r="DU5904" s="9"/>
      <c r="DV5904" s="9"/>
      <c r="DW5904" s="9"/>
      <c r="DX5904" s="9"/>
      <c r="DY5904" s="9"/>
      <c r="DZ5904" s="9"/>
      <c r="EA5904" s="9"/>
    </row>
    <row r="5905" spans="2:131" ht="19.5" customHeight="1" x14ac:dyDescent="0.25">
      <c r="B5905" s="9"/>
      <c r="D5905" s="9"/>
      <c r="G5905" s="9"/>
      <c r="R5905" s="9"/>
      <c r="S5905" s="9"/>
      <c r="T5905" s="9"/>
      <c r="U5905" s="9"/>
      <c r="V5905" s="9"/>
      <c r="W5905" s="9"/>
      <c r="X5905" s="9"/>
      <c r="Y5905" s="9"/>
      <c r="Z5905" s="9"/>
      <c r="AA5905" s="9"/>
      <c r="AB5905" s="9"/>
      <c r="AC5905" s="9"/>
      <c r="AD5905" s="9"/>
      <c r="AE5905" s="9"/>
      <c r="AF5905" s="55"/>
      <c r="AG5905" s="55"/>
      <c r="AH5905" s="9"/>
      <c r="AI5905" s="9"/>
      <c r="AJ5905" s="9"/>
      <c r="AK5905" s="9"/>
      <c r="AL5905" s="9"/>
      <c r="AM5905" s="9"/>
      <c r="AN5905" s="9"/>
      <c r="AO5905" s="9"/>
      <c r="AP5905" s="9"/>
      <c r="AQ5905" s="9"/>
      <c r="AR5905" s="9"/>
      <c r="AS5905" s="9"/>
      <c r="AT5905" s="9"/>
      <c r="AU5905" s="9"/>
      <c r="AV5905" s="9"/>
      <c r="AW5905" s="9"/>
      <c r="AX5905" s="9"/>
      <c r="AY5905" s="9"/>
      <c r="AZ5905" s="9"/>
      <c r="BA5905" s="9"/>
      <c r="BB5905" s="9"/>
      <c r="BC5905" s="9"/>
      <c r="BD5905" s="9"/>
      <c r="BE5905" s="9"/>
      <c r="BF5905" s="9"/>
      <c r="BG5905" s="9"/>
      <c r="BH5905" s="9"/>
      <c r="BI5905" s="9"/>
      <c r="BJ5905" s="9"/>
      <c r="BK5905" s="9"/>
      <c r="BL5905" s="9"/>
      <c r="BM5905" s="9"/>
      <c r="BN5905" s="9"/>
      <c r="BO5905" s="9"/>
      <c r="BP5905" s="9"/>
      <c r="BQ5905" s="9"/>
      <c r="BT5905" s="9"/>
      <c r="BU5905" s="9"/>
      <c r="BX5905" s="9"/>
      <c r="BY5905" s="9"/>
      <c r="CB5905" s="9"/>
      <c r="CC5905" s="9"/>
      <c r="CF5905" s="9"/>
      <c r="CG5905" s="9"/>
      <c r="CJ5905" s="9"/>
      <c r="CK5905" s="9"/>
      <c r="CN5905" s="9"/>
      <c r="CO5905" s="9"/>
      <c r="CP5905" s="9"/>
      <c r="CQ5905" s="9"/>
      <c r="CR5905" s="9"/>
      <c r="CS5905" s="9"/>
      <c r="CT5905" s="9"/>
      <c r="CU5905" s="9"/>
      <c r="CV5905" s="9"/>
      <c r="CW5905" s="9"/>
      <c r="CX5905" s="9"/>
      <c r="CY5905" s="9"/>
      <c r="CZ5905" s="9"/>
      <c r="DA5905" s="9"/>
      <c r="DB5905" s="9"/>
      <c r="DC5905" s="9"/>
      <c r="DD5905" s="9"/>
      <c r="DE5905" s="9"/>
      <c r="DF5905" s="9"/>
      <c r="DG5905" s="9"/>
      <c r="DH5905" s="9"/>
      <c r="DI5905" s="9"/>
      <c r="DJ5905" s="9"/>
      <c r="DK5905" s="9"/>
      <c r="DL5905" s="9"/>
      <c r="DM5905" s="9"/>
      <c r="DN5905" s="9"/>
      <c r="DO5905" s="9"/>
      <c r="DP5905" s="9"/>
      <c r="DQ5905" s="9"/>
      <c r="DR5905" s="9"/>
      <c r="DS5905" s="9"/>
      <c r="DT5905" s="9"/>
      <c r="DU5905" s="9"/>
      <c r="DV5905" s="9"/>
      <c r="DW5905" s="9"/>
      <c r="DX5905" s="9"/>
      <c r="DY5905" s="9"/>
      <c r="DZ5905" s="9"/>
      <c r="EA5905" s="9"/>
    </row>
    <row r="5906" spans="2:131" ht="19.5" customHeight="1" x14ac:dyDescent="0.25">
      <c r="B5906" s="9"/>
      <c r="D5906" s="9"/>
      <c r="G5906" s="9"/>
      <c r="R5906" s="9"/>
      <c r="S5906" s="9"/>
      <c r="T5906" s="9"/>
      <c r="U5906" s="9"/>
      <c r="V5906" s="9"/>
      <c r="W5906" s="9"/>
      <c r="X5906" s="9"/>
      <c r="Y5906" s="9"/>
      <c r="Z5906" s="9"/>
      <c r="AA5906" s="9"/>
      <c r="AB5906" s="9"/>
      <c r="AC5906" s="9"/>
      <c r="AD5906" s="9"/>
      <c r="AE5906" s="9"/>
      <c r="AF5906" s="55"/>
      <c r="AG5906" s="55"/>
      <c r="AH5906" s="9"/>
      <c r="AI5906" s="9"/>
      <c r="AJ5906" s="9"/>
      <c r="AK5906" s="9"/>
      <c r="AL5906" s="9"/>
      <c r="AM5906" s="9"/>
      <c r="AN5906" s="9"/>
      <c r="AO5906" s="9"/>
      <c r="AP5906" s="9"/>
      <c r="AQ5906" s="9"/>
      <c r="AR5906" s="9"/>
      <c r="AS5906" s="9"/>
      <c r="AT5906" s="9"/>
      <c r="AU5906" s="9"/>
      <c r="AV5906" s="9"/>
      <c r="AW5906" s="9"/>
      <c r="AX5906" s="9"/>
      <c r="AY5906" s="9"/>
      <c r="AZ5906" s="9"/>
      <c r="BA5906" s="9"/>
      <c r="BB5906" s="9"/>
      <c r="BC5906" s="9"/>
      <c r="BD5906" s="9"/>
      <c r="BE5906" s="9"/>
      <c r="BF5906" s="9"/>
      <c r="BG5906" s="9"/>
      <c r="BH5906" s="9"/>
      <c r="BI5906" s="9"/>
      <c r="BJ5906" s="9"/>
      <c r="BK5906" s="9"/>
      <c r="BL5906" s="9"/>
      <c r="BM5906" s="9"/>
      <c r="BN5906" s="9"/>
      <c r="BO5906" s="9"/>
      <c r="BP5906" s="9"/>
      <c r="BQ5906" s="9"/>
      <c r="BT5906" s="9"/>
      <c r="BU5906" s="9"/>
      <c r="BX5906" s="9"/>
      <c r="BY5906" s="9"/>
      <c r="CB5906" s="9"/>
      <c r="CC5906" s="9"/>
      <c r="CF5906" s="9"/>
      <c r="CG5906" s="9"/>
      <c r="CJ5906" s="9"/>
      <c r="CK5906" s="9"/>
      <c r="CN5906" s="9"/>
      <c r="CO5906" s="9"/>
      <c r="CP5906" s="9"/>
      <c r="CQ5906" s="9"/>
      <c r="CR5906" s="9"/>
      <c r="CS5906" s="9"/>
      <c r="CT5906" s="9"/>
      <c r="CU5906" s="9"/>
      <c r="CV5906" s="9"/>
      <c r="CW5906" s="9"/>
      <c r="CX5906" s="9"/>
      <c r="CY5906" s="9"/>
      <c r="CZ5906" s="9"/>
      <c r="DA5906" s="9"/>
      <c r="DB5906" s="9"/>
      <c r="DC5906" s="9"/>
      <c r="DD5906" s="9"/>
      <c r="DE5906" s="9"/>
      <c r="DF5906" s="9"/>
      <c r="DG5906" s="9"/>
      <c r="DH5906" s="9"/>
      <c r="DI5906" s="9"/>
      <c r="DJ5906" s="9"/>
      <c r="DK5906" s="9"/>
      <c r="DL5906" s="9"/>
      <c r="DM5906" s="9"/>
      <c r="DN5906" s="9"/>
      <c r="DO5906" s="9"/>
      <c r="DP5906" s="9"/>
      <c r="DQ5906" s="9"/>
      <c r="DR5906" s="9"/>
      <c r="DS5906" s="9"/>
      <c r="DT5906" s="9"/>
      <c r="DU5906" s="9"/>
      <c r="DV5906" s="9"/>
      <c r="DW5906" s="9"/>
      <c r="DX5906" s="9"/>
      <c r="DY5906" s="9"/>
      <c r="DZ5906" s="9"/>
      <c r="EA5906" s="9"/>
    </row>
    <row r="5907" spans="2:131" ht="19.5" customHeight="1" x14ac:dyDescent="0.25">
      <c r="B5907" s="9"/>
      <c r="D5907" s="9"/>
      <c r="G5907" s="9"/>
      <c r="R5907" s="9"/>
      <c r="S5907" s="9"/>
      <c r="T5907" s="9"/>
      <c r="U5907" s="9"/>
      <c r="V5907" s="9"/>
      <c r="W5907" s="9"/>
      <c r="X5907" s="9"/>
      <c r="Y5907" s="9"/>
      <c r="Z5907" s="9"/>
      <c r="AA5907" s="9"/>
      <c r="AB5907" s="9"/>
      <c r="AC5907" s="9"/>
      <c r="AD5907" s="9"/>
      <c r="AE5907" s="9"/>
      <c r="AF5907" s="55"/>
      <c r="AG5907" s="55"/>
      <c r="AH5907" s="9"/>
      <c r="AI5907" s="9"/>
      <c r="AJ5907" s="9"/>
      <c r="AK5907" s="9"/>
      <c r="AL5907" s="9"/>
      <c r="AM5907" s="9"/>
      <c r="AN5907" s="9"/>
      <c r="AO5907" s="9"/>
      <c r="AP5907" s="9"/>
      <c r="AQ5907" s="9"/>
      <c r="AR5907" s="9"/>
      <c r="AS5907" s="9"/>
      <c r="AT5907" s="9"/>
      <c r="AU5907" s="9"/>
      <c r="AV5907" s="9"/>
      <c r="AW5907" s="9"/>
      <c r="AX5907" s="9"/>
      <c r="AY5907" s="9"/>
      <c r="AZ5907" s="9"/>
      <c r="BA5907" s="9"/>
      <c r="BB5907" s="9"/>
      <c r="BC5907" s="9"/>
      <c r="BD5907" s="9"/>
      <c r="BE5907" s="9"/>
      <c r="BF5907" s="9"/>
      <c r="BG5907" s="9"/>
      <c r="BH5907" s="9"/>
      <c r="BI5907" s="9"/>
      <c r="BJ5907" s="9"/>
      <c r="BK5907" s="9"/>
      <c r="BL5907" s="9"/>
      <c r="BM5907" s="9"/>
      <c r="BN5907" s="9"/>
      <c r="BO5907" s="9"/>
      <c r="BP5907" s="9"/>
      <c r="BQ5907" s="9"/>
      <c r="BT5907" s="9"/>
      <c r="BU5907" s="9"/>
      <c r="BX5907" s="9"/>
      <c r="BY5907" s="9"/>
      <c r="CB5907" s="9"/>
      <c r="CC5907" s="9"/>
      <c r="CF5907" s="9"/>
      <c r="CG5907" s="9"/>
      <c r="CJ5907" s="9"/>
      <c r="CK5907" s="9"/>
      <c r="CN5907" s="9"/>
      <c r="CO5907" s="9"/>
      <c r="CP5907" s="9"/>
      <c r="CQ5907" s="9"/>
      <c r="CR5907" s="9"/>
      <c r="CS5907" s="9"/>
      <c r="CT5907" s="9"/>
      <c r="CU5907" s="9"/>
      <c r="CV5907" s="9"/>
      <c r="CW5907" s="9"/>
      <c r="CX5907" s="9"/>
      <c r="CY5907" s="9"/>
      <c r="CZ5907" s="9"/>
      <c r="DA5907" s="9"/>
      <c r="DB5907" s="9"/>
      <c r="DC5907" s="9"/>
      <c r="DD5907" s="9"/>
      <c r="DE5907" s="9"/>
      <c r="DF5907" s="9"/>
      <c r="DG5907" s="9"/>
      <c r="DH5907" s="9"/>
      <c r="DI5907" s="9"/>
      <c r="DJ5907" s="9"/>
      <c r="DK5907" s="9"/>
      <c r="DL5907" s="9"/>
      <c r="DM5907" s="9"/>
      <c r="DN5907" s="9"/>
      <c r="DO5907" s="9"/>
      <c r="DP5907" s="9"/>
      <c r="DQ5907" s="9"/>
      <c r="DR5907" s="9"/>
      <c r="DS5907" s="9"/>
      <c r="DT5907" s="9"/>
      <c r="DU5907" s="9"/>
      <c r="DV5907" s="9"/>
      <c r="DW5907" s="9"/>
      <c r="DX5907" s="9"/>
      <c r="DY5907" s="9"/>
      <c r="DZ5907" s="9"/>
      <c r="EA5907" s="9"/>
    </row>
    <row r="5908" spans="2:131" ht="19.5" customHeight="1" x14ac:dyDescent="0.25">
      <c r="B5908" s="9"/>
      <c r="D5908" s="9"/>
      <c r="G5908" s="9"/>
      <c r="R5908" s="9"/>
      <c r="S5908" s="9"/>
      <c r="T5908" s="9"/>
      <c r="U5908" s="9"/>
      <c r="V5908" s="9"/>
      <c r="W5908" s="9"/>
      <c r="X5908" s="9"/>
      <c r="Y5908" s="9"/>
      <c r="Z5908" s="9"/>
      <c r="AA5908" s="9"/>
      <c r="AB5908" s="9"/>
      <c r="AC5908" s="9"/>
      <c r="AD5908" s="9"/>
      <c r="AE5908" s="9"/>
      <c r="AF5908" s="55"/>
      <c r="AG5908" s="55"/>
      <c r="AH5908" s="9"/>
      <c r="AI5908" s="9"/>
      <c r="AJ5908" s="9"/>
      <c r="AK5908" s="9"/>
      <c r="AL5908" s="9"/>
      <c r="AM5908" s="9"/>
      <c r="AN5908" s="9"/>
      <c r="AO5908" s="9"/>
      <c r="AP5908" s="9"/>
      <c r="AQ5908" s="9"/>
      <c r="AR5908" s="9"/>
      <c r="AS5908" s="9"/>
      <c r="AT5908" s="9"/>
      <c r="AU5908" s="9"/>
      <c r="AV5908" s="9"/>
      <c r="AW5908" s="9"/>
      <c r="AX5908" s="9"/>
      <c r="AY5908" s="9"/>
      <c r="AZ5908" s="9"/>
      <c r="BA5908" s="9"/>
      <c r="BB5908" s="9"/>
      <c r="BC5908" s="9"/>
      <c r="BD5908" s="9"/>
      <c r="BE5908" s="9"/>
      <c r="BF5908" s="9"/>
      <c r="BG5908" s="9"/>
      <c r="BH5908" s="9"/>
      <c r="BI5908" s="9"/>
      <c r="BJ5908" s="9"/>
      <c r="BK5908" s="9"/>
      <c r="BL5908" s="9"/>
      <c r="BM5908" s="9"/>
      <c r="BN5908" s="9"/>
      <c r="BO5908" s="9"/>
      <c r="BP5908" s="9"/>
      <c r="BQ5908" s="9"/>
      <c r="BT5908" s="9"/>
      <c r="BU5908" s="9"/>
      <c r="BX5908" s="9"/>
      <c r="BY5908" s="9"/>
      <c r="CB5908" s="9"/>
      <c r="CC5908" s="9"/>
      <c r="CF5908" s="9"/>
      <c r="CG5908" s="9"/>
      <c r="CJ5908" s="9"/>
      <c r="CK5908" s="9"/>
      <c r="CN5908" s="9"/>
      <c r="CO5908" s="9"/>
      <c r="CP5908" s="9"/>
      <c r="CQ5908" s="9"/>
      <c r="CR5908" s="9"/>
      <c r="CS5908" s="9"/>
      <c r="CT5908" s="9"/>
      <c r="CU5908" s="9"/>
      <c r="CV5908" s="9"/>
      <c r="CW5908" s="9"/>
      <c r="CX5908" s="9"/>
      <c r="CY5908" s="9"/>
      <c r="CZ5908" s="9"/>
      <c r="DA5908" s="9"/>
      <c r="DB5908" s="9"/>
      <c r="DC5908" s="9"/>
      <c r="DD5908" s="9"/>
      <c r="DE5908" s="9"/>
      <c r="DF5908" s="9"/>
      <c r="DG5908" s="9"/>
      <c r="DH5908" s="9"/>
      <c r="DI5908" s="9"/>
      <c r="DJ5908" s="9"/>
      <c r="DK5908" s="9"/>
      <c r="DL5908" s="9"/>
      <c r="DM5908" s="9"/>
      <c r="DN5908" s="9"/>
      <c r="DO5908" s="9"/>
      <c r="DP5908" s="9"/>
      <c r="DQ5908" s="9"/>
      <c r="DR5908" s="9"/>
      <c r="DS5908" s="9"/>
      <c r="DT5908" s="9"/>
      <c r="DU5908" s="9"/>
      <c r="DV5908" s="9"/>
      <c r="DW5908" s="9"/>
      <c r="DX5908" s="9"/>
      <c r="DY5908" s="9"/>
      <c r="DZ5908" s="9"/>
      <c r="EA5908" s="9"/>
    </row>
    <row r="5909" spans="2:131" ht="19.5" customHeight="1" x14ac:dyDescent="0.25">
      <c r="B5909" s="9"/>
      <c r="D5909" s="9"/>
      <c r="G5909" s="9"/>
      <c r="R5909" s="9"/>
      <c r="S5909" s="9"/>
      <c r="T5909" s="9"/>
      <c r="U5909" s="9"/>
      <c r="V5909" s="9"/>
      <c r="W5909" s="9"/>
      <c r="X5909" s="9"/>
      <c r="Y5909" s="9"/>
      <c r="Z5909" s="9"/>
      <c r="AA5909" s="9"/>
      <c r="AB5909" s="9"/>
      <c r="AC5909" s="9"/>
      <c r="AD5909" s="9"/>
      <c r="AE5909" s="9"/>
      <c r="AF5909" s="55"/>
      <c r="AG5909" s="55"/>
      <c r="AH5909" s="9"/>
      <c r="AI5909" s="9"/>
      <c r="AJ5909" s="9"/>
      <c r="AK5909" s="9"/>
      <c r="AL5909" s="9"/>
      <c r="AM5909" s="9"/>
      <c r="AN5909" s="9"/>
      <c r="AO5909" s="9"/>
      <c r="AP5909" s="9"/>
      <c r="AQ5909" s="9"/>
      <c r="AR5909" s="9"/>
      <c r="AS5909" s="9"/>
      <c r="AT5909" s="9"/>
      <c r="AU5909" s="9"/>
      <c r="AV5909" s="9"/>
      <c r="AW5909" s="9"/>
      <c r="AX5909" s="9"/>
      <c r="AY5909" s="9"/>
      <c r="AZ5909" s="9"/>
      <c r="BA5909" s="9"/>
      <c r="BB5909" s="9"/>
      <c r="BC5909" s="9"/>
      <c r="BD5909" s="9"/>
      <c r="BE5909" s="9"/>
      <c r="BF5909" s="9"/>
      <c r="BG5909" s="9"/>
      <c r="BH5909" s="9"/>
      <c r="BI5909" s="9"/>
      <c r="BJ5909" s="9"/>
      <c r="BK5909" s="9"/>
      <c r="BL5909" s="9"/>
      <c r="BM5909" s="9"/>
      <c r="BN5909" s="9"/>
      <c r="BO5909" s="9"/>
      <c r="BP5909" s="9"/>
      <c r="BQ5909" s="9"/>
      <c r="BT5909" s="9"/>
      <c r="BU5909" s="9"/>
      <c r="BX5909" s="9"/>
      <c r="BY5909" s="9"/>
      <c r="CB5909" s="9"/>
      <c r="CC5909" s="9"/>
      <c r="CF5909" s="9"/>
      <c r="CG5909" s="9"/>
      <c r="CJ5909" s="9"/>
      <c r="CK5909" s="9"/>
      <c r="CN5909" s="9"/>
      <c r="CO5909" s="9"/>
      <c r="CP5909" s="9"/>
      <c r="CQ5909" s="9"/>
      <c r="CR5909" s="9"/>
      <c r="CS5909" s="9"/>
      <c r="CT5909" s="9"/>
      <c r="CU5909" s="9"/>
      <c r="CV5909" s="9"/>
      <c r="CW5909" s="9"/>
      <c r="CX5909" s="9"/>
      <c r="CY5909" s="9"/>
      <c r="CZ5909" s="9"/>
      <c r="DA5909" s="9"/>
      <c r="DB5909" s="9"/>
      <c r="DC5909" s="9"/>
      <c r="DD5909" s="9"/>
      <c r="DE5909" s="9"/>
      <c r="DF5909" s="9"/>
      <c r="DG5909" s="9"/>
      <c r="DH5909" s="9"/>
      <c r="DI5909" s="9"/>
      <c r="DJ5909" s="9"/>
      <c r="DK5909" s="9"/>
      <c r="DL5909" s="9"/>
      <c r="DM5909" s="9"/>
      <c r="DN5909" s="9"/>
      <c r="DO5909" s="9"/>
      <c r="DP5909" s="9"/>
      <c r="DQ5909" s="9"/>
      <c r="DR5909" s="9"/>
      <c r="DS5909" s="9"/>
      <c r="DT5909" s="9"/>
      <c r="DU5909" s="9"/>
      <c r="DV5909" s="9"/>
      <c r="DW5909" s="9"/>
      <c r="DX5909" s="9"/>
      <c r="DY5909" s="9"/>
      <c r="DZ5909" s="9"/>
      <c r="EA5909" s="9"/>
    </row>
    <row r="5910" spans="2:131" ht="19.5" customHeight="1" x14ac:dyDescent="0.25">
      <c r="B5910" s="9"/>
      <c r="D5910" s="9"/>
      <c r="G5910" s="9"/>
      <c r="R5910" s="9"/>
      <c r="S5910" s="9"/>
      <c r="T5910" s="9"/>
      <c r="U5910" s="9"/>
      <c r="V5910" s="9"/>
      <c r="W5910" s="9"/>
      <c r="X5910" s="9"/>
      <c r="Y5910" s="9"/>
      <c r="Z5910" s="9"/>
      <c r="AA5910" s="9"/>
      <c r="AB5910" s="9"/>
      <c r="AC5910" s="9"/>
      <c r="AD5910" s="9"/>
      <c r="AE5910" s="9"/>
      <c r="AF5910" s="55"/>
      <c r="AG5910" s="55"/>
      <c r="AH5910" s="9"/>
      <c r="AI5910" s="9"/>
      <c r="AJ5910" s="9"/>
      <c r="AK5910" s="9"/>
      <c r="AL5910" s="9"/>
      <c r="AM5910" s="9"/>
      <c r="AN5910" s="9"/>
      <c r="AO5910" s="9"/>
      <c r="AP5910" s="9"/>
      <c r="AQ5910" s="9"/>
      <c r="AR5910" s="9"/>
      <c r="AS5910" s="9"/>
      <c r="AT5910" s="9"/>
      <c r="AU5910" s="9"/>
      <c r="AV5910" s="9"/>
      <c r="AW5910" s="9"/>
      <c r="AX5910" s="9"/>
      <c r="AY5910" s="9"/>
      <c r="AZ5910" s="9"/>
      <c r="BA5910" s="9"/>
      <c r="BB5910" s="9"/>
      <c r="BC5910" s="9"/>
      <c r="BD5910" s="9"/>
      <c r="BE5910" s="9"/>
      <c r="BF5910" s="9"/>
      <c r="BG5910" s="9"/>
      <c r="BH5910" s="9"/>
      <c r="BI5910" s="9"/>
      <c r="BJ5910" s="9"/>
      <c r="BK5910" s="9"/>
      <c r="BL5910" s="9"/>
      <c r="BM5910" s="9"/>
      <c r="BN5910" s="9"/>
      <c r="BO5910" s="9"/>
      <c r="BP5910" s="9"/>
      <c r="BQ5910" s="9"/>
      <c r="BT5910" s="9"/>
      <c r="BU5910" s="9"/>
      <c r="BX5910" s="9"/>
      <c r="BY5910" s="9"/>
      <c r="CB5910" s="9"/>
      <c r="CC5910" s="9"/>
      <c r="CF5910" s="9"/>
      <c r="CG5910" s="9"/>
      <c r="CJ5910" s="9"/>
      <c r="CK5910" s="9"/>
      <c r="CN5910" s="9"/>
      <c r="CO5910" s="9"/>
      <c r="CP5910" s="9"/>
      <c r="CQ5910" s="9"/>
      <c r="CR5910" s="9"/>
      <c r="CS5910" s="9"/>
      <c r="CT5910" s="9"/>
      <c r="CU5910" s="9"/>
      <c r="CV5910" s="9"/>
      <c r="CW5910" s="9"/>
      <c r="CX5910" s="9"/>
      <c r="CY5910" s="9"/>
      <c r="CZ5910" s="9"/>
      <c r="DA5910" s="9"/>
      <c r="DB5910" s="9"/>
      <c r="DC5910" s="9"/>
      <c r="DD5910" s="9"/>
      <c r="DE5910" s="9"/>
      <c r="DF5910" s="9"/>
      <c r="DG5910" s="9"/>
      <c r="DH5910" s="9"/>
      <c r="DI5910" s="9"/>
      <c r="DJ5910" s="9"/>
      <c r="DK5910" s="9"/>
      <c r="DL5910" s="9"/>
      <c r="DM5910" s="9"/>
      <c r="DN5910" s="9"/>
      <c r="DO5910" s="9"/>
      <c r="DP5910" s="9"/>
      <c r="DQ5910" s="9"/>
      <c r="DR5910" s="9"/>
      <c r="DS5910" s="9"/>
      <c r="DT5910" s="9"/>
      <c r="DU5910" s="9"/>
      <c r="DV5910" s="9"/>
      <c r="DW5910" s="9"/>
      <c r="DX5910" s="9"/>
      <c r="DY5910" s="9"/>
      <c r="DZ5910" s="9"/>
      <c r="EA5910" s="9"/>
    </row>
    <row r="5911" spans="2:131" ht="19.5" customHeight="1" x14ac:dyDescent="0.25">
      <c r="B5911" s="9"/>
      <c r="D5911" s="9"/>
      <c r="G5911" s="9"/>
      <c r="R5911" s="9"/>
      <c r="S5911" s="9"/>
      <c r="T5911" s="9"/>
      <c r="U5911" s="9"/>
      <c r="V5911" s="9"/>
      <c r="W5911" s="9"/>
      <c r="X5911" s="9"/>
      <c r="Y5911" s="9"/>
      <c r="Z5911" s="9"/>
      <c r="AA5911" s="9"/>
      <c r="AB5911" s="9"/>
      <c r="AC5911" s="9"/>
      <c r="AD5911" s="9"/>
      <c r="AE5911" s="9"/>
      <c r="AF5911" s="55"/>
      <c r="AG5911" s="55"/>
      <c r="AH5911" s="9"/>
      <c r="AI5911" s="9"/>
      <c r="AJ5911" s="9"/>
      <c r="AK5911" s="9"/>
      <c r="AL5911" s="9"/>
      <c r="AM5911" s="9"/>
      <c r="AN5911" s="9"/>
      <c r="AO5911" s="9"/>
      <c r="AP5911" s="9"/>
      <c r="AQ5911" s="9"/>
      <c r="AR5911" s="9"/>
      <c r="AS5911" s="9"/>
      <c r="AT5911" s="9"/>
      <c r="AU5911" s="9"/>
      <c r="AV5911" s="9"/>
      <c r="AW5911" s="9"/>
      <c r="AX5911" s="9"/>
      <c r="AY5911" s="9"/>
      <c r="AZ5911" s="9"/>
      <c r="BA5911" s="9"/>
      <c r="BB5911" s="9"/>
      <c r="BC5911" s="9"/>
      <c r="BD5911" s="9"/>
      <c r="BE5911" s="9"/>
      <c r="BF5911" s="9"/>
      <c r="BG5911" s="9"/>
      <c r="BH5911" s="9"/>
      <c r="BI5911" s="9"/>
      <c r="BJ5911" s="9"/>
      <c r="BK5911" s="9"/>
      <c r="BL5911" s="9"/>
      <c r="BM5911" s="9"/>
      <c r="BN5911" s="9"/>
      <c r="BO5911" s="9"/>
      <c r="BP5911" s="9"/>
      <c r="BQ5911" s="9"/>
      <c r="BT5911" s="9"/>
      <c r="BU5911" s="9"/>
      <c r="BX5911" s="9"/>
      <c r="BY5911" s="9"/>
      <c r="CB5911" s="9"/>
      <c r="CC5911" s="9"/>
      <c r="CF5911" s="9"/>
      <c r="CG5911" s="9"/>
      <c r="CJ5911" s="9"/>
      <c r="CK5911" s="9"/>
      <c r="CN5911" s="9"/>
      <c r="CO5911" s="9"/>
      <c r="CP5911" s="9"/>
      <c r="CQ5911" s="9"/>
      <c r="CR5911" s="9"/>
      <c r="CS5911" s="9"/>
      <c r="CT5911" s="9"/>
      <c r="CU5911" s="9"/>
      <c r="CV5911" s="9"/>
      <c r="CW5911" s="9"/>
      <c r="CX5911" s="9"/>
      <c r="CY5911" s="9"/>
      <c r="CZ5911" s="9"/>
      <c r="DA5911" s="9"/>
      <c r="DB5911" s="9"/>
      <c r="DC5911" s="9"/>
      <c r="DD5911" s="9"/>
      <c r="DE5911" s="9"/>
      <c r="DF5911" s="9"/>
      <c r="DG5911" s="9"/>
      <c r="DH5911" s="9"/>
      <c r="DI5911" s="9"/>
      <c r="DJ5911" s="9"/>
      <c r="DK5911" s="9"/>
      <c r="DL5911" s="9"/>
      <c r="DM5911" s="9"/>
      <c r="DN5911" s="9"/>
      <c r="DO5911" s="9"/>
      <c r="DP5911" s="9"/>
      <c r="DQ5911" s="9"/>
      <c r="DR5911" s="9"/>
      <c r="DS5911" s="9"/>
      <c r="DT5911" s="9"/>
      <c r="DU5911" s="9"/>
      <c r="DV5911" s="9"/>
      <c r="DW5911" s="9"/>
      <c r="DX5911" s="9"/>
      <c r="DY5911" s="9"/>
      <c r="DZ5911" s="9"/>
      <c r="EA5911" s="9"/>
    </row>
    <row r="5912" spans="2:131" ht="19.5" customHeight="1" x14ac:dyDescent="0.25">
      <c r="B5912" s="9"/>
      <c r="D5912" s="9"/>
      <c r="G5912" s="9"/>
      <c r="R5912" s="9"/>
      <c r="S5912" s="9"/>
      <c r="T5912" s="9"/>
      <c r="U5912" s="9"/>
      <c r="V5912" s="9"/>
      <c r="W5912" s="9"/>
      <c r="X5912" s="9"/>
      <c r="Y5912" s="9"/>
      <c r="Z5912" s="9"/>
      <c r="AA5912" s="9"/>
      <c r="AB5912" s="9"/>
      <c r="AC5912" s="9"/>
      <c r="AD5912" s="9"/>
      <c r="AE5912" s="9"/>
      <c r="AF5912" s="55"/>
      <c r="AG5912" s="55"/>
      <c r="AH5912" s="9"/>
      <c r="AI5912" s="9"/>
      <c r="AJ5912" s="9"/>
      <c r="AK5912" s="9"/>
      <c r="AL5912" s="9"/>
      <c r="AM5912" s="9"/>
      <c r="AN5912" s="9"/>
      <c r="AO5912" s="9"/>
      <c r="AP5912" s="9"/>
      <c r="AQ5912" s="9"/>
      <c r="AR5912" s="9"/>
      <c r="AS5912" s="9"/>
      <c r="AT5912" s="9"/>
      <c r="AU5912" s="9"/>
      <c r="AV5912" s="9"/>
      <c r="AW5912" s="9"/>
      <c r="AX5912" s="9"/>
      <c r="AY5912" s="9"/>
      <c r="AZ5912" s="9"/>
      <c r="BA5912" s="9"/>
      <c r="BB5912" s="9"/>
      <c r="BC5912" s="9"/>
      <c r="BD5912" s="9"/>
      <c r="BE5912" s="9"/>
      <c r="BF5912" s="9"/>
      <c r="BG5912" s="9"/>
      <c r="BH5912" s="9"/>
      <c r="BI5912" s="9"/>
      <c r="BJ5912" s="9"/>
      <c r="BK5912" s="9"/>
      <c r="BL5912" s="9"/>
      <c r="BM5912" s="9"/>
      <c r="BN5912" s="9"/>
      <c r="BO5912" s="9"/>
      <c r="BP5912" s="9"/>
      <c r="BQ5912" s="9"/>
      <c r="BT5912" s="9"/>
      <c r="BU5912" s="9"/>
      <c r="BX5912" s="9"/>
      <c r="BY5912" s="9"/>
      <c r="CB5912" s="9"/>
      <c r="CC5912" s="9"/>
      <c r="CF5912" s="9"/>
      <c r="CG5912" s="9"/>
      <c r="CJ5912" s="9"/>
      <c r="CK5912" s="9"/>
      <c r="CN5912" s="9"/>
      <c r="CO5912" s="9"/>
      <c r="CP5912" s="9"/>
      <c r="CQ5912" s="9"/>
      <c r="CR5912" s="9"/>
      <c r="CS5912" s="9"/>
      <c r="CT5912" s="9"/>
      <c r="CU5912" s="9"/>
      <c r="CV5912" s="9"/>
      <c r="CW5912" s="9"/>
      <c r="CX5912" s="9"/>
      <c r="CY5912" s="9"/>
      <c r="CZ5912" s="9"/>
      <c r="DA5912" s="9"/>
      <c r="DB5912" s="9"/>
      <c r="DC5912" s="9"/>
      <c r="DD5912" s="9"/>
      <c r="DE5912" s="9"/>
      <c r="DF5912" s="9"/>
      <c r="DG5912" s="9"/>
      <c r="DH5912" s="9"/>
      <c r="DI5912" s="9"/>
      <c r="DJ5912" s="9"/>
      <c r="DK5912" s="9"/>
      <c r="DL5912" s="9"/>
      <c r="DM5912" s="9"/>
      <c r="DN5912" s="9"/>
      <c r="DO5912" s="9"/>
      <c r="DP5912" s="9"/>
      <c r="DQ5912" s="9"/>
      <c r="DR5912" s="9"/>
      <c r="DS5912" s="9"/>
      <c r="DT5912" s="9"/>
      <c r="DU5912" s="9"/>
      <c r="DV5912" s="9"/>
      <c r="DW5912" s="9"/>
      <c r="DX5912" s="9"/>
      <c r="DY5912" s="9"/>
      <c r="DZ5912" s="9"/>
      <c r="EA5912" s="9"/>
    </row>
    <row r="5913" spans="2:131" ht="19.5" customHeight="1" x14ac:dyDescent="0.25">
      <c r="B5913" s="9"/>
      <c r="D5913" s="9"/>
      <c r="G5913" s="9"/>
      <c r="R5913" s="9"/>
      <c r="S5913" s="9"/>
      <c r="T5913" s="9"/>
      <c r="U5913" s="9"/>
      <c r="V5913" s="9"/>
      <c r="W5913" s="9"/>
      <c r="X5913" s="9"/>
      <c r="Y5913" s="9"/>
      <c r="Z5913" s="9"/>
      <c r="AA5913" s="9"/>
      <c r="AB5913" s="9"/>
      <c r="AC5913" s="9"/>
      <c r="AD5913" s="9"/>
      <c r="AE5913" s="9"/>
      <c r="AF5913" s="55"/>
      <c r="AG5913" s="55"/>
      <c r="AH5913" s="9"/>
      <c r="AI5913" s="9"/>
      <c r="AJ5913" s="9"/>
      <c r="AK5913" s="9"/>
      <c r="AL5913" s="9"/>
      <c r="AM5913" s="9"/>
      <c r="AN5913" s="9"/>
      <c r="AO5913" s="9"/>
      <c r="AP5913" s="9"/>
      <c r="AQ5913" s="9"/>
      <c r="AR5913" s="9"/>
      <c r="AS5913" s="9"/>
      <c r="AT5913" s="9"/>
      <c r="AU5913" s="9"/>
      <c r="AV5913" s="9"/>
      <c r="AW5913" s="9"/>
      <c r="AX5913" s="9"/>
      <c r="AY5913" s="9"/>
      <c r="AZ5913" s="9"/>
      <c r="BA5913" s="9"/>
      <c r="BB5913" s="9"/>
      <c r="BC5913" s="9"/>
      <c r="BD5913" s="9"/>
      <c r="BE5913" s="9"/>
      <c r="BF5913" s="9"/>
      <c r="BG5913" s="9"/>
      <c r="BH5913" s="9"/>
      <c r="BI5913" s="9"/>
      <c r="BJ5913" s="9"/>
      <c r="BK5913" s="9"/>
      <c r="BL5913" s="9"/>
      <c r="BM5913" s="9"/>
      <c r="BN5913" s="9"/>
      <c r="BO5913" s="9"/>
      <c r="BP5913" s="9"/>
      <c r="BQ5913" s="9"/>
      <c r="BT5913" s="9"/>
      <c r="BU5913" s="9"/>
      <c r="BX5913" s="9"/>
      <c r="BY5913" s="9"/>
      <c r="CB5913" s="9"/>
      <c r="CC5913" s="9"/>
      <c r="CF5913" s="9"/>
      <c r="CG5913" s="9"/>
      <c r="CJ5913" s="9"/>
      <c r="CK5913" s="9"/>
      <c r="CN5913" s="9"/>
      <c r="CO5913" s="9"/>
      <c r="CP5913" s="9"/>
      <c r="CQ5913" s="9"/>
      <c r="CR5913" s="9"/>
      <c r="CS5913" s="9"/>
      <c r="CT5913" s="9"/>
      <c r="CU5913" s="9"/>
      <c r="CV5913" s="9"/>
      <c r="CW5913" s="9"/>
      <c r="CX5913" s="9"/>
      <c r="CY5913" s="9"/>
      <c r="CZ5913" s="9"/>
      <c r="DA5913" s="9"/>
      <c r="DB5913" s="9"/>
      <c r="DC5913" s="9"/>
      <c r="DD5913" s="9"/>
      <c r="DE5913" s="9"/>
      <c r="DF5913" s="9"/>
      <c r="DG5913" s="9"/>
      <c r="DH5913" s="9"/>
      <c r="DI5913" s="9"/>
      <c r="DJ5913" s="9"/>
      <c r="DK5913" s="9"/>
      <c r="DL5913" s="9"/>
      <c r="DM5913" s="9"/>
      <c r="DN5913" s="9"/>
      <c r="DO5913" s="9"/>
      <c r="DP5913" s="9"/>
      <c r="DQ5913" s="9"/>
      <c r="DR5913" s="9"/>
      <c r="DS5913" s="9"/>
      <c r="DT5913" s="9"/>
      <c r="DU5913" s="9"/>
      <c r="DV5913" s="9"/>
      <c r="DW5913" s="9"/>
      <c r="DX5913" s="9"/>
      <c r="DY5913" s="9"/>
      <c r="DZ5913" s="9"/>
      <c r="EA5913" s="9"/>
    </row>
    <row r="5914" spans="2:131" ht="19.5" customHeight="1" x14ac:dyDescent="0.25">
      <c r="B5914" s="9"/>
      <c r="D5914" s="9"/>
      <c r="G5914" s="9"/>
      <c r="R5914" s="9"/>
      <c r="S5914" s="9"/>
      <c r="T5914" s="9"/>
      <c r="U5914" s="9"/>
      <c r="V5914" s="9"/>
      <c r="W5914" s="9"/>
      <c r="X5914" s="9"/>
      <c r="Y5914" s="9"/>
      <c r="Z5914" s="9"/>
      <c r="AA5914" s="9"/>
      <c r="AB5914" s="9"/>
      <c r="AC5914" s="9"/>
      <c r="AD5914" s="9"/>
      <c r="AE5914" s="9"/>
      <c r="AF5914" s="55"/>
      <c r="AG5914" s="55"/>
      <c r="AH5914" s="9"/>
      <c r="AI5914" s="9"/>
      <c r="AJ5914" s="9"/>
      <c r="AK5914" s="9"/>
      <c r="AL5914" s="9"/>
      <c r="AM5914" s="9"/>
      <c r="AN5914" s="9"/>
      <c r="AO5914" s="9"/>
      <c r="AP5914" s="9"/>
      <c r="AQ5914" s="9"/>
      <c r="AR5914" s="9"/>
      <c r="AS5914" s="9"/>
      <c r="AT5914" s="9"/>
      <c r="AU5914" s="9"/>
      <c r="AV5914" s="9"/>
      <c r="AW5914" s="9"/>
      <c r="AX5914" s="9"/>
      <c r="AY5914" s="9"/>
      <c r="AZ5914" s="9"/>
      <c r="BA5914" s="9"/>
      <c r="BB5914" s="9"/>
      <c r="BC5914" s="9"/>
      <c r="BD5914" s="9"/>
      <c r="BE5914" s="9"/>
      <c r="BF5914" s="9"/>
      <c r="BG5914" s="9"/>
      <c r="BH5914" s="9"/>
      <c r="BI5914" s="9"/>
      <c r="BJ5914" s="9"/>
      <c r="BK5914" s="9"/>
      <c r="BL5914" s="9"/>
      <c r="BM5914" s="9"/>
      <c r="BN5914" s="9"/>
      <c r="BO5914" s="9"/>
      <c r="BP5914" s="9"/>
      <c r="BQ5914" s="9"/>
      <c r="BT5914" s="9"/>
      <c r="BU5914" s="9"/>
      <c r="BX5914" s="9"/>
      <c r="BY5914" s="9"/>
      <c r="CB5914" s="9"/>
      <c r="CC5914" s="9"/>
      <c r="CF5914" s="9"/>
      <c r="CG5914" s="9"/>
      <c r="CJ5914" s="9"/>
      <c r="CK5914" s="9"/>
      <c r="CN5914" s="9"/>
      <c r="CO5914" s="9"/>
      <c r="CP5914" s="9"/>
      <c r="CQ5914" s="9"/>
      <c r="CR5914" s="9"/>
      <c r="CS5914" s="9"/>
      <c r="CT5914" s="9"/>
      <c r="CU5914" s="9"/>
      <c r="CV5914" s="9"/>
      <c r="CW5914" s="9"/>
      <c r="CX5914" s="9"/>
      <c r="CY5914" s="9"/>
      <c r="CZ5914" s="9"/>
      <c r="DA5914" s="9"/>
      <c r="DB5914" s="9"/>
      <c r="DC5914" s="9"/>
      <c r="DD5914" s="9"/>
      <c r="DE5914" s="9"/>
      <c r="DF5914" s="9"/>
      <c r="DG5914" s="9"/>
      <c r="DH5914" s="9"/>
      <c r="DI5914" s="9"/>
      <c r="DJ5914" s="9"/>
      <c r="DK5914" s="9"/>
      <c r="DL5914" s="9"/>
      <c r="DM5914" s="9"/>
      <c r="DN5914" s="9"/>
      <c r="DO5914" s="9"/>
      <c r="DP5914" s="9"/>
      <c r="DQ5914" s="9"/>
      <c r="DR5914" s="9"/>
      <c r="DS5914" s="9"/>
      <c r="DT5914" s="9"/>
      <c r="DU5914" s="9"/>
      <c r="DV5914" s="9"/>
      <c r="DW5914" s="9"/>
      <c r="DX5914" s="9"/>
      <c r="DY5914" s="9"/>
      <c r="DZ5914" s="9"/>
      <c r="EA5914" s="9"/>
    </row>
    <row r="5915" spans="2:131" ht="19.5" customHeight="1" x14ac:dyDescent="0.25">
      <c r="B5915" s="9"/>
      <c r="D5915" s="9"/>
      <c r="G5915" s="9"/>
      <c r="R5915" s="9"/>
      <c r="S5915" s="9"/>
      <c r="T5915" s="9"/>
      <c r="U5915" s="9"/>
      <c r="V5915" s="9"/>
      <c r="W5915" s="9"/>
      <c r="X5915" s="9"/>
      <c r="Y5915" s="9"/>
      <c r="Z5915" s="9"/>
      <c r="AA5915" s="9"/>
      <c r="AB5915" s="9"/>
      <c r="AC5915" s="9"/>
      <c r="AD5915" s="9"/>
      <c r="AE5915" s="9"/>
      <c r="AF5915" s="55"/>
      <c r="AG5915" s="55"/>
      <c r="AH5915" s="9"/>
      <c r="AI5915" s="9"/>
      <c r="AJ5915" s="9"/>
      <c r="AK5915" s="9"/>
      <c r="AL5915" s="9"/>
      <c r="AM5915" s="9"/>
      <c r="AN5915" s="9"/>
      <c r="AO5915" s="9"/>
      <c r="AP5915" s="9"/>
      <c r="AQ5915" s="9"/>
      <c r="AR5915" s="9"/>
      <c r="AS5915" s="9"/>
      <c r="AT5915" s="9"/>
      <c r="AU5915" s="9"/>
      <c r="AV5915" s="9"/>
      <c r="AW5915" s="9"/>
      <c r="AX5915" s="9"/>
      <c r="AY5915" s="9"/>
      <c r="AZ5915" s="9"/>
      <c r="BA5915" s="9"/>
      <c r="BB5915" s="9"/>
      <c r="BC5915" s="9"/>
      <c r="BD5915" s="9"/>
      <c r="BE5915" s="9"/>
      <c r="BF5915" s="9"/>
      <c r="BG5915" s="9"/>
      <c r="BH5915" s="9"/>
      <c r="BI5915" s="9"/>
      <c r="BJ5915" s="9"/>
      <c r="BK5915" s="9"/>
      <c r="BL5915" s="9"/>
      <c r="BM5915" s="9"/>
      <c r="BN5915" s="9"/>
      <c r="BO5915" s="9"/>
      <c r="BP5915" s="9"/>
      <c r="BQ5915" s="9"/>
      <c r="BT5915" s="9"/>
      <c r="BU5915" s="9"/>
      <c r="BX5915" s="9"/>
      <c r="BY5915" s="9"/>
      <c r="CB5915" s="9"/>
      <c r="CC5915" s="9"/>
      <c r="CF5915" s="9"/>
      <c r="CG5915" s="9"/>
      <c r="CJ5915" s="9"/>
      <c r="CK5915" s="9"/>
      <c r="CN5915" s="9"/>
      <c r="CO5915" s="9"/>
      <c r="CP5915" s="9"/>
      <c r="CQ5915" s="9"/>
      <c r="CR5915" s="9"/>
      <c r="CS5915" s="9"/>
      <c r="CT5915" s="9"/>
      <c r="CU5915" s="9"/>
      <c r="CV5915" s="9"/>
      <c r="CW5915" s="9"/>
      <c r="CX5915" s="9"/>
      <c r="CY5915" s="9"/>
      <c r="CZ5915" s="9"/>
      <c r="DA5915" s="9"/>
      <c r="DB5915" s="9"/>
      <c r="DC5915" s="9"/>
      <c r="DD5915" s="9"/>
      <c r="DE5915" s="9"/>
      <c r="DF5915" s="9"/>
      <c r="DG5915" s="9"/>
      <c r="DH5915" s="9"/>
      <c r="DI5915" s="9"/>
      <c r="DJ5915" s="9"/>
      <c r="DK5915" s="9"/>
      <c r="DL5915" s="9"/>
      <c r="DM5915" s="9"/>
      <c r="DN5915" s="9"/>
      <c r="DO5915" s="9"/>
      <c r="DP5915" s="9"/>
      <c r="DQ5915" s="9"/>
      <c r="DR5915" s="9"/>
      <c r="DS5915" s="9"/>
      <c r="DT5915" s="9"/>
      <c r="DU5915" s="9"/>
      <c r="DV5915" s="9"/>
      <c r="DW5915" s="9"/>
      <c r="DX5915" s="9"/>
      <c r="DY5915" s="9"/>
      <c r="DZ5915" s="9"/>
      <c r="EA5915" s="9"/>
    </row>
    <row r="5916" spans="2:131" ht="19.5" customHeight="1" x14ac:dyDescent="0.25">
      <c r="B5916" s="9"/>
      <c r="D5916" s="9"/>
      <c r="G5916" s="9"/>
      <c r="R5916" s="9"/>
      <c r="S5916" s="9"/>
      <c r="T5916" s="9"/>
      <c r="U5916" s="9"/>
      <c r="V5916" s="9"/>
      <c r="W5916" s="9"/>
      <c r="X5916" s="9"/>
      <c r="Y5916" s="9"/>
      <c r="Z5916" s="9"/>
      <c r="AA5916" s="9"/>
      <c r="AB5916" s="9"/>
      <c r="AC5916" s="9"/>
      <c r="AD5916" s="9"/>
      <c r="AE5916" s="9"/>
      <c r="AF5916" s="55"/>
      <c r="AG5916" s="55"/>
      <c r="AH5916" s="9"/>
      <c r="AI5916" s="9"/>
      <c r="AJ5916" s="9"/>
      <c r="AK5916" s="9"/>
      <c r="AL5916" s="9"/>
      <c r="AM5916" s="9"/>
      <c r="AN5916" s="9"/>
      <c r="AO5916" s="9"/>
      <c r="AP5916" s="9"/>
      <c r="AQ5916" s="9"/>
      <c r="AR5916" s="9"/>
      <c r="AS5916" s="9"/>
      <c r="AT5916" s="9"/>
      <c r="AU5916" s="9"/>
      <c r="AV5916" s="9"/>
      <c r="AW5916" s="9"/>
      <c r="AX5916" s="9"/>
      <c r="AY5916" s="9"/>
      <c r="AZ5916" s="9"/>
      <c r="BA5916" s="9"/>
      <c r="BB5916" s="9"/>
      <c r="BC5916" s="9"/>
      <c r="BD5916" s="9"/>
      <c r="BE5916" s="9"/>
      <c r="BF5916" s="9"/>
      <c r="BG5916" s="9"/>
      <c r="BH5916" s="9"/>
      <c r="BI5916" s="9"/>
      <c r="BJ5916" s="9"/>
      <c r="BK5916" s="9"/>
      <c r="BL5916" s="9"/>
      <c r="BM5916" s="9"/>
      <c r="BN5916" s="9"/>
      <c r="BO5916" s="9"/>
      <c r="BP5916" s="9"/>
      <c r="BQ5916" s="9"/>
      <c r="BT5916" s="9"/>
      <c r="BU5916" s="9"/>
      <c r="BX5916" s="9"/>
      <c r="BY5916" s="9"/>
      <c r="CB5916" s="9"/>
      <c r="CC5916" s="9"/>
      <c r="CF5916" s="9"/>
      <c r="CG5916" s="9"/>
      <c r="CJ5916" s="9"/>
      <c r="CK5916" s="9"/>
      <c r="CN5916" s="9"/>
      <c r="CO5916" s="9"/>
      <c r="CP5916" s="9"/>
      <c r="CQ5916" s="9"/>
      <c r="CR5916" s="9"/>
      <c r="CS5916" s="9"/>
      <c r="CT5916" s="9"/>
      <c r="CU5916" s="9"/>
      <c r="CV5916" s="9"/>
      <c r="CW5916" s="9"/>
      <c r="CX5916" s="9"/>
      <c r="CY5916" s="9"/>
      <c r="CZ5916" s="9"/>
      <c r="DA5916" s="9"/>
      <c r="DB5916" s="9"/>
      <c r="DC5916" s="9"/>
      <c r="DD5916" s="9"/>
      <c r="DE5916" s="9"/>
      <c r="DF5916" s="9"/>
      <c r="DG5916" s="9"/>
      <c r="DH5916" s="9"/>
      <c r="DI5916" s="9"/>
      <c r="DJ5916" s="9"/>
      <c r="DK5916" s="9"/>
      <c r="DL5916" s="9"/>
      <c r="DM5916" s="9"/>
      <c r="DN5916" s="9"/>
      <c r="DO5916" s="9"/>
      <c r="DP5916" s="9"/>
      <c r="DQ5916" s="9"/>
      <c r="DR5916" s="9"/>
      <c r="DS5916" s="9"/>
      <c r="DT5916" s="9"/>
      <c r="DU5916" s="9"/>
      <c r="DV5916" s="9"/>
      <c r="DW5916" s="9"/>
      <c r="DX5916" s="9"/>
      <c r="DY5916" s="9"/>
      <c r="DZ5916" s="9"/>
      <c r="EA5916" s="9"/>
    </row>
    <row r="5917" spans="2:131" ht="19.5" customHeight="1" x14ac:dyDescent="0.25">
      <c r="B5917" s="9"/>
      <c r="D5917" s="9"/>
      <c r="G5917" s="9"/>
      <c r="R5917" s="9"/>
      <c r="S5917" s="9"/>
      <c r="T5917" s="9"/>
      <c r="U5917" s="9"/>
      <c r="V5917" s="9"/>
      <c r="W5917" s="9"/>
      <c r="X5917" s="9"/>
      <c r="Y5917" s="9"/>
      <c r="Z5917" s="9"/>
      <c r="AA5917" s="9"/>
      <c r="AB5917" s="9"/>
      <c r="AC5917" s="9"/>
      <c r="AD5917" s="9"/>
      <c r="AE5917" s="9"/>
      <c r="AF5917" s="55"/>
      <c r="AG5917" s="55"/>
      <c r="AH5917" s="9"/>
      <c r="AI5917" s="9"/>
      <c r="AJ5917" s="9"/>
      <c r="AK5917" s="9"/>
      <c r="AL5917" s="9"/>
      <c r="AM5917" s="9"/>
      <c r="AN5917" s="9"/>
      <c r="AO5917" s="9"/>
      <c r="AP5917" s="9"/>
      <c r="AQ5917" s="9"/>
      <c r="AR5917" s="9"/>
      <c r="AS5917" s="9"/>
      <c r="AT5917" s="9"/>
      <c r="AU5917" s="9"/>
      <c r="AV5917" s="9"/>
      <c r="AW5917" s="9"/>
      <c r="AX5917" s="9"/>
      <c r="AY5917" s="9"/>
      <c r="AZ5917" s="9"/>
      <c r="BA5917" s="9"/>
      <c r="BB5917" s="9"/>
      <c r="BC5917" s="9"/>
      <c r="BD5917" s="9"/>
      <c r="BE5917" s="9"/>
      <c r="BF5917" s="9"/>
      <c r="BG5917" s="9"/>
      <c r="BH5917" s="9"/>
      <c r="BI5917" s="9"/>
      <c r="BJ5917" s="9"/>
      <c r="BK5917" s="9"/>
      <c r="BL5917" s="9"/>
      <c r="BM5917" s="9"/>
      <c r="BN5917" s="9"/>
      <c r="BO5917" s="9"/>
      <c r="BP5917" s="9"/>
      <c r="BQ5917" s="9"/>
      <c r="BT5917" s="9"/>
      <c r="BU5917" s="9"/>
      <c r="BX5917" s="9"/>
      <c r="BY5917" s="9"/>
      <c r="CB5917" s="9"/>
      <c r="CC5917" s="9"/>
      <c r="CF5917" s="9"/>
      <c r="CG5917" s="9"/>
      <c r="CJ5917" s="9"/>
      <c r="CK5917" s="9"/>
      <c r="CN5917" s="9"/>
      <c r="CO5917" s="9"/>
      <c r="CP5917" s="9"/>
      <c r="CQ5917" s="9"/>
      <c r="CR5917" s="9"/>
      <c r="CS5917" s="9"/>
      <c r="CT5917" s="9"/>
      <c r="CU5917" s="9"/>
      <c r="CV5917" s="9"/>
      <c r="CW5917" s="9"/>
      <c r="CX5917" s="9"/>
      <c r="CY5917" s="9"/>
      <c r="CZ5917" s="9"/>
      <c r="DA5917" s="9"/>
      <c r="DB5917" s="9"/>
      <c r="DC5917" s="9"/>
      <c r="DD5917" s="9"/>
      <c r="DE5917" s="9"/>
      <c r="DF5917" s="9"/>
      <c r="DG5917" s="9"/>
      <c r="DH5917" s="9"/>
      <c r="DI5917" s="9"/>
      <c r="DJ5917" s="9"/>
      <c r="DK5917" s="9"/>
      <c r="DL5917" s="9"/>
      <c r="DM5917" s="9"/>
      <c r="DN5917" s="9"/>
      <c r="DO5917" s="9"/>
      <c r="DP5917" s="9"/>
      <c r="DQ5917" s="9"/>
      <c r="DR5917" s="9"/>
      <c r="DS5917" s="9"/>
      <c r="DT5917" s="9"/>
      <c r="DU5917" s="9"/>
      <c r="DV5917" s="9"/>
      <c r="DW5917" s="9"/>
      <c r="DX5917" s="9"/>
      <c r="DY5917" s="9"/>
      <c r="DZ5917" s="9"/>
      <c r="EA5917" s="9"/>
    </row>
    <row r="5918" spans="2:131" ht="19.5" customHeight="1" x14ac:dyDescent="0.25">
      <c r="B5918" s="9"/>
      <c r="D5918" s="9"/>
      <c r="G5918" s="9"/>
      <c r="R5918" s="9"/>
      <c r="S5918" s="9"/>
      <c r="T5918" s="9"/>
      <c r="U5918" s="9"/>
      <c r="V5918" s="9"/>
      <c r="W5918" s="9"/>
      <c r="X5918" s="9"/>
      <c r="Y5918" s="9"/>
      <c r="Z5918" s="9"/>
      <c r="AA5918" s="9"/>
      <c r="AB5918" s="9"/>
      <c r="AC5918" s="9"/>
      <c r="AD5918" s="9"/>
      <c r="AE5918" s="9"/>
      <c r="AF5918" s="55"/>
      <c r="AG5918" s="55"/>
      <c r="AH5918" s="9"/>
      <c r="AI5918" s="9"/>
      <c r="AJ5918" s="9"/>
      <c r="AK5918" s="9"/>
      <c r="AL5918" s="9"/>
      <c r="AM5918" s="9"/>
      <c r="AN5918" s="9"/>
      <c r="AO5918" s="9"/>
      <c r="AP5918" s="9"/>
      <c r="AQ5918" s="9"/>
      <c r="AR5918" s="9"/>
      <c r="AS5918" s="9"/>
      <c r="AT5918" s="9"/>
      <c r="AU5918" s="9"/>
      <c r="AV5918" s="9"/>
      <c r="AW5918" s="9"/>
      <c r="AX5918" s="9"/>
      <c r="AY5918" s="9"/>
      <c r="AZ5918" s="9"/>
      <c r="BA5918" s="9"/>
      <c r="BB5918" s="9"/>
      <c r="BC5918" s="9"/>
      <c r="BD5918" s="9"/>
      <c r="BE5918" s="9"/>
      <c r="BF5918" s="9"/>
      <c r="BG5918" s="9"/>
      <c r="BH5918" s="9"/>
      <c r="BI5918" s="9"/>
      <c r="BJ5918" s="9"/>
      <c r="BK5918" s="9"/>
      <c r="BL5918" s="9"/>
      <c r="BM5918" s="9"/>
      <c r="BN5918" s="9"/>
      <c r="BO5918" s="9"/>
      <c r="BP5918" s="9"/>
      <c r="BQ5918" s="9"/>
      <c r="BT5918" s="9"/>
      <c r="BU5918" s="9"/>
      <c r="BX5918" s="9"/>
      <c r="BY5918" s="9"/>
      <c r="CB5918" s="9"/>
      <c r="CC5918" s="9"/>
      <c r="CF5918" s="9"/>
      <c r="CG5918" s="9"/>
      <c r="CJ5918" s="9"/>
      <c r="CK5918" s="9"/>
      <c r="CN5918" s="9"/>
      <c r="CO5918" s="9"/>
      <c r="CP5918" s="9"/>
      <c r="CQ5918" s="9"/>
      <c r="CR5918" s="9"/>
      <c r="CS5918" s="9"/>
      <c r="CT5918" s="9"/>
      <c r="CU5918" s="9"/>
      <c r="CV5918" s="9"/>
      <c r="CW5918" s="9"/>
      <c r="CX5918" s="9"/>
      <c r="CY5918" s="9"/>
      <c r="CZ5918" s="9"/>
      <c r="DA5918" s="9"/>
      <c r="DB5918" s="9"/>
      <c r="DC5918" s="9"/>
      <c r="DD5918" s="9"/>
      <c r="DE5918" s="9"/>
      <c r="DF5918" s="9"/>
      <c r="DG5918" s="9"/>
      <c r="DH5918" s="9"/>
      <c r="DI5918" s="9"/>
      <c r="DJ5918" s="9"/>
      <c r="DK5918" s="9"/>
      <c r="DL5918" s="9"/>
      <c r="DM5918" s="9"/>
      <c r="DN5918" s="9"/>
      <c r="DO5918" s="9"/>
      <c r="DP5918" s="9"/>
      <c r="DQ5918" s="9"/>
      <c r="DR5918" s="9"/>
      <c r="DS5918" s="9"/>
      <c r="DT5918" s="9"/>
      <c r="DU5918" s="9"/>
      <c r="DV5918" s="9"/>
      <c r="DW5918" s="9"/>
      <c r="DX5918" s="9"/>
      <c r="DY5918" s="9"/>
      <c r="DZ5918" s="9"/>
      <c r="EA5918" s="9"/>
    </row>
    <row r="5919" spans="2:131" ht="19.5" customHeight="1" x14ac:dyDescent="0.25">
      <c r="B5919" s="9"/>
      <c r="D5919" s="9"/>
      <c r="G5919" s="9"/>
      <c r="R5919" s="9"/>
      <c r="S5919" s="9"/>
      <c r="T5919" s="9"/>
      <c r="U5919" s="9"/>
      <c r="V5919" s="9"/>
      <c r="W5919" s="9"/>
      <c r="X5919" s="9"/>
      <c r="Y5919" s="9"/>
      <c r="Z5919" s="9"/>
      <c r="AA5919" s="9"/>
      <c r="AB5919" s="9"/>
      <c r="AC5919" s="9"/>
      <c r="AD5919" s="9"/>
      <c r="AE5919" s="9"/>
      <c r="AF5919" s="55"/>
      <c r="AG5919" s="55"/>
      <c r="AH5919" s="9"/>
      <c r="AI5919" s="9"/>
      <c r="AJ5919" s="9"/>
      <c r="AK5919" s="9"/>
      <c r="AL5919" s="9"/>
      <c r="AM5919" s="9"/>
      <c r="AN5919" s="9"/>
      <c r="AO5919" s="9"/>
      <c r="AP5919" s="9"/>
      <c r="AQ5919" s="9"/>
      <c r="AR5919" s="9"/>
      <c r="AS5919" s="9"/>
      <c r="AT5919" s="9"/>
      <c r="AU5919" s="9"/>
      <c r="AV5919" s="9"/>
      <c r="AW5919" s="9"/>
      <c r="AX5919" s="9"/>
      <c r="AY5919" s="9"/>
      <c r="AZ5919" s="9"/>
      <c r="BA5919" s="9"/>
      <c r="BB5919" s="9"/>
      <c r="BC5919" s="9"/>
      <c r="BD5919" s="9"/>
      <c r="BE5919" s="9"/>
      <c r="BF5919" s="9"/>
      <c r="BG5919" s="9"/>
      <c r="BH5919" s="9"/>
      <c r="BI5919" s="9"/>
      <c r="BJ5919" s="9"/>
      <c r="BK5919" s="9"/>
      <c r="BL5919" s="9"/>
      <c r="BM5919" s="9"/>
      <c r="BN5919" s="9"/>
      <c r="BO5919" s="9"/>
      <c r="BP5919" s="9"/>
      <c r="BQ5919" s="9"/>
      <c r="BT5919" s="9"/>
      <c r="BU5919" s="9"/>
      <c r="BX5919" s="9"/>
      <c r="BY5919" s="9"/>
      <c r="CB5919" s="9"/>
      <c r="CC5919" s="9"/>
      <c r="CF5919" s="9"/>
      <c r="CG5919" s="9"/>
      <c r="CJ5919" s="9"/>
      <c r="CK5919" s="9"/>
      <c r="CN5919" s="9"/>
      <c r="CO5919" s="9"/>
      <c r="CP5919" s="9"/>
      <c r="CQ5919" s="9"/>
      <c r="CR5919" s="9"/>
      <c r="CS5919" s="9"/>
      <c r="CT5919" s="9"/>
      <c r="CU5919" s="9"/>
      <c r="CV5919" s="9"/>
      <c r="CW5919" s="9"/>
      <c r="CX5919" s="9"/>
      <c r="CY5919" s="9"/>
      <c r="CZ5919" s="9"/>
      <c r="DA5919" s="9"/>
      <c r="DB5919" s="9"/>
      <c r="DC5919" s="9"/>
      <c r="DD5919" s="9"/>
      <c r="DE5919" s="9"/>
      <c r="DF5919" s="9"/>
      <c r="DG5919" s="9"/>
      <c r="DH5919" s="9"/>
      <c r="DI5919" s="9"/>
      <c r="DJ5919" s="9"/>
      <c r="DK5919" s="9"/>
      <c r="DL5919" s="9"/>
      <c r="DM5919" s="9"/>
      <c r="DN5919" s="9"/>
      <c r="DO5919" s="9"/>
      <c r="DP5919" s="9"/>
      <c r="DQ5919" s="9"/>
      <c r="DR5919" s="9"/>
      <c r="DS5919" s="9"/>
      <c r="DT5919" s="9"/>
      <c r="DU5919" s="9"/>
      <c r="DV5919" s="9"/>
      <c r="DW5919" s="9"/>
      <c r="DX5919" s="9"/>
      <c r="DY5919" s="9"/>
      <c r="DZ5919" s="9"/>
      <c r="EA5919" s="9"/>
    </row>
    <row r="5920" spans="2:131" ht="19.5" customHeight="1" x14ac:dyDescent="0.25">
      <c r="B5920" s="9"/>
      <c r="D5920" s="9"/>
      <c r="G5920" s="9"/>
      <c r="R5920" s="9"/>
      <c r="S5920" s="9"/>
      <c r="T5920" s="9"/>
      <c r="U5920" s="9"/>
      <c r="V5920" s="9"/>
      <c r="W5920" s="9"/>
      <c r="X5920" s="9"/>
      <c r="Y5920" s="9"/>
      <c r="Z5920" s="9"/>
      <c r="AA5920" s="9"/>
      <c r="AB5920" s="9"/>
      <c r="AC5920" s="9"/>
      <c r="AD5920" s="9"/>
      <c r="AE5920" s="9"/>
      <c r="AF5920" s="55"/>
      <c r="AG5920" s="55"/>
      <c r="AH5920" s="9"/>
      <c r="AI5920" s="9"/>
      <c r="AJ5920" s="9"/>
      <c r="AK5920" s="9"/>
      <c r="AL5920" s="9"/>
      <c r="AM5920" s="9"/>
      <c r="AN5920" s="9"/>
      <c r="AO5920" s="9"/>
      <c r="AP5920" s="9"/>
      <c r="AQ5920" s="9"/>
      <c r="AR5920" s="9"/>
      <c r="AS5920" s="9"/>
      <c r="AT5920" s="9"/>
      <c r="AU5920" s="9"/>
      <c r="AV5920" s="9"/>
      <c r="AW5920" s="9"/>
      <c r="AX5920" s="9"/>
      <c r="AY5920" s="9"/>
      <c r="AZ5920" s="9"/>
      <c r="BA5920" s="9"/>
      <c r="BB5920" s="9"/>
      <c r="BC5920" s="9"/>
      <c r="BD5920" s="9"/>
      <c r="BE5920" s="9"/>
      <c r="BF5920" s="9"/>
      <c r="BG5920" s="9"/>
      <c r="BH5920" s="9"/>
      <c r="BI5920" s="9"/>
      <c r="BJ5920" s="9"/>
      <c r="BK5920" s="9"/>
      <c r="BL5920" s="9"/>
      <c r="BM5920" s="9"/>
      <c r="BN5920" s="9"/>
      <c r="BO5920" s="9"/>
      <c r="BP5920" s="9"/>
      <c r="BQ5920" s="9"/>
      <c r="BT5920" s="9"/>
      <c r="BU5920" s="9"/>
      <c r="BX5920" s="9"/>
      <c r="BY5920" s="9"/>
      <c r="CB5920" s="9"/>
      <c r="CC5920" s="9"/>
      <c r="CF5920" s="9"/>
      <c r="CG5920" s="9"/>
      <c r="CJ5920" s="9"/>
      <c r="CK5920" s="9"/>
      <c r="CN5920" s="9"/>
      <c r="CO5920" s="9"/>
      <c r="CP5920" s="9"/>
      <c r="CQ5920" s="9"/>
      <c r="CR5920" s="9"/>
      <c r="CS5920" s="9"/>
      <c r="CT5920" s="9"/>
      <c r="CU5920" s="9"/>
      <c r="CV5920" s="9"/>
      <c r="CW5920" s="9"/>
      <c r="CX5920" s="9"/>
      <c r="CY5920" s="9"/>
      <c r="CZ5920" s="9"/>
      <c r="DA5920" s="9"/>
      <c r="DB5920" s="9"/>
      <c r="DC5920" s="9"/>
      <c r="DD5920" s="9"/>
      <c r="DE5920" s="9"/>
      <c r="DF5920" s="9"/>
      <c r="DG5920" s="9"/>
      <c r="DH5920" s="9"/>
      <c r="DI5920" s="9"/>
      <c r="DJ5920" s="9"/>
      <c r="DK5920" s="9"/>
      <c r="DL5920" s="9"/>
      <c r="DM5920" s="9"/>
      <c r="DN5920" s="9"/>
      <c r="DO5920" s="9"/>
      <c r="DP5920" s="9"/>
      <c r="DQ5920" s="9"/>
      <c r="DR5920" s="9"/>
      <c r="DS5920" s="9"/>
      <c r="DT5920" s="9"/>
      <c r="DU5920" s="9"/>
      <c r="DV5920" s="9"/>
      <c r="DW5920" s="9"/>
      <c r="DX5920" s="9"/>
      <c r="DY5920" s="9"/>
      <c r="DZ5920" s="9"/>
      <c r="EA5920" s="9"/>
    </row>
    <row r="5921" spans="2:131" ht="19.5" customHeight="1" x14ac:dyDescent="0.25">
      <c r="B5921" s="9"/>
      <c r="D5921" s="9"/>
      <c r="G5921" s="9"/>
      <c r="R5921" s="9"/>
      <c r="S5921" s="9"/>
      <c r="T5921" s="9"/>
      <c r="U5921" s="9"/>
      <c r="V5921" s="9"/>
      <c r="W5921" s="9"/>
      <c r="X5921" s="9"/>
      <c r="Y5921" s="9"/>
      <c r="Z5921" s="9"/>
      <c r="AA5921" s="9"/>
      <c r="AB5921" s="9"/>
      <c r="AC5921" s="9"/>
      <c r="AD5921" s="9"/>
      <c r="AE5921" s="9"/>
      <c r="AF5921" s="55"/>
      <c r="AG5921" s="55"/>
      <c r="AH5921" s="9"/>
      <c r="AI5921" s="9"/>
      <c r="AJ5921" s="9"/>
      <c r="AK5921" s="9"/>
      <c r="AL5921" s="9"/>
      <c r="AM5921" s="9"/>
      <c r="AN5921" s="9"/>
      <c r="AO5921" s="9"/>
      <c r="AP5921" s="9"/>
      <c r="AQ5921" s="9"/>
      <c r="AR5921" s="9"/>
      <c r="AS5921" s="9"/>
      <c r="AT5921" s="9"/>
      <c r="AU5921" s="9"/>
      <c r="AV5921" s="9"/>
      <c r="AW5921" s="9"/>
      <c r="AX5921" s="9"/>
      <c r="AY5921" s="9"/>
      <c r="AZ5921" s="9"/>
      <c r="BA5921" s="9"/>
      <c r="BB5921" s="9"/>
      <c r="BC5921" s="9"/>
      <c r="BD5921" s="9"/>
      <c r="BE5921" s="9"/>
      <c r="BF5921" s="9"/>
      <c r="BG5921" s="9"/>
      <c r="BH5921" s="9"/>
      <c r="BI5921" s="9"/>
      <c r="BJ5921" s="9"/>
      <c r="BK5921" s="9"/>
      <c r="BL5921" s="9"/>
      <c r="BM5921" s="9"/>
      <c r="BN5921" s="9"/>
      <c r="BO5921" s="9"/>
      <c r="BP5921" s="9"/>
      <c r="BQ5921" s="9"/>
      <c r="BT5921" s="9"/>
      <c r="BU5921" s="9"/>
      <c r="BX5921" s="9"/>
      <c r="BY5921" s="9"/>
      <c r="CB5921" s="9"/>
      <c r="CC5921" s="9"/>
      <c r="CF5921" s="9"/>
      <c r="CG5921" s="9"/>
      <c r="CJ5921" s="9"/>
      <c r="CK5921" s="9"/>
      <c r="CN5921" s="9"/>
      <c r="CO5921" s="9"/>
      <c r="CP5921" s="9"/>
      <c r="CQ5921" s="9"/>
      <c r="CR5921" s="9"/>
      <c r="CS5921" s="9"/>
      <c r="CT5921" s="9"/>
      <c r="CU5921" s="9"/>
      <c r="CV5921" s="9"/>
      <c r="CW5921" s="9"/>
      <c r="CX5921" s="9"/>
      <c r="CY5921" s="9"/>
      <c r="CZ5921" s="9"/>
      <c r="DA5921" s="9"/>
      <c r="DB5921" s="9"/>
      <c r="DC5921" s="9"/>
      <c r="DD5921" s="9"/>
      <c r="DE5921" s="9"/>
      <c r="DF5921" s="9"/>
      <c r="DG5921" s="9"/>
      <c r="DH5921" s="9"/>
      <c r="DI5921" s="9"/>
      <c r="DJ5921" s="9"/>
      <c r="DK5921" s="9"/>
      <c r="DL5921" s="9"/>
      <c r="DM5921" s="9"/>
      <c r="DN5921" s="9"/>
      <c r="DO5921" s="9"/>
      <c r="DP5921" s="9"/>
      <c r="DQ5921" s="9"/>
      <c r="DR5921" s="9"/>
      <c r="DS5921" s="9"/>
      <c r="DT5921" s="9"/>
      <c r="DU5921" s="9"/>
      <c r="DV5921" s="9"/>
      <c r="DW5921" s="9"/>
      <c r="DX5921" s="9"/>
      <c r="DY5921" s="9"/>
      <c r="DZ5921" s="9"/>
      <c r="EA5921" s="9"/>
    </row>
    <row r="5922" spans="2:131" ht="19.5" customHeight="1" x14ac:dyDescent="0.25">
      <c r="B5922" s="9"/>
      <c r="D5922" s="9"/>
      <c r="G5922" s="9"/>
      <c r="R5922" s="9"/>
      <c r="S5922" s="9"/>
      <c r="T5922" s="9"/>
      <c r="U5922" s="9"/>
      <c r="V5922" s="9"/>
      <c r="W5922" s="9"/>
      <c r="X5922" s="9"/>
      <c r="Y5922" s="9"/>
      <c r="Z5922" s="9"/>
      <c r="AA5922" s="9"/>
      <c r="AB5922" s="9"/>
      <c r="AC5922" s="9"/>
      <c r="AD5922" s="9"/>
      <c r="AE5922" s="9"/>
      <c r="AF5922" s="55"/>
      <c r="AG5922" s="55"/>
      <c r="AH5922" s="9"/>
      <c r="AI5922" s="9"/>
      <c r="AJ5922" s="9"/>
      <c r="AK5922" s="9"/>
      <c r="AL5922" s="9"/>
      <c r="AM5922" s="9"/>
      <c r="AN5922" s="9"/>
      <c r="AO5922" s="9"/>
      <c r="AP5922" s="9"/>
      <c r="AQ5922" s="9"/>
      <c r="AR5922" s="9"/>
      <c r="AS5922" s="9"/>
      <c r="AT5922" s="9"/>
      <c r="AU5922" s="9"/>
      <c r="AV5922" s="9"/>
      <c r="AW5922" s="9"/>
      <c r="AX5922" s="9"/>
      <c r="AY5922" s="9"/>
      <c r="AZ5922" s="9"/>
      <c r="BA5922" s="9"/>
      <c r="BB5922" s="9"/>
      <c r="BC5922" s="9"/>
      <c r="BD5922" s="9"/>
      <c r="BE5922" s="9"/>
      <c r="BF5922" s="9"/>
      <c r="BG5922" s="9"/>
      <c r="BH5922" s="9"/>
      <c r="BI5922" s="9"/>
      <c r="BJ5922" s="9"/>
      <c r="BK5922" s="9"/>
      <c r="BL5922" s="9"/>
      <c r="BM5922" s="9"/>
      <c r="BN5922" s="9"/>
      <c r="BO5922" s="9"/>
      <c r="BP5922" s="9"/>
      <c r="BQ5922" s="9"/>
      <c r="BT5922" s="9"/>
      <c r="BU5922" s="9"/>
      <c r="BX5922" s="9"/>
      <c r="BY5922" s="9"/>
      <c r="CB5922" s="9"/>
      <c r="CC5922" s="9"/>
      <c r="CF5922" s="9"/>
      <c r="CG5922" s="9"/>
      <c r="CJ5922" s="9"/>
      <c r="CK5922" s="9"/>
      <c r="CN5922" s="9"/>
      <c r="CO5922" s="9"/>
      <c r="CP5922" s="9"/>
      <c r="CQ5922" s="9"/>
      <c r="CR5922" s="9"/>
      <c r="CS5922" s="9"/>
      <c r="CT5922" s="9"/>
      <c r="CU5922" s="9"/>
      <c r="CV5922" s="9"/>
      <c r="CW5922" s="9"/>
      <c r="CX5922" s="9"/>
      <c r="CY5922" s="9"/>
      <c r="CZ5922" s="9"/>
      <c r="DA5922" s="9"/>
      <c r="DB5922" s="9"/>
      <c r="DC5922" s="9"/>
      <c r="DD5922" s="9"/>
      <c r="DE5922" s="9"/>
      <c r="DF5922" s="9"/>
      <c r="DG5922" s="9"/>
      <c r="DH5922" s="9"/>
      <c r="DI5922" s="9"/>
      <c r="DJ5922" s="9"/>
      <c r="DK5922" s="9"/>
      <c r="DL5922" s="9"/>
      <c r="DM5922" s="9"/>
      <c r="DN5922" s="9"/>
      <c r="DO5922" s="9"/>
      <c r="DP5922" s="9"/>
      <c r="DQ5922" s="9"/>
      <c r="DR5922" s="9"/>
      <c r="DS5922" s="9"/>
      <c r="DT5922" s="9"/>
      <c r="DU5922" s="9"/>
      <c r="DV5922" s="9"/>
      <c r="DW5922" s="9"/>
      <c r="DX5922" s="9"/>
      <c r="DY5922" s="9"/>
      <c r="DZ5922" s="9"/>
      <c r="EA5922" s="9"/>
    </row>
    <row r="5923" spans="2:131" ht="19.5" customHeight="1" x14ac:dyDescent="0.25">
      <c r="B5923" s="9"/>
      <c r="D5923" s="9"/>
      <c r="G5923" s="9"/>
      <c r="R5923" s="9"/>
      <c r="S5923" s="9"/>
      <c r="T5923" s="9"/>
      <c r="U5923" s="9"/>
      <c r="V5923" s="9"/>
      <c r="W5923" s="9"/>
      <c r="X5923" s="9"/>
      <c r="Y5923" s="9"/>
      <c r="Z5923" s="9"/>
      <c r="AA5923" s="9"/>
      <c r="AB5923" s="9"/>
      <c r="AC5923" s="9"/>
      <c r="AD5923" s="9"/>
      <c r="AE5923" s="9"/>
      <c r="AF5923" s="55"/>
      <c r="AG5923" s="55"/>
      <c r="AH5923" s="9"/>
      <c r="AI5923" s="9"/>
      <c r="AJ5923" s="9"/>
      <c r="AK5923" s="9"/>
      <c r="AL5923" s="9"/>
      <c r="AM5923" s="9"/>
      <c r="AN5923" s="9"/>
      <c r="AO5923" s="9"/>
      <c r="AP5923" s="9"/>
      <c r="AQ5923" s="9"/>
      <c r="AR5923" s="9"/>
      <c r="AS5923" s="9"/>
      <c r="AT5923" s="9"/>
      <c r="AU5923" s="9"/>
      <c r="AV5923" s="9"/>
      <c r="AW5923" s="9"/>
      <c r="AX5923" s="9"/>
      <c r="AY5923" s="9"/>
      <c r="AZ5923" s="9"/>
      <c r="BA5923" s="9"/>
      <c r="BB5923" s="9"/>
      <c r="BC5923" s="9"/>
      <c r="BD5923" s="9"/>
      <c r="BE5923" s="9"/>
      <c r="BF5923" s="9"/>
      <c r="BG5923" s="9"/>
      <c r="BH5923" s="9"/>
      <c r="BI5923" s="9"/>
      <c r="BJ5923" s="9"/>
      <c r="BK5923" s="9"/>
      <c r="BL5923" s="9"/>
      <c r="BM5923" s="9"/>
      <c r="BN5923" s="9"/>
      <c r="BO5923" s="9"/>
      <c r="BP5923" s="9"/>
      <c r="BQ5923" s="9"/>
      <c r="BT5923" s="9"/>
      <c r="BU5923" s="9"/>
      <c r="BX5923" s="9"/>
      <c r="BY5923" s="9"/>
      <c r="CB5923" s="9"/>
      <c r="CC5923" s="9"/>
      <c r="CF5923" s="9"/>
      <c r="CG5923" s="9"/>
      <c r="CJ5923" s="9"/>
      <c r="CK5923" s="9"/>
      <c r="CN5923" s="9"/>
      <c r="CO5923" s="9"/>
      <c r="CP5923" s="9"/>
      <c r="CQ5923" s="9"/>
      <c r="CR5923" s="9"/>
      <c r="CS5923" s="9"/>
      <c r="CT5923" s="9"/>
      <c r="CU5923" s="9"/>
      <c r="CV5923" s="9"/>
      <c r="CW5923" s="9"/>
      <c r="CX5923" s="9"/>
      <c r="CY5923" s="9"/>
      <c r="CZ5923" s="9"/>
      <c r="DA5923" s="9"/>
      <c r="DB5923" s="9"/>
      <c r="DC5923" s="9"/>
      <c r="DD5923" s="9"/>
      <c r="DE5923" s="9"/>
      <c r="DF5923" s="9"/>
      <c r="DG5923" s="9"/>
      <c r="DH5923" s="9"/>
      <c r="DI5923" s="9"/>
      <c r="DJ5923" s="9"/>
      <c r="DK5923" s="9"/>
      <c r="DL5923" s="9"/>
      <c r="DM5923" s="9"/>
      <c r="DN5923" s="9"/>
      <c r="DO5923" s="9"/>
      <c r="DP5923" s="9"/>
      <c r="DQ5923" s="9"/>
      <c r="DR5923" s="9"/>
      <c r="DS5923" s="9"/>
      <c r="DT5923" s="9"/>
      <c r="DU5923" s="9"/>
      <c r="DV5923" s="9"/>
      <c r="DW5923" s="9"/>
      <c r="DX5923" s="9"/>
      <c r="DY5923" s="9"/>
      <c r="DZ5923" s="9"/>
      <c r="EA5923" s="9"/>
    </row>
    <row r="5924" spans="2:131" ht="19.5" customHeight="1" x14ac:dyDescent="0.25">
      <c r="B5924" s="9"/>
      <c r="D5924" s="9"/>
      <c r="G5924" s="9"/>
      <c r="R5924" s="9"/>
      <c r="S5924" s="9"/>
      <c r="T5924" s="9"/>
      <c r="U5924" s="9"/>
      <c r="V5924" s="9"/>
      <c r="W5924" s="9"/>
      <c r="X5924" s="9"/>
      <c r="Y5924" s="9"/>
      <c r="Z5924" s="9"/>
      <c r="AA5924" s="9"/>
      <c r="AB5924" s="9"/>
      <c r="AC5924" s="9"/>
      <c r="AD5924" s="9"/>
      <c r="AE5924" s="9"/>
      <c r="AF5924" s="55"/>
      <c r="AG5924" s="55"/>
      <c r="AH5924" s="9"/>
      <c r="AI5924" s="9"/>
      <c r="AJ5924" s="9"/>
      <c r="AK5924" s="9"/>
      <c r="AL5924" s="9"/>
      <c r="AM5924" s="9"/>
      <c r="AN5924" s="9"/>
      <c r="AO5924" s="9"/>
      <c r="AP5924" s="9"/>
      <c r="AQ5924" s="9"/>
      <c r="AR5924" s="9"/>
      <c r="AS5924" s="9"/>
      <c r="AT5924" s="9"/>
      <c r="AU5924" s="9"/>
      <c r="AV5924" s="9"/>
      <c r="AW5924" s="9"/>
      <c r="AX5924" s="9"/>
      <c r="AY5924" s="9"/>
      <c r="AZ5924" s="9"/>
      <c r="BA5924" s="9"/>
      <c r="BB5924" s="9"/>
      <c r="BC5924" s="9"/>
      <c r="BD5924" s="9"/>
      <c r="BE5924" s="9"/>
      <c r="BF5924" s="9"/>
      <c r="BG5924" s="9"/>
      <c r="BH5924" s="9"/>
      <c r="BI5924" s="9"/>
      <c r="BJ5924" s="9"/>
      <c r="BK5924" s="9"/>
      <c r="BL5924" s="9"/>
      <c r="BM5924" s="9"/>
      <c r="BN5924" s="9"/>
      <c r="BO5924" s="9"/>
      <c r="BP5924" s="9"/>
      <c r="BQ5924" s="9"/>
      <c r="BT5924" s="9"/>
      <c r="BU5924" s="9"/>
      <c r="BX5924" s="9"/>
      <c r="BY5924" s="9"/>
      <c r="CB5924" s="9"/>
      <c r="CC5924" s="9"/>
      <c r="CF5924" s="9"/>
      <c r="CG5924" s="9"/>
      <c r="CJ5924" s="9"/>
      <c r="CK5924" s="9"/>
      <c r="CN5924" s="9"/>
      <c r="CO5924" s="9"/>
      <c r="CP5924" s="9"/>
      <c r="CQ5924" s="9"/>
      <c r="CR5924" s="9"/>
      <c r="CS5924" s="9"/>
      <c r="CT5924" s="9"/>
      <c r="CU5924" s="9"/>
      <c r="CV5924" s="9"/>
      <c r="CW5924" s="9"/>
      <c r="CX5924" s="9"/>
      <c r="CY5924" s="9"/>
      <c r="CZ5924" s="9"/>
      <c r="DA5924" s="9"/>
      <c r="DB5924" s="9"/>
      <c r="DC5924" s="9"/>
      <c r="DD5924" s="9"/>
      <c r="DE5924" s="9"/>
      <c r="DF5924" s="9"/>
      <c r="DG5924" s="9"/>
      <c r="DH5924" s="9"/>
      <c r="DI5924" s="9"/>
      <c r="DJ5924" s="9"/>
      <c r="DK5924" s="9"/>
      <c r="DL5924" s="9"/>
      <c r="DM5924" s="9"/>
      <c r="DN5924" s="9"/>
      <c r="DO5924" s="9"/>
      <c r="DP5924" s="9"/>
      <c r="DQ5924" s="9"/>
      <c r="DR5924" s="9"/>
      <c r="DS5924" s="9"/>
      <c r="DT5924" s="9"/>
      <c r="DU5924" s="9"/>
      <c r="DV5924" s="9"/>
      <c r="DW5924" s="9"/>
      <c r="DX5924" s="9"/>
      <c r="DY5924" s="9"/>
      <c r="DZ5924" s="9"/>
      <c r="EA5924" s="9"/>
    </row>
    <row r="5925" spans="2:131" ht="19.5" customHeight="1" x14ac:dyDescent="0.25">
      <c r="B5925" s="9"/>
      <c r="D5925" s="9"/>
      <c r="G5925" s="9"/>
      <c r="R5925" s="9"/>
      <c r="S5925" s="9"/>
      <c r="T5925" s="9"/>
      <c r="U5925" s="9"/>
      <c r="V5925" s="9"/>
      <c r="W5925" s="9"/>
      <c r="X5925" s="9"/>
      <c r="Y5925" s="9"/>
      <c r="Z5925" s="9"/>
      <c r="AA5925" s="9"/>
      <c r="AB5925" s="9"/>
      <c r="AC5925" s="9"/>
      <c r="AD5925" s="9"/>
      <c r="AE5925" s="9"/>
      <c r="AF5925" s="55"/>
      <c r="AG5925" s="55"/>
      <c r="AH5925" s="9"/>
      <c r="AI5925" s="9"/>
      <c r="AJ5925" s="9"/>
      <c r="AK5925" s="9"/>
      <c r="AL5925" s="9"/>
      <c r="AM5925" s="9"/>
      <c r="AN5925" s="9"/>
      <c r="AO5925" s="9"/>
      <c r="AP5925" s="9"/>
      <c r="AQ5925" s="9"/>
      <c r="AR5925" s="9"/>
      <c r="AS5925" s="9"/>
      <c r="AT5925" s="9"/>
      <c r="AU5925" s="9"/>
      <c r="AV5925" s="9"/>
      <c r="AW5925" s="9"/>
      <c r="AX5925" s="9"/>
      <c r="AY5925" s="9"/>
      <c r="AZ5925" s="9"/>
      <c r="BA5925" s="9"/>
      <c r="BB5925" s="9"/>
      <c r="BC5925" s="9"/>
      <c r="BD5925" s="9"/>
      <c r="BE5925" s="9"/>
      <c r="BF5925" s="9"/>
      <c r="BG5925" s="9"/>
      <c r="BH5925" s="9"/>
      <c r="BI5925" s="9"/>
      <c r="BJ5925" s="9"/>
      <c r="BK5925" s="9"/>
      <c r="BL5925" s="9"/>
      <c r="BM5925" s="9"/>
      <c r="BN5925" s="9"/>
      <c r="BO5925" s="9"/>
      <c r="BP5925" s="9"/>
      <c r="BQ5925" s="9"/>
      <c r="BT5925" s="9"/>
      <c r="BU5925" s="9"/>
      <c r="BX5925" s="9"/>
      <c r="BY5925" s="9"/>
      <c r="CB5925" s="9"/>
      <c r="CC5925" s="9"/>
      <c r="CF5925" s="9"/>
      <c r="CG5925" s="9"/>
      <c r="CJ5925" s="9"/>
      <c r="CK5925" s="9"/>
      <c r="CN5925" s="9"/>
      <c r="CO5925" s="9"/>
      <c r="CP5925" s="9"/>
      <c r="CQ5925" s="9"/>
      <c r="CR5925" s="9"/>
      <c r="CS5925" s="9"/>
      <c r="CT5925" s="9"/>
      <c r="CU5925" s="9"/>
      <c r="CV5925" s="9"/>
      <c r="CW5925" s="9"/>
      <c r="CX5925" s="9"/>
      <c r="CY5925" s="9"/>
      <c r="CZ5925" s="9"/>
      <c r="DA5925" s="9"/>
      <c r="DB5925" s="9"/>
      <c r="DC5925" s="9"/>
      <c r="DD5925" s="9"/>
      <c r="DE5925" s="9"/>
      <c r="DF5925" s="9"/>
      <c r="DG5925" s="9"/>
      <c r="DH5925" s="9"/>
      <c r="DI5925" s="9"/>
      <c r="DJ5925" s="9"/>
      <c r="DK5925" s="9"/>
      <c r="DL5925" s="9"/>
      <c r="DM5925" s="9"/>
      <c r="DN5925" s="9"/>
      <c r="DO5925" s="9"/>
      <c r="DP5925" s="9"/>
      <c r="DQ5925" s="9"/>
      <c r="DR5925" s="9"/>
      <c r="DS5925" s="9"/>
      <c r="DT5925" s="9"/>
      <c r="DU5925" s="9"/>
      <c r="DV5925" s="9"/>
      <c r="DW5925" s="9"/>
      <c r="DX5925" s="9"/>
      <c r="DY5925" s="9"/>
      <c r="DZ5925" s="9"/>
      <c r="EA5925" s="9"/>
    </row>
    <row r="5926" spans="2:131" ht="19.5" customHeight="1" x14ac:dyDescent="0.25">
      <c r="B5926" s="9"/>
      <c r="D5926" s="9"/>
      <c r="G5926" s="9"/>
      <c r="R5926" s="9"/>
      <c r="S5926" s="9"/>
      <c r="T5926" s="9"/>
      <c r="U5926" s="9"/>
      <c r="V5926" s="9"/>
      <c r="W5926" s="9"/>
      <c r="X5926" s="9"/>
      <c r="Y5926" s="9"/>
      <c r="Z5926" s="9"/>
      <c r="AA5926" s="9"/>
      <c r="AB5926" s="9"/>
      <c r="AC5926" s="9"/>
      <c r="AD5926" s="9"/>
      <c r="AE5926" s="9"/>
      <c r="AF5926" s="55"/>
      <c r="AG5926" s="55"/>
      <c r="AH5926" s="9"/>
      <c r="AI5926" s="9"/>
      <c r="AJ5926" s="9"/>
      <c r="AK5926" s="9"/>
      <c r="AL5926" s="9"/>
      <c r="AM5926" s="9"/>
      <c r="AN5926" s="9"/>
      <c r="AO5926" s="9"/>
      <c r="AP5926" s="9"/>
      <c r="AQ5926" s="9"/>
      <c r="AR5926" s="9"/>
      <c r="AS5926" s="9"/>
      <c r="AT5926" s="9"/>
      <c r="AU5926" s="9"/>
      <c r="AV5926" s="9"/>
      <c r="AW5926" s="9"/>
      <c r="AX5926" s="9"/>
      <c r="AY5926" s="9"/>
      <c r="AZ5926" s="9"/>
      <c r="BA5926" s="9"/>
      <c r="BB5926" s="9"/>
      <c r="BC5926" s="9"/>
      <c r="BD5926" s="9"/>
      <c r="BE5926" s="9"/>
      <c r="BF5926" s="9"/>
      <c r="BG5926" s="9"/>
      <c r="BH5926" s="9"/>
      <c r="BI5926" s="9"/>
      <c r="BJ5926" s="9"/>
      <c r="BK5926" s="9"/>
      <c r="BL5926" s="9"/>
      <c r="BM5926" s="9"/>
      <c r="BN5926" s="9"/>
      <c r="BO5926" s="9"/>
      <c r="BP5926" s="9"/>
      <c r="BQ5926" s="9"/>
      <c r="BT5926" s="9"/>
      <c r="BU5926" s="9"/>
      <c r="BX5926" s="9"/>
      <c r="BY5926" s="9"/>
      <c r="CB5926" s="9"/>
      <c r="CC5926" s="9"/>
      <c r="CF5926" s="9"/>
      <c r="CG5926" s="9"/>
      <c r="CJ5926" s="9"/>
      <c r="CK5926" s="9"/>
      <c r="CN5926" s="9"/>
      <c r="CO5926" s="9"/>
      <c r="CP5926" s="9"/>
      <c r="CQ5926" s="9"/>
      <c r="CR5926" s="9"/>
      <c r="CS5926" s="9"/>
      <c r="CT5926" s="9"/>
      <c r="CU5926" s="9"/>
      <c r="CV5926" s="9"/>
      <c r="CW5926" s="9"/>
      <c r="CX5926" s="9"/>
      <c r="CY5926" s="9"/>
      <c r="CZ5926" s="9"/>
      <c r="DA5926" s="9"/>
      <c r="DB5926" s="9"/>
      <c r="DC5926" s="9"/>
      <c r="DD5926" s="9"/>
      <c r="DE5926" s="9"/>
      <c r="DF5926" s="9"/>
      <c r="DG5926" s="9"/>
      <c r="DH5926" s="9"/>
      <c r="DI5926" s="9"/>
      <c r="DJ5926" s="9"/>
      <c r="DK5926" s="9"/>
      <c r="DL5926" s="9"/>
      <c r="DM5926" s="9"/>
      <c r="DN5926" s="9"/>
      <c r="DO5926" s="9"/>
      <c r="DP5926" s="9"/>
      <c r="DQ5926" s="9"/>
      <c r="DR5926" s="9"/>
      <c r="DS5926" s="9"/>
      <c r="DT5926" s="9"/>
      <c r="DU5926" s="9"/>
      <c r="DV5926" s="9"/>
      <c r="DW5926" s="9"/>
      <c r="DX5926" s="9"/>
      <c r="DY5926" s="9"/>
      <c r="DZ5926" s="9"/>
      <c r="EA5926" s="9"/>
    </row>
    <row r="5927" spans="2:131" ht="19.5" customHeight="1" x14ac:dyDescent="0.25">
      <c r="B5927" s="9"/>
      <c r="D5927" s="9"/>
      <c r="G5927" s="9"/>
      <c r="R5927" s="9"/>
      <c r="S5927" s="9"/>
      <c r="T5927" s="9"/>
      <c r="U5927" s="9"/>
      <c r="V5927" s="9"/>
      <c r="W5927" s="9"/>
      <c r="X5927" s="9"/>
      <c r="Y5927" s="9"/>
      <c r="Z5927" s="9"/>
      <c r="AA5927" s="9"/>
      <c r="AB5927" s="9"/>
      <c r="AC5927" s="9"/>
      <c r="AD5927" s="9"/>
      <c r="AE5927" s="9"/>
      <c r="AF5927" s="55"/>
      <c r="AG5927" s="55"/>
      <c r="AH5927" s="9"/>
      <c r="AI5927" s="9"/>
      <c r="AJ5927" s="9"/>
      <c r="AK5927" s="9"/>
      <c r="AL5927" s="9"/>
      <c r="AM5927" s="9"/>
      <c r="AN5927" s="9"/>
      <c r="AO5927" s="9"/>
      <c r="AP5927" s="9"/>
      <c r="AQ5927" s="9"/>
      <c r="AR5927" s="9"/>
      <c r="AS5927" s="9"/>
      <c r="AT5927" s="9"/>
      <c r="AU5927" s="9"/>
      <c r="AV5927" s="9"/>
      <c r="AW5927" s="9"/>
      <c r="AX5927" s="9"/>
      <c r="AY5927" s="9"/>
      <c r="AZ5927" s="9"/>
      <c r="BA5927" s="9"/>
      <c r="BB5927" s="9"/>
      <c r="BC5927" s="9"/>
      <c r="BD5927" s="9"/>
      <c r="BE5927" s="9"/>
      <c r="BF5927" s="9"/>
      <c r="BG5927" s="9"/>
      <c r="BH5927" s="9"/>
      <c r="BI5927" s="9"/>
      <c r="BJ5927" s="9"/>
      <c r="BK5927" s="9"/>
      <c r="BL5927" s="9"/>
      <c r="BM5927" s="9"/>
      <c r="BN5927" s="9"/>
      <c r="BO5927" s="9"/>
      <c r="BP5927" s="9"/>
      <c r="BQ5927" s="9"/>
      <c r="BT5927" s="9"/>
      <c r="BU5927" s="9"/>
      <c r="BX5927" s="9"/>
      <c r="BY5927" s="9"/>
      <c r="CB5927" s="9"/>
      <c r="CC5927" s="9"/>
      <c r="CF5927" s="9"/>
      <c r="CG5927" s="9"/>
      <c r="CJ5927" s="9"/>
      <c r="CK5927" s="9"/>
      <c r="CN5927" s="9"/>
      <c r="CO5927" s="9"/>
      <c r="CP5927" s="9"/>
      <c r="CQ5927" s="9"/>
      <c r="CR5927" s="9"/>
      <c r="CS5927" s="9"/>
      <c r="CT5927" s="9"/>
      <c r="CU5927" s="9"/>
      <c r="CV5927" s="9"/>
      <c r="CW5927" s="9"/>
      <c r="CX5927" s="9"/>
      <c r="CY5927" s="9"/>
      <c r="CZ5927" s="9"/>
      <c r="DA5927" s="9"/>
      <c r="DB5927" s="9"/>
      <c r="DC5927" s="9"/>
      <c r="DD5927" s="9"/>
      <c r="DE5927" s="9"/>
      <c r="DF5927" s="9"/>
      <c r="DG5927" s="9"/>
      <c r="DH5927" s="9"/>
      <c r="DI5927" s="9"/>
      <c r="DJ5927" s="9"/>
      <c r="DK5927" s="9"/>
      <c r="DL5927" s="9"/>
      <c r="DM5927" s="9"/>
      <c r="DN5927" s="9"/>
      <c r="DO5927" s="9"/>
      <c r="DP5927" s="9"/>
      <c r="DQ5927" s="9"/>
      <c r="DR5927" s="9"/>
      <c r="DS5927" s="9"/>
      <c r="DT5927" s="9"/>
      <c r="DU5927" s="9"/>
      <c r="DV5927" s="9"/>
      <c r="DW5927" s="9"/>
      <c r="DX5927" s="9"/>
      <c r="DY5927" s="9"/>
      <c r="DZ5927" s="9"/>
      <c r="EA5927" s="9"/>
    </row>
    <row r="5928" spans="2:131" ht="19.5" customHeight="1" x14ac:dyDescent="0.25">
      <c r="B5928" s="9"/>
      <c r="D5928" s="9"/>
      <c r="G5928" s="9"/>
      <c r="R5928" s="9"/>
      <c r="S5928" s="9"/>
      <c r="T5928" s="9"/>
      <c r="U5928" s="9"/>
      <c r="V5928" s="9"/>
      <c r="W5928" s="9"/>
      <c r="X5928" s="9"/>
      <c r="Y5928" s="9"/>
      <c r="Z5928" s="9"/>
      <c r="AA5928" s="9"/>
      <c r="AB5928" s="9"/>
      <c r="AC5928" s="9"/>
      <c r="AD5928" s="9"/>
      <c r="AE5928" s="9"/>
      <c r="AF5928" s="55"/>
      <c r="AG5928" s="55"/>
      <c r="AH5928" s="9"/>
      <c r="AI5928" s="9"/>
      <c r="AJ5928" s="9"/>
      <c r="AK5928" s="9"/>
      <c r="AL5928" s="9"/>
      <c r="AM5928" s="9"/>
      <c r="AN5928" s="9"/>
      <c r="AO5928" s="9"/>
      <c r="AP5928" s="9"/>
      <c r="AQ5928" s="9"/>
      <c r="AR5928" s="9"/>
      <c r="AS5928" s="9"/>
      <c r="AT5928" s="9"/>
      <c r="AU5928" s="9"/>
      <c r="AV5928" s="9"/>
      <c r="AW5928" s="9"/>
      <c r="AX5928" s="9"/>
      <c r="AY5928" s="9"/>
      <c r="AZ5928" s="9"/>
      <c r="BA5928" s="9"/>
      <c r="BB5928" s="9"/>
      <c r="BC5928" s="9"/>
      <c r="BD5928" s="9"/>
      <c r="BE5928" s="9"/>
      <c r="BF5928" s="9"/>
      <c r="BG5928" s="9"/>
      <c r="BH5928" s="9"/>
      <c r="BI5928" s="9"/>
      <c r="BJ5928" s="9"/>
      <c r="BK5928" s="9"/>
      <c r="BL5928" s="9"/>
      <c r="BM5928" s="9"/>
      <c r="BN5928" s="9"/>
      <c r="BO5928" s="9"/>
      <c r="BP5928" s="9"/>
      <c r="BQ5928" s="9"/>
      <c r="BT5928" s="9"/>
      <c r="BU5928" s="9"/>
      <c r="BX5928" s="9"/>
      <c r="BY5928" s="9"/>
      <c r="CB5928" s="9"/>
      <c r="CC5928" s="9"/>
      <c r="CF5928" s="9"/>
      <c r="CG5928" s="9"/>
      <c r="CJ5928" s="9"/>
      <c r="CK5928" s="9"/>
      <c r="CN5928" s="9"/>
      <c r="CO5928" s="9"/>
      <c r="CP5928" s="9"/>
      <c r="CQ5928" s="9"/>
      <c r="CR5928" s="9"/>
      <c r="CS5928" s="9"/>
      <c r="CT5928" s="9"/>
      <c r="CU5928" s="9"/>
      <c r="CV5928" s="9"/>
      <c r="CW5928" s="9"/>
      <c r="CX5928" s="9"/>
      <c r="CY5928" s="9"/>
      <c r="CZ5928" s="9"/>
      <c r="DA5928" s="9"/>
      <c r="DB5928" s="9"/>
      <c r="DC5928" s="9"/>
      <c r="DD5928" s="9"/>
      <c r="DE5928" s="9"/>
      <c r="DF5928" s="9"/>
      <c r="DG5928" s="9"/>
      <c r="DH5928" s="9"/>
      <c r="DI5928" s="9"/>
      <c r="DJ5928" s="9"/>
      <c r="DK5928" s="9"/>
      <c r="DL5928" s="9"/>
      <c r="DM5928" s="9"/>
      <c r="DN5928" s="9"/>
      <c r="DO5928" s="9"/>
      <c r="DP5928" s="9"/>
      <c r="DQ5928" s="9"/>
      <c r="DR5928" s="9"/>
      <c r="DS5928" s="9"/>
      <c r="DT5928" s="9"/>
      <c r="DU5928" s="9"/>
      <c r="DV5928" s="9"/>
      <c r="DW5928" s="9"/>
      <c r="DX5928" s="9"/>
      <c r="DY5928" s="9"/>
      <c r="DZ5928" s="9"/>
      <c r="EA5928" s="9"/>
    </row>
    <row r="5929" spans="2:131" ht="19.5" customHeight="1" x14ac:dyDescent="0.25">
      <c r="B5929" s="9"/>
      <c r="D5929" s="9"/>
      <c r="G5929" s="9"/>
      <c r="R5929" s="9"/>
      <c r="S5929" s="9"/>
      <c r="T5929" s="9"/>
      <c r="U5929" s="9"/>
      <c r="V5929" s="9"/>
      <c r="W5929" s="9"/>
      <c r="X5929" s="9"/>
      <c r="Y5929" s="9"/>
      <c r="Z5929" s="9"/>
      <c r="AA5929" s="9"/>
      <c r="AB5929" s="9"/>
      <c r="AC5929" s="9"/>
      <c r="AD5929" s="9"/>
      <c r="AE5929" s="9"/>
      <c r="AF5929" s="55"/>
      <c r="AG5929" s="55"/>
      <c r="AH5929" s="9"/>
      <c r="AI5929" s="9"/>
      <c r="AJ5929" s="9"/>
      <c r="AK5929" s="9"/>
      <c r="AL5929" s="9"/>
      <c r="AM5929" s="9"/>
      <c r="AN5929" s="9"/>
      <c r="AO5929" s="9"/>
      <c r="AP5929" s="9"/>
      <c r="AQ5929" s="9"/>
      <c r="AR5929" s="9"/>
      <c r="AS5929" s="9"/>
      <c r="AT5929" s="9"/>
      <c r="AU5929" s="9"/>
      <c r="AV5929" s="9"/>
      <c r="AW5929" s="9"/>
      <c r="AX5929" s="9"/>
      <c r="AY5929" s="9"/>
      <c r="AZ5929" s="9"/>
      <c r="BA5929" s="9"/>
      <c r="BB5929" s="9"/>
      <c r="BC5929" s="9"/>
      <c r="BD5929" s="9"/>
      <c r="BE5929" s="9"/>
      <c r="BF5929" s="9"/>
      <c r="BG5929" s="9"/>
      <c r="BH5929" s="9"/>
      <c r="BI5929" s="9"/>
      <c r="BJ5929" s="9"/>
      <c r="BK5929" s="9"/>
      <c r="BL5929" s="9"/>
      <c r="BM5929" s="9"/>
      <c r="BN5929" s="9"/>
      <c r="BO5929" s="9"/>
      <c r="BP5929" s="9"/>
      <c r="BQ5929" s="9"/>
      <c r="BT5929" s="9"/>
      <c r="BU5929" s="9"/>
      <c r="BX5929" s="9"/>
      <c r="BY5929" s="9"/>
      <c r="CB5929" s="9"/>
      <c r="CC5929" s="9"/>
      <c r="CF5929" s="9"/>
      <c r="CG5929" s="9"/>
      <c r="CJ5929" s="9"/>
      <c r="CK5929" s="9"/>
      <c r="CN5929" s="9"/>
      <c r="CO5929" s="9"/>
      <c r="CP5929" s="9"/>
      <c r="CQ5929" s="9"/>
      <c r="CR5929" s="9"/>
      <c r="CS5929" s="9"/>
      <c r="CT5929" s="9"/>
      <c r="CU5929" s="9"/>
      <c r="CV5929" s="9"/>
      <c r="CW5929" s="9"/>
      <c r="CX5929" s="9"/>
      <c r="CY5929" s="9"/>
      <c r="CZ5929" s="9"/>
      <c r="DA5929" s="9"/>
      <c r="DB5929" s="9"/>
      <c r="DC5929" s="9"/>
      <c r="DD5929" s="9"/>
      <c r="DE5929" s="9"/>
      <c r="DF5929" s="9"/>
      <c r="DG5929" s="9"/>
      <c r="DH5929" s="9"/>
      <c r="DI5929" s="9"/>
      <c r="DJ5929" s="9"/>
      <c r="DK5929" s="9"/>
      <c r="DL5929" s="9"/>
      <c r="DM5929" s="9"/>
      <c r="DN5929" s="9"/>
      <c r="DO5929" s="9"/>
      <c r="DP5929" s="9"/>
      <c r="DQ5929" s="9"/>
      <c r="DR5929" s="9"/>
      <c r="DS5929" s="9"/>
      <c r="DT5929" s="9"/>
      <c r="DU5929" s="9"/>
      <c r="DV5929" s="9"/>
      <c r="DW5929" s="9"/>
      <c r="DX5929" s="9"/>
      <c r="DY5929" s="9"/>
      <c r="DZ5929" s="9"/>
      <c r="EA5929" s="9"/>
    </row>
    <row r="5930" spans="2:131" ht="19.5" customHeight="1" x14ac:dyDescent="0.25">
      <c r="B5930" s="9"/>
      <c r="D5930" s="9"/>
      <c r="G5930" s="9"/>
      <c r="R5930" s="9"/>
      <c r="S5930" s="9"/>
      <c r="T5930" s="9"/>
      <c r="U5930" s="9"/>
      <c r="V5930" s="9"/>
      <c r="W5930" s="9"/>
      <c r="X5930" s="9"/>
      <c r="Y5930" s="9"/>
      <c r="Z5930" s="9"/>
      <c r="AA5930" s="9"/>
      <c r="AB5930" s="9"/>
      <c r="AC5930" s="9"/>
      <c r="AD5930" s="9"/>
      <c r="AE5930" s="9"/>
      <c r="AF5930" s="55"/>
      <c r="AG5930" s="55"/>
      <c r="AH5930" s="9"/>
      <c r="AI5930" s="9"/>
      <c r="AJ5930" s="9"/>
      <c r="AK5930" s="9"/>
      <c r="AL5930" s="9"/>
      <c r="AM5930" s="9"/>
      <c r="AN5930" s="9"/>
      <c r="AO5930" s="9"/>
      <c r="AP5930" s="9"/>
      <c r="AQ5930" s="9"/>
      <c r="AR5930" s="9"/>
      <c r="AS5930" s="9"/>
      <c r="AT5930" s="9"/>
      <c r="AU5930" s="9"/>
      <c r="AV5930" s="9"/>
      <c r="AW5930" s="9"/>
      <c r="AX5930" s="9"/>
      <c r="AY5930" s="9"/>
      <c r="AZ5930" s="9"/>
      <c r="BA5930" s="9"/>
      <c r="BB5930" s="9"/>
      <c r="BC5930" s="9"/>
      <c r="BD5930" s="9"/>
      <c r="BE5930" s="9"/>
      <c r="BF5930" s="9"/>
      <c r="BG5930" s="9"/>
      <c r="BH5930" s="9"/>
      <c r="BI5930" s="9"/>
      <c r="BJ5930" s="9"/>
      <c r="BK5930" s="9"/>
      <c r="BL5930" s="9"/>
      <c r="BM5930" s="9"/>
      <c r="BN5930" s="9"/>
      <c r="BO5930" s="9"/>
      <c r="BP5930" s="9"/>
      <c r="BQ5930" s="9"/>
      <c r="BT5930" s="9"/>
      <c r="BU5930" s="9"/>
      <c r="BX5930" s="9"/>
      <c r="BY5930" s="9"/>
      <c r="CB5930" s="9"/>
      <c r="CC5930" s="9"/>
      <c r="CF5930" s="9"/>
      <c r="CG5930" s="9"/>
      <c r="CJ5930" s="9"/>
      <c r="CK5930" s="9"/>
      <c r="CN5930" s="9"/>
      <c r="CO5930" s="9"/>
      <c r="CP5930" s="9"/>
      <c r="CQ5930" s="9"/>
      <c r="CR5930" s="9"/>
      <c r="CS5930" s="9"/>
      <c r="CT5930" s="9"/>
      <c r="CU5930" s="9"/>
      <c r="CV5930" s="9"/>
      <c r="CW5930" s="9"/>
      <c r="CX5930" s="9"/>
      <c r="CY5930" s="9"/>
      <c r="CZ5930" s="9"/>
      <c r="DA5930" s="9"/>
      <c r="DB5930" s="9"/>
      <c r="DC5930" s="9"/>
      <c r="DD5930" s="9"/>
      <c r="DE5930" s="9"/>
      <c r="DF5930" s="9"/>
      <c r="DG5930" s="9"/>
      <c r="DH5930" s="9"/>
      <c r="DI5930" s="9"/>
      <c r="DJ5930" s="9"/>
      <c r="DK5930" s="9"/>
      <c r="DL5930" s="9"/>
      <c r="DM5930" s="9"/>
      <c r="DN5930" s="9"/>
      <c r="DO5930" s="9"/>
      <c r="DP5930" s="9"/>
      <c r="DQ5930" s="9"/>
      <c r="DR5930" s="9"/>
      <c r="DS5930" s="9"/>
      <c r="DT5930" s="9"/>
      <c r="DU5930" s="9"/>
      <c r="DV5930" s="9"/>
      <c r="DW5930" s="9"/>
      <c r="DX5930" s="9"/>
      <c r="DY5930" s="9"/>
      <c r="DZ5930" s="9"/>
      <c r="EA5930" s="9"/>
    </row>
    <row r="5931" spans="2:131" ht="19.5" customHeight="1" x14ac:dyDescent="0.25">
      <c r="B5931" s="9"/>
      <c r="D5931" s="9"/>
      <c r="G5931" s="9"/>
      <c r="R5931" s="9"/>
      <c r="S5931" s="9"/>
      <c r="T5931" s="9"/>
      <c r="U5931" s="9"/>
      <c r="V5931" s="9"/>
      <c r="W5931" s="9"/>
      <c r="X5931" s="9"/>
      <c r="Y5931" s="9"/>
      <c r="Z5931" s="9"/>
      <c r="AA5931" s="9"/>
      <c r="AB5931" s="9"/>
      <c r="AC5931" s="9"/>
      <c r="AD5931" s="9"/>
      <c r="AE5931" s="9"/>
      <c r="AF5931" s="55"/>
      <c r="AG5931" s="55"/>
      <c r="AH5931" s="9"/>
      <c r="AI5931" s="9"/>
      <c r="AJ5931" s="9"/>
      <c r="AK5931" s="9"/>
      <c r="AL5931" s="9"/>
      <c r="AM5931" s="9"/>
      <c r="AN5931" s="9"/>
      <c r="AO5931" s="9"/>
      <c r="AP5931" s="9"/>
      <c r="AQ5931" s="9"/>
      <c r="AR5931" s="9"/>
      <c r="AS5931" s="9"/>
      <c r="AT5931" s="9"/>
      <c r="AU5931" s="9"/>
      <c r="AV5931" s="9"/>
      <c r="AW5931" s="9"/>
      <c r="AX5931" s="9"/>
      <c r="AY5931" s="9"/>
      <c r="AZ5931" s="9"/>
      <c r="BA5931" s="9"/>
      <c r="BB5931" s="9"/>
      <c r="BC5931" s="9"/>
      <c r="BD5931" s="9"/>
      <c r="BE5931" s="9"/>
      <c r="BF5931" s="9"/>
      <c r="BG5931" s="9"/>
      <c r="BH5931" s="9"/>
      <c r="BI5931" s="9"/>
      <c r="BJ5931" s="9"/>
      <c r="BK5931" s="9"/>
      <c r="BL5931" s="9"/>
      <c r="BM5931" s="9"/>
      <c r="BN5931" s="9"/>
      <c r="BO5931" s="9"/>
      <c r="BP5931" s="9"/>
      <c r="BQ5931" s="9"/>
      <c r="BT5931" s="9"/>
      <c r="BU5931" s="9"/>
      <c r="BX5931" s="9"/>
      <c r="BY5931" s="9"/>
      <c r="CB5931" s="9"/>
      <c r="CC5931" s="9"/>
      <c r="CF5931" s="9"/>
      <c r="CG5931" s="9"/>
      <c r="CJ5931" s="9"/>
      <c r="CK5931" s="9"/>
      <c r="CN5931" s="9"/>
      <c r="CO5931" s="9"/>
      <c r="CP5931" s="9"/>
      <c r="CQ5931" s="9"/>
      <c r="CR5931" s="9"/>
      <c r="CS5931" s="9"/>
      <c r="CT5931" s="9"/>
      <c r="CU5931" s="9"/>
      <c r="CV5931" s="9"/>
      <c r="CW5931" s="9"/>
      <c r="CX5931" s="9"/>
      <c r="CY5931" s="9"/>
      <c r="CZ5931" s="9"/>
      <c r="DA5931" s="9"/>
      <c r="DB5931" s="9"/>
      <c r="DC5931" s="9"/>
      <c r="DD5931" s="9"/>
      <c r="DE5931" s="9"/>
      <c r="DF5931" s="9"/>
      <c r="DG5931" s="9"/>
      <c r="DH5931" s="9"/>
      <c r="DI5931" s="9"/>
      <c r="DJ5931" s="9"/>
      <c r="DK5931" s="9"/>
      <c r="DL5931" s="9"/>
      <c r="DM5931" s="9"/>
      <c r="DN5931" s="9"/>
      <c r="DO5931" s="9"/>
      <c r="DP5931" s="9"/>
      <c r="DQ5931" s="9"/>
      <c r="DR5931" s="9"/>
      <c r="DS5931" s="9"/>
      <c r="DT5931" s="9"/>
      <c r="DU5931" s="9"/>
      <c r="DV5931" s="9"/>
      <c r="DW5931" s="9"/>
      <c r="DX5931" s="9"/>
      <c r="DY5931" s="9"/>
      <c r="DZ5931" s="9"/>
      <c r="EA5931" s="9"/>
    </row>
    <row r="5932" spans="2:131" ht="19.5" customHeight="1" x14ac:dyDescent="0.25">
      <c r="B5932" s="9"/>
      <c r="D5932" s="9"/>
      <c r="G5932" s="9"/>
      <c r="R5932" s="9"/>
      <c r="S5932" s="9"/>
      <c r="T5932" s="9"/>
      <c r="U5932" s="9"/>
      <c r="V5932" s="9"/>
      <c r="W5932" s="9"/>
      <c r="X5932" s="9"/>
      <c r="Y5932" s="9"/>
      <c r="Z5932" s="9"/>
      <c r="AA5932" s="9"/>
      <c r="AB5932" s="9"/>
      <c r="AC5932" s="9"/>
      <c r="AD5932" s="9"/>
      <c r="AE5932" s="9"/>
      <c r="AF5932" s="55"/>
      <c r="AG5932" s="55"/>
      <c r="AH5932" s="9"/>
      <c r="AI5932" s="9"/>
      <c r="AJ5932" s="9"/>
      <c r="AK5932" s="9"/>
      <c r="AL5932" s="9"/>
      <c r="AM5932" s="9"/>
      <c r="AN5932" s="9"/>
      <c r="AO5932" s="9"/>
      <c r="AP5932" s="9"/>
      <c r="AQ5932" s="9"/>
      <c r="AR5932" s="9"/>
      <c r="AS5932" s="9"/>
      <c r="AT5932" s="9"/>
      <c r="AU5932" s="9"/>
      <c r="AV5932" s="9"/>
      <c r="AW5932" s="9"/>
      <c r="AX5932" s="9"/>
      <c r="AY5932" s="9"/>
      <c r="AZ5932" s="9"/>
      <c r="BA5932" s="9"/>
      <c r="BB5932" s="9"/>
      <c r="BC5932" s="9"/>
      <c r="BD5932" s="9"/>
      <c r="BE5932" s="9"/>
      <c r="BF5932" s="9"/>
      <c r="BG5932" s="9"/>
      <c r="BH5932" s="9"/>
      <c r="BI5932" s="9"/>
      <c r="BJ5932" s="9"/>
      <c r="BK5932" s="9"/>
      <c r="BL5932" s="9"/>
      <c r="BM5932" s="9"/>
      <c r="BN5932" s="9"/>
      <c r="BO5932" s="9"/>
      <c r="BP5932" s="9"/>
      <c r="BQ5932" s="9"/>
      <c r="BT5932" s="9"/>
      <c r="BU5932" s="9"/>
      <c r="BX5932" s="9"/>
      <c r="BY5932" s="9"/>
      <c r="CB5932" s="9"/>
      <c r="CC5932" s="9"/>
      <c r="CF5932" s="9"/>
      <c r="CG5932" s="9"/>
      <c r="CJ5932" s="9"/>
      <c r="CK5932" s="9"/>
      <c r="CN5932" s="9"/>
      <c r="CO5932" s="9"/>
      <c r="CP5932" s="9"/>
      <c r="CQ5932" s="9"/>
      <c r="CR5932" s="9"/>
      <c r="CS5932" s="9"/>
      <c r="CT5932" s="9"/>
      <c r="CU5932" s="9"/>
      <c r="CV5932" s="9"/>
      <c r="CW5932" s="9"/>
      <c r="CX5932" s="9"/>
      <c r="CY5932" s="9"/>
      <c r="CZ5932" s="9"/>
      <c r="DA5932" s="9"/>
      <c r="DB5932" s="9"/>
      <c r="DC5932" s="9"/>
      <c r="DD5932" s="9"/>
      <c r="DE5932" s="9"/>
      <c r="DF5932" s="9"/>
      <c r="DG5932" s="9"/>
      <c r="DH5932" s="9"/>
      <c r="DI5932" s="9"/>
      <c r="DJ5932" s="9"/>
      <c r="DK5932" s="9"/>
      <c r="DL5932" s="9"/>
      <c r="DM5932" s="9"/>
      <c r="DN5932" s="9"/>
      <c r="DO5932" s="9"/>
      <c r="DP5932" s="9"/>
      <c r="DQ5932" s="9"/>
      <c r="DR5932" s="9"/>
      <c r="DS5932" s="9"/>
      <c r="DT5932" s="9"/>
      <c r="DU5932" s="9"/>
      <c r="DV5932" s="9"/>
      <c r="DW5932" s="9"/>
      <c r="DX5932" s="9"/>
      <c r="DY5932" s="9"/>
      <c r="DZ5932" s="9"/>
      <c r="EA5932" s="9"/>
    </row>
    <row r="5933" spans="2:131" ht="19.5" customHeight="1" x14ac:dyDescent="0.25">
      <c r="B5933" s="9"/>
      <c r="D5933" s="9"/>
      <c r="G5933" s="9"/>
      <c r="R5933" s="9"/>
      <c r="S5933" s="9"/>
      <c r="T5933" s="9"/>
      <c r="U5933" s="9"/>
      <c r="V5933" s="9"/>
      <c r="W5933" s="9"/>
      <c r="X5933" s="9"/>
      <c r="Y5933" s="9"/>
      <c r="Z5933" s="9"/>
      <c r="AA5933" s="9"/>
      <c r="AB5933" s="9"/>
      <c r="AC5933" s="9"/>
      <c r="AD5933" s="9"/>
      <c r="AE5933" s="9"/>
      <c r="AF5933" s="55"/>
      <c r="AG5933" s="55"/>
      <c r="AH5933" s="9"/>
      <c r="AI5933" s="9"/>
      <c r="AJ5933" s="9"/>
      <c r="AK5933" s="9"/>
      <c r="AL5933" s="9"/>
      <c r="AM5933" s="9"/>
      <c r="AN5933" s="9"/>
      <c r="AO5933" s="9"/>
      <c r="AP5933" s="9"/>
      <c r="AQ5933" s="9"/>
      <c r="AR5933" s="9"/>
      <c r="AS5933" s="9"/>
      <c r="AT5933" s="9"/>
      <c r="AU5933" s="9"/>
      <c r="AV5933" s="9"/>
      <c r="AW5933" s="9"/>
      <c r="AX5933" s="9"/>
      <c r="AY5933" s="9"/>
      <c r="AZ5933" s="9"/>
      <c r="BA5933" s="9"/>
      <c r="BB5933" s="9"/>
      <c r="BC5933" s="9"/>
      <c r="BD5933" s="9"/>
      <c r="BE5933" s="9"/>
      <c r="BF5933" s="9"/>
      <c r="BG5933" s="9"/>
      <c r="BH5933" s="9"/>
      <c r="BI5933" s="9"/>
      <c r="BJ5933" s="9"/>
      <c r="BK5933" s="9"/>
      <c r="BL5933" s="9"/>
      <c r="BM5933" s="9"/>
      <c r="BN5933" s="9"/>
      <c r="BO5933" s="9"/>
      <c r="BP5933" s="9"/>
      <c r="BQ5933" s="9"/>
      <c r="BT5933" s="9"/>
      <c r="BU5933" s="9"/>
      <c r="BX5933" s="9"/>
      <c r="BY5933" s="9"/>
      <c r="CB5933" s="9"/>
      <c r="CC5933" s="9"/>
      <c r="CF5933" s="9"/>
      <c r="CG5933" s="9"/>
      <c r="CJ5933" s="9"/>
      <c r="CK5933" s="9"/>
      <c r="CN5933" s="9"/>
      <c r="CO5933" s="9"/>
      <c r="CP5933" s="9"/>
      <c r="CQ5933" s="9"/>
      <c r="CR5933" s="9"/>
      <c r="CS5933" s="9"/>
      <c r="CT5933" s="9"/>
      <c r="CU5933" s="9"/>
      <c r="CV5933" s="9"/>
      <c r="CW5933" s="9"/>
      <c r="CX5933" s="9"/>
      <c r="CY5933" s="9"/>
      <c r="CZ5933" s="9"/>
      <c r="DA5933" s="9"/>
      <c r="DB5933" s="9"/>
      <c r="DC5933" s="9"/>
      <c r="DD5933" s="9"/>
      <c r="DE5933" s="9"/>
      <c r="DF5933" s="9"/>
      <c r="DG5933" s="9"/>
      <c r="DH5933" s="9"/>
      <c r="DI5933" s="9"/>
      <c r="DJ5933" s="9"/>
      <c r="DK5933" s="9"/>
      <c r="DL5933" s="9"/>
      <c r="DM5933" s="9"/>
      <c r="DN5933" s="9"/>
      <c r="DO5933" s="9"/>
      <c r="DP5933" s="9"/>
      <c r="DQ5933" s="9"/>
      <c r="DR5933" s="9"/>
      <c r="DS5933" s="9"/>
      <c r="DT5933" s="9"/>
      <c r="DU5933" s="9"/>
      <c r="DV5933" s="9"/>
      <c r="DW5933" s="9"/>
      <c r="DX5933" s="9"/>
      <c r="DY5933" s="9"/>
      <c r="DZ5933" s="9"/>
      <c r="EA5933" s="9"/>
    </row>
    <row r="5934" spans="2:131" ht="19.5" customHeight="1" x14ac:dyDescent="0.25">
      <c r="B5934" s="9"/>
      <c r="D5934" s="9"/>
      <c r="G5934" s="9"/>
      <c r="R5934" s="9"/>
      <c r="S5934" s="9"/>
      <c r="T5934" s="9"/>
      <c r="U5934" s="9"/>
      <c r="V5934" s="9"/>
      <c r="W5934" s="9"/>
      <c r="X5934" s="9"/>
      <c r="Y5934" s="9"/>
      <c r="Z5934" s="9"/>
      <c r="AA5934" s="9"/>
      <c r="AB5934" s="9"/>
      <c r="AC5934" s="9"/>
      <c r="AD5934" s="9"/>
      <c r="AE5934" s="9"/>
      <c r="AF5934" s="55"/>
      <c r="AG5934" s="55"/>
      <c r="AH5934" s="9"/>
      <c r="AI5934" s="9"/>
      <c r="AJ5934" s="9"/>
      <c r="AK5934" s="9"/>
      <c r="AL5934" s="9"/>
      <c r="AM5934" s="9"/>
      <c r="AN5934" s="9"/>
      <c r="AO5934" s="9"/>
      <c r="AP5934" s="9"/>
      <c r="AQ5934" s="9"/>
      <c r="AR5934" s="9"/>
      <c r="AS5934" s="9"/>
      <c r="AT5934" s="9"/>
      <c r="AU5934" s="9"/>
      <c r="AV5934" s="9"/>
      <c r="AW5934" s="9"/>
      <c r="AX5934" s="9"/>
      <c r="AY5934" s="9"/>
      <c r="AZ5934" s="9"/>
      <c r="BA5934" s="9"/>
      <c r="BB5934" s="9"/>
      <c r="BC5934" s="9"/>
      <c r="BD5934" s="9"/>
      <c r="BE5934" s="9"/>
      <c r="BF5934" s="9"/>
      <c r="BG5934" s="9"/>
      <c r="BH5934" s="9"/>
      <c r="BI5934" s="9"/>
      <c r="BJ5934" s="9"/>
      <c r="BK5934" s="9"/>
      <c r="BL5934" s="9"/>
      <c r="BM5934" s="9"/>
      <c r="BN5934" s="9"/>
      <c r="BO5934" s="9"/>
      <c r="BP5934" s="9"/>
      <c r="BQ5934" s="9"/>
      <c r="BT5934" s="9"/>
      <c r="BU5934" s="9"/>
      <c r="BX5934" s="9"/>
      <c r="BY5934" s="9"/>
      <c r="CB5934" s="9"/>
      <c r="CC5934" s="9"/>
      <c r="CF5934" s="9"/>
      <c r="CG5934" s="9"/>
      <c r="CJ5934" s="9"/>
      <c r="CK5934" s="9"/>
      <c r="CN5934" s="9"/>
      <c r="CO5934" s="9"/>
      <c r="CP5934" s="9"/>
      <c r="CQ5934" s="9"/>
      <c r="CR5934" s="9"/>
      <c r="CS5934" s="9"/>
      <c r="CT5934" s="9"/>
      <c r="CU5934" s="9"/>
      <c r="CV5934" s="9"/>
      <c r="CW5934" s="9"/>
      <c r="CX5934" s="9"/>
      <c r="CY5934" s="9"/>
      <c r="CZ5934" s="9"/>
      <c r="DA5934" s="9"/>
      <c r="DB5934" s="9"/>
      <c r="DC5934" s="9"/>
      <c r="DD5934" s="9"/>
      <c r="DE5934" s="9"/>
      <c r="DF5934" s="9"/>
      <c r="DG5934" s="9"/>
      <c r="DH5934" s="9"/>
      <c r="DI5934" s="9"/>
      <c r="DJ5934" s="9"/>
      <c r="DK5934" s="9"/>
      <c r="DL5934" s="9"/>
      <c r="DM5934" s="9"/>
      <c r="DN5934" s="9"/>
      <c r="DO5934" s="9"/>
      <c r="DP5934" s="9"/>
      <c r="DQ5934" s="9"/>
      <c r="DR5934" s="9"/>
      <c r="DS5934" s="9"/>
      <c r="DT5934" s="9"/>
      <c r="DU5934" s="9"/>
      <c r="DV5934" s="9"/>
      <c r="DW5934" s="9"/>
      <c r="DX5934" s="9"/>
      <c r="DY5934" s="9"/>
      <c r="DZ5934" s="9"/>
      <c r="EA5934" s="9"/>
    </row>
    <row r="5935" spans="2:131" ht="19.5" customHeight="1" x14ac:dyDescent="0.25">
      <c r="B5935" s="9"/>
      <c r="D5935" s="9"/>
      <c r="G5935" s="9"/>
      <c r="R5935" s="9"/>
      <c r="S5935" s="9"/>
      <c r="T5935" s="9"/>
      <c r="U5935" s="9"/>
      <c r="V5935" s="9"/>
      <c r="W5935" s="9"/>
      <c r="X5935" s="9"/>
      <c r="Y5935" s="9"/>
      <c r="Z5935" s="9"/>
      <c r="AA5935" s="9"/>
      <c r="AB5935" s="9"/>
      <c r="AC5935" s="9"/>
      <c r="AD5935" s="9"/>
      <c r="AE5935" s="9"/>
      <c r="AF5935" s="55"/>
      <c r="AG5935" s="55"/>
      <c r="AH5935" s="9"/>
      <c r="AI5935" s="9"/>
      <c r="AJ5935" s="9"/>
      <c r="AK5935" s="9"/>
      <c r="AL5935" s="9"/>
      <c r="AM5935" s="9"/>
      <c r="AN5935" s="9"/>
      <c r="AO5935" s="9"/>
      <c r="AP5935" s="9"/>
      <c r="AQ5935" s="9"/>
      <c r="AR5935" s="9"/>
      <c r="AS5935" s="9"/>
      <c r="AT5935" s="9"/>
      <c r="AU5935" s="9"/>
      <c r="AV5935" s="9"/>
      <c r="AW5935" s="9"/>
      <c r="AX5935" s="9"/>
      <c r="AY5935" s="9"/>
      <c r="AZ5935" s="9"/>
      <c r="BA5935" s="9"/>
      <c r="BB5935" s="9"/>
      <c r="BC5935" s="9"/>
      <c r="BD5935" s="9"/>
      <c r="BE5935" s="9"/>
      <c r="BF5935" s="9"/>
      <c r="BG5935" s="9"/>
      <c r="BH5935" s="9"/>
      <c r="BI5935" s="9"/>
      <c r="BJ5935" s="9"/>
      <c r="BK5935" s="9"/>
      <c r="BL5935" s="9"/>
      <c r="BM5935" s="9"/>
      <c r="BN5935" s="9"/>
      <c r="BO5935" s="9"/>
      <c r="BP5935" s="9"/>
      <c r="BQ5935" s="9"/>
      <c r="BT5935" s="9"/>
      <c r="BU5935" s="9"/>
      <c r="BX5935" s="9"/>
      <c r="BY5935" s="9"/>
      <c r="CB5935" s="9"/>
      <c r="CC5935" s="9"/>
      <c r="CF5935" s="9"/>
      <c r="CG5935" s="9"/>
      <c r="CJ5935" s="9"/>
      <c r="CK5935" s="9"/>
      <c r="CN5935" s="9"/>
      <c r="CO5935" s="9"/>
      <c r="CP5935" s="9"/>
      <c r="CQ5935" s="9"/>
      <c r="CR5935" s="9"/>
      <c r="CS5935" s="9"/>
      <c r="CT5935" s="9"/>
      <c r="CU5935" s="9"/>
      <c r="CV5935" s="9"/>
      <c r="CW5935" s="9"/>
      <c r="CX5935" s="9"/>
      <c r="CY5935" s="9"/>
      <c r="CZ5935" s="9"/>
      <c r="DA5935" s="9"/>
      <c r="DB5935" s="9"/>
      <c r="DC5935" s="9"/>
      <c r="DD5935" s="9"/>
      <c r="DE5935" s="9"/>
      <c r="DF5935" s="9"/>
      <c r="DG5935" s="9"/>
      <c r="DH5935" s="9"/>
      <c r="DI5935" s="9"/>
      <c r="DJ5935" s="9"/>
      <c r="DK5935" s="9"/>
      <c r="DL5935" s="9"/>
      <c r="DM5935" s="9"/>
      <c r="DN5935" s="9"/>
      <c r="DO5935" s="9"/>
      <c r="DP5935" s="9"/>
      <c r="DQ5935" s="9"/>
      <c r="DR5935" s="9"/>
      <c r="DS5935" s="9"/>
      <c r="DT5935" s="9"/>
      <c r="DU5935" s="9"/>
      <c r="DV5935" s="9"/>
      <c r="DW5935" s="9"/>
      <c r="DX5935" s="9"/>
      <c r="DY5935" s="9"/>
      <c r="DZ5935" s="9"/>
      <c r="EA5935" s="9"/>
    </row>
    <row r="5936" spans="2:131" ht="19.5" customHeight="1" x14ac:dyDescent="0.25">
      <c r="B5936" s="9"/>
      <c r="D5936" s="9"/>
      <c r="G5936" s="9"/>
      <c r="R5936" s="9"/>
      <c r="S5936" s="9"/>
      <c r="T5936" s="9"/>
      <c r="U5936" s="9"/>
      <c r="V5936" s="9"/>
      <c r="W5936" s="9"/>
      <c r="X5936" s="9"/>
      <c r="Y5936" s="9"/>
      <c r="Z5936" s="9"/>
      <c r="AA5936" s="9"/>
      <c r="AB5936" s="9"/>
      <c r="AC5936" s="9"/>
      <c r="AD5936" s="9"/>
      <c r="AE5936" s="9"/>
      <c r="AF5936" s="55"/>
      <c r="AG5936" s="55"/>
      <c r="AH5936" s="9"/>
      <c r="AI5936" s="9"/>
      <c r="AJ5936" s="9"/>
      <c r="AK5936" s="9"/>
      <c r="AL5936" s="9"/>
      <c r="AM5936" s="9"/>
      <c r="AN5936" s="9"/>
      <c r="AO5936" s="9"/>
      <c r="AP5936" s="9"/>
      <c r="AQ5936" s="9"/>
      <c r="AR5936" s="9"/>
      <c r="AS5936" s="9"/>
      <c r="AT5936" s="9"/>
      <c r="AU5936" s="9"/>
      <c r="AV5936" s="9"/>
      <c r="AW5936" s="9"/>
      <c r="AX5936" s="9"/>
      <c r="AY5936" s="9"/>
      <c r="AZ5936" s="9"/>
      <c r="BA5936" s="9"/>
      <c r="BB5936" s="9"/>
      <c r="BC5936" s="9"/>
      <c r="BD5936" s="9"/>
      <c r="BE5936" s="9"/>
      <c r="BF5936" s="9"/>
      <c r="BG5936" s="9"/>
      <c r="BH5936" s="9"/>
      <c r="BI5936" s="9"/>
      <c r="BJ5936" s="9"/>
      <c r="BK5936" s="9"/>
      <c r="BL5936" s="9"/>
      <c r="BM5936" s="9"/>
      <c r="BN5936" s="9"/>
      <c r="BO5936" s="9"/>
      <c r="BP5936" s="9"/>
      <c r="BQ5936" s="9"/>
      <c r="BT5936" s="9"/>
      <c r="BU5936" s="9"/>
      <c r="BX5936" s="9"/>
      <c r="BY5936" s="9"/>
      <c r="CB5936" s="9"/>
      <c r="CC5936" s="9"/>
      <c r="CF5936" s="9"/>
      <c r="CG5936" s="9"/>
      <c r="CJ5936" s="9"/>
      <c r="CK5936" s="9"/>
      <c r="CN5936" s="9"/>
      <c r="CO5936" s="9"/>
      <c r="CP5936" s="9"/>
      <c r="CQ5936" s="9"/>
      <c r="CR5936" s="9"/>
      <c r="CS5936" s="9"/>
      <c r="CT5936" s="9"/>
      <c r="CU5936" s="9"/>
      <c r="CV5936" s="9"/>
      <c r="CW5936" s="9"/>
      <c r="CX5936" s="9"/>
      <c r="CY5936" s="9"/>
      <c r="CZ5936" s="9"/>
      <c r="DA5936" s="9"/>
      <c r="DB5936" s="9"/>
      <c r="DC5936" s="9"/>
      <c r="DD5936" s="9"/>
      <c r="DE5936" s="9"/>
      <c r="DF5936" s="9"/>
      <c r="DG5936" s="9"/>
      <c r="DH5936" s="9"/>
      <c r="DI5936" s="9"/>
      <c r="DJ5936" s="9"/>
      <c r="DK5936" s="9"/>
      <c r="DL5936" s="9"/>
      <c r="DM5936" s="9"/>
      <c r="DN5936" s="9"/>
      <c r="DO5936" s="9"/>
      <c r="DP5936" s="9"/>
      <c r="DQ5936" s="9"/>
      <c r="DR5936" s="9"/>
      <c r="DS5936" s="9"/>
      <c r="DT5936" s="9"/>
      <c r="DU5936" s="9"/>
      <c r="DV5936" s="9"/>
      <c r="DW5936" s="9"/>
      <c r="DX5936" s="9"/>
      <c r="DY5936" s="9"/>
      <c r="DZ5936" s="9"/>
      <c r="EA5936" s="9"/>
    </row>
    <row r="5937" spans="2:131" ht="19.5" customHeight="1" x14ac:dyDescent="0.25">
      <c r="B5937" s="9"/>
      <c r="D5937" s="9"/>
      <c r="G5937" s="9"/>
      <c r="R5937" s="9"/>
      <c r="S5937" s="9"/>
      <c r="T5937" s="9"/>
      <c r="U5937" s="9"/>
      <c r="V5937" s="9"/>
      <c r="W5937" s="9"/>
      <c r="X5937" s="9"/>
      <c r="Y5937" s="9"/>
      <c r="Z5937" s="9"/>
      <c r="AA5937" s="9"/>
      <c r="AB5937" s="9"/>
      <c r="AC5937" s="9"/>
      <c r="AD5937" s="9"/>
      <c r="AE5937" s="9"/>
      <c r="AF5937" s="55"/>
      <c r="AG5937" s="55"/>
      <c r="AH5937" s="9"/>
      <c r="AI5937" s="9"/>
      <c r="AJ5937" s="9"/>
      <c r="AK5937" s="9"/>
      <c r="AL5937" s="9"/>
      <c r="AM5937" s="9"/>
      <c r="AN5937" s="9"/>
      <c r="AO5937" s="9"/>
      <c r="AP5937" s="9"/>
      <c r="AQ5937" s="9"/>
      <c r="AR5937" s="9"/>
      <c r="AS5937" s="9"/>
      <c r="AT5937" s="9"/>
      <c r="AU5937" s="9"/>
      <c r="AV5937" s="9"/>
      <c r="AW5937" s="9"/>
      <c r="AX5937" s="9"/>
      <c r="AY5937" s="9"/>
      <c r="AZ5937" s="9"/>
      <c r="BA5937" s="9"/>
      <c r="BB5937" s="9"/>
      <c r="BC5937" s="9"/>
      <c r="BD5937" s="9"/>
      <c r="BE5937" s="9"/>
      <c r="BF5937" s="9"/>
      <c r="BG5937" s="9"/>
      <c r="BH5937" s="9"/>
      <c r="BI5937" s="9"/>
      <c r="BJ5937" s="9"/>
      <c r="BK5937" s="9"/>
      <c r="BL5937" s="9"/>
      <c r="BM5937" s="9"/>
      <c r="BN5937" s="9"/>
      <c r="BO5937" s="9"/>
      <c r="BP5937" s="9"/>
      <c r="BQ5937" s="9"/>
      <c r="BT5937" s="9"/>
      <c r="BU5937" s="9"/>
      <c r="BX5937" s="9"/>
      <c r="BY5937" s="9"/>
      <c r="CB5937" s="9"/>
      <c r="CC5937" s="9"/>
      <c r="CF5937" s="9"/>
      <c r="CG5937" s="9"/>
      <c r="CJ5937" s="9"/>
      <c r="CK5937" s="9"/>
      <c r="CN5937" s="9"/>
      <c r="CO5937" s="9"/>
      <c r="CP5937" s="9"/>
      <c r="CQ5937" s="9"/>
      <c r="CR5937" s="9"/>
      <c r="CS5937" s="9"/>
      <c r="CT5937" s="9"/>
      <c r="CU5937" s="9"/>
      <c r="CV5937" s="9"/>
      <c r="CW5937" s="9"/>
      <c r="CX5937" s="9"/>
      <c r="CY5937" s="9"/>
      <c r="CZ5937" s="9"/>
      <c r="DA5937" s="9"/>
      <c r="DB5937" s="9"/>
      <c r="DC5937" s="9"/>
      <c r="DD5937" s="9"/>
      <c r="DE5937" s="9"/>
      <c r="DF5937" s="9"/>
      <c r="DG5937" s="9"/>
      <c r="DH5937" s="9"/>
      <c r="DI5937" s="9"/>
      <c r="DJ5937" s="9"/>
      <c r="DK5937" s="9"/>
      <c r="DL5937" s="9"/>
      <c r="DM5937" s="9"/>
      <c r="DN5937" s="9"/>
      <c r="DO5937" s="9"/>
      <c r="DP5937" s="9"/>
      <c r="DQ5937" s="9"/>
      <c r="DR5937" s="9"/>
      <c r="DS5937" s="9"/>
      <c r="DT5937" s="9"/>
      <c r="DU5937" s="9"/>
      <c r="DV5937" s="9"/>
      <c r="DW5937" s="9"/>
      <c r="DX5937" s="9"/>
      <c r="DY5937" s="9"/>
      <c r="DZ5937" s="9"/>
      <c r="EA5937" s="9"/>
    </row>
    <row r="5938" spans="2:131" ht="19.5" customHeight="1" x14ac:dyDescent="0.25">
      <c r="B5938" s="9"/>
      <c r="D5938" s="9"/>
      <c r="G5938" s="9"/>
      <c r="R5938" s="9"/>
      <c r="S5938" s="9"/>
      <c r="T5938" s="9"/>
      <c r="U5938" s="9"/>
      <c r="V5938" s="9"/>
      <c r="W5938" s="9"/>
      <c r="X5938" s="9"/>
      <c r="Y5938" s="9"/>
      <c r="Z5938" s="9"/>
      <c r="AA5938" s="9"/>
      <c r="AB5938" s="9"/>
      <c r="AC5938" s="9"/>
      <c r="AD5938" s="9"/>
      <c r="AE5938" s="9"/>
      <c r="AF5938" s="55"/>
      <c r="AG5938" s="55"/>
      <c r="AH5938" s="9"/>
      <c r="AI5938" s="9"/>
      <c r="AJ5938" s="9"/>
      <c r="AK5938" s="9"/>
      <c r="AL5938" s="9"/>
      <c r="AM5938" s="9"/>
      <c r="AN5938" s="9"/>
      <c r="AO5938" s="9"/>
      <c r="AP5938" s="9"/>
      <c r="AQ5938" s="9"/>
      <c r="AR5938" s="9"/>
      <c r="AS5938" s="9"/>
      <c r="AT5938" s="9"/>
      <c r="AU5938" s="9"/>
      <c r="AV5938" s="9"/>
      <c r="AW5938" s="9"/>
      <c r="AX5938" s="9"/>
      <c r="AY5938" s="9"/>
      <c r="AZ5938" s="9"/>
      <c r="BA5938" s="9"/>
      <c r="BB5938" s="9"/>
      <c r="BC5938" s="9"/>
      <c r="BD5938" s="9"/>
      <c r="BE5938" s="9"/>
      <c r="BF5938" s="9"/>
      <c r="BG5938" s="9"/>
      <c r="BH5938" s="9"/>
      <c r="BI5938" s="9"/>
      <c r="BJ5938" s="9"/>
      <c r="BK5938" s="9"/>
      <c r="BL5938" s="9"/>
      <c r="BM5938" s="9"/>
      <c r="BN5938" s="9"/>
      <c r="BO5938" s="9"/>
      <c r="BP5938" s="9"/>
      <c r="BQ5938" s="9"/>
      <c r="BT5938" s="9"/>
      <c r="BU5938" s="9"/>
      <c r="BX5938" s="9"/>
      <c r="BY5938" s="9"/>
      <c r="CB5938" s="9"/>
      <c r="CC5938" s="9"/>
      <c r="CF5938" s="9"/>
      <c r="CG5938" s="9"/>
      <c r="CJ5938" s="9"/>
      <c r="CK5938" s="9"/>
      <c r="CN5938" s="9"/>
      <c r="CO5938" s="9"/>
      <c r="CP5938" s="9"/>
      <c r="CQ5938" s="9"/>
      <c r="CR5938" s="9"/>
      <c r="CS5938" s="9"/>
      <c r="CT5938" s="9"/>
      <c r="CU5938" s="9"/>
      <c r="CV5938" s="9"/>
      <c r="CW5938" s="9"/>
      <c r="CX5938" s="9"/>
      <c r="CY5938" s="9"/>
      <c r="CZ5938" s="9"/>
      <c r="DA5938" s="9"/>
      <c r="DB5938" s="9"/>
      <c r="DC5938" s="9"/>
      <c r="DD5938" s="9"/>
      <c r="DE5938" s="9"/>
      <c r="DF5938" s="9"/>
      <c r="DG5938" s="9"/>
      <c r="DH5938" s="9"/>
      <c r="DI5938" s="9"/>
      <c r="DJ5938" s="9"/>
      <c r="DK5938" s="9"/>
      <c r="DL5938" s="9"/>
      <c r="DM5938" s="9"/>
      <c r="DN5938" s="9"/>
      <c r="DO5938" s="9"/>
      <c r="DP5938" s="9"/>
      <c r="DQ5938" s="9"/>
      <c r="DR5938" s="9"/>
      <c r="DS5938" s="9"/>
      <c r="DT5938" s="9"/>
      <c r="DU5938" s="9"/>
      <c r="DV5938" s="9"/>
      <c r="DW5938" s="9"/>
      <c r="DX5938" s="9"/>
      <c r="DY5938" s="9"/>
      <c r="DZ5938" s="9"/>
      <c r="EA5938" s="9"/>
    </row>
    <row r="5939" spans="2:131" ht="19.5" customHeight="1" x14ac:dyDescent="0.25">
      <c r="B5939" s="9"/>
      <c r="D5939" s="9"/>
      <c r="G5939" s="9"/>
      <c r="R5939" s="9"/>
      <c r="S5939" s="9"/>
      <c r="T5939" s="9"/>
      <c r="U5939" s="9"/>
      <c r="V5939" s="9"/>
      <c r="W5939" s="9"/>
      <c r="X5939" s="9"/>
      <c r="Y5939" s="9"/>
      <c r="Z5939" s="9"/>
      <c r="AA5939" s="9"/>
      <c r="AB5939" s="9"/>
      <c r="AC5939" s="9"/>
      <c r="AD5939" s="9"/>
      <c r="AE5939" s="9"/>
      <c r="AF5939" s="55"/>
      <c r="AG5939" s="55"/>
      <c r="AH5939" s="9"/>
      <c r="AI5939" s="9"/>
      <c r="AJ5939" s="9"/>
      <c r="AK5939" s="9"/>
      <c r="AL5939" s="9"/>
      <c r="AM5939" s="9"/>
      <c r="AN5939" s="9"/>
      <c r="AO5939" s="9"/>
      <c r="AP5939" s="9"/>
      <c r="AQ5939" s="9"/>
      <c r="AR5939" s="9"/>
      <c r="AS5939" s="9"/>
      <c r="AT5939" s="9"/>
      <c r="AU5939" s="9"/>
      <c r="AV5939" s="9"/>
      <c r="AW5939" s="9"/>
      <c r="AX5939" s="9"/>
      <c r="AY5939" s="9"/>
      <c r="AZ5939" s="9"/>
      <c r="BA5939" s="9"/>
      <c r="BB5939" s="9"/>
      <c r="BC5939" s="9"/>
      <c r="BD5939" s="9"/>
      <c r="BE5939" s="9"/>
      <c r="BF5939" s="9"/>
      <c r="BG5939" s="9"/>
      <c r="BH5939" s="9"/>
      <c r="BI5939" s="9"/>
      <c r="BJ5939" s="9"/>
      <c r="BK5939" s="9"/>
      <c r="BL5939" s="9"/>
      <c r="BM5939" s="9"/>
      <c r="BN5939" s="9"/>
      <c r="BO5939" s="9"/>
      <c r="BP5939" s="9"/>
      <c r="BQ5939" s="9"/>
      <c r="BT5939" s="9"/>
      <c r="BU5939" s="9"/>
      <c r="BX5939" s="9"/>
      <c r="BY5939" s="9"/>
      <c r="CB5939" s="9"/>
      <c r="CC5939" s="9"/>
      <c r="CF5939" s="9"/>
      <c r="CG5939" s="9"/>
      <c r="CJ5939" s="9"/>
      <c r="CK5939" s="9"/>
      <c r="CN5939" s="9"/>
      <c r="CO5939" s="9"/>
      <c r="CP5939" s="9"/>
      <c r="CQ5939" s="9"/>
      <c r="CR5939" s="9"/>
      <c r="CS5939" s="9"/>
      <c r="CT5939" s="9"/>
      <c r="CU5939" s="9"/>
      <c r="CV5939" s="9"/>
      <c r="CW5939" s="9"/>
      <c r="CX5939" s="9"/>
      <c r="CY5939" s="9"/>
      <c r="CZ5939" s="9"/>
      <c r="DA5939" s="9"/>
      <c r="DB5939" s="9"/>
      <c r="DC5939" s="9"/>
      <c r="DD5939" s="9"/>
      <c r="DE5939" s="9"/>
      <c r="DF5939" s="9"/>
      <c r="DG5939" s="9"/>
      <c r="DH5939" s="9"/>
      <c r="DI5939" s="9"/>
      <c r="DJ5939" s="9"/>
      <c r="DK5939" s="9"/>
      <c r="DL5939" s="9"/>
      <c r="DM5939" s="9"/>
      <c r="DN5939" s="9"/>
      <c r="DO5939" s="9"/>
      <c r="DP5939" s="9"/>
      <c r="DQ5939" s="9"/>
      <c r="DR5939" s="9"/>
      <c r="DS5939" s="9"/>
      <c r="DT5939" s="9"/>
      <c r="DU5939" s="9"/>
      <c r="DV5939" s="9"/>
      <c r="DW5939" s="9"/>
      <c r="DX5939" s="9"/>
      <c r="DY5939" s="9"/>
      <c r="DZ5939" s="9"/>
      <c r="EA5939" s="9"/>
    </row>
    <row r="5940" spans="2:131" ht="19.5" customHeight="1" x14ac:dyDescent="0.25">
      <c r="B5940" s="9"/>
      <c r="D5940" s="9"/>
      <c r="G5940" s="9"/>
      <c r="R5940" s="9"/>
      <c r="S5940" s="9"/>
      <c r="T5940" s="9"/>
      <c r="U5940" s="9"/>
      <c r="V5940" s="9"/>
      <c r="W5940" s="9"/>
      <c r="X5940" s="9"/>
      <c r="Y5940" s="9"/>
      <c r="Z5940" s="9"/>
      <c r="AA5940" s="9"/>
      <c r="AB5940" s="9"/>
      <c r="AC5940" s="9"/>
      <c r="AD5940" s="9"/>
      <c r="AE5940" s="9"/>
      <c r="AF5940" s="55"/>
      <c r="AG5940" s="55"/>
      <c r="AH5940" s="9"/>
      <c r="AI5940" s="9"/>
      <c r="AJ5940" s="9"/>
      <c r="AK5940" s="9"/>
      <c r="AL5940" s="9"/>
      <c r="AM5940" s="9"/>
      <c r="AN5940" s="9"/>
      <c r="AO5940" s="9"/>
      <c r="AP5940" s="9"/>
      <c r="AQ5940" s="9"/>
      <c r="AR5940" s="9"/>
      <c r="AS5940" s="9"/>
      <c r="AT5940" s="9"/>
      <c r="AU5940" s="9"/>
      <c r="AV5940" s="9"/>
      <c r="AW5940" s="9"/>
      <c r="AX5940" s="9"/>
      <c r="AY5940" s="9"/>
      <c r="AZ5940" s="9"/>
      <c r="BA5940" s="9"/>
      <c r="BB5940" s="9"/>
      <c r="BC5940" s="9"/>
      <c r="BD5940" s="9"/>
      <c r="BE5940" s="9"/>
      <c r="BF5940" s="9"/>
      <c r="BG5940" s="9"/>
      <c r="BH5940" s="9"/>
      <c r="BI5940" s="9"/>
      <c r="BJ5940" s="9"/>
      <c r="BK5940" s="9"/>
      <c r="BL5940" s="9"/>
      <c r="BM5940" s="9"/>
      <c r="BN5940" s="9"/>
      <c r="BO5940" s="9"/>
      <c r="BP5940" s="9"/>
      <c r="BQ5940" s="9"/>
      <c r="BT5940" s="9"/>
      <c r="BU5940" s="9"/>
      <c r="BX5940" s="9"/>
      <c r="BY5940" s="9"/>
      <c r="CB5940" s="9"/>
      <c r="CC5940" s="9"/>
      <c r="CF5940" s="9"/>
      <c r="CG5940" s="9"/>
      <c r="CJ5940" s="9"/>
      <c r="CK5940" s="9"/>
      <c r="CN5940" s="9"/>
      <c r="CO5940" s="9"/>
      <c r="CP5940" s="9"/>
      <c r="CQ5940" s="9"/>
      <c r="CR5940" s="9"/>
      <c r="CS5940" s="9"/>
      <c r="CT5940" s="9"/>
      <c r="CU5940" s="9"/>
      <c r="CV5940" s="9"/>
      <c r="CW5940" s="9"/>
      <c r="CX5940" s="9"/>
      <c r="CY5940" s="9"/>
      <c r="CZ5940" s="9"/>
      <c r="DA5940" s="9"/>
      <c r="DB5940" s="9"/>
      <c r="DC5940" s="9"/>
      <c r="DD5940" s="9"/>
      <c r="DE5940" s="9"/>
      <c r="DF5940" s="9"/>
      <c r="DG5940" s="9"/>
      <c r="DH5940" s="9"/>
      <c r="DI5940" s="9"/>
      <c r="DJ5940" s="9"/>
      <c r="DK5940" s="9"/>
      <c r="DL5940" s="9"/>
      <c r="DM5940" s="9"/>
      <c r="DN5940" s="9"/>
      <c r="DO5940" s="9"/>
      <c r="DP5940" s="9"/>
      <c r="DQ5940" s="9"/>
      <c r="DR5940" s="9"/>
      <c r="DS5940" s="9"/>
      <c r="DT5940" s="9"/>
      <c r="DU5940" s="9"/>
      <c r="DV5940" s="9"/>
      <c r="DW5940" s="9"/>
      <c r="DX5940" s="9"/>
      <c r="DY5940" s="9"/>
      <c r="DZ5940" s="9"/>
      <c r="EA5940" s="9"/>
    </row>
    <row r="5941" spans="2:131" ht="19.5" customHeight="1" x14ac:dyDescent="0.25">
      <c r="B5941" s="9"/>
      <c r="D5941" s="9"/>
      <c r="G5941" s="9"/>
      <c r="R5941" s="9"/>
      <c r="S5941" s="9"/>
      <c r="T5941" s="9"/>
      <c r="U5941" s="9"/>
      <c r="V5941" s="9"/>
      <c r="W5941" s="9"/>
      <c r="X5941" s="9"/>
      <c r="Y5941" s="9"/>
      <c r="Z5941" s="9"/>
      <c r="AA5941" s="9"/>
      <c r="AB5941" s="9"/>
      <c r="AC5941" s="9"/>
      <c r="AD5941" s="9"/>
      <c r="AE5941" s="9"/>
      <c r="AF5941" s="55"/>
      <c r="AG5941" s="55"/>
      <c r="AH5941" s="9"/>
      <c r="AI5941" s="9"/>
      <c r="AJ5941" s="9"/>
      <c r="AK5941" s="9"/>
      <c r="AL5941" s="9"/>
      <c r="AM5941" s="9"/>
      <c r="AN5941" s="9"/>
      <c r="AO5941" s="9"/>
      <c r="AP5941" s="9"/>
      <c r="AQ5941" s="9"/>
      <c r="AR5941" s="9"/>
      <c r="AS5941" s="9"/>
      <c r="AT5941" s="9"/>
      <c r="AU5941" s="9"/>
      <c r="AV5941" s="9"/>
      <c r="AW5941" s="9"/>
      <c r="AX5941" s="9"/>
      <c r="AY5941" s="9"/>
      <c r="AZ5941" s="9"/>
      <c r="BA5941" s="9"/>
      <c r="BB5941" s="9"/>
      <c r="BC5941" s="9"/>
      <c r="BD5941" s="9"/>
      <c r="BE5941" s="9"/>
      <c r="BF5941" s="9"/>
      <c r="BG5941" s="9"/>
      <c r="BH5941" s="9"/>
      <c r="BI5941" s="9"/>
      <c r="BJ5941" s="9"/>
      <c r="BK5941" s="9"/>
      <c r="BL5941" s="9"/>
      <c r="BM5941" s="9"/>
      <c r="BN5941" s="9"/>
      <c r="BO5941" s="9"/>
      <c r="BP5941" s="9"/>
      <c r="BQ5941" s="9"/>
      <c r="BT5941" s="9"/>
      <c r="BU5941" s="9"/>
      <c r="BX5941" s="9"/>
      <c r="BY5941" s="9"/>
      <c r="CB5941" s="9"/>
      <c r="CC5941" s="9"/>
      <c r="CF5941" s="9"/>
      <c r="CG5941" s="9"/>
      <c r="CJ5941" s="9"/>
      <c r="CK5941" s="9"/>
      <c r="CN5941" s="9"/>
      <c r="CO5941" s="9"/>
      <c r="CP5941" s="9"/>
      <c r="CQ5941" s="9"/>
      <c r="CR5941" s="9"/>
      <c r="CS5941" s="9"/>
      <c r="CT5941" s="9"/>
      <c r="CU5941" s="9"/>
      <c r="CV5941" s="9"/>
      <c r="CW5941" s="9"/>
      <c r="CX5941" s="9"/>
      <c r="CY5941" s="9"/>
      <c r="CZ5941" s="9"/>
      <c r="DA5941" s="9"/>
      <c r="DB5941" s="9"/>
      <c r="DC5941" s="9"/>
      <c r="DD5941" s="9"/>
      <c r="DE5941" s="9"/>
      <c r="DF5941" s="9"/>
      <c r="DG5941" s="9"/>
      <c r="DH5941" s="9"/>
      <c r="DI5941" s="9"/>
      <c r="DJ5941" s="9"/>
      <c r="DK5941" s="9"/>
      <c r="DL5941" s="9"/>
      <c r="DM5941" s="9"/>
      <c r="DN5941" s="9"/>
      <c r="DO5941" s="9"/>
      <c r="DP5941" s="9"/>
      <c r="DQ5941" s="9"/>
      <c r="DR5941" s="9"/>
      <c r="DS5941" s="9"/>
      <c r="DT5941" s="9"/>
      <c r="DU5941" s="9"/>
      <c r="DV5941" s="9"/>
      <c r="DW5941" s="9"/>
      <c r="DX5941" s="9"/>
      <c r="DY5941" s="9"/>
      <c r="DZ5941" s="9"/>
      <c r="EA5941" s="9"/>
    </row>
    <row r="5942" spans="2:131" ht="19.5" customHeight="1" x14ac:dyDescent="0.25">
      <c r="B5942" s="9"/>
      <c r="D5942" s="9"/>
      <c r="G5942" s="9"/>
      <c r="R5942" s="9"/>
      <c r="S5942" s="9"/>
      <c r="T5942" s="9"/>
      <c r="U5942" s="9"/>
      <c r="V5942" s="9"/>
      <c r="W5942" s="9"/>
      <c r="X5942" s="9"/>
      <c r="Y5942" s="9"/>
      <c r="Z5942" s="9"/>
      <c r="AA5942" s="9"/>
      <c r="AB5942" s="9"/>
      <c r="AC5942" s="9"/>
      <c r="AD5942" s="9"/>
      <c r="AE5942" s="9"/>
      <c r="AF5942" s="55"/>
      <c r="AG5942" s="55"/>
      <c r="AH5942" s="9"/>
      <c r="AI5942" s="9"/>
      <c r="AJ5942" s="9"/>
      <c r="AK5942" s="9"/>
      <c r="AL5942" s="9"/>
      <c r="AM5942" s="9"/>
      <c r="AN5942" s="9"/>
      <c r="AO5942" s="9"/>
      <c r="AP5942" s="9"/>
      <c r="AQ5942" s="9"/>
      <c r="AR5942" s="9"/>
      <c r="AS5942" s="9"/>
      <c r="AT5942" s="9"/>
      <c r="AU5942" s="9"/>
      <c r="AV5942" s="9"/>
      <c r="AW5942" s="9"/>
      <c r="AX5942" s="9"/>
      <c r="AY5942" s="9"/>
      <c r="AZ5942" s="9"/>
      <c r="BA5942" s="9"/>
      <c r="BB5942" s="9"/>
      <c r="BC5942" s="9"/>
      <c r="BD5942" s="9"/>
      <c r="BE5942" s="9"/>
      <c r="BF5942" s="9"/>
      <c r="BG5942" s="9"/>
      <c r="BH5942" s="9"/>
      <c r="BI5942" s="9"/>
      <c r="BJ5942" s="9"/>
      <c r="BK5942" s="9"/>
      <c r="BL5942" s="9"/>
      <c r="BM5942" s="9"/>
      <c r="BN5942" s="9"/>
      <c r="BO5942" s="9"/>
      <c r="BP5942" s="9"/>
      <c r="BQ5942" s="9"/>
      <c r="BT5942" s="9"/>
      <c r="BU5942" s="9"/>
      <c r="BX5942" s="9"/>
      <c r="BY5942" s="9"/>
      <c r="CB5942" s="9"/>
      <c r="CC5942" s="9"/>
      <c r="CF5942" s="9"/>
      <c r="CG5942" s="9"/>
      <c r="CJ5942" s="9"/>
      <c r="CK5942" s="9"/>
      <c r="CN5942" s="9"/>
      <c r="CO5942" s="9"/>
      <c r="CP5942" s="9"/>
      <c r="CQ5942" s="9"/>
      <c r="CR5942" s="9"/>
      <c r="CS5942" s="9"/>
      <c r="CT5942" s="9"/>
      <c r="CU5942" s="9"/>
      <c r="CV5942" s="9"/>
      <c r="CW5942" s="9"/>
      <c r="CX5942" s="9"/>
      <c r="CY5942" s="9"/>
      <c r="CZ5942" s="9"/>
      <c r="DA5942" s="9"/>
      <c r="DB5942" s="9"/>
      <c r="DC5942" s="9"/>
      <c r="DD5942" s="9"/>
      <c r="DE5942" s="9"/>
      <c r="DF5942" s="9"/>
      <c r="DG5942" s="9"/>
      <c r="DH5942" s="9"/>
      <c r="DI5942" s="9"/>
      <c r="DJ5942" s="9"/>
      <c r="DK5942" s="9"/>
      <c r="DL5942" s="9"/>
      <c r="DM5942" s="9"/>
      <c r="DN5942" s="9"/>
      <c r="DO5942" s="9"/>
      <c r="DP5942" s="9"/>
      <c r="DQ5942" s="9"/>
      <c r="DR5942" s="9"/>
      <c r="DS5942" s="9"/>
      <c r="DT5942" s="9"/>
      <c r="DU5942" s="9"/>
      <c r="DV5942" s="9"/>
      <c r="DW5942" s="9"/>
      <c r="DX5942" s="9"/>
      <c r="DY5942" s="9"/>
      <c r="DZ5942" s="9"/>
      <c r="EA5942" s="9"/>
    </row>
    <row r="5943" spans="2:131" ht="19.5" customHeight="1" x14ac:dyDescent="0.25">
      <c r="B5943" s="9"/>
      <c r="D5943" s="9"/>
      <c r="G5943" s="9"/>
      <c r="R5943" s="9"/>
      <c r="S5943" s="9"/>
      <c r="T5943" s="9"/>
      <c r="U5943" s="9"/>
      <c r="V5943" s="9"/>
      <c r="W5943" s="9"/>
      <c r="X5943" s="9"/>
      <c r="Y5943" s="9"/>
      <c r="Z5943" s="9"/>
      <c r="AA5943" s="9"/>
      <c r="AB5943" s="9"/>
      <c r="AC5943" s="9"/>
      <c r="AD5943" s="9"/>
      <c r="AE5943" s="9"/>
      <c r="AF5943" s="55"/>
      <c r="AG5943" s="55"/>
      <c r="AH5943" s="9"/>
      <c r="AI5943" s="9"/>
      <c r="AJ5943" s="9"/>
      <c r="AK5943" s="9"/>
      <c r="AL5943" s="9"/>
      <c r="AM5943" s="9"/>
      <c r="AN5943" s="9"/>
      <c r="AO5943" s="9"/>
      <c r="AP5943" s="9"/>
      <c r="AQ5943" s="9"/>
      <c r="AR5943" s="9"/>
      <c r="AS5943" s="9"/>
      <c r="AT5943" s="9"/>
      <c r="AU5943" s="9"/>
      <c r="AV5943" s="9"/>
      <c r="AW5943" s="9"/>
      <c r="AX5943" s="9"/>
      <c r="AY5943" s="9"/>
      <c r="AZ5943" s="9"/>
      <c r="BA5943" s="9"/>
      <c r="BB5943" s="9"/>
      <c r="BC5943" s="9"/>
      <c r="BD5943" s="9"/>
      <c r="BE5943" s="9"/>
      <c r="BF5943" s="9"/>
      <c r="BG5943" s="9"/>
      <c r="BH5943" s="9"/>
      <c r="BI5943" s="9"/>
      <c r="BJ5943" s="9"/>
      <c r="BK5943" s="9"/>
      <c r="BL5943" s="9"/>
      <c r="BM5943" s="9"/>
      <c r="BN5943" s="9"/>
      <c r="BO5943" s="9"/>
      <c r="BP5943" s="9"/>
      <c r="BQ5943" s="9"/>
      <c r="BT5943" s="9"/>
      <c r="BU5943" s="9"/>
      <c r="BX5943" s="9"/>
      <c r="BY5943" s="9"/>
      <c r="CB5943" s="9"/>
      <c r="CC5943" s="9"/>
      <c r="CF5943" s="9"/>
      <c r="CG5943" s="9"/>
      <c r="CJ5943" s="9"/>
      <c r="CK5943" s="9"/>
      <c r="CN5943" s="9"/>
      <c r="CO5943" s="9"/>
      <c r="CP5943" s="9"/>
      <c r="CQ5943" s="9"/>
      <c r="CR5943" s="9"/>
      <c r="CS5943" s="9"/>
      <c r="CT5943" s="9"/>
      <c r="CU5943" s="9"/>
      <c r="CV5943" s="9"/>
      <c r="CW5943" s="9"/>
      <c r="CX5943" s="9"/>
      <c r="CY5943" s="9"/>
      <c r="CZ5943" s="9"/>
      <c r="DA5943" s="9"/>
      <c r="DB5943" s="9"/>
      <c r="DC5943" s="9"/>
      <c r="DD5943" s="9"/>
      <c r="DE5943" s="9"/>
      <c r="DF5943" s="9"/>
      <c r="DG5943" s="9"/>
      <c r="DH5943" s="9"/>
      <c r="DI5943" s="9"/>
      <c r="DJ5943" s="9"/>
      <c r="DK5943" s="9"/>
      <c r="DL5943" s="9"/>
      <c r="DM5943" s="9"/>
      <c r="DN5943" s="9"/>
      <c r="DO5943" s="9"/>
      <c r="DP5943" s="9"/>
      <c r="DQ5943" s="9"/>
      <c r="DR5943" s="9"/>
      <c r="DS5943" s="9"/>
      <c r="DT5943" s="9"/>
      <c r="DU5943" s="9"/>
      <c r="DV5943" s="9"/>
      <c r="DW5943" s="9"/>
      <c r="DX5943" s="9"/>
      <c r="DY5943" s="9"/>
      <c r="DZ5943" s="9"/>
      <c r="EA5943" s="9"/>
    </row>
    <row r="5944" spans="2:131" ht="19.5" customHeight="1" x14ac:dyDescent="0.25">
      <c r="B5944" s="9"/>
      <c r="D5944" s="9"/>
      <c r="G5944" s="9"/>
      <c r="R5944" s="9"/>
      <c r="S5944" s="9"/>
      <c r="T5944" s="9"/>
      <c r="U5944" s="9"/>
      <c r="V5944" s="9"/>
      <c r="W5944" s="9"/>
      <c r="X5944" s="9"/>
      <c r="Y5944" s="9"/>
      <c r="Z5944" s="9"/>
      <c r="AA5944" s="9"/>
      <c r="AB5944" s="9"/>
      <c r="AC5944" s="9"/>
      <c r="AD5944" s="9"/>
      <c r="AE5944" s="9"/>
      <c r="AF5944" s="55"/>
      <c r="AG5944" s="55"/>
      <c r="AH5944" s="9"/>
      <c r="AI5944" s="9"/>
      <c r="AJ5944" s="9"/>
      <c r="AK5944" s="9"/>
      <c r="AL5944" s="9"/>
      <c r="AM5944" s="9"/>
      <c r="AN5944" s="9"/>
      <c r="AO5944" s="9"/>
      <c r="AP5944" s="9"/>
      <c r="AQ5944" s="9"/>
      <c r="AR5944" s="9"/>
      <c r="AS5944" s="9"/>
      <c r="AT5944" s="9"/>
      <c r="AU5944" s="9"/>
      <c r="AV5944" s="9"/>
      <c r="AW5944" s="9"/>
      <c r="AX5944" s="9"/>
      <c r="AY5944" s="9"/>
      <c r="AZ5944" s="9"/>
      <c r="BA5944" s="9"/>
      <c r="BB5944" s="9"/>
      <c r="BC5944" s="9"/>
      <c r="BD5944" s="9"/>
      <c r="BE5944" s="9"/>
      <c r="BF5944" s="9"/>
      <c r="BG5944" s="9"/>
      <c r="BH5944" s="9"/>
      <c r="BI5944" s="9"/>
      <c r="BJ5944" s="9"/>
      <c r="BK5944" s="9"/>
      <c r="BL5944" s="9"/>
      <c r="BM5944" s="9"/>
      <c r="BN5944" s="9"/>
      <c r="BO5944" s="9"/>
      <c r="BP5944" s="9"/>
      <c r="BQ5944" s="9"/>
      <c r="BT5944" s="9"/>
      <c r="BU5944" s="9"/>
      <c r="BX5944" s="9"/>
      <c r="BY5944" s="9"/>
      <c r="CB5944" s="9"/>
      <c r="CC5944" s="9"/>
      <c r="CF5944" s="9"/>
      <c r="CG5944" s="9"/>
      <c r="CJ5944" s="9"/>
      <c r="CK5944" s="9"/>
      <c r="CN5944" s="9"/>
      <c r="CO5944" s="9"/>
      <c r="CP5944" s="9"/>
      <c r="CQ5944" s="9"/>
      <c r="CR5944" s="9"/>
      <c r="CS5944" s="9"/>
      <c r="CT5944" s="9"/>
      <c r="CU5944" s="9"/>
      <c r="CV5944" s="9"/>
      <c r="CW5944" s="9"/>
      <c r="CX5944" s="9"/>
      <c r="CY5944" s="9"/>
      <c r="CZ5944" s="9"/>
      <c r="DA5944" s="9"/>
      <c r="DB5944" s="9"/>
      <c r="DC5944" s="9"/>
      <c r="DD5944" s="9"/>
      <c r="DE5944" s="9"/>
      <c r="DF5944" s="9"/>
      <c r="DG5944" s="9"/>
      <c r="DH5944" s="9"/>
      <c r="DI5944" s="9"/>
      <c r="DJ5944" s="9"/>
      <c r="DK5944" s="9"/>
      <c r="DL5944" s="9"/>
      <c r="DM5944" s="9"/>
      <c r="DN5944" s="9"/>
      <c r="DO5944" s="9"/>
      <c r="DP5944" s="9"/>
      <c r="DQ5944" s="9"/>
      <c r="DR5944" s="9"/>
      <c r="DS5944" s="9"/>
      <c r="DT5944" s="9"/>
      <c r="DU5944" s="9"/>
      <c r="DV5944" s="9"/>
      <c r="DW5944" s="9"/>
      <c r="DX5944" s="9"/>
      <c r="DY5944" s="9"/>
      <c r="DZ5944" s="9"/>
      <c r="EA5944" s="9"/>
    </row>
    <row r="5945" spans="2:131" ht="19.5" customHeight="1" x14ac:dyDescent="0.25">
      <c r="B5945" s="9"/>
      <c r="D5945" s="9"/>
      <c r="G5945" s="9"/>
      <c r="R5945" s="9"/>
      <c r="S5945" s="9"/>
      <c r="T5945" s="9"/>
      <c r="U5945" s="9"/>
      <c r="V5945" s="9"/>
      <c r="W5945" s="9"/>
      <c r="X5945" s="9"/>
      <c r="Y5945" s="9"/>
      <c r="Z5945" s="9"/>
      <c r="AA5945" s="9"/>
      <c r="AB5945" s="9"/>
      <c r="AC5945" s="9"/>
      <c r="AD5945" s="9"/>
      <c r="AE5945" s="9"/>
      <c r="AF5945" s="55"/>
      <c r="AG5945" s="55"/>
      <c r="AH5945" s="9"/>
      <c r="AI5945" s="9"/>
      <c r="AJ5945" s="9"/>
      <c r="AK5945" s="9"/>
      <c r="AL5945" s="9"/>
      <c r="AM5945" s="9"/>
      <c r="AN5945" s="9"/>
      <c r="AO5945" s="9"/>
      <c r="AP5945" s="9"/>
      <c r="AQ5945" s="9"/>
      <c r="AR5945" s="9"/>
      <c r="AS5945" s="9"/>
      <c r="AT5945" s="9"/>
      <c r="AU5945" s="9"/>
      <c r="AV5945" s="9"/>
      <c r="AW5945" s="9"/>
      <c r="AX5945" s="9"/>
      <c r="AY5945" s="9"/>
      <c r="AZ5945" s="9"/>
      <c r="BA5945" s="9"/>
      <c r="BB5945" s="9"/>
      <c r="BC5945" s="9"/>
      <c r="BD5945" s="9"/>
      <c r="BE5945" s="9"/>
      <c r="BF5945" s="9"/>
      <c r="BG5945" s="9"/>
      <c r="BH5945" s="9"/>
      <c r="BI5945" s="9"/>
      <c r="BJ5945" s="9"/>
      <c r="BK5945" s="9"/>
      <c r="BL5945" s="9"/>
      <c r="BM5945" s="9"/>
      <c r="BN5945" s="9"/>
      <c r="BO5945" s="9"/>
      <c r="BP5945" s="9"/>
      <c r="BQ5945" s="9"/>
      <c r="BT5945" s="9"/>
      <c r="BU5945" s="9"/>
      <c r="BX5945" s="9"/>
      <c r="BY5945" s="9"/>
      <c r="CB5945" s="9"/>
      <c r="CC5945" s="9"/>
      <c r="CF5945" s="9"/>
      <c r="CG5945" s="9"/>
      <c r="CJ5945" s="9"/>
      <c r="CK5945" s="9"/>
      <c r="CN5945" s="9"/>
      <c r="CO5945" s="9"/>
      <c r="CP5945" s="9"/>
      <c r="CQ5945" s="9"/>
      <c r="CR5945" s="9"/>
      <c r="CS5945" s="9"/>
      <c r="CT5945" s="9"/>
      <c r="CU5945" s="9"/>
      <c r="CV5945" s="9"/>
      <c r="CW5945" s="9"/>
      <c r="CX5945" s="9"/>
      <c r="CY5945" s="9"/>
      <c r="CZ5945" s="9"/>
      <c r="DA5945" s="9"/>
      <c r="DB5945" s="9"/>
      <c r="DC5945" s="9"/>
      <c r="DD5945" s="9"/>
      <c r="DE5945" s="9"/>
      <c r="DF5945" s="9"/>
      <c r="DG5945" s="9"/>
      <c r="DH5945" s="9"/>
      <c r="DI5945" s="9"/>
      <c r="DJ5945" s="9"/>
      <c r="DK5945" s="9"/>
      <c r="DL5945" s="9"/>
      <c r="DM5945" s="9"/>
      <c r="DN5945" s="9"/>
      <c r="DO5945" s="9"/>
      <c r="DP5945" s="9"/>
      <c r="DQ5945" s="9"/>
      <c r="DR5945" s="9"/>
      <c r="DS5945" s="9"/>
      <c r="DT5945" s="9"/>
      <c r="DU5945" s="9"/>
      <c r="DV5945" s="9"/>
      <c r="DW5945" s="9"/>
      <c r="DX5945" s="9"/>
      <c r="DY5945" s="9"/>
      <c r="DZ5945" s="9"/>
      <c r="EA5945" s="9"/>
    </row>
    <row r="5946" spans="2:131" ht="19.5" customHeight="1" x14ac:dyDescent="0.25">
      <c r="B5946" s="9"/>
      <c r="D5946" s="9"/>
      <c r="G5946" s="9"/>
      <c r="R5946" s="9"/>
      <c r="S5946" s="9"/>
      <c r="T5946" s="9"/>
      <c r="U5946" s="9"/>
      <c r="V5946" s="9"/>
      <c r="W5946" s="9"/>
      <c r="X5946" s="9"/>
      <c r="Y5946" s="9"/>
      <c r="Z5946" s="9"/>
      <c r="AA5946" s="9"/>
      <c r="AB5946" s="9"/>
      <c r="AC5946" s="9"/>
      <c r="AD5946" s="9"/>
      <c r="AE5946" s="9"/>
      <c r="AF5946" s="55"/>
      <c r="AG5946" s="55"/>
      <c r="AH5946" s="9"/>
      <c r="AI5946" s="9"/>
      <c r="AJ5946" s="9"/>
      <c r="AK5946" s="9"/>
      <c r="AL5946" s="9"/>
      <c r="AM5946" s="9"/>
      <c r="AN5946" s="9"/>
      <c r="AO5946" s="9"/>
      <c r="AP5946" s="9"/>
      <c r="AQ5946" s="9"/>
      <c r="AR5946" s="9"/>
      <c r="AS5946" s="9"/>
      <c r="AT5946" s="9"/>
      <c r="AU5946" s="9"/>
      <c r="AV5946" s="9"/>
      <c r="AW5946" s="9"/>
      <c r="AX5946" s="9"/>
      <c r="AY5946" s="9"/>
      <c r="AZ5946" s="9"/>
      <c r="BA5946" s="9"/>
      <c r="BB5946" s="9"/>
      <c r="BC5946" s="9"/>
      <c r="BD5946" s="9"/>
      <c r="BE5946" s="9"/>
      <c r="BF5946" s="9"/>
      <c r="BG5946" s="9"/>
      <c r="BH5946" s="9"/>
      <c r="BI5946" s="9"/>
      <c r="BJ5946" s="9"/>
      <c r="BK5946" s="9"/>
      <c r="BL5946" s="9"/>
      <c r="BM5946" s="9"/>
      <c r="BN5946" s="9"/>
      <c r="BO5946" s="9"/>
      <c r="BP5946" s="9"/>
      <c r="BQ5946" s="9"/>
      <c r="BT5946" s="9"/>
      <c r="BU5946" s="9"/>
      <c r="BX5946" s="9"/>
      <c r="BY5946" s="9"/>
      <c r="CB5946" s="9"/>
      <c r="CC5946" s="9"/>
      <c r="CF5946" s="9"/>
      <c r="CG5946" s="9"/>
      <c r="CJ5946" s="9"/>
      <c r="CK5946" s="9"/>
      <c r="CN5946" s="9"/>
      <c r="CO5946" s="9"/>
      <c r="CP5946" s="9"/>
      <c r="CQ5946" s="9"/>
      <c r="CR5946" s="9"/>
      <c r="CS5946" s="9"/>
      <c r="CT5946" s="9"/>
      <c r="CU5946" s="9"/>
      <c r="CV5946" s="9"/>
      <c r="CW5946" s="9"/>
      <c r="CX5946" s="9"/>
      <c r="CY5946" s="9"/>
      <c r="CZ5946" s="9"/>
      <c r="DA5946" s="9"/>
      <c r="DB5946" s="9"/>
      <c r="DC5946" s="9"/>
      <c r="DD5946" s="9"/>
      <c r="DE5946" s="9"/>
      <c r="DF5946" s="9"/>
      <c r="DG5946" s="9"/>
      <c r="DH5946" s="9"/>
      <c r="DI5946" s="9"/>
      <c r="DJ5946" s="9"/>
      <c r="DK5946" s="9"/>
      <c r="DL5946" s="9"/>
      <c r="DM5946" s="9"/>
      <c r="DN5946" s="9"/>
      <c r="DO5946" s="9"/>
      <c r="DP5946" s="9"/>
      <c r="DQ5946" s="9"/>
      <c r="DR5946" s="9"/>
      <c r="DS5946" s="9"/>
      <c r="DT5946" s="9"/>
      <c r="DU5946" s="9"/>
      <c r="DV5946" s="9"/>
      <c r="DW5946" s="9"/>
      <c r="DX5946" s="9"/>
      <c r="DY5946" s="9"/>
      <c r="DZ5946" s="9"/>
      <c r="EA5946" s="9"/>
    </row>
    <row r="5947" spans="2:131" ht="19.5" customHeight="1" x14ac:dyDescent="0.25">
      <c r="B5947" s="9"/>
      <c r="D5947" s="9"/>
      <c r="G5947" s="9"/>
      <c r="R5947" s="9"/>
      <c r="S5947" s="9"/>
      <c r="T5947" s="9"/>
      <c r="U5947" s="9"/>
      <c r="V5947" s="9"/>
      <c r="W5947" s="9"/>
      <c r="X5947" s="9"/>
      <c r="Y5947" s="9"/>
      <c r="Z5947" s="9"/>
      <c r="AA5947" s="9"/>
      <c r="AB5947" s="9"/>
      <c r="AC5947" s="9"/>
      <c r="AD5947" s="9"/>
      <c r="AE5947" s="9"/>
      <c r="AF5947" s="55"/>
      <c r="AG5947" s="55"/>
      <c r="AH5947" s="9"/>
      <c r="AI5947" s="9"/>
      <c r="AJ5947" s="9"/>
      <c r="AK5947" s="9"/>
      <c r="AL5947" s="9"/>
      <c r="AM5947" s="9"/>
      <c r="AN5947" s="9"/>
      <c r="AO5947" s="9"/>
      <c r="AP5947" s="9"/>
      <c r="AQ5947" s="9"/>
      <c r="AR5947" s="9"/>
      <c r="AS5947" s="9"/>
      <c r="AT5947" s="9"/>
      <c r="AU5947" s="9"/>
      <c r="AV5947" s="9"/>
      <c r="AW5947" s="9"/>
      <c r="AX5947" s="9"/>
      <c r="AY5947" s="9"/>
      <c r="AZ5947" s="9"/>
      <c r="BA5947" s="9"/>
      <c r="BB5947" s="9"/>
      <c r="BC5947" s="9"/>
      <c r="BD5947" s="9"/>
      <c r="BE5947" s="9"/>
      <c r="BF5947" s="9"/>
      <c r="BG5947" s="9"/>
      <c r="BH5947" s="9"/>
      <c r="BI5947" s="9"/>
      <c r="BJ5947" s="9"/>
      <c r="BK5947" s="9"/>
      <c r="BL5947" s="9"/>
      <c r="BM5947" s="9"/>
      <c r="BN5947" s="9"/>
      <c r="BO5947" s="9"/>
      <c r="BP5947" s="9"/>
      <c r="BQ5947" s="9"/>
      <c r="BT5947" s="9"/>
      <c r="BU5947" s="9"/>
      <c r="BX5947" s="9"/>
      <c r="BY5947" s="9"/>
      <c r="CB5947" s="9"/>
      <c r="CC5947" s="9"/>
      <c r="CF5947" s="9"/>
      <c r="CG5947" s="9"/>
      <c r="CJ5947" s="9"/>
      <c r="CK5947" s="9"/>
      <c r="CN5947" s="9"/>
      <c r="CO5947" s="9"/>
      <c r="CP5947" s="9"/>
      <c r="CQ5947" s="9"/>
      <c r="CR5947" s="9"/>
      <c r="CS5947" s="9"/>
      <c r="CT5947" s="9"/>
      <c r="CU5947" s="9"/>
      <c r="CV5947" s="9"/>
      <c r="CW5947" s="9"/>
      <c r="CX5947" s="9"/>
      <c r="CY5947" s="9"/>
      <c r="CZ5947" s="9"/>
      <c r="DA5947" s="9"/>
      <c r="DB5947" s="9"/>
      <c r="DC5947" s="9"/>
      <c r="DD5947" s="9"/>
      <c r="DE5947" s="9"/>
      <c r="DF5947" s="9"/>
      <c r="DG5947" s="9"/>
      <c r="DH5947" s="9"/>
      <c r="DI5947" s="9"/>
      <c r="DJ5947" s="9"/>
      <c r="DK5947" s="9"/>
      <c r="DL5947" s="9"/>
      <c r="DM5947" s="9"/>
      <c r="DN5947" s="9"/>
      <c r="DO5947" s="9"/>
      <c r="DP5947" s="9"/>
      <c r="DQ5947" s="9"/>
      <c r="DR5947" s="9"/>
      <c r="DS5947" s="9"/>
      <c r="DT5947" s="9"/>
      <c r="DU5947" s="9"/>
      <c r="DV5947" s="9"/>
      <c r="DW5947" s="9"/>
      <c r="DX5947" s="9"/>
      <c r="DY5947" s="9"/>
      <c r="DZ5947" s="9"/>
      <c r="EA5947" s="9"/>
    </row>
    <row r="5948" spans="2:131" ht="19.5" customHeight="1" x14ac:dyDescent="0.25">
      <c r="B5948" s="9"/>
      <c r="D5948" s="9"/>
      <c r="G5948" s="9"/>
      <c r="R5948" s="9"/>
      <c r="S5948" s="9"/>
      <c r="T5948" s="9"/>
      <c r="U5948" s="9"/>
      <c r="V5948" s="9"/>
      <c r="W5948" s="9"/>
      <c r="X5948" s="9"/>
      <c r="Y5948" s="9"/>
      <c r="Z5948" s="9"/>
      <c r="AA5948" s="9"/>
      <c r="AB5948" s="9"/>
      <c r="AC5948" s="9"/>
      <c r="AD5948" s="9"/>
      <c r="AE5948" s="9"/>
      <c r="AF5948" s="55"/>
      <c r="AG5948" s="55"/>
      <c r="AH5948" s="9"/>
      <c r="AI5948" s="9"/>
      <c r="AJ5948" s="9"/>
      <c r="AK5948" s="9"/>
      <c r="AL5948" s="9"/>
      <c r="AM5948" s="9"/>
      <c r="AN5948" s="9"/>
      <c r="AO5948" s="9"/>
      <c r="AP5948" s="9"/>
      <c r="AQ5948" s="9"/>
      <c r="AR5948" s="9"/>
      <c r="AS5948" s="9"/>
      <c r="AT5948" s="9"/>
      <c r="AU5948" s="9"/>
      <c r="AV5948" s="9"/>
      <c r="AW5948" s="9"/>
      <c r="AX5948" s="9"/>
      <c r="AY5948" s="9"/>
      <c r="AZ5948" s="9"/>
      <c r="BA5948" s="9"/>
      <c r="BB5948" s="9"/>
      <c r="BC5948" s="9"/>
      <c r="BD5948" s="9"/>
      <c r="BE5948" s="9"/>
      <c r="BF5948" s="9"/>
      <c r="BG5948" s="9"/>
      <c r="BH5948" s="9"/>
      <c r="BI5948" s="9"/>
      <c r="BJ5948" s="9"/>
      <c r="BK5948" s="9"/>
      <c r="BL5948" s="9"/>
      <c r="BM5948" s="9"/>
      <c r="BN5948" s="9"/>
      <c r="BO5948" s="9"/>
      <c r="BP5948" s="9"/>
      <c r="BQ5948" s="9"/>
      <c r="BT5948" s="9"/>
      <c r="BU5948" s="9"/>
      <c r="BX5948" s="9"/>
      <c r="BY5948" s="9"/>
      <c r="CB5948" s="9"/>
      <c r="CC5948" s="9"/>
      <c r="CF5948" s="9"/>
      <c r="CG5948" s="9"/>
      <c r="CJ5948" s="9"/>
      <c r="CK5948" s="9"/>
      <c r="CN5948" s="9"/>
      <c r="CO5948" s="9"/>
      <c r="CP5948" s="9"/>
      <c r="CQ5948" s="9"/>
      <c r="CR5948" s="9"/>
      <c r="CS5948" s="9"/>
      <c r="CT5948" s="9"/>
      <c r="CU5948" s="9"/>
      <c r="CV5948" s="9"/>
      <c r="CW5948" s="9"/>
      <c r="CX5948" s="9"/>
      <c r="CY5948" s="9"/>
      <c r="CZ5948" s="9"/>
      <c r="DA5948" s="9"/>
      <c r="DB5948" s="9"/>
      <c r="DC5948" s="9"/>
      <c r="DD5948" s="9"/>
      <c r="DE5948" s="9"/>
      <c r="DF5948" s="9"/>
      <c r="DG5948" s="9"/>
      <c r="DH5948" s="9"/>
      <c r="DI5948" s="9"/>
      <c r="DJ5948" s="9"/>
      <c r="DK5948" s="9"/>
      <c r="DL5948" s="9"/>
      <c r="DM5948" s="9"/>
      <c r="DN5948" s="9"/>
      <c r="DO5948" s="9"/>
      <c r="DP5948" s="9"/>
      <c r="DQ5948" s="9"/>
      <c r="DR5948" s="9"/>
      <c r="DS5948" s="9"/>
      <c r="DT5948" s="9"/>
      <c r="DU5948" s="9"/>
      <c r="DV5948" s="9"/>
      <c r="DW5948" s="9"/>
      <c r="DX5948" s="9"/>
      <c r="DY5948" s="9"/>
      <c r="DZ5948" s="9"/>
      <c r="EA5948" s="9"/>
    </row>
    <row r="5949" spans="2:131" ht="19.5" customHeight="1" x14ac:dyDescent="0.25">
      <c r="B5949" s="9"/>
      <c r="D5949" s="9"/>
      <c r="G5949" s="9"/>
      <c r="R5949" s="9"/>
      <c r="S5949" s="9"/>
      <c r="T5949" s="9"/>
      <c r="U5949" s="9"/>
      <c r="V5949" s="9"/>
      <c r="W5949" s="9"/>
      <c r="X5949" s="9"/>
      <c r="Y5949" s="9"/>
      <c r="Z5949" s="9"/>
      <c r="AA5949" s="9"/>
      <c r="AB5949" s="9"/>
      <c r="AC5949" s="9"/>
      <c r="AD5949" s="9"/>
      <c r="AE5949" s="9"/>
      <c r="AF5949" s="55"/>
      <c r="AG5949" s="55"/>
      <c r="AH5949" s="9"/>
      <c r="AI5949" s="9"/>
      <c r="AJ5949" s="9"/>
      <c r="AK5949" s="9"/>
      <c r="AL5949" s="9"/>
      <c r="AM5949" s="9"/>
      <c r="AN5949" s="9"/>
      <c r="AO5949" s="9"/>
      <c r="AP5949" s="9"/>
      <c r="AQ5949" s="9"/>
      <c r="AR5949" s="9"/>
      <c r="AS5949" s="9"/>
      <c r="AT5949" s="9"/>
      <c r="AU5949" s="9"/>
      <c r="AV5949" s="9"/>
      <c r="AW5949" s="9"/>
      <c r="AX5949" s="9"/>
      <c r="AY5949" s="9"/>
      <c r="AZ5949" s="9"/>
      <c r="BA5949" s="9"/>
      <c r="BB5949" s="9"/>
      <c r="BC5949" s="9"/>
      <c r="BD5949" s="9"/>
      <c r="BE5949" s="9"/>
      <c r="BF5949" s="9"/>
      <c r="BG5949" s="9"/>
      <c r="BH5949" s="9"/>
      <c r="BI5949" s="9"/>
      <c r="BJ5949" s="9"/>
      <c r="BK5949" s="9"/>
      <c r="BL5949" s="9"/>
      <c r="BM5949" s="9"/>
      <c r="BN5949" s="9"/>
      <c r="BO5949" s="9"/>
      <c r="BP5949" s="9"/>
      <c r="BQ5949" s="9"/>
      <c r="BT5949" s="9"/>
      <c r="BU5949" s="9"/>
      <c r="BX5949" s="9"/>
      <c r="BY5949" s="9"/>
      <c r="CB5949" s="9"/>
      <c r="CC5949" s="9"/>
      <c r="CF5949" s="9"/>
      <c r="CG5949" s="9"/>
      <c r="CJ5949" s="9"/>
      <c r="CK5949" s="9"/>
      <c r="CN5949" s="9"/>
      <c r="CO5949" s="9"/>
      <c r="CP5949" s="9"/>
      <c r="CQ5949" s="9"/>
      <c r="CR5949" s="9"/>
      <c r="CS5949" s="9"/>
      <c r="CT5949" s="9"/>
      <c r="CU5949" s="9"/>
      <c r="CV5949" s="9"/>
      <c r="CW5949" s="9"/>
      <c r="CX5949" s="9"/>
      <c r="CY5949" s="9"/>
      <c r="CZ5949" s="9"/>
      <c r="DA5949" s="9"/>
      <c r="DB5949" s="9"/>
      <c r="DC5949" s="9"/>
      <c r="DD5949" s="9"/>
      <c r="DE5949" s="9"/>
      <c r="DF5949" s="9"/>
      <c r="DG5949" s="9"/>
      <c r="DH5949" s="9"/>
      <c r="DI5949" s="9"/>
      <c r="DJ5949" s="9"/>
      <c r="DK5949" s="9"/>
      <c r="DL5949" s="9"/>
      <c r="DM5949" s="9"/>
      <c r="DN5949" s="9"/>
      <c r="DO5949" s="9"/>
      <c r="DP5949" s="9"/>
      <c r="DQ5949" s="9"/>
      <c r="DR5949" s="9"/>
      <c r="DS5949" s="9"/>
      <c r="DT5949" s="9"/>
      <c r="DU5949" s="9"/>
      <c r="DV5949" s="9"/>
      <c r="DW5949" s="9"/>
      <c r="DX5949" s="9"/>
      <c r="DY5949" s="9"/>
      <c r="DZ5949" s="9"/>
      <c r="EA5949" s="9"/>
    </row>
    <row r="5950" spans="2:131" ht="19.5" customHeight="1" x14ac:dyDescent="0.25">
      <c r="B5950" s="9"/>
      <c r="D5950" s="9"/>
      <c r="G5950" s="9"/>
      <c r="R5950" s="9"/>
      <c r="S5950" s="9"/>
      <c r="T5950" s="9"/>
      <c r="U5950" s="9"/>
      <c r="V5950" s="9"/>
      <c r="W5950" s="9"/>
      <c r="X5950" s="9"/>
      <c r="Y5950" s="9"/>
      <c r="Z5950" s="9"/>
      <c r="AA5950" s="9"/>
      <c r="AB5950" s="9"/>
      <c r="AC5950" s="9"/>
      <c r="AD5950" s="9"/>
      <c r="AE5950" s="9"/>
      <c r="AF5950" s="55"/>
      <c r="AG5950" s="55"/>
      <c r="AH5950" s="9"/>
      <c r="AI5950" s="9"/>
      <c r="AJ5950" s="9"/>
      <c r="AK5950" s="9"/>
      <c r="AL5950" s="9"/>
      <c r="AM5950" s="9"/>
      <c r="AN5950" s="9"/>
      <c r="AO5950" s="9"/>
      <c r="AP5950" s="9"/>
      <c r="AQ5950" s="9"/>
      <c r="AR5950" s="9"/>
      <c r="AS5950" s="9"/>
      <c r="AT5950" s="9"/>
      <c r="AU5950" s="9"/>
      <c r="AV5950" s="9"/>
      <c r="AW5950" s="9"/>
      <c r="AX5950" s="9"/>
      <c r="AY5950" s="9"/>
      <c r="AZ5950" s="9"/>
      <c r="BA5950" s="9"/>
      <c r="BB5950" s="9"/>
      <c r="BC5950" s="9"/>
      <c r="BD5950" s="9"/>
      <c r="BE5950" s="9"/>
      <c r="BF5950" s="9"/>
      <c r="BG5950" s="9"/>
      <c r="BH5950" s="9"/>
      <c r="BI5950" s="9"/>
      <c r="BJ5950" s="9"/>
      <c r="BK5950" s="9"/>
      <c r="BL5950" s="9"/>
      <c r="BM5950" s="9"/>
      <c r="BN5950" s="9"/>
      <c r="BO5950" s="9"/>
      <c r="BP5950" s="9"/>
      <c r="BQ5950" s="9"/>
      <c r="BT5950" s="9"/>
      <c r="BU5950" s="9"/>
      <c r="BX5950" s="9"/>
      <c r="BY5950" s="9"/>
      <c r="CB5950" s="9"/>
      <c r="CC5950" s="9"/>
      <c r="CF5950" s="9"/>
      <c r="CG5950" s="9"/>
      <c r="CJ5950" s="9"/>
      <c r="CK5950" s="9"/>
      <c r="CN5950" s="9"/>
      <c r="CO5950" s="9"/>
      <c r="CP5950" s="9"/>
      <c r="CQ5950" s="9"/>
      <c r="CR5950" s="9"/>
      <c r="CS5950" s="9"/>
      <c r="CT5950" s="9"/>
      <c r="CU5950" s="9"/>
      <c r="CV5950" s="9"/>
      <c r="CW5950" s="9"/>
      <c r="CX5950" s="9"/>
      <c r="CY5950" s="9"/>
      <c r="CZ5950" s="9"/>
      <c r="DA5950" s="9"/>
      <c r="DB5950" s="9"/>
      <c r="DC5950" s="9"/>
      <c r="DD5950" s="9"/>
      <c r="DE5950" s="9"/>
      <c r="DF5950" s="9"/>
      <c r="DG5950" s="9"/>
      <c r="DH5950" s="9"/>
      <c r="DI5950" s="9"/>
      <c r="DJ5950" s="9"/>
      <c r="DK5950" s="9"/>
      <c r="DL5950" s="9"/>
      <c r="DM5950" s="9"/>
      <c r="DN5950" s="9"/>
      <c r="DO5950" s="9"/>
      <c r="DP5950" s="9"/>
      <c r="DQ5950" s="9"/>
      <c r="DR5950" s="9"/>
      <c r="DS5950" s="9"/>
      <c r="DT5950" s="9"/>
      <c r="DU5950" s="9"/>
      <c r="DV5950" s="9"/>
      <c r="DW5950" s="9"/>
      <c r="DX5950" s="9"/>
      <c r="DY5950" s="9"/>
      <c r="DZ5950" s="9"/>
      <c r="EA5950" s="9"/>
    </row>
    <row r="5951" spans="2:131" ht="19.5" customHeight="1" x14ac:dyDescent="0.25">
      <c r="B5951" s="9"/>
      <c r="D5951" s="9"/>
      <c r="G5951" s="9"/>
      <c r="R5951" s="9"/>
      <c r="S5951" s="9"/>
      <c r="T5951" s="9"/>
      <c r="U5951" s="9"/>
      <c r="V5951" s="9"/>
      <c r="W5951" s="9"/>
      <c r="X5951" s="9"/>
      <c r="Y5951" s="9"/>
      <c r="Z5951" s="9"/>
      <c r="AA5951" s="9"/>
      <c r="AB5951" s="9"/>
      <c r="AC5951" s="9"/>
      <c r="AD5951" s="9"/>
      <c r="AE5951" s="9"/>
      <c r="AF5951" s="55"/>
      <c r="AG5951" s="55"/>
      <c r="AH5951" s="9"/>
      <c r="AI5951" s="9"/>
      <c r="AJ5951" s="9"/>
      <c r="AK5951" s="9"/>
      <c r="AL5951" s="9"/>
      <c r="AM5951" s="9"/>
      <c r="AN5951" s="9"/>
      <c r="AO5951" s="9"/>
      <c r="AP5951" s="9"/>
      <c r="AQ5951" s="9"/>
      <c r="AR5951" s="9"/>
      <c r="AS5951" s="9"/>
      <c r="AT5951" s="9"/>
      <c r="AU5951" s="9"/>
      <c r="AV5951" s="9"/>
      <c r="AW5951" s="9"/>
      <c r="AX5951" s="9"/>
      <c r="AY5951" s="9"/>
      <c r="AZ5951" s="9"/>
      <c r="BA5951" s="9"/>
      <c r="BB5951" s="9"/>
      <c r="BC5951" s="9"/>
      <c r="BD5951" s="9"/>
      <c r="BE5951" s="9"/>
      <c r="BF5951" s="9"/>
      <c r="BG5951" s="9"/>
      <c r="BH5951" s="9"/>
      <c r="BI5951" s="9"/>
      <c r="BJ5951" s="9"/>
      <c r="BK5951" s="9"/>
      <c r="BL5951" s="9"/>
      <c r="BM5951" s="9"/>
      <c r="BN5951" s="9"/>
      <c r="BO5951" s="9"/>
      <c r="BP5951" s="9"/>
      <c r="BQ5951" s="9"/>
      <c r="BT5951" s="9"/>
      <c r="BU5951" s="9"/>
      <c r="BX5951" s="9"/>
      <c r="BY5951" s="9"/>
      <c r="CB5951" s="9"/>
      <c r="CC5951" s="9"/>
      <c r="CF5951" s="9"/>
      <c r="CG5951" s="9"/>
      <c r="CJ5951" s="9"/>
      <c r="CK5951" s="9"/>
      <c r="CN5951" s="9"/>
      <c r="CO5951" s="9"/>
      <c r="CP5951" s="9"/>
      <c r="CQ5951" s="9"/>
      <c r="CR5951" s="9"/>
      <c r="CS5951" s="9"/>
      <c r="CT5951" s="9"/>
      <c r="CU5951" s="9"/>
      <c r="CV5951" s="9"/>
      <c r="CW5951" s="9"/>
      <c r="CX5951" s="9"/>
      <c r="CY5951" s="9"/>
      <c r="CZ5951" s="9"/>
      <c r="DA5951" s="9"/>
      <c r="DB5951" s="9"/>
      <c r="DC5951" s="9"/>
      <c r="DD5951" s="9"/>
      <c r="DE5951" s="9"/>
      <c r="DF5951" s="9"/>
      <c r="DG5951" s="9"/>
      <c r="DH5951" s="9"/>
      <c r="DI5951" s="9"/>
      <c r="DJ5951" s="9"/>
      <c r="DK5951" s="9"/>
      <c r="DL5951" s="9"/>
      <c r="DM5951" s="9"/>
      <c r="DN5951" s="9"/>
      <c r="DO5951" s="9"/>
      <c r="DP5951" s="9"/>
      <c r="DQ5951" s="9"/>
      <c r="DR5951" s="9"/>
      <c r="DS5951" s="9"/>
      <c r="DT5951" s="9"/>
      <c r="DU5951" s="9"/>
      <c r="DV5951" s="9"/>
      <c r="DW5951" s="9"/>
      <c r="DX5951" s="9"/>
      <c r="DY5951" s="9"/>
      <c r="DZ5951" s="9"/>
      <c r="EA5951" s="9"/>
    </row>
    <row r="5952" spans="2:131" ht="19.5" customHeight="1" x14ac:dyDescent="0.25">
      <c r="B5952" s="9"/>
      <c r="D5952" s="9"/>
      <c r="G5952" s="9"/>
      <c r="R5952" s="9"/>
      <c r="S5952" s="9"/>
      <c r="T5952" s="9"/>
      <c r="U5952" s="9"/>
      <c r="V5952" s="9"/>
      <c r="W5952" s="9"/>
      <c r="X5952" s="9"/>
      <c r="Y5952" s="9"/>
      <c r="Z5952" s="9"/>
      <c r="AA5952" s="9"/>
      <c r="AB5952" s="9"/>
      <c r="AC5952" s="9"/>
      <c r="AD5952" s="9"/>
      <c r="AE5952" s="9"/>
      <c r="AF5952" s="55"/>
      <c r="AG5952" s="55"/>
      <c r="AH5952" s="9"/>
      <c r="AI5952" s="9"/>
      <c r="AJ5952" s="9"/>
      <c r="AK5952" s="9"/>
      <c r="AL5952" s="9"/>
      <c r="AM5952" s="9"/>
      <c r="AN5952" s="9"/>
      <c r="AO5952" s="9"/>
      <c r="AP5952" s="9"/>
      <c r="AQ5952" s="9"/>
      <c r="AR5952" s="9"/>
      <c r="AS5952" s="9"/>
      <c r="AT5952" s="9"/>
      <c r="AU5952" s="9"/>
      <c r="AV5952" s="9"/>
      <c r="AW5952" s="9"/>
      <c r="AX5952" s="9"/>
      <c r="AY5952" s="9"/>
      <c r="AZ5952" s="9"/>
      <c r="BA5952" s="9"/>
      <c r="BB5952" s="9"/>
      <c r="BC5952" s="9"/>
      <c r="BD5952" s="9"/>
      <c r="BE5952" s="9"/>
      <c r="BF5952" s="9"/>
      <c r="BG5952" s="9"/>
      <c r="BH5952" s="9"/>
      <c r="BI5952" s="9"/>
      <c r="BJ5952" s="9"/>
      <c r="BK5952" s="9"/>
      <c r="BL5952" s="9"/>
      <c r="BM5952" s="9"/>
      <c r="BN5952" s="9"/>
      <c r="BO5952" s="9"/>
      <c r="BP5952" s="9"/>
      <c r="BQ5952" s="9"/>
      <c r="BT5952" s="9"/>
      <c r="BU5952" s="9"/>
      <c r="BX5952" s="9"/>
      <c r="BY5952" s="9"/>
      <c r="CB5952" s="9"/>
      <c r="CC5952" s="9"/>
      <c r="CF5952" s="9"/>
      <c r="CG5952" s="9"/>
      <c r="CJ5952" s="9"/>
      <c r="CK5952" s="9"/>
      <c r="CN5952" s="9"/>
      <c r="CO5952" s="9"/>
      <c r="CP5952" s="9"/>
      <c r="CQ5952" s="9"/>
      <c r="CR5952" s="9"/>
      <c r="CS5952" s="9"/>
      <c r="CT5952" s="9"/>
      <c r="CU5952" s="9"/>
      <c r="CV5952" s="9"/>
      <c r="CW5952" s="9"/>
      <c r="CX5952" s="9"/>
      <c r="CY5952" s="9"/>
      <c r="CZ5952" s="9"/>
      <c r="DA5952" s="9"/>
      <c r="DB5952" s="9"/>
      <c r="DC5952" s="9"/>
      <c r="DD5952" s="9"/>
      <c r="DE5952" s="9"/>
      <c r="DF5952" s="9"/>
      <c r="DG5952" s="9"/>
      <c r="DH5952" s="9"/>
      <c r="DI5952" s="9"/>
      <c r="DJ5952" s="9"/>
      <c r="DK5952" s="9"/>
      <c r="DL5952" s="9"/>
      <c r="DM5952" s="9"/>
      <c r="DN5952" s="9"/>
      <c r="DO5952" s="9"/>
      <c r="DP5952" s="9"/>
      <c r="DQ5952" s="9"/>
      <c r="DR5952" s="9"/>
      <c r="DS5952" s="9"/>
      <c r="DT5952" s="9"/>
      <c r="DU5952" s="9"/>
      <c r="DV5952" s="9"/>
      <c r="DW5952" s="9"/>
      <c r="DX5952" s="9"/>
      <c r="DY5952" s="9"/>
      <c r="DZ5952" s="9"/>
      <c r="EA5952" s="9"/>
    </row>
    <row r="5953" spans="2:131" ht="19.5" customHeight="1" x14ac:dyDescent="0.25">
      <c r="B5953" s="9"/>
      <c r="D5953" s="9"/>
      <c r="G5953" s="9"/>
      <c r="R5953" s="9"/>
      <c r="S5953" s="9"/>
      <c r="T5953" s="9"/>
      <c r="U5953" s="9"/>
      <c r="V5953" s="9"/>
      <c r="W5953" s="9"/>
      <c r="X5953" s="9"/>
      <c r="Y5953" s="9"/>
      <c r="Z5953" s="9"/>
      <c r="AA5953" s="9"/>
      <c r="AB5953" s="9"/>
      <c r="AC5953" s="9"/>
      <c r="AD5953" s="9"/>
      <c r="AE5953" s="9"/>
      <c r="AF5953" s="55"/>
      <c r="AG5953" s="55"/>
      <c r="AH5953" s="9"/>
      <c r="AI5953" s="9"/>
      <c r="AJ5953" s="9"/>
      <c r="AK5953" s="9"/>
      <c r="AL5953" s="9"/>
      <c r="AM5953" s="9"/>
      <c r="AN5953" s="9"/>
      <c r="AO5953" s="9"/>
      <c r="AP5953" s="9"/>
      <c r="AQ5953" s="9"/>
      <c r="AR5953" s="9"/>
      <c r="AS5953" s="9"/>
      <c r="AT5953" s="9"/>
      <c r="AU5953" s="9"/>
      <c r="AV5953" s="9"/>
      <c r="AW5953" s="9"/>
      <c r="AX5953" s="9"/>
      <c r="AY5953" s="9"/>
      <c r="AZ5953" s="9"/>
      <c r="BA5953" s="9"/>
      <c r="BB5953" s="9"/>
      <c r="BC5953" s="9"/>
      <c r="BD5953" s="9"/>
      <c r="BE5953" s="9"/>
      <c r="BF5953" s="9"/>
      <c r="BG5953" s="9"/>
      <c r="BH5953" s="9"/>
      <c r="BI5953" s="9"/>
      <c r="BJ5953" s="9"/>
      <c r="BK5953" s="9"/>
      <c r="BL5953" s="9"/>
      <c r="BM5953" s="9"/>
      <c r="BN5953" s="9"/>
      <c r="BO5953" s="9"/>
      <c r="BP5953" s="9"/>
      <c r="BQ5953" s="9"/>
      <c r="BT5953" s="9"/>
      <c r="BU5953" s="9"/>
      <c r="BX5953" s="9"/>
      <c r="BY5953" s="9"/>
      <c r="CB5953" s="9"/>
      <c r="CC5953" s="9"/>
      <c r="CF5953" s="9"/>
      <c r="CG5953" s="9"/>
      <c r="CJ5953" s="9"/>
      <c r="CK5953" s="9"/>
      <c r="CN5953" s="9"/>
      <c r="CO5953" s="9"/>
      <c r="CP5953" s="9"/>
      <c r="CQ5953" s="9"/>
      <c r="CR5953" s="9"/>
      <c r="CS5953" s="9"/>
      <c r="CT5953" s="9"/>
      <c r="CU5953" s="9"/>
      <c r="CV5953" s="9"/>
      <c r="CW5953" s="9"/>
      <c r="CX5953" s="9"/>
      <c r="CY5953" s="9"/>
      <c r="CZ5953" s="9"/>
      <c r="DA5953" s="9"/>
      <c r="DB5953" s="9"/>
      <c r="DC5953" s="9"/>
      <c r="DD5953" s="9"/>
      <c r="DE5953" s="9"/>
      <c r="DF5953" s="9"/>
      <c r="DG5953" s="9"/>
      <c r="DH5953" s="9"/>
      <c r="DI5953" s="9"/>
      <c r="DJ5953" s="9"/>
      <c r="DK5953" s="9"/>
      <c r="DL5953" s="9"/>
      <c r="DM5953" s="9"/>
      <c r="DN5953" s="9"/>
      <c r="DO5953" s="9"/>
      <c r="DP5953" s="9"/>
      <c r="DQ5953" s="9"/>
      <c r="DR5953" s="9"/>
      <c r="DS5953" s="9"/>
      <c r="DT5953" s="9"/>
      <c r="DU5953" s="9"/>
      <c r="DV5953" s="9"/>
      <c r="DW5953" s="9"/>
      <c r="DX5953" s="9"/>
      <c r="DY5953" s="9"/>
      <c r="DZ5953" s="9"/>
      <c r="EA5953" s="9"/>
    </row>
    <row r="5954" spans="2:131" ht="19.5" customHeight="1" x14ac:dyDescent="0.25">
      <c r="B5954" s="9"/>
      <c r="D5954" s="9"/>
      <c r="G5954" s="9"/>
      <c r="R5954" s="9"/>
      <c r="S5954" s="9"/>
      <c r="T5954" s="9"/>
      <c r="U5954" s="9"/>
      <c r="V5954" s="9"/>
      <c r="W5954" s="9"/>
      <c r="X5954" s="9"/>
      <c r="Y5954" s="9"/>
      <c r="Z5954" s="9"/>
      <c r="AA5954" s="9"/>
      <c r="AB5954" s="9"/>
      <c r="AC5954" s="9"/>
      <c r="AD5954" s="9"/>
      <c r="AE5954" s="9"/>
      <c r="AF5954" s="55"/>
      <c r="AG5954" s="55"/>
      <c r="AH5954" s="9"/>
      <c r="AI5954" s="9"/>
      <c r="AJ5954" s="9"/>
      <c r="AK5954" s="9"/>
      <c r="AL5954" s="9"/>
      <c r="AM5954" s="9"/>
      <c r="AN5954" s="9"/>
      <c r="AO5954" s="9"/>
      <c r="AP5954" s="9"/>
      <c r="AQ5954" s="9"/>
      <c r="AR5954" s="9"/>
      <c r="AS5954" s="9"/>
      <c r="AT5954" s="9"/>
      <c r="AU5954" s="9"/>
      <c r="AV5954" s="9"/>
      <c r="AW5954" s="9"/>
      <c r="AX5954" s="9"/>
      <c r="AY5954" s="9"/>
      <c r="AZ5954" s="9"/>
      <c r="BA5954" s="9"/>
      <c r="BB5954" s="9"/>
      <c r="BC5954" s="9"/>
      <c r="BD5954" s="9"/>
      <c r="BE5954" s="9"/>
      <c r="BF5954" s="9"/>
      <c r="BG5954" s="9"/>
      <c r="BH5954" s="9"/>
      <c r="BI5954" s="9"/>
      <c r="BJ5954" s="9"/>
      <c r="BK5954" s="9"/>
      <c r="BL5954" s="9"/>
      <c r="BM5954" s="9"/>
      <c r="BN5954" s="9"/>
      <c r="BO5954" s="9"/>
      <c r="BP5954" s="9"/>
      <c r="BQ5954" s="9"/>
      <c r="BT5954" s="9"/>
      <c r="BU5954" s="9"/>
      <c r="BX5954" s="9"/>
      <c r="BY5954" s="9"/>
      <c r="CB5954" s="9"/>
      <c r="CC5954" s="9"/>
      <c r="CF5954" s="9"/>
      <c r="CG5954" s="9"/>
      <c r="CJ5954" s="9"/>
      <c r="CK5954" s="9"/>
      <c r="CN5954" s="9"/>
      <c r="CO5954" s="9"/>
      <c r="CP5954" s="9"/>
      <c r="CQ5954" s="9"/>
      <c r="CR5954" s="9"/>
      <c r="CS5954" s="9"/>
      <c r="CT5954" s="9"/>
      <c r="CU5954" s="9"/>
      <c r="CV5954" s="9"/>
      <c r="CW5954" s="9"/>
      <c r="CX5954" s="9"/>
      <c r="CY5954" s="9"/>
      <c r="CZ5954" s="9"/>
      <c r="DA5954" s="9"/>
      <c r="DB5954" s="9"/>
      <c r="DC5954" s="9"/>
      <c r="DD5954" s="9"/>
      <c r="DE5954" s="9"/>
      <c r="DF5954" s="9"/>
      <c r="DG5954" s="9"/>
      <c r="DH5954" s="9"/>
      <c r="DI5954" s="9"/>
      <c r="DJ5954" s="9"/>
      <c r="DK5954" s="9"/>
      <c r="DL5954" s="9"/>
      <c r="DM5954" s="9"/>
      <c r="DN5954" s="9"/>
      <c r="DO5954" s="9"/>
      <c r="DP5954" s="9"/>
      <c r="DQ5954" s="9"/>
      <c r="DR5954" s="9"/>
      <c r="DS5954" s="9"/>
      <c r="DT5954" s="9"/>
      <c r="DU5954" s="9"/>
      <c r="DV5954" s="9"/>
      <c r="DW5954" s="9"/>
      <c r="DX5954" s="9"/>
      <c r="DY5954" s="9"/>
      <c r="DZ5954" s="9"/>
      <c r="EA5954" s="9"/>
    </row>
    <row r="5955" spans="2:131" ht="19.5" customHeight="1" x14ac:dyDescent="0.25">
      <c r="B5955" s="9"/>
      <c r="D5955" s="9"/>
      <c r="G5955" s="9"/>
      <c r="R5955" s="9"/>
      <c r="S5955" s="9"/>
      <c r="T5955" s="9"/>
      <c r="U5955" s="9"/>
      <c r="V5955" s="9"/>
      <c r="W5955" s="9"/>
      <c r="X5955" s="9"/>
      <c r="Y5955" s="9"/>
      <c r="Z5955" s="9"/>
      <c r="AA5955" s="9"/>
      <c r="AB5955" s="9"/>
      <c r="AC5955" s="9"/>
      <c r="AD5955" s="9"/>
      <c r="AE5955" s="9"/>
      <c r="AF5955" s="55"/>
      <c r="AG5955" s="55"/>
      <c r="AH5955" s="9"/>
      <c r="AI5955" s="9"/>
      <c r="AJ5955" s="9"/>
      <c r="AK5955" s="9"/>
      <c r="AL5955" s="9"/>
      <c r="AM5955" s="9"/>
      <c r="AN5955" s="9"/>
      <c r="AO5955" s="9"/>
      <c r="AP5955" s="9"/>
      <c r="AQ5955" s="9"/>
      <c r="AR5955" s="9"/>
      <c r="AS5955" s="9"/>
      <c r="AT5955" s="9"/>
      <c r="AU5955" s="9"/>
      <c r="AV5955" s="9"/>
      <c r="AW5955" s="9"/>
      <c r="AX5955" s="9"/>
      <c r="AY5955" s="9"/>
      <c r="AZ5955" s="9"/>
      <c r="BA5955" s="9"/>
      <c r="BB5955" s="9"/>
      <c r="BC5955" s="9"/>
      <c r="BD5955" s="9"/>
      <c r="BE5955" s="9"/>
      <c r="BF5955" s="9"/>
      <c r="BG5955" s="9"/>
      <c r="BH5955" s="9"/>
      <c r="BI5955" s="9"/>
      <c r="BJ5955" s="9"/>
      <c r="BK5955" s="9"/>
      <c r="BL5955" s="9"/>
      <c r="BM5955" s="9"/>
      <c r="BN5955" s="9"/>
      <c r="BO5955" s="9"/>
      <c r="BP5955" s="9"/>
      <c r="BQ5955" s="9"/>
      <c r="BT5955" s="9"/>
      <c r="BU5955" s="9"/>
      <c r="BX5955" s="9"/>
      <c r="BY5955" s="9"/>
      <c r="CB5955" s="9"/>
      <c r="CC5955" s="9"/>
      <c r="CF5955" s="9"/>
      <c r="CG5955" s="9"/>
      <c r="CJ5955" s="9"/>
      <c r="CK5955" s="9"/>
      <c r="CN5955" s="9"/>
      <c r="CO5955" s="9"/>
      <c r="CP5955" s="9"/>
      <c r="CQ5955" s="9"/>
      <c r="CR5955" s="9"/>
      <c r="CS5955" s="9"/>
      <c r="CT5955" s="9"/>
      <c r="CU5955" s="9"/>
      <c r="CV5955" s="9"/>
      <c r="CW5955" s="9"/>
      <c r="CX5955" s="9"/>
      <c r="CY5955" s="9"/>
      <c r="CZ5955" s="9"/>
      <c r="DA5955" s="9"/>
      <c r="DB5955" s="9"/>
      <c r="DC5955" s="9"/>
      <c r="DD5955" s="9"/>
      <c r="DE5955" s="9"/>
      <c r="DF5955" s="9"/>
      <c r="DG5955" s="9"/>
      <c r="DH5955" s="9"/>
      <c r="DI5955" s="9"/>
      <c r="DJ5955" s="9"/>
      <c r="DK5955" s="9"/>
      <c r="DL5955" s="9"/>
      <c r="DM5955" s="9"/>
      <c r="DN5955" s="9"/>
      <c r="DO5955" s="9"/>
      <c r="DP5955" s="9"/>
      <c r="DQ5955" s="9"/>
      <c r="DR5955" s="9"/>
      <c r="DS5955" s="9"/>
      <c r="DT5955" s="9"/>
      <c r="DU5955" s="9"/>
      <c r="DV5955" s="9"/>
      <c r="DW5955" s="9"/>
      <c r="DX5955" s="9"/>
      <c r="DY5955" s="9"/>
      <c r="DZ5955" s="9"/>
      <c r="EA5955" s="9"/>
    </row>
    <row r="5956" spans="2:131" ht="19.5" customHeight="1" x14ac:dyDescent="0.25">
      <c r="B5956" s="9"/>
      <c r="D5956" s="9"/>
      <c r="G5956" s="9"/>
      <c r="R5956" s="9"/>
      <c r="S5956" s="9"/>
      <c r="T5956" s="9"/>
      <c r="U5956" s="9"/>
      <c r="V5956" s="9"/>
      <c r="W5956" s="9"/>
      <c r="X5956" s="9"/>
      <c r="Y5956" s="9"/>
      <c r="Z5956" s="9"/>
      <c r="AA5956" s="9"/>
      <c r="AB5956" s="9"/>
      <c r="AC5956" s="9"/>
      <c r="AD5956" s="9"/>
      <c r="AE5956" s="9"/>
      <c r="AF5956" s="55"/>
      <c r="AG5956" s="55"/>
      <c r="AH5956" s="9"/>
      <c r="AI5956" s="9"/>
      <c r="AJ5956" s="9"/>
      <c r="AK5956" s="9"/>
      <c r="AL5956" s="9"/>
      <c r="AM5956" s="9"/>
      <c r="AN5956" s="9"/>
      <c r="AO5956" s="9"/>
      <c r="AP5956" s="9"/>
      <c r="AQ5956" s="9"/>
      <c r="AR5956" s="9"/>
      <c r="AS5956" s="9"/>
      <c r="AT5956" s="9"/>
      <c r="AU5956" s="9"/>
      <c r="AV5956" s="9"/>
      <c r="AW5956" s="9"/>
      <c r="AX5956" s="9"/>
      <c r="AY5956" s="9"/>
      <c r="AZ5956" s="9"/>
      <c r="BA5956" s="9"/>
      <c r="BB5956" s="9"/>
      <c r="BC5956" s="9"/>
      <c r="BD5956" s="9"/>
      <c r="BE5956" s="9"/>
      <c r="BF5956" s="9"/>
      <c r="BG5956" s="9"/>
      <c r="BH5956" s="9"/>
      <c r="BI5956" s="9"/>
      <c r="BJ5956" s="9"/>
      <c r="BK5956" s="9"/>
      <c r="BL5956" s="9"/>
      <c r="BM5956" s="9"/>
      <c r="BN5956" s="9"/>
      <c r="BO5956" s="9"/>
      <c r="BP5956" s="9"/>
      <c r="BQ5956" s="9"/>
      <c r="BT5956" s="9"/>
      <c r="BU5956" s="9"/>
      <c r="BX5956" s="9"/>
      <c r="BY5956" s="9"/>
      <c r="CB5956" s="9"/>
      <c r="CC5956" s="9"/>
      <c r="CF5956" s="9"/>
      <c r="CG5956" s="9"/>
      <c r="CJ5956" s="9"/>
      <c r="CK5956" s="9"/>
      <c r="CN5956" s="9"/>
      <c r="CO5956" s="9"/>
      <c r="CP5956" s="9"/>
      <c r="CQ5956" s="9"/>
      <c r="CR5956" s="9"/>
      <c r="CS5956" s="9"/>
      <c r="CT5956" s="9"/>
      <c r="CU5956" s="9"/>
      <c r="CV5956" s="9"/>
      <c r="CW5956" s="9"/>
      <c r="CX5956" s="9"/>
      <c r="CY5956" s="9"/>
      <c r="CZ5956" s="9"/>
      <c r="DA5956" s="9"/>
      <c r="DB5956" s="9"/>
      <c r="DC5956" s="9"/>
      <c r="DD5956" s="9"/>
      <c r="DE5956" s="9"/>
      <c r="DF5956" s="9"/>
      <c r="DG5956" s="9"/>
      <c r="DH5956" s="9"/>
      <c r="DI5956" s="9"/>
      <c r="DJ5956" s="9"/>
      <c r="DK5956" s="9"/>
      <c r="DL5956" s="9"/>
      <c r="DM5956" s="9"/>
      <c r="DN5956" s="9"/>
      <c r="DO5956" s="9"/>
      <c r="DP5956" s="9"/>
      <c r="DQ5956" s="9"/>
      <c r="DR5956" s="9"/>
      <c r="DS5956" s="9"/>
      <c r="DT5956" s="9"/>
      <c r="DU5956" s="9"/>
      <c r="DV5956" s="9"/>
      <c r="DW5956" s="9"/>
      <c r="DX5956" s="9"/>
      <c r="DY5956" s="9"/>
      <c r="DZ5956" s="9"/>
      <c r="EA5956" s="9"/>
    </row>
    <row r="5957" spans="2:131" ht="19.5" customHeight="1" x14ac:dyDescent="0.25">
      <c r="B5957" s="9"/>
      <c r="D5957" s="9"/>
      <c r="G5957" s="9"/>
      <c r="R5957" s="9"/>
      <c r="S5957" s="9"/>
      <c r="T5957" s="9"/>
      <c r="U5957" s="9"/>
      <c r="V5957" s="9"/>
      <c r="W5957" s="9"/>
      <c r="X5957" s="9"/>
      <c r="Y5957" s="9"/>
      <c r="Z5957" s="9"/>
      <c r="AA5957" s="9"/>
      <c r="AB5957" s="9"/>
      <c r="AC5957" s="9"/>
      <c r="AD5957" s="9"/>
      <c r="AE5957" s="9"/>
      <c r="AF5957" s="55"/>
      <c r="AG5957" s="55"/>
      <c r="AH5957" s="9"/>
      <c r="AI5957" s="9"/>
      <c r="AJ5957" s="9"/>
      <c r="AK5957" s="9"/>
      <c r="AL5957" s="9"/>
      <c r="AM5957" s="9"/>
      <c r="AN5957" s="9"/>
      <c r="AO5957" s="9"/>
      <c r="AP5957" s="9"/>
      <c r="AQ5957" s="9"/>
      <c r="AR5957" s="9"/>
      <c r="AS5957" s="9"/>
      <c r="AT5957" s="9"/>
      <c r="AU5957" s="9"/>
      <c r="AV5957" s="9"/>
      <c r="AW5957" s="9"/>
      <c r="AX5957" s="9"/>
      <c r="AY5957" s="9"/>
      <c r="AZ5957" s="9"/>
      <c r="BA5957" s="9"/>
      <c r="BB5957" s="9"/>
      <c r="BC5957" s="9"/>
      <c r="BD5957" s="9"/>
      <c r="BE5957" s="9"/>
      <c r="BF5957" s="9"/>
      <c r="BG5957" s="9"/>
      <c r="BH5957" s="9"/>
      <c r="BI5957" s="9"/>
      <c r="BJ5957" s="9"/>
      <c r="BK5957" s="9"/>
      <c r="BL5957" s="9"/>
      <c r="BM5957" s="9"/>
      <c r="BN5957" s="9"/>
      <c r="BO5957" s="9"/>
      <c r="BP5957" s="9"/>
      <c r="BQ5957" s="9"/>
      <c r="BT5957" s="9"/>
      <c r="BU5957" s="9"/>
      <c r="BX5957" s="9"/>
      <c r="BY5957" s="9"/>
      <c r="CB5957" s="9"/>
      <c r="CC5957" s="9"/>
      <c r="CF5957" s="9"/>
      <c r="CG5957" s="9"/>
      <c r="CJ5957" s="9"/>
      <c r="CK5957" s="9"/>
      <c r="CN5957" s="9"/>
      <c r="CO5957" s="9"/>
      <c r="CP5957" s="9"/>
      <c r="CQ5957" s="9"/>
      <c r="CR5957" s="9"/>
      <c r="CS5957" s="9"/>
      <c r="CT5957" s="9"/>
      <c r="CU5957" s="9"/>
      <c r="CV5957" s="9"/>
      <c r="CW5957" s="9"/>
      <c r="CX5957" s="9"/>
      <c r="CY5957" s="9"/>
      <c r="CZ5957" s="9"/>
      <c r="DA5957" s="9"/>
      <c r="DB5957" s="9"/>
      <c r="DC5957" s="9"/>
      <c r="DD5957" s="9"/>
      <c r="DE5957" s="9"/>
      <c r="DF5957" s="9"/>
      <c r="DG5957" s="9"/>
      <c r="DH5957" s="9"/>
      <c r="DI5957" s="9"/>
      <c r="DJ5957" s="9"/>
      <c r="DK5957" s="9"/>
      <c r="DL5957" s="9"/>
      <c r="DM5957" s="9"/>
      <c r="DN5957" s="9"/>
      <c r="DO5957" s="9"/>
      <c r="DP5957" s="9"/>
      <c r="DQ5957" s="9"/>
      <c r="DR5957" s="9"/>
      <c r="DS5957" s="9"/>
      <c r="DT5957" s="9"/>
      <c r="DU5957" s="9"/>
      <c r="DV5957" s="9"/>
      <c r="DW5957" s="9"/>
      <c r="DX5957" s="9"/>
      <c r="DY5957" s="9"/>
      <c r="DZ5957" s="9"/>
      <c r="EA5957" s="9"/>
    </row>
    <row r="5958" spans="2:131" ht="19.5" customHeight="1" x14ac:dyDescent="0.25">
      <c r="B5958" s="9"/>
      <c r="D5958" s="9"/>
      <c r="G5958" s="9"/>
      <c r="R5958" s="9"/>
      <c r="S5958" s="9"/>
      <c r="T5958" s="9"/>
      <c r="U5958" s="9"/>
      <c r="V5958" s="9"/>
      <c r="W5958" s="9"/>
      <c r="X5958" s="9"/>
      <c r="Y5958" s="9"/>
      <c r="Z5958" s="9"/>
      <c r="AA5958" s="9"/>
      <c r="AB5958" s="9"/>
      <c r="AC5958" s="9"/>
      <c r="AD5958" s="9"/>
      <c r="AE5958" s="9"/>
      <c r="AF5958" s="55"/>
      <c r="AG5958" s="55"/>
      <c r="AH5958" s="9"/>
      <c r="AI5958" s="9"/>
      <c r="AJ5958" s="9"/>
      <c r="AK5958" s="9"/>
      <c r="AL5958" s="9"/>
      <c r="AM5958" s="9"/>
      <c r="AN5958" s="9"/>
      <c r="AO5958" s="9"/>
      <c r="AP5958" s="9"/>
      <c r="AQ5958" s="9"/>
      <c r="AR5958" s="9"/>
      <c r="AS5958" s="9"/>
      <c r="AT5958" s="9"/>
      <c r="AU5958" s="9"/>
      <c r="AV5958" s="9"/>
      <c r="AW5958" s="9"/>
      <c r="AX5958" s="9"/>
      <c r="AY5958" s="9"/>
      <c r="AZ5958" s="9"/>
      <c r="BA5958" s="9"/>
      <c r="BB5958" s="9"/>
      <c r="BC5958" s="9"/>
      <c r="BD5958" s="9"/>
      <c r="BE5958" s="9"/>
      <c r="BF5958" s="9"/>
      <c r="BG5958" s="9"/>
      <c r="BH5958" s="9"/>
      <c r="BI5958" s="9"/>
      <c r="BJ5958" s="9"/>
      <c r="BK5958" s="9"/>
      <c r="BL5958" s="9"/>
      <c r="BM5958" s="9"/>
      <c r="BN5958" s="9"/>
      <c r="BO5958" s="9"/>
      <c r="BP5958" s="9"/>
      <c r="BQ5958" s="9"/>
      <c r="BT5958" s="9"/>
      <c r="BU5958" s="9"/>
      <c r="BX5958" s="9"/>
      <c r="BY5958" s="9"/>
      <c r="CB5958" s="9"/>
      <c r="CC5958" s="9"/>
      <c r="CF5958" s="9"/>
      <c r="CG5958" s="9"/>
      <c r="CJ5958" s="9"/>
      <c r="CK5958" s="9"/>
      <c r="CN5958" s="9"/>
      <c r="CO5958" s="9"/>
      <c r="CP5958" s="9"/>
      <c r="CQ5958" s="9"/>
      <c r="CR5958" s="9"/>
      <c r="CS5958" s="9"/>
      <c r="CT5958" s="9"/>
      <c r="CU5958" s="9"/>
      <c r="CV5958" s="9"/>
      <c r="CW5958" s="9"/>
      <c r="CX5958" s="9"/>
      <c r="CY5958" s="9"/>
      <c r="CZ5958" s="9"/>
      <c r="DA5958" s="9"/>
      <c r="DB5958" s="9"/>
      <c r="DC5958" s="9"/>
      <c r="DD5958" s="9"/>
      <c r="DE5958" s="9"/>
      <c r="DF5958" s="9"/>
      <c r="DG5958" s="9"/>
      <c r="DH5958" s="9"/>
      <c r="DI5958" s="9"/>
      <c r="DJ5958" s="9"/>
      <c r="DK5958" s="9"/>
      <c r="DL5958" s="9"/>
      <c r="DM5958" s="9"/>
      <c r="DN5958" s="9"/>
      <c r="DO5958" s="9"/>
      <c r="DP5958" s="9"/>
      <c r="DQ5958" s="9"/>
      <c r="DR5958" s="9"/>
      <c r="DS5958" s="9"/>
      <c r="DT5958" s="9"/>
      <c r="DU5958" s="9"/>
      <c r="DV5958" s="9"/>
      <c r="DW5958" s="9"/>
      <c r="DX5958" s="9"/>
      <c r="DY5958" s="9"/>
      <c r="DZ5958" s="9"/>
      <c r="EA5958" s="9"/>
    </row>
    <row r="5959" spans="2:131" ht="19.5" customHeight="1" x14ac:dyDescent="0.25">
      <c r="B5959" s="9"/>
      <c r="D5959" s="9"/>
      <c r="G5959" s="9"/>
      <c r="R5959" s="9"/>
      <c r="S5959" s="9"/>
      <c r="T5959" s="9"/>
      <c r="U5959" s="9"/>
      <c r="V5959" s="9"/>
      <c r="W5959" s="9"/>
      <c r="X5959" s="9"/>
      <c r="Y5959" s="9"/>
      <c r="Z5959" s="9"/>
      <c r="AA5959" s="9"/>
      <c r="AB5959" s="9"/>
      <c r="AC5959" s="9"/>
      <c r="AD5959" s="9"/>
      <c r="AE5959" s="9"/>
      <c r="AF5959" s="55"/>
      <c r="AG5959" s="55"/>
      <c r="AH5959" s="9"/>
      <c r="AI5959" s="9"/>
      <c r="AJ5959" s="9"/>
      <c r="AK5959" s="9"/>
      <c r="AL5959" s="9"/>
      <c r="AM5959" s="9"/>
      <c r="AN5959" s="9"/>
      <c r="AO5959" s="9"/>
      <c r="AP5959" s="9"/>
      <c r="AQ5959" s="9"/>
      <c r="AR5959" s="9"/>
      <c r="AS5959" s="9"/>
      <c r="AT5959" s="9"/>
      <c r="AU5959" s="9"/>
      <c r="AV5959" s="9"/>
      <c r="AW5959" s="9"/>
      <c r="AX5959" s="9"/>
      <c r="AY5959" s="9"/>
      <c r="AZ5959" s="9"/>
      <c r="BA5959" s="9"/>
      <c r="BB5959" s="9"/>
      <c r="BC5959" s="9"/>
      <c r="BD5959" s="9"/>
      <c r="BE5959" s="9"/>
      <c r="BF5959" s="9"/>
      <c r="BG5959" s="9"/>
      <c r="BH5959" s="9"/>
      <c r="BI5959" s="9"/>
      <c r="BJ5959" s="9"/>
      <c r="BK5959" s="9"/>
      <c r="BL5959" s="9"/>
      <c r="BM5959" s="9"/>
      <c r="BN5959" s="9"/>
      <c r="BO5959" s="9"/>
      <c r="BP5959" s="9"/>
      <c r="BQ5959" s="9"/>
      <c r="BT5959" s="9"/>
      <c r="BU5959" s="9"/>
      <c r="BX5959" s="9"/>
      <c r="BY5959" s="9"/>
      <c r="CB5959" s="9"/>
      <c r="CC5959" s="9"/>
      <c r="CF5959" s="9"/>
      <c r="CG5959" s="9"/>
      <c r="CJ5959" s="9"/>
      <c r="CK5959" s="9"/>
      <c r="CN5959" s="9"/>
      <c r="CO5959" s="9"/>
      <c r="CP5959" s="9"/>
      <c r="CQ5959" s="9"/>
      <c r="CR5959" s="9"/>
      <c r="CS5959" s="9"/>
      <c r="CT5959" s="9"/>
      <c r="CU5959" s="9"/>
      <c r="CV5959" s="9"/>
      <c r="CW5959" s="9"/>
      <c r="CX5959" s="9"/>
      <c r="CY5959" s="9"/>
      <c r="CZ5959" s="9"/>
      <c r="DA5959" s="9"/>
      <c r="DB5959" s="9"/>
      <c r="DC5959" s="9"/>
      <c r="DD5959" s="9"/>
      <c r="DE5959" s="9"/>
      <c r="DF5959" s="9"/>
      <c r="DG5959" s="9"/>
      <c r="DH5959" s="9"/>
      <c r="DI5959" s="9"/>
      <c r="DJ5959" s="9"/>
      <c r="DK5959" s="9"/>
      <c r="DL5959" s="9"/>
      <c r="DM5959" s="9"/>
      <c r="DN5959" s="9"/>
      <c r="DO5959" s="9"/>
      <c r="DP5959" s="9"/>
      <c r="DQ5959" s="9"/>
      <c r="DR5959" s="9"/>
      <c r="DS5959" s="9"/>
      <c r="DT5959" s="9"/>
      <c r="DU5959" s="9"/>
      <c r="DV5959" s="9"/>
      <c r="DW5959" s="9"/>
      <c r="DX5959" s="9"/>
      <c r="DY5959" s="9"/>
      <c r="DZ5959" s="9"/>
      <c r="EA5959" s="9"/>
    </row>
    <row r="5960" spans="2:131" ht="19.5" customHeight="1" x14ac:dyDescent="0.25">
      <c r="B5960" s="9"/>
      <c r="D5960" s="9"/>
      <c r="G5960" s="9"/>
      <c r="R5960" s="9"/>
      <c r="S5960" s="9"/>
      <c r="T5960" s="9"/>
      <c r="U5960" s="9"/>
      <c r="V5960" s="9"/>
      <c r="W5960" s="9"/>
      <c r="X5960" s="9"/>
      <c r="Y5960" s="9"/>
      <c r="Z5960" s="9"/>
      <c r="AA5960" s="9"/>
      <c r="AB5960" s="9"/>
      <c r="AC5960" s="9"/>
      <c r="AD5960" s="9"/>
      <c r="AE5960" s="9"/>
      <c r="AF5960" s="55"/>
      <c r="AG5960" s="55"/>
      <c r="AH5960" s="9"/>
      <c r="AI5960" s="9"/>
      <c r="AJ5960" s="9"/>
      <c r="AK5960" s="9"/>
      <c r="AL5960" s="9"/>
      <c r="AM5960" s="9"/>
      <c r="AN5960" s="9"/>
      <c r="AO5960" s="9"/>
      <c r="AP5960" s="9"/>
      <c r="AQ5960" s="9"/>
      <c r="AR5960" s="9"/>
      <c r="AS5960" s="9"/>
      <c r="AT5960" s="9"/>
      <c r="AU5960" s="9"/>
      <c r="AV5960" s="9"/>
      <c r="AW5960" s="9"/>
      <c r="AX5960" s="9"/>
      <c r="AY5960" s="9"/>
      <c r="AZ5960" s="9"/>
      <c r="BA5960" s="9"/>
      <c r="BB5960" s="9"/>
      <c r="BC5960" s="9"/>
      <c r="BD5960" s="9"/>
      <c r="BE5960" s="9"/>
      <c r="BF5960" s="9"/>
      <c r="BG5960" s="9"/>
      <c r="BH5960" s="9"/>
      <c r="BI5960" s="9"/>
      <c r="BJ5960" s="9"/>
      <c r="BK5960" s="9"/>
      <c r="BL5960" s="9"/>
      <c r="BM5960" s="9"/>
      <c r="BN5960" s="9"/>
      <c r="BO5960" s="9"/>
      <c r="BP5960" s="9"/>
      <c r="BQ5960" s="9"/>
      <c r="BT5960" s="9"/>
      <c r="BU5960" s="9"/>
      <c r="BX5960" s="9"/>
      <c r="BY5960" s="9"/>
      <c r="CB5960" s="9"/>
      <c r="CC5960" s="9"/>
      <c r="CF5960" s="9"/>
      <c r="CG5960" s="9"/>
      <c r="CJ5960" s="9"/>
      <c r="CK5960" s="9"/>
      <c r="CN5960" s="9"/>
      <c r="CO5960" s="9"/>
      <c r="CP5960" s="9"/>
      <c r="CQ5960" s="9"/>
      <c r="CR5960" s="9"/>
      <c r="CS5960" s="9"/>
      <c r="CT5960" s="9"/>
      <c r="CU5960" s="9"/>
      <c r="CV5960" s="9"/>
      <c r="CW5960" s="9"/>
      <c r="CX5960" s="9"/>
      <c r="CY5960" s="9"/>
      <c r="CZ5960" s="9"/>
      <c r="DA5960" s="9"/>
      <c r="DB5960" s="9"/>
      <c r="DC5960" s="9"/>
      <c r="DD5960" s="9"/>
      <c r="DE5960" s="9"/>
      <c r="DF5960" s="9"/>
      <c r="DG5960" s="9"/>
      <c r="DH5960" s="9"/>
      <c r="DI5960" s="9"/>
      <c r="DJ5960" s="9"/>
      <c r="DK5960" s="9"/>
      <c r="DL5960" s="9"/>
      <c r="DM5960" s="9"/>
      <c r="DN5960" s="9"/>
      <c r="DO5960" s="9"/>
      <c r="DP5960" s="9"/>
      <c r="DQ5960" s="9"/>
      <c r="DR5960" s="9"/>
      <c r="DS5960" s="9"/>
      <c r="DT5960" s="9"/>
      <c r="DU5960" s="9"/>
      <c r="DV5960" s="9"/>
      <c r="DW5960" s="9"/>
      <c r="DX5960" s="9"/>
      <c r="DY5960" s="9"/>
      <c r="DZ5960" s="9"/>
      <c r="EA5960" s="9"/>
    </row>
    <row r="5961" spans="2:131" ht="19.5" customHeight="1" x14ac:dyDescent="0.25">
      <c r="B5961" s="9"/>
      <c r="D5961" s="9"/>
      <c r="G5961" s="9"/>
      <c r="R5961" s="9"/>
      <c r="S5961" s="9"/>
      <c r="T5961" s="9"/>
      <c r="U5961" s="9"/>
      <c r="V5961" s="9"/>
      <c r="W5961" s="9"/>
      <c r="X5961" s="9"/>
      <c r="Y5961" s="9"/>
      <c r="Z5961" s="9"/>
      <c r="AA5961" s="9"/>
      <c r="AB5961" s="9"/>
      <c r="AC5961" s="9"/>
      <c r="AD5961" s="9"/>
      <c r="AE5961" s="9"/>
      <c r="AF5961" s="55"/>
      <c r="AG5961" s="55"/>
      <c r="AH5961" s="9"/>
      <c r="AI5961" s="9"/>
      <c r="AJ5961" s="9"/>
      <c r="AK5961" s="9"/>
      <c r="AL5961" s="9"/>
      <c r="AM5961" s="9"/>
      <c r="AN5961" s="9"/>
      <c r="AO5961" s="9"/>
      <c r="AP5961" s="9"/>
      <c r="AQ5961" s="9"/>
      <c r="AR5961" s="9"/>
      <c r="AS5961" s="9"/>
      <c r="AT5961" s="9"/>
      <c r="AU5961" s="9"/>
      <c r="AV5961" s="9"/>
      <c r="AW5961" s="9"/>
      <c r="AX5961" s="9"/>
      <c r="AY5961" s="9"/>
      <c r="AZ5961" s="9"/>
      <c r="BA5961" s="9"/>
      <c r="BB5961" s="9"/>
      <c r="BC5961" s="9"/>
      <c r="BD5961" s="9"/>
      <c r="BE5961" s="9"/>
      <c r="BF5961" s="9"/>
      <c r="BG5961" s="9"/>
      <c r="BH5961" s="9"/>
      <c r="BI5961" s="9"/>
      <c r="BJ5961" s="9"/>
      <c r="BK5961" s="9"/>
      <c r="BL5961" s="9"/>
      <c r="BM5961" s="9"/>
      <c r="BN5961" s="9"/>
      <c r="BO5961" s="9"/>
      <c r="BP5961" s="9"/>
      <c r="BQ5961" s="9"/>
      <c r="BT5961" s="9"/>
      <c r="BU5961" s="9"/>
      <c r="BX5961" s="9"/>
      <c r="BY5961" s="9"/>
      <c r="CB5961" s="9"/>
      <c r="CC5961" s="9"/>
      <c r="CF5961" s="9"/>
      <c r="CG5961" s="9"/>
      <c r="CJ5961" s="9"/>
      <c r="CK5961" s="9"/>
      <c r="CN5961" s="9"/>
      <c r="CO5961" s="9"/>
      <c r="CP5961" s="9"/>
      <c r="CQ5961" s="9"/>
      <c r="CR5961" s="9"/>
      <c r="CS5961" s="9"/>
      <c r="CT5961" s="9"/>
      <c r="CU5961" s="9"/>
      <c r="CV5961" s="9"/>
      <c r="CW5961" s="9"/>
      <c r="CX5961" s="9"/>
      <c r="CY5961" s="9"/>
      <c r="CZ5961" s="9"/>
      <c r="DA5961" s="9"/>
      <c r="DB5961" s="9"/>
      <c r="DC5961" s="9"/>
      <c r="DD5961" s="9"/>
      <c r="DE5961" s="9"/>
      <c r="DF5961" s="9"/>
      <c r="DG5961" s="9"/>
      <c r="DH5961" s="9"/>
      <c r="DI5961" s="9"/>
      <c r="DJ5961" s="9"/>
      <c r="DK5961" s="9"/>
      <c r="DL5961" s="9"/>
      <c r="DM5961" s="9"/>
      <c r="DN5961" s="9"/>
      <c r="DO5961" s="9"/>
      <c r="DP5961" s="9"/>
      <c r="DQ5961" s="9"/>
      <c r="DR5961" s="9"/>
      <c r="DS5961" s="9"/>
      <c r="DT5961" s="9"/>
      <c r="DU5961" s="9"/>
      <c r="DV5961" s="9"/>
      <c r="DW5961" s="9"/>
      <c r="DX5961" s="9"/>
      <c r="DY5961" s="9"/>
      <c r="DZ5961" s="9"/>
      <c r="EA5961" s="9"/>
    </row>
    <row r="5962" spans="2:131" ht="19.5" customHeight="1" x14ac:dyDescent="0.25">
      <c r="B5962" s="9"/>
      <c r="D5962" s="9"/>
      <c r="G5962" s="9"/>
      <c r="R5962" s="9"/>
      <c r="S5962" s="9"/>
      <c r="T5962" s="9"/>
      <c r="U5962" s="9"/>
      <c r="V5962" s="9"/>
      <c r="W5962" s="9"/>
      <c r="X5962" s="9"/>
      <c r="Y5962" s="9"/>
      <c r="Z5962" s="9"/>
      <c r="AA5962" s="9"/>
      <c r="AB5962" s="9"/>
      <c r="AC5962" s="9"/>
      <c r="AD5962" s="9"/>
      <c r="AE5962" s="9"/>
      <c r="AF5962" s="55"/>
      <c r="AG5962" s="55"/>
      <c r="AH5962" s="9"/>
      <c r="AI5962" s="9"/>
      <c r="AJ5962" s="9"/>
      <c r="AK5962" s="9"/>
      <c r="AL5962" s="9"/>
      <c r="AM5962" s="9"/>
      <c r="AN5962" s="9"/>
      <c r="AO5962" s="9"/>
      <c r="AP5962" s="9"/>
      <c r="AQ5962" s="9"/>
      <c r="AR5962" s="9"/>
      <c r="AS5962" s="9"/>
      <c r="AT5962" s="9"/>
      <c r="AU5962" s="9"/>
      <c r="AV5962" s="9"/>
      <c r="AW5962" s="9"/>
      <c r="AX5962" s="9"/>
      <c r="AY5962" s="9"/>
      <c r="AZ5962" s="9"/>
      <c r="BA5962" s="9"/>
      <c r="BB5962" s="9"/>
      <c r="BC5962" s="9"/>
      <c r="BD5962" s="9"/>
      <c r="BE5962" s="9"/>
      <c r="BF5962" s="9"/>
      <c r="BG5962" s="9"/>
      <c r="BH5962" s="9"/>
      <c r="BI5962" s="9"/>
      <c r="BJ5962" s="9"/>
      <c r="BK5962" s="9"/>
      <c r="BL5962" s="9"/>
      <c r="BM5962" s="9"/>
      <c r="BN5962" s="9"/>
      <c r="BO5962" s="9"/>
      <c r="BP5962" s="9"/>
      <c r="BQ5962" s="9"/>
      <c r="BT5962" s="9"/>
      <c r="BU5962" s="9"/>
      <c r="BX5962" s="9"/>
      <c r="BY5962" s="9"/>
      <c r="CB5962" s="9"/>
      <c r="CC5962" s="9"/>
      <c r="CF5962" s="9"/>
      <c r="CG5962" s="9"/>
      <c r="CJ5962" s="9"/>
      <c r="CK5962" s="9"/>
      <c r="CN5962" s="9"/>
      <c r="CO5962" s="9"/>
      <c r="CP5962" s="9"/>
      <c r="CQ5962" s="9"/>
      <c r="CR5962" s="9"/>
      <c r="CS5962" s="9"/>
      <c r="CT5962" s="9"/>
      <c r="CU5962" s="9"/>
      <c r="CV5962" s="9"/>
      <c r="CW5962" s="9"/>
      <c r="CX5962" s="9"/>
      <c r="CY5962" s="9"/>
      <c r="CZ5962" s="9"/>
      <c r="DA5962" s="9"/>
      <c r="DB5962" s="9"/>
      <c r="DC5962" s="9"/>
      <c r="DD5962" s="9"/>
      <c r="DE5962" s="9"/>
      <c r="DF5962" s="9"/>
      <c r="DG5962" s="9"/>
      <c r="DH5962" s="9"/>
      <c r="DI5962" s="9"/>
      <c r="DJ5962" s="9"/>
      <c r="DK5962" s="9"/>
      <c r="DL5962" s="9"/>
      <c r="DM5962" s="9"/>
      <c r="DN5962" s="9"/>
      <c r="DO5962" s="9"/>
      <c r="DP5962" s="9"/>
      <c r="DQ5962" s="9"/>
      <c r="DR5962" s="9"/>
      <c r="DS5962" s="9"/>
      <c r="DT5962" s="9"/>
      <c r="DU5962" s="9"/>
      <c r="DV5962" s="9"/>
      <c r="DW5962" s="9"/>
      <c r="DX5962" s="9"/>
      <c r="DY5962" s="9"/>
      <c r="DZ5962" s="9"/>
      <c r="EA5962" s="9"/>
    </row>
    <row r="5963" spans="2:131" ht="19.5" customHeight="1" x14ac:dyDescent="0.25">
      <c r="B5963" s="9"/>
      <c r="D5963" s="9"/>
      <c r="G5963" s="9"/>
      <c r="R5963" s="9"/>
      <c r="S5963" s="9"/>
      <c r="T5963" s="9"/>
      <c r="U5963" s="9"/>
      <c r="V5963" s="9"/>
      <c r="W5963" s="9"/>
      <c r="X5963" s="9"/>
      <c r="Y5963" s="9"/>
      <c r="Z5963" s="9"/>
      <c r="AA5963" s="9"/>
      <c r="AB5963" s="9"/>
      <c r="AC5963" s="9"/>
      <c r="AD5963" s="9"/>
      <c r="AE5963" s="9"/>
      <c r="AF5963" s="55"/>
      <c r="AG5963" s="55"/>
      <c r="AH5963" s="9"/>
      <c r="AI5963" s="9"/>
      <c r="AJ5963" s="9"/>
      <c r="AK5963" s="9"/>
      <c r="AL5963" s="9"/>
      <c r="AM5963" s="9"/>
      <c r="AN5963" s="9"/>
      <c r="AO5963" s="9"/>
      <c r="AP5963" s="9"/>
      <c r="AQ5963" s="9"/>
      <c r="AR5963" s="9"/>
      <c r="AS5963" s="9"/>
      <c r="AT5963" s="9"/>
      <c r="AU5963" s="9"/>
      <c r="AV5963" s="9"/>
      <c r="AW5963" s="9"/>
      <c r="AX5963" s="9"/>
      <c r="AY5963" s="9"/>
      <c r="AZ5963" s="9"/>
      <c r="BA5963" s="9"/>
      <c r="BB5963" s="9"/>
      <c r="BC5963" s="9"/>
      <c r="BD5963" s="9"/>
      <c r="BE5963" s="9"/>
      <c r="BF5963" s="9"/>
      <c r="BG5963" s="9"/>
      <c r="BH5963" s="9"/>
      <c r="BI5963" s="9"/>
      <c r="BJ5963" s="9"/>
      <c r="BK5963" s="9"/>
      <c r="BL5963" s="9"/>
      <c r="BM5963" s="9"/>
      <c r="BN5963" s="9"/>
      <c r="BO5963" s="9"/>
      <c r="BP5963" s="9"/>
      <c r="BQ5963" s="9"/>
      <c r="BT5963" s="9"/>
      <c r="BU5963" s="9"/>
      <c r="BX5963" s="9"/>
      <c r="BY5963" s="9"/>
      <c r="CB5963" s="9"/>
      <c r="CC5963" s="9"/>
      <c r="CF5963" s="9"/>
      <c r="CG5963" s="9"/>
      <c r="CJ5963" s="9"/>
      <c r="CK5963" s="9"/>
      <c r="CN5963" s="9"/>
      <c r="CO5963" s="9"/>
      <c r="CP5963" s="9"/>
      <c r="CQ5963" s="9"/>
      <c r="CR5963" s="9"/>
      <c r="CS5963" s="9"/>
      <c r="CT5963" s="9"/>
      <c r="CU5963" s="9"/>
      <c r="CV5963" s="9"/>
      <c r="CW5963" s="9"/>
      <c r="CX5963" s="9"/>
      <c r="CY5963" s="9"/>
      <c r="CZ5963" s="9"/>
      <c r="DA5963" s="9"/>
      <c r="DB5963" s="9"/>
      <c r="DC5963" s="9"/>
      <c r="DD5963" s="9"/>
      <c r="DE5963" s="9"/>
      <c r="DF5963" s="9"/>
      <c r="DG5963" s="9"/>
      <c r="DH5963" s="9"/>
      <c r="DI5963" s="9"/>
      <c r="DJ5963" s="9"/>
      <c r="DK5963" s="9"/>
      <c r="DL5963" s="9"/>
      <c r="DM5963" s="9"/>
      <c r="DN5963" s="9"/>
      <c r="DO5963" s="9"/>
      <c r="DP5963" s="9"/>
      <c r="DQ5963" s="9"/>
      <c r="DR5963" s="9"/>
      <c r="DS5963" s="9"/>
      <c r="DT5963" s="9"/>
      <c r="DU5963" s="9"/>
      <c r="DV5963" s="9"/>
      <c r="DW5963" s="9"/>
      <c r="DX5963" s="9"/>
      <c r="DY5963" s="9"/>
      <c r="DZ5963" s="9"/>
      <c r="EA5963" s="9"/>
    </row>
    <row r="5964" spans="2:131" ht="19.5" customHeight="1" x14ac:dyDescent="0.25">
      <c r="B5964" s="9"/>
      <c r="D5964" s="9"/>
      <c r="G5964" s="9"/>
      <c r="R5964" s="9"/>
      <c r="S5964" s="9"/>
      <c r="T5964" s="9"/>
      <c r="U5964" s="9"/>
      <c r="V5964" s="9"/>
      <c r="W5964" s="9"/>
      <c r="X5964" s="9"/>
      <c r="Y5964" s="9"/>
      <c r="Z5964" s="9"/>
      <c r="AA5964" s="9"/>
      <c r="AB5964" s="9"/>
      <c r="AC5964" s="9"/>
      <c r="AD5964" s="9"/>
      <c r="AE5964" s="9"/>
      <c r="AF5964" s="55"/>
      <c r="AG5964" s="55"/>
      <c r="AH5964" s="9"/>
      <c r="AI5964" s="9"/>
      <c r="AJ5964" s="9"/>
      <c r="AK5964" s="9"/>
      <c r="AL5964" s="9"/>
      <c r="AM5964" s="9"/>
      <c r="AN5964" s="9"/>
      <c r="AO5964" s="9"/>
      <c r="AP5964" s="9"/>
      <c r="AQ5964" s="9"/>
      <c r="AR5964" s="9"/>
      <c r="AS5964" s="9"/>
      <c r="AT5964" s="9"/>
      <c r="AU5964" s="9"/>
      <c r="AV5964" s="9"/>
      <c r="AW5964" s="9"/>
      <c r="AX5964" s="9"/>
      <c r="AY5964" s="9"/>
      <c r="AZ5964" s="9"/>
      <c r="BA5964" s="9"/>
      <c r="BB5964" s="9"/>
      <c r="BC5964" s="9"/>
      <c r="BD5964" s="9"/>
      <c r="BE5964" s="9"/>
      <c r="BF5964" s="9"/>
      <c r="BG5964" s="9"/>
      <c r="BH5964" s="9"/>
      <c r="BI5964" s="9"/>
      <c r="BJ5964" s="9"/>
      <c r="BK5964" s="9"/>
      <c r="BL5964" s="9"/>
      <c r="BM5964" s="9"/>
      <c r="BN5964" s="9"/>
      <c r="BO5964" s="9"/>
      <c r="BP5964" s="9"/>
      <c r="BQ5964" s="9"/>
      <c r="BT5964" s="9"/>
      <c r="BU5964" s="9"/>
      <c r="BX5964" s="9"/>
      <c r="BY5964" s="9"/>
      <c r="CB5964" s="9"/>
      <c r="CC5964" s="9"/>
      <c r="CF5964" s="9"/>
      <c r="CG5964" s="9"/>
      <c r="CJ5964" s="9"/>
      <c r="CK5964" s="9"/>
      <c r="CN5964" s="9"/>
      <c r="CO5964" s="9"/>
      <c r="CP5964" s="9"/>
      <c r="CQ5964" s="9"/>
      <c r="CR5964" s="9"/>
      <c r="CS5964" s="9"/>
      <c r="CT5964" s="9"/>
      <c r="CU5964" s="9"/>
      <c r="CV5964" s="9"/>
      <c r="CW5964" s="9"/>
      <c r="CX5964" s="9"/>
      <c r="CY5964" s="9"/>
      <c r="CZ5964" s="9"/>
      <c r="DA5964" s="9"/>
      <c r="DB5964" s="9"/>
      <c r="DC5964" s="9"/>
      <c r="DD5964" s="9"/>
      <c r="DE5964" s="9"/>
      <c r="DF5964" s="9"/>
      <c r="DG5964" s="9"/>
      <c r="DH5964" s="9"/>
      <c r="DI5964" s="9"/>
      <c r="DJ5964" s="9"/>
      <c r="DK5964" s="9"/>
      <c r="DL5964" s="9"/>
      <c r="DM5964" s="9"/>
      <c r="DN5964" s="9"/>
      <c r="DO5964" s="9"/>
      <c r="DP5964" s="9"/>
      <c r="DQ5964" s="9"/>
      <c r="DR5964" s="9"/>
      <c r="DS5964" s="9"/>
      <c r="DT5964" s="9"/>
      <c r="DU5964" s="9"/>
      <c r="DV5964" s="9"/>
      <c r="DW5964" s="9"/>
      <c r="DX5964" s="9"/>
      <c r="DY5964" s="9"/>
      <c r="DZ5964" s="9"/>
      <c r="EA5964" s="9"/>
    </row>
    <row r="5965" spans="2:131" ht="19.5" customHeight="1" x14ac:dyDescent="0.25">
      <c r="B5965" s="9"/>
      <c r="D5965" s="9"/>
      <c r="G5965" s="9"/>
      <c r="R5965" s="9"/>
      <c r="S5965" s="9"/>
      <c r="T5965" s="9"/>
      <c r="U5965" s="9"/>
      <c r="V5965" s="9"/>
      <c r="W5965" s="9"/>
      <c r="X5965" s="9"/>
      <c r="Y5965" s="9"/>
      <c r="Z5965" s="9"/>
      <c r="AA5965" s="9"/>
      <c r="AB5965" s="9"/>
      <c r="AC5965" s="9"/>
      <c r="AD5965" s="9"/>
      <c r="AE5965" s="9"/>
      <c r="AF5965" s="55"/>
      <c r="AG5965" s="55"/>
      <c r="AH5965" s="9"/>
      <c r="AI5965" s="9"/>
      <c r="AJ5965" s="9"/>
      <c r="AK5965" s="9"/>
      <c r="AL5965" s="9"/>
      <c r="AM5965" s="9"/>
      <c r="AN5965" s="9"/>
      <c r="AO5965" s="9"/>
      <c r="AP5965" s="9"/>
      <c r="AQ5965" s="9"/>
      <c r="AR5965" s="9"/>
      <c r="AS5965" s="9"/>
      <c r="AT5965" s="9"/>
      <c r="AU5965" s="9"/>
      <c r="AV5965" s="9"/>
      <c r="AW5965" s="9"/>
      <c r="AX5965" s="9"/>
      <c r="AY5965" s="9"/>
      <c r="AZ5965" s="9"/>
      <c r="BA5965" s="9"/>
      <c r="BB5965" s="9"/>
      <c r="BC5965" s="9"/>
      <c r="BD5965" s="9"/>
      <c r="BE5965" s="9"/>
      <c r="BF5965" s="9"/>
      <c r="BG5965" s="9"/>
      <c r="BH5965" s="9"/>
      <c r="BI5965" s="9"/>
      <c r="BJ5965" s="9"/>
      <c r="BK5965" s="9"/>
      <c r="BL5965" s="9"/>
      <c r="BM5965" s="9"/>
      <c r="BN5965" s="9"/>
      <c r="BO5965" s="9"/>
      <c r="BP5965" s="9"/>
      <c r="BQ5965" s="9"/>
      <c r="BT5965" s="9"/>
      <c r="BU5965" s="9"/>
      <c r="BX5965" s="9"/>
      <c r="BY5965" s="9"/>
      <c r="CB5965" s="9"/>
      <c r="CC5965" s="9"/>
      <c r="CF5965" s="9"/>
      <c r="CG5965" s="9"/>
      <c r="CJ5965" s="9"/>
      <c r="CK5965" s="9"/>
      <c r="CN5965" s="9"/>
      <c r="CO5965" s="9"/>
      <c r="CP5965" s="9"/>
      <c r="CQ5965" s="9"/>
      <c r="CR5965" s="9"/>
      <c r="CS5965" s="9"/>
      <c r="CT5965" s="9"/>
      <c r="CU5965" s="9"/>
      <c r="CV5965" s="9"/>
      <c r="CW5965" s="9"/>
      <c r="CX5965" s="9"/>
      <c r="CY5965" s="9"/>
      <c r="CZ5965" s="9"/>
      <c r="DA5965" s="9"/>
      <c r="DB5965" s="9"/>
      <c r="DC5965" s="9"/>
      <c r="DD5965" s="9"/>
      <c r="DE5965" s="9"/>
      <c r="DF5965" s="9"/>
      <c r="DG5965" s="9"/>
      <c r="DH5965" s="9"/>
      <c r="DI5965" s="9"/>
      <c r="DJ5965" s="9"/>
      <c r="DK5965" s="9"/>
      <c r="DL5965" s="9"/>
      <c r="DM5965" s="9"/>
      <c r="DN5965" s="9"/>
      <c r="DO5965" s="9"/>
      <c r="DP5965" s="9"/>
      <c r="DQ5965" s="9"/>
      <c r="DR5965" s="9"/>
      <c r="DS5965" s="9"/>
      <c r="DT5965" s="9"/>
      <c r="DU5965" s="9"/>
      <c r="DV5965" s="9"/>
      <c r="DW5965" s="9"/>
      <c r="DX5965" s="9"/>
      <c r="DY5965" s="9"/>
      <c r="DZ5965" s="9"/>
      <c r="EA5965" s="9"/>
    </row>
    <row r="5966" spans="2:131" ht="19.5" customHeight="1" x14ac:dyDescent="0.25">
      <c r="B5966" s="9"/>
      <c r="D5966" s="9"/>
      <c r="G5966" s="9"/>
      <c r="R5966" s="9"/>
      <c r="S5966" s="9"/>
      <c r="T5966" s="9"/>
      <c r="U5966" s="9"/>
      <c r="V5966" s="9"/>
      <c r="W5966" s="9"/>
      <c r="X5966" s="9"/>
      <c r="Y5966" s="9"/>
      <c r="Z5966" s="9"/>
      <c r="AA5966" s="9"/>
      <c r="AB5966" s="9"/>
      <c r="AC5966" s="9"/>
      <c r="AD5966" s="9"/>
      <c r="AE5966" s="9"/>
      <c r="AF5966" s="55"/>
      <c r="AG5966" s="55"/>
      <c r="AH5966" s="9"/>
      <c r="AI5966" s="9"/>
      <c r="AJ5966" s="9"/>
      <c r="AK5966" s="9"/>
      <c r="AL5966" s="9"/>
      <c r="AM5966" s="9"/>
      <c r="AN5966" s="9"/>
      <c r="AO5966" s="9"/>
      <c r="AP5966" s="9"/>
      <c r="AQ5966" s="9"/>
      <c r="AR5966" s="9"/>
      <c r="AS5966" s="9"/>
      <c r="AT5966" s="9"/>
      <c r="AU5966" s="9"/>
      <c r="AV5966" s="9"/>
      <c r="AW5966" s="9"/>
      <c r="AX5966" s="9"/>
      <c r="AY5966" s="9"/>
      <c r="AZ5966" s="9"/>
      <c r="BA5966" s="9"/>
      <c r="BB5966" s="9"/>
      <c r="BC5966" s="9"/>
      <c r="BD5966" s="9"/>
      <c r="BE5966" s="9"/>
      <c r="BF5966" s="9"/>
      <c r="BG5966" s="9"/>
      <c r="BH5966" s="9"/>
      <c r="BI5966" s="9"/>
      <c r="BJ5966" s="9"/>
      <c r="BK5966" s="9"/>
      <c r="BL5966" s="9"/>
      <c r="BM5966" s="9"/>
      <c r="BN5966" s="9"/>
      <c r="BO5966" s="9"/>
      <c r="BP5966" s="9"/>
      <c r="BQ5966" s="9"/>
      <c r="BT5966" s="9"/>
      <c r="BU5966" s="9"/>
      <c r="BX5966" s="9"/>
      <c r="BY5966" s="9"/>
      <c r="CB5966" s="9"/>
      <c r="CC5966" s="9"/>
      <c r="CF5966" s="9"/>
      <c r="CG5966" s="9"/>
      <c r="CJ5966" s="9"/>
      <c r="CK5966" s="9"/>
      <c r="CN5966" s="9"/>
      <c r="CO5966" s="9"/>
      <c r="CP5966" s="9"/>
      <c r="CQ5966" s="9"/>
      <c r="CR5966" s="9"/>
      <c r="CS5966" s="9"/>
      <c r="CT5966" s="9"/>
      <c r="CU5966" s="9"/>
      <c r="CV5966" s="9"/>
      <c r="CW5966" s="9"/>
      <c r="CX5966" s="9"/>
      <c r="CY5966" s="9"/>
      <c r="CZ5966" s="9"/>
      <c r="DA5966" s="9"/>
      <c r="DB5966" s="9"/>
      <c r="DC5966" s="9"/>
      <c r="DD5966" s="9"/>
      <c r="DE5966" s="9"/>
      <c r="DF5966" s="9"/>
      <c r="DG5966" s="9"/>
      <c r="DH5966" s="9"/>
      <c r="DI5966" s="9"/>
      <c r="DJ5966" s="9"/>
      <c r="DK5966" s="9"/>
      <c r="DL5966" s="9"/>
      <c r="DM5966" s="9"/>
      <c r="DN5966" s="9"/>
      <c r="DO5966" s="9"/>
      <c r="DP5966" s="9"/>
      <c r="DQ5966" s="9"/>
      <c r="DR5966" s="9"/>
      <c r="DS5966" s="9"/>
      <c r="DT5966" s="9"/>
      <c r="DU5966" s="9"/>
      <c r="DV5966" s="9"/>
      <c r="DW5966" s="9"/>
      <c r="DX5966" s="9"/>
      <c r="DY5966" s="9"/>
      <c r="DZ5966" s="9"/>
      <c r="EA5966" s="9"/>
    </row>
    <row r="5967" spans="2:131" ht="19.5" customHeight="1" x14ac:dyDescent="0.25">
      <c r="B5967" s="9"/>
      <c r="D5967" s="9"/>
      <c r="G5967" s="9"/>
      <c r="R5967" s="9"/>
      <c r="S5967" s="9"/>
      <c r="T5967" s="9"/>
      <c r="U5967" s="9"/>
      <c r="V5967" s="9"/>
      <c r="W5967" s="9"/>
      <c r="X5967" s="9"/>
      <c r="Y5967" s="9"/>
      <c r="Z5967" s="9"/>
      <c r="AA5967" s="9"/>
      <c r="AB5967" s="9"/>
      <c r="AC5967" s="9"/>
      <c r="AD5967" s="9"/>
      <c r="AE5967" s="9"/>
      <c r="AF5967" s="55"/>
      <c r="AG5967" s="55"/>
      <c r="AH5967" s="9"/>
      <c r="AI5967" s="9"/>
      <c r="AJ5967" s="9"/>
      <c r="AK5967" s="9"/>
      <c r="AL5967" s="9"/>
      <c r="AM5967" s="9"/>
      <c r="AN5967" s="9"/>
      <c r="AO5967" s="9"/>
      <c r="AP5967" s="9"/>
      <c r="AQ5967" s="9"/>
      <c r="AR5967" s="9"/>
      <c r="AS5967" s="9"/>
      <c r="AT5967" s="9"/>
      <c r="AU5967" s="9"/>
      <c r="AV5967" s="9"/>
      <c r="AW5967" s="9"/>
      <c r="AX5967" s="9"/>
      <c r="AY5967" s="9"/>
      <c r="AZ5967" s="9"/>
      <c r="BA5967" s="9"/>
      <c r="BB5967" s="9"/>
      <c r="BC5967" s="9"/>
      <c r="BD5967" s="9"/>
      <c r="BE5967" s="9"/>
      <c r="BF5967" s="9"/>
      <c r="BG5967" s="9"/>
      <c r="BH5967" s="9"/>
      <c r="BI5967" s="9"/>
      <c r="BJ5967" s="9"/>
      <c r="BK5967" s="9"/>
      <c r="BL5967" s="9"/>
      <c r="BM5967" s="9"/>
      <c r="BN5967" s="9"/>
      <c r="BO5967" s="9"/>
      <c r="BP5967" s="9"/>
      <c r="BQ5967" s="9"/>
      <c r="BT5967" s="9"/>
      <c r="BU5967" s="9"/>
      <c r="BX5967" s="9"/>
      <c r="BY5967" s="9"/>
      <c r="CB5967" s="9"/>
      <c r="CC5967" s="9"/>
      <c r="CF5967" s="9"/>
      <c r="CG5967" s="9"/>
      <c r="CJ5967" s="9"/>
      <c r="CK5967" s="9"/>
      <c r="CN5967" s="9"/>
      <c r="CO5967" s="9"/>
      <c r="CP5967" s="9"/>
      <c r="CQ5967" s="9"/>
      <c r="CR5967" s="9"/>
      <c r="CS5967" s="9"/>
      <c r="CT5967" s="9"/>
      <c r="CU5967" s="9"/>
      <c r="CV5967" s="9"/>
      <c r="CW5967" s="9"/>
      <c r="CX5967" s="9"/>
      <c r="CY5967" s="9"/>
      <c r="CZ5967" s="9"/>
      <c r="DA5967" s="9"/>
      <c r="DB5967" s="9"/>
      <c r="DC5967" s="9"/>
      <c r="DD5967" s="9"/>
      <c r="DE5967" s="9"/>
      <c r="DF5967" s="9"/>
      <c r="DG5967" s="9"/>
      <c r="DH5967" s="9"/>
      <c r="DI5967" s="9"/>
      <c r="DJ5967" s="9"/>
      <c r="DK5967" s="9"/>
      <c r="DL5967" s="9"/>
      <c r="DM5967" s="9"/>
      <c r="DN5967" s="9"/>
      <c r="DO5967" s="9"/>
      <c r="DP5967" s="9"/>
      <c r="DQ5967" s="9"/>
      <c r="DR5967" s="9"/>
      <c r="DS5967" s="9"/>
      <c r="DT5967" s="9"/>
      <c r="DU5967" s="9"/>
      <c r="DV5967" s="9"/>
      <c r="DW5967" s="9"/>
      <c r="DX5967" s="9"/>
      <c r="DY5967" s="9"/>
      <c r="DZ5967" s="9"/>
      <c r="EA5967" s="9"/>
    </row>
    <row r="5968" spans="2:131" ht="19.5" customHeight="1" x14ac:dyDescent="0.25">
      <c r="B5968" s="9"/>
      <c r="D5968" s="9"/>
      <c r="G5968" s="9"/>
      <c r="R5968" s="9"/>
      <c r="S5968" s="9"/>
      <c r="T5968" s="9"/>
      <c r="U5968" s="9"/>
      <c r="V5968" s="9"/>
      <c r="W5968" s="9"/>
      <c r="X5968" s="9"/>
      <c r="Y5968" s="9"/>
      <c r="Z5968" s="9"/>
      <c r="AA5968" s="9"/>
      <c r="AB5968" s="9"/>
      <c r="AC5968" s="9"/>
      <c r="AD5968" s="9"/>
      <c r="AE5968" s="9"/>
      <c r="AF5968" s="55"/>
      <c r="AG5968" s="55"/>
      <c r="AH5968" s="9"/>
      <c r="AI5968" s="9"/>
      <c r="AJ5968" s="9"/>
      <c r="AK5968" s="9"/>
      <c r="AL5968" s="9"/>
      <c r="AM5968" s="9"/>
      <c r="AN5968" s="9"/>
      <c r="AO5968" s="9"/>
      <c r="AP5968" s="9"/>
      <c r="AQ5968" s="9"/>
      <c r="AR5968" s="9"/>
      <c r="AS5968" s="9"/>
      <c r="AT5968" s="9"/>
      <c r="AU5968" s="9"/>
      <c r="AV5968" s="9"/>
      <c r="AW5968" s="9"/>
      <c r="AX5968" s="9"/>
      <c r="AY5968" s="9"/>
      <c r="AZ5968" s="9"/>
      <c r="BA5968" s="9"/>
      <c r="BB5968" s="9"/>
      <c r="BC5968" s="9"/>
      <c r="BD5968" s="9"/>
      <c r="BE5968" s="9"/>
      <c r="BF5968" s="9"/>
      <c r="BG5968" s="9"/>
      <c r="BH5968" s="9"/>
      <c r="BI5968" s="9"/>
      <c r="BJ5968" s="9"/>
      <c r="BK5968" s="9"/>
      <c r="BL5968" s="9"/>
      <c r="BM5968" s="9"/>
      <c r="BN5968" s="9"/>
      <c r="BO5968" s="9"/>
      <c r="BP5968" s="9"/>
      <c r="BQ5968" s="9"/>
      <c r="BT5968" s="9"/>
      <c r="BU5968" s="9"/>
      <c r="BX5968" s="9"/>
      <c r="BY5968" s="9"/>
      <c r="CB5968" s="9"/>
      <c r="CC5968" s="9"/>
      <c r="CF5968" s="9"/>
      <c r="CG5968" s="9"/>
      <c r="CJ5968" s="9"/>
      <c r="CK5968" s="9"/>
      <c r="CN5968" s="9"/>
      <c r="CO5968" s="9"/>
      <c r="CP5968" s="9"/>
      <c r="CQ5968" s="9"/>
      <c r="CR5968" s="9"/>
      <c r="CS5968" s="9"/>
      <c r="CT5968" s="9"/>
      <c r="CU5968" s="9"/>
      <c r="CV5968" s="9"/>
      <c r="CW5968" s="9"/>
      <c r="CX5968" s="9"/>
      <c r="CY5968" s="9"/>
      <c r="CZ5968" s="9"/>
      <c r="DA5968" s="9"/>
      <c r="DB5968" s="9"/>
      <c r="DC5968" s="9"/>
      <c r="DD5968" s="9"/>
      <c r="DE5968" s="9"/>
      <c r="DF5968" s="9"/>
      <c r="DG5968" s="9"/>
      <c r="DH5968" s="9"/>
      <c r="DI5968" s="9"/>
      <c r="DJ5968" s="9"/>
      <c r="DK5968" s="9"/>
      <c r="DL5968" s="9"/>
      <c r="DM5968" s="9"/>
      <c r="DN5968" s="9"/>
      <c r="DO5968" s="9"/>
      <c r="DP5968" s="9"/>
      <c r="DQ5968" s="9"/>
      <c r="DR5968" s="9"/>
      <c r="DS5968" s="9"/>
      <c r="DT5968" s="9"/>
      <c r="DU5968" s="9"/>
      <c r="DV5968" s="9"/>
      <c r="DW5968" s="9"/>
      <c r="DX5968" s="9"/>
      <c r="DY5968" s="9"/>
      <c r="DZ5968" s="9"/>
      <c r="EA5968" s="9"/>
    </row>
    <row r="5969" spans="2:131" ht="19.5" customHeight="1" x14ac:dyDescent="0.25">
      <c r="B5969" s="9"/>
      <c r="D5969" s="9"/>
      <c r="G5969" s="9"/>
      <c r="R5969" s="9"/>
      <c r="S5969" s="9"/>
      <c r="T5969" s="9"/>
      <c r="U5969" s="9"/>
      <c r="V5969" s="9"/>
      <c r="W5969" s="9"/>
      <c r="X5969" s="9"/>
      <c r="Y5969" s="9"/>
      <c r="Z5969" s="9"/>
      <c r="AA5969" s="9"/>
      <c r="AB5969" s="9"/>
      <c r="AC5969" s="9"/>
      <c r="AD5969" s="9"/>
      <c r="AE5969" s="9"/>
      <c r="AF5969" s="55"/>
      <c r="AG5969" s="55"/>
      <c r="AH5969" s="9"/>
      <c r="AI5969" s="9"/>
      <c r="AJ5969" s="9"/>
      <c r="AK5969" s="9"/>
      <c r="AL5969" s="9"/>
      <c r="AM5969" s="9"/>
      <c r="AN5969" s="9"/>
      <c r="AO5969" s="9"/>
      <c r="AP5969" s="9"/>
      <c r="AQ5969" s="9"/>
      <c r="AR5969" s="9"/>
      <c r="AS5969" s="9"/>
      <c r="AT5969" s="9"/>
      <c r="AU5969" s="9"/>
      <c r="AV5969" s="9"/>
      <c r="AW5969" s="9"/>
      <c r="AX5969" s="9"/>
      <c r="AY5969" s="9"/>
      <c r="AZ5969" s="9"/>
      <c r="BA5969" s="9"/>
      <c r="BB5969" s="9"/>
      <c r="BC5969" s="9"/>
      <c r="BD5969" s="9"/>
      <c r="BE5969" s="9"/>
      <c r="BF5969" s="9"/>
      <c r="BG5969" s="9"/>
      <c r="BH5969" s="9"/>
      <c r="BI5969" s="9"/>
      <c r="BJ5969" s="9"/>
      <c r="BK5969" s="9"/>
      <c r="BL5969" s="9"/>
      <c r="BM5969" s="9"/>
      <c r="BN5969" s="9"/>
      <c r="BO5969" s="9"/>
      <c r="BP5969" s="9"/>
      <c r="BQ5969" s="9"/>
      <c r="BT5969" s="9"/>
      <c r="BU5969" s="9"/>
      <c r="BX5969" s="9"/>
      <c r="BY5969" s="9"/>
      <c r="CB5969" s="9"/>
      <c r="CC5969" s="9"/>
      <c r="CF5969" s="9"/>
      <c r="CG5969" s="9"/>
      <c r="CJ5969" s="9"/>
      <c r="CK5969" s="9"/>
      <c r="CN5969" s="9"/>
      <c r="CO5969" s="9"/>
      <c r="CP5969" s="9"/>
      <c r="CQ5969" s="9"/>
      <c r="CR5969" s="9"/>
      <c r="CS5969" s="9"/>
      <c r="CT5969" s="9"/>
      <c r="CU5969" s="9"/>
      <c r="CV5969" s="9"/>
      <c r="CW5969" s="9"/>
      <c r="CX5969" s="9"/>
      <c r="CY5969" s="9"/>
      <c r="CZ5969" s="9"/>
      <c r="DA5969" s="9"/>
      <c r="DB5969" s="9"/>
      <c r="DC5969" s="9"/>
      <c r="DD5969" s="9"/>
      <c r="DE5969" s="9"/>
      <c r="DF5969" s="9"/>
      <c r="DG5969" s="9"/>
      <c r="DH5969" s="9"/>
      <c r="DI5969" s="9"/>
      <c r="DJ5969" s="9"/>
      <c r="DK5969" s="9"/>
      <c r="DL5969" s="9"/>
      <c r="DM5969" s="9"/>
      <c r="DN5969" s="9"/>
      <c r="DO5969" s="9"/>
      <c r="DP5969" s="9"/>
      <c r="DQ5969" s="9"/>
      <c r="DR5969" s="9"/>
      <c r="DS5969" s="9"/>
      <c r="DT5969" s="9"/>
      <c r="DU5969" s="9"/>
      <c r="DV5969" s="9"/>
      <c r="DW5969" s="9"/>
      <c r="DX5969" s="9"/>
      <c r="DY5969" s="9"/>
      <c r="DZ5969" s="9"/>
      <c r="EA5969" s="9"/>
    </row>
    <row r="5970" spans="2:131" ht="19.5" customHeight="1" x14ac:dyDescent="0.25">
      <c r="B5970" s="9"/>
      <c r="D5970" s="9"/>
      <c r="G5970" s="9"/>
      <c r="R5970" s="9"/>
      <c r="S5970" s="9"/>
      <c r="T5970" s="9"/>
      <c r="U5970" s="9"/>
      <c r="V5970" s="9"/>
      <c r="W5970" s="9"/>
      <c r="X5970" s="9"/>
      <c r="Y5970" s="9"/>
      <c r="Z5970" s="9"/>
      <c r="AA5970" s="9"/>
      <c r="AB5970" s="9"/>
      <c r="AC5970" s="9"/>
      <c r="AD5970" s="9"/>
      <c r="AE5970" s="9"/>
      <c r="AF5970" s="55"/>
      <c r="AG5970" s="55"/>
      <c r="AH5970" s="9"/>
      <c r="AI5970" s="9"/>
      <c r="AJ5970" s="9"/>
      <c r="AK5970" s="9"/>
      <c r="AL5970" s="9"/>
      <c r="AM5970" s="9"/>
      <c r="AN5970" s="9"/>
      <c r="AO5970" s="9"/>
      <c r="AP5970" s="9"/>
      <c r="AQ5970" s="9"/>
      <c r="AR5970" s="9"/>
      <c r="AS5970" s="9"/>
      <c r="AT5970" s="9"/>
      <c r="AU5970" s="9"/>
      <c r="AV5970" s="9"/>
      <c r="AW5970" s="9"/>
      <c r="AX5970" s="9"/>
      <c r="AY5970" s="9"/>
      <c r="AZ5970" s="9"/>
      <c r="BA5970" s="9"/>
      <c r="BB5970" s="9"/>
      <c r="BC5970" s="9"/>
      <c r="BD5970" s="9"/>
      <c r="BE5970" s="9"/>
      <c r="BF5970" s="9"/>
      <c r="BG5970" s="9"/>
      <c r="BH5970" s="9"/>
      <c r="BI5970" s="9"/>
      <c r="BJ5970" s="9"/>
      <c r="BK5970" s="9"/>
      <c r="BL5970" s="9"/>
      <c r="BM5970" s="9"/>
      <c r="BN5970" s="9"/>
      <c r="BO5970" s="9"/>
      <c r="BP5970" s="9"/>
      <c r="BQ5970" s="9"/>
      <c r="BT5970" s="9"/>
      <c r="BU5970" s="9"/>
      <c r="BX5970" s="9"/>
      <c r="BY5970" s="9"/>
      <c r="CB5970" s="9"/>
      <c r="CC5970" s="9"/>
      <c r="CF5970" s="9"/>
      <c r="CG5970" s="9"/>
      <c r="CJ5970" s="9"/>
      <c r="CK5970" s="9"/>
      <c r="CN5970" s="9"/>
      <c r="CO5970" s="9"/>
      <c r="CP5970" s="9"/>
      <c r="CQ5970" s="9"/>
      <c r="CR5970" s="9"/>
      <c r="CS5970" s="9"/>
      <c r="CT5970" s="9"/>
      <c r="CU5970" s="9"/>
      <c r="CV5970" s="9"/>
      <c r="CW5970" s="9"/>
      <c r="CX5970" s="9"/>
      <c r="CY5970" s="9"/>
      <c r="CZ5970" s="9"/>
      <c r="DA5970" s="9"/>
      <c r="DB5970" s="9"/>
      <c r="DC5970" s="9"/>
      <c r="DD5970" s="9"/>
      <c r="DE5970" s="9"/>
      <c r="DF5970" s="9"/>
      <c r="DG5970" s="9"/>
      <c r="DH5970" s="9"/>
      <c r="DI5970" s="9"/>
      <c r="DJ5970" s="9"/>
      <c r="DK5970" s="9"/>
      <c r="DL5970" s="9"/>
      <c r="DM5970" s="9"/>
      <c r="DN5970" s="9"/>
      <c r="DO5970" s="9"/>
      <c r="DP5970" s="9"/>
      <c r="DQ5970" s="9"/>
      <c r="DR5970" s="9"/>
      <c r="DS5970" s="9"/>
      <c r="DT5970" s="9"/>
      <c r="DU5970" s="9"/>
      <c r="DV5970" s="9"/>
      <c r="DW5970" s="9"/>
      <c r="DX5970" s="9"/>
      <c r="DY5970" s="9"/>
      <c r="DZ5970" s="9"/>
      <c r="EA5970" s="9"/>
    </row>
    <row r="5971" spans="2:131" ht="19.5" customHeight="1" x14ac:dyDescent="0.25">
      <c r="B5971" s="9"/>
      <c r="D5971" s="9"/>
      <c r="G5971" s="9"/>
      <c r="R5971" s="9"/>
      <c r="S5971" s="9"/>
      <c r="T5971" s="9"/>
      <c r="U5971" s="9"/>
      <c r="V5971" s="9"/>
      <c r="W5971" s="9"/>
      <c r="X5971" s="9"/>
      <c r="Y5971" s="9"/>
      <c r="Z5971" s="9"/>
      <c r="AA5971" s="9"/>
      <c r="AB5971" s="9"/>
      <c r="AC5971" s="9"/>
      <c r="AD5971" s="9"/>
      <c r="AE5971" s="9"/>
      <c r="AF5971" s="55"/>
      <c r="AG5971" s="55"/>
      <c r="AH5971" s="9"/>
      <c r="AI5971" s="9"/>
      <c r="AJ5971" s="9"/>
      <c r="AK5971" s="9"/>
      <c r="AL5971" s="9"/>
      <c r="AM5971" s="9"/>
      <c r="AN5971" s="9"/>
      <c r="AO5971" s="9"/>
      <c r="AP5971" s="9"/>
      <c r="AQ5971" s="9"/>
      <c r="AR5971" s="9"/>
      <c r="AS5971" s="9"/>
      <c r="AT5971" s="9"/>
      <c r="AU5971" s="9"/>
      <c r="AV5971" s="9"/>
      <c r="AW5971" s="9"/>
      <c r="AX5971" s="9"/>
      <c r="AY5971" s="9"/>
      <c r="AZ5971" s="9"/>
      <c r="BA5971" s="9"/>
      <c r="BB5971" s="9"/>
      <c r="BC5971" s="9"/>
      <c r="BD5971" s="9"/>
      <c r="BE5971" s="9"/>
      <c r="BF5971" s="9"/>
      <c r="BG5971" s="9"/>
      <c r="BH5971" s="9"/>
      <c r="BI5971" s="9"/>
      <c r="BJ5971" s="9"/>
      <c r="BK5971" s="9"/>
      <c r="BL5971" s="9"/>
      <c r="BM5971" s="9"/>
      <c r="BN5971" s="9"/>
      <c r="BO5971" s="9"/>
      <c r="BP5971" s="9"/>
      <c r="BQ5971" s="9"/>
      <c r="BT5971" s="9"/>
      <c r="BU5971" s="9"/>
      <c r="BX5971" s="9"/>
      <c r="BY5971" s="9"/>
      <c r="CB5971" s="9"/>
      <c r="CC5971" s="9"/>
      <c r="CF5971" s="9"/>
      <c r="CG5971" s="9"/>
      <c r="CJ5971" s="9"/>
      <c r="CK5971" s="9"/>
      <c r="CN5971" s="9"/>
      <c r="CO5971" s="9"/>
      <c r="CP5971" s="9"/>
      <c r="CQ5971" s="9"/>
      <c r="CR5971" s="9"/>
      <c r="CS5971" s="9"/>
      <c r="CT5971" s="9"/>
      <c r="CU5971" s="9"/>
      <c r="CV5971" s="9"/>
      <c r="CW5971" s="9"/>
      <c r="CX5971" s="9"/>
      <c r="CY5971" s="9"/>
      <c r="CZ5971" s="9"/>
      <c r="DA5971" s="9"/>
      <c r="DB5971" s="9"/>
      <c r="DC5971" s="9"/>
      <c r="DD5971" s="9"/>
      <c r="DE5971" s="9"/>
      <c r="DF5971" s="9"/>
      <c r="DG5971" s="9"/>
      <c r="DH5971" s="9"/>
      <c r="DI5971" s="9"/>
      <c r="DJ5971" s="9"/>
      <c r="DK5971" s="9"/>
      <c r="DL5971" s="9"/>
      <c r="DM5971" s="9"/>
      <c r="DN5971" s="9"/>
      <c r="DO5971" s="9"/>
      <c r="DP5971" s="9"/>
      <c r="DQ5971" s="9"/>
      <c r="DR5971" s="9"/>
      <c r="DS5971" s="9"/>
      <c r="DT5971" s="9"/>
      <c r="DU5971" s="9"/>
      <c r="DV5971" s="9"/>
      <c r="DW5971" s="9"/>
      <c r="DX5971" s="9"/>
      <c r="DY5971" s="9"/>
      <c r="DZ5971" s="9"/>
      <c r="EA5971" s="9"/>
    </row>
    <row r="5972" spans="2:131" ht="19.5" customHeight="1" x14ac:dyDescent="0.25">
      <c r="B5972" s="9"/>
      <c r="D5972" s="9"/>
      <c r="G5972" s="9"/>
      <c r="R5972" s="9"/>
      <c r="S5972" s="9"/>
      <c r="T5972" s="9"/>
      <c r="U5972" s="9"/>
      <c r="V5972" s="9"/>
      <c r="W5972" s="9"/>
      <c r="X5972" s="9"/>
      <c r="Y5972" s="9"/>
      <c r="Z5972" s="9"/>
      <c r="AA5972" s="9"/>
      <c r="AB5972" s="9"/>
      <c r="AC5972" s="9"/>
      <c r="AD5972" s="9"/>
      <c r="AE5972" s="9"/>
      <c r="AF5972" s="55"/>
      <c r="AG5972" s="55"/>
      <c r="AH5972" s="9"/>
      <c r="AI5972" s="9"/>
      <c r="AJ5972" s="9"/>
      <c r="AK5972" s="9"/>
      <c r="AL5972" s="9"/>
      <c r="AM5972" s="9"/>
      <c r="AN5972" s="9"/>
      <c r="AO5972" s="9"/>
      <c r="AP5972" s="9"/>
      <c r="AQ5972" s="9"/>
      <c r="AR5972" s="9"/>
      <c r="AS5972" s="9"/>
      <c r="AT5972" s="9"/>
      <c r="AU5972" s="9"/>
      <c r="AV5972" s="9"/>
      <c r="AW5972" s="9"/>
      <c r="AX5972" s="9"/>
      <c r="AY5972" s="9"/>
      <c r="AZ5972" s="9"/>
      <c r="BA5972" s="9"/>
      <c r="BB5972" s="9"/>
      <c r="BC5972" s="9"/>
      <c r="BD5972" s="9"/>
      <c r="BE5972" s="9"/>
      <c r="BF5972" s="9"/>
      <c r="BG5972" s="9"/>
      <c r="BH5972" s="9"/>
      <c r="BI5972" s="9"/>
      <c r="BJ5972" s="9"/>
      <c r="BK5972" s="9"/>
      <c r="BL5972" s="9"/>
      <c r="BM5972" s="9"/>
      <c r="BN5972" s="9"/>
      <c r="BO5972" s="9"/>
      <c r="BP5972" s="9"/>
      <c r="BQ5972" s="9"/>
      <c r="BT5972" s="9"/>
      <c r="BU5972" s="9"/>
      <c r="BX5972" s="9"/>
      <c r="BY5972" s="9"/>
      <c r="CB5972" s="9"/>
      <c r="CC5972" s="9"/>
      <c r="CF5972" s="9"/>
      <c r="CG5972" s="9"/>
      <c r="CJ5972" s="9"/>
      <c r="CK5972" s="9"/>
      <c r="CN5972" s="9"/>
      <c r="CO5972" s="9"/>
      <c r="CP5972" s="9"/>
      <c r="CQ5972" s="9"/>
      <c r="CR5972" s="9"/>
      <c r="CS5972" s="9"/>
      <c r="CT5972" s="9"/>
      <c r="CU5972" s="9"/>
      <c r="CV5972" s="9"/>
      <c r="CW5972" s="9"/>
      <c r="CX5972" s="9"/>
      <c r="CY5972" s="9"/>
      <c r="CZ5972" s="9"/>
      <c r="DA5972" s="9"/>
      <c r="DB5972" s="9"/>
      <c r="DC5972" s="9"/>
      <c r="DD5972" s="9"/>
      <c r="DE5972" s="9"/>
      <c r="DF5972" s="9"/>
      <c r="DG5972" s="9"/>
      <c r="DH5972" s="9"/>
      <c r="DI5972" s="9"/>
      <c r="DJ5972" s="9"/>
      <c r="DK5972" s="9"/>
      <c r="DL5972" s="9"/>
      <c r="DM5972" s="9"/>
      <c r="DN5972" s="9"/>
      <c r="DO5972" s="9"/>
      <c r="DP5972" s="9"/>
      <c r="DQ5972" s="9"/>
      <c r="DR5972" s="9"/>
      <c r="DS5972" s="9"/>
      <c r="DT5972" s="9"/>
      <c r="DU5972" s="9"/>
      <c r="DV5972" s="9"/>
      <c r="DW5972" s="9"/>
      <c r="DX5972" s="9"/>
      <c r="DY5972" s="9"/>
      <c r="DZ5972" s="9"/>
      <c r="EA5972" s="9"/>
    </row>
    <row r="5973" spans="2:131" ht="19.5" customHeight="1" x14ac:dyDescent="0.25">
      <c r="B5973" s="9"/>
      <c r="D5973" s="9"/>
      <c r="G5973" s="9"/>
      <c r="R5973" s="9"/>
      <c r="S5973" s="9"/>
      <c r="T5973" s="9"/>
      <c r="U5973" s="9"/>
      <c r="V5973" s="9"/>
      <c r="W5973" s="9"/>
      <c r="X5973" s="9"/>
      <c r="Y5973" s="9"/>
      <c r="Z5973" s="9"/>
      <c r="AA5973" s="9"/>
      <c r="AB5973" s="9"/>
      <c r="AC5973" s="9"/>
      <c r="AD5973" s="9"/>
      <c r="AE5973" s="9"/>
      <c r="AF5973" s="55"/>
      <c r="AG5973" s="55"/>
      <c r="AH5973" s="9"/>
      <c r="AI5973" s="9"/>
      <c r="AJ5973" s="9"/>
      <c r="AK5973" s="9"/>
      <c r="AL5973" s="9"/>
      <c r="AM5973" s="9"/>
      <c r="AN5973" s="9"/>
      <c r="AO5973" s="9"/>
      <c r="AP5973" s="9"/>
      <c r="AQ5973" s="9"/>
      <c r="AR5973" s="9"/>
      <c r="AS5973" s="9"/>
      <c r="AT5973" s="9"/>
      <c r="AU5973" s="9"/>
      <c r="AV5973" s="9"/>
      <c r="AW5973" s="9"/>
      <c r="AX5973" s="9"/>
      <c r="AY5973" s="9"/>
      <c r="AZ5973" s="9"/>
      <c r="BA5973" s="9"/>
      <c r="BB5973" s="9"/>
      <c r="BC5973" s="9"/>
      <c r="BD5973" s="9"/>
      <c r="BE5973" s="9"/>
      <c r="BF5973" s="9"/>
      <c r="BG5973" s="9"/>
      <c r="BH5973" s="9"/>
      <c r="BI5973" s="9"/>
      <c r="BJ5973" s="9"/>
      <c r="BK5973" s="9"/>
      <c r="BL5973" s="9"/>
      <c r="BM5973" s="9"/>
      <c r="BN5973" s="9"/>
      <c r="BO5973" s="9"/>
      <c r="BP5973" s="9"/>
      <c r="BQ5973" s="9"/>
      <c r="BT5973" s="9"/>
      <c r="BU5973" s="9"/>
      <c r="BX5973" s="9"/>
      <c r="BY5973" s="9"/>
      <c r="CB5973" s="9"/>
      <c r="CC5973" s="9"/>
      <c r="CF5973" s="9"/>
      <c r="CG5973" s="9"/>
      <c r="CJ5973" s="9"/>
      <c r="CK5973" s="9"/>
      <c r="CN5973" s="9"/>
      <c r="CO5973" s="9"/>
      <c r="CP5973" s="9"/>
      <c r="CQ5973" s="9"/>
      <c r="CR5973" s="9"/>
      <c r="CS5973" s="9"/>
      <c r="CT5973" s="9"/>
      <c r="CU5973" s="9"/>
      <c r="CV5973" s="9"/>
      <c r="CW5973" s="9"/>
      <c r="CX5973" s="9"/>
      <c r="CY5973" s="9"/>
      <c r="CZ5973" s="9"/>
      <c r="DA5973" s="9"/>
      <c r="DB5973" s="9"/>
      <c r="DC5973" s="9"/>
      <c r="DD5973" s="9"/>
      <c r="DE5973" s="9"/>
      <c r="DF5973" s="9"/>
      <c r="DG5973" s="9"/>
      <c r="DH5973" s="9"/>
      <c r="DI5973" s="9"/>
      <c r="DJ5973" s="9"/>
      <c r="DK5973" s="9"/>
      <c r="DL5973" s="9"/>
      <c r="DM5973" s="9"/>
      <c r="DN5973" s="9"/>
      <c r="DO5973" s="9"/>
      <c r="DP5973" s="9"/>
      <c r="DQ5973" s="9"/>
      <c r="DR5973" s="9"/>
      <c r="DS5973" s="9"/>
      <c r="DT5973" s="9"/>
      <c r="DU5973" s="9"/>
      <c r="DV5973" s="9"/>
      <c r="DW5973" s="9"/>
      <c r="DX5973" s="9"/>
      <c r="DY5973" s="9"/>
      <c r="DZ5973" s="9"/>
      <c r="EA5973" s="9"/>
    </row>
    <row r="5974" spans="2:131" ht="19.5" customHeight="1" x14ac:dyDescent="0.25">
      <c r="B5974" s="9"/>
      <c r="D5974" s="9"/>
      <c r="G5974" s="9"/>
      <c r="R5974" s="9"/>
      <c r="S5974" s="9"/>
      <c r="T5974" s="9"/>
      <c r="U5974" s="9"/>
      <c r="V5974" s="9"/>
      <c r="W5974" s="9"/>
      <c r="X5974" s="9"/>
      <c r="Y5974" s="9"/>
      <c r="Z5974" s="9"/>
      <c r="AA5974" s="9"/>
      <c r="AB5974" s="9"/>
      <c r="AC5974" s="9"/>
      <c r="AD5974" s="9"/>
      <c r="AE5974" s="9"/>
      <c r="AF5974" s="55"/>
      <c r="AG5974" s="55"/>
      <c r="AH5974" s="9"/>
      <c r="AI5974" s="9"/>
      <c r="AJ5974" s="9"/>
      <c r="AK5974" s="9"/>
      <c r="AL5974" s="9"/>
      <c r="AM5974" s="9"/>
      <c r="AN5974" s="9"/>
      <c r="AO5974" s="9"/>
      <c r="AP5974" s="9"/>
      <c r="AQ5974" s="9"/>
      <c r="AR5974" s="9"/>
      <c r="AS5974" s="9"/>
      <c r="AT5974" s="9"/>
      <c r="AU5974" s="9"/>
      <c r="AV5974" s="9"/>
      <c r="AW5974" s="9"/>
      <c r="AX5974" s="9"/>
      <c r="AY5974" s="9"/>
      <c r="AZ5974" s="9"/>
      <c r="BA5974" s="9"/>
      <c r="BB5974" s="9"/>
      <c r="BC5974" s="9"/>
      <c r="BD5974" s="9"/>
      <c r="BE5974" s="9"/>
      <c r="BF5974" s="9"/>
      <c r="BG5974" s="9"/>
      <c r="BH5974" s="9"/>
      <c r="BI5974" s="9"/>
      <c r="BJ5974" s="9"/>
      <c r="BK5974" s="9"/>
      <c r="BL5974" s="9"/>
      <c r="BM5974" s="9"/>
      <c r="BN5974" s="9"/>
      <c r="BO5974" s="9"/>
      <c r="BP5974" s="9"/>
      <c r="BQ5974" s="9"/>
      <c r="BT5974" s="9"/>
      <c r="BU5974" s="9"/>
      <c r="BX5974" s="9"/>
      <c r="BY5974" s="9"/>
      <c r="CB5974" s="9"/>
      <c r="CC5974" s="9"/>
      <c r="CF5974" s="9"/>
      <c r="CG5974" s="9"/>
      <c r="CJ5974" s="9"/>
      <c r="CK5974" s="9"/>
      <c r="CN5974" s="9"/>
      <c r="CO5974" s="9"/>
      <c r="CP5974" s="9"/>
      <c r="CQ5974" s="9"/>
      <c r="CR5974" s="9"/>
      <c r="CS5974" s="9"/>
      <c r="CT5974" s="9"/>
      <c r="CU5974" s="9"/>
      <c r="CV5974" s="9"/>
      <c r="CW5974" s="9"/>
      <c r="CX5974" s="9"/>
      <c r="CY5974" s="9"/>
      <c r="CZ5974" s="9"/>
      <c r="DA5974" s="9"/>
      <c r="DB5974" s="9"/>
      <c r="DC5974" s="9"/>
      <c r="DD5974" s="9"/>
      <c r="DE5974" s="9"/>
      <c r="DF5974" s="9"/>
      <c r="DG5974" s="9"/>
      <c r="DH5974" s="9"/>
      <c r="DI5974" s="9"/>
      <c r="DJ5974" s="9"/>
      <c r="DK5974" s="9"/>
      <c r="DL5974" s="9"/>
      <c r="DM5974" s="9"/>
      <c r="DN5974" s="9"/>
      <c r="DO5974" s="9"/>
      <c r="DP5974" s="9"/>
      <c r="DQ5974" s="9"/>
      <c r="DR5974" s="9"/>
      <c r="DS5974" s="9"/>
      <c r="DT5974" s="9"/>
      <c r="DU5974" s="9"/>
      <c r="DV5974" s="9"/>
      <c r="DW5974" s="9"/>
      <c r="DX5974" s="9"/>
      <c r="DY5974" s="9"/>
      <c r="DZ5974" s="9"/>
      <c r="EA5974" s="9"/>
    </row>
    <row r="5975" spans="2:131" ht="19.5" customHeight="1" x14ac:dyDescent="0.25">
      <c r="B5975" s="9"/>
      <c r="D5975" s="9"/>
      <c r="G5975" s="9"/>
      <c r="R5975" s="9"/>
      <c r="S5975" s="9"/>
      <c r="T5975" s="9"/>
      <c r="U5975" s="9"/>
      <c r="V5975" s="9"/>
      <c r="W5975" s="9"/>
      <c r="X5975" s="9"/>
      <c r="Y5975" s="9"/>
      <c r="Z5975" s="9"/>
      <c r="AA5975" s="9"/>
      <c r="AB5975" s="9"/>
      <c r="AC5975" s="9"/>
      <c r="AD5975" s="9"/>
      <c r="AE5975" s="9"/>
      <c r="AF5975" s="55"/>
      <c r="AG5975" s="55"/>
      <c r="AH5975" s="9"/>
      <c r="AI5975" s="9"/>
      <c r="AJ5975" s="9"/>
      <c r="AK5975" s="9"/>
      <c r="AL5975" s="9"/>
      <c r="AM5975" s="9"/>
      <c r="AN5975" s="9"/>
      <c r="AO5975" s="9"/>
      <c r="AP5975" s="9"/>
      <c r="AQ5975" s="9"/>
      <c r="AR5975" s="9"/>
      <c r="AS5975" s="9"/>
      <c r="AT5975" s="9"/>
      <c r="AU5975" s="9"/>
      <c r="AV5975" s="9"/>
      <c r="AW5975" s="9"/>
      <c r="AX5975" s="9"/>
      <c r="AY5975" s="9"/>
      <c r="AZ5975" s="9"/>
      <c r="BA5975" s="9"/>
      <c r="BB5975" s="9"/>
      <c r="BC5975" s="9"/>
      <c r="BD5975" s="9"/>
      <c r="BE5975" s="9"/>
      <c r="BF5975" s="9"/>
      <c r="BG5975" s="9"/>
      <c r="BH5975" s="9"/>
      <c r="BI5975" s="9"/>
      <c r="BJ5975" s="9"/>
      <c r="BK5975" s="9"/>
      <c r="BL5975" s="9"/>
      <c r="BM5975" s="9"/>
      <c r="BN5975" s="9"/>
      <c r="BO5975" s="9"/>
      <c r="BP5975" s="9"/>
      <c r="BQ5975" s="9"/>
      <c r="BT5975" s="9"/>
      <c r="BU5975" s="9"/>
      <c r="BX5975" s="9"/>
      <c r="BY5975" s="9"/>
      <c r="CB5975" s="9"/>
      <c r="CC5975" s="9"/>
      <c r="CF5975" s="9"/>
      <c r="CG5975" s="9"/>
      <c r="CJ5975" s="9"/>
      <c r="CK5975" s="9"/>
      <c r="CN5975" s="9"/>
      <c r="CO5975" s="9"/>
      <c r="CP5975" s="9"/>
      <c r="CQ5975" s="9"/>
      <c r="CR5975" s="9"/>
      <c r="CS5975" s="9"/>
      <c r="CT5975" s="9"/>
      <c r="CU5975" s="9"/>
      <c r="CV5975" s="9"/>
      <c r="CW5975" s="9"/>
      <c r="CX5975" s="9"/>
      <c r="CY5975" s="9"/>
      <c r="CZ5975" s="9"/>
      <c r="DA5975" s="9"/>
      <c r="DB5975" s="9"/>
      <c r="DC5975" s="9"/>
      <c r="DD5975" s="9"/>
      <c r="DE5975" s="9"/>
      <c r="DF5975" s="9"/>
      <c r="DG5975" s="9"/>
      <c r="DH5975" s="9"/>
      <c r="DI5975" s="9"/>
      <c r="DJ5975" s="9"/>
      <c r="DK5975" s="9"/>
      <c r="DL5975" s="9"/>
      <c r="DM5975" s="9"/>
      <c r="DN5975" s="9"/>
      <c r="DO5975" s="9"/>
      <c r="DP5975" s="9"/>
      <c r="DQ5975" s="9"/>
      <c r="DR5975" s="9"/>
      <c r="DS5975" s="9"/>
      <c r="DT5975" s="9"/>
      <c r="DU5975" s="9"/>
      <c r="DV5975" s="9"/>
      <c r="DW5975" s="9"/>
      <c r="DX5975" s="9"/>
      <c r="DY5975" s="9"/>
      <c r="DZ5975" s="9"/>
      <c r="EA5975" s="9"/>
    </row>
    <row r="5976" spans="2:131" ht="19.5" customHeight="1" x14ac:dyDescent="0.25">
      <c r="B5976" s="9"/>
      <c r="D5976" s="9"/>
      <c r="G5976" s="9"/>
      <c r="R5976" s="9"/>
      <c r="S5976" s="9"/>
      <c r="T5976" s="9"/>
      <c r="U5976" s="9"/>
      <c r="V5976" s="9"/>
      <c r="W5976" s="9"/>
      <c r="X5976" s="9"/>
      <c r="Y5976" s="9"/>
      <c r="Z5976" s="9"/>
      <c r="AA5976" s="9"/>
      <c r="AB5976" s="9"/>
      <c r="AC5976" s="9"/>
      <c r="AD5976" s="9"/>
      <c r="AE5976" s="9"/>
      <c r="AF5976" s="55"/>
      <c r="AG5976" s="55"/>
      <c r="AH5976" s="9"/>
      <c r="AI5976" s="9"/>
      <c r="AJ5976" s="9"/>
      <c r="AK5976" s="9"/>
      <c r="AL5976" s="9"/>
      <c r="AM5976" s="9"/>
      <c r="AN5976" s="9"/>
      <c r="AO5976" s="9"/>
      <c r="AP5976" s="9"/>
      <c r="AQ5976" s="9"/>
      <c r="AR5976" s="9"/>
      <c r="AS5976" s="9"/>
      <c r="AT5976" s="9"/>
      <c r="AU5976" s="9"/>
      <c r="AV5976" s="9"/>
      <c r="AW5976" s="9"/>
      <c r="AX5976" s="9"/>
      <c r="AY5976" s="9"/>
      <c r="AZ5976" s="9"/>
      <c r="BA5976" s="9"/>
      <c r="BB5976" s="9"/>
      <c r="BC5976" s="9"/>
      <c r="BD5976" s="9"/>
      <c r="BE5976" s="9"/>
      <c r="BF5976" s="9"/>
      <c r="BG5976" s="9"/>
      <c r="BH5976" s="9"/>
      <c r="BI5976" s="9"/>
      <c r="BJ5976" s="9"/>
      <c r="BK5976" s="9"/>
      <c r="BL5976" s="9"/>
      <c r="BM5976" s="9"/>
      <c r="BN5976" s="9"/>
      <c r="BO5976" s="9"/>
      <c r="BP5976" s="9"/>
      <c r="BQ5976" s="9"/>
      <c r="BT5976" s="9"/>
      <c r="BU5976" s="9"/>
      <c r="BX5976" s="9"/>
      <c r="BY5976" s="9"/>
      <c r="CB5976" s="9"/>
      <c r="CC5976" s="9"/>
      <c r="CF5976" s="9"/>
      <c r="CG5976" s="9"/>
      <c r="CJ5976" s="9"/>
      <c r="CK5976" s="9"/>
      <c r="CN5976" s="9"/>
      <c r="CO5976" s="9"/>
      <c r="CP5976" s="9"/>
      <c r="CQ5976" s="9"/>
      <c r="CR5976" s="9"/>
      <c r="CS5976" s="9"/>
      <c r="CT5976" s="9"/>
      <c r="CU5976" s="9"/>
      <c r="CV5976" s="9"/>
      <c r="CW5976" s="9"/>
      <c r="CX5976" s="9"/>
      <c r="CY5976" s="9"/>
      <c r="CZ5976" s="9"/>
      <c r="DA5976" s="9"/>
      <c r="DB5976" s="9"/>
      <c r="DC5976" s="9"/>
      <c r="DD5976" s="9"/>
      <c r="DE5976" s="9"/>
      <c r="DF5976" s="9"/>
      <c r="DG5976" s="9"/>
      <c r="DH5976" s="9"/>
      <c r="DI5976" s="9"/>
      <c r="DJ5976" s="9"/>
      <c r="DK5976" s="9"/>
      <c r="DL5976" s="9"/>
      <c r="DM5976" s="9"/>
      <c r="DN5976" s="9"/>
      <c r="DO5976" s="9"/>
      <c r="DP5976" s="9"/>
      <c r="DQ5976" s="9"/>
      <c r="DR5976" s="9"/>
      <c r="DS5976" s="9"/>
      <c r="DT5976" s="9"/>
      <c r="DU5976" s="9"/>
      <c r="DV5976" s="9"/>
      <c r="DW5976" s="9"/>
      <c r="DX5976" s="9"/>
      <c r="DY5976" s="9"/>
      <c r="DZ5976" s="9"/>
      <c r="EA5976" s="9"/>
    </row>
    <row r="5977" spans="2:131" ht="19.5" customHeight="1" x14ac:dyDescent="0.25">
      <c r="B5977" s="9"/>
      <c r="D5977" s="9"/>
      <c r="G5977" s="9"/>
      <c r="R5977" s="9"/>
      <c r="S5977" s="9"/>
      <c r="T5977" s="9"/>
      <c r="U5977" s="9"/>
      <c r="V5977" s="9"/>
      <c r="W5977" s="9"/>
      <c r="X5977" s="9"/>
      <c r="Y5977" s="9"/>
      <c r="Z5977" s="9"/>
      <c r="AA5977" s="9"/>
      <c r="AB5977" s="9"/>
      <c r="AC5977" s="9"/>
      <c r="AD5977" s="9"/>
      <c r="AE5977" s="9"/>
      <c r="AF5977" s="55"/>
      <c r="AG5977" s="55"/>
      <c r="AH5977" s="9"/>
      <c r="AI5977" s="9"/>
      <c r="AJ5977" s="9"/>
      <c r="AK5977" s="9"/>
      <c r="AL5977" s="9"/>
      <c r="AM5977" s="9"/>
      <c r="AN5977" s="9"/>
      <c r="AO5977" s="9"/>
      <c r="AP5977" s="9"/>
      <c r="AQ5977" s="9"/>
      <c r="AR5977" s="9"/>
      <c r="AS5977" s="9"/>
      <c r="AT5977" s="9"/>
      <c r="AU5977" s="9"/>
      <c r="AV5977" s="9"/>
      <c r="AW5977" s="9"/>
      <c r="AX5977" s="9"/>
      <c r="AY5977" s="9"/>
      <c r="AZ5977" s="9"/>
      <c r="BA5977" s="9"/>
      <c r="BB5977" s="9"/>
      <c r="BC5977" s="9"/>
      <c r="BD5977" s="9"/>
      <c r="BE5977" s="9"/>
      <c r="BF5977" s="9"/>
      <c r="BG5977" s="9"/>
      <c r="BH5977" s="9"/>
      <c r="BI5977" s="9"/>
      <c r="BJ5977" s="9"/>
      <c r="BK5977" s="9"/>
      <c r="BL5977" s="9"/>
      <c r="BM5977" s="9"/>
      <c r="BN5977" s="9"/>
      <c r="BO5977" s="9"/>
      <c r="BP5977" s="9"/>
      <c r="BQ5977" s="9"/>
      <c r="BT5977" s="9"/>
      <c r="BU5977" s="9"/>
      <c r="BX5977" s="9"/>
      <c r="BY5977" s="9"/>
      <c r="CB5977" s="9"/>
      <c r="CC5977" s="9"/>
      <c r="CF5977" s="9"/>
      <c r="CG5977" s="9"/>
      <c r="CJ5977" s="9"/>
      <c r="CK5977" s="9"/>
      <c r="CN5977" s="9"/>
      <c r="CO5977" s="9"/>
      <c r="CP5977" s="9"/>
      <c r="CQ5977" s="9"/>
      <c r="CR5977" s="9"/>
      <c r="CS5977" s="9"/>
      <c r="CT5977" s="9"/>
      <c r="CU5977" s="9"/>
      <c r="CV5977" s="9"/>
      <c r="CW5977" s="9"/>
      <c r="CX5977" s="9"/>
      <c r="CY5977" s="9"/>
      <c r="CZ5977" s="9"/>
      <c r="DA5977" s="9"/>
      <c r="DB5977" s="9"/>
      <c r="DC5977" s="9"/>
      <c r="DD5977" s="9"/>
      <c r="DE5977" s="9"/>
      <c r="DF5977" s="9"/>
      <c r="DG5977" s="9"/>
      <c r="DH5977" s="9"/>
      <c r="DI5977" s="9"/>
      <c r="DJ5977" s="9"/>
      <c r="DK5977" s="9"/>
      <c r="DL5977" s="9"/>
      <c r="DM5977" s="9"/>
      <c r="DN5977" s="9"/>
      <c r="DO5977" s="9"/>
      <c r="DP5977" s="9"/>
      <c r="DQ5977" s="9"/>
      <c r="DR5977" s="9"/>
      <c r="DS5977" s="9"/>
      <c r="DT5977" s="9"/>
      <c r="DU5977" s="9"/>
      <c r="DV5977" s="9"/>
      <c r="DW5977" s="9"/>
      <c r="DX5977" s="9"/>
      <c r="DY5977" s="9"/>
      <c r="DZ5977" s="9"/>
      <c r="EA5977" s="9"/>
    </row>
    <row r="5978" spans="2:131" ht="19.5" customHeight="1" x14ac:dyDescent="0.25">
      <c r="B5978" s="9"/>
      <c r="D5978" s="9"/>
      <c r="G5978" s="9"/>
      <c r="R5978" s="9"/>
      <c r="S5978" s="9"/>
      <c r="T5978" s="9"/>
      <c r="U5978" s="9"/>
      <c r="V5978" s="9"/>
      <c r="W5978" s="9"/>
      <c r="X5978" s="9"/>
      <c r="Y5978" s="9"/>
      <c r="Z5978" s="9"/>
      <c r="AA5978" s="9"/>
      <c r="AB5978" s="9"/>
      <c r="AC5978" s="9"/>
      <c r="AD5978" s="9"/>
      <c r="AE5978" s="9"/>
      <c r="AF5978" s="55"/>
      <c r="AG5978" s="55"/>
      <c r="AH5978" s="9"/>
      <c r="AI5978" s="9"/>
      <c r="AJ5978" s="9"/>
      <c r="AK5978" s="9"/>
      <c r="AL5978" s="9"/>
      <c r="AM5978" s="9"/>
      <c r="AN5978" s="9"/>
      <c r="AO5978" s="9"/>
      <c r="AP5978" s="9"/>
      <c r="AQ5978" s="9"/>
      <c r="AR5978" s="9"/>
      <c r="AS5978" s="9"/>
      <c r="AT5978" s="9"/>
      <c r="AU5978" s="9"/>
      <c r="AV5978" s="9"/>
      <c r="AW5978" s="9"/>
      <c r="AX5978" s="9"/>
      <c r="AY5978" s="9"/>
      <c r="AZ5978" s="9"/>
      <c r="BA5978" s="9"/>
      <c r="BB5978" s="9"/>
      <c r="BC5978" s="9"/>
      <c r="BD5978" s="9"/>
      <c r="BE5978" s="9"/>
      <c r="BF5978" s="9"/>
      <c r="BG5978" s="9"/>
      <c r="BH5978" s="9"/>
      <c r="BI5978" s="9"/>
      <c r="BJ5978" s="9"/>
      <c r="BK5978" s="9"/>
      <c r="BL5978" s="9"/>
      <c r="BM5978" s="9"/>
      <c r="BN5978" s="9"/>
      <c r="BO5978" s="9"/>
      <c r="BP5978" s="9"/>
      <c r="BQ5978" s="9"/>
      <c r="BT5978" s="9"/>
      <c r="BU5978" s="9"/>
      <c r="BX5978" s="9"/>
      <c r="BY5978" s="9"/>
      <c r="CB5978" s="9"/>
      <c r="CC5978" s="9"/>
      <c r="CF5978" s="9"/>
      <c r="CG5978" s="9"/>
      <c r="CJ5978" s="9"/>
      <c r="CK5978" s="9"/>
      <c r="CN5978" s="9"/>
      <c r="CO5978" s="9"/>
      <c r="CP5978" s="9"/>
      <c r="CQ5978" s="9"/>
      <c r="CR5978" s="9"/>
      <c r="CS5978" s="9"/>
      <c r="CT5978" s="9"/>
      <c r="CU5978" s="9"/>
      <c r="CV5978" s="9"/>
      <c r="CW5978" s="9"/>
      <c r="CX5978" s="9"/>
      <c r="CY5978" s="9"/>
      <c r="CZ5978" s="9"/>
      <c r="DA5978" s="9"/>
      <c r="DB5978" s="9"/>
      <c r="DC5978" s="9"/>
      <c r="DD5978" s="9"/>
      <c r="DE5978" s="9"/>
      <c r="DF5978" s="9"/>
      <c r="DG5978" s="9"/>
      <c r="DH5978" s="9"/>
      <c r="DI5978" s="9"/>
      <c r="DJ5978" s="9"/>
      <c r="DK5978" s="9"/>
      <c r="DL5978" s="9"/>
      <c r="DM5978" s="9"/>
      <c r="DN5978" s="9"/>
      <c r="DO5978" s="9"/>
      <c r="DP5978" s="9"/>
      <c r="DQ5978" s="9"/>
      <c r="DR5978" s="9"/>
      <c r="DS5978" s="9"/>
      <c r="DT5978" s="9"/>
      <c r="DU5978" s="9"/>
      <c r="DV5978" s="9"/>
      <c r="DW5978" s="9"/>
      <c r="DX5978" s="9"/>
      <c r="DY5978" s="9"/>
      <c r="DZ5978" s="9"/>
      <c r="EA5978" s="9"/>
    </row>
    <row r="5979" spans="2:131" ht="19.5" customHeight="1" x14ac:dyDescent="0.25">
      <c r="B5979" s="9"/>
      <c r="D5979" s="9"/>
      <c r="G5979" s="9"/>
      <c r="R5979" s="9"/>
      <c r="S5979" s="9"/>
      <c r="T5979" s="9"/>
      <c r="U5979" s="9"/>
      <c r="V5979" s="9"/>
      <c r="W5979" s="9"/>
      <c r="X5979" s="9"/>
      <c r="Y5979" s="9"/>
      <c r="Z5979" s="9"/>
      <c r="AA5979" s="9"/>
      <c r="AB5979" s="9"/>
      <c r="AC5979" s="9"/>
      <c r="AD5979" s="9"/>
      <c r="AE5979" s="9"/>
      <c r="AF5979" s="55"/>
      <c r="AG5979" s="55"/>
      <c r="AH5979" s="9"/>
      <c r="AI5979" s="9"/>
      <c r="AJ5979" s="9"/>
      <c r="AK5979" s="9"/>
      <c r="AL5979" s="9"/>
      <c r="AM5979" s="9"/>
      <c r="AN5979" s="9"/>
      <c r="AO5979" s="9"/>
      <c r="AP5979" s="9"/>
      <c r="AQ5979" s="9"/>
      <c r="AR5979" s="9"/>
      <c r="AS5979" s="9"/>
      <c r="AT5979" s="9"/>
      <c r="AU5979" s="9"/>
      <c r="AV5979" s="9"/>
      <c r="AW5979" s="9"/>
      <c r="AX5979" s="9"/>
      <c r="AY5979" s="9"/>
      <c r="AZ5979" s="9"/>
      <c r="BA5979" s="9"/>
      <c r="BB5979" s="9"/>
      <c r="BC5979" s="9"/>
      <c r="BD5979" s="9"/>
      <c r="BE5979" s="9"/>
      <c r="BF5979" s="9"/>
      <c r="BG5979" s="9"/>
      <c r="BH5979" s="9"/>
      <c r="BI5979" s="9"/>
      <c r="BJ5979" s="9"/>
      <c r="BK5979" s="9"/>
      <c r="BL5979" s="9"/>
      <c r="BM5979" s="9"/>
      <c r="BN5979" s="9"/>
      <c r="BO5979" s="9"/>
      <c r="BP5979" s="9"/>
      <c r="BQ5979" s="9"/>
      <c r="BT5979" s="9"/>
      <c r="BU5979" s="9"/>
      <c r="BX5979" s="9"/>
      <c r="BY5979" s="9"/>
      <c r="CB5979" s="9"/>
      <c r="CC5979" s="9"/>
      <c r="CF5979" s="9"/>
      <c r="CG5979" s="9"/>
      <c r="CJ5979" s="9"/>
      <c r="CK5979" s="9"/>
      <c r="CN5979" s="9"/>
      <c r="CO5979" s="9"/>
      <c r="CP5979" s="9"/>
      <c r="CQ5979" s="9"/>
      <c r="CR5979" s="9"/>
      <c r="CS5979" s="9"/>
      <c r="CT5979" s="9"/>
      <c r="CU5979" s="9"/>
      <c r="CV5979" s="9"/>
      <c r="CW5979" s="9"/>
      <c r="CX5979" s="9"/>
      <c r="CY5979" s="9"/>
      <c r="CZ5979" s="9"/>
      <c r="DA5979" s="9"/>
      <c r="DB5979" s="9"/>
      <c r="DC5979" s="9"/>
      <c r="DD5979" s="9"/>
      <c r="DE5979" s="9"/>
      <c r="DF5979" s="9"/>
      <c r="DG5979" s="9"/>
      <c r="DH5979" s="9"/>
      <c r="DI5979" s="9"/>
      <c r="DJ5979" s="9"/>
      <c r="DK5979" s="9"/>
      <c r="DL5979" s="9"/>
      <c r="DM5979" s="9"/>
      <c r="DN5979" s="9"/>
      <c r="DO5979" s="9"/>
      <c r="DP5979" s="9"/>
      <c r="DQ5979" s="9"/>
      <c r="DR5979" s="9"/>
      <c r="DS5979" s="9"/>
      <c r="DT5979" s="9"/>
      <c r="DU5979" s="9"/>
      <c r="DV5979" s="9"/>
      <c r="DW5979" s="9"/>
      <c r="DX5979" s="9"/>
      <c r="DY5979" s="9"/>
      <c r="DZ5979" s="9"/>
      <c r="EA5979" s="9"/>
    </row>
    <row r="5980" spans="2:131" ht="19.5" customHeight="1" x14ac:dyDescent="0.25">
      <c r="B5980" s="9"/>
      <c r="D5980" s="9"/>
      <c r="G5980" s="9"/>
      <c r="R5980" s="9"/>
      <c r="S5980" s="9"/>
      <c r="T5980" s="9"/>
      <c r="U5980" s="9"/>
      <c r="V5980" s="9"/>
      <c r="W5980" s="9"/>
      <c r="X5980" s="9"/>
      <c r="Y5980" s="9"/>
      <c r="Z5980" s="9"/>
      <c r="AA5980" s="9"/>
      <c r="AB5980" s="9"/>
      <c r="AC5980" s="9"/>
      <c r="AD5980" s="9"/>
      <c r="AE5980" s="9"/>
      <c r="AF5980" s="55"/>
      <c r="AG5980" s="55"/>
      <c r="AH5980" s="9"/>
      <c r="AI5980" s="9"/>
      <c r="AJ5980" s="9"/>
      <c r="AK5980" s="9"/>
      <c r="AL5980" s="9"/>
      <c r="AM5980" s="9"/>
      <c r="AN5980" s="9"/>
      <c r="AO5980" s="9"/>
      <c r="AP5980" s="9"/>
      <c r="AQ5980" s="9"/>
      <c r="AR5980" s="9"/>
      <c r="AS5980" s="9"/>
      <c r="AT5980" s="9"/>
      <c r="AU5980" s="9"/>
      <c r="AV5980" s="9"/>
      <c r="AW5980" s="9"/>
      <c r="AX5980" s="9"/>
      <c r="AY5980" s="9"/>
      <c r="AZ5980" s="9"/>
      <c r="BA5980" s="9"/>
      <c r="BB5980" s="9"/>
      <c r="BC5980" s="9"/>
      <c r="BD5980" s="9"/>
      <c r="BE5980" s="9"/>
      <c r="BF5980" s="9"/>
      <c r="BG5980" s="9"/>
      <c r="BH5980" s="9"/>
      <c r="BI5980" s="9"/>
      <c r="BJ5980" s="9"/>
      <c r="BK5980" s="9"/>
      <c r="BL5980" s="9"/>
      <c r="BM5980" s="9"/>
      <c r="BN5980" s="9"/>
      <c r="BO5980" s="9"/>
      <c r="BP5980" s="9"/>
      <c r="BQ5980" s="9"/>
      <c r="BT5980" s="9"/>
      <c r="BU5980" s="9"/>
      <c r="BX5980" s="9"/>
      <c r="BY5980" s="9"/>
      <c r="CB5980" s="9"/>
      <c r="CC5980" s="9"/>
      <c r="CF5980" s="9"/>
      <c r="CG5980" s="9"/>
      <c r="CJ5980" s="9"/>
      <c r="CK5980" s="9"/>
      <c r="CN5980" s="9"/>
      <c r="CO5980" s="9"/>
      <c r="CP5980" s="9"/>
      <c r="CQ5980" s="9"/>
      <c r="CR5980" s="9"/>
      <c r="CS5980" s="9"/>
      <c r="CT5980" s="9"/>
      <c r="CU5980" s="9"/>
      <c r="CV5980" s="9"/>
      <c r="CW5980" s="9"/>
      <c r="CX5980" s="9"/>
      <c r="CY5980" s="9"/>
      <c r="CZ5980" s="9"/>
      <c r="DA5980" s="9"/>
      <c r="DB5980" s="9"/>
      <c r="DC5980" s="9"/>
      <c r="DD5980" s="9"/>
      <c r="DE5980" s="9"/>
      <c r="DF5980" s="9"/>
      <c r="DG5980" s="9"/>
      <c r="DH5980" s="9"/>
      <c r="DI5980" s="9"/>
      <c r="DJ5980" s="9"/>
      <c r="DK5980" s="9"/>
      <c r="DL5980" s="9"/>
      <c r="DM5980" s="9"/>
      <c r="DN5980" s="9"/>
      <c r="DO5980" s="9"/>
      <c r="DP5980" s="9"/>
      <c r="DQ5980" s="9"/>
      <c r="DR5980" s="9"/>
      <c r="DS5980" s="9"/>
      <c r="DT5980" s="9"/>
      <c r="DU5980" s="9"/>
      <c r="DV5980" s="9"/>
      <c r="DW5980" s="9"/>
      <c r="DX5980" s="9"/>
      <c r="DY5980" s="9"/>
      <c r="DZ5980" s="9"/>
      <c r="EA5980" s="9"/>
    </row>
    <row r="5981" spans="2:131" ht="19.5" customHeight="1" x14ac:dyDescent="0.25">
      <c r="B5981" s="9"/>
      <c r="D5981" s="9"/>
      <c r="G5981" s="9"/>
      <c r="R5981" s="9"/>
      <c r="S5981" s="9"/>
      <c r="T5981" s="9"/>
      <c r="U5981" s="9"/>
      <c r="V5981" s="9"/>
      <c r="W5981" s="9"/>
      <c r="X5981" s="9"/>
      <c r="Y5981" s="9"/>
      <c r="Z5981" s="9"/>
      <c r="AA5981" s="9"/>
      <c r="AB5981" s="9"/>
      <c r="AC5981" s="9"/>
      <c r="AD5981" s="9"/>
      <c r="AE5981" s="9"/>
      <c r="AF5981" s="55"/>
      <c r="AG5981" s="55"/>
      <c r="AH5981" s="9"/>
      <c r="AI5981" s="9"/>
      <c r="AJ5981" s="9"/>
      <c r="AK5981" s="9"/>
      <c r="AL5981" s="9"/>
      <c r="AM5981" s="9"/>
      <c r="AN5981" s="9"/>
      <c r="AO5981" s="9"/>
      <c r="AP5981" s="9"/>
      <c r="AQ5981" s="9"/>
      <c r="AR5981" s="9"/>
      <c r="AS5981" s="9"/>
      <c r="AT5981" s="9"/>
      <c r="AU5981" s="9"/>
      <c r="AV5981" s="9"/>
      <c r="AW5981" s="9"/>
      <c r="AX5981" s="9"/>
      <c r="AY5981" s="9"/>
      <c r="AZ5981" s="9"/>
      <c r="BA5981" s="9"/>
      <c r="BB5981" s="9"/>
      <c r="BC5981" s="9"/>
      <c r="BD5981" s="9"/>
      <c r="BE5981" s="9"/>
      <c r="BF5981" s="9"/>
      <c r="BG5981" s="9"/>
      <c r="BH5981" s="9"/>
      <c r="BI5981" s="9"/>
      <c r="BJ5981" s="9"/>
      <c r="BK5981" s="9"/>
      <c r="BL5981" s="9"/>
      <c r="BM5981" s="9"/>
      <c r="BN5981" s="9"/>
      <c r="BO5981" s="9"/>
      <c r="BP5981" s="9"/>
      <c r="BQ5981" s="9"/>
      <c r="BT5981" s="9"/>
      <c r="BU5981" s="9"/>
      <c r="BX5981" s="9"/>
      <c r="BY5981" s="9"/>
      <c r="CB5981" s="9"/>
      <c r="CC5981" s="9"/>
      <c r="CF5981" s="9"/>
      <c r="CG5981" s="9"/>
      <c r="CJ5981" s="9"/>
      <c r="CK5981" s="9"/>
      <c r="CN5981" s="9"/>
      <c r="CO5981" s="9"/>
      <c r="CP5981" s="9"/>
      <c r="CQ5981" s="9"/>
      <c r="CR5981" s="9"/>
      <c r="CS5981" s="9"/>
      <c r="CT5981" s="9"/>
      <c r="CU5981" s="9"/>
      <c r="CV5981" s="9"/>
      <c r="CW5981" s="9"/>
      <c r="CX5981" s="9"/>
      <c r="CY5981" s="9"/>
      <c r="CZ5981" s="9"/>
      <c r="DA5981" s="9"/>
      <c r="DB5981" s="9"/>
      <c r="DC5981" s="9"/>
      <c r="DD5981" s="9"/>
      <c r="DE5981" s="9"/>
      <c r="DF5981" s="9"/>
      <c r="DG5981" s="9"/>
      <c r="DH5981" s="9"/>
      <c r="DI5981" s="9"/>
      <c r="DJ5981" s="9"/>
      <c r="DK5981" s="9"/>
      <c r="DL5981" s="9"/>
      <c r="DM5981" s="9"/>
      <c r="DN5981" s="9"/>
      <c r="DO5981" s="9"/>
      <c r="DP5981" s="9"/>
      <c r="DQ5981" s="9"/>
      <c r="DR5981" s="9"/>
      <c r="DS5981" s="9"/>
      <c r="DT5981" s="9"/>
      <c r="DU5981" s="9"/>
      <c r="DV5981" s="9"/>
      <c r="DW5981" s="9"/>
      <c r="DX5981" s="9"/>
      <c r="DY5981" s="9"/>
      <c r="DZ5981" s="9"/>
      <c r="EA5981" s="9"/>
    </row>
    <row r="5982" spans="2:131" ht="19.5" customHeight="1" x14ac:dyDescent="0.25">
      <c r="B5982" s="9"/>
      <c r="D5982" s="9"/>
      <c r="G5982" s="9"/>
      <c r="R5982" s="9"/>
      <c r="S5982" s="9"/>
      <c r="T5982" s="9"/>
      <c r="U5982" s="9"/>
      <c r="V5982" s="9"/>
      <c r="W5982" s="9"/>
      <c r="X5982" s="9"/>
      <c r="Y5982" s="9"/>
      <c r="Z5982" s="9"/>
      <c r="AA5982" s="9"/>
      <c r="AB5982" s="9"/>
      <c r="AC5982" s="9"/>
      <c r="AD5982" s="9"/>
      <c r="AE5982" s="9"/>
      <c r="AF5982" s="55"/>
      <c r="AG5982" s="55"/>
      <c r="AH5982" s="9"/>
      <c r="AI5982" s="9"/>
      <c r="AJ5982" s="9"/>
      <c r="AK5982" s="9"/>
      <c r="AL5982" s="9"/>
      <c r="AM5982" s="9"/>
      <c r="AN5982" s="9"/>
      <c r="AO5982" s="9"/>
      <c r="AP5982" s="9"/>
      <c r="AQ5982" s="9"/>
      <c r="AR5982" s="9"/>
      <c r="AS5982" s="9"/>
      <c r="AT5982" s="9"/>
      <c r="AU5982" s="9"/>
      <c r="AV5982" s="9"/>
      <c r="AW5982" s="9"/>
      <c r="AX5982" s="9"/>
      <c r="AY5982" s="9"/>
      <c r="AZ5982" s="9"/>
      <c r="BA5982" s="9"/>
      <c r="BB5982" s="9"/>
      <c r="BC5982" s="9"/>
      <c r="BD5982" s="9"/>
      <c r="BE5982" s="9"/>
      <c r="BF5982" s="9"/>
      <c r="BG5982" s="9"/>
      <c r="BH5982" s="9"/>
      <c r="BI5982" s="9"/>
      <c r="BJ5982" s="9"/>
      <c r="BK5982" s="9"/>
      <c r="BL5982" s="9"/>
      <c r="BM5982" s="9"/>
      <c r="BN5982" s="9"/>
      <c r="BO5982" s="9"/>
      <c r="BP5982" s="9"/>
      <c r="BQ5982" s="9"/>
      <c r="BT5982" s="9"/>
      <c r="BU5982" s="9"/>
      <c r="BX5982" s="9"/>
      <c r="BY5982" s="9"/>
      <c r="CB5982" s="9"/>
      <c r="CC5982" s="9"/>
      <c r="CF5982" s="9"/>
      <c r="CG5982" s="9"/>
      <c r="CJ5982" s="9"/>
      <c r="CK5982" s="9"/>
      <c r="CN5982" s="9"/>
      <c r="CO5982" s="9"/>
      <c r="CP5982" s="9"/>
      <c r="CQ5982" s="9"/>
      <c r="CR5982" s="9"/>
      <c r="CS5982" s="9"/>
      <c r="CT5982" s="9"/>
      <c r="CU5982" s="9"/>
      <c r="CV5982" s="9"/>
      <c r="CW5982" s="9"/>
      <c r="CX5982" s="9"/>
      <c r="CY5982" s="9"/>
      <c r="CZ5982" s="9"/>
      <c r="DA5982" s="9"/>
      <c r="DB5982" s="9"/>
      <c r="DC5982" s="9"/>
      <c r="DD5982" s="9"/>
      <c r="DE5982" s="9"/>
      <c r="DF5982" s="9"/>
      <c r="DG5982" s="9"/>
      <c r="DH5982" s="9"/>
      <c r="DI5982" s="9"/>
      <c r="DJ5982" s="9"/>
      <c r="DK5982" s="9"/>
      <c r="DL5982" s="9"/>
      <c r="DM5982" s="9"/>
      <c r="DN5982" s="9"/>
      <c r="DO5982" s="9"/>
      <c r="DP5982" s="9"/>
      <c r="DQ5982" s="9"/>
      <c r="DR5982" s="9"/>
      <c r="DS5982" s="9"/>
      <c r="DT5982" s="9"/>
      <c r="DU5982" s="9"/>
      <c r="DV5982" s="9"/>
      <c r="DW5982" s="9"/>
      <c r="DX5982" s="9"/>
      <c r="DY5982" s="9"/>
      <c r="DZ5982" s="9"/>
      <c r="EA5982" s="9"/>
    </row>
    <row r="5983" spans="2:131" ht="19.5" customHeight="1" x14ac:dyDescent="0.25">
      <c r="B5983" s="9"/>
      <c r="D5983" s="9"/>
      <c r="G5983" s="9"/>
      <c r="R5983" s="9"/>
      <c r="S5983" s="9"/>
      <c r="T5983" s="9"/>
      <c r="U5983" s="9"/>
      <c r="V5983" s="9"/>
      <c r="W5983" s="9"/>
      <c r="X5983" s="9"/>
      <c r="Y5983" s="9"/>
      <c r="Z5983" s="9"/>
      <c r="AA5983" s="9"/>
      <c r="AB5983" s="9"/>
      <c r="AC5983" s="9"/>
      <c r="AD5983" s="9"/>
      <c r="AE5983" s="9"/>
      <c r="AF5983" s="55"/>
      <c r="AG5983" s="55"/>
      <c r="AH5983" s="9"/>
      <c r="AI5983" s="9"/>
      <c r="AJ5983" s="9"/>
      <c r="AK5983" s="9"/>
      <c r="AL5983" s="9"/>
      <c r="AM5983" s="9"/>
      <c r="AN5983" s="9"/>
      <c r="AO5983" s="9"/>
      <c r="AP5983" s="9"/>
      <c r="AQ5983" s="9"/>
      <c r="AR5983" s="9"/>
      <c r="AS5983" s="9"/>
      <c r="AT5983" s="9"/>
      <c r="AU5983" s="9"/>
      <c r="AV5983" s="9"/>
      <c r="AW5983" s="9"/>
      <c r="AX5983" s="9"/>
      <c r="AY5983" s="9"/>
      <c r="AZ5983" s="9"/>
      <c r="BA5983" s="9"/>
      <c r="BB5983" s="9"/>
      <c r="BC5983" s="9"/>
      <c r="BD5983" s="9"/>
      <c r="BE5983" s="9"/>
      <c r="BF5983" s="9"/>
      <c r="BG5983" s="9"/>
      <c r="BH5983" s="9"/>
      <c r="BI5983" s="9"/>
      <c r="BJ5983" s="9"/>
      <c r="BK5983" s="9"/>
      <c r="BL5983" s="9"/>
      <c r="BM5983" s="9"/>
      <c r="BN5983" s="9"/>
      <c r="BO5983" s="9"/>
      <c r="BP5983" s="9"/>
      <c r="BQ5983" s="9"/>
      <c r="BT5983" s="9"/>
      <c r="BU5983" s="9"/>
      <c r="BX5983" s="9"/>
      <c r="BY5983" s="9"/>
      <c r="CB5983" s="9"/>
      <c r="CC5983" s="9"/>
      <c r="CF5983" s="9"/>
      <c r="CG5983" s="9"/>
      <c r="CJ5983" s="9"/>
      <c r="CK5983" s="9"/>
      <c r="CN5983" s="9"/>
      <c r="CO5983" s="9"/>
      <c r="CP5983" s="9"/>
      <c r="CQ5983" s="9"/>
      <c r="CR5983" s="9"/>
      <c r="CS5983" s="9"/>
      <c r="CT5983" s="9"/>
      <c r="CU5983" s="9"/>
      <c r="CV5983" s="9"/>
      <c r="CW5983" s="9"/>
      <c r="CX5983" s="9"/>
      <c r="CY5983" s="9"/>
      <c r="CZ5983" s="9"/>
      <c r="DA5983" s="9"/>
      <c r="DB5983" s="9"/>
      <c r="DC5983" s="9"/>
      <c r="DD5983" s="9"/>
      <c r="DE5983" s="9"/>
      <c r="DF5983" s="9"/>
      <c r="DG5983" s="9"/>
      <c r="DH5983" s="9"/>
      <c r="DI5983" s="9"/>
      <c r="DJ5983" s="9"/>
      <c r="DK5983" s="9"/>
      <c r="DL5983" s="9"/>
      <c r="DM5983" s="9"/>
      <c r="DN5983" s="9"/>
      <c r="DO5983" s="9"/>
      <c r="DP5983" s="9"/>
      <c r="DQ5983" s="9"/>
      <c r="DR5983" s="9"/>
      <c r="DS5983" s="9"/>
      <c r="DT5983" s="9"/>
      <c r="DU5983" s="9"/>
      <c r="DV5983" s="9"/>
      <c r="DW5983" s="9"/>
      <c r="DX5983" s="9"/>
      <c r="DY5983" s="9"/>
      <c r="DZ5983" s="9"/>
      <c r="EA5983" s="9"/>
    </row>
    <row r="5984" spans="2:131" ht="19.5" customHeight="1" x14ac:dyDescent="0.25">
      <c r="B5984" s="9"/>
      <c r="D5984" s="9"/>
      <c r="G5984" s="9"/>
      <c r="R5984" s="9"/>
      <c r="S5984" s="9"/>
      <c r="T5984" s="9"/>
      <c r="U5984" s="9"/>
      <c r="V5984" s="9"/>
      <c r="W5984" s="9"/>
      <c r="X5984" s="9"/>
      <c r="Y5984" s="9"/>
      <c r="Z5984" s="9"/>
      <c r="AA5984" s="9"/>
      <c r="AB5984" s="9"/>
      <c r="AC5984" s="9"/>
      <c r="AD5984" s="9"/>
      <c r="AE5984" s="9"/>
      <c r="AF5984" s="55"/>
      <c r="AG5984" s="55"/>
      <c r="AH5984" s="9"/>
      <c r="AI5984" s="9"/>
      <c r="AJ5984" s="9"/>
      <c r="AK5984" s="9"/>
      <c r="AL5984" s="9"/>
      <c r="AM5984" s="9"/>
      <c r="AN5984" s="9"/>
      <c r="AO5984" s="9"/>
      <c r="AP5984" s="9"/>
      <c r="AQ5984" s="9"/>
      <c r="AR5984" s="9"/>
      <c r="AS5984" s="9"/>
      <c r="AT5984" s="9"/>
      <c r="AU5984" s="9"/>
      <c r="AV5984" s="9"/>
      <c r="AW5984" s="9"/>
      <c r="AX5984" s="9"/>
      <c r="AY5984" s="9"/>
      <c r="AZ5984" s="9"/>
      <c r="BA5984" s="9"/>
      <c r="BB5984" s="9"/>
      <c r="BC5984" s="9"/>
      <c r="BD5984" s="9"/>
      <c r="BE5984" s="9"/>
      <c r="BF5984" s="9"/>
      <c r="BG5984" s="9"/>
      <c r="BH5984" s="9"/>
      <c r="BI5984" s="9"/>
      <c r="BJ5984" s="9"/>
      <c r="BK5984" s="9"/>
      <c r="BL5984" s="9"/>
      <c r="BM5984" s="9"/>
      <c r="BN5984" s="9"/>
      <c r="BO5984" s="9"/>
      <c r="BP5984" s="9"/>
      <c r="BQ5984" s="9"/>
      <c r="BT5984" s="9"/>
      <c r="BU5984" s="9"/>
      <c r="BX5984" s="9"/>
      <c r="BY5984" s="9"/>
      <c r="CB5984" s="9"/>
      <c r="CC5984" s="9"/>
      <c r="CF5984" s="9"/>
      <c r="CG5984" s="9"/>
      <c r="CJ5984" s="9"/>
      <c r="CK5984" s="9"/>
      <c r="CN5984" s="9"/>
      <c r="CO5984" s="9"/>
      <c r="CP5984" s="9"/>
      <c r="CQ5984" s="9"/>
      <c r="CR5984" s="9"/>
      <c r="CS5984" s="9"/>
      <c r="CT5984" s="9"/>
      <c r="CU5984" s="9"/>
      <c r="CV5984" s="9"/>
      <c r="CW5984" s="9"/>
      <c r="CX5984" s="9"/>
      <c r="CY5984" s="9"/>
      <c r="CZ5984" s="9"/>
      <c r="DA5984" s="9"/>
      <c r="DB5984" s="9"/>
      <c r="DC5984" s="9"/>
      <c r="DD5984" s="9"/>
      <c r="DE5984" s="9"/>
      <c r="DF5984" s="9"/>
      <c r="DG5984" s="9"/>
      <c r="DH5984" s="9"/>
      <c r="DI5984" s="9"/>
      <c r="DJ5984" s="9"/>
      <c r="DK5984" s="9"/>
      <c r="DL5984" s="9"/>
      <c r="DM5984" s="9"/>
      <c r="DN5984" s="9"/>
      <c r="DO5984" s="9"/>
      <c r="DP5984" s="9"/>
      <c r="DQ5984" s="9"/>
      <c r="DR5984" s="9"/>
      <c r="DS5984" s="9"/>
      <c r="DT5984" s="9"/>
      <c r="DU5984" s="9"/>
      <c r="DV5984" s="9"/>
      <c r="DW5984" s="9"/>
      <c r="DX5984" s="9"/>
      <c r="DY5984" s="9"/>
      <c r="DZ5984" s="9"/>
      <c r="EA5984" s="9"/>
    </row>
    <row r="5985" spans="2:131" ht="19.5" customHeight="1" x14ac:dyDescent="0.25">
      <c r="B5985" s="9"/>
      <c r="D5985" s="9"/>
      <c r="G5985" s="9"/>
      <c r="R5985" s="9"/>
      <c r="S5985" s="9"/>
      <c r="T5985" s="9"/>
      <c r="U5985" s="9"/>
      <c r="V5985" s="9"/>
      <c r="W5985" s="9"/>
      <c r="X5985" s="9"/>
      <c r="Y5985" s="9"/>
      <c r="Z5985" s="9"/>
      <c r="AA5985" s="9"/>
      <c r="AB5985" s="9"/>
      <c r="AC5985" s="9"/>
      <c r="AD5985" s="9"/>
      <c r="AE5985" s="9"/>
      <c r="AF5985" s="55"/>
      <c r="AG5985" s="55"/>
      <c r="AH5985" s="9"/>
      <c r="AI5985" s="9"/>
      <c r="AJ5985" s="9"/>
      <c r="AK5985" s="9"/>
      <c r="AL5985" s="9"/>
      <c r="AM5985" s="9"/>
      <c r="AN5985" s="9"/>
      <c r="AO5985" s="9"/>
      <c r="AP5985" s="9"/>
      <c r="AQ5985" s="9"/>
      <c r="AR5985" s="9"/>
      <c r="AS5985" s="9"/>
      <c r="AT5985" s="9"/>
      <c r="AU5985" s="9"/>
      <c r="AV5985" s="9"/>
      <c r="AW5985" s="9"/>
      <c r="AX5985" s="9"/>
      <c r="AY5985" s="9"/>
      <c r="AZ5985" s="9"/>
      <c r="BA5985" s="9"/>
      <c r="BB5985" s="9"/>
      <c r="BC5985" s="9"/>
      <c r="BD5985" s="9"/>
      <c r="BE5985" s="9"/>
      <c r="BF5985" s="9"/>
      <c r="BG5985" s="9"/>
      <c r="BH5985" s="9"/>
      <c r="BI5985" s="9"/>
      <c r="BJ5985" s="9"/>
      <c r="BK5985" s="9"/>
      <c r="BL5985" s="9"/>
      <c r="BM5985" s="9"/>
      <c r="BN5985" s="9"/>
      <c r="BO5985" s="9"/>
      <c r="BP5985" s="9"/>
      <c r="BQ5985" s="9"/>
      <c r="BT5985" s="9"/>
      <c r="BU5985" s="9"/>
      <c r="BX5985" s="9"/>
      <c r="BY5985" s="9"/>
      <c r="CB5985" s="9"/>
      <c r="CC5985" s="9"/>
      <c r="CF5985" s="9"/>
      <c r="CG5985" s="9"/>
      <c r="CJ5985" s="9"/>
      <c r="CK5985" s="9"/>
      <c r="CN5985" s="9"/>
      <c r="CO5985" s="9"/>
      <c r="CP5985" s="9"/>
      <c r="CQ5985" s="9"/>
      <c r="CR5985" s="9"/>
      <c r="CS5985" s="9"/>
      <c r="CT5985" s="9"/>
      <c r="CU5985" s="9"/>
      <c r="CV5985" s="9"/>
      <c r="CW5985" s="9"/>
      <c r="CX5985" s="9"/>
      <c r="CY5985" s="9"/>
      <c r="CZ5985" s="9"/>
      <c r="DA5985" s="9"/>
      <c r="DB5985" s="9"/>
      <c r="DC5985" s="9"/>
      <c r="DD5985" s="9"/>
      <c r="DE5985" s="9"/>
      <c r="DF5985" s="9"/>
      <c r="DG5985" s="9"/>
      <c r="DH5985" s="9"/>
      <c r="DI5985" s="9"/>
      <c r="DJ5985" s="9"/>
      <c r="DK5985" s="9"/>
      <c r="DL5985" s="9"/>
      <c r="DM5985" s="9"/>
      <c r="DN5985" s="9"/>
      <c r="DO5985" s="9"/>
      <c r="DP5985" s="9"/>
      <c r="DQ5985" s="9"/>
      <c r="DR5985" s="9"/>
      <c r="DS5985" s="9"/>
      <c r="DT5985" s="9"/>
      <c r="DU5985" s="9"/>
      <c r="DV5985" s="9"/>
      <c r="DW5985" s="9"/>
      <c r="DX5985" s="9"/>
      <c r="DY5985" s="9"/>
      <c r="DZ5985" s="9"/>
      <c r="EA5985" s="9"/>
    </row>
    <row r="5986" spans="2:131" ht="19.5" customHeight="1" x14ac:dyDescent="0.25">
      <c r="B5986" s="9"/>
      <c r="D5986" s="9"/>
      <c r="G5986" s="9"/>
      <c r="R5986" s="9"/>
      <c r="S5986" s="9"/>
      <c r="T5986" s="9"/>
      <c r="U5986" s="9"/>
      <c r="V5986" s="9"/>
      <c r="W5986" s="9"/>
      <c r="X5986" s="9"/>
      <c r="Y5986" s="9"/>
      <c r="Z5986" s="9"/>
      <c r="AA5986" s="9"/>
      <c r="AB5986" s="9"/>
      <c r="AC5986" s="9"/>
      <c r="AD5986" s="9"/>
      <c r="AE5986" s="9"/>
      <c r="AF5986" s="55"/>
      <c r="AG5986" s="55"/>
      <c r="AH5986" s="9"/>
      <c r="AI5986" s="9"/>
      <c r="AJ5986" s="9"/>
      <c r="AK5986" s="9"/>
      <c r="AL5986" s="9"/>
      <c r="AM5986" s="9"/>
      <c r="AN5986" s="9"/>
      <c r="AO5986" s="9"/>
      <c r="AP5986" s="9"/>
      <c r="AQ5986" s="9"/>
      <c r="AR5986" s="9"/>
      <c r="AS5986" s="9"/>
      <c r="AT5986" s="9"/>
      <c r="AU5986" s="9"/>
      <c r="AV5986" s="9"/>
      <c r="AW5986" s="9"/>
      <c r="AX5986" s="9"/>
      <c r="AY5986" s="9"/>
      <c r="AZ5986" s="9"/>
      <c r="BA5986" s="9"/>
      <c r="BB5986" s="9"/>
      <c r="BC5986" s="9"/>
      <c r="BD5986" s="9"/>
      <c r="BE5986" s="9"/>
      <c r="BF5986" s="9"/>
      <c r="BG5986" s="9"/>
      <c r="BH5986" s="9"/>
      <c r="BI5986" s="9"/>
      <c r="BJ5986" s="9"/>
      <c r="BK5986" s="9"/>
      <c r="BL5986" s="9"/>
      <c r="BM5986" s="9"/>
      <c r="BN5986" s="9"/>
      <c r="BO5986" s="9"/>
      <c r="BP5986" s="9"/>
      <c r="BQ5986" s="9"/>
      <c r="BT5986" s="9"/>
      <c r="BU5986" s="9"/>
      <c r="BX5986" s="9"/>
      <c r="BY5986" s="9"/>
      <c r="CB5986" s="9"/>
      <c r="CC5986" s="9"/>
      <c r="CF5986" s="9"/>
      <c r="CG5986" s="9"/>
      <c r="CJ5986" s="9"/>
      <c r="CK5986" s="9"/>
      <c r="CN5986" s="9"/>
      <c r="CO5986" s="9"/>
      <c r="CP5986" s="9"/>
      <c r="CQ5986" s="9"/>
      <c r="CR5986" s="9"/>
      <c r="CS5986" s="9"/>
      <c r="CT5986" s="9"/>
      <c r="CU5986" s="9"/>
      <c r="CV5986" s="9"/>
      <c r="CW5986" s="9"/>
      <c r="CX5986" s="9"/>
      <c r="CY5986" s="9"/>
      <c r="CZ5986" s="9"/>
      <c r="DA5986" s="9"/>
      <c r="DB5986" s="9"/>
      <c r="DC5986" s="9"/>
      <c r="DD5986" s="9"/>
      <c r="DE5986" s="9"/>
      <c r="DF5986" s="9"/>
      <c r="DG5986" s="9"/>
      <c r="DH5986" s="9"/>
      <c r="DI5986" s="9"/>
      <c r="DJ5986" s="9"/>
      <c r="DK5986" s="9"/>
      <c r="DL5986" s="9"/>
      <c r="DM5986" s="9"/>
      <c r="DN5986" s="9"/>
      <c r="DO5986" s="9"/>
      <c r="DP5986" s="9"/>
      <c r="DQ5986" s="9"/>
      <c r="DR5986" s="9"/>
      <c r="DS5986" s="9"/>
      <c r="DT5986" s="9"/>
      <c r="DU5986" s="9"/>
      <c r="DV5986" s="9"/>
      <c r="DW5986" s="9"/>
      <c r="DX5986" s="9"/>
      <c r="DY5986" s="9"/>
      <c r="DZ5986" s="9"/>
      <c r="EA5986" s="9"/>
    </row>
    <row r="5987" spans="2:131" ht="19.5" customHeight="1" x14ac:dyDescent="0.25">
      <c r="B5987" s="9"/>
      <c r="D5987" s="9"/>
      <c r="G5987" s="9"/>
      <c r="R5987" s="9"/>
      <c r="S5987" s="9"/>
      <c r="T5987" s="9"/>
      <c r="U5987" s="9"/>
      <c r="V5987" s="9"/>
      <c r="W5987" s="9"/>
      <c r="X5987" s="9"/>
      <c r="Y5987" s="9"/>
      <c r="Z5987" s="9"/>
      <c r="AA5987" s="9"/>
      <c r="AB5987" s="9"/>
      <c r="AC5987" s="9"/>
      <c r="AD5987" s="9"/>
      <c r="AE5987" s="9"/>
      <c r="AF5987" s="55"/>
      <c r="AG5987" s="55"/>
      <c r="AH5987" s="9"/>
      <c r="AI5987" s="9"/>
      <c r="AJ5987" s="9"/>
      <c r="AK5987" s="9"/>
      <c r="AL5987" s="9"/>
      <c r="AM5987" s="9"/>
      <c r="AN5987" s="9"/>
      <c r="AO5987" s="9"/>
      <c r="AP5987" s="9"/>
      <c r="AQ5987" s="9"/>
      <c r="AR5987" s="9"/>
      <c r="AS5987" s="9"/>
      <c r="AT5987" s="9"/>
      <c r="AU5987" s="9"/>
      <c r="AV5987" s="9"/>
      <c r="AW5987" s="9"/>
      <c r="AX5987" s="9"/>
      <c r="AY5987" s="9"/>
      <c r="AZ5987" s="9"/>
      <c r="BA5987" s="9"/>
      <c r="BB5987" s="9"/>
      <c r="BC5987" s="9"/>
      <c r="BD5987" s="9"/>
      <c r="BE5987" s="9"/>
      <c r="BF5987" s="9"/>
      <c r="BG5987" s="9"/>
      <c r="BH5987" s="9"/>
      <c r="BI5987" s="9"/>
      <c r="BJ5987" s="9"/>
      <c r="BK5987" s="9"/>
      <c r="BL5987" s="9"/>
      <c r="BM5987" s="9"/>
      <c r="BN5987" s="9"/>
      <c r="BO5987" s="9"/>
      <c r="BP5987" s="9"/>
      <c r="BQ5987" s="9"/>
      <c r="BT5987" s="9"/>
      <c r="BU5987" s="9"/>
      <c r="BX5987" s="9"/>
      <c r="BY5987" s="9"/>
      <c r="CB5987" s="9"/>
      <c r="CC5987" s="9"/>
      <c r="CF5987" s="9"/>
      <c r="CG5987" s="9"/>
      <c r="CJ5987" s="9"/>
      <c r="CK5987" s="9"/>
      <c r="CN5987" s="9"/>
      <c r="CO5987" s="9"/>
      <c r="CP5987" s="9"/>
      <c r="CQ5987" s="9"/>
      <c r="CR5987" s="9"/>
      <c r="CS5987" s="9"/>
      <c r="CT5987" s="9"/>
      <c r="CU5987" s="9"/>
      <c r="CV5987" s="9"/>
      <c r="CW5987" s="9"/>
      <c r="CX5987" s="9"/>
      <c r="CY5987" s="9"/>
      <c r="CZ5987" s="9"/>
      <c r="DA5987" s="9"/>
      <c r="DB5987" s="9"/>
      <c r="DC5987" s="9"/>
      <c r="DD5987" s="9"/>
      <c r="DE5987" s="9"/>
      <c r="DF5987" s="9"/>
      <c r="DG5987" s="9"/>
      <c r="DH5987" s="9"/>
      <c r="DI5987" s="9"/>
      <c r="DJ5987" s="9"/>
      <c r="DK5987" s="9"/>
      <c r="DL5987" s="9"/>
      <c r="DM5987" s="9"/>
      <c r="DN5987" s="9"/>
      <c r="DO5987" s="9"/>
      <c r="DP5987" s="9"/>
      <c r="DQ5987" s="9"/>
      <c r="DR5987" s="9"/>
      <c r="DS5987" s="9"/>
      <c r="DT5987" s="9"/>
      <c r="DU5987" s="9"/>
      <c r="DV5987" s="9"/>
      <c r="DW5987" s="9"/>
      <c r="DX5987" s="9"/>
      <c r="DY5987" s="9"/>
      <c r="DZ5987" s="9"/>
      <c r="EA5987" s="9"/>
    </row>
    <row r="5988" spans="2:131" ht="19.5" customHeight="1" x14ac:dyDescent="0.25">
      <c r="B5988" s="9"/>
      <c r="D5988" s="9"/>
      <c r="G5988" s="9"/>
      <c r="R5988" s="9"/>
      <c r="S5988" s="9"/>
      <c r="T5988" s="9"/>
      <c r="U5988" s="9"/>
      <c r="V5988" s="9"/>
      <c r="W5988" s="9"/>
      <c r="X5988" s="9"/>
      <c r="Y5988" s="9"/>
      <c r="Z5988" s="9"/>
      <c r="AA5988" s="9"/>
      <c r="AB5988" s="9"/>
      <c r="AC5988" s="9"/>
      <c r="AD5988" s="9"/>
      <c r="AE5988" s="9"/>
      <c r="AF5988" s="55"/>
      <c r="AG5988" s="55"/>
      <c r="AH5988" s="9"/>
      <c r="AI5988" s="9"/>
      <c r="AJ5988" s="9"/>
      <c r="AK5988" s="9"/>
      <c r="AL5988" s="9"/>
      <c r="AM5988" s="9"/>
      <c r="AN5988" s="9"/>
      <c r="AO5988" s="9"/>
      <c r="AP5988" s="9"/>
      <c r="AQ5988" s="9"/>
      <c r="AR5988" s="9"/>
      <c r="AS5988" s="9"/>
      <c r="AT5988" s="9"/>
      <c r="AU5988" s="9"/>
      <c r="AV5988" s="9"/>
      <c r="AW5988" s="9"/>
      <c r="AX5988" s="9"/>
      <c r="AY5988" s="9"/>
      <c r="AZ5988" s="9"/>
      <c r="BA5988" s="9"/>
      <c r="BB5988" s="9"/>
      <c r="BC5988" s="9"/>
      <c r="BD5988" s="9"/>
      <c r="BE5988" s="9"/>
      <c r="BF5988" s="9"/>
      <c r="BG5988" s="9"/>
      <c r="BH5988" s="9"/>
      <c r="BI5988" s="9"/>
      <c r="BJ5988" s="9"/>
      <c r="BK5988" s="9"/>
      <c r="BL5988" s="9"/>
      <c r="BM5988" s="9"/>
      <c r="BN5988" s="9"/>
      <c r="BO5988" s="9"/>
      <c r="BP5988" s="9"/>
      <c r="BQ5988" s="9"/>
      <c r="BT5988" s="9"/>
      <c r="BU5988" s="9"/>
      <c r="BX5988" s="9"/>
      <c r="BY5988" s="9"/>
      <c r="CB5988" s="9"/>
      <c r="CC5988" s="9"/>
      <c r="CF5988" s="9"/>
      <c r="CG5988" s="9"/>
      <c r="CJ5988" s="9"/>
      <c r="CK5988" s="9"/>
      <c r="CN5988" s="9"/>
      <c r="CO5988" s="9"/>
      <c r="CP5988" s="9"/>
      <c r="CQ5988" s="9"/>
      <c r="CR5988" s="9"/>
      <c r="CS5988" s="9"/>
      <c r="CT5988" s="9"/>
      <c r="CU5988" s="9"/>
      <c r="CV5988" s="9"/>
      <c r="CW5988" s="9"/>
      <c r="CX5988" s="9"/>
      <c r="CY5988" s="9"/>
      <c r="CZ5988" s="9"/>
      <c r="DA5988" s="9"/>
      <c r="DB5988" s="9"/>
      <c r="DC5988" s="9"/>
      <c r="DD5988" s="9"/>
      <c r="DE5988" s="9"/>
      <c r="DF5988" s="9"/>
      <c r="DG5988" s="9"/>
      <c r="DH5988" s="9"/>
      <c r="DI5988" s="9"/>
      <c r="DJ5988" s="9"/>
      <c r="DK5988" s="9"/>
      <c r="DL5988" s="9"/>
      <c r="DM5988" s="9"/>
      <c r="DN5988" s="9"/>
      <c r="DO5988" s="9"/>
      <c r="DP5988" s="9"/>
      <c r="DQ5988" s="9"/>
      <c r="DR5988" s="9"/>
      <c r="DS5988" s="9"/>
      <c r="DT5988" s="9"/>
      <c r="DU5988" s="9"/>
      <c r="DV5988" s="9"/>
      <c r="DW5988" s="9"/>
      <c r="DX5988" s="9"/>
      <c r="DY5988" s="9"/>
      <c r="DZ5988" s="9"/>
      <c r="EA5988" s="9"/>
    </row>
    <row r="5989" spans="2:131" ht="19.5" customHeight="1" x14ac:dyDescent="0.25">
      <c r="B5989" s="9"/>
      <c r="D5989" s="9"/>
      <c r="G5989" s="9"/>
      <c r="R5989" s="9"/>
      <c r="S5989" s="9"/>
      <c r="T5989" s="9"/>
      <c r="U5989" s="9"/>
      <c r="V5989" s="9"/>
      <c r="W5989" s="9"/>
      <c r="X5989" s="9"/>
      <c r="Y5989" s="9"/>
      <c r="Z5989" s="9"/>
      <c r="AA5989" s="9"/>
      <c r="AB5989" s="9"/>
      <c r="AC5989" s="9"/>
      <c r="AD5989" s="9"/>
      <c r="AE5989" s="9"/>
      <c r="AF5989" s="55"/>
      <c r="AG5989" s="55"/>
      <c r="AH5989" s="9"/>
      <c r="AI5989" s="9"/>
      <c r="AJ5989" s="9"/>
      <c r="AK5989" s="9"/>
      <c r="AL5989" s="9"/>
      <c r="AM5989" s="9"/>
      <c r="AN5989" s="9"/>
      <c r="AO5989" s="9"/>
      <c r="AP5989" s="9"/>
      <c r="AQ5989" s="9"/>
      <c r="AR5989" s="9"/>
      <c r="AS5989" s="9"/>
      <c r="AT5989" s="9"/>
      <c r="AU5989" s="9"/>
      <c r="AV5989" s="9"/>
      <c r="AW5989" s="9"/>
      <c r="AX5989" s="9"/>
      <c r="AY5989" s="9"/>
      <c r="AZ5989" s="9"/>
      <c r="BA5989" s="9"/>
      <c r="BB5989" s="9"/>
      <c r="BC5989" s="9"/>
      <c r="BD5989" s="9"/>
      <c r="BE5989" s="9"/>
      <c r="BF5989" s="9"/>
      <c r="BG5989" s="9"/>
      <c r="BH5989" s="9"/>
      <c r="BI5989" s="9"/>
      <c r="BJ5989" s="9"/>
      <c r="BK5989" s="9"/>
      <c r="BL5989" s="9"/>
      <c r="BM5989" s="9"/>
      <c r="BN5989" s="9"/>
      <c r="BO5989" s="9"/>
      <c r="BP5989" s="9"/>
      <c r="BQ5989" s="9"/>
      <c r="BT5989" s="9"/>
      <c r="BU5989" s="9"/>
      <c r="BX5989" s="9"/>
      <c r="BY5989" s="9"/>
      <c r="CB5989" s="9"/>
      <c r="CC5989" s="9"/>
      <c r="CF5989" s="9"/>
      <c r="CG5989" s="9"/>
      <c r="CJ5989" s="9"/>
      <c r="CK5989" s="9"/>
      <c r="CN5989" s="9"/>
      <c r="CO5989" s="9"/>
      <c r="CP5989" s="9"/>
      <c r="CQ5989" s="9"/>
      <c r="CR5989" s="9"/>
      <c r="CS5989" s="9"/>
      <c r="CT5989" s="9"/>
      <c r="CU5989" s="9"/>
      <c r="CV5989" s="9"/>
      <c r="CW5989" s="9"/>
      <c r="CX5989" s="9"/>
      <c r="CY5989" s="9"/>
      <c r="CZ5989" s="9"/>
      <c r="DA5989" s="9"/>
      <c r="DB5989" s="9"/>
      <c r="DC5989" s="9"/>
      <c r="DD5989" s="9"/>
      <c r="DE5989" s="9"/>
      <c r="DF5989" s="9"/>
      <c r="DG5989" s="9"/>
      <c r="DH5989" s="9"/>
      <c r="DI5989" s="9"/>
      <c r="DJ5989" s="9"/>
      <c r="DK5989" s="9"/>
      <c r="DL5989" s="9"/>
      <c r="DM5989" s="9"/>
      <c r="DN5989" s="9"/>
      <c r="DO5989" s="9"/>
      <c r="DP5989" s="9"/>
      <c r="DQ5989" s="9"/>
      <c r="DR5989" s="9"/>
      <c r="DS5989" s="9"/>
      <c r="DT5989" s="9"/>
      <c r="DU5989" s="9"/>
      <c r="DV5989" s="9"/>
      <c r="DW5989" s="9"/>
      <c r="DX5989" s="9"/>
      <c r="DY5989" s="9"/>
      <c r="DZ5989" s="9"/>
      <c r="EA5989" s="9"/>
    </row>
    <row r="5990" spans="2:131" ht="19.5" customHeight="1" x14ac:dyDescent="0.25">
      <c r="B5990" s="9"/>
      <c r="D5990" s="9"/>
      <c r="G5990" s="9"/>
      <c r="R5990" s="9"/>
      <c r="S5990" s="9"/>
      <c r="T5990" s="9"/>
      <c r="U5990" s="9"/>
      <c r="V5990" s="9"/>
      <c r="W5990" s="9"/>
      <c r="X5990" s="9"/>
      <c r="Y5990" s="9"/>
      <c r="Z5990" s="9"/>
      <c r="AA5990" s="9"/>
      <c r="AB5990" s="9"/>
      <c r="AC5990" s="9"/>
      <c r="AD5990" s="9"/>
      <c r="AE5990" s="9"/>
      <c r="AF5990" s="55"/>
      <c r="AG5990" s="55"/>
      <c r="AH5990" s="9"/>
      <c r="AI5990" s="9"/>
      <c r="AJ5990" s="9"/>
      <c r="AK5990" s="9"/>
      <c r="AL5990" s="9"/>
      <c r="AM5990" s="9"/>
      <c r="AN5990" s="9"/>
      <c r="AO5990" s="9"/>
      <c r="AP5990" s="9"/>
      <c r="AQ5990" s="9"/>
      <c r="AR5990" s="9"/>
      <c r="AS5990" s="9"/>
      <c r="AT5990" s="9"/>
      <c r="AU5990" s="9"/>
      <c r="AV5990" s="9"/>
      <c r="AW5990" s="9"/>
      <c r="AX5990" s="9"/>
      <c r="AY5990" s="9"/>
      <c r="AZ5990" s="9"/>
      <c r="BA5990" s="9"/>
      <c r="BB5990" s="9"/>
      <c r="BC5990" s="9"/>
      <c r="BD5990" s="9"/>
      <c r="BE5990" s="9"/>
      <c r="BF5990" s="9"/>
      <c r="BG5990" s="9"/>
      <c r="BH5990" s="9"/>
      <c r="BI5990" s="9"/>
      <c r="BJ5990" s="9"/>
      <c r="BK5990" s="9"/>
      <c r="BL5990" s="9"/>
      <c r="BM5990" s="9"/>
      <c r="BN5990" s="9"/>
      <c r="BO5990" s="9"/>
      <c r="BP5990" s="9"/>
      <c r="BQ5990" s="9"/>
      <c r="BT5990" s="9"/>
      <c r="BU5990" s="9"/>
      <c r="BX5990" s="9"/>
      <c r="BY5990" s="9"/>
      <c r="CB5990" s="9"/>
      <c r="CC5990" s="9"/>
      <c r="CF5990" s="9"/>
      <c r="CG5990" s="9"/>
      <c r="CJ5990" s="9"/>
      <c r="CK5990" s="9"/>
      <c r="CN5990" s="9"/>
      <c r="CO5990" s="9"/>
      <c r="CP5990" s="9"/>
      <c r="CQ5990" s="9"/>
      <c r="CR5990" s="9"/>
      <c r="CS5990" s="9"/>
      <c r="CT5990" s="9"/>
      <c r="CU5990" s="9"/>
      <c r="CV5990" s="9"/>
      <c r="CW5990" s="9"/>
      <c r="CX5990" s="9"/>
      <c r="CY5990" s="9"/>
      <c r="CZ5990" s="9"/>
      <c r="DA5990" s="9"/>
      <c r="DB5990" s="9"/>
      <c r="DC5990" s="9"/>
      <c r="DD5990" s="9"/>
      <c r="DE5990" s="9"/>
      <c r="DF5990" s="9"/>
      <c r="DG5990" s="9"/>
      <c r="DH5990" s="9"/>
      <c r="DI5990" s="9"/>
      <c r="DJ5990" s="9"/>
      <c r="DK5990" s="9"/>
      <c r="DL5990" s="9"/>
      <c r="DM5990" s="9"/>
      <c r="DN5990" s="9"/>
      <c r="DO5990" s="9"/>
      <c r="DP5990" s="9"/>
      <c r="DQ5990" s="9"/>
      <c r="DR5990" s="9"/>
      <c r="DS5990" s="9"/>
      <c r="DT5990" s="9"/>
      <c r="DU5990" s="9"/>
      <c r="DV5990" s="9"/>
      <c r="DW5990" s="9"/>
      <c r="DX5990" s="9"/>
      <c r="DY5990" s="9"/>
      <c r="DZ5990" s="9"/>
      <c r="EA5990" s="9"/>
    </row>
    <row r="5991" spans="2:131" ht="19.5" customHeight="1" x14ac:dyDescent="0.25">
      <c r="B5991" s="9"/>
      <c r="D5991" s="9"/>
      <c r="G5991" s="9"/>
      <c r="R5991" s="9"/>
      <c r="S5991" s="9"/>
      <c r="T5991" s="9"/>
      <c r="U5991" s="9"/>
      <c r="V5991" s="9"/>
      <c r="W5991" s="9"/>
      <c r="X5991" s="9"/>
      <c r="Y5991" s="9"/>
      <c r="Z5991" s="9"/>
      <c r="AA5991" s="9"/>
      <c r="AB5991" s="9"/>
      <c r="AC5991" s="9"/>
      <c r="AD5991" s="9"/>
      <c r="AE5991" s="9"/>
      <c r="AF5991" s="55"/>
      <c r="AG5991" s="55"/>
      <c r="AH5991" s="9"/>
      <c r="AI5991" s="9"/>
      <c r="AJ5991" s="9"/>
      <c r="AK5991" s="9"/>
      <c r="AL5991" s="9"/>
      <c r="AM5991" s="9"/>
      <c r="AN5991" s="9"/>
      <c r="AO5991" s="9"/>
      <c r="AP5991" s="9"/>
      <c r="AQ5991" s="9"/>
      <c r="AR5991" s="9"/>
      <c r="AS5991" s="9"/>
      <c r="AT5991" s="9"/>
      <c r="AU5991" s="9"/>
      <c r="AV5991" s="9"/>
      <c r="AW5991" s="9"/>
      <c r="AX5991" s="9"/>
      <c r="AY5991" s="9"/>
      <c r="AZ5991" s="9"/>
      <c r="BA5991" s="9"/>
      <c r="BB5991" s="9"/>
      <c r="BC5991" s="9"/>
      <c r="BD5991" s="9"/>
      <c r="BE5991" s="9"/>
      <c r="BF5991" s="9"/>
      <c r="BG5991" s="9"/>
      <c r="BH5991" s="9"/>
      <c r="BI5991" s="9"/>
      <c r="BJ5991" s="9"/>
      <c r="BK5991" s="9"/>
      <c r="BL5991" s="9"/>
      <c r="BM5991" s="9"/>
      <c r="BN5991" s="9"/>
      <c r="BO5991" s="9"/>
      <c r="BP5991" s="9"/>
      <c r="BQ5991" s="9"/>
      <c r="BT5991" s="9"/>
      <c r="BU5991" s="9"/>
      <c r="BX5991" s="9"/>
      <c r="BY5991" s="9"/>
      <c r="CB5991" s="9"/>
      <c r="CC5991" s="9"/>
      <c r="CF5991" s="9"/>
      <c r="CG5991" s="9"/>
      <c r="CJ5991" s="9"/>
      <c r="CK5991" s="9"/>
      <c r="CN5991" s="9"/>
      <c r="CO5991" s="9"/>
      <c r="CP5991" s="9"/>
      <c r="CQ5991" s="9"/>
      <c r="CR5991" s="9"/>
      <c r="CS5991" s="9"/>
      <c r="CT5991" s="9"/>
      <c r="CU5991" s="9"/>
      <c r="CV5991" s="9"/>
      <c r="CW5991" s="9"/>
      <c r="CX5991" s="9"/>
      <c r="CY5991" s="9"/>
      <c r="CZ5991" s="9"/>
      <c r="DA5991" s="9"/>
      <c r="DB5991" s="9"/>
      <c r="DC5991" s="9"/>
      <c r="DD5991" s="9"/>
      <c r="DE5991" s="9"/>
      <c r="DF5991" s="9"/>
      <c r="DG5991" s="9"/>
      <c r="DH5991" s="9"/>
      <c r="DI5991" s="9"/>
      <c r="DJ5991" s="9"/>
      <c r="DK5991" s="9"/>
      <c r="DL5991" s="9"/>
      <c r="DM5991" s="9"/>
      <c r="DN5991" s="9"/>
      <c r="DO5991" s="9"/>
      <c r="DP5991" s="9"/>
      <c r="DQ5991" s="9"/>
      <c r="DR5991" s="9"/>
      <c r="DS5991" s="9"/>
      <c r="DT5991" s="9"/>
      <c r="DU5991" s="9"/>
      <c r="DV5991" s="9"/>
      <c r="DW5991" s="9"/>
      <c r="DX5991" s="9"/>
      <c r="DY5991" s="9"/>
      <c r="DZ5991" s="9"/>
      <c r="EA5991" s="9"/>
    </row>
    <row r="5992" spans="2:131" ht="19.5" customHeight="1" x14ac:dyDescent="0.25">
      <c r="B5992" s="9"/>
      <c r="D5992" s="9"/>
      <c r="G5992" s="9"/>
      <c r="R5992" s="9"/>
      <c r="S5992" s="9"/>
      <c r="T5992" s="9"/>
      <c r="U5992" s="9"/>
      <c r="V5992" s="9"/>
      <c r="W5992" s="9"/>
      <c r="X5992" s="9"/>
      <c r="Y5992" s="9"/>
      <c r="Z5992" s="9"/>
      <c r="AA5992" s="9"/>
      <c r="AB5992" s="9"/>
      <c r="AC5992" s="9"/>
      <c r="AD5992" s="9"/>
      <c r="AE5992" s="9"/>
      <c r="AF5992" s="55"/>
      <c r="AG5992" s="55"/>
      <c r="AH5992" s="9"/>
      <c r="AI5992" s="9"/>
      <c r="AJ5992" s="9"/>
      <c r="AK5992" s="9"/>
      <c r="AL5992" s="9"/>
      <c r="AM5992" s="9"/>
      <c r="AN5992" s="9"/>
      <c r="AO5992" s="9"/>
      <c r="AP5992" s="9"/>
      <c r="AQ5992" s="9"/>
      <c r="AR5992" s="9"/>
      <c r="AS5992" s="9"/>
      <c r="AT5992" s="9"/>
      <c r="AU5992" s="9"/>
      <c r="AV5992" s="9"/>
      <c r="AW5992" s="9"/>
      <c r="AX5992" s="9"/>
      <c r="AY5992" s="9"/>
      <c r="AZ5992" s="9"/>
      <c r="BA5992" s="9"/>
      <c r="BB5992" s="9"/>
      <c r="BC5992" s="9"/>
      <c r="BD5992" s="9"/>
      <c r="BE5992" s="9"/>
      <c r="BF5992" s="9"/>
      <c r="BG5992" s="9"/>
      <c r="BH5992" s="9"/>
      <c r="BI5992" s="9"/>
      <c r="BJ5992" s="9"/>
      <c r="BK5992" s="9"/>
      <c r="BL5992" s="9"/>
      <c r="BM5992" s="9"/>
      <c r="BN5992" s="9"/>
      <c r="BO5992" s="9"/>
      <c r="BP5992" s="9"/>
      <c r="BQ5992" s="9"/>
      <c r="BT5992" s="9"/>
      <c r="BU5992" s="9"/>
      <c r="BX5992" s="9"/>
      <c r="BY5992" s="9"/>
      <c r="CB5992" s="9"/>
      <c r="CC5992" s="9"/>
      <c r="CF5992" s="9"/>
      <c r="CG5992" s="9"/>
      <c r="CJ5992" s="9"/>
      <c r="CK5992" s="9"/>
      <c r="CN5992" s="9"/>
      <c r="CO5992" s="9"/>
      <c r="CP5992" s="9"/>
      <c r="CQ5992" s="9"/>
      <c r="CR5992" s="9"/>
      <c r="CS5992" s="9"/>
      <c r="CT5992" s="9"/>
      <c r="CU5992" s="9"/>
      <c r="CV5992" s="9"/>
      <c r="CW5992" s="9"/>
      <c r="CX5992" s="9"/>
      <c r="CY5992" s="9"/>
      <c r="CZ5992" s="9"/>
      <c r="DA5992" s="9"/>
      <c r="DB5992" s="9"/>
      <c r="DC5992" s="9"/>
      <c r="DD5992" s="9"/>
      <c r="DE5992" s="9"/>
      <c r="DF5992" s="9"/>
      <c r="DG5992" s="9"/>
      <c r="DH5992" s="9"/>
      <c r="DI5992" s="9"/>
      <c r="DJ5992" s="9"/>
      <c r="DK5992" s="9"/>
      <c r="DL5992" s="9"/>
      <c r="DM5992" s="9"/>
      <c r="DN5992" s="9"/>
      <c r="DO5992" s="9"/>
      <c r="DP5992" s="9"/>
      <c r="DQ5992" s="9"/>
      <c r="DR5992" s="9"/>
      <c r="DS5992" s="9"/>
      <c r="DT5992" s="9"/>
      <c r="DU5992" s="9"/>
      <c r="DV5992" s="9"/>
      <c r="DW5992" s="9"/>
      <c r="DX5992" s="9"/>
      <c r="DY5992" s="9"/>
      <c r="DZ5992" s="9"/>
      <c r="EA5992" s="9"/>
    </row>
    <row r="5993" spans="2:131" ht="19.5" customHeight="1" x14ac:dyDescent="0.25">
      <c r="B5993" s="9"/>
      <c r="D5993" s="9"/>
      <c r="G5993" s="9"/>
      <c r="R5993" s="9"/>
      <c r="S5993" s="9"/>
      <c r="T5993" s="9"/>
      <c r="U5993" s="9"/>
      <c r="V5993" s="9"/>
      <c r="W5993" s="9"/>
      <c r="X5993" s="9"/>
      <c r="Y5993" s="9"/>
      <c r="Z5993" s="9"/>
      <c r="AA5993" s="9"/>
      <c r="AB5993" s="9"/>
      <c r="AC5993" s="9"/>
      <c r="AD5993" s="9"/>
      <c r="AE5993" s="9"/>
      <c r="AF5993" s="55"/>
      <c r="AG5993" s="55"/>
      <c r="AH5993" s="9"/>
      <c r="AI5993" s="9"/>
      <c r="AJ5993" s="9"/>
      <c r="AK5993" s="9"/>
      <c r="AL5993" s="9"/>
      <c r="AM5993" s="9"/>
      <c r="AN5993" s="9"/>
      <c r="AO5993" s="9"/>
      <c r="AP5993" s="9"/>
      <c r="AQ5993" s="9"/>
      <c r="AR5993" s="9"/>
      <c r="AS5993" s="9"/>
      <c r="AT5993" s="9"/>
      <c r="AU5993" s="9"/>
      <c r="AV5993" s="9"/>
      <c r="AW5993" s="9"/>
      <c r="AX5993" s="9"/>
      <c r="AY5993" s="9"/>
      <c r="AZ5993" s="9"/>
      <c r="BA5993" s="9"/>
      <c r="BB5993" s="9"/>
      <c r="BC5993" s="9"/>
      <c r="BD5993" s="9"/>
      <c r="BE5993" s="9"/>
      <c r="BF5993" s="9"/>
      <c r="BG5993" s="9"/>
      <c r="BH5993" s="9"/>
      <c r="BI5993" s="9"/>
      <c r="BJ5993" s="9"/>
      <c r="BK5993" s="9"/>
      <c r="BL5993" s="9"/>
      <c r="BM5993" s="9"/>
      <c r="BN5993" s="9"/>
      <c r="BO5993" s="9"/>
      <c r="BP5993" s="9"/>
      <c r="BQ5993" s="9"/>
      <c r="BT5993" s="9"/>
      <c r="BU5993" s="9"/>
      <c r="BX5993" s="9"/>
      <c r="BY5993" s="9"/>
      <c r="CB5993" s="9"/>
      <c r="CC5993" s="9"/>
      <c r="CF5993" s="9"/>
      <c r="CG5993" s="9"/>
      <c r="CJ5993" s="9"/>
      <c r="CK5993" s="9"/>
      <c r="CN5993" s="9"/>
      <c r="CO5993" s="9"/>
      <c r="CP5993" s="9"/>
      <c r="CQ5993" s="9"/>
      <c r="CR5993" s="9"/>
      <c r="CS5993" s="9"/>
      <c r="CT5993" s="9"/>
      <c r="CU5993" s="9"/>
      <c r="CV5993" s="9"/>
      <c r="CW5993" s="9"/>
      <c r="CX5993" s="9"/>
      <c r="CY5993" s="9"/>
      <c r="CZ5993" s="9"/>
      <c r="DA5993" s="9"/>
      <c r="DB5993" s="9"/>
      <c r="DC5993" s="9"/>
      <c r="DD5993" s="9"/>
      <c r="DE5993" s="9"/>
      <c r="DF5993" s="9"/>
      <c r="DG5993" s="9"/>
      <c r="DH5993" s="9"/>
      <c r="DI5993" s="9"/>
      <c r="DJ5993" s="9"/>
      <c r="DK5993" s="9"/>
      <c r="DL5993" s="9"/>
      <c r="DM5993" s="9"/>
      <c r="DN5993" s="9"/>
      <c r="DO5993" s="9"/>
      <c r="DP5993" s="9"/>
      <c r="DQ5993" s="9"/>
      <c r="DR5993" s="9"/>
      <c r="DS5993" s="9"/>
      <c r="DT5993" s="9"/>
      <c r="DU5993" s="9"/>
      <c r="DV5993" s="9"/>
      <c r="DW5993" s="9"/>
      <c r="DX5993" s="9"/>
      <c r="DY5993" s="9"/>
      <c r="DZ5993" s="9"/>
      <c r="EA5993" s="9"/>
    </row>
    <row r="5994" spans="2:131" ht="19.5" customHeight="1" x14ac:dyDescent="0.25">
      <c r="B5994" s="9"/>
      <c r="D5994" s="9"/>
      <c r="G5994" s="9"/>
      <c r="R5994" s="9"/>
      <c r="S5994" s="9"/>
      <c r="T5994" s="9"/>
      <c r="U5994" s="9"/>
      <c r="V5994" s="9"/>
      <c r="W5994" s="9"/>
      <c r="X5994" s="9"/>
      <c r="Y5994" s="9"/>
      <c r="Z5994" s="9"/>
      <c r="AA5994" s="9"/>
      <c r="AB5994" s="9"/>
      <c r="AC5994" s="9"/>
      <c r="AD5994" s="9"/>
      <c r="AE5994" s="9"/>
      <c r="AF5994" s="55"/>
      <c r="AG5994" s="55"/>
      <c r="AH5994" s="9"/>
      <c r="AI5994" s="9"/>
      <c r="AJ5994" s="9"/>
      <c r="AK5994" s="9"/>
      <c r="AL5994" s="9"/>
      <c r="AM5994" s="9"/>
      <c r="AN5994" s="9"/>
      <c r="AO5994" s="9"/>
      <c r="AP5994" s="9"/>
      <c r="AQ5994" s="9"/>
      <c r="AR5994" s="9"/>
      <c r="AS5994" s="9"/>
      <c r="AT5994" s="9"/>
      <c r="AU5994" s="9"/>
      <c r="AV5994" s="9"/>
      <c r="AW5994" s="9"/>
      <c r="AX5994" s="9"/>
      <c r="AY5994" s="9"/>
      <c r="AZ5994" s="9"/>
      <c r="BA5994" s="9"/>
      <c r="BB5994" s="9"/>
      <c r="BC5994" s="9"/>
      <c r="BD5994" s="9"/>
      <c r="BE5994" s="9"/>
      <c r="BF5994" s="9"/>
      <c r="BG5994" s="9"/>
      <c r="BH5994" s="9"/>
      <c r="BI5994" s="9"/>
      <c r="BJ5994" s="9"/>
      <c r="BK5994" s="9"/>
      <c r="BL5994" s="9"/>
      <c r="BM5994" s="9"/>
      <c r="BN5994" s="9"/>
      <c r="BO5994" s="9"/>
      <c r="BP5994" s="9"/>
      <c r="BQ5994" s="9"/>
      <c r="BT5994" s="9"/>
      <c r="BU5994" s="9"/>
      <c r="BX5994" s="9"/>
      <c r="BY5994" s="9"/>
      <c r="CB5994" s="9"/>
      <c r="CC5994" s="9"/>
      <c r="CF5994" s="9"/>
      <c r="CG5994" s="9"/>
      <c r="CJ5994" s="9"/>
      <c r="CK5994" s="9"/>
      <c r="CN5994" s="9"/>
      <c r="CO5994" s="9"/>
      <c r="CP5994" s="9"/>
      <c r="CQ5994" s="9"/>
      <c r="CR5994" s="9"/>
      <c r="CS5994" s="9"/>
      <c r="CT5994" s="9"/>
      <c r="CU5994" s="9"/>
      <c r="CV5994" s="9"/>
      <c r="CW5994" s="9"/>
      <c r="CX5994" s="9"/>
      <c r="CY5994" s="9"/>
      <c r="CZ5994" s="9"/>
      <c r="DA5994" s="9"/>
      <c r="DB5994" s="9"/>
      <c r="DC5994" s="9"/>
      <c r="DD5994" s="9"/>
      <c r="DE5994" s="9"/>
      <c r="DF5994" s="9"/>
      <c r="DG5994" s="9"/>
      <c r="DH5994" s="9"/>
      <c r="DI5994" s="9"/>
      <c r="DJ5994" s="9"/>
      <c r="DK5994" s="9"/>
      <c r="DL5994" s="9"/>
      <c r="DM5994" s="9"/>
      <c r="DN5994" s="9"/>
      <c r="DO5994" s="9"/>
      <c r="DP5994" s="9"/>
      <c r="DQ5994" s="9"/>
      <c r="DR5994" s="9"/>
      <c r="DS5994" s="9"/>
      <c r="DT5994" s="9"/>
      <c r="DU5994" s="9"/>
      <c r="DV5994" s="9"/>
      <c r="DW5994" s="9"/>
      <c r="DX5994" s="9"/>
      <c r="DY5994" s="9"/>
      <c r="DZ5994" s="9"/>
      <c r="EA5994" s="9"/>
    </row>
    <row r="5995" spans="2:131" ht="19.5" customHeight="1" x14ac:dyDescent="0.25">
      <c r="B5995" s="9"/>
      <c r="D5995" s="9"/>
      <c r="G5995" s="9"/>
      <c r="R5995" s="9"/>
      <c r="S5995" s="9"/>
      <c r="T5995" s="9"/>
      <c r="U5995" s="9"/>
      <c r="V5995" s="9"/>
      <c r="W5995" s="9"/>
      <c r="X5995" s="9"/>
      <c r="Y5995" s="9"/>
      <c r="Z5995" s="9"/>
      <c r="AA5995" s="9"/>
      <c r="AB5995" s="9"/>
      <c r="AC5995" s="9"/>
      <c r="AD5995" s="9"/>
      <c r="AE5995" s="9"/>
      <c r="AF5995" s="55"/>
      <c r="AG5995" s="55"/>
      <c r="AH5995" s="9"/>
      <c r="AI5995" s="9"/>
      <c r="AJ5995" s="9"/>
      <c r="AK5995" s="9"/>
      <c r="AL5995" s="9"/>
      <c r="AM5995" s="9"/>
      <c r="AN5995" s="9"/>
      <c r="AO5995" s="9"/>
      <c r="AP5995" s="9"/>
      <c r="AQ5995" s="9"/>
      <c r="AR5995" s="9"/>
      <c r="AS5995" s="9"/>
      <c r="AT5995" s="9"/>
      <c r="AU5995" s="9"/>
      <c r="AV5995" s="9"/>
      <c r="AW5995" s="9"/>
      <c r="AX5995" s="9"/>
      <c r="AY5995" s="9"/>
      <c r="AZ5995" s="9"/>
      <c r="BA5995" s="9"/>
      <c r="BB5995" s="9"/>
      <c r="BC5995" s="9"/>
      <c r="BD5995" s="9"/>
      <c r="BE5995" s="9"/>
      <c r="BF5995" s="9"/>
      <c r="BG5995" s="9"/>
      <c r="BH5995" s="9"/>
      <c r="BI5995" s="9"/>
      <c r="BJ5995" s="9"/>
      <c r="BK5995" s="9"/>
      <c r="BL5995" s="9"/>
      <c r="BM5995" s="9"/>
      <c r="BN5995" s="9"/>
      <c r="BO5995" s="9"/>
      <c r="BP5995" s="9"/>
      <c r="BQ5995" s="9"/>
      <c r="BT5995" s="9"/>
      <c r="BU5995" s="9"/>
      <c r="BX5995" s="9"/>
      <c r="BY5995" s="9"/>
      <c r="CB5995" s="9"/>
      <c r="CC5995" s="9"/>
      <c r="CF5995" s="9"/>
      <c r="CG5995" s="9"/>
      <c r="CJ5995" s="9"/>
      <c r="CK5995" s="9"/>
      <c r="CN5995" s="9"/>
      <c r="CO5995" s="9"/>
      <c r="CP5995" s="9"/>
      <c r="CQ5995" s="9"/>
      <c r="CR5995" s="9"/>
      <c r="CS5995" s="9"/>
      <c r="CT5995" s="9"/>
      <c r="CU5995" s="9"/>
      <c r="CV5995" s="9"/>
      <c r="CW5995" s="9"/>
      <c r="CX5995" s="9"/>
      <c r="CY5995" s="9"/>
      <c r="CZ5995" s="9"/>
      <c r="DA5995" s="9"/>
      <c r="DB5995" s="9"/>
      <c r="DC5995" s="9"/>
      <c r="DD5995" s="9"/>
      <c r="DE5995" s="9"/>
      <c r="DF5995" s="9"/>
      <c r="DG5995" s="9"/>
      <c r="DH5995" s="9"/>
      <c r="DI5995" s="9"/>
      <c r="DJ5995" s="9"/>
      <c r="DK5995" s="9"/>
      <c r="DL5995" s="9"/>
      <c r="DM5995" s="9"/>
      <c r="DN5995" s="9"/>
      <c r="DO5995" s="9"/>
      <c r="DP5995" s="9"/>
      <c r="DQ5995" s="9"/>
      <c r="DR5995" s="9"/>
      <c r="DS5995" s="9"/>
      <c r="DT5995" s="9"/>
      <c r="DU5995" s="9"/>
      <c r="DV5995" s="9"/>
      <c r="DW5995" s="9"/>
      <c r="DX5995" s="9"/>
      <c r="DY5995" s="9"/>
      <c r="DZ5995" s="9"/>
      <c r="EA5995" s="9"/>
    </row>
    <row r="5996" spans="2:131" ht="19.5" customHeight="1" x14ac:dyDescent="0.25">
      <c r="B5996" s="9"/>
      <c r="D5996" s="9"/>
      <c r="G5996" s="9"/>
      <c r="R5996" s="9"/>
      <c r="S5996" s="9"/>
      <c r="T5996" s="9"/>
      <c r="U5996" s="9"/>
      <c r="V5996" s="9"/>
      <c r="W5996" s="9"/>
      <c r="X5996" s="9"/>
      <c r="Y5996" s="9"/>
      <c r="Z5996" s="9"/>
      <c r="AA5996" s="9"/>
      <c r="AB5996" s="9"/>
      <c r="AC5996" s="9"/>
      <c r="AD5996" s="9"/>
      <c r="AE5996" s="9"/>
      <c r="AF5996" s="55"/>
      <c r="AG5996" s="55"/>
      <c r="AH5996" s="9"/>
      <c r="AI5996" s="9"/>
      <c r="AJ5996" s="9"/>
      <c r="AK5996" s="9"/>
      <c r="AL5996" s="9"/>
      <c r="AM5996" s="9"/>
      <c r="AN5996" s="9"/>
      <c r="AO5996" s="9"/>
      <c r="AP5996" s="9"/>
      <c r="AQ5996" s="9"/>
      <c r="AR5996" s="9"/>
      <c r="AS5996" s="9"/>
      <c r="AT5996" s="9"/>
      <c r="AU5996" s="9"/>
      <c r="AV5996" s="9"/>
      <c r="AW5996" s="9"/>
      <c r="AX5996" s="9"/>
      <c r="AY5996" s="9"/>
      <c r="AZ5996" s="9"/>
      <c r="BA5996" s="9"/>
      <c r="BB5996" s="9"/>
      <c r="BC5996" s="9"/>
      <c r="BD5996" s="9"/>
      <c r="BE5996" s="9"/>
      <c r="BF5996" s="9"/>
      <c r="BG5996" s="9"/>
      <c r="BH5996" s="9"/>
      <c r="BI5996" s="9"/>
      <c r="BJ5996" s="9"/>
      <c r="BK5996" s="9"/>
      <c r="BL5996" s="9"/>
      <c r="BM5996" s="9"/>
      <c r="BN5996" s="9"/>
      <c r="BO5996" s="9"/>
      <c r="BP5996" s="9"/>
      <c r="BQ5996" s="9"/>
      <c r="BT5996" s="9"/>
      <c r="BU5996" s="9"/>
      <c r="BX5996" s="9"/>
      <c r="BY5996" s="9"/>
      <c r="CB5996" s="9"/>
      <c r="CC5996" s="9"/>
      <c r="CF5996" s="9"/>
      <c r="CG5996" s="9"/>
      <c r="CJ5996" s="9"/>
      <c r="CK5996" s="9"/>
      <c r="CN5996" s="9"/>
      <c r="CO5996" s="9"/>
      <c r="CP5996" s="9"/>
      <c r="CQ5996" s="9"/>
      <c r="CR5996" s="9"/>
      <c r="CS5996" s="9"/>
      <c r="CT5996" s="9"/>
      <c r="CU5996" s="9"/>
      <c r="CV5996" s="9"/>
      <c r="CW5996" s="9"/>
      <c r="CX5996" s="9"/>
      <c r="CY5996" s="9"/>
      <c r="CZ5996" s="9"/>
      <c r="DA5996" s="9"/>
      <c r="DB5996" s="9"/>
      <c r="DC5996" s="9"/>
      <c r="DD5996" s="9"/>
      <c r="DE5996" s="9"/>
      <c r="DF5996" s="9"/>
      <c r="DG5996" s="9"/>
      <c r="DH5996" s="9"/>
      <c r="DI5996" s="9"/>
      <c r="DJ5996" s="9"/>
      <c r="DK5996" s="9"/>
      <c r="DL5996" s="9"/>
      <c r="DM5996" s="9"/>
      <c r="DN5996" s="9"/>
      <c r="DO5996" s="9"/>
      <c r="DP5996" s="9"/>
      <c r="DQ5996" s="9"/>
      <c r="DR5996" s="9"/>
      <c r="DS5996" s="9"/>
      <c r="DT5996" s="9"/>
      <c r="DU5996" s="9"/>
      <c r="DV5996" s="9"/>
      <c r="DW5996" s="9"/>
      <c r="DX5996" s="9"/>
      <c r="DY5996" s="9"/>
      <c r="DZ5996" s="9"/>
      <c r="EA5996" s="9"/>
    </row>
    <row r="5997" spans="2:131" ht="19.5" customHeight="1" x14ac:dyDescent="0.25">
      <c r="B5997" s="9"/>
      <c r="D5997" s="9"/>
      <c r="G5997" s="9"/>
      <c r="R5997" s="9"/>
      <c r="S5997" s="9"/>
      <c r="T5997" s="9"/>
      <c r="U5997" s="9"/>
      <c r="V5997" s="9"/>
      <c r="W5997" s="9"/>
      <c r="X5997" s="9"/>
      <c r="Y5997" s="9"/>
      <c r="Z5997" s="9"/>
      <c r="AA5997" s="9"/>
      <c r="AB5997" s="9"/>
      <c r="AC5997" s="9"/>
      <c r="AD5997" s="9"/>
      <c r="AE5997" s="9"/>
      <c r="AF5997" s="55"/>
      <c r="AG5997" s="55"/>
      <c r="AH5997" s="9"/>
      <c r="AI5997" s="9"/>
      <c r="AJ5997" s="9"/>
      <c r="AK5997" s="9"/>
      <c r="AL5997" s="9"/>
      <c r="AM5997" s="9"/>
      <c r="AN5997" s="9"/>
      <c r="AO5997" s="9"/>
      <c r="AP5997" s="9"/>
      <c r="AQ5997" s="9"/>
      <c r="AR5997" s="9"/>
      <c r="AS5997" s="9"/>
      <c r="AT5997" s="9"/>
      <c r="AU5997" s="9"/>
      <c r="AV5997" s="9"/>
      <c r="AW5997" s="9"/>
      <c r="AX5997" s="9"/>
      <c r="AY5997" s="9"/>
      <c r="AZ5997" s="9"/>
      <c r="BA5997" s="9"/>
      <c r="BB5997" s="9"/>
      <c r="BC5997" s="9"/>
      <c r="BD5997" s="9"/>
      <c r="BE5997" s="9"/>
      <c r="BF5997" s="9"/>
      <c r="BG5997" s="9"/>
      <c r="BH5997" s="9"/>
      <c r="BI5997" s="9"/>
      <c r="BJ5997" s="9"/>
      <c r="BK5997" s="9"/>
      <c r="BL5997" s="9"/>
      <c r="BM5997" s="9"/>
      <c r="BN5997" s="9"/>
      <c r="BO5997" s="9"/>
      <c r="BP5997" s="9"/>
      <c r="BQ5997" s="9"/>
      <c r="BT5997" s="9"/>
      <c r="BU5997" s="9"/>
      <c r="BX5997" s="9"/>
      <c r="BY5997" s="9"/>
      <c r="CB5997" s="9"/>
      <c r="CC5997" s="9"/>
      <c r="CF5997" s="9"/>
      <c r="CG5997" s="9"/>
      <c r="CJ5997" s="9"/>
      <c r="CK5997" s="9"/>
      <c r="CN5997" s="9"/>
      <c r="CO5997" s="9"/>
      <c r="CP5997" s="9"/>
      <c r="CQ5997" s="9"/>
      <c r="CR5997" s="9"/>
      <c r="CS5997" s="9"/>
      <c r="CT5997" s="9"/>
      <c r="CU5997" s="9"/>
      <c r="CV5997" s="9"/>
      <c r="CW5997" s="9"/>
      <c r="CX5997" s="9"/>
      <c r="CY5997" s="9"/>
      <c r="CZ5997" s="9"/>
      <c r="DA5997" s="9"/>
      <c r="DB5997" s="9"/>
      <c r="DC5997" s="9"/>
      <c r="DD5997" s="9"/>
      <c r="DE5997" s="9"/>
      <c r="DF5997" s="9"/>
      <c r="DG5997" s="9"/>
      <c r="DH5997" s="9"/>
      <c r="DI5997" s="9"/>
      <c r="DJ5997" s="9"/>
      <c r="DK5997" s="9"/>
      <c r="DL5997" s="9"/>
      <c r="DM5997" s="9"/>
      <c r="DN5997" s="9"/>
      <c r="DO5997" s="9"/>
      <c r="DP5997" s="9"/>
      <c r="DQ5997" s="9"/>
      <c r="DR5997" s="9"/>
      <c r="DS5997" s="9"/>
      <c r="DT5997" s="9"/>
      <c r="DU5997" s="9"/>
      <c r="DV5997" s="9"/>
      <c r="DW5997" s="9"/>
      <c r="DX5997" s="9"/>
      <c r="DY5997" s="9"/>
      <c r="DZ5997" s="9"/>
      <c r="EA5997" s="9"/>
    </row>
    <row r="5998" spans="2:131" ht="19.5" customHeight="1" x14ac:dyDescent="0.25">
      <c r="B5998" s="9"/>
      <c r="D5998" s="9"/>
      <c r="G5998" s="9"/>
      <c r="R5998" s="9"/>
      <c r="S5998" s="9"/>
      <c r="T5998" s="9"/>
      <c r="U5998" s="9"/>
      <c r="V5998" s="9"/>
      <c r="W5998" s="9"/>
      <c r="X5998" s="9"/>
      <c r="Y5998" s="9"/>
      <c r="Z5998" s="9"/>
      <c r="AA5998" s="9"/>
      <c r="AB5998" s="9"/>
      <c r="AC5998" s="9"/>
      <c r="AD5998" s="9"/>
      <c r="AE5998" s="9"/>
      <c r="AF5998" s="55"/>
      <c r="AG5998" s="55"/>
      <c r="AH5998" s="9"/>
      <c r="AI5998" s="9"/>
      <c r="AJ5998" s="9"/>
      <c r="AK5998" s="9"/>
      <c r="AL5998" s="9"/>
      <c r="AM5998" s="9"/>
      <c r="AN5998" s="9"/>
      <c r="AO5998" s="9"/>
      <c r="AP5998" s="9"/>
      <c r="AQ5998" s="9"/>
      <c r="AR5998" s="9"/>
      <c r="AS5998" s="9"/>
      <c r="AT5998" s="9"/>
      <c r="AU5998" s="9"/>
      <c r="AV5998" s="9"/>
      <c r="AW5998" s="9"/>
      <c r="AX5998" s="9"/>
      <c r="AY5998" s="9"/>
      <c r="AZ5998" s="9"/>
      <c r="BA5998" s="9"/>
      <c r="BB5998" s="9"/>
      <c r="BC5998" s="9"/>
      <c r="BD5998" s="9"/>
      <c r="BE5998" s="9"/>
      <c r="BF5998" s="9"/>
      <c r="BG5998" s="9"/>
      <c r="BH5998" s="9"/>
      <c r="BI5998" s="9"/>
      <c r="BJ5998" s="9"/>
      <c r="BK5998" s="9"/>
      <c r="BL5998" s="9"/>
      <c r="BM5998" s="9"/>
      <c r="BN5998" s="9"/>
      <c r="BO5998" s="9"/>
      <c r="BP5998" s="9"/>
      <c r="BQ5998" s="9"/>
      <c r="BT5998" s="9"/>
      <c r="BU5998" s="9"/>
      <c r="BX5998" s="9"/>
      <c r="BY5998" s="9"/>
      <c r="CB5998" s="9"/>
      <c r="CC5998" s="9"/>
      <c r="CF5998" s="9"/>
      <c r="CG5998" s="9"/>
      <c r="CJ5998" s="9"/>
      <c r="CK5998" s="9"/>
      <c r="CN5998" s="9"/>
      <c r="CO5998" s="9"/>
      <c r="CP5998" s="9"/>
      <c r="CQ5998" s="9"/>
      <c r="CR5998" s="9"/>
      <c r="CS5998" s="9"/>
      <c r="CT5998" s="9"/>
      <c r="CU5998" s="9"/>
      <c r="CV5998" s="9"/>
      <c r="CW5998" s="9"/>
      <c r="CX5998" s="9"/>
      <c r="CY5998" s="9"/>
      <c r="CZ5998" s="9"/>
      <c r="DA5998" s="9"/>
      <c r="DB5998" s="9"/>
      <c r="DC5998" s="9"/>
      <c r="DD5998" s="9"/>
      <c r="DE5998" s="9"/>
      <c r="DF5998" s="9"/>
      <c r="DG5998" s="9"/>
      <c r="DH5998" s="9"/>
      <c r="DI5998" s="9"/>
      <c r="DJ5998" s="9"/>
      <c r="DK5998" s="9"/>
      <c r="DL5998" s="9"/>
      <c r="DM5998" s="9"/>
      <c r="DN5998" s="9"/>
      <c r="DO5998" s="9"/>
      <c r="DP5998" s="9"/>
      <c r="DQ5998" s="9"/>
      <c r="DR5998" s="9"/>
      <c r="DS5998" s="9"/>
      <c r="DT5998" s="9"/>
      <c r="DU5998" s="9"/>
      <c r="DV5998" s="9"/>
      <c r="DW5998" s="9"/>
      <c r="DX5998" s="9"/>
      <c r="DY5998" s="9"/>
      <c r="DZ5998" s="9"/>
      <c r="EA5998" s="9"/>
    </row>
    <row r="5999" spans="2:131" ht="19.5" customHeight="1" x14ac:dyDescent="0.25">
      <c r="B5999" s="9"/>
      <c r="D5999" s="9"/>
      <c r="G5999" s="9"/>
      <c r="R5999" s="9"/>
      <c r="S5999" s="9"/>
      <c r="T5999" s="9"/>
      <c r="U5999" s="9"/>
      <c r="V5999" s="9"/>
      <c r="W5999" s="9"/>
      <c r="X5999" s="9"/>
      <c r="Y5999" s="9"/>
      <c r="Z5999" s="9"/>
      <c r="AA5999" s="9"/>
      <c r="AB5999" s="9"/>
      <c r="AC5999" s="9"/>
      <c r="AD5999" s="9"/>
      <c r="AE5999" s="9"/>
      <c r="AF5999" s="55"/>
      <c r="AG5999" s="55"/>
      <c r="AH5999" s="9"/>
      <c r="AI5999" s="9"/>
      <c r="AJ5999" s="9"/>
      <c r="AK5999" s="9"/>
      <c r="AL5999" s="9"/>
      <c r="AM5999" s="9"/>
      <c r="AN5999" s="9"/>
      <c r="AO5999" s="9"/>
      <c r="AP5999" s="9"/>
      <c r="AQ5999" s="9"/>
      <c r="AR5999" s="9"/>
      <c r="AS5999" s="9"/>
      <c r="AT5999" s="9"/>
      <c r="AU5999" s="9"/>
      <c r="AV5999" s="9"/>
      <c r="AW5999" s="9"/>
      <c r="AX5999" s="9"/>
      <c r="AY5999" s="9"/>
      <c r="AZ5999" s="9"/>
      <c r="BA5999" s="9"/>
      <c r="BB5999" s="9"/>
      <c r="BC5999" s="9"/>
      <c r="BD5999" s="9"/>
      <c r="BE5999" s="9"/>
      <c r="BF5999" s="9"/>
      <c r="BG5999" s="9"/>
      <c r="BH5999" s="9"/>
      <c r="BI5999" s="9"/>
      <c r="BJ5999" s="9"/>
      <c r="BK5999" s="9"/>
      <c r="BL5999" s="9"/>
      <c r="BM5999" s="9"/>
      <c r="BN5999" s="9"/>
      <c r="BO5999" s="9"/>
      <c r="BP5999" s="9"/>
      <c r="BQ5999" s="9"/>
      <c r="BT5999" s="9"/>
      <c r="BU5999" s="9"/>
      <c r="BX5999" s="9"/>
      <c r="BY5999" s="9"/>
      <c r="CB5999" s="9"/>
      <c r="CC5999" s="9"/>
      <c r="CF5999" s="9"/>
      <c r="CG5999" s="9"/>
      <c r="CJ5999" s="9"/>
      <c r="CK5999" s="9"/>
      <c r="CN5999" s="9"/>
      <c r="CO5999" s="9"/>
      <c r="CP5999" s="9"/>
      <c r="CQ5999" s="9"/>
      <c r="CR5999" s="9"/>
      <c r="CS5999" s="9"/>
      <c r="CT5999" s="9"/>
      <c r="CU5999" s="9"/>
      <c r="CV5999" s="9"/>
      <c r="CW5999" s="9"/>
      <c r="CX5999" s="9"/>
      <c r="CY5999" s="9"/>
      <c r="CZ5999" s="9"/>
      <c r="DA5999" s="9"/>
      <c r="DB5999" s="9"/>
      <c r="DC5999" s="9"/>
      <c r="DD5999" s="9"/>
      <c r="DE5999" s="9"/>
      <c r="DF5999" s="9"/>
      <c r="DG5999" s="9"/>
      <c r="DH5999" s="9"/>
      <c r="DI5999" s="9"/>
      <c r="DJ5999" s="9"/>
      <c r="DK5999" s="9"/>
      <c r="DL5999" s="9"/>
      <c r="DM5999" s="9"/>
      <c r="DN5999" s="9"/>
      <c r="DO5999" s="9"/>
      <c r="DP5999" s="9"/>
      <c r="DQ5999" s="9"/>
      <c r="DR5999" s="9"/>
      <c r="DS5999" s="9"/>
      <c r="DT5999" s="9"/>
      <c r="DU5999" s="9"/>
      <c r="DV5999" s="9"/>
      <c r="DW5999" s="9"/>
      <c r="DX5999" s="9"/>
      <c r="DY5999" s="9"/>
      <c r="DZ5999" s="9"/>
      <c r="EA5999" s="9"/>
    </row>
    <row r="6000" spans="2:131" ht="19.5" customHeight="1" x14ac:dyDescent="0.25">
      <c r="B6000" s="9"/>
      <c r="D6000" s="9"/>
      <c r="G6000" s="9"/>
      <c r="R6000" s="9"/>
      <c r="S6000" s="9"/>
      <c r="T6000" s="9"/>
      <c r="U6000" s="9"/>
      <c r="V6000" s="9"/>
      <c r="W6000" s="9"/>
      <c r="X6000" s="9"/>
      <c r="Y6000" s="9"/>
      <c r="Z6000" s="9"/>
      <c r="AA6000" s="9"/>
      <c r="AB6000" s="9"/>
      <c r="AC6000" s="9"/>
      <c r="AD6000" s="9"/>
      <c r="AE6000" s="9"/>
      <c r="AF6000" s="55"/>
      <c r="AG6000" s="55"/>
      <c r="AH6000" s="9"/>
      <c r="AI6000" s="9"/>
      <c r="AJ6000" s="9"/>
      <c r="AK6000" s="9"/>
      <c r="AL6000" s="9"/>
      <c r="AM6000" s="9"/>
      <c r="AN6000" s="9"/>
      <c r="AO6000" s="9"/>
      <c r="AP6000" s="9"/>
      <c r="AQ6000" s="9"/>
      <c r="AR6000" s="9"/>
      <c r="AS6000" s="9"/>
      <c r="AT6000" s="9"/>
      <c r="AU6000" s="9"/>
      <c r="AV6000" s="9"/>
      <c r="AW6000" s="9"/>
      <c r="AX6000" s="9"/>
      <c r="AY6000" s="9"/>
      <c r="AZ6000" s="9"/>
      <c r="BA6000" s="9"/>
      <c r="BB6000" s="9"/>
      <c r="BC6000" s="9"/>
      <c r="BD6000" s="9"/>
      <c r="BE6000" s="9"/>
      <c r="BF6000" s="9"/>
      <c r="BG6000" s="9"/>
      <c r="BH6000" s="9"/>
      <c r="BI6000" s="9"/>
      <c r="BJ6000" s="9"/>
      <c r="BK6000" s="9"/>
      <c r="BL6000" s="9"/>
      <c r="BM6000" s="9"/>
      <c r="BN6000" s="9"/>
      <c r="BO6000" s="9"/>
      <c r="BP6000" s="9"/>
      <c r="BQ6000" s="9"/>
      <c r="BT6000" s="9"/>
      <c r="BU6000" s="9"/>
      <c r="BX6000" s="9"/>
      <c r="BY6000" s="9"/>
      <c r="CB6000" s="9"/>
      <c r="CC6000" s="9"/>
      <c r="CF6000" s="9"/>
      <c r="CG6000" s="9"/>
      <c r="CJ6000" s="9"/>
      <c r="CK6000" s="9"/>
      <c r="CN6000" s="9"/>
      <c r="CO6000" s="9"/>
      <c r="CP6000" s="9"/>
      <c r="CQ6000" s="9"/>
      <c r="CR6000" s="9"/>
      <c r="CS6000" s="9"/>
      <c r="CT6000" s="9"/>
      <c r="CU6000" s="9"/>
      <c r="CV6000" s="9"/>
      <c r="CW6000" s="9"/>
      <c r="CX6000" s="9"/>
      <c r="CY6000" s="9"/>
      <c r="CZ6000" s="9"/>
      <c r="DA6000" s="9"/>
      <c r="DB6000" s="9"/>
      <c r="DC6000" s="9"/>
      <c r="DD6000" s="9"/>
      <c r="DE6000" s="9"/>
      <c r="DF6000" s="9"/>
      <c r="DG6000" s="9"/>
      <c r="DH6000" s="9"/>
      <c r="DI6000" s="9"/>
      <c r="DJ6000" s="9"/>
      <c r="DK6000" s="9"/>
      <c r="DL6000" s="9"/>
      <c r="DM6000" s="9"/>
      <c r="DN6000" s="9"/>
      <c r="DO6000" s="9"/>
      <c r="DP6000" s="9"/>
      <c r="DQ6000" s="9"/>
      <c r="DR6000" s="9"/>
      <c r="DS6000" s="9"/>
      <c r="DT6000" s="9"/>
      <c r="DU6000" s="9"/>
      <c r="DV6000" s="9"/>
      <c r="DW6000" s="9"/>
      <c r="DX6000" s="9"/>
      <c r="DY6000" s="9"/>
      <c r="DZ6000" s="9"/>
      <c r="EA6000" s="9"/>
    </row>
    <row r="6001" spans="2:131" ht="19.5" customHeight="1" x14ac:dyDescent="0.25">
      <c r="B6001" s="9"/>
      <c r="D6001" s="9"/>
      <c r="G6001" s="9"/>
      <c r="R6001" s="9"/>
      <c r="S6001" s="9"/>
      <c r="T6001" s="9"/>
      <c r="U6001" s="9"/>
      <c r="V6001" s="9"/>
      <c r="W6001" s="9"/>
      <c r="X6001" s="9"/>
      <c r="Y6001" s="9"/>
      <c r="Z6001" s="9"/>
      <c r="AA6001" s="9"/>
      <c r="AB6001" s="9"/>
      <c r="AC6001" s="9"/>
      <c r="AD6001" s="9"/>
      <c r="AE6001" s="9"/>
      <c r="AF6001" s="55"/>
      <c r="AG6001" s="55"/>
      <c r="AH6001" s="9"/>
      <c r="AI6001" s="9"/>
      <c r="AJ6001" s="9"/>
      <c r="AK6001" s="9"/>
      <c r="AL6001" s="9"/>
      <c r="AM6001" s="9"/>
      <c r="AN6001" s="9"/>
      <c r="AO6001" s="9"/>
      <c r="AP6001" s="9"/>
      <c r="AQ6001" s="9"/>
      <c r="AR6001" s="9"/>
      <c r="AS6001" s="9"/>
      <c r="AT6001" s="9"/>
      <c r="AU6001" s="9"/>
      <c r="AV6001" s="9"/>
      <c r="AW6001" s="9"/>
      <c r="AX6001" s="9"/>
      <c r="AY6001" s="9"/>
      <c r="AZ6001" s="9"/>
      <c r="BA6001" s="9"/>
      <c r="BB6001" s="9"/>
      <c r="BC6001" s="9"/>
      <c r="BD6001" s="9"/>
      <c r="BE6001" s="9"/>
      <c r="BF6001" s="9"/>
      <c r="BG6001" s="9"/>
      <c r="BH6001" s="9"/>
      <c r="BI6001" s="9"/>
      <c r="BJ6001" s="9"/>
      <c r="BK6001" s="9"/>
      <c r="BL6001" s="9"/>
      <c r="BM6001" s="9"/>
      <c r="BN6001" s="9"/>
      <c r="BO6001" s="9"/>
      <c r="BP6001" s="9"/>
      <c r="BQ6001" s="9"/>
      <c r="BT6001" s="9"/>
      <c r="BU6001" s="9"/>
      <c r="BX6001" s="9"/>
      <c r="BY6001" s="9"/>
      <c r="CB6001" s="9"/>
      <c r="CC6001" s="9"/>
      <c r="CF6001" s="9"/>
      <c r="CG6001" s="9"/>
      <c r="CJ6001" s="9"/>
      <c r="CK6001" s="9"/>
      <c r="CN6001" s="9"/>
      <c r="CO6001" s="9"/>
      <c r="CP6001" s="9"/>
      <c r="CQ6001" s="9"/>
      <c r="CR6001" s="9"/>
      <c r="CS6001" s="9"/>
      <c r="CT6001" s="9"/>
      <c r="CU6001" s="9"/>
      <c r="CV6001" s="9"/>
      <c r="CW6001" s="9"/>
      <c r="CX6001" s="9"/>
      <c r="CY6001" s="9"/>
      <c r="CZ6001" s="9"/>
      <c r="DA6001" s="9"/>
      <c r="DB6001" s="9"/>
      <c r="DC6001" s="9"/>
      <c r="DD6001" s="9"/>
      <c r="DE6001" s="9"/>
      <c r="DF6001" s="9"/>
      <c r="DG6001" s="9"/>
      <c r="DH6001" s="9"/>
      <c r="DI6001" s="9"/>
      <c r="DJ6001" s="9"/>
      <c r="DK6001" s="9"/>
      <c r="DL6001" s="9"/>
      <c r="DM6001" s="9"/>
      <c r="DN6001" s="9"/>
      <c r="DO6001" s="9"/>
      <c r="DP6001" s="9"/>
      <c r="DQ6001" s="9"/>
      <c r="DR6001" s="9"/>
      <c r="DS6001" s="9"/>
      <c r="DT6001" s="9"/>
      <c r="DU6001" s="9"/>
      <c r="DV6001" s="9"/>
      <c r="DW6001" s="9"/>
      <c r="DX6001" s="9"/>
      <c r="DY6001" s="9"/>
      <c r="DZ6001" s="9"/>
      <c r="EA6001" s="9"/>
    </row>
    <row r="6002" spans="2:131" ht="19.5" customHeight="1" x14ac:dyDescent="0.25">
      <c r="B6002" s="9"/>
      <c r="D6002" s="9"/>
      <c r="G6002" s="9"/>
      <c r="R6002" s="9"/>
      <c r="S6002" s="9"/>
      <c r="T6002" s="9"/>
      <c r="U6002" s="9"/>
      <c r="V6002" s="9"/>
      <c r="W6002" s="9"/>
      <c r="X6002" s="9"/>
      <c r="Y6002" s="9"/>
      <c r="Z6002" s="9"/>
      <c r="AA6002" s="9"/>
      <c r="AB6002" s="9"/>
      <c r="AC6002" s="9"/>
      <c r="AD6002" s="9"/>
      <c r="AE6002" s="9"/>
      <c r="AF6002" s="55"/>
      <c r="AG6002" s="55"/>
      <c r="AH6002" s="9"/>
      <c r="AI6002" s="9"/>
      <c r="AJ6002" s="9"/>
      <c r="AK6002" s="9"/>
      <c r="AL6002" s="9"/>
      <c r="AM6002" s="9"/>
      <c r="AN6002" s="9"/>
      <c r="AO6002" s="9"/>
      <c r="AP6002" s="9"/>
      <c r="AQ6002" s="9"/>
      <c r="AR6002" s="9"/>
      <c r="AS6002" s="9"/>
      <c r="AT6002" s="9"/>
      <c r="AU6002" s="9"/>
      <c r="AV6002" s="9"/>
      <c r="AW6002" s="9"/>
      <c r="AX6002" s="9"/>
      <c r="AY6002" s="9"/>
      <c r="AZ6002" s="9"/>
      <c r="BA6002" s="9"/>
      <c r="BB6002" s="9"/>
      <c r="BC6002" s="9"/>
      <c r="BD6002" s="9"/>
      <c r="BE6002" s="9"/>
      <c r="BF6002" s="9"/>
      <c r="BG6002" s="9"/>
      <c r="BH6002" s="9"/>
      <c r="BI6002" s="9"/>
      <c r="BJ6002" s="9"/>
      <c r="BK6002" s="9"/>
      <c r="BL6002" s="9"/>
      <c r="BM6002" s="9"/>
      <c r="BN6002" s="9"/>
      <c r="BO6002" s="9"/>
      <c r="BP6002" s="9"/>
      <c r="BQ6002" s="9"/>
      <c r="BT6002" s="9"/>
      <c r="BU6002" s="9"/>
      <c r="BX6002" s="9"/>
      <c r="BY6002" s="9"/>
      <c r="CB6002" s="9"/>
      <c r="CC6002" s="9"/>
      <c r="CF6002" s="9"/>
      <c r="CG6002" s="9"/>
      <c r="CJ6002" s="9"/>
      <c r="CK6002" s="9"/>
      <c r="CN6002" s="9"/>
      <c r="CO6002" s="9"/>
      <c r="CP6002" s="9"/>
      <c r="CQ6002" s="9"/>
      <c r="CR6002" s="9"/>
      <c r="CS6002" s="9"/>
      <c r="CT6002" s="9"/>
      <c r="CU6002" s="9"/>
      <c r="CV6002" s="9"/>
      <c r="CW6002" s="9"/>
      <c r="CX6002" s="9"/>
      <c r="CY6002" s="9"/>
      <c r="CZ6002" s="9"/>
      <c r="DA6002" s="9"/>
      <c r="DB6002" s="9"/>
      <c r="DC6002" s="9"/>
      <c r="DD6002" s="9"/>
      <c r="DE6002" s="9"/>
      <c r="DF6002" s="9"/>
      <c r="DG6002" s="9"/>
      <c r="DH6002" s="9"/>
      <c r="DI6002" s="9"/>
      <c r="DJ6002" s="9"/>
      <c r="DK6002" s="9"/>
      <c r="DL6002" s="9"/>
      <c r="DM6002" s="9"/>
      <c r="DN6002" s="9"/>
      <c r="DO6002" s="9"/>
      <c r="DP6002" s="9"/>
      <c r="DQ6002" s="9"/>
      <c r="DR6002" s="9"/>
      <c r="DS6002" s="9"/>
      <c r="DT6002" s="9"/>
      <c r="DU6002" s="9"/>
      <c r="DV6002" s="9"/>
      <c r="DW6002" s="9"/>
      <c r="DX6002" s="9"/>
      <c r="DY6002" s="9"/>
      <c r="DZ6002" s="9"/>
      <c r="EA6002" s="9"/>
    </row>
    <row r="6003" spans="2:131" ht="19.5" customHeight="1" x14ac:dyDescent="0.25">
      <c r="B6003" s="9"/>
      <c r="D6003" s="9"/>
      <c r="G6003" s="9"/>
      <c r="R6003" s="9"/>
      <c r="S6003" s="9"/>
      <c r="T6003" s="9"/>
      <c r="U6003" s="9"/>
      <c r="V6003" s="9"/>
      <c r="W6003" s="9"/>
      <c r="X6003" s="9"/>
      <c r="Y6003" s="9"/>
      <c r="Z6003" s="9"/>
      <c r="AA6003" s="9"/>
      <c r="AB6003" s="9"/>
      <c r="AC6003" s="9"/>
      <c r="AD6003" s="9"/>
      <c r="AE6003" s="9"/>
      <c r="AF6003" s="55"/>
      <c r="AG6003" s="55"/>
      <c r="AH6003" s="9"/>
      <c r="AI6003" s="9"/>
      <c r="AJ6003" s="9"/>
      <c r="AK6003" s="9"/>
      <c r="AL6003" s="9"/>
      <c r="AM6003" s="9"/>
      <c r="AN6003" s="9"/>
      <c r="AO6003" s="9"/>
      <c r="AP6003" s="9"/>
      <c r="AQ6003" s="9"/>
      <c r="AR6003" s="9"/>
      <c r="AS6003" s="9"/>
      <c r="AT6003" s="9"/>
      <c r="AU6003" s="9"/>
      <c r="AV6003" s="9"/>
      <c r="AW6003" s="9"/>
      <c r="AX6003" s="9"/>
      <c r="AY6003" s="9"/>
      <c r="AZ6003" s="9"/>
      <c r="BA6003" s="9"/>
      <c r="BB6003" s="9"/>
      <c r="BC6003" s="9"/>
      <c r="BD6003" s="9"/>
      <c r="BE6003" s="9"/>
      <c r="BF6003" s="9"/>
      <c r="BG6003" s="9"/>
      <c r="BH6003" s="9"/>
      <c r="BI6003" s="9"/>
      <c r="BJ6003" s="9"/>
      <c r="BK6003" s="9"/>
      <c r="BL6003" s="9"/>
      <c r="BM6003" s="9"/>
      <c r="BN6003" s="9"/>
      <c r="BO6003" s="9"/>
      <c r="BP6003" s="9"/>
      <c r="BQ6003" s="9"/>
      <c r="BT6003" s="9"/>
      <c r="BU6003" s="9"/>
      <c r="BX6003" s="9"/>
      <c r="BY6003" s="9"/>
      <c r="CB6003" s="9"/>
      <c r="CC6003" s="9"/>
      <c r="CF6003" s="9"/>
      <c r="CG6003" s="9"/>
      <c r="CJ6003" s="9"/>
      <c r="CK6003" s="9"/>
      <c r="CN6003" s="9"/>
      <c r="CO6003" s="9"/>
      <c r="CP6003" s="9"/>
      <c r="CQ6003" s="9"/>
      <c r="CR6003" s="9"/>
      <c r="CS6003" s="9"/>
      <c r="CT6003" s="9"/>
      <c r="CU6003" s="9"/>
      <c r="CV6003" s="9"/>
      <c r="CW6003" s="9"/>
      <c r="CX6003" s="9"/>
      <c r="CY6003" s="9"/>
      <c r="CZ6003" s="9"/>
      <c r="DA6003" s="9"/>
      <c r="DB6003" s="9"/>
      <c r="DC6003" s="9"/>
      <c r="DD6003" s="9"/>
      <c r="DE6003" s="9"/>
      <c r="DF6003" s="9"/>
      <c r="DG6003" s="9"/>
      <c r="DH6003" s="9"/>
      <c r="DI6003" s="9"/>
      <c r="DJ6003" s="9"/>
      <c r="DK6003" s="9"/>
      <c r="DL6003" s="9"/>
      <c r="DM6003" s="9"/>
      <c r="DN6003" s="9"/>
      <c r="DO6003" s="9"/>
      <c r="DP6003" s="9"/>
      <c r="DQ6003" s="9"/>
      <c r="DR6003" s="9"/>
      <c r="DS6003" s="9"/>
      <c r="DT6003" s="9"/>
      <c r="DU6003" s="9"/>
      <c r="DV6003" s="9"/>
      <c r="DW6003" s="9"/>
      <c r="DX6003" s="9"/>
      <c r="DY6003" s="9"/>
      <c r="DZ6003" s="9"/>
      <c r="EA6003" s="9"/>
    </row>
    <row r="6004" spans="2:131" ht="19.5" customHeight="1" x14ac:dyDescent="0.25">
      <c r="B6004" s="9"/>
      <c r="D6004" s="9"/>
      <c r="G6004" s="9"/>
      <c r="R6004" s="9"/>
      <c r="S6004" s="9"/>
      <c r="T6004" s="9"/>
      <c r="U6004" s="9"/>
      <c r="V6004" s="9"/>
      <c r="W6004" s="9"/>
      <c r="X6004" s="9"/>
      <c r="Y6004" s="9"/>
      <c r="Z6004" s="9"/>
      <c r="AA6004" s="9"/>
      <c r="AB6004" s="9"/>
      <c r="AC6004" s="9"/>
      <c r="AD6004" s="9"/>
      <c r="AE6004" s="9"/>
      <c r="AF6004" s="55"/>
      <c r="AG6004" s="55"/>
      <c r="AH6004" s="9"/>
      <c r="AI6004" s="9"/>
      <c r="AJ6004" s="9"/>
      <c r="AK6004" s="9"/>
      <c r="AL6004" s="9"/>
      <c r="AM6004" s="9"/>
      <c r="AN6004" s="9"/>
      <c r="AO6004" s="9"/>
      <c r="AP6004" s="9"/>
      <c r="AQ6004" s="9"/>
      <c r="AR6004" s="9"/>
      <c r="AS6004" s="9"/>
      <c r="AT6004" s="9"/>
      <c r="AU6004" s="9"/>
      <c r="AV6004" s="9"/>
      <c r="AW6004" s="9"/>
      <c r="AX6004" s="9"/>
      <c r="AY6004" s="9"/>
      <c r="AZ6004" s="9"/>
      <c r="BA6004" s="9"/>
      <c r="BB6004" s="9"/>
      <c r="BC6004" s="9"/>
      <c r="BD6004" s="9"/>
      <c r="BE6004" s="9"/>
      <c r="BF6004" s="9"/>
      <c r="BG6004" s="9"/>
      <c r="BH6004" s="9"/>
      <c r="BI6004" s="9"/>
      <c r="BJ6004" s="9"/>
      <c r="BK6004" s="9"/>
      <c r="BL6004" s="9"/>
      <c r="BM6004" s="9"/>
      <c r="BN6004" s="9"/>
      <c r="BO6004" s="9"/>
      <c r="BP6004" s="9"/>
      <c r="BQ6004" s="9"/>
      <c r="BT6004" s="9"/>
      <c r="BU6004" s="9"/>
      <c r="BX6004" s="9"/>
      <c r="BY6004" s="9"/>
      <c r="CB6004" s="9"/>
      <c r="CC6004" s="9"/>
      <c r="CF6004" s="9"/>
      <c r="CG6004" s="9"/>
      <c r="CJ6004" s="9"/>
      <c r="CK6004" s="9"/>
      <c r="CN6004" s="9"/>
      <c r="CO6004" s="9"/>
      <c r="CP6004" s="9"/>
      <c r="CQ6004" s="9"/>
      <c r="CR6004" s="9"/>
      <c r="CS6004" s="9"/>
      <c r="CT6004" s="9"/>
      <c r="CU6004" s="9"/>
      <c r="CV6004" s="9"/>
      <c r="CW6004" s="9"/>
      <c r="CX6004" s="9"/>
      <c r="CY6004" s="9"/>
      <c r="CZ6004" s="9"/>
      <c r="DA6004" s="9"/>
      <c r="DB6004" s="9"/>
      <c r="DC6004" s="9"/>
      <c r="DD6004" s="9"/>
      <c r="DE6004" s="9"/>
      <c r="DF6004" s="9"/>
      <c r="DG6004" s="9"/>
      <c r="DH6004" s="9"/>
      <c r="DI6004" s="9"/>
      <c r="DJ6004" s="9"/>
      <c r="DK6004" s="9"/>
      <c r="DL6004" s="9"/>
      <c r="DM6004" s="9"/>
      <c r="DN6004" s="9"/>
      <c r="DO6004" s="9"/>
      <c r="DP6004" s="9"/>
      <c r="DQ6004" s="9"/>
      <c r="DR6004" s="9"/>
      <c r="DS6004" s="9"/>
      <c r="DT6004" s="9"/>
      <c r="DU6004" s="9"/>
      <c r="DV6004" s="9"/>
      <c r="DW6004" s="9"/>
      <c r="DX6004" s="9"/>
      <c r="DY6004" s="9"/>
      <c r="DZ6004" s="9"/>
      <c r="EA6004" s="9"/>
    </row>
    <row r="6005" spans="2:131" ht="19.5" customHeight="1" x14ac:dyDescent="0.25">
      <c r="B6005" s="9"/>
      <c r="D6005" s="9"/>
      <c r="G6005" s="9"/>
      <c r="R6005" s="9"/>
      <c r="S6005" s="9"/>
      <c r="T6005" s="9"/>
      <c r="U6005" s="9"/>
      <c r="V6005" s="9"/>
      <c r="W6005" s="9"/>
      <c r="X6005" s="9"/>
      <c r="Y6005" s="9"/>
      <c r="Z6005" s="9"/>
      <c r="AA6005" s="9"/>
      <c r="AB6005" s="9"/>
      <c r="AC6005" s="9"/>
      <c r="AD6005" s="9"/>
      <c r="AE6005" s="9"/>
      <c r="AF6005" s="55"/>
      <c r="AG6005" s="55"/>
      <c r="AH6005" s="9"/>
      <c r="AI6005" s="9"/>
      <c r="AJ6005" s="9"/>
      <c r="AK6005" s="9"/>
      <c r="AL6005" s="9"/>
      <c r="AM6005" s="9"/>
      <c r="AN6005" s="9"/>
      <c r="AO6005" s="9"/>
      <c r="AP6005" s="9"/>
      <c r="AQ6005" s="9"/>
      <c r="AR6005" s="9"/>
      <c r="AS6005" s="9"/>
      <c r="AT6005" s="9"/>
      <c r="AU6005" s="9"/>
      <c r="AV6005" s="9"/>
      <c r="AW6005" s="9"/>
      <c r="AX6005" s="9"/>
      <c r="AY6005" s="9"/>
      <c r="AZ6005" s="9"/>
      <c r="BA6005" s="9"/>
      <c r="BB6005" s="9"/>
      <c r="BC6005" s="9"/>
      <c r="BD6005" s="9"/>
      <c r="BE6005" s="9"/>
      <c r="BF6005" s="9"/>
      <c r="BG6005" s="9"/>
      <c r="BH6005" s="9"/>
      <c r="BI6005" s="9"/>
      <c r="BJ6005" s="9"/>
      <c r="BK6005" s="9"/>
      <c r="BL6005" s="9"/>
      <c r="BM6005" s="9"/>
      <c r="BN6005" s="9"/>
      <c r="BO6005" s="9"/>
      <c r="BP6005" s="9"/>
      <c r="BQ6005" s="9"/>
      <c r="BT6005" s="9"/>
      <c r="BU6005" s="9"/>
      <c r="BX6005" s="9"/>
      <c r="BY6005" s="9"/>
      <c r="CB6005" s="9"/>
      <c r="CC6005" s="9"/>
      <c r="CF6005" s="9"/>
      <c r="CG6005" s="9"/>
      <c r="CJ6005" s="9"/>
      <c r="CK6005" s="9"/>
      <c r="CN6005" s="9"/>
      <c r="CO6005" s="9"/>
      <c r="CP6005" s="9"/>
      <c r="CQ6005" s="9"/>
      <c r="CR6005" s="9"/>
      <c r="CS6005" s="9"/>
      <c r="CT6005" s="9"/>
      <c r="CU6005" s="9"/>
      <c r="CV6005" s="9"/>
      <c r="CW6005" s="9"/>
      <c r="CX6005" s="9"/>
      <c r="CY6005" s="9"/>
      <c r="CZ6005" s="9"/>
      <c r="DA6005" s="9"/>
      <c r="DB6005" s="9"/>
      <c r="DC6005" s="9"/>
      <c r="DD6005" s="9"/>
      <c r="DE6005" s="9"/>
      <c r="DF6005" s="9"/>
      <c r="DG6005" s="9"/>
      <c r="DH6005" s="9"/>
      <c r="DI6005" s="9"/>
      <c r="DJ6005" s="9"/>
      <c r="DK6005" s="9"/>
      <c r="DL6005" s="9"/>
      <c r="DM6005" s="9"/>
      <c r="DN6005" s="9"/>
      <c r="DO6005" s="9"/>
      <c r="DP6005" s="9"/>
      <c r="DQ6005" s="9"/>
      <c r="DR6005" s="9"/>
      <c r="DS6005" s="9"/>
      <c r="DT6005" s="9"/>
      <c r="DU6005" s="9"/>
      <c r="DV6005" s="9"/>
      <c r="DW6005" s="9"/>
      <c r="DX6005" s="9"/>
      <c r="DY6005" s="9"/>
      <c r="DZ6005" s="9"/>
      <c r="EA6005" s="9"/>
    </row>
    <row r="6006" spans="2:131" ht="19.5" customHeight="1" x14ac:dyDescent="0.25">
      <c r="B6006" s="9"/>
      <c r="D6006" s="9"/>
      <c r="G6006" s="9"/>
      <c r="R6006" s="9"/>
      <c r="S6006" s="9"/>
      <c r="T6006" s="9"/>
      <c r="U6006" s="9"/>
      <c r="V6006" s="9"/>
      <c r="W6006" s="9"/>
      <c r="X6006" s="9"/>
      <c r="Y6006" s="9"/>
      <c r="Z6006" s="9"/>
      <c r="AA6006" s="9"/>
      <c r="AB6006" s="9"/>
      <c r="AC6006" s="9"/>
      <c r="AD6006" s="9"/>
      <c r="AE6006" s="9"/>
      <c r="AF6006" s="55"/>
      <c r="AG6006" s="55"/>
      <c r="AH6006" s="9"/>
      <c r="AI6006" s="9"/>
      <c r="AJ6006" s="9"/>
      <c r="AK6006" s="9"/>
      <c r="AL6006" s="9"/>
      <c r="AM6006" s="9"/>
      <c r="AN6006" s="9"/>
      <c r="AO6006" s="9"/>
      <c r="AP6006" s="9"/>
      <c r="AQ6006" s="9"/>
      <c r="AR6006" s="9"/>
      <c r="AS6006" s="9"/>
      <c r="AT6006" s="9"/>
      <c r="AU6006" s="9"/>
      <c r="AV6006" s="9"/>
      <c r="AW6006" s="9"/>
      <c r="AX6006" s="9"/>
      <c r="AY6006" s="9"/>
      <c r="AZ6006" s="9"/>
      <c r="BA6006" s="9"/>
      <c r="BB6006" s="9"/>
      <c r="BC6006" s="9"/>
      <c r="BD6006" s="9"/>
      <c r="BE6006" s="9"/>
      <c r="BF6006" s="9"/>
      <c r="BG6006" s="9"/>
      <c r="BH6006" s="9"/>
      <c r="BI6006" s="9"/>
      <c r="BJ6006" s="9"/>
      <c r="BK6006" s="9"/>
      <c r="BL6006" s="9"/>
      <c r="BM6006" s="9"/>
      <c r="BN6006" s="9"/>
      <c r="BO6006" s="9"/>
      <c r="BP6006" s="9"/>
      <c r="BQ6006" s="9"/>
      <c r="BT6006" s="9"/>
      <c r="BU6006" s="9"/>
      <c r="BX6006" s="9"/>
      <c r="BY6006" s="9"/>
      <c r="CB6006" s="9"/>
      <c r="CC6006" s="9"/>
      <c r="CF6006" s="9"/>
      <c r="CG6006" s="9"/>
      <c r="CJ6006" s="9"/>
      <c r="CK6006" s="9"/>
      <c r="CN6006" s="9"/>
      <c r="CO6006" s="9"/>
      <c r="CP6006" s="9"/>
      <c r="CQ6006" s="9"/>
      <c r="CR6006" s="9"/>
      <c r="CS6006" s="9"/>
      <c r="CT6006" s="9"/>
      <c r="CU6006" s="9"/>
      <c r="CV6006" s="9"/>
      <c r="CW6006" s="9"/>
      <c r="CX6006" s="9"/>
      <c r="CY6006" s="9"/>
      <c r="CZ6006" s="9"/>
      <c r="DA6006" s="9"/>
      <c r="DB6006" s="9"/>
      <c r="DC6006" s="9"/>
      <c r="DD6006" s="9"/>
      <c r="DE6006" s="9"/>
      <c r="DF6006" s="9"/>
      <c r="DG6006" s="9"/>
      <c r="DH6006" s="9"/>
      <c r="DI6006" s="9"/>
      <c r="DJ6006" s="9"/>
      <c r="DK6006" s="9"/>
      <c r="DL6006" s="9"/>
      <c r="DM6006" s="9"/>
      <c r="DN6006" s="9"/>
      <c r="DO6006" s="9"/>
      <c r="DP6006" s="9"/>
      <c r="DQ6006" s="9"/>
      <c r="DR6006" s="9"/>
      <c r="DS6006" s="9"/>
      <c r="DT6006" s="9"/>
      <c r="DU6006" s="9"/>
      <c r="DV6006" s="9"/>
      <c r="DW6006" s="9"/>
      <c r="DX6006" s="9"/>
      <c r="DY6006" s="9"/>
      <c r="DZ6006" s="9"/>
      <c r="EA6006" s="9"/>
    </row>
    <row r="6007" spans="2:131" ht="19.5" customHeight="1" x14ac:dyDescent="0.25">
      <c r="B6007" s="9"/>
      <c r="D6007" s="9"/>
      <c r="G6007" s="9"/>
      <c r="R6007" s="9"/>
      <c r="S6007" s="9"/>
      <c r="T6007" s="9"/>
      <c r="U6007" s="9"/>
      <c r="V6007" s="9"/>
      <c r="W6007" s="9"/>
      <c r="X6007" s="9"/>
      <c r="Y6007" s="9"/>
      <c r="Z6007" s="9"/>
      <c r="AA6007" s="9"/>
      <c r="AB6007" s="9"/>
      <c r="AC6007" s="9"/>
      <c r="AD6007" s="9"/>
      <c r="AE6007" s="9"/>
      <c r="AF6007" s="55"/>
      <c r="AG6007" s="55"/>
      <c r="AH6007" s="9"/>
      <c r="AI6007" s="9"/>
      <c r="AJ6007" s="9"/>
      <c r="AK6007" s="9"/>
      <c r="AL6007" s="9"/>
      <c r="AM6007" s="9"/>
      <c r="AN6007" s="9"/>
      <c r="AO6007" s="9"/>
      <c r="AP6007" s="9"/>
      <c r="AQ6007" s="9"/>
      <c r="AR6007" s="9"/>
      <c r="AS6007" s="9"/>
      <c r="AT6007" s="9"/>
      <c r="AU6007" s="9"/>
      <c r="AV6007" s="9"/>
      <c r="AW6007" s="9"/>
      <c r="AX6007" s="9"/>
      <c r="AY6007" s="9"/>
      <c r="AZ6007" s="9"/>
      <c r="BA6007" s="9"/>
      <c r="BB6007" s="9"/>
      <c r="BC6007" s="9"/>
      <c r="BD6007" s="9"/>
      <c r="BE6007" s="9"/>
      <c r="BF6007" s="9"/>
      <c r="BG6007" s="9"/>
      <c r="BH6007" s="9"/>
      <c r="BI6007" s="9"/>
      <c r="BJ6007" s="9"/>
      <c r="BK6007" s="9"/>
      <c r="BL6007" s="9"/>
      <c r="BM6007" s="9"/>
      <c r="BN6007" s="9"/>
      <c r="BO6007" s="9"/>
      <c r="BP6007" s="9"/>
      <c r="BQ6007" s="9"/>
      <c r="BT6007" s="9"/>
      <c r="BU6007" s="9"/>
      <c r="BX6007" s="9"/>
      <c r="BY6007" s="9"/>
      <c r="CB6007" s="9"/>
      <c r="CC6007" s="9"/>
      <c r="CF6007" s="9"/>
      <c r="CG6007" s="9"/>
      <c r="CJ6007" s="9"/>
      <c r="CK6007" s="9"/>
      <c r="CN6007" s="9"/>
      <c r="CO6007" s="9"/>
      <c r="CP6007" s="9"/>
      <c r="CQ6007" s="9"/>
      <c r="CR6007" s="9"/>
      <c r="CS6007" s="9"/>
      <c r="CT6007" s="9"/>
      <c r="CU6007" s="9"/>
      <c r="CV6007" s="9"/>
      <c r="CW6007" s="9"/>
      <c r="CX6007" s="9"/>
      <c r="CY6007" s="9"/>
      <c r="CZ6007" s="9"/>
      <c r="DA6007" s="9"/>
      <c r="DB6007" s="9"/>
      <c r="DC6007" s="9"/>
      <c r="DD6007" s="9"/>
      <c r="DE6007" s="9"/>
      <c r="DF6007" s="9"/>
      <c r="DG6007" s="9"/>
      <c r="DH6007" s="9"/>
      <c r="DI6007" s="9"/>
      <c r="DJ6007" s="9"/>
      <c r="DK6007" s="9"/>
      <c r="DL6007" s="9"/>
      <c r="DM6007" s="9"/>
      <c r="DN6007" s="9"/>
      <c r="DO6007" s="9"/>
      <c r="DP6007" s="9"/>
      <c r="DQ6007" s="9"/>
      <c r="DR6007" s="9"/>
      <c r="DS6007" s="9"/>
      <c r="DT6007" s="9"/>
      <c r="DU6007" s="9"/>
      <c r="DV6007" s="9"/>
      <c r="DW6007" s="9"/>
      <c r="DX6007" s="9"/>
      <c r="DY6007" s="9"/>
      <c r="DZ6007" s="9"/>
      <c r="EA6007" s="9"/>
    </row>
    <row r="6008" spans="2:131" ht="19.5" customHeight="1" x14ac:dyDescent="0.25">
      <c r="B6008" s="9"/>
      <c r="D6008" s="9"/>
      <c r="G6008" s="9"/>
      <c r="R6008" s="9"/>
      <c r="S6008" s="9"/>
      <c r="T6008" s="9"/>
      <c r="U6008" s="9"/>
      <c r="V6008" s="9"/>
      <c r="W6008" s="9"/>
      <c r="X6008" s="9"/>
      <c r="Y6008" s="9"/>
      <c r="Z6008" s="9"/>
      <c r="AA6008" s="9"/>
      <c r="AB6008" s="9"/>
      <c r="AC6008" s="9"/>
      <c r="AD6008" s="9"/>
      <c r="AE6008" s="9"/>
      <c r="AF6008" s="55"/>
      <c r="AG6008" s="55"/>
      <c r="AH6008" s="9"/>
      <c r="AI6008" s="9"/>
      <c r="AJ6008" s="9"/>
      <c r="AK6008" s="9"/>
      <c r="AL6008" s="9"/>
      <c r="AM6008" s="9"/>
      <c r="AN6008" s="9"/>
      <c r="AO6008" s="9"/>
      <c r="AP6008" s="9"/>
      <c r="AQ6008" s="9"/>
      <c r="AR6008" s="9"/>
      <c r="AS6008" s="9"/>
      <c r="AT6008" s="9"/>
      <c r="AU6008" s="9"/>
      <c r="AV6008" s="9"/>
      <c r="AW6008" s="9"/>
      <c r="AX6008" s="9"/>
      <c r="AY6008" s="9"/>
      <c r="AZ6008" s="9"/>
      <c r="BA6008" s="9"/>
      <c r="BB6008" s="9"/>
      <c r="BC6008" s="9"/>
      <c r="BD6008" s="9"/>
      <c r="BE6008" s="9"/>
      <c r="BF6008" s="9"/>
      <c r="BG6008" s="9"/>
      <c r="BH6008" s="9"/>
      <c r="BI6008" s="9"/>
      <c r="BJ6008" s="9"/>
      <c r="BK6008" s="9"/>
      <c r="BL6008" s="9"/>
      <c r="BM6008" s="9"/>
      <c r="BN6008" s="9"/>
      <c r="BO6008" s="9"/>
      <c r="BP6008" s="9"/>
      <c r="BQ6008" s="9"/>
      <c r="BT6008" s="9"/>
      <c r="BU6008" s="9"/>
      <c r="BX6008" s="9"/>
      <c r="BY6008" s="9"/>
      <c r="CB6008" s="9"/>
      <c r="CC6008" s="9"/>
      <c r="CF6008" s="9"/>
      <c r="CG6008" s="9"/>
      <c r="CJ6008" s="9"/>
      <c r="CK6008" s="9"/>
      <c r="CN6008" s="9"/>
      <c r="CO6008" s="9"/>
      <c r="CP6008" s="9"/>
      <c r="CQ6008" s="9"/>
      <c r="CR6008" s="9"/>
      <c r="CS6008" s="9"/>
      <c r="CT6008" s="9"/>
      <c r="CU6008" s="9"/>
      <c r="CV6008" s="9"/>
      <c r="CW6008" s="9"/>
      <c r="CX6008" s="9"/>
      <c r="CY6008" s="9"/>
      <c r="CZ6008" s="9"/>
      <c r="DA6008" s="9"/>
      <c r="DB6008" s="9"/>
      <c r="DC6008" s="9"/>
      <c r="DD6008" s="9"/>
      <c r="DE6008" s="9"/>
      <c r="DF6008" s="9"/>
      <c r="DG6008" s="9"/>
      <c r="DH6008" s="9"/>
      <c r="DI6008" s="9"/>
      <c r="DJ6008" s="9"/>
      <c r="DK6008" s="9"/>
      <c r="DL6008" s="9"/>
      <c r="DM6008" s="9"/>
      <c r="DN6008" s="9"/>
      <c r="DO6008" s="9"/>
      <c r="DP6008" s="9"/>
      <c r="DQ6008" s="9"/>
      <c r="DR6008" s="9"/>
      <c r="DS6008" s="9"/>
      <c r="DT6008" s="9"/>
      <c r="DU6008" s="9"/>
      <c r="DV6008" s="9"/>
      <c r="DW6008" s="9"/>
      <c r="DX6008" s="9"/>
      <c r="DY6008" s="9"/>
      <c r="DZ6008" s="9"/>
      <c r="EA6008" s="9"/>
    </row>
    <row r="6009" spans="2:131" ht="19.5" customHeight="1" x14ac:dyDescent="0.25">
      <c r="B6009" s="9"/>
      <c r="D6009" s="9"/>
      <c r="G6009" s="9"/>
      <c r="R6009" s="9"/>
      <c r="S6009" s="9"/>
      <c r="T6009" s="9"/>
      <c r="U6009" s="9"/>
      <c r="V6009" s="9"/>
      <c r="W6009" s="9"/>
      <c r="X6009" s="9"/>
      <c r="Y6009" s="9"/>
      <c r="Z6009" s="9"/>
      <c r="AA6009" s="9"/>
      <c r="AB6009" s="9"/>
      <c r="AC6009" s="9"/>
      <c r="AD6009" s="9"/>
      <c r="AE6009" s="9"/>
      <c r="AF6009" s="55"/>
      <c r="AG6009" s="55"/>
      <c r="AH6009" s="9"/>
      <c r="AI6009" s="9"/>
      <c r="AJ6009" s="9"/>
      <c r="AK6009" s="9"/>
      <c r="AL6009" s="9"/>
      <c r="AM6009" s="9"/>
      <c r="AN6009" s="9"/>
      <c r="AO6009" s="9"/>
      <c r="AP6009" s="9"/>
      <c r="AQ6009" s="9"/>
      <c r="AR6009" s="9"/>
      <c r="AS6009" s="9"/>
      <c r="AT6009" s="9"/>
      <c r="AU6009" s="9"/>
      <c r="AV6009" s="9"/>
      <c r="AW6009" s="9"/>
      <c r="AX6009" s="9"/>
      <c r="AY6009" s="9"/>
      <c r="AZ6009" s="9"/>
      <c r="BA6009" s="9"/>
      <c r="BB6009" s="9"/>
      <c r="BC6009" s="9"/>
      <c r="BD6009" s="9"/>
      <c r="BE6009" s="9"/>
      <c r="BF6009" s="9"/>
      <c r="BG6009" s="9"/>
      <c r="BH6009" s="9"/>
      <c r="BI6009" s="9"/>
      <c r="BJ6009" s="9"/>
      <c r="BK6009" s="9"/>
      <c r="BL6009" s="9"/>
      <c r="BM6009" s="9"/>
      <c r="BN6009" s="9"/>
      <c r="BO6009" s="9"/>
      <c r="BP6009" s="9"/>
      <c r="BQ6009" s="9"/>
      <c r="BT6009" s="9"/>
      <c r="BU6009" s="9"/>
      <c r="BX6009" s="9"/>
      <c r="BY6009" s="9"/>
      <c r="CB6009" s="9"/>
      <c r="CC6009" s="9"/>
      <c r="CF6009" s="9"/>
      <c r="CG6009" s="9"/>
      <c r="CJ6009" s="9"/>
      <c r="CK6009" s="9"/>
      <c r="CN6009" s="9"/>
      <c r="CO6009" s="9"/>
      <c r="CP6009" s="9"/>
      <c r="CQ6009" s="9"/>
      <c r="CR6009" s="9"/>
      <c r="CS6009" s="9"/>
      <c r="CT6009" s="9"/>
      <c r="CU6009" s="9"/>
      <c r="CV6009" s="9"/>
      <c r="CW6009" s="9"/>
      <c r="CX6009" s="9"/>
      <c r="CY6009" s="9"/>
      <c r="CZ6009" s="9"/>
      <c r="DA6009" s="9"/>
      <c r="DB6009" s="9"/>
      <c r="DC6009" s="9"/>
      <c r="DD6009" s="9"/>
      <c r="DE6009" s="9"/>
      <c r="DF6009" s="9"/>
      <c r="DG6009" s="9"/>
      <c r="DH6009" s="9"/>
      <c r="DI6009" s="9"/>
      <c r="DJ6009" s="9"/>
      <c r="DK6009" s="9"/>
      <c r="DL6009" s="9"/>
      <c r="DM6009" s="9"/>
      <c r="DN6009" s="9"/>
      <c r="DO6009" s="9"/>
      <c r="DP6009" s="9"/>
      <c r="DQ6009" s="9"/>
      <c r="DR6009" s="9"/>
      <c r="DS6009" s="9"/>
      <c r="DT6009" s="9"/>
      <c r="DU6009" s="9"/>
      <c r="DV6009" s="9"/>
      <c r="DW6009" s="9"/>
      <c r="DX6009" s="9"/>
      <c r="DY6009" s="9"/>
      <c r="DZ6009" s="9"/>
      <c r="EA6009" s="9"/>
    </row>
    <row r="6010" spans="2:131" ht="19.5" customHeight="1" x14ac:dyDescent="0.25">
      <c r="B6010" s="9"/>
      <c r="D6010" s="9"/>
      <c r="G6010" s="9"/>
      <c r="R6010" s="9"/>
      <c r="S6010" s="9"/>
      <c r="T6010" s="9"/>
      <c r="U6010" s="9"/>
      <c r="V6010" s="9"/>
      <c r="W6010" s="9"/>
      <c r="X6010" s="9"/>
      <c r="Y6010" s="9"/>
      <c r="Z6010" s="9"/>
      <c r="AA6010" s="9"/>
      <c r="AB6010" s="9"/>
      <c r="AC6010" s="9"/>
      <c r="AD6010" s="9"/>
      <c r="AE6010" s="9"/>
      <c r="AF6010" s="55"/>
      <c r="AG6010" s="55"/>
      <c r="AH6010" s="9"/>
      <c r="AI6010" s="9"/>
      <c r="AJ6010" s="9"/>
      <c r="AK6010" s="9"/>
      <c r="AL6010" s="9"/>
      <c r="AM6010" s="9"/>
      <c r="AN6010" s="9"/>
      <c r="AO6010" s="9"/>
      <c r="AP6010" s="9"/>
      <c r="AQ6010" s="9"/>
      <c r="AR6010" s="9"/>
      <c r="AS6010" s="9"/>
      <c r="AT6010" s="9"/>
      <c r="AU6010" s="9"/>
      <c r="AV6010" s="9"/>
      <c r="AW6010" s="9"/>
      <c r="AX6010" s="9"/>
      <c r="AY6010" s="9"/>
      <c r="AZ6010" s="9"/>
      <c r="BA6010" s="9"/>
      <c r="BB6010" s="9"/>
      <c r="BC6010" s="9"/>
      <c r="BD6010" s="9"/>
      <c r="BE6010" s="9"/>
      <c r="BF6010" s="9"/>
      <c r="BG6010" s="9"/>
      <c r="BH6010" s="9"/>
      <c r="BI6010" s="9"/>
      <c r="BJ6010" s="9"/>
      <c r="BK6010" s="9"/>
      <c r="BL6010" s="9"/>
      <c r="BM6010" s="9"/>
      <c r="BN6010" s="9"/>
      <c r="BO6010" s="9"/>
      <c r="BP6010" s="9"/>
      <c r="BQ6010" s="9"/>
      <c r="BT6010" s="9"/>
      <c r="BU6010" s="9"/>
      <c r="BX6010" s="9"/>
      <c r="BY6010" s="9"/>
      <c r="CB6010" s="9"/>
      <c r="CC6010" s="9"/>
      <c r="CF6010" s="9"/>
      <c r="CG6010" s="9"/>
      <c r="CJ6010" s="9"/>
      <c r="CK6010" s="9"/>
      <c r="CN6010" s="9"/>
      <c r="CO6010" s="9"/>
      <c r="CP6010" s="9"/>
      <c r="CQ6010" s="9"/>
      <c r="CR6010" s="9"/>
      <c r="CS6010" s="9"/>
      <c r="CT6010" s="9"/>
      <c r="CU6010" s="9"/>
      <c r="CV6010" s="9"/>
      <c r="CW6010" s="9"/>
      <c r="CX6010" s="9"/>
      <c r="CY6010" s="9"/>
      <c r="CZ6010" s="9"/>
      <c r="DA6010" s="9"/>
      <c r="DB6010" s="9"/>
      <c r="DC6010" s="9"/>
      <c r="DD6010" s="9"/>
      <c r="DE6010" s="9"/>
      <c r="DF6010" s="9"/>
      <c r="DG6010" s="9"/>
      <c r="DH6010" s="9"/>
      <c r="DI6010" s="9"/>
      <c r="DJ6010" s="9"/>
      <c r="DK6010" s="9"/>
      <c r="DL6010" s="9"/>
      <c r="DM6010" s="9"/>
      <c r="DN6010" s="9"/>
      <c r="DO6010" s="9"/>
      <c r="DP6010" s="9"/>
      <c r="DQ6010" s="9"/>
      <c r="DR6010" s="9"/>
      <c r="DS6010" s="9"/>
      <c r="DT6010" s="9"/>
      <c r="DU6010" s="9"/>
      <c r="DV6010" s="9"/>
      <c r="DW6010" s="9"/>
      <c r="DX6010" s="9"/>
      <c r="DY6010" s="9"/>
      <c r="DZ6010" s="9"/>
      <c r="EA6010" s="9"/>
    </row>
    <row r="6011" spans="2:131" ht="19.5" customHeight="1" x14ac:dyDescent="0.25">
      <c r="B6011" s="9"/>
      <c r="D6011" s="9"/>
      <c r="G6011" s="9"/>
      <c r="R6011" s="9"/>
      <c r="S6011" s="9"/>
      <c r="T6011" s="9"/>
      <c r="U6011" s="9"/>
      <c r="V6011" s="9"/>
      <c r="W6011" s="9"/>
      <c r="X6011" s="9"/>
      <c r="Y6011" s="9"/>
      <c r="Z6011" s="9"/>
      <c r="AA6011" s="9"/>
      <c r="AB6011" s="9"/>
      <c r="AC6011" s="9"/>
      <c r="AD6011" s="9"/>
      <c r="AE6011" s="9"/>
      <c r="AF6011" s="55"/>
      <c r="AG6011" s="55"/>
      <c r="AH6011" s="9"/>
      <c r="AI6011" s="9"/>
      <c r="AJ6011" s="9"/>
      <c r="AK6011" s="9"/>
      <c r="AL6011" s="9"/>
      <c r="AM6011" s="9"/>
      <c r="AN6011" s="9"/>
      <c r="AO6011" s="9"/>
      <c r="AP6011" s="9"/>
      <c r="AQ6011" s="9"/>
      <c r="AR6011" s="9"/>
      <c r="AS6011" s="9"/>
      <c r="AT6011" s="9"/>
      <c r="AU6011" s="9"/>
      <c r="AV6011" s="9"/>
      <c r="AW6011" s="9"/>
      <c r="AX6011" s="9"/>
      <c r="AY6011" s="9"/>
      <c r="AZ6011" s="9"/>
      <c r="BA6011" s="9"/>
      <c r="BB6011" s="9"/>
      <c r="BC6011" s="9"/>
      <c r="BD6011" s="9"/>
      <c r="BE6011" s="9"/>
      <c r="BF6011" s="9"/>
      <c r="BG6011" s="9"/>
      <c r="BH6011" s="9"/>
      <c r="BI6011" s="9"/>
      <c r="BJ6011" s="9"/>
      <c r="BK6011" s="9"/>
      <c r="BL6011" s="9"/>
      <c r="BM6011" s="9"/>
      <c r="BN6011" s="9"/>
      <c r="BO6011" s="9"/>
      <c r="BP6011" s="9"/>
      <c r="BQ6011" s="9"/>
      <c r="BT6011" s="9"/>
      <c r="BU6011" s="9"/>
      <c r="BX6011" s="9"/>
      <c r="BY6011" s="9"/>
      <c r="CB6011" s="9"/>
      <c r="CC6011" s="9"/>
      <c r="CF6011" s="9"/>
      <c r="CG6011" s="9"/>
      <c r="CJ6011" s="9"/>
      <c r="CK6011" s="9"/>
      <c r="CN6011" s="9"/>
      <c r="CO6011" s="9"/>
      <c r="CP6011" s="9"/>
      <c r="CQ6011" s="9"/>
      <c r="CR6011" s="9"/>
      <c r="CS6011" s="9"/>
      <c r="CT6011" s="9"/>
      <c r="CU6011" s="9"/>
      <c r="CV6011" s="9"/>
      <c r="CW6011" s="9"/>
      <c r="CX6011" s="9"/>
      <c r="CY6011" s="9"/>
      <c r="CZ6011" s="9"/>
      <c r="DA6011" s="9"/>
      <c r="DB6011" s="9"/>
      <c r="DC6011" s="9"/>
      <c r="DD6011" s="9"/>
      <c r="DE6011" s="9"/>
      <c r="DF6011" s="9"/>
      <c r="DG6011" s="9"/>
      <c r="DH6011" s="9"/>
      <c r="DI6011" s="9"/>
      <c r="DJ6011" s="9"/>
      <c r="DK6011" s="9"/>
      <c r="DL6011" s="9"/>
      <c r="DM6011" s="9"/>
      <c r="DN6011" s="9"/>
      <c r="DO6011" s="9"/>
      <c r="DP6011" s="9"/>
      <c r="DQ6011" s="9"/>
      <c r="DR6011" s="9"/>
      <c r="DS6011" s="9"/>
      <c r="DT6011" s="9"/>
      <c r="DU6011" s="9"/>
      <c r="DV6011" s="9"/>
      <c r="DW6011" s="9"/>
      <c r="DX6011" s="9"/>
      <c r="DY6011" s="9"/>
      <c r="DZ6011" s="9"/>
      <c r="EA6011" s="9"/>
    </row>
    <row r="6012" spans="2:131" ht="19.5" customHeight="1" x14ac:dyDescent="0.25">
      <c r="B6012" s="9"/>
      <c r="D6012" s="9"/>
      <c r="G6012" s="9"/>
      <c r="R6012" s="9"/>
      <c r="S6012" s="9"/>
      <c r="T6012" s="9"/>
      <c r="U6012" s="9"/>
      <c r="V6012" s="9"/>
      <c r="W6012" s="9"/>
      <c r="X6012" s="9"/>
      <c r="Y6012" s="9"/>
      <c r="Z6012" s="9"/>
      <c r="AA6012" s="9"/>
      <c r="AB6012" s="9"/>
      <c r="AC6012" s="9"/>
      <c r="AD6012" s="9"/>
      <c r="AE6012" s="9"/>
      <c r="AF6012" s="55"/>
      <c r="AG6012" s="55"/>
      <c r="AH6012" s="9"/>
      <c r="AI6012" s="9"/>
      <c r="AJ6012" s="9"/>
      <c r="AK6012" s="9"/>
      <c r="AL6012" s="9"/>
      <c r="AM6012" s="9"/>
      <c r="AN6012" s="9"/>
      <c r="AO6012" s="9"/>
      <c r="AP6012" s="9"/>
      <c r="AQ6012" s="9"/>
      <c r="AR6012" s="9"/>
      <c r="AS6012" s="9"/>
      <c r="AT6012" s="9"/>
      <c r="AU6012" s="9"/>
      <c r="AV6012" s="9"/>
      <c r="AW6012" s="9"/>
      <c r="AX6012" s="9"/>
      <c r="AY6012" s="9"/>
      <c r="AZ6012" s="9"/>
      <c r="BA6012" s="9"/>
      <c r="BB6012" s="9"/>
      <c r="BC6012" s="9"/>
      <c r="BD6012" s="9"/>
      <c r="BE6012" s="9"/>
      <c r="BF6012" s="9"/>
      <c r="BG6012" s="9"/>
      <c r="BH6012" s="9"/>
      <c r="BI6012" s="9"/>
      <c r="BJ6012" s="9"/>
      <c r="BK6012" s="9"/>
      <c r="BL6012" s="9"/>
      <c r="BM6012" s="9"/>
      <c r="BN6012" s="9"/>
      <c r="BO6012" s="9"/>
      <c r="BP6012" s="9"/>
      <c r="BQ6012" s="9"/>
      <c r="BT6012" s="9"/>
      <c r="BU6012" s="9"/>
      <c r="BX6012" s="9"/>
      <c r="BY6012" s="9"/>
      <c r="CB6012" s="9"/>
      <c r="CC6012" s="9"/>
      <c r="CF6012" s="9"/>
      <c r="CG6012" s="9"/>
      <c r="CJ6012" s="9"/>
      <c r="CK6012" s="9"/>
      <c r="CN6012" s="9"/>
      <c r="CO6012" s="9"/>
      <c r="CP6012" s="9"/>
      <c r="CQ6012" s="9"/>
      <c r="CR6012" s="9"/>
      <c r="CS6012" s="9"/>
      <c r="CT6012" s="9"/>
      <c r="CU6012" s="9"/>
      <c r="CV6012" s="9"/>
      <c r="CW6012" s="9"/>
      <c r="CX6012" s="9"/>
      <c r="CY6012" s="9"/>
      <c r="CZ6012" s="9"/>
      <c r="DA6012" s="9"/>
      <c r="DB6012" s="9"/>
      <c r="DC6012" s="9"/>
      <c r="DD6012" s="9"/>
      <c r="DE6012" s="9"/>
      <c r="DF6012" s="9"/>
      <c r="DG6012" s="9"/>
      <c r="DH6012" s="9"/>
      <c r="DI6012" s="9"/>
      <c r="DJ6012" s="9"/>
      <c r="DK6012" s="9"/>
      <c r="DL6012" s="9"/>
      <c r="DM6012" s="9"/>
      <c r="DN6012" s="9"/>
      <c r="DO6012" s="9"/>
      <c r="DP6012" s="9"/>
      <c r="DQ6012" s="9"/>
      <c r="DR6012" s="9"/>
      <c r="DS6012" s="9"/>
      <c r="DT6012" s="9"/>
      <c r="DU6012" s="9"/>
      <c r="DV6012" s="9"/>
      <c r="DW6012" s="9"/>
      <c r="DX6012" s="9"/>
      <c r="DY6012" s="9"/>
      <c r="DZ6012" s="9"/>
      <c r="EA6012" s="9"/>
    </row>
    <row r="6013" spans="2:131" ht="19.5" customHeight="1" x14ac:dyDescent="0.25">
      <c r="B6013" s="9"/>
      <c r="D6013" s="9"/>
      <c r="G6013" s="9"/>
      <c r="R6013" s="9"/>
      <c r="S6013" s="9"/>
      <c r="T6013" s="9"/>
      <c r="U6013" s="9"/>
      <c r="V6013" s="9"/>
      <c r="W6013" s="9"/>
      <c r="X6013" s="9"/>
      <c r="Y6013" s="9"/>
      <c r="Z6013" s="9"/>
      <c r="AA6013" s="9"/>
      <c r="AB6013" s="9"/>
      <c r="AC6013" s="9"/>
      <c r="AD6013" s="9"/>
      <c r="AE6013" s="9"/>
      <c r="AF6013" s="55"/>
      <c r="AG6013" s="55"/>
      <c r="AH6013" s="9"/>
      <c r="AI6013" s="9"/>
      <c r="AJ6013" s="9"/>
      <c r="AK6013" s="9"/>
      <c r="AL6013" s="9"/>
      <c r="AM6013" s="9"/>
      <c r="AN6013" s="9"/>
      <c r="AO6013" s="9"/>
      <c r="AP6013" s="9"/>
      <c r="AQ6013" s="9"/>
      <c r="AR6013" s="9"/>
      <c r="AS6013" s="9"/>
      <c r="AT6013" s="9"/>
      <c r="AU6013" s="9"/>
      <c r="AV6013" s="9"/>
      <c r="AW6013" s="9"/>
      <c r="AX6013" s="9"/>
      <c r="AY6013" s="9"/>
      <c r="AZ6013" s="9"/>
      <c r="BA6013" s="9"/>
      <c r="BB6013" s="9"/>
      <c r="BC6013" s="9"/>
      <c r="BD6013" s="9"/>
      <c r="BE6013" s="9"/>
      <c r="BF6013" s="9"/>
      <c r="BG6013" s="9"/>
      <c r="BH6013" s="9"/>
      <c r="BI6013" s="9"/>
      <c r="BJ6013" s="9"/>
      <c r="BK6013" s="9"/>
      <c r="BL6013" s="9"/>
      <c r="BM6013" s="9"/>
      <c r="BN6013" s="9"/>
      <c r="BO6013" s="9"/>
      <c r="BP6013" s="9"/>
      <c r="BQ6013" s="9"/>
      <c r="BT6013" s="9"/>
      <c r="BU6013" s="9"/>
      <c r="BX6013" s="9"/>
      <c r="BY6013" s="9"/>
      <c r="CB6013" s="9"/>
      <c r="CC6013" s="9"/>
      <c r="CF6013" s="9"/>
      <c r="CG6013" s="9"/>
      <c r="CJ6013" s="9"/>
      <c r="CK6013" s="9"/>
      <c r="CN6013" s="9"/>
      <c r="CO6013" s="9"/>
      <c r="CP6013" s="9"/>
      <c r="CQ6013" s="9"/>
      <c r="CR6013" s="9"/>
      <c r="CS6013" s="9"/>
      <c r="CT6013" s="9"/>
      <c r="CU6013" s="9"/>
      <c r="CV6013" s="9"/>
      <c r="CW6013" s="9"/>
      <c r="CX6013" s="9"/>
      <c r="CY6013" s="9"/>
      <c r="CZ6013" s="9"/>
      <c r="DA6013" s="9"/>
      <c r="DB6013" s="9"/>
      <c r="DC6013" s="9"/>
      <c r="DD6013" s="9"/>
      <c r="DE6013" s="9"/>
      <c r="DF6013" s="9"/>
      <c r="DG6013" s="9"/>
      <c r="DH6013" s="9"/>
      <c r="DI6013" s="9"/>
      <c r="DJ6013" s="9"/>
      <c r="DK6013" s="9"/>
      <c r="DL6013" s="9"/>
      <c r="DM6013" s="9"/>
      <c r="DN6013" s="9"/>
      <c r="DO6013" s="9"/>
      <c r="DP6013" s="9"/>
      <c r="DQ6013" s="9"/>
      <c r="DR6013" s="9"/>
      <c r="DS6013" s="9"/>
      <c r="DT6013" s="9"/>
      <c r="DU6013" s="9"/>
      <c r="DV6013" s="9"/>
      <c r="DW6013" s="9"/>
      <c r="DX6013" s="9"/>
      <c r="DY6013" s="9"/>
      <c r="DZ6013" s="9"/>
      <c r="EA6013" s="9"/>
    </row>
    <row r="6014" spans="2:131" ht="19.5" customHeight="1" x14ac:dyDescent="0.25">
      <c r="B6014" s="9"/>
      <c r="D6014" s="9"/>
      <c r="G6014" s="9"/>
      <c r="R6014" s="9"/>
      <c r="S6014" s="9"/>
      <c r="T6014" s="9"/>
      <c r="U6014" s="9"/>
      <c r="V6014" s="9"/>
      <c r="W6014" s="9"/>
      <c r="X6014" s="9"/>
      <c r="Y6014" s="9"/>
      <c r="Z6014" s="9"/>
      <c r="AA6014" s="9"/>
      <c r="AB6014" s="9"/>
      <c r="AC6014" s="9"/>
      <c r="AD6014" s="9"/>
      <c r="AE6014" s="9"/>
      <c r="AF6014" s="55"/>
      <c r="AG6014" s="55"/>
      <c r="AH6014" s="9"/>
      <c r="AI6014" s="9"/>
      <c r="AJ6014" s="9"/>
      <c r="AK6014" s="9"/>
      <c r="AL6014" s="9"/>
      <c r="AM6014" s="9"/>
      <c r="AN6014" s="9"/>
      <c r="AO6014" s="9"/>
      <c r="AP6014" s="9"/>
      <c r="AQ6014" s="9"/>
      <c r="AR6014" s="9"/>
      <c r="AS6014" s="9"/>
      <c r="AT6014" s="9"/>
      <c r="AU6014" s="9"/>
      <c r="AV6014" s="9"/>
      <c r="AW6014" s="9"/>
      <c r="AX6014" s="9"/>
      <c r="AY6014" s="9"/>
      <c r="AZ6014" s="9"/>
      <c r="BA6014" s="9"/>
      <c r="BB6014" s="9"/>
      <c r="BC6014" s="9"/>
      <c r="BD6014" s="9"/>
      <c r="BE6014" s="9"/>
      <c r="BF6014" s="9"/>
      <c r="BG6014" s="9"/>
      <c r="BH6014" s="9"/>
      <c r="BI6014" s="9"/>
      <c r="BJ6014" s="9"/>
      <c r="BK6014" s="9"/>
      <c r="BL6014" s="9"/>
      <c r="BM6014" s="9"/>
      <c r="BN6014" s="9"/>
      <c r="BO6014" s="9"/>
      <c r="BP6014" s="9"/>
      <c r="BQ6014" s="9"/>
      <c r="BT6014" s="9"/>
      <c r="BU6014" s="9"/>
      <c r="BX6014" s="9"/>
      <c r="BY6014" s="9"/>
      <c r="CB6014" s="9"/>
      <c r="CC6014" s="9"/>
      <c r="CF6014" s="9"/>
      <c r="CG6014" s="9"/>
      <c r="CJ6014" s="9"/>
      <c r="CK6014" s="9"/>
      <c r="CN6014" s="9"/>
      <c r="CO6014" s="9"/>
      <c r="CP6014" s="9"/>
      <c r="CQ6014" s="9"/>
      <c r="CR6014" s="9"/>
      <c r="CS6014" s="9"/>
      <c r="CT6014" s="9"/>
      <c r="CU6014" s="9"/>
      <c r="CV6014" s="9"/>
      <c r="CW6014" s="9"/>
      <c r="CX6014" s="9"/>
      <c r="CY6014" s="9"/>
      <c r="CZ6014" s="9"/>
      <c r="DA6014" s="9"/>
      <c r="DB6014" s="9"/>
      <c r="DC6014" s="9"/>
      <c r="DD6014" s="9"/>
      <c r="DE6014" s="9"/>
      <c r="DF6014" s="9"/>
      <c r="DG6014" s="9"/>
      <c r="DH6014" s="9"/>
      <c r="DI6014" s="9"/>
      <c r="DJ6014" s="9"/>
      <c r="DK6014" s="9"/>
      <c r="DL6014" s="9"/>
      <c r="DM6014" s="9"/>
      <c r="DN6014" s="9"/>
      <c r="DO6014" s="9"/>
      <c r="DP6014" s="9"/>
      <c r="DQ6014" s="9"/>
      <c r="DR6014" s="9"/>
      <c r="DS6014" s="9"/>
      <c r="DT6014" s="9"/>
      <c r="DU6014" s="9"/>
      <c r="DV6014" s="9"/>
      <c r="DW6014" s="9"/>
      <c r="DX6014" s="9"/>
      <c r="DY6014" s="9"/>
      <c r="DZ6014" s="9"/>
      <c r="EA6014" s="9"/>
    </row>
    <row r="6015" spans="2:131" ht="19.5" customHeight="1" x14ac:dyDescent="0.25">
      <c r="B6015" s="9"/>
      <c r="D6015" s="9"/>
      <c r="G6015" s="9"/>
      <c r="R6015" s="9"/>
      <c r="S6015" s="9"/>
      <c r="T6015" s="9"/>
      <c r="U6015" s="9"/>
      <c r="V6015" s="9"/>
      <c r="W6015" s="9"/>
      <c r="X6015" s="9"/>
      <c r="Y6015" s="9"/>
      <c r="Z6015" s="9"/>
      <c r="AA6015" s="9"/>
      <c r="AB6015" s="9"/>
      <c r="AC6015" s="9"/>
      <c r="AD6015" s="9"/>
      <c r="AE6015" s="9"/>
      <c r="AF6015" s="55"/>
      <c r="AG6015" s="55"/>
      <c r="AH6015" s="9"/>
      <c r="AI6015" s="9"/>
      <c r="AJ6015" s="9"/>
      <c r="AK6015" s="9"/>
      <c r="AL6015" s="9"/>
      <c r="AM6015" s="9"/>
      <c r="AN6015" s="9"/>
      <c r="AO6015" s="9"/>
      <c r="AP6015" s="9"/>
      <c r="AQ6015" s="9"/>
      <c r="AR6015" s="9"/>
      <c r="AS6015" s="9"/>
      <c r="AT6015" s="9"/>
      <c r="AU6015" s="9"/>
      <c r="AV6015" s="9"/>
      <c r="AW6015" s="9"/>
      <c r="AX6015" s="9"/>
      <c r="AY6015" s="9"/>
      <c r="AZ6015" s="9"/>
      <c r="BA6015" s="9"/>
      <c r="BB6015" s="9"/>
      <c r="BC6015" s="9"/>
      <c r="BD6015" s="9"/>
      <c r="BE6015" s="9"/>
      <c r="BF6015" s="9"/>
      <c r="BG6015" s="9"/>
      <c r="BH6015" s="9"/>
      <c r="BI6015" s="9"/>
      <c r="BJ6015" s="9"/>
      <c r="BK6015" s="9"/>
      <c r="BL6015" s="9"/>
      <c r="BM6015" s="9"/>
      <c r="BN6015" s="9"/>
      <c r="BO6015" s="9"/>
      <c r="BP6015" s="9"/>
      <c r="BQ6015" s="9"/>
      <c r="BT6015" s="9"/>
      <c r="BU6015" s="9"/>
      <c r="BX6015" s="9"/>
      <c r="BY6015" s="9"/>
      <c r="CB6015" s="9"/>
      <c r="CC6015" s="9"/>
      <c r="CF6015" s="9"/>
      <c r="CG6015" s="9"/>
      <c r="CJ6015" s="9"/>
      <c r="CK6015" s="9"/>
      <c r="CN6015" s="9"/>
      <c r="CO6015" s="9"/>
      <c r="CP6015" s="9"/>
      <c r="CQ6015" s="9"/>
      <c r="CR6015" s="9"/>
      <c r="CS6015" s="9"/>
      <c r="CT6015" s="9"/>
      <c r="CU6015" s="9"/>
      <c r="CV6015" s="9"/>
      <c r="CW6015" s="9"/>
      <c r="CX6015" s="9"/>
      <c r="CY6015" s="9"/>
      <c r="CZ6015" s="9"/>
      <c r="DA6015" s="9"/>
      <c r="DB6015" s="9"/>
      <c r="DC6015" s="9"/>
      <c r="DD6015" s="9"/>
      <c r="DE6015" s="9"/>
      <c r="DF6015" s="9"/>
      <c r="DG6015" s="9"/>
      <c r="DH6015" s="9"/>
      <c r="DI6015" s="9"/>
      <c r="DJ6015" s="9"/>
      <c r="DK6015" s="9"/>
      <c r="DL6015" s="9"/>
      <c r="DM6015" s="9"/>
      <c r="DN6015" s="9"/>
      <c r="DO6015" s="9"/>
      <c r="DP6015" s="9"/>
      <c r="DQ6015" s="9"/>
      <c r="DR6015" s="9"/>
      <c r="DS6015" s="9"/>
      <c r="DT6015" s="9"/>
      <c r="DU6015" s="9"/>
      <c r="DV6015" s="9"/>
      <c r="DW6015" s="9"/>
      <c r="DX6015" s="9"/>
      <c r="DY6015" s="9"/>
      <c r="DZ6015" s="9"/>
      <c r="EA6015" s="9"/>
    </row>
    <row r="6016" spans="2:131" ht="19.5" customHeight="1" x14ac:dyDescent="0.25">
      <c r="B6016" s="9"/>
      <c r="D6016" s="9"/>
      <c r="G6016" s="9"/>
      <c r="R6016" s="9"/>
      <c r="S6016" s="9"/>
      <c r="T6016" s="9"/>
      <c r="U6016" s="9"/>
      <c r="V6016" s="9"/>
      <c r="W6016" s="9"/>
      <c r="X6016" s="9"/>
      <c r="Y6016" s="9"/>
      <c r="Z6016" s="9"/>
      <c r="AA6016" s="9"/>
      <c r="AB6016" s="9"/>
      <c r="AC6016" s="9"/>
      <c r="AD6016" s="9"/>
      <c r="AE6016" s="9"/>
      <c r="AF6016" s="55"/>
      <c r="AG6016" s="55"/>
      <c r="AH6016" s="9"/>
      <c r="AI6016" s="9"/>
      <c r="AJ6016" s="9"/>
      <c r="AK6016" s="9"/>
      <c r="AL6016" s="9"/>
      <c r="AM6016" s="9"/>
      <c r="AN6016" s="9"/>
      <c r="AO6016" s="9"/>
      <c r="AP6016" s="9"/>
      <c r="AQ6016" s="9"/>
      <c r="AR6016" s="9"/>
      <c r="AS6016" s="9"/>
      <c r="AT6016" s="9"/>
      <c r="AU6016" s="9"/>
      <c r="AV6016" s="9"/>
      <c r="AW6016" s="9"/>
      <c r="AX6016" s="9"/>
      <c r="AY6016" s="9"/>
      <c r="AZ6016" s="9"/>
      <c r="BA6016" s="9"/>
      <c r="BB6016" s="9"/>
      <c r="BC6016" s="9"/>
      <c r="BD6016" s="9"/>
      <c r="BE6016" s="9"/>
      <c r="BF6016" s="9"/>
      <c r="BG6016" s="9"/>
      <c r="BH6016" s="9"/>
      <c r="BI6016" s="9"/>
      <c r="BJ6016" s="9"/>
      <c r="BK6016" s="9"/>
      <c r="BL6016" s="9"/>
      <c r="BM6016" s="9"/>
      <c r="BN6016" s="9"/>
      <c r="BO6016" s="9"/>
      <c r="BP6016" s="9"/>
      <c r="BQ6016" s="9"/>
      <c r="BT6016" s="9"/>
      <c r="BU6016" s="9"/>
      <c r="BX6016" s="9"/>
      <c r="BY6016" s="9"/>
      <c r="CB6016" s="9"/>
      <c r="CC6016" s="9"/>
      <c r="CF6016" s="9"/>
      <c r="CG6016" s="9"/>
      <c r="CJ6016" s="9"/>
      <c r="CK6016" s="9"/>
      <c r="CN6016" s="9"/>
      <c r="CO6016" s="9"/>
      <c r="CP6016" s="9"/>
      <c r="CQ6016" s="9"/>
      <c r="CR6016" s="9"/>
      <c r="CS6016" s="9"/>
      <c r="CT6016" s="9"/>
      <c r="CU6016" s="9"/>
      <c r="CV6016" s="9"/>
      <c r="CW6016" s="9"/>
      <c r="CX6016" s="9"/>
      <c r="CY6016" s="9"/>
      <c r="CZ6016" s="9"/>
      <c r="DA6016" s="9"/>
      <c r="DB6016" s="9"/>
      <c r="DC6016" s="9"/>
      <c r="DD6016" s="9"/>
      <c r="DE6016" s="9"/>
      <c r="DF6016" s="9"/>
      <c r="DG6016" s="9"/>
      <c r="DH6016" s="9"/>
      <c r="DI6016" s="9"/>
      <c r="DJ6016" s="9"/>
      <c r="DK6016" s="9"/>
      <c r="DL6016" s="9"/>
      <c r="DM6016" s="9"/>
      <c r="DN6016" s="9"/>
      <c r="DO6016" s="9"/>
      <c r="DP6016" s="9"/>
      <c r="DQ6016" s="9"/>
      <c r="DR6016" s="9"/>
      <c r="DS6016" s="9"/>
      <c r="DT6016" s="9"/>
      <c r="DU6016" s="9"/>
      <c r="DV6016" s="9"/>
      <c r="DW6016" s="9"/>
      <c r="DX6016" s="9"/>
      <c r="DY6016" s="9"/>
      <c r="DZ6016" s="9"/>
      <c r="EA6016" s="9"/>
    </row>
    <row r="6017" spans="2:131" ht="19.5" customHeight="1" x14ac:dyDescent="0.25">
      <c r="B6017" s="9"/>
      <c r="D6017" s="9"/>
      <c r="G6017" s="9"/>
      <c r="R6017" s="9"/>
      <c r="S6017" s="9"/>
      <c r="T6017" s="9"/>
      <c r="U6017" s="9"/>
      <c r="V6017" s="9"/>
      <c r="W6017" s="9"/>
      <c r="X6017" s="9"/>
      <c r="Y6017" s="9"/>
      <c r="Z6017" s="9"/>
      <c r="AA6017" s="9"/>
      <c r="AB6017" s="9"/>
      <c r="AC6017" s="9"/>
      <c r="AD6017" s="9"/>
      <c r="AE6017" s="9"/>
      <c r="AF6017" s="55"/>
      <c r="AG6017" s="55"/>
      <c r="AH6017" s="9"/>
      <c r="AI6017" s="9"/>
      <c r="AJ6017" s="9"/>
      <c r="AK6017" s="9"/>
      <c r="AL6017" s="9"/>
      <c r="AM6017" s="9"/>
      <c r="AN6017" s="9"/>
      <c r="AO6017" s="9"/>
      <c r="AP6017" s="9"/>
      <c r="AQ6017" s="9"/>
      <c r="AR6017" s="9"/>
      <c r="AS6017" s="9"/>
      <c r="AT6017" s="9"/>
      <c r="AU6017" s="9"/>
      <c r="AV6017" s="9"/>
      <c r="AW6017" s="9"/>
      <c r="AX6017" s="9"/>
      <c r="AY6017" s="9"/>
      <c r="AZ6017" s="9"/>
      <c r="BA6017" s="9"/>
      <c r="BB6017" s="9"/>
      <c r="BC6017" s="9"/>
      <c r="BD6017" s="9"/>
      <c r="BE6017" s="9"/>
      <c r="BF6017" s="9"/>
      <c r="BG6017" s="9"/>
      <c r="BH6017" s="9"/>
      <c r="BI6017" s="9"/>
      <c r="BJ6017" s="9"/>
      <c r="BK6017" s="9"/>
      <c r="BL6017" s="9"/>
      <c r="BM6017" s="9"/>
      <c r="BN6017" s="9"/>
      <c r="BO6017" s="9"/>
      <c r="BP6017" s="9"/>
      <c r="BQ6017" s="9"/>
      <c r="BT6017" s="9"/>
      <c r="BU6017" s="9"/>
      <c r="BX6017" s="9"/>
      <c r="BY6017" s="9"/>
      <c r="CB6017" s="9"/>
      <c r="CC6017" s="9"/>
      <c r="CF6017" s="9"/>
      <c r="CG6017" s="9"/>
      <c r="CJ6017" s="9"/>
      <c r="CK6017" s="9"/>
      <c r="CN6017" s="9"/>
      <c r="CO6017" s="9"/>
      <c r="CP6017" s="9"/>
      <c r="CQ6017" s="9"/>
      <c r="CR6017" s="9"/>
      <c r="CS6017" s="9"/>
      <c r="CT6017" s="9"/>
      <c r="CU6017" s="9"/>
      <c r="CV6017" s="9"/>
      <c r="CW6017" s="9"/>
      <c r="CX6017" s="9"/>
      <c r="CY6017" s="9"/>
      <c r="CZ6017" s="9"/>
      <c r="DA6017" s="9"/>
      <c r="DB6017" s="9"/>
      <c r="DC6017" s="9"/>
      <c r="DD6017" s="9"/>
      <c r="DE6017" s="9"/>
      <c r="DF6017" s="9"/>
      <c r="DG6017" s="9"/>
      <c r="DH6017" s="9"/>
      <c r="DI6017" s="9"/>
      <c r="DJ6017" s="9"/>
      <c r="DK6017" s="9"/>
      <c r="DL6017" s="9"/>
      <c r="DM6017" s="9"/>
      <c r="DN6017" s="9"/>
      <c r="DO6017" s="9"/>
      <c r="DP6017" s="9"/>
      <c r="DQ6017" s="9"/>
      <c r="DR6017" s="9"/>
      <c r="DS6017" s="9"/>
      <c r="DT6017" s="9"/>
      <c r="DU6017" s="9"/>
      <c r="DV6017" s="9"/>
      <c r="DW6017" s="9"/>
      <c r="DX6017" s="9"/>
      <c r="DY6017" s="9"/>
      <c r="DZ6017" s="9"/>
      <c r="EA6017" s="9"/>
    </row>
    <row r="6018" spans="2:131" ht="19.5" customHeight="1" x14ac:dyDescent="0.25">
      <c r="B6018" s="9"/>
      <c r="D6018" s="9"/>
      <c r="G6018" s="9"/>
      <c r="R6018" s="9"/>
      <c r="S6018" s="9"/>
      <c r="T6018" s="9"/>
      <c r="U6018" s="9"/>
      <c r="V6018" s="9"/>
      <c r="W6018" s="9"/>
      <c r="X6018" s="9"/>
      <c r="Y6018" s="9"/>
      <c r="Z6018" s="9"/>
      <c r="AA6018" s="9"/>
      <c r="AB6018" s="9"/>
      <c r="AC6018" s="9"/>
      <c r="AD6018" s="9"/>
      <c r="AE6018" s="9"/>
      <c r="AF6018" s="55"/>
      <c r="AG6018" s="55"/>
      <c r="AH6018" s="9"/>
      <c r="AI6018" s="9"/>
      <c r="AJ6018" s="9"/>
      <c r="AK6018" s="9"/>
      <c r="AL6018" s="9"/>
      <c r="AM6018" s="9"/>
      <c r="AN6018" s="9"/>
      <c r="AO6018" s="9"/>
      <c r="AP6018" s="9"/>
      <c r="AQ6018" s="9"/>
      <c r="AR6018" s="9"/>
      <c r="AS6018" s="9"/>
      <c r="AT6018" s="9"/>
      <c r="AU6018" s="9"/>
      <c r="AV6018" s="9"/>
      <c r="AW6018" s="9"/>
      <c r="AX6018" s="9"/>
      <c r="AY6018" s="9"/>
      <c r="AZ6018" s="9"/>
      <c r="BA6018" s="9"/>
      <c r="BB6018" s="9"/>
      <c r="BC6018" s="9"/>
      <c r="BD6018" s="9"/>
      <c r="BE6018" s="9"/>
      <c r="BF6018" s="9"/>
      <c r="BG6018" s="9"/>
      <c r="BH6018" s="9"/>
      <c r="BI6018" s="9"/>
      <c r="BJ6018" s="9"/>
      <c r="BK6018" s="9"/>
      <c r="BL6018" s="9"/>
      <c r="BM6018" s="9"/>
      <c r="BN6018" s="9"/>
      <c r="BO6018" s="9"/>
      <c r="BP6018" s="9"/>
      <c r="BQ6018" s="9"/>
      <c r="BT6018" s="9"/>
      <c r="BU6018" s="9"/>
      <c r="BX6018" s="9"/>
      <c r="BY6018" s="9"/>
      <c r="CB6018" s="9"/>
      <c r="CC6018" s="9"/>
      <c r="CF6018" s="9"/>
      <c r="CG6018" s="9"/>
      <c r="CJ6018" s="9"/>
      <c r="CK6018" s="9"/>
      <c r="CN6018" s="9"/>
      <c r="CO6018" s="9"/>
      <c r="CP6018" s="9"/>
      <c r="CQ6018" s="9"/>
      <c r="CR6018" s="9"/>
      <c r="CS6018" s="9"/>
      <c r="CT6018" s="9"/>
      <c r="CU6018" s="9"/>
      <c r="CV6018" s="9"/>
      <c r="CW6018" s="9"/>
      <c r="CX6018" s="9"/>
      <c r="CY6018" s="9"/>
      <c r="CZ6018" s="9"/>
      <c r="DA6018" s="9"/>
      <c r="DB6018" s="9"/>
      <c r="DC6018" s="9"/>
      <c r="DD6018" s="9"/>
      <c r="DE6018" s="9"/>
      <c r="DF6018" s="9"/>
      <c r="DG6018" s="9"/>
      <c r="DH6018" s="9"/>
      <c r="DI6018" s="9"/>
      <c r="DJ6018" s="9"/>
      <c r="DK6018" s="9"/>
      <c r="DL6018" s="9"/>
      <c r="DM6018" s="9"/>
      <c r="DN6018" s="9"/>
      <c r="DO6018" s="9"/>
      <c r="DP6018" s="9"/>
      <c r="DQ6018" s="9"/>
      <c r="DR6018" s="9"/>
      <c r="DS6018" s="9"/>
      <c r="DT6018" s="9"/>
      <c r="DU6018" s="9"/>
      <c r="DV6018" s="9"/>
      <c r="DW6018" s="9"/>
      <c r="DX6018" s="9"/>
      <c r="DY6018" s="9"/>
      <c r="DZ6018" s="9"/>
      <c r="EA6018" s="9"/>
    </row>
    <row r="6019" spans="2:131" ht="19.5" customHeight="1" x14ac:dyDescent="0.25">
      <c r="B6019" s="9"/>
      <c r="D6019" s="9"/>
      <c r="G6019" s="9"/>
      <c r="R6019" s="9"/>
      <c r="S6019" s="9"/>
      <c r="T6019" s="9"/>
      <c r="U6019" s="9"/>
      <c r="V6019" s="9"/>
      <c r="W6019" s="9"/>
      <c r="X6019" s="9"/>
      <c r="Y6019" s="9"/>
      <c r="Z6019" s="9"/>
      <c r="AA6019" s="9"/>
      <c r="AB6019" s="9"/>
      <c r="AC6019" s="9"/>
      <c r="AD6019" s="9"/>
      <c r="AE6019" s="9"/>
      <c r="AF6019" s="55"/>
      <c r="AG6019" s="55"/>
      <c r="AH6019" s="9"/>
      <c r="AI6019" s="9"/>
      <c r="AJ6019" s="9"/>
      <c r="AK6019" s="9"/>
      <c r="AL6019" s="9"/>
      <c r="AM6019" s="9"/>
      <c r="AN6019" s="9"/>
      <c r="AO6019" s="9"/>
      <c r="AP6019" s="9"/>
      <c r="AQ6019" s="9"/>
      <c r="AR6019" s="9"/>
      <c r="AS6019" s="9"/>
      <c r="AT6019" s="9"/>
      <c r="AU6019" s="9"/>
      <c r="AV6019" s="9"/>
      <c r="AW6019" s="9"/>
      <c r="AX6019" s="9"/>
      <c r="AY6019" s="9"/>
      <c r="AZ6019" s="9"/>
      <c r="BA6019" s="9"/>
      <c r="BB6019" s="9"/>
      <c r="BC6019" s="9"/>
      <c r="BD6019" s="9"/>
      <c r="BE6019" s="9"/>
      <c r="BF6019" s="9"/>
      <c r="BG6019" s="9"/>
      <c r="BH6019" s="9"/>
      <c r="BI6019" s="9"/>
      <c r="BJ6019" s="9"/>
      <c r="BK6019" s="9"/>
      <c r="BL6019" s="9"/>
      <c r="BM6019" s="9"/>
      <c r="BN6019" s="9"/>
      <c r="BO6019" s="9"/>
      <c r="BP6019" s="9"/>
      <c r="BQ6019" s="9"/>
      <c r="BT6019" s="9"/>
      <c r="BU6019" s="9"/>
      <c r="BX6019" s="9"/>
      <c r="BY6019" s="9"/>
      <c r="CB6019" s="9"/>
      <c r="CC6019" s="9"/>
      <c r="CF6019" s="9"/>
      <c r="CG6019" s="9"/>
      <c r="CJ6019" s="9"/>
      <c r="CK6019" s="9"/>
      <c r="CN6019" s="9"/>
      <c r="CO6019" s="9"/>
      <c r="CP6019" s="9"/>
      <c r="CQ6019" s="9"/>
      <c r="CR6019" s="9"/>
      <c r="CS6019" s="9"/>
      <c r="CT6019" s="9"/>
      <c r="CU6019" s="9"/>
      <c r="CV6019" s="9"/>
      <c r="CW6019" s="9"/>
      <c r="CX6019" s="9"/>
      <c r="CY6019" s="9"/>
      <c r="CZ6019" s="9"/>
      <c r="DA6019" s="9"/>
      <c r="DB6019" s="9"/>
      <c r="DC6019" s="9"/>
      <c r="DD6019" s="9"/>
      <c r="DE6019" s="9"/>
      <c r="DF6019" s="9"/>
      <c r="DG6019" s="9"/>
      <c r="DH6019" s="9"/>
      <c r="DI6019" s="9"/>
      <c r="DJ6019" s="9"/>
      <c r="DK6019" s="9"/>
      <c r="DL6019" s="9"/>
      <c r="DM6019" s="9"/>
      <c r="DN6019" s="9"/>
      <c r="DO6019" s="9"/>
      <c r="DP6019" s="9"/>
      <c r="DQ6019" s="9"/>
      <c r="DR6019" s="9"/>
      <c r="DS6019" s="9"/>
      <c r="DT6019" s="9"/>
      <c r="DU6019" s="9"/>
      <c r="DV6019" s="9"/>
      <c r="DW6019" s="9"/>
      <c r="DX6019" s="9"/>
      <c r="DY6019" s="9"/>
      <c r="DZ6019" s="9"/>
      <c r="EA6019" s="9"/>
    </row>
    <row r="6020" spans="2:131" ht="19.5" customHeight="1" x14ac:dyDescent="0.25">
      <c r="B6020" s="9"/>
      <c r="D6020" s="9"/>
      <c r="G6020" s="9"/>
      <c r="R6020" s="9"/>
      <c r="S6020" s="9"/>
      <c r="T6020" s="9"/>
      <c r="U6020" s="9"/>
      <c r="V6020" s="9"/>
      <c r="W6020" s="9"/>
      <c r="X6020" s="9"/>
      <c r="Y6020" s="9"/>
      <c r="Z6020" s="9"/>
      <c r="AA6020" s="9"/>
      <c r="AB6020" s="9"/>
      <c r="AC6020" s="9"/>
      <c r="AD6020" s="9"/>
      <c r="AE6020" s="9"/>
      <c r="AF6020" s="55"/>
      <c r="AG6020" s="55"/>
      <c r="AH6020" s="9"/>
      <c r="AI6020" s="9"/>
      <c r="AJ6020" s="9"/>
      <c r="AK6020" s="9"/>
      <c r="AL6020" s="9"/>
      <c r="AM6020" s="9"/>
      <c r="AN6020" s="9"/>
      <c r="AO6020" s="9"/>
      <c r="AP6020" s="9"/>
      <c r="AQ6020" s="9"/>
      <c r="AR6020" s="9"/>
      <c r="AS6020" s="9"/>
      <c r="AT6020" s="9"/>
      <c r="AU6020" s="9"/>
      <c r="AV6020" s="9"/>
      <c r="AW6020" s="9"/>
      <c r="AX6020" s="9"/>
      <c r="AY6020" s="9"/>
      <c r="AZ6020" s="9"/>
      <c r="BA6020" s="9"/>
      <c r="BB6020" s="9"/>
      <c r="BC6020" s="9"/>
      <c r="BD6020" s="9"/>
      <c r="BE6020" s="9"/>
      <c r="BF6020" s="9"/>
      <c r="BG6020" s="9"/>
      <c r="BH6020" s="9"/>
      <c r="BI6020" s="9"/>
      <c r="BJ6020" s="9"/>
      <c r="BK6020" s="9"/>
      <c r="BL6020" s="9"/>
      <c r="BM6020" s="9"/>
      <c r="BN6020" s="9"/>
      <c r="BO6020" s="9"/>
      <c r="BP6020" s="9"/>
      <c r="BQ6020" s="9"/>
      <c r="BT6020" s="9"/>
      <c r="BU6020" s="9"/>
      <c r="BX6020" s="9"/>
      <c r="BY6020" s="9"/>
      <c r="CB6020" s="9"/>
      <c r="CC6020" s="9"/>
      <c r="CF6020" s="9"/>
      <c r="CG6020" s="9"/>
      <c r="CJ6020" s="9"/>
      <c r="CK6020" s="9"/>
      <c r="CN6020" s="9"/>
      <c r="CO6020" s="9"/>
      <c r="CP6020" s="9"/>
      <c r="CQ6020" s="9"/>
      <c r="CR6020" s="9"/>
      <c r="CS6020" s="9"/>
      <c r="CT6020" s="9"/>
      <c r="CU6020" s="9"/>
      <c r="CV6020" s="9"/>
      <c r="CW6020" s="9"/>
      <c r="CX6020" s="9"/>
      <c r="CY6020" s="9"/>
      <c r="CZ6020" s="9"/>
      <c r="DA6020" s="9"/>
      <c r="DB6020" s="9"/>
      <c r="DC6020" s="9"/>
      <c r="DD6020" s="9"/>
      <c r="DE6020" s="9"/>
      <c r="DF6020" s="9"/>
      <c r="DG6020" s="9"/>
      <c r="DH6020" s="9"/>
      <c r="DI6020" s="9"/>
      <c r="DJ6020" s="9"/>
      <c r="DK6020" s="9"/>
      <c r="DL6020" s="9"/>
      <c r="DM6020" s="9"/>
      <c r="DN6020" s="9"/>
      <c r="DO6020" s="9"/>
      <c r="DP6020" s="9"/>
      <c r="DQ6020" s="9"/>
      <c r="DR6020" s="9"/>
      <c r="DS6020" s="9"/>
      <c r="DT6020" s="9"/>
      <c r="DU6020" s="9"/>
      <c r="DV6020" s="9"/>
      <c r="DW6020" s="9"/>
      <c r="DX6020" s="9"/>
      <c r="DY6020" s="9"/>
      <c r="DZ6020" s="9"/>
      <c r="EA6020" s="9"/>
    </row>
    <row r="6021" spans="2:131" ht="19.5" customHeight="1" x14ac:dyDescent="0.25">
      <c r="B6021" s="9"/>
      <c r="D6021" s="9"/>
      <c r="G6021" s="9"/>
      <c r="R6021" s="9"/>
      <c r="S6021" s="9"/>
      <c r="T6021" s="9"/>
      <c r="U6021" s="9"/>
      <c r="V6021" s="9"/>
      <c r="W6021" s="9"/>
      <c r="X6021" s="9"/>
      <c r="Y6021" s="9"/>
      <c r="Z6021" s="9"/>
      <c r="AA6021" s="9"/>
      <c r="AB6021" s="9"/>
      <c r="AC6021" s="9"/>
      <c r="AD6021" s="9"/>
      <c r="AE6021" s="9"/>
      <c r="AF6021" s="55"/>
      <c r="AG6021" s="55"/>
      <c r="AH6021" s="9"/>
      <c r="AI6021" s="9"/>
      <c r="AJ6021" s="9"/>
      <c r="AK6021" s="9"/>
      <c r="AL6021" s="9"/>
      <c r="AM6021" s="9"/>
      <c r="AN6021" s="9"/>
      <c r="AO6021" s="9"/>
      <c r="AP6021" s="9"/>
      <c r="AQ6021" s="9"/>
      <c r="AR6021" s="9"/>
      <c r="AS6021" s="9"/>
      <c r="AT6021" s="9"/>
      <c r="AU6021" s="9"/>
      <c r="AV6021" s="9"/>
      <c r="AW6021" s="9"/>
      <c r="AX6021" s="9"/>
      <c r="AY6021" s="9"/>
      <c r="AZ6021" s="9"/>
      <c r="BA6021" s="9"/>
      <c r="BB6021" s="9"/>
      <c r="BC6021" s="9"/>
      <c r="BD6021" s="9"/>
      <c r="BE6021" s="9"/>
      <c r="BF6021" s="9"/>
      <c r="BG6021" s="9"/>
      <c r="BH6021" s="9"/>
      <c r="BI6021" s="9"/>
      <c r="BJ6021" s="9"/>
      <c r="BK6021" s="9"/>
      <c r="BL6021" s="9"/>
      <c r="BM6021" s="9"/>
      <c r="BN6021" s="9"/>
      <c r="BO6021" s="9"/>
      <c r="BP6021" s="9"/>
      <c r="BQ6021" s="9"/>
      <c r="BT6021" s="9"/>
      <c r="BU6021" s="9"/>
      <c r="BX6021" s="9"/>
      <c r="BY6021" s="9"/>
      <c r="CB6021" s="9"/>
      <c r="CC6021" s="9"/>
      <c r="CF6021" s="9"/>
      <c r="CG6021" s="9"/>
      <c r="CJ6021" s="9"/>
      <c r="CK6021" s="9"/>
      <c r="CN6021" s="9"/>
      <c r="CO6021" s="9"/>
      <c r="CP6021" s="9"/>
      <c r="CQ6021" s="9"/>
      <c r="CR6021" s="9"/>
      <c r="CS6021" s="9"/>
      <c r="CT6021" s="9"/>
      <c r="CU6021" s="9"/>
      <c r="CV6021" s="9"/>
      <c r="CW6021" s="9"/>
      <c r="CX6021" s="9"/>
      <c r="CY6021" s="9"/>
      <c r="CZ6021" s="9"/>
      <c r="DA6021" s="9"/>
      <c r="DB6021" s="9"/>
      <c r="DC6021" s="9"/>
      <c r="DD6021" s="9"/>
      <c r="DE6021" s="9"/>
      <c r="DF6021" s="9"/>
      <c r="DG6021" s="9"/>
      <c r="DH6021" s="9"/>
      <c r="DI6021" s="9"/>
      <c r="DJ6021" s="9"/>
      <c r="DK6021" s="9"/>
      <c r="DL6021" s="9"/>
      <c r="DM6021" s="9"/>
      <c r="DN6021" s="9"/>
      <c r="DO6021" s="9"/>
      <c r="DP6021" s="9"/>
      <c r="DQ6021" s="9"/>
      <c r="DR6021" s="9"/>
      <c r="DS6021" s="9"/>
      <c r="DT6021" s="9"/>
      <c r="DU6021" s="9"/>
      <c r="DV6021" s="9"/>
      <c r="DW6021" s="9"/>
      <c r="DX6021" s="9"/>
      <c r="DY6021" s="9"/>
      <c r="DZ6021" s="9"/>
      <c r="EA6021" s="9"/>
    </row>
    <row r="6022" spans="2:131" ht="19.5" customHeight="1" x14ac:dyDescent="0.25">
      <c r="B6022" s="9"/>
      <c r="D6022" s="9"/>
      <c r="G6022" s="9"/>
      <c r="R6022" s="9"/>
      <c r="S6022" s="9"/>
      <c r="T6022" s="9"/>
      <c r="U6022" s="9"/>
      <c r="V6022" s="9"/>
      <c r="W6022" s="9"/>
      <c r="X6022" s="9"/>
      <c r="Y6022" s="9"/>
      <c r="Z6022" s="9"/>
      <c r="AA6022" s="9"/>
      <c r="AB6022" s="9"/>
      <c r="AC6022" s="9"/>
      <c r="AD6022" s="9"/>
      <c r="AE6022" s="9"/>
      <c r="AF6022" s="55"/>
      <c r="AG6022" s="55"/>
      <c r="AH6022" s="9"/>
      <c r="AI6022" s="9"/>
      <c r="AJ6022" s="9"/>
      <c r="AK6022" s="9"/>
      <c r="AL6022" s="9"/>
      <c r="AM6022" s="9"/>
      <c r="AN6022" s="9"/>
      <c r="AO6022" s="9"/>
      <c r="AP6022" s="9"/>
      <c r="AQ6022" s="9"/>
      <c r="AR6022" s="9"/>
      <c r="AS6022" s="9"/>
      <c r="AT6022" s="9"/>
      <c r="AU6022" s="9"/>
      <c r="AV6022" s="9"/>
      <c r="AW6022" s="9"/>
      <c r="AX6022" s="9"/>
      <c r="AY6022" s="9"/>
      <c r="AZ6022" s="9"/>
      <c r="BA6022" s="9"/>
      <c r="BB6022" s="9"/>
      <c r="BC6022" s="9"/>
      <c r="BD6022" s="9"/>
      <c r="BE6022" s="9"/>
      <c r="BF6022" s="9"/>
      <c r="BG6022" s="9"/>
      <c r="BH6022" s="9"/>
      <c r="BI6022" s="9"/>
      <c r="BJ6022" s="9"/>
      <c r="BK6022" s="9"/>
      <c r="BL6022" s="9"/>
      <c r="BM6022" s="9"/>
      <c r="BN6022" s="9"/>
      <c r="BO6022" s="9"/>
      <c r="BP6022" s="9"/>
      <c r="BQ6022" s="9"/>
      <c r="BT6022" s="9"/>
      <c r="BU6022" s="9"/>
      <c r="BX6022" s="9"/>
      <c r="BY6022" s="9"/>
      <c r="CB6022" s="9"/>
      <c r="CC6022" s="9"/>
      <c r="CF6022" s="9"/>
      <c r="CG6022" s="9"/>
      <c r="CJ6022" s="9"/>
      <c r="CK6022" s="9"/>
      <c r="CN6022" s="9"/>
      <c r="CO6022" s="9"/>
      <c r="CP6022" s="9"/>
      <c r="CQ6022" s="9"/>
      <c r="CR6022" s="9"/>
      <c r="CS6022" s="9"/>
      <c r="CT6022" s="9"/>
      <c r="CU6022" s="9"/>
      <c r="CV6022" s="9"/>
      <c r="CW6022" s="9"/>
      <c r="CX6022" s="9"/>
      <c r="CY6022" s="9"/>
      <c r="CZ6022" s="9"/>
      <c r="DA6022" s="9"/>
      <c r="DB6022" s="9"/>
      <c r="DC6022" s="9"/>
      <c r="DD6022" s="9"/>
      <c r="DE6022" s="9"/>
      <c r="DF6022" s="9"/>
      <c r="DG6022" s="9"/>
      <c r="DH6022" s="9"/>
      <c r="DI6022" s="9"/>
      <c r="DJ6022" s="9"/>
      <c r="DK6022" s="9"/>
      <c r="DL6022" s="9"/>
      <c r="DM6022" s="9"/>
      <c r="DN6022" s="9"/>
      <c r="DO6022" s="9"/>
      <c r="DP6022" s="9"/>
      <c r="DQ6022" s="9"/>
      <c r="DR6022" s="9"/>
      <c r="DS6022" s="9"/>
      <c r="DT6022" s="9"/>
      <c r="DU6022" s="9"/>
      <c r="DV6022" s="9"/>
      <c r="DW6022" s="9"/>
      <c r="DX6022" s="9"/>
      <c r="DY6022" s="9"/>
      <c r="DZ6022" s="9"/>
      <c r="EA6022" s="9"/>
    </row>
    <row r="6023" spans="2:131" ht="19.5" customHeight="1" x14ac:dyDescent="0.25">
      <c r="B6023" s="9"/>
      <c r="D6023" s="9"/>
      <c r="G6023" s="9"/>
      <c r="R6023" s="9"/>
      <c r="S6023" s="9"/>
      <c r="T6023" s="9"/>
      <c r="U6023" s="9"/>
      <c r="V6023" s="9"/>
      <c r="W6023" s="9"/>
      <c r="X6023" s="9"/>
      <c r="Y6023" s="9"/>
      <c r="Z6023" s="9"/>
      <c r="AA6023" s="9"/>
      <c r="AB6023" s="9"/>
      <c r="AC6023" s="9"/>
      <c r="AD6023" s="9"/>
      <c r="AE6023" s="9"/>
      <c r="AF6023" s="55"/>
      <c r="AG6023" s="55"/>
      <c r="AH6023" s="9"/>
      <c r="AI6023" s="9"/>
      <c r="AJ6023" s="9"/>
      <c r="AK6023" s="9"/>
      <c r="AL6023" s="9"/>
      <c r="AM6023" s="9"/>
      <c r="AN6023" s="9"/>
      <c r="AO6023" s="9"/>
      <c r="AP6023" s="9"/>
      <c r="AQ6023" s="9"/>
      <c r="AR6023" s="9"/>
      <c r="AS6023" s="9"/>
      <c r="AT6023" s="9"/>
      <c r="AU6023" s="9"/>
      <c r="AV6023" s="9"/>
      <c r="AW6023" s="9"/>
      <c r="AX6023" s="9"/>
      <c r="AY6023" s="9"/>
      <c r="AZ6023" s="9"/>
      <c r="BA6023" s="9"/>
      <c r="BB6023" s="9"/>
      <c r="BC6023" s="9"/>
      <c r="BD6023" s="9"/>
      <c r="BE6023" s="9"/>
      <c r="BF6023" s="9"/>
      <c r="BG6023" s="9"/>
      <c r="BH6023" s="9"/>
      <c r="BI6023" s="9"/>
      <c r="BJ6023" s="9"/>
      <c r="BK6023" s="9"/>
      <c r="BL6023" s="9"/>
      <c r="BM6023" s="9"/>
      <c r="BN6023" s="9"/>
      <c r="BO6023" s="9"/>
      <c r="BP6023" s="9"/>
      <c r="BQ6023" s="9"/>
      <c r="BT6023" s="9"/>
      <c r="BU6023" s="9"/>
      <c r="BX6023" s="9"/>
      <c r="BY6023" s="9"/>
      <c r="CB6023" s="9"/>
      <c r="CC6023" s="9"/>
      <c r="CF6023" s="9"/>
      <c r="CG6023" s="9"/>
      <c r="CJ6023" s="9"/>
      <c r="CK6023" s="9"/>
      <c r="CN6023" s="9"/>
      <c r="CO6023" s="9"/>
      <c r="CP6023" s="9"/>
      <c r="CQ6023" s="9"/>
      <c r="CR6023" s="9"/>
      <c r="CS6023" s="9"/>
      <c r="CT6023" s="9"/>
      <c r="CU6023" s="9"/>
      <c r="CV6023" s="9"/>
      <c r="CW6023" s="9"/>
      <c r="CX6023" s="9"/>
      <c r="CY6023" s="9"/>
      <c r="CZ6023" s="9"/>
      <c r="DA6023" s="9"/>
      <c r="DB6023" s="9"/>
      <c r="DC6023" s="9"/>
      <c r="DD6023" s="9"/>
      <c r="DE6023" s="9"/>
      <c r="DF6023" s="9"/>
      <c r="DG6023" s="9"/>
      <c r="DH6023" s="9"/>
      <c r="DI6023" s="9"/>
      <c r="DJ6023" s="9"/>
      <c r="DK6023" s="9"/>
      <c r="DL6023" s="9"/>
      <c r="DM6023" s="9"/>
      <c r="DN6023" s="9"/>
      <c r="DO6023" s="9"/>
      <c r="DP6023" s="9"/>
      <c r="DQ6023" s="9"/>
      <c r="DR6023" s="9"/>
      <c r="DS6023" s="9"/>
      <c r="DT6023" s="9"/>
      <c r="DU6023" s="9"/>
      <c r="DV6023" s="9"/>
      <c r="DW6023" s="9"/>
      <c r="DX6023" s="9"/>
      <c r="DY6023" s="9"/>
      <c r="DZ6023" s="9"/>
      <c r="EA6023" s="9"/>
    </row>
    <row r="6024" spans="2:131" ht="19.5" customHeight="1" x14ac:dyDescent="0.25">
      <c r="B6024" s="9"/>
      <c r="D6024" s="9"/>
      <c r="G6024" s="9"/>
      <c r="R6024" s="9"/>
      <c r="S6024" s="9"/>
      <c r="T6024" s="9"/>
      <c r="U6024" s="9"/>
      <c r="V6024" s="9"/>
      <c r="W6024" s="9"/>
      <c r="X6024" s="9"/>
      <c r="Y6024" s="9"/>
      <c r="Z6024" s="9"/>
      <c r="AA6024" s="9"/>
      <c r="AB6024" s="9"/>
      <c r="AC6024" s="9"/>
      <c r="AD6024" s="9"/>
      <c r="AE6024" s="9"/>
      <c r="AF6024" s="55"/>
      <c r="AG6024" s="55"/>
      <c r="AH6024" s="9"/>
      <c r="AI6024" s="9"/>
      <c r="AJ6024" s="9"/>
      <c r="AK6024" s="9"/>
      <c r="AL6024" s="9"/>
      <c r="AM6024" s="9"/>
      <c r="AN6024" s="9"/>
      <c r="AO6024" s="9"/>
      <c r="AP6024" s="9"/>
      <c r="AQ6024" s="9"/>
      <c r="AR6024" s="9"/>
      <c r="AS6024" s="9"/>
      <c r="AT6024" s="9"/>
      <c r="AU6024" s="9"/>
      <c r="AV6024" s="9"/>
      <c r="AW6024" s="9"/>
      <c r="AX6024" s="9"/>
      <c r="AY6024" s="9"/>
      <c r="AZ6024" s="9"/>
      <c r="BA6024" s="9"/>
      <c r="BB6024" s="9"/>
      <c r="BC6024" s="9"/>
      <c r="BD6024" s="9"/>
      <c r="BE6024" s="9"/>
      <c r="BF6024" s="9"/>
      <c r="BG6024" s="9"/>
      <c r="BH6024" s="9"/>
      <c r="BI6024" s="9"/>
      <c r="BJ6024" s="9"/>
      <c r="BK6024" s="9"/>
      <c r="BL6024" s="9"/>
      <c r="BM6024" s="9"/>
      <c r="BN6024" s="9"/>
      <c r="BO6024" s="9"/>
      <c r="BP6024" s="9"/>
      <c r="BQ6024" s="9"/>
      <c r="BT6024" s="9"/>
      <c r="BU6024" s="9"/>
      <c r="BX6024" s="9"/>
      <c r="BY6024" s="9"/>
      <c r="CB6024" s="9"/>
      <c r="CC6024" s="9"/>
      <c r="CF6024" s="9"/>
      <c r="CG6024" s="9"/>
      <c r="CJ6024" s="9"/>
      <c r="CK6024" s="9"/>
      <c r="CN6024" s="9"/>
      <c r="CO6024" s="9"/>
      <c r="CP6024" s="9"/>
      <c r="CQ6024" s="9"/>
      <c r="CR6024" s="9"/>
      <c r="CS6024" s="9"/>
      <c r="CT6024" s="9"/>
      <c r="CU6024" s="9"/>
      <c r="CV6024" s="9"/>
      <c r="CW6024" s="9"/>
      <c r="CX6024" s="9"/>
      <c r="CY6024" s="9"/>
      <c r="CZ6024" s="9"/>
      <c r="DA6024" s="9"/>
      <c r="DB6024" s="9"/>
      <c r="DC6024" s="9"/>
      <c r="DD6024" s="9"/>
      <c r="DE6024" s="9"/>
      <c r="DF6024" s="9"/>
      <c r="DG6024" s="9"/>
      <c r="DH6024" s="9"/>
      <c r="DI6024" s="9"/>
      <c r="DJ6024" s="9"/>
      <c r="DK6024" s="9"/>
      <c r="DL6024" s="9"/>
      <c r="DM6024" s="9"/>
      <c r="DN6024" s="9"/>
      <c r="DO6024" s="9"/>
      <c r="DP6024" s="9"/>
      <c r="DQ6024" s="9"/>
      <c r="DR6024" s="9"/>
      <c r="DS6024" s="9"/>
      <c r="DT6024" s="9"/>
      <c r="DU6024" s="9"/>
      <c r="DV6024" s="9"/>
      <c r="DW6024" s="9"/>
      <c r="DX6024" s="9"/>
      <c r="DY6024" s="9"/>
      <c r="DZ6024" s="9"/>
      <c r="EA6024" s="9"/>
    </row>
    <row r="6025" spans="2:131" ht="19.5" customHeight="1" x14ac:dyDescent="0.25">
      <c r="B6025" s="9"/>
      <c r="D6025" s="9"/>
      <c r="G6025" s="9"/>
      <c r="R6025" s="9"/>
      <c r="S6025" s="9"/>
      <c r="T6025" s="9"/>
      <c r="U6025" s="9"/>
      <c r="V6025" s="9"/>
      <c r="W6025" s="9"/>
      <c r="X6025" s="9"/>
      <c r="Y6025" s="9"/>
      <c r="Z6025" s="9"/>
      <c r="AA6025" s="9"/>
      <c r="AB6025" s="9"/>
      <c r="AC6025" s="9"/>
      <c r="AD6025" s="9"/>
      <c r="AE6025" s="9"/>
      <c r="AF6025" s="55"/>
      <c r="AG6025" s="55"/>
      <c r="AH6025" s="9"/>
      <c r="AI6025" s="9"/>
      <c r="AJ6025" s="9"/>
      <c r="AK6025" s="9"/>
      <c r="AL6025" s="9"/>
      <c r="AM6025" s="9"/>
      <c r="AN6025" s="9"/>
      <c r="AO6025" s="9"/>
      <c r="AP6025" s="9"/>
      <c r="AQ6025" s="9"/>
      <c r="AR6025" s="9"/>
      <c r="AS6025" s="9"/>
      <c r="AT6025" s="9"/>
      <c r="AU6025" s="9"/>
      <c r="AV6025" s="9"/>
      <c r="AW6025" s="9"/>
      <c r="AX6025" s="9"/>
      <c r="AY6025" s="9"/>
      <c r="AZ6025" s="9"/>
      <c r="BA6025" s="9"/>
      <c r="BB6025" s="9"/>
      <c r="BC6025" s="9"/>
      <c r="BD6025" s="9"/>
      <c r="BE6025" s="9"/>
      <c r="BF6025" s="9"/>
      <c r="BG6025" s="9"/>
      <c r="BH6025" s="9"/>
      <c r="BI6025" s="9"/>
      <c r="BJ6025" s="9"/>
      <c r="BK6025" s="9"/>
      <c r="BL6025" s="9"/>
      <c r="BM6025" s="9"/>
      <c r="BN6025" s="9"/>
      <c r="BO6025" s="9"/>
      <c r="BP6025" s="9"/>
      <c r="BQ6025" s="9"/>
      <c r="BT6025" s="9"/>
      <c r="BU6025" s="9"/>
      <c r="BX6025" s="9"/>
      <c r="BY6025" s="9"/>
      <c r="CB6025" s="9"/>
      <c r="CC6025" s="9"/>
      <c r="CF6025" s="9"/>
      <c r="CG6025" s="9"/>
      <c r="CJ6025" s="9"/>
      <c r="CK6025" s="9"/>
      <c r="CN6025" s="9"/>
      <c r="CO6025" s="9"/>
      <c r="CP6025" s="9"/>
      <c r="CQ6025" s="9"/>
      <c r="CR6025" s="9"/>
      <c r="CS6025" s="9"/>
      <c r="CT6025" s="9"/>
      <c r="CU6025" s="9"/>
      <c r="CV6025" s="9"/>
      <c r="CW6025" s="9"/>
      <c r="CX6025" s="9"/>
      <c r="CY6025" s="9"/>
      <c r="CZ6025" s="9"/>
      <c r="DA6025" s="9"/>
      <c r="DB6025" s="9"/>
      <c r="DC6025" s="9"/>
      <c r="DD6025" s="9"/>
      <c r="DE6025" s="9"/>
      <c r="DF6025" s="9"/>
      <c r="DG6025" s="9"/>
      <c r="DH6025" s="9"/>
      <c r="DI6025" s="9"/>
      <c r="DJ6025" s="9"/>
      <c r="DK6025" s="9"/>
      <c r="DL6025" s="9"/>
      <c r="DM6025" s="9"/>
      <c r="DN6025" s="9"/>
      <c r="DO6025" s="9"/>
      <c r="DP6025" s="9"/>
      <c r="DQ6025" s="9"/>
      <c r="DR6025" s="9"/>
      <c r="DS6025" s="9"/>
      <c r="DT6025" s="9"/>
      <c r="DU6025" s="9"/>
      <c r="DV6025" s="9"/>
      <c r="DW6025" s="9"/>
      <c r="DX6025" s="9"/>
      <c r="DY6025" s="9"/>
      <c r="DZ6025" s="9"/>
      <c r="EA6025" s="9"/>
    </row>
    <row r="6026" spans="2:131" ht="19.5" customHeight="1" x14ac:dyDescent="0.25">
      <c r="B6026" s="9"/>
      <c r="D6026" s="9"/>
      <c r="G6026" s="9"/>
      <c r="R6026" s="9"/>
      <c r="S6026" s="9"/>
      <c r="T6026" s="9"/>
      <c r="U6026" s="9"/>
      <c r="V6026" s="9"/>
      <c r="W6026" s="9"/>
      <c r="X6026" s="9"/>
      <c r="Y6026" s="9"/>
      <c r="Z6026" s="9"/>
      <c r="AA6026" s="9"/>
      <c r="AB6026" s="9"/>
      <c r="AC6026" s="9"/>
      <c r="AD6026" s="9"/>
      <c r="AE6026" s="9"/>
      <c r="AF6026" s="55"/>
      <c r="AG6026" s="55"/>
      <c r="AH6026" s="9"/>
      <c r="AI6026" s="9"/>
      <c r="AJ6026" s="9"/>
      <c r="AK6026" s="9"/>
      <c r="AL6026" s="9"/>
      <c r="AM6026" s="9"/>
      <c r="AN6026" s="9"/>
      <c r="AO6026" s="9"/>
      <c r="AP6026" s="9"/>
      <c r="AQ6026" s="9"/>
      <c r="AR6026" s="9"/>
      <c r="AS6026" s="9"/>
      <c r="AT6026" s="9"/>
      <c r="AU6026" s="9"/>
      <c r="AV6026" s="9"/>
      <c r="AW6026" s="9"/>
      <c r="AX6026" s="9"/>
      <c r="AY6026" s="9"/>
      <c r="AZ6026" s="9"/>
      <c r="BA6026" s="9"/>
      <c r="BB6026" s="9"/>
      <c r="BC6026" s="9"/>
      <c r="BD6026" s="9"/>
      <c r="BE6026" s="9"/>
      <c r="BF6026" s="9"/>
      <c r="BG6026" s="9"/>
      <c r="BH6026" s="9"/>
      <c r="BI6026" s="9"/>
      <c r="BJ6026" s="9"/>
      <c r="BK6026" s="9"/>
      <c r="BL6026" s="9"/>
      <c r="BM6026" s="9"/>
      <c r="BN6026" s="9"/>
      <c r="BO6026" s="9"/>
      <c r="BP6026" s="9"/>
      <c r="BQ6026" s="9"/>
      <c r="BT6026" s="9"/>
      <c r="BU6026" s="9"/>
      <c r="BX6026" s="9"/>
      <c r="BY6026" s="9"/>
      <c r="CB6026" s="9"/>
      <c r="CC6026" s="9"/>
      <c r="CF6026" s="9"/>
      <c r="CG6026" s="9"/>
      <c r="CJ6026" s="9"/>
      <c r="CK6026" s="9"/>
      <c r="CN6026" s="9"/>
      <c r="CO6026" s="9"/>
      <c r="CP6026" s="9"/>
      <c r="CQ6026" s="9"/>
      <c r="CR6026" s="9"/>
      <c r="CS6026" s="9"/>
      <c r="CT6026" s="9"/>
      <c r="CU6026" s="9"/>
      <c r="CV6026" s="9"/>
      <c r="CW6026" s="9"/>
      <c r="CX6026" s="9"/>
      <c r="CY6026" s="9"/>
      <c r="CZ6026" s="9"/>
      <c r="DA6026" s="9"/>
      <c r="DB6026" s="9"/>
      <c r="DC6026" s="9"/>
      <c r="DD6026" s="9"/>
      <c r="DE6026" s="9"/>
      <c r="DF6026" s="9"/>
      <c r="DG6026" s="9"/>
      <c r="DH6026" s="9"/>
      <c r="DI6026" s="9"/>
      <c r="DJ6026" s="9"/>
      <c r="DK6026" s="9"/>
      <c r="DL6026" s="9"/>
      <c r="DM6026" s="9"/>
      <c r="DN6026" s="9"/>
      <c r="DO6026" s="9"/>
      <c r="DP6026" s="9"/>
      <c r="DQ6026" s="9"/>
      <c r="DR6026" s="9"/>
      <c r="DS6026" s="9"/>
      <c r="DT6026" s="9"/>
      <c r="DU6026" s="9"/>
      <c r="DV6026" s="9"/>
      <c r="DW6026" s="9"/>
      <c r="DX6026" s="9"/>
      <c r="DY6026" s="9"/>
      <c r="DZ6026" s="9"/>
      <c r="EA6026" s="9"/>
    </row>
    <row r="6027" spans="2:131" ht="19.5" customHeight="1" x14ac:dyDescent="0.25">
      <c r="B6027" s="9"/>
      <c r="D6027" s="9"/>
      <c r="G6027" s="9"/>
      <c r="R6027" s="9"/>
      <c r="S6027" s="9"/>
      <c r="T6027" s="9"/>
      <c r="U6027" s="9"/>
      <c r="V6027" s="9"/>
      <c r="W6027" s="9"/>
      <c r="X6027" s="9"/>
      <c r="Y6027" s="9"/>
      <c r="Z6027" s="9"/>
      <c r="AA6027" s="9"/>
      <c r="AB6027" s="9"/>
      <c r="AC6027" s="9"/>
      <c r="AD6027" s="9"/>
      <c r="AE6027" s="9"/>
      <c r="AF6027" s="55"/>
      <c r="AG6027" s="55"/>
      <c r="AH6027" s="9"/>
      <c r="AI6027" s="9"/>
      <c r="AJ6027" s="9"/>
      <c r="AK6027" s="9"/>
      <c r="AL6027" s="9"/>
      <c r="AM6027" s="9"/>
      <c r="AN6027" s="9"/>
      <c r="AO6027" s="9"/>
      <c r="AP6027" s="9"/>
      <c r="AQ6027" s="9"/>
      <c r="AR6027" s="9"/>
      <c r="AS6027" s="9"/>
      <c r="AT6027" s="9"/>
      <c r="AU6027" s="9"/>
      <c r="AV6027" s="9"/>
      <c r="AW6027" s="9"/>
      <c r="AX6027" s="9"/>
      <c r="AY6027" s="9"/>
      <c r="AZ6027" s="9"/>
      <c r="BA6027" s="9"/>
      <c r="BB6027" s="9"/>
      <c r="BC6027" s="9"/>
      <c r="BD6027" s="9"/>
      <c r="BE6027" s="9"/>
      <c r="BF6027" s="9"/>
      <c r="BG6027" s="9"/>
      <c r="BH6027" s="9"/>
      <c r="BI6027" s="9"/>
      <c r="BJ6027" s="9"/>
      <c r="BK6027" s="9"/>
      <c r="BL6027" s="9"/>
      <c r="BM6027" s="9"/>
      <c r="BN6027" s="9"/>
      <c r="BO6027" s="9"/>
      <c r="BP6027" s="9"/>
      <c r="BQ6027" s="9"/>
      <c r="BT6027" s="9"/>
      <c r="BU6027" s="9"/>
      <c r="BX6027" s="9"/>
      <c r="BY6027" s="9"/>
      <c r="CB6027" s="9"/>
      <c r="CC6027" s="9"/>
      <c r="CF6027" s="9"/>
      <c r="CG6027" s="9"/>
      <c r="CJ6027" s="9"/>
      <c r="CK6027" s="9"/>
      <c r="CN6027" s="9"/>
      <c r="CO6027" s="9"/>
      <c r="CP6027" s="9"/>
      <c r="CQ6027" s="9"/>
      <c r="CR6027" s="9"/>
      <c r="CS6027" s="9"/>
      <c r="CT6027" s="9"/>
      <c r="CU6027" s="9"/>
      <c r="CV6027" s="9"/>
      <c r="CW6027" s="9"/>
      <c r="CX6027" s="9"/>
      <c r="CY6027" s="9"/>
      <c r="CZ6027" s="9"/>
      <c r="DA6027" s="9"/>
      <c r="DB6027" s="9"/>
      <c r="DC6027" s="9"/>
      <c r="DD6027" s="9"/>
      <c r="DE6027" s="9"/>
      <c r="DF6027" s="9"/>
      <c r="DG6027" s="9"/>
      <c r="DH6027" s="9"/>
      <c r="DI6027" s="9"/>
      <c r="DJ6027" s="9"/>
      <c r="DK6027" s="9"/>
      <c r="DL6027" s="9"/>
      <c r="DM6027" s="9"/>
      <c r="DN6027" s="9"/>
      <c r="DO6027" s="9"/>
      <c r="DP6027" s="9"/>
      <c r="DQ6027" s="9"/>
      <c r="DR6027" s="9"/>
      <c r="DS6027" s="9"/>
      <c r="DT6027" s="9"/>
      <c r="DU6027" s="9"/>
      <c r="DV6027" s="9"/>
      <c r="DW6027" s="9"/>
      <c r="DX6027" s="9"/>
      <c r="DY6027" s="9"/>
      <c r="DZ6027" s="9"/>
      <c r="EA6027" s="9"/>
    </row>
    <row r="6028" spans="2:131" ht="19.5" customHeight="1" x14ac:dyDescent="0.25">
      <c r="B6028" s="9"/>
      <c r="D6028" s="9"/>
      <c r="G6028" s="9"/>
      <c r="R6028" s="9"/>
      <c r="S6028" s="9"/>
      <c r="T6028" s="9"/>
      <c r="U6028" s="9"/>
      <c r="V6028" s="9"/>
      <c r="W6028" s="9"/>
      <c r="X6028" s="9"/>
      <c r="Y6028" s="9"/>
      <c r="Z6028" s="9"/>
      <c r="AA6028" s="9"/>
      <c r="AB6028" s="9"/>
      <c r="AC6028" s="9"/>
      <c r="AD6028" s="9"/>
      <c r="AE6028" s="9"/>
      <c r="AF6028" s="55"/>
      <c r="AG6028" s="55"/>
      <c r="AH6028" s="9"/>
      <c r="AI6028" s="9"/>
      <c r="AJ6028" s="9"/>
      <c r="AK6028" s="9"/>
      <c r="AL6028" s="9"/>
      <c r="AM6028" s="9"/>
      <c r="AN6028" s="9"/>
      <c r="AO6028" s="9"/>
      <c r="AP6028" s="9"/>
      <c r="AQ6028" s="9"/>
      <c r="AR6028" s="9"/>
      <c r="AS6028" s="9"/>
      <c r="AT6028" s="9"/>
      <c r="AU6028" s="9"/>
      <c r="AV6028" s="9"/>
      <c r="AW6028" s="9"/>
      <c r="AX6028" s="9"/>
      <c r="AY6028" s="9"/>
      <c r="AZ6028" s="9"/>
      <c r="BA6028" s="9"/>
      <c r="BB6028" s="9"/>
      <c r="BC6028" s="9"/>
      <c r="BD6028" s="9"/>
      <c r="BE6028" s="9"/>
      <c r="BF6028" s="9"/>
      <c r="BG6028" s="9"/>
      <c r="BH6028" s="9"/>
      <c r="BI6028" s="9"/>
      <c r="BJ6028" s="9"/>
      <c r="BK6028" s="9"/>
      <c r="BL6028" s="9"/>
      <c r="BM6028" s="9"/>
      <c r="BN6028" s="9"/>
      <c r="BO6028" s="9"/>
      <c r="BP6028" s="9"/>
      <c r="BQ6028" s="9"/>
      <c r="BT6028" s="9"/>
      <c r="BU6028" s="9"/>
      <c r="BX6028" s="9"/>
      <c r="BY6028" s="9"/>
      <c r="CB6028" s="9"/>
      <c r="CC6028" s="9"/>
      <c r="CF6028" s="9"/>
      <c r="CG6028" s="9"/>
      <c r="CJ6028" s="9"/>
      <c r="CK6028" s="9"/>
      <c r="CN6028" s="9"/>
      <c r="CO6028" s="9"/>
      <c r="CP6028" s="9"/>
      <c r="CQ6028" s="9"/>
      <c r="CR6028" s="9"/>
      <c r="CS6028" s="9"/>
      <c r="CT6028" s="9"/>
      <c r="CU6028" s="9"/>
      <c r="CV6028" s="9"/>
      <c r="CW6028" s="9"/>
      <c r="CX6028" s="9"/>
      <c r="CY6028" s="9"/>
      <c r="CZ6028" s="9"/>
      <c r="DA6028" s="9"/>
      <c r="DB6028" s="9"/>
      <c r="DC6028" s="9"/>
      <c r="DD6028" s="9"/>
      <c r="DE6028" s="9"/>
      <c r="DF6028" s="9"/>
      <c r="DG6028" s="9"/>
      <c r="DH6028" s="9"/>
      <c r="DI6028" s="9"/>
      <c r="DJ6028" s="9"/>
      <c r="DK6028" s="9"/>
      <c r="DL6028" s="9"/>
      <c r="DM6028" s="9"/>
      <c r="DN6028" s="9"/>
      <c r="DO6028" s="9"/>
      <c r="DP6028" s="9"/>
      <c r="DQ6028" s="9"/>
      <c r="DR6028" s="9"/>
      <c r="DS6028" s="9"/>
      <c r="DT6028" s="9"/>
      <c r="DU6028" s="9"/>
      <c r="DV6028" s="9"/>
      <c r="DW6028" s="9"/>
      <c r="DX6028" s="9"/>
      <c r="DY6028" s="9"/>
      <c r="DZ6028" s="9"/>
      <c r="EA6028" s="9"/>
    </row>
    <row r="6029" spans="2:131" ht="19.5" customHeight="1" x14ac:dyDescent="0.25">
      <c r="B6029" s="9"/>
      <c r="D6029" s="9"/>
      <c r="G6029" s="9"/>
      <c r="R6029" s="9"/>
      <c r="S6029" s="9"/>
      <c r="T6029" s="9"/>
      <c r="U6029" s="9"/>
      <c r="V6029" s="9"/>
      <c r="W6029" s="9"/>
      <c r="X6029" s="9"/>
      <c r="Y6029" s="9"/>
      <c r="Z6029" s="9"/>
      <c r="AA6029" s="9"/>
      <c r="AB6029" s="9"/>
      <c r="AC6029" s="9"/>
      <c r="AD6029" s="9"/>
      <c r="AE6029" s="9"/>
      <c r="AF6029" s="55"/>
      <c r="AG6029" s="55"/>
      <c r="AH6029" s="9"/>
      <c r="AI6029" s="9"/>
      <c r="AJ6029" s="9"/>
      <c r="AK6029" s="9"/>
      <c r="AL6029" s="9"/>
      <c r="AM6029" s="9"/>
      <c r="AN6029" s="9"/>
      <c r="AO6029" s="9"/>
      <c r="AP6029" s="9"/>
      <c r="AQ6029" s="9"/>
      <c r="AR6029" s="9"/>
      <c r="AS6029" s="9"/>
      <c r="AT6029" s="9"/>
      <c r="AU6029" s="9"/>
      <c r="AV6029" s="9"/>
      <c r="AW6029" s="9"/>
      <c r="AX6029" s="9"/>
      <c r="AY6029" s="9"/>
      <c r="AZ6029" s="9"/>
      <c r="BA6029" s="9"/>
      <c r="BB6029" s="9"/>
      <c r="BC6029" s="9"/>
      <c r="BD6029" s="9"/>
      <c r="BE6029" s="9"/>
      <c r="BF6029" s="9"/>
      <c r="BG6029" s="9"/>
      <c r="BH6029" s="9"/>
      <c r="BI6029" s="9"/>
      <c r="BJ6029" s="9"/>
      <c r="BK6029" s="9"/>
      <c r="BL6029" s="9"/>
      <c r="BM6029" s="9"/>
      <c r="BN6029" s="9"/>
      <c r="BO6029" s="9"/>
      <c r="BP6029" s="9"/>
      <c r="BQ6029" s="9"/>
      <c r="BT6029" s="9"/>
      <c r="BU6029" s="9"/>
      <c r="BX6029" s="9"/>
      <c r="BY6029" s="9"/>
      <c r="CB6029" s="9"/>
      <c r="CC6029" s="9"/>
      <c r="CF6029" s="9"/>
      <c r="CG6029" s="9"/>
      <c r="CJ6029" s="9"/>
      <c r="CK6029" s="9"/>
      <c r="CN6029" s="9"/>
      <c r="CO6029" s="9"/>
      <c r="CP6029" s="9"/>
      <c r="CQ6029" s="9"/>
      <c r="CR6029" s="9"/>
      <c r="CS6029" s="9"/>
      <c r="CT6029" s="9"/>
      <c r="CU6029" s="9"/>
      <c r="CV6029" s="9"/>
      <c r="CW6029" s="9"/>
      <c r="CX6029" s="9"/>
      <c r="CY6029" s="9"/>
      <c r="CZ6029" s="9"/>
      <c r="DA6029" s="9"/>
      <c r="DB6029" s="9"/>
      <c r="DC6029" s="9"/>
      <c r="DD6029" s="9"/>
      <c r="DE6029" s="9"/>
      <c r="DF6029" s="9"/>
      <c r="DG6029" s="9"/>
      <c r="DH6029" s="9"/>
      <c r="DI6029" s="9"/>
      <c r="DJ6029" s="9"/>
      <c r="DK6029" s="9"/>
      <c r="DL6029" s="9"/>
      <c r="DM6029" s="9"/>
      <c r="DN6029" s="9"/>
      <c r="DO6029" s="9"/>
      <c r="DP6029" s="9"/>
      <c r="DQ6029" s="9"/>
      <c r="DR6029" s="9"/>
      <c r="DS6029" s="9"/>
      <c r="DT6029" s="9"/>
      <c r="DU6029" s="9"/>
      <c r="DV6029" s="9"/>
      <c r="DW6029" s="9"/>
      <c r="DX6029" s="9"/>
      <c r="DY6029" s="9"/>
      <c r="DZ6029" s="9"/>
      <c r="EA6029" s="9"/>
    </row>
    <row r="6030" spans="2:131" ht="19.5" customHeight="1" x14ac:dyDescent="0.25">
      <c r="B6030" s="9"/>
      <c r="D6030" s="9"/>
      <c r="G6030" s="9"/>
      <c r="R6030" s="9"/>
      <c r="S6030" s="9"/>
      <c r="T6030" s="9"/>
      <c r="U6030" s="9"/>
      <c r="V6030" s="9"/>
      <c r="W6030" s="9"/>
      <c r="X6030" s="9"/>
      <c r="Y6030" s="9"/>
      <c r="Z6030" s="9"/>
      <c r="AA6030" s="9"/>
      <c r="AB6030" s="9"/>
      <c r="AC6030" s="9"/>
      <c r="AD6030" s="9"/>
      <c r="AE6030" s="9"/>
      <c r="AF6030" s="55"/>
      <c r="AG6030" s="55"/>
      <c r="AH6030" s="9"/>
      <c r="AI6030" s="9"/>
      <c r="AJ6030" s="9"/>
      <c r="AK6030" s="9"/>
      <c r="AL6030" s="9"/>
      <c r="AM6030" s="9"/>
      <c r="AN6030" s="9"/>
      <c r="AO6030" s="9"/>
      <c r="AP6030" s="9"/>
      <c r="AQ6030" s="9"/>
      <c r="AR6030" s="9"/>
      <c r="AS6030" s="9"/>
      <c r="AT6030" s="9"/>
      <c r="AU6030" s="9"/>
      <c r="AV6030" s="9"/>
      <c r="AW6030" s="9"/>
      <c r="AX6030" s="9"/>
      <c r="AY6030" s="9"/>
      <c r="AZ6030" s="9"/>
      <c r="BA6030" s="9"/>
      <c r="BB6030" s="9"/>
      <c r="BC6030" s="9"/>
      <c r="BD6030" s="9"/>
      <c r="BE6030" s="9"/>
      <c r="BF6030" s="9"/>
      <c r="BG6030" s="9"/>
      <c r="BH6030" s="9"/>
      <c r="BI6030" s="9"/>
      <c r="BJ6030" s="9"/>
      <c r="BK6030" s="9"/>
      <c r="BL6030" s="9"/>
      <c r="BM6030" s="9"/>
      <c r="BN6030" s="9"/>
      <c r="BO6030" s="9"/>
      <c r="BP6030" s="9"/>
      <c r="BQ6030" s="9"/>
      <c r="BT6030" s="9"/>
      <c r="BU6030" s="9"/>
      <c r="BX6030" s="9"/>
      <c r="BY6030" s="9"/>
      <c r="CB6030" s="9"/>
      <c r="CC6030" s="9"/>
      <c r="CF6030" s="9"/>
      <c r="CG6030" s="9"/>
      <c r="CJ6030" s="9"/>
      <c r="CK6030" s="9"/>
      <c r="CN6030" s="9"/>
      <c r="CO6030" s="9"/>
      <c r="CP6030" s="9"/>
      <c r="CQ6030" s="9"/>
      <c r="CR6030" s="9"/>
      <c r="CS6030" s="9"/>
      <c r="CT6030" s="9"/>
      <c r="CU6030" s="9"/>
      <c r="CV6030" s="9"/>
      <c r="CW6030" s="9"/>
      <c r="CX6030" s="9"/>
      <c r="CY6030" s="9"/>
      <c r="CZ6030" s="9"/>
      <c r="DA6030" s="9"/>
      <c r="DB6030" s="9"/>
      <c r="DC6030" s="9"/>
      <c r="DD6030" s="9"/>
      <c r="DE6030" s="9"/>
      <c r="DF6030" s="9"/>
      <c r="DG6030" s="9"/>
      <c r="DH6030" s="9"/>
      <c r="DI6030" s="9"/>
      <c r="DJ6030" s="9"/>
      <c r="DK6030" s="9"/>
      <c r="DL6030" s="9"/>
      <c r="DM6030" s="9"/>
      <c r="DN6030" s="9"/>
      <c r="DO6030" s="9"/>
      <c r="DP6030" s="9"/>
      <c r="DQ6030" s="9"/>
      <c r="DR6030" s="9"/>
      <c r="DS6030" s="9"/>
      <c r="DT6030" s="9"/>
      <c r="DU6030" s="9"/>
      <c r="DV6030" s="9"/>
      <c r="DW6030" s="9"/>
      <c r="DX6030" s="9"/>
      <c r="DY6030" s="9"/>
      <c r="DZ6030" s="9"/>
      <c r="EA6030" s="9"/>
    </row>
    <row r="6031" spans="2:131" ht="19.5" customHeight="1" x14ac:dyDescent="0.25">
      <c r="B6031" s="9"/>
      <c r="D6031" s="9"/>
      <c r="G6031" s="9"/>
      <c r="R6031" s="9"/>
      <c r="S6031" s="9"/>
      <c r="T6031" s="9"/>
      <c r="U6031" s="9"/>
      <c r="V6031" s="9"/>
      <c r="W6031" s="9"/>
      <c r="X6031" s="9"/>
      <c r="Y6031" s="9"/>
      <c r="Z6031" s="9"/>
      <c r="AA6031" s="9"/>
      <c r="AB6031" s="9"/>
      <c r="AC6031" s="9"/>
      <c r="AD6031" s="9"/>
      <c r="AE6031" s="9"/>
      <c r="AF6031" s="55"/>
      <c r="AG6031" s="55"/>
      <c r="AH6031" s="9"/>
      <c r="AI6031" s="9"/>
      <c r="AJ6031" s="9"/>
      <c r="AK6031" s="9"/>
      <c r="AL6031" s="9"/>
      <c r="AM6031" s="9"/>
      <c r="AN6031" s="9"/>
      <c r="AO6031" s="9"/>
      <c r="AP6031" s="9"/>
      <c r="AQ6031" s="9"/>
      <c r="AR6031" s="9"/>
      <c r="AS6031" s="9"/>
      <c r="AT6031" s="9"/>
      <c r="AU6031" s="9"/>
      <c r="AV6031" s="9"/>
      <c r="AW6031" s="9"/>
      <c r="AX6031" s="9"/>
      <c r="AY6031" s="9"/>
      <c r="AZ6031" s="9"/>
      <c r="BA6031" s="9"/>
      <c r="BB6031" s="9"/>
      <c r="BC6031" s="9"/>
      <c r="BD6031" s="9"/>
      <c r="BE6031" s="9"/>
      <c r="BF6031" s="9"/>
      <c r="BG6031" s="9"/>
      <c r="BH6031" s="9"/>
      <c r="BI6031" s="9"/>
      <c r="BJ6031" s="9"/>
      <c r="BK6031" s="9"/>
      <c r="BL6031" s="9"/>
      <c r="BM6031" s="9"/>
      <c r="BN6031" s="9"/>
      <c r="BO6031" s="9"/>
      <c r="BP6031" s="9"/>
      <c r="BQ6031" s="9"/>
      <c r="BT6031" s="9"/>
      <c r="BU6031" s="9"/>
      <c r="BX6031" s="9"/>
      <c r="BY6031" s="9"/>
      <c r="CB6031" s="9"/>
      <c r="CC6031" s="9"/>
      <c r="CF6031" s="9"/>
      <c r="CG6031" s="9"/>
      <c r="CJ6031" s="9"/>
      <c r="CK6031" s="9"/>
      <c r="CN6031" s="9"/>
      <c r="CO6031" s="9"/>
      <c r="CP6031" s="9"/>
      <c r="CQ6031" s="9"/>
      <c r="CR6031" s="9"/>
      <c r="CS6031" s="9"/>
      <c r="CT6031" s="9"/>
      <c r="CU6031" s="9"/>
      <c r="CV6031" s="9"/>
      <c r="CW6031" s="9"/>
      <c r="CX6031" s="9"/>
      <c r="CY6031" s="9"/>
      <c r="CZ6031" s="9"/>
      <c r="DA6031" s="9"/>
      <c r="DB6031" s="9"/>
      <c r="DC6031" s="9"/>
      <c r="DD6031" s="9"/>
      <c r="DE6031" s="9"/>
      <c r="DF6031" s="9"/>
      <c r="DG6031" s="9"/>
      <c r="DH6031" s="9"/>
      <c r="DI6031" s="9"/>
      <c r="DJ6031" s="9"/>
      <c r="DK6031" s="9"/>
      <c r="DL6031" s="9"/>
      <c r="DM6031" s="9"/>
      <c r="DN6031" s="9"/>
      <c r="DO6031" s="9"/>
      <c r="DP6031" s="9"/>
      <c r="DQ6031" s="9"/>
      <c r="DR6031" s="9"/>
      <c r="DS6031" s="9"/>
      <c r="DT6031" s="9"/>
      <c r="DU6031" s="9"/>
      <c r="DV6031" s="9"/>
      <c r="DW6031" s="9"/>
      <c r="DX6031" s="9"/>
      <c r="DY6031" s="9"/>
      <c r="DZ6031" s="9"/>
      <c r="EA6031" s="9"/>
    </row>
    <row r="6032" spans="2:131" ht="19.5" customHeight="1" x14ac:dyDescent="0.25">
      <c r="B6032" s="9"/>
      <c r="D6032" s="9"/>
      <c r="G6032" s="9"/>
      <c r="R6032" s="9"/>
      <c r="S6032" s="9"/>
      <c r="T6032" s="9"/>
      <c r="U6032" s="9"/>
      <c r="V6032" s="9"/>
      <c r="W6032" s="9"/>
      <c r="X6032" s="9"/>
      <c r="Y6032" s="9"/>
      <c r="Z6032" s="9"/>
      <c r="AA6032" s="9"/>
      <c r="AB6032" s="9"/>
      <c r="AC6032" s="9"/>
      <c r="AD6032" s="9"/>
      <c r="AE6032" s="9"/>
      <c r="AF6032" s="55"/>
      <c r="AG6032" s="55"/>
      <c r="AH6032" s="9"/>
      <c r="AI6032" s="9"/>
      <c r="AJ6032" s="9"/>
      <c r="AK6032" s="9"/>
      <c r="AL6032" s="9"/>
      <c r="AM6032" s="9"/>
      <c r="AN6032" s="9"/>
      <c r="AO6032" s="9"/>
      <c r="AP6032" s="9"/>
      <c r="AQ6032" s="9"/>
      <c r="AR6032" s="9"/>
      <c r="AS6032" s="9"/>
      <c r="AT6032" s="9"/>
      <c r="AU6032" s="9"/>
      <c r="AV6032" s="9"/>
      <c r="AW6032" s="9"/>
      <c r="AX6032" s="9"/>
      <c r="AY6032" s="9"/>
      <c r="AZ6032" s="9"/>
      <c r="BA6032" s="9"/>
      <c r="BB6032" s="9"/>
      <c r="BC6032" s="9"/>
      <c r="BD6032" s="9"/>
      <c r="BE6032" s="9"/>
      <c r="BF6032" s="9"/>
      <c r="BG6032" s="9"/>
      <c r="BH6032" s="9"/>
      <c r="BI6032" s="9"/>
      <c r="BJ6032" s="9"/>
      <c r="BK6032" s="9"/>
      <c r="BL6032" s="9"/>
      <c r="BM6032" s="9"/>
      <c r="BN6032" s="9"/>
      <c r="BO6032" s="9"/>
      <c r="BP6032" s="9"/>
      <c r="BQ6032" s="9"/>
      <c r="BT6032" s="9"/>
      <c r="BU6032" s="9"/>
      <c r="BX6032" s="9"/>
      <c r="BY6032" s="9"/>
      <c r="CB6032" s="9"/>
      <c r="CC6032" s="9"/>
      <c r="CF6032" s="9"/>
      <c r="CG6032" s="9"/>
      <c r="CJ6032" s="9"/>
      <c r="CK6032" s="9"/>
      <c r="CN6032" s="9"/>
      <c r="CO6032" s="9"/>
      <c r="CP6032" s="9"/>
      <c r="CQ6032" s="9"/>
      <c r="CR6032" s="9"/>
      <c r="CS6032" s="9"/>
      <c r="CT6032" s="9"/>
      <c r="CU6032" s="9"/>
      <c r="CV6032" s="9"/>
      <c r="CW6032" s="9"/>
      <c r="CX6032" s="9"/>
      <c r="CY6032" s="9"/>
      <c r="CZ6032" s="9"/>
      <c r="DA6032" s="9"/>
      <c r="DB6032" s="9"/>
      <c r="DC6032" s="9"/>
      <c r="DD6032" s="9"/>
      <c r="DE6032" s="9"/>
      <c r="DF6032" s="9"/>
      <c r="DG6032" s="9"/>
      <c r="DH6032" s="9"/>
      <c r="DI6032" s="9"/>
      <c r="DJ6032" s="9"/>
      <c r="DK6032" s="9"/>
      <c r="DL6032" s="9"/>
      <c r="DM6032" s="9"/>
      <c r="DN6032" s="9"/>
      <c r="DO6032" s="9"/>
      <c r="DP6032" s="9"/>
      <c r="DQ6032" s="9"/>
      <c r="DR6032" s="9"/>
      <c r="DS6032" s="9"/>
      <c r="DT6032" s="9"/>
      <c r="DU6032" s="9"/>
      <c r="DV6032" s="9"/>
      <c r="DW6032" s="9"/>
      <c r="DX6032" s="9"/>
      <c r="DY6032" s="9"/>
      <c r="DZ6032" s="9"/>
      <c r="EA6032" s="9"/>
    </row>
    <row r="6033" spans="2:131" ht="19.5" customHeight="1" x14ac:dyDescent="0.25">
      <c r="B6033" s="9"/>
      <c r="D6033" s="9"/>
      <c r="G6033" s="9"/>
      <c r="R6033" s="9"/>
      <c r="S6033" s="9"/>
      <c r="T6033" s="9"/>
      <c r="U6033" s="9"/>
      <c r="V6033" s="9"/>
      <c r="W6033" s="9"/>
      <c r="X6033" s="9"/>
      <c r="Y6033" s="9"/>
      <c r="Z6033" s="9"/>
      <c r="AA6033" s="9"/>
      <c r="AB6033" s="9"/>
      <c r="AC6033" s="9"/>
      <c r="AD6033" s="9"/>
      <c r="AE6033" s="9"/>
      <c r="AF6033" s="55"/>
      <c r="AG6033" s="55"/>
      <c r="AH6033" s="9"/>
      <c r="AI6033" s="9"/>
      <c r="AJ6033" s="9"/>
      <c r="AK6033" s="9"/>
      <c r="AL6033" s="9"/>
      <c r="AM6033" s="9"/>
      <c r="AN6033" s="9"/>
      <c r="AO6033" s="9"/>
      <c r="AP6033" s="9"/>
      <c r="AQ6033" s="9"/>
      <c r="AR6033" s="9"/>
      <c r="AS6033" s="9"/>
      <c r="AT6033" s="9"/>
      <c r="AU6033" s="9"/>
      <c r="AV6033" s="9"/>
      <c r="AW6033" s="9"/>
      <c r="AX6033" s="9"/>
      <c r="AY6033" s="9"/>
      <c r="AZ6033" s="9"/>
      <c r="BA6033" s="9"/>
      <c r="BB6033" s="9"/>
      <c r="BC6033" s="9"/>
      <c r="BD6033" s="9"/>
      <c r="BE6033" s="9"/>
      <c r="BF6033" s="9"/>
      <c r="BG6033" s="9"/>
      <c r="BH6033" s="9"/>
      <c r="BI6033" s="9"/>
      <c r="BJ6033" s="9"/>
      <c r="BK6033" s="9"/>
      <c r="BL6033" s="9"/>
      <c r="BM6033" s="9"/>
      <c r="BN6033" s="9"/>
      <c r="BO6033" s="9"/>
      <c r="BP6033" s="9"/>
      <c r="BQ6033" s="9"/>
      <c r="BT6033" s="9"/>
      <c r="BU6033" s="9"/>
      <c r="BX6033" s="9"/>
      <c r="BY6033" s="9"/>
      <c r="CB6033" s="9"/>
      <c r="CC6033" s="9"/>
      <c r="CF6033" s="9"/>
      <c r="CG6033" s="9"/>
      <c r="CJ6033" s="9"/>
      <c r="CK6033" s="9"/>
      <c r="CN6033" s="9"/>
      <c r="CO6033" s="9"/>
      <c r="CP6033" s="9"/>
      <c r="CQ6033" s="9"/>
      <c r="CR6033" s="9"/>
      <c r="CS6033" s="9"/>
      <c r="CT6033" s="9"/>
      <c r="CU6033" s="9"/>
      <c r="CV6033" s="9"/>
      <c r="CW6033" s="9"/>
      <c r="CX6033" s="9"/>
      <c r="CY6033" s="9"/>
      <c r="CZ6033" s="9"/>
      <c r="DA6033" s="9"/>
      <c r="DB6033" s="9"/>
      <c r="DC6033" s="9"/>
      <c r="DD6033" s="9"/>
      <c r="DE6033" s="9"/>
      <c r="DF6033" s="9"/>
      <c r="DG6033" s="9"/>
      <c r="DH6033" s="9"/>
      <c r="DI6033" s="9"/>
      <c r="DJ6033" s="9"/>
      <c r="DK6033" s="9"/>
      <c r="DL6033" s="9"/>
      <c r="DM6033" s="9"/>
      <c r="DN6033" s="9"/>
      <c r="DO6033" s="9"/>
      <c r="DP6033" s="9"/>
      <c r="DQ6033" s="9"/>
      <c r="DR6033" s="9"/>
      <c r="DS6033" s="9"/>
      <c r="DT6033" s="9"/>
      <c r="DU6033" s="9"/>
      <c r="DV6033" s="9"/>
      <c r="DW6033" s="9"/>
      <c r="DX6033" s="9"/>
      <c r="DY6033" s="9"/>
      <c r="DZ6033" s="9"/>
      <c r="EA6033" s="9"/>
    </row>
    <row r="6034" spans="2:131" ht="19.5" customHeight="1" x14ac:dyDescent="0.25">
      <c r="B6034" s="9"/>
      <c r="D6034" s="9"/>
      <c r="G6034" s="9"/>
      <c r="R6034" s="9"/>
      <c r="S6034" s="9"/>
      <c r="T6034" s="9"/>
      <c r="U6034" s="9"/>
      <c r="V6034" s="9"/>
      <c r="W6034" s="9"/>
      <c r="X6034" s="9"/>
      <c r="Y6034" s="9"/>
      <c r="Z6034" s="9"/>
      <c r="AA6034" s="9"/>
      <c r="AB6034" s="9"/>
      <c r="AC6034" s="9"/>
      <c r="AD6034" s="9"/>
      <c r="AE6034" s="9"/>
      <c r="AF6034" s="55"/>
      <c r="AG6034" s="55"/>
      <c r="AH6034" s="9"/>
      <c r="AI6034" s="9"/>
      <c r="AJ6034" s="9"/>
      <c r="AK6034" s="9"/>
      <c r="AL6034" s="9"/>
      <c r="AM6034" s="9"/>
      <c r="AN6034" s="9"/>
      <c r="AO6034" s="9"/>
      <c r="AP6034" s="9"/>
      <c r="AQ6034" s="9"/>
      <c r="AR6034" s="9"/>
      <c r="AS6034" s="9"/>
      <c r="AT6034" s="9"/>
      <c r="AU6034" s="9"/>
      <c r="AV6034" s="9"/>
      <c r="AW6034" s="9"/>
      <c r="AX6034" s="9"/>
      <c r="AY6034" s="9"/>
      <c r="AZ6034" s="9"/>
      <c r="BA6034" s="9"/>
      <c r="BB6034" s="9"/>
      <c r="BC6034" s="9"/>
      <c r="BD6034" s="9"/>
      <c r="BE6034" s="9"/>
      <c r="BF6034" s="9"/>
      <c r="BG6034" s="9"/>
      <c r="BH6034" s="9"/>
      <c r="BI6034" s="9"/>
      <c r="BJ6034" s="9"/>
      <c r="BK6034" s="9"/>
      <c r="BL6034" s="9"/>
      <c r="BM6034" s="9"/>
      <c r="BN6034" s="9"/>
      <c r="BO6034" s="9"/>
      <c r="BP6034" s="9"/>
      <c r="BQ6034" s="9"/>
      <c r="BT6034" s="9"/>
      <c r="BU6034" s="9"/>
      <c r="BX6034" s="9"/>
      <c r="BY6034" s="9"/>
      <c r="CB6034" s="9"/>
      <c r="CC6034" s="9"/>
      <c r="CF6034" s="9"/>
      <c r="CG6034" s="9"/>
      <c r="CJ6034" s="9"/>
      <c r="CK6034" s="9"/>
      <c r="CN6034" s="9"/>
      <c r="CO6034" s="9"/>
      <c r="CP6034" s="9"/>
      <c r="CQ6034" s="9"/>
      <c r="CR6034" s="9"/>
      <c r="CS6034" s="9"/>
      <c r="CT6034" s="9"/>
      <c r="CU6034" s="9"/>
      <c r="CV6034" s="9"/>
      <c r="CW6034" s="9"/>
      <c r="CX6034" s="9"/>
      <c r="CY6034" s="9"/>
      <c r="CZ6034" s="9"/>
      <c r="DA6034" s="9"/>
      <c r="DB6034" s="9"/>
      <c r="DC6034" s="9"/>
      <c r="DD6034" s="9"/>
      <c r="DE6034" s="9"/>
      <c r="DF6034" s="9"/>
      <c r="DG6034" s="9"/>
      <c r="DH6034" s="9"/>
      <c r="DI6034" s="9"/>
      <c r="DJ6034" s="9"/>
      <c r="DK6034" s="9"/>
      <c r="DL6034" s="9"/>
      <c r="DM6034" s="9"/>
      <c r="DN6034" s="9"/>
      <c r="DO6034" s="9"/>
      <c r="DP6034" s="9"/>
      <c r="DQ6034" s="9"/>
      <c r="DR6034" s="9"/>
      <c r="DS6034" s="9"/>
      <c r="DT6034" s="9"/>
      <c r="DU6034" s="9"/>
      <c r="DV6034" s="9"/>
      <c r="DW6034" s="9"/>
      <c r="DX6034" s="9"/>
      <c r="DY6034" s="9"/>
      <c r="DZ6034" s="9"/>
      <c r="EA6034" s="9"/>
    </row>
    <row r="6035" spans="2:131" ht="19.5" customHeight="1" x14ac:dyDescent="0.25">
      <c r="B6035" s="9"/>
      <c r="D6035" s="9"/>
      <c r="G6035" s="9"/>
      <c r="R6035" s="9"/>
      <c r="S6035" s="9"/>
      <c r="T6035" s="9"/>
      <c r="U6035" s="9"/>
      <c r="V6035" s="9"/>
      <c r="W6035" s="9"/>
      <c r="X6035" s="9"/>
      <c r="Y6035" s="9"/>
      <c r="Z6035" s="9"/>
      <c r="AA6035" s="9"/>
      <c r="AB6035" s="9"/>
      <c r="AC6035" s="9"/>
      <c r="AD6035" s="9"/>
      <c r="AE6035" s="9"/>
      <c r="AF6035" s="55"/>
      <c r="AG6035" s="55"/>
      <c r="AH6035" s="9"/>
      <c r="AI6035" s="9"/>
      <c r="AJ6035" s="9"/>
      <c r="AK6035" s="9"/>
      <c r="AL6035" s="9"/>
      <c r="AM6035" s="9"/>
      <c r="AN6035" s="9"/>
      <c r="AO6035" s="9"/>
      <c r="AP6035" s="9"/>
      <c r="AQ6035" s="9"/>
      <c r="AR6035" s="9"/>
      <c r="AS6035" s="9"/>
      <c r="AT6035" s="9"/>
      <c r="AU6035" s="9"/>
      <c r="AV6035" s="9"/>
      <c r="AW6035" s="9"/>
      <c r="AX6035" s="9"/>
      <c r="AY6035" s="9"/>
      <c r="AZ6035" s="9"/>
      <c r="BA6035" s="9"/>
      <c r="BB6035" s="9"/>
      <c r="BC6035" s="9"/>
      <c r="BD6035" s="9"/>
      <c r="BE6035" s="9"/>
      <c r="BF6035" s="9"/>
      <c r="BG6035" s="9"/>
      <c r="BH6035" s="9"/>
      <c r="BI6035" s="9"/>
      <c r="BJ6035" s="9"/>
      <c r="BK6035" s="9"/>
      <c r="BL6035" s="9"/>
      <c r="BM6035" s="9"/>
      <c r="BN6035" s="9"/>
      <c r="BO6035" s="9"/>
      <c r="BP6035" s="9"/>
      <c r="BQ6035" s="9"/>
      <c r="BT6035" s="9"/>
      <c r="BU6035" s="9"/>
      <c r="BX6035" s="9"/>
      <c r="BY6035" s="9"/>
      <c r="CB6035" s="9"/>
      <c r="CC6035" s="9"/>
      <c r="CF6035" s="9"/>
      <c r="CG6035" s="9"/>
      <c r="CJ6035" s="9"/>
      <c r="CK6035" s="9"/>
      <c r="CN6035" s="9"/>
      <c r="CO6035" s="9"/>
      <c r="CP6035" s="9"/>
      <c r="CQ6035" s="9"/>
      <c r="CR6035" s="9"/>
      <c r="CS6035" s="9"/>
      <c r="CT6035" s="9"/>
      <c r="CU6035" s="9"/>
      <c r="CV6035" s="9"/>
      <c r="CW6035" s="9"/>
      <c r="CX6035" s="9"/>
      <c r="CY6035" s="9"/>
      <c r="CZ6035" s="9"/>
      <c r="DA6035" s="9"/>
      <c r="DB6035" s="9"/>
      <c r="DC6035" s="9"/>
      <c r="DD6035" s="9"/>
      <c r="DE6035" s="9"/>
      <c r="DF6035" s="9"/>
      <c r="DG6035" s="9"/>
      <c r="DH6035" s="9"/>
      <c r="DI6035" s="9"/>
      <c r="DJ6035" s="9"/>
      <c r="DK6035" s="9"/>
      <c r="DL6035" s="9"/>
      <c r="DM6035" s="9"/>
      <c r="DN6035" s="9"/>
      <c r="DO6035" s="9"/>
      <c r="DP6035" s="9"/>
      <c r="DQ6035" s="9"/>
      <c r="DR6035" s="9"/>
      <c r="DS6035" s="9"/>
      <c r="DT6035" s="9"/>
      <c r="DU6035" s="9"/>
      <c r="DV6035" s="9"/>
      <c r="DW6035" s="9"/>
      <c r="DX6035" s="9"/>
      <c r="DY6035" s="9"/>
      <c r="DZ6035" s="9"/>
      <c r="EA6035" s="9"/>
    </row>
    <row r="6036" spans="2:131" ht="19.5" customHeight="1" x14ac:dyDescent="0.25">
      <c r="B6036" s="9"/>
      <c r="D6036" s="9"/>
      <c r="G6036" s="9"/>
      <c r="R6036" s="9"/>
      <c r="S6036" s="9"/>
      <c r="T6036" s="9"/>
      <c r="U6036" s="9"/>
      <c r="V6036" s="9"/>
      <c r="W6036" s="9"/>
      <c r="X6036" s="9"/>
      <c r="Y6036" s="9"/>
      <c r="Z6036" s="9"/>
      <c r="AA6036" s="9"/>
      <c r="AB6036" s="9"/>
      <c r="AC6036" s="9"/>
      <c r="AD6036" s="9"/>
      <c r="AE6036" s="9"/>
      <c r="AF6036" s="55"/>
      <c r="AG6036" s="55"/>
      <c r="AH6036" s="9"/>
      <c r="AI6036" s="9"/>
      <c r="AJ6036" s="9"/>
      <c r="AK6036" s="9"/>
      <c r="AL6036" s="9"/>
      <c r="AM6036" s="9"/>
      <c r="AN6036" s="9"/>
      <c r="AO6036" s="9"/>
      <c r="AP6036" s="9"/>
      <c r="AQ6036" s="9"/>
      <c r="AR6036" s="9"/>
      <c r="AS6036" s="9"/>
      <c r="AT6036" s="9"/>
      <c r="AU6036" s="9"/>
      <c r="AV6036" s="9"/>
      <c r="AW6036" s="9"/>
      <c r="AX6036" s="9"/>
      <c r="AY6036" s="9"/>
      <c r="AZ6036" s="9"/>
      <c r="BA6036" s="9"/>
      <c r="BB6036" s="9"/>
      <c r="BC6036" s="9"/>
      <c r="BD6036" s="9"/>
      <c r="BE6036" s="9"/>
      <c r="BF6036" s="9"/>
      <c r="BG6036" s="9"/>
      <c r="BH6036" s="9"/>
      <c r="BI6036" s="9"/>
      <c r="BJ6036" s="9"/>
      <c r="BK6036" s="9"/>
      <c r="BL6036" s="9"/>
      <c r="BM6036" s="9"/>
      <c r="BN6036" s="9"/>
      <c r="BO6036" s="9"/>
      <c r="BP6036" s="9"/>
      <c r="BQ6036" s="9"/>
      <c r="BT6036" s="9"/>
      <c r="BU6036" s="9"/>
      <c r="BX6036" s="9"/>
      <c r="BY6036" s="9"/>
      <c r="CB6036" s="9"/>
      <c r="CC6036" s="9"/>
      <c r="CF6036" s="9"/>
      <c r="CG6036" s="9"/>
      <c r="CJ6036" s="9"/>
      <c r="CK6036" s="9"/>
      <c r="CN6036" s="9"/>
      <c r="CO6036" s="9"/>
      <c r="CP6036" s="9"/>
      <c r="CQ6036" s="9"/>
      <c r="CR6036" s="9"/>
      <c r="CS6036" s="9"/>
      <c r="CT6036" s="9"/>
      <c r="CU6036" s="9"/>
      <c r="CV6036" s="9"/>
      <c r="CW6036" s="9"/>
      <c r="CX6036" s="9"/>
      <c r="CY6036" s="9"/>
      <c r="CZ6036" s="9"/>
      <c r="DA6036" s="9"/>
      <c r="DB6036" s="9"/>
      <c r="DC6036" s="9"/>
      <c r="DD6036" s="9"/>
      <c r="DE6036" s="9"/>
      <c r="DF6036" s="9"/>
      <c r="DG6036" s="9"/>
      <c r="DH6036" s="9"/>
      <c r="DI6036" s="9"/>
      <c r="DJ6036" s="9"/>
      <c r="DK6036" s="9"/>
      <c r="DL6036" s="9"/>
      <c r="DM6036" s="9"/>
      <c r="DN6036" s="9"/>
      <c r="DO6036" s="9"/>
      <c r="DP6036" s="9"/>
      <c r="DQ6036" s="9"/>
      <c r="DR6036" s="9"/>
      <c r="DS6036" s="9"/>
      <c r="DT6036" s="9"/>
      <c r="DU6036" s="9"/>
      <c r="DV6036" s="9"/>
      <c r="DW6036" s="9"/>
      <c r="DX6036" s="9"/>
      <c r="DY6036" s="9"/>
      <c r="DZ6036" s="9"/>
      <c r="EA6036" s="9"/>
    </row>
    <row r="6037" spans="2:131" ht="19.5" customHeight="1" x14ac:dyDescent="0.25">
      <c r="B6037" s="9"/>
      <c r="D6037" s="9"/>
      <c r="G6037" s="9"/>
      <c r="R6037" s="9"/>
      <c r="S6037" s="9"/>
      <c r="T6037" s="9"/>
      <c r="U6037" s="9"/>
      <c r="V6037" s="9"/>
      <c r="W6037" s="9"/>
      <c r="X6037" s="9"/>
      <c r="Y6037" s="9"/>
      <c r="Z6037" s="9"/>
      <c r="AA6037" s="9"/>
      <c r="AB6037" s="9"/>
      <c r="AC6037" s="9"/>
      <c r="AD6037" s="9"/>
      <c r="AE6037" s="9"/>
      <c r="AF6037" s="55"/>
      <c r="AG6037" s="55"/>
      <c r="AH6037" s="9"/>
      <c r="AI6037" s="9"/>
      <c r="AJ6037" s="9"/>
      <c r="AK6037" s="9"/>
      <c r="AL6037" s="9"/>
      <c r="AM6037" s="9"/>
      <c r="AN6037" s="9"/>
      <c r="AO6037" s="9"/>
      <c r="AP6037" s="9"/>
      <c r="AQ6037" s="9"/>
      <c r="AR6037" s="9"/>
      <c r="AS6037" s="9"/>
      <c r="AT6037" s="9"/>
      <c r="AU6037" s="9"/>
      <c r="AV6037" s="9"/>
      <c r="AW6037" s="9"/>
      <c r="AX6037" s="9"/>
      <c r="AY6037" s="9"/>
      <c r="AZ6037" s="9"/>
      <c r="BA6037" s="9"/>
      <c r="BB6037" s="9"/>
      <c r="BC6037" s="9"/>
      <c r="BD6037" s="9"/>
      <c r="BE6037" s="9"/>
      <c r="BF6037" s="9"/>
      <c r="BG6037" s="9"/>
      <c r="BH6037" s="9"/>
      <c r="BI6037" s="9"/>
      <c r="BJ6037" s="9"/>
      <c r="BK6037" s="9"/>
      <c r="BL6037" s="9"/>
      <c r="BM6037" s="9"/>
      <c r="BN6037" s="9"/>
      <c r="BO6037" s="9"/>
      <c r="BP6037" s="9"/>
      <c r="BQ6037" s="9"/>
      <c r="BT6037" s="9"/>
      <c r="BU6037" s="9"/>
      <c r="BX6037" s="9"/>
      <c r="BY6037" s="9"/>
      <c r="CB6037" s="9"/>
      <c r="CC6037" s="9"/>
      <c r="CF6037" s="9"/>
      <c r="CG6037" s="9"/>
      <c r="CJ6037" s="9"/>
      <c r="CK6037" s="9"/>
      <c r="CN6037" s="9"/>
      <c r="CO6037" s="9"/>
      <c r="CP6037" s="9"/>
      <c r="CQ6037" s="9"/>
      <c r="CR6037" s="9"/>
      <c r="CS6037" s="9"/>
      <c r="CT6037" s="9"/>
      <c r="CU6037" s="9"/>
      <c r="CV6037" s="9"/>
      <c r="CW6037" s="9"/>
      <c r="CX6037" s="9"/>
      <c r="CY6037" s="9"/>
      <c r="CZ6037" s="9"/>
      <c r="DA6037" s="9"/>
      <c r="DB6037" s="9"/>
      <c r="DC6037" s="9"/>
      <c r="DD6037" s="9"/>
      <c r="DE6037" s="9"/>
      <c r="DF6037" s="9"/>
      <c r="DG6037" s="9"/>
      <c r="DH6037" s="9"/>
      <c r="DI6037" s="9"/>
      <c r="DJ6037" s="9"/>
      <c r="DK6037" s="9"/>
      <c r="DL6037" s="9"/>
      <c r="DM6037" s="9"/>
      <c r="DN6037" s="9"/>
      <c r="DO6037" s="9"/>
      <c r="DP6037" s="9"/>
      <c r="DQ6037" s="9"/>
      <c r="DR6037" s="9"/>
      <c r="DS6037" s="9"/>
      <c r="DT6037" s="9"/>
      <c r="DU6037" s="9"/>
      <c r="DV6037" s="9"/>
      <c r="DW6037" s="9"/>
      <c r="DX6037" s="9"/>
      <c r="DY6037" s="9"/>
      <c r="DZ6037" s="9"/>
      <c r="EA6037" s="9"/>
    </row>
    <row r="6038" spans="2:131" ht="19.5" customHeight="1" x14ac:dyDescent="0.25">
      <c r="B6038" s="9"/>
      <c r="D6038" s="9"/>
      <c r="G6038" s="9"/>
      <c r="R6038" s="9"/>
      <c r="S6038" s="9"/>
      <c r="T6038" s="9"/>
      <c r="U6038" s="9"/>
      <c r="V6038" s="9"/>
      <c r="W6038" s="9"/>
      <c r="X6038" s="9"/>
      <c r="Y6038" s="9"/>
      <c r="Z6038" s="9"/>
      <c r="AA6038" s="9"/>
      <c r="AB6038" s="9"/>
      <c r="AC6038" s="9"/>
      <c r="AD6038" s="9"/>
      <c r="AE6038" s="9"/>
      <c r="AF6038" s="55"/>
      <c r="AG6038" s="55"/>
      <c r="AH6038" s="9"/>
      <c r="AI6038" s="9"/>
      <c r="AJ6038" s="9"/>
      <c r="AK6038" s="9"/>
      <c r="AL6038" s="9"/>
      <c r="AM6038" s="9"/>
      <c r="AN6038" s="9"/>
      <c r="AO6038" s="9"/>
      <c r="AP6038" s="9"/>
      <c r="AQ6038" s="9"/>
      <c r="AR6038" s="9"/>
      <c r="AS6038" s="9"/>
      <c r="AT6038" s="9"/>
      <c r="AU6038" s="9"/>
      <c r="AV6038" s="9"/>
      <c r="AW6038" s="9"/>
      <c r="AX6038" s="9"/>
      <c r="AY6038" s="9"/>
      <c r="AZ6038" s="9"/>
      <c r="BA6038" s="9"/>
      <c r="BB6038" s="9"/>
      <c r="BC6038" s="9"/>
      <c r="BD6038" s="9"/>
      <c r="BE6038" s="9"/>
      <c r="BF6038" s="9"/>
      <c r="BG6038" s="9"/>
      <c r="BH6038" s="9"/>
      <c r="BI6038" s="9"/>
      <c r="BJ6038" s="9"/>
      <c r="BK6038" s="9"/>
      <c r="BL6038" s="9"/>
      <c r="BM6038" s="9"/>
      <c r="BN6038" s="9"/>
      <c r="BO6038" s="9"/>
      <c r="BP6038" s="9"/>
      <c r="BQ6038" s="9"/>
      <c r="BT6038" s="9"/>
      <c r="BU6038" s="9"/>
      <c r="BX6038" s="9"/>
      <c r="BY6038" s="9"/>
      <c r="CB6038" s="9"/>
      <c r="CC6038" s="9"/>
      <c r="CF6038" s="9"/>
      <c r="CG6038" s="9"/>
      <c r="CJ6038" s="9"/>
      <c r="CK6038" s="9"/>
      <c r="CN6038" s="9"/>
      <c r="CO6038" s="9"/>
      <c r="CP6038" s="9"/>
      <c r="CQ6038" s="9"/>
      <c r="CR6038" s="9"/>
      <c r="CS6038" s="9"/>
      <c r="CT6038" s="9"/>
      <c r="CU6038" s="9"/>
      <c r="CV6038" s="9"/>
      <c r="CW6038" s="9"/>
      <c r="CX6038" s="9"/>
      <c r="CY6038" s="9"/>
      <c r="CZ6038" s="9"/>
      <c r="DA6038" s="9"/>
      <c r="DB6038" s="9"/>
      <c r="DC6038" s="9"/>
      <c r="DD6038" s="9"/>
      <c r="DE6038" s="9"/>
      <c r="DF6038" s="9"/>
      <c r="DG6038" s="9"/>
      <c r="DH6038" s="9"/>
      <c r="DI6038" s="9"/>
      <c r="DJ6038" s="9"/>
      <c r="DK6038" s="9"/>
      <c r="DL6038" s="9"/>
      <c r="DM6038" s="9"/>
      <c r="DN6038" s="9"/>
      <c r="DO6038" s="9"/>
      <c r="DP6038" s="9"/>
      <c r="DQ6038" s="9"/>
      <c r="DR6038" s="9"/>
      <c r="DS6038" s="9"/>
      <c r="DT6038" s="9"/>
      <c r="DU6038" s="9"/>
      <c r="DV6038" s="9"/>
      <c r="DW6038" s="9"/>
      <c r="DX6038" s="9"/>
      <c r="DY6038" s="9"/>
      <c r="DZ6038" s="9"/>
      <c r="EA6038" s="9"/>
    </row>
    <row r="6039" spans="2:131" ht="19.5" customHeight="1" x14ac:dyDescent="0.25">
      <c r="B6039" s="9"/>
      <c r="D6039" s="9"/>
      <c r="G6039" s="9"/>
      <c r="R6039" s="9"/>
      <c r="S6039" s="9"/>
      <c r="T6039" s="9"/>
      <c r="U6039" s="9"/>
      <c r="V6039" s="9"/>
      <c r="W6039" s="9"/>
      <c r="X6039" s="9"/>
      <c r="Y6039" s="9"/>
      <c r="Z6039" s="9"/>
      <c r="AA6039" s="9"/>
      <c r="AB6039" s="9"/>
      <c r="AC6039" s="9"/>
      <c r="AD6039" s="9"/>
      <c r="AE6039" s="9"/>
      <c r="AF6039" s="55"/>
      <c r="AG6039" s="55"/>
      <c r="AH6039" s="9"/>
      <c r="AI6039" s="9"/>
      <c r="AJ6039" s="9"/>
      <c r="AK6039" s="9"/>
      <c r="AL6039" s="9"/>
      <c r="AM6039" s="9"/>
      <c r="AN6039" s="9"/>
      <c r="AO6039" s="9"/>
      <c r="AP6039" s="9"/>
      <c r="AQ6039" s="9"/>
      <c r="AR6039" s="9"/>
      <c r="AS6039" s="9"/>
      <c r="AT6039" s="9"/>
      <c r="AU6039" s="9"/>
      <c r="AV6039" s="9"/>
      <c r="AW6039" s="9"/>
      <c r="AX6039" s="9"/>
      <c r="AY6039" s="9"/>
      <c r="AZ6039" s="9"/>
      <c r="BA6039" s="9"/>
      <c r="BB6039" s="9"/>
      <c r="BC6039" s="9"/>
      <c r="BD6039" s="9"/>
      <c r="BE6039" s="9"/>
      <c r="BF6039" s="9"/>
      <c r="BG6039" s="9"/>
      <c r="BH6039" s="9"/>
      <c r="BI6039" s="9"/>
      <c r="BJ6039" s="9"/>
      <c r="BK6039" s="9"/>
      <c r="BL6039" s="9"/>
      <c r="BM6039" s="9"/>
      <c r="BN6039" s="9"/>
      <c r="BO6039" s="9"/>
      <c r="BP6039" s="9"/>
      <c r="BQ6039" s="9"/>
      <c r="BT6039" s="9"/>
      <c r="BU6039" s="9"/>
      <c r="BX6039" s="9"/>
      <c r="BY6039" s="9"/>
      <c r="CB6039" s="9"/>
      <c r="CC6039" s="9"/>
      <c r="CF6039" s="9"/>
      <c r="CG6039" s="9"/>
      <c r="CJ6039" s="9"/>
      <c r="CK6039" s="9"/>
      <c r="CN6039" s="9"/>
      <c r="CO6039" s="9"/>
      <c r="CP6039" s="9"/>
      <c r="CQ6039" s="9"/>
      <c r="CR6039" s="9"/>
      <c r="CS6039" s="9"/>
      <c r="CT6039" s="9"/>
      <c r="CU6039" s="9"/>
      <c r="CV6039" s="9"/>
      <c r="CW6039" s="9"/>
      <c r="CX6039" s="9"/>
      <c r="CY6039" s="9"/>
      <c r="CZ6039" s="9"/>
      <c r="DA6039" s="9"/>
      <c r="DB6039" s="9"/>
      <c r="DC6039" s="9"/>
      <c r="DD6039" s="9"/>
      <c r="DE6039" s="9"/>
      <c r="DF6039" s="9"/>
      <c r="DG6039" s="9"/>
      <c r="DH6039" s="9"/>
      <c r="DI6039" s="9"/>
      <c r="DJ6039" s="9"/>
      <c r="DK6039" s="9"/>
      <c r="DL6039" s="9"/>
      <c r="DM6039" s="9"/>
      <c r="DN6039" s="9"/>
      <c r="DO6039" s="9"/>
      <c r="DP6039" s="9"/>
      <c r="DQ6039" s="9"/>
      <c r="DR6039" s="9"/>
      <c r="DS6039" s="9"/>
      <c r="DT6039" s="9"/>
      <c r="DU6039" s="9"/>
      <c r="DV6039" s="9"/>
      <c r="DW6039" s="9"/>
      <c r="DX6039" s="9"/>
      <c r="DY6039" s="9"/>
      <c r="DZ6039" s="9"/>
      <c r="EA6039" s="9"/>
    </row>
    <row r="6040" spans="2:131" ht="19.5" customHeight="1" x14ac:dyDescent="0.25">
      <c r="B6040" s="9"/>
      <c r="D6040" s="9"/>
      <c r="G6040" s="9"/>
      <c r="R6040" s="9"/>
      <c r="S6040" s="9"/>
      <c r="T6040" s="9"/>
      <c r="U6040" s="9"/>
      <c r="V6040" s="9"/>
      <c r="W6040" s="9"/>
      <c r="X6040" s="9"/>
      <c r="Y6040" s="9"/>
      <c r="Z6040" s="9"/>
      <c r="AA6040" s="9"/>
      <c r="AB6040" s="9"/>
      <c r="AC6040" s="9"/>
      <c r="AD6040" s="9"/>
      <c r="AE6040" s="9"/>
      <c r="AF6040" s="55"/>
      <c r="AG6040" s="55"/>
      <c r="AH6040" s="9"/>
      <c r="AI6040" s="9"/>
      <c r="AJ6040" s="9"/>
      <c r="AK6040" s="9"/>
      <c r="AL6040" s="9"/>
      <c r="AM6040" s="9"/>
      <c r="AN6040" s="9"/>
      <c r="AO6040" s="9"/>
      <c r="AP6040" s="9"/>
      <c r="AQ6040" s="9"/>
      <c r="AR6040" s="9"/>
      <c r="AS6040" s="9"/>
      <c r="AT6040" s="9"/>
      <c r="AU6040" s="9"/>
      <c r="AV6040" s="9"/>
      <c r="AW6040" s="9"/>
      <c r="AX6040" s="9"/>
      <c r="AY6040" s="9"/>
      <c r="AZ6040" s="9"/>
      <c r="BA6040" s="9"/>
      <c r="BB6040" s="9"/>
      <c r="BC6040" s="9"/>
      <c r="BD6040" s="9"/>
      <c r="BE6040" s="9"/>
      <c r="BF6040" s="9"/>
      <c r="BG6040" s="9"/>
      <c r="BH6040" s="9"/>
      <c r="BI6040" s="9"/>
      <c r="BJ6040" s="9"/>
      <c r="BK6040" s="9"/>
      <c r="BL6040" s="9"/>
      <c r="BM6040" s="9"/>
      <c r="BN6040" s="9"/>
      <c r="BO6040" s="9"/>
      <c r="BP6040" s="9"/>
      <c r="BQ6040" s="9"/>
      <c r="BT6040" s="9"/>
      <c r="BU6040" s="9"/>
      <c r="BX6040" s="9"/>
      <c r="BY6040" s="9"/>
      <c r="CB6040" s="9"/>
      <c r="CC6040" s="9"/>
      <c r="CF6040" s="9"/>
      <c r="CG6040" s="9"/>
      <c r="CJ6040" s="9"/>
      <c r="CK6040" s="9"/>
      <c r="CN6040" s="9"/>
      <c r="CO6040" s="9"/>
      <c r="CP6040" s="9"/>
      <c r="CQ6040" s="9"/>
      <c r="CR6040" s="9"/>
      <c r="CS6040" s="9"/>
      <c r="CT6040" s="9"/>
      <c r="CU6040" s="9"/>
      <c r="CV6040" s="9"/>
      <c r="CW6040" s="9"/>
      <c r="CX6040" s="9"/>
      <c r="CY6040" s="9"/>
      <c r="CZ6040" s="9"/>
      <c r="DA6040" s="9"/>
      <c r="DB6040" s="9"/>
      <c r="DC6040" s="9"/>
      <c r="DD6040" s="9"/>
      <c r="DE6040" s="9"/>
      <c r="DF6040" s="9"/>
      <c r="DG6040" s="9"/>
      <c r="DH6040" s="9"/>
      <c r="DI6040" s="9"/>
      <c r="DJ6040" s="9"/>
      <c r="DK6040" s="9"/>
      <c r="DL6040" s="9"/>
      <c r="DM6040" s="9"/>
      <c r="DN6040" s="9"/>
      <c r="DO6040" s="9"/>
      <c r="DP6040" s="9"/>
      <c r="DQ6040" s="9"/>
      <c r="DR6040" s="9"/>
      <c r="DS6040" s="9"/>
      <c r="DT6040" s="9"/>
      <c r="DU6040" s="9"/>
      <c r="DV6040" s="9"/>
      <c r="DW6040" s="9"/>
      <c r="DX6040" s="9"/>
      <c r="DY6040" s="9"/>
      <c r="DZ6040" s="9"/>
      <c r="EA6040" s="9"/>
    </row>
    <row r="6041" spans="2:131" ht="19.5" customHeight="1" x14ac:dyDescent="0.25">
      <c r="B6041" s="9"/>
      <c r="D6041" s="9"/>
      <c r="G6041" s="9"/>
      <c r="R6041" s="9"/>
      <c r="S6041" s="9"/>
      <c r="T6041" s="9"/>
      <c r="U6041" s="9"/>
      <c r="V6041" s="9"/>
      <c r="W6041" s="9"/>
      <c r="X6041" s="9"/>
      <c r="Y6041" s="9"/>
      <c r="Z6041" s="9"/>
      <c r="AA6041" s="9"/>
      <c r="AB6041" s="9"/>
      <c r="AC6041" s="9"/>
      <c r="AD6041" s="9"/>
      <c r="AE6041" s="9"/>
      <c r="AF6041" s="55"/>
      <c r="AG6041" s="55"/>
      <c r="AH6041" s="9"/>
      <c r="AI6041" s="9"/>
      <c r="AJ6041" s="9"/>
      <c r="AK6041" s="9"/>
      <c r="AL6041" s="9"/>
      <c r="AM6041" s="9"/>
      <c r="AN6041" s="9"/>
      <c r="AO6041" s="9"/>
      <c r="AP6041" s="9"/>
      <c r="AQ6041" s="9"/>
      <c r="AR6041" s="9"/>
      <c r="AS6041" s="9"/>
      <c r="AT6041" s="9"/>
      <c r="AU6041" s="9"/>
      <c r="AV6041" s="9"/>
      <c r="AW6041" s="9"/>
      <c r="AX6041" s="9"/>
      <c r="AY6041" s="9"/>
      <c r="AZ6041" s="9"/>
      <c r="BA6041" s="9"/>
      <c r="BB6041" s="9"/>
      <c r="BC6041" s="9"/>
      <c r="BD6041" s="9"/>
      <c r="BE6041" s="9"/>
      <c r="BF6041" s="9"/>
      <c r="BG6041" s="9"/>
      <c r="BH6041" s="9"/>
      <c r="BI6041" s="9"/>
      <c r="BJ6041" s="9"/>
      <c r="BK6041" s="9"/>
      <c r="BL6041" s="9"/>
      <c r="BM6041" s="9"/>
      <c r="BN6041" s="9"/>
      <c r="BO6041" s="9"/>
      <c r="BP6041" s="9"/>
      <c r="BQ6041" s="9"/>
      <c r="BT6041" s="9"/>
      <c r="BU6041" s="9"/>
      <c r="BX6041" s="9"/>
      <c r="BY6041" s="9"/>
      <c r="CB6041" s="9"/>
      <c r="CC6041" s="9"/>
      <c r="CF6041" s="9"/>
      <c r="CG6041" s="9"/>
      <c r="CJ6041" s="9"/>
      <c r="CK6041" s="9"/>
      <c r="CN6041" s="9"/>
      <c r="CO6041" s="9"/>
      <c r="CP6041" s="9"/>
      <c r="CQ6041" s="9"/>
      <c r="CR6041" s="9"/>
      <c r="CS6041" s="9"/>
      <c r="CT6041" s="9"/>
      <c r="CU6041" s="9"/>
      <c r="CV6041" s="9"/>
      <c r="CW6041" s="9"/>
      <c r="CX6041" s="9"/>
      <c r="CY6041" s="9"/>
      <c r="CZ6041" s="9"/>
      <c r="DA6041" s="9"/>
      <c r="DB6041" s="9"/>
      <c r="DC6041" s="9"/>
      <c r="DD6041" s="9"/>
      <c r="DE6041" s="9"/>
      <c r="DF6041" s="9"/>
      <c r="DG6041" s="9"/>
      <c r="DH6041" s="9"/>
      <c r="DI6041" s="9"/>
      <c r="DJ6041" s="9"/>
      <c r="DK6041" s="9"/>
      <c r="DL6041" s="9"/>
      <c r="DM6041" s="9"/>
      <c r="DN6041" s="9"/>
      <c r="DO6041" s="9"/>
      <c r="DP6041" s="9"/>
      <c r="DQ6041" s="9"/>
      <c r="DR6041" s="9"/>
      <c r="DS6041" s="9"/>
      <c r="DT6041" s="9"/>
      <c r="DU6041" s="9"/>
      <c r="DV6041" s="9"/>
      <c r="DW6041" s="9"/>
      <c r="DX6041" s="9"/>
      <c r="DY6041" s="9"/>
      <c r="DZ6041" s="9"/>
      <c r="EA6041" s="9"/>
    </row>
    <row r="6042" spans="2:131" ht="19.5" customHeight="1" x14ac:dyDescent="0.25">
      <c r="B6042" s="9"/>
      <c r="D6042" s="9"/>
      <c r="G6042" s="9"/>
      <c r="R6042" s="9"/>
      <c r="S6042" s="9"/>
      <c r="T6042" s="9"/>
      <c r="U6042" s="9"/>
      <c r="V6042" s="9"/>
      <c r="W6042" s="9"/>
      <c r="X6042" s="9"/>
      <c r="Y6042" s="9"/>
      <c r="Z6042" s="9"/>
      <c r="AA6042" s="9"/>
      <c r="AB6042" s="9"/>
      <c r="AC6042" s="9"/>
      <c r="AD6042" s="9"/>
      <c r="AE6042" s="9"/>
      <c r="AF6042" s="55"/>
      <c r="AG6042" s="55"/>
      <c r="AH6042" s="9"/>
      <c r="AI6042" s="9"/>
      <c r="AJ6042" s="9"/>
      <c r="AK6042" s="9"/>
      <c r="AL6042" s="9"/>
      <c r="AM6042" s="9"/>
      <c r="AN6042" s="9"/>
      <c r="AO6042" s="9"/>
      <c r="AP6042" s="9"/>
      <c r="AQ6042" s="9"/>
      <c r="AR6042" s="9"/>
      <c r="AS6042" s="9"/>
      <c r="AT6042" s="9"/>
      <c r="AU6042" s="9"/>
      <c r="AV6042" s="9"/>
      <c r="AW6042" s="9"/>
      <c r="AX6042" s="9"/>
      <c r="AY6042" s="9"/>
      <c r="AZ6042" s="9"/>
      <c r="BA6042" s="9"/>
      <c r="BB6042" s="9"/>
      <c r="BC6042" s="9"/>
      <c r="BD6042" s="9"/>
      <c r="BE6042" s="9"/>
      <c r="BF6042" s="9"/>
      <c r="BG6042" s="9"/>
      <c r="BH6042" s="9"/>
      <c r="BI6042" s="9"/>
      <c r="BJ6042" s="9"/>
      <c r="BK6042" s="9"/>
      <c r="BL6042" s="9"/>
      <c r="BM6042" s="9"/>
      <c r="BN6042" s="9"/>
      <c r="BO6042" s="9"/>
      <c r="BP6042" s="9"/>
      <c r="BQ6042" s="9"/>
      <c r="BT6042" s="9"/>
      <c r="BU6042" s="9"/>
      <c r="BX6042" s="9"/>
      <c r="BY6042" s="9"/>
      <c r="CB6042" s="9"/>
      <c r="CC6042" s="9"/>
      <c r="CF6042" s="9"/>
      <c r="CG6042" s="9"/>
      <c r="CJ6042" s="9"/>
      <c r="CK6042" s="9"/>
      <c r="CN6042" s="9"/>
      <c r="CO6042" s="9"/>
      <c r="CP6042" s="9"/>
      <c r="CQ6042" s="9"/>
      <c r="CR6042" s="9"/>
      <c r="CS6042" s="9"/>
      <c r="CT6042" s="9"/>
      <c r="CU6042" s="9"/>
      <c r="CV6042" s="9"/>
      <c r="CW6042" s="9"/>
      <c r="CX6042" s="9"/>
      <c r="CY6042" s="9"/>
      <c r="CZ6042" s="9"/>
      <c r="DA6042" s="9"/>
      <c r="DB6042" s="9"/>
      <c r="DC6042" s="9"/>
      <c r="DD6042" s="9"/>
      <c r="DE6042" s="9"/>
      <c r="DF6042" s="9"/>
      <c r="DG6042" s="9"/>
      <c r="DH6042" s="9"/>
      <c r="DI6042" s="9"/>
      <c r="DJ6042" s="9"/>
      <c r="DK6042" s="9"/>
      <c r="DL6042" s="9"/>
      <c r="DM6042" s="9"/>
      <c r="DN6042" s="9"/>
      <c r="DO6042" s="9"/>
      <c r="DP6042" s="9"/>
      <c r="DQ6042" s="9"/>
      <c r="DR6042" s="9"/>
      <c r="DS6042" s="9"/>
      <c r="DT6042" s="9"/>
      <c r="DU6042" s="9"/>
      <c r="DV6042" s="9"/>
      <c r="DW6042" s="9"/>
      <c r="DX6042" s="9"/>
      <c r="DY6042" s="9"/>
      <c r="DZ6042" s="9"/>
      <c r="EA6042" s="9"/>
    </row>
    <row r="6043" spans="2:131" ht="19.5" customHeight="1" x14ac:dyDescent="0.25">
      <c r="B6043" s="9"/>
      <c r="D6043" s="9"/>
      <c r="G6043" s="9"/>
      <c r="R6043" s="9"/>
      <c r="S6043" s="9"/>
      <c r="T6043" s="9"/>
      <c r="U6043" s="9"/>
      <c r="V6043" s="9"/>
      <c r="W6043" s="9"/>
      <c r="X6043" s="9"/>
      <c r="Y6043" s="9"/>
      <c r="Z6043" s="9"/>
      <c r="AA6043" s="9"/>
      <c r="AB6043" s="9"/>
      <c r="AC6043" s="9"/>
      <c r="AD6043" s="9"/>
      <c r="AE6043" s="9"/>
      <c r="AF6043" s="55"/>
      <c r="AG6043" s="55"/>
      <c r="AH6043" s="9"/>
      <c r="AI6043" s="9"/>
      <c r="AJ6043" s="9"/>
      <c r="AK6043" s="9"/>
      <c r="AL6043" s="9"/>
      <c r="AM6043" s="9"/>
      <c r="AN6043" s="9"/>
      <c r="AO6043" s="9"/>
      <c r="AP6043" s="9"/>
      <c r="AQ6043" s="9"/>
      <c r="AR6043" s="9"/>
      <c r="AS6043" s="9"/>
      <c r="AT6043" s="9"/>
      <c r="AU6043" s="9"/>
      <c r="AV6043" s="9"/>
      <c r="AW6043" s="9"/>
      <c r="AX6043" s="9"/>
      <c r="AY6043" s="9"/>
      <c r="AZ6043" s="9"/>
      <c r="BA6043" s="9"/>
      <c r="BB6043" s="9"/>
      <c r="BC6043" s="9"/>
      <c r="BD6043" s="9"/>
      <c r="BE6043" s="9"/>
      <c r="BF6043" s="9"/>
      <c r="BG6043" s="9"/>
      <c r="BH6043" s="9"/>
      <c r="BI6043" s="9"/>
      <c r="BJ6043" s="9"/>
      <c r="BK6043" s="9"/>
      <c r="BL6043" s="9"/>
      <c r="BM6043" s="9"/>
      <c r="BN6043" s="9"/>
      <c r="BO6043" s="9"/>
      <c r="BP6043" s="9"/>
      <c r="BQ6043" s="9"/>
      <c r="BT6043" s="9"/>
      <c r="BU6043" s="9"/>
      <c r="BX6043" s="9"/>
      <c r="BY6043" s="9"/>
      <c r="CB6043" s="9"/>
      <c r="CC6043" s="9"/>
      <c r="CF6043" s="9"/>
      <c r="CG6043" s="9"/>
      <c r="CJ6043" s="9"/>
      <c r="CK6043" s="9"/>
      <c r="CN6043" s="9"/>
      <c r="CO6043" s="9"/>
      <c r="CP6043" s="9"/>
      <c r="CQ6043" s="9"/>
      <c r="CR6043" s="9"/>
      <c r="CS6043" s="9"/>
      <c r="CT6043" s="9"/>
      <c r="CU6043" s="9"/>
      <c r="CV6043" s="9"/>
      <c r="CW6043" s="9"/>
      <c r="CX6043" s="9"/>
      <c r="CY6043" s="9"/>
      <c r="CZ6043" s="9"/>
      <c r="DA6043" s="9"/>
      <c r="DB6043" s="9"/>
      <c r="DC6043" s="9"/>
      <c r="DD6043" s="9"/>
      <c r="DE6043" s="9"/>
      <c r="DF6043" s="9"/>
      <c r="DG6043" s="9"/>
      <c r="DH6043" s="9"/>
      <c r="DI6043" s="9"/>
      <c r="DJ6043" s="9"/>
      <c r="DK6043" s="9"/>
      <c r="DL6043" s="9"/>
      <c r="DM6043" s="9"/>
      <c r="DN6043" s="9"/>
      <c r="DO6043" s="9"/>
      <c r="DP6043" s="9"/>
      <c r="DQ6043" s="9"/>
      <c r="DR6043" s="9"/>
      <c r="DS6043" s="9"/>
      <c r="DT6043" s="9"/>
      <c r="DU6043" s="9"/>
      <c r="DV6043" s="9"/>
      <c r="DW6043" s="9"/>
      <c r="DX6043" s="9"/>
      <c r="DY6043" s="9"/>
      <c r="DZ6043" s="9"/>
      <c r="EA6043" s="9"/>
    </row>
    <row r="6044" spans="2:131" ht="19.5" customHeight="1" x14ac:dyDescent="0.25">
      <c r="B6044" s="9"/>
      <c r="D6044" s="9"/>
      <c r="G6044" s="9"/>
      <c r="R6044" s="9"/>
      <c r="S6044" s="9"/>
      <c r="T6044" s="9"/>
      <c r="U6044" s="9"/>
      <c r="V6044" s="9"/>
      <c r="W6044" s="9"/>
      <c r="X6044" s="9"/>
      <c r="Y6044" s="9"/>
      <c r="Z6044" s="9"/>
      <c r="AA6044" s="9"/>
      <c r="AB6044" s="9"/>
      <c r="AC6044" s="9"/>
      <c r="AD6044" s="9"/>
      <c r="AE6044" s="9"/>
      <c r="AF6044" s="55"/>
      <c r="AG6044" s="55"/>
      <c r="AH6044" s="9"/>
      <c r="AI6044" s="9"/>
      <c r="AJ6044" s="9"/>
      <c r="AK6044" s="9"/>
      <c r="AL6044" s="9"/>
      <c r="AM6044" s="9"/>
      <c r="AN6044" s="9"/>
      <c r="AO6044" s="9"/>
      <c r="AP6044" s="9"/>
      <c r="AQ6044" s="9"/>
      <c r="AR6044" s="9"/>
      <c r="AS6044" s="9"/>
      <c r="AT6044" s="9"/>
      <c r="AU6044" s="9"/>
      <c r="AV6044" s="9"/>
      <c r="AW6044" s="9"/>
      <c r="AX6044" s="9"/>
      <c r="AY6044" s="9"/>
      <c r="AZ6044" s="9"/>
      <c r="BA6044" s="9"/>
      <c r="BB6044" s="9"/>
      <c r="BC6044" s="9"/>
      <c r="BD6044" s="9"/>
      <c r="BE6044" s="9"/>
      <c r="BF6044" s="9"/>
      <c r="BG6044" s="9"/>
      <c r="BH6044" s="9"/>
      <c r="BI6044" s="9"/>
      <c r="BJ6044" s="9"/>
      <c r="BK6044" s="9"/>
      <c r="BL6044" s="9"/>
      <c r="BM6044" s="9"/>
      <c r="BN6044" s="9"/>
      <c r="BO6044" s="9"/>
      <c r="BP6044" s="9"/>
      <c r="BQ6044" s="9"/>
      <c r="BT6044" s="9"/>
      <c r="BU6044" s="9"/>
      <c r="BX6044" s="9"/>
      <c r="BY6044" s="9"/>
      <c r="CB6044" s="9"/>
      <c r="CC6044" s="9"/>
      <c r="CF6044" s="9"/>
      <c r="CG6044" s="9"/>
      <c r="CJ6044" s="9"/>
      <c r="CK6044" s="9"/>
      <c r="CN6044" s="9"/>
      <c r="CO6044" s="9"/>
      <c r="CP6044" s="9"/>
      <c r="CQ6044" s="9"/>
      <c r="CR6044" s="9"/>
      <c r="CS6044" s="9"/>
      <c r="CT6044" s="9"/>
      <c r="CU6044" s="9"/>
      <c r="CV6044" s="9"/>
      <c r="CW6044" s="9"/>
      <c r="CX6044" s="9"/>
      <c r="CY6044" s="9"/>
      <c r="CZ6044" s="9"/>
      <c r="DA6044" s="9"/>
      <c r="DB6044" s="9"/>
      <c r="DC6044" s="9"/>
      <c r="DD6044" s="9"/>
      <c r="DE6044" s="9"/>
      <c r="DF6044" s="9"/>
      <c r="DG6044" s="9"/>
      <c r="DH6044" s="9"/>
      <c r="DI6044" s="9"/>
      <c r="DJ6044" s="9"/>
      <c r="DK6044" s="9"/>
      <c r="DL6044" s="9"/>
      <c r="DM6044" s="9"/>
      <c r="DN6044" s="9"/>
      <c r="DO6044" s="9"/>
      <c r="DP6044" s="9"/>
      <c r="DQ6044" s="9"/>
      <c r="DR6044" s="9"/>
      <c r="DS6044" s="9"/>
      <c r="DT6044" s="9"/>
      <c r="DU6044" s="9"/>
      <c r="DV6044" s="9"/>
      <c r="DW6044" s="9"/>
      <c r="DX6044" s="9"/>
      <c r="DY6044" s="9"/>
      <c r="DZ6044" s="9"/>
      <c r="EA6044" s="9"/>
    </row>
    <row r="6045" spans="2:131" ht="19.5" customHeight="1" x14ac:dyDescent="0.25">
      <c r="B6045" s="9"/>
      <c r="D6045" s="9"/>
      <c r="G6045" s="9"/>
      <c r="R6045" s="9"/>
      <c r="S6045" s="9"/>
      <c r="T6045" s="9"/>
      <c r="U6045" s="9"/>
      <c r="V6045" s="9"/>
      <c r="W6045" s="9"/>
      <c r="X6045" s="9"/>
      <c r="Y6045" s="9"/>
      <c r="Z6045" s="9"/>
      <c r="AA6045" s="9"/>
      <c r="AB6045" s="9"/>
      <c r="AC6045" s="9"/>
      <c r="AD6045" s="9"/>
      <c r="AE6045" s="9"/>
      <c r="AF6045" s="55"/>
      <c r="AG6045" s="55"/>
      <c r="AH6045" s="9"/>
      <c r="AI6045" s="9"/>
      <c r="AJ6045" s="9"/>
      <c r="AK6045" s="9"/>
      <c r="AL6045" s="9"/>
      <c r="AM6045" s="9"/>
      <c r="AN6045" s="9"/>
      <c r="AO6045" s="9"/>
      <c r="AP6045" s="9"/>
      <c r="AQ6045" s="9"/>
      <c r="AR6045" s="9"/>
      <c r="AS6045" s="9"/>
      <c r="AT6045" s="9"/>
      <c r="AU6045" s="9"/>
      <c r="AV6045" s="9"/>
      <c r="AW6045" s="9"/>
      <c r="AX6045" s="9"/>
      <c r="AY6045" s="9"/>
      <c r="AZ6045" s="9"/>
      <c r="BA6045" s="9"/>
      <c r="BB6045" s="9"/>
      <c r="BC6045" s="9"/>
      <c r="BD6045" s="9"/>
      <c r="BE6045" s="9"/>
      <c r="BF6045" s="9"/>
      <c r="BG6045" s="9"/>
      <c r="BH6045" s="9"/>
      <c r="BI6045" s="9"/>
      <c r="BJ6045" s="9"/>
      <c r="BK6045" s="9"/>
      <c r="BL6045" s="9"/>
      <c r="BM6045" s="9"/>
      <c r="BN6045" s="9"/>
      <c r="BO6045" s="9"/>
      <c r="BP6045" s="9"/>
      <c r="BQ6045" s="9"/>
      <c r="BT6045" s="9"/>
      <c r="BU6045" s="9"/>
      <c r="BX6045" s="9"/>
      <c r="BY6045" s="9"/>
      <c r="CB6045" s="9"/>
      <c r="CC6045" s="9"/>
      <c r="CF6045" s="9"/>
      <c r="CG6045" s="9"/>
      <c r="CJ6045" s="9"/>
      <c r="CK6045" s="9"/>
      <c r="CN6045" s="9"/>
      <c r="CO6045" s="9"/>
      <c r="CP6045" s="9"/>
      <c r="CQ6045" s="9"/>
      <c r="CR6045" s="9"/>
      <c r="CS6045" s="9"/>
      <c r="CT6045" s="9"/>
      <c r="CU6045" s="9"/>
      <c r="CV6045" s="9"/>
      <c r="CW6045" s="9"/>
      <c r="CX6045" s="9"/>
      <c r="CY6045" s="9"/>
      <c r="CZ6045" s="9"/>
      <c r="DA6045" s="9"/>
      <c r="DB6045" s="9"/>
      <c r="DC6045" s="9"/>
      <c r="DD6045" s="9"/>
      <c r="DE6045" s="9"/>
      <c r="DF6045" s="9"/>
      <c r="DG6045" s="9"/>
      <c r="DH6045" s="9"/>
      <c r="DI6045" s="9"/>
      <c r="DJ6045" s="9"/>
      <c r="DK6045" s="9"/>
      <c r="DL6045" s="9"/>
      <c r="DM6045" s="9"/>
      <c r="DN6045" s="9"/>
      <c r="DO6045" s="9"/>
      <c r="DP6045" s="9"/>
      <c r="DQ6045" s="9"/>
      <c r="DR6045" s="9"/>
      <c r="DS6045" s="9"/>
      <c r="DT6045" s="9"/>
      <c r="DU6045" s="9"/>
      <c r="DV6045" s="9"/>
      <c r="DW6045" s="9"/>
      <c r="DX6045" s="9"/>
      <c r="DY6045" s="9"/>
      <c r="DZ6045" s="9"/>
      <c r="EA6045" s="9"/>
    </row>
    <row r="6046" spans="2:131" ht="19.5" customHeight="1" x14ac:dyDescent="0.25">
      <c r="B6046" s="9"/>
      <c r="D6046" s="9"/>
      <c r="G6046" s="9"/>
      <c r="R6046" s="9"/>
      <c r="S6046" s="9"/>
      <c r="T6046" s="9"/>
      <c r="U6046" s="9"/>
      <c r="V6046" s="9"/>
      <c r="W6046" s="9"/>
      <c r="X6046" s="9"/>
      <c r="Y6046" s="9"/>
      <c r="Z6046" s="9"/>
      <c r="AA6046" s="9"/>
      <c r="AB6046" s="9"/>
      <c r="AC6046" s="9"/>
      <c r="AD6046" s="9"/>
      <c r="AE6046" s="9"/>
      <c r="AF6046" s="55"/>
      <c r="AG6046" s="55"/>
      <c r="AH6046" s="9"/>
      <c r="AI6046" s="9"/>
      <c r="AJ6046" s="9"/>
      <c r="AK6046" s="9"/>
      <c r="AL6046" s="9"/>
      <c r="AM6046" s="9"/>
      <c r="AN6046" s="9"/>
      <c r="AO6046" s="9"/>
      <c r="AP6046" s="9"/>
      <c r="AQ6046" s="9"/>
      <c r="AR6046" s="9"/>
      <c r="AS6046" s="9"/>
      <c r="AT6046" s="9"/>
      <c r="AU6046" s="9"/>
      <c r="AV6046" s="9"/>
      <c r="AW6046" s="9"/>
      <c r="AX6046" s="9"/>
      <c r="AY6046" s="9"/>
      <c r="AZ6046" s="9"/>
      <c r="BA6046" s="9"/>
      <c r="BB6046" s="9"/>
      <c r="BC6046" s="9"/>
      <c r="BD6046" s="9"/>
      <c r="BE6046" s="9"/>
      <c r="BF6046" s="9"/>
      <c r="BG6046" s="9"/>
      <c r="BH6046" s="9"/>
      <c r="BI6046" s="9"/>
      <c r="BJ6046" s="9"/>
      <c r="BK6046" s="9"/>
      <c r="BL6046" s="9"/>
      <c r="BM6046" s="9"/>
      <c r="BN6046" s="9"/>
      <c r="BO6046" s="9"/>
      <c r="BP6046" s="9"/>
      <c r="BQ6046" s="9"/>
      <c r="BT6046" s="9"/>
      <c r="BU6046" s="9"/>
      <c r="BX6046" s="9"/>
      <c r="BY6046" s="9"/>
      <c r="CB6046" s="9"/>
      <c r="CC6046" s="9"/>
      <c r="CF6046" s="9"/>
      <c r="CG6046" s="9"/>
      <c r="CJ6046" s="9"/>
      <c r="CK6046" s="9"/>
      <c r="CN6046" s="9"/>
      <c r="CO6046" s="9"/>
      <c r="CP6046" s="9"/>
      <c r="CQ6046" s="9"/>
      <c r="CR6046" s="9"/>
      <c r="CS6046" s="9"/>
      <c r="CT6046" s="9"/>
      <c r="CU6046" s="9"/>
      <c r="CV6046" s="9"/>
      <c r="CW6046" s="9"/>
      <c r="CX6046" s="9"/>
      <c r="CY6046" s="9"/>
      <c r="CZ6046" s="9"/>
      <c r="DA6046" s="9"/>
      <c r="DB6046" s="9"/>
      <c r="DC6046" s="9"/>
      <c r="DD6046" s="9"/>
      <c r="DE6046" s="9"/>
      <c r="DF6046" s="9"/>
      <c r="DG6046" s="9"/>
      <c r="DH6046" s="9"/>
      <c r="DI6046" s="9"/>
      <c r="DJ6046" s="9"/>
      <c r="DK6046" s="9"/>
      <c r="DL6046" s="9"/>
      <c r="DM6046" s="9"/>
      <c r="DN6046" s="9"/>
      <c r="DO6046" s="9"/>
      <c r="DP6046" s="9"/>
      <c r="DQ6046" s="9"/>
      <c r="DR6046" s="9"/>
      <c r="DS6046" s="9"/>
      <c r="DT6046" s="9"/>
      <c r="DU6046" s="9"/>
      <c r="DV6046" s="9"/>
      <c r="DW6046" s="9"/>
      <c r="DX6046" s="9"/>
      <c r="DY6046" s="9"/>
      <c r="DZ6046" s="9"/>
      <c r="EA6046" s="9"/>
    </row>
    <row r="6047" spans="2:131" ht="19.5" customHeight="1" x14ac:dyDescent="0.25">
      <c r="B6047" s="9"/>
      <c r="D6047" s="9"/>
      <c r="G6047" s="9"/>
      <c r="R6047" s="9"/>
      <c r="S6047" s="9"/>
      <c r="T6047" s="9"/>
      <c r="U6047" s="9"/>
      <c r="V6047" s="9"/>
      <c r="W6047" s="9"/>
      <c r="X6047" s="9"/>
      <c r="Y6047" s="9"/>
      <c r="Z6047" s="9"/>
      <c r="AA6047" s="9"/>
      <c r="AB6047" s="9"/>
      <c r="AC6047" s="9"/>
      <c r="AD6047" s="9"/>
      <c r="AE6047" s="9"/>
      <c r="AF6047" s="55"/>
      <c r="AG6047" s="55"/>
      <c r="AH6047" s="9"/>
      <c r="AI6047" s="9"/>
      <c r="AJ6047" s="9"/>
      <c r="AK6047" s="9"/>
      <c r="AL6047" s="9"/>
      <c r="AM6047" s="9"/>
      <c r="AN6047" s="9"/>
      <c r="AO6047" s="9"/>
      <c r="AP6047" s="9"/>
      <c r="AQ6047" s="9"/>
      <c r="AR6047" s="9"/>
      <c r="AS6047" s="9"/>
      <c r="AT6047" s="9"/>
      <c r="AU6047" s="9"/>
      <c r="AV6047" s="9"/>
      <c r="AW6047" s="9"/>
      <c r="AX6047" s="9"/>
      <c r="AY6047" s="9"/>
      <c r="AZ6047" s="9"/>
      <c r="BA6047" s="9"/>
      <c r="BB6047" s="9"/>
      <c r="BC6047" s="9"/>
      <c r="BD6047" s="9"/>
      <c r="BE6047" s="9"/>
      <c r="BF6047" s="9"/>
      <c r="BG6047" s="9"/>
      <c r="BH6047" s="9"/>
      <c r="BI6047" s="9"/>
      <c r="BJ6047" s="9"/>
      <c r="BK6047" s="9"/>
      <c r="BL6047" s="9"/>
      <c r="BM6047" s="9"/>
      <c r="BN6047" s="9"/>
      <c r="BO6047" s="9"/>
      <c r="BP6047" s="9"/>
      <c r="BQ6047" s="9"/>
      <c r="BT6047" s="9"/>
      <c r="BU6047" s="9"/>
      <c r="BX6047" s="9"/>
      <c r="BY6047" s="9"/>
      <c r="CB6047" s="9"/>
      <c r="CC6047" s="9"/>
      <c r="CF6047" s="9"/>
      <c r="CG6047" s="9"/>
      <c r="CJ6047" s="9"/>
      <c r="CK6047" s="9"/>
      <c r="CN6047" s="9"/>
      <c r="CO6047" s="9"/>
      <c r="CP6047" s="9"/>
      <c r="CQ6047" s="9"/>
      <c r="CR6047" s="9"/>
      <c r="CS6047" s="9"/>
      <c r="CT6047" s="9"/>
      <c r="CU6047" s="9"/>
      <c r="CV6047" s="9"/>
      <c r="CW6047" s="9"/>
      <c r="CX6047" s="9"/>
      <c r="CY6047" s="9"/>
      <c r="CZ6047" s="9"/>
      <c r="DA6047" s="9"/>
      <c r="DB6047" s="9"/>
      <c r="DC6047" s="9"/>
      <c r="DD6047" s="9"/>
      <c r="DE6047" s="9"/>
      <c r="DF6047" s="9"/>
      <c r="DG6047" s="9"/>
      <c r="DH6047" s="9"/>
      <c r="DI6047" s="9"/>
      <c r="DJ6047" s="9"/>
      <c r="DK6047" s="9"/>
      <c r="DL6047" s="9"/>
      <c r="DM6047" s="9"/>
      <c r="DN6047" s="9"/>
      <c r="DO6047" s="9"/>
      <c r="DP6047" s="9"/>
      <c r="DQ6047" s="9"/>
      <c r="DR6047" s="9"/>
      <c r="DS6047" s="9"/>
      <c r="DT6047" s="9"/>
      <c r="DU6047" s="9"/>
      <c r="DV6047" s="9"/>
      <c r="DW6047" s="9"/>
      <c r="DX6047" s="9"/>
      <c r="DY6047" s="9"/>
      <c r="DZ6047" s="9"/>
      <c r="EA6047" s="9"/>
    </row>
    <row r="6048" spans="2:131" ht="19.5" customHeight="1" x14ac:dyDescent="0.25">
      <c r="B6048" s="9"/>
      <c r="D6048" s="9"/>
      <c r="G6048" s="9"/>
      <c r="R6048" s="9"/>
      <c r="S6048" s="9"/>
      <c r="T6048" s="9"/>
      <c r="U6048" s="9"/>
      <c r="V6048" s="9"/>
      <c r="W6048" s="9"/>
      <c r="X6048" s="9"/>
      <c r="Y6048" s="9"/>
      <c r="Z6048" s="9"/>
      <c r="AA6048" s="9"/>
      <c r="AB6048" s="9"/>
      <c r="AC6048" s="9"/>
      <c r="AD6048" s="9"/>
      <c r="AE6048" s="9"/>
      <c r="AF6048" s="55"/>
      <c r="AG6048" s="55"/>
      <c r="AH6048" s="9"/>
      <c r="AI6048" s="9"/>
      <c r="AJ6048" s="9"/>
      <c r="AK6048" s="9"/>
      <c r="AL6048" s="9"/>
      <c r="AM6048" s="9"/>
      <c r="AN6048" s="9"/>
      <c r="AO6048" s="9"/>
      <c r="AP6048" s="9"/>
      <c r="AQ6048" s="9"/>
      <c r="AR6048" s="9"/>
      <c r="AS6048" s="9"/>
      <c r="AT6048" s="9"/>
      <c r="AU6048" s="9"/>
      <c r="AV6048" s="9"/>
      <c r="AW6048" s="9"/>
      <c r="AX6048" s="9"/>
      <c r="AY6048" s="9"/>
      <c r="AZ6048" s="9"/>
      <c r="BA6048" s="9"/>
      <c r="BB6048" s="9"/>
      <c r="BC6048" s="9"/>
      <c r="BD6048" s="9"/>
      <c r="BE6048" s="9"/>
      <c r="BF6048" s="9"/>
      <c r="BG6048" s="9"/>
      <c r="BH6048" s="9"/>
      <c r="BI6048" s="9"/>
      <c r="BJ6048" s="9"/>
      <c r="BK6048" s="9"/>
      <c r="BL6048" s="9"/>
      <c r="BM6048" s="9"/>
      <c r="BN6048" s="9"/>
      <c r="BO6048" s="9"/>
      <c r="BP6048" s="9"/>
      <c r="BQ6048" s="9"/>
      <c r="BT6048" s="9"/>
      <c r="BU6048" s="9"/>
      <c r="BX6048" s="9"/>
      <c r="BY6048" s="9"/>
      <c r="CB6048" s="9"/>
      <c r="CC6048" s="9"/>
      <c r="CF6048" s="9"/>
      <c r="CG6048" s="9"/>
      <c r="CJ6048" s="9"/>
      <c r="CK6048" s="9"/>
      <c r="CN6048" s="9"/>
      <c r="CO6048" s="9"/>
      <c r="CP6048" s="9"/>
      <c r="CQ6048" s="9"/>
      <c r="CR6048" s="9"/>
      <c r="CS6048" s="9"/>
      <c r="CT6048" s="9"/>
      <c r="CU6048" s="9"/>
      <c r="CV6048" s="9"/>
      <c r="CW6048" s="9"/>
      <c r="CX6048" s="9"/>
      <c r="CY6048" s="9"/>
      <c r="CZ6048" s="9"/>
      <c r="DA6048" s="9"/>
      <c r="DB6048" s="9"/>
      <c r="DC6048" s="9"/>
      <c r="DD6048" s="9"/>
      <c r="DE6048" s="9"/>
      <c r="DF6048" s="9"/>
      <c r="DG6048" s="9"/>
      <c r="DH6048" s="9"/>
      <c r="DI6048" s="9"/>
      <c r="DJ6048" s="9"/>
      <c r="DK6048" s="9"/>
      <c r="DL6048" s="9"/>
      <c r="DM6048" s="9"/>
      <c r="DN6048" s="9"/>
      <c r="DO6048" s="9"/>
      <c r="DP6048" s="9"/>
      <c r="DQ6048" s="9"/>
      <c r="DR6048" s="9"/>
      <c r="DS6048" s="9"/>
      <c r="DT6048" s="9"/>
      <c r="DU6048" s="9"/>
      <c r="DV6048" s="9"/>
      <c r="DW6048" s="9"/>
      <c r="DX6048" s="9"/>
      <c r="DY6048" s="9"/>
      <c r="DZ6048" s="9"/>
      <c r="EA6048" s="9"/>
    </row>
    <row r="6049" spans="2:131" ht="19.5" customHeight="1" x14ac:dyDescent="0.25">
      <c r="B6049" s="9"/>
      <c r="D6049" s="9"/>
      <c r="G6049" s="9"/>
      <c r="R6049" s="9"/>
      <c r="S6049" s="9"/>
      <c r="T6049" s="9"/>
      <c r="U6049" s="9"/>
      <c r="V6049" s="9"/>
      <c r="W6049" s="9"/>
      <c r="X6049" s="9"/>
      <c r="Y6049" s="9"/>
      <c r="Z6049" s="9"/>
      <c r="AA6049" s="9"/>
      <c r="AB6049" s="9"/>
      <c r="AC6049" s="9"/>
      <c r="AD6049" s="9"/>
      <c r="AE6049" s="9"/>
      <c r="AF6049" s="55"/>
      <c r="AG6049" s="55"/>
      <c r="AH6049" s="9"/>
      <c r="AI6049" s="9"/>
      <c r="AJ6049" s="9"/>
      <c r="AK6049" s="9"/>
      <c r="AL6049" s="9"/>
      <c r="AM6049" s="9"/>
      <c r="AN6049" s="9"/>
      <c r="AO6049" s="9"/>
      <c r="AP6049" s="9"/>
      <c r="AQ6049" s="9"/>
      <c r="AR6049" s="9"/>
      <c r="AS6049" s="9"/>
      <c r="AT6049" s="9"/>
      <c r="AU6049" s="9"/>
      <c r="AV6049" s="9"/>
      <c r="AW6049" s="9"/>
      <c r="AX6049" s="9"/>
      <c r="AY6049" s="9"/>
      <c r="AZ6049" s="9"/>
      <c r="BA6049" s="9"/>
      <c r="BB6049" s="9"/>
      <c r="BC6049" s="9"/>
      <c r="BD6049" s="9"/>
      <c r="BE6049" s="9"/>
      <c r="BF6049" s="9"/>
      <c r="BG6049" s="9"/>
      <c r="BH6049" s="9"/>
      <c r="BI6049" s="9"/>
      <c r="BJ6049" s="9"/>
      <c r="BK6049" s="9"/>
      <c r="BL6049" s="9"/>
      <c r="BM6049" s="9"/>
      <c r="BN6049" s="9"/>
      <c r="BO6049" s="9"/>
      <c r="BP6049" s="9"/>
      <c r="BQ6049" s="9"/>
      <c r="BT6049" s="9"/>
      <c r="BU6049" s="9"/>
      <c r="BX6049" s="9"/>
      <c r="BY6049" s="9"/>
      <c r="CB6049" s="9"/>
      <c r="CC6049" s="9"/>
      <c r="CF6049" s="9"/>
      <c r="CG6049" s="9"/>
      <c r="CJ6049" s="9"/>
      <c r="CK6049" s="9"/>
      <c r="CN6049" s="9"/>
      <c r="CO6049" s="9"/>
      <c r="CP6049" s="9"/>
      <c r="CQ6049" s="9"/>
      <c r="CR6049" s="9"/>
      <c r="CS6049" s="9"/>
      <c r="CT6049" s="9"/>
      <c r="CU6049" s="9"/>
      <c r="CV6049" s="9"/>
      <c r="CW6049" s="9"/>
      <c r="CX6049" s="9"/>
      <c r="CY6049" s="9"/>
      <c r="CZ6049" s="9"/>
      <c r="DA6049" s="9"/>
      <c r="DB6049" s="9"/>
      <c r="DC6049" s="9"/>
      <c r="DD6049" s="9"/>
      <c r="DE6049" s="9"/>
      <c r="DF6049" s="9"/>
      <c r="DG6049" s="9"/>
      <c r="DH6049" s="9"/>
      <c r="DI6049" s="9"/>
      <c r="DJ6049" s="9"/>
      <c r="DK6049" s="9"/>
      <c r="DL6049" s="9"/>
      <c r="DM6049" s="9"/>
      <c r="DN6049" s="9"/>
      <c r="DO6049" s="9"/>
      <c r="DP6049" s="9"/>
      <c r="DQ6049" s="9"/>
      <c r="DR6049" s="9"/>
      <c r="DS6049" s="9"/>
      <c r="DT6049" s="9"/>
      <c r="DU6049" s="9"/>
      <c r="DV6049" s="9"/>
      <c r="DW6049" s="9"/>
      <c r="DX6049" s="9"/>
      <c r="DY6049" s="9"/>
      <c r="DZ6049" s="9"/>
      <c r="EA6049" s="9"/>
    </row>
    <row r="6050" spans="2:131" ht="19.5" customHeight="1" x14ac:dyDescent="0.25">
      <c r="B6050" s="9"/>
      <c r="D6050" s="9"/>
      <c r="G6050" s="9"/>
      <c r="R6050" s="9"/>
      <c r="S6050" s="9"/>
      <c r="T6050" s="9"/>
      <c r="U6050" s="9"/>
      <c r="V6050" s="9"/>
      <c r="W6050" s="9"/>
      <c r="X6050" s="9"/>
      <c r="Y6050" s="9"/>
      <c r="Z6050" s="9"/>
      <c r="AA6050" s="9"/>
      <c r="AB6050" s="9"/>
      <c r="AC6050" s="9"/>
      <c r="AD6050" s="9"/>
      <c r="AE6050" s="9"/>
      <c r="AF6050" s="55"/>
      <c r="AG6050" s="55"/>
      <c r="AH6050" s="9"/>
      <c r="AI6050" s="9"/>
      <c r="AJ6050" s="9"/>
      <c r="AK6050" s="9"/>
      <c r="AL6050" s="9"/>
      <c r="AM6050" s="9"/>
      <c r="AN6050" s="9"/>
      <c r="AO6050" s="9"/>
      <c r="AP6050" s="9"/>
      <c r="AQ6050" s="9"/>
      <c r="AR6050" s="9"/>
      <c r="AS6050" s="9"/>
      <c r="AT6050" s="9"/>
      <c r="AU6050" s="9"/>
      <c r="AV6050" s="9"/>
      <c r="AW6050" s="9"/>
      <c r="AX6050" s="9"/>
      <c r="AY6050" s="9"/>
      <c r="AZ6050" s="9"/>
      <c r="BA6050" s="9"/>
      <c r="BB6050" s="9"/>
      <c r="BC6050" s="9"/>
      <c r="BD6050" s="9"/>
      <c r="BE6050" s="9"/>
      <c r="BF6050" s="9"/>
      <c r="BG6050" s="9"/>
      <c r="BH6050" s="9"/>
      <c r="BI6050" s="9"/>
      <c r="BJ6050" s="9"/>
      <c r="BK6050" s="9"/>
      <c r="BL6050" s="9"/>
      <c r="BM6050" s="9"/>
      <c r="BN6050" s="9"/>
      <c r="BO6050" s="9"/>
      <c r="BP6050" s="9"/>
      <c r="BQ6050" s="9"/>
      <c r="BT6050" s="9"/>
      <c r="BU6050" s="9"/>
      <c r="BX6050" s="9"/>
      <c r="BY6050" s="9"/>
      <c r="CB6050" s="9"/>
      <c r="CC6050" s="9"/>
      <c r="CF6050" s="9"/>
      <c r="CG6050" s="9"/>
      <c r="CJ6050" s="9"/>
      <c r="CK6050" s="9"/>
      <c r="CN6050" s="9"/>
      <c r="CO6050" s="9"/>
      <c r="CP6050" s="9"/>
      <c r="CQ6050" s="9"/>
      <c r="CR6050" s="9"/>
      <c r="CS6050" s="9"/>
      <c r="CT6050" s="9"/>
      <c r="CU6050" s="9"/>
      <c r="CV6050" s="9"/>
      <c r="CW6050" s="9"/>
      <c r="CX6050" s="9"/>
      <c r="CY6050" s="9"/>
      <c r="CZ6050" s="9"/>
      <c r="DA6050" s="9"/>
      <c r="DB6050" s="9"/>
      <c r="DC6050" s="9"/>
      <c r="DD6050" s="9"/>
      <c r="DE6050" s="9"/>
      <c r="DF6050" s="9"/>
      <c r="DG6050" s="9"/>
      <c r="DH6050" s="9"/>
      <c r="DI6050" s="9"/>
      <c r="DJ6050" s="9"/>
      <c r="DK6050" s="9"/>
      <c r="DL6050" s="9"/>
      <c r="DM6050" s="9"/>
      <c r="DN6050" s="9"/>
      <c r="DO6050" s="9"/>
      <c r="DP6050" s="9"/>
      <c r="DQ6050" s="9"/>
      <c r="DR6050" s="9"/>
      <c r="DS6050" s="9"/>
      <c r="DT6050" s="9"/>
      <c r="DU6050" s="9"/>
      <c r="DV6050" s="9"/>
      <c r="DW6050" s="9"/>
      <c r="DX6050" s="9"/>
      <c r="DY6050" s="9"/>
      <c r="DZ6050" s="9"/>
      <c r="EA6050" s="9"/>
    </row>
    <row r="6051" spans="2:131" ht="19.5" customHeight="1" x14ac:dyDescent="0.25">
      <c r="B6051" s="9"/>
      <c r="D6051" s="9"/>
      <c r="G6051" s="9"/>
      <c r="R6051" s="9"/>
      <c r="S6051" s="9"/>
      <c r="T6051" s="9"/>
      <c r="U6051" s="9"/>
      <c r="V6051" s="9"/>
      <c r="W6051" s="9"/>
      <c r="X6051" s="9"/>
      <c r="Y6051" s="9"/>
      <c r="Z6051" s="9"/>
      <c r="AA6051" s="9"/>
      <c r="AB6051" s="9"/>
      <c r="AC6051" s="9"/>
      <c r="AD6051" s="9"/>
      <c r="AE6051" s="9"/>
      <c r="AF6051" s="55"/>
      <c r="AG6051" s="55"/>
      <c r="AH6051" s="9"/>
      <c r="AI6051" s="9"/>
      <c r="AJ6051" s="9"/>
      <c r="AK6051" s="9"/>
      <c r="AL6051" s="9"/>
      <c r="AM6051" s="9"/>
      <c r="AN6051" s="9"/>
      <c r="AO6051" s="9"/>
      <c r="AP6051" s="9"/>
      <c r="AQ6051" s="9"/>
      <c r="AR6051" s="9"/>
      <c r="AS6051" s="9"/>
      <c r="AT6051" s="9"/>
      <c r="AU6051" s="9"/>
      <c r="AV6051" s="9"/>
      <c r="AW6051" s="9"/>
      <c r="AX6051" s="9"/>
      <c r="AY6051" s="9"/>
      <c r="AZ6051" s="9"/>
      <c r="BA6051" s="9"/>
      <c r="BB6051" s="9"/>
      <c r="BC6051" s="9"/>
      <c r="BD6051" s="9"/>
      <c r="BE6051" s="9"/>
      <c r="BF6051" s="9"/>
      <c r="BG6051" s="9"/>
      <c r="BH6051" s="9"/>
      <c r="BI6051" s="9"/>
      <c r="BJ6051" s="9"/>
      <c r="BK6051" s="9"/>
      <c r="BL6051" s="9"/>
      <c r="BM6051" s="9"/>
      <c r="BN6051" s="9"/>
      <c r="BO6051" s="9"/>
      <c r="BP6051" s="9"/>
      <c r="BQ6051" s="9"/>
      <c r="BT6051" s="9"/>
      <c r="BU6051" s="9"/>
      <c r="BX6051" s="9"/>
      <c r="BY6051" s="9"/>
      <c r="CB6051" s="9"/>
      <c r="CC6051" s="9"/>
      <c r="CF6051" s="9"/>
      <c r="CG6051" s="9"/>
      <c r="CJ6051" s="9"/>
      <c r="CK6051" s="9"/>
      <c r="CN6051" s="9"/>
      <c r="CO6051" s="9"/>
      <c r="CP6051" s="9"/>
      <c r="CQ6051" s="9"/>
      <c r="CR6051" s="9"/>
      <c r="CS6051" s="9"/>
      <c r="CT6051" s="9"/>
      <c r="CU6051" s="9"/>
      <c r="CV6051" s="9"/>
      <c r="CW6051" s="9"/>
      <c r="CX6051" s="9"/>
      <c r="CY6051" s="9"/>
      <c r="CZ6051" s="9"/>
      <c r="DA6051" s="9"/>
      <c r="DB6051" s="9"/>
      <c r="DC6051" s="9"/>
      <c r="DD6051" s="9"/>
      <c r="DE6051" s="9"/>
      <c r="DF6051" s="9"/>
      <c r="DG6051" s="9"/>
      <c r="DH6051" s="9"/>
      <c r="DI6051" s="9"/>
      <c r="DJ6051" s="9"/>
      <c r="DK6051" s="9"/>
      <c r="DL6051" s="9"/>
      <c r="DM6051" s="9"/>
      <c r="DN6051" s="9"/>
      <c r="DO6051" s="9"/>
      <c r="DP6051" s="9"/>
      <c r="DQ6051" s="9"/>
      <c r="DR6051" s="9"/>
      <c r="DS6051" s="9"/>
      <c r="DT6051" s="9"/>
      <c r="DU6051" s="9"/>
      <c r="DV6051" s="9"/>
      <c r="DW6051" s="9"/>
      <c r="DX6051" s="9"/>
      <c r="DY6051" s="9"/>
      <c r="DZ6051" s="9"/>
      <c r="EA6051" s="9"/>
    </row>
    <row r="6052" spans="2:131" ht="19.5" customHeight="1" x14ac:dyDescent="0.25">
      <c r="B6052" s="9"/>
      <c r="D6052" s="9"/>
      <c r="G6052" s="9"/>
      <c r="R6052" s="9"/>
      <c r="S6052" s="9"/>
      <c r="T6052" s="9"/>
      <c r="U6052" s="9"/>
      <c r="V6052" s="9"/>
      <c r="W6052" s="9"/>
      <c r="X6052" s="9"/>
      <c r="Y6052" s="9"/>
      <c r="Z6052" s="9"/>
      <c r="AA6052" s="9"/>
      <c r="AB6052" s="9"/>
      <c r="AC6052" s="9"/>
      <c r="AD6052" s="9"/>
      <c r="AE6052" s="9"/>
      <c r="AF6052" s="55"/>
      <c r="AG6052" s="55"/>
      <c r="AH6052" s="9"/>
      <c r="AI6052" s="9"/>
      <c r="AJ6052" s="9"/>
      <c r="AK6052" s="9"/>
      <c r="AL6052" s="9"/>
      <c r="AM6052" s="9"/>
      <c r="AN6052" s="9"/>
      <c r="AO6052" s="9"/>
      <c r="AP6052" s="9"/>
      <c r="AQ6052" s="9"/>
      <c r="AR6052" s="9"/>
      <c r="AS6052" s="9"/>
      <c r="AT6052" s="9"/>
      <c r="AU6052" s="9"/>
      <c r="AV6052" s="9"/>
      <c r="AW6052" s="9"/>
      <c r="AX6052" s="9"/>
      <c r="AY6052" s="9"/>
      <c r="AZ6052" s="9"/>
      <c r="BA6052" s="9"/>
      <c r="BB6052" s="9"/>
      <c r="BC6052" s="9"/>
      <c r="BD6052" s="9"/>
      <c r="BE6052" s="9"/>
      <c r="BF6052" s="9"/>
      <c r="BG6052" s="9"/>
      <c r="BH6052" s="9"/>
      <c r="BI6052" s="9"/>
      <c r="BJ6052" s="9"/>
      <c r="BK6052" s="9"/>
      <c r="BL6052" s="9"/>
      <c r="BM6052" s="9"/>
      <c r="BN6052" s="9"/>
      <c r="BO6052" s="9"/>
      <c r="BP6052" s="9"/>
      <c r="BQ6052" s="9"/>
      <c r="BT6052" s="9"/>
      <c r="BU6052" s="9"/>
      <c r="BX6052" s="9"/>
      <c r="BY6052" s="9"/>
      <c r="CB6052" s="9"/>
      <c r="CC6052" s="9"/>
      <c r="CF6052" s="9"/>
      <c r="CG6052" s="9"/>
      <c r="CJ6052" s="9"/>
      <c r="CK6052" s="9"/>
      <c r="CN6052" s="9"/>
      <c r="CO6052" s="9"/>
      <c r="CP6052" s="9"/>
      <c r="CQ6052" s="9"/>
      <c r="CR6052" s="9"/>
      <c r="CS6052" s="9"/>
      <c r="CT6052" s="9"/>
      <c r="CU6052" s="9"/>
      <c r="CV6052" s="9"/>
      <c r="CW6052" s="9"/>
      <c r="CX6052" s="9"/>
      <c r="CY6052" s="9"/>
      <c r="CZ6052" s="9"/>
      <c r="DA6052" s="9"/>
      <c r="DB6052" s="9"/>
      <c r="DC6052" s="9"/>
      <c r="DD6052" s="9"/>
      <c r="DE6052" s="9"/>
      <c r="DF6052" s="9"/>
      <c r="DG6052" s="9"/>
      <c r="DH6052" s="9"/>
      <c r="DI6052" s="9"/>
      <c r="DJ6052" s="9"/>
      <c r="DK6052" s="9"/>
      <c r="DL6052" s="9"/>
      <c r="DM6052" s="9"/>
      <c r="DN6052" s="9"/>
      <c r="DO6052" s="9"/>
      <c r="DP6052" s="9"/>
      <c r="DQ6052" s="9"/>
      <c r="DR6052" s="9"/>
      <c r="DS6052" s="9"/>
      <c r="DT6052" s="9"/>
      <c r="DU6052" s="9"/>
      <c r="DV6052" s="9"/>
      <c r="DW6052" s="9"/>
      <c r="DX6052" s="9"/>
      <c r="DY6052" s="9"/>
      <c r="DZ6052" s="9"/>
      <c r="EA6052" s="9"/>
    </row>
    <row r="6053" spans="2:131" ht="19.5" customHeight="1" x14ac:dyDescent="0.25">
      <c r="B6053" s="9"/>
      <c r="D6053" s="9"/>
      <c r="G6053" s="9"/>
      <c r="R6053" s="9"/>
      <c r="S6053" s="9"/>
      <c r="T6053" s="9"/>
      <c r="U6053" s="9"/>
      <c r="V6053" s="9"/>
      <c r="W6053" s="9"/>
      <c r="X6053" s="9"/>
      <c r="Y6053" s="9"/>
      <c r="Z6053" s="9"/>
      <c r="AA6053" s="9"/>
      <c r="AB6053" s="9"/>
      <c r="AC6053" s="9"/>
      <c r="AD6053" s="9"/>
      <c r="AE6053" s="9"/>
      <c r="AF6053" s="55"/>
      <c r="AG6053" s="55"/>
      <c r="AH6053" s="9"/>
      <c r="AI6053" s="9"/>
      <c r="AJ6053" s="9"/>
      <c r="AK6053" s="9"/>
      <c r="AL6053" s="9"/>
      <c r="AM6053" s="9"/>
      <c r="AN6053" s="9"/>
      <c r="AO6053" s="9"/>
      <c r="AP6053" s="9"/>
      <c r="AQ6053" s="9"/>
      <c r="AR6053" s="9"/>
      <c r="AS6053" s="9"/>
      <c r="AT6053" s="9"/>
      <c r="AU6053" s="9"/>
      <c r="AV6053" s="9"/>
      <c r="AW6053" s="9"/>
      <c r="AX6053" s="9"/>
      <c r="AY6053" s="9"/>
      <c r="AZ6053" s="9"/>
      <c r="BA6053" s="9"/>
      <c r="BB6053" s="9"/>
      <c r="BC6053" s="9"/>
      <c r="BD6053" s="9"/>
      <c r="BE6053" s="9"/>
      <c r="BF6053" s="9"/>
      <c r="BG6053" s="9"/>
      <c r="BH6053" s="9"/>
      <c r="BI6053" s="9"/>
      <c r="BJ6053" s="9"/>
      <c r="BK6053" s="9"/>
      <c r="BL6053" s="9"/>
      <c r="BM6053" s="9"/>
      <c r="BN6053" s="9"/>
      <c r="BO6053" s="9"/>
      <c r="BP6053" s="9"/>
      <c r="BQ6053" s="9"/>
      <c r="BT6053" s="9"/>
      <c r="BU6053" s="9"/>
      <c r="BX6053" s="9"/>
      <c r="BY6053" s="9"/>
      <c r="CB6053" s="9"/>
      <c r="CC6053" s="9"/>
      <c r="CF6053" s="9"/>
      <c r="CG6053" s="9"/>
      <c r="CJ6053" s="9"/>
      <c r="CK6053" s="9"/>
      <c r="CN6053" s="9"/>
      <c r="CO6053" s="9"/>
      <c r="CP6053" s="9"/>
      <c r="CQ6053" s="9"/>
      <c r="CR6053" s="9"/>
      <c r="CS6053" s="9"/>
      <c r="CT6053" s="9"/>
      <c r="CU6053" s="9"/>
      <c r="CV6053" s="9"/>
      <c r="CW6053" s="9"/>
      <c r="CX6053" s="9"/>
      <c r="CY6053" s="9"/>
      <c r="CZ6053" s="9"/>
      <c r="DA6053" s="9"/>
      <c r="DB6053" s="9"/>
      <c r="DC6053" s="9"/>
      <c r="DD6053" s="9"/>
      <c r="DE6053" s="9"/>
      <c r="DF6053" s="9"/>
      <c r="DG6053" s="9"/>
      <c r="DH6053" s="9"/>
      <c r="DI6053" s="9"/>
      <c r="DJ6053" s="9"/>
      <c r="DK6053" s="9"/>
      <c r="DL6053" s="9"/>
      <c r="DM6053" s="9"/>
      <c r="DN6053" s="9"/>
      <c r="DO6053" s="9"/>
      <c r="DP6053" s="9"/>
      <c r="DQ6053" s="9"/>
      <c r="DR6053" s="9"/>
      <c r="DS6053" s="9"/>
      <c r="DT6053" s="9"/>
      <c r="DU6053" s="9"/>
      <c r="DV6053" s="9"/>
      <c r="DW6053" s="9"/>
      <c r="DX6053" s="9"/>
      <c r="DY6053" s="9"/>
      <c r="DZ6053" s="9"/>
      <c r="EA6053" s="9"/>
    </row>
    <row r="6054" spans="2:131" ht="19.5" customHeight="1" x14ac:dyDescent="0.25">
      <c r="B6054" s="9"/>
      <c r="D6054" s="9"/>
      <c r="G6054" s="9"/>
      <c r="R6054" s="9"/>
      <c r="S6054" s="9"/>
      <c r="T6054" s="9"/>
      <c r="U6054" s="9"/>
      <c r="V6054" s="9"/>
      <c r="W6054" s="9"/>
      <c r="X6054" s="9"/>
      <c r="Y6054" s="9"/>
      <c r="Z6054" s="9"/>
      <c r="AA6054" s="9"/>
      <c r="AB6054" s="9"/>
      <c r="AC6054" s="9"/>
      <c r="AD6054" s="9"/>
      <c r="AE6054" s="9"/>
      <c r="AF6054" s="55"/>
      <c r="AG6054" s="55"/>
      <c r="AH6054" s="9"/>
      <c r="AI6054" s="9"/>
      <c r="AJ6054" s="9"/>
      <c r="AK6054" s="9"/>
      <c r="AL6054" s="9"/>
      <c r="AM6054" s="9"/>
      <c r="AN6054" s="9"/>
      <c r="AO6054" s="9"/>
      <c r="AP6054" s="9"/>
      <c r="AQ6054" s="9"/>
      <c r="AR6054" s="9"/>
      <c r="AS6054" s="9"/>
      <c r="AT6054" s="9"/>
      <c r="AU6054" s="9"/>
      <c r="AV6054" s="9"/>
      <c r="AW6054" s="9"/>
      <c r="AX6054" s="9"/>
      <c r="AY6054" s="9"/>
      <c r="AZ6054" s="9"/>
      <c r="BA6054" s="9"/>
      <c r="BB6054" s="9"/>
      <c r="BC6054" s="9"/>
      <c r="BD6054" s="9"/>
      <c r="BE6054" s="9"/>
      <c r="BF6054" s="9"/>
      <c r="BG6054" s="9"/>
      <c r="BH6054" s="9"/>
      <c r="BI6054" s="9"/>
      <c r="BJ6054" s="9"/>
      <c r="BK6054" s="9"/>
      <c r="BL6054" s="9"/>
      <c r="BM6054" s="9"/>
      <c r="BN6054" s="9"/>
      <c r="BO6054" s="9"/>
      <c r="BP6054" s="9"/>
      <c r="BQ6054" s="9"/>
      <c r="BT6054" s="9"/>
      <c r="BU6054" s="9"/>
      <c r="BX6054" s="9"/>
      <c r="BY6054" s="9"/>
      <c r="CB6054" s="9"/>
      <c r="CC6054" s="9"/>
      <c r="CF6054" s="9"/>
      <c r="CG6054" s="9"/>
      <c r="CJ6054" s="9"/>
      <c r="CK6054" s="9"/>
      <c r="CN6054" s="9"/>
      <c r="CO6054" s="9"/>
      <c r="CP6054" s="9"/>
      <c r="CQ6054" s="9"/>
      <c r="CR6054" s="9"/>
      <c r="CS6054" s="9"/>
      <c r="CT6054" s="9"/>
      <c r="CU6054" s="9"/>
      <c r="CV6054" s="9"/>
      <c r="CW6054" s="9"/>
      <c r="CX6054" s="9"/>
      <c r="CY6054" s="9"/>
      <c r="CZ6054" s="9"/>
      <c r="DA6054" s="9"/>
      <c r="DB6054" s="9"/>
      <c r="DC6054" s="9"/>
      <c r="DD6054" s="9"/>
      <c r="DE6054" s="9"/>
      <c r="DF6054" s="9"/>
      <c r="DG6054" s="9"/>
      <c r="DH6054" s="9"/>
      <c r="DI6054" s="9"/>
      <c r="DJ6054" s="9"/>
      <c r="DK6054" s="9"/>
      <c r="DL6054" s="9"/>
      <c r="DM6054" s="9"/>
      <c r="DN6054" s="9"/>
      <c r="DO6054" s="9"/>
      <c r="DP6054" s="9"/>
      <c r="DQ6054" s="9"/>
      <c r="DR6054" s="9"/>
      <c r="DS6054" s="9"/>
      <c r="DT6054" s="9"/>
      <c r="DU6054" s="9"/>
      <c r="DV6054" s="9"/>
      <c r="DW6054" s="9"/>
      <c r="DX6054" s="9"/>
      <c r="DY6054" s="9"/>
      <c r="DZ6054" s="9"/>
      <c r="EA6054" s="9"/>
    </row>
    <row r="6055" spans="2:131" ht="19.5" customHeight="1" x14ac:dyDescent="0.25">
      <c r="B6055" s="9"/>
      <c r="D6055" s="9"/>
      <c r="G6055" s="9"/>
      <c r="R6055" s="9"/>
      <c r="S6055" s="9"/>
      <c r="T6055" s="9"/>
      <c r="U6055" s="9"/>
      <c r="V6055" s="9"/>
      <c r="W6055" s="9"/>
      <c r="X6055" s="9"/>
      <c r="Y6055" s="9"/>
      <c r="Z6055" s="9"/>
      <c r="AA6055" s="9"/>
      <c r="AB6055" s="9"/>
      <c r="AC6055" s="9"/>
      <c r="AD6055" s="9"/>
      <c r="AE6055" s="9"/>
      <c r="AF6055" s="55"/>
      <c r="AG6055" s="55"/>
      <c r="AH6055" s="9"/>
      <c r="AI6055" s="9"/>
      <c r="AJ6055" s="9"/>
      <c r="AK6055" s="9"/>
      <c r="AL6055" s="9"/>
      <c r="AM6055" s="9"/>
      <c r="AN6055" s="9"/>
      <c r="AO6055" s="9"/>
      <c r="AP6055" s="9"/>
      <c r="AQ6055" s="9"/>
      <c r="AR6055" s="9"/>
      <c r="AS6055" s="9"/>
      <c r="AT6055" s="9"/>
      <c r="AU6055" s="9"/>
      <c r="AV6055" s="9"/>
      <c r="AW6055" s="9"/>
      <c r="AX6055" s="9"/>
      <c r="AY6055" s="9"/>
      <c r="AZ6055" s="9"/>
      <c r="BA6055" s="9"/>
      <c r="BB6055" s="9"/>
      <c r="BC6055" s="9"/>
      <c r="BD6055" s="9"/>
      <c r="BE6055" s="9"/>
      <c r="BF6055" s="9"/>
      <c r="BG6055" s="9"/>
      <c r="BH6055" s="9"/>
      <c r="BI6055" s="9"/>
      <c r="BJ6055" s="9"/>
      <c r="BK6055" s="9"/>
      <c r="BL6055" s="9"/>
      <c r="BM6055" s="9"/>
      <c r="BN6055" s="9"/>
      <c r="BO6055" s="9"/>
      <c r="BP6055" s="9"/>
      <c r="BQ6055" s="9"/>
      <c r="BT6055" s="9"/>
      <c r="BU6055" s="9"/>
      <c r="BX6055" s="9"/>
      <c r="BY6055" s="9"/>
      <c r="CB6055" s="9"/>
      <c r="CC6055" s="9"/>
      <c r="CF6055" s="9"/>
      <c r="CG6055" s="9"/>
      <c r="CJ6055" s="9"/>
      <c r="CK6055" s="9"/>
      <c r="CN6055" s="9"/>
      <c r="CO6055" s="9"/>
      <c r="CP6055" s="9"/>
      <c r="CQ6055" s="9"/>
      <c r="CR6055" s="9"/>
      <c r="CS6055" s="9"/>
      <c r="CT6055" s="9"/>
      <c r="CU6055" s="9"/>
      <c r="CV6055" s="9"/>
      <c r="CW6055" s="9"/>
      <c r="CX6055" s="9"/>
      <c r="CY6055" s="9"/>
      <c r="CZ6055" s="9"/>
      <c r="DA6055" s="9"/>
      <c r="DB6055" s="9"/>
      <c r="DC6055" s="9"/>
      <c r="DD6055" s="9"/>
      <c r="DE6055" s="9"/>
      <c r="DF6055" s="9"/>
      <c r="DG6055" s="9"/>
      <c r="DH6055" s="9"/>
      <c r="DI6055" s="9"/>
      <c r="DJ6055" s="9"/>
      <c r="DK6055" s="9"/>
      <c r="DL6055" s="9"/>
      <c r="DM6055" s="9"/>
      <c r="DN6055" s="9"/>
      <c r="DO6055" s="9"/>
      <c r="DP6055" s="9"/>
      <c r="DQ6055" s="9"/>
      <c r="DR6055" s="9"/>
      <c r="DS6055" s="9"/>
      <c r="DT6055" s="9"/>
      <c r="DU6055" s="9"/>
      <c r="DV6055" s="9"/>
      <c r="DW6055" s="9"/>
      <c r="DX6055" s="9"/>
      <c r="DY6055" s="9"/>
      <c r="DZ6055" s="9"/>
      <c r="EA6055" s="9"/>
    </row>
    <row r="6056" spans="2:131" ht="19.5" customHeight="1" x14ac:dyDescent="0.25">
      <c r="B6056" s="9"/>
      <c r="D6056" s="9"/>
      <c r="G6056" s="9"/>
      <c r="R6056" s="9"/>
      <c r="S6056" s="9"/>
      <c r="T6056" s="9"/>
      <c r="U6056" s="9"/>
      <c r="V6056" s="9"/>
      <c r="W6056" s="9"/>
      <c r="X6056" s="9"/>
      <c r="Y6056" s="9"/>
      <c r="Z6056" s="9"/>
      <c r="AA6056" s="9"/>
      <c r="AB6056" s="9"/>
      <c r="AC6056" s="9"/>
      <c r="AD6056" s="9"/>
      <c r="AE6056" s="9"/>
      <c r="AF6056" s="55"/>
      <c r="AG6056" s="55"/>
      <c r="AH6056" s="9"/>
      <c r="AI6056" s="9"/>
      <c r="AJ6056" s="9"/>
      <c r="AK6056" s="9"/>
      <c r="AL6056" s="9"/>
      <c r="AM6056" s="9"/>
      <c r="AN6056" s="9"/>
      <c r="AO6056" s="9"/>
      <c r="AP6056" s="9"/>
      <c r="AQ6056" s="9"/>
      <c r="AR6056" s="9"/>
      <c r="AS6056" s="9"/>
      <c r="AT6056" s="9"/>
      <c r="AU6056" s="9"/>
      <c r="AV6056" s="9"/>
      <c r="AW6056" s="9"/>
      <c r="AX6056" s="9"/>
      <c r="AY6056" s="9"/>
      <c r="AZ6056" s="9"/>
      <c r="BA6056" s="9"/>
      <c r="BB6056" s="9"/>
      <c r="BC6056" s="9"/>
      <c r="BD6056" s="9"/>
      <c r="BE6056" s="9"/>
      <c r="BF6056" s="9"/>
      <c r="BG6056" s="9"/>
      <c r="BH6056" s="9"/>
      <c r="BI6056" s="9"/>
      <c r="BJ6056" s="9"/>
      <c r="BK6056" s="9"/>
      <c r="BL6056" s="9"/>
      <c r="BM6056" s="9"/>
      <c r="BN6056" s="9"/>
      <c r="BO6056" s="9"/>
      <c r="BP6056" s="9"/>
      <c r="BQ6056" s="9"/>
      <c r="BT6056" s="9"/>
      <c r="BU6056" s="9"/>
      <c r="BX6056" s="9"/>
      <c r="BY6056" s="9"/>
      <c r="CB6056" s="9"/>
      <c r="CC6056" s="9"/>
      <c r="CF6056" s="9"/>
      <c r="CG6056" s="9"/>
      <c r="CJ6056" s="9"/>
      <c r="CK6056" s="9"/>
      <c r="CN6056" s="9"/>
      <c r="CO6056" s="9"/>
      <c r="CP6056" s="9"/>
      <c r="CQ6056" s="9"/>
      <c r="CR6056" s="9"/>
      <c r="CS6056" s="9"/>
      <c r="CT6056" s="9"/>
      <c r="CU6056" s="9"/>
      <c r="CV6056" s="9"/>
      <c r="CW6056" s="9"/>
      <c r="CX6056" s="9"/>
      <c r="CY6056" s="9"/>
      <c r="CZ6056" s="9"/>
      <c r="DA6056" s="9"/>
      <c r="DB6056" s="9"/>
      <c r="DC6056" s="9"/>
      <c r="DD6056" s="9"/>
      <c r="DE6056" s="9"/>
      <c r="DF6056" s="9"/>
      <c r="DG6056" s="9"/>
      <c r="DH6056" s="9"/>
      <c r="DI6056" s="9"/>
      <c r="DJ6056" s="9"/>
      <c r="DK6056" s="9"/>
      <c r="DL6056" s="9"/>
      <c r="DM6056" s="9"/>
      <c r="DN6056" s="9"/>
      <c r="DO6056" s="9"/>
      <c r="DP6056" s="9"/>
      <c r="DQ6056" s="9"/>
      <c r="DR6056" s="9"/>
      <c r="DS6056" s="9"/>
      <c r="DT6056" s="9"/>
      <c r="DU6056" s="9"/>
      <c r="DV6056" s="9"/>
      <c r="DW6056" s="9"/>
      <c r="DX6056" s="9"/>
      <c r="DY6056" s="9"/>
      <c r="DZ6056" s="9"/>
      <c r="EA6056" s="9"/>
    </row>
    <row r="6057" spans="2:131" ht="19.5" customHeight="1" x14ac:dyDescent="0.25">
      <c r="B6057" s="9"/>
      <c r="D6057" s="9"/>
      <c r="G6057" s="9"/>
      <c r="R6057" s="9"/>
      <c r="S6057" s="9"/>
      <c r="T6057" s="9"/>
      <c r="U6057" s="9"/>
      <c r="V6057" s="9"/>
      <c r="W6057" s="9"/>
      <c r="X6057" s="9"/>
      <c r="Y6057" s="9"/>
      <c r="Z6057" s="9"/>
      <c r="AA6057" s="9"/>
      <c r="AB6057" s="9"/>
      <c r="AC6057" s="9"/>
      <c r="AD6057" s="9"/>
      <c r="AE6057" s="9"/>
      <c r="AF6057" s="55"/>
      <c r="AG6057" s="55"/>
      <c r="AH6057" s="9"/>
      <c r="AI6057" s="9"/>
      <c r="AJ6057" s="9"/>
      <c r="AK6057" s="9"/>
      <c r="AL6057" s="9"/>
      <c r="AM6057" s="9"/>
      <c r="AN6057" s="9"/>
      <c r="AO6057" s="9"/>
      <c r="AP6057" s="9"/>
      <c r="AQ6057" s="9"/>
      <c r="AR6057" s="9"/>
      <c r="AS6057" s="9"/>
      <c r="AT6057" s="9"/>
      <c r="AU6057" s="9"/>
      <c r="AV6057" s="9"/>
      <c r="AW6057" s="9"/>
      <c r="AX6057" s="9"/>
      <c r="AY6057" s="9"/>
      <c r="AZ6057" s="9"/>
      <c r="BA6057" s="9"/>
      <c r="BB6057" s="9"/>
      <c r="BC6057" s="9"/>
      <c r="BD6057" s="9"/>
      <c r="BE6057" s="9"/>
      <c r="BF6057" s="9"/>
      <c r="BG6057" s="9"/>
      <c r="BH6057" s="9"/>
      <c r="BI6057" s="9"/>
      <c r="BJ6057" s="9"/>
      <c r="BK6057" s="9"/>
      <c r="BL6057" s="9"/>
      <c r="BM6057" s="9"/>
      <c r="BN6057" s="9"/>
      <c r="BO6057" s="9"/>
      <c r="BP6057" s="9"/>
      <c r="BQ6057" s="9"/>
      <c r="BT6057" s="9"/>
      <c r="BU6057" s="9"/>
      <c r="BX6057" s="9"/>
      <c r="BY6057" s="9"/>
      <c r="CB6057" s="9"/>
      <c r="CC6057" s="9"/>
      <c r="CF6057" s="9"/>
      <c r="CG6057" s="9"/>
      <c r="CJ6057" s="9"/>
      <c r="CK6057" s="9"/>
      <c r="CN6057" s="9"/>
      <c r="CO6057" s="9"/>
      <c r="CP6057" s="9"/>
      <c r="CQ6057" s="9"/>
      <c r="CR6057" s="9"/>
      <c r="CS6057" s="9"/>
      <c r="CT6057" s="9"/>
      <c r="CU6057" s="9"/>
      <c r="CV6057" s="9"/>
      <c r="CW6057" s="9"/>
      <c r="CX6057" s="9"/>
      <c r="CY6057" s="9"/>
      <c r="CZ6057" s="9"/>
      <c r="DA6057" s="9"/>
      <c r="DB6057" s="9"/>
      <c r="DC6057" s="9"/>
      <c r="DD6057" s="9"/>
      <c r="DE6057" s="9"/>
      <c r="DF6057" s="9"/>
      <c r="DG6057" s="9"/>
      <c r="DH6057" s="9"/>
      <c r="DI6057" s="9"/>
      <c r="DJ6057" s="9"/>
      <c r="DK6057" s="9"/>
      <c r="DL6057" s="9"/>
      <c r="DM6057" s="9"/>
      <c r="DN6057" s="9"/>
      <c r="DO6057" s="9"/>
      <c r="DP6057" s="9"/>
      <c r="DQ6057" s="9"/>
      <c r="DR6057" s="9"/>
      <c r="DS6057" s="9"/>
      <c r="DT6057" s="9"/>
      <c r="DU6057" s="9"/>
      <c r="DV6057" s="9"/>
      <c r="DW6057" s="9"/>
      <c r="DX6057" s="9"/>
      <c r="DY6057" s="9"/>
      <c r="DZ6057" s="9"/>
      <c r="EA6057" s="9"/>
    </row>
    <row r="6058" spans="2:131" ht="19.5" customHeight="1" x14ac:dyDescent="0.25">
      <c r="B6058" s="9"/>
      <c r="D6058" s="9"/>
      <c r="G6058" s="9"/>
      <c r="R6058" s="9"/>
      <c r="S6058" s="9"/>
      <c r="T6058" s="9"/>
      <c r="U6058" s="9"/>
      <c r="V6058" s="9"/>
      <c r="W6058" s="9"/>
      <c r="X6058" s="9"/>
      <c r="Y6058" s="9"/>
      <c r="Z6058" s="9"/>
      <c r="AA6058" s="9"/>
      <c r="AB6058" s="9"/>
      <c r="AC6058" s="9"/>
      <c r="AD6058" s="9"/>
      <c r="AE6058" s="9"/>
      <c r="AF6058" s="55"/>
      <c r="AG6058" s="55"/>
      <c r="AH6058" s="9"/>
      <c r="AI6058" s="9"/>
      <c r="AJ6058" s="9"/>
      <c r="AK6058" s="9"/>
      <c r="AL6058" s="9"/>
      <c r="AM6058" s="9"/>
      <c r="AN6058" s="9"/>
      <c r="AO6058" s="9"/>
      <c r="AP6058" s="9"/>
      <c r="AQ6058" s="9"/>
      <c r="AR6058" s="9"/>
      <c r="AS6058" s="9"/>
      <c r="AT6058" s="9"/>
      <c r="AU6058" s="9"/>
      <c r="AV6058" s="9"/>
      <c r="AW6058" s="9"/>
      <c r="AX6058" s="9"/>
      <c r="AY6058" s="9"/>
      <c r="AZ6058" s="9"/>
      <c r="BA6058" s="9"/>
      <c r="BB6058" s="9"/>
      <c r="BC6058" s="9"/>
      <c r="BD6058" s="9"/>
      <c r="BE6058" s="9"/>
      <c r="BF6058" s="9"/>
      <c r="BG6058" s="9"/>
      <c r="BH6058" s="9"/>
      <c r="BI6058" s="9"/>
      <c r="BJ6058" s="9"/>
      <c r="BK6058" s="9"/>
      <c r="BL6058" s="9"/>
      <c r="BM6058" s="9"/>
      <c r="BN6058" s="9"/>
      <c r="BO6058" s="9"/>
      <c r="BP6058" s="9"/>
      <c r="BQ6058" s="9"/>
      <c r="BT6058" s="9"/>
      <c r="BU6058" s="9"/>
      <c r="BX6058" s="9"/>
      <c r="BY6058" s="9"/>
      <c r="CB6058" s="9"/>
      <c r="CC6058" s="9"/>
      <c r="CF6058" s="9"/>
      <c r="CG6058" s="9"/>
      <c r="CJ6058" s="9"/>
      <c r="CK6058" s="9"/>
      <c r="CN6058" s="9"/>
      <c r="CO6058" s="9"/>
      <c r="CP6058" s="9"/>
      <c r="CQ6058" s="9"/>
      <c r="CR6058" s="9"/>
      <c r="CS6058" s="9"/>
      <c r="CT6058" s="9"/>
      <c r="CU6058" s="9"/>
      <c r="CV6058" s="9"/>
      <c r="CW6058" s="9"/>
      <c r="CX6058" s="9"/>
      <c r="CY6058" s="9"/>
      <c r="CZ6058" s="9"/>
      <c r="DA6058" s="9"/>
      <c r="DB6058" s="9"/>
      <c r="DC6058" s="9"/>
      <c r="DD6058" s="9"/>
      <c r="DE6058" s="9"/>
      <c r="DF6058" s="9"/>
      <c r="DG6058" s="9"/>
      <c r="DH6058" s="9"/>
      <c r="DI6058" s="9"/>
      <c r="DJ6058" s="9"/>
      <c r="DK6058" s="9"/>
      <c r="DL6058" s="9"/>
      <c r="DM6058" s="9"/>
      <c r="DN6058" s="9"/>
      <c r="DO6058" s="9"/>
      <c r="DP6058" s="9"/>
      <c r="DQ6058" s="9"/>
      <c r="DR6058" s="9"/>
      <c r="DS6058" s="9"/>
      <c r="DT6058" s="9"/>
      <c r="DU6058" s="9"/>
      <c r="DV6058" s="9"/>
      <c r="DW6058" s="9"/>
      <c r="DX6058" s="9"/>
      <c r="DY6058" s="9"/>
      <c r="DZ6058" s="9"/>
      <c r="EA6058" s="9"/>
    </row>
    <row r="6059" spans="2:131" ht="19.5" customHeight="1" x14ac:dyDescent="0.25">
      <c r="B6059" s="9"/>
      <c r="D6059" s="9"/>
      <c r="G6059" s="9"/>
      <c r="R6059" s="9"/>
      <c r="S6059" s="9"/>
      <c r="T6059" s="9"/>
      <c r="U6059" s="9"/>
      <c r="V6059" s="9"/>
      <c r="W6059" s="9"/>
      <c r="X6059" s="9"/>
      <c r="Y6059" s="9"/>
      <c r="Z6059" s="9"/>
      <c r="AA6059" s="9"/>
      <c r="AB6059" s="9"/>
      <c r="AC6059" s="9"/>
      <c r="AD6059" s="9"/>
      <c r="AE6059" s="9"/>
      <c r="AF6059" s="55"/>
      <c r="AG6059" s="55"/>
      <c r="AH6059" s="9"/>
      <c r="AI6059" s="9"/>
      <c r="AJ6059" s="9"/>
      <c r="AK6059" s="9"/>
      <c r="AL6059" s="9"/>
      <c r="AM6059" s="9"/>
      <c r="AN6059" s="9"/>
      <c r="AO6059" s="9"/>
      <c r="AP6059" s="9"/>
      <c r="AQ6059" s="9"/>
      <c r="AR6059" s="9"/>
      <c r="AS6059" s="9"/>
      <c r="AT6059" s="9"/>
      <c r="AU6059" s="9"/>
      <c r="AV6059" s="9"/>
      <c r="AW6059" s="9"/>
      <c r="AX6059" s="9"/>
      <c r="AY6059" s="9"/>
      <c r="AZ6059" s="9"/>
      <c r="BA6059" s="9"/>
      <c r="BB6059" s="9"/>
      <c r="BC6059" s="9"/>
      <c r="BD6059" s="9"/>
      <c r="BE6059" s="9"/>
      <c r="BF6059" s="9"/>
      <c r="BG6059" s="9"/>
      <c r="BH6059" s="9"/>
      <c r="BI6059" s="9"/>
      <c r="BJ6059" s="9"/>
      <c r="BK6059" s="9"/>
      <c r="BL6059" s="9"/>
      <c r="BM6059" s="9"/>
      <c r="BN6059" s="9"/>
      <c r="BO6059" s="9"/>
      <c r="BP6059" s="9"/>
      <c r="BQ6059" s="9"/>
      <c r="BT6059" s="9"/>
      <c r="BU6059" s="9"/>
      <c r="BX6059" s="9"/>
      <c r="BY6059" s="9"/>
      <c r="CB6059" s="9"/>
      <c r="CC6059" s="9"/>
      <c r="CF6059" s="9"/>
      <c r="CG6059" s="9"/>
      <c r="CJ6059" s="9"/>
      <c r="CK6059" s="9"/>
      <c r="CN6059" s="9"/>
      <c r="CO6059" s="9"/>
      <c r="CP6059" s="9"/>
      <c r="CQ6059" s="9"/>
      <c r="CR6059" s="9"/>
      <c r="CS6059" s="9"/>
      <c r="CT6059" s="9"/>
      <c r="CU6059" s="9"/>
      <c r="CV6059" s="9"/>
      <c r="CW6059" s="9"/>
      <c r="CX6059" s="9"/>
      <c r="CY6059" s="9"/>
      <c r="CZ6059" s="9"/>
      <c r="DA6059" s="9"/>
      <c r="DB6059" s="9"/>
      <c r="DC6059" s="9"/>
      <c r="DD6059" s="9"/>
      <c r="DE6059" s="9"/>
      <c r="DF6059" s="9"/>
      <c r="DG6059" s="9"/>
      <c r="DH6059" s="9"/>
      <c r="DI6059" s="9"/>
      <c r="DJ6059" s="9"/>
      <c r="DK6059" s="9"/>
      <c r="DL6059" s="9"/>
      <c r="DM6059" s="9"/>
      <c r="DN6059" s="9"/>
      <c r="DO6059" s="9"/>
      <c r="DP6059" s="9"/>
      <c r="DQ6059" s="9"/>
      <c r="DR6059" s="9"/>
      <c r="DS6059" s="9"/>
      <c r="DT6059" s="9"/>
      <c r="DU6059" s="9"/>
      <c r="DV6059" s="9"/>
      <c r="DW6059" s="9"/>
      <c r="DX6059" s="9"/>
      <c r="DY6059" s="9"/>
      <c r="DZ6059" s="9"/>
      <c r="EA6059" s="9"/>
    </row>
    <row r="6060" spans="2:131" ht="19.5" customHeight="1" x14ac:dyDescent="0.25">
      <c r="B6060" s="9"/>
      <c r="D6060" s="9"/>
      <c r="G6060" s="9"/>
      <c r="R6060" s="9"/>
      <c r="S6060" s="9"/>
      <c r="T6060" s="9"/>
      <c r="U6060" s="9"/>
      <c r="V6060" s="9"/>
      <c r="W6060" s="9"/>
      <c r="X6060" s="9"/>
      <c r="Y6060" s="9"/>
      <c r="Z6060" s="9"/>
      <c r="AA6060" s="9"/>
      <c r="AB6060" s="9"/>
      <c r="AC6060" s="9"/>
      <c r="AD6060" s="9"/>
      <c r="AE6060" s="9"/>
      <c r="AF6060" s="55"/>
      <c r="AG6060" s="55"/>
      <c r="AH6060" s="9"/>
      <c r="AI6060" s="9"/>
      <c r="AJ6060" s="9"/>
      <c r="AK6060" s="9"/>
      <c r="AL6060" s="9"/>
      <c r="AM6060" s="9"/>
      <c r="AN6060" s="9"/>
      <c r="AO6060" s="9"/>
      <c r="AP6060" s="9"/>
      <c r="AQ6060" s="9"/>
      <c r="AR6060" s="9"/>
      <c r="AS6060" s="9"/>
      <c r="AT6060" s="9"/>
      <c r="AU6060" s="9"/>
      <c r="AV6060" s="9"/>
      <c r="AW6060" s="9"/>
      <c r="AX6060" s="9"/>
      <c r="AY6060" s="9"/>
      <c r="AZ6060" s="9"/>
      <c r="BA6060" s="9"/>
      <c r="BB6060" s="9"/>
      <c r="BC6060" s="9"/>
      <c r="BD6060" s="9"/>
      <c r="BE6060" s="9"/>
      <c r="BF6060" s="9"/>
      <c r="BG6060" s="9"/>
      <c r="BH6060" s="9"/>
      <c r="BI6060" s="9"/>
      <c r="BJ6060" s="9"/>
      <c r="BK6060" s="9"/>
      <c r="BL6060" s="9"/>
      <c r="BM6060" s="9"/>
      <c r="BN6060" s="9"/>
      <c r="BO6060" s="9"/>
      <c r="BP6060" s="9"/>
      <c r="BQ6060" s="9"/>
      <c r="BT6060" s="9"/>
      <c r="BU6060" s="9"/>
      <c r="BX6060" s="9"/>
      <c r="BY6060" s="9"/>
      <c r="CB6060" s="9"/>
      <c r="CC6060" s="9"/>
      <c r="CF6060" s="9"/>
      <c r="CG6060" s="9"/>
      <c r="CJ6060" s="9"/>
      <c r="CK6060" s="9"/>
      <c r="CN6060" s="9"/>
      <c r="CO6060" s="9"/>
      <c r="CP6060" s="9"/>
      <c r="CQ6060" s="9"/>
      <c r="CR6060" s="9"/>
      <c r="CS6060" s="9"/>
      <c r="CT6060" s="9"/>
      <c r="CU6060" s="9"/>
      <c r="CV6060" s="9"/>
      <c r="CW6060" s="9"/>
      <c r="CX6060" s="9"/>
      <c r="CY6060" s="9"/>
      <c r="CZ6060" s="9"/>
      <c r="DA6060" s="9"/>
      <c r="DB6060" s="9"/>
      <c r="DC6060" s="9"/>
      <c r="DD6060" s="9"/>
      <c r="DE6060" s="9"/>
      <c r="DF6060" s="9"/>
      <c r="DG6060" s="9"/>
      <c r="DH6060" s="9"/>
      <c r="DI6060" s="9"/>
      <c r="DJ6060" s="9"/>
      <c r="DK6060" s="9"/>
      <c r="DL6060" s="9"/>
      <c r="DM6060" s="9"/>
      <c r="DN6060" s="9"/>
      <c r="DO6060" s="9"/>
      <c r="DP6060" s="9"/>
      <c r="DQ6060" s="9"/>
      <c r="DR6060" s="9"/>
      <c r="DS6060" s="9"/>
      <c r="DT6060" s="9"/>
      <c r="DU6060" s="9"/>
      <c r="DV6060" s="9"/>
      <c r="DW6060" s="9"/>
      <c r="DX6060" s="9"/>
      <c r="DY6060" s="9"/>
      <c r="DZ6060" s="9"/>
      <c r="EA6060" s="9"/>
    </row>
    <row r="6061" spans="2:131" ht="19.5" customHeight="1" x14ac:dyDescent="0.25">
      <c r="B6061" s="9"/>
      <c r="D6061" s="9"/>
      <c r="G6061" s="9"/>
      <c r="R6061" s="9"/>
      <c r="S6061" s="9"/>
      <c r="T6061" s="9"/>
      <c r="U6061" s="9"/>
      <c r="V6061" s="9"/>
      <c r="W6061" s="9"/>
      <c r="X6061" s="9"/>
      <c r="Y6061" s="9"/>
      <c r="Z6061" s="9"/>
      <c r="AA6061" s="9"/>
      <c r="AB6061" s="9"/>
      <c r="AC6061" s="9"/>
      <c r="AD6061" s="9"/>
      <c r="AE6061" s="9"/>
      <c r="AF6061" s="55"/>
      <c r="AG6061" s="55"/>
      <c r="AH6061" s="9"/>
      <c r="AI6061" s="9"/>
      <c r="AJ6061" s="9"/>
      <c r="AK6061" s="9"/>
      <c r="AL6061" s="9"/>
      <c r="AM6061" s="9"/>
      <c r="AN6061" s="9"/>
      <c r="AO6061" s="9"/>
      <c r="AP6061" s="9"/>
      <c r="AQ6061" s="9"/>
      <c r="AR6061" s="9"/>
      <c r="AS6061" s="9"/>
      <c r="AT6061" s="9"/>
      <c r="AU6061" s="9"/>
      <c r="AV6061" s="9"/>
      <c r="AW6061" s="9"/>
      <c r="AX6061" s="9"/>
      <c r="AY6061" s="9"/>
      <c r="AZ6061" s="9"/>
      <c r="BA6061" s="9"/>
      <c r="BB6061" s="9"/>
      <c r="BC6061" s="9"/>
      <c r="BD6061" s="9"/>
      <c r="BE6061" s="9"/>
      <c r="BF6061" s="9"/>
      <c r="BG6061" s="9"/>
      <c r="BH6061" s="9"/>
      <c r="BI6061" s="9"/>
      <c r="BJ6061" s="9"/>
      <c r="BK6061" s="9"/>
      <c r="BL6061" s="9"/>
      <c r="BM6061" s="9"/>
      <c r="BN6061" s="9"/>
      <c r="BO6061" s="9"/>
      <c r="BP6061" s="9"/>
      <c r="BQ6061" s="9"/>
      <c r="BT6061" s="9"/>
      <c r="BU6061" s="9"/>
      <c r="BX6061" s="9"/>
      <c r="BY6061" s="9"/>
      <c r="CB6061" s="9"/>
      <c r="CC6061" s="9"/>
      <c r="CF6061" s="9"/>
      <c r="CG6061" s="9"/>
      <c r="CJ6061" s="9"/>
      <c r="CK6061" s="9"/>
      <c r="CN6061" s="9"/>
      <c r="CO6061" s="9"/>
      <c r="CP6061" s="9"/>
      <c r="CQ6061" s="9"/>
      <c r="CR6061" s="9"/>
      <c r="CS6061" s="9"/>
      <c r="CT6061" s="9"/>
      <c r="CU6061" s="9"/>
      <c r="CV6061" s="9"/>
      <c r="CW6061" s="9"/>
      <c r="CX6061" s="9"/>
      <c r="CY6061" s="9"/>
      <c r="CZ6061" s="9"/>
      <c r="DA6061" s="9"/>
      <c r="DB6061" s="9"/>
      <c r="DC6061" s="9"/>
      <c r="DD6061" s="9"/>
      <c r="DE6061" s="9"/>
      <c r="DF6061" s="9"/>
      <c r="DG6061" s="9"/>
      <c r="DH6061" s="9"/>
      <c r="DI6061" s="9"/>
      <c r="DJ6061" s="9"/>
      <c r="DK6061" s="9"/>
      <c r="DL6061" s="9"/>
      <c r="DM6061" s="9"/>
      <c r="DN6061" s="9"/>
      <c r="DO6061" s="9"/>
      <c r="DP6061" s="9"/>
      <c r="DQ6061" s="9"/>
      <c r="DR6061" s="9"/>
      <c r="DS6061" s="9"/>
      <c r="DT6061" s="9"/>
      <c r="DU6061" s="9"/>
      <c r="DV6061" s="9"/>
      <c r="DW6061" s="9"/>
      <c r="DX6061" s="9"/>
      <c r="DY6061" s="9"/>
      <c r="DZ6061" s="9"/>
      <c r="EA6061" s="9"/>
    </row>
    <row r="6062" spans="2:131" ht="19.5" customHeight="1" x14ac:dyDescent="0.25">
      <c r="B6062" s="9"/>
      <c r="D6062" s="9"/>
      <c r="G6062" s="9"/>
      <c r="R6062" s="9"/>
      <c r="S6062" s="9"/>
      <c r="T6062" s="9"/>
      <c r="U6062" s="9"/>
      <c r="V6062" s="9"/>
      <c r="W6062" s="9"/>
      <c r="X6062" s="9"/>
      <c r="Y6062" s="9"/>
      <c r="Z6062" s="9"/>
      <c r="AA6062" s="9"/>
      <c r="AB6062" s="9"/>
      <c r="AC6062" s="9"/>
      <c r="AD6062" s="9"/>
      <c r="AE6062" s="9"/>
      <c r="AF6062" s="55"/>
      <c r="AG6062" s="55"/>
      <c r="AH6062" s="9"/>
      <c r="AI6062" s="9"/>
      <c r="AJ6062" s="9"/>
      <c r="AK6062" s="9"/>
      <c r="AL6062" s="9"/>
      <c r="AM6062" s="9"/>
      <c r="AN6062" s="9"/>
      <c r="AO6062" s="9"/>
      <c r="AP6062" s="9"/>
      <c r="AQ6062" s="9"/>
      <c r="AR6062" s="9"/>
      <c r="AS6062" s="9"/>
      <c r="AT6062" s="9"/>
      <c r="AU6062" s="9"/>
      <c r="AV6062" s="9"/>
      <c r="AW6062" s="9"/>
      <c r="AX6062" s="9"/>
      <c r="AY6062" s="9"/>
      <c r="AZ6062" s="9"/>
      <c r="BA6062" s="9"/>
      <c r="BB6062" s="9"/>
      <c r="BC6062" s="9"/>
      <c r="BD6062" s="9"/>
      <c r="BE6062" s="9"/>
      <c r="BF6062" s="9"/>
      <c r="BG6062" s="9"/>
      <c r="BH6062" s="9"/>
      <c r="BI6062" s="9"/>
      <c r="BJ6062" s="9"/>
      <c r="BK6062" s="9"/>
      <c r="BL6062" s="9"/>
      <c r="BM6062" s="9"/>
      <c r="BN6062" s="9"/>
      <c r="BO6062" s="9"/>
      <c r="BP6062" s="9"/>
      <c r="BQ6062" s="9"/>
      <c r="BT6062" s="9"/>
      <c r="BU6062" s="9"/>
      <c r="BX6062" s="9"/>
      <c r="BY6062" s="9"/>
      <c r="CB6062" s="9"/>
      <c r="CC6062" s="9"/>
      <c r="CF6062" s="9"/>
      <c r="CG6062" s="9"/>
      <c r="CJ6062" s="9"/>
      <c r="CK6062" s="9"/>
      <c r="CN6062" s="9"/>
      <c r="CO6062" s="9"/>
      <c r="CP6062" s="9"/>
      <c r="CQ6062" s="9"/>
      <c r="CR6062" s="9"/>
      <c r="CS6062" s="9"/>
      <c r="CT6062" s="9"/>
      <c r="CU6062" s="9"/>
      <c r="CV6062" s="9"/>
      <c r="CW6062" s="9"/>
      <c r="CX6062" s="9"/>
      <c r="CY6062" s="9"/>
      <c r="CZ6062" s="9"/>
      <c r="DA6062" s="9"/>
      <c r="DB6062" s="9"/>
      <c r="DC6062" s="9"/>
      <c r="DD6062" s="9"/>
      <c r="DE6062" s="9"/>
      <c r="DF6062" s="9"/>
      <c r="DG6062" s="9"/>
      <c r="DH6062" s="9"/>
      <c r="DI6062" s="9"/>
      <c r="DJ6062" s="9"/>
      <c r="DK6062" s="9"/>
      <c r="DL6062" s="9"/>
      <c r="DM6062" s="9"/>
      <c r="DN6062" s="9"/>
      <c r="DO6062" s="9"/>
      <c r="DP6062" s="9"/>
      <c r="DQ6062" s="9"/>
      <c r="DR6062" s="9"/>
      <c r="DS6062" s="9"/>
      <c r="DT6062" s="9"/>
      <c r="DU6062" s="9"/>
      <c r="DV6062" s="9"/>
      <c r="DW6062" s="9"/>
      <c r="DX6062" s="9"/>
      <c r="DY6062" s="9"/>
      <c r="DZ6062" s="9"/>
      <c r="EA6062" s="9"/>
    </row>
    <row r="6063" spans="2:131" ht="19.5" customHeight="1" x14ac:dyDescent="0.25">
      <c r="B6063" s="9"/>
      <c r="D6063" s="9"/>
      <c r="G6063" s="9"/>
      <c r="R6063" s="9"/>
      <c r="S6063" s="9"/>
      <c r="T6063" s="9"/>
      <c r="U6063" s="9"/>
      <c r="V6063" s="9"/>
      <c r="W6063" s="9"/>
      <c r="X6063" s="9"/>
      <c r="Y6063" s="9"/>
      <c r="Z6063" s="9"/>
      <c r="AA6063" s="9"/>
      <c r="AB6063" s="9"/>
      <c r="AC6063" s="9"/>
      <c r="AD6063" s="9"/>
      <c r="AE6063" s="9"/>
      <c r="AF6063" s="55"/>
      <c r="AG6063" s="55"/>
      <c r="AH6063" s="9"/>
      <c r="AI6063" s="9"/>
      <c r="AJ6063" s="9"/>
      <c r="AK6063" s="9"/>
      <c r="AL6063" s="9"/>
      <c r="AM6063" s="9"/>
      <c r="AN6063" s="9"/>
      <c r="AO6063" s="9"/>
      <c r="AP6063" s="9"/>
      <c r="AQ6063" s="9"/>
      <c r="AR6063" s="9"/>
      <c r="AS6063" s="9"/>
      <c r="AT6063" s="9"/>
      <c r="AU6063" s="9"/>
      <c r="AV6063" s="9"/>
      <c r="AW6063" s="9"/>
      <c r="AX6063" s="9"/>
      <c r="AY6063" s="9"/>
      <c r="AZ6063" s="9"/>
      <c r="BA6063" s="9"/>
      <c r="BB6063" s="9"/>
      <c r="BC6063" s="9"/>
      <c r="BD6063" s="9"/>
      <c r="BE6063" s="9"/>
      <c r="BF6063" s="9"/>
      <c r="BG6063" s="9"/>
      <c r="BH6063" s="9"/>
      <c r="BI6063" s="9"/>
      <c r="BJ6063" s="9"/>
      <c r="BK6063" s="9"/>
      <c r="BL6063" s="9"/>
      <c r="BM6063" s="9"/>
      <c r="BN6063" s="9"/>
      <c r="BO6063" s="9"/>
      <c r="BP6063" s="9"/>
      <c r="BQ6063" s="9"/>
      <c r="BT6063" s="9"/>
      <c r="BU6063" s="9"/>
      <c r="BX6063" s="9"/>
      <c r="BY6063" s="9"/>
      <c r="CB6063" s="9"/>
      <c r="CC6063" s="9"/>
      <c r="CF6063" s="9"/>
      <c r="CG6063" s="9"/>
      <c r="CJ6063" s="9"/>
      <c r="CK6063" s="9"/>
      <c r="CN6063" s="9"/>
      <c r="CO6063" s="9"/>
      <c r="CP6063" s="9"/>
      <c r="CQ6063" s="9"/>
      <c r="CR6063" s="9"/>
      <c r="CS6063" s="9"/>
      <c r="CT6063" s="9"/>
      <c r="CU6063" s="9"/>
      <c r="CV6063" s="9"/>
      <c r="CW6063" s="9"/>
      <c r="CX6063" s="9"/>
      <c r="CY6063" s="9"/>
      <c r="CZ6063" s="9"/>
      <c r="DA6063" s="9"/>
      <c r="DB6063" s="9"/>
      <c r="DC6063" s="9"/>
      <c r="DD6063" s="9"/>
      <c r="DE6063" s="9"/>
      <c r="DF6063" s="9"/>
      <c r="DG6063" s="9"/>
      <c r="DH6063" s="9"/>
      <c r="DI6063" s="9"/>
      <c r="DJ6063" s="9"/>
      <c r="DK6063" s="9"/>
      <c r="DL6063" s="9"/>
      <c r="DM6063" s="9"/>
      <c r="DN6063" s="9"/>
      <c r="DO6063" s="9"/>
      <c r="DP6063" s="9"/>
      <c r="DQ6063" s="9"/>
      <c r="DR6063" s="9"/>
      <c r="DS6063" s="9"/>
      <c r="DT6063" s="9"/>
      <c r="DU6063" s="9"/>
      <c r="DV6063" s="9"/>
      <c r="DW6063" s="9"/>
      <c r="DX6063" s="9"/>
      <c r="DY6063" s="9"/>
      <c r="DZ6063" s="9"/>
      <c r="EA6063" s="9"/>
    </row>
    <row r="6064" spans="2:131" ht="19.5" customHeight="1" x14ac:dyDescent="0.25">
      <c r="B6064" s="9"/>
      <c r="D6064" s="9"/>
      <c r="G6064" s="9"/>
      <c r="R6064" s="9"/>
      <c r="S6064" s="9"/>
      <c r="T6064" s="9"/>
      <c r="U6064" s="9"/>
      <c r="V6064" s="9"/>
      <c r="W6064" s="9"/>
      <c r="X6064" s="9"/>
      <c r="Y6064" s="9"/>
      <c r="Z6064" s="9"/>
      <c r="AA6064" s="9"/>
      <c r="AB6064" s="9"/>
      <c r="AC6064" s="9"/>
      <c r="AD6064" s="9"/>
      <c r="AE6064" s="9"/>
      <c r="AF6064" s="55"/>
      <c r="AG6064" s="55"/>
      <c r="AH6064" s="9"/>
      <c r="AI6064" s="9"/>
      <c r="AJ6064" s="9"/>
      <c r="AK6064" s="9"/>
      <c r="AL6064" s="9"/>
      <c r="AM6064" s="9"/>
      <c r="AN6064" s="9"/>
      <c r="AO6064" s="9"/>
      <c r="AP6064" s="9"/>
      <c r="AQ6064" s="9"/>
      <c r="AR6064" s="9"/>
      <c r="AS6064" s="9"/>
      <c r="AT6064" s="9"/>
      <c r="AU6064" s="9"/>
      <c r="AV6064" s="9"/>
      <c r="AW6064" s="9"/>
      <c r="AX6064" s="9"/>
      <c r="AY6064" s="9"/>
      <c r="AZ6064" s="9"/>
      <c r="BA6064" s="9"/>
      <c r="BB6064" s="9"/>
      <c r="BC6064" s="9"/>
      <c r="BD6064" s="9"/>
      <c r="BE6064" s="9"/>
      <c r="BF6064" s="9"/>
      <c r="BG6064" s="9"/>
      <c r="BH6064" s="9"/>
      <c r="BI6064" s="9"/>
      <c r="BJ6064" s="9"/>
      <c r="BK6064" s="9"/>
      <c r="BL6064" s="9"/>
      <c r="BM6064" s="9"/>
      <c r="BN6064" s="9"/>
      <c r="BO6064" s="9"/>
      <c r="BP6064" s="9"/>
      <c r="BQ6064" s="9"/>
      <c r="BT6064" s="9"/>
      <c r="BU6064" s="9"/>
      <c r="BX6064" s="9"/>
      <c r="BY6064" s="9"/>
      <c r="CB6064" s="9"/>
      <c r="CC6064" s="9"/>
      <c r="CF6064" s="9"/>
      <c r="CG6064" s="9"/>
      <c r="CJ6064" s="9"/>
      <c r="CK6064" s="9"/>
      <c r="CN6064" s="9"/>
      <c r="CO6064" s="9"/>
      <c r="CP6064" s="9"/>
      <c r="CQ6064" s="9"/>
      <c r="CR6064" s="9"/>
      <c r="CS6064" s="9"/>
      <c r="CT6064" s="9"/>
      <c r="CU6064" s="9"/>
      <c r="CV6064" s="9"/>
      <c r="CW6064" s="9"/>
      <c r="CX6064" s="9"/>
      <c r="CY6064" s="9"/>
      <c r="CZ6064" s="9"/>
      <c r="DA6064" s="9"/>
      <c r="DB6064" s="9"/>
      <c r="DC6064" s="9"/>
      <c r="DD6064" s="9"/>
      <c r="DE6064" s="9"/>
      <c r="DF6064" s="9"/>
      <c r="DG6064" s="9"/>
      <c r="DH6064" s="9"/>
      <c r="DI6064" s="9"/>
      <c r="DJ6064" s="9"/>
      <c r="DK6064" s="9"/>
      <c r="DL6064" s="9"/>
      <c r="DM6064" s="9"/>
      <c r="DN6064" s="9"/>
      <c r="DO6064" s="9"/>
      <c r="DP6064" s="9"/>
      <c r="DQ6064" s="9"/>
      <c r="DR6064" s="9"/>
      <c r="DS6064" s="9"/>
      <c r="DT6064" s="9"/>
      <c r="DU6064" s="9"/>
      <c r="DV6064" s="9"/>
      <c r="DW6064" s="9"/>
      <c r="DX6064" s="9"/>
      <c r="DY6064" s="9"/>
      <c r="DZ6064" s="9"/>
      <c r="EA6064" s="9"/>
    </row>
    <row r="6065" spans="2:131" ht="19.5" customHeight="1" x14ac:dyDescent="0.25">
      <c r="B6065" s="9"/>
      <c r="D6065" s="9"/>
      <c r="G6065" s="9"/>
      <c r="R6065" s="9"/>
      <c r="S6065" s="9"/>
      <c r="T6065" s="9"/>
      <c r="U6065" s="9"/>
      <c r="V6065" s="9"/>
      <c r="W6065" s="9"/>
      <c r="X6065" s="9"/>
      <c r="Y6065" s="9"/>
      <c r="Z6065" s="9"/>
      <c r="AA6065" s="9"/>
      <c r="AB6065" s="9"/>
      <c r="AC6065" s="9"/>
      <c r="AD6065" s="9"/>
      <c r="AE6065" s="9"/>
      <c r="AF6065" s="55"/>
      <c r="AG6065" s="55"/>
      <c r="AH6065" s="9"/>
      <c r="AI6065" s="9"/>
      <c r="AJ6065" s="9"/>
      <c r="AK6065" s="9"/>
      <c r="AL6065" s="9"/>
      <c r="AM6065" s="9"/>
      <c r="AN6065" s="9"/>
      <c r="AO6065" s="9"/>
      <c r="AP6065" s="9"/>
      <c r="AQ6065" s="9"/>
      <c r="AR6065" s="9"/>
      <c r="AS6065" s="9"/>
      <c r="AT6065" s="9"/>
      <c r="AU6065" s="9"/>
      <c r="AV6065" s="9"/>
      <c r="AW6065" s="9"/>
      <c r="AX6065" s="9"/>
      <c r="AY6065" s="9"/>
      <c r="AZ6065" s="9"/>
      <c r="BA6065" s="9"/>
      <c r="BB6065" s="9"/>
      <c r="BC6065" s="9"/>
      <c r="BD6065" s="9"/>
      <c r="BE6065" s="9"/>
      <c r="BF6065" s="9"/>
      <c r="BG6065" s="9"/>
      <c r="BH6065" s="9"/>
      <c r="BI6065" s="9"/>
      <c r="BJ6065" s="9"/>
      <c r="BK6065" s="9"/>
      <c r="BL6065" s="9"/>
      <c r="BM6065" s="9"/>
      <c r="BN6065" s="9"/>
      <c r="BO6065" s="9"/>
      <c r="BP6065" s="9"/>
      <c r="BQ6065" s="9"/>
      <c r="BT6065" s="9"/>
      <c r="BU6065" s="9"/>
      <c r="BX6065" s="9"/>
      <c r="BY6065" s="9"/>
      <c r="CB6065" s="9"/>
      <c r="CC6065" s="9"/>
      <c r="CF6065" s="9"/>
      <c r="CG6065" s="9"/>
      <c r="CJ6065" s="9"/>
      <c r="CK6065" s="9"/>
      <c r="CN6065" s="9"/>
      <c r="CO6065" s="9"/>
      <c r="CP6065" s="9"/>
      <c r="CQ6065" s="9"/>
      <c r="CR6065" s="9"/>
      <c r="CS6065" s="9"/>
      <c r="CT6065" s="9"/>
      <c r="CU6065" s="9"/>
      <c r="CV6065" s="9"/>
      <c r="CW6065" s="9"/>
      <c r="CX6065" s="9"/>
      <c r="CY6065" s="9"/>
      <c r="CZ6065" s="9"/>
      <c r="DA6065" s="9"/>
      <c r="DB6065" s="9"/>
      <c r="DC6065" s="9"/>
      <c r="DD6065" s="9"/>
      <c r="DE6065" s="9"/>
      <c r="DF6065" s="9"/>
      <c r="DG6065" s="9"/>
      <c r="DH6065" s="9"/>
      <c r="DI6065" s="9"/>
      <c r="DJ6065" s="9"/>
      <c r="DK6065" s="9"/>
      <c r="DL6065" s="9"/>
      <c r="DM6065" s="9"/>
      <c r="DN6065" s="9"/>
      <c r="DO6065" s="9"/>
      <c r="DP6065" s="9"/>
      <c r="DQ6065" s="9"/>
      <c r="DR6065" s="9"/>
      <c r="DS6065" s="9"/>
      <c r="DT6065" s="9"/>
      <c r="DU6065" s="9"/>
      <c r="DV6065" s="9"/>
      <c r="DW6065" s="9"/>
      <c r="DX6065" s="9"/>
      <c r="DY6065" s="9"/>
      <c r="DZ6065" s="9"/>
      <c r="EA6065" s="9"/>
    </row>
    <row r="6066" spans="2:131" ht="19.5" customHeight="1" x14ac:dyDescent="0.25">
      <c r="B6066" s="9"/>
      <c r="D6066" s="9"/>
      <c r="G6066" s="9"/>
      <c r="R6066" s="9"/>
      <c r="S6066" s="9"/>
      <c r="T6066" s="9"/>
      <c r="U6066" s="9"/>
      <c r="V6066" s="9"/>
      <c r="W6066" s="9"/>
      <c r="X6066" s="9"/>
      <c r="Y6066" s="9"/>
      <c r="Z6066" s="9"/>
      <c r="AA6066" s="9"/>
      <c r="AB6066" s="9"/>
      <c r="AC6066" s="9"/>
      <c r="AD6066" s="9"/>
      <c r="AE6066" s="9"/>
      <c r="AF6066" s="55"/>
      <c r="AG6066" s="55"/>
      <c r="AH6066" s="9"/>
      <c r="AI6066" s="9"/>
      <c r="AJ6066" s="9"/>
      <c r="AK6066" s="9"/>
      <c r="AL6066" s="9"/>
      <c r="AM6066" s="9"/>
      <c r="AN6066" s="9"/>
      <c r="AO6066" s="9"/>
      <c r="AP6066" s="9"/>
      <c r="AQ6066" s="9"/>
      <c r="AR6066" s="9"/>
      <c r="AS6066" s="9"/>
      <c r="AT6066" s="9"/>
      <c r="AU6066" s="9"/>
      <c r="AV6066" s="9"/>
      <c r="AW6066" s="9"/>
      <c r="AX6066" s="9"/>
      <c r="AY6066" s="9"/>
      <c r="AZ6066" s="9"/>
      <c r="BA6066" s="9"/>
      <c r="BB6066" s="9"/>
      <c r="BC6066" s="9"/>
      <c r="BD6066" s="9"/>
      <c r="BE6066" s="9"/>
      <c r="BF6066" s="9"/>
      <c r="BG6066" s="9"/>
      <c r="BH6066" s="9"/>
      <c r="BI6066" s="9"/>
      <c r="BJ6066" s="9"/>
      <c r="BK6066" s="9"/>
      <c r="BL6066" s="9"/>
      <c r="BM6066" s="9"/>
      <c r="BN6066" s="9"/>
      <c r="BO6066" s="9"/>
      <c r="BP6066" s="9"/>
      <c r="BQ6066" s="9"/>
      <c r="BT6066" s="9"/>
      <c r="BU6066" s="9"/>
      <c r="BX6066" s="9"/>
      <c r="BY6066" s="9"/>
      <c r="CB6066" s="9"/>
      <c r="CC6066" s="9"/>
      <c r="CF6066" s="9"/>
      <c r="CG6066" s="9"/>
      <c r="CJ6066" s="9"/>
      <c r="CK6066" s="9"/>
      <c r="CN6066" s="9"/>
      <c r="CO6066" s="9"/>
      <c r="CP6066" s="9"/>
      <c r="CQ6066" s="9"/>
      <c r="CR6066" s="9"/>
      <c r="CS6066" s="9"/>
      <c r="CT6066" s="9"/>
      <c r="CU6066" s="9"/>
      <c r="CV6066" s="9"/>
      <c r="CW6066" s="9"/>
      <c r="CX6066" s="9"/>
      <c r="CY6066" s="9"/>
      <c r="CZ6066" s="9"/>
      <c r="DA6066" s="9"/>
      <c r="DB6066" s="9"/>
      <c r="DC6066" s="9"/>
      <c r="DD6066" s="9"/>
      <c r="DE6066" s="9"/>
      <c r="DF6066" s="9"/>
      <c r="DG6066" s="9"/>
      <c r="DH6066" s="9"/>
      <c r="DI6066" s="9"/>
      <c r="DJ6066" s="9"/>
      <c r="DK6066" s="9"/>
      <c r="DL6066" s="9"/>
      <c r="DM6066" s="9"/>
      <c r="DN6066" s="9"/>
      <c r="DO6066" s="9"/>
      <c r="DP6066" s="9"/>
      <c r="DQ6066" s="9"/>
      <c r="DR6066" s="9"/>
      <c r="DS6066" s="9"/>
      <c r="DT6066" s="9"/>
      <c r="DU6066" s="9"/>
      <c r="DV6066" s="9"/>
      <c r="DW6066" s="9"/>
      <c r="DX6066" s="9"/>
      <c r="DY6066" s="9"/>
      <c r="DZ6066" s="9"/>
      <c r="EA6066" s="9"/>
    </row>
    <row r="6067" spans="2:131" ht="19.5" customHeight="1" x14ac:dyDescent="0.25">
      <c r="B6067" s="9"/>
      <c r="D6067" s="9"/>
      <c r="G6067" s="9"/>
      <c r="R6067" s="9"/>
      <c r="S6067" s="9"/>
      <c r="T6067" s="9"/>
      <c r="U6067" s="9"/>
      <c r="V6067" s="9"/>
      <c r="W6067" s="9"/>
      <c r="X6067" s="9"/>
      <c r="Y6067" s="9"/>
      <c r="Z6067" s="9"/>
      <c r="AA6067" s="9"/>
      <c r="AB6067" s="9"/>
      <c r="AC6067" s="9"/>
      <c r="AD6067" s="9"/>
      <c r="AE6067" s="9"/>
      <c r="AF6067" s="55"/>
      <c r="AG6067" s="55"/>
      <c r="AH6067" s="9"/>
      <c r="AI6067" s="9"/>
      <c r="AJ6067" s="9"/>
      <c r="AK6067" s="9"/>
      <c r="AL6067" s="9"/>
      <c r="AM6067" s="9"/>
      <c r="AN6067" s="9"/>
      <c r="AO6067" s="9"/>
      <c r="AP6067" s="9"/>
      <c r="AQ6067" s="9"/>
      <c r="AR6067" s="9"/>
      <c r="AS6067" s="9"/>
      <c r="AT6067" s="9"/>
      <c r="AU6067" s="9"/>
      <c r="AV6067" s="9"/>
      <c r="AW6067" s="9"/>
      <c r="AX6067" s="9"/>
      <c r="AY6067" s="9"/>
      <c r="AZ6067" s="9"/>
      <c r="BA6067" s="9"/>
      <c r="BB6067" s="9"/>
      <c r="BC6067" s="9"/>
      <c r="BD6067" s="9"/>
      <c r="BE6067" s="9"/>
      <c r="BF6067" s="9"/>
      <c r="BG6067" s="9"/>
      <c r="BH6067" s="9"/>
      <c r="BI6067" s="9"/>
      <c r="BJ6067" s="9"/>
      <c r="BK6067" s="9"/>
      <c r="BL6067" s="9"/>
      <c r="BM6067" s="9"/>
      <c r="BN6067" s="9"/>
      <c r="BO6067" s="9"/>
      <c r="BP6067" s="9"/>
      <c r="BQ6067" s="9"/>
      <c r="BT6067" s="9"/>
      <c r="BU6067" s="9"/>
      <c r="BX6067" s="9"/>
      <c r="BY6067" s="9"/>
      <c r="CB6067" s="9"/>
      <c r="CC6067" s="9"/>
      <c r="CF6067" s="9"/>
      <c r="CG6067" s="9"/>
      <c r="CJ6067" s="9"/>
      <c r="CK6067" s="9"/>
      <c r="CN6067" s="9"/>
      <c r="CO6067" s="9"/>
      <c r="CP6067" s="9"/>
      <c r="CQ6067" s="9"/>
      <c r="CR6067" s="9"/>
      <c r="CS6067" s="9"/>
      <c r="CT6067" s="9"/>
      <c r="CU6067" s="9"/>
      <c r="CV6067" s="9"/>
      <c r="CW6067" s="9"/>
      <c r="CX6067" s="9"/>
      <c r="CY6067" s="9"/>
      <c r="CZ6067" s="9"/>
      <c r="DA6067" s="9"/>
      <c r="DB6067" s="9"/>
      <c r="DC6067" s="9"/>
      <c r="DD6067" s="9"/>
      <c r="DE6067" s="9"/>
      <c r="DF6067" s="9"/>
      <c r="DG6067" s="9"/>
      <c r="DH6067" s="9"/>
      <c r="DI6067" s="9"/>
      <c r="DJ6067" s="9"/>
      <c r="DK6067" s="9"/>
      <c r="DL6067" s="9"/>
      <c r="DM6067" s="9"/>
      <c r="DN6067" s="9"/>
      <c r="DO6067" s="9"/>
      <c r="DP6067" s="9"/>
      <c r="DQ6067" s="9"/>
      <c r="DR6067" s="9"/>
      <c r="DS6067" s="9"/>
      <c r="DT6067" s="9"/>
      <c r="DU6067" s="9"/>
      <c r="DV6067" s="9"/>
      <c r="DW6067" s="9"/>
      <c r="DX6067" s="9"/>
      <c r="DY6067" s="9"/>
      <c r="DZ6067" s="9"/>
      <c r="EA6067" s="9"/>
    </row>
    <row r="6068" spans="2:131" ht="19.5" customHeight="1" x14ac:dyDescent="0.25">
      <c r="B6068" s="9"/>
      <c r="D6068" s="9"/>
      <c r="G6068" s="9"/>
      <c r="R6068" s="9"/>
      <c r="S6068" s="9"/>
      <c r="T6068" s="9"/>
      <c r="U6068" s="9"/>
      <c r="V6068" s="9"/>
      <c r="W6068" s="9"/>
      <c r="X6068" s="9"/>
      <c r="Y6068" s="9"/>
      <c r="Z6068" s="9"/>
      <c r="AA6068" s="9"/>
      <c r="AB6068" s="9"/>
      <c r="AC6068" s="9"/>
      <c r="AD6068" s="9"/>
      <c r="AE6068" s="9"/>
      <c r="AF6068" s="55"/>
      <c r="AG6068" s="55"/>
      <c r="AH6068" s="9"/>
      <c r="AI6068" s="9"/>
      <c r="AJ6068" s="9"/>
      <c r="AK6068" s="9"/>
      <c r="AL6068" s="9"/>
      <c r="AM6068" s="9"/>
      <c r="AN6068" s="9"/>
      <c r="AO6068" s="9"/>
      <c r="AP6068" s="9"/>
      <c r="AQ6068" s="9"/>
      <c r="AR6068" s="9"/>
      <c r="AS6068" s="9"/>
      <c r="AT6068" s="9"/>
      <c r="AU6068" s="9"/>
      <c r="AV6068" s="9"/>
      <c r="AW6068" s="9"/>
      <c r="AX6068" s="9"/>
      <c r="AY6068" s="9"/>
      <c r="AZ6068" s="9"/>
      <c r="BA6068" s="9"/>
      <c r="BB6068" s="9"/>
      <c r="BC6068" s="9"/>
      <c r="BD6068" s="9"/>
      <c r="BE6068" s="9"/>
      <c r="BF6068" s="9"/>
      <c r="BG6068" s="9"/>
      <c r="BH6068" s="9"/>
      <c r="BI6068" s="9"/>
      <c r="BJ6068" s="9"/>
      <c r="BK6068" s="9"/>
      <c r="BL6068" s="9"/>
      <c r="BM6068" s="9"/>
      <c r="BN6068" s="9"/>
      <c r="BO6068" s="9"/>
      <c r="BP6068" s="9"/>
      <c r="BQ6068" s="9"/>
      <c r="BT6068" s="9"/>
      <c r="BU6068" s="9"/>
      <c r="BX6068" s="9"/>
      <c r="BY6068" s="9"/>
      <c r="CB6068" s="9"/>
      <c r="CC6068" s="9"/>
      <c r="CF6068" s="9"/>
      <c r="CG6068" s="9"/>
      <c r="CJ6068" s="9"/>
      <c r="CK6068" s="9"/>
      <c r="CN6068" s="9"/>
      <c r="CO6068" s="9"/>
      <c r="CP6068" s="9"/>
      <c r="CQ6068" s="9"/>
      <c r="CR6068" s="9"/>
      <c r="CS6068" s="9"/>
      <c r="CT6068" s="9"/>
      <c r="CU6068" s="9"/>
      <c r="CV6068" s="9"/>
      <c r="CW6068" s="9"/>
      <c r="CX6068" s="9"/>
      <c r="CY6068" s="9"/>
      <c r="CZ6068" s="9"/>
      <c r="DA6068" s="9"/>
      <c r="DB6068" s="9"/>
      <c r="DC6068" s="9"/>
      <c r="DD6068" s="9"/>
      <c r="DE6068" s="9"/>
      <c r="DF6068" s="9"/>
      <c r="DG6068" s="9"/>
      <c r="DH6068" s="9"/>
      <c r="DI6068" s="9"/>
      <c r="DJ6068" s="9"/>
      <c r="DK6068" s="9"/>
      <c r="DL6068" s="9"/>
      <c r="DM6068" s="9"/>
      <c r="DN6068" s="9"/>
      <c r="DO6068" s="9"/>
      <c r="DP6068" s="9"/>
      <c r="DQ6068" s="9"/>
      <c r="DR6068" s="9"/>
      <c r="DS6068" s="9"/>
      <c r="DT6068" s="9"/>
      <c r="DU6068" s="9"/>
      <c r="DV6068" s="9"/>
      <c r="DW6068" s="9"/>
      <c r="DX6068" s="9"/>
      <c r="DY6068" s="9"/>
      <c r="DZ6068" s="9"/>
      <c r="EA6068" s="9"/>
    </row>
    <row r="6069" spans="2:131" ht="19.5" customHeight="1" x14ac:dyDescent="0.25">
      <c r="B6069" s="9"/>
      <c r="D6069" s="9"/>
      <c r="G6069" s="9"/>
      <c r="R6069" s="9"/>
      <c r="S6069" s="9"/>
      <c r="T6069" s="9"/>
      <c r="U6069" s="9"/>
      <c r="V6069" s="9"/>
      <c r="W6069" s="9"/>
      <c r="X6069" s="9"/>
      <c r="Y6069" s="9"/>
      <c r="Z6069" s="9"/>
      <c r="AA6069" s="9"/>
      <c r="AB6069" s="9"/>
      <c r="AC6069" s="9"/>
      <c r="AD6069" s="9"/>
      <c r="AE6069" s="9"/>
      <c r="AF6069" s="55"/>
      <c r="AG6069" s="55"/>
      <c r="AH6069" s="9"/>
      <c r="AI6069" s="9"/>
      <c r="AJ6069" s="9"/>
      <c r="AK6069" s="9"/>
      <c r="AL6069" s="9"/>
      <c r="AM6069" s="9"/>
      <c r="AN6069" s="9"/>
      <c r="AO6069" s="9"/>
      <c r="AP6069" s="9"/>
      <c r="AQ6069" s="9"/>
      <c r="AR6069" s="9"/>
      <c r="AS6069" s="9"/>
      <c r="AT6069" s="9"/>
      <c r="AU6069" s="9"/>
      <c r="AV6069" s="9"/>
      <c r="AW6069" s="9"/>
      <c r="AX6069" s="9"/>
      <c r="AY6069" s="9"/>
      <c r="AZ6069" s="9"/>
      <c r="BA6069" s="9"/>
      <c r="BB6069" s="9"/>
      <c r="BC6069" s="9"/>
      <c r="BD6069" s="9"/>
      <c r="BE6069" s="9"/>
      <c r="BF6069" s="9"/>
      <c r="BG6069" s="9"/>
      <c r="BH6069" s="9"/>
      <c r="BI6069" s="9"/>
      <c r="BJ6069" s="9"/>
      <c r="BK6069" s="9"/>
      <c r="BL6069" s="9"/>
      <c r="BM6069" s="9"/>
      <c r="BN6069" s="9"/>
      <c r="BO6069" s="9"/>
      <c r="BP6069" s="9"/>
      <c r="BQ6069" s="9"/>
      <c r="BT6069" s="9"/>
      <c r="BU6069" s="9"/>
      <c r="BX6069" s="9"/>
      <c r="BY6069" s="9"/>
      <c r="CB6069" s="9"/>
      <c r="CC6069" s="9"/>
      <c r="CF6069" s="9"/>
      <c r="CG6069" s="9"/>
      <c r="CJ6069" s="9"/>
      <c r="CK6069" s="9"/>
      <c r="CN6069" s="9"/>
      <c r="CO6069" s="9"/>
      <c r="CP6069" s="9"/>
      <c r="CQ6069" s="9"/>
      <c r="CR6069" s="9"/>
      <c r="CS6069" s="9"/>
      <c r="CT6069" s="9"/>
      <c r="CU6069" s="9"/>
      <c r="CV6069" s="9"/>
      <c r="CW6069" s="9"/>
      <c r="CX6069" s="9"/>
      <c r="CY6069" s="9"/>
      <c r="CZ6069" s="9"/>
      <c r="DA6069" s="9"/>
      <c r="DB6069" s="9"/>
      <c r="DC6069" s="9"/>
      <c r="DD6069" s="9"/>
      <c r="DE6069" s="9"/>
      <c r="DF6069" s="9"/>
      <c r="DG6069" s="9"/>
      <c r="DH6069" s="9"/>
      <c r="DI6069" s="9"/>
      <c r="DJ6069" s="9"/>
      <c r="DK6069" s="9"/>
      <c r="DL6069" s="9"/>
      <c r="DM6069" s="9"/>
      <c r="DN6069" s="9"/>
      <c r="DO6069" s="9"/>
      <c r="DP6069" s="9"/>
      <c r="DQ6069" s="9"/>
      <c r="DR6069" s="9"/>
      <c r="DS6069" s="9"/>
      <c r="DT6069" s="9"/>
      <c r="DU6069" s="9"/>
      <c r="DV6069" s="9"/>
      <c r="DW6069" s="9"/>
      <c r="DX6069" s="9"/>
      <c r="DY6069" s="9"/>
      <c r="DZ6069" s="9"/>
      <c r="EA6069" s="9"/>
    </row>
    <row r="6070" spans="2:131" ht="19.5" customHeight="1" x14ac:dyDescent="0.25">
      <c r="B6070" s="9"/>
      <c r="D6070" s="9"/>
      <c r="G6070" s="9"/>
      <c r="R6070" s="9"/>
      <c r="S6070" s="9"/>
      <c r="T6070" s="9"/>
      <c r="U6070" s="9"/>
      <c r="V6070" s="9"/>
      <c r="W6070" s="9"/>
      <c r="X6070" s="9"/>
      <c r="Y6070" s="9"/>
      <c r="Z6070" s="9"/>
      <c r="AA6070" s="9"/>
      <c r="AB6070" s="9"/>
      <c r="AC6070" s="9"/>
      <c r="AD6070" s="9"/>
      <c r="AE6070" s="9"/>
      <c r="AF6070" s="55"/>
      <c r="AG6070" s="55"/>
      <c r="AH6070" s="9"/>
      <c r="AI6070" s="9"/>
      <c r="AJ6070" s="9"/>
      <c r="AK6070" s="9"/>
      <c r="AL6070" s="9"/>
      <c r="AM6070" s="9"/>
      <c r="AN6070" s="9"/>
      <c r="AO6070" s="9"/>
      <c r="AP6070" s="9"/>
      <c r="AQ6070" s="9"/>
      <c r="AR6070" s="9"/>
      <c r="AS6070" s="9"/>
      <c r="AT6070" s="9"/>
      <c r="AU6070" s="9"/>
      <c r="AV6070" s="9"/>
      <c r="AW6070" s="9"/>
      <c r="AX6070" s="9"/>
      <c r="AY6070" s="9"/>
      <c r="AZ6070" s="9"/>
      <c r="BA6070" s="9"/>
      <c r="BB6070" s="9"/>
      <c r="BC6070" s="9"/>
      <c r="BD6070" s="9"/>
      <c r="BE6070" s="9"/>
      <c r="BF6070" s="9"/>
      <c r="BG6070" s="9"/>
      <c r="BH6070" s="9"/>
      <c r="BI6070" s="9"/>
      <c r="BJ6070" s="9"/>
      <c r="BK6070" s="9"/>
      <c r="BL6070" s="9"/>
      <c r="BM6070" s="9"/>
      <c r="BN6070" s="9"/>
      <c r="BO6070" s="9"/>
      <c r="BP6070" s="9"/>
      <c r="BQ6070" s="9"/>
      <c r="BT6070" s="9"/>
      <c r="BU6070" s="9"/>
      <c r="BX6070" s="9"/>
      <c r="BY6070" s="9"/>
      <c r="CB6070" s="9"/>
      <c r="CC6070" s="9"/>
      <c r="CF6070" s="9"/>
      <c r="CG6070" s="9"/>
      <c r="CJ6070" s="9"/>
      <c r="CK6070" s="9"/>
      <c r="CN6070" s="9"/>
      <c r="CO6070" s="9"/>
      <c r="CP6070" s="9"/>
      <c r="CQ6070" s="9"/>
      <c r="CR6070" s="9"/>
      <c r="CS6070" s="9"/>
      <c r="CT6070" s="9"/>
      <c r="CU6070" s="9"/>
      <c r="CV6070" s="9"/>
      <c r="CW6070" s="9"/>
      <c r="CX6070" s="9"/>
      <c r="CY6070" s="9"/>
      <c r="CZ6070" s="9"/>
      <c r="DA6070" s="9"/>
      <c r="DB6070" s="9"/>
      <c r="DC6070" s="9"/>
      <c r="DD6070" s="9"/>
      <c r="DE6070" s="9"/>
      <c r="DF6070" s="9"/>
      <c r="DG6070" s="9"/>
      <c r="DH6070" s="9"/>
      <c r="DI6070" s="9"/>
      <c r="DJ6070" s="9"/>
      <c r="DK6070" s="9"/>
      <c r="DL6070" s="9"/>
      <c r="DM6070" s="9"/>
      <c r="DN6070" s="9"/>
      <c r="DO6070" s="9"/>
      <c r="DP6070" s="9"/>
      <c r="DQ6070" s="9"/>
      <c r="DR6070" s="9"/>
      <c r="DS6070" s="9"/>
      <c r="DT6070" s="9"/>
      <c r="DU6070" s="9"/>
      <c r="DV6070" s="9"/>
      <c r="DW6070" s="9"/>
      <c r="DX6070" s="9"/>
      <c r="DY6070" s="9"/>
      <c r="DZ6070" s="9"/>
      <c r="EA6070" s="9"/>
    </row>
    <row r="6071" spans="2:131" ht="19.5" customHeight="1" x14ac:dyDescent="0.25">
      <c r="B6071" s="9"/>
      <c r="D6071" s="9"/>
      <c r="G6071" s="9"/>
      <c r="R6071" s="9"/>
      <c r="S6071" s="9"/>
      <c r="T6071" s="9"/>
      <c r="U6071" s="9"/>
      <c r="V6071" s="9"/>
      <c r="W6071" s="9"/>
      <c r="X6071" s="9"/>
      <c r="Y6071" s="9"/>
      <c r="Z6071" s="9"/>
      <c r="AA6071" s="9"/>
      <c r="AB6071" s="9"/>
      <c r="AC6071" s="9"/>
      <c r="AD6071" s="9"/>
      <c r="AE6071" s="9"/>
      <c r="AF6071" s="55"/>
      <c r="AG6071" s="55"/>
      <c r="AH6071" s="9"/>
      <c r="AI6071" s="9"/>
      <c r="AJ6071" s="9"/>
      <c r="AK6071" s="9"/>
      <c r="AL6071" s="9"/>
      <c r="AM6071" s="9"/>
      <c r="AN6071" s="9"/>
      <c r="AO6071" s="9"/>
      <c r="AP6071" s="9"/>
      <c r="AQ6071" s="9"/>
      <c r="AR6071" s="9"/>
      <c r="AS6071" s="9"/>
      <c r="AT6071" s="9"/>
      <c r="AU6071" s="9"/>
      <c r="AV6071" s="9"/>
      <c r="AW6071" s="9"/>
      <c r="AX6071" s="9"/>
      <c r="AY6071" s="9"/>
      <c r="AZ6071" s="9"/>
      <c r="BA6071" s="9"/>
      <c r="BB6071" s="9"/>
      <c r="BC6071" s="9"/>
      <c r="BD6071" s="9"/>
      <c r="BE6071" s="9"/>
      <c r="BF6071" s="9"/>
      <c r="BG6071" s="9"/>
      <c r="BH6071" s="9"/>
      <c r="BI6071" s="9"/>
      <c r="BJ6071" s="9"/>
      <c r="BK6071" s="9"/>
      <c r="BL6071" s="9"/>
      <c r="BM6071" s="9"/>
      <c r="BN6071" s="9"/>
      <c r="BO6071" s="9"/>
      <c r="BP6071" s="9"/>
      <c r="BQ6071" s="9"/>
      <c r="BT6071" s="9"/>
      <c r="BU6071" s="9"/>
      <c r="BX6071" s="9"/>
      <c r="BY6071" s="9"/>
      <c r="CB6071" s="9"/>
      <c r="CC6071" s="9"/>
      <c r="CF6071" s="9"/>
      <c r="CG6071" s="9"/>
      <c r="CJ6071" s="9"/>
      <c r="CK6071" s="9"/>
      <c r="CN6071" s="9"/>
      <c r="CO6071" s="9"/>
      <c r="CP6071" s="9"/>
      <c r="CQ6071" s="9"/>
      <c r="CR6071" s="9"/>
      <c r="CS6071" s="9"/>
      <c r="CT6071" s="9"/>
      <c r="CU6071" s="9"/>
      <c r="CV6071" s="9"/>
      <c r="CW6071" s="9"/>
      <c r="CX6071" s="9"/>
      <c r="CY6071" s="9"/>
      <c r="CZ6071" s="9"/>
      <c r="DA6071" s="9"/>
      <c r="DB6071" s="9"/>
      <c r="DC6071" s="9"/>
      <c r="DD6071" s="9"/>
      <c r="DE6071" s="9"/>
      <c r="DF6071" s="9"/>
      <c r="DG6071" s="9"/>
      <c r="DH6071" s="9"/>
      <c r="DI6071" s="9"/>
      <c r="DJ6071" s="9"/>
      <c r="DK6071" s="9"/>
      <c r="DL6071" s="9"/>
      <c r="DM6071" s="9"/>
      <c r="DN6071" s="9"/>
      <c r="DO6071" s="9"/>
      <c r="DP6071" s="9"/>
      <c r="DQ6071" s="9"/>
      <c r="DR6071" s="9"/>
      <c r="DS6071" s="9"/>
      <c r="DT6071" s="9"/>
      <c r="DU6071" s="9"/>
      <c r="DV6071" s="9"/>
      <c r="DW6071" s="9"/>
      <c r="DX6071" s="9"/>
      <c r="DY6071" s="9"/>
      <c r="DZ6071" s="9"/>
      <c r="EA6071" s="9"/>
    </row>
    <row r="6072" spans="2:131" ht="19.5" customHeight="1" x14ac:dyDescent="0.25">
      <c r="B6072" s="9"/>
      <c r="D6072" s="9"/>
      <c r="G6072" s="9"/>
      <c r="R6072" s="9"/>
      <c r="S6072" s="9"/>
      <c r="T6072" s="9"/>
      <c r="U6072" s="9"/>
      <c r="V6072" s="9"/>
      <c r="W6072" s="9"/>
      <c r="X6072" s="9"/>
      <c r="Y6072" s="9"/>
      <c r="Z6072" s="9"/>
      <c r="AA6072" s="9"/>
      <c r="AB6072" s="9"/>
      <c r="AC6072" s="9"/>
      <c r="AD6072" s="9"/>
      <c r="AE6072" s="9"/>
      <c r="AF6072" s="55"/>
      <c r="AG6072" s="55"/>
      <c r="AH6072" s="9"/>
      <c r="AI6072" s="9"/>
      <c r="AJ6072" s="9"/>
      <c r="AK6072" s="9"/>
      <c r="AL6072" s="9"/>
      <c r="AM6072" s="9"/>
      <c r="AN6072" s="9"/>
      <c r="AO6072" s="9"/>
      <c r="AP6072" s="9"/>
      <c r="AQ6072" s="9"/>
      <c r="AR6072" s="9"/>
      <c r="AS6072" s="9"/>
      <c r="AT6072" s="9"/>
      <c r="AU6072" s="9"/>
      <c r="AV6072" s="9"/>
      <c r="AW6072" s="9"/>
      <c r="AX6072" s="9"/>
      <c r="AY6072" s="9"/>
      <c r="AZ6072" s="9"/>
      <c r="BA6072" s="9"/>
      <c r="BB6072" s="9"/>
      <c r="BC6072" s="9"/>
      <c r="BD6072" s="9"/>
      <c r="BE6072" s="9"/>
      <c r="BF6072" s="9"/>
      <c r="BG6072" s="9"/>
      <c r="BH6072" s="9"/>
      <c r="BI6072" s="9"/>
      <c r="BJ6072" s="9"/>
      <c r="BK6072" s="9"/>
      <c r="BL6072" s="9"/>
      <c r="BM6072" s="9"/>
      <c r="BN6072" s="9"/>
      <c r="BO6072" s="9"/>
      <c r="BP6072" s="9"/>
      <c r="BQ6072" s="9"/>
      <c r="BT6072" s="9"/>
      <c r="BU6072" s="9"/>
      <c r="BX6072" s="9"/>
      <c r="BY6072" s="9"/>
      <c r="CB6072" s="9"/>
      <c r="CC6072" s="9"/>
      <c r="CF6072" s="9"/>
      <c r="CG6072" s="9"/>
      <c r="CJ6072" s="9"/>
      <c r="CK6072" s="9"/>
      <c r="CN6072" s="9"/>
      <c r="CO6072" s="9"/>
      <c r="CP6072" s="9"/>
      <c r="CQ6072" s="9"/>
      <c r="CR6072" s="9"/>
      <c r="CS6072" s="9"/>
      <c r="CT6072" s="9"/>
      <c r="CU6072" s="9"/>
      <c r="CV6072" s="9"/>
      <c r="CW6072" s="9"/>
      <c r="CX6072" s="9"/>
      <c r="CY6072" s="9"/>
      <c r="CZ6072" s="9"/>
      <c r="DA6072" s="9"/>
      <c r="DB6072" s="9"/>
      <c r="DC6072" s="9"/>
      <c r="DD6072" s="9"/>
      <c r="DE6072" s="9"/>
      <c r="DF6072" s="9"/>
      <c r="DG6072" s="9"/>
      <c r="DH6072" s="9"/>
      <c r="DI6072" s="9"/>
      <c r="DJ6072" s="9"/>
      <c r="DK6072" s="9"/>
      <c r="DL6072" s="9"/>
      <c r="DM6072" s="9"/>
      <c r="DN6072" s="9"/>
      <c r="DO6072" s="9"/>
      <c r="DP6072" s="9"/>
      <c r="DQ6072" s="9"/>
      <c r="DR6072" s="9"/>
      <c r="DS6072" s="9"/>
      <c r="DT6072" s="9"/>
      <c r="DU6072" s="9"/>
      <c r="DV6072" s="9"/>
      <c r="DW6072" s="9"/>
      <c r="DX6072" s="9"/>
      <c r="DY6072" s="9"/>
      <c r="DZ6072" s="9"/>
      <c r="EA6072" s="9"/>
    </row>
    <row r="6073" spans="2:131" ht="19.5" customHeight="1" x14ac:dyDescent="0.25">
      <c r="B6073" s="9"/>
      <c r="D6073" s="9"/>
      <c r="G6073" s="9"/>
      <c r="R6073" s="9"/>
      <c r="S6073" s="9"/>
      <c r="T6073" s="9"/>
      <c r="U6073" s="9"/>
      <c r="V6073" s="9"/>
      <c r="W6073" s="9"/>
      <c r="X6073" s="9"/>
      <c r="Y6073" s="9"/>
      <c r="Z6073" s="9"/>
      <c r="AA6073" s="9"/>
      <c r="AB6073" s="9"/>
      <c r="AC6073" s="9"/>
      <c r="AD6073" s="9"/>
      <c r="AE6073" s="9"/>
      <c r="AF6073" s="55"/>
      <c r="AG6073" s="55"/>
      <c r="AH6073" s="9"/>
      <c r="AI6073" s="9"/>
      <c r="AJ6073" s="9"/>
      <c r="AK6073" s="9"/>
      <c r="AL6073" s="9"/>
      <c r="AM6073" s="9"/>
      <c r="AN6073" s="9"/>
      <c r="AO6073" s="9"/>
      <c r="AP6073" s="9"/>
      <c r="AQ6073" s="9"/>
      <c r="AR6073" s="9"/>
      <c r="AS6073" s="9"/>
      <c r="AT6073" s="9"/>
      <c r="AU6073" s="9"/>
      <c r="AV6073" s="9"/>
      <c r="AW6073" s="9"/>
      <c r="AX6073" s="9"/>
      <c r="AY6073" s="9"/>
      <c r="AZ6073" s="9"/>
      <c r="BA6073" s="9"/>
      <c r="BB6073" s="9"/>
      <c r="BC6073" s="9"/>
      <c r="BD6073" s="9"/>
      <c r="BE6073" s="9"/>
      <c r="BF6073" s="9"/>
      <c r="BG6073" s="9"/>
      <c r="BH6073" s="9"/>
      <c r="BI6073" s="9"/>
      <c r="BJ6073" s="9"/>
      <c r="BK6073" s="9"/>
      <c r="BL6073" s="9"/>
      <c r="BM6073" s="9"/>
      <c r="BN6073" s="9"/>
      <c r="BO6073" s="9"/>
      <c r="BP6073" s="9"/>
      <c r="BQ6073" s="9"/>
      <c r="BT6073" s="9"/>
      <c r="BU6073" s="9"/>
      <c r="BX6073" s="9"/>
      <c r="BY6073" s="9"/>
      <c r="CB6073" s="9"/>
      <c r="CC6073" s="9"/>
      <c r="CF6073" s="9"/>
      <c r="CG6073" s="9"/>
      <c r="CJ6073" s="9"/>
      <c r="CK6073" s="9"/>
      <c r="CN6073" s="9"/>
      <c r="CO6073" s="9"/>
      <c r="CP6073" s="9"/>
      <c r="CQ6073" s="9"/>
      <c r="CR6073" s="9"/>
      <c r="CS6073" s="9"/>
      <c r="CT6073" s="9"/>
      <c r="CU6073" s="9"/>
      <c r="CV6073" s="9"/>
      <c r="CW6073" s="9"/>
      <c r="CX6073" s="9"/>
      <c r="CY6073" s="9"/>
      <c r="CZ6073" s="9"/>
      <c r="DA6073" s="9"/>
      <c r="DB6073" s="9"/>
      <c r="DC6073" s="9"/>
      <c r="DD6073" s="9"/>
      <c r="DE6073" s="9"/>
      <c r="DF6073" s="9"/>
      <c r="DG6073" s="9"/>
      <c r="DH6073" s="9"/>
      <c r="DI6073" s="9"/>
      <c r="DJ6073" s="9"/>
      <c r="DK6073" s="9"/>
      <c r="DL6073" s="9"/>
      <c r="DM6073" s="9"/>
      <c r="DN6073" s="9"/>
      <c r="DO6073" s="9"/>
      <c r="DP6073" s="9"/>
      <c r="DQ6073" s="9"/>
      <c r="DR6073" s="9"/>
      <c r="DS6073" s="9"/>
      <c r="DT6073" s="9"/>
      <c r="DU6073" s="9"/>
      <c r="DV6073" s="9"/>
      <c r="DW6073" s="9"/>
      <c r="DX6073" s="9"/>
      <c r="DY6073" s="9"/>
      <c r="DZ6073" s="9"/>
      <c r="EA6073" s="9"/>
    </row>
    <row r="6074" spans="2:131" ht="19.5" customHeight="1" x14ac:dyDescent="0.25">
      <c r="B6074" s="9"/>
      <c r="D6074" s="9"/>
      <c r="G6074" s="9"/>
      <c r="R6074" s="9"/>
      <c r="S6074" s="9"/>
      <c r="T6074" s="9"/>
      <c r="U6074" s="9"/>
      <c r="V6074" s="9"/>
      <c r="W6074" s="9"/>
      <c r="X6074" s="9"/>
      <c r="Y6074" s="9"/>
      <c r="Z6074" s="9"/>
      <c r="AA6074" s="9"/>
      <c r="AB6074" s="9"/>
      <c r="AC6074" s="9"/>
      <c r="AD6074" s="9"/>
      <c r="AE6074" s="9"/>
      <c r="AF6074" s="55"/>
      <c r="AG6074" s="55"/>
      <c r="AH6074" s="9"/>
      <c r="AI6074" s="9"/>
      <c r="AJ6074" s="9"/>
      <c r="AK6074" s="9"/>
      <c r="AL6074" s="9"/>
      <c r="AM6074" s="9"/>
      <c r="AN6074" s="9"/>
      <c r="AO6074" s="9"/>
      <c r="AP6074" s="9"/>
      <c r="AQ6074" s="9"/>
      <c r="AR6074" s="9"/>
      <c r="AS6074" s="9"/>
      <c r="AT6074" s="9"/>
      <c r="AU6074" s="9"/>
      <c r="AV6074" s="9"/>
      <c r="AW6074" s="9"/>
      <c r="AX6074" s="9"/>
      <c r="AY6074" s="9"/>
      <c r="AZ6074" s="9"/>
      <c r="BA6074" s="9"/>
      <c r="BB6074" s="9"/>
      <c r="BC6074" s="9"/>
      <c r="BD6074" s="9"/>
      <c r="BE6074" s="9"/>
      <c r="BF6074" s="9"/>
      <c r="BG6074" s="9"/>
      <c r="BH6074" s="9"/>
      <c r="BI6074" s="9"/>
      <c r="BJ6074" s="9"/>
      <c r="BK6074" s="9"/>
      <c r="BL6074" s="9"/>
      <c r="BM6074" s="9"/>
      <c r="BN6074" s="9"/>
      <c r="BO6074" s="9"/>
      <c r="BP6074" s="9"/>
      <c r="BQ6074" s="9"/>
      <c r="BT6074" s="9"/>
      <c r="BU6074" s="9"/>
      <c r="BX6074" s="9"/>
      <c r="BY6074" s="9"/>
      <c r="CB6074" s="9"/>
      <c r="CC6074" s="9"/>
      <c r="CF6074" s="9"/>
      <c r="CG6074" s="9"/>
      <c r="CJ6074" s="9"/>
      <c r="CK6074" s="9"/>
      <c r="CN6074" s="9"/>
      <c r="CO6074" s="9"/>
      <c r="CP6074" s="9"/>
      <c r="CQ6074" s="9"/>
      <c r="CR6074" s="9"/>
      <c r="CS6074" s="9"/>
      <c r="CT6074" s="9"/>
      <c r="CU6074" s="9"/>
      <c r="CV6074" s="9"/>
      <c r="CW6074" s="9"/>
      <c r="CX6074" s="9"/>
      <c r="CY6074" s="9"/>
      <c r="CZ6074" s="9"/>
      <c r="DA6074" s="9"/>
      <c r="DB6074" s="9"/>
      <c r="DC6074" s="9"/>
      <c r="DD6074" s="9"/>
      <c r="DE6074" s="9"/>
      <c r="DF6074" s="9"/>
      <c r="DG6074" s="9"/>
      <c r="DH6074" s="9"/>
      <c r="DI6074" s="9"/>
      <c r="DJ6074" s="9"/>
      <c r="DK6074" s="9"/>
      <c r="DL6074" s="9"/>
      <c r="DM6074" s="9"/>
      <c r="DN6074" s="9"/>
      <c r="DO6074" s="9"/>
      <c r="DP6074" s="9"/>
      <c r="DQ6074" s="9"/>
      <c r="DR6074" s="9"/>
      <c r="DS6074" s="9"/>
      <c r="DT6074" s="9"/>
      <c r="DU6074" s="9"/>
      <c r="DV6074" s="9"/>
      <c r="DW6074" s="9"/>
      <c r="DX6074" s="9"/>
      <c r="DY6074" s="9"/>
      <c r="DZ6074" s="9"/>
      <c r="EA6074" s="9"/>
    </row>
    <row r="6075" spans="2:131" ht="19.5" customHeight="1" x14ac:dyDescent="0.25">
      <c r="B6075" s="9"/>
      <c r="D6075" s="9"/>
      <c r="G6075" s="9"/>
      <c r="R6075" s="9"/>
      <c r="S6075" s="9"/>
      <c r="T6075" s="9"/>
      <c r="U6075" s="9"/>
      <c r="V6075" s="9"/>
      <c r="W6075" s="9"/>
      <c r="X6075" s="9"/>
      <c r="Y6075" s="9"/>
      <c r="Z6075" s="9"/>
      <c r="AA6075" s="9"/>
      <c r="AB6075" s="9"/>
      <c r="AC6075" s="9"/>
      <c r="AD6075" s="9"/>
      <c r="AE6075" s="9"/>
      <c r="AF6075" s="55"/>
      <c r="AG6075" s="55"/>
      <c r="AH6075" s="9"/>
      <c r="AI6075" s="9"/>
      <c r="AJ6075" s="9"/>
      <c r="AK6075" s="9"/>
      <c r="AL6075" s="9"/>
      <c r="AM6075" s="9"/>
      <c r="AN6075" s="9"/>
      <c r="AO6075" s="9"/>
      <c r="AP6075" s="9"/>
      <c r="AQ6075" s="9"/>
      <c r="AR6075" s="9"/>
      <c r="AS6075" s="9"/>
      <c r="AT6075" s="9"/>
      <c r="AU6075" s="9"/>
      <c r="AV6075" s="9"/>
      <c r="AW6075" s="9"/>
      <c r="AX6075" s="9"/>
      <c r="AY6075" s="9"/>
      <c r="AZ6075" s="9"/>
      <c r="BA6075" s="9"/>
      <c r="BB6075" s="9"/>
      <c r="BC6075" s="9"/>
      <c r="BD6075" s="9"/>
      <c r="BE6075" s="9"/>
      <c r="BF6075" s="9"/>
      <c r="BG6075" s="9"/>
      <c r="BH6075" s="9"/>
      <c r="BI6075" s="9"/>
      <c r="BJ6075" s="9"/>
      <c r="BK6075" s="9"/>
      <c r="BL6075" s="9"/>
      <c r="BM6075" s="9"/>
      <c r="BN6075" s="9"/>
      <c r="BO6075" s="9"/>
      <c r="BP6075" s="9"/>
      <c r="BQ6075" s="9"/>
      <c r="BT6075" s="9"/>
      <c r="BU6075" s="9"/>
      <c r="BX6075" s="9"/>
      <c r="BY6075" s="9"/>
      <c r="CB6075" s="9"/>
      <c r="CC6075" s="9"/>
      <c r="CF6075" s="9"/>
      <c r="CG6075" s="9"/>
      <c r="CJ6075" s="9"/>
      <c r="CK6075" s="9"/>
      <c r="CN6075" s="9"/>
      <c r="CO6075" s="9"/>
      <c r="CP6075" s="9"/>
      <c r="CQ6075" s="9"/>
      <c r="CR6075" s="9"/>
      <c r="CS6075" s="9"/>
      <c r="CT6075" s="9"/>
      <c r="CU6075" s="9"/>
      <c r="CV6075" s="9"/>
      <c r="CW6075" s="9"/>
      <c r="CX6075" s="9"/>
      <c r="CY6075" s="9"/>
      <c r="CZ6075" s="9"/>
      <c r="DA6075" s="9"/>
      <c r="DB6075" s="9"/>
      <c r="DC6075" s="9"/>
      <c r="DD6075" s="9"/>
      <c r="DE6075" s="9"/>
      <c r="DF6075" s="9"/>
      <c r="DG6075" s="9"/>
      <c r="DH6075" s="9"/>
      <c r="DI6075" s="9"/>
      <c r="DJ6075" s="9"/>
      <c r="DK6075" s="9"/>
      <c r="DL6075" s="9"/>
      <c r="DM6075" s="9"/>
      <c r="DN6075" s="9"/>
      <c r="DO6075" s="9"/>
      <c r="DP6075" s="9"/>
      <c r="DQ6075" s="9"/>
      <c r="DR6075" s="9"/>
      <c r="DS6075" s="9"/>
      <c r="DT6075" s="9"/>
      <c r="DU6075" s="9"/>
      <c r="DV6075" s="9"/>
      <c r="DW6075" s="9"/>
      <c r="DX6075" s="9"/>
      <c r="DY6075" s="9"/>
      <c r="DZ6075" s="9"/>
      <c r="EA6075" s="9"/>
    </row>
    <row r="6076" spans="2:131" ht="19.5" customHeight="1" x14ac:dyDescent="0.25">
      <c r="B6076" s="9"/>
      <c r="D6076" s="9"/>
      <c r="G6076" s="9"/>
      <c r="R6076" s="9"/>
      <c r="S6076" s="9"/>
      <c r="T6076" s="9"/>
      <c r="U6076" s="9"/>
      <c r="V6076" s="9"/>
      <c r="W6076" s="9"/>
      <c r="X6076" s="9"/>
      <c r="Y6076" s="9"/>
      <c r="Z6076" s="9"/>
      <c r="AA6076" s="9"/>
      <c r="AB6076" s="9"/>
      <c r="AC6076" s="9"/>
      <c r="AD6076" s="9"/>
      <c r="AE6076" s="9"/>
      <c r="AF6076" s="55"/>
      <c r="AG6076" s="55"/>
      <c r="AH6076" s="9"/>
      <c r="AI6076" s="9"/>
      <c r="AJ6076" s="9"/>
      <c r="AK6076" s="9"/>
      <c r="AL6076" s="9"/>
      <c r="AM6076" s="9"/>
      <c r="AN6076" s="9"/>
      <c r="AO6076" s="9"/>
      <c r="AP6076" s="9"/>
      <c r="AQ6076" s="9"/>
      <c r="AR6076" s="9"/>
      <c r="AS6076" s="9"/>
      <c r="AT6076" s="9"/>
      <c r="AU6076" s="9"/>
      <c r="AV6076" s="9"/>
      <c r="AW6076" s="9"/>
      <c r="AX6076" s="9"/>
      <c r="AY6076" s="9"/>
      <c r="AZ6076" s="9"/>
      <c r="BA6076" s="9"/>
      <c r="BB6076" s="9"/>
      <c r="BC6076" s="9"/>
      <c r="BD6076" s="9"/>
      <c r="BE6076" s="9"/>
      <c r="BF6076" s="9"/>
      <c r="BG6076" s="9"/>
      <c r="BH6076" s="9"/>
      <c r="BI6076" s="9"/>
      <c r="BJ6076" s="9"/>
      <c r="BK6076" s="9"/>
      <c r="BL6076" s="9"/>
      <c r="BM6076" s="9"/>
      <c r="BN6076" s="9"/>
      <c r="BO6076" s="9"/>
      <c r="BP6076" s="9"/>
      <c r="BQ6076" s="9"/>
      <c r="BT6076" s="9"/>
      <c r="BU6076" s="9"/>
      <c r="BX6076" s="9"/>
      <c r="BY6076" s="9"/>
      <c r="CB6076" s="9"/>
      <c r="CC6076" s="9"/>
      <c r="CF6076" s="9"/>
      <c r="CG6076" s="9"/>
      <c r="CJ6076" s="9"/>
      <c r="CK6076" s="9"/>
      <c r="CN6076" s="9"/>
      <c r="CO6076" s="9"/>
      <c r="CP6076" s="9"/>
      <c r="CQ6076" s="9"/>
      <c r="CR6076" s="9"/>
      <c r="CS6076" s="9"/>
      <c r="CT6076" s="9"/>
      <c r="CU6076" s="9"/>
      <c r="CV6076" s="9"/>
      <c r="CW6076" s="9"/>
      <c r="CX6076" s="9"/>
      <c r="CY6076" s="9"/>
      <c r="CZ6076" s="9"/>
      <c r="DA6076" s="9"/>
      <c r="DB6076" s="9"/>
      <c r="DC6076" s="9"/>
      <c r="DD6076" s="9"/>
      <c r="DE6076" s="9"/>
      <c r="DF6076" s="9"/>
      <c r="DG6076" s="9"/>
      <c r="DH6076" s="9"/>
      <c r="DI6076" s="9"/>
      <c r="DJ6076" s="9"/>
      <c r="DK6076" s="9"/>
      <c r="DL6076" s="9"/>
      <c r="DM6076" s="9"/>
      <c r="DN6076" s="9"/>
      <c r="DO6076" s="9"/>
      <c r="DP6076" s="9"/>
      <c r="DQ6076" s="9"/>
      <c r="DR6076" s="9"/>
      <c r="DS6076" s="9"/>
      <c r="DT6076" s="9"/>
      <c r="DU6076" s="9"/>
      <c r="DV6076" s="9"/>
      <c r="DW6076" s="9"/>
      <c r="DX6076" s="9"/>
      <c r="DY6076" s="9"/>
      <c r="DZ6076" s="9"/>
      <c r="EA6076" s="9"/>
    </row>
    <row r="6077" spans="2:131" ht="19.5" customHeight="1" x14ac:dyDescent="0.25">
      <c r="B6077" s="9"/>
      <c r="D6077" s="9"/>
      <c r="G6077" s="9"/>
      <c r="R6077" s="9"/>
      <c r="S6077" s="9"/>
      <c r="T6077" s="9"/>
      <c r="U6077" s="9"/>
      <c r="V6077" s="9"/>
      <c r="W6077" s="9"/>
      <c r="X6077" s="9"/>
      <c r="Y6077" s="9"/>
      <c r="Z6077" s="9"/>
      <c r="AA6077" s="9"/>
      <c r="AB6077" s="9"/>
      <c r="AC6077" s="9"/>
      <c r="AD6077" s="9"/>
      <c r="AE6077" s="9"/>
      <c r="AF6077" s="55"/>
      <c r="AG6077" s="55"/>
      <c r="AH6077" s="9"/>
      <c r="AI6077" s="9"/>
      <c r="AJ6077" s="9"/>
      <c r="AK6077" s="9"/>
      <c r="AL6077" s="9"/>
      <c r="AM6077" s="9"/>
      <c r="AN6077" s="9"/>
      <c r="AO6077" s="9"/>
      <c r="AP6077" s="9"/>
      <c r="AQ6077" s="9"/>
      <c r="AR6077" s="9"/>
      <c r="AS6077" s="9"/>
      <c r="AT6077" s="9"/>
      <c r="AU6077" s="9"/>
      <c r="AV6077" s="9"/>
      <c r="AW6077" s="9"/>
      <c r="AX6077" s="9"/>
      <c r="AY6077" s="9"/>
      <c r="AZ6077" s="9"/>
      <c r="BA6077" s="9"/>
      <c r="BB6077" s="9"/>
      <c r="BC6077" s="9"/>
      <c r="BD6077" s="9"/>
      <c r="BE6077" s="9"/>
      <c r="BF6077" s="9"/>
      <c r="BG6077" s="9"/>
      <c r="BH6077" s="9"/>
      <c r="BI6077" s="9"/>
      <c r="BJ6077" s="9"/>
      <c r="BK6077" s="9"/>
      <c r="BL6077" s="9"/>
      <c r="BM6077" s="9"/>
      <c r="BN6077" s="9"/>
      <c r="BO6077" s="9"/>
      <c r="BP6077" s="9"/>
      <c r="BQ6077" s="9"/>
      <c r="BT6077" s="9"/>
      <c r="BU6077" s="9"/>
      <c r="BX6077" s="9"/>
      <c r="BY6077" s="9"/>
      <c r="CB6077" s="9"/>
      <c r="CC6077" s="9"/>
      <c r="CF6077" s="9"/>
      <c r="CG6077" s="9"/>
      <c r="CJ6077" s="9"/>
      <c r="CK6077" s="9"/>
      <c r="CN6077" s="9"/>
      <c r="CO6077" s="9"/>
      <c r="CP6077" s="9"/>
      <c r="CQ6077" s="9"/>
      <c r="CR6077" s="9"/>
      <c r="CS6077" s="9"/>
      <c r="CT6077" s="9"/>
      <c r="CU6077" s="9"/>
      <c r="CV6077" s="9"/>
      <c r="CW6077" s="9"/>
      <c r="CX6077" s="9"/>
      <c r="CY6077" s="9"/>
      <c r="CZ6077" s="9"/>
      <c r="DA6077" s="9"/>
      <c r="DB6077" s="9"/>
      <c r="DC6077" s="9"/>
      <c r="DD6077" s="9"/>
      <c r="DE6077" s="9"/>
      <c r="DF6077" s="9"/>
      <c r="DG6077" s="9"/>
      <c r="DH6077" s="9"/>
      <c r="DI6077" s="9"/>
      <c r="DJ6077" s="9"/>
      <c r="DK6077" s="9"/>
      <c r="DL6077" s="9"/>
      <c r="DM6077" s="9"/>
      <c r="DN6077" s="9"/>
      <c r="DO6077" s="9"/>
      <c r="DP6077" s="9"/>
      <c r="DQ6077" s="9"/>
      <c r="DR6077" s="9"/>
      <c r="DS6077" s="9"/>
      <c r="DT6077" s="9"/>
      <c r="DU6077" s="9"/>
      <c r="DV6077" s="9"/>
      <c r="DW6077" s="9"/>
      <c r="DX6077" s="9"/>
      <c r="DY6077" s="9"/>
      <c r="DZ6077" s="9"/>
      <c r="EA6077" s="9"/>
    </row>
    <row r="6078" spans="2:131" ht="19.5" customHeight="1" x14ac:dyDescent="0.25">
      <c r="B6078" s="9"/>
      <c r="D6078" s="9"/>
      <c r="G6078" s="9"/>
      <c r="R6078" s="9"/>
      <c r="S6078" s="9"/>
      <c r="T6078" s="9"/>
      <c r="U6078" s="9"/>
      <c r="V6078" s="9"/>
      <c r="W6078" s="9"/>
      <c r="X6078" s="9"/>
      <c r="Y6078" s="9"/>
      <c r="Z6078" s="9"/>
      <c r="AA6078" s="9"/>
      <c r="AB6078" s="9"/>
      <c r="AC6078" s="9"/>
      <c r="AD6078" s="9"/>
      <c r="AE6078" s="9"/>
      <c r="AF6078" s="55"/>
      <c r="AG6078" s="55"/>
      <c r="AH6078" s="9"/>
      <c r="AI6078" s="9"/>
      <c r="AJ6078" s="9"/>
      <c r="AK6078" s="9"/>
      <c r="AL6078" s="9"/>
      <c r="AM6078" s="9"/>
      <c r="AN6078" s="9"/>
      <c r="AO6078" s="9"/>
      <c r="AP6078" s="9"/>
      <c r="AQ6078" s="9"/>
      <c r="AR6078" s="9"/>
      <c r="AS6078" s="9"/>
      <c r="AT6078" s="9"/>
      <c r="AU6078" s="9"/>
      <c r="AV6078" s="9"/>
      <c r="AW6078" s="9"/>
      <c r="AX6078" s="9"/>
      <c r="AY6078" s="9"/>
      <c r="AZ6078" s="9"/>
      <c r="BA6078" s="9"/>
      <c r="BB6078" s="9"/>
      <c r="BC6078" s="9"/>
      <c r="BD6078" s="9"/>
      <c r="BE6078" s="9"/>
      <c r="BF6078" s="9"/>
      <c r="BG6078" s="9"/>
      <c r="BH6078" s="9"/>
      <c r="BI6078" s="9"/>
      <c r="BJ6078" s="9"/>
      <c r="BK6078" s="9"/>
      <c r="BL6078" s="9"/>
      <c r="BM6078" s="9"/>
      <c r="BN6078" s="9"/>
      <c r="BO6078" s="9"/>
      <c r="BP6078" s="9"/>
      <c r="BQ6078" s="9"/>
      <c r="BT6078" s="9"/>
      <c r="BU6078" s="9"/>
      <c r="BX6078" s="9"/>
      <c r="BY6078" s="9"/>
      <c r="CB6078" s="9"/>
      <c r="CC6078" s="9"/>
      <c r="CF6078" s="9"/>
      <c r="CG6078" s="9"/>
      <c r="CJ6078" s="9"/>
      <c r="CK6078" s="9"/>
      <c r="CN6078" s="9"/>
      <c r="CO6078" s="9"/>
      <c r="CP6078" s="9"/>
      <c r="CQ6078" s="9"/>
      <c r="CR6078" s="9"/>
      <c r="CS6078" s="9"/>
      <c r="CT6078" s="9"/>
      <c r="CU6078" s="9"/>
      <c r="CV6078" s="9"/>
      <c r="CW6078" s="9"/>
      <c r="CX6078" s="9"/>
      <c r="CY6078" s="9"/>
      <c r="CZ6078" s="9"/>
      <c r="DA6078" s="9"/>
      <c r="DB6078" s="9"/>
      <c r="DC6078" s="9"/>
      <c r="DD6078" s="9"/>
      <c r="DE6078" s="9"/>
      <c r="DF6078" s="9"/>
      <c r="DG6078" s="9"/>
      <c r="DH6078" s="9"/>
      <c r="DI6078" s="9"/>
      <c r="DJ6078" s="9"/>
      <c r="DK6078" s="9"/>
      <c r="DL6078" s="9"/>
      <c r="DM6078" s="9"/>
      <c r="DN6078" s="9"/>
      <c r="DO6078" s="9"/>
      <c r="DP6078" s="9"/>
      <c r="DQ6078" s="9"/>
      <c r="DR6078" s="9"/>
      <c r="DS6078" s="9"/>
      <c r="DT6078" s="9"/>
      <c r="DU6078" s="9"/>
      <c r="DV6078" s="9"/>
      <c r="DW6078" s="9"/>
      <c r="DX6078" s="9"/>
      <c r="DY6078" s="9"/>
      <c r="DZ6078" s="9"/>
      <c r="EA6078" s="9"/>
    </row>
    <row r="6079" spans="2:131" ht="19.5" customHeight="1" x14ac:dyDescent="0.25">
      <c r="B6079" s="9"/>
      <c r="D6079" s="9"/>
      <c r="G6079" s="9"/>
      <c r="R6079" s="9"/>
      <c r="S6079" s="9"/>
      <c r="T6079" s="9"/>
      <c r="U6079" s="9"/>
      <c r="V6079" s="9"/>
      <c r="W6079" s="9"/>
      <c r="X6079" s="9"/>
      <c r="Y6079" s="9"/>
      <c r="Z6079" s="9"/>
      <c r="AA6079" s="9"/>
      <c r="AB6079" s="9"/>
      <c r="AC6079" s="9"/>
      <c r="AD6079" s="9"/>
      <c r="AE6079" s="9"/>
      <c r="AF6079" s="55"/>
      <c r="AG6079" s="55"/>
      <c r="AH6079" s="9"/>
      <c r="AI6079" s="9"/>
      <c r="AJ6079" s="9"/>
      <c r="AK6079" s="9"/>
      <c r="AL6079" s="9"/>
      <c r="AM6079" s="9"/>
      <c r="AN6079" s="9"/>
      <c r="AO6079" s="9"/>
      <c r="AP6079" s="9"/>
      <c r="AQ6079" s="9"/>
      <c r="AR6079" s="9"/>
      <c r="AS6079" s="9"/>
      <c r="AT6079" s="9"/>
      <c r="AU6079" s="9"/>
      <c r="AV6079" s="9"/>
      <c r="AW6079" s="9"/>
      <c r="AX6079" s="9"/>
      <c r="AY6079" s="9"/>
      <c r="AZ6079" s="9"/>
      <c r="BA6079" s="9"/>
      <c r="BB6079" s="9"/>
      <c r="BC6079" s="9"/>
      <c r="BD6079" s="9"/>
      <c r="BE6079" s="9"/>
      <c r="BF6079" s="9"/>
      <c r="BG6079" s="9"/>
      <c r="BH6079" s="9"/>
      <c r="BI6079" s="9"/>
      <c r="BJ6079" s="9"/>
      <c r="BK6079" s="9"/>
      <c r="BL6079" s="9"/>
      <c r="BM6079" s="9"/>
      <c r="BN6079" s="9"/>
      <c r="BO6079" s="9"/>
      <c r="BP6079" s="9"/>
      <c r="BQ6079" s="9"/>
      <c r="BT6079" s="9"/>
      <c r="BU6079" s="9"/>
      <c r="BX6079" s="9"/>
      <c r="BY6079" s="9"/>
      <c r="CB6079" s="9"/>
      <c r="CC6079" s="9"/>
      <c r="CF6079" s="9"/>
      <c r="CG6079" s="9"/>
      <c r="CJ6079" s="9"/>
      <c r="CK6079" s="9"/>
      <c r="CN6079" s="9"/>
      <c r="CO6079" s="9"/>
      <c r="CP6079" s="9"/>
      <c r="CQ6079" s="9"/>
      <c r="CR6079" s="9"/>
      <c r="CS6079" s="9"/>
      <c r="CT6079" s="9"/>
      <c r="CU6079" s="9"/>
      <c r="CV6079" s="9"/>
      <c r="CW6079" s="9"/>
      <c r="CX6079" s="9"/>
      <c r="CY6079" s="9"/>
      <c r="CZ6079" s="9"/>
      <c r="DA6079" s="9"/>
      <c r="DB6079" s="9"/>
      <c r="DC6079" s="9"/>
      <c r="DD6079" s="9"/>
      <c r="DE6079" s="9"/>
      <c r="DF6079" s="9"/>
      <c r="DG6079" s="9"/>
      <c r="DH6079" s="9"/>
      <c r="DI6079" s="9"/>
      <c r="DJ6079" s="9"/>
      <c r="DK6079" s="9"/>
      <c r="DL6079" s="9"/>
      <c r="DM6079" s="9"/>
      <c r="DN6079" s="9"/>
      <c r="DO6079" s="9"/>
      <c r="DP6079" s="9"/>
      <c r="DQ6079" s="9"/>
      <c r="DR6079" s="9"/>
      <c r="DS6079" s="9"/>
      <c r="DT6079" s="9"/>
      <c r="DU6079" s="9"/>
      <c r="DV6079" s="9"/>
      <c r="DW6079" s="9"/>
      <c r="DX6079" s="9"/>
      <c r="DY6079" s="9"/>
      <c r="DZ6079" s="9"/>
      <c r="EA6079" s="9"/>
    </row>
    <row r="6080" spans="2:131" ht="19.5" customHeight="1" x14ac:dyDescent="0.25">
      <c r="B6080" s="9"/>
      <c r="D6080" s="9"/>
      <c r="G6080" s="9"/>
      <c r="R6080" s="9"/>
      <c r="S6080" s="9"/>
      <c r="T6080" s="9"/>
      <c r="U6080" s="9"/>
      <c r="V6080" s="9"/>
      <c r="W6080" s="9"/>
      <c r="X6080" s="9"/>
      <c r="Y6080" s="9"/>
      <c r="Z6080" s="9"/>
      <c r="AA6080" s="9"/>
      <c r="AB6080" s="9"/>
      <c r="AC6080" s="9"/>
      <c r="AD6080" s="9"/>
      <c r="AE6080" s="9"/>
      <c r="AF6080" s="55"/>
      <c r="AG6080" s="55"/>
      <c r="AH6080" s="9"/>
      <c r="AI6080" s="9"/>
      <c r="AJ6080" s="9"/>
      <c r="AK6080" s="9"/>
      <c r="AL6080" s="9"/>
      <c r="AM6080" s="9"/>
      <c r="AN6080" s="9"/>
      <c r="AO6080" s="9"/>
      <c r="AP6080" s="9"/>
      <c r="AQ6080" s="9"/>
      <c r="AR6080" s="9"/>
      <c r="AS6080" s="9"/>
      <c r="AT6080" s="9"/>
      <c r="AU6080" s="9"/>
      <c r="AV6080" s="9"/>
      <c r="AW6080" s="9"/>
      <c r="AX6080" s="9"/>
      <c r="AY6080" s="9"/>
      <c r="AZ6080" s="9"/>
      <c r="BA6080" s="9"/>
      <c r="BB6080" s="9"/>
      <c r="BC6080" s="9"/>
      <c r="BD6080" s="9"/>
      <c r="BE6080" s="9"/>
      <c r="BF6080" s="9"/>
      <c r="BG6080" s="9"/>
      <c r="BH6080" s="9"/>
      <c r="BI6080" s="9"/>
      <c r="BJ6080" s="9"/>
      <c r="BK6080" s="9"/>
      <c r="BL6080" s="9"/>
      <c r="BM6080" s="9"/>
      <c r="BN6080" s="9"/>
      <c r="BO6080" s="9"/>
      <c r="BP6080" s="9"/>
      <c r="BQ6080" s="9"/>
      <c r="BT6080" s="9"/>
      <c r="BU6080" s="9"/>
      <c r="BX6080" s="9"/>
      <c r="BY6080" s="9"/>
      <c r="CB6080" s="9"/>
      <c r="CC6080" s="9"/>
      <c r="CF6080" s="9"/>
      <c r="CG6080" s="9"/>
      <c r="CJ6080" s="9"/>
      <c r="CK6080" s="9"/>
      <c r="CN6080" s="9"/>
      <c r="CO6080" s="9"/>
      <c r="CP6080" s="9"/>
      <c r="CQ6080" s="9"/>
      <c r="CR6080" s="9"/>
      <c r="CS6080" s="9"/>
      <c r="CT6080" s="9"/>
      <c r="CU6080" s="9"/>
      <c r="CV6080" s="9"/>
      <c r="CW6080" s="9"/>
      <c r="CX6080" s="9"/>
      <c r="CY6080" s="9"/>
      <c r="CZ6080" s="9"/>
      <c r="DA6080" s="9"/>
      <c r="DB6080" s="9"/>
      <c r="DC6080" s="9"/>
      <c r="DD6080" s="9"/>
      <c r="DE6080" s="9"/>
      <c r="DF6080" s="9"/>
      <c r="DG6080" s="9"/>
      <c r="DH6080" s="9"/>
      <c r="DI6080" s="9"/>
      <c r="DJ6080" s="9"/>
      <c r="DK6080" s="9"/>
      <c r="DL6080" s="9"/>
      <c r="DM6080" s="9"/>
      <c r="DN6080" s="9"/>
      <c r="DO6080" s="9"/>
      <c r="DP6080" s="9"/>
      <c r="DQ6080" s="9"/>
      <c r="DR6080" s="9"/>
      <c r="DS6080" s="9"/>
      <c r="DT6080" s="9"/>
      <c r="DU6080" s="9"/>
      <c r="DV6080" s="9"/>
      <c r="DW6080" s="9"/>
      <c r="DX6080" s="9"/>
      <c r="DY6080" s="9"/>
      <c r="DZ6080" s="9"/>
      <c r="EA6080" s="9"/>
    </row>
    <row r="6081" spans="2:131" ht="19.5" customHeight="1" x14ac:dyDescent="0.25">
      <c r="B6081" s="9"/>
      <c r="D6081" s="9"/>
      <c r="G6081" s="9"/>
      <c r="R6081" s="9"/>
      <c r="S6081" s="9"/>
      <c r="T6081" s="9"/>
      <c r="U6081" s="9"/>
      <c r="V6081" s="9"/>
      <c r="W6081" s="9"/>
      <c r="X6081" s="9"/>
      <c r="Y6081" s="9"/>
      <c r="Z6081" s="9"/>
      <c r="AA6081" s="9"/>
      <c r="AB6081" s="9"/>
      <c r="AC6081" s="9"/>
      <c r="AD6081" s="9"/>
      <c r="AE6081" s="9"/>
      <c r="AF6081" s="55"/>
      <c r="AG6081" s="55"/>
      <c r="AH6081" s="9"/>
      <c r="AI6081" s="9"/>
      <c r="AJ6081" s="9"/>
      <c r="AK6081" s="9"/>
      <c r="AL6081" s="9"/>
      <c r="AM6081" s="9"/>
      <c r="AN6081" s="9"/>
      <c r="AO6081" s="9"/>
      <c r="AP6081" s="9"/>
      <c r="AQ6081" s="9"/>
      <c r="AR6081" s="9"/>
      <c r="AS6081" s="9"/>
      <c r="AT6081" s="9"/>
      <c r="AU6081" s="9"/>
      <c r="AV6081" s="9"/>
      <c r="AW6081" s="9"/>
      <c r="AX6081" s="9"/>
      <c r="AY6081" s="9"/>
      <c r="AZ6081" s="9"/>
      <c r="BA6081" s="9"/>
      <c r="BB6081" s="9"/>
      <c r="BC6081" s="9"/>
      <c r="BD6081" s="9"/>
      <c r="BE6081" s="9"/>
      <c r="BF6081" s="9"/>
      <c r="BG6081" s="9"/>
      <c r="BH6081" s="9"/>
      <c r="BI6081" s="9"/>
      <c r="BJ6081" s="9"/>
      <c r="BK6081" s="9"/>
      <c r="BL6081" s="9"/>
      <c r="BM6081" s="9"/>
      <c r="BN6081" s="9"/>
      <c r="BO6081" s="9"/>
      <c r="BP6081" s="9"/>
      <c r="BQ6081" s="9"/>
      <c r="BT6081" s="9"/>
      <c r="BU6081" s="9"/>
      <c r="BX6081" s="9"/>
      <c r="BY6081" s="9"/>
      <c r="CB6081" s="9"/>
      <c r="CC6081" s="9"/>
      <c r="CF6081" s="9"/>
      <c r="CG6081" s="9"/>
      <c r="CJ6081" s="9"/>
      <c r="CK6081" s="9"/>
      <c r="CN6081" s="9"/>
      <c r="CO6081" s="9"/>
      <c r="CP6081" s="9"/>
      <c r="CQ6081" s="9"/>
      <c r="CR6081" s="9"/>
      <c r="CS6081" s="9"/>
      <c r="CT6081" s="9"/>
      <c r="CU6081" s="9"/>
      <c r="CV6081" s="9"/>
      <c r="CW6081" s="9"/>
      <c r="CX6081" s="9"/>
      <c r="CY6081" s="9"/>
      <c r="CZ6081" s="9"/>
      <c r="DA6081" s="9"/>
      <c r="DB6081" s="9"/>
      <c r="DC6081" s="9"/>
      <c r="DD6081" s="9"/>
      <c r="DE6081" s="9"/>
      <c r="DF6081" s="9"/>
      <c r="DG6081" s="9"/>
      <c r="DH6081" s="9"/>
      <c r="DI6081" s="9"/>
      <c r="DJ6081" s="9"/>
      <c r="DK6081" s="9"/>
      <c r="DL6081" s="9"/>
      <c r="DM6081" s="9"/>
      <c r="DN6081" s="9"/>
      <c r="DO6081" s="9"/>
      <c r="DP6081" s="9"/>
      <c r="DQ6081" s="9"/>
      <c r="DR6081" s="9"/>
      <c r="DS6081" s="9"/>
      <c r="DT6081" s="9"/>
      <c r="DU6081" s="9"/>
      <c r="DV6081" s="9"/>
      <c r="DW6081" s="9"/>
      <c r="DX6081" s="9"/>
      <c r="DY6081" s="9"/>
      <c r="DZ6081" s="9"/>
      <c r="EA6081" s="9"/>
    </row>
    <row r="6082" spans="2:131" ht="19.5" customHeight="1" x14ac:dyDescent="0.25">
      <c r="B6082" s="9"/>
      <c r="D6082" s="9"/>
      <c r="G6082" s="9"/>
      <c r="R6082" s="9"/>
      <c r="S6082" s="9"/>
      <c r="T6082" s="9"/>
      <c r="U6082" s="9"/>
      <c r="V6082" s="9"/>
      <c r="W6082" s="9"/>
      <c r="X6082" s="9"/>
      <c r="Y6082" s="9"/>
      <c r="Z6082" s="9"/>
      <c r="AA6082" s="9"/>
      <c r="AB6082" s="9"/>
      <c r="AC6082" s="9"/>
      <c r="AD6082" s="9"/>
      <c r="AE6082" s="9"/>
      <c r="AF6082" s="55"/>
      <c r="AG6082" s="55"/>
      <c r="AH6082" s="9"/>
      <c r="AI6082" s="9"/>
      <c r="AJ6082" s="9"/>
      <c r="AK6082" s="9"/>
      <c r="AL6082" s="9"/>
      <c r="AM6082" s="9"/>
      <c r="AN6082" s="9"/>
      <c r="AO6082" s="9"/>
      <c r="AP6082" s="9"/>
      <c r="AQ6082" s="9"/>
      <c r="AR6082" s="9"/>
      <c r="AS6082" s="9"/>
      <c r="AT6082" s="9"/>
      <c r="AU6082" s="9"/>
      <c r="AV6082" s="9"/>
      <c r="AW6082" s="9"/>
      <c r="AX6082" s="9"/>
      <c r="AY6082" s="9"/>
      <c r="AZ6082" s="9"/>
      <c r="BA6082" s="9"/>
      <c r="BB6082" s="9"/>
      <c r="BC6082" s="9"/>
      <c r="BD6082" s="9"/>
      <c r="BE6082" s="9"/>
      <c r="BF6082" s="9"/>
      <c r="BG6082" s="9"/>
      <c r="BH6082" s="9"/>
      <c r="BI6082" s="9"/>
      <c r="BJ6082" s="9"/>
      <c r="BK6082" s="9"/>
      <c r="BL6082" s="9"/>
      <c r="BM6082" s="9"/>
      <c r="BN6082" s="9"/>
      <c r="BO6082" s="9"/>
      <c r="BP6082" s="9"/>
      <c r="BQ6082" s="9"/>
      <c r="BT6082" s="9"/>
      <c r="BU6082" s="9"/>
      <c r="BX6082" s="9"/>
      <c r="BY6082" s="9"/>
      <c r="CB6082" s="9"/>
      <c r="CC6082" s="9"/>
      <c r="CF6082" s="9"/>
      <c r="CG6082" s="9"/>
      <c r="CJ6082" s="9"/>
      <c r="CK6082" s="9"/>
      <c r="CN6082" s="9"/>
      <c r="CO6082" s="9"/>
      <c r="CP6082" s="9"/>
      <c r="CQ6082" s="9"/>
      <c r="CR6082" s="9"/>
      <c r="CS6082" s="9"/>
      <c r="CT6082" s="9"/>
      <c r="CU6082" s="9"/>
      <c r="CV6082" s="9"/>
      <c r="CW6082" s="9"/>
      <c r="CX6082" s="9"/>
      <c r="CY6082" s="9"/>
      <c r="CZ6082" s="9"/>
      <c r="DA6082" s="9"/>
      <c r="DB6082" s="9"/>
      <c r="DC6082" s="9"/>
      <c r="DD6082" s="9"/>
      <c r="DE6082" s="9"/>
      <c r="DF6082" s="9"/>
      <c r="DG6082" s="9"/>
      <c r="DH6082" s="9"/>
      <c r="DI6082" s="9"/>
      <c r="DJ6082" s="9"/>
      <c r="DK6082" s="9"/>
      <c r="DL6082" s="9"/>
      <c r="DM6082" s="9"/>
      <c r="DN6082" s="9"/>
      <c r="DO6082" s="9"/>
      <c r="DP6082" s="9"/>
      <c r="DQ6082" s="9"/>
      <c r="DR6082" s="9"/>
      <c r="DS6082" s="9"/>
      <c r="DT6082" s="9"/>
      <c r="DU6082" s="9"/>
      <c r="DV6082" s="9"/>
      <c r="DW6082" s="9"/>
      <c r="DX6082" s="9"/>
      <c r="DY6082" s="9"/>
      <c r="DZ6082" s="9"/>
      <c r="EA6082" s="9"/>
    </row>
    <row r="6083" spans="2:131" ht="19.5" customHeight="1" x14ac:dyDescent="0.25">
      <c r="B6083" s="9"/>
      <c r="D6083" s="9"/>
      <c r="G6083" s="9"/>
      <c r="R6083" s="9"/>
      <c r="S6083" s="9"/>
      <c r="T6083" s="9"/>
      <c r="U6083" s="9"/>
      <c r="V6083" s="9"/>
      <c r="W6083" s="9"/>
      <c r="X6083" s="9"/>
      <c r="Y6083" s="9"/>
      <c r="Z6083" s="9"/>
      <c r="AA6083" s="9"/>
      <c r="AB6083" s="9"/>
      <c r="AC6083" s="9"/>
      <c r="AD6083" s="9"/>
      <c r="AE6083" s="9"/>
      <c r="AF6083" s="55"/>
      <c r="AG6083" s="55"/>
      <c r="AH6083" s="9"/>
      <c r="AI6083" s="9"/>
      <c r="AJ6083" s="9"/>
      <c r="AK6083" s="9"/>
      <c r="AL6083" s="9"/>
      <c r="AM6083" s="9"/>
      <c r="AN6083" s="9"/>
      <c r="AO6083" s="9"/>
      <c r="AP6083" s="9"/>
      <c r="AQ6083" s="9"/>
      <c r="AR6083" s="9"/>
      <c r="AS6083" s="9"/>
      <c r="AT6083" s="9"/>
      <c r="AU6083" s="9"/>
      <c r="AV6083" s="9"/>
      <c r="AW6083" s="9"/>
      <c r="AX6083" s="9"/>
      <c r="AY6083" s="9"/>
      <c r="AZ6083" s="9"/>
      <c r="BA6083" s="9"/>
      <c r="BB6083" s="9"/>
      <c r="BC6083" s="9"/>
      <c r="BD6083" s="9"/>
      <c r="BE6083" s="9"/>
      <c r="BF6083" s="9"/>
      <c r="BG6083" s="9"/>
      <c r="BH6083" s="9"/>
      <c r="BI6083" s="9"/>
      <c r="BJ6083" s="9"/>
      <c r="BK6083" s="9"/>
      <c r="BL6083" s="9"/>
      <c r="BM6083" s="9"/>
      <c r="BN6083" s="9"/>
      <c r="BO6083" s="9"/>
      <c r="BP6083" s="9"/>
      <c r="BQ6083" s="9"/>
      <c r="BT6083" s="9"/>
      <c r="BU6083" s="9"/>
      <c r="BX6083" s="9"/>
      <c r="BY6083" s="9"/>
      <c r="CB6083" s="9"/>
      <c r="CC6083" s="9"/>
      <c r="CF6083" s="9"/>
      <c r="CG6083" s="9"/>
      <c r="CJ6083" s="9"/>
      <c r="CK6083" s="9"/>
      <c r="CN6083" s="9"/>
      <c r="CO6083" s="9"/>
      <c r="CP6083" s="9"/>
      <c r="CQ6083" s="9"/>
      <c r="CR6083" s="9"/>
      <c r="CS6083" s="9"/>
      <c r="CT6083" s="9"/>
      <c r="CU6083" s="9"/>
      <c r="CV6083" s="9"/>
      <c r="CW6083" s="9"/>
      <c r="CX6083" s="9"/>
      <c r="CY6083" s="9"/>
      <c r="CZ6083" s="9"/>
      <c r="DA6083" s="9"/>
      <c r="DB6083" s="9"/>
      <c r="DC6083" s="9"/>
      <c r="DD6083" s="9"/>
      <c r="DE6083" s="9"/>
      <c r="DF6083" s="9"/>
      <c r="DG6083" s="9"/>
      <c r="DH6083" s="9"/>
      <c r="DI6083" s="9"/>
      <c r="DJ6083" s="9"/>
      <c r="DK6083" s="9"/>
      <c r="DL6083" s="9"/>
      <c r="DM6083" s="9"/>
      <c r="DN6083" s="9"/>
      <c r="DO6083" s="9"/>
      <c r="DP6083" s="9"/>
      <c r="DQ6083" s="9"/>
      <c r="DR6083" s="9"/>
      <c r="DS6083" s="9"/>
      <c r="DT6083" s="9"/>
      <c r="DU6083" s="9"/>
      <c r="DV6083" s="9"/>
      <c r="DW6083" s="9"/>
      <c r="DX6083" s="9"/>
      <c r="DY6083" s="9"/>
      <c r="DZ6083" s="9"/>
      <c r="EA6083" s="9"/>
    </row>
    <row r="6084" spans="2:131" ht="19.5" customHeight="1" x14ac:dyDescent="0.25">
      <c r="B6084" s="9"/>
      <c r="D6084" s="9"/>
      <c r="G6084" s="9"/>
      <c r="R6084" s="9"/>
      <c r="S6084" s="9"/>
      <c r="T6084" s="9"/>
      <c r="U6084" s="9"/>
      <c r="V6084" s="9"/>
      <c r="W6084" s="9"/>
      <c r="X6084" s="9"/>
      <c r="Y6084" s="9"/>
      <c r="Z6084" s="9"/>
      <c r="AA6084" s="9"/>
      <c r="AB6084" s="9"/>
      <c r="AC6084" s="9"/>
      <c r="AD6084" s="9"/>
      <c r="AE6084" s="9"/>
      <c r="AF6084" s="55"/>
      <c r="AG6084" s="55"/>
      <c r="AH6084" s="9"/>
      <c r="AI6084" s="9"/>
      <c r="AJ6084" s="9"/>
      <c r="AK6084" s="9"/>
      <c r="AL6084" s="9"/>
      <c r="AM6084" s="9"/>
      <c r="AN6084" s="9"/>
      <c r="AO6084" s="9"/>
      <c r="AP6084" s="9"/>
      <c r="AQ6084" s="9"/>
      <c r="AR6084" s="9"/>
      <c r="AS6084" s="9"/>
      <c r="AT6084" s="9"/>
      <c r="AU6084" s="9"/>
      <c r="AV6084" s="9"/>
      <c r="AW6084" s="9"/>
      <c r="AX6084" s="9"/>
      <c r="AY6084" s="9"/>
      <c r="AZ6084" s="9"/>
      <c r="BA6084" s="9"/>
      <c r="BB6084" s="9"/>
      <c r="BC6084" s="9"/>
      <c r="BD6084" s="9"/>
      <c r="BE6084" s="9"/>
      <c r="BF6084" s="9"/>
      <c r="BG6084" s="9"/>
      <c r="BH6084" s="9"/>
      <c r="BI6084" s="9"/>
      <c r="BJ6084" s="9"/>
      <c r="BK6084" s="9"/>
      <c r="BL6084" s="9"/>
      <c r="BM6084" s="9"/>
      <c r="BN6084" s="9"/>
      <c r="BO6084" s="9"/>
      <c r="BP6084" s="9"/>
      <c r="BQ6084" s="9"/>
      <c r="BT6084" s="9"/>
      <c r="BU6084" s="9"/>
      <c r="BX6084" s="9"/>
      <c r="BY6084" s="9"/>
      <c r="CB6084" s="9"/>
      <c r="CC6084" s="9"/>
      <c r="CF6084" s="9"/>
      <c r="CG6084" s="9"/>
      <c r="CJ6084" s="9"/>
      <c r="CK6084" s="9"/>
      <c r="CN6084" s="9"/>
      <c r="CO6084" s="9"/>
      <c r="CP6084" s="9"/>
      <c r="CQ6084" s="9"/>
      <c r="CR6084" s="9"/>
      <c r="CS6084" s="9"/>
      <c r="CT6084" s="9"/>
      <c r="CU6084" s="9"/>
      <c r="CV6084" s="9"/>
      <c r="CW6084" s="9"/>
      <c r="CX6084" s="9"/>
      <c r="CY6084" s="9"/>
      <c r="CZ6084" s="9"/>
      <c r="DA6084" s="9"/>
      <c r="DB6084" s="9"/>
      <c r="DC6084" s="9"/>
      <c r="DD6084" s="9"/>
      <c r="DE6084" s="9"/>
      <c r="DF6084" s="9"/>
      <c r="DG6084" s="9"/>
      <c r="DH6084" s="9"/>
      <c r="DI6084" s="9"/>
      <c r="DJ6084" s="9"/>
      <c r="DK6084" s="9"/>
      <c r="DL6084" s="9"/>
      <c r="DM6084" s="9"/>
      <c r="DN6084" s="9"/>
      <c r="DO6084" s="9"/>
      <c r="DP6084" s="9"/>
      <c r="DQ6084" s="9"/>
      <c r="DR6084" s="9"/>
      <c r="DS6084" s="9"/>
      <c r="DT6084" s="9"/>
      <c r="DU6084" s="9"/>
      <c r="DV6084" s="9"/>
      <c r="DW6084" s="9"/>
      <c r="DX6084" s="9"/>
      <c r="DY6084" s="9"/>
      <c r="DZ6084" s="9"/>
      <c r="EA6084" s="9"/>
    </row>
    <row r="6085" spans="2:131" ht="19.5" customHeight="1" x14ac:dyDescent="0.25">
      <c r="B6085" s="9"/>
      <c r="D6085" s="9"/>
      <c r="G6085" s="9"/>
      <c r="R6085" s="9"/>
      <c r="S6085" s="9"/>
      <c r="T6085" s="9"/>
      <c r="U6085" s="9"/>
      <c r="V6085" s="9"/>
      <c r="W6085" s="9"/>
      <c r="X6085" s="9"/>
      <c r="Y6085" s="9"/>
      <c r="Z6085" s="9"/>
      <c r="AA6085" s="9"/>
      <c r="AB6085" s="9"/>
      <c r="AC6085" s="9"/>
      <c r="AD6085" s="9"/>
      <c r="AE6085" s="9"/>
      <c r="AF6085" s="55"/>
      <c r="AG6085" s="55"/>
      <c r="AH6085" s="9"/>
      <c r="AI6085" s="9"/>
      <c r="AJ6085" s="9"/>
      <c r="AK6085" s="9"/>
      <c r="AL6085" s="9"/>
      <c r="AM6085" s="9"/>
      <c r="AN6085" s="9"/>
      <c r="AO6085" s="9"/>
      <c r="AP6085" s="9"/>
      <c r="AQ6085" s="9"/>
      <c r="AR6085" s="9"/>
      <c r="AS6085" s="9"/>
      <c r="AT6085" s="9"/>
      <c r="AU6085" s="9"/>
      <c r="AV6085" s="9"/>
      <c r="AW6085" s="9"/>
      <c r="AX6085" s="9"/>
      <c r="AY6085" s="9"/>
      <c r="AZ6085" s="9"/>
      <c r="BA6085" s="9"/>
      <c r="BB6085" s="9"/>
      <c r="BC6085" s="9"/>
      <c r="BD6085" s="9"/>
      <c r="BE6085" s="9"/>
      <c r="BF6085" s="9"/>
      <c r="BG6085" s="9"/>
      <c r="BH6085" s="9"/>
      <c r="BI6085" s="9"/>
      <c r="BJ6085" s="9"/>
      <c r="BK6085" s="9"/>
      <c r="BL6085" s="9"/>
      <c r="BM6085" s="9"/>
      <c r="BN6085" s="9"/>
      <c r="BO6085" s="9"/>
      <c r="BP6085" s="9"/>
      <c r="BQ6085" s="9"/>
      <c r="BT6085" s="9"/>
      <c r="BU6085" s="9"/>
      <c r="BX6085" s="9"/>
      <c r="BY6085" s="9"/>
      <c r="CB6085" s="9"/>
      <c r="CC6085" s="9"/>
      <c r="CF6085" s="9"/>
      <c r="CG6085" s="9"/>
      <c r="CJ6085" s="9"/>
      <c r="CK6085" s="9"/>
      <c r="CN6085" s="9"/>
      <c r="CO6085" s="9"/>
      <c r="CP6085" s="9"/>
      <c r="CQ6085" s="9"/>
      <c r="CR6085" s="9"/>
      <c r="CS6085" s="9"/>
      <c r="CT6085" s="9"/>
      <c r="CU6085" s="9"/>
      <c r="CV6085" s="9"/>
      <c r="CW6085" s="9"/>
      <c r="CX6085" s="9"/>
      <c r="CY6085" s="9"/>
      <c r="CZ6085" s="9"/>
      <c r="DA6085" s="9"/>
      <c r="DB6085" s="9"/>
      <c r="DC6085" s="9"/>
      <c r="DD6085" s="9"/>
      <c r="DE6085" s="9"/>
      <c r="DF6085" s="9"/>
      <c r="DG6085" s="9"/>
      <c r="DH6085" s="9"/>
      <c r="DI6085" s="9"/>
      <c r="DJ6085" s="9"/>
      <c r="DK6085" s="9"/>
      <c r="DL6085" s="9"/>
      <c r="DM6085" s="9"/>
      <c r="DN6085" s="9"/>
      <c r="DO6085" s="9"/>
      <c r="DP6085" s="9"/>
      <c r="DQ6085" s="9"/>
      <c r="DR6085" s="9"/>
      <c r="DS6085" s="9"/>
      <c r="DT6085" s="9"/>
      <c r="DU6085" s="9"/>
      <c r="DV6085" s="9"/>
      <c r="DW6085" s="9"/>
      <c r="DX6085" s="9"/>
      <c r="DY6085" s="9"/>
      <c r="DZ6085" s="9"/>
      <c r="EA6085" s="9"/>
    </row>
    <row r="6086" spans="2:131" ht="19.5" customHeight="1" x14ac:dyDescent="0.25">
      <c r="B6086" s="9"/>
      <c r="D6086" s="9"/>
      <c r="G6086" s="9"/>
      <c r="R6086" s="9"/>
      <c r="S6086" s="9"/>
      <c r="T6086" s="9"/>
      <c r="U6086" s="9"/>
      <c r="V6086" s="9"/>
      <c r="W6086" s="9"/>
      <c r="X6086" s="9"/>
      <c r="Y6086" s="9"/>
      <c r="Z6086" s="9"/>
      <c r="AA6086" s="9"/>
      <c r="AB6086" s="9"/>
      <c r="AC6086" s="9"/>
      <c r="AD6086" s="9"/>
      <c r="AE6086" s="9"/>
      <c r="AF6086" s="55"/>
      <c r="AG6086" s="55"/>
      <c r="AH6086" s="9"/>
      <c r="AI6086" s="9"/>
      <c r="AJ6086" s="9"/>
      <c r="AK6086" s="9"/>
      <c r="AL6086" s="9"/>
      <c r="AM6086" s="9"/>
      <c r="AN6086" s="9"/>
      <c r="AO6086" s="9"/>
      <c r="AP6086" s="9"/>
      <c r="AQ6086" s="9"/>
      <c r="AR6086" s="9"/>
      <c r="AS6086" s="9"/>
      <c r="AT6086" s="9"/>
      <c r="AU6086" s="9"/>
      <c r="AV6086" s="9"/>
      <c r="AW6086" s="9"/>
      <c r="AX6086" s="9"/>
      <c r="AY6086" s="9"/>
      <c r="AZ6086" s="9"/>
      <c r="BA6086" s="9"/>
      <c r="BB6086" s="9"/>
      <c r="BC6086" s="9"/>
      <c r="BD6086" s="9"/>
      <c r="BE6086" s="9"/>
      <c r="BF6086" s="9"/>
      <c r="BG6086" s="9"/>
      <c r="BH6086" s="9"/>
      <c r="BI6086" s="9"/>
      <c r="BJ6086" s="9"/>
      <c r="BK6086" s="9"/>
      <c r="BL6086" s="9"/>
      <c r="BM6086" s="9"/>
      <c r="BN6086" s="9"/>
      <c r="BO6086" s="9"/>
      <c r="BP6086" s="9"/>
      <c r="BQ6086" s="9"/>
      <c r="BT6086" s="9"/>
      <c r="BU6086" s="9"/>
      <c r="BX6086" s="9"/>
      <c r="BY6086" s="9"/>
      <c r="CB6086" s="9"/>
      <c r="CC6086" s="9"/>
      <c r="CF6086" s="9"/>
      <c r="CG6086" s="9"/>
      <c r="CJ6086" s="9"/>
      <c r="CK6086" s="9"/>
      <c r="CN6086" s="9"/>
      <c r="CO6086" s="9"/>
      <c r="CP6086" s="9"/>
      <c r="CQ6086" s="9"/>
      <c r="CR6086" s="9"/>
      <c r="CS6086" s="9"/>
      <c r="CT6086" s="9"/>
      <c r="CU6086" s="9"/>
      <c r="CV6086" s="9"/>
      <c r="CW6086" s="9"/>
      <c r="CX6086" s="9"/>
      <c r="CY6086" s="9"/>
      <c r="CZ6086" s="9"/>
      <c r="DA6086" s="9"/>
      <c r="DB6086" s="9"/>
      <c r="DC6086" s="9"/>
      <c r="DD6086" s="9"/>
      <c r="DE6086" s="9"/>
      <c r="DF6086" s="9"/>
      <c r="DG6086" s="9"/>
      <c r="DH6086" s="9"/>
      <c r="DI6086" s="9"/>
      <c r="DJ6086" s="9"/>
      <c r="DK6086" s="9"/>
      <c r="DL6086" s="9"/>
      <c r="DM6086" s="9"/>
      <c r="DN6086" s="9"/>
      <c r="DO6086" s="9"/>
      <c r="DP6086" s="9"/>
      <c r="DQ6086" s="9"/>
      <c r="DR6086" s="9"/>
      <c r="DS6086" s="9"/>
      <c r="DT6086" s="9"/>
      <c r="DU6086" s="9"/>
      <c r="DV6086" s="9"/>
      <c r="DW6086" s="9"/>
      <c r="DX6086" s="9"/>
      <c r="DY6086" s="9"/>
      <c r="DZ6086" s="9"/>
      <c r="EA6086" s="9"/>
    </row>
    <row r="6087" spans="2:131" ht="19.5" customHeight="1" x14ac:dyDescent="0.25">
      <c r="B6087" s="9"/>
      <c r="D6087" s="9"/>
      <c r="G6087" s="9"/>
      <c r="R6087" s="9"/>
      <c r="S6087" s="9"/>
      <c r="T6087" s="9"/>
      <c r="U6087" s="9"/>
      <c r="V6087" s="9"/>
      <c r="W6087" s="9"/>
      <c r="X6087" s="9"/>
      <c r="Y6087" s="9"/>
      <c r="Z6087" s="9"/>
      <c r="AA6087" s="9"/>
      <c r="AB6087" s="9"/>
      <c r="AC6087" s="9"/>
      <c r="AD6087" s="9"/>
      <c r="AE6087" s="9"/>
      <c r="AF6087" s="55"/>
      <c r="AG6087" s="55"/>
      <c r="AH6087" s="9"/>
      <c r="AI6087" s="9"/>
      <c r="AJ6087" s="9"/>
      <c r="AK6087" s="9"/>
      <c r="AL6087" s="9"/>
      <c r="AM6087" s="9"/>
      <c r="AN6087" s="9"/>
      <c r="AO6087" s="9"/>
      <c r="AP6087" s="9"/>
      <c r="AQ6087" s="9"/>
      <c r="AR6087" s="9"/>
      <c r="AS6087" s="9"/>
      <c r="AT6087" s="9"/>
      <c r="AU6087" s="9"/>
      <c r="AV6087" s="9"/>
      <c r="AW6087" s="9"/>
      <c r="AX6087" s="9"/>
      <c r="AY6087" s="9"/>
      <c r="AZ6087" s="9"/>
      <c r="BA6087" s="9"/>
      <c r="BB6087" s="9"/>
      <c r="BC6087" s="9"/>
      <c r="BD6087" s="9"/>
      <c r="BE6087" s="9"/>
      <c r="BF6087" s="9"/>
      <c r="BG6087" s="9"/>
      <c r="BH6087" s="9"/>
      <c r="BI6087" s="9"/>
      <c r="BJ6087" s="9"/>
      <c r="BK6087" s="9"/>
      <c r="BL6087" s="9"/>
      <c r="BM6087" s="9"/>
      <c r="BN6087" s="9"/>
      <c r="BO6087" s="9"/>
      <c r="BP6087" s="9"/>
      <c r="BQ6087" s="9"/>
      <c r="BT6087" s="9"/>
      <c r="BU6087" s="9"/>
      <c r="BX6087" s="9"/>
      <c r="BY6087" s="9"/>
      <c r="CB6087" s="9"/>
      <c r="CC6087" s="9"/>
      <c r="CF6087" s="9"/>
      <c r="CG6087" s="9"/>
      <c r="CJ6087" s="9"/>
      <c r="CK6087" s="9"/>
      <c r="CN6087" s="9"/>
      <c r="CO6087" s="9"/>
      <c r="CP6087" s="9"/>
      <c r="CQ6087" s="9"/>
      <c r="CR6087" s="9"/>
      <c r="CS6087" s="9"/>
      <c r="CT6087" s="9"/>
      <c r="CU6087" s="9"/>
      <c r="CV6087" s="9"/>
      <c r="CW6087" s="9"/>
      <c r="CX6087" s="9"/>
      <c r="CY6087" s="9"/>
      <c r="CZ6087" s="9"/>
      <c r="DA6087" s="9"/>
      <c r="DB6087" s="9"/>
      <c r="DC6087" s="9"/>
      <c r="DD6087" s="9"/>
      <c r="DE6087" s="9"/>
      <c r="DF6087" s="9"/>
      <c r="DG6087" s="9"/>
      <c r="DH6087" s="9"/>
      <c r="DI6087" s="9"/>
      <c r="DJ6087" s="9"/>
      <c r="DK6087" s="9"/>
      <c r="DL6087" s="9"/>
      <c r="DM6087" s="9"/>
      <c r="DN6087" s="9"/>
      <c r="DO6087" s="9"/>
      <c r="DP6087" s="9"/>
      <c r="DQ6087" s="9"/>
      <c r="DR6087" s="9"/>
      <c r="DS6087" s="9"/>
      <c r="DT6087" s="9"/>
      <c r="DU6087" s="9"/>
      <c r="DV6087" s="9"/>
      <c r="DW6087" s="9"/>
      <c r="DX6087" s="9"/>
      <c r="DY6087" s="9"/>
      <c r="DZ6087" s="9"/>
      <c r="EA6087" s="9"/>
    </row>
    <row r="6088" spans="2:131" ht="19.5" customHeight="1" x14ac:dyDescent="0.25">
      <c r="B6088" s="9"/>
      <c r="D6088" s="9"/>
      <c r="G6088" s="9"/>
      <c r="R6088" s="9"/>
      <c r="S6088" s="9"/>
      <c r="T6088" s="9"/>
      <c r="U6088" s="9"/>
      <c r="V6088" s="9"/>
      <c r="W6088" s="9"/>
      <c r="X6088" s="9"/>
      <c r="Y6088" s="9"/>
      <c r="Z6088" s="9"/>
      <c r="AA6088" s="9"/>
      <c r="AB6088" s="9"/>
      <c r="AC6088" s="9"/>
      <c r="AD6088" s="9"/>
      <c r="AE6088" s="9"/>
      <c r="AF6088" s="55"/>
      <c r="AG6088" s="55"/>
      <c r="AH6088" s="9"/>
      <c r="AI6088" s="9"/>
      <c r="AJ6088" s="9"/>
      <c r="AK6088" s="9"/>
      <c r="AL6088" s="9"/>
      <c r="AM6088" s="9"/>
      <c r="AN6088" s="9"/>
      <c r="AO6088" s="9"/>
      <c r="AP6088" s="9"/>
      <c r="AQ6088" s="9"/>
      <c r="AR6088" s="9"/>
      <c r="AS6088" s="9"/>
      <c r="AT6088" s="9"/>
      <c r="AU6088" s="9"/>
      <c r="AV6088" s="9"/>
      <c r="AW6088" s="9"/>
      <c r="AX6088" s="9"/>
      <c r="AY6088" s="9"/>
      <c r="AZ6088" s="9"/>
      <c r="BA6088" s="9"/>
      <c r="BB6088" s="9"/>
      <c r="BC6088" s="9"/>
      <c r="BD6088" s="9"/>
      <c r="BE6088" s="9"/>
      <c r="BF6088" s="9"/>
      <c r="BG6088" s="9"/>
      <c r="BH6088" s="9"/>
      <c r="BI6088" s="9"/>
      <c r="BJ6088" s="9"/>
      <c r="BK6088" s="9"/>
      <c r="BL6088" s="9"/>
      <c r="BM6088" s="9"/>
      <c r="BN6088" s="9"/>
      <c r="BO6088" s="9"/>
      <c r="BP6088" s="9"/>
      <c r="BQ6088" s="9"/>
      <c r="BT6088" s="9"/>
      <c r="BU6088" s="9"/>
      <c r="BX6088" s="9"/>
      <c r="BY6088" s="9"/>
      <c r="CB6088" s="9"/>
      <c r="CC6088" s="9"/>
      <c r="CF6088" s="9"/>
      <c r="CG6088" s="9"/>
      <c r="CJ6088" s="9"/>
      <c r="CK6088" s="9"/>
      <c r="CN6088" s="9"/>
      <c r="CO6088" s="9"/>
      <c r="CP6088" s="9"/>
      <c r="CQ6088" s="9"/>
      <c r="CR6088" s="9"/>
      <c r="CS6088" s="9"/>
      <c r="CT6088" s="9"/>
      <c r="CU6088" s="9"/>
      <c r="CV6088" s="9"/>
      <c r="CW6088" s="9"/>
      <c r="CX6088" s="9"/>
      <c r="CY6088" s="9"/>
      <c r="CZ6088" s="9"/>
      <c r="DA6088" s="9"/>
      <c r="DB6088" s="9"/>
      <c r="DC6088" s="9"/>
      <c r="DD6088" s="9"/>
      <c r="DE6088" s="9"/>
      <c r="DF6088" s="9"/>
      <c r="DG6088" s="9"/>
      <c r="DH6088" s="9"/>
      <c r="DI6088" s="9"/>
      <c r="DJ6088" s="9"/>
      <c r="DK6088" s="9"/>
      <c r="DL6088" s="9"/>
      <c r="DM6088" s="9"/>
      <c r="DN6088" s="9"/>
      <c r="DO6088" s="9"/>
      <c r="DP6088" s="9"/>
      <c r="DQ6088" s="9"/>
      <c r="DR6088" s="9"/>
      <c r="DS6088" s="9"/>
      <c r="DT6088" s="9"/>
      <c r="DU6088" s="9"/>
      <c r="DV6088" s="9"/>
      <c r="DW6088" s="9"/>
      <c r="DX6088" s="9"/>
      <c r="DY6088" s="9"/>
      <c r="DZ6088" s="9"/>
      <c r="EA6088" s="9"/>
    </row>
    <row r="6089" spans="2:131" ht="19.5" customHeight="1" x14ac:dyDescent="0.25">
      <c r="B6089" s="9"/>
      <c r="D6089" s="9"/>
      <c r="G6089" s="9"/>
      <c r="R6089" s="9"/>
      <c r="S6089" s="9"/>
      <c r="T6089" s="9"/>
      <c r="U6089" s="9"/>
      <c r="V6089" s="9"/>
      <c r="W6089" s="9"/>
      <c r="X6089" s="9"/>
      <c r="Y6089" s="9"/>
      <c r="Z6089" s="9"/>
      <c r="AA6089" s="9"/>
      <c r="AB6089" s="9"/>
      <c r="AC6089" s="9"/>
      <c r="AD6089" s="9"/>
      <c r="AE6089" s="9"/>
      <c r="AF6089" s="55"/>
      <c r="AG6089" s="55"/>
      <c r="AH6089" s="9"/>
      <c r="AI6089" s="9"/>
      <c r="AJ6089" s="9"/>
      <c r="AK6089" s="9"/>
      <c r="AL6089" s="9"/>
      <c r="AM6089" s="9"/>
      <c r="AN6089" s="9"/>
      <c r="AO6089" s="9"/>
      <c r="AP6089" s="9"/>
      <c r="AQ6089" s="9"/>
      <c r="AR6089" s="9"/>
      <c r="AS6089" s="9"/>
      <c r="AT6089" s="9"/>
      <c r="AU6089" s="9"/>
      <c r="AV6089" s="9"/>
      <c r="AW6089" s="9"/>
      <c r="AX6089" s="9"/>
      <c r="AY6089" s="9"/>
      <c r="AZ6089" s="9"/>
      <c r="BA6089" s="9"/>
      <c r="BB6089" s="9"/>
      <c r="BC6089" s="9"/>
      <c r="BD6089" s="9"/>
      <c r="BE6089" s="9"/>
      <c r="BF6089" s="9"/>
      <c r="BG6089" s="9"/>
      <c r="BH6089" s="9"/>
      <c r="BI6089" s="9"/>
      <c r="BJ6089" s="9"/>
      <c r="BK6089" s="9"/>
      <c r="BL6089" s="9"/>
      <c r="BM6089" s="9"/>
      <c r="BN6089" s="9"/>
      <c r="BO6089" s="9"/>
      <c r="BP6089" s="9"/>
      <c r="BQ6089" s="9"/>
      <c r="BT6089" s="9"/>
      <c r="BU6089" s="9"/>
      <c r="BX6089" s="9"/>
      <c r="BY6089" s="9"/>
      <c r="CB6089" s="9"/>
      <c r="CC6089" s="9"/>
      <c r="CF6089" s="9"/>
      <c r="CG6089" s="9"/>
      <c r="CJ6089" s="9"/>
      <c r="CK6089" s="9"/>
      <c r="CN6089" s="9"/>
      <c r="CO6089" s="9"/>
      <c r="CP6089" s="9"/>
      <c r="CQ6089" s="9"/>
      <c r="CR6089" s="9"/>
      <c r="CS6089" s="9"/>
      <c r="CT6089" s="9"/>
      <c r="CU6089" s="9"/>
      <c r="CV6089" s="9"/>
      <c r="CW6089" s="9"/>
      <c r="CX6089" s="9"/>
      <c r="CY6089" s="9"/>
      <c r="CZ6089" s="9"/>
      <c r="DA6089" s="9"/>
      <c r="DB6089" s="9"/>
      <c r="DC6089" s="9"/>
      <c r="DD6089" s="9"/>
      <c r="DE6089" s="9"/>
      <c r="DF6089" s="9"/>
      <c r="DG6089" s="9"/>
      <c r="DH6089" s="9"/>
      <c r="DI6089" s="9"/>
      <c r="DJ6089" s="9"/>
      <c r="DK6089" s="9"/>
      <c r="DL6089" s="9"/>
      <c r="DM6089" s="9"/>
      <c r="DN6089" s="9"/>
      <c r="DO6089" s="9"/>
      <c r="DP6089" s="9"/>
      <c r="DQ6089" s="9"/>
      <c r="DR6089" s="9"/>
      <c r="DS6089" s="9"/>
      <c r="DT6089" s="9"/>
      <c r="DU6089" s="9"/>
      <c r="DV6089" s="9"/>
      <c r="DW6089" s="9"/>
      <c r="DX6089" s="9"/>
      <c r="DY6089" s="9"/>
      <c r="DZ6089" s="9"/>
      <c r="EA6089" s="9"/>
    </row>
    <row r="6090" spans="2:131" ht="19.5" customHeight="1" x14ac:dyDescent="0.25">
      <c r="B6090" s="9"/>
      <c r="D6090" s="9"/>
      <c r="G6090" s="9"/>
      <c r="R6090" s="9"/>
      <c r="S6090" s="9"/>
      <c r="T6090" s="9"/>
      <c r="U6090" s="9"/>
      <c r="V6090" s="9"/>
      <c r="W6090" s="9"/>
      <c r="X6090" s="9"/>
      <c r="Y6090" s="9"/>
      <c r="Z6090" s="9"/>
      <c r="AA6090" s="9"/>
      <c r="AB6090" s="9"/>
      <c r="AC6090" s="9"/>
      <c r="AD6090" s="9"/>
      <c r="AE6090" s="9"/>
      <c r="AF6090" s="55"/>
      <c r="AG6090" s="55"/>
      <c r="AH6090" s="9"/>
      <c r="AI6090" s="9"/>
      <c r="AJ6090" s="9"/>
      <c r="AK6090" s="9"/>
      <c r="AL6090" s="9"/>
      <c r="AM6090" s="9"/>
      <c r="AN6090" s="9"/>
      <c r="AO6090" s="9"/>
      <c r="AP6090" s="9"/>
      <c r="AQ6090" s="9"/>
      <c r="AR6090" s="9"/>
      <c r="AS6090" s="9"/>
      <c r="AT6090" s="9"/>
      <c r="AU6090" s="9"/>
      <c r="AV6090" s="9"/>
      <c r="AW6090" s="9"/>
      <c r="AX6090" s="9"/>
      <c r="AY6090" s="9"/>
      <c r="AZ6090" s="9"/>
      <c r="BA6090" s="9"/>
      <c r="BB6090" s="9"/>
      <c r="BC6090" s="9"/>
      <c r="BD6090" s="9"/>
      <c r="BE6090" s="9"/>
      <c r="BF6090" s="9"/>
      <c r="BG6090" s="9"/>
      <c r="BH6090" s="9"/>
      <c r="BI6090" s="9"/>
      <c r="BJ6090" s="9"/>
      <c r="BK6090" s="9"/>
      <c r="BL6090" s="9"/>
      <c r="BM6090" s="9"/>
      <c r="BN6090" s="9"/>
      <c r="BO6090" s="9"/>
      <c r="BP6090" s="9"/>
      <c r="BQ6090" s="9"/>
      <c r="BT6090" s="9"/>
      <c r="BU6090" s="9"/>
      <c r="BX6090" s="9"/>
      <c r="BY6090" s="9"/>
      <c r="CB6090" s="9"/>
      <c r="CC6090" s="9"/>
      <c r="CF6090" s="9"/>
      <c r="CG6090" s="9"/>
      <c r="CJ6090" s="9"/>
      <c r="CK6090" s="9"/>
      <c r="CN6090" s="9"/>
      <c r="CO6090" s="9"/>
      <c r="CP6090" s="9"/>
      <c r="CQ6090" s="9"/>
      <c r="CR6090" s="9"/>
      <c r="CS6090" s="9"/>
      <c r="CT6090" s="9"/>
      <c r="CU6090" s="9"/>
      <c r="CV6090" s="9"/>
      <c r="CW6090" s="9"/>
      <c r="CX6090" s="9"/>
      <c r="CY6090" s="9"/>
      <c r="CZ6090" s="9"/>
      <c r="DA6090" s="9"/>
      <c r="DB6090" s="9"/>
      <c r="DC6090" s="9"/>
      <c r="DD6090" s="9"/>
      <c r="DE6090" s="9"/>
      <c r="DF6090" s="9"/>
      <c r="DG6090" s="9"/>
      <c r="DH6090" s="9"/>
      <c r="DI6090" s="9"/>
      <c r="DJ6090" s="9"/>
      <c r="DK6090" s="9"/>
      <c r="DL6090" s="9"/>
      <c r="DM6090" s="9"/>
      <c r="DN6090" s="9"/>
      <c r="DO6090" s="9"/>
      <c r="DP6090" s="9"/>
      <c r="DQ6090" s="9"/>
      <c r="DR6090" s="9"/>
      <c r="DS6090" s="9"/>
      <c r="DT6090" s="9"/>
      <c r="DU6090" s="9"/>
      <c r="DV6090" s="9"/>
      <c r="DW6090" s="9"/>
      <c r="DX6090" s="9"/>
      <c r="DY6090" s="9"/>
      <c r="DZ6090" s="9"/>
      <c r="EA6090" s="9"/>
    </row>
    <row r="6091" spans="2:131" ht="19.5" customHeight="1" x14ac:dyDescent="0.25">
      <c r="B6091" s="9"/>
      <c r="D6091" s="9"/>
      <c r="G6091" s="9"/>
      <c r="R6091" s="9"/>
      <c r="S6091" s="9"/>
      <c r="T6091" s="9"/>
      <c r="U6091" s="9"/>
      <c r="V6091" s="9"/>
      <c r="W6091" s="9"/>
      <c r="X6091" s="9"/>
      <c r="Y6091" s="9"/>
      <c r="Z6091" s="9"/>
      <c r="AA6091" s="9"/>
      <c r="AB6091" s="9"/>
      <c r="AC6091" s="9"/>
      <c r="AD6091" s="9"/>
      <c r="AE6091" s="9"/>
      <c r="AF6091" s="55"/>
      <c r="AG6091" s="55"/>
      <c r="AH6091" s="9"/>
      <c r="AI6091" s="9"/>
      <c r="AJ6091" s="9"/>
      <c r="AK6091" s="9"/>
      <c r="AL6091" s="9"/>
      <c r="AM6091" s="9"/>
      <c r="AN6091" s="9"/>
      <c r="AO6091" s="9"/>
      <c r="AP6091" s="9"/>
      <c r="AQ6091" s="9"/>
      <c r="AR6091" s="9"/>
      <c r="AS6091" s="9"/>
      <c r="AT6091" s="9"/>
      <c r="AU6091" s="9"/>
      <c r="AV6091" s="9"/>
      <c r="AW6091" s="9"/>
      <c r="AX6091" s="9"/>
      <c r="AY6091" s="9"/>
      <c r="AZ6091" s="9"/>
      <c r="BA6091" s="9"/>
      <c r="BB6091" s="9"/>
      <c r="BC6091" s="9"/>
      <c r="BD6091" s="9"/>
      <c r="BE6091" s="9"/>
      <c r="BF6091" s="9"/>
      <c r="BG6091" s="9"/>
      <c r="BH6091" s="9"/>
      <c r="BI6091" s="9"/>
      <c r="BJ6091" s="9"/>
      <c r="BK6091" s="9"/>
      <c r="BL6091" s="9"/>
      <c r="BM6091" s="9"/>
      <c r="BN6091" s="9"/>
      <c r="BO6091" s="9"/>
      <c r="BP6091" s="9"/>
      <c r="BQ6091" s="9"/>
      <c r="BT6091" s="9"/>
      <c r="BU6091" s="9"/>
      <c r="BX6091" s="9"/>
      <c r="BY6091" s="9"/>
      <c r="CB6091" s="9"/>
      <c r="CC6091" s="9"/>
      <c r="CF6091" s="9"/>
      <c r="CG6091" s="9"/>
      <c r="CJ6091" s="9"/>
      <c r="CK6091" s="9"/>
      <c r="CN6091" s="9"/>
      <c r="CO6091" s="9"/>
      <c r="CP6091" s="9"/>
      <c r="CQ6091" s="9"/>
      <c r="CR6091" s="9"/>
      <c r="CS6091" s="9"/>
      <c r="CT6091" s="9"/>
      <c r="CU6091" s="9"/>
      <c r="CV6091" s="9"/>
      <c r="CW6091" s="9"/>
      <c r="CX6091" s="9"/>
      <c r="CY6091" s="9"/>
      <c r="CZ6091" s="9"/>
      <c r="DA6091" s="9"/>
      <c r="DB6091" s="9"/>
      <c r="DC6091" s="9"/>
      <c r="DD6091" s="9"/>
      <c r="DE6091" s="9"/>
      <c r="DF6091" s="9"/>
      <c r="DG6091" s="9"/>
      <c r="DH6091" s="9"/>
      <c r="DI6091" s="9"/>
      <c r="DJ6091" s="9"/>
      <c r="DK6091" s="9"/>
      <c r="DL6091" s="9"/>
      <c r="DM6091" s="9"/>
      <c r="DN6091" s="9"/>
      <c r="DO6091" s="9"/>
      <c r="DP6091" s="9"/>
      <c r="DQ6091" s="9"/>
      <c r="DR6091" s="9"/>
      <c r="DS6091" s="9"/>
      <c r="DT6091" s="9"/>
      <c r="DU6091" s="9"/>
      <c r="DV6091" s="9"/>
      <c r="DW6091" s="9"/>
      <c r="DX6091" s="9"/>
      <c r="DY6091" s="9"/>
      <c r="DZ6091" s="9"/>
      <c r="EA6091" s="9"/>
    </row>
    <row r="6092" spans="2:131" ht="19.5" customHeight="1" x14ac:dyDescent="0.25">
      <c r="B6092" s="9"/>
      <c r="D6092" s="9"/>
      <c r="G6092" s="9"/>
      <c r="R6092" s="9"/>
      <c r="S6092" s="9"/>
      <c r="T6092" s="9"/>
      <c r="U6092" s="9"/>
      <c r="V6092" s="9"/>
      <c r="W6092" s="9"/>
      <c r="X6092" s="9"/>
      <c r="Y6092" s="9"/>
      <c r="Z6092" s="9"/>
      <c r="AA6092" s="9"/>
      <c r="AB6092" s="9"/>
      <c r="AC6092" s="9"/>
      <c r="AD6092" s="9"/>
      <c r="AE6092" s="9"/>
      <c r="AF6092" s="55"/>
      <c r="AG6092" s="55"/>
      <c r="AH6092" s="9"/>
      <c r="AI6092" s="9"/>
      <c r="AJ6092" s="9"/>
      <c r="AK6092" s="9"/>
      <c r="AL6092" s="9"/>
      <c r="AM6092" s="9"/>
      <c r="AN6092" s="9"/>
      <c r="AO6092" s="9"/>
      <c r="AP6092" s="9"/>
      <c r="AQ6092" s="9"/>
      <c r="AR6092" s="9"/>
      <c r="AS6092" s="9"/>
      <c r="AT6092" s="9"/>
      <c r="AU6092" s="9"/>
      <c r="AV6092" s="9"/>
      <c r="AW6092" s="9"/>
      <c r="AX6092" s="9"/>
      <c r="AY6092" s="9"/>
      <c r="AZ6092" s="9"/>
      <c r="BA6092" s="9"/>
      <c r="BB6092" s="9"/>
      <c r="BC6092" s="9"/>
      <c r="BD6092" s="9"/>
      <c r="BE6092" s="9"/>
      <c r="BF6092" s="9"/>
      <c r="BG6092" s="9"/>
      <c r="BH6092" s="9"/>
      <c r="BI6092" s="9"/>
      <c r="BJ6092" s="9"/>
      <c r="BK6092" s="9"/>
      <c r="BL6092" s="9"/>
      <c r="BM6092" s="9"/>
      <c r="BN6092" s="9"/>
      <c r="BO6092" s="9"/>
      <c r="BP6092" s="9"/>
      <c r="BQ6092" s="9"/>
      <c r="BT6092" s="9"/>
      <c r="BU6092" s="9"/>
      <c r="BX6092" s="9"/>
      <c r="BY6092" s="9"/>
      <c r="CB6092" s="9"/>
      <c r="CC6092" s="9"/>
      <c r="CF6092" s="9"/>
      <c r="CG6092" s="9"/>
      <c r="CJ6092" s="9"/>
      <c r="CK6092" s="9"/>
      <c r="CN6092" s="9"/>
      <c r="CO6092" s="9"/>
      <c r="CP6092" s="9"/>
      <c r="CQ6092" s="9"/>
      <c r="CR6092" s="9"/>
      <c r="CS6092" s="9"/>
      <c r="CT6092" s="9"/>
      <c r="CU6092" s="9"/>
      <c r="CV6092" s="9"/>
      <c r="CW6092" s="9"/>
      <c r="CX6092" s="9"/>
      <c r="CY6092" s="9"/>
      <c r="CZ6092" s="9"/>
      <c r="DA6092" s="9"/>
      <c r="DB6092" s="9"/>
      <c r="DC6092" s="9"/>
      <c r="DD6092" s="9"/>
      <c r="DE6092" s="9"/>
      <c r="DF6092" s="9"/>
      <c r="DG6092" s="9"/>
      <c r="DH6092" s="9"/>
      <c r="DI6092" s="9"/>
      <c r="DJ6092" s="9"/>
      <c r="DK6092" s="9"/>
      <c r="DL6092" s="9"/>
      <c r="DM6092" s="9"/>
      <c r="DN6092" s="9"/>
      <c r="DO6092" s="9"/>
      <c r="DP6092" s="9"/>
      <c r="DQ6092" s="9"/>
      <c r="DR6092" s="9"/>
      <c r="DS6092" s="9"/>
      <c r="DT6092" s="9"/>
      <c r="DU6092" s="9"/>
      <c r="DV6092" s="9"/>
      <c r="DW6092" s="9"/>
      <c r="DX6092" s="9"/>
      <c r="DY6092" s="9"/>
      <c r="DZ6092" s="9"/>
      <c r="EA6092" s="9"/>
    </row>
    <row r="6093" spans="2:131" ht="19.5" customHeight="1" x14ac:dyDescent="0.25">
      <c r="B6093" s="9"/>
      <c r="D6093" s="9"/>
      <c r="G6093" s="9"/>
      <c r="R6093" s="9"/>
      <c r="S6093" s="9"/>
      <c r="T6093" s="9"/>
      <c r="U6093" s="9"/>
      <c r="V6093" s="9"/>
      <c r="W6093" s="9"/>
      <c r="X6093" s="9"/>
      <c r="Y6093" s="9"/>
      <c r="Z6093" s="9"/>
      <c r="AA6093" s="9"/>
      <c r="AB6093" s="9"/>
      <c r="AC6093" s="9"/>
      <c r="AD6093" s="9"/>
      <c r="AE6093" s="9"/>
      <c r="AF6093" s="55"/>
      <c r="AG6093" s="55"/>
      <c r="AH6093" s="9"/>
      <c r="AI6093" s="9"/>
      <c r="AJ6093" s="9"/>
      <c r="AK6093" s="9"/>
      <c r="AL6093" s="9"/>
      <c r="AM6093" s="9"/>
      <c r="AN6093" s="9"/>
      <c r="AO6093" s="9"/>
      <c r="AP6093" s="9"/>
      <c r="AQ6093" s="9"/>
      <c r="AR6093" s="9"/>
      <c r="AS6093" s="9"/>
      <c r="AT6093" s="9"/>
      <c r="AU6093" s="9"/>
      <c r="AV6093" s="9"/>
      <c r="AW6093" s="9"/>
      <c r="AX6093" s="9"/>
      <c r="AY6093" s="9"/>
      <c r="AZ6093" s="9"/>
      <c r="BA6093" s="9"/>
      <c r="BB6093" s="9"/>
      <c r="BC6093" s="9"/>
      <c r="BD6093" s="9"/>
      <c r="BE6093" s="9"/>
      <c r="BF6093" s="9"/>
      <c r="BG6093" s="9"/>
      <c r="BH6093" s="9"/>
      <c r="BI6093" s="9"/>
      <c r="BJ6093" s="9"/>
      <c r="BK6093" s="9"/>
      <c r="BL6093" s="9"/>
      <c r="BM6093" s="9"/>
      <c r="BN6093" s="9"/>
      <c r="BO6093" s="9"/>
      <c r="BP6093" s="9"/>
      <c r="BQ6093" s="9"/>
      <c r="BT6093" s="9"/>
      <c r="BU6093" s="9"/>
      <c r="BX6093" s="9"/>
      <c r="BY6093" s="9"/>
      <c r="CB6093" s="9"/>
      <c r="CC6093" s="9"/>
      <c r="CF6093" s="9"/>
      <c r="CG6093" s="9"/>
      <c r="CJ6093" s="9"/>
      <c r="CK6093" s="9"/>
      <c r="CN6093" s="9"/>
      <c r="CO6093" s="9"/>
      <c r="CP6093" s="9"/>
      <c r="CQ6093" s="9"/>
      <c r="CR6093" s="9"/>
      <c r="CS6093" s="9"/>
      <c r="CT6093" s="9"/>
      <c r="CU6093" s="9"/>
      <c r="CV6093" s="9"/>
      <c r="CW6093" s="9"/>
      <c r="CX6093" s="9"/>
      <c r="CY6093" s="9"/>
      <c r="CZ6093" s="9"/>
      <c r="DA6093" s="9"/>
      <c r="DB6093" s="9"/>
      <c r="DC6093" s="9"/>
      <c r="DD6093" s="9"/>
      <c r="DE6093" s="9"/>
      <c r="DF6093" s="9"/>
      <c r="DG6093" s="9"/>
      <c r="DH6093" s="9"/>
      <c r="DI6093" s="9"/>
      <c r="DJ6093" s="9"/>
      <c r="DK6093" s="9"/>
      <c r="DL6093" s="9"/>
      <c r="DM6093" s="9"/>
      <c r="DN6093" s="9"/>
      <c r="DO6093" s="9"/>
      <c r="DP6093" s="9"/>
      <c r="DQ6093" s="9"/>
      <c r="DR6093" s="9"/>
      <c r="DS6093" s="9"/>
      <c r="DT6093" s="9"/>
      <c r="DU6093" s="9"/>
      <c r="DV6093" s="9"/>
      <c r="DW6093" s="9"/>
      <c r="DX6093" s="9"/>
      <c r="DY6093" s="9"/>
      <c r="DZ6093" s="9"/>
      <c r="EA6093" s="9"/>
    </row>
    <row r="6094" spans="2:131" ht="19.5" customHeight="1" x14ac:dyDescent="0.25">
      <c r="B6094" s="9"/>
      <c r="D6094" s="9"/>
      <c r="G6094" s="9"/>
      <c r="R6094" s="9"/>
      <c r="S6094" s="9"/>
      <c r="T6094" s="9"/>
      <c r="U6094" s="9"/>
      <c r="V6094" s="9"/>
      <c r="W6094" s="9"/>
      <c r="X6094" s="9"/>
      <c r="Y6094" s="9"/>
      <c r="Z6094" s="9"/>
      <c r="AA6094" s="9"/>
      <c r="AB6094" s="9"/>
      <c r="AC6094" s="9"/>
      <c r="AD6094" s="9"/>
      <c r="AE6094" s="9"/>
      <c r="AF6094" s="55"/>
      <c r="AG6094" s="55"/>
      <c r="AH6094" s="9"/>
      <c r="AI6094" s="9"/>
      <c r="AJ6094" s="9"/>
      <c r="AK6094" s="9"/>
      <c r="AL6094" s="9"/>
      <c r="AM6094" s="9"/>
      <c r="AN6094" s="9"/>
      <c r="AO6094" s="9"/>
      <c r="AP6094" s="9"/>
      <c r="AQ6094" s="9"/>
      <c r="AR6094" s="9"/>
      <c r="AS6094" s="9"/>
      <c r="AT6094" s="9"/>
      <c r="AU6094" s="9"/>
      <c r="AV6094" s="9"/>
      <c r="AW6094" s="9"/>
      <c r="AX6094" s="9"/>
      <c r="AY6094" s="9"/>
      <c r="AZ6094" s="9"/>
      <c r="BA6094" s="9"/>
      <c r="BB6094" s="9"/>
      <c r="BC6094" s="9"/>
      <c r="BD6094" s="9"/>
      <c r="BE6094" s="9"/>
      <c r="BF6094" s="9"/>
      <c r="BG6094" s="9"/>
      <c r="BH6094" s="9"/>
      <c r="BI6094" s="9"/>
      <c r="BJ6094" s="9"/>
      <c r="BK6094" s="9"/>
      <c r="BL6094" s="9"/>
      <c r="BM6094" s="9"/>
      <c r="BN6094" s="9"/>
      <c r="BO6094" s="9"/>
      <c r="BP6094" s="9"/>
      <c r="BQ6094" s="9"/>
      <c r="BT6094" s="9"/>
      <c r="BU6094" s="9"/>
      <c r="BX6094" s="9"/>
      <c r="BY6094" s="9"/>
      <c r="CB6094" s="9"/>
      <c r="CC6094" s="9"/>
      <c r="CF6094" s="9"/>
      <c r="CG6094" s="9"/>
      <c r="CJ6094" s="9"/>
      <c r="CK6094" s="9"/>
      <c r="CN6094" s="9"/>
      <c r="CO6094" s="9"/>
      <c r="CP6094" s="9"/>
      <c r="CQ6094" s="9"/>
      <c r="CR6094" s="9"/>
      <c r="CS6094" s="9"/>
      <c r="CT6094" s="9"/>
      <c r="CU6094" s="9"/>
      <c r="CV6094" s="9"/>
      <c r="CW6094" s="9"/>
      <c r="CX6094" s="9"/>
      <c r="CY6094" s="9"/>
      <c r="CZ6094" s="9"/>
      <c r="DA6094" s="9"/>
      <c r="DB6094" s="9"/>
      <c r="DC6094" s="9"/>
      <c r="DD6094" s="9"/>
      <c r="DE6094" s="9"/>
      <c r="DF6094" s="9"/>
      <c r="DG6094" s="9"/>
      <c r="DH6094" s="9"/>
      <c r="DI6094" s="9"/>
      <c r="DJ6094" s="9"/>
      <c r="DK6094" s="9"/>
      <c r="DL6094" s="9"/>
      <c r="DM6094" s="9"/>
      <c r="DN6094" s="9"/>
      <c r="DO6094" s="9"/>
      <c r="DP6094" s="9"/>
      <c r="DQ6094" s="9"/>
      <c r="DR6094" s="9"/>
      <c r="DS6094" s="9"/>
      <c r="DT6094" s="9"/>
      <c r="DU6094" s="9"/>
      <c r="DV6094" s="9"/>
      <c r="DW6094" s="9"/>
      <c r="DX6094" s="9"/>
      <c r="DY6094" s="9"/>
      <c r="DZ6094" s="9"/>
      <c r="EA6094" s="9"/>
    </row>
    <row r="6095" spans="2:131" ht="19.5" customHeight="1" x14ac:dyDescent="0.25">
      <c r="B6095" s="9"/>
      <c r="D6095" s="9"/>
      <c r="G6095" s="9"/>
      <c r="R6095" s="9"/>
      <c r="S6095" s="9"/>
      <c r="T6095" s="9"/>
      <c r="U6095" s="9"/>
      <c r="V6095" s="9"/>
      <c r="W6095" s="9"/>
      <c r="X6095" s="9"/>
      <c r="Y6095" s="9"/>
      <c r="Z6095" s="9"/>
      <c r="AA6095" s="9"/>
      <c r="AB6095" s="9"/>
      <c r="AC6095" s="9"/>
      <c r="AD6095" s="9"/>
      <c r="AE6095" s="9"/>
      <c r="AF6095" s="55"/>
      <c r="AG6095" s="55"/>
      <c r="AH6095" s="9"/>
      <c r="AI6095" s="9"/>
      <c r="AJ6095" s="9"/>
      <c r="AK6095" s="9"/>
      <c r="AL6095" s="9"/>
      <c r="AM6095" s="9"/>
      <c r="AN6095" s="9"/>
      <c r="AO6095" s="9"/>
      <c r="AP6095" s="9"/>
      <c r="AQ6095" s="9"/>
      <c r="AR6095" s="9"/>
      <c r="AS6095" s="9"/>
      <c r="AT6095" s="9"/>
      <c r="AU6095" s="9"/>
      <c r="AV6095" s="9"/>
      <c r="AW6095" s="9"/>
      <c r="AX6095" s="9"/>
      <c r="AY6095" s="9"/>
      <c r="AZ6095" s="9"/>
      <c r="BA6095" s="9"/>
      <c r="BB6095" s="9"/>
      <c r="BC6095" s="9"/>
      <c r="BD6095" s="9"/>
      <c r="BE6095" s="9"/>
      <c r="BF6095" s="9"/>
      <c r="BG6095" s="9"/>
      <c r="BH6095" s="9"/>
      <c r="BI6095" s="9"/>
      <c r="BJ6095" s="9"/>
      <c r="BK6095" s="9"/>
      <c r="BL6095" s="9"/>
      <c r="BM6095" s="9"/>
      <c r="BN6095" s="9"/>
      <c r="BO6095" s="9"/>
      <c r="BP6095" s="9"/>
      <c r="BQ6095" s="9"/>
      <c r="BT6095" s="9"/>
      <c r="BU6095" s="9"/>
      <c r="BX6095" s="9"/>
      <c r="BY6095" s="9"/>
      <c r="CB6095" s="9"/>
      <c r="CC6095" s="9"/>
      <c r="CF6095" s="9"/>
      <c r="CG6095" s="9"/>
      <c r="CJ6095" s="9"/>
      <c r="CK6095" s="9"/>
      <c r="CN6095" s="9"/>
      <c r="CO6095" s="9"/>
      <c r="CP6095" s="9"/>
      <c r="CQ6095" s="9"/>
      <c r="CR6095" s="9"/>
      <c r="CS6095" s="9"/>
      <c r="CT6095" s="9"/>
      <c r="CU6095" s="9"/>
      <c r="CV6095" s="9"/>
      <c r="CW6095" s="9"/>
      <c r="CX6095" s="9"/>
      <c r="CY6095" s="9"/>
      <c r="CZ6095" s="9"/>
      <c r="DA6095" s="9"/>
      <c r="DB6095" s="9"/>
      <c r="DC6095" s="9"/>
      <c r="DD6095" s="9"/>
      <c r="DE6095" s="9"/>
      <c r="DF6095" s="9"/>
      <c r="DG6095" s="9"/>
      <c r="DH6095" s="9"/>
      <c r="DI6095" s="9"/>
      <c r="DJ6095" s="9"/>
      <c r="DK6095" s="9"/>
      <c r="DL6095" s="9"/>
      <c r="DM6095" s="9"/>
      <c r="DN6095" s="9"/>
      <c r="DO6095" s="9"/>
      <c r="DP6095" s="9"/>
      <c r="DQ6095" s="9"/>
      <c r="DR6095" s="9"/>
      <c r="DS6095" s="9"/>
      <c r="DT6095" s="9"/>
      <c r="DU6095" s="9"/>
      <c r="DV6095" s="9"/>
      <c r="DW6095" s="9"/>
      <c r="DX6095" s="9"/>
      <c r="DY6095" s="9"/>
      <c r="DZ6095" s="9"/>
      <c r="EA6095" s="9"/>
    </row>
    <row r="6096" spans="2:131" ht="19.5" customHeight="1" x14ac:dyDescent="0.25">
      <c r="B6096" s="9"/>
      <c r="D6096" s="9"/>
      <c r="G6096" s="9"/>
      <c r="R6096" s="9"/>
      <c r="S6096" s="9"/>
      <c r="T6096" s="9"/>
      <c r="U6096" s="9"/>
      <c r="V6096" s="9"/>
      <c r="W6096" s="9"/>
      <c r="X6096" s="9"/>
      <c r="Y6096" s="9"/>
      <c r="Z6096" s="9"/>
      <c r="AA6096" s="9"/>
      <c r="AB6096" s="9"/>
      <c r="AC6096" s="9"/>
      <c r="AD6096" s="9"/>
      <c r="AE6096" s="9"/>
      <c r="AF6096" s="55"/>
      <c r="AG6096" s="55"/>
      <c r="AH6096" s="9"/>
      <c r="AI6096" s="9"/>
      <c r="AJ6096" s="9"/>
      <c r="AK6096" s="9"/>
      <c r="AL6096" s="9"/>
      <c r="AM6096" s="9"/>
      <c r="AN6096" s="9"/>
      <c r="AO6096" s="9"/>
      <c r="AP6096" s="9"/>
      <c r="AQ6096" s="9"/>
      <c r="AR6096" s="9"/>
      <c r="AS6096" s="9"/>
      <c r="AT6096" s="9"/>
      <c r="AU6096" s="9"/>
      <c r="AV6096" s="9"/>
      <c r="AW6096" s="9"/>
      <c r="AX6096" s="9"/>
      <c r="AY6096" s="9"/>
      <c r="AZ6096" s="9"/>
      <c r="BA6096" s="9"/>
      <c r="BB6096" s="9"/>
      <c r="BC6096" s="9"/>
      <c r="BD6096" s="9"/>
      <c r="BE6096" s="9"/>
      <c r="BF6096" s="9"/>
      <c r="BG6096" s="9"/>
      <c r="BH6096" s="9"/>
      <c r="BI6096" s="9"/>
      <c r="BJ6096" s="9"/>
      <c r="BK6096" s="9"/>
      <c r="BL6096" s="9"/>
      <c r="BM6096" s="9"/>
      <c r="BN6096" s="9"/>
      <c r="BO6096" s="9"/>
      <c r="BP6096" s="9"/>
      <c r="BQ6096" s="9"/>
      <c r="BT6096" s="9"/>
      <c r="BU6096" s="9"/>
      <c r="BX6096" s="9"/>
      <c r="BY6096" s="9"/>
      <c r="CB6096" s="9"/>
      <c r="CC6096" s="9"/>
      <c r="CF6096" s="9"/>
      <c r="CG6096" s="9"/>
      <c r="CJ6096" s="9"/>
      <c r="CK6096" s="9"/>
      <c r="CN6096" s="9"/>
      <c r="CO6096" s="9"/>
      <c r="CP6096" s="9"/>
      <c r="CQ6096" s="9"/>
      <c r="CR6096" s="9"/>
      <c r="CS6096" s="9"/>
      <c r="CT6096" s="9"/>
      <c r="CU6096" s="9"/>
      <c r="CV6096" s="9"/>
      <c r="CW6096" s="9"/>
      <c r="CX6096" s="9"/>
      <c r="CY6096" s="9"/>
      <c r="CZ6096" s="9"/>
      <c r="DA6096" s="9"/>
      <c r="DB6096" s="9"/>
      <c r="DC6096" s="9"/>
      <c r="DD6096" s="9"/>
      <c r="DE6096" s="9"/>
      <c r="DF6096" s="9"/>
      <c r="DG6096" s="9"/>
      <c r="DH6096" s="9"/>
      <c r="DI6096" s="9"/>
      <c r="DJ6096" s="9"/>
      <c r="DK6096" s="9"/>
      <c r="DL6096" s="9"/>
      <c r="DM6096" s="9"/>
      <c r="DN6096" s="9"/>
      <c r="DO6096" s="9"/>
      <c r="DP6096" s="9"/>
      <c r="DQ6096" s="9"/>
      <c r="DR6096" s="9"/>
      <c r="DS6096" s="9"/>
      <c r="DT6096" s="9"/>
      <c r="DU6096" s="9"/>
      <c r="DV6096" s="9"/>
      <c r="DW6096" s="9"/>
      <c r="DX6096" s="9"/>
      <c r="DY6096" s="9"/>
      <c r="DZ6096" s="9"/>
      <c r="EA6096" s="9"/>
    </row>
    <row r="6097" spans="2:131" ht="19.5" customHeight="1" x14ac:dyDescent="0.25">
      <c r="B6097" s="9"/>
      <c r="D6097" s="9"/>
      <c r="G6097" s="9"/>
      <c r="R6097" s="9"/>
      <c r="S6097" s="9"/>
      <c r="T6097" s="9"/>
      <c r="U6097" s="9"/>
      <c r="V6097" s="9"/>
      <c r="W6097" s="9"/>
      <c r="X6097" s="9"/>
      <c r="Y6097" s="9"/>
      <c r="Z6097" s="9"/>
      <c r="AA6097" s="9"/>
      <c r="AB6097" s="9"/>
      <c r="AC6097" s="9"/>
      <c r="AD6097" s="9"/>
      <c r="AE6097" s="9"/>
      <c r="AF6097" s="55"/>
      <c r="AG6097" s="55"/>
      <c r="AH6097" s="9"/>
      <c r="AI6097" s="9"/>
      <c r="AJ6097" s="9"/>
      <c r="AK6097" s="9"/>
      <c r="AL6097" s="9"/>
      <c r="AM6097" s="9"/>
      <c r="AN6097" s="9"/>
      <c r="AO6097" s="9"/>
      <c r="AP6097" s="9"/>
      <c r="AQ6097" s="9"/>
      <c r="AR6097" s="9"/>
      <c r="AS6097" s="9"/>
      <c r="AT6097" s="9"/>
      <c r="AU6097" s="9"/>
      <c r="AV6097" s="9"/>
      <c r="AW6097" s="9"/>
      <c r="AX6097" s="9"/>
      <c r="AY6097" s="9"/>
      <c r="AZ6097" s="9"/>
      <c r="BA6097" s="9"/>
      <c r="BB6097" s="9"/>
      <c r="BC6097" s="9"/>
      <c r="BD6097" s="9"/>
      <c r="BE6097" s="9"/>
      <c r="BF6097" s="9"/>
      <c r="BG6097" s="9"/>
      <c r="BH6097" s="9"/>
      <c r="BI6097" s="9"/>
      <c r="BJ6097" s="9"/>
      <c r="BK6097" s="9"/>
      <c r="BL6097" s="9"/>
      <c r="BM6097" s="9"/>
      <c r="BN6097" s="9"/>
      <c r="BO6097" s="9"/>
      <c r="BP6097" s="9"/>
      <c r="BQ6097" s="9"/>
      <c r="BT6097" s="9"/>
      <c r="BU6097" s="9"/>
      <c r="BX6097" s="9"/>
      <c r="BY6097" s="9"/>
      <c r="CB6097" s="9"/>
      <c r="CC6097" s="9"/>
      <c r="CF6097" s="9"/>
      <c r="CG6097" s="9"/>
      <c r="CJ6097" s="9"/>
      <c r="CK6097" s="9"/>
      <c r="CN6097" s="9"/>
      <c r="CO6097" s="9"/>
      <c r="CP6097" s="9"/>
      <c r="CQ6097" s="9"/>
      <c r="CR6097" s="9"/>
      <c r="CS6097" s="9"/>
      <c r="CT6097" s="9"/>
      <c r="CU6097" s="9"/>
      <c r="CV6097" s="9"/>
      <c r="CW6097" s="9"/>
      <c r="CX6097" s="9"/>
      <c r="CY6097" s="9"/>
      <c r="CZ6097" s="9"/>
      <c r="DA6097" s="9"/>
      <c r="DB6097" s="9"/>
      <c r="DC6097" s="9"/>
      <c r="DD6097" s="9"/>
      <c r="DE6097" s="9"/>
      <c r="DF6097" s="9"/>
      <c r="DG6097" s="9"/>
      <c r="DH6097" s="9"/>
      <c r="DI6097" s="9"/>
      <c r="DJ6097" s="9"/>
      <c r="DK6097" s="9"/>
      <c r="DL6097" s="9"/>
      <c r="DM6097" s="9"/>
      <c r="DN6097" s="9"/>
      <c r="DO6097" s="9"/>
      <c r="DP6097" s="9"/>
      <c r="DQ6097" s="9"/>
      <c r="DR6097" s="9"/>
      <c r="DS6097" s="9"/>
      <c r="DT6097" s="9"/>
      <c r="DU6097" s="9"/>
      <c r="DV6097" s="9"/>
      <c r="DW6097" s="9"/>
      <c r="DX6097" s="9"/>
      <c r="DY6097" s="9"/>
      <c r="DZ6097" s="9"/>
      <c r="EA6097" s="9"/>
    </row>
    <row r="6098" spans="2:131" ht="19.5" customHeight="1" x14ac:dyDescent="0.25">
      <c r="B6098" s="9"/>
      <c r="D6098" s="9"/>
      <c r="G6098" s="9"/>
      <c r="R6098" s="9"/>
      <c r="S6098" s="9"/>
      <c r="T6098" s="9"/>
      <c r="U6098" s="9"/>
      <c r="V6098" s="9"/>
      <c r="W6098" s="9"/>
      <c r="X6098" s="9"/>
      <c r="Y6098" s="9"/>
      <c r="Z6098" s="9"/>
      <c r="AA6098" s="9"/>
      <c r="AB6098" s="9"/>
      <c r="AC6098" s="9"/>
      <c r="AD6098" s="9"/>
      <c r="AE6098" s="9"/>
      <c r="AF6098" s="55"/>
      <c r="AG6098" s="55"/>
      <c r="AH6098" s="9"/>
      <c r="AI6098" s="9"/>
      <c r="AJ6098" s="9"/>
      <c r="AK6098" s="9"/>
      <c r="AL6098" s="9"/>
      <c r="AM6098" s="9"/>
      <c r="AN6098" s="9"/>
      <c r="AO6098" s="9"/>
      <c r="AP6098" s="9"/>
      <c r="AQ6098" s="9"/>
      <c r="AR6098" s="9"/>
      <c r="AS6098" s="9"/>
      <c r="AT6098" s="9"/>
      <c r="AU6098" s="9"/>
      <c r="AV6098" s="9"/>
      <c r="AW6098" s="9"/>
      <c r="AX6098" s="9"/>
      <c r="AY6098" s="9"/>
      <c r="AZ6098" s="9"/>
      <c r="BA6098" s="9"/>
      <c r="BB6098" s="9"/>
      <c r="BC6098" s="9"/>
      <c r="BD6098" s="9"/>
      <c r="BE6098" s="9"/>
      <c r="BF6098" s="9"/>
      <c r="BG6098" s="9"/>
      <c r="BH6098" s="9"/>
      <c r="BI6098" s="9"/>
      <c r="BJ6098" s="9"/>
      <c r="BK6098" s="9"/>
      <c r="BL6098" s="9"/>
      <c r="BM6098" s="9"/>
      <c r="BN6098" s="9"/>
      <c r="BO6098" s="9"/>
      <c r="BP6098" s="9"/>
      <c r="BQ6098" s="9"/>
      <c r="BT6098" s="9"/>
      <c r="BU6098" s="9"/>
      <c r="BX6098" s="9"/>
      <c r="BY6098" s="9"/>
      <c r="CB6098" s="9"/>
      <c r="CC6098" s="9"/>
      <c r="CF6098" s="9"/>
      <c r="CG6098" s="9"/>
      <c r="CJ6098" s="9"/>
      <c r="CK6098" s="9"/>
      <c r="CN6098" s="9"/>
      <c r="CO6098" s="9"/>
      <c r="CP6098" s="9"/>
      <c r="CQ6098" s="9"/>
      <c r="CR6098" s="9"/>
      <c r="CS6098" s="9"/>
      <c r="CT6098" s="9"/>
      <c r="CU6098" s="9"/>
      <c r="CV6098" s="9"/>
      <c r="CW6098" s="9"/>
      <c r="CX6098" s="9"/>
      <c r="CY6098" s="9"/>
      <c r="CZ6098" s="9"/>
      <c r="DA6098" s="9"/>
      <c r="DB6098" s="9"/>
      <c r="DC6098" s="9"/>
      <c r="DD6098" s="9"/>
      <c r="DE6098" s="9"/>
      <c r="DF6098" s="9"/>
      <c r="DG6098" s="9"/>
      <c r="DH6098" s="9"/>
      <c r="DI6098" s="9"/>
      <c r="DJ6098" s="9"/>
      <c r="DK6098" s="9"/>
      <c r="DL6098" s="9"/>
      <c r="DM6098" s="9"/>
      <c r="DN6098" s="9"/>
      <c r="DO6098" s="9"/>
      <c r="DP6098" s="9"/>
      <c r="DQ6098" s="9"/>
      <c r="DR6098" s="9"/>
      <c r="DS6098" s="9"/>
      <c r="DT6098" s="9"/>
      <c r="DU6098" s="9"/>
      <c r="DV6098" s="9"/>
      <c r="DW6098" s="9"/>
      <c r="DX6098" s="9"/>
      <c r="DY6098" s="9"/>
      <c r="DZ6098" s="9"/>
      <c r="EA6098" s="9"/>
    </row>
    <row r="6099" spans="2:131" ht="19.5" customHeight="1" x14ac:dyDescent="0.25">
      <c r="B6099" s="9"/>
      <c r="D6099" s="9"/>
      <c r="G6099" s="9"/>
      <c r="R6099" s="9"/>
      <c r="S6099" s="9"/>
      <c r="T6099" s="9"/>
      <c r="U6099" s="9"/>
      <c r="V6099" s="9"/>
      <c r="W6099" s="9"/>
      <c r="X6099" s="9"/>
      <c r="Y6099" s="9"/>
      <c r="Z6099" s="9"/>
      <c r="AA6099" s="9"/>
      <c r="AB6099" s="9"/>
      <c r="AC6099" s="9"/>
      <c r="AD6099" s="9"/>
      <c r="AE6099" s="9"/>
      <c r="AF6099" s="55"/>
      <c r="AG6099" s="55"/>
      <c r="AH6099" s="9"/>
      <c r="AI6099" s="9"/>
      <c r="AJ6099" s="9"/>
      <c r="AK6099" s="9"/>
      <c r="AL6099" s="9"/>
      <c r="AM6099" s="9"/>
      <c r="AN6099" s="9"/>
      <c r="AO6099" s="9"/>
      <c r="AP6099" s="9"/>
      <c r="AQ6099" s="9"/>
      <c r="AR6099" s="9"/>
      <c r="AS6099" s="9"/>
      <c r="AT6099" s="9"/>
      <c r="AU6099" s="9"/>
      <c r="AV6099" s="9"/>
      <c r="AW6099" s="9"/>
      <c r="AX6099" s="9"/>
      <c r="AY6099" s="9"/>
      <c r="AZ6099" s="9"/>
      <c r="BA6099" s="9"/>
      <c r="BB6099" s="9"/>
      <c r="BC6099" s="9"/>
      <c r="BD6099" s="9"/>
      <c r="BE6099" s="9"/>
      <c r="BF6099" s="9"/>
      <c r="BG6099" s="9"/>
      <c r="BH6099" s="9"/>
      <c r="BI6099" s="9"/>
      <c r="BJ6099" s="9"/>
      <c r="BK6099" s="9"/>
      <c r="BL6099" s="9"/>
      <c r="BM6099" s="9"/>
      <c r="BN6099" s="9"/>
      <c r="BO6099" s="9"/>
      <c r="BP6099" s="9"/>
      <c r="BQ6099" s="9"/>
      <c r="BT6099" s="9"/>
      <c r="BU6099" s="9"/>
      <c r="BX6099" s="9"/>
      <c r="BY6099" s="9"/>
      <c r="CB6099" s="9"/>
      <c r="CC6099" s="9"/>
      <c r="CF6099" s="9"/>
      <c r="CG6099" s="9"/>
      <c r="CJ6099" s="9"/>
      <c r="CK6099" s="9"/>
      <c r="CN6099" s="9"/>
      <c r="CO6099" s="9"/>
      <c r="CP6099" s="9"/>
      <c r="CQ6099" s="9"/>
      <c r="CR6099" s="9"/>
      <c r="CS6099" s="9"/>
      <c r="CT6099" s="9"/>
      <c r="CU6099" s="9"/>
      <c r="CV6099" s="9"/>
      <c r="CW6099" s="9"/>
      <c r="CX6099" s="9"/>
      <c r="CY6099" s="9"/>
      <c r="CZ6099" s="9"/>
      <c r="DA6099" s="9"/>
      <c r="DB6099" s="9"/>
      <c r="DC6099" s="9"/>
      <c r="DD6099" s="9"/>
      <c r="DE6099" s="9"/>
      <c r="DF6099" s="9"/>
      <c r="DG6099" s="9"/>
      <c r="DH6099" s="9"/>
      <c r="DI6099" s="9"/>
      <c r="DJ6099" s="9"/>
      <c r="DK6099" s="9"/>
      <c r="DL6099" s="9"/>
      <c r="DM6099" s="9"/>
      <c r="DN6099" s="9"/>
      <c r="DO6099" s="9"/>
      <c r="DP6099" s="9"/>
      <c r="DQ6099" s="9"/>
      <c r="DR6099" s="9"/>
      <c r="DS6099" s="9"/>
      <c r="DT6099" s="9"/>
      <c r="DU6099" s="9"/>
      <c r="DV6099" s="9"/>
      <c r="DW6099" s="9"/>
      <c r="DX6099" s="9"/>
      <c r="DY6099" s="9"/>
      <c r="DZ6099" s="9"/>
      <c r="EA6099" s="9"/>
    </row>
    <row r="6100" spans="2:131" ht="19.5" customHeight="1" x14ac:dyDescent="0.25">
      <c r="B6100" s="9"/>
      <c r="D6100" s="9"/>
      <c r="G6100" s="9"/>
      <c r="R6100" s="9"/>
      <c r="S6100" s="9"/>
      <c r="T6100" s="9"/>
      <c r="U6100" s="9"/>
      <c r="V6100" s="9"/>
      <c r="W6100" s="9"/>
      <c r="X6100" s="9"/>
      <c r="Y6100" s="9"/>
      <c r="Z6100" s="9"/>
      <c r="AA6100" s="9"/>
      <c r="AB6100" s="9"/>
      <c r="AC6100" s="9"/>
      <c r="AD6100" s="9"/>
      <c r="AE6100" s="9"/>
      <c r="AF6100" s="55"/>
      <c r="AG6100" s="55"/>
      <c r="AH6100" s="9"/>
      <c r="AI6100" s="9"/>
      <c r="AJ6100" s="9"/>
      <c r="AK6100" s="9"/>
      <c r="AL6100" s="9"/>
      <c r="AM6100" s="9"/>
      <c r="AN6100" s="9"/>
      <c r="AO6100" s="9"/>
      <c r="AP6100" s="9"/>
      <c r="AQ6100" s="9"/>
      <c r="AR6100" s="9"/>
      <c r="AS6100" s="9"/>
      <c r="AT6100" s="9"/>
      <c r="AU6100" s="9"/>
      <c r="AV6100" s="9"/>
      <c r="AW6100" s="9"/>
      <c r="AX6100" s="9"/>
      <c r="AY6100" s="9"/>
      <c r="AZ6100" s="9"/>
      <c r="BA6100" s="9"/>
      <c r="BB6100" s="9"/>
      <c r="BC6100" s="9"/>
      <c r="BD6100" s="9"/>
      <c r="BE6100" s="9"/>
      <c r="BF6100" s="9"/>
      <c r="BG6100" s="9"/>
      <c r="BH6100" s="9"/>
      <c r="BI6100" s="9"/>
      <c r="BJ6100" s="9"/>
      <c r="BK6100" s="9"/>
      <c r="BL6100" s="9"/>
      <c r="BM6100" s="9"/>
      <c r="BN6100" s="9"/>
      <c r="BO6100" s="9"/>
      <c r="BP6100" s="9"/>
      <c r="BQ6100" s="9"/>
      <c r="BT6100" s="9"/>
      <c r="BU6100" s="9"/>
      <c r="BX6100" s="9"/>
      <c r="BY6100" s="9"/>
      <c r="CB6100" s="9"/>
      <c r="CC6100" s="9"/>
      <c r="CF6100" s="9"/>
      <c r="CG6100" s="9"/>
      <c r="CJ6100" s="9"/>
      <c r="CK6100" s="9"/>
      <c r="CN6100" s="9"/>
      <c r="CO6100" s="9"/>
      <c r="CP6100" s="9"/>
      <c r="CQ6100" s="9"/>
      <c r="CR6100" s="9"/>
      <c r="CS6100" s="9"/>
      <c r="CT6100" s="9"/>
      <c r="CU6100" s="9"/>
      <c r="CV6100" s="9"/>
      <c r="CW6100" s="9"/>
      <c r="CX6100" s="9"/>
      <c r="CY6100" s="9"/>
      <c r="CZ6100" s="9"/>
      <c r="DA6100" s="9"/>
      <c r="DB6100" s="9"/>
      <c r="DC6100" s="9"/>
      <c r="DD6100" s="9"/>
      <c r="DE6100" s="9"/>
      <c r="DF6100" s="9"/>
      <c r="DG6100" s="9"/>
      <c r="DH6100" s="9"/>
      <c r="DI6100" s="9"/>
      <c r="DJ6100" s="9"/>
      <c r="DK6100" s="9"/>
      <c r="DL6100" s="9"/>
      <c r="DM6100" s="9"/>
      <c r="DN6100" s="9"/>
      <c r="DO6100" s="9"/>
      <c r="DP6100" s="9"/>
      <c r="DQ6100" s="9"/>
      <c r="DR6100" s="9"/>
      <c r="DS6100" s="9"/>
      <c r="DT6100" s="9"/>
      <c r="DU6100" s="9"/>
      <c r="DV6100" s="9"/>
      <c r="DW6100" s="9"/>
      <c r="DX6100" s="9"/>
      <c r="DY6100" s="9"/>
      <c r="DZ6100" s="9"/>
      <c r="EA6100" s="9"/>
    </row>
    <row r="6101" spans="2:131" ht="19.5" customHeight="1" x14ac:dyDescent="0.25">
      <c r="B6101" s="9"/>
      <c r="D6101" s="9"/>
      <c r="G6101" s="9"/>
      <c r="R6101" s="9"/>
      <c r="S6101" s="9"/>
      <c r="T6101" s="9"/>
      <c r="U6101" s="9"/>
      <c r="V6101" s="9"/>
      <c r="W6101" s="9"/>
      <c r="X6101" s="9"/>
      <c r="Y6101" s="9"/>
      <c r="Z6101" s="9"/>
      <c r="AA6101" s="9"/>
      <c r="AB6101" s="9"/>
      <c r="AC6101" s="9"/>
      <c r="AD6101" s="9"/>
      <c r="AE6101" s="9"/>
      <c r="AF6101" s="55"/>
      <c r="AG6101" s="55"/>
      <c r="AH6101" s="9"/>
      <c r="AI6101" s="9"/>
      <c r="AJ6101" s="9"/>
      <c r="AK6101" s="9"/>
      <c r="AL6101" s="9"/>
      <c r="AM6101" s="9"/>
      <c r="AN6101" s="9"/>
      <c r="AO6101" s="9"/>
      <c r="AP6101" s="9"/>
      <c r="AQ6101" s="9"/>
      <c r="AR6101" s="9"/>
      <c r="AS6101" s="9"/>
      <c r="AT6101" s="9"/>
      <c r="AU6101" s="9"/>
      <c r="AV6101" s="9"/>
      <c r="AW6101" s="9"/>
      <c r="AX6101" s="9"/>
      <c r="AY6101" s="9"/>
      <c r="AZ6101" s="9"/>
      <c r="BA6101" s="9"/>
      <c r="BB6101" s="9"/>
      <c r="BC6101" s="9"/>
      <c r="BD6101" s="9"/>
      <c r="BE6101" s="9"/>
      <c r="BF6101" s="9"/>
      <c r="BG6101" s="9"/>
      <c r="BH6101" s="9"/>
      <c r="BI6101" s="9"/>
      <c r="BJ6101" s="9"/>
      <c r="BK6101" s="9"/>
      <c r="BL6101" s="9"/>
      <c r="BM6101" s="9"/>
      <c r="BN6101" s="9"/>
      <c r="BO6101" s="9"/>
      <c r="BP6101" s="9"/>
      <c r="BQ6101" s="9"/>
      <c r="BT6101" s="9"/>
      <c r="BU6101" s="9"/>
      <c r="BX6101" s="9"/>
      <c r="BY6101" s="9"/>
      <c r="CB6101" s="9"/>
      <c r="CC6101" s="9"/>
      <c r="CF6101" s="9"/>
      <c r="CG6101" s="9"/>
      <c r="CJ6101" s="9"/>
      <c r="CK6101" s="9"/>
      <c r="CN6101" s="9"/>
      <c r="CO6101" s="9"/>
      <c r="CP6101" s="9"/>
      <c r="CQ6101" s="9"/>
      <c r="CR6101" s="9"/>
      <c r="CS6101" s="9"/>
      <c r="CT6101" s="9"/>
      <c r="CU6101" s="9"/>
      <c r="CV6101" s="9"/>
      <c r="CW6101" s="9"/>
      <c r="CX6101" s="9"/>
      <c r="CY6101" s="9"/>
      <c r="CZ6101" s="9"/>
      <c r="DA6101" s="9"/>
      <c r="DB6101" s="9"/>
      <c r="DC6101" s="9"/>
      <c r="DD6101" s="9"/>
      <c r="DE6101" s="9"/>
      <c r="DF6101" s="9"/>
      <c r="DG6101" s="9"/>
      <c r="DH6101" s="9"/>
      <c r="DI6101" s="9"/>
      <c r="DJ6101" s="9"/>
      <c r="DK6101" s="9"/>
      <c r="DL6101" s="9"/>
      <c r="DM6101" s="9"/>
      <c r="DN6101" s="9"/>
      <c r="DO6101" s="9"/>
      <c r="DP6101" s="9"/>
      <c r="DQ6101" s="9"/>
      <c r="DR6101" s="9"/>
      <c r="DS6101" s="9"/>
      <c r="DT6101" s="9"/>
      <c r="DU6101" s="9"/>
      <c r="DV6101" s="9"/>
      <c r="DW6101" s="9"/>
      <c r="DX6101" s="9"/>
      <c r="DY6101" s="9"/>
      <c r="DZ6101" s="9"/>
      <c r="EA6101" s="9"/>
    </row>
    <row r="6102" spans="2:131" ht="19.5" customHeight="1" x14ac:dyDescent="0.25">
      <c r="B6102" s="9"/>
      <c r="D6102" s="9"/>
      <c r="G6102" s="9"/>
      <c r="R6102" s="9"/>
      <c r="S6102" s="9"/>
      <c r="T6102" s="9"/>
      <c r="U6102" s="9"/>
      <c r="V6102" s="9"/>
      <c r="W6102" s="9"/>
      <c r="X6102" s="9"/>
      <c r="Y6102" s="9"/>
      <c r="Z6102" s="9"/>
      <c r="AA6102" s="9"/>
      <c r="AB6102" s="9"/>
      <c r="AC6102" s="9"/>
      <c r="AD6102" s="9"/>
      <c r="AE6102" s="9"/>
      <c r="AF6102" s="55"/>
      <c r="AG6102" s="55"/>
      <c r="AH6102" s="9"/>
      <c r="AI6102" s="9"/>
      <c r="AJ6102" s="9"/>
      <c r="AK6102" s="9"/>
      <c r="AL6102" s="9"/>
      <c r="AM6102" s="9"/>
      <c r="AN6102" s="9"/>
      <c r="AO6102" s="9"/>
      <c r="AP6102" s="9"/>
      <c r="AQ6102" s="9"/>
      <c r="AR6102" s="9"/>
      <c r="AS6102" s="9"/>
      <c r="AT6102" s="9"/>
      <c r="AU6102" s="9"/>
      <c r="AV6102" s="9"/>
      <c r="AW6102" s="9"/>
      <c r="AX6102" s="9"/>
      <c r="AY6102" s="9"/>
      <c r="AZ6102" s="9"/>
      <c r="BA6102" s="9"/>
      <c r="BB6102" s="9"/>
      <c r="BC6102" s="9"/>
      <c r="BD6102" s="9"/>
      <c r="BE6102" s="9"/>
      <c r="BF6102" s="9"/>
      <c r="BG6102" s="9"/>
      <c r="BH6102" s="9"/>
      <c r="BI6102" s="9"/>
      <c r="BJ6102" s="9"/>
      <c r="BK6102" s="9"/>
      <c r="BL6102" s="9"/>
      <c r="BM6102" s="9"/>
      <c r="BN6102" s="9"/>
      <c r="BO6102" s="9"/>
      <c r="BP6102" s="9"/>
      <c r="BQ6102" s="9"/>
      <c r="BT6102" s="9"/>
      <c r="BU6102" s="9"/>
      <c r="BX6102" s="9"/>
      <c r="BY6102" s="9"/>
      <c r="CB6102" s="9"/>
      <c r="CC6102" s="9"/>
      <c r="CF6102" s="9"/>
      <c r="CG6102" s="9"/>
      <c r="CJ6102" s="9"/>
      <c r="CK6102" s="9"/>
      <c r="CN6102" s="9"/>
      <c r="CO6102" s="9"/>
      <c r="CP6102" s="9"/>
      <c r="CQ6102" s="9"/>
      <c r="CR6102" s="9"/>
      <c r="CS6102" s="9"/>
      <c r="CT6102" s="9"/>
      <c r="CU6102" s="9"/>
      <c r="CV6102" s="9"/>
      <c r="CW6102" s="9"/>
      <c r="CX6102" s="9"/>
      <c r="CY6102" s="9"/>
      <c r="CZ6102" s="9"/>
      <c r="DA6102" s="9"/>
      <c r="DB6102" s="9"/>
      <c r="DC6102" s="9"/>
      <c r="DD6102" s="9"/>
      <c r="DE6102" s="9"/>
      <c r="DF6102" s="9"/>
      <c r="DG6102" s="9"/>
      <c r="DH6102" s="9"/>
      <c r="DI6102" s="9"/>
      <c r="DJ6102" s="9"/>
      <c r="DK6102" s="9"/>
      <c r="DL6102" s="9"/>
      <c r="DM6102" s="9"/>
      <c r="DN6102" s="9"/>
      <c r="DO6102" s="9"/>
      <c r="DP6102" s="9"/>
      <c r="DQ6102" s="9"/>
      <c r="DR6102" s="9"/>
      <c r="DS6102" s="9"/>
      <c r="DT6102" s="9"/>
      <c r="DU6102" s="9"/>
      <c r="DV6102" s="9"/>
      <c r="DW6102" s="9"/>
      <c r="DX6102" s="9"/>
      <c r="DY6102" s="9"/>
      <c r="DZ6102" s="9"/>
      <c r="EA6102" s="9"/>
    </row>
    <row r="6103" spans="2:131" ht="19.5" customHeight="1" x14ac:dyDescent="0.25">
      <c r="B6103" s="9"/>
      <c r="D6103" s="9"/>
      <c r="G6103" s="9"/>
      <c r="R6103" s="9"/>
      <c r="S6103" s="9"/>
      <c r="T6103" s="9"/>
      <c r="U6103" s="9"/>
      <c r="V6103" s="9"/>
      <c r="W6103" s="9"/>
      <c r="X6103" s="9"/>
      <c r="Y6103" s="9"/>
      <c r="Z6103" s="9"/>
      <c r="AA6103" s="9"/>
      <c r="AB6103" s="9"/>
      <c r="AC6103" s="9"/>
      <c r="AD6103" s="9"/>
      <c r="AE6103" s="9"/>
      <c r="AF6103" s="55"/>
      <c r="AG6103" s="55"/>
      <c r="AH6103" s="9"/>
      <c r="AI6103" s="9"/>
      <c r="AJ6103" s="9"/>
      <c r="AK6103" s="9"/>
      <c r="AL6103" s="9"/>
      <c r="AM6103" s="9"/>
      <c r="AN6103" s="9"/>
      <c r="AO6103" s="9"/>
      <c r="AP6103" s="9"/>
      <c r="AQ6103" s="9"/>
      <c r="AR6103" s="9"/>
      <c r="AS6103" s="9"/>
      <c r="AT6103" s="9"/>
      <c r="AU6103" s="9"/>
      <c r="AV6103" s="9"/>
      <c r="AW6103" s="9"/>
      <c r="AX6103" s="9"/>
      <c r="AY6103" s="9"/>
      <c r="AZ6103" s="9"/>
      <c r="BA6103" s="9"/>
      <c r="BB6103" s="9"/>
      <c r="BC6103" s="9"/>
      <c r="BD6103" s="9"/>
      <c r="BE6103" s="9"/>
      <c r="BF6103" s="9"/>
      <c r="BG6103" s="9"/>
      <c r="BH6103" s="9"/>
      <c r="BI6103" s="9"/>
      <c r="BJ6103" s="9"/>
      <c r="BK6103" s="9"/>
      <c r="BL6103" s="9"/>
      <c r="BM6103" s="9"/>
      <c r="BN6103" s="9"/>
      <c r="BO6103" s="9"/>
      <c r="BP6103" s="9"/>
      <c r="BQ6103" s="9"/>
      <c r="BT6103" s="9"/>
      <c r="BU6103" s="9"/>
      <c r="BX6103" s="9"/>
      <c r="BY6103" s="9"/>
      <c r="CB6103" s="9"/>
      <c r="CC6103" s="9"/>
      <c r="CF6103" s="9"/>
      <c r="CG6103" s="9"/>
      <c r="CJ6103" s="9"/>
      <c r="CK6103" s="9"/>
      <c r="CN6103" s="9"/>
      <c r="CO6103" s="9"/>
      <c r="CP6103" s="9"/>
      <c r="CQ6103" s="9"/>
      <c r="CR6103" s="9"/>
      <c r="CS6103" s="9"/>
      <c r="CT6103" s="9"/>
      <c r="CU6103" s="9"/>
      <c r="CV6103" s="9"/>
      <c r="CW6103" s="9"/>
      <c r="CX6103" s="9"/>
      <c r="CY6103" s="9"/>
      <c r="CZ6103" s="9"/>
      <c r="DA6103" s="9"/>
      <c r="DB6103" s="9"/>
      <c r="DC6103" s="9"/>
      <c r="DD6103" s="9"/>
      <c r="DE6103" s="9"/>
      <c r="DF6103" s="9"/>
      <c r="DG6103" s="9"/>
      <c r="DH6103" s="9"/>
      <c r="DI6103" s="9"/>
      <c r="DJ6103" s="9"/>
      <c r="DK6103" s="9"/>
      <c r="DL6103" s="9"/>
      <c r="DM6103" s="9"/>
      <c r="DN6103" s="9"/>
      <c r="DO6103" s="9"/>
      <c r="DP6103" s="9"/>
      <c r="DQ6103" s="9"/>
      <c r="DR6103" s="9"/>
      <c r="DS6103" s="9"/>
      <c r="DT6103" s="9"/>
      <c r="DU6103" s="9"/>
      <c r="DV6103" s="9"/>
      <c r="DW6103" s="9"/>
      <c r="DX6103" s="9"/>
      <c r="DY6103" s="9"/>
      <c r="DZ6103" s="9"/>
      <c r="EA6103" s="9"/>
    </row>
    <row r="6104" spans="2:131" ht="19.5" customHeight="1" x14ac:dyDescent="0.25">
      <c r="B6104" s="9"/>
      <c r="D6104" s="9"/>
      <c r="G6104" s="9"/>
      <c r="R6104" s="9"/>
      <c r="S6104" s="9"/>
      <c r="T6104" s="9"/>
      <c r="U6104" s="9"/>
      <c r="V6104" s="9"/>
      <c r="W6104" s="9"/>
      <c r="X6104" s="9"/>
      <c r="Y6104" s="9"/>
      <c r="Z6104" s="9"/>
      <c r="AA6104" s="9"/>
      <c r="AB6104" s="9"/>
      <c r="AC6104" s="9"/>
      <c r="AD6104" s="9"/>
      <c r="AE6104" s="9"/>
      <c r="AF6104" s="55"/>
      <c r="AG6104" s="55"/>
      <c r="AH6104" s="9"/>
      <c r="AI6104" s="9"/>
      <c r="AJ6104" s="9"/>
      <c r="AK6104" s="9"/>
      <c r="AL6104" s="9"/>
      <c r="AM6104" s="9"/>
      <c r="AN6104" s="9"/>
      <c r="AO6104" s="9"/>
      <c r="AP6104" s="9"/>
      <c r="AQ6104" s="9"/>
      <c r="AR6104" s="9"/>
      <c r="AS6104" s="9"/>
      <c r="AT6104" s="9"/>
      <c r="AU6104" s="9"/>
      <c r="AV6104" s="9"/>
      <c r="AW6104" s="9"/>
      <c r="AX6104" s="9"/>
      <c r="AY6104" s="9"/>
      <c r="AZ6104" s="9"/>
      <c r="BA6104" s="9"/>
      <c r="BB6104" s="9"/>
      <c r="BC6104" s="9"/>
      <c r="BD6104" s="9"/>
      <c r="BE6104" s="9"/>
      <c r="BF6104" s="9"/>
      <c r="BG6104" s="9"/>
      <c r="BH6104" s="9"/>
      <c r="BI6104" s="9"/>
      <c r="BJ6104" s="9"/>
      <c r="BK6104" s="9"/>
      <c r="BL6104" s="9"/>
      <c r="BM6104" s="9"/>
      <c r="BN6104" s="9"/>
      <c r="BO6104" s="9"/>
      <c r="BP6104" s="9"/>
      <c r="BQ6104" s="9"/>
      <c r="BT6104" s="9"/>
      <c r="BU6104" s="9"/>
      <c r="BX6104" s="9"/>
      <c r="BY6104" s="9"/>
      <c r="CB6104" s="9"/>
      <c r="CC6104" s="9"/>
      <c r="CF6104" s="9"/>
      <c r="CG6104" s="9"/>
      <c r="CJ6104" s="9"/>
      <c r="CK6104" s="9"/>
      <c r="CN6104" s="9"/>
      <c r="CO6104" s="9"/>
      <c r="CP6104" s="9"/>
      <c r="CQ6104" s="9"/>
      <c r="CR6104" s="9"/>
      <c r="CS6104" s="9"/>
      <c r="CT6104" s="9"/>
      <c r="CU6104" s="9"/>
      <c r="CV6104" s="9"/>
      <c r="CW6104" s="9"/>
      <c r="CX6104" s="9"/>
      <c r="CY6104" s="9"/>
      <c r="CZ6104" s="9"/>
      <c r="DA6104" s="9"/>
      <c r="DB6104" s="9"/>
      <c r="DC6104" s="9"/>
      <c r="DD6104" s="9"/>
      <c r="DE6104" s="9"/>
      <c r="DF6104" s="9"/>
      <c r="DG6104" s="9"/>
      <c r="DH6104" s="9"/>
      <c r="DI6104" s="9"/>
      <c r="DJ6104" s="9"/>
      <c r="DK6104" s="9"/>
      <c r="DL6104" s="9"/>
      <c r="DM6104" s="9"/>
      <c r="DN6104" s="9"/>
      <c r="DO6104" s="9"/>
      <c r="DP6104" s="9"/>
      <c r="DQ6104" s="9"/>
      <c r="DR6104" s="9"/>
      <c r="DS6104" s="9"/>
      <c r="DT6104" s="9"/>
      <c r="DU6104" s="9"/>
      <c r="DV6104" s="9"/>
      <c r="DW6104" s="9"/>
      <c r="DX6104" s="9"/>
      <c r="DY6104" s="9"/>
      <c r="DZ6104" s="9"/>
      <c r="EA6104" s="9"/>
    </row>
    <row r="6105" spans="2:131" ht="19.5" customHeight="1" x14ac:dyDescent="0.25">
      <c r="B6105" s="9"/>
      <c r="D6105" s="9"/>
      <c r="G6105" s="9"/>
      <c r="R6105" s="9"/>
      <c r="S6105" s="9"/>
      <c r="T6105" s="9"/>
      <c r="U6105" s="9"/>
      <c r="V6105" s="9"/>
      <c r="W6105" s="9"/>
      <c r="X6105" s="9"/>
      <c r="Y6105" s="9"/>
      <c r="Z6105" s="9"/>
      <c r="AA6105" s="9"/>
      <c r="AB6105" s="9"/>
      <c r="AC6105" s="9"/>
      <c r="AD6105" s="9"/>
      <c r="AE6105" s="9"/>
      <c r="AF6105" s="55"/>
      <c r="AG6105" s="55"/>
      <c r="AH6105" s="9"/>
      <c r="AI6105" s="9"/>
      <c r="AJ6105" s="9"/>
      <c r="AK6105" s="9"/>
      <c r="AL6105" s="9"/>
      <c r="AM6105" s="9"/>
      <c r="AN6105" s="9"/>
      <c r="AO6105" s="9"/>
      <c r="AP6105" s="9"/>
      <c r="AQ6105" s="9"/>
      <c r="AR6105" s="9"/>
      <c r="AS6105" s="9"/>
      <c r="AT6105" s="9"/>
      <c r="AU6105" s="9"/>
      <c r="AV6105" s="9"/>
      <c r="AW6105" s="9"/>
      <c r="AX6105" s="9"/>
      <c r="AY6105" s="9"/>
      <c r="AZ6105" s="9"/>
      <c r="BA6105" s="9"/>
      <c r="BB6105" s="9"/>
      <c r="BC6105" s="9"/>
      <c r="BD6105" s="9"/>
      <c r="BE6105" s="9"/>
      <c r="BF6105" s="9"/>
      <c r="BG6105" s="9"/>
      <c r="BH6105" s="9"/>
      <c r="BI6105" s="9"/>
      <c r="BJ6105" s="9"/>
      <c r="BK6105" s="9"/>
      <c r="BL6105" s="9"/>
      <c r="BM6105" s="9"/>
      <c r="BN6105" s="9"/>
      <c r="BO6105" s="9"/>
      <c r="BP6105" s="9"/>
      <c r="BQ6105" s="9"/>
      <c r="BT6105" s="9"/>
      <c r="BU6105" s="9"/>
      <c r="BX6105" s="9"/>
      <c r="BY6105" s="9"/>
      <c r="CB6105" s="9"/>
      <c r="CC6105" s="9"/>
      <c r="CF6105" s="9"/>
      <c r="CG6105" s="9"/>
      <c r="CJ6105" s="9"/>
      <c r="CK6105" s="9"/>
      <c r="CN6105" s="9"/>
      <c r="CO6105" s="9"/>
      <c r="CP6105" s="9"/>
      <c r="CQ6105" s="9"/>
      <c r="CR6105" s="9"/>
      <c r="CS6105" s="9"/>
      <c r="CT6105" s="9"/>
      <c r="CU6105" s="9"/>
      <c r="CV6105" s="9"/>
      <c r="CW6105" s="9"/>
      <c r="CX6105" s="9"/>
      <c r="CY6105" s="9"/>
      <c r="CZ6105" s="9"/>
      <c r="DA6105" s="9"/>
      <c r="DB6105" s="9"/>
      <c r="DC6105" s="9"/>
      <c r="DD6105" s="9"/>
      <c r="DE6105" s="9"/>
      <c r="DF6105" s="9"/>
      <c r="DG6105" s="9"/>
      <c r="DH6105" s="9"/>
      <c r="DI6105" s="9"/>
      <c r="DJ6105" s="9"/>
      <c r="DK6105" s="9"/>
      <c r="DL6105" s="9"/>
      <c r="DM6105" s="9"/>
      <c r="DN6105" s="9"/>
      <c r="DO6105" s="9"/>
      <c r="DP6105" s="9"/>
      <c r="DQ6105" s="9"/>
      <c r="DR6105" s="9"/>
      <c r="DS6105" s="9"/>
      <c r="DT6105" s="9"/>
      <c r="DU6105" s="9"/>
      <c r="DV6105" s="9"/>
      <c r="DW6105" s="9"/>
      <c r="DX6105" s="9"/>
      <c r="DY6105" s="9"/>
      <c r="DZ6105" s="9"/>
      <c r="EA6105" s="9"/>
    </row>
    <row r="6106" spans="2:131" ht="19.5" customHeight="1" x14ac:dyDescent="0.25">
      <c r="B6106" s="9"/>
      <c r="D6106" s="9"/>
      <c r="G6106" s="9"/>
      <c r="R6106" s="9"/>
      <c r="S6106" s="9"/>
      <c r="T6106" s="9"/>
      <c r="U6106" s="9"/>
      <c r="V6106" s="9"/>
      <c r="W6106" s="9"/>
      <c r="X6106" s="9"/>
      <c r="Y6106" s="9"/>
      <c r="Z6106" s="9"/>
      <c r="AA6106" s="9"/>
      <c r="AB6106" s="9"/>
      <c r="AC6106" s="9"/>
      <c r="AD6106" s="9"/>
      <c r="AE6106" s="9"/>
      <c r="AF6106" s="55"/>
      <c r="AG6106" s="55"/>
      <c r="AH6106" s="9"/>
      <c r="AI6106" s="9"/>
      <c r="AJ6106" s="9"/>
      <c r="AK6106" s="9"/>
      <c r="AL6106" s="9"/>
      <c r="AM6106" s="9"/>
      <c r="AN6106" s="9"/>
      <c r="AO6106" s="9"/>
      <c r="AP6106" s="9"/>
      <c r="AQ6106" s="9"/>
      <c r="AR6106" s="9"/>
      <c r="AS6106" s="9"/>
      <c r="AT6106" s="9"/>
      <c r="AU6106" s="9"/>
      <c r="AV6106" s="9"/>
      <c r="AW6106" s="9"/>
      <c r="AX6106" s="9"/>
      <c r="AY6106" s="9"/>
      <c r="AZ6106" s="9"/>
      <c r="BA6106" s="9"/>
      <c r="BB6106" s="9"/>
      <c r="BC6106" s="9"/>
      <c r="BD6106" s="9"/>
      <c r="BE6106" s="9"/>
      <c r="BF6106" s="9"/>
      <c r="BG6106" s="9"/>
      <c r="BH6106" s="9"/>
      <c r="BI6106" s="9"/>
      <c r="BJ6106" s="9"/>
      <c r="BK6106" s="9"/>
      <c r="BL6106" s="9"/>
      <c r="BM6106" s="9"/>
      <c r="BN6106" s="9"/>
      <c r="BO6106" s="9"/>
      <c r="BP6106" s="9"/>
      <c r="BQ6106" s="9"/>
      <c r="BT6106" s="9"/>
      <c r="BU6106" s="9"/>
      <c r="BX6106" s="9"/>
      <c r="BY6106" s="9"/>
      <c r="CB6106" s="9"/>
      <c r="CC6106" s="9"/>
      <c r="CF6106" s="9"/>
      <c r="CG6106" s="9"/>
      <c r="CJ6106" s="9"/>
      <c r="CK6106" s="9"/>
      <c r="CN6106" s="9"/>
      <c r="CO6106" s="9"/>
      <c r="CP6106" s="9"/>
      <c r="CQ6106" s="9"/>
      <c r="CR6106" s="9"/>
      <c r="CS6106" s="9"/>
      <c r="CT6106" s="9"/>
      <c r="CU6106" s="9"/>
      <c r="CV6106" s="9"/>
      <c r="CW6106" s="9"/>
      <c r="CX6106" s="9"/>
      <c r="CY6106" s="9"/>
      <c r="CZ6106" s="9"/>
      <c r="DA6106" s="9"/>
      <c r="DB6106" s="9"/>
      <c r="DC6106" s="9"/>
      <c r="DD6106" s="9"/>
      <c r="DE6106" s="9"/>
      <c r="DF6106" s="9"/>
      <c r="DG6106" s="9"/>
      <c r="DH6106" s="9"/>
      <c r="DI6106" s="9"/>
      <c r="DJ6106" s="9"/>
      <c r="DK6106" s="9"/>
      <c r="DL6106" s="9"/>
      <c r="DM6106" s="9"/>
      <c r="DN6106" s="9"/>
      <c r="DO6106" s="9"/>
      <c r="DP6106" s="9"/>
      <c r="DQ6106" s="9"/>
      <c r="DR6106" s="9"/>
      <c r="DS6106" s="9"/>
      <c r="DT6106" s="9"/>
      <c r="DU6106" s="9"/>
      <c r="DV6106" s="9"/>
      <c r="DW6106" s="9"/>
      <c r="DX6106" s="9"/>
      <c r="DY6106" s="9"/>
      <c r="DZ6106" s="9"/>
      <c r="EA6106" s="9"/>
    </row>
    <row r="6107" spans="2:131" ht="19.5" customHeight="1" x14ac:dyDescent="0.25">
      <c r="B6107" s="9"/>
      <c r="D6107" s="9"/>
      <c r="G6107" s="9"/>
      <c r="R6107" s="9"/>
      <c r="S6107" s="9"/>
      <c r="T6107" s="9"/>
      <c r="U6107" s="9"/>
      <c r="V6107" s="9"/>
      <c r="W6107" s="9"/>
      <c r="X6107" s="9"/>
      <c r="Y6107" s="9"/>
      <c r="Z6107" s="9"/>
      <c r="AA6107" s="9"/>
      <c r="AB6107" s="9"/>
      <c r="AC6107" s="9"/>
      <c r="AD6107" s="9"/>
      <c r="AE6107" s="9"/>
      <c r="AF6107" s="55"/>
      <c r="AG6107" s="55"/>
      <c r="AH6107" s="9"/>
      <c r="AI6107" s="9"/>
      <c r="AJ6107" s="9"/>
      <c r="AK6107" s="9"/>
      <c r="AL6107" s="9"/>
      <c r="AM6107" s="9"/>
      <c r="AN6107" s="9"/>
      <c r="AO6107" s="9"/>
      <c r="AP6107" s="9"/>
      <c r="AQ6107" s="9"/>
      <c r="AR6107" s="9"/>
      <c r="AS6107" s="9"/>
      <c r="AT6107" s="9"/>
      <c r="AU6107" s="9"/>
      <c r="AV6107" s="9"/>
      <c r="AW6107" s="9"/>
      <c r="AX6107" s="9"/>
      <c r="AY6107" s="9"/>
      <c r="AZ6107" s="9"/>
      <c r="BA6107" s="9"/>
      <c r="BB6107" s="9"/>
      <c r="BC6107" s="9"/>
      <c r="BD6107" s="9"/>
      <c r="BE6107" s="9"/>
      <c r="BF6107" s="9"/>
      <c r="BG6107" s="9"/>
      <c r="BH6107" s="9"/>
      <c r="BI6107" s="9"/>
      <c r="BJ6107" s="9"/>
      <c r="BK6107" s="9"/>
      <c r="BL6107" s="9"/>
      <c r="BM6107" s="9"/>
      <c r="BN6107" s="9"/>
      <c r="BO6107" s="9"/>
      <c r="BP6107" s="9"/>
      <c r="BQ6107" s="9"/>
      <c r="BT6107" s="9"/>
      <c r="BU6107" s="9"/>
      <c r="BX6107" s="9"/>
      <c r="BY6107" s="9"/>
      <c r="CB6107" s="9"/>
      <c r="CC6107" s="9"/>
      <c r="CF6107" s="9"/>
      <c r="CG6107" s="9"/>
      <c r="CJ6107" s="9"/>
      <c r="CK6107" s="9"/>
      <c r="CN6107" s="9"/>
      <c r="CO6107" s="9"/>
      <c r="CP6107" s="9"/>
      <c r="CQ6107" s="9"/>
      <c r="CR6107" s="9"/>
      <c r="CS6107" s="9"/>
      <c r="CT6107" s="9"/>
      <c r="CU6107" s="9"/>
      <c r="CV6107" s="9"/>
      <c r="CW6107" s="9"/>
      <c r="CX6107" s="9"/>
      <c r="CY6107" s="9"/>
      <c r="CZ6107" s="9"/>
      <c r="DA6107" s="9"/>
      <c r="DB6107" s="9"/>
      <c r="DC6107" s="9"/>
      <c r="DD6107" s="9"/>
      <c r="DE6107" s="9"/>
      <c r="DF6107" s="9"/>
      <c r="DG6107" s="9"/>
      <c r="DH6107" s="9"/>
      <c r="DI6107" s="9"/>
      <c r="DJ6107" s="9"/>
      <c r="DK6107" s="9"/>
      <c r="DL6107" s="9"/>
      <c r="DM6107" s="9"/>
      <c r="DN6107" s="9"/>
      <c r="DO6107" s="9"/>
      <c r="DP6107" s="9"/>
      <c r="DQ6107" s="9"/>
      <c r="DR6107" s="9"/>
      <c r="DS6107" s="9"/>
      <c r="DT6107" s="9"/>
      <c r="DU6107" s="9"/>
      <c r="DV6107" s="9"/>
      <c r="DW6107" s="9"/>
      <c r="DX6107" s="9"/>
      <c r="DY6107" s="9"/>
      <c r="DZ6107" s="9"/>
      <c r="EA6107" s="9"/>
    </row>
    <row r="6108" spans="2:131" ht="19.5" customHeight="1" x14ac:dyDescent="0.25">
      <c r="B6108" s="9"/>
      <c r="D6108" s="9"/>
      <c r="G6108" s="9"/>
      <c r="R6108" s="9"/>
      <c r="S6108" s="9"/>
      <c r="T6108" s="9"/>
      <c r="U6108" s="9"/>
      <c r="V6108" s="9"/>
      <c r="W6108" s="9"/>
      <c r="X6108" s="9"/>
      <c r="Y6108" s="9"/>
      <c r="Z6108" s="9"/>
      <c r="AA6108" s="9"/>
      <c r="AB6108" s="9"/>
      <c r="AC6108" s="9"/>
      <c r="AD6108" s="9"/>
      <c r="AE6108" s="9"/>
      <c r="AF6108" s="55"/>
      <c r="AG6108" s="55"/>
      <c r="AH6108" s="9"/>
      <c r="AI6108" s="9"/>
      <c r="AJ6108" s="9"/>
      <c r="AK6108" s="9"/>
      <c r="AL6108" s="9"/>
      <c r="AM6108" s="9"/>
      <c r="AN6108" s="9"/>
      <c r="AO6108" s="9"/>
      <c r="AP6108" s="9"/>
      <c r="AQ6108" s="9"/>
      <c r="AR6108" s="9"/>
      <c r="AS6108" s="9"/>
      <c r="AT6108" s="9"/>
      <c r="AU6108" s="9"/>
      <c r="AV6108" s="9"/>
      <c r="AW6108" s="9"/>
      <c r="AX6108" s="9"/>
      <c r="AY6108" s="9"/>
      <c r="AZ6108" s="9"/>
      <c r="BA6108" s="9"/>
      <c r="BB6108" s="9"/>
      <c r="BC6108" s="9"/>
      <c r="BD6108" s="9"/>
      <c r="BE6108" s="9"/>
      <c r="BF6108" s="9"/>
      <c r="BG6108" s="9"/>
      <c r="BH6108" s="9"/>
      <c r="BI6108" s="9"/>
      <c r="BJ6108" s="9"/>
      <c r="BK6108" s="9"/>
      <c r="BL6108" s="9"/>
      <c r="BM6108" s="9"/>
      <c r="BN6108" s="9"/>
      <c r="BO6108" s="9"/>
      <c r="BP6108" s="9"/>
      <c r="BQ6108" s="9"/>
      <c r="BT6108" s="9"/>
      <c r="BU6108" s="9"/>
      <c r="BX6108" s="9"/>
      <c r="BY6108" s="9"/>
      <c r="CB6108" s="9"/>
      <c r="CC6108" s="9"/>
      <c r="CF6108" s="9"/>
      <c r="CG6108" s="9"/>
      <c r="CJ6108" s="9"/>
      <c r="CK6108" s="9"/>
      <c r="CN6108" s="9"/>
      <c r="CO6108" s="9"/>
      <c r="CP6108" s="9"/>
      <c r="CQ6108" s="9"/>
      <c r="CR6108" s="9"/>
      <c r="CS6108" s="9"/>
      <c r="CT6108" s="9"/>
      <c r="CU6108" s="9"/>
      <c r="CV6108" s="9"/>
      <c r="CW6108" s="9"/>
      <c r="CX6108" s="9"/>
      <c r="CY6108" s="9"/>
      <c r="CZ6108" s="9"/>
      <c r="DA6108" s="9"/>
      <c r="DB6108" s="9"/>
      <c r="DC6108" s="9"/>
      <c r="DD6108" s="9"/>
      <c r="DE6108" s="9"/>
      <c r="DF6108" s="9"/>
      <c r="DG6108" s="9"/>
      <c r="DH6108" s="9"/>
      <c r="DI6108" s="9"/>
      <c r="DJ6108" s="9"/>
      <c r="DK6108" s="9"/>
      <c r="DL6108" s="9"/>
      <c r="DM6108" s="9"/>
      <c r="DN6108" s="9"/>
      <c r="DO6108" s="9"/>
      <c r="DP6108" s="9"/>
      <c r="DQ6108" s="9"/>
      <c r="DR6108" s="9"/>
      <c r="DS6108" s="9"/>
      <c r="DT6108" s="9"/>
      <c r="DU6108" s="9"/>
      <c r="DV6108" s="9"/>
      <c r="DW6108" s="9"/>
      <c r="DX6108" s="9"/>
      <c r="DY6108" s="9"/>
      <c r="DZ6108" s="9"/>
      <c r="EA6108" s="9"/>
    </row>
    <row r="6109" spans="2:131" ht="19.5" customHeight="1" x14ac:dyDescent="0.25">
      <c r="B6109" s="9"/>
      <c r="D6109" s="9"/>
      <c r="G6109" s="9"/>
      <c r="R6109" s="9"/>
      <c r="S6109" s="9"/>
      <c r="T6109" s="9"/>
      <c r="U6109" s="9"/>
      <c r="V6109" s="9"/>
      <c r="W6109" s="9"/>
      <c r="X6109" s="9"/>
      <c r="Y6109" s="9"/>
      <c r="Z6109" s="9"/>
      <c r="AA6109" s="9"/>
      <c r="AB6109" s="9"/>
      <c r="AC6109" s="9"/>
      <c r="AD6109" s="9"/>
      <c r="AE6109" s="9"/>
      <c r="AF6109" s="55"/>
      <c r="AG6109" s="55"/>
      <c r="AH6109" s="9"/>
      <c r="AI6109" s="9"/>
      <c r="AJ6109" s="9"/>
      <c r="AK6109" s="9"/>
      <c r="AL6109" s="9"/>
      <c r="AM6109" s="9"/>
      <c r="AN6109" s="9"/>
      <c r="AO6109" s="9"/>
      <c r="AP6109" s="9"/>
      <c r="AQ6109" s="9"/>
      <c r="AR6109" s="9"/>
      <c r="AS6109" s="9"/>
      <c r="AT6109" s="9"/>
      <c r="AU6109" s="9"/>
      <c r="AV6109" s="9"/>
      <c r="AW6109" s="9"/>
      <c r="AX6109" s="9"/>
      <c r="AY6109" s="9"/>
      <c r="AZ6109" s="9"/>
      <c r="BA6109" s="9"/>
      <c r="BB6109" s="9"/>
      <c r="BC6109" s="9"/>
      <c r="BD6109" s="9"/>
      <c r="BE6109" s="9"/>
      <c r="BF6109" s="9"/>
      <c r="BG6109" s="9"/>
      <c r="BH6109" s="9"/>
      <c r="BI6109" s="9"/>
      <c r="BJ6109" s="9"/>
      <c r="BK6109" s="9"/>
      <c r="BL6109" s="9"/>
      <c r="BM6109" s="9"/>
      <c r="BN6109" s="9"/>
      <c r="BO6109" s="9"/>
      <c r="BP6109" s="9"/>
      <c r="BQ6109" s="9"/>
      <c r="BT6109" s="9"/>
      <c r="BU6109" s="9"/>
      <c r="BX6109" s="9"/>
      <c r="BY6109" s="9"/>
      <c r="CB6109" s="9"/>
      <c r="CC6109" s="9"/>
      <c r="CF6109" s="9"/>
      <c r="CG6109" s="9"/>
      <c r="CJ6109" s="9"/>
      <c r="CK6109" s="9"/>
      <c r="CN6109" s="9"/>
      <c r="CO6109" s="9"/>
      <c r="CP6109" s="9"/>
      <c r="CQ6109" s="9"/>
      <c r="CR6109" s="9"/>
      <c r="CS6109" s="9"/>
      <c r="CT6109" s="9"/>
      <c r="CU6109" s="9"/>
      <c r="CV6109" s="9"/>
      <c r="CW6109" s="9"/>
      <c r="CX6109" s="9"/>
      <c r="CY6109" s="9"/>
      <c r="CZ6109" s="9"/>
      <c r="DA6109" s="9"/>
      <c r="DB6109" s="9"/>
      <c r="DC6109" s="9"/>
      <c r="DD6109" s="9"/>
      <c r="DE6109" s="9"/>
      <c r="DF6109" s="9"/>
      <c r="DG6109" s="9"/>
      <c r="DH6109" s="9"/>
      <c r="DI6109" s="9"/>
      <c r="DJ6109" s="9"/>
      <c r="DK6109" s="9"/>
      <c r="DL6109" s="9"/>
      <c r="DM6109" s="9"/>
      <c r="DN6109" s="9"/>
      <c r="DO6109" s="9"/>
      <c r="DP6109" s="9"/>
      <c r="DQ6109" s="9"/>
      <c r="DR6109" s="9"/>
      <c r="DS6109" s="9"/>
      <c r="DT6109" s="9"/>
      <c r="DU6109" s="9"/>
      <c r="DV6109" s="9"/>
      <c r="DW6109" s="9"/>
      <c r="DX6109" s="9"/>
      <c r="DY6109" s="9"/>
      <c r="DZ6109" s="9"/>
      <c r="EA6109" s="9"/>
    </row>
    <row r="6110" spans="2:131" ht="19.5" customHeight="1" x14ac:dyDescent="0.25">
      <c r="B6110" s="9"/>
      <c r="D6110" s="9"/>
      <c r="G6110" s="9"/>
      <c r="R6110" s="9"/>
      <c r="S6110" s="9"/>
      <c r="T6110" s="9"/>
      <c r="U6110" s="9"/>
      <c r="V6110" s="9"/>
      <c r="W6110" s="9"/>
      <c r="X6110" s="9"/>
      <c r="Y6110" s="9"/>
      <c r="Z6110" s="9"/>
      <c r="AA6110" s="9"/>
      <c r="AB6110" s="9"/>
      <c r="AC6110" s="9"/>
      <c r="AD6110" s="9"/>
      <c r="AE6110" s="9"/>
      <c r="AF6110" s="55"/>
      <c r="AG6110" s="55"/>
      <c r="AH6110" s="9"/>
      <c r="AI6110" s="9"/>
      <c r="AJ6110" s="9"/>
      <c r="AK6110" s="9"/>
      <c r="AL6110" s="9"/>
      <c r="AM6110" s="9"/>
      <c r="AN6110" s="9"/>
      <c r="AO6110" s="9"/>
      <c r="AP6110" s="9"/>
      <c r="AQ6110" s="9"/>
      <c r="AR6110" s="9"/>
      <c r="AS6110" s="9"/>
      <c r="AT6110" s="9"/>
      <c r="AU6110" s="9"/>
      <c r="AV6110" s="9"/>
      <c r="AW6110" s="9"/>
      <c r="AX6110" s="9"/>
      <c r="AY6110" s="9"/>
      <c r="AZ6110" s="9"/>
      <c r="BA6110" s="9"/>
      <c r="BB6110" s="9"/>
      <c r="BC6110" s="9"/>
      <c r="BD6110" s="9"/>
      <c r="BE6110" s="9"/>
      <c r="BF6110" s="9"/>
      <c r="BG6110" s="9"/>
      <c r="BH6110" s="9"/>
      <c r="BI6110" s="9"/>
      <c r="BJ6110" s="9"/>
      <c r="BK6110" s="9"/>
      <c r="BL6110" s="9"/>
      <c r="BM6110" s="9"/>
      <c r="BN6110" s="9"/>
      <c r="BO6110" s="9"/>
      <c r="BP6110" s="9"/>
      <c r="BQ6110" s="9"/>
      <c r="BT6110" s="9"/>
      <c r="BU6110" s="9"/>
      <c r="BX6110" s="9"/>
      <c r="BY6110" s="9"/>
      <c r="CB6110" s="9"/>
      <c r="CC6110" s="9"/>
      <c r="CF6110" s="9"/>
      <c r="CG6110" s="9"/>
      <c r="CJ6110" s="9"/>
      <c r="CK6110" s="9"/>
      <c r="CN6110" s="9"/>
      <c r="CO6110" s="9"/>
      <c r="CP6110" s="9"/>
      <c r="CQ6110" s="9"/>
      <c r="CR6110" s="9"/>
      <c r="CS6110" s="9"/>
      <c r="CT6110" s="9"/>
      <c r="CU6110" s="9"/>
      <c r="CV6110" s="9"/>
      <c r="CW6110" s="9"/>
      <c r="CX6110" s="9"/>
      <c r="CY6110" s="9"/>
      <c r="CZ6110" s="9"/>
      <c r="DA6110" s="9"/>
      <c r="DB6110" s="9"/>
      <c r="DC6110" s="9"/>
      <c r="DD6110" s="9"/>
      <c r="DE6110" s="9"/>
      <c r="DF6110" s="9"/>
      <c r="DG6110" s="9"/>
      <c r="DH6110" s="9"/>
      <c r="DI6110" s="9"/>
      <c r="DJ6110" s="9"/>
      <c r="DK6110" s="9"/>
      <c r="DL6110" s="9"/>
      <c r="DM6110" s="9"/>
      <c r="DN6110" s="9"/>
      <c r="DO6110" s="9"/>
      <c r="DP6110" s="9"/>
      <c r="DQ6110" s="9"/>
      <c r="DR6110" s="9"/>
      <c r="DS6110" s="9"/>
      <c r="DT6110" s="9"/>
      <c r="DU6110" s="9"/>
      <c r="DV6110" s="9"/>
      <c r="DW6110" s="9"/>
      <c r="DX6110" s="9"/>
      <c r="DY6110" s="9"/>
      <c r="DZ6110" s="9"/>
      <c r="EA6110" s="9"/>
    </row>
    <row r="6111" spans="2:131" ht="19.5" customHeight="1" x14ac:dyDescent="0.25">
      <c r="B6111" s="9"/>
      <c r="D6111" s="9"/>
      <c r="G6111" s="9"/>
      <c r="R6111" s="9"/>
      <c r="S6111" s="9"/>
      <c r="T6111" s="9"/>
      <c r="U6111" s="9"/>
      <c r="V6111" s="9"/>
      <c r="W6111" s="9"/>
      <c r="X6111" s="9"/>
      <c r="Y6111" s="9"/>
      <c r="Z6111" s="9"/>
      <c r="AA6111" s="9"/>
      <c r="AB6111" s="9"/>
      <c r="AC6111" s="9"/>
      <c r="AD6111" s="9"/>
      <c r="AE6111" s="9"/>
      <c r="AF6111" s="55"/>
      <c r="AG6111" s="55"/>
      <c r="AH6111" s="9"/>
      <c r="AI6111" s="9"/>
      <c r="AJ6111" s="9"/>
      <c r="AK6111" s="9"/>
      <c r="AL6111" s="9"/>
      <c r="AM6111" s="9"/>
      <c r="AN6111" s="9"/>
      <c r="AO6111" s="9"/>
      <c r="AP6111" s="9"/>
      <c r="AQ6111" s="9"/>
      <c r="AR6111" s="9"/>
      <c r="AS6111" s="9"/>
      <c r="AT6111" s="9"/>
      <c r="AU6111" s="9"/>
      <c r="AV6111" s="9"/>
      <c r="AW6111" s="9"/>
      <c r="AX6111" s="9"/>
      <c r="AY6111" s="9"/>
      <c r="AZ6111" s="9"/>
      <c r="BA6111" s="9"/>
      <c r="BB6111" s="9"/>
      <c r="BC6111" s="9"/>
      <c r="BD6111" s="9"/>
      <c r="BE6111" s="9"/>
      <c r="BF6111" s="9"/>
      <c r="BG6111" s="9"/>
      <c r="BH6111" s="9"/>
      <c r="BI6111" s="9"/>
      <c r="BJ6111" s="9"/>
      <c r="BK6111" s="9"/>
      <c r="BL6111" s="9"/>
      <c r="BM6111" s="9"/>
      <c r="BN6111" s="9"/>
      <c r="BO6111" s="9"/>
      <c r="BP6111" s="9"/>
      <c r="BQ6111" s="9"/>
      <c r="BT6111" s="9"/>
      <c r="BU6111" s="9"/>
      <c r="BX6111" s="9"/>
      <c r="BY6111" s="9"/>
      <c r="CB6111" s="9"/>
      <c r="CC6111" s="9"/>
      <c r="CF6111" s="9"/>
      <c r="CG6111" s="9"/>
      <c r="CJ6111" s="9"/>
      <c r="CK6111" s="9"/>
      <c r="CN6111" s="9"/>
      <c r="CO6111" s="9"/>
      <c r="CP6111" s="9"/>
      <c r="CQ6111" s="9"/>
      <c r="CR6111" s="9"/>
      <c r="CS6111" s="9"/>
      <c r="CT6111" s="9"/>
      <c r="CU6111" s="9"/>
      <c r="CV6111" s="9"/>
      <c r="CW6111" s="9"/>
      <c r="CX6111" s="9"/>
      <c r="CY6111" s="9"/>
      <c r="CZ6111" s="9"/>
      <c r="DA6111" s="9"/>
      <c r="DB6111" s="9"/>
      <c r="DC6111" s="9"/>
      <c r="DD6111" s="9"/>
      <c r="DE6111" s="9"/>
      <c r="DF6111" s="9"/>
      <c r="DG6111" s="9"/>
      <c r="DH6111" s="9"/>
      <c r="DI6111" s="9"/>
      <c r="DJ6111" s="9"/>
      <c r="DK6111" s="9"/>
      <c r="DL6111" s="9"/>
      <c r="DM6111" s="9"/>
      <c r="DN6111" s="9"/>
      <c r="DO6111" s="9"/>
      <c r="DP6111" s="9"/>
      <c r="DQ6111" s="9"/>
      <c r="DR6111" s="9"/>
      <c r="DS6111" s="9"/>
      <c r="DT6111" s="9"/>
      <c r="DU6111" s="9"/>
      <c r="DV6111" s="9"/>
      <c r="DW6111" s="9"/>
      <c r="DX6111" s="9"/>
      <c r="DY6111" s="9"/>
      <c r="DZ6111" s="9"/>
      <c r="EA6111" s="9"/>
    </row>
    <row r="6112" spans="2:131" ht="19.5" customHeight="1" x14ac:dyDescent="0.25">
      <c r="B6112" s="9"/>
      <c r="D6112" s="9"/>
      <c r="G6112" s="9"/>
      <c r="R6112" s="9"/>
      <c r="S6112" s="9"/>
      <c r="T6112" s="9"/>
      <c r="U6112" s="9"/>
      <c r="V6112" s="9"/>
      <c r="W6112" s="9"/>
      <c r="X6112" s="9"/>
      <c r="Y6112" s="9"/>
      <c r="Z6112" s="9"/>
      <c r="AA6112" s="9"/>
      <c r="AB6112" s="9"/>
      <c r="AC6112" s="9"/>
      <c r="AD6112" s="9"/>
      <c r="AE6112" s="9"/>
      <c r="AF6112" s="55"/>
      <c r="AG6112" s="55"/>
      <c r="AH6112" s="9"/>
      <c r="AI6112" s="9"/>
      <c r="AJ6112" s="9"/>
      <c r="AK6112" s="9"/>
      <c r="AL6112" s="9"/>
      <c r="AM6112" s="9"/>
      <c r="AN6112" s="9"/>
      <c r="AO6112" s="9"/>
      <c r="AP6112" s="9"/>
      <c r="AQ6112" s="9"/>
      <c r="AR6112" s="9"/>
      <c r="AS6112" s="9"/>
      <c r="AT6112" s="9"/>
      <c r="AU6112" s="9"/>
      <c r="AV6112" s="9"/>
      <c r="AW6112" s="9"/>
      <c r="AX6112" s="9"/>
      <c r="AY6112" s="9"/>
      <c r="AZ6112" s="9"/>
      <c r="BA6112" s="9"/>
      <c r="BB6112" s="9"/>
      <c r="BC6112" s="9"/>
      <c r="BD6112" s="9"/>
      <c r="BE6112" s="9"/>
      <c r="BF6112" s="9"/>
      <c r="BG6112" s="9"/>
      <c r="BH6112" s="9"/>
      <c r="BI6112" s="9"/>
      <c r="BJ6112" s="9"/>
      <c r="BK6112" s="9"/>
      <c r="BL6112" s="9"/>
      <c r="BM6112" s="9"/>
      <c r="BN6112" s="9"/>
      <c r="BO6112" s="9"/>
      <c r="BP6112" s="9"/>
      <c r="BQ6112" s="9"/>
      <c r="BT6112" s="9"/>
      <c r="BU6112" s="9"/>
      <c r="BX6112" s="9"/>
      <c r="BY6112" s="9"/>
      <c r="CB6112" s="9"/>
      <c r="CC6112" s="9"/>
      <c r="CF6112" s="9"/>
      <c r="CG6112" s="9"/>
      <c r="CJ6112" s="9"/>
      <c r="CK6112" s="9"/>
      <c r="CN6112" s="9"/>
      <c r="CO6112" s="9"/>
      <c r="CP6112" s="9"/>
      <c r="CQ6112" s="9"/>
      <c r="CR6112" s="9"/>
      <c r="CS6112" s="9"/>
      <c r="CT6112" s="9"/>
      <c r="CU6112" s="9"/>
      <c r="CV6112" s="9"/>
      <c r="CW6112" s="9"/>
      <c r="CX6112" s="9"/>
      <c r="CY6112" s="9"/>
      <c r="CZ6112" s="9"/>
      <c r="DA6112" s="9"/>
      <c r="DB6112" s="9"/>
      <c r="DC6112" s="9"/>
      <c r="DD6112" s="9"/>
      <c r="DE6112" s="9"/>
      <c r="DF6112" s="9"/>
      <c r="DG6112" s="9"/>
      <c r="DH6112" s="9"/>
      <c r="DI6112" s="9"/>
      <c r="DJ6112" s="9"/>
      <c r="DK6112" s="9"/>
      <c r="DL6112" s="9"/>
      <c r="DM6112" s="9"/>
      <c r="DN6112" s="9"/>
      <c r="DO6112" s="9"/>
      <c r="DP6112" s="9"/>
      <c r="DQ6112" s="9"/>
      <c r="DR6112" s="9"/>
      <c r="DS6112" s="9"/>
      <c r="DT6112" s="9"/>
      <c r="DU6112" s="9"/>
      <c r="DV6112" s="9"/>
      <c r="DW6112" s="9"/>
      <c r="DX6112" s="9"/>
      <c r="DY6112" s="9"/>
      <c r="DZ6112" s="9"/>
      <c r="EA6112" s="9"/>
    </row>
    <row r="6113" spans="2:131" ht="19.5" customHeight="1" x14ac:dyDescent="0.25">
      <c r="B6113" s="9"/>
      <c r="D6113" s="9"/>
      <c r="G6113" s="9"/>
      <c r="R6113" s="9"/>
      <c r="S6113" s="9"/>
      <c r="T6113" s="9"/>
      <c r="U6113" s="9"/>
      <c r="V6113" s="9"/>
      <c r="W6113" s="9"/>
      <c r="X6113" s="9"/>
      <c r="Y6113" s="9"/>
      <c r="Z6113" s="9"/>
      <c r="AA6113" s="9"/>
      <c r="AB6113" s="9"/>
      <c r="AC6113" s="9"/>
      <c r="AD6113" s="9"/>
      <c r="AE6113" s="9"/>
      <c r="AF6113" s="55"/>
      <c r="AG6113" s="55"/>
      <c r="AH6113" s="9"/>
      <c r="AI6113" s="9"/>
      <c r="AJ6113" s="9"/>
      <c r="AK6113" s="9"/>
      <c r="AL6113" s="9"/>
      <c r="AM6113" s="9"/>
      <c r="AN6113" s="9"/>
      <c r="AO6113" s="9"/>
      <c r="AP6113" s="9"/>
      <c r="AQ6113" s="9"/>
      <c r="AR6113" s="9"/>
      <c r="AS6113" s="9"/>
      <c r="AT6113" s="9"/>
      <c r="AU6113" s="9"/>
      <c r="AV6113" s="9"/>
      <c r="AW6113" s="9"/>
      <c r="AX6113" s="9"/>
      <c r="AY6113" s="9"/>
      <c r="AZ6113" s="9"/>
      <c r="BA6113" s="9"/>
      <c r="BB6113" s="9"/>
      <c r="BC6113" s="9"/>
      <c r="BD6113" s="9"/>
      <c r="BE6113" s="9"/>
      <c r="BF6113" s="9"/>
      <c r="BG6113" s="9"/>
      <c r="BH6113" s="9"/>
      <c r="BI6113" s="9"/>
      <c r="BJ6113" s="9"/>
      <c r="BK6113" s="9"/>
      <c r="BL6113" s="9"/>
      <c r="BM6113" s="9"/>
      <c r="BN6113" s="9"/>
      <c r="BO6113" s="9"/>
      <c r="BP6113" s="9"/>
      <c r="BQ6113" s="9"/>
      <c r="BT6113" s="9"/>
      <c r="BU6113" s="9"/>
      <c r="BX6113" s="9"/>
      <c r="BY6113" s="9"/>
      <c r="CB6113" s="9"/>
      <c r="CC6113" s="9"/>
      <c r="CF6113" s="9"/>
      <c r="CG6113" s="9"/>
      <c r="CJ6113" s="9"/>
      <c r="CK6113" s="9"/>
      <c r="CN6113" s="9"/>
      <c r="CO6113" s="9"/>
      <c r="CP6113" s="9"/>
      <c r="CQ6113" s="9"/>
      <c r="CR6113" s="9"/>
      <c r="CS6113" s="9"/>
      <c r="CT6113" s="9"/>
      <c r="CU6113" s="9"/>
      <c r="CV6113" s="9"/>
      <c r="CW6113" s="9"/>
      <c r="CX6113" s="9"/>
      <c r="CY6113" s="9"/>
      <c r="CZ6113" s="9"/>
      <c r="DA6113" s="9"/>
      <c r="DB6113" s="9"/>
      <c r="DC6113" s="9"/>
      <c r="DD6113" s="9"/>
      <c r="DE6113" s="9"/>
      <c r="DF6113" s="9"/>
      <c r="DG6113" s="9"/>
      <c r="DH6113" s="9"/>
      <c r="DI6113" s="9"/>
      <c r="DJ6113" s="9"/>
      <c r="DK6113" s="9"/>
      <c r="DL6113" s="9"/>
      <c r="DM6113" s="9"/>
      <c r="DN6113" s="9"/>
      <c r="DO6113" s="9"/>
      <c r="DP6113" s="9"/>
      <c r="DQ6113" s="9"/>
      <c r="DR6113" s="9"/>
      <c r="DS6113" s="9"/>
      <c r="DT6113" s="9"/>
      <c r="DU6113" s="9"/>
      <c r="DV6113" s="9"/>
      <c r="DW6113" s="9"/>
      <c r="DX6113" s="9"/>
      <c r="DY6113" s="9"/>
      <c r="DZ6113" s="9"/>
      <c r="EA6113" s="9"/>
    </row>
    <row r="6114" spans="2:131" ht="19.5" customHeight="1" x14ac:dyDescent="0.25">
      <c r="B6114" s="9"/>
      <c r="D6114" s="9"/>
      <c r="G6114" s="9"/>
      <c r="R6114" s="9"/>
      <c r="S6114" s="9"/>
      <c r="T6114" s="9"/>
      <c r="U6114" s="9"/>
      <c r="V6114" s="9"/>
      <c r="W6114" s="9"/>
      <c r="X6114" s="9"/>
      <c r="Y6114" s="9"/>
      <c r="Z6114" s="9"/>
      <c r="AA6114" s="9"/>
      <c r="AB6114" s="9"/>
      <c r="AC6114" s="9"/>
      <c r="AD6114" s="9"/>
      <c r="AE6114" s="9"/>
      <c r="AF6114" s="55"/>
      <c r="AG6114" s="55"/>
      <c r="AH6114" s="9"/>
      <c r="AI6114" s="9"/>
      <c r="AJ6114" s="9"/>
      <c r="AK6114" s="9"/>
      <c r="AL6114" s="9"/>
      <c r="AM6114" s="9"/>
      <c r="AN6114" s="9"/>
      <c r="AO6114" s="9"/>
      <c r="AP6114" s="9"/>
      <c r="AQ6114" s="9"/>
      <c r="AR6114" s="9"/>
      <c r="AS6114" s="9"/>
      <c r="AT6114" s="9"/>
      <c r="AU6114" s="9"/>
      <c r="AV6114" s="9"/>
      <c r="AW6114" s="9"/>
      <c r="AX6114" s="9"/>
      <c r="AY6114" s="9"/>
      <c r="AZ6114" s="9"/>
      <c r="BA6114" s="9"/>
      <c r="BB6114" s="9"/>
      <c r="BC6114" s="9"/>
      <c r="BD6114" s="9"/>
      <c r="BE6114" s="9"/>
      <c r="BF6114" s="9"/>
      <c r="BG6114" s="9"/>
      <c r="BH6114" s="9"/>
      <c r="BI6114" s="9"/>
      <c r="BJ6114" s="9"/>
      <c r="BK6114" s="9"/>
      <c r="BL6114" s="9"/>
      <c r="BM6114" s="9"/>
      <c r="BN6114" s="9"/>
      <c r="BO6114" s="9"/>
      <c r="BP6114" s="9"/>
      <c r="BQ6114" s="9"/>
      <c r="BT6114" s="9"/>
      <c r="BU6114" s="9"/>
      <c r="BX6114" s="9"/>
      <c r="BY6114" s="9"/>
      <c r="CB6114" s="9"/>
      <c r="CC6114" s="9"/>
      <c r="CF6114" s="9"/>
      <c r="CG6114" s="9"/>
      <c r="CJ6114" s="9"/>
      <c r="CK6114" s="9"/>
      <c r="CN6114" s="9"/>
      <c r="CO6114" s="9"/>
      <c r="CP6114" s="9"/>
      <c r="CQ6114" s="9"/>
      <c r="CR6114" s="9"/>
      <c r="CS6114" s="9"/>
      <c r="CT6114" s="9"/>
      <c r="CU6114" s="9"/>
      <c r="CV6114" s="9"/>
      <c r="CW6114" s="9"/>
      <c r="CX6114" s="9"/>
      <c r="CY6114" s="9"/>
      <c r="CZ6114" s="9"/>
      <c r="DA6114" s="9"/>
      <c r="DB6114" s="9"/>
      <c r="DC6114" s="9"/>
      <c r="DD6114" s="9"/>
      <c r="DE6114" s="9"/>
      <c r="DF6114" s="9"/>
      <c r="DG6114" s="9"/>
      <c r="DH6114" s="9"/>
      <c r="DI6114" s="9"/>
      <c r="DJ6114" s="9"/>
      <c r="DK6114" s="9"/>
      <c r="DL6114" s="9"/>
      <c r="DM6114" s="9"/>
      <c r="DN6114" s="9"/>
      <c r="DO6114" s="9"/>
      <c r="DP6114" s="9"/>
      <c r="DQ6114" s="9"/>
      <c r="DR6114" s="9"/>
      <c r="DS6114" s="9"/>
      <c r="DT6114" s="9"/>
      <c r="DU6114" s="9"/>
      <c r="DV6114" s="9"/>
      <c r="DW6114" s="9"/>
      <c r="DX6114" s="9"/>
      <c r="DY6114" s="9"/>
      <c r="DZ6114" s="9"/>
      <c r="EA6114" s="9"/>
    </row>
    <row r="6115" spans="2:131" ht="19.5" customHeight="1" x14ac:dyDescent="0.25">
      <c r="B6115" s="9"/>
      <c r="D6115" s="9"/>
      <c r="G6115" s="9"/>
      <c r="R6115" s="9"/>
      <c r="S6115" s="9"/>
      <c r="T6115" s="9"/>
      <c r="U6115" s="9"/>
      <c r="V6115" s="9"/>
      <c r="W6115" s="9"/>
      <c r="X6115" s="9"/>
      <c r="Y6115" s="9"/>
      <c r="Z6115" s="9"/>
      <c r="AA6115" s="9"/>
      <c r="AB6115" s="9"/>
      <c r="AC6115" s="9"/>
      <c r="AD6115" s="9"/>
      <c r="AE6115" s="9"/>
      <c r="AF6115" s="55"/>
      <c r="AG6115" s="55"/>
      <c r="AH6115" s="9"/>
      <c r="AI6115" s="9"/>
      <c r="AJ6115" s="9"/>
      <c r="AK6115" s="9"/>
      <c r="AL6115" s="9"/>
      <c r="AM6115" s="9"/>
      <c r="AN6115" s="9"/>
      <c r="AO6115" s="9"/>
      <c r="AP6115" s="9"/>
      <c r="AQ6115" s="9"/>
      <c r="AR6115" s="9"/>
      <c r="AS6115" s="9"/>
      <c r="AT6115" s="9"/>
      <c r="AU6115" s="9"/>
      <c r="AV6115" s="9"/>
      <c r="AW6115" s="9"/>
      <c r="AX6115" s="9"/>
      <c r="AY6115" s="9"/>
      <c r="AZ6115" s="9"/>
      <c r="BA6115" s="9"/>
      <c r="BB6115" s="9"/>
      <c r="BC6115" s="9"/>
      <c r="BD6115" s="9"/>
      <c r="BE6115" s="9"/>
      <c r="BF6115" s="9"/>
      <c r="BG6115" s="9"/>
      <c r="BH6115" s="9"/>
      <c r="BI6115" s="9"/>
      <c r="BJ6115" s="9"/>
      <c r="BK6115" s="9"/>
      <c r="BL6115" s="9"/>
      <c r="BM6115" s="9"/>
      <c r="BN6115" s="9"/>
      <c r="BO6115" s="9"/>
      <c r="BP6115" s="9"/>
      <c r="BQ6115" s="9"/>
      <c r="BT6115" s="9"/>
      <c r="BU6115" s="9"/>
      <c r="BX6115" s="9"/>
      <c r="BY6115" s="9"/>
      <c r="CB6115" s="9"/>
      <c r="CC6115" s="9"/>
      <c r="CF6115" s="9"/>
      <c r="CG6115" s="9"/>
      <c r="CJ6115" s="9"/>
      <c r="CK6115" s="9"/>
      <c r="CN6115" s="9"/>
      <c r="CO6115" s="9"/>
      <c r="CP6115" s="9"/>
      <c r="CQ6115" s="9"/>
      <c r="CR6115" s="9"/>
      <c r="CS6115" s="9"/>
      <c r="CT6115" s="9"/>
      <c r="CU6115" s="9"/>
      <c r="CV6115" s="9"/>
      <c r="CW6115" s="9"/>
      <c r="CX6115" s="9"/>
      <c r="CY6115" s="9"/>
      <c r="CZ6115" s="9"/>
      <c r="DA6115" s="9"/>
      <c r="DB6115" s="9"/>
      <c r="DC6115" s="9"/>
      <c r="DD6115" s="9"/>
      <c r="DE6115" s="9"/>
      <c r="DF6115" s="9"/>
      <c r="DG6115" s="9"/>
      <c r="DH6115" s="9"/>
      <c r="DI6115" s="9"/>
      <c r="DJ6115" s="9"/>
      <c r="DK6115" s="9"/>
      <c r="DL6115" s="9"/>
      <c r="DM6115" s="9"/>
      <c r="DN6115" s="9"/>
      <c r="DO6115" s="9"/>
      <c r="DP6115" s="9"/>
      <c r="DQ6115" s="9"/>
      <c r="DR6115" s="9"/>
      <c r="DS6115" s="9"/>
      <c r="DT6115" s="9"/>
      <c r="DU6115" s="9"/>
      <c r="DV6115" s="9"/>
      <c r="DW6115" s="9"/>
      <c r="DX6115" s="9"/>
      <c r="DY6115" s="9"/>
      <c r="DZ6115" s="9"/>
      <c r="EA6115" s="9"/>
    </row>
    <row r="6116" spans="2:131" ht="19.5" customHeight="1" x14ac:dyDescent="0.25">
      <c r="B6116" s="9"/>
      <c r="D6116" s="9"/>
      <c r="G6116" s="9"/>
      <c r="R6116" s="9"/>
      <c r="S6116" s="9"/>
      <c r="T6116" s="9"/>
      <c r="U6116" s="9"/>
      <c r="V6116" s="9"/>
      <c r="W6116" s="9"/>
      <c r="X6116" s="9"/>
      <c r="Y6116" s="9"/>
      <c r="Z6116" s="9"/>
      <c r="AA6116" s="9"/>
      <c r="AB6116" s="9"/>
      <c r="AC6116" s="9"/>
      <c r="AD6116" s="9"/>
      <c r="AE6116" s="9"/>
      <c r="AF6116" s="55"/>
      <c r="AG6116" s="55"/>
      <c r="AH6116" s="9"/>
      <c r="AI6116" s="9"/>
      <c r="AJ6116" s="9"/>
      <c r="AK6116" s="9"/>
      <c r="AL6116" s="9"/>
      <c r="AM6116" s="9"/>
      <c r="AN6116" s="9"/>
      <c r="AO6116" s="9"/>
      <c r="AP6116" s="9"/>
      <c r="AQ6116" s="9"/>
      <c r="AR6116" s="9"/>
      <c r="AS6116" s="9"/>
      <c r="AT6116" s="9"/>
      <c r="AU6116" s="9"/>
      <c r="AV6116" s="9"/>
      <c r="AW6116" s="9"/>
      <c r="AX6116" s="9"/>
      <c r="AY6116" s="9"/>
      <c r="AZ6116" s="9"/>
      <c r="BA6116" s="9"/>
      <c r="BB6116" s="9"/>
      <c r="BC6116" s="9"/>
      <c r="BD6116" s="9"/>
      <c r="BE6116" s="9"/>
      <c r="BF6116" s="9"/>
      <c r="BG6116" s="9"/>
      <c r="BH6116" s="9"/>
      <c r="BI6116" s="9"/>
      <c r="BJ6116" s="9"/>
      <c r="BK6116" s="9"/>
      <c r="BL6116" s="9"/>
      <c r="BM6116" s="9"/>
      <c r="BN6116" s="9"/>
      <c r="BO6116" s="9"/>
      <c r="BP6116" s="9"/>
      <c r="BQ6116" s="9"/>
      <c r="BT6116" s="9"/>
      <c r="BU6116" s="9"/>
      <c r="BX6116" s="9"/>
      <c r="BY6116" s="9"/>
      <c r="CB6116" s="9"/>
      <c r="CC6116" s="9"/>
      <c r="CF6116" s="9"/>
      <c r="CG6116" s="9"/>
      <c r="CJ6116" s="9"/>
      <c r="CK6116" s="9"/>
      <c r="CN6116" s="9"/>
      <c r="CO6116" s="9"/>
      <c r="CP6116" s="9"/>
      <c r="CQ6116" s="9"/>
      <c r="CR6116" s="9"/>
      <c r="CS6116" s="9"/>
      <c r="CT6116" s="9"/>
      <c r="CU6116" s="9"/>
      <c r="CV6116" s="9"/>
      <c r="CW6116" s="9"/>
      <c r="CX6116" s="9"/>
      <c r="CY6116" s="9"/>
      <c r="CZ6116" s="9"/>
      <c r="DA6116" s="9"/>
      <c r="DB6116" s="9"/>
      <c r="DC6116" s="9"/>
      <c r="DD6116" s="9"/>
      <c r="DE6116" s="9"/>
      <c r="DF6116" s="9"/>
      <c r="DG6116" s="9"/>
      <c r="DH6116" s="9"/>
      <c r="DI6116" s="9"/>
      <c r="DJ6116" s="9"/>
      <c r="DK6116" s="9"/>
      <c r="DL6116" s="9"/>
      <c r="DM6116" s="9"/>
      <c r="DN6116" s="9"/>
      <c r="DO6116" s="9"/>
      <c r="DP6116" s="9"/>
      <c r="DQ6116" s="9"/>
      <c r="DR6116" s="9"/>
      <c r="DS6116" s="9"/>
      <c r="DT6116" s="9"/>
      <c r="DU6116" s="9"/>
      <c r="DV6116" s="9"/>
      <c r="DW6116" s="9"/>
      <c r="DX6116" s="9"/>
      <c r="DY6116" s="9"/>
      <c r="DZ6116" s="9"/>
      <c r="EA6116" s="9"/>
    </row>
    <row r="6117" spans="2:131" ht="19.5" customHeight="1" x14ac:dyDescent="0.25">
      <c r="B6117" s="9"/>
      <c r="D6117" s="9"/>
      <c r="G6117" s="9"/>
      <c r="R6117" s="9"/>
      <c r="S6117" s="9"/>
      <c r="T6117" s="9"/>
      <c r="U6117" s="9"/>
      <c r="V6117" s="9"/>
      <c r="W6117" s="9"/>
      <c r="X6117" s="9"/>
      <c r="Y6117" s="9"/>
      <c r="Z6117" s="9"/>
      <c r="AA6117" s="9"/>
      <c r="AB6117" s="9"/>
      <c r="AC6117" s="9"/>
      <c r="AD6117" s="9"/>
      <c r="AE6117" s="9"/>
      <c r="AF6117" s="55"/>
      <c r="AG6117" s="55"/>
      <c r="AH6117" s="9"/>
      <c r="AI6117" s="9"/>
      <c r="AJ6117" s="9"/>
      <c r="AK6117" s="9"/>
      <c r="AL6117" s="9"/>
      <c r="AM6117" s="9"/>
      <c r="AN6117" s="9"/>
      <c r="AO6117" s="9"/>
      <c r="AP6117" s="9"/>
      <c r="AQ6117" s="9"/>
      <c r="AR6117" s="9"/>
      <c r="AS6117" s="9"/>
      <c r="AT6117" s="9"/>
      <c r="AU6117" s="9"/>
      <c r="AV6117" s="9"/>
      <c r="AW6117" s="9"/>
      <c r="AX6117" s="9"/>
      <c r="AY6117" s="9"/>
      <c r="AZ6117" s="9"/>
      <c r="BA6117" s="9"/>
      <c r="BB6117" s="9"/>
      <c r="BC6117" s="9"/>
      <c r="BD6117" s="9"/>
      <c r="BE6117" s="9"/>
      <c r="BF6117" s="9"/>
      <c r="BG6117" s="9"/>
      <c r="BH6117" s="9"/>
      <c r="BI6117" s="9"/>
      <c r="BJ6117" s="9"/>
      <c r="BK6117" s="9"/>
      <c r="BL6117" s="9"/>
      <c r="BM6117" s="9"/>
      <c r="BN6117" s="9"/>
      <c r="BO6117" s="9"/>
      <c r="BP6117" s="9"/>
      <c r="BQ6117" s="9"/>
      <c r="BT6117" s="9"/>
      <c r="BU6117" s="9"/>
      <c r="BX6117" s="9"/>
      <c r="BY6117" s="9"/>
      <c r="CB6117" s="9"/>
      <c r="CC6117" s="9"/>
      <c r="CF6117" s="9"/>
      <c r="CG6117" s="9"/>
      <c r="CJ6117" s="9"/>
      <c r="CK6117" s="9"/>
      <c r="CN6117" s="9"/>
      <c r="CO6117" s="9"/>
      <c r="CP6117" s="9"/>
      <c r="CQ6117" s="9"/>
      <c r="CR6117" s="9"/>
      <c r="CS6117" s="9"/>
      <c r="CT6117" s="9"/>
      <c r="CU6117" s="9"/>
      <c r="CV6117" s="9"/>
      <c r="CW6117" s="9"/>
      <c r="CX6117" s="9"/>
      <c r="CY6117" s="9"/>
      <c r="CZ6117" s="9"/>
      <c r="DA6117" s="9"/>
      <c r="DB6117" s="9"/>
      <c r="DC6117" s="9"/>
      <c r="DD6117" s="9"/>
      <c r="DE6117" s="9"/>
      <c r="DF6117" s="9"/>
      <c r="DG6117" s="9"/>
      <c r="DH6117" s="9"/>
      <c r="DI6117" s="9"/>
      <c r="DJ6117" s="9"/>
      <c r="DK6117" s="9"/>
      <c r="DL6117" s="9"/>
      <c r="DM6117" s="9"/>
      <c r="DN6117" s="9"/>
      <c r="DO6117" s="9"/>
      <c r="DP6117" s="9"/>
      <c r="DQ6117" s="9"/>
      <c r="DR6117" s="9"/>
      <c r="DS6117" s="9"/>
      <c r="DT6117" s="9"/>
      <c r="DU6117" s="9"/>
      <c r="DV6117" s="9"/>
      <c r="DW6117" s="9"/>
      <c r="DX6117" s="9"/>
      <c r="DY6117" s="9"/>
      <c r="DZ6117" s="9"/>
      <c r="EA6117" s="9"/>
    </row>
    <row r="6118" spans="2:131" ht="19.5" customHeight="1" x14ac:dyDescent="0.25">
      <c r="B6118" s="9"/>
      <c r="D6118" s="9"/>
      <c r="G6118" s="9"/>
      <c r="R6118" s="9"/>
      <c r="S6118" s="9"/>
      <c r="T6118" s="9"/>
      <c r="U6118" s="9"/>
      <c r="V6118" s="9"/>
      <c r="W6118" s="9"/>
      <c r="X6118" s="9"/>
      <c r="Y6118" s="9"/>
      <c r="Z6118" s="9"/>
      <c r="AA6118" s="9"/>
      <c r="AB6118" s="9"/>
      <c r="AC6118" s="9"/>
      <c r="AD6118" s="9"/>
      <c r="AE6118" s="9"/>
      <c r="AF6118" s="55"/>
      <c r="AG6118" s="55"/>
      <c r="AH6118" s="9"/>
      <c r="AI6118" s="9"/>
      <c r="AJ6118" s="9"/>
      <c r="AK6118" s="9"/>
      <c r="AL6118" s="9"/>
      <c r="AM6118" s="9"/>
      <c r="AN6118" s="9"/>
      <c r="AO6118" s="9"/>
      <c r="AP6118" s="9"/>
      <c r="AQ6118" s="9"/>
      <c r="AR6118" s="9"/>
      <c r="AS6118" s="9"/>
      <c r="AT6118" s="9"/>
      <c r="AU6118" s="9"/>
      <c r="AV6118" s="9"/>
      <c r="AW6118" s="9"/>
      <c r="AX6118" s="9"/>
      <c r="AY6118" s="9"/>
      <c r="AZ6118" s="9"/>
      <c r="BA6118" s="9"/>
      <c r="BB6118" s="9"/>
      <c r="BC6118" s="9"/>
      <c r="BD6118" s="9"/>
      <c r="BE6118" s="9"/>
      <c r="BF6118" s="9"/>
      <c r="BG6118" s="9"/>
      <c r="BH6118" s="9"/>
      <c r="BI6118" s="9"/>
      <c r="BJ6118" s="9"/>
      <c r="BK6118" s="9"/>
      <c r="BL6118" s="9"/>
      <c r="BM6118" s="9"/>
      <c r="BN6118" s="9"/>
      <c r="BO6118" s="9"/>
      <c r="BP6118" s="9"/>
      <c r="BQ6118" s="9"/>
      <c r="BT6118" s="9"/>
      <c r="BU6118" s="9"/>
      <c r="BX6118" s="9"/>
      <c r="BY6118" s="9"/>
      <c r="CB6118" s="9"/>
      <c r="CC6118" s="9"/>
      <c r="CF6118" s="9"/>
      <c r="CG6118" s="9"/>
      <c r="CJ6118" s="9"/>
      <c r="CK6118" s="9"/>
      <c r="CN6118" s="9"/>
      <c r="CO6118" s="9"/>
      <c r="CP6118" s="9"/>
      <c r="CQ6118" s="9"/>
      <c r="CR6118" s="9"/>
      <c r="CS6118" s="9"/>
      <c r="CT6118" s="9"/>
      <c r="CU6118" s="9"/>
      <c r="CV6118" s="9"/>
      <c r="CW6118" s="9"/>
      <c r="CX6118" s="9"/>
      <c r="CY6118" s="9"/>
      <c r="CZ6118" s="9"/>
      <c r="DA6118" s="9"/>
      <c r="DB6118" s="9"/>
      <c r="DC6118" s="9"/>
      <c r="DD6118" s="9"/>
      <c r="DE6118" s="9"/>
      <c r="DF6118" s="9"/>
      <c r="DG6118" s="9"/>
      <c r="DH6118" s="9"/>
      <c r="DI6118" s="9"/>
      <c r="DJ6118" s="9"/>
      <c r="DK6118" s="9"/>
      <c r="DL6118" s="9"/>
      <c r="DM6118" s="9"/>
      <c r="DN6118" s="9"/>
      <c r="DO6118" s="9"/>
      <c r="DP6118" s="9"/>
      <c r="DQ6118" s="9"/>
      <c r="DR6118" s="9"/>
      <c r="DS6118" s="9"/>
      <c r="DT6118" s="9"/>
      <c r="DU6118" s="9"/>
      <c r="DV6118" s="9"/>
      <c r="DW6118" s="9"/>
      <c r="DX6118" s="9"/>
      <c r="DY6118" s="9"/>
      <c r="DZ6118" s="9"/>
      <c r="EA6118" s="9"/>
    </row>
    <row r="6119" spans="2:131" ht="19.5" customHeight="1" x14ac:dyDescent="0.25">
      <c r="B6119" s="9"/>
      <c r="D6119" s="9"/>
      <c r="G6119" s="9"/>
      <c r="R6119" s="9"/>
      <c r="S6119" s="9"/>
      <c r="T6119" s="9"/>
      <c r="U6119" s="9"/>
      <c r="V6119" s="9"/>
      <c r="W6119" s="9"/>
      <c r="X6119" s="9"/>
      <c r="Y6119" s="9"/>
      <c r="Z6119" s="9"/>
      <c r="AA6119" s="9"/>
      <c r="AB6119" s="9"/>
      <c r="AC6119" s="9"/>
      <c r="AD6119" s="9"/>
      <c r="AE6119" s="9"/>
      <c r="AF6119" s="55"/>
      <c r="AG6119" s="55"/>
      <c r="AH6119" s="9"/>
      <c r="AI6119" s="9"/>
      <c r="AJ6119" s="9"/>
      <c r="AK6119" s="9"/>
      <c r="AL6119" s="9"/>
      <c r="AM6119" s="9"/>
      <c r="AN6119" s="9"/>
      <c r="AO6119" s="9"/>
      <c r="AP6119" s="9"/>
      <c r="AQ6119" s="9"/>
      <c r="AR6119" s="9"/>
      <c r="AS6119" s="9"/>
      <c r="AT6119" s="9"/>
      <c r="AU6119" s="9"/>
      <c r="AV6119" s="9"/>
      <c r="AW6119" s="9"/>
      <c r="AX6119" s="9"/>
      <c r="AY6119" s="9"/>
      <c r="AZ6119" s="9"/>
      <c r="BA6119" s="9"/>
      <c r="BB6119" s="9"/>
      <c r="BC6119" s="9"/>
      <c r="BD6119" s="9"/>
      <c r="BE6119" s="9"/>
      <c r="BF6119" s="9"/>
      <c r="BG6119" s="9"/>
      <c r="BH6119" s="9"/>
      <c r="BI6119" s="9"/>
      <c r="BJ6119" s="9"/>
      <c r="BK6119" s="9"/>
      <c r="BL6119" s="9"/>
      <c r="BM6119" s="9"/>
      <c r="BN6119" s="9"/>
      <c r="BO6119" s="9"/>
      <c r="BP6119" s="9"/>
      <c r="BQ6119" s="9"/>
      <c r="BT6119" s="9"/>
      <c r="BU6119" s="9"/>
      <c r="BX6119" s="9"/>
      <c r="BY6119" s="9"/>
      <c r="CB6119" s="9"/>
      <c r="CC6119" s="9"/>
      <c r="CF6119" s="9"/>
      <c r="CG6119" s="9"/>
      <c r="CJ6119" s="9"/>
      <c r="CK6119" s="9"/>
      <c r="CN6119" s="9"/>
      <c r="CO6119" s="9"/>
      <c r="CP6119" s="9"/>
      <c r="CQ6119" s="9"/>
      <c r="CR6119" s="9"/>
      <c r="CS6119" s="9"/>
      <c r="CT6119" s="9"/>
      <c r="CU6119" s="9"/>
      <c r="CV6119" s="9"/>
      <c r="CW6119" s="9"/>
      <c r="CX6119" s="9"/>
      <c r="CY6119" s="9"/>
      <c r="CZ6119" s="9"/>
      <c r="DA6119" s="9"/>
      <c r="DB6119" s="9"/>
      <c r="DC6119" s="9"/>
      <c r="DD6119" s="9"/>
      <c r="DE6119" s="9"/>
      <c r="DF6119" s="9"/>
      <c r="DG6119" s="9"/>
      <c r="DH6119" s="9"/>
      <c r="DI6119" s="9"/>
      <c r="DJ6119" s="9"/>
      <c r="DK6119" s="9"/>
      <c r="DL6119" s="9"/>
      <c r="DM6119" s="9"/>
      <c r="DN6119" s="9"/>
      <c r="DO6119" s="9"/>
      <c r="DP6119" s="9"/>
      <c r="DQ6119" s="9"/>
      <c r="DR6119" s="9"/>
      <c r="DS6119" s="9"/>
      <c r="DT6119" s="9"/>
      <c r="DU6119" s="9"/>
      <c r="DV6119" s="9"/>
      <c r="DW6119" s="9"/>
      <c r="DX6119" s="9"/>
      <c r="DY6119" s="9"/>
      <c r="DZ6119" s="9"/>
      <c r="EA6119" s="9"/>
    </row>
    <row r="6120" spans="2:131" ht="19.5" customHeight="1" x14ac:dyDescent="0.25">
      <c r="B6120" s="9"/>
      <c r="D6120" s="9"/>
      <c r="G6120" s="9"/>
      <c r="R6120" s="9"/>
      <c r="S6120" s="9"/>
      <c r="T6120" s="9"/>
      <c r="U6120" s="9"/>
      <c r="V6120" s="9"/>
      <c r="W6120" s="9"/>
      <c r="X6120" s="9"/>
      <c r="Y6120" s="9"/>
      <c r="Z6120" s="9"/>
      <c r="AA6120" s="9"/>
      <c r="AB6120" s="9"/>
      <c r="AC6120" s="9"/>
      <c r="AD6120" s="9"/>
      <c r="AE6120" s="9"/>
      <c r="AF6120" s="55"/>
      <c r="AG6120" s="55"/>
      <c r="AH6120" s="9"/>
      <c r="AI6120" s="9"/>
      <c r="AJ6120" s="9"/>
      <c r="AK6120" s="9"/>
      <c r="AL6120" s="9"/>
      <c r="AM6120" s="9"/>
      <c r="AN6120" s="9"/>
      <c r="AO6120" s="9"/>
      <c r="AP6120" s="9"/>
      <c r="AQ6120" s="9"/>
      <c r="AR6120" s="9"/>
      <c r="AS6120" s="9"/>
      <c r="AT6120" s="9"/>
      <c r="AU6120" s="9"/>
      <c r="AV6120" s="9"/>
      <c r="AW6120" s="9"/>
      <c r="AX6120" s="9"/>
      <c r="AY6120" s="9"/>
      <c r="AZ6120" s="9"/>
      <c r="BA6120" s="9"/>
      <c r="BB6120" s="9"/>
      <c r="BC6120" s="9"/>
      <c r="BD6120" s="9"/>
      <c r="BE6120" s="9"/>
      <c r="BF6120" s="9"/>
      <c r="BG6120" s="9"/>
      <c r="BH6120" s="9"/>
      <c r="BI6120" s="9"/>
      <c r="BJ6120" s="9"/>
      <c r="BK6120" s="9"/>
      <c r="BL6120" s="9"/>
      <c r="BM6120" s="9"/>
      <c r="BN6120" s="9"/>
      <c r="BO6120" s="9"/>
      <c r="BP6120" s="9"/>
      <c r="BQ6120" s="9"/>
      <c r="BT6120" s="9"/>
      <c r="BU6120" s="9"/>
      <c r="BX6120" s="9"/>
      <c r="BY6120" s="9"/>
      <c r="CB6120" s="9"/>
      <c r="CC6120" s="9"/>
      <c r="CF6120" s="9"/>
      <c r="CG6120" s="9"/>
      <c r="CJ6120" s="9"/>
      <c r="CK6120" s="9"/>
      <c r="CN6120" s="9"/>
      <c r="CO6120" s="9"/>
      <c r="CP6120" s="9"/>
      <c r="CQ6120" s="9"/>
      <c r="CR6120" s="9"/>
      <c r="CS6120" s="9"/>
      <c r="CT6120" s="9"/>
      <c r="CU6120" s="9"/>
      <c r="CV6120" s="9"/>
      <c r="CW6120" s="9"/>
      <c r="CX6120" s="9"/>
      <c r="CY6120" s="9"/>
      <c r="CZ6120" s="9"/>
      <c r="DA6120" s="9"/>
      <c r="DB6120" s="9"/>
      <c r="DC6120" s="9"/>
      <c r="DD6120" s="9"/>
      <c r="DE6120" s="9"/>
      <c r="DF6120" s="9"/>
      <c r="DG6120" s="9"/>
      <c r="DH6120" s="9"/>
      <c r="DI6120" s="9"/>
      <c r="DJ6120" s="9"/>
      <c r="DK6120" s="9"/>
      <c r="DL6120" s="9"/>
      <c r="DM6120" s="9"/>
      <c r="DN6120" s="9"/>
      <c r="DO6120" s="9"/>
      <c r="DP6120" s="9"/>
      <c r="DQ6120" s="9"/>
      <c r="DR6120" s="9"/>
      <c r="DS6120" s="9"/>
      <c r="DT6120" s="9"/>
      <c r="DU6120" s="9"/>
      <c r="DV6120" s="9"/>
      <c r="DW6120" s="9"/>
      <c r="DX6120" s="9"/>
      <c r="DY6120" s="9"/>
      <c r="DZ6120" s="9"/>
      <c r="EA6120" s="9"/>
    </row>
    <row r="6121" spans="2:131" ht="19.5" customHeight="1" x14ac:dyDescent="0.25">
      <c r="B6121" s="9"/>
      <c r="D6121" s="9"/>
      <c r="G6121" s="9"/>
      <c r="R6121" s="9"/>
      <c r="S6121" s="9"/>
      <c r="T6121" s="9"/>
      <c r="U6121" s="9"/>
      <c r="V6121" s="9"/>
      <c r="W6121" s="9"/>
      <c r="X6121" s="9"/>
      <c r="Y6121" s="9"/>
      <c r="Z6121" s="9"/>
      <c r="AA6121" s="9"/>
      <c r="AB6121" s="9"/>
      <c r="AC6121" s="9"/>
      <c r="AD6121" s="9"/>
      <c r="AE6121" s="9"/>
      <c r="AF6121" s="55"/>
      <c r="AG6121" s="55"/>
      <c r="AH6121" s="9"/>
      <c r="AI6121" s="9"/>
      <c r="AJ6121" s="9"/>
      <c r="AK6121" s="9"/>
      <c r="AL6121" s="9"/>
      <c r="AM6121" s="9"/>
      <c r="AN6121" s="9"/>
      <c r="AO6121" s="9"/>
      <c r="AP6121" s="9"/>
      <c r="AQ6121" s="9"/>
      <c r="AR6121" s="9"/>
      <c r="AS6121" s="9"/>
      <c r="AT6121" s="9"/>
      <c r="AU6121" s="9"/>
      <c r="AV6121" s="9"/>
      <c r="AW6121" s="9"/>
      <c r="AX6121" s="9"/>
      <c r="AY6121" s="9"/>
      <c r="AZ6121" s="9"/>
      <c r="BA6121" s="9"/>
      <c r="BB6121" s="9"/>
      <c r="BC6121" s="9"/>
      <c r="BD6121" s="9"/>
      <c r="BE6121" s="9"/>
      <c r="BF6121" s="9"/>
      <c r="BG6121" s="9"/>
      <c r="BH6121" s="9"/>
      <c r="BI6121" s="9"/>
      <c r="BJ6121" s="9"/>
      <c r="BK6121" s="9"/>
      <c r="BL6121" s="9"/>
      <c r="BM6121" s="9"/>
      <c r="BN6121" s="9"/>
      <c r="BO6121" s="9"/>
      <c r="BP6121" s="9"/>
      <c r="BQ6121" s="9"/>
      <c r="BT6121" s="9"/>
      <c r="BU6121" s="9"/>
      <c r="BX6121" s="9"/>
      <c r="BY6121" s="9"/>
      <c r="CB6121" s="9"/>
      <c r="CC6121" s="9"/>
      <c r="CF6121" s="9"/>
      <c r="CG6121" s="9"/>
      <c r="CJ6121" s="9"/>
      <c r="CK6121" s="9"/>
      <c r="CN6121" s="9"/>
      <c r="CO6121" s="9"/>
      <c r="CP6121" s="9"/>
      <c r="CQ6121" s="9"/>
      <c r="CR6121" s="9"/>
      <c r="CS6121" s="9"/>
      <c r="CT6121" s="9"/>
      <c r="CU6121" s="9"/>
      <c r="CV6121" s="9"/>
      <c r="CW6121" s="9"/>
      <c r="CX6121" s="9"/>
      <c r="CY6121" s="9"/>
      <c r="CZ6121" s="9"/>
      <c r="DA6121" s="9"/>
      <c r="DB6121" s="9"/>
      <c r="DC6121" s="9"/>
      <c r="DD6121" s="9"/>
      <c r="DE6121" s="9"/>
      <c r="DF6121" s="9"/>
      <c r="DG6121" s="9"/>
      <c r="DH6121" s="9"/>
      <c r="DI6121" s="9"/>
      <c r="DJ6121" s="9"/>
      <c r="DK6121" s="9"/>
      <c r="DL6121" s="9"/>
      <c r="DM6121" s="9"/>
      <c r="DN6121" s="9"/>
      <c r="DO6121" s="9"/>
      <c r="DP6121" s="9"/>
      <c r="DQ6121" s="9"/>
      <c r="DR6121" s="9"/>
      <c r="DS6121" s="9"/>
      <c r="DT6121" s="9"/>
      <c r="DU6121" s="9"/>
      <c r="DV6121" s="9"/>
      <c r="DW6121" s="9"/>
      <c r="DX6121" s="9"/>
      <c r="DY6121" s="9"/>
      <c r="DZ6121" s="9"/>
      <c r="EA6121" s="9"/>
    </row>
    <row r="6122" spans="2:131" ht="19.5" customHeight="1" x14ac:dyDescent="0.25">
      <c r="B6122" s="9"/>
      <c r="D6122" s="9"/>
      <c r="G6122" s="9"/>
      <c r="R6122" s="9"/>
      <c r="S6122" s="9"/>
      <c r="T6122" s="9"/>
      <c r="U6122" s="9"/>
      <c r="V6122" s="9"/>
      <c r="W6122" s="9"/>
      <c r="X6122" s="9"/>
      <c r="Y6122" s="9"/>
      <c r="Z6122" s="9"/>
      <c r="AA6122" s="9"/>
      <c r="AB6122" s="9"/>
      <c r="AC6122" s="9"/>
      <c r="AD6122" s="9"/>
      <c r="AE6122" s="9"/>
      <c r="AF6122" s="55"/>
      <c r="AG6122" s="55"/>
      <c r="AH6122" s="9"/>
      <c r="AI6122" s="9"/>
      <c r="AJ6122" s="9"/>
      <c r="AK6122" s="9"/>
      <c r="AL6122" s="9"/>
      <c r="AM6122" s="9"/>
      <c r="AN6122" s="9"/>
      <c r="AO6122" s="9"/>
      <c r="AP6122" s="9"/>
      <c r="AQ6122" s="9"/>
      <c r="AR6122" s="9"/>
      <c r="AS6122" s="9"/>
      <c r="AT6122" s="9"/>
      <c r="AU6122" s="9"/>
      <c r="AV6122" s="9"/>
      <c r="AW6122" s="9"/>
      <c r="AX6122" s="9"/>
      <c r="AY6122" s="9"/>
      <c r="AZ6122" s="9"/>
      <c r="BA6122" s="9"/>
      <c r="BB6122" s="9"/>
      <c r="BC6122" s="9"/>
      <c r="BD6122" s="9"/>
      <c r="BE6122" s="9"/>
      <c r="BF6122" s="9"/>
      <c r="BG6122" s="9"/>
      <c r="BH6122" s="9"/>
      <c r="BI6122" s="9"/>
      <c r="BJ6122" s="9"/>
      <c r="BK6122" s="9"/>
      <c r="BL6122" s="9"/>
      <c r="BM6122" s="9"/>
      <c r="BN6122" s="9"/>
      <c r="BO6122" s="9"/>
      <c r="BP6122" s="9"/>
      <c r="BQ6122" s="9"/>
      <c r="BT6122" s="9"/>
      <c r="BU6122" s="9"/>
      <c r="BX6122" s="9"/>
      <c r="BY6122" s="9"/>
      <c r="CB6122" s="9"/>
      <c r="CC6122" s="9"/>
      <c r="CF6122" s="9"/>
      <c r="CG6122" s="9"/>
      <c r="CJ6122" s="9"/>
      <c r="CK6122" s="9"/>
      <c r="CN6122" s="9"/>
      <c r="CO6122" s="9"/>
      <c r="CP6122" s="9"/>
      <c r="CQ6122" s="9"/>
      <c r="CR6122" s="9"/>
      <c r="CS6122" s="9"/>
      <c r="CT6122" s="9"/>
      <c r="CU6122" s="9"/>
      <c r="CV6122" s="9"/>
      <c r="CW6122" s="9"/>
      <c r="CX6122" s="9"/>
      <c r="CY6122" s="9"/>
      <c r="CZ6122" s="9"/>
      <c r="DA6122" s="9"/>
      <c r="DB6122" s="9"/>
      <c r="DC6122" s="9"/>
      <c r="DD6122" s="9"/>
      <c r="DE6122" s="9"/>
      <c r="DF6122" s="9"/>
      <c r="DG6122" s="9"/>
      <c r="DH6122" s="9"/>
      <c r="DI6122" s="9"/>
      <c r="DJ6122" s="9"/>
      <c r="DK6122" s="9"/>
      <c r="DL6122" s="9"/>
      <c r="DM6122" s="9"/>
      <c r="DN6122" s="9"/>
      <c r="DO6122" s="9"/>
      <c r="DP6122" s="9"/>
      <c r="DQ6122" s="9"/>
      <c r="DR6122" s="9"/>
      <c r="DS6122" s="9"/>
      <c r="DT6122" s="9"/>
      <c r="DU6122" s="9"/>
      <c r="DV6122" s="9"/>
      <c r="DW6122" s="9"/>
      <c r="DX6122" s="9"/>
      <c r="DY6122" s="9"/>
      <c r="DZ6122" s="9"/>
      <c r="EA6122" s="9"/>
    </row>
    <row r="6123" spans="2:131" ht="19.5" customHeight="1" x14ac:dyDescent="0.25">
      <c r="B6123" s="9"/>
      <c r="D6123" s="9"/>
      <c r="G6123" s="9"/>
      <c r="R6123" s="9"/>
      <c r="S6123" s="9"/>
      <c r="T6123" s="9"/>
      <c r="U6123" s="9"/>
      <c r="V6123" s="9"/>
      <c r="W6123" s="9"/>
      <c r="X6123" s="9"/>
      <c r="Y6123" s="9"/>
      <c r="Z6123" s="9"/>
      <c r="AA6123" s="9"/>
      <c r="AB6123" s="9"/>
      <c r="AC6123" s="9"/>
      <c r="AD6123" s="9"/>
      <c r="AE6123" s="9"/>
      <c r="AF6123" s="55"/>
      <c r="AG6123" s="55"/>
      <c r="AH6123" s="9"/>
      <c r="AI6123" s="9"/>
      <c r="AJ6123" s="9"/>
      <c r="AK6123" s="9"/>
      <c r="AL6123" s="9"/>
      <c r="AM6123" s="9"/>
      <c r="AN6123" s="9"/>
      <c r="AO6123" s="9"/>
      <c r="AP6123" s="9"/>
      <c r="AQ6123" s="9"/>
      <c r="AR6123" s="9"/>
      <c r="AS6123" s="9"/>
      <c r="AT6123" s="9"/>
      <c r="AU6123" s="9"/>
      <c r="AV6123" s="9"/>
      <c r="AW6123" s="9"/>
      <c r="AX6123" s="9"/>
      <c r="AY6123" s="9"/>
      <c r="AZ6123" s="9"/>
      <c r="BA6123" s="9"/>
      <c r="BB6123" s="9"/>
      <c r="BC6123" s="9"/>
      <c r="BD6123" s="9"/>
      <c r="BE6123" s="9"/>
      <c r="BF6123" s="9"/>
      <c r="BG6123" s="9"/>
      <c r="BH6123" s="9"/>
      <c r="BI6123" s="9"/>
      <c r="BJ6123" s="9"/>
      <c r="BK6123" s="9"/>
      <c r="BL6123" s="9"/>
      <c r="BM6123" s="9"/>
      <c r="BN6123" s="9"/>
      <c r="BO6123" s="9"/>
      <c r="BP6123" s="9"/>
      <c r="BQ6123" s="9"/>
      <c r="BT6123" s="9"/>
      <c r="BU6123" s="9"/>
      <c r="BX6123" s="9"/>
      <c r="BY6123" s="9"/>
      <c r="CB6123" s="9"/>
      <c r="CC6123" s="9"/>
      <c r="CF6123" s="9"/>
      <c r="CG6123" s="9"/>
      <c r="CJ6123" s="9"/>
      <c r="CK6123" s="9"/>
      <c r="CN6123" s="9"/>
      <c r="CO6123" s="9"/>
      <c r="CP6123" s="9"/>
      <c r="CQ6123" s="9"/>
      <c r="CR6123" s="9"/>
      <c r="CS6123" s="9"/>
      <c r="CT6123" s="9"/>
      <c r="CU6123" s="9"/>
      <c r="CV6123" s="9"/>
      <c r="CW6123" s="9"/>
      <c r="CX6123" s="9"/>
      <c r="CY6123" s="9"/>
      <c r="CZ6123" s="9"/>
      <c r="DA6123" s="9"/>
      <c r="DB6123" s="9"/>
      <c r="DC6123" s="9"/>
      <c r="DD6123" s="9"/>
      <c r="DE6123" s="9"/>
      <c r="DF6123" s="9"/>
      <c r="DG6123" s="9"/>
      <c r="DH6123" s="9"/>
      <c r="DI6123" s="9"/>
      <c r="DJ6123" s="9"/>
      <c r="DK6123" s="9"/>
      <c r="DL6123" s="9"/>
      <c r="DM6123" s="9"/>
      <c r="DN6123" s="9"/>
      <c r="DO6123" s="9"/>
      <c r="DP6123" s="9"/>
      <c r="DQ6123" s="9"/>
      <c r="DR6123" s="9"/>
      <c r="DS6123" s="9"/>
      <c r="DT6123" s="9"/>
      <c r="DU6123" s="9"/>
      <c r="DV6123" s="9"/>
      <c r="DW6123" s="9"/>
      <c r="DX6123" s="9"/>
      <c r="DY6123" s="9"/>
      <c r="DZ6123" s="9"/>
      <c r="EA6123" s="9"/>
    </row>
    <row r="6124" spans="2:131" ht="19.5" customHeight="1" x14ac:dyDescent="0.25">
      <c r="B6124" s="9"/>
      <c r="D6124" s="9"/>
      <c r="G6124" s="9"/>
      <c r="R6124" s="9"/>
      <c r="S6124" s="9"/>
      <c r="T6124" s="9"/>
      <c r="U6124" s="9"/>
      <c r="V6124" s="9"/>
      <c r="W6124" s="9"/>
      <c r="X6124" s="9"/>
      <c r="Y6124" s="9"/>
      <c r="Z6124" s="9"/>
      <c r="AA6124" s="9"/>
      <c r="AB6124" s="9"/>
      <c r="AC6124" s="9"/>
      <c r="AD6124" s="9"/>
      <c r="AE6124" s="9"/>
      <c r="AF6124" s="55"/>
      <c r="AG6124" s="55"/>
      <c r="AH6124" s="9"/>
      <c r="AI6124" s="9"/>
      <c r="AJ6124" s="9"/>
      <c r="AK6124" s="9"/>
      <c r="AL6124" s="9"/>
      <c r="AM6124" s="9"/>
      <c r="AN6124" s="9"/>
      <c r="AO6124" s="9"/>
      <c r="AP6124" s="9"/>
      <c r="AQ6124" s="9"/>
      <c r="AR6124" s="9"/>
      <c r="AS6124" s="9"/>
      <c r="AT6124" s="9"/>
      <c r="AU6124" s="9"/>
      <c r="AV6124" s="9"/>
      <c r="AW6124" s="9"/>
      <c r="AX6124" s="9"/>
      <c r="AY6124" s="9"/>
      <c r="AZ6124" s="9"/>
      <c r="BA6124" s="9"/>
      <c r="BB6124" s="9"/>
      <c r="BC6124" s="9"/>
      <c r="BD6124" s="9"/>
      <c r="BE6124" s="9"/>
      <c r="BF6124" s="9"/>
      <c r="BG6124" s="9"/>
      <c r="BH6124" s="9"/>
      <c r="BI6124" s="9"/>
      <c r="BJ6124" s="9"/>
      <c r="BK6124" s="9"/>
      <c r="BL6124" s="9"/>
      <c r="BM6124" s="9"/>
      <c r="BN6124" s="9"/>
      <c r="BO6124" s="9"/>
      <c r="BP6124" s="9"/>
      <c r="BQ6124" s="9"/>
      <c r="BT6124" s="9"/>
      <c r="BU6124" s="9"/>
      <c r="BX6124" s="9"/>
      <c r="BY6124" s="9"/>
      <c r="CB6124" s="9"/>
      <c r="CC6124" s="9"/>
      <c r="CF6124" s="9"/>
      <c r="CG6124" s="9"/>
      <c r="CJ6124" s="9"/>
      <c r="CK6124" s="9"/>
      <c r="CN6124" s="9"/>
      <c r="CO6124" s="9"/>
      <c r="CP6124" s="9"/>
      <c r="CQ6124" s="9"/>
      <c r="CR6124" s="9"/>
      <c r="CS6124" s="9"/>
      <c r="CT6124" s="9"/>
      <c r="CU6124" s="9"/>
      <c r="CV6124" s="9"/>
      <c r="CW6124" s="9"/>
      <c r="CX6124" s="9"/>
      <c r="CY6124" s="9"/>
      <c r="CZ6124" s="9"/>
      <c r="DA6124" s="9"/>
      <c r="DB6124" s="9"/>
      <c r="DC6124" s="9"/>
      <c r="DD6124" s="9"/>
      <c r="DE6124" s="9"/>
      <c r="DF6124" s="9"/>
      <c r="DG6124" s="9"/>
      <c r="DH6124" s="9"/>
      <c r="DI6124" s="9"/>
      <c r="DJ6124" s="9"/>
      <c r="DK6124" s="9"/>
      <c r="DL6124" s="9"/>
      <c r="DM6124" s="9"/>
      <c r="DN6124" s="9"/>
      <c r="DO6124" s="9"/>
      <c r="DP6124" s="9"/>
      <c r="DQ6124" s="9"/>
      <c r="DR6124" s="9"/>
      <c r="DS6124" s="9"/>
      <c r="DT6124" s="9"/>
      <c r="DU6124" s="9"/>
      <c r="DV6124" s="9"/>
      <c r="DW6124" s="9"/>
      <c r="DX6124" s="9"/>
      <c r="DY6124" s="9"/>
      <c r="DZ6124" s="9"/>
      <c r="EA6124" s="9"/>
    </row>
    <row r="6125" spans="2:131" ht="19.5" customHeight="1" x14ac:dyDescent="0.25">
      <c r="B6125" s="9"/>
      <c r="D6125" s="9"/>
      <c r="G6125" s="9"/>
      <c r="R6125" s="9"/>
      <c r="S6125" s="9"/>
      <c r="T6125" s="9"/>
      <c r="U6125" s="9"/>
      <c r="V6125" s="9"/>
      <c r="W6125" s="9"/>
      <c r="X6125" s="9"/>
      <c r="Y6125" s="9"/>
      <c r="Z6125" s="9"/>
      <c r="AA6125" s="9"/>
      <c r="AB6125" s="9"/>
      <c r="AC6125" s="9"/>
      <c r="AD6125" s="9"/>
      <c r="AE6125" s="9"/>
      <c r="AF6125" s="55"/>
      <c r="AG6125" s="55"/>
      <c r="AH6125" s="9"/>
      <c r="AI6125" s="9"/>
      <c r="AJ6125" s="9"/>
      <c r="AK6125" s="9"/>
      <c r="AL6125" s="9"/>
      <c r="AM6125" s="9"/>
      <c r="AN6125" s="9"/>
      <c r="AO6125" s="9"/>
      <c r="AP6125" s="9"/>
      <c r="AQ6125" s="9"/>
      <c r="AR6125" s="9"/>
      <c r="AS6125" s="9"/>
      <c r="AT6125" s="9"/>
      <c r="AU6125" s="9"/>
      <c r="AV6125" s="9"/>
      <c r="AW6125" s="9"/>
      <c r="AX6125" s="9"/>
      <c r="AY6125" s="9"/>
      <c r="AZ6125" s="9"/>
      <c r="BA6125" s="9"/>
      <c r="BB6125" s="9"/>
      <c r="BC6125" s="9"/>
      <c r="BD6125" s="9"/>
      <c r="BE6125" s="9"/>
      <c r="BF6125" s="9"/>
      <c r="BG6125" s="9"/>
      <c r="BH6125" s="9"/>
      <c r="BI6125" s="9"/>
      <c r="BJ6125" s="9"/>
      <c r="BK6125" s="9"/>
      <c r="BL6125" s="9"/>
      <c r="BM6125" s="9"/>
      <c r="BN6125" s="9"/>
      <c r="BO6125" s="9"/>
      <c r="BP6125" s="9"/>
      <c r="BQ6125" s="9"/>
      <c r="BT6125" s="9"/>
      <c r="BU6125" s="9"/>
      <c r="BX6125" s="9"/>
      <c r="BY6125" s="9"/>
      <c r="CB6125" s="9"/>
      <c r="CC6125" s="9"/>
      <c r="CF6125" s="9"/>
      <c r="CG6125" s="9"/>
      <c r="CJ6125" s="9"/>
      <c r="CK6125" s="9"/>
      <c r="CN6125" s="9"/>
      <c r="CO6125" s="9"/>
      <c r="CP6125" s="9"/>
      <c r="CQ6125" s="9"/>
      <c r="CR6125" s="9"/>
      <c r="CS6125" s="9"/>
      <c r="CT6125" s="9"/>
      <c r="CU6125" s="9"/>
      <c r="CV6125" s="9"/>
      <c r="CW6125" s="9"/>
      <c r="CX6125" s="9"/>
      <c r="CY6125" s="9"/>
      <c r="CZ6125" s="9"/>
      <c r="DA6125" s="9"/>
      <c r="DB6125" s="9"/>
      <c r="DC6125" s="9"/>
      <c r="DD6125" s="9"/>
      <c r="DE6125" s="9"/>
      <c r="DF6125" s="9"/>
      <c r="DG6125" s="9"/>
      <c r="DH6125" s="9"/>
      <c r="DI6125" s="9"/>
      <c r="DJ6125" s="9"/>
      <c r="DK6125" s="9"/>
      <c r="DL6125" s="9"/>
      <c r="DM6125" s="9"/>
      <c r="DN6125" s="9"/>
      <c r="DO6125" s="9"/>
      <c r="DP6125" s="9"/>
      <c r="DQ6125" s="9"/>
      <c r="DR6125" s="9"/>
      <c r="DS6125" s="9"/>
      <c r="DT6125" s="9"/>
      <c r="DU6125" s="9"/>
      <c r="DV6125" s="9"/>
      <c r="DW6125" s="9"/>
      <c r="DX6125" s="9"/>
      <c r="DY6125" s="9"/>
      <c r="DZ6125" s="9"/>
      <c r="EA6125" s="9"/>
    </row>
    <row r="6126" spans="2:131" ht="19.5" customHeight="1" x14ac:dyDescent="0.25">
      <c r="B6126" s="9"/>
      <c r="D6126" s="9"/>
      <c r="G6126" s="9"/>
      <c r="R6126" s="9"/>
      <c r="S6126" s="9"/>
      <c r="T6126" s="9"/>
      <c r="U6126" s="9"/>
      <c r="V6126" s="9"/>
      <c r="W6126" s="9"/>
      <c r="X6126" s="9"/>
      <c r="Y6126" s="9"/>
      <c r="Z6126" s="9"/>
      <c r="AA6126" s="9"/>
      <c r="AB6126" s="9"/>
      <c r="AC6126" s="9"/>
      <c r="AD6126" s="9"/>
      <c r="AE6126" s="9"/>
      <c r="AF6126" s="55"/>
      <c r="AG6126" s="55"/>
      <c r="AH6126" s="9"/>
      <c r="AI6126" s="9"/>
      <c r="AJ6126" s="9"/>
      <c r="AK6126" s="9"/>
      <c r="AL6126" s="9"/>
      <c r="AM6126" s="9"/>
      <c r="AN6126" s="9"/>
      <c r="AO6126" s="9"/>
      <c r="AP6126" s="9"/>
      <c r="AQ6126" s="9"/>
      <c r="AR6126" s="9"/>
      <c r="AS6126" s="9"/>
      <c r="AT6126" s="9"/>
      <c r="AU6126" s="9"/>
      <c r="AV6126" s="9"/>
      <c r="AW6126" s="9"/>
      <c r="AX6126" s="9"/>
      <c r="AY6126" s="9"/>
      <c r="AZ6126" s="9"/>
      <c r="BA6126" s="9"/>
      <c r="BB6126" s="9"/>
      <c r="BC6126" s="9"/>
      <c r="BD6126" s="9"/>
      <c r="BE6126" s="9"/>
      <c r="BF6126" s="9"/>
      <c r="BG6126" s="9"/>
      <c r="BH6126" s="9"/>
      <c r="BI6126" s="9"/>
      <c r="BJ6126" s="9"/>
      <c r="BK6126" s="9"/>
      <c r="BL6126" s="9"/>
      <c r="BM6126" s="9"/>
      <c r="BN6126" s="9"/>
      <c r="BO6126" s="9"/>
      <c r="BP6126" s="9"/>
      <c r="BQ6126" s="9"/>
      <c r="BT6126" s="9"/>
      <c r="BU6126" s="9"/>
      <c r="BX6126" s="9"/>
      <c r="BY6126" s="9"/>
      <c r="CB6126" s="9"/>
      <c r="CC6126" s="9"/>
      <c r="CF6126" s="9"/>
      <c r="CG6126" s="9"/>
      <c r="CJ6126" s="9"/>
      <c r="CK6126" s="9"/>
      <c r="CN6126" s="9"/>
      <c r="CO6126" s="9"/>
      <c r="CP6126" s="9"/>
      <c r="CQ6126" s="9"/>
      <c r="CR6126" s="9"/>
      <c r="CS6126" s="9"/>
      <c r="CT6126" s="9"/>
      <c r="CU6126" s="9"/>
      <c r="CV6126" s="9"/>
      <c r="CW6126" s="9"/>
      <c r="CX6126" s="9"/>
      <c r="CY6126" s="9"/>
      <c r="CZ6126" s="9"/>
      <c r="DA6126" s="9"/>
      <c r="DB6126" s="9"/>
      <c r="DC6126" s="9"/>
      <c r="DD6126" s="9"/>
      <c r="DE6126" s="9"/>
      <c r="DF6126" s="9"/>
      <c r="DG6126" s="9"/>
      <c r="DH6126" s="9"/>
      <c r="DI6126" s="9"/>
      <c r="DJ6126" s="9"/>
      <c r="DK6126" s="9"/>
      <c r="DL6126" s="9"/>
      <c r="DM6126" s="9"/>
      <c r="DN6126" s="9"/>
      <c r="DO6126" s="9"/>
      <c r="DP6126" s="9"/>
      <c r="DQ6126" s="9"/>
      <c r="DR6126" s="9"/>
      <c r="DS6126" s="9"/>
      <c r="DT6126" s="9"/>
      <c r="DU6126" s="9"/>
      <c r="DV6126" s="9"/>
      <c r="DW6126" s="9"/>
      <c r="DX6126" s="9"/>
      <c r="DY6126" s="9"/>
      <c r="DZ6126" s="9"/>
      <c r="EA6126" s="9"/>
    </row>
    <row r="6127" spans="2:131" ht="19.5" customHeight="1" x14ac:dyDescent="0.25">
      <c r="B6127" s="9"/>
      <c r="D6127" s="9"/>
      <c r="G6127" s="9"/>
      <c r="R6127" s="9"/>
      <c r="S6127" s="9"/>
      <c r="T6127" s="9"/>
      <c r="U6127" s="9"/>
      <c r="V6127" s="9"/>
      <c r="W6127" s="9"/>
      <c r="X6127" s="9"/>
      <c r="Y6127" s="9"/>
      <c r="Z6127" s="9"/>
      <c r="AA6127" s="9"/>
      <c r="AB6127" s="9"/>
      <c r="AC6127" s="9"/>
      <c r="AD6127" s="9"/>
      <c r="AE6127" s="9"/>
      <c r="AF6127" s="55"/>
      <c r="AG6127" s="55"/>
      <c r="AH6127" s="9"/>
      <c r="AI6127" s="9"/>
      <c r="AJ6127" s="9"/>
      <c r="AK6127" s="9"/>
      <c r="AL6127" s="9"/>
      <c r="AM6127" s="9"/>
      <c r="AN6127" s="9"/>
      <c r="AO6127" s="9"/>
      <c r="AP6127" s="9"/>
      <c r="AQ6127" s="9"/>
      <c r="AR6127" s="9"/>
      <c r="AS6127" s="9"/>
      <c r="AT6127" s="9"/>
      <c r="AU6127" s="9"/>
      <c r="AV6127" s="9"/>
      <c r="AW6127" s="9"/>
      <c r="AX6127" s="9"/>
      <c r="AY6127" s="9"/>
      <c r="AZ6127" s="9"/>
      <c r="BA6127" s="9"/>
      <c r="BB6127" s="9"/>
      <c r="BC6127" s="9"/>
      <c r="BD6127" s="9"/>
      <c r="BE6127" s="9"/>
      <c r="BF6127" s="9"/>
      <c r="BG6127" s="9"/>
      <c r="BH6127" s="9"/>
      <c r="BI6127" s="9"/>
      <c r="BJ6127" s="9"/>
      <c r="BK6127" s="9"/>
      <c r="BL6127" s="9"/>
      <c r="BM6127" s="9"/>
      <c r="BN6127" s="9"/>
      <c r="BO6127" s="9"/>
      <c r="BP6127" s="9"/>
      <c r="BQ6127" s="9"/>
      <c r="BT6127" s="9"/>
      <c r="BU6127" s="9"/>
      <c r="BX6127" s="9"/>
      <c r="BY6127" s="9"/>
      <c r="CB6127" s="9"/>
      <c r="CC6127" s="9"/>
      <c r="CF6127" s="9"/>
      <c r="CG6127" s="9"/>
      <c r="CJ6127" s="9"/>
      <c r="CK6127" s="9"/>
      <c r="CN6127" s="9"/>
      <c r="CO6127" s="9"/>
      <c r="CP6127" s="9"/>
      <c r="CQ6127" s="9"/>
      <c r="CR6127" s="9"/>
      <c r="CS6127" s="9"/>
      <c r="CT6127" s="9"/>
      <c r="CU6127" s="9"/>
      <c r="CV6127" s="9"/>
      <c r="CW6127" s="9"/>
      <c r="CX6127" s="9"/>
      <c r="CY6127" s="9"/>
      <c r="CZ6127" s="9"/>
      <c r="DA6127" s="9"/>
      <c r="DB6127" s="9"/>
      <c r="DC6127" s="9"/>
      <c r="DD6127" s="9"/>
      <c r="DE6127" s="9"/>
      <c r="DF6127" s="9"/>
      <c r="DG6127" s="9"/>
      <c r="DH6127" s="9"/>
      <c r="DI6127" s="9"/>
      <c r="DJ6127" s="9"/>
      <c r="DK6127" s="9"/>
      <c r="DL6127" s="9"/>
      <c r="DM6127" s="9"/>
      <c r="DN6127" s="9"/>
      <c r="DO6127" s="9"/>
      <c r="DP6127" s="9"/>
      <c r="DQ6127" s="9"/>
      <c r="DR6127" s="9"/>
      <c r="DS6127" s="9"/>
      <c r="DT6127" s="9"/>
      <c r="DU6127" s="9"/>
      <c r="DV6127" s="9"/>
      <c r="DW6127" s="9"/>
      <c r="DX6127" s="9"/>
      <c r="DY6127" s="9"/>
      <c r="DZ6127" s="9"/>
      <c r="EA6127" s="9"/>
    </row>
    <row r="6128" spans="2:131" ht="19.5" customHeight="1" x14ac:dyDescent="0.25">
      <c r="B6128" s="9"/>
      <c r="D6128" s="9"/>
      <c r="G6128" s="9"/>
      <c r="R6128" s="9"/>
      <c r="S6128" s="9"/>
      <c r="T6128" s="9"/>
      <c r="U6128" s="9"/>
      <c r="V6128" s="9"/>
      <c r="W6128" s="9"/>
      <c r="X6128" s="9"/>
      <c r="Y6128" s="9"/>
      <c r="Z6128" s="9"/>
      <c r="AA6128" s="9"/>
      <c r="AB6128" s="9"/>
      <c r="AC6128" s="9"/>
      <c r="AD6128" s="9"/>
      <c r="AE6128" s="9"/>
      <c r="AF6128" s="55"/>
      <c r="AG6128" s="55"/>
      <c r="AH6128" s="9"/>
      <c r="AI6128" s="9"/>
      <c r="AJ6128" s="9"/>
      <c r="AK6128" s="9"/>
      <c r="AL6128" s="9"/>
      <c r="AM6128" s="9"/>
      <c r="AN6128" s="9"/>
      <c r="AO6128" s="9"/>
      <c r="AP6128" s="9"/>
      <c r="AQ6128" s="9"/>
      <c r="AR6128" s="9"/>
      <c r="AS6128" s="9"/>
      <c r="AT6128" s="9"/>
      <c r="AU6128" s="9"/>
      <c r="AV6128" s="9"/>
      <c r="AW6128" s="9"/>
      <c r="AX6128" s="9"/>
      <c r="AY6128" s="9"/>
      <c r="AZ6128" s="9"/>
      <c r="BA6128" s="9"/>
      <c r="BB6128" s="9"/>
      <c r="BC6128" s="9"/>
      <c r="BD6128" s="9"/>
      <c r="BE6128" s="9"/>
      <c r="BF6128" s="9"/>
      <c r="BG6128" s="9"/>
      <c r="BH6128" s="9"/>
      <c r="BI6128" s="9"/>
      <c r="BJ6128" s="9"/>
      <c r="BK6128" s="9"/>
      <c r="BL6128" s="9"/>
      <c r="BM6128" s="9"/>
      <c r="BN6128" s="9"/>
      <c r="BO6128" s="9"/>
      <c r="BP6128" s="9"/>
      <c r="BQ6128" s="9"/>
      <c r="BT6128" s="9"/>
      <c r="BU6128" s="9"/>
      <c r="BX6128" s="9"/>
      <c r="BY6128" s="9"/>
      <c r="CB6128" s="9"/>
      <c r="CC6128" s="9"/>
      <c r="CF6128" s="9"/>
      <c r="CG6128" s="9"/>
      <c r="CJ6128" s="9"/>
      <c r="CK6128" s="9"/>
      <c r="CN6128" s="9"/>
      <c r="CO6128" s="9"/>
      <c r="CP6128" s="9"/>
      <c r="CQ6128" s="9"/>
      <c r="CR6128" s="9"/>
      <c r="CS6128" s="9"/>
      <c r="CT6128" s="9"/>
      <c r="CU6128" s="9"/>
      <c r="CV6128" s="9"/>
      <c r="CW6128" s="9"/>
      <c r="CX6128" s="9"/>
      <c r="CY6128" s="9"/>
      <c r="CZ6128" s="9"/>
      <c r="DA6128" s="9"/>
      <c r="DB6128" s="9"/>
      <c r="DC6128" s="9"/>
      <c r="DD6128" s="9"/>
      <c r="DE6128" s="9"/>
      <c r="DF6128" s="9"/>
      <c r="DG6128" s="9"/>
      <c r="DH6128" s="9"/>
      <c r="DI6128" s="9"/>
      <c r="DJ6128" s="9"/>
      <c r="DK6128" s="9"/>
      <c r="DL6128" s="9"/>
      <c r="DM6128" s="9"/>
      <c r="DN6128" s="9"/>
      <c r="DO6128" s="9"/>
      <c r="DP6128" s="9"/>
      <c r="DQ6128" s="9"/>
      <c r="DR6128" s="9"/>
      <c r="DS6128" s="9"/>
      <c r="DT6128" s="9"/>
      <c r="DU6128" s="9"/>
      <c r="DV6128" s="9"/>
      <c r="DW6128" s="9"/>
      <c r="DX6128" s="9"/>
      <c r="DY6128" s="9"/>
      <c r="DZ6128" s="9"/>
      <c r="EA6128" s="9"/>
    </row>
    <row r="6129" spans="2:131" ht="19.5" customHeight="1" x14ac:dyDescent="0.25">
      <c r="B6129" s="9"/>
      <c r="D6129" s="9"/>
      <c r="G6129" s="9"/>
      <c r="R6129" s="9"/>
      <c r="S6129" s="9"/>
      <c r="T6129" s="9"/>
      <c r="U6129" s="9"/>
      <c r="V6129" s="9"/>
      <c r="W6129" s="9"/>
      <c r="X6129" s="9"/>
      <c r="Y6129" s="9"/>
      <c r="Z6129" s="9"/>
      <c r="AA6129" s="9"/>
      <c r="AB6129" s="9"/>
      <c r="AC6129" s="9"/>
      <c r="AD6129" s="9"/>
      <c r="AE6129" s="9"/>
      <c r="AF6129" s="55"/>
      <c r="AG6129" s="55"/>
      <c r="AH6129" s="9"/>
      <c r="AI6129" s="9"/>
      <c r="AJ6129" s="9"/>
      <c r="AK6129" s="9"/>
      <c r="AL6129" s="9"/>
      <c r="AM6129" s="9"/>
      <c r="AN6129" s="9"/>
      <c r="AO6129" s="9"/>
      <c r="AP6129" s="9"/>
      <c r="AQ6129" s="9"/>
      <c r="AR6129" s="9"/>
      <c r="AS6129" s="9"/>
      <c r="AT6129" s="9"/>
      <c r="AU6129" s="9"/>
      <c r="AV6129" s="9"/>
      <c r="AW6129" s="9"/>
      <c r="AX6129" s="9"/>
      <c r="AY6129" s="9"/>
      <c r="AZ6129" s="9"/>
      <c r="BA6129" s="9"/>
      <c r="BB6129" s="9"/>
      <c r="BC6129" s="9"/>
      <c r="BD6129" s="9"/>
      <c r="BE6129" s="9"/>
      <c r="BF6129" s="9"/>
      <c r="BG6129" s="9"/>
      <c r="BH6129" s="9"/>
      <c r="BI6129" s="9"/>
      <c r="BJ6129" s="9"/>
      <c r="BK6129" s="9"/>
      <c r="BL6129" s="9"/>
      <c r="BM6129" s="9"/>
      <c r="BN6129" s="9"/>
      <c r="BO6129" s="9"/>
      <c r="BP6129" s="9"/>
      <c r="BQ6129" s="9"/>
      <c r="BT6129" s="9"/>
      <c r="BU6129" s="9"/>
      <c r="BX6129" s="9"/>
      <c r="BY6129" s="9"/>
      <c r="CB6129" s="9"/>
      <c r="CC6129" s="9"/>
      <c r="CF6129" s="9"/>
      <c r="CG6129" s="9"/>
      <c r="CJ6129" s="9"/>
      <c r="CK6129" s="9"/>
      <c r="CN6129" s="9"/>
      <c r="CO6129" s="9"/>
      <c r="CP6129" s="9"/>
      <c r="CQ6129" s="9"/>
      <c r="CR6129" s="9"/>
      <c r="CS6129" s="9"/>
      <c r="CT6129" s="9"/>
      <c r="CU6129" s="9"/>
      <c r="CV6129" s="9"/>
      <c r="CW6129" s="9"/>
      <c r="CX6129" s="9"/>
      <c r="CY6129" s="9"/>
      <c r="CZ6129" s="9"/>
      <c r="DA6129" s="9"/>
      <c r="DB6129" s="9"/>
      <c r="DC6129" s="9"/>
      <c r="DD6129" s="9"/>
      <c r="DE6129" s="9"/>
      <c r="DF6129" s="9"/>
      <c r="DG6129" s="9"/>
      <c r="DH6129" s="9"/>
      <c r="DI6129" s="9"/>
      <c r="DJ6129" s="9"/>
      <c r="DK6129" s="9"/>
      <c r="DL6129" s="9"/>
      <c r="DM6129" s="9"/>
      <c r="DN6129" s="9"/>
      <c r="DO6129" s="9"/>
      <c r="DP6129" s="9"/>
      <c r="DQ6129" s="9"/>
      <c r="DR6129" s="9"/>
      <c r="DS6129" s="9"/>
      <c r="DT6129" s="9"/>
      <c r="DU6129" s="9"/>
      <c r="DV6129" s="9"/>
      <c r="DW6129" s="9"/>
      <c r="DX6129" s="9"/>
      <c r="DY6129" s="9"/>
      <c r="DZ6129" s="9"/>
      <c r="EA6129" s="9"/>
    </row>
    <row r="6130" spans="2:131" ht="19.5" customHeight="1" x14ac:dyDescent="0.25">
      <c r="B6130" s="9"/>
      <c r="D6130" s="9"/>
      <c r="G6130" s="9"/>
      <c r="R6130" s="9"/>
      <c r="S6130" s="9"/>
      <c r="T6130" s="9"/>
      <c r="U6130" s="9"/>
      <c r="V6130" s="9"/>
      <c r="W6130" s="9"/>
      <c r="X6130" s="9"/>
      <c r="Y6130" s="9"/>
      <c r="Z6130" s="9"/>
      <c r="AA6130" s="9"/>
      <c r="AB6130" s="9"/>
      <c r="AC6130" s="9"/>
      <c r="AD6130" s="9"/>
      <c r="AE6130" s="9"/>
      <c r="AF6130" s="55"/>
      <c r="AG6130" s="55"/>
      <c r="AH6130" s="9"/>
      <c r="AI6130" s="9"/>
      <c r="AJ6130" s="9"/>
      <c r="AK6130" s="9"/>
      <c r="AL6130" s="9"/>
      <c r="AM6130" s="9"/>
      <c r="AN6130" s="9"/>
      <c r="AO6130" s="9"/>
      <c r="AP6130" s="9"/>
      <c r="AQ6130" s="9"/>
      <c r="AR6130" s="9"/>
      <c r="AS6130" s="9"/>
      <c r="AT6130" s="9"/>
      <c r="AU6130" s="9"/>
      <c r="AV6130" s="9"/>
      <c r="AW6130" s="9"/>
      <c r="AX6130" s="9"/>
      <c r="AY6130" s="9"/>
      <c r="AZ6130" s="9"/>
      <c r="BA6130" s="9"/>
      <c r="BB6130" s="9"/>
      <c r="BC6130" s="9"/>
      <c r="BD6130" s="9"/>
      <c r="BE6130" s="9"/>
      <c r="BF6130" s="9"/>
      <c r="BG6130" s="9"/>
      <c r="BH6130" s="9"/>
      <c r="BI6130" s="9"/>
      <c r="BJ6130" s="9"/>
      <c r="BK6130" s="9"/>
      <c r="BL6130" s="9"/>
      <c r="BM6130" s="9"/>
      <c r="BN6130" s="9"/>
      <c r="BO6130" s="9"/>
      <c r="BP6130" s="9"/>
      <c r="BQ6130" s="9"/>
      <c r="BT6130" s="9"/>
      <c r="BU6130" s="9"/>
      <c r="BX6130" s="9"/>
      <c r="BY6130" s="9"/>
      <c r="CB6130" s="9"/>
      <c r="CC6130" s="9"/>
      <c r="CF6130" s="9"/>
      <c r="CG6130" s="9"/>
      <c r="CJ6130" s="9"/>
      <c r="CK6130" s="9"/>
      <c r="CN6130" s="9"/>
      <c r="CO6130" s="9"/>
      <c r="CP6130" s="9"/>
      <c r="CQ6130" s="9"/>
      <c r="CR6130" s="9"/>
      <c r="CS6130" s="9"/>
      <c r="CT6130" s="9"/>
      <c r="CU6130" s="9"/>
      <c r="CV6130" s="9"/>
      <c r="CW6130" s="9"/>
      <c r="CX6130" s="9"/>
      <c r="CY6130" s="9"/>
      <c r="CZ6130" s="9"/>
      <c r="DA6130" s="9"/>
      <c r="DB6130" s="9"/>
      <c r="DC6130" s="9"/>
      <c r="DD6130" s="9"/>
      <c r="DE6130" s="9"/>
      <c r="DF6130" s="9"/>
      <c r="DG6130" s="9"/>
      <c r="DH6130" s="9"/>
      <c r="DI6130" s="9"/>
      <c r="DJ6130" s="9"/>
      <c r="DK6130" s="9"/>
      <c r="DL6130" s="9"/>
      <c r="DM6130" s="9"/>
      <c r="DN6130" s="9"/>
      <c r="DO6130" s="9"/>
      <c r="DP6130" s="9"/>
      <c r="DQ6130" s="9"/>
      <c r="DR6130" s="9"/>
      <c r="DS6130" s="9"/>
      <c r="DT6130" s="9"/>
      <c r="DU6130" s="9"/>
      <c r="DV6130" s="9"/>
      <c r="DW6130" s="9"/>
      <c r="DX6130" s="9"/>
      <c r="DY6130" s="9"/>
      <c r="DZ6130" s="9"/>
      <c r="EA6130" s="9"/>
    </row>
    <row r="6131" spans="2:131" ht="19.5" customHeight="1" x14ac:dyDescent="0.25">
      <c r="B6131" s="9"/>
      <c r="D6131" s="9"/>
      <c r="G6131" s="9"/>
      <c r="R6131" s="9"/>
      <c r="S6131" s="9"/>
      <c r="T6131" s="9"/>
      <c r="U6131" s="9"/>
      <c r="V6131" s="9"/>
      <c r="W6131" s="9"/>
      <c r="X6131" s="9"/>
      <c r="Y6131" s="9"/>
      <c r="Z6131" s="9"/>
      <c r="AA6131" s="9"/>
      <c r="AB6131" s="9"/>
      <c r="AC6131" s="9"/>
      <c r="AD6131" s="9"/>
      <c r="AE6131" s="9"/>
      <c r="AF6131" s="55"/>
      <c r="AG6131" s="55"/>
      <c r="AH6131" s="9"/>
      <c r="AI6131" s="9"/>
      <c r="AJ6131" s="9"/>
      <c r="AK6131" s="9"/>
      <c r="AL6131" s="9"/>
      <c r="AM6131" s="9"/>
      <c r="AN6131" s="9"/>
      <c r="AO6131" s="9"/>
      <c r="AP6131" s="9"/>
      <c r="AQ6131" s="9"/>
      <c r="AR6131" s="9"/>
      <c r="AS6131" s="9"/>
      <c r="AT6131" s="9"/>
      <c r="AU6131" s="9"/>
      <c r="AV6131" s="9"/>
      <c r="AW6131" s="9"/>
      <c r="AX6131" s="9"/>
      <c r="AY6131" s="9"/>
      <c r="AZ6131" s="9"/>
      <c r="BA6131" s="9"/>
      <c r="BB6131" s="9"/>
      <c r="BC6131" s="9"/>
      <c r="BD6131" s="9"/>
      <c r="BE6131" s="9"/>
      <c r="BF6131" s="9"/>
      <c r="BG6131" s="9"/>
      <c r="BH6131" s="9"/>
      <c r="BI6131" s="9"/>
      <c r="BJ6131" s="9"/>
      <c r="BK6131" s="9"/>
      <c r="BL6131" s="9"/>
      <c r="BM6131" s="9"/>
      <c r="BN6131" s="9"/>
      <c r="BO6131" s="9"/>
      <c r="BP6131" s="9"/>
      <c r="BQ6131" s="9"/>
      <c r="BT6131" s="9"/>
      <c r="BU6131" s="9"/>
      <c r="BX6131" s="9"/>
      <c r="BY6131" s="9"/>
      <c r="CB6131" s="9"/>
      <c r="CC6131" s="9"/>
      <c r="CF6131" s="9"/>
      <c r="CG6131" s="9"/>
      <c r="CJ6131" s="9"/>
      <c r="CK6131" s="9"/>
      <c r="CN6131" s="9"/>
      <c r="CO6131" s="9"/>
      <c r="CP6131" s="9"/>
      <c r="CQ6131" s="9"/>
      <c r="CR6131" s="9"/>
      <c r="CS6131" s="9"/>
      <c r="CT6131" s="9"/>
      <c r="CU6131" s="9"/>
      <c r="CV6131" s="9"/>
      <c r="CW6131" s="9"/>
      <c r="CX6131" s="9"/>
      <c r="CY6131" s="9"/>
      <c r="CZ6131" s="9"/>
      <c r="DA6131" s="9"/>
      <c r="DB6131" s="9"/>
      <c r="DC6131" s="9"/>
      <c r="DD6131" s="9"/>
      <c r="DE6131" s="9"/>
      <c r="DF6131" s="9"/>
      <c r="DG6131" s="9"/>
      <c r="DH6131" s="9"/>
      <c r="DI6131" s="9"/>
      <c r="DJ6131" s="9"/>
      <c r="DK6131" s="9"/>
      <c r="DL6131" s="9"/>
      <c r="DM6131" s="9"/>
      <c r="DN6131" s="9"/>
      <c r="DO6131" s="9"/>
      <c r="DP6131" s="9"/>
      <c r="DQ6131" s="9"/>
      <c r="DR6131" s="9"/>
      <c r="DS6131" s="9"/>
      <c r="DT6131" s="9"/>
      <c r="DU6131" s="9"/>
      <c r="DV6131" s="9"/>
      <c r="DW6131" s="9"/>
      <c r="DX6131" s="9"/>
      <c r="DY6131" s="9"/>
      <c r="DZ6131" s="9"/>
      <c r="EA6131" s="9"/>
    </row>
    <row r="6132" spans="2:131" ht="19.5" customHeight="1" x14ac:dyDescent="0.25">
      <c r="B6132" s="9"/>
      <c r="D6132" s="9"/>
      <c r="G6132" s="9"/>
      <c r="R6132" s="9"/>
      <c r="S6132" s="9"/>
      <c r="T6132" s="9"/>
      <c r="U6132" s="9"/>
      <c r="V6132" s="9"/>
      <c r="W6132" s="9"/>
      <c r="X6132" s="9"/>
      <c r="Y6132" s="9"/>
      <c r="Z6132" s="9"/>
      <c r="AA6132" s="9"/>
      <c r="AB6132" s="9"/>
      <c r="AC6132" s="9"/>
      <c r="AD6132" s="9"/>
      <c r="AE6132" s="9"/>
      <c r="AF6132" s="55"/>
      <c r="AG6132" s="55"/>
      <c r="AH6132" s="9"/>
      <c r="AI6132" s="9"/>
      <c r="AJ6132" s="9"/>
      <c r="AK6132" s="9"/>
      <c r="AL6132" s="9"/>
      <c r="AM6132" s="9"/>
      <c r="AN6132" s="9"/>
      <c r="AO6132" s="9"/>
      <c r="AP6132" s="9"/>
      <c r="AQ6132" s="9"/>
      <c r="AR6132" s="9"/>
      <c r="AS6132" s="9"/>
      <c r="AT6132" s="9"/>
      <c r="AU6132" s="9"/>
      <c r="AV6132" s="9"/>
      <c r="AW6132" s="9"/>
      <c r="AX6132" s="9"/>
      <c r="AY6132" s="9"/>
      <c r="AZ6132" s="9"/>
      <c r="BA6132" s="9"/>
      <c r="BB6132" s="9"/>
      <c r="BC6132" s="9"/>
      <c r="BD6132" s="9"/>
      <c r="BE6132" s="9"/>
      <c r="BF6132" s="9"/>
      <c r="BG6132" s="9"/>
      <c r="BH6132" s="9"/>
      <c r="BI6132" s="9"/>
      <c r="BJ6132" s="9"/>
      <c r="BK6132" s="9"/>
      <c r="BL6132" s="9"/>
      <c r="BM6132" s="9"/>
      <c r="BN6132" s="9"/>
      <c r="BO6132" s="9"/>
      <c r="BP6132" s="9"/>
      <c r="BQ6132" s="9"/>
      <c r="BT6132" s="9"/>
      <c r="BU6132" s="9"/>
      <c r="BX6132" s="9"/>
      <c r="BY6132" s="9"/>
      <c r="CB6132" s="9"/>
      <c r="CC6132" s="9"/>
      <c r="CF6132" s="9"/>
      <c r="CG6132" s="9"/>
      <c r="CJ6132" s="9"/>
      <c r="CK6132" s="9"/>
      <c r="CN6132" s="9"/>
      <c r="CO6132" s="9"/>
      <c r="CP6132" s="9"/>
      <c r="CQ6132" s="9"/>
      <c r="CR6132" s="9"/>
      <c r="CS6132" s="9"/>
      <c r="CT6132" s="9"/>
      <c r="CU6132" s="9"/>
      <c r="CV6132" s="9"/>
      <c r="CW6132" s="9"/>
      <c r="CX6132" s="9"/>
      <c r="CY6132" s="9"/>
      <c r="CZ6132" s="9"/>
      <c r="DA6132" s="9"/>
      <c r="DB6132" s="9"/>
      <c r="DC6132" s="9"/>
      <c r="DD6132" s="9"/>
      <c r="DE6132" s="9"/>
      <c r="DF6132" s="9"/>
      <c r="DG6132" s="9"/>
      <c r="DH6132" s="9"/>
      <c r="DI6132" s="9"/>
      <c r="DJ6132" s="9"/>
      <c r="DK6132" s="9"/>
      <c r="DL6132" s="9"/>
      <c r="DM6132" s="9"/>
      <c r="DN6132" s="9"/>
      <c r="DO6132" s="9"/>
      <c r="DP6132" s="9"/>
      <c r="DQ6132" s="9"/>
      <c r="DR6132" s="9"/>
      <c r="DS6132" s="9"/>
      <c r="DT6132" s="9"/>
      <c r="DU6132" s="9"/>
      <c r="DV6132" s="9"/>
      <c r="DW6132" s="9"/>
      <c r="DX6132" s="9"/>
      <c r="DY6132" s="9"/>
      <c r="DZ6132" s="9"/>
      <c r="EA6132" s="9"/>
    </row>
    <row r="6133" spans="2:131" ht="19.5" customHeight="1" x14ac:dyDescent="0.25">
      <c r="B6133" s="9"/>
      <c r="D6133" s="9"/>
      <c r="G6133" s="9"/>
      <c r="R6133" s="9"/>
      <c r="S6133" s="9"/>
      <c r="T6133" s="9"/>
      <c r="U6133" s="9"/>
      <c r="V6133" s="9"/>
      <c r="W6133" s="9"/>
      <c r="X6133" s="9"/>
      <c r="Y6133" s="9"/>
      <c r="Z6133" s="9"/>
      <c r="AA6133" s="9"/>
      <c r="AB6133" s="9"/>
      <c r="AC6133" s="9"/>
      <c r="AD6133" s="9"/>
      <c r="AE6133" s="9"/>
      <c r="AF6133" s="55"/>
      <c r="AG6133" s="55"/>
      <c r="AH6133" s="9"/>
      <c r="AI6133" s="9"/>
      <c r="AJ6133" s="9"/>
      <c r="AK6133" s="9"/>
      <c r="AL6133" s="9"/>
      <c r="AM6133" s="9"/>
      <c r="AN6133" s="9"/>
      <c r="AO6133" s="9"/>
      <c r="AP6133" s="9"/>
      <c r="AQ6133" s="9"/>
      <c r="AR6133" s="9"/>
      <c r="AS6133" s="9"/>
      <c r="AT6133" s="9"/>
      <c r="AU6133" s="9"/>
      <c r="AV6133" s="9"/>
      <c r="AW6133" s="9"/>
      <c r="AX6133" s="9"/>
      <c r="AY6133" s="9"/>
      <c r="AZ6133" s="9"/>
      <c r="BA6133" s="9"/>
      <c r="BB6133" s="9"/>
      <c r="BC6133" s="9"/>
      <c r="BD6133" s="9"/>
      <c r="BE6133" s="9"/>
      <c r="BF6133" s="9"/>
      <c r="BG6133" s="9"/>
      <c r="BH6133" s="9"/>
      <c r="BI6133" s="9"/>
      <c r="BJ6133" s="9"/>
      <c r="BK6133" s="9"/>
      <c r="BL6133" s="9"/>
      <c r="BM6133" s="9"/>
      <c r="BN6133" s="9"/>
      <c r="BO6133" s="9"/>
      <c r="BP6133" s="9"/>
      <c r="BQ6133" s="9"/>
      <c r="BT6133" s="9"/>
      <c r="BU6133" s="9"/>
      <c r="BX6133" s="9"/>
      <c r="BY6133" s="9"/>
      <c r="CB6133" s="9"/>
      <c r="CC6133" s="9"/>
      <c r="CF6133" s="9"/>
      <c r="CG6133" s="9"/>
      <c r="CJ6133" s="9"/>
      <c r="CK6133" s="9"/>
      <c r="CN6133" s="9"/>
      <c r="CO6133" s="9"/>
      <c r="CP6133" s="9"/>
      <c r="CQ6133" s="9"/>
      <c r="CR6133" s="9"/>
      <c r="CS6133" s="9"/>
      <c r="CT6133" s="9"/>
      <c r="CU6133" s="9"/>
      <c r="CV6133" s="9"/>
      <c r="CW6133" s="9"/>
      <c r="CX6133" s="9"/>
      <c r="CY6133" s="9"/>
      <c r="CZ6133" s="9"/>
      <c r="DA6133" s="9"/>
      <c r="DB6133" s="9"/>
      <c r="DC6133" s="9"/>
      <c r="DD6133" s="9"/>
      <c r="DE6133" s="9"/>
      <c r="DF6133" s="9"/>
      <c r="DG6133" s="9"/>
      <c r="DH6133" s="9"/>
      <c r="DI6133" s="9"/>
      <c r="DJ6133" s="9"/>
      <c r="DK6133" s="9"/>
      <c r="DL6133" s="9"/>
      <c r="DM6133" s="9"/>
      <c r="DN6133" s="9"/>
      <c r="DO6133" s="9"/>
      <c r="DP6133" s="9"/>
      <c r="DQ6133" s="9"/>
      <c r="DR6133" s="9"/>
      <c r="DS6133" s="9"/>
      <c r="DT6133" s="9"/>
      <c r="DU6133" s="9"/>
      <c r="DV6133" s="9"/>
      <c r="DW6133" s="9"/>
      <c r="DX6133" s="9"/>
      <c r="DY6133" s="9"/>
      <c r="DZ6133" s="9"/>
      <c r="EA6133" s="9"/>
    </row>
    <row r="6134" spans="2:131" ht="19.5" customHeight="1" x14ac:dyDescent="0.25">
      <c r="B6134" s="9"/>
      <c r="D6134" s="9"/>
      <c r="G6134" s="9"/>
      <c r="R6134" s="9"/>
      <c r="S6134" s="9"/>
      <c r="T6134" s="9"/>
      <c r="U6134" s="9"/>
      <c r="V6134" s="9"/>
      <c r="W6134" s="9"/>
      <c r="X6134" s="9"/>
      <c r="Y6134" s="9"/>
      <c r="Z6134" s="9"/>
      <c r="AA6134" s="9"/>
      <c r="AB6134" s="9"/>
      <c r="AC6134" s="9"/>
      <c r="AD6134" s="9"/>
      <c r="AE6134" s="9"/>
      <c r="AF6134" s="55"/>
      <c r="AG6134" s="55"/>
      <c r="AH6134" s="9"/>
      <c r="AI6134" s="9"/>
      <c r="AJ6134" s="9"/>
      <c r="AK6134" s="9"/>
      <c r="AL6134" s="9"/>
      <c r="AM6134" s="9"/>
      <c r="AN6134" s="9"/>
      <c r="AO6134" s="9"/>
      <c r="AP6134" s="9"/>
      <c r="AQ6134" s="9"/>
      <c r="AR6134" s="9"/>
      <c r="AS6134" s="9"/>
      <c r="AT6134" s="9"/>
      <c r="AU6134" s="9"/>
      <c r="AV6134" s="9"/>
      <c r="AW6134" s="9"/>
      <c r="AX6134" s="9"/>
      <c r="AY6134" s="9"/>
      <c r="AZ6134" s="9"/>
      <c r="BA6134" s="9"/>
      <c r="BB6134" s="9"/>
      <c r="BC6134" s="9"/>
      <c r="BD6134" s="9"/>
      <c r="BE6134" s="9"/>
      <c r="BF6134" s="9"/>
      <c r="BG6134" s="9"/>
      <c r="BH6134" s="9"/>
      <c r="BI6134" s="9"/>
      <c r="BJ6134" s="9"/>
      <c r="BK6134" s="9"/>
      <c r="BL6134" s="9"/>
      <c r="BM6134" s="9"/>
      <c r="BN6134" s="9"/>
      <c r="BO6134" s="9"/>
      <c r="BP6134" s="9"/>
      <c r="BQ6134" s="9"/>
      <c r="BT6134" s="9"/>
      <c r="BU6134" s="9"/>
      <c r="BX6134" s="9"/>
      <c r="BY6134" s="9"/>
      <c r="CB6134" s="9"/>
      <c r="CC6134" s="9"/>
      <c r="CF6134" s="9"/>
      <c r="CG6134" s="9"/>
      <c r="CJ6134" s="9"/>
      <c r="CK6134" s="9"/>
      <c r="CN6134" s="9"/>
      <c r="CO6134" s="9"/>
      <c r="CP6134" s="9"/>
      <c r="CQ6134" s="9"/>
      <c r="CR6134" s="9"/>
      <c r="CS6134" s="9"/>
      <c r="CT6134" s="9"/>
      <c r="CU6134" s="9"/>
      <c r="CV6134" s="9"/>
      <c r="CW6134" s="9"/>
      <c r="CX6134" s="9"/>
      <c r="CY6134" s="9"/>
      <c r="CZ6134" s="9"/>
      <c r="DA6134" s="9"/>
      <c r="DB6134" s="9"/>
      <c r="DC6134" s="9"/>
      <c r="DD6134" s="9"/>
      <c r="DE6134" s="9"/>
      <c r="DF6134" s="9"/>
      <c r="DG6134" s="9"/>
      <c r="DH6134" s="9"/>
      <c r="DI6134" s="9"/>
      <c r="DJ6134" s="9"/>
      <c r="DK6134" s="9"/>
      <c r="DL6134" s="9"/>
      <c r="DM6134" s="9"/>
      <c r="DN6134" s="9"/>
      <c r="DO6134" s="9"/>
      <c r="DP6134" s="9"/>
      <c r="DQ6134" s="9"/>
      <c r="DR6134" s="9"/>
      <c r="DS6134" s="9"/>
      <c r="DT6134" s="9"/>
      <c r="DU6134" s="9"/>
      <c r="DV6134" s="9"/>
      <c r="DW6134" s="9"/>
      <c r="DX6134" s="9"/>
      <c r="DY6134" s="9"/>
      <c r="DZ6134" s="9"/>
      <c r="EA6134" s="9"/>
    </row>
    <row r="6135" spans="2:131" ht="19.5" customHeight="1" x14ac:dyDescent="0.25">
      <c r="B6135" s="9"/>
      <c r="D6135" s="9"/>
      <c r="G6135" s="9"/>
      <c r="R6135" s="9"/>
      <c r="S6135" s="9"/>
      <c r="T6135" s="9"/>
      <c r="U6135" s="9"/>
      <c r="V6135" s="9"/>
      <c r="W6135" s="9"/>
      <c r="X6135" s="9"/>
      <c r="Y6135" s="9"/>
      <c r="Z6135" s="9"/>
      <c r="AA6135" s="9"/>
      <c r="AB6135" s="9"/>
      <c r="AC6135" s="9"/>
      <c r="AD6135" s="9"/>
      <c r="AE6135" s="9"/>
      <c r="AF6135" s="55"/>
      <c r="AG6135" s="55"/>
      <c r="AH6135" s="9"/>
      <c r="AI6135" s="9"/>
      <c r="AJ6135" s="9"/>
      <c r="AK6135" s="9"/>
      <c r="AL6135" s="9"/>
      <c r="AM6135" s="9"/>
      <c r="AN6135" s="9"/>
      <c r="AO6135" s="9"/>
      <c r="AP6135" s="9"/>
      <c r="AQ6135" s="9"/>
      <c r="AR6135" s="9"/>
      <c r="AS6135" s="9"/>
      <c r="AT6135" s="9"/>
      <c r="AU6135" s="9"/>
      <c r="AV6135" s="9"/>
      <c r="AW6135" s="9"/>
      <c r="AX6135" s="9"/>
      <c r="AY6135" s="9"/>
      <c r="AZ6135" s="9"/>
      <c r="BA6135" s="9"/>
      <c r="BB6135" s="9"/>
      <c r="BC6135" s="9"/>
      <c r="BD6135" s="9"/>
      <c r="BE6135" s="9"/>
      <c r="BF6135" s="9"/>
      <c r="BG6135" s="9"/>
      <c r="BH6135" s="9"/>
      <c r="BI6135" s="9"/>
      <c r="BJ6135" s="9"/>
      <c r="BK6135" s="9"/>
      <c r="BL6135" s="9"/>
      <c r="BM6135" s="9"/>
      <c r="BN6135" s="9"/>
      <c r="BO6135" s="9"/>
      <c r="BP6135" s="9"/>
      <c r="BQ6135" s="9"/>
      <c r="BT6135" s="9"/>
      <c r="BU6135" s="9"/>
      <c r="BX6135" s="9"/>
      <c r="BY6135" s="9"/>
      <c r="CB6135" s="9"/>
      <c r="CC6135" s="9"/>
      <c r="CF6135" s="9"/>
      <c r="CG6135" s="9"/>
      <c r="CJ6135" s="9"/>
      <c r="CK6135" s="9"/>
      <c r="CN6135" s="9"/>
      <c r="CO6135" s="9"/>
      <c r="CP6135" s="9"/>
      <c r="CQ6135" s="9"/>
      <c r="CR6135" s="9"/>
      <c r="CS6135" s="9"/>
      <c r="CT6135" s="9"/>
      <c r="CU6135" s="9"/>
      <c r="CV6135" s="9"/>
      <c r="CW6135" s="9"/>
      <c r="CX6135" s="9"/>
      <c r="CY6135" s="9"/>
      <c r="CZ6135" s="9"/>
      <c r="DA6135" s="9"/>
      <c r="DB6135" s="9"/>
      <c r="DC6135" s="9"/>
      <c r="DD6135" s="9"/>
      <c r="DE6135" s="9"/>
      <c r="DF6135" s="9"/>
      <c r="DG6135" s="9"/>
      <c r="DH6135" s="9"/>
      <c r="DI6135" s="9"/>
      <c r="DJ6135" s="9"/>
      <c r="DK6135" s="9"/>
      <c r="DL6135" s="9"/>
      <c r="DM6135" s="9"/>
      <c r="DN6135" s="9"/>
      <c r="DO6135" s="9"/>
      <c r="DP6135" s="9"/>
      <c r="DQ6135" s="9"/>
      <c r="DR6135" s="9"/>
      <c r="DS6135" s="9"/>
      <c r="DT6135" s="9"/>
      <c r="DU6135" s="9"/>
      <c r="DV6135" s="9"/>
      <c r="DW6135" s="9"/>
      <c r="DX6135" s="9"/>
      <c r="DY6135" s="9"/>
      <c r="DZ6135" s="9"/>
      <c r="EA6135" s="9"/>
    </row>
    <row r="6136" spans="2:131" ht="19.5" customHeight="1" x14ac:dyDescent="0.25">
      <c r="B6136" s="9"/>
      <c r="D6136" s="9"/>
      <c r="G6136" s="9"/>
      <c r="R6136" s="9"/>
      <c r="S6136" s="9"/>
      <c r="T6136" s="9"/>
      <c r="U6136" s="9"/>
      <c r="V6136" s="9"/>
      <c r="W6136" s="9"/>
      <c r="X6136" s="9"/>
      <c r="Y6136" s="9"/>
      <c r="Z6136" s="9"/>
      <c r="AA6136" s="9"/>
      <c r="AB6136" s="9"/>
      <c r="AC6136" s="9"/>
      <c r="AD6136" s="9"/>
      <c r="AE6136" s="9"/>
      <c r="AF6136" s="55"/>
      <c r="AG6136" s="55"/>
      <c r="AH6136" s="9"/>
      <c r="AI6136" s="9"/>
      <c r="AJ6136" s="9"/>
      <c r="AK6136" s="9"/>
      <c r="AL6136" s="9"/>
      <c r="AM6136" s="9"/>
      <c r="AN6136" s="9"/>
      <c r="AO6136" s="9"/>
      <c r="AP6136" s="9"/>
      <c r="AQ6136" s="9"/>
      <c r="AR6136" s="9"/>
      <c r="AS6136" s="9"/>
      <c r="AT6136" s="9"/>
      <c r="AU6136" s="9"/>
      <c r="AV6136" s="9"/>
      <c r="AW6136" s="9"/>
      <c r="AX6136" s="9"/>
      <c r="AY6136" s="9"/>
      <c r="AZ6136" s="9"/>
      <c r="BA6136" s="9"/>
      <c r="BB6136" s="9"/>
      <c r="BC6136" s="9"/>
      <c r="BD6136" s="9"/>
      <c r="BE6136" s="9"/>
      <c r="BF6136" s="9"/>
      <c r="BG6136" s="9"/>
      <c r="BH6136" s="9"/>
      <c r="BI6136" s="9"/>
      <c r="BJ6136" s="9"/>
      <c r="BK6136" s="9"/>
      <c r="BL6136" s="9"/>
      <c r="BM6136" s="9"/>
      <c r="BN6136" s="9"/>
      <c r="BO6136" s="9"/>
      <c r="BP6136" s="9"/>
      <c r="BQ6136" s="9"/>
      <c r="BT6136" s="9"/>
      <c r="BU6136" s="9"/>
      <c r="BX6136" s="9"/>
      <c r="BY6136" s="9"/>
      <c r="CB6136" s="9"/>
      <c r="CC6136" s="9"/>
      <c r="CF6136" s="9"/>
      <c r="CG6136" s="9"/>
      <c r="CJ6136" s="9"/>
      <c r="CK6136" s="9"/>
      <c r="CN6136" s="9"/>
      <c r="CO6136" s="9"/>
      <c r="CP6136" s="9"/>
      <c r="CQ6136" s="9"/>
      <c r="CR6136" s="9"/>
      <c r="CS6136" s="9"/>
      <c r="CT6136" s="9"/>
      <c r="CU6136" s="9"/>
      <c r="CV6136" s="9"/>
      <c r="CW6136" s="9"/>
      <c r="CX6136" s="9"/>
      <c r="CY6136" s="9"/>
      <c r="CZ6136" s="9"/>
      <c r="DA6136" s="9"/>
      <c r="DB6136" s="9"/>
      <c r="DC6136" s="9"/>
      <c r="DD6136" s="9"/>
      <c r="DE6136" s="9"/>
      <c r="DF6136" s="9"/>
      <c r="DG6136" s="9"/>
      <c r="DH6136" s="9"/>
      <c r="DI6136" s="9"/>
      <c r="DJ6136" s="9"/>
      <c r="DK6136" s="9"/>
      <c r="DL6136" s="9"/>
      <c r="DM6136" s="9"/>
      <c r="DN6136" s="9"/>
      <c r="DO6136" s="9"/>
      <c r="DP6136" s="9"/>
      <c r="DQ6136" s="9"/>
      <c r="DR6136" s="9"/>
      <c r="DS6136" s="9"/>
      <c r="DT6136" s="9"/>
      <c r="DU6136" s="9"/>
      <c r="DV6136" s="9"/>
      <c r="DW6136" s="9"/>
      <c r="DX6136" s="9"/>
      <c r="DY6136" s="9"/>
      <c r="DZ6136" s="9"/>
      <c r="EA6136" s="9"/>
    </row>
    <row r="6137" spans="2:131" ht="19.5" customHeight="1" x14ac:dyDescent="0.25">
      <c r="B6137" s="9"/>
      <c r="D6137" s="9"/>
      <c r="G6137" s="9"/>
      <c r="R6137" s="9"/>
      <c r="S6137" s="9"/>
      <c r="T6137" s="9"/>
      <c r="U6137" s="9"/>
      <c r="V6137" s="9"/>
      <c r="W6137" s="9"/>
      <c r="X6137" s="9"/>
      <c r="Y6137" s="9"/>
      <c r="Z6137" s="9"/>
      <c r="AA6137" s="9"/>
      <c r="AB6137" s="9"/>
      <c r="AC6137" s="9"/>
      <c r="AD6137" s="9"/>
      <c r="AE6137" s="9"/>
      <c r="AF6137" s="55"/>
      <c r="AG6137" s="55"/>
      <c r="AH6137" s="9"/>
      <c r="AI6137" s="9"/>
      <c r="AJ6137" s="9"/>
      <c r="AK6137" s="9"/>
      <c r="AL6137" s="9"/>
      <c r="AM6137" s="9"/>
      <c r="AN6137" s="9"/>
      <c r="AO6137" s="9"/>
      <c r="AP6137" s="9"/>
      <c r="AQ6137" s="9"/>
      <c r="AR6137" s="9"/>
      <c r="AS6137" s="9"/>
      <c r="AT6137" s="9"/>
      <c r="AU6137" s="9"/>
      <c r="AV6137" s="9"/>
      <c r="AW6137" s="9"/>
      <c r="AX6137" s="9"/>
      <c r="AY6137" s="9"/>
      <c r="AZ6137" s="9"/>
      <c r="BA6137" s="9"/>
      <c r="BB6137" s="9"/>
      <c r="BC6137" s="9"/>
      <c r="BD6137" s="9"/>
      <c r="BE6137" s="9"/>
      <c r="BF6137" s="9"/>
      <c r="BG6137" s="9"/>
      <c r="BH6137" s="9"/>
      <c r="BI6137" s="9"/>
      <c r="BJ6137" s="9"/>
      <c r="BK6137" s="9"/>
      <c r="BL6137" s="9"/>
      <c r="BM6137" s="9"/>
      <c r="BN6137" s="9"/>
      <c r="BO6137" s="9"/>
      <c r="BP6137" s="9"/>
      <c r="BQ6137" s="9"/>
      <c r="BT6137" s="9"/>
      <c r="BU6137" s="9"/>
      <c r="BX6137" s="9"/>
      <c r="BY6137" s="9"/>
      <c r="CB6137" s="9"/>
      <c r="CC6137" s="9"/>
      <c r="CF6137" s="9"/>
      <c r="CG6137" s="9"/>
      <c r="CJ6137" s="9"/>
      <c r="CK6137" s="9"/>
      <c r="CN6137" s="9"/>
      <c r="CO6137" s="9"/>
      <c r="CP6137" s="9"/>
      <c r="CQ6137" s="9"/>
      <c r="CR6137" s="9"/>
      <c r="CS6137" s="9"/>
      <c r="CT6137" s="9"/>
      <c r="CU6137" s="9"/>
      <c r="CV6137" s="9"/>
      <c r="CW6137" s="9"/>
      <c r="CX6137" s="9"/>
      <c r="CY6137" s="9"/>
      <c r="CZ6137" s="9"/>
      <c r="DA6137" s="9"/>
      <c r="DB6137" s="9"/>
      <c r="DC6137" s="9"/>
      <c r="DD6137" s="9"/>
      <c r="DE6137" s="9"/>
      <c r="DF6137" s="9"/>
      <c r="DG6137" s="9"/>
      <c r="DH6137" s="9"/>
      <c r="DI6137" s="9"/>
      <c r="DJ6137" s="9"/>
      <c r="DK6137" s="9"/>
      <c r="DL6137" s="9"/>
      <c r="DM6137" s="9"/>
      <c r="DN6137" s="9"/>
      <c r="DO6137" s="9"/>
      <c r="DP6137" s="9"/>
      <c r="DQ6137" s="9"/>
      <c r="DR6137" s="9"/>
      <c r="DS6137" s="9"/>
      <c r="DT6137" s="9"/>
      <c r="DU6137" s="9"/>
      <c r="DV6137" s="9"/>
      <c r="DW6137" s="9"/>
      <c r="DX6137" s="9"/>
      <c r="DY6137" s="9"/>
      <c r="DZ6137" s="9"/>
      <c r="EA6137" s="9"/>
    </row>
    <row r="6138" spans="2:131" ht="19.5" customHeight="1" x14ac:dyDescent="0.25">
      <c r="B6138" s="9"/>
      <c r="D6138" s="9"/>
      <c r="G6138" s="9"/>
      <c r="R6138" s="9"/>
      <c r="S6138" s="9"/>
      <c r="T6138" s="9"/>
      <c r="U6138" s="9"/>
      <c r="V6138" s="9"/>
      <c r="W6138" s="9"/>
      <c r="X6138" s="9"/>
      <c r="Y6138" s="9"/>
      <c r="Z6138" s="9"/>
      <c r="AA6138" s="9"/>
      <c r="AB6138" s="9"/>
      <c r="AC6138" s="9"/>
      <c r="AD6138" s="9"/>
      <c r="AE6138" s="9"/>
      <c r="AF6138" s="55"/>
      <c r="AG6138" s="55"/>
      <c r="AH6138" s="9"/>
      <c r="AI6138" s="9"/>
      <c r="AJ6138" s="9"/>
      <c r="AK6138" s="9"/>
      <c r="AL6138" s="9"/>
      <c r="AM6138" s="9"/>
      <c r="AN6138" s="9"/>
      <c r="AO6138" s="9"/>
      <c r="AP6138" s="9"/>
      <c r="AQ6138" s="9"/>
      <c r="AR6138" s="9"/>
      <c r="AS6138" s="9"/>
      <c r="AT6138" s="9"/>
      <c r="AU6138" s="9"/>
      <c r="AV6138" s="9"/>
      <c r="AW6138" s="9"/>
      <c r="AX6138" s="9"/>
      <c r="AY6138" s="9"/>
      <c r="AZ6138" s="9"/>
      <c r="BA6138" s="9"/>
      <c r="BB6138" s="9"/>
      <c r="BC6138" s="9"/>
      <c r="BD6138" s="9"/>
      <c r="BE6138" s="9"/>
      <c r="BF6138" s="9"/>
      <c r="BG6138" s="9"/>
      <c r="BH6138" s="9"/>
      <c r="BI6138" s="9"/>
      <c r="BJ6138" s="9"/>
      <c r="BK6138" s="9"/>
      <c r="BL6138" s="9"/>
      <c r="BM6138" s="9"/>
      <c r="BN6138" s="9"/>
      <c r="BO6138" s="9"/>
      <c r="BP6138" s="9"/>
      <c r="BQ6138" s="9"/>
      <c r="BT6138" s="9"/>
      <c r="BU6138" s="9"/>
      <c r="BX6138" s="9"/>
      <c r="BY6138" s="9"/>
      <c r="CB6138" s="9"/>
      <c r="CC6138" s="9"/>
      <c r="CF6138" s="9"/>
      <c r="CG6138" s="9"/>
      <c r="CJ6138" s="9"/>
      <c r="CK6138" s="9"/>
      <c r="CN6138" s="9"/>
      <c r="CO6138" s="9"/>
      <c r="CP6138" s="9"/>
      <c r="CQ6138" s="9"/>
      <c r="CR6138" s="9"/>
      <c r="CS6138" s="9"/>
      <c r="CT6138" s="9"/>
      <c r="CU6138" s="9"/>
      <c r="CV6138" s="9"/>
      <c r="CW6138" s="9"/>
      <c r="CX6138" s="9"/>
      <c r="CY6138" s="9"/>
      <c r="CZ6138" s="9"/>
      <c r="DA6138" s="9"/>
      <c r="DB6138" s="9"/>
      <c r="DC6138" s="9"/>
      <c r="DD6138" s="9"/>
      <c r="DE6138" s="9"/>
      <c r="DF6138" s="9"/>
      <c r="DG6138" s="9"/>
      <c r="DH6138" s="9"/>
      <c r="DI6138" s="9"/>
      <c r="DJ6138" s="9"/>
      <c r="DK6138" s="9"/>
      <c r="DL6138" s="9"/>
      <c r="DM6138" s="9"/>
      <c r="DN6138" s="9"/>
      <c r="DO6138" s="9"/>
      <c r="DP6138" s="9"/>
      <c r="DQ6138" s="9"/>
      <c r="DR6138" s="9"/>
      <c r="DS6138" s="9"/>
      <c r="DT6138" s="9"/>
      <c r="DU6138" s="9"/>
      <c r="DV6138" s="9"/>
      <c r="DW6138" s="9"/>
      <c r="DX6138" s="9"/>
      <c r="DY6138" s="9"/>
      <c r="DZ6138" s="9"/>
      <c r="EA6138" s="9"/>
    </row>
    <row r="6139" spans="2:131" ht="19.5" customHeight="1" x14ac:dyDescent="0.25">
      <c r="B6139" s="9"/>
      <c r="D6139" s="9"/>
      <c r="G6139" s="9"/>
      <c r="R6139" s="9"/>
      <c r="S6139" s="9"/>
      <c r="T6139" s="9"/>
      <c r="U6139" s="9"/>
      <c r="V6139" s="9"/>
      <c r="W6139" s="9"/>
      <c r="X6139" s="9"/>
      <c r="Y6139" s="9"/>
      <c r="Z6139" s="9"/>
      <c r="AA6139" s="9"/>
      <c r="AB6139" s="9"/>
      <c r="AC6139" s="9"/>
      <c r="AD6139" s="9"/>
      <c r="AE6139" s="9"/>
      <c r="AF6139" s="55"/>
      <c r="AG6139" s="55"/>
      <c r="AH6139" s="9"/>
      <c r="AI6139" s="9"/>
      <c r="AJ6139" s="9"/>
      <c r="AK6139" s="9"/>
      <c r="AL6139" s="9"/>
      <c r="AM6139" s="9"/>
      <c r="AN6139" s="9"/>
      <c r="AO6139" s="9"/>
      <c r="AP6139" s="9"/>
      <c r="AQ6139" s="9"/>
      <c r="AR6139" s="9"/>
      <c r="AS6139" s="9"/>
      <c r="AT6139" s="9"/>
      <c r="AU6139" s="9"/>
      <c r="AV6139" s="9"/>
      <c r="AW6139" s="9"/>
      <c r="AX6139" s="9"/>
      <c r="AY6139" s="9"/>
      <c r="AZ6139" s="9"/>
      <c r="BA6139" s="9"/>
      <c r="BB6139" s="9"/>
      <c r="BC6139" s="9"/>
      <c r="BD6139" s="9"/>
      <c r="BE6139" s="9"/>
      <c r="BF6139" s="9"/>
      <c r="BG6139" s="9"/>
      <c r="BH6139" s="9"/>
      <c r="BI6139" s="9"/>
      <c r="BJ6139" s="9"/>
      <c r="BK6139" s="9"/>
      <c r="BL6139" s="9"/>
      <c r="BM6139" s="9"/>
      <c r="BN6139" s="9"/>
      <c r="BO6139" s="9"/>
      <c r="BP6139" s="9"/>
      <c r="BQ6139" s="9"/>
      <c r="BT6139" s="9"/>
      <c r="BU6139" s="9"/>
      <c r="BX6139" s="9"/>
      <c r="BY6139" s="9"/>
      <c r="CB6139" s="9"/>
      <c r="CC6139" s="9"/>
      <c r="CF6139" s="9"/>
      <c r="CG6139" s="9"/>
      <c r="CJ6139" s="9"/>
      <c r="CK6139" s="9"/>
      <c r="CN6139" s="9"/>
      <c r="CO6139" s="9"/>
      <c r="CP6139" s="9"/>
      <c r="CQ6139" s="9"/>
      <c r="CR6139" s="9"/>
      <c r="CS6139" s="9"/>
      <c r="CT6139" s="9"/>
      <c r="CU6139" s="9"/>
      <c r="CV6139" s="9"/>
      <c r="CW6139" s="9"/>
      <c r="CX6139" s="9"/>
      <c r="CY6139" s="9"/>
      <c r="CZ6139" s="9"/>
      <c r="DA6139" s="9"/>
      <c r="DB6139" s="9"/>
      <c r="DC6139" s="9"/>
      <c r="DD6139" s="9"/>
      <c r="DE6139" s="9"/>
      <c r="DF6139" s="9"/>
      <c r="DG6139" s="9"/>
      <c r="DH6139" s="9"/>
      <c r="DI6139" s="9"/>
      <c r="DJ6139" s="9"/>
      <c r="DK6139" s="9"/>
      <c r="DL6139" s="9"/>
      <c r="DM6139" s="9"/>
      <c r="DN6139" s="9"/>
      <c r="DO6139" s="9"/>
      <c r="DP6139" s="9"/>
      <c r="DQ6139" s="9"/>
      <c r="DR6139" s="9"/>
      <c r="DS6139" s="9"/>
      <c r="DT6139" s="9"/>
      <c r="DU6139" s="9"/>
      <c r="DV6139" s="9"/>
      <c r="DW6139" s="9"/>
      <c r="DX6139" s="9"/>
      <c r="DY6139" s="9"/>
      <c r="DZ6139" s="9"/>
      <c r="EA6139" s="9"/>
    </row>
    <row r="6140" spans="2:131" ht="19.5" customHeight="1" x14ac:dyDescent="0.25">
      <c r="B6140" s="9"/>
      <c r="D6140" s="9"/>
      <c r="G6140" s="9"/>
      <c r="R6140" s="9"/>
      <c r="S6140" s="9"/>
      <c r="T6140" s="9"/>
      <c r="U6140" s="9"/>
      <c r="V6140" s="9"/>
      <c r="W6140" s="9"/>
      <c r="X6140" s="9"/>
      <c r="Y6140" s="9"/>
      <c r="Z6140" s="9"/>
      <c r="AA6140" s="9"/>
      <c r="AB6140" s="9"/>
      <c r="AC6140" s="9"/>
      <c r="AD6140" s="9"/>
      <c r="AE6140" s="9"/>
      <c r="AF6140" s="55"/>
      <c r="AG6140" s="55"/>
      <c r="AH6140" s="9"/>
      <c r="AI6140" s="9"/>
      <c r="AJ6140" s="9"/>
      <c r="AK6140" s="9"/>
      <c r="AL6140" s="9"/>
      <c r="AM6140" s="9"/>
      <c r="AN6140" s="9"/>
      <c r="AO6140" s="9"/>
      <c r="AP6140" s="9"/>
      <c r="AQ6140" s="9"/>
      <c r="AR6140" s="9"/>
      <c r="AS6140" s="9"/>
      <c r="AT6140" s="9"/>
      <c r="AU6140" s="9"/>
      <c r="AV6140" s="9"/>
      <c r="AW6140" s="9"/>
      <c r="AX6140" s="9"/>
      <c r="AY6140" s="9"/>
      <c r="AZ6140" s="9"/>
      <c r="BA6140" s="9"/>
      <c r="BB6140" s="9"/>
      <c r="BC6140" s="9"/>
      <c r="BD6140" s="9"/>
      <c r="BE6140" s="9"/>
      <c r="BF6140" s="9"/>
      <c r="BG6140" s="9"/>
      <c r="BH6140" s="9"/>
      <c r="BI6140" s="9"/>
      <c r="BJ6140" s="9"/>
      <c r="BK6140" s="9"/>
      <c r="BL6140" s="9"/>
      <c r="BM6140" s="9"/>
      <c r="BN6140" s="9"/>
      <c r="BO6140" s="9"/>
      <c r="BP6140" s="9"/>
      <c r="BQ6140" s="9"/>
      <c r="BT6140" s="9"/>
      <c r="BU6140" s="9"/>
      <c r="BX6140" s="9"/>
      <c r="BY6140" s="9"/>
      <c r="CB6140" s="9"/>
      <c r="CC6140" s="9"/>
      <c r="CF6140" s="9"/>
      <c r="CG6140" s="9"/>
      <c r="CJ6140" s="9"/>
      <c r="CK6140" s="9"/>
      <c r="CN6140" s="9"/>
      <c r="CO6140" s="9"/>
      <c r="CP6140" s="9"/>
      <c r="CQ6140" s="9"/>
      <c r="CR6140" s="9"/>
      <c r="CS6140" s="9"/>
      <c r="CT6140" s="9"/>
      <c r="CU6140" s="9"/>
      <c r="CV6140" s="9"/>
      <c r="CW6140" s="9"/>
      <c r="CX6140" s="9"/>
      <c r="CY6140" s="9"/>
      <c r="CZ6140" s="9"/>
      <c r="DA6140" s="9"/>
      <c r="DB6140" s="9"/>
      <c r="DC6140" s="9"/>
      <c r="DD6140" s="9"/>
      <c r="DE6140" s="9"/>
      <c r="DF6140" s="9"/>
      <c r="DG6140" s="9"/>
      <c r="DH6140" s="9"/>
      <c r="DI6140" s="9"/>
      <c r="DJ6140" s="9"/>
      <c r="DK6140" s="9"/>
      <c r="DL6140" s="9"/>
      <c r="DM6140" s="9"/>
      <c r="DN6140" s="9"/>
      <c r="DO6140" s="9"/>
      <c r="DP6140" s="9"/>
      <c r="DQ6140" s="9"/>
      <c r="DR6140" s="9"/>
      <c r="DS6140" s="9"/>
      <c r="DT6140" s="9"/>
      <c r="DU6140" s="9"/>
      <c r="DV6140" s="9"/>
      <c r="DW6140" s="9"/>
      <c r="DX6140" s="9"/>
      <c r="DY6140" s="9"/>
      <c r="DZ6140" s="9"/>
      <c r="EA6140" s="9"/>
    </row>
    <row r="6141" spans="2:131" ht="19.5" customHeight="1" x14ac:dyDescent="0.25">
      <c r="B6141" s="9"/>
      <c r="D6141" s="9"/>
      <c r="G6141" s="9"/>
      <c r="R6141" s="9"/>
      <c r="S6141" s="9"/>
      <c r="T6141" s="9"/>
      <c r="U6141" s="9"/>
      <c r="V6141" s="9"/>
      <c r="W6141" s="9"/>
      <c r="X6141" s="9"/>
      <c r="Y6141" s="9"/>
      <c r="Z6141" s="9"/>
      <c r="AA6141" s="9"/>
      <c r="AB6141" s="9"/>
      <c r="AC6141" s="9"/>
      <c r="AD6141" s="9"/>
      <c r="AE6141" s="9"/>
      <c r="AF6141" s="55"/>
      <c r="AG6141" s="55"/>
      <c r="AH6141" s="9"/>
      <c r="AI6141" s="9"/>
      <c r="AJ6141" s="9"/>
      <c r="AK6141" s="9"/>
      <c r="AL6141" s="9"/>
      <c r="AM6141" s="9"/>
      <c r="AN6141" s="9"/>
      <c r="AO6141" s="9"/>
      <c r="AP6141" s="9"/>
      <c r="AQ6141" s="9"/>
      <c r="AR6141" s="9"/>
      <c r="AS6141" s="9"/>
      <c r="AT6141" s="9"/>
      <c r="AU6141" s="9"/>
      <c r="AV6141" s="9"/>
      <c r="AW6141" s="9"/>
      <c r="AX6141" s="9"/>
      <c r="AY6141" s="9"/>
      <c r="AZ6141" s="9"/>
      <c r="BA6141" s="9"/>
      <c r="BB6141" s="9"/>
      <c r="BC6141" s="9"/>
      <c r="BD6141" s="9"/>
      <c r="BE6141" s="9"/>
      <c r="BF6141" s="9"/>
      <c r="BG6141" s="9"/>
      <c r="BH6141" s="9"/>
      <c r="BI6141" s="9"/>
      <c r="BJ6141" s="9"/>
      <c r="BK6141" s="9"/>
      <c r="BL6141" s="9"/>
      <c r="BM6141" s="9"/>
      <c r="BN6141" s="9"/>
      <c r="BO6141" s="9"/>
      <c r="BP6141" s="9"/>
      <c r="BQ6141" s="9"/>
      <c r="BT6141" s="9"/>
      <c r="BU6141" s="9"/>
      <c r="BX6141" s="9"/>
      <c r="BY6141" s="9"/>
      <c r="CB6141" s="9"/>
      <c r="CC6141" s="9"/>
      <c r="CF6141" s="9"/>
      <c r="CG6141" s="9"/>
      <c r="CJ6141" s="9"/>
      <c r="CK6141" s="9"/>
      <c r="CN6141" s="9"/>
      <c r="CO6141" s="9"/>
      <c r="CP6141" s="9"/>
      <c r="CQ6141" s="9"/>
      <c r="CR6141" s="9"/>
      <c r="CS6141" s="9"/>
      <c r="CT6141" s="9"/>
      <c r="CU6141" s="9"/>
      <c r="CV6141" s="9"/>
      <c r="CW6141" s="9"/>
      <c r="CX6141" s="9"/>
      <c r="CY6141" s="9"/>
      <c r="CZ6141" s="9"/>
      <c r="DA6141" s="9"/>
      <c r="DB6141" s="9"/>
      <c r="DC6141" s="9"/>
      <c r="DD6141" s="9"/>
      <c r="DE6141" s="9"/>
      <c r="DF6141" s="9"/>
      <c r="DG6141" s="9"/>
      <c r="DH6141" s="9"/>
      <c r="DI6141" s="9"/>
      <c r="DJ6141" s="9"/>
      <c r="DK6141" s="9"/>
      <c r="DL6141" s="9"/>
      <c r="DM6141" s="9"/>
      <c r="DN6141" s="9"/>
      <c r="DO6141" s="9"/>
      <c r="DP6141" s="9"/>
      <c r="DQ6141" s="9"/>
      <c r="DR6141" s="9"/>
      <c r="DS6141" s="9"/>
      <c r="DT6141" s="9"/>
      <c r="DU6141" s="9"/>
      <c r="DV6141" s="9"/>
      <c r="DW6141" s="9"/>
      <c r="DX6141" s="9"/>
      <c r="DY6141" s="9"/>
      <c r="DZ6141" s="9"/>
      <c r="EA6141" s="9"/>
    </row>
    <row r="6142" spans="2:131" ht="19.5" customHeight="1" x14ac:dyDescent="0.25">
      <c r="B6142" s="9"/>
      <c r="D6142" s="9"/>
      <c r="G6142" s="9"/>
      <c r="R6142" s="9"/>
      <c r="S6142" s="9"/>
      <c r="T6142" s="9"/>
      <c r="U6142" s="9"/>
      <c r="V6142" s="9"/>
      <c r="W6142" s="9"/>
      <c r="X6142" s="9"/>
      <c r="Y6142" s="9"/>
      <c r="Z6142" s="9"/>
      <c r="AA6142" s="9"/>
      <c r="AB6142" s="9"/>
      <c r="AC6142" s="9"/>
      <c r="AD6142" s="9"/>
      <c r="AE6142" s="9"/>
      <c r="AF6142" s="55"/>
      <c r="AG6142" s="55"/>
      <c r="AH6142" s="9"/>
      <c r="AI6142" s="9"/>
      <c r="AJ6142" s="9"/>
      <c r="AK6142" s="9"/>
      <c r="AL6142" s="9"/>
      <c r="AM6142" s="9"/>
      <c r="AN6142" s="9"/>
      <c r="AO6142" s="9"/>
      <c r="AP6142" s="9"/>
      <c r="AQ6142" s="9"/>
      <c r="AR6142" s="9"/>
      <c r="AS6142" s="9"/>
      <c r="AT6142" s="9"/>
      <c r="AU6142" s="9"/>
      <c r="AV6142" s="9"/>
      <c r="AW6142" s="9"/>
      <c r="AX6142" s="9"/>
      <c r="AY6142" s="9"/>
      <c r="AZ6142" s="9"/>
      <c r="BA6142" s="9"/>
      <c r="BB6142" s="9"/>
      <c r="BC6142" s="9"/>
      <c r="BD6142" s="9"/>
      <c r="BE6142" s="9"/>
      <c r="BF6142" s="9"/>
      <c r="BG6142" s="9"/>
      <c r="BH6142" s="9"/>
      <c r="BI6142" s="9"/>
      <c r="BJ6142" s="9"/>
      <c r="BK6142" s="9"/>
      <c r="BL6142" s="9"/>
      <c r="BM6142" s="9"/>
      <c r="BN6142" s="9"/>
      <c r="BO6142" s="9"/>
      <c r="BP6142" s="9"/>
      <c r="BQ6142" s="9"/>
      <c r="BT6142" s="9"/>
      <c r="BU6142" s="9"/>
      <c r="BX6142" s="9"/>
      <c r="BY6142" s="9"/>
      <c r="CB6142" s="9"/>
      <c r="CC6142" s="9"/>
      <c r="CF6142" s="9"/>
      <c r="CG6142" s="9"/>
      <c r="CJ6142" s="9"/>
      <c r="CK6142" s="9"/>
      <c r="CN6142" s="9"/>
      <c r="CO6142" s="9"/>
      <c r="CP6142" s="9"/>
      <c r="CQ6142" s="9"/>
      <c r="CR6142" s="9"/>
      <c r="CS6142" s="9"/>
      <c r="CT6142" s="9"/>
      <c r="CU6142" s="9"/>
      <c r="CV6142" s="9"/>
      <c r="CW6142" s="9"/>
      <c r="CX6142" s="9"/>
      <c r="CY6142" s="9"/>
      <c r="CZ6142" s="9"/>
      <c r="DA6142" s="9"/>
      <c r="DB6142" s="9"/>
      <c r="DC6142" s="9"/>
      <c r="DD6142" s="9"/>
      <c r="DE6142" s="9"/>
      <c r="DF6142" s="9"/>
      <c r="DG6142" s="9"/>
      <c r="DH6142" s="9"/>
      <c r="DI6142" s="9"/>
      <c r="DJ6142" s="9"/>
      <c r="DK6142" s="9"/>
      <c r="DL6142" s="9"/>
      <c r="DM6142" s="9"/>
      <c r="DN6142" s="9"/>
      <c r="DO6142" s="9"/>
      <c r="DP6142" s="9"/>
      <c r="DQ6142" s="9"/>
      <c r="DR6142" s="9"/>
      <c r="DS6142" s="9"/>
      <c r="DT6142" s="9"/>
      <c r="DU6142" s="9"/>
      <c r="DV6142" s="9"/>
      <c r="DW6142" s="9"/>
      <c r="DX6142" s="9"/>
      <c r="DY6142" s="9"/>
      <c r="DZ6142" s="9"/>
      <c r="EA6142" s="9"/>
    </row>
    <row r="6143" spans="2:131" ht="19.5" customHeight="1" x14ac:dyDescent="0.25">
      <c r="B6143" s="9"/>
      <c r="D6143" s="9"/>
      <c r="G6143" s="9"/>
      <c r="R6143" s="9"/>
      <c r="S6143" s="9"/>
      <c r="T6143" s="9"/>
      <c r="U6143" s="9"/>
      <c r="V6143" s="9"/>
      <c r="W6143" s="9"/>
      <c r="X6143" s="9"/>
      <c r="Y6143" s="9"/>
      <c r="Z6143" s="9"/>
      <c r="AA6143" s="9"/>
      <c r="AB6143" s="9"/>
      <c r="AC6143" s="9"/>
      <c r="AD6143" s="9"/>
      <c r="AE6143" s="9"/>
      <c r="AF6143" s="55"/>
      <c r="AG6143" s="55"/>
      <c r="AH6143" s="9"/>
      <c r="AI6143" s="9"/>
      <c r="AJ6143" s="9"/>
      <c r="AK6143" s="9"/>
      <c r="AL6143" s="9"/>
      <c r="AM6143" s="9"/>
      <c r="AN6143" s="9"/>
      <c r="AO6143" s="9"/>
      <c r="AP6143" s="9"/>
      <c r="AQ6143" s="9"/>
      <c r="AR6143" s="9"/>
      <c r="AS6143" s="9"/>
      <c r="AT6143" s="9"/>
      <c r="AU6143" s="9"/>
      <c r="AV6143" s="9"/>
      <c r="AW6143" s="9"/>
      <c r="AX6143" s="9"/>
      <c r="AY6143" s="9"/>
      <c r="AZ6143" s="9"/>
      <c r="BA6143" s="9"/>
      <c r="BB6143" s="9"/>
      <c r="BC6143" s="9"/>
      <c r="BD6143" s="9"/>
      <c r="BE6143" s="9"/>
      <c r="BF6143" s="9"/>
      <c r="BG6143" s="9"/>
      <c r="BH6143" s="9"/>
      <c r="BI6143" s="9"/>
      <c r="BJ6143" s="9"/>
      <c r="BK6143" s="9"/>
      <c r="BL6143" s="9"/>
      <c r="BM6143" s="9"/>
      <c r="BN6143" s="9"/>
      <c r="BO6143" s="9"/>
      <c r="BP6143" s="9"/>
      <c r="BQ6143" s="9"/>
      <c r="BT6143" s="9"/>
      <c r="BU6143" s="9"/>
      <c r="BX6143" s="9"/>
      <c r="BY6143" s="9"/>
      <c r="CB6143" s="9"/>
      <c r="CC6143" s="9"/>
      <c r="CF6143" s="9"/>
      <c r="CG6143" s="9"/>
      <c r="CJ6143" s="9"/>
      <c r="CK6143" s="9"/>
      <c r="CN6143" s="9"/>
      <c r="CO6143" s="9"/>
      <c r="CP6143" s="9"/>
      <c r="CQ6143" s="9"/>
      <c r="CR6143" s="9"/>
      <c r="CS6143" s="9"/>
      <c r="CT6143" s="9"/>
      <c r="CU6143" s="9"/>
      <c r="CV6143" s="9"/>
      <c r="CW6143" s="9"/>
      <c r="CX6143" s="9"/>
      <c r="CY6143" s="9"/>
      <c r="CZ6143" s="9"/>
      <c r="DA6143" s="9"/>
      <c r="DB6143" s="9"/>
      <c r="DC6143" s="9"/>
      <c r="DD6143" s="9"/>
      <c r="DE6143" s="9"/>
      <c r="DF6143" s="9"/>
      <c r="DG6143" s="9"/>
      <c r="DH6143" s="9"/>
      <c r="DI6143" s="9"/>
      <c r="DJ6143" s="9"/>
      <c r="DK6143" s="9"/>
      <c r="DL6143" s="9"/>
      <c r="DM6143" s="9"/>
      <c r="DN6143" s="9"/>
      <c r="DO6143" s="9"/>
      <c r="DP6143" s="9"/>
      <c r="DQ6143" s="9"/>
      <c r="DR6143" s="9"/>
      <c r="DS6143" s="9"/>
      <c r="DT6143" s="9"/>
      <c r="DU6143" s="9"/>
      <c r="DV6143" s="9"/>
      <c r="DW6143" s="9"/>
      <c r="DX6143" s="9"/>
      <c r="DY6143" s="9"/>
      <c r="DZ6143" s="9"/>
      <c r="EA6143" s="9"/>
    </row>
    <row r="6144" spans="2:131" ht="19.5" customHeight="1" x14ac:dyDescent="0.25">
      <c r="B6144" s="9"/>
      <c r="D6144" s="9"/>
      <c r="G6144" s="9"/>
      <c r="R6144" s="9"/>
      <c r="S6144" s="9"/>
      <c r="T6144" s="9"/>
      <c r="U6144" s="9"/>
      <c r="V6144" s="9"/>
      <c r="W6144" s="9"/>
      <c r="X6144" s="9"/>
      <c r="Y6144" s="9"/>
      <c r="Z6144" s="9"/>
      <c r="AA6144" s="9"/>
      <c r="AB6144" s="9"/>
      <c r="AC6144" s="9"/>
      <c r="AD6144" s="9"/>
      <c r="AE6144" s="9"/>
      <c r="AF6144" s="55"/>
      <c r="AG6144" s="55"/>
      <c r="AH6144" s="9"/>
      <c r="AI6144" s="9"/>
      <c r="AJ6144" s="9"/>
      <c r="AK6144" s="9"/>
      <c r="AL6144" s="9"/>
      <c r="AM6144" s="9"/>
      <c r="AN6144" s="9"/>
      <c r="AO6144" s="9"/>
      <c r="AP6144" s="9"/>
      <c r="AQ6144" s="9"/>
      <c r="AR6144" s="9"/>
      <c r="AS6144" s="9"/>
      <c r="AT6144" s="9"/>
      <c r="AU6144" s="9"/>
      <c r="AV6144" s="9"/>
      <c r="AW6144" s="9"/>
      <c r="AX6144" s="9"/>
      <c r="AY6144" s="9"/>
      <c r="AZ6144" s="9"/>
      <c r="BA6144" s="9"/>
      <c r="BB6144" s="9"/>
      <c r="BC6144" s="9"/>
      <c r="BD6144" s="9"/>
      <c r="BE6144" s="9"/>
      <c r="BF6144" s="9"/>
      <c r="BG6144" s="9"/>
      <c r="BH6144" s="9"/>
      <c r="BI6144" s="9"/>
      <c r="BJ6144" s="9"/>
      <c r="BK6144" s="9"/>
      <c r="BL6144" s="9"/>
      <c r="BM6144" s="9"/>
      <c r="BN6144" s="9"/>
      <c r="BO6144" s="9"/>
      <c r="BP6144" s="9"/>
      <c r="BQ6144" s="9"/>
      <c r="BT6144" s="9"/>
      <c r="BU6144" s="9"/>
      <c r="BX6144" s="9"/>
      <c r="BY6144" s="9"/>
      <c r="CB6144" s="9"/>
      <c r="CC6144" s="9"/>
      <c r="CF6144" s="9"/>
      <c r="CG6144" s="9"/>
      <c r="CJ6144" s="9"/>
      <c r="CK6144" s="9"/>
      <c r="CN6144" s="9"/>
      <c r="CO6144" s="9"/>
      <c r="CP6144" s="9"/>
      <c r="CQ6144" s="9"/>
      <c r="CR6144" s="9"/>
      <c r="CS6144" s="9"/>
      <c r="CT6144" s="9"/>
      <c r="CU6144" s="9"/>
      <c r="CV6144" s="9"/>
      <c r="CW6144" s="9"/>
      <c r="CX6144" s="9"/>
      <c r="CY6144" s="9"/>
      <c r="CZ6144" s="9"/>
      <c r="DA6144" s="9"/>
      <c r="DB6144" s="9"/>
      <c r="DC6144" s="9"/>
      <c r="DD6144" s="9"/>
      <c r="DE6144" s="9"/>
      <c r="DF6144" s="9"/>
      <c r="DG6144" s="9"/>
      <c r="DH6144" s="9"/>
      <c r="DI6144" s="9"/>
      <c r="DJ6144" s="9"/>
      <c r="DK6144" s="9"/>
      <c r="DL6144" s="9"/>
      <c r="DM6144" s="9"/>
      <c r="DN6144" s="9"/>
      <c r="DO6144" s="9"/>
      <c r="DP6144" s="9"/>
      <c r="DQ6144" s="9"/>
      <c r="DR6144" s="9"/>
      <c r="DS6144" s="9"/>
      <c r="DT6144" s="9"/>
      <c r="DU6144" s="9"/>
      <c r="DV6144" s="9"/>
      <c r="DW6144" s="9"/>
      <c r="DX6144" s="9"/>
      <c r="DY6144" s="9"/>
      <c r="DZ6144" s="9"/>
      <c r="EA6144" s="9"/>
    </row>
    <row r="6145" spans="2:131" ht="19.5" customHeight="1" x14ac:dyDescent="0.25">
      <c r="B6145" s="9"/>
      <c r="D6145" s="9"/>
      <c r="G6145" s="9"/>
      <c r="R6145" s="9"/>
      <c r="S6145" s="9"/>
      <c r="T6145" s="9"/>
      <c r="U6145" s="9"/>
      <c r="V6145" s="9"/>
      <c r="W6145" s="9"/>
      <c r="X6145" s="9"/>
      <c r="Y6145" s="9"/>
      <c r="Z6145" s="9"/>
      <c r="AA6145" s="9"/>
      <c r="AB6145" s="9"/>
      <c r="AC6145" s="9"/>
      <c r="AD6145" s="9"/>
      <c r="AE6145" s="9"/>
      <c r="AF6145" s="55"/>
      <c r="AG6145" s="55"/>
      <c r="AH6145" s="9"/>
      <c r="AI6145" s="9"/>
      <c r="AJ6145" s="9"/>
      <c r="AK6145" s="9"/>
      <c r="AL6145" s="9"/>
      <c r="AM6145" s="9"/>
      <c r="AN6145" s="9"/>
      <c r="AO6145" s="9"/>
      <c r="AP6145" s="9"/>
      <c r="AQ6145" s="9"/>
      <c r="AR6145" s="9"/>
      <c r="AS6145" s="9"/>
      <c r="AT6145" s="9"/>
      <c r="AU6145" s="9"/>
      <c r="AV6145" s="9"/>
      <c r="AW6145" s="9"/>
      <c r="AX6145" s="9"/>
      <c r="AY6145" s="9"/>
      <c r="AZ6145" s="9"/>
      <c r="BA6145" s="9"/>
      <c r="BB6145" s="9"/>
      <c r="BC6145" s="9"/>
      <c r="BD6145" s="9"/>
      <c r="BE6145" s="9"/>
      <c r="BF6145" s="9"/>
      <c r="BG6145" s="9"/>
      <c r="BH6145" s="9"/>
      <c r="BI6145" s="9"/>
      <c r="BJ6145" s="9"/>
      <c r="BK6145" s="9"/>
      <c r="BL6145" s="9"/>
      <c r="BM6145" s="9"/>
      <c r="BN6145" s="9"/>
      <c r="BO6145" s="9"/>
      <c r="BP6145" s="9"/>
      <c r="BQ6145" s="9"/>
      <c r="BT6145" s="9"/>
      <c r="BU6145" s="9"/>
      <c r="BX6145" s="9"/>
      <c r="BY6145" s="9"/>
      <c r="CB6145" s="9"/>
      <c r="CC6145" s="9"/>
      <c r="CF6145" s="9"/>
      <c r="CG6145" s="9"/>
      <c r="CJ6145" s="9"/>
      <c r="CK6145" s="9"/>
      <c r="CN6145" s="9"/>
      <c r="CO6145" s="9"/>
      <c r="CP6145" s="9"/>
      <c r="CQ6145" s="9"/>
      <c r="CR6145" s="9"/>
      <c r="CS6145" s="9"/>
      <c r="CT6145" s="9"/>
      <c r="CU6145" s="9"/>
      <c r="CV6145" s="9"/>
      <c r="CW6145" s="9"/>
      <c r="CX6145" s="9"/>
      <c r="CY6145" s="9"/>
      <c r="CZ6145" s="9"/>
      <c r="DA6145" s="9"/>
      <c r="DB6145" s="9"/>
      <c r="DC6145" s="9"/>
      <c r="DD6145" s="9"/>
      <c r="DE6145" s="9"/>
      <c r="DF6145" s="9"/>
      <c r="DG6145" s="9"/>
      <c r="DH6145" s="9"/>
      <c r="DI6145" s="9"/>
      <c r="DJ6145" s="9"/>
      <c r="DK6145" s="9"/>
      <c r="DL6145" s="9"/>
      <c r="DM6145" s="9"/>
      <c r="DN6145" s="9"/>
      <c r="DO6145" s="9"/>
      <c r="DP6145" s="9"/>
      <c r="DQ6145" s="9"/>
      <c r="DR6145" s="9"/>
      <c r="DS6145" s="9"/>
      <c r="DT6145" s="9"/>
      <c r="DU6145" s="9"/>
      <c r="DV6145" s="9"/>
      <c r="DW6145" s="9"/>
      <c r="DX6145" s="9"/>
      <c r="DY6145" s="9"/>
      <c r="DZ6145" s="9"/>
      <c r="EA6145" s="9"/>
    </row>
    <row r="6146" spans="2:131" ht="19.5" customHeight="1" x14ac:dyDescent="0.25">
      <c r="B6146" s="9"/>
      <c r="D6146" s="9"/>
      <c r="G6146" s="9"/>
      <c r="R6146" s="9"/>
      <c r="S6146" s="9"/>
      <c r="T6146" s="9"/>
      <c r="U6146" s="9"/>
      <c r="V6146" s="9"/>
      <c r="W6146" s="9"/>
      <c r="X6146" s="9"/>
      <c r="Y6146" s="9"/>
      <c r="Z6146" s="9"/>
      <c r="AA6146" s="9"/>
      <c r="AB6146" s="9"/>
      <c r="AC6146" s="9"/>
      <c r="AD6146" s="9"/>
      <c r="AE6146" s="9"/>
      <c r="AF6146" s="55"/>
      <c r="AG6146" s="55"/>
      <c r="AH6146" s="9"/>
      <c r="AI6146" s="9"/>
      <c r="AJ6146" s="9"/>
      <c r="AK6146" s="9"/>
      <c r="AL6146" s="9"/>
      <c r="AM6146" s="9"/>
      <c r="AN6146" s="9"/>
      <c r="AO6146" s="9"/>
      <c r="AP6146" s="9"/>
      <c r="AQ6146" s="9"/>
      <c r="AR6146" s="9"/>
      <c r="AS6146" s="9"/>
      <c r="AT6146" s="9"/>
      <c r="AU6146" s="9"/>
      <c r="AV6146" s="9"/>
      <c r="AW6146" s="9"/>
      <c r="AX6146" s="9"/>
      <c r="AY6146" s="9"/>
      <c r="AZ6146" s="9"/>
      <c r="BA6146" s="9"/>
      <c r="BB6146" s="9"/>
      <c r="BC6146" s="9"/>
      <c r="BD6146" s="9"/>
      <c r="BE6146" s="9"/>
      <c r="BF6146" s="9"/>
      <c r="BG6146" s="9"/>
      <c r="BH6146" s="9"/>
      <c r="BI6146" s="9"/>
      <c r="BJ6146" s="9"/>
      <c r="BK6146" s="9"/>
      <c r="BL6146" s="9"/>
      <c r="BM6146" s="9"/>
      <c r="BN6146" s="9"/>
      <c r="BO6146" s="9"/>
      <c r="BP6146" s="9"/>
      <c r="BQ6146" s="9"/>
      <c r="BT6146" s="9"/>
      <c r="BU6146" s="9"/>
      <c r="BX6146" s="9"/>
      <c r="BY6146" s="9"/>
      <c r="CB6146" s="9"/>
      <c r="CC6146" s="9"/>
      <c r="CF6146" s="9"/>
      <c r="CG6146" s="9"/>
      <c r="CJ6146" s="9"/>
      <c r="CK6146" s="9"/>
      <c r="CN6146" s="9"/>
      <c r="CO6146" s="9"/>
      <c r="CP6146" s="9"/>
      <c r="CQ6146" s="9"/>
      <c r="CR6146" s="9"/>
      <c r="CS6146" s="9"/>
      <c r="CT6146" s="9"/>
      <c r="CU6146" s="9"/>
      <c r="CV6146" s="9"/>
      <c r="CW6146" s="9"/>
      <c r="CX6146" s="9"/>
      <c r="CY6146" s="9"/>
      <c r="CZ6146" s="9"/>
      <c r="DA6146" s="9"/>
      <c r="DB6146" s="9"/>
      <c r="DC6146" s="9"/>
      <c r="DD6146" s="9"/>
      <c r="DE6146" s="9"/>
      <c r="DF6146" s="9"/>
      <c r="DG6146" s="9"/>
      <c r="DH6146" s="9"/>
      <c r="DI6146" s="9"/>
      <c r="DJ6146" s="9"/>
      <c r="DK6146" s="9"/>
      <c r="DL6146" s="9"/>
      <c r="DM6146" s="9"/>
      <c r="DN6146" s="9"/>
      <c r="DO6146" s="9"/>
      <c r="DP6146" s="9"/>
      <c r="DQ6146" s="9"/>
      <c r="DR6146" s="9"/>
      <c r="DS6146" s="9"/>
      <c r="DT6146" s="9"/>
      <c r="DU6146" s="9"/>
      <c r="DV6146" s="9"/>
      <c r="DW6146" s="9"/>
      <c r="DX6146" s="9"/>
      <c r="DY6146" s="9"/>
      <c r="DZ6146" s="9"/>
      <c r="EA6146" s="9"/>
    </row>
    <row r="6147" spans="2:131" ht="19.5" customHeight="1" x14ac:dyDescent="0.25">
      <c r="B6147" s="9"/>
      <c r="D6147" s="9"/>
      <c r="G6147" s="9"/>
      <c r="R6147" s="9"/>
      <c r="S6147" s="9"/>
      <c r="T6147" s="9"/>
      <c r="U6147" s="9"/>
      <c r="V6147" s="9"/>
      <c r="W6147" s="9"/>
      <c r="X6147" s="9"/>
      <c r="Y6147" s="9"/>
      <c r="Z6147" s="9"/>
      <c r="AA6147" s="9"/>
      <c r="AB6147" s="9"/>
      <c r="AC6147" s="9"/>
      <c r="AD6147" s="9"/>
      <c r="AE6147" s="9"/>
      <c r="AF6147" s="55"/>
      <c r="AG6147" s="55"/>
      <c r="AH6147" s="9"/>
      <c r="AI6147" s="9"/>
      <c r="AJ6147" s="9"/>
      <c r="AK6147" s="9"/>
      <c r="AL6147" s="9"/>
      <c r="AM6147" s="9"/>
      <c r="AN6147" s="9"/>
      <c r="AO6147" s="9"/>
      <c r="AP6147" s="9"/>
      <c r="AQ6147" s="9"/>
      <c r="AR6147" s="9"/>
      <c r="AS6147" s="9"/>
      <c r="AT6147" s="9"/>
      <c r="AU6147" s="9"/>
      <c r="AV6147" s="9"/>
      <c r="AW6147" s="9"/>
      <c r="AX6147" s="9"/>
      <c r="AY6147" s="9"/>
      <c r="AZ6147" s="9"/>
      <c r="BA6147" s="9"/>
      <c r="BB6147" s="9"/>
      <c r="BC6147" s="9"/>
      <c r="BD6147" s="9"/>
      <c r="BE6147" s="9"/>
      <c r="BF6147" s="9"/>
      <c r="BG6147" s="9"/>
      <c r="BH6147" s="9"/>
      <c r="BI6147" s="9"/>
      <c r="BJ6147" s="9"/>
      <c r="BK6147" s="9"/>
      <c r="BL6147" s="9"/>
      <c r="BM6147" s="9"/>
      <c r="BN6147" s="9"/>
      <c r="BO6147" s="9"/>
      <c r="BP6147" s="9"/>
      <c r="BQ6147" s="9"/>
      <c r="BT6147" s="9"/>
      <c r="BU6147" s="9"/>
      <c r="BX6147" s="9"/>
      <c r="BY6147" s="9"/>
      <c r="CB6147" s="9"/>
      <c r="CC6147" s="9"/>
      <c r="CF6147" s="9"/>
      <c r="CG6147" s="9"/>
      <c r="CJ6147" s="9"/>
      <c r="CK6147" s="9"/>
      <c r="CN6147" s="9"/>
      <c r="CO6147" s="9"/>
      <c r="CP6147" s="9"/>
      <c r="CQ6147" s="9"/>
      <c r="CR6147" s="9"/>
      <c r="CS6147" s="9"/>
      <c r="CT6147" s="9"/>
      <c r="CU6147" s="9"/>
      <c r="CV6147" s="9"/>
      <c r="CW6147" s="9"/>
      <c r="CX6147" s="9"/>
      <c r="CY6147" s="9"/>
      <c r="CZ6147" s="9"/>
      <c r="DA6147" s="9"/>
      <c r="DB6147" s="9"/>
      <c r="DC6147" s="9"/>
      <c r="DD6147" s="9"/>
      <c r="DE6147" s="9"/>
      <c r="DF6147" s="9"/>
      <c r="DG6147" s="9"/>
      <c r="DH6147" s="9"/>
      <c r="DI6147" s="9"/>
      <c r="DJ6147" s="9"/>
      <c r="DK6147" s="9"/>
      <c r="DL6147" s="9"/>
      <c r="DM6147" s="9"/>
      <c r="DN6147" s="9"/>
      <c r="DO6147" s="9"/>
      <c r="DP6147" s="9"/>
      <c r="DQ6147" s="9"/>
      <c r="DR6147" s="9"/>
      <c r="DS6147" s="9"/>
      <c r="DT6147" s="9"/>
      <c r="DU6147" s="9"/>
      <c r="DV6147" s="9"/>
      <c r="DW6147" s="9"/>
      <c r="DX6147" s="9"/>
      <c r="DY6147" s="9"/>
      <c r="DZ6147" s="9"/>
      <c r="EA6147" s="9"/>
    </row>
    <row r="6148" spans="2:131" ht="19.5" customHeight="1" x14ac:dyDescent="0.25">
      <c r="B6148" s="9"/>
      <c r="D6148" s="9"/>
      <c r="G6148" s="9"/>
      <c r="R6148" s="9"/>
      <c r="S6148" s="9"/>
      <c r="T6148" s="9"/>
      <c r="U6148" s="9"/>
      <c r="V6148" s="9"/>
      <c r="W6148" s="9"/>
      <c r="X6148" s="9"/>
      <c r="Y6148" s="9"/>
      <c r="Z6148" s="9"/>
      <c r="AA6148" s="9"/>
      <c r="AB6148" s="9"/>
      <c r="AC6148" s="9"/>
      <c r="AD6148" s="9"/>
      <c r="AE6148" s="9"/>
      <c r="AF6148" s="55"/>
      <c r="AG6148" s="55"/>
      <c r="AH6148" s="9"/>
      <c r="AI6148" s="9"/>
      <c r="AJ6148" s="9"/>
      <c r="AK6148" s="9"/>
      <c r="AL6148" s="9"/>
      <c r="AM6148" s="9"/>
      <c r="AN6148" s="9"/>
      <c r="AO6148" s="9"/>
      <c r="AP6148" s="9"/>
      <c r="AQ6148" s="9"/>
      <c r="AR6148" s="9"/>
      <c r="AS6148" s="9"/>
      <c r="AT6148" s="9"/>
      <c r="AU6148" s="9"/>
      <c r="AV6148" s="9"/>
      <c r="AW6148" s="9"/>
      <c r="AX6148" s="9"/>
      <c r="AY6148" s="9"/>
      <c r="AZ6148" s="9"/>
      <c r="BA6148" s="9"/>
      <c r="BB6148" s="9"/>
      <c r="BC6148" s="9"/>
      <c r="BD6148" s="9"/>
      <c r="BE6148" s="9"/>
      <c r="BF6148" s="9"/>
      <c r="BG6148" s="9"/>
      <c r="BH6148" s="9"/>
      <c r="BI6148" s="9"/>
      <c r="BJ6148" s="9"/>
      <c r="BK6148" s="9"/>
      <c r="BL6148" s="9"/>
      <c r="BM6148" s="9"/>
      <c r="BN6148" s="9"/>
      <c r="BO6148" s="9"/>
      <c r="BP6148" s="9"/>
      <c r="BQ6148" s="9"/>
      <c r="BT6148" s="9"/>
      <c r="BU6148" s="9"/>
      <c r="BX6148" s="9"/>
      <c r="BY6148" s="9"/>
      <c r="CB6148" s="9"/>
      <c r="CC6148" s="9"/>
      <c r="CF6148" s="9"/>
      <c r="CG6148" s="9"/>
      <c r="CJ6148" s="9"/>
      <c r="CK6148" s="9"/>
      <c r="CN6148" s="9"/>
      <c r="CO6148" s="9"/>
      <c r="CP6148" s="9"/>
      <c r="CQ6148" s="9"/>
      <c r="CR6148" s="9"/>
      <c r="CS6148" s="9"/>
      <c r="CT6148" s="9"/>
      <c r="CU6148" s="9"/>
      <c r="CV6148" s="9"/>
      <c r="CW6148" s="9"/>
      <c r="CX6148" s="9"/>
      <c r="CY6148" s="9"/>
      <c r="CZ6148" s="9"/>
      <c r="DA6148" s="9"/>
      <c r="DB6148" s="9"/>
      <c r="DC6148" s="9"/>
      <c r="DD6148" s="9"/>
      <c r="DE6148" s="9"/>
      <c r="DF6148" s="9"/>
      <c r="DG6148" s="9"/>
      <c r="DH6148" s="9"/>
      <c r="DI6148" s="9"/>
      <c r="DJ6148" s="9"/>
      <c r="DK6148" s="9"/>
      <c r="DL6148" s="9"/>
      <c r="DM6148" s="9"/>
      <c r="DN6148" s="9"/>
      <c r="DO6148" s="9"/>
      <c r="DP6148" s="9"/>
      <c r="DQ6148" s="9"/>
      <c r="DR6148" s="9"/>
      <c r="DS6148" s="9"/>
      <c r="DT6148" s="9"/>
      <c r="DU6148" s="9"/>
      <c r="DV6148" s="9"/>
      <c r="DW6148" s="9"/>
      <c r="DX6148" s="9"/>
      <c r="DY6148" s="9"/>
      <c r="DZ6148" s="9"/>
      <c r="EA6148" s="9"/>
    </row>
    <row r="6149" spans="2:131" ht="19.5" customHeight="1" x14ac:dyDescent="0.25">
      <c r="B6149" s="9"/>
      <c r="D6149" s="9"/>
      <c r="G6149" s="9"/>
      <c r="R6149" s="9"/>
      <c r="S6149" s="9"/>
      <c r="T6149" s="9"/>
      <c r="U6149" s="9"/>
      <c r="V6149" s="9"/>
      <c r="W6149" s="9"/>
      <c r="X6149" s="9"/>
      <c r="Y6149" s="9"/>
      <c r="Z6149" s="9"/>
      <c r="AA6149" s="9"/>
      <c r="AB6149" s="9"/>
      <c r="AC6149" s="9"/>
      <c r="AD6149" s="9"/>
      <c r="AE6149" s="9"/>
      <c r="AF6149" s="55"/>
      <c r="AG6149" s="55"/>
      <c r="AH6149" s="9"/>
      <c r="AI6149" s="9"/>
      <c r="AJ6149" s="9"/>
      <c r="AK6149" s="9"/>
      <c r="AL6149" s="9"/>
      <c r="AM6149" s="9"/>
      <c r="AN6149" s="9"/>
      <c r="AO6149" s="9"/>
      <c r="AP6149" s="9"/>
      <c r="AQ6149" s="9"/>
      <c r="AR6149" s="9"/>
      <c r="AS6149" s="9"/>
      <c r="AT6149" s="9"/>
      <c r="AU6149" s="9"/>
      <c r="AV6149" s="9"/>
      <c r="AW6149" s="9"/>
      <c r="AX6149" s="9"/>
      <c r="AY6149" s="9"/>
      <c r="AZ6149" s="9"/>
      <c r="BA6149" s="9"/>
      <c r="BB6149" s="9"/>
      <c r="BC6149" s="9"/>
      <c r="BD6149" s="9"/>
      <c r="BE6149" s="9"/>
      <c r="BF6149" s="9"/>
      <c r="BG6149" s="9"/>
      <c r="BH6149" s="9"/>
      <c r="BI6149" s="9"/>
      <c r="BJ6149" s="9"/>
      <c r="BK6149" s="9"/>
      <c r="BL6149" s="9"/>
      <c r="BM6149" s="9"/>
      <c r="BN6149" s="9"/>
      <c r="BO6149" s="9"/>
      <c r="BP6149" s="9"/>
      <c r="BQ6149" s="9"/>
      <c r="BT6149" s="9"/>
      <c r="BU6149" s="9"/>
      <c r="BX6149" s="9"/>
      <c r="BY6149" s="9"/>
      <c r="CB6149" s="9"/>
      <c r="CC6149" s="9"/>
      <c r="CF6149" s="9"/>
      <c r="CG6149" s="9"/>
      <c r="CJ6149" s="9"/>
      <c r="CK6149" s="9"/>
      <c r="CN6149" s="9"/>
      <c r="CO6149" s="9"/>
      <c r="CP6149" s="9"/>
      <c r="CQ6149" s="9"/>
      <c r="CR6149" s="9"/>
      <c r="CS6149" s="9"/>
      <c r="CT6149" s="9"/>
      <c r="CU6149" s="9"/>
      <c r="CV6149" s="9"/>
      <c r="CW6149" s="9"/>
      <c r="CX6149" s="9"/>
      <c r="CY6149" s="9"/>
      <c r="CZ6149" s="9"/>
      <c r="DA6149" s="9"/>
      <c r="DB6149" s="9"/>
      <c r="DC6149" s="9"/>
      <c r="DD6149" s="9"/>
      <c r="DE6149" s="9"/>
      <c r="DF6149" s="9"/>
      <c r="DG6149" s="9"/>
      <c r="DH6149" s="9"/>
      <c r="DI6149" s="9"/>
      <c r="DJ6149" s="9"/>
      <c r="DK6149" s="9"/>
      <c r="DL6149" s="9"/>
      <c r="DM6149" s="9"/>
      <c r="DN6149" s="9"/>
      <c r="DO6149" s="9"/>
      <c r="DP6149" s="9"/>
      <c r="DQ6149" s="9"/>
      <c r="DR6149" s="9"/>
      <c r="DS6149" s="9"/>
      <c r="DT6149" s="9"/>
      <c r="DU6149" s="9"/>
      <c r="DV6149" s="9"/>
      <c r="DW6149" s="9"/>
      <c r="DX6149" s="9"/>
      <c r="DY6149" s="9"/>
      <c r="DZ6149" s="9"/>
      <c r="EA6149" s="9"/>
    </row>
    <row r="6150" spans="2:131" ht="19.5" customHeight="1" x14ac:dyDescent="0.25">
      <c r="B6150" s="9"/>
      <c r="D6150" s="9"/>
      <c r="G6150" s="9"/>
      <c r="R6150" s="9"/>
      <c r="S6150" s="9"/>
      <c r="T6150" s="9"/>
      <c r="U6150" s="9"/>
      <c r="V6150" s="9"/>
      <c r="W6150" s="9"/>
      <c r="X6150" s="9"/>
      <c r="Y6150" s="9"/>
      <c r="Z6150" s="9"/>
      <c r="AA6150" s="9"/>
      <c r="AB6150" s="9"/>
      <c r="AC6150" s="9"/>
      <c r="AD6150" s="9"/>
      <c r="AE6150" s="9"/>
      <c r="AF6150" s="55"/>
      <c r="AG6150" s="55"/>
      <c r="AH6150" s="9"/>
      <c r="AI6150" s="9"/>
      <c r="AJ6150" s="9"/>
      <c r="AK6150" s="9"/>
      <c r="AL6150" s="9"/>
      <c r="AM6150" s="9"/>
      <c r="AN6150" s="9"/>
      <c r="AO6150" s="9"/>
      <c r="AP6150" s="9"/>
      <c r="AQ6150" s="9"/>
      <c r="AR6150" s="9"/>
      <c r="AS6150" s="9"/>
      <c r="AT6150" s="9"/>
      <c r="AU6150" s="9"/>
      <c r="AV6150" s="9"/>
      <c r="AW6150" s="9"/>
      <c r="AX6150" s="9"/>
      <c r="AY6150" s="9"/>
      <c r="AZ6150" s="9"/>
      <c r="BA6150" s="9"/>
      <c r="BB6150" s="9"/>
      <c r="BC6150" s="9"/>
      <c r="BD6150" s="9"/>
      <c r="BE6150" s="9"/>
      <c r="BF6150" s="9"/>
      <c r="BG6150" s="9"/>
      <c r="BH6150" s="9"/>
      <c r="BI6150" s="9"/>
      <c r="BJ6150" s="9"/>
      <c r="BK6150" s="9"/>
      <c r="BL6150" s="9"/>
      <c r="BM6150" s="9"/>
      <c r="BN6150" s="9"/>
      <c r="BO6150" s="9"/>
      <c r="BP6150" s="9"/>
      <c r="BQ6150" s="9"/>
      <c r="BT6150" s="9"/>
      <c r="BU6150" s="9"/>
      <c r="BX6150" s="9"/>
      <c r="BY6150" s="9"/>
      <c r="CB6150" s="9"/>
      <c r="CC6150" s="9"/>
      <c r="CF6150" s="9"/>
      <c r="CG6150" s="9"/>
      <c r="CJ6150" s="9"/>
      <c r="CK6150" s="9"/>
      <c r="CN6150" s="9"/>
      <c r="CO6150" s="9"/>
      <c r="CP6150" s="9"/>
      <c r="CQ6150" s="9"/>
      <c r="CR6150" s="9"/>
      <c r="CS6150" s="9"/>
      <c r="CT6150" s="9"/>
      <c r="CU6150" s="9"/>
      <c r="CV6150" s="9"/>
      <c r="CW6150" s="9"/>
      <c r="CX6150" s="9"/>
      <c r="CY6150" s="9"/>
      <c r="CZ6150" s="9"/>
      <c r="DA6150" s="9"/>
      <c r="DB6150" s="9"/>
      <c r="DC6150" s="9"/>
      <c r="DD6150" s="9"/>
      <c r="DE6150" s="9"/>
      <c r="DF6150" s="9"/>
      <c r="DG6150" s="9"/>
      <c r="DH6150" s="9"/>
      <c r="DI6150" s="9"/>
      <c r="DJ6150" s="9"/>
      <c r="DK6150" s="9"/>
      <c r="DL6150" s="9"/>
      <c r="DM6150" s="9"/>
      <c r="DN6150" s="9"/>
      <c r="DO6150" s="9"/>
      <c r="DP6150" s="9"/>
      <c r="DQ6150" s="9"/>
      <c r="DR6150" s="9"/>
      <c r="DS6150" s="9"/>
      <c r="DT6150" s="9"/>
      <c r="DU6150" s="9"/>
      <c r="DV6150" s="9"/>
      <c r="DW6150" s="9"/>
      <c r="DX6150" s="9"/>
      <c r="DY6150" s="9"/>
      <c r="DZ6150" s="9"/>
      <c r="EA6150" s="9"/>
    </row>
    <row r="6151" spans="2:131" ht="19.5" customHeight="1" x14ac:dyDescent="0.25">
      <c r="B6151" s="9"/>
      <c r="D6151" s="9"/>
      <c r="G6151" s="9"/>
      <c r="R6151" s="9"/>
      <c r="S6151" s="9"/>
      <c r="T6151" s="9"/>
      <c r="U6151" s="9"/>
      <c r="V6151" s="9"/>
      <c r="W6151" s="9"/>
      <c r="X6151" s="9"/>
      <c r="Y6151" s="9"/>
      <c r="Z6151" s="9"/>
      <c r="AA6151" s="9"/>
      <c r="AB6151" s="9"/>
      <c r="AC6151" s="9"/>
      <c r="AD6151" s="9"/>
      <c r="AE6151" s="9"/>
      <c r="AF6151" s="55"/>
      <c r="AG6151" s="55"/>
      <c r="AH6151" s="9"/>
      <c r="AI6151" s="9"/>
      <c r="AJ6151" s="9"/>
      <c r="AK6151" s="9"/>
      <c r="AL6151" s="9"/>
      <c r="AM6151" s="9"/>
      <c r="AN6151" s="9"/>
      <c r="AO6151" s="9"/>
      <c r="AP6151" s="9"/>
      <c r="AQ6151" s="9"/>
      <c r="AR6151" s="9"/>
      <c r="AS6151" s="9"/>
      <c r="AT6151" s="9"/>
      <c r="AU6151" s="9"/>
      <c r="AV6151" s="9"/>
      <c r="AW6151" s="9"/>
      <c r="AX6151" s="9"/>
      <c r="AY6151" s="9"/>
      <c r="AZ6151" s="9"/>
      <c r="BA6151" s="9"/>
      <c r="BB6151" s="9"/>
      <c r="BC6151" s="9"/>
      <c r="BD6151" s="9"/>
      <c r="BE6151" s="9"/>
      <c r="BF6151" s="9"/>
      <c r="BG6151" s="9"/>
      <c r="BH6151" s="9"/>
      <c r="BI6151" s="9"/>
      <c r="BJ6151" s="9"/>
      <c r="BK6151" s="9"/>
      <c r="BL6151" s="9"/>
      <c r="BM6151" s="9"/>
      <c r="BN6151" s="9"/>
      <c r="BO6151" s="9"/>
      <c r="BP6151" s="9"/>
      <c r="BQ6151" s="9"/>
      <c r="BT6151" s="9"/>
      <c r="BU6151" s="9"/>
      <c r="BX6151" s="9"/>
      <c r="BY6151" s="9"/>
      <c r="CB6151" s="9"/>
      <c r="CC6151" s="9"/>
      <c r="CF6151" s="9"/>
      <c r="CG6151" s="9"/>
      <c r="CJ6151" s="9"/>
      <c r="CK6151" s="9"/>
      <c r="CN6151" s="9"/>
      <c r="CO6151" s="9"/>
      <c r="CP6151" s="9"/>
      <c r="CQ6151" s="9"/>
      <c r="CR6151" s="9"/>
      <c r="CS6151" s="9"/>
      <c r="CT6151" s="9"/>
      <c r="CU6151" s="9"/>
      <c r="CV6151" s="9"/>
      <c r="CW6151" s="9"/>
      <c r="CX6151" s="9"/>
      <c r="CY6151" s="9"/>
      <c r="CZ6151" s="9"/>
      <c r="DA6151" s="9"/>
      <c r="DB6151" s="9"/>
      <c r="DC6151" s="9"/>
      <c r="DD6151" s="9"/>
      <c r="DE6151" s="9"/>
      <c r="DF6151" s="9"/>
      <c r="DG6151" s="9"/>
      <c r="DH6151" s="9"/>
      <c r="DI6151" s="9"/>
      <c r="DJ6151" s="9"/>
      <c r="DK6151" s="9"/>
      <c r="DL6151" s="9"/>
      <c r="DM6151" s="9"/>
      <c r="DN6151" s="9"/>
      <c r="DO6151" s="9"/>
      <c r="DP6151" s="9"/>
      <c r="DQ6151" s="9"/>
      <c r="DR6151" s="9"/>
      <c r="DS6151" s="9"/>
      <c r="DT6151" s="9"/>
      <c r="DU6151" s="9"/>
      <c r="DV6151" s="9"/>
      <c r="DW6151" s="9"/>
      <c r="DX6151" s="9"/>
      <c r="DY6151" s="9"/>
      <c r="DZ6151" s="9"/>
      <c r="EA6151" s="9"/>
    </row>
    <row r="6152" spans="2:131" ht="19.5" customHeight="1" x14ac:dyDescent="0.25">
      <c r="B6152" s="9"/>
      <c r="D6152" s="9"/>
      <c r="G6152" s="9"/>
      <c r="R6152" s="9"/>
      <c r="S6152" s="9"/>
      <c r="T6152" s="9"/>
      <c r="U6152" s="9"/>
      <c r="V6152" s="9"/>
      <c r="W6152" s="9"/>
      <c r="X6152" s="9"/>
      <c r="Y6152" s="9"/>
      <c r="Z6152" s="9"/>
      <c r="AA6152" s="9"/>
      <c r="AB6152" s="9"/>
      <c r="AC6152" s="9"/>
      <c r="AD6152" s="9"/>
      <c r="AE6152" s="9"/>
      <c r="AF6152" s="55"/>
      <c r="AG6152" s="55"/>
      <c r="AH6152" s="9"/>
      <c r="AI6152" s="9"/>
      <c r="AJ6152" s="9"/>
      <c r="AK6152" s="9"/>
      <c r="AL6152" s="9"/>
      <c r="AM6152" s="9"/>
      <c r="AN6152" s="9"/>
      <c r="AO6152" s="9"/>
      <c r="AP6152" s="9"/>
      <c r="AQ6152" s="9"/>
      <c r="AR6152" s="9"/>
      <c r="AS6152" s="9"/>
      <c r="AT6152" s="9"/>
      <c r="AU6152" s="9"/>
      <c r="AV6152" s="9"/>
      <c r="AW6152" s="9"/>
      <c r="AX6152" s="9"/>
      <c r="AY6152" s="9"/>
      <c r="AZ6152" s="9"/>
      <c r="BA6152" s="9"/>
      <c r="BB6152" s="9"/>
      <c r="BC6152" s="9"/>
      <c r="BD6152" s="9"/>
      <c r="BE6152" s="9"/>
      <c r="BF6152" s="9"/>
      <c r="BG6152" s="9"/>
      <c r="BH6152" s="9"/>
      <c r="BI6152" s="9"/>
      <c r="BJ6152" s="9"/>
      <c r="BK6152" s="9"/>
      <c r="BL6152" s="9"/>
      <c r="BM6152" s="9"/>
      <c r="BN6152" s="9"/>
      <c r="BO6152" s="9"/>
      <c r="BP6152" s="9"/>
      <c r="BQ6152" s="9"/>
      <c r="BT6152" s="9"/>
      <c r="BU6152" s="9"/>
      <c r="BX6152" s="9"/>
      <c r="BY6152" s="9"/>
      <c r="CB6152" s="9"/>
      <c r="CC6152" s="9"/>
      <c r="CF6152" s="9"/>
      <c r="CG6152" s="9"/>
      <c r="CJ6152" s="9"/>
      <c r="CK6152" s="9"/>
      <c r="CN6152" s="9"/>
      <c r="CO6152" s="9"/>
      <c r="CP6152" s="9"/>
      <c r="CQ6152" s="9"/>
      <c r="CR6152" s="9"/>
      <c r="CS6152" s="9"/>
      <c r="CT6152" s="9"/>
      <c r="CU6152" s="9"/>
      <c r="CV6152" s="9"/>
      <c r="CW6152" s="9"/>
      <c r="CX6152" s="9"/>
      <c r="CY6152" s="9"/>
      <c r="CZ6152" s="9"/>
      <c r="DA6152" s="9"/>
      <c r="DB6152" s="9"/>
      <c r="DC6152" s="9"/>
      <c r="DD6152" s="9"/>
      <c r="DE6152" s="9"/>
      <c r="DF6152" s="9"/>
      <c r="DG6152" s="9"/>
      <c r="DH6152" s="9"/>
      <c r="DI6152" s="9"/>
      <c r="DJ6152" s="9"/>
      <c r="DK6152" s="9"/>
      <c r="DL6152" s="9"/>
      <c r="DM6152" s="9"/>
      <c r="DN6152" s="9"/>
      <c r="DO6152" s="9"/>
      <c r="DP6152" s="9"/>
      <c r="DQ6152" s="9"/>
      <c r="DR6152" s="9"/>
      <c r="DS6152" s="9"/>
      <c r="DT6152" s="9"/>
      <c r="DU6152" s="9"/>
      <c r="DV6152" s="9"/>
      <c r="DW6152" s="9"/>
      <c r="DX6152" s="9"/>
      <c r="DY6152" s="9"/>
      <c r="DZ6152" s="9"/>
      <c r="EA6152" s="9"/>
    </row>
    <row r="6153" spans="2:131" ht="19.5" customHeight="1" x14ac:dyDescent="0.25">
      <c r="B6153" s="9"/>
      <c r="D6153" s="9"/>
      <c r="G6153" s="9"/>
      <c r="R6153" s="9"/>
      <c r="S6153" s="9"/>
      <c r="T6153" s="9"/>
      <c r="U6153" s="9"/>
      <c r="V6153" s="9"/>
      <c r="W6153" s="9"/>
      <c r="X6153" s="9"/>
      <c r="Y6153" s="9"/>
      <c r="Z6153" s="9"/>
      <c r="AA6153" s="9"/>
      <c r="AB6153" s="9"/>
      <c r="AC6153" s="9"/>
      <c r="AD6153" s="9"/>
      <c r="AE6153" s="9"/>
      <c r="AF6153" s="55"/>
      <c r="AG6153" s="55"/>
      <c r="AH6153" s="9"/>
      <c r="AI6153" s="9"/>
      <c r="AJ6153" s="9"/>
      <c r="AK6153" s="9"/>
      <c r="AL6153" s="9"/>
      <c r="AM6153" s="9"/>
      <c r="AN6153" s="9"/>
      <c r="AO6153" s="9"/>
      <c r="AP6153" s="9"/>
      <c r="AQ6153" s="9"/>
      <c r="AR6153" s="9"/>
      <c r="AS6153" s="9"/>
      <c r="AT6153" s="9"/>
      <c r="AU6153" s="9"/>
      <c r="AV6153" s="9"/>
      <c r="AW6153" s="9"/>
      <c r="AX6153" s="9"/>
      <c r="AY6153" s="9"/>
      <c r="AZ6153" s="9"/>
      <c r="BA6153" s="9"/>
      <c r="BB6153" s="9"/>
      <c r="BC6153" s="9"/>
      <c r="BD6153" s="9"/>
      <c r="BE6153" s="9"/>
      <c r="BF6153" s="9"/>
      <c r="BG6153" s="9"/>
      <c r="BH6153" s="9"/>
      <c r="BI6153" s="9"/>
      <c r="BJ6153" s="9"/>
      <c r="BK6153" s="9"/>
      <c r="BL6153" s="9"/>
      <c r="BM6153" s="9"/>
      <c r="BN6153" s="9"/>
      <c r="BO6153" s="9"/>
      <c r="BP6153" s="9"/>
      <c r="BQ6153" s="9"/>
      <c r="BT6153" s="9"/>
      <c r="BU6153" s="9"/>
      <c r="BX6153" s="9"/>
      <c r="BY6153" s="9"/>
      <c r="CB6153" s="9"/>
      <c r="CC6153" s="9"/>
      <c r="CF6153" s="9"/>
      <c r="CG6153" s="9"/>
      <c r="CJ6153" s="9"/>
      <c r="CK6153" s="9"/>
      <c r="CN6153" s="9"/>
      <c r="CO6153" s="9"/>
      <c r="CP6153" s="9"/>
      <c r="CQ6153" s="9"/>
      <c r="CR6153" s="9"/>
      <c r="CS6153" s="9"/>
      <c r="CT6153" s="9"/>
      <c r="CU6153" s="9"/>
      <c r="CV6153" s="9"/>
      <c r="CW6153" s="9"/>
      <c r="CX6153" s="9"/>
      <c r="CY6153" s="9"/>
      <c r="CZ6153" s="9"/>
      <c r="DA6153" s="9"/>
      <c r="DB6153" s="9"/>
      <c r="DC6153" s="9"/>
      <c r="DD6153" s="9"/>
      <c r="DE6153" s="9"/>
      <c r="DF6153" s="9"/>
      <c r="DG6153" s="9"/>
      <c r="DH6153" s="9"/>
      <c r="DI6153" s="9"/>
      <c r="DJ6153" s="9"/>
      <c r="DK6153" s="9"/>
      <c r="DL6153" s="9"/>
      <c r="DM6153" s="9"/>
      <c r="DN6153" s="9"/>
      <c r="DO6153" s="9"/>
      <c r="DP6153" s="9"/>
      <c r="DQ6153" s="9"/>
      <c r="DR6153" s="9"/>
      <c r="DS6153" s="9"/>
      <c r="DT6153" s="9"/>
      <c r="DU6153" s="9"/>
      <c r="DV6153" s="9"/>
      <c r="DW6153" s="9"/>
      <c r="DX6153" s="9"/>
      <c r="DY6153" s="9"/>
      <c r="DZ6153" s="9"/>
      <c r="EA6153" s="9"/>
    </row>
    <row r="6154" spans="2:131" ht="19.5" customHeight="1" x14ac:dyDescent="0.25">
      <c r="B6154" s="9"/>
      <c r="D6154" s="9"/>
      <c r="G6154" s="9"/>
      <c r="R6154" s="9"/>
      <c r="S6154" s="9"/>
      <c r="T6154" s="9"/>
      <c r="U6154" s="9"/>
      <c r="V6154" s="9"/>
      <c r="W6154" s="9"/>
      <c r="X6154" s="9"/>
      <c r="Y6154" s="9"/>
      <c r="Z6154" s="9"/>
      <c r="AA6154" s="9"/>
      <c r="AB6154" s="9"/>
      <c r="AC6154" s="9"/>
      <c r="AD6154" s="9"/>
      <c r="AE6154" s="9"/>
      <c r="AF6154" s="55"/>
      <c r="AG6154" s="55"/>
      <c r="AH6154" s="9"/>
      <c r="AI6154" s="9"/>
      <c r="AJ6154" s="9"/>
      <c r="AK6154" s="9"/>
      <c r="AL6154" s="9"/>
      <c r="AM6154" s="9"/>
      <c r="AN6154" s="9"/>
      <c r="AO6154" s="9"/>
      <c r="AP6154" s="9"/>
      <c r="AQ6154" s="9"/>
      <c r="AR6154" s="9"/>
      <c r="AS6154" s="9"/>
      <c r="AT6154" s="9"/>
      <c r="AU6154" s="9"/>
      <c r="AV6154" s="9"/>
      <c r="AW6154" s="9"/>
      <c r="AX6154" s="9"/>
      <c r="AY6154" s="9"/>
      <c r="AZ6154" s="9"/>
      <c r="BA6154" s="9"/>
      <c r="BB6154" s="9"/>
      <c r="BC6154" s="9"/>
      <c r="BD6154" s="9"/>
      <c r="BE6154" s="9"/>
      <c r="BF6154" s="9"/>
      <c r="BG6154" s="9"/>
      <c r="BH6154" s="9"/>
      <c r="BI6154" s="9"/>
      <c r="BJ6154" s="9"/>
      <c r="BK6154" s="9"/>
      <c r="BL6154" s="9"/>
      <c r="BM6154" s="9"/>
      <c r="BN6154" s="9"/>
      <c r="BO6154" s="9"/>
      <c r="BP6154" s="9"/>
      <c r="BQ6154" s="9"/>
      <c r="BT6154" s="9"/>
      <c r="BU6154" s="9"/>
      <c r="BX6154" s="9"/>
      <c r="BY6154" s="9"/>
      <c r="CB6154" s="9"/>
      <c r="CC6154" s="9"/>
      <c r="CF6154" s="9"/>
      <c r="CG6154" s="9"/>
      <c r="CJ6154" s="9"/>
      <c r="CK6154" s="9"/>
      <c r="CN6154" s="9"/>
      <c r="CO6154" s="9"/>
      <c r="CP6154" s="9"/>
      <c r="CQ6154" s="9"/>
      <c r="CR6154" s="9"/>
      <c r="CS6154" s="9"/>
      <c r="CT6154" s="9"/>
      <c r="CU6154" s="9"/>
      <c r="CV6154" s="9"/>
      <c r="CW6154" s="9"/>
      <c r="CX6154" s="9"/>
      <c r="CY6154" s="9"/>
      <c r="CZ6154" s="9"/>
      <c r="DA6154" s="9"/>
      <c r="DB6154" s="9"/>
      <c r="DC6154" s="9"/>
      <c r="DD6154" s="9"/>
      <c r="DE6154" s="9"/>
      <c r="DF6154" s="9"/>
      <c r="DG6154" s="9"/>
      <c r="DH6154" s="9"/>
      <c r="DI6154" s="9"/>
      <c r="DJ6154" s="9"/>
      <c r="DK6154" s="9"/>
      <c r="DL6154" s="9"/>
      <c r="DM6154" s="9"/>
      <c r="DN6154" s="9"/>
      <c r="DO6154" s="9"/>
      <c r="DP6154" s="9"/>
      <c r="DQ6154" s="9"/>
      <c r="DR6154" s="9"/>
      <c r="DS6154" s="9"/>
      <c r="DT6154" s="9"/>
      <c r="DU6154" s="9"/>
      <c r="DV6154" s="9"/>
      <c r="DW6154" s="9"/>
      <c r="DX6154" s="9"/>
      <c r="DY6154" s="9"/>
      <c r="DZ6154" s="9"/>
      <c r="EA6154" s="9"/>
    </row>
    <row r="6155" spans="2:131" ht="19.5" customHeight="1" x14ac:dyDescent="0.25">
      <c r="B6155" s="9"/>
      <c r="D6155" s="9"/>
      <c r="G6155" s="9"/>
      <c r="R6155" s="9"/>
      <c r="S6155" s="9"/>
      <c r="T6155" s="9"/>
      <c r="U6155" s="9"/>
      <c r="V6155" s="9"/>
      <c r="W6155" s="9"/>
      <c r="X6155" s="9"/>
      <c r="Y6155" s="9"/>
      <c r="Z6155" s="9"/>
      <c r="AA6155" s="9"/>
      <c r="AB6155" s="9"/>
      <c r="AC6155" s="9"/>
      <c r="AD6155" s="9"/>
      <c r="AE6155" s="9"/>
      <c r="AF6155" s="55"/>
      <c r="AG6155" s="55"/>
      <c r="AH6155" s="9"/>
      <c r="AI6155" s="9"/>
      <c r="AJ6155" s="9"/>
      <c r="AK6155" s="9"/>
      <c r="AL6155" s="9"/>
      <c r="AM6155" s="9"/>
      <c r="AN6155" s="9"/>
      <c r="AO6155" s="9"/>
      <c r="AP6155" s="9"/>
      <c r="AQ6155" s="9"/>
      <c r="AR6155" s="9"/>
      <c r="AS6155" s="9"/>
      <c r="AT6155" s="9"/>
      <c r="AU6155" s="9"/>
      <c r="AV6155" s="9"/>
      <c r="AW6155" s="9"/>
      <c r="AX6155" s="9"/>
      <c r="AY6155" s="9"/>
      <c r="AZ6155" s="9"/>
      <c r="BA6155" s="9"/>
      <c r="BB6155" s="9"/>
      <c r="BC6155" s="9"/>
      <c r="BD6155" s="9"/>
      <c r="BE6155" s="9"/>
      <c r="BF6155" s="9"/>
      <c r="BG6155" s="9"/>
      <c r="BH6155" s="9"/>
      <c r="BI6155" s="9"/>
      <c r="BJ6155" s="9"/>
      <c r="BK6155" s="9"/>
      <c r="BL6155" s="9"/>
      <c r="BM6155" s="9"/>
      <c r="BN6155" s="9"/>
      <c r="BO6155" s="9"/>
      <c r="BP6155" s="9"/>
      <c r="BQ6155" s="9"/>
      <c r="BT6155" s="9"/>
      <c r="BU6155" s="9"/>
      <c r="BX6155" s="9"/>
      <c r="BY6155" s="9"/>
      <c r="CB6155" s="9"/>
      <c r="CC6155" s="9"/>
      <c r="CF6155" s="9"/>
      <c r="CG6155" s="9"/>
      <c r="CJ6155" s="9"/>
      <c r="CK6155" s="9"/>
      <c r="CN6155" s="9"/>
      <c r="CO6155" s="9"/>
      <c r="CP6155" s="9"/>
      <c r="CQ6155" s="9"/>
      <c r="CR6155" s="9"/>
      <c r="CS6155" s="9"/>
      <c r="CT6155" s="9"/>
      <c r="CU6155" s="9"/>
      <c r="CV6155" s="9"/>
      <c r="CW6155" s="9"/>
      <c r="CX6155" s="9"/>
      <c r="CY6155" s="9"/>
      <c r="CZ6155" s="9"/>
      <c r="DA6155" s="9"/>
      <c r="DB6155" s="9"/>
      <c r="DC6155" s="9"/>
      <c r="DD6155" s="9"/>
      <c r="DE6155" s="9"/>
      <c r="DF6155" s="9"/>
      <c r="DG6155" s="9"/>
      <c r="DH6155" s="9"/>
      <c r="DI6155" s="9"/>
      <c r="DJ6155" s="9"/>
      <c r="DK6155" s="9"/>
      <c r="DL6155" s="9"/>
      <c r="DM6155" s="9"/>
      <c r="DN6155" s="9"/>
      <c r="DO6155" s="9"/>
      <c r="DP6155" s="9"/>
      <c r="DQ6155" s="9"/>
      <c r="DR6155" s="9"/>
      <c r="DS6155" s="9"/>
      <c r="DT6155" s="9"/>
      <c r="DU6155" s="9"/>
      <c r="DV6155" s="9"/>
      <c r="DW6155" s="9"/>
      <c r="DX6155" s="9"/>
      <c r="DY6155" s="9"/>
      <c r="DZ6155" s="9"/>
      <c r="EA6155" s="9"/>
    </row>
    <row r="6156" spans="2:131" ht="19.5" customHeight="1" x14ac:dyDescent="0.25">
      <c r="B6156" s="9"/>
      <c r="D6156" s="9"/>
      <c r="G6156" s="9"/>
      <c r="R6156" s="9"/>
      <c r="S6156" s="9"/>
      <c r="T6156" s="9"/>
      <c r="U6156" s="9"/>
      <c r="V6156" s="9"/>
      <c r="W6156" s="9"/>
      <c r="X6156" s="9"/>
      <c r="Y6156" s="9"/>
      <c r="Z6156" s="9"/>
      <c r="AA6156" s="9"/>
      <c r="AB6156" s="9"/>
      <c r="AC6156" s="9"/>
      <c r="AD6156" s="9"/>
      <c r="AE6156" s="9"/>
      <c r="AF6156" s="55"/>
      <c r="AG6156" s="55"/>
      <c r="AH6156" s="9"/>
      <c r="AI6156" s="9"/>
      <c r="AJ6156" s="9"/>
      <c r="AK6156" s="9"/>
      <c r="AL6156" s="9"/>
      <c r="AM6156" s="9"/>
      <c r="AN6156" s="9"/>
      <c r="AO6156" s="9"/>
      <c r="AP6156" s="9"/>
      <c r="AQ6156" s="9"/>
      <c r="AR6156" s="9"/>
      <c r="AS6156" s="9"/>
      <c r="AT6156" s="9"/>
      <c r="AU6156" s="9"/>
      <c r="AV6156" s="9"/>
      <c r="AW6156" s="9"/>
      <c r="AX6156" s="9"/>
      <c r="AY6156" s="9"/>
      <c r="AZ6156" s="9"/>
      <c r="BA6156" s="9"/>
      <c r="BB6156" s="9"/>
      <c r="BC6156" s="9"/>
      <c r="BD6156" s="9"/>
      <c r="BE6156" s="9"/>
      <c r="BF6156" s="9"/>
      <c r="BG6156" s="9"/>
      <c r="BH6156" s="9"/>
      <c r="BI6156" s="9"/>
      <c r="BJ6156" s="9"/>
      <c r="BK6156" s="9"/>
      <c r="BL6156" s="9"/>
      <c r="BM6156" s="9"/>
      <c r="BN6156" s="9"/>
      <c r="BO6156" s="9"/>
      <c r="BP6156" s="9"/>
      <c r="BQ6156" s="9"/>
      <c r="BT6156" s="9"/>
      <c r="BU6156" s="9"/>
      <c r="BX6156" s="9"/>
      <c r="BY6156" s="9"/>
      <c r="CB6156" s="9"/>
      <c r="CC6156" s="9"/>
      <c r="CF6156" s="9"/>
      <c r="CG6156" s="9"/>
      <c r="CJ6156" s="9"/>
      <c r="CK6156" s="9"/>
      <c r="CN6156" s="9"/>
      <c r="CO6156" s="9"/>
      <c r="CP6156" s="9"/>
      <c r="CQ6156" s="9"/>
      <c r="CR6156" s="9"/>
      <c r="CS6156" s="9"/>
      <c r="CT6156" s="9"/>
      <c r="CU6156" s="9"/>
      <c r="CV6156" s="9"/>
      <c r="CW6156" s="9"/>
      <c r="CX6156" s="9"/>
      <c r="CY6156" s="9"/>
      <c r="CZ6156" s="9"/>
      <c r="DA6156" s="9"/>
      <c r="DB6156" s="9"/>
      <c r="DC6156" s="9"/>
      <c r="DD6156" s="9"/>
      <c r="DE6156" s="9"/>
      <c r="DF6156" s="9"/>
      <c r="DG6156" s="9"/>
      <c r="DH6156" s="9"/>
      <c r="DI6156" s="9"/>
      <c r="DJ6156" s="9"/>
      <c r="DK6156" s="9"/>
      <c r="DL6156" s="9"/>
      <c r="DM6156" s="9"/>
      <c r="DN6156" s="9"/>
      <c r="DO6156" s="9"/>
      <c r="DP6156" s="9"/>
      <c r="DQ6156" s="9"/>
      <c r="DR6156" s="9"/>
      <c r="DS6156" s="9"/>
      <c r="DT6156" s="9"/>
      <c r="DU6156" s="9"/>
      <c r="DV6156" s="9"/>
      <c r="DW6156" s="9"/>
      <c r="DX6156" s="9"/>
      <c r="DY6156" s="9"/>
      <c r="DZ6156" s="9"/>
      <c r="EA6156" s="9"/>
    </row>
    <row r="6157" spans="2:131" ht="19.5" customHeight="1" x14ac:dyDescent="0.25">
      <c r="B6157" s="9"/>
      <c r="D6157" s="9"/>
      <c r="G6157" s="9"/>
      <c r="R6157" s="9"/>
      <c r="S6157" s="9"/>
      <c r="T6157" s="9"/>
      <c r="U6157" s="9"/>
      <c r="V6157" s="9"/>
      <c r="W6157" s="9"/>
      <c r="X6157" s="9"/>
      <c r="Y6157" s="9"/>
      <c r="Z6157" s="9"/>
      <c r="AA6157" s="9"/>
      <c r="AB6157" s="9"/>
      <c r="AC6157" s="9"/>
      <c r="AD6157" s="9"/>
      <c r="AE6157" s="9"/>
      <c r="AF6157" s="55"/>
      <c r="AG6157" s="55"/>
      <c r="AH6157" s="9"/>
      <c r="AI6157" s="9"/>
      <c r="AJ6157" s="9"/>
      <c r="AK6157" s="9"/>
      <c r="AL6157" s="9"/>
      <c r="AM6157" s="9"/>
      <c r="AN6157" s="9"/>
      <c r="AO6157" s="9"/>
      <c r="AP6157" s="9"/>
      <c r="AQ6157" s="9"/>
      <c r="AR6157" s="9"/>
      <c r="AS6157" s="9"/>
      <c r="AT6157" s="9"/>
      <c r="AU6157" s="9"/>
      <c r="AV6157" s="9"/>
      <c r="AW6157" s="9"/>
      <c r="AX6157" s="9"/>
      <c r="AY6157" s="9"/>
      <c r="AZ6157" s="9"/>
      <c r="BA6157" s="9"/>
      <c r="BB6157" s="9"/>
      <c r="BC6157" s="9"/>
      <c r="BD6157" s="9"/>
      <c r="BE6157" s="9"/>
      <c r="BF6157" s="9"/>
      <c r="BG6157" s="9"/>
      <c r="BH6157" s="9"/>
      <c r="BI6157" s="9"/>
      <c r="BJ6157" s="9"/>
      <c r="BK6157" s="9"/>
      <c r="BL6157" s="9"/>
      <c r="BM6157" s="9"/>
      <c r="BN6157" s="9"/>
      <c r="BO6157" s="9"/>
      <c r="BP6157" s="9"/>
      <c r="BQ6157" s="9"/>
      <c r="BT6157" s="9"/>
      <c r="BU6157" s="9"/>
      <c r="BX6157" s="9"/>
      <c r="BY6157" s="9"/>
      <c r="CB6157" s="9"/>
      <c r="CC6157" s="9"/>
      <c r="CF6157" s="9"/>
      <c r="CG6157" s="9"/>
      <c r="CJ6157" s="9"/>
      <c r="CK6157" s="9"/>
      <c r="CN6157" s="9"/>
      <c r="CO6157" s="9"/>
      <c r="CP6157" s="9"/>
      <c r="CQ6157" s="9"/>
      <c r="CR6157" s="9"/>
      <c r="CS6157" s="9"/>
      <c r="CT6157" s="9"/>
      <c r="CU6157" s="9"/>
      <c r="CV6157" s="9"/>
      <c r="CW6157" s="9"/>
      <c r="CX6157" s="9"/>
      <c r="CY6157" s="9"/>
      <c r="CZ6157" s="9"/>
      <c r="DA6157" s="9"/>
      <c r="DB6157" s="9"/>
      <c r="DC6157" s="9"/>
      <c r="DD6157" s="9"/>
      <c r="DE6157" s="9"/>
      <c r="DF6157" s="9"/>
      <c r="DG6157" s="9"/>
      <c r="DH6157" s="9"/>
      <c r="DI6157" s="9"/>
      <c r="DJ6157" s="9"/>
      <c r="DK6157" s="9"/>
      <c r="DL6157" s="9"/>
      <c r="DM6157" s="9"/>
      <c r="DN6157" s="9"/>
      <c r="DO6157" s="9"/>
      <c r="DP6157" s="9"/>
      <c r="DQ6157" s="9"/>
      <c r="DR6157" s="9"/>
      <c r="DS6157" s="9"/>
      <c r="DT6157" s="9"/>
      <c r="DU6157" s="9"/>
      <c r="DV6157" s="9"/>
      <c r="DW6157" s="9"/>
      <c r="DX6157" s="9"/>
      <c r="DY6157" s="9"/>
      <c r="DZ6157" s="9"/>
      <c r="EA6157" s="9"/>
    </row>
    <row r="6158" spans="2:131" ht="19.5" customHeight="1" x14ac:dyDescent="0.25">
      <c r="B6158" s="9"/>
      <c r="D6158" s="9"/>
      <c r="G6158" s="9"/>
      <c r="R6158" s="9"/>
      <c r="S6158" s="9"/>
      <c r="T6158" s="9"/>
      <c r="U6158" s="9"/>
      <c r="V6158" s="9"/>
      <c r="W6158" s="9"/>
      <c r="X6158" s="9"/>
      <c r="Y6158" s="9"/>
      <c r="Z6158" s="9"/>
      <c r="AA6158" s="9"/>
      <c r="AB6158" s="9"/>
      <c r="AC6158" s="9"/>
      <c r="AD6158" s="9"/>
      <c r="AE6158" s="9"/>
      <c r="AF6158" s="55"/>
      <c r="AG6158" s="55"/>
      <c r="AH6158" s="9"/>
      <c r="AI6158" s="9"/>
      <c r="AJ6158" s="9"/>
      <c r="AK6158" s="9"/>
      <c r="AL6158" s="9"/>
      <c r="AM6158" s="9"/>
      <c r="AN6158" s="9"/>
      <c r="AO6158" s="9"/>
      <c r="AP6158" s="9"/>
      <c r="AQ6158" s="9"/>
      <c r="AR6158" s="9"/>
      <c r="AS6158" s="9"/>
      <c r="AT6158" s="9"/>
      <c r="AU6158" s="9"/>
      <c r="AV6158" s="9"/>
      <c r="AW6158" s="9"/>
      <c r="AX6158" s="9"/>
      <c r="AY6158" s="9"/>
      <c r="AZ6158" s="9"/>
      <c r="BA6158" s="9"/>
      <c r="BB6158" s="9"/>
      <c r="BC6158" s="9"/>
      <c r="BD6158" s="9"/>
      <c r="BE6158" s="9"/>
      <c r="BF6158" s="9"/>
      <c r="BG6158" s="9"/>
      <c r="BH6158" s="9"/>
      <c r="BI6158" s="9"/>
      <c r="BJ6158" s="9"/>
      <c r="BK6158" s="9"/>
      <c r="BL6158" s="9"/>
      <c r="BM6158" s="9"/>
      <c r="BN6158" s="9"/>
      <c r="BO6158" s="9"/>
      <c r="BP6158" s="9"/>
      <c r="BQ6158" s="9"/>
      <c r="BT6158" s="9"/>
      <c r="BU6158" s="9"/>
      <c r="BX6158" s="9"/>
      <c r="BY6158" s="9"/>
      <c r="CB6158" s="9"/>
      <c r="CC6158" s="9"/>
      <c r="CF6158" s="9"/>
      <c r="CG6158" s="9"/>
      <c r="CJ6158" s="9"/>
      <c r="CK6158" s="9"/>
      <c r="CN6158" s="9"/>
      <c r="CO6158" s="9"/>
      <c r="CP6158" s="9"/>
      <c r="CQ6158" s="9"/>
      <c r="CR6158" s="9"/>
      <c r="CS6158" s="9"/>
      <c r="CT6158" s="9"/>
      <c r="CU6158" s="9"/>
      <c r="CV6158" s="9"/>
      <c r="CW6158" s="9"/>
      <c r="CX6158" s="9"/>
      <c r="CY6158" s="9"/>
      <c r="CZ6158" s="9"/>
      <c r="DA6158" s="9"/>
      <c r="DB6158" s="9"/>
      <c r="DC6158" s="9"/>
      <c r="DD6158" s="9"/>
      <c r="DE6158" s="9"/>
      <c r="DF6158" s="9"/>
      <c r="DG6158" s="9"/>
      <c r="DH6158" s="9"/>
      <c r="DI6158" s="9"/>
      <c r="DJ6158" s="9"/>
      <c r="DK6158" s="9"/>
      <c r="DL6158" s="9"/>
      <c r="DM6158" s="9"/>
      <c r="DN6158" s="9"/>
      <c r="DO6158" s="9"/>
      <c r="DP6158" s="9"/>
      <c r="DQ6158" s="9"/>
      <c r="DR6158" s="9"/>
      <c r="DS6158" s="9"/>
      <c r="DT6158" s="9"/>
      <c r="DU6158" s="9"/>
      <c r="DV6158" s="9"/>
      <c r="DW6158" s="9"/>
      <c r="DX6158" s="9"/>
      <c r="DY6158" s="9"/>
      <c r="DZ6158" s="9"/>
      <c r="EA6158" s="9"/>
    </row>
    <row r="6159" spans="2:131" ht="19.5" customHeight="1" x14ac:dyDescent="0.25">
      <c r="B6159" s="9"/>
      <c r="D6159" s="9"/>
      <c r="G6159" s="9"/>
      <c r="R6159" s="9"/>
      <c r="S6159" s="9"/>
      <c r="T6159" s="9"/>
      <c r="U6159" s="9"/>
      <c r="V6159" s="9"/>
      <c r="W6159" s="9"/>
      <c r="X6159" s="9"/>
      <c r="Y6159" s="9"/>
      <c r="Z6159" s="9"/>
      <c r="AA6159" s="9"/>
      <c r="AB6159" s="9"/>
      <c r="AC6159" s="9"/>
      <c r="AD6159" s="9"/>
      <c r="AE6159" s="9"/>
      <c r="AF6159" s="55"/>
      <c r="AG6159" s="55"/>
      <c r="AH6159" s="9"/>
      <c r="AI6159" s="9"/>
      <c r="AJ6159" s="9"/>
      <c r="AK6159" s="9"/>
      <c r="AL6159" s="9"/>
      <c r="AM6159" s="9"/>
      <c r="AN6159" s="9"/>
      <c r="AO6159" s="9"/>
      <c r="AP6159" s="9"/>
      <c r="AQ6159" s="9"/>
      <c r="AR6159" s="9"/>
      <c r="AS6159" s="9"/>
      <c r="AT6159" s="9"/>
      <c r="AU6159" s="9"/>
      <c r="AV6159" s="9"/>
      <c r="AW6159" s="9"/>
      <c r="AX6159" s="9"/>
      <c r="AY6159" s="9"/>
      <c r="AZ6159" s="9"/>
      <c r="BA6159" s="9"/>
      <c r="BB6159" s="9"/>
      <c r="BC6159" s="9"/>
      <c r="BD6159" s="9"/>
      <c r="BE6159" s="9"/>
      <c r="BF6159" s="9"/>
      <c r="BG6159" s="9"/>
      <c r="BH6159" s="9"/>
      <c r="BI6159" s="9"/>
      <c r="BJ6159" s="9"/>
      <c r="BK6159" s="9"/>
      <c r="BL6159" s="9"/>
      <c r="BM6159" s="9"/>
      <c r="BN6159" s="9"/>
      <c r="BO6159" s="9"/>
      <c r="BP6159" s="9"/>
      <c r="BQ6159" s="9"/>
      <c r="BT6159" s="9"/>
      <c r="BU6159" s="9"/>
      <c r="BX6159" s="9"/>
      <c r="BY6159" s="9"/>
      <c r="CB6159" s="9"/>
      <c r="CC6159" s="9"/>
      <c r="CF6159" s="9"/>
      <c r="CG6159" s="9"/>
      <c r="CJ6159" s="9"/>
      <c r="CK6159" s="9"/>
      <c r="CN6159" s="9"/>
      <c r="CO6159" s="9"/>
      <c r="CP6159" s="9"/>
      <c r="CQ6159" s="9"/>
      <c r="CR6159" s="9"/>
      <c r="CS6159" s="9"/>
      <c r="CT6159" s="9"/>
      <c r="CU6159" s="9"/>
      <c r="CV6159" s="9"/>
      <c r="CW6159" s="9"/>
      <c r="CX6159" s="9"/>
      <c r="CY6159" s="9"/>
      <c r="CZ6159" s="9"/>
      <c r="DA6159" s="9"/>
      <c r="DB6159" s="9"/>
      <c r="DC6159" s="9"/>
      <c r="DD6159" s="9"/>
      <c r="DE6159" s="9"/>
      <c r="DF6159" s="9"/>
      <c r="DG6159" s="9"/>
      <c r="DH6159" s="9"/>
      <c r="DI6159" s="9"/>
      <c r="DJ6159" s="9"/>
      <c r="DK6159" s="9"/>
      <c r="DL6159" s="9"/>
      <c r="DM6159" s="9"/>
      <c r="DN6159" s="9"/>
      <c r="DO6159" s="9"/>
      <c r="DP6159" s="9"/>
      <c r="DQ6159" s="9"/>
      <c r="DR6159" s="9"/>
      <c r="DS6159" s="9"/>
      <c r="DT6159" s="9"/>
      <c r="DU6159" s="9"/>
      <c r="DV6159" s="9"/>
      <c r="DW6159" s="9"/>
      <c r="DX6159" s="9"/>
      <c r="DY6159" s="9"/>
      <c r="DZ6159" s="9"/>
      <c r="EA6159" s="9"/>
    </row>
    <row r="6160" spans="2:131" ht="19.5" customHeight="1" x14ac:dyDescent="0.25">
      <c r="B6160" s="9"/>
      <c r="D6160" s="9"/>
      <c r="G6160" s="9"/>
      <c r="R6160" s="9"/>
      <c r="S6160" s="9"/>
      <c r="T6160" s="9"/>
      <c r="U6160" s="9"/>
      <c r="V6160" s="9"/>
      <c r="W6160" s="9"/>
      <c r="X6160" s="9"/>
      <c r="Y6160" s="9"/>
      <c r="Z6160" s="9"/>
      <c r="AA6160" s="9"/>
      <c r="AB6160" s="9"/>
      <c r="AC6160" s="9"/>
      <c r="AD6160" s="9"/>
      <c r="AE6160" s="9"/>
      <c r="AF6160" s="55"/>
      <c r="AG6160" s="55"/>
      <c r="AH6160" s="9"/>
      <c r="AI6160" s="9"/>
      <c r="AJ6160" s="9"/>
      <c r="AK6160" s="9"/>
      <c r="AL6160" s="9"/>
      <c r="AM6160" s="9"/>
      <c r="AN6160" s="9"/>
      <c r="AO6160" s="9"/>
      <c r="AP6160" s="9"/>
      <c r="AQ6160" s="9"/>
      <c r="AR6160" s="9"/>
      <c r="AS6160" s="9"/>
      <c r="AT6160" s="9"/>
      <c r="AU6160" s="9"/>
      <c r="AV6160" s="9"/>
      <c r="AW6160" s="9"/>
      <c r="AX6160" s="9"/>
      <c r="AY6160" s="9"/>
      <c r="AZ6160" s="9"/>
      <c r="BA6160" s="9"/>
      <c r="BB6160" s="9"/>
      <c r="BC6160" s="9"/>
      <c r="BD6160" s="9"/>
      <c r="BE6160" s="9"/>
      <c r="BF6160" s="9"/>
      <c r="BG6160" s="9"/>
      <c r="BH6160" s="9"/>
      <c r="BI6160" s="9"/>
      <c r="BJ6160" s="9"/>
      <c r="BK6160" s="9"/>
      <c r="BL6160" s="9"/>
      <c r="BM6160" s="9"/>
      <c r="BN6160" s="9"/>
      <c r="BO6160" s="9"/>
      <c r="BP6160" s="9"/>
      <c r="BQ6160" s="9"/>
      <c r="BT6160" s="9"/>
      <c r="BU6160" s="9"/>
      <c r="BX6160" s="9"/>
      <c r="BY6160" s="9"/>
      <c r="CB6160" s="9"/>
      <c r="CC6160" s="9"/>
      <c r="CF6160" s="9"/>
      <c r="CG6160" s="9"/>
      <c r="CJ6160" s="9"/>
      <c r="CK6160" s="9"/>
      <c r="CN6160" s="9"/>
      <c r="CO6160" s="9"/>
      <c r="CP6160" s="9"/>
      <c r="CQ6160" s="9"/>
      <c r="CR6160" s="9"/>
      <c r="CS6160" s="9"/>
      <c r="CT6160" s="9"/>
      <c r="CU6160" s="9"/>
      <c r="CV6160" s="9"/>
      <c r="CW6160" s="9"/>
      <c r="CX6160" s="9"/>
      <c r="CY6160" s="9"/>
      <c r="CZ6160" s="9"/>
      <c r="DA6160" s="9"/>
      <c r="DB6160" s="9"/>
      <c r="DC6160" s="9"/>
      <c r="DD6160" s="9"/>
      <c r="DE6160" s="9"/>
      <c r="DF6160" s="9"/>
      <c r="DG6160" s="9"/>
      <c r="DH6160" s="9"/>
      <c r="DI6160" s="9"/>
      <c r="DJ6160" s="9"/>
      <c r="DK6160" s="9"/>
      <c r="DL6160" s="9"/>
      <c r="DM6160" s="9"/>
      <c r="DN6160" s="9"/>
      <c r="DO6160" s="9"/>
      <c r="DP6160" s="9"/>
      <c r="DQ6160" s="9"/>
      <c r="DR6160" s="9"/>
      <c r="DS6160" s="9"/>
      <c r="DT6160" s="9"/>
      <c r="DU6160" s="9"/>
      <c r="DV6160" s="9"/>
      <c r="DW6160" s="9"/>
      <c r="DX6160" s="9"/>
      <c r="DY6160" s="9"/>
      <c r="DZ6160" s="9"/>
      <c r="EA6160" s="9"/>
    </row>
    <row r="6161" spans="2:131" ht="19.5" customHeight="1" x14ac:dyDescent="0.25">
      <c r="B6161" s="9"/>
      <c r="D6161" s="9"/>
      <c r="G6161" s="9"/>
      <c r="R6161" s="9"/>
      <c r="S6161" s="9"/>
      <c r="T6161" s="9"/>
      <c r="U6161" s="9"/>
      <c r="V6161" s="9"/>
      <c r="W6161" s="9"/>
      <c r="X6161" s="9"/>
      <c r="Y6161" s="9"/>
      <c r="Z6161" s="9"/>
      <c r="AA6161" s="9"/>
      <c r="AB6161" s="9"/>
      <c r="AC6161" s="9"/>
      <c r="AD6161" s="9"/>
      <c r="AE6161" s="9"/>
      <c r="AF6161" s="55"/>
      <c r="AG6161" s="55"/>
      <c r="AH6161" s="9"/>
      <c r="AI6161" s="9"/>
      <c r="AJ6161" s="9"/>
      <c r="AK6161" s="9"/>
      <c r="AL6161" s="9"/>
      <c r="AM6161" s="9"/>
      <c r="AN6161" s="9"/>
      <c r="AO6161" s="9"/>
      <c r="AP6161" s="9"/>
      <c r="AQ6161" s="9"/>
      <c r="AR6161" s="9"/>
      <c r="AS6161" s="9"/>
      <c r="AT6161" s="9"/>
      <c r="AU6161" s="9"/>
      <c r="AV6161" s="9"/>
      <c r="AW6161" s="9"/>
      <c r="AX6161" s="9"/>
      <c r="AY6161" s="9"/>
      <c r="AZ6161" s="9"/>
      <c r="BA6161" s="9"/>
      <c r="BB6161" s="9"/>
      <c r="BC6161" s="9"/>
      <c r="BD6161" s="9"/>
      <c r="BE6161" s="9"/>
      <c r="BF6161" s="9"/>
      <c r="BG6161" s="9"/>
      <c r="BH6161" s="9"/>
      <c r="BI6161" s="9"/>
      <c r="BJ6161" s="9"/>
      <c r="BK6161" s="9"/>
      <c r="BL6161" s="9"/>
      <c r="BM6161" s="9"/>
      <c r="BN6161" s="9"/>
      <c r="BO6161" s="9"/>
      <c r="BP6161" s="9"/>
      <c r="BQ6161" s="9"/>
      <c r="BT6161" s="9"/>
      <c r="BU6161" s="9"/>
      <c r="BX6161" s="9"/>
      <c r="BY6161" s="9"/>
      <c r="CB6161" s="9"/>
      <c r="CC6161" s="9"/>
      <c r="CF6161" s="9"/>
      <c r="CG6161" s="9"/>
      <c r="CJ6161" s="9"/>
      <c r="CK6161" s="9"/>
      <c r="CN6161" s="9"/>
      <c r="CO6161" s="9"/>
      <c r="CP6161" s="9"/>
      <c r="CQ6161" s="9"/>
      <c r="CR6161" s="9"/>
      <c r="CS6161" s="9"/>
      <c r="CT6161" s="9"/>
      <c r="CU6161" s="9"/>
      <c r="CV6161" s="9"/>
      <c r="CW6161" s="9"/>
      <c r="CX6161" s="9"/>
      <c r="CY6161" s="9"/>
      <c r="CZ6161" s="9"/>
      <c r="DA6161" s="9"/>
      <c r="DB6161" s="9"/>
      <c r="DC6161" s="9"/>
      <c r="DD6161" s="9"/>
      <c r="DE6161" s="9"/>
      <c r="DF6161" s="9"/>
      <c r="DG6161" s="9"/>
      <c r="DH6161" s="9"/>
      <c r="DI6161" s="9"/>
      <c r="DJ6161" s="9"/>
      <c r="DK6161" s="9"/>
      <c r="DL6161" s="9"/>
      <c r="DM6161" s="9"/>
      <c r="DN6161" s="9"/>
      <c r="DO6161" s="9"/>
      <c r="DP6161" s="9"/>
      <c r="DQ6161" s="9"/>
      <c r="DR6161" s="9"/>
      <c r="DS6161" s="9"/>
      <c r="DT6161" s="9"/>
      <c r="DU6161" s="9"/>
      <c r="DV6161" s="9"/>
      <c r="DW6161" s="9"/>
      <c r="DX6161" s="9"/>
      <c r="DY6161" s="9"/>
      <c r="DZ6161" s="9"/>
      <c r="EA6161" s="9"/>
    </row>
    <row r="6162" spans="2:131" ht="19.5" customHeight="1" x14ac:dyDescent="0.25">
      <c r="B6162" s="9"/>
      <c r="D6162" s="9"/>
      <c r="G6162" s="9"/>
      <c r="R6162" s="9"/>
      <c r="S6162" s="9"/>
      <c r="T6162" s="9"/>
      <c r="U6162" s="9"/>
      <c r="V6162" s="9"/>
      <c r="W6162" s="9"/>
      <c r="X6162" s="9"/>
      <c r="Y6162" s="9"/>
      <c r="Z6162" s="9"/>
      <c r="AA6162" s="9"/>
      <c r="AB6162" s="9"/>
      <c r="AC6162" s="9"/>
      <c r="AD6162" s="9"/>
      <c r="AE6162" s="9"/>
      <c r="AF6162" s="55"/>
      <c r="AG6162" s="55"/>
      <c r="AH6162" s="9"/>
      <c r="AI6162" s="9"/>
      <c r="AJ6162" s="9"/>
      <c r="AK6162" s="9"/>
      <c r="AL6162" s="9"/>
      <c r="AM6162" s="9"/>
      <c r="AN6162" s="9"/>
      <c r="AO6162" s="9"/>
      <c r="AP6162" s="9"/>
      <c r="AQ6162" s="9"/>
      <c r="AR6162" s="9"/>
      <c r="AS6162" s="9"/>
      <c r="AT6162" s="9"/>
      <c r="AU6162" s="9"/>
      <c r="AV6162" s="9"/>
      <c r="AW6162" s="9"/>
      <c r="AX6162" s="9"/>
      <c r="AY6162" s="9"/>
      <c r="AZ6162" s="9"/>
      <c r="BA6162" s="9"/>
      <c r="BB6162" s="9"/>
      <c r="BC6162" s="9"/>
      <c r="BD6162" s="9"/>
      <c r="BE6162" s="9"/>
      <c r="BF6162" s="9"/>
      <c r="BG6162" s="9"/>
      <c r="BH6162" s="9"/>
      <c r="BI6162" s="9"/>
      <c r="BJ6162" s="9"/>
      <c r="BK6162" s="9"/>
      <c r="BL6162" s="9"/>
      <c r="BM6162" s="9"/>
      <c r="BN6162" s="9"/>
      <c r="BO6162" s="9"/>
      <c r="BP6162" s="9"/>
      <c r="BQ6162" s="9"/>
      <c r="BT6162" s="9"/>
      <c r="BU6162" s="9"/>
      <c r="BX6162" s="9"/>
      <c r="BY6162" s="9"/>
      <c r="CB6162" s="9"/>
      <c r="CC6162" s="9"/>
      <c r="CF6162" s="9"/>
      <c r="CG6162" s="9"/>
      <c r="CJ6162" s="9"/>
      <c r="CK6162" s="9"/>
      <c r="CN6162" s="9"/>
      <c r="CO6162" s="9"/>
      <c r="CP6162" s="9"/>
      <c r="CQ6162" s="9"/>
      <c r="CR6162" s="9"/>
      <c r="CS6162" s="9"/>
      <c r="CT6162" s="9"/>
      <c r="CU6162" s="9"/>
      <c r="CV6162" s="9"/>
      <c r="CW6162" s="9"/>
      <c r="CX6162" s="9"/>
      <c r="CY6162" s="9"/>
      <c r="CZ6162" s="9"/>
      <c r="DA6162" s="9"/>
      <c r="DB6162" s="9"/>
      <c r="DC6162" s="9"/>
      <c r="DD6162" s="9"/>
      <c r="DE6162" s="9"/>
      <c r="DF6162" s="9"/>
      <c r="DG6162" s="9"/>
      <c r="DH6162" s="9"/>
      <c r="DI6162" s="9"/>
      <c r="DJ6162" s="9"/>
      <c r="DK6162" s="9"/>
      <c r="DL6162" s="9"/>
      <c r="DM6162" s="9"/>
      <c r="DN6162" s="9"/>
      <c r="DO6162" s="9"/>
      <c r="DP6162" s="9"/>
      <c r="DQ6162" s="9"/>
      <c r="DR6162" s="9"/>
      <c r="DS6162" s="9"/>
      <c r="DT6162" s="9"/>
      <c r="DU6162" s="9"/>
      <c r="DV6162" s="9"/>
      <c r="DW6162" s="9"/>
      <c r="DX6162" s="9"/>
      <c r="DY6162" s="9"/>
      <c r="DZ6162" s="9"/>
      <c r="EA6162" s="9"/>
    </row>
    <row r="6163" spans="2:131" ht="19.5" customHeight="1" x14ac:dyDescent="0.25">
      <c r="B6163" s="9"/>
      <c r="D6163" s="9"/>
      <c r="G6163" s="9"/>
      <c r="R6163" s="9"/>
      <c r="S6163" s="9"/>
      <c r="T6163" s="9"/>
      <c r="U6163" s="9"/>
      <c r="V6163" s="9"/>
      <c r="W6163" s="9"/>
      <c r="X6163" s="9"/>
      <c r="Y6163" s="9"/>
      <c r="Z6163" s="9"/>
      <c r="AA6163" s="9"/>
      <c r="AB6163" s="9"/>
      <c r="AC6163" s="9"/>
      <c r="AD6163" s="9"/>
      <c r="AE6163" s="9"/>
      <c r="AF6163" s="55"/>
      <c r="AG6163" s="55"/>
      <c r="AH6163" s="9"/>
      <c r="AI6163" s="9"/>
      <c r="AJ6163" s="9"/>
      <c r="AK6163" s="9"/>
      <c r="AL6163" s="9"/>
      <c r="AM6163" s="9"/>
      <c r="AN6163" s="9"/>
      <c r="AO6163" s="9"/>
      <c r="AP6163" s="9"/>
      <c r="AQ6163" s="9"/>
      <c r="AR6163" s="9"/>
      <c r="AS6163" s="9"/>
      <c r="AT6163" s="9"/>
      <c r="AU6163" s="9"/>
      <c r="AV6163" s="9"/>
      <c r="AW6163" s="9"/>
      <c r="AX6163" s="9"/>
      <c r="AY6163" s="9"/>
      <c r="AZ6163" s="9"/>
      <c r="BA6163" s="9"/>
      <c r="BB6163" s="9"/>
      <c r="BC6163" s="9"/>
      <c r="BD6163" s="9"/>
      <c r="BE6163" s="9"/>
      <c r="BF6163" s="9"/>
      <c r="BG6163" s="9"/>
      <c r="BH6163" s="9"/>
      <c r="BI6163" s="9"/>
      <c r="BJ6163" s="9"/>
      <c r="BK6163" s="9"/>
      <c r="BL6163" s="9"/>
      <c r="BM6163" s="9"/>
      <c r="BN6163" s="9"/>
      <c r="BO6163" s="9"/>
      <c r="BP6163" s="9"/>
      <c r="BQ6163" s="9"/>
      <c r="BT6163" s="9"/>
      <c r="BU6163" s="9"/>
      <c r="BX6163" s="9"/>
      <c r="BY6163" s="9"/>
      <c r="CB6163" s="9"/>
      <c r="CC6163" s="9"/>
      <c r="CF6163" s="9"/>
      <c r="CG6163" s="9"/>
      <c r="CJ6163" s="9"/>
      <c r="CK6163" s="9"/>
      <c r="CN6163" s="9"/>
      <c r="CO6163" s="9"/>
      <c r="CP6163" s="9"/>
      <c r="CQ6163" s="9"/>
      <c r="CR6163" s="9"/>
      <c r="CS6163" s="9"/>
      <c r="CT6163" s="9"/>
      <c r="CU6163" s="9"/>
      <c r="CV6163" s="9"/>
      <c r="CW6163" s="9"/>
      <c r="CX6163" s="9"/>
      <c r="CY6163" s="9"/>
      <c r="CZ6163" s="9"/>
      <c r="DA6163" s="9"/>
      <c r="DB6163" s="9"/>
      <c r="DC6163" s="9"/>
      <c r="DD6163" s="9"/>
      <c r="DE6163" s="9"/>
      <c r="DF6163" s="9"/>
      <c r="DG6163" s="9"/>
      <c r="DH6163" s="9"/>
      <c r="DI6163" s="9"/>
      <c r="DJ6163" s="9"/>
      <c r="DK6163" s="9"/>
      <c r="DL6163" s="9"/>
      <c r="DM6163" s="9"/>
      <c r="DN6163" s="9"/>
      <c r="DO6163" s="9"/>
      <c r="DP6163" s="9"/>
      <c r="DQ6163" s="9"/>
      <c r="DR6163" s="9"/>
      <c r="DS6163" s="9"/>
      <c r="DT6163" s="9"/>
      <c r="DU6163" s="9"/>
      <c r="DV6163" s="9"/>
      <c r="DW6163" s="9"/>
      <c r="DX6163" s="9"/>
      <c r="DY6163" s="9"/>
      <c r="DZ6163" s="9"/>
      <c r="EA6163" s="9"/>
    </row>
    <row r="6164" spans="2:131" ht="19.5" customHeight="1" x14ac:dyDescent="0.25">
      <c r="B6164" s="9"/>
      <c r="D6164" s="9"/>
      <c r="G6164" s="9"/>
      <c r="R6164" s="9"/>
      <c r="S6164" s="9"/>
      <c r="T6164" s="9"/>
      <c r="U6164" s="9"/>
      <c r="V6164" s="9"/>
      <c r="W6164" s="9"/>
      <c r="X6164" s="9"/>
      <c r="Y6164" s="9"/>
      <c r="Z6164" s="9"/>
      <c r="AA6164" s="9"/>
      <c r="AB6164" s="9"/>
      <c r="AC6164" s="9"/>
      <c r="AD6164" s="9"/>
      <c r="AE6164" s="9"/>
      <c r="AF6164" s="55"/>
      <c r="AG6164" s="55"/>
      <c r="AH6164" s="9"/>
      <c r="AI6164" s="9"/>
      <c r="AJ6164" s="9"/>
      <c r="AK6164" s="9"/>
      <c r="AL6164" s="9"/>
      <c r="AM6164" s="9"/>
      <c r="AN6164" s="9"/>
      <c r="AO6164" s="9"/>
      <c r="AP6164" s="9"/>
      <c r="AQ6164" s="9"/>
      <c r="AR6164" s="9"/>
      <c r="AS6164" s="9"/>
      <c r="AT6164" s="9"/>
      <c r="AU6164" s="9"/>
      <c r="AV6164" s="9"/>
      <c r="AW6164" s="9"/>
      <c r="AX6164" s="9"/>
      <c r="AY6164" s="9"/>
      <c r="AZ6164" s="9"/>
      <c r="BA6164" s="9"/>
      <c r="BB6164" s="9"/>
      <c r="BC6164" s="9"/>
      <c r="BD6164" s="9"/>
      <c r="BE6164" s="9"/>
      <c r="BF6164" s="9"/>
      <c r="BG6164" s="9"/>
      <c r="BH6164" s="9"/>
      <c r="BI6164" s="9"/>
      <c r="BJ6164" s="9"/>
      <c r="BK6164" s="9"/>
      <c r="BL6164" s="9"/>
      <c r="BM6164" s="9"/>
      <c r="BN6164" s="9"/>
      <c r="BO6164" s="9"/>
      <c r="BP6164" s="9"/>
      <c r="BQ6164" s="9"/>
      <c r="BT6164" s="9"/>
      <c r="BU6164" s="9"/>
      <c r="BX6164" s="9"/>
      <c r="BY6164" s="9"/>
      <c r="CB6164" s="9"/>
      <c r="CC6164" s="9"/>
      <c r="CF6164" s="9"/>
      <c r="CG6164" s="9"/>
      <c r="CJ6164" s="9"/>
      <c r="CK6164" s="9"/>
      <c r="CN6164" s="9"/>
      <c r="CO6164" s="9"/>
      <c r="CP6164" s="9"/>
      <c r="CQ6164" s="9"/>
      <c r="CR6164" s="9"/>
      <c r="CS6164" s="9"/>
      <c r="CT6164" s="9"/>
      <c r="CU6164" s="9"/>
      <c r="CV6164" s="9"/>
      <c r="CW6164" s="9"/>
      <c r="CX6164" s="9"/>
      <c r="CY6164" s="9"/>
      <c r="CZ6164" s="9"/>
      <c r="DA6164" s="9"/>
      <c r="DB6164" s="9"/>
      <c r="DC6164" s="9"/>
      <c r="DD6164" s="9"/>
      <c r="DE6164" s="9"/>
      <c r="DF6164" s="9"/>
      <c r="DG6164" s="9"/>
      <c r="DH6164" s="9"/>
      <c r="DI6164" s="9"/>
      <c r="DJ6164" s="9"/>
      <c r="DK6164" s="9"/>
      <c r="DL6164" s="9"/>
      <c r="DM6164" s="9"/>
      <c r="DN6164" s="9"/>
      <c r="DO6164" s="9"/>
      <c r="DP6164" s="9"/>
      <c r="DQ6164" s="9"/>
      <c r="DR6164" s="9"/>
      <c r="DS6164" s="9"/>
      <c r="DT6164" s="9"/>
      <c r="DU6164" s="9"/>
      <c r="DV6164" s="9"/>
      <c r="DW6164" s="9"/>
      <c r="DX6164" s="9"/>
      <c r="DY6164" s="9"/>
      <c r="DZ6164" s="9"/>
      <c r="EA6164" s="9"/>
    </row>
    <row r="6165" spans="2:131" ht="19.5" customHeight="1" x14ac:dyDescent="0.25">
      <c r="B6165" s="9"/>
      <c r="D6165" s="9"/>
      <c r="G6165" s="9"/>
      <c r="R6165" s="9"/>
      <c r="S6165" s="9"/>
      <c r="T6165" s="9"/>
      <c r="U6165" s="9"/>
      <c r="V6165" s="9"/>
      <c r="W6165" s="9"/>
      <c r="X6165" s="9"/>
      <c r="Y6165" s="9"/>
      <c r="Z6165" s="9"/>
      <c r="AA6165" s="9"/>
      <c r="AB6165" s="9"/>
      <c r="AC6165" s="9"/>
      <c r="AD6165" s="9"/>
      <c r="AE6165" s="9"/>
      <c r="AF6165" s="55"/>
      <c r="AG6165" s="55"/>
      <c r="AH6165" s="9"/>
      <c r="AI6165" s="9"/>
      <c r="AJ6165" s="9"/>
      <c r="AK6165" s="9"/>
      <c r="AL6165" s="9"/>
      <c r="AM6165" s="9"/>
      <c r="AN6165" s="9"/>
      <c r="AO6165" s="9"/>
      <c r="AP6165" s="9"/>
      <c r="AQ6165" s="9"/>
      <c r="AR6165" s="9"/>
      <c r="AS6165" s="9"/>
      <c r="AT6165" s="9"/>
      <c r="AU6165" s="9"/>
      <c r="AV6165" s="9"/>
      <c r="AW6165" s="9"/>
      <c r="AX6165" s="9"/>
      <c r="AY6165" s="9"/>
      <c r="AZ6165" s="9"/>
      <c r="BA6165" s="9"/>
      <c r="BB6165" s="9"/>
      <c r="BC6165" s="9"/>
      <c r="BD6165" s="9"/>
      <c r="BE6165" s="9"/>
      <c r="BF6165" s="9"/>
      <c r="BG6165" s="9"/>
      <c r="BH6165" s="9"/>
      <c r="BI6165" s="9"/>
      <c r="BJ6165" s="9"/>
      <c r="BK6165" s="9"/>
      <c r="BL6165" s="9"/>
      <c r="BM6165" s="9"/>
      <c r="BN6165" s="9"/>
      <c r="BO6165" s="9"/>
      <c r="BP6165" s="9"/>
      <c r="BQ6165" s="9"/>
      <c r="BT6165" s="9"/>
      <c r="BU6165" s="9"/>
      <c r="BX6165" s="9"/>
      <c r="BY6165" s="9"/>
      <c r="CB6165" s="9"/>
      <c r="CC6165" s="9"/>
      <c r="CF6165" s="9"/>
      <c r="CG6165" s="9"/>
      <c r="CJ6165" s="9"/>
      <c r="CK6165" s="9"/>
      <c r="CN6165" s="9"/>
      <c r="CO6165" s="9"/>
      <c r="CP6165" s="9"/>
      <c r="CQ6165" s="9"/>
      <c r="CR6165" s="9"/>
      <c r="CS6165" s="9"/>
      <c r="CT6165" s="9"/>
      <c r="CU6165" s="9"/>
      <c r="CV6165" s="9"/>
      <c r="CW6165" s="9"/>
      <c r="CX6165" s="9"/>
      <c r="CY6165" s="9"/>
      <c r="CZ6165" s="9"/>
      <c r="DA6165" s="9"/>
      <c r="DB6165" s="9"/>
      <c r="DC6165" s="9"/>
      <c r="DD6165" s="9"/>
      <c r="DE6165" s="9"/>
      <c r="DF6165" s="9"/>
      <c r="DG6165" s="9"/>
      <c r="DH6165" s="9"/>
      <c r="DI6165" s="9"/>
      <c r="DJ6165" s="9"/>
      <c r="DK6165" s="9"/>
      <c r="DL6165" s="9"/>
      <c r="DM6165" s="9"/>
      <c r="DN6165" s="9"/>
      <c r="DO6165" s="9"/>
      <c r="DP6165" s="9"/>
      <c r="DQ6165" s="9"/>
      <c r="DR6165" s="9"/>
      <c r="DS6165" s="9"/>
      <c r="DT6165" s="9"/>
      <c r="DU6165" s="9"/>
      <c r="DV6165" s="9"/>
      <c r="DW6165" s="9"/>
      <c r="DX6165" s="9"/>
      <c r="DY6165" s="9"/>
      <c r="DZ6165" s="9"/>
      <c r="EA6165" s="9"/>
    </row>
    <row r="6166" spans="2:131" ht="19.5" customHeight="1" x14ac:dyDescent="0.25">
      <c r="B6166" s="9"/>
      <c r="D6166" s="9"/>
      <c r="G6166" s="9"/>
      <c r="R6166" s="9"/>
      <c r="S6166" s="9"/>
      <c r="T6166" s="9"/>
      <c r="U6166" s="9"/>
      <c r="V6166" s="9"/>
      <c r="W6166" s="9"/>
      <c r="X6166" s="9"/>
      <c r="Y6166" s="9"/>
      <c r="Z6166" s="9"/>
      <c r="AA6166" s="9"/>
      <c r="AB6166" s="9"/>
      <c r="AC6166" s="9"/>
      <c r="AD6166" s="9"/>
      <c r="AE6166" s="9"/>
      <c r="AF6166" s="55"/>
      <c r="AG6166" s="55"/>
      <c r="AH6166" s="9"/>
      <c r="AI6166" s="9"/>
      <c r="AJ6166" s="9"/>
      <c r="AK6166" s="9"/>
      <c r="AL6166" s="9"/>
      <c r="AM6166" s="9"/>
      <c r="AN6166" s="9"/>
      <c r="AO6166" s="9"/>
      <c r="AP6166" s="9"/>
      <c r="AQ6166" s="9"/>
      <c r="AR6166" s="9"/>
      <c r="AS6166" s="9"/>
      <c r="AT6166" s="9"/>
      <c r="AU6166" s="9"/>
      <c r="AV6166" s="9"/>
      <c r="AW6166" s="9"/>
      <c r="AX6166" s="9"/>
      <c r="AY6166" s="9"/>
      <c r="AZ6166" s="9"/>
      <c r="BA6166" s="9"/>
      <c r="BB6166" s="9"/>
      <c r="BC6166" s="9"/>
      <c r="BD6166" s="9"/>
      <c r="BE6166" s="9"/>
      <c r="BF6166" s="9"/>
      <c r="BG6166" s="9"/>
      <c r="BH6166" s="9"/>
      <c r="BI6166" s="9"/>
      <c r="BJ6166" s="9"/>
      <c r="BK6166" s="9"/>
      <c r="BL6166" s="9"/>
      <c r="BM6166" s="9"/>
      <c r="BN6166" s="9"/>
      <c r="BO6166" s="9"/>
      <c r="BP6166" s="9"/>
      <c r="BQ6166" s="9"/>
      <c r="BT6166" s="9"/>
      <c r="BU6166" s="9"/>
      <c r="BX6166" s="9"/>
      <c r="BY6166" s="9"/>
      <c r="CB6166" s="9"/>
      <c r="CC6166" s="9"/>
      <c r="CF6166" s="9"/>
      <c r="CG6166" s="9"/>
      <c r="CJ6166" s="9"/>
      <c r="CK6166" s="9"/>
      <c r="CN6166" s="9"/>
      <c r="CO6166" s="9"/>
      <c r="CP6166" s="9"/>
      <c r="CQ6166" s="9"/>
      <c r="CR6166" s="9"/>
      <c r="CS6166" s="9"/>
      <c r="CT6166" s="9"/>
      <c r="CU6166" s="9"/>
      <c r="CV6166" s="9"/>
      <c r="CW6166" s="9"/>
      <c r="CX6166" s="9"/>
      <c r="CY6166" s="9"/>
      <c r="CZ6166" s="9"/>
      <c r="DA6166" s="9"/>
      <c r="DB6166" s="9"/>
      <c r="DC6166" s="9"/>
      <c r="DD6166" s="9"/>
      <c r="DE6166" s="9"/>
      <c r="DF6166" s="9"/>
      <c r="DG6166" s="9"/>
      <c r="DH6166" s="9"/>
      <c r="DI6166" s="9"/>
      <c r="DJ6166" s="9"/>
      <c r="DK6166" s="9"/>
      <c r="DL6166" s="9"/>
      <c r="DM6166" s="9"/>
      <c r="DN6166" s="9"/>
      <c r="DO6166" s="9"/>
      <c r="DP6166" s="9"/>
      <c r="DQ6166" s="9"/>
      <c r="DR6166" s="9"/>
      <c r="DS6166" s="9"/>
      <c r="DT6166" s="9"/>
      <c r="DU6166" s="9"/>
      <c r="DV6166" s="9"/>
      <c r="DW6166" s="9"/>
      <c r="DX6166" s="9"/>
      <c r="DY6166" s="9"/>
      <c r="DZ6166" s="9"/>
      <c r="EA6166" s="9"/>
    </row>
    <row r="6167" spans="2:131" ht="19.5" customHeight="1" x14ac:dyDescent="0.25">
      <c r="B6167" s="9"/>
      <c r="D6167" s="9"/>
      <c r="G6167" s="9"/>
      <c r="R6167" s="9"/>
      <c r="S6167" s="9"/>
      <c r="T6167" s="9"/>
      <c r="U6167" s="9"/>
      <c r="V6167" s="9"/>
      <c r="W6167" s="9"/>
      <c r="X6167" s="9"/>
      <c r="Y6167" s="9"/>
      <c r="Z6167" s="9"/>
      <c r="AA6167" s="9"/>
      <c r="AB6167" s="9"/>
      <c r="AC6167" s="9"/>
      <c r="AD6167" s="9"/>
      <c r="AE6167" s="9"/>
      <c r="AF6167" s="55"/>
      <c r="AG6167" s="55"/>
      <c r="AH6167" s="9"/>
      <c r="AI6167" s="9"/>
      <c r="AJ6167" s="9"/>
      <c r="AK6167" s="9"/>
      <c r="AL6167" s="9"/>
      <c r="AM6167" s="9"/>
      <c r="AN6167" s="9"/>
      <c r="AO6167" s="9"/>
      <c r="AP6167" s="9"/>
      <c r="AQ6167" s="9"/>
      <c r="AR6167" s="9"/>
      <c r="AS6167" s="9"/>
      <c r="AT6167" s="9"/>
      <c r="AU6167" s="9"/>
      <c r="AV6167" s="9"/>
      <c r="AW6167" s="9"/>
      <c r="AX6167" s="9"/>
      <c r="AY6167" s="9"/>
      <c r="AZ6167" s="9"/>
      <c r="BA6167" s="9"/>
      <c r="BB6167" s="9"/>
      <c r="BC6167" s="9"/>
      <c r="BD6167" s="9"/>
      <c r="BE6167" s="9"/>
      <c r="BF6167" s="9"/>
      <c r="BG6167" s="9"/>
      <c r="BH6167" s="9"/>
      <c r="BI6167" s="9"/>
      <c r="BJ6167" s="9"/>
      <c r="BK6167" s="9"/>
      <c r="BL6167" s="9"/>
      <c r="BM6167" s="9"/>
      <c r="BN6167" s="9"/>
      <c r="BO6167" s="9"/>
      <c r="BP6167" s="9"/>
      <c r="BQ6167" s="9"/>
      <c r="BT6167" s="9"/>
      <c r="BU6167" s="9"/>
      <c r="BX6167" s="9"/>
      <c r="BY6167" s="9"/>
      <c r="CB6167" s="9"/>
      <c r="CC6167" s="9"/>
      <c r="CF6167" s="9"/>
      <c r="CG6167" s="9"/>
      <c r="CJ6167" s="9"/>
      <c r="CK6167" s="9"/>
      <c r="CN6167" s="9"/>
      <c r="CO6167" s="9"/>
      <c r="CP6167" s="9"/>
      <c r="CQ6167" s="9"/>
      <c r="CR6167" s="9"/>
      <c r="CS6167" s="9"/>
      <c r="CT6167" s="9"/>
      <c r="CU6167" s="9"/>
      <c r="CV6167" s="9"/>
      <c r="CW6167" s="9"/>
      <c r="CX6167" s="9"/>
      <c r="CY6167" s="9"/>
      <c r="CZ6167" s="9"/>
      <c r="DA6167" s="9"/>
      <c r="DB6167" s="9"/>
      <c r="DC6167" s="9"/>
      <c r="DD6167" s="9"/>
      <c r="DE6167" s="9"/>
      <c r="DF6167" s="9"/>
      <c r="DG6167" s="9"/>
      <c r="DH6167" s="9"/>
      <c r="DI6167" s="9"/>
      <c r="DJ6167" s="9"/>
      <c r="DK6167" s="9"/>
      <c r="DL6167" s="9"/>
      <c r="DM6167" s="9"/>
      <c r="DN6167" s="9"/>
      <c r="DO6167" s="9"/>
      <c r="DP6167" s="9"/>
      <c r="DQ6167" s="9"/>
      <c r="DR6167" s="9"/>
      <c r="DS6167" s="9"/>
      <c r="DT6167" s="9"/>
      <c r="DU6167" s="9"/>
      <c r="DV6167" s="9"/>
      <c r="DW6167" s="9"/>
      <c r="DX6167" s="9"/>
      <c r="DY6167" s="9"/>
      <c r="DZ6167" s="9"/>
      <c r="EA6167" s="9"/>
    </row>
    <row r="6168" spans="2:131" ht="19.5" customHeight="1" x14ac:dyDescent="0.25">
      <c r="B6168" s="9"/>
      <c r="D6168" s="9"/>
      <c r="G6168" s="9"/>
      <c r="R6168" s="9"/>
      <c r="S6168" s="9"/>
      <c r="T6168" s="9"/>
      <c r="U6168" s="9"/>
      <c r="V6168" s="9"/>
      <c r="W6168" s="9"/>
      <c r="X6168" s="9"/>
      <c r="Y6168" s="9"/>
      <c r="Z6168" s="9"/>
      <c r="AA6168" s="9"/>
      <c r="AB6168" s="9"/>
      <c r="AC6168" s="9"/>
      <c r="AD6168" s="9"/>
      <c r="AE6168" s="9"/>
      <c r="AF6168" s="55"/>
      <c r="AG6168" s="55"/>
      <c r="AH6168" s="9"/>
      <c r="AI6168" s="9"/>
      <c r="AJ6168" s="9"/>
      <c r="AK6168" s="9"/>
      <c r="AL6168" s="9"/>
      <c r="AM6168" s="9"/>
      <c r="AN6168" s="9"/>
      <c r="AO6168" s="9"/>
      <c r="AP6168" s="9"/>
      <c r="AQ6168" s="9"/>
      <c r="AR6168" s="9"/>
      <c r="AS6168" s="9"/>
      <c r="AT6168" s="9"/>
      <c r="AU6168" s="9"/>
      <c r="AV6168" s="9"/>
      <c r="AW6168" s="9"/>
      <c r="AX6168" s="9"/>
      <c r="AY6168" s="9"/>
      <c r="AZ6168" s="9"/>
      <c r="BA6168" s="9"/>
      <c r="BB6168" s="9"/>
      <c r="BC6168" s="9"/>
      <c r="BD6168" s="9"/>
      <c r="BE6168" s="9"/>
      <c r="BF6168" s="9"/>
      <c r="BG6168" s="9"/>
      <c r="BH6168" s="9"/>
      <c r="BI6168" s="9"/>
      <c r="BJ6168" s="9"/>
      <c r="BK6168" s="9"/>
      <c r="BL6168" s="9"/>
      <c r="BM6168" s="9"/>
      <c r="BN6168" s="9"/>
      <c r="BO6168" s="9"/>
      <c r="BP6168" s="9"/>
      <c r="BQ6168" s="9"/>
      <c r="BT6168" s="9"/>
      <c r="BU6168" s="9"/>
      <c r="BX6168" s="9"/>
      <c r="BY6168" s="9"/>
      <c r="CB6168" s="9"/>
      <c r="CC6168" s="9"/>
      <c r="CF6168" s="9"/>
      <c r="CG6168" s="9"/>
      <c r="CJ6168" s="9"/>
      <c r="CK6168" s="9"/>
      <c r="CN6168" s="9"/>
      <c r="CO6168" s="9"/>
      <c r="CP6168" s="9"/>
      <c r="CQ6168" s="9"/>
      <c r="CR6168" s="9"/>
      <c r="CS6168" s="9"/>
      <c r="CT6168" s="9"/>
      <c r="CU6168" s="9"/>
      <c r="CV6168" s="9"/>
      <c r="CW6168" s="9"/>
      <c r="CX6168" s="9"/>
      <c r="CY6168" s="9"/>
      <c r="CZ6168" s="9"/>
      <c r="DA6168" s="9"/>
      <c r="DB6168" s="9"/>
      <c r="DC6168" s="9"/>
      <c r="DD6168" s="9"/>
      <c r="DE6168" s="9"/>
      <c r="DF6168" s="9"/>
      <c r="DG6168" s="9"/>
      <c r="DH6168" s="9"/>
      <c r="DI6168" s="9"/>
      <c r="DJ6168" s="9"/>
      <c r="DK6168" s="9"/>
      <c r="DL6168" s="9"/>
      <c r="DM6168" s="9"/>
      <c r="DN6168" s="9"/>
      <c r="DO6168" s="9"/>
      <c r="DP6168" s="9"/>
      <c r="DQ6168" s="9"/>
      <c r="DR6168" s="9"/>
      <c r="DS6168" s="9"/>
      <c r="DT6168" s="9"/>
      <c r="DU6168" s="9"/>
      <c r="DV6168" s="9"/>
      <c r="DW6168" s="9"/>
      <c r="DX6168" s="9"/>
      <c r="DY6168" s="9"/>
      <c r="DZ6168" s="9"/>
      <c r="EA6168" s="9"/>
    </row>
    <row r="6169" spans="2:131" ht="19.5" customHeight="1" x14ac:dyDescent="0.25">
      <c r="B6169" s="9"/>
      <c r="D6169" s="9"/>
      <c r="G6169" s="9"/>
      <c r="R6169" s="9"/>
      <c r="S6169" s="9"/>
      <c r="T6169" s="9"/>
      <c r="U6169" s="9"/>
      <c r="V6169" s="9"/>
      <c r="W6169" s="9"/>
      <c r="X6169" s="9"/>
      <c r="Y6169" s="9"/>
      <c r="Z6169" s="9"/>
      <c r="AA6169" s="9"/>
      <c r="AB6169" s="9"/>
      <c r="AC6169" s="9"/>
      <c r="AD6169" s="9"/>
      <c r="AE6169" s="9"/>
      <c r="AF6169" s="55"/>
      <c r="AG6169" s="55"/>
      <c r="AH6169" s="9"/>
      <c r="AI6169" s="9"/>
      <c r="AJ6169" s="9"/>
      <c r="AK6169" s="9"/>
      <c r="AL6169" s="9"/>
      <c r="AM6169" s="9"/>
      <c r="AN6169" s="9"/>
      <c r="AO6169" s="9"/>
      <c r="AP6169" s="9"/>
      <c r="AQ6169" s="9"/>
      <c r="AR6169" s="9"/>
      <c r="AS6169" s="9"/>
      <c r="AT6169" s="9"/>
      <c r="AU6169" s="9"/>
      <c r="AV6169" s="9"/>
      <c r="AW6169" s="9"/>
      <c r="AX6169" s="9"/>
      <c r="AY6169" s="9"/>
      <c r="AZ6169" s="9"/>
      <c r="BA6169" s="9"/>
      <c r="BB6169" s="9"/>
      <c r="BC6169" s="9"/>
      <c r="BD6169" s="9"/>
      <c r="BE6169" s="9"/>
      <c r="BF6169" s="9"/>
      <c r="BG6169" s="9"/>
      <c r="BH6169" s="9"/>
      <c r="BI6169" s="9"/>
      <c r="BJ6169" s="9"/>
      <c r="BK6169" s="9"/>
      <c r="BL6169" s="9"/>
      <c r="BM6169" s="9"/>
      <c r="BN6169" s="9"/>
      <c r="BO6169" s="9"/>
      <c r="BP6169" s="9"/>
      <c r="BQ6169" s="9"/>
      <c r="BT6169" s="9"/>
      <c r="BU6169" s="9"/>
      <c r="BX6169" s="9"/>
      <c r="BY6169" s="9"/>
      <c r="CB6169" s="9"/>
      <c r="CC6169" s="9"/>
      <c r="CF6169" s="9"/>
      <c r="CG6169" s="9"/>
      <c r="CJ6169" s="9"/>
      <c r="CK6169" s="9"/>
      <c r="CN6169" s="9"/>
      <c r="CO6169" s="9"/>
      <c r="CP6169" s="9"/>
      <c r="CQ6169" s="9"/>
      <c r="CR6169" s="9"/>
      <c r="CS6169" s="9"/>
      <c r="CT6169" s="9"/>
      <c r="CU6169" s="9"/>
      <c r="CV6169" s="9"/>
      <c r="CW6169" s="9"/>
      <c r="CX6169" s="9"/>
      <c r="CY6169" s="9"/>
      <c r="CZ6169" s="9"/>
      <c r="DA6169" s="9"/>
      <c r="DB6169" s="9"/>
      <c r="DC6169" s="9"/>
      <c r="DD6169" s="9"/>
      <c r="DE6169" s="9"/>
      <c r="DF6169" s="9"/>
      <c r="DG6169" s="9"/>
      <c r="DH6169" s="9"/>
      <c r="DI6169" s="9"/>
      <c r="DJ6169" s="9"/>
      <c r="DK6169" s="9"/>
      <c r="DL6169" s="9"/>
      <c r="DM6169" s="9"/>
      <c r="DN6169" s="9"/>
      <c r="DO6169" s="9"/>
      <c r="DP6169" s="9"/>
      <c r="DQ6169" s="9"/>
      <c r="DR6169" s="9"/>
      <c r="DS6169" s="9"/>
      <c r="DT6169" s="9"/>
      <c r="DU6169" s="9"/>
      <c r="DV6169" s="9"/>
      <c r="DW6169" s="9"/>
      <c r="DX6169" s="9"/>
      <c r="DY6169" s="9"/>
      <c r="DZ6169" s="9"/>
      <c r="EA6169" s="9"/>
    </row>
    <row r="6170" spans="2:131" ht="19.5" customHeight="1" x14ac:dyDescent="0.25">
      <c r="B6170" s="9"/>
      <c r="D6170" s="9"/>
      <c r="G6170" s="9"/>
      <c r="R6170" s="9"/>
      <c r="S6170" s="9"/>
      <c r="T6170" s="9"/>
      <c r="U6170" s="9"/>
      <c r="V6170" s="9"/>
      <c r="W6170" s="9"/>
      <c r="X6170" s="9"/>
      <c r="Y6170" s="9"/>
      <c r="Z6170" s="9"/>
      <c r="AA6170" s="9"/>
      <c r="AB6170" s="9"/>
      <c r="AC6170" s="9"/>
      <c r="AD6170" s="9"/>
      <c r="AE6170" s="9"/>
      <c r="AF6170" s="55"/>
      <c r="AG6170" s="55"/>
      <c r="AH6170" s="9"/>
      <c r="AI6170" s="9"/>
      <c r="AJ6170" s="9"/>
      <c r="AK6170" s="9"/>
      <c r="AL6170" s="9"/>
      <c r="AM6170" s="9"/>
      <c r="AN6170" s="9"/>
      <c r="AO6170" s="9"/>
      <c r="AP6170" s="9"/>
      <c r="AQ6170" s="9"/>
      <c r="AR6170" s="9"/>
      <c r="AS6170" s="9"/>
      <c r="AT6170" s="9"/>
      <c r="AU6170" s="9"/>
      <c r="AV6170" s="9"/>
      <c r="AW6170" s="9"/>
      <c r="AX6170" s="9"/>
      <c r="AY6170" s="9"/>
      <c r="AZ6170" s="9"/>
      <c r="BA6170" s="9"/>
      <c r="BB6170" s="9"/>
      <c r="BC6170" s="9"/>
      <c r="BD6170" s="9"/>
      <c r="BE6170" s="9"/>
      <c r="BF6170" s="9"/>
      <c r="BG6170" s="9"/>
      <c r="BH6170" s="9"/>
      <c r="BI6170" s="9"/>
      <c r="BJ6170" s="9"/>
      <c r="BK6170" s="9"/>
      <c r="BL6170" s="9"/>
      <c r="BM6170" s="9"/>
      <c r="BN6170" s="9"/>
      <c r="BO6170" s="9"/>
      <c r="BP6170" s="9"/>
      <c r="BQ6170" s="9"/>
      <c r="BT6170" s="9"/>
      <c r="BU6170" s="9"/>
      <c r="BX6170" s="9"/>
      <c r="BY6170" s="9"/>
      <c r="CB6170" s="9"/>
      <c r="CC6170" s="9"/>
      <c r="CF6170" s="9"/>
      <c r="CG6170" s="9"/>
      <c r="CJ6170" s="9"/>
      <c r="CK6170" s="9"/>
      <c r="CN6170" s="9"/>
      <c r="CO6170" s="9"/>
      <c r="CP6170" s="9"/>
      <c r="CQ6170" s="9"/>
      <c r="CR6170" s="9"/>
      <c r="CS6170" s="9"/>
      <c r="CT6170" s="9"/>
      <c r="CU6170" s="9"/>
      <c r="CV6170" s="9"/>
      <c r="CW6170" s="9"/>
      <c r="CX6170" s="9"/>
      <c r="CY6170" s="9"/>
      <c r="CZ6170" s="9"/>
      <c r="DA6170" s="9"/>
      <c r="DB6170" s="9"/>
      <c r="DC6170" s="9"/>
      <c r="DD6170" s="9"/>
      <c r="DE6170" s="9"/>
      <c r="DF6170" s="9"/>
      <c r="DG6170" s="9"/>
      <c r="DH6170" s="9"/>
      <c r="DI6170" s="9"/>
      <c r="DJ6170" s="9"/>
      <c r="DK6170" s="9"/>
      <c r="DL6170" s="9"/>
      <c r="DM6170" s="9"/>
      <c r="DN6170" s="9"/>
      <c r="DO6170" s="9"/>
      <c r="DP6170" s="9"/>
      <c r="DQ6170" s="9"/>
      <c r="DR6170" s="9"/>
      <c r="DS6170" s="9"/>
      <c r="DT6170" s="9"/>
      <c r="DU6170" s="9"/>
      <c r="DV6170" s="9"/>
      <c r="DW6170" s="9"/>
      <c r="DX6170" s="9"/>
      <c r="DY6170" s="9"/>
      <c r="DZ6170" s="9"/>
      <c r="EA6170" s="9"/>
    </row>
    <row r="6171" spans="2:131" ht="19.5" customHeight="1" x14ac:dyDescent="0.25">
      <c r="B6171" s="9"/>
      <c r="D6171" s="9"/>
      <c r="G6171" s="9"/>
      <c r="R6171" s="9"/>
      <c r="S6171" s="9"/>
      <c r="T6171" s="9"/>
      <c r="U6171" s="9"/>
      <c r="V6171" s="9"/>
      <c r="W6171" s="9"/>
      <c r="X6171" s="9"/>
      <c r="Y6171" s="9"/>
      <c r="Z6171" s="9"/>
      <c r="AA6171" s="9"/>
      <c r="AB6171" s="9"/>
      <c r="AC6171" s="9"/>
      <c r="AD6171" s="9"/>
      <c r="AE6171" s="9"/>
      <c r="AF6171" s="55"/>
      <c r="AG6171" s="55"/>
      <c r="AH6171" s="9"/>
      <c r="AI6171" s="9"/>
      <c r="AJ6171" s="9"/>
      <c r="AK6171" s="9"/>
      <c r="AL6171" s="9"/>
      <c r="AM6171" s="9"/>
      <c r="AN6171" s="9"/>
      <c r="AO6171" s="9"/>
      <c r="AP6171" s="9"/>
      <c r="AQ6171" s="9"/>
      <c r="AR6171" s="9"/>
      <c r="AS6171" s="9"/>
      <c r="AT6171" s="9"/>
      <c r="AU6171" s="9"/>
      <c r="AV6171" s="9"/>
      <c r="AW6171" s="9"/>
      <c r="AX6171" s="9"/>
      <c r="AY6171" s="9"/>
      <c r="AZ6171" s="9"/>
      <c r="BA6171" s="9"/>
      <c r="BB6171" s="9"/>
      <c r="BC6171" s="9"/>
      <c r="BD6171" s="9"/>
      <c r="BE6171" s="9"/>
      <c r="BF6171" s="9"/>
      <c r="BG6171" s="9"/>
      <c r="BH6171" s="9"/>
      <c r="BI6171" s="9"/>
      <c r="BJ6171" s="9"/>
      <c r="BK6171" s="9"/>
      <c r="BL6171" s="9"/>
      <c r="BM6171" s="9"/>
      <c r="BN6171" s="9"/>
      <c r="BO6171" s="9"/>
      <c r="BP6171" s="9"/>
      <c r="BQ6171" s="9"/>
      <c r="BT6171" s="9"/>
      <c r="BU6171" s="9"/>
      <c r="BX6171" s="9"/>
      <c r="BY6171" s="9"/>
      <c r="CB6171" s="9"/>
      <c r="CC6171" s="9"/>
      <c r="CF6171" s="9"/>
      <c r="CG6171" s="9"/>
      <c r="CJ6171" s="9"/>
      <c r="CK6171" s="9"/>
      <c r="CN6171" s="9"/>
      <c r="CO6171" s="9"/>
      <c r="CP6171" s="9"/>
      <c r="CQ6171" s="9"/>
      <c r="CR6171" s="9"/>
      <c r="CS6171" s="9"/>
      <c r="CT6171" s="9"/>
      <c r="CU6171" s="9"/>
      <c r="CV6171" s="9"/>
      <c r="CW6171" s="9"/>
      <c r="CX6171" s="9"/>
      <c r="CY6171" s="9"/>
      <c r="CZ6171" s="9"/>
      <c r="DA6171" s="9"/>
      <c r="DB6171" s="9"/>
      <c r="DC6171" s="9"/>
      <c r="DD6171" s="9"/>
      <c r="DE6171" s="9"/>
      <c r="DF6171" s="9"/>
      <c r="DG6171" s="9"/>
      <c r="DH6171" s="9"/>
      <c r="DI6171" s="9"/>
      <c r="DJ6171" s="9"/>
      <c r="DK6171" s="9"/>
      <c r="DL6171" s="9"/>
      <c r="DM6171" s="9"/>
      <c r="DN6171" s="9"/>
      <c r="DO6171" s="9"/>
      <c r="DP6171" s="9"/>
      <c r="DQ6171" s="9"/>
      <c r="DR6171" s="9"/>
      <c r="DS6171" s="9"/>
      <c r="DT6171" s="9"/>
      <c r="DU6171" s="9"/>
      <c r="DV6171" s="9"/>
      <c r="DW6171" s="9"/>
      <c r="DX6171" s="9"/>
      <c r="DY6171" s="9"/>
      <c r="DZ6171" s="9"/>
      <c r="EA6171" s="9"/>
    </row>
    <row r="6172" spans="2:131" ht="19.5" customHeight="1" x14ac:dyDescent="0.25">
      <c r="B6172" s="9"/>
      <c r="D6172" s="9"/>
      <c r="G6172" s="9"/>
      <c r="R6172" s="9"/>
      <c r="S6172" s="9"/>
      <c r="T6172" s="9"/>
      <c r="U6172" s="9"/>
      <c r="V6172" s="9"/>
      <c r="W6172" s="9"/>
      <c r="X6172" s="9"/>
      <c r="Y6172" s="9"/>
      <c r="Z6172" s="9"/>
      <c r="AA6172" s="9"/>
      <c r="AB6172" s="9"/>
      <c r="AC6172" s="9"/>
      <c r="AD6172" s="9"/>
      <c r="AE6172" s="9"/>
      <c r="AF6172" s="55"/>
      <c r="AG6172" s="55"/>
      <c r="AH6172" s="9"/>
      <c r="AI6172" s="9"/>
      <c r="AJ6172" s="9"/>
      <c r="AK6172" s="9"/>
      <c r="AL6172" s="9"/>
      <c r="AM6172" s="9"/>
      <c r="AN6172" s="9"/>
      <c r="AO6172" s="9"/>
      <c r="AP6172" s="9"/>
      <c r="AQ6172" s="9"/>
      <c r="AR6172" s="9"/>
      <c r="AS6172" s="9"/>
      <c r="AT6172" s="9"/>
      <c r="AU6172" s="9"/>
      <c r="AV6172" s="9"/>
      <c r="AW6172" s="9"/>
      <c r="AX6172" s="9"/>
      <c r="AY6172" s="9"/>
      <c r="AZ6172" s="9"/>
      <c r="BA6172" s="9"/>
      <c r="BB6172" s="9"/>
      <c r="BC6172" s="9"/>
      <c r="BD6172" s="9"/>
      <c r="BE6172" s="9"/>
      <c r="BF6172" s="9"/>
      <c r="BG6172" s="9"/>
      <c r="BH6172" s="9"/>
      <c r="BI6172" s="9"/>
      <c r="BJ6172" s="9"/>
      <c r="BK6172" s="9"/>
      <c r="BL6172" s="9"/>
      <c r="BM6172" s="9"/>
      <c r="BN6172" s="9"/>
      <c r="BO6172" s="9"/>
      <c r="BP6172" s="9"/>
      <c r="BQ6172" s="9"/>
      <c r="BT6172" s="9"/>
      <c r="BU6172" s="9"/>
      <c r="BX6172" s="9"/>
      <c r="BY6172" s="9"/>
      <c r="CB6172" s="9"/>
      <c r="CC6172" s="9"/>
      <c r="CF6172" s="9"/>
      <c r="CG6172" s="9"/>
      <c r="CJ6172" s="9"/>
      <c r="CK6172" s="9"/>
      <c r="CN6172" s="9"/>
      <c r="CO6172" s="9"/>
      <c r="CP6172" s="9"/>
      <c r="CQ6172" s="9"/>
      <c r="CR6172" s="9"/>
      <c r="CS6172" s="9"/>
      <c r="CT6172" s="9"/>
      <c r="CU6172" s="9"/>
      <c r="CV6172" s="9"/>
      <c r="CW6172" s="9"/>
      <c r="CX6172" s="9"/>
      <c r="CY6172" s="9"/>
      <c r="CZ6172" s="9"/>
      <c r="DA6172" s="9"/>
      <c r="DB6172" s="9"/>
      <c r="DC6172" s="9"/>
      <c r="DD6172" s="9"/>
      <c r="DE6172" s="9"/>
      <c r="DF6172" s="9"/>
      <c r="DG6172" s="9"/>
      <c r="DH6172" s="9"/>
      <c r="DI6172" s="9"/>
      <c r="DJ6172" s="9"/>
      <c r="DK6172" s="9"/>
      <c r="DL6172" s="9"/>
      <c r="DM6172" s="9"/>
      <c r="DN6172" s="9"/>
      <c r="DO6172" s="9"/>
      <c r="DP6172" s="9"/>
      <c r="DQ6172" s="9"/>
      <c r="DR6172" s="9"/>
      <c r="DS6172" s="9"/>
      <c r="DT6172" s="9"/>
      <c r="DU6172" s="9"/>
      <c r="DV6172" s="9"/>
      <c r="DW6172" s="9"/>
      <c r="DX6172" s="9"/>
      <c r="DY6172" s="9"/>
      <c r="DZ6172" s="9"/>
      <c r="EA6172" s="9"/>
    </row>
    <row r="6173" spans="2:131" ht="19.5" customHeight="1" x14ac:dyDescent="0.25">
      <c r="B6173" s="9"/>
      <c r="D6173" s="9"/>
      <c r="G6173" s="9"/>
      <c r="R6173" s="9"/>
      <c r="S6173" s="9"/>
      <c r="T6173" s="9"/>
      <c r="U6173" s="9"/>
      <c r="V6173" s="9"/>
      <c r="W6173" s="9"/>
      <c r="X6173" s="9"/>
      <c r="Y6173" s="9"/>
      <c r="Z6173" s="9"/>
      <c r="AA6173" s="9"/>
      <c r="AB6173" s="9"/>
      <c r="AC6173" s="9"/>
      <c r="AD6173" s="9"/>
      <c r="AE6173" s="9"/>
      <c r="AF6173" s="55"/>
      <c r="AG6173" s="55"/>
      <c r="AH6173" s="9"/>
      <c r="AI6173" s="9"/>
      <c r="AJ6173" s="9"/>
      <c r="AK6173" s="9"/>
      <c r="AL6173" s="9"/>
      <c r="AM6173" s="9"/>
      <c r="AN6173" s="9"/>
      <c r="AO6173" s="9"/>
      <c r="AP6173" s="9"/>
      <c r="AQ6173" s="9"/>
      <c r="AR6173" s="9"/>
      <c r="AS6173" s="9"/>
      <c r="AT6173" s="9"/>
      <c r="AU6173" s="9"/>
      <c r="AV6173" s="9"/>
      <c r="AW6173" s="9"/>
      <c r="AX6173" s="9"/>
      <c r="AY6173" s="9"/>
      <c r="AZ6173" s="9"/>
      <c r="BA6173" s="9"/>
      <c r="BB6173" s="9"/>
      <c r="BC6173" s="9"/>
      <c r="BD6173" s="9"/>
      <c r="BE6173" s="9"/>
      <c r="BF6173" s="9"/>
      <c r="BG6173" s="9"/>
      <c r="BH6173" s="9"/>
      <c r="BI6173" s="9"/>
      <c r="BJ6173" s="9"/>
      <c r="BK6173" s="9"/>
      <c r="BL6173" s="9"/>
      <c r="BM6173" s="9"/>
      <c r="BN6173" s="9"/>
      <c r="BO6173" s="9"/>
      <c r="BP6173" s="9"/>
      <c r="BQ6173" s="9"/>
      <c r="BT6173" s="9"/>
      <c r="BU6173" s="9"/>
      <c r="BX6173" s="9"/>
      <c r="BY6173" s="9"/>
      <c r="CB6173" s="9"/>
      <c r="CC6173" s="9"/>
      <c r="CF6173" s="9"/>
      <c r="CG6173" s="9"/>
      <c r="CJ6173" s="9"/>
      <c r="CK6173" s="9"/>
      <c r="CN6173" s="9"/>
      <c r="CO6173" s="9"/>
      <c r="CP6173" s="9"/>
      <c r="CQ6173" s="9"/>
      <c r="CR6173" s="9"/>
      <c r="CS6173" s="9"/>
      <c r="CT6173" s="9"/>
      <c r="CU6173" s="9"/>
      <c r="CV6173" s="9"/>
      <c r="CW6173" s="9"/>
      <c r="CX6173" s="9"/>
      <c r="CY6173" s="9"/>
      <c r="CZ6173" s="9"/>
      <c r="DA6173" s="9"/>
      <c r="DB6173" s="9"/>
      <c r="DC6173" s="9"/>
      <c r="DD6173" s="9"/>
      <c r="DE6173" s="9"/>
      <c r="DF6173" s="9"/>
      <c r="DG6173" s="9"/>
      <c r="DH6173" s="9"/>
      <c r="DI6173" s="9"/>
      <c r="DJ6173" s="9"/>
      <c r="DK6173" s="9"/>
      <c r="DL6173" s="9"/>
      <c r="DM6173" s="9"/>
      <c r="DN6173" s="9"/>
      <c r="DO6173" s="9"/>
      <c r="DP6173" s="9"/>
      <c r="DQ6173" s="9"/>
      <c r="DR6173" s="9"/>
      <c r="DS6173" s="9"/>
      <c r="DT6173" s="9"/>
      <c r="DU6173" s="9"/>
      <c r="DV6173" s="9"/>
      <c r="DW6173" s="9"/>
      <c r="DX6173" s="9"/>
      <c r="DY6173" s="9"/>
      <c r="DZ6173" s="9"/>
      <c r="EA6173" s="9"/>
    </row>
    <row r="6174" spans="2:131" ht="19.5" customHeight="1" x14ac:dyDescent="0.25">
      <c r="B6174" s="9"/>
      <c r="D6174" s="9"/>
      <c r="G6174" s="9"/>
      <c r="R6174" s="9"/>
      <c r="S6174" s="9"/>
      <c r="T6174" s="9"/>
      <c r="U6174" s="9"/>
      <c r="V6174" s="9"/>
      <c r="W6174" s="9"/>
      <c r="X6174" s="9"/>
      <c r="Y6174" s="9"/>
      <c r="Z6174" s="9"/>
      <c r="AA6174" s="9"/>
      <c r="AB6174" s="9"/>
      <c r="AC6174" s="9"/>
      <c r="AD6174" s="9"/>
      <c r="AE6174" s="9"/>
      <c r="AF6174" s="55"/>
      <c r="AG6174" s="55"/>
      <c r="AH6174" s="9"/>
      <c r="AI6174" s="9"/>
      <c r="AJ6174" s="9"/>
      <c r="AK6174" s="9"/>
      <c r="AL6174" s="9"/>
      <c r="AM6174" s="9"/>
      <c r="AN6174" s="9"/>
      <c r="AO6174" s="9"/>
      <c r="AP6174" s="9"/>
      <c r="AQ6174" s="9"/>
      <c r="AR6174" s="9"/>
      <c r="AS6174" s="9"/>
      <c r="AT6174" s="9"/>
      <c r="AU6174" s="9"/>
      <c r="AV6174" s="9"/>
      <c r="AW6174" s="9"/>
      <c r="AX6174" s="9"/>
      <c r="AY6174" s="9"/>
      <c r="AZ6174" s="9"/>
      <c r="BA6174" s="9"/>
      <c r="BB6174" s="9"/>
      <c r="BC6174" s="9"/>
      <c r="BD6174" s="9"/>
      <c r="BE6174" s="9"/>
      <c r="BF6174" s="9"/>
      <c r="BG6174" s="9"/>
      <c r="BH6174" s="9"/>
      <c r="BI6174" s="9"/>
      <c r="BJ6174" s="9"/>
      <c r="BK6174" s="9"/>
      <c r="BL6174" s="9"/>
      <c r="BM6174" s="9"/>
      <c r="BN6174" s="9"/>
      <c r="BO6174" s="9"/>
      <c r="BP6174" s="9"/>
      <c r="BQ6174" s="9"/>
      <c r="BT6174" s="9"/>
      <c r="BU6174" s="9"/>
      <c r="BX6174" s="9"/>
      <c r="BY6174" s="9"/>
      <c r="CB6174" s="9"/>
      <c r="CC6174" s="9"/>
      <c r="CF6174" s="9"/>
      <c r="CG6174" s="9"/>
      <c r="CJ6174" s="9"/>
      <c r="CK6174" s="9"/>
      <c r="CN6174" s="9"/>
      <c r="CO6174" s="9"/>
      <c r="CP6174" s="9"/>
      <c r="CQ6174" s="9"/>
      <c r="CR6174" s="9"/>
      <c r="CS6174" s="9"/>
      <c r="CT6174" s="9"/>
      <c r="CU6174" s="9"/>
      <c r="CV6174" s="9"/>
      <c r="CW6174" s="9"/>
      <c r="CX6174" s="9"/>
      <c r="CY6174" s="9"/>
      <c r="CZ6174" s="9"/>
      <c r="DA6174" s="9"/>
      <c r="DB6174" s="9"/>
      <c r="DC6174" s="9"/>
      <c r="DD6174" s="9"/>
      <c r="DE6174" s="9"/>
      <c r="DF6174" s="9"/>
      <c r="DG6174" s="9"/>
      <c r="DH6174" s="9"/>
      <c r="DI6174" s="9"/>
      <c r="DJ6174" s="9"/>
      <c r="DK6174" s="9"/>
      <c r="DL6174" s="9"/>
      <c r="DM6174" s="9"/>
      <c r="DN6174" s="9"/>
      <c r="DO6174" s="9"/>
      <c r="DP6174" s="9"/>
      <c r="DQ6174" s="9"/>
      <c r="DR6174" s="9"/>
      <c r="DS6174" s="9"/>
      <c r="DT6174" s="9"/>
      <c r="DU6174" s="9"/>
      <c r="DV6174" s="9"/>
      <c r="DW6174" s="9"/>
      <c r="DX6174" s="9"/>
      <c r="DY6174" s="9"/>
      <c r="DZ6174" s="9"/>
      <c r="EA6174" s="9"/>
    </row>
    <row r="6175" spans="2:131" ht="19.5" customHeight="1" x14ac:dyDescent="0.25">
      <c r="B6175" s="9"/>
      <c r="D6175" s="9"/>
      <c r="G6175" s="9"/>
      <c r="R6175" s="9"/>
      <c r="S6175" s="9"/>
      <c r="T6175" s="9"/>
      <c r="U6175" s="9"/>
      <c r="V6175" s="9"/>
      <c r="W6175" s="9"/>
      <c r="X6175" s="9"/>
      <c r="Y6175" s="9"/>
      <c r="Z6175" s="9"/>
      <c r="AA6175" s="9"/>
      <c r="AB6175" s="9"/>
      <c r="AC6175" s="9"/>
      <c r="AD6175" s="9"/>
      <c r="AE6175" s="9"/>
      <c r="AF6175" s="55"/>
      <c r="AG6175" s="55"/>
      <c r="AH6175" s="9"/>
      <c r="AI6175" s="9"/>
      <c r="AJ6175" s="9"/>
      <c r="AK6175" s="9"/>
      <c r="AL6175" s="9"/>
      <c r="AM6175" s="9"/>
      <c r="AN6175" s="9"/>
      <c r="AO6175" s="9"/>
      <c r="AP6175" s="9"/>
      <c r="AQ6175" s="9"/>
      <c r="AR6175" s="9"/>
      <c r="AS6175" s="9"/>
      <c r="AT6175" s="9"/>
      <c r="AU6175" s="9"/>
      <c r="AV6175" s="9"/>
      <c r="AW6175" s="9"/>
      <c r="AX6175" s="9"/>
      <c r="AY6175" s="9"/>
      <c r="AZ6175" s="9"/>
      <c r="BA6175" s="9"/>
      <c r="BB6175" s="9"/>
      <c r="BC6175" s="9"/>
      <c r="BD6175" s="9"/>
      <c r="BE6175" s="9"/>
      <c r="BF6175" s="9"/>
      <c r="BG6175" s="9"/>
      <c r="BH6175" s="9"/>
      <c r="BI6175" s="9"/>
      <c r="BJ6175" s="9"/>
      <c r="BK6175" s="9"/>
      <c r="BL6175" s="9"/>
      <c r="BM6175" s="9"/>
      <c r="BN6175" s="9"/>
      <c r="BO6175" s="9"/>
      <c r="BP6175" s="9"/>
      <c r="BQ6175" s="9"/>
      <c r="BT6175" s="9"/>
      <c r="BU6175" s="9"/>
      <c r="BX6175" s="9"/>
      <c r="BY6175" s="9"/>
      <c r="CB6175" s="9"/>
      <c r="CC6175" s="9"/>
      <c r="CF6175" s="9"/>
      <c r="CG6175" s="9"/>
      <c r="CJ6175" s="9"/>
      <c r="CK6175" s="9"/>
      <c r="CN6175" s="9"/>
      <c r="CO6175" s="9"/>
      <c r="CP6175" s="9"/>
      <c r="CQ6175" s="9"/>
      <c r="CR6175" s="9"/>
      <c r="CS6175" s="9"/>
      <c r="CT6175" s="9"/>
      <c r="CU6175" s="9"/>
      <c r="CV6175" s="9"/>
      <c r="CW6175" s="9"/>
      <c r="CX6175" s="9"/>
      <c r="CY6175" s="9"/>
      <c r="CZ6175" s="9"/>
      <c r="DA6175" s="9"/>
      <c r="DB6175" s="9"/>
      <c r="DC6175" s="9"/>
      <c r="DD6175" s="9"/>
      <c r="DE6175" s="9"/>
      <c r="DF6175" s="9"/>
      <c r="DG6175" s="9"/>
      <c r="DH6175" s="9"/>
      <c r="DI6175" s="9"/>
      <c r="DJ6175" s="9"/>
      <c r="DK6175" s="9"/>
      <c r="DL6175" s="9"/>
      <c r="DM6175" s="9"/>
      <c r="DN6175" s="9"/>
      <c r="DO6175" s="9"/>
      <c r="DP6175" s="9"/>
      <c r="DQ6175" s="9"/>
      <c r="DR6175" s="9"/>
      <c r="DS6175" s="9"/>
      <c r="DT6175" s="9"/>
      <c r="DU6175" s="9"/>
      <c r="DV6175" s="9"/>
      <c r="DW6175" s="9"/>
      <c r="DX6175" s="9"/>
      <c r="DY6175" s="9"/>
      <c r="DZ6175" s="9"/>
      <c r="EA6175" s="9"/>
    </row>
    <row r="6176" spans="2:131" ht="19.5" customHeight="1" x14ac:dyDescent="0.25">
      <c r="B6176" s="9"/>
      <c r="D6176" s="9"/>
      <c r="G6176" s="9"/>
      <c r="R6176" s="9"/>
      <c r="S6176" s="9"/>
      <c r="T6176" s="9"/>
      <c r="U6176" s="9"/>
      <c r="V6176" s="9"/>
      <c r="W6176" s="9"/>
      <c r="X6176" s="9"/>
      <c r="Y6176" s="9"/>
      <c r="Z6176" s="9"/>
      <c r="AA6176" s="9"/>
      <c r="AB6176" s="9"/>
      <c r="AC6176" s="9"/>
      <c r="AD6176" s="9"/>
      <c r="AE6176" s="9"/>
      <c r="AF6176" s="55"/>
      <c r="AG6176" s="55"/>
      <c r="AH6176" s="9"/>
      <c r="AI6176" s="9"/>
      <c r="AJ6176" s="9"/>
      <c r="AK6176" s="9"/>
      <c r="AL6176" s="9"/>
      <c r="AM6176" s="9"/>
      <c r="AN6176" s="9"/>
      <c r="AO6176" s="9"/>
      <c r="AP6176" s="9"/>
      <c r="AQ6176" s="9"/>
      <c r="AR6176" s="9"/>
      <c r="AS6176" s="9"/>
      <c r="AT6176" s="9"/>
      <c r="AU6176" s="9"/>
      <c r="AV6176" s="9"/>
      <c r="AW6176" s="9"/>
      <c r="AX6176" s="9"/>
      <c r="AY6176" s="9"/>
      <c r="AZ6176" s="9"/>
      <c r="BA6176" s="9"/>
      <c r="BB6176" s="9"/>
      <c r="BC6176" s="9"/>
      <c r="BD6176" s="9"/>
      <c r="BE6176" s="9"/>
      <c r="BF6176" s="9"/>
      <c r="BG6176" s="9"/>
      <c r="BH6176" s="9"/>
      <c r="BI6176" s="9"/>
      <c r="BJ6176" s="9"/>
      <c r="BK6176" s="9"/>
      <c r="BL6176" s="9"/>
      <c r="BM6176" s="9"/>
      <c r="BN6176" s="9"/>
      <c r="BO6176" s="9"/>
      <c r="BP6176" s="9"/>
      <c r="BQ6176" s="9"/>
      <c r="BT6176" s="9"/>
      <c r="BU6176" s="9"/>
      <c r="BX6176" s="9"/>
      <c r="BY6176" s="9"/>
      <c r="CB6176" s="9"/>
      <c r="CC6176" s="9"/>
      <c r="CF6176" s="9"/>
      <c r="CG6176" s="9"/>
      <c r="CJ6176" s="9"/>
      <c r="CK6176" s="9"/>
      <c r="CN6176" s="9"/>
      <c r="CO6176" s="9"/>
      <c r="CP6176" s="9"/>
      <c r="CQ6176" s="9"/>
      <c r="CR6176" s="9"/>
      <c r="CS6176" s="9"/>
      <c r="CT6176" s="9"/>
      <c r="CU6176" s="9"/>
      <c r="CV6176" s="9"/>
      <c r="CW6176" s="9"/>
      <c r="CX6176" s="9"/>
      <c r="CY6176" s="9"/>
      <c r="CZ6176" s="9"/>
      <c r="DA6176" s="9"/>
      <c r="DB6176" s="9"/>
      <c r="DC6176" s="9"/>
      <c r="DD6176" s="9"/>
      <c r="DE6176" s="9"/>
      <c r="DF6176" s="9"/>
      <c r="DG6176" s="9"/>
      <c r="DH6176" s="9"/>
      <c r="DI6176" s="9"/>
      <c r="DJ6176" s="9"/>
      <c r="DK6176" s="9"/>
      <c r="DL6176" s="9"/>
      <c r="DM6176" s="9"/>
      <c r="DN6176" s="9"/>
      <c r="DO6176" s="9"/>
      <c r="DP6176" s="9"/>
      <c r="DQ6176" s="9"/>
      <c r="DR6176" s="9"/>
      <c r="DS6176" s="9"/>
      <c r="DT6176" s="9"/>
      <c r="DU6176" s="9"/>
      <c r="DV6176" s="9"/>
      <c r="DW6176" s="9"/>
      <c r="DX6176" s="9"/>
      <c r="DY6176" s="9"/>
      <c r="DZ6176" s="9"/>
      <c r="EA6176" s="9"/>
    </row>
    <row r="6177" spans="2:131" ht="19.5" customHeight="1" x14ac:dyDescent="0.25">
      <c r="B6177" s="9"/>
      <c r="D6177" s="9"/>
      <c r="G6177" s="9"/>
      <c r="R6177" s="9"/>
      <c r="S6177" s="9"/>
      <c r="T6177" s="9"/>
      <c r="U6177" s="9"/>
      <c r="V6177" s="9"/>
      <c r="W6177" s="9"/>
      <c r="X6177" s="9"/>
      <c r="Y6177" s="9"/>
      <c r="Z6177" s="9"/>
      <c r="AA6177" s="9"/>
      <c r="AB6177" s="9"/>
      <c r="AC6177" s="9"/>
      <c r="AD6177" s="9"/>
      <c r="AE6177" s="9"/>
      <c r="AF6177" s="55"/>
      <c r="AG6177" s="55"/>
      <c r="AH6177" s="9"/>
      <c r="AI6177" s="9"/>
      <c r="AJ6177" s="9"/>
      <c r="AK6177" s="9"/>
      <c r="AL6177" s="9"/>
      <c r="AM6177" s="9"/>
      <c r="AN6177" s="9"/>
      <c r="AO6177" s="9"/>
      <c r="AP6177" s="9"/>
      <c r="AQ6177" s="9"/>
      <c r="AR6177" s="9"/>
      <c r="AS6177" s="9"/>
      <c r="AT6177" s="9"/>
      <c r="AU6177" s="9"/>
      <c r="AV6177" s="9"/>
      <c r="AW6177" s="9"/>
      <c r="AX6177" s="9"/>
      <c r="AY6177" s="9"/>
      <c r="AZ6177" s="9"/>
      <c r="BA6177" s="9"/>
      <c r="BB6177" s="9"/>
      <c r="BC6177" s="9"/>
      <c r="BD6177" s="9"/>
      <c r="BE6177" s="9"/>
      <c r="BF6177" s="9"/>
      <c r="BG6177" s="9"/>
      <c r="BH6177" s="9"/>
      <c r="BI6177" s="9"/>
      <c r="BJ6177" s="9"/>
      <c r="BK6177" s="9"/>
      <c r="BL6177" s="9"/>
      <c r="BM6177" s="9"/>
      <c r="BN6177" s="9"/>
      <c r="BO6177" s="9"/>
      <c r="BP6177" s="9"/>
      <c r="BQ6177" s="9"/>
      <c r="BT6177" s="9"/>
      <c r="BU6177" s="9"/>
      <c r="BX6177" s="9"/>
      <c r="BY6177" s="9"/>
      <c r="CB6177" s="9"/>
      <c r="CC6177" s="9"/>
      <c r="CF6177" s="9"/>
      <c r="CG6177" s="9"/>
      <c r="CJ6177" s="9"/>
      <c r="CK6177" s="9"/>
      <c r="CN6177" s="9"/>
      <c r="CO6177" s="9"/>
      <c r="CP6177" s="9"/>
      <c r="CQ6177" s="9"/>
      <c r="CR6177" s="9"/>
      <c r="CS6177" s="9"/>
      <c r="CT6177" s="9"/>
      <c r="CU6177" s="9"/>
      <c r="CV6177" s="9"/>
      <c r="CW6177" s="9"/>
      <c r="CX6177" s="9"/>
      <c r="CY6177" s="9"/>
      <c r="CZ6177" s="9"/>
      <c r="DA6177" s="9"/>
      <c r="DB6177" s="9"/>
      <c r="DC6177" s="9"/>
      <c r="DD6177" s="9"/>
      <c r="DE6177" s="9"/>
      <c r="DF6177" s="9"/>
      <c r="DG6177" s="9"/>
      <c r="DH6177" s="9"/>
      <c r="DI6177" s="9"/>
      <c r="DJ6177" s="9"/>
      <c r="DK6177" s="9"/>
      <c r="DL6177" s="9"/>
      <c r="DM6177" s="9"/>
      <c r="DN6177" s="9"/>
      <c r="DO6177" s="9"/>
      <c r="DP6177" s="9"/>
      <c r="DQ6177" s="9"/>
      <c r="DR6177" s="9"/>
      <c r="DS6177" s="9"/>
      <c r="DT6177" s="9"/>
      <c r="DU6177" s="9"/>
      <c r="DV6177" s="9"/>
      <c r="DW6177" s="9"/>
      <c r="DX6177" s="9"/>
      <c r="DY6177" s="9"/>
      <c r="DZ6177" s="9"/>
      <c r="EA6177" s="9"/>
    </row>
    <row r="6178" spans="2:131" ht="19.5" customHeight="1" x14ac:dyDescent="0.25">
      <c r="B6178" s="9"/>
      <c r="D6178" s="9"/>
      <c r="G6178" s="9"/>
      <c r="R6178" s="9"/>
      <c r="S6178" s="9"/>
      <c r="T6178" s="9"/>
      <c r="U6178" s="9"/>
      <c r="V6178" s="9"/>
      <c r="W6178" s="9"/>
      <c r="X6178" s="9"/>
      <c r="Y6178" s="9"/>
      <c r="Z6178" s="9"/>
      <c r="AA6178" s="9"/>
      <c r="AB6178" s="9"/>
      <c r="AC6178" s="9"/>
      <c r="AD6178" s="9"/>
      <c r="AE6178" s="9"/>
      <c r="AF6178" s="55"/>
      <c r="AG6178" s="55"/>
      <c r="AH6178" s="9"/>
      <c r="AI6178" s="9"/>
      <c r="AJ6178" s="9"/>
      <c r="AK6178" s="9"/>
      <c r="AL6178" s="9"/>
      <c r="AM6178" s="9"/>
      <c r="AN6178" s="9"/>
      <c r="AO6178" s="9"/>
      <c r="AP6178" s="9"/>
      <c r="AQ6178" s="9"/>
      <c r="AR6178" s="9"/>
      <c r="AS6178" s="9"/>
      <c r="AT6178" s="9"/>
      <c r="AU6178" s="9"/>
      <c r="AV6178" s="9"/>
      <c r="AW6178" s="9"/>
      <c r="AX6178" s="9"/>
      <c r="AY6178" s="9"/>
      <c r="AZ6178" s="9"/>
      <c r="BA6178" s="9"/>
      <c r="BB6178" s="9"/>
      <c r="BC6178" s="9"/>
      <c r="BD6178" s="9"/>
      <c r="BE6178" s="9"/>
      <c r="BF6178" s="9"/>
      <c r="BG6178" s="9"/>
      <c r="BH6178" s="9"/>
      <c r="BI6178" s="9"/>
      <c r="BJ6178" s="9"/>
      <c r="BK6178" s="9"/>
      <c r="BL6178" s="9"/>
      <c r="BM6178" s="9"/>
      <c r="BN6178" s="9"/>
      <c r="BO6178" s="9"/>
      <c r="BP6178" s="9"/>
      <c r="BQ6178" s="9"/>
      <c r="BT6178" s="9"/>
      <c r="BU6178" s="9"/>
      <c r="BX6178" s="9"/>
      <c r="BY6178" s="9"/>
      <c r="CB6178" s="9"/>
      <c r="CC6178" s="9"/>
      <c r="CF6178" s="9"/>
      <c r="CG6178" s="9"/>
      <c r="CJ6178" s="9"/>
      <c r="CK6178" s="9"/>
      <c r="CN6178" s="9"/>
      <c r="CO6178" s="9"/>
      <c r="CP6178" s="9"/>
      <c r="CQ6178" s="9"/>
      <c r="CR6178" s="9"/>
      <c r="CS6178" s="9"/>
      <c r="CT6178" s="9"/>
      <c r="CU6178" s="9"/>
      <c r="CV6178" s="9"/>
      <c r="CW6178" s="9"/>
      <c r="CX6178" s="9"/>
      <c r="CY6178" s="9"/>
      <c r="CZ6178" s="9"/>
      <c r="DA6178" s="9"/>
      <c r="DB6178" s="9"/>
      <c r="DC6178" s="9"/>
      <c r="DD6178" s="9"/>
      <c r="DE6178" s="9"/>
      <c r="DF6178" s="9"/>
      <c r="DG6178" s="9"/>
      <c r="DH6178" s="9"/>
      <c r="DI6178" s="9"/>
      <c r="DJ6178" s="9"/>
      <c r="DK6178" s="9"/>
      <c r="DL6178" s="9"/>
      <c r="DM6178" s="9"/>
      <c r="DN6178" s="9"/>
      <c r="DO6178" s="9"/>
      <c r="DP6178" s="9"/>
      <c r="DQ6178" s="9"/>
      <c r="DR6178" s="9"/>
      <c r="DS6178" s="9"/>
      <c r="DT6178" s="9"/>
      <c r="DU6178" s="9"/>
      <c r="DV6178" s="9"/>
      <c r="DW6178" s="9"/>
      <c r="DX6178" s="9"/>
      <c r="DY6178" s="9"/>
      <c r="DZ6178" s="9"/>
      <c r="EA6178" s="9"/>
    </row>
    <row r="6179" spans="2:131" ht="19.5" customHeight="1" x14ac:dyDescent="0.25">
      <c r="B6179" s="9"/>
      <c r="D6179" s="9"/>
      <c r="G6179" s="9"/>
      <c r="R6179" s="9"/>
      <c r="S6179" s="9"/>
      <c r="T6179" s="9"/>
      <c r="U6179" s="9"/>
      <c r="V6179" s="9"/>
      <c r="W6179" s="9"/>
      <c r="X6179" s="9"/>
      <c r="Y6179" s="9"/>
      <c r="Z6179" s="9"/>
      <c r="AA6179" s="9"/>
      <c r="AB6179" s="9"/>
      <c r="AC6179" s="9"/>
      <c r="AD6179" s="9"/>
      <c r="AE6179" s="9"/>
      <c r="AF6179" s="55"/>
      <c r="AG6179" s="55"/>
      <c r="AH6179" s="9"/>
      <c r="AI6179" s="9"/>
      <c r="AJ6179" s="9"/>
      <c r="AK6179" s="9"/>
      <c r="AL6179" s="9"/>
      <c r="AM6179" s="9"/>
      <c r="AN6179" s="9"/>
      <c r="AO6179" s="9"/>
      <c r="AP6179" s="9"/>
      <c r="AQ6179" s="9"/>
      <c r="AR6179" s="9"/>
      <c r="AS6179" s="9"/>
      <c r="AT6179" s="9"/>
      <c r="AU6179" s="9"/>
      <c r="AV6179" s="9"/>
      <c r="AW6179" s="9"/>
      <c r="AX6179" s="9"/>
      <c r="AY6179" s="9"/>
      <c r="AZ6179" s="9"/>
      <c r="BA6179" s="9"/>
      <c r="BB6179" s="9"/>
      <c r="BC6179" s="9"/>
      <c r="BD6179" s="9"/>
      <c r="BE6179" s="9"/>
      <c r="BF6179" s="9"/>
      <c r="BG6179" s="9"/>
      <c r="BH6179" s="9"/>
      <c r="BI6179" s="9"/>
      <c r="BJ6179" s="9"/>
      <c r="BK6179" s="9"/>
      <c r="BL6179" s="9"/>
      <c r="BM6179" s="9"/>
      <c r="BN6179" s="9"/>
      <c r="BO6179" s="9"/>
      <c r="BP6179" s="9"/>
      <c r="BQ6179" s="9"/>
      <c r="BT6179" s="9"/>
      <c r="BU6179" s="9"/>
      <c r="BX6179" s="9"/>
      <c r="BY6179" s="9"/>
      <c r="CB6179" s="9"/>
      <c r="CC6179" s="9"/>
      <c r="CF6179" s="9"/>
      <c r="CG6179" s="9"/>
      <c r="CJ6179" s="9"/>
      <c r="CK6179" s="9"/>
      <c r="CN6179" s="9"/>
      <c r="CO6179" s="9"/>
      <c r="CP6179" s="9"/>
      <c r="CQ6179" s="9"/>
      <c r="CR6179" s="9"/>
      <c r="CS6179" s="9"/>
      <c r="CT6179" s="9"/>
      <c r="CU6179" s="9"/>
      <c r="CV6179" s="9"/>
      <c r="CW6179" s="9"/>
      <c r="CX6179" s="9"/>
      <c r="CY6179" s="9"/>
      <c r="CZ6179" s="9"/>
      <c r="DA6179" s="9"/>
      <c r="DB6179" s="9"/>
      <c r="DC6179" s="9"/>
      <c r="DD6179" s="9"/>
      <c r="DE6179" s="9"/>
      <c r="DF6179" s="9"/>
      <c r="DG6179" s="9"/>
      <c r="DH6179" s="9"/>
      <c r="DI6179" s="9"/>
      <c r="DJ6179" s="9"/>
      <c r="DK6179" s="9"/>
      <c r="DL6179" s="9"/>
      <c r="DM6179" s="9"/>
      <c r="DN6179" s="9"/>
      <c r="DO6179" s="9"/>
      <c r="DP6179" s="9"/>
      <c r="DQ6179" s="9"/>
      <c r="DR6179" s="9"/>
      <c r="DS6179" s="9"/>
      <c r="DT6179" s="9"/>
      <c r="DU6179" s="9"/>
      <c r="DV6179" s="9"/>
      <c r="DW6179" s="9"/>
      <c r="DX6179" s="9"/>
      <c r="DY6179" s="9"/>
      <c r="DZ6179" s="9"/>
      <c r="EA6179" s="9"/>
    </row>
    <row r="6180" spans="2:131" ht="19.5" customHeight="1" x14ac:dyDescent="0.25">
      <c r="B6180" s="9"/>
      <c r="D6180" s="9"/>
      <c r="G6180" s="9"/>
      <c r="R6180" s="9"/>
      <c r="S6180" s="9"/>
      <c r="T6180" s="9"/>
      <c r="U6180" s="9"/>
      <c r="V6180" s="9"/>
      <c r="W6180" s="9"/>
      <c r="X6180" s="9"/>
      <c r="Y6180" s="9"/>
      <c r="Z6180" s="9"/>
      <c r="AA6180" s="9"/>
      <c r="AB6180" s="9"/>
      <c r="AC6180" s="9"/>
      <c r="AD6180" s="9"/>
      <c r="AE6180" s="9"/>
      <c r="AF6180" s="55"/>
      <c r="AG6180" s="55"/>
      <c r="AH6180" s="9"/>
      <c r="AI6180" s="9"/>
      <c r="AJ6180" s="9"/>
      <c r="AK6180" s="9"/>
      <c r="AL6180" s="9"/>
      <c r="AM6180" s="9"/>
      <c r="AN6180" s="9"/>
      <c r="AO6180" s="9"/>
      <c r="AP6180" s="9"/>
      <c r="AQ6180" s="9"/>
      <c r="AR6180" s="9"/>
      <c r="AS6180" s="9"/>
      <c r="AT6180" s="9"/>
      <c r="AU6180" s="9"/>
      <c r="AV6180" s="9"/>
      <c r="AW6180" s="9"/>
      <c r="AX6180" s="9"/>
      <c r="AY6180" s="9"/>
      <c r="AZ6180" s="9"/>
      <c r="BA6180" s="9"/>
      <c r="BB6180" s="9"/>
      <c r="BC6180" s="9"/>
      <c r="BD6180" s="9"/>
      <c r="BE6180" s="9"/>
      <c r="BF6180" s="9"/>
      <c r="BG6180" s="9"/>
      <c r="BH6180" s="9"/>
      <c r="BI6180" s="9"/>
      <c r="BJ6180" s="9"/>
      <c r="BK6180" s="9"/>
      <c r="BL6180" s="9"/>
      <c r="BM6180" s="9"/>
      <c r="BN6180" s="9"/>
      <c r="BO6180" s="9"/>
      <c r="BP6180" s="9"/>
      <c r="BQ6180" s="9"/>
      <c r="BT6180" s="9"/>
      <c r="BU6180" s="9"/>
      <c r="BX6180" s="9"/>
      <c r="BY6180" s="9"/>
      <c r="CB6180" s="9"/>
      <c r="CC6180" s="9"/>
      <c r="CF6180" s="9"/>
      <c r="CG6180" s="9"/>
      <c r="CJ6180" s="9"/>
      <c r="CK6180" s="9"/>
      <c r="CN6180" s="9"/>
      <c r="CO6180" s="9"/>
      <c r="CP6180" s="9"/>
      <c r="CQ6180" s="9"/>
      <c r="CR6180" s="9"/>
      <c r="CS6180" s="9"/>
      <c r="CT6180" s="9"/>
      <c r="CU6180" s="9"/>
      <c r="CV6180" s="9"/>
      <c r="CW6180" s="9"/>
      <c r="CX6180" s="9"/>
      <c r="CY6180" s="9"/>
      <c r="CZ6180" s="9"/>
      <c r="DA6180" s="9"/>
      <c r="DB6180" s="9"/>
      <c r="DC6180" s="9"/>
      <c r="DD6180" s="9"/>
      <c r="DE6180" s="9"/>
      <c r="DF6180" s="9"/>
      <c r="DG6180" s="9"/>
      <c r="DH6180" s="9"/>
      <c r="DI6180" s="9"/>
      <c r="DJ6180" s="9"/>
      <c r="DK6180" s="9"/>
      <c r="DL6180" s="9"/>
      <c r="DM6180" s="9"/>
      <c r="DN6180" s="9"/>
      <c r="DO6180" s="9"/>
      <c r="DP6180" s="9"/>
      <c r="DQ6180" s="9"/>
      <c r="DR6180" s="9"/>
      <c r="DS6180" s="9"/>
      <c r="DT6180" s="9"/>
      <c r="DU6180" s="9"/>
      <c r="DV6180" s="9"/>
      <c r="DW6180" s="9"/>
      <c r="DX6180" s="9"/>
      <c r="DY6180" s="9"/>
      <c r="DZ6180" s="9"/>
      <c r="EA6180" s="9"/>
    </row>
    <row r="6181" spans="2:131" ht="19.5" customHeight="1" x14ac:dyDescent="0.25">
      <c r="B6181" s="9"/>
      <c r="D6181" s="9"/>
      <c r="G6181" s="9"/>
      <c r="R6181" s="9"/>
      <c r="S6181" s="9"/>
      <c r="T6181" s="9"/>
      <c r="U6181" s="9"/>
      <c r="V6181" s="9"/>
      <c r="W6181" s="9"/>
      <c r="X6181" s="9"/>
      <c r="Y6181" s="9"/>
      <c r="Z6181" s="9"/>
      <c r="AA6181" s="9"/>
      <c r="AB6181" s="9"/>
      <c r="AC6181" s="9"/>
      <c r="AD6181" s="9"/>
      <c r="AE6181" s="9"/>
      <c r="AF6181" s="55"/>
      <c r="AG6181" s="55"/>
      <c r="AH6181" s="9"/>
      <c r="AI6181" s="9"/>
      <c r="AJ6181" s="9"/>
      <c r="AK6181" s="9"/>
      <c r="AL6181" s="9"/>
      <c r="AM6181" s="9"/>
      <c r="AN6181" s="9"/>
      <c r="AO6181" s="9"/>
      <c r="AP6181" s="9"/>
      <c r="AQ6181" s="9"/>
      <c r="AR6181" s="9"/>
      <c r="AS6181" s="9"/>
      <c r="AT6181" s="9"/>
      <c r="AU6181" s="9"/>
      <c r="AV6181" s="9"/>
      <c r="AW6181" s="9"/>
      <c r="AX6181" s="9"/>
      <c r="AY6181" s="9"/>
      <c r="AZ6181" s="9"/>
      <c r="BA6181" s="9"/>
      <c r="BB6181" s="9"/>
      <c r="BC6181" s="9"/>
      <c r="BD6181" s="9"/>
      <c r="BE6181" s="9"/>
      <c r="BF6181" s="9"/>
      <c r="BG6181" s="9"/>
      <c r="BH6181" s="9"/>
      <c r="BI6181" s="9"/>
      <c r="BJ6181" s="9"/>
      <c r="BK6181" s="9"/>
      <c r="BL6181" s="9"/>
      <c r="BM6181" s="9"/>
      <c r="BN6181" s="9"/>
      <c r="BO6181" s="9"/>
      <c r="BP6181" s="9"/>
      <c r="BQ6181" s="9"/>
      <c r="BT6181" s="9"/>
      <c r="BU6181" s="9"/>
      <c r="BX6181" s="9"/>
      <c r="BY6181" s="9"/>
      <c r="CB6181" s="9"/>
      <c r="CC6181" s="9"/>
      <c r="CF6181" s="9"/>
      <c r="CG6181" s="9"/>
      <c r="CJ6181" s="9"/>
      <c r="CK6181" s="9"/>
      <c r="CN6181" s="9"/>
      <c r="CO6181" s="9"/>
      <c r="CP6181" s="9"/>
      <c r="CQ6181" s="9"/>
      <c r="CR6181" s="9"/>
      <c r="CS6181" s="9"/>
      <c r="CT6181" s="9"/>
      <c r="CU6181" s="9"/>
      <c r="CV6181" s="9"/>
      <c r="CW6181" s="9"/>
      <c r="CX6181" s="9"/>
      <c r="CY6181" s="9"/>
      <c r="CZ6181" s="9"/>
      <c r="DA6181" s="9"/>
      <c r="DB6181" s="9"/>
      <c r="DC6181" s="9"/>
      <c r="DD6181" s="9"/>
      <c r="DE6181" s="9"/>
      <c r="DF6181" s="9"/>
      <c r="DG6181" s="9"/>
      <c r="DH6181" s="9"/>
      <c r="DI6181" s="9"/>
      <c r="DJ6181" s="9"/>
      <c r="DK6181" s="9"/>
      <c r="DL6181" s="9"/>
      <c r="DM6181" s="9"/>
      <c r="DN6181" s="9"/>
      <c r="DO6181" s="9"/>
      <c r="DP6181" s="9"/>
      <c r="DQ6181" s="9"/>
      <c r="DR6181" s="9"/>
      <c r="DS6181" s="9"/>
      <c r="DT6181" s="9"/>
      <c r="DU6181" s="9"/>
      <c r="DV6181" s="9"/>
      <c r="DW6181" s="9"/>
      <c r="DX6181" s="9"/>
      <c r="DY6181" s="9"/>
      <c r="DZ6181" s="9"/>
      <c r="EA6181" s="9"/>
    </row>
    <row r="6182" spans="2:131" ht="19.5" customHeight="1" x14ac:dyDescent="0.25">
      <c r="B6182" s="9"/>
      <c r="D6182" s="9"/>
      <c r="G6182" s="9"/>
      <c r="R6182" s="9"/>
      <c r="S6182" s="9"/>
      <c r="T6182" s="9"/>
      <c r="U6182" s="9"/>
      <c r="V6182" s="9"/>
      <c r="W6182" s="9"/>
      <c r="X6182" s="9"/>
      <c r="Y6182" s="9"/>
      <c r="Z6182" s="9"/>
      <c r="AA6182" s="9"/>
      <c r="AB6182" s="9"/>
      <c r="AC6182" s="9"/>
      <c r="AD6182" s="9"/>
      <c r="AE6182" s="9"/>
      <c r="AF6182" s="55"/>
      <c r="AG6182" s="55"/>
      <c r="AH6182" s="9"/>
      <c r="AI6182" s="9"/>
      <c r="AJ6182" s="9"/>
      <c r="AK6182" s="9"/>
      <c r="AL6182" s="9"/>
      <c r="AM6182" s="9"/>
      <c r="AN6182" s="9"/>
      <c r="AO6182" s="9"/>
      <c r="AP6182" s="9"/>
      <c r="AQ6182" s="9"/>
      <c r="AR6182" s="9"/>
      <c r="AS6182" s="9"/>
      <c r="AT6182" s="9"/>
      <c r="AU6182" s="9"/>
      <c r="AV6182" s="9"/>
      <c r="AW6182" s="9"/>
      <c r="AX6182" s="9"/>
      <c r="AY6182" s="9"/>
      <c r="AZ6182" s="9"/>
      <c r="BA6182" s="9"/>
      <c r="BB6182" s="9"/>
      <c r="BC6182" s="9"/>
      <c r="BD6182" s="9"/>
      <c r="BE6182" s="9"/>
      <c r="BF6182" s="9"/>
      <c r="BG6182" s="9"/>
      <c r="BH6182" s="9"/>
      <c r="BI6182" s="9"/>
      <c r="BJ6182" s="9"/>
      <c r="BK6182" s="9"/>
      <c r="BL6182" s="9"/>
      <c r="BM6182" s="9"/>
      <c r="BN6182" s="9"/>
      <c r="BO6182" s="9"/>
      <c r="BP6182" s="9"/>
      <c r="BQ6182" s="9"/>
      <c r="BT6182" s="9"/>
      <c r="BU6182" s="9"/>
      <c r="BX6182" s="9"/>
      <c r="BY6182" s="9"/>
      <c r="CB6182" s="9"/>
      <c r="CC6182" s="9"/>
      <c r="CF6182" s="9"/>
      <c r="CG6182" s="9"/>
      <c r="CJ6182" s="9"/>
      <c r="CK6182" s="9"/>
      <c r="CN6182" s="9"/>
      <c r="CO6182" s="9"/>
      <c r="CP6182" s="9"/>
      <c r="CQ6182" s="9"/>
      <c r="CR6182" s="9"/>
      <c r="CS6182" s="9"/>
      <c r="CT6182" s="9"/>
      <c r="CU6182" s="9"/>
      <c r="CV6182" s="9"/>
      <c r="CW6182" s="9"/>
      <c r="CX6182" s="9"/>
      <c r="CY6182" s="9"/>
      <c r="CZ6182" s="9"/>
      <c r="DA6182" s="9"/>
      <c r="DB6182" s="9"/>
      <c r="DC6182" s="9"/>
      <c r="DD6182" s="9"/>
      <c r="DE6182" s="9"/>
      <c r="DF6182" s="9"/>
      <c r="DG6182" s="9"/>
      <c r="DH6182" s="9"/>
      <c r="DI6182" s="9"/>
      <c r="DJ6182" s="9"/>
      <c r="DK6182" s="9"/>
      <c r="DL6182" s="9"/>
      <c r="DM6182" s="9"/>
      <c r="DN6182" s="9"/>
      <c r="DO6182" s="9"/>
      <c r="DP6182" s="9"/>
      <c r="DQ6182" s="9"/>
      <c r="DR6182" s="9"/>
      <c r="DS6182" s="9"/>
      <c r="DT6182" s="9"/>
      <c r="DU6182" s="9"/>
      <c r="DV6182" s="9"/>
      <c r="DW6182" s="9"/>
      <c r="DX6182" s="9"/>
      <c r="DY6182" s="9"/>
      <c r="DZ6182" s="9"/>
      <c r="EA6182" s="9"/>
    </row>
    <row r="6183" spans="2:131" ht="19.5" customHeight="1" x14ac:dyDescent="0.25">
      <c r="AG6183" s="55"/>
    </row>
    <row r="6184" spans="2:131" ht="19.5" customHeight="1" x14ac:dyDescent="0.25">
      <c r="AG6184" s="55"/>
    </row>
    <row r="6185" spans="2:131" ht="19.5" customHeight="1" x14ac:dyDescent="0.25">
      <c r="AG6185" s="55"/>
    </row>
    <row r="6186" spans="2:131" ht="19.5" customHeight="1" x14ac:dyDescent="0.25">
      <c r="AG6186" s="55"/>
    </row>
    <row r="6187" spans="2:131" ht="19.5" customHeight="1" x14ac:dyDescent="0.25">
      <c r="AG6187" s="55"/>
    </row>
    <row r="6188" spans="2:131" ht="19.5" customHeight="1" x14ac:dyDescent="0.25">
      <c r="AG6188" s="55"/>
    </row>
    <row r="6189" spans="2:131" ht="19.5" customHeight="1" x14ac:dyDescent="0.25">
      <c r="AG6189" s="55"/>
    </row>
    <row r="6190" spans="2:131" ht="19.5" customHeight="1" x14ac:dyDescent="0.25">
      <c r="AG6190" s="55"/>
    </row>
    <row r="6191" spans="2:131" ht="19.5" customHeight="1" x14ac:dyDescent="0.25">
      <c r="AG6191" s="55"/>
    </row>
    <row r="6192" spans="2:131" ht="19.5" customHeight="1" x14ac:dyDescent="0.25">
      <c r="AG6192" s="55"/>
    </row>
    <row r="6193" spans="33:33" ht="19.5" customHeight="1" x14ac:dyDescent="0.25">
      <c r="AG6193" s="55"/>
    </row>
    <row r="6194" spans="33:33" ht="19.5" customHeight="1" x14ac:dyDescent="0.25">
      <c r="AG6194" s="55"/>
    </row>
    <row r="6195" spans="33:33" ht="19.5" customHeight="1" x14ac:dyDescent="0.25">
      <c r="AG6195" s="55"/>
    </row>
    <row r="6196" spans="33:33" ht="19.5" customHeight="1" x14ac:dyDescent="0.25">
      <c r="AG6196" s="55"/>
    </row>
    <row r="6197" spans="33:33" ht="19.5" customHeight="1" x14ac:dyDescent="0.25">
      <c r="AG6197" s="55"/>
    </row>
    <row r="6198" spans="33:33" ht="19.5" customHeight="1" x14ac:dyDescent="0.25">
      <c r="AG6198" s="55"/>
    </row>
    <row r="6199" spans="33:33" ht="19.5" customHeight="1" x14ac:dyDescent="0.25">
      <c r="AG6199" s="55"/>
    </row>
    <row r="6200" spans="33:33" ht="19.5" customHeight="1" x14ac:dyDescent="0.25">
      <c r="AG6200" s="55"/>
    </row>
    <row r="6201" spans="33:33" ht="19.5" customHeight="1" x14ac:dyDescent="0.25">
      <c r="AG6201" s="55"/>
    </row>
    <row r="6202" spans="33:33" ht="19.5" customHeight="1" x14ac:dyDescent="0.25">
      <c r="AG6202" s="55"/>
    </row>
    <row r="6203" spans="33:33" ht="19.5" customHeight="1" x14ac:dyDescent="0.25">
      <c r="AG6203" s="55"/>
    </row>
    <row r="6204" spans="33:33" ht="19.5" customHeight="1" x14ac:dyDescent="0.25">
      <c r="AG6204" s="55"/>
    </row>
    <row r="6205" spans="33:33" ht="19.5" customHeight="1" x14ac:dyDescent="0.25">
      <c r="AG6205" s="55"/>
    </row>
    <row r="6206" spans="33:33" ht="19.5" customHeight="1" x14ac:dyDescent="0.25">
      <c r="AG6206" s="55"/>
    </row>
    <row r="6207" spans="33:33" ht="19.5" customHeight="1" x14ac:dyDescent="0.25">
      <c r="AG6207" s="55"/>
    </row>
    <row r="6208" spans="33:33" ht="19.5" customHeight="1" x14ac:dyDescent="0.25">
      <c r="AG6208" s="55"/>
    </row>
    <row r="6209" spans="33:33" ht="19.5" customHeight="1" x14ac:dyDescent="0.25">
      <c r="AG6209" s="55"/>
    </row>
    <row r="6210" spans="33:33" ht="19.5" customHeight="1" x14ac:dyDescent="0.25">
      <c r="AG6210" s="55"/>
    </row>
    <row r="6211" spans="33:33" ht="19.5" customHeight="1" x14ac:dyDescent="0.25">
      <c r="AG6211" s="55"/>
    </row>
    <row r="6212" spans="33:33" ht="19.5" customHeight="1" x14ac:dyDescent="0.25">
      <c r="AG6212" s="55"/>
    </row>
    <row r="6213" spans="33:33" ht="19.5" customHeight="1" x14ac:dyDescent="0.25">
      <c r="AG6213" s="55"/>
    </row>
    <row r="6214" spans="33:33" ht="19.5" customHeight="1" x14ac:dyDescent="0.25">
      <c r="AG6214" s="55"/>
    </row>
    <row r="6215" spans="33:33" ht="19.5" customHeight="1" x14ac:dyDescent="0.25">
      <c r="AG6215" s="55"/>
    </row>
    <row r="6216" spans="33:33" ht="19.5" customHeight="1" x14ac:dyDescent="0.25">
      <c r="AG6216" s="55"/>
    </row>
    <row r="6217" spans="33:33" ht="19.5" customHeight="1" x14ac:dyDescent="0.25">
      <c r="AG6217" s="55"/>
    </row>
    <row r="6218" spans="33:33" ht="19.5" customHeight="1" x14ac:dyDescent="0.25">
      <c r="AG6218" s="55"/>
    </row>
    <row r="6219" spans="33:33" ht="19.5" customHeight="1" x14ac:dyDescent="0.25">
      <c r="AG6219" s="55"/>
    </row>
    <row r="6220" spans="33:33" ht="19.5" customHeight="1" x14ac:dyDescent="0.25">
      <c r="AG6220" s="55"/>
    </row>
    <row r="6221" spans="33:33" ht="19.5" customHeight="1" x14ac:dyDescent="0.25">
      <c r="AG6221" s="55"/>
    </row>
    <row r="6222" spans="33:33" ht="19.5" customHeight="1" x14ac:dyDescent="0.25">
      <c r="AG6222" s="55"/>
    </row>
    <row r="6223" spans="33:33" ht="19.5" customHeight="1" x14ac:dyDescent="0.25">
      <c r="AG6223" s="55"/>
    </row>
    <row r="6224" spans="33:33" ht="19.5" customHeight="1" x14ac:dyDescent="0.25">
      <c r="AG6224" s="55"/>
    </row>
    <row r="6225" spans="33:33" ht="19.5" customHeight="1" x14ac:dyDescent="0.25">
      <c r="AG6225" s="55"/>
    </row>
    <row r="6226" spans="33:33" ht="19.5" customHeight="1" x14ac:dyDescent="0.25">
      <c r="AG6226" s="55"/>
    </row>
    <row r="6227" spans="33:33" ht="19.5" customHeight="1" x14ac:dyDescent="0.25">
      <c r="AG6227" s="55"/>
    </row>
    <row r="6228" spans="33:33" ht="19.5" customHeight="1" x14ac:dyDescent="0.25">
      <c r="AG6228" s="55"/>
    </row>
    <row r="6229" spans="33:33" ht="19.5" customHeight="1" x14ac:dyDescent="0.25">
      <c r="AG6229" s="55"/>
    </row>
    <row r="6230" spans="33:33" ht="19.5" customHeight="1" x14ac:dyDescent="0.25">
      <c r="AG6230" s="55"/>
    </row>
    <row r="6231" spans="33:33" ht="19.5" customHeight="1" x14ac:dyDescent="0.25">
      <c r="AG6231" s="55"/>
    </row>
    <row r="6232" spans="33:33" ht="19.5" customHeight="1" x14ac:dyDescent="0.25">
      <c r="AG6232" s="55"/>
    </row>
    <row r="6233" spans="33:33" ht="19.5" customHeight="1" x14ac:dyDescent="0.25">
      <c r="AG6233" s="55"/>
    </row>
    <row r="6234" spans="33:33" ht="19.5" customHeight="1" x14ac:dyDescent="0.25">
      <c r="AG6234" s="55"/>
    </row>
    <row r="6235" spans="33:33" ht="19.5" customHeight="1" x14ac:dyDescent="0.25">
      <c r="AG6235" s="55"/>
    </row>
    <row r="6236" spans="33:33" ht="19.5" customHeight="1" x14ac:dyDescent="0.25">
      <c r="AG6236" s="55"/>
    </row>
    <row r="6237" spans="33:33" ht="19.5" customHeight="1" x14ac:dyDescent="0.25">
      <c r="AG6237" s="55"/>
    </row>
    <row r="6238" spans="33:33" ht="19.5" customHeight="1" x14ac:dyDescent="0.25">
      <c r="AG6238" s="55"/>
    </row>
    <row r="6239" spans="33:33" ht="19.5" customHeight="1" x14ac:dyDescent="0.25">
      <c r="AG6239" s="55"/>
    </row>
    <row r="6240" spans="33:33" ht="19.5" customHeight="1" x14ac:dyDescent="0.25">
      <c r="AG6240" s="55"/>
    </row>
    <row r="6241" spans="33:33" ht="19.5" customHeight="1" x14ac:dyDescent="0.25">
      <c r="AG6241" s="55"/>
    </row>
    <row r="6242" spans="33:33" ht="19.5" customHeight="1" x14ac:dyDescent="0.25">
      <c r="AG6242" s="55"/>
    </row>
    <row r="6243" spans="33:33" ht="19.5" customHeight="1" x14ac:dyDescent="0.25">
      <c r="AG6243" s="55"/>
    </row>
    <row r="6244" spans="33:33" ht="19.5" customHeight="1" x14ac:dyDescent="0.25">
      <c r="AG6244" s="55"/>
    </row>
    <row r="6245" spans="33:33" ht="19.5" customHeight="1" x14ac:dyDescent="0.25">
      <c r="AG6245" s="55"/>
    </row>
    <row r="6246" spans="33:33" ht="19.5" customHeight="1" x14ac:dyDescent="0.25">
      <c r="AG6246" s="55"/>
    </row>
    <row r="6247" spans="33:33" ht="19.5" customHeight="1" x14ac:dyDescent="0.25">
      <c r="AG6247" s="55"/>
    </row>
    <row r="6248" spans="33:33" ht="19.5" customHeight="1" x14ac:dyDescent="0.25">
      <c r="AG6248" s="55"/>
    </row>
    <row r="6249" spans="33:33" ht="19.5" customHeight="1" x14ac:dyDescent="0.25">
      <c r="AG6249" s="55"/>
    </row>
    <row r="6250" spans="33:33" ht="19.5" customHeight="1" x14ac:dyDescent="0.25">
      <c r="AG6250" s="55"/>
    </row>
    <row r="6251" spans="33:33" ht="19.5" customHeight="1" x14ac:dyDescent="0.25">
      <c r="AG6251" s="55"/>
    </row>
    <row r="6252" spans="33:33" ht="19.5" customHeight="1" x14ac:dyDescent="0.25">
      <c r="AG6252" s="55"/>
    </row>
    <row r="6253" spans="33:33" ht="19.5" customHeight="1" x14ac:dyDescent="0.25">
      <c r="AG6253" s="55"/>
    </row>
    <row r="6254" spans="33:33" ht="19.5" customHeight="1" x14ac:dyDescent="0.25">
      <c r="AG6254" s="55"/>
    </row>
    <row r="6255" spans="33:33" ht="19.5" customHeight="1" x14ac:dyDescent="0.25">
      <c r="AG6255" s="55"/>
    </row>
    <row r="6256" spans="33:33" ht="19.5" customHeight="1" x14ac:dyDescent="0.25">
      <c r="AG6256" s="55"/>
    </row>
    <row r="6257" spans="33:33" ht="19.5" customHeight="1" x14ac:dyDescent="0.25">
      <c r="AG6257" s="55"/>
    </row>
    <row r="6258" spans="33:33" ht="19.5" customHeight="1" x14ac:dyDescent="0.25">
      <c r="AG6258" s="55"/>
    </row>
    <row r="6259" spans="33:33" ht="19.5" customHeight="1" x14ac:dyDescent="0.25">
      <c r="AG6259" s="55"/>
    </row>
    <row r="6260" spans="33:33" ht="19.5" customHeight="1" x14ac:dyDescent="0.25">
      <c r="AG6260" s="55"/>
    </row>
    <row r="6261" spans="33:33" ht="19.5" customHeight="1" x14ac:dyDescent="0.25">
      <c r="AG6261" s="55"/>
    </row>
    <row r="6262" spans="33:33" ht="19.5" customHeight="1" x14ac:dyDescent="0.25">
      <c r="AG6262" s="55"/>
    </row>
    <row r="6263" spans="33:33" ht="19.5" customHeight="1" x14ac:dyDescent="0.25">
      <c r="AG6263" s="55"/>
    </row>
    <row r="6264" spans="33:33" ht="19.5" customHeight="1" x14ac:dyDescent="0.25">
      <c r="AG6264" s="55"/>
    </row>
    <row r="6265" spans="33:33" ht="19.5" customHeight="1" x14ac:dyDescent="0.25">
      <c r="AG6265" s="55"/>
    </row>
    <row r="6266" spans="33:33" ht="19.5" customHeight="1" x14ac:dyDescent="0.25">
      <c r="AG6266" s="55"/>
    </row>
    <row r="6267" spans="33:33" ht="19.5" customHeight="1" x14ac:dyDescent="0.25">
      <c r="AG6267" s="55"/>
    </row>
    <row r="6268" spans="33:33" ht="19.5" customHeight="1" x14ac:dyDescent="0.25">
      <c r="AG6268" s="55"/>
    </row>
    <row r="6269" spans="33:33" ht="19.5" customHeight="1" x14ac:dyDescent="0.25">
      <c r="AG6269" s="55"/>
    </row>
    <row r="6270" spans="33:33" ht="19.5" customHeight="1" x14ac:dyDescent="0.25">
      <c r="AG6270" s="55"/>
    </row>
    <row r="6271" spans="33:33" ht="19.5" customHeight="1" x14ac:dyDescent="0.25">
      <c r="AG6271" s="55"/>
    </row>
    <row r="6272" spans="33:33" ht="19.5" customHeight="1" x14ac:dyDescent="0.25">
      <c r="AG6272" s="55"/>
    </row>
    <row r="6273" spans="33:33" ht="19.5" customHeight="1" x14ac:dyDescent="0.25">
      <c r="AG6273" s="55"/>
    </row>
    <row r="6274" spans="33:33" ht="19.5" customHeight="1" x14ac:dyDescent="0.25">
      <c r="AG6274" s="55"/>
    </row>
    <row r="6275" spans="33:33" ht="19.5" customHeight="1" x14ac:dyDescent="0.25">
      <c r="AG6275" s="55"/>
    </row>
    <row r="6276" spans="33:33" ht="19.5" customHeight="1" x14ac:dyDescent="0.25">
      <c r="AG6276" s="55"/>
    </row>
    <row r="6277" spans="33:33" ht="19.5" customHeight="1" x14ac:dyDescent="0.25">
      <c r="AG6277" s="55"/>
    </row>
    <row r="6278" spans="33:33" ht="19.5" customHeight="1" x14ac:dyDescent="0.25">
      <c r="AG6278" s="55"/>
    </row>
    <row r="6279" spans="33:33" ht="19.5" customHeight="1" x14ac:dyDescent="0.25">
      <c r="AG6279" s="55"/>
    </row>
    <row r="6280" spans="33:33" ht="19.5" customHeight="1" x14ac:dyDescent="0.25">
      <c r="AG6280" s="55"/>
    </row>
    <row r="6281" spans="33:33" ht="19.5" customHeight="1" x14ac:dyDescent="0.25">
      <c r="AG6281" s="55"/>
    </row>
    <row r="6282" spans="33:33" ht="19.5" customHeight="1" x14ac:dyDescent="0.25">
      <c r="AG6282" s="55"/>
    </row>
    <row r="6283" spans="33:33" ht="19.5" customHeight="1" x14ac:dyDescent="0.25">
      <c r="AG6283" s="55"/>
    </row>
    <row r="6284" spans="33:33" ht="19.5" customHeight="1" x14ac:dyDescent="0.25">
      <c r="AG6284" s="55"/>
    </row>
    <row r="6285" spans="33:33" ht="19.5" customHeight="1" x14ac:dyDescent="0.25">
      <c r="AG6285" s="55"/>
    </row>
    <row r="6286" spans="33:33" ht="19.5" customHeight="1" x14ac:dyDescent="0.25">
      <c r="AG6286" s="55"/>
    </row>
    <row r="6287" spans="33:33" ht="19.5" customHeight="1" x14ac:dyDescent="0.25">
      <c r="AG6287" s="55"/>
    </row>
    <row r="6288" spans="33:33" ht="19.5" customHeight="1" x14ac:dyDescent="0.25">
      <c r="AG6288" s="55"/>
    </row>
    <row r="6289" spans="33:33" ht="19.5" customHeight="1" x14ac:dyDescent="0.25">
      <c r="AG6289" s="55"/>
    </row>
    <row r="6290" spans="33:33" ht="19.5" customHeight="1" x14ac:dyDescent="0.25">
      <c r="AG6290" s="55"/>
    </row>
    <row r="6291" spans="33:33" ht="19.5" customHeight="1" x14ac:dyDescent="0.25">
      <c r="AG6291" s="55"/>
    </row>
    <row r="6292" spans="33:33" ht="19.5" customHeight="1" x14ac:dyDescent="0.25">
      <c r="AG6292" s="55"/>
    </row>
    <row r="6293" spans="33:33" ht="19.5" customHeight="1" x14ac:dyDescent="0.25">
      <c r="AG6293" s="55"/>
    </row>
    <row r="6294" spans="33:33" ht="19.5" customHeight="1" x14ac:dyDescent="0.25">
      <c r="AG6294" s="55"/>
    </row>
    <row r="6295" spans="33:33" ht="19.5" customHeight="1" x14ac:dyDescent="0.25">
      <c r="AG6295" s="55"/>
    </row>
    <row r="6296" spans="33:33" ht="19.5" customHeight="1" x14ac:dyDescent="0.25">
      <c r="AG6296" s="55"/>
    </row>
    <row r="6297" spans="33:33" ht="19.5" customHeight="1" x14ac:dyDescent="0.25">
      <c r="AG6297" s="55"/>
    </row>
    <row r="6298" spans="33:33" ht="19.5" customHeight="1" x14ac:dyDescent="0.25">
      <c r="AG6298" s="55"/>
    </row>
    <row r="6299" spans="33:33" ht="19.5" customHeight="1" x14ac:dyDescent="0.25">
      <c r="AG6299" s="55"/>
    </row>
    <row r="6300" spans="33:33" ht="19.5" customHeight="1" x14ac:dyDescent="0.25">
      <c r="AG6300" s="55"/>
    </row>
    <row r="6301" spans="33:33" ht="19.5" customHeight="1" x14ac:dyDescent="0.25">
      <c r="AG6301" s="55"/>
    </row>
    <row r="6302" spans="33:33" ht="19.5" customHeight="1" x14ac:dyDescent="0.25">
      <c r="AG6302" s="55"/>
    </row>
    <row r="6303" spans="33:33" ht="19.5" customHeight="1" x14ac:dyDescent="0.25">
      <c r="AG6303" s="55"/>
    </row>
    <row r="6304" spans="33:33" ht="19.5" customHeight="1" x14ac:dyDescent="0.25">
      <c r="AG6304" s="55"/>
    </row>
    <row r="6305" spans="33:33" ht="19.5" customHeight="1" x14ac:dyDescent="0.25">
      <c r="AG6305" s="55"/>
    </row>
    <row r="6306" spans="33:33" ht="19.5" customHeight="1" x14ac:dyDescent="0.25">
      <c r="AG6306" s="55"/>
    </row>
    <row r="6307" spans="33:33" ht="19.5" customHeight="1" x14ac:dyDescent="0.25">
      <c r="AG6307" s="55"/>
    </row>
    <row r="6308" spans="33:33" ht="19.5" customHeight="1" x14ac:dyDescent="0.25">
      <c r="AG6308" s="55"/>
    </row>
    <row r="6309" spans="33:33" ht="19.5" customHeight="1" x14ac:dyDescent="0.25">
      <c r="AG6309" s="55"/>
    </row>
    <row r="6310" spans="33:33" ht="19.5" customHeight="1" x14ac:dyDescent="0.25">
      <c r="AG6310" s="55"/>
    </row>
    <row r="6311" spans="33:33" ht="19.5" customHeight="1" x14ac:dyDescent="0.25">
      <c r="AG6311" s="55"/>
    </row>
    <row r="6312" spans="33:33" ht="19.5" customHeight="1" x14ac:dyDescent="0.25">
      <c r="AG6312" s="55"/>
    </row>
    <row r="6313" spans="33:33" ht="19.5" customHeight="1" x14ac:dyDescent="0.25">
      <c r="AG6313" s="55"/>
    </row>
    <row r="6314" spans="33:33" ht="19.5" customHeight="1" x14ac:dyDescent="0.25">
      <c r="AG6314" s="55"/>
    </row>
    <row r="6315" spans="33:33" ht="19.5" customHeight="1" x14ac:dyDescent="0.25">
      <c r="AG6315" s="55"/>
    </row>
    <row r="6316" spans="33:33" ht="19.5" customHeight="1" x14ac:dyDescent="0.25">
      <c r="AG6316" s="55"/>
    </row>
    <row r="6317" spans="33:33" ht="19.5" customHeight="1" x14ac:dyDescent="0.25">
      <c r="AG6317" s="55"/>
    </row>
    <row r="6318" spans="33:33" ht="19.5" customHeight="1" x14ac:dyDescent="0.25">
      <c r="AG6318" s="55"/>
    </row>
    <row r="6319" spans="33:33" ht="19.5" customHeight="1" x14ac:dyDescent="0.25">
      <c r="AG6319" s="55"/>
    </row>
    <row r="6320" spans="33:33" ht="19.5" customHeight="1" x14ac:dyDescent="0.25">
      <c r="AG6320" s="55"/>
    </row>
    <row r="6321" spans="33:33" ht="19.5" customHeight="1" x14ac:dyDescent="0.25">
      <c r="AG6321" s="55"/>
    </row>
    <row r="6322" spans="33:33" ht="19.5" customHeight="1" x14ac:dyDescent="0.25">
      <c r="AG6322" s="55"/>
    </row>
    <row r="6323" spans="33:33" ht="19.5" customHeight="1" x14ac:dyDescent="0.25">
      <c r="AG6323" s="55"/>
    </row>
    <row r="6324" spans="33:33" ht="19.5" customHeight="1" x14ac:dyDescent="0.25">
      <c r="AG6324" s="55"/>
    </row>
    <row r="6325" spans="33:33" ht="19.5" customHeight="1" x14ac:dyDescent="0.25">
      <c r="AG6325" s="55"/>
    </row>
    <row r="6326" spans="33:33" ht="19.5" customHeight="1" x14ac:dyDescent="0.25">
      <c r="AG6326" s="55"/>
    </row>
    <row r="6327" spans="33:33" ht="19.5" customHeight="1" x14ac:dyDescent="0.25">
      <c r="AG6327" s="55"/>
    </row>
    <row r="6328" spans="33:33" ht="19.5" customHeight="1" x14ac:dyDescent="0.25">
      <c r="AG6328" s="55"/>
    </row>
    <row r="6329" spans="33:33" ht="19.5" customHeight="1" x14ac:dyDescent="0.25">
      <c r="AG6329" s="55"/>
    </row>
    <row r="6330" spans="33:33" ht="19.5" customHeight="1" x14ac:dyDescent="0.25">
      <c r="AG6330" s="55"/>
    </row>
    <row r="6331" spans="33:33" ht="19.5" customHeight="1" x14ac:dyDescent="0.25">
      <c r="AG6331" s="55"/>
    </row>
    <row r="6332" spans="33:33" ht="19.5" customHeight="1" x14ac:dyDescent="0.25">
      <c r="AG6332" s="55"/>
    </row>
    <row r="6333" spans="33:33" ht="19.5" customHeight="1" x14ac:dyDescent="0.25">
      <c r="AG6333" s="55"/>
    </row>
    <row r="6334" spans="33:33" ht="19.5" customHeight="1" x14ac:dyDescent="0.25">
      <c r="AG6334" s="55"/>
    </row>
    <row r="6335" spans="33:33" ht="19.5" customHeight="1" x14ac:dyDescent="0.25">
      <c r="AG6335" s="55"/>
    </row>
    <row r="6336" spans="33:33" ht="19.5" customHeight="1" x14ac:dyDescent="0.25">
      <c r="AG6336" s="55"/>
    </row>
    <row r="6337" spans="33:33" ht="19.5" customHeight="1" x14ac:dyDescent="0.25">
      <c r="AG6337" s="55"/>
    </row>
    <row r="6338" spans="33:33" ht="19.5" customHeight="1" x14ac:dyDescent="0.25">
      <c r="AG6338" s="55"/>
    </row>
    <row r="6339" spans="33:33" ht="19.5" customHeight="1" x14ac:dyDescent="0.25">
      <c r="AG6339" s="55"/>
    </row>
    <row r="6340" spans="33:33" ht="19.5" customHeight="1" x14ac:dyDescent="0.25">
      <c r="AG6340" s="55"/>
    </row>
    <row r="6341" spans="33:33" ht="19.5" customHeight="1" x14ac:dyDescent="0.25">
      <c r="AG6341" s="55"/>
    </row>
    <row r="6342" spans="33:33" ht="19.5" customHeight="1" x14ac:dyDescent="0.25">
      <c r="AG6342" s="55"/>
    </row>
    <row r="6343" spans="33:33" ht="19.5" customHeight="1" x14ac:dyDescent="0.25">
      <c r="AG6343" s="55"/>
    </row>
    <row r="6344" spans="33:33" ht="19.5" customHeight="1" x14ac:dyDescent="0.25">
      <c r="AG6344" s="55"/>
    </row>
    <row r="6345" spans="33:33" ht="19.5" customHeight="1" x14ac:dyDescent="0.25">
      <c r="AG6345" s="55"/>
    </row>
    <row r="6346" spans="33:33" ht="19.5" customHeight="1" x14ac:dyDescent="0.25">
      <c r="AG6346" s="55"/>
    </row>
    <row r="6347" spans="33:33" ht="19.5" customHeight="1" x14ac:dyDescent="0.25">
      <c r="AG6347" s="55"/>
    </row>
    <row r="6348" spans="33:33" ht="19.5" customHeight="1" x14ac:dyDescent="0.25">
      <c r="AG6348" s="55"/>
    </row>
    <row r="6349" spans="33:33" ht="19.5" customHeight="1" x14ac:dyDescent="0.25">
      <c r="AG6349" s="55"/>
    </row>
    <row r="6350" spans="33:33" ht="19.5" customHeight="1" x14ac:dyDescent="0.25">
      <c r="AG6350" s="55"/>
    </row>
    <row r="6351" spans="33:33" ht="19.5" customHeight="1" x14ac:dyDescent="0.25">
      <c r="AG6351" s="55"/>
    </row>
    <row r="6352" spans="33:33" ht="19.5" customHeight="1" x14ac:dyDescent="0.25">
      <c r="AG6352" s="55"/>
    </row>
    <row r="6353" spans="33:33" ht="19.5" customHeight="1" x14ac:dyDescent="0.25">
      <c r="AG6353" s="55"/>
    </row>
    <row r="6354" spans="33:33" ht="19.5" customHeight="1" x14ac:dyDescent="0.25">
      <c r="AG6354" s="55"/>
    </row>
    <row r="6355" spans="33:33" ht="19.5" customHeight="1" x14ac:dyDescent="0.25">
      <c r="AG6355" s="55"/>
    </row>
    <row r="6356" spans="33:33" ht="19.5" customHeight="1" x14ac:dyDescent="0.25">
      <c r="AG6356" s="55"/>
    </row>
    <row r="6357" spans="33:33" ht="19.5" customHeight="1" x14ac:dyDescent="0.25">
      <c r="AG6357" s="55"/>
    </row>
    <row r="6358" spans="33:33" ht="19.5" customHeight="1" x14ac:dyDescent="0.25">
      <c r="AG6358" s="55"/>
    </row>
    <row r="6359" spans="33:33" ht="19.5" customHeight="1" x14ac:dyDescent="0.25">
      <c r="AG6359" s="55"/>
    </row>
    <row r="6360" spans="33:33" ht="19.5" customHeight="1" x14ac:dyDescent="0.25">
      <c r="AG6360" s="55"/>
    </row>
    <row r="6361" spans="33:33" ht="19.5" customHeight="1" x14ac:dyDescent="0.25">
      <c r="AG6361" s="55"/>
    </row>
    <row r="6362" spans="33:33" ht="19.5" customHeight="1" x14ac:dyDescent="0.25">
      <c r="AG6362" s="55"/>
    </row>
    <row r="6363" spans="33:33" ht="19.5" customHeight="1" x14ac:dyDescent="0.25">
      <c r="AG6363" s="55"/>
    </row>
    <row r="6364" spans="33:33" ht="19.5" customHeight="1" x14ac:dyDescent="0.25">
      <c r="AG6364" s="55"/>
    </row>
    <row r="6365" spans="33:33" ht="19.5" customHeight="1" x14ac:dyDescent="0.25">
      <c r="AG6365" s="55"/>
    </row>
    <row r="6366" spans="33:33" ht="19.5" customHeight="1" x14ac:dyDescent="0.25">
      <c r="AG6366" s="55"/>
    </row>
    <row r="6367" spans="33:33" ht="19.5" customHeight="1" x14ac:dyDescent="0.25">
      <c r="AG6367" s="55"/>
    </row>
    <row r="6368" spans="33:33" ht="19.5" customHeight="1" x14ac:dyDescent="0.25">
      <c r="AG6368" s="55"/>
    </row>
    <row r="6369" spans="33:33" ht="19.5" customHeight="1" x14ac:dyDescent="0.25">
      <c r="AG6369" s="55"/>
    </row>
    <row r="6370" spans="33:33" ht="19.5" customHeight="1" x14ac:dyDescent="0.25">
      <c r="AG6370" s="55"/>
    </row>
    <row r="6371" spans="33:33" ht="19.5" customHeight="1" x14ac:dyDescent="0.25">
      <c r="AG6371" s="55"/>
    </row>
    <row r="6372" spans="33:33" ht="19.5" customHeight="1" x14ac:dyDescent="0.25">
      <c r="AG6372" s="55"/>
    </row>
    <row r="6373" spans="33:33" ht="19.5" customHeight="1" x14ac:dyDescent="0.25">
      <c r="AG6373" s="55"/>
    </row>
    <row r="6374" spans="33:33" ht="19.5" customHeight="1" x14ac:dyDescent="0.25">
      <c r="AG6374" s="55"/>
    </row>
    <row r="6375" spans="33:33" ht="19.5" customHeight="1" x14ac:dyDescent="0.25">
      <c r="AG6375" s="55"/>
    </row>
    <row r="6376" spans="33:33" ht="19.5" customHeight="1" x14ac:dyDescent="0.25">
      <c r="AG6376" s="55"/>
    </row>
    <row r="6377" spans="33:33" ht="19.5" customHeight="1" x14ac:dyDescent="0.25">
      <c r="AG6377" s="55"/>
    </row>
    <row r="6378" spans="33:33" ht="19.5" customHeight="1" x14ac:dyDescent="0.25">
      <c r="AG6378" s="55"/>
    </row>
    <row r="6379" spans="33:33" ht="19.5" customHeight="1" x14ac:dyDescent="0.25">
      <c r="AG6379" s="55"/>
    </row>
    <row r="6380" spans="33:33" ht="19.5" customHeight="1" x14ac:dyDescent="0.25">
      <c r="AG6380" s="55"/>
    </row>
    <row r="6381" spans="33:33" ht="19.5" customHeight="1" x14ac:dyDescent="0.25">
      <c r="AG6381" s="55"/>
    </row>
    <row r="6382" spans="33:33" ht="19.5" customHeight="1" x14ac:dyDescent="0.25">
      <c r="AG6382" s="55"/>
    </row>
    <row r="6383" spans="33:33" ht="19.5" customHeight="1" x14ac:dyDescent="0.25">
      <c r="AG6383" s="55"/>
    </row>
    <row r="6384" spans="33:33" ht="19.5" customHeight="1" x14ac:dyDescent="0.25">
      <c r="AG6384" s="55"/>
    </row>
    <row r="6385" spans="33:33" ht="19.5" customHeight="1" x14ac:dyDescent="0.25">
      <c r="AG6385" s="55"/>
    </row>
    <row r="6386" spans="33:33" ht="19.5" customHeight="1" x14ac:dyDescent="0.25">
      <c r="AG6386" s="55"/>
    </row>
    <row r="6387" spans="33:33" ht="19.5" customHeight="1" x14ac:dyDescent="0.25">
      <c r="AG6387" s="55"/>
    </row>
    <row r="6388" spans="33:33" ht="19.5" customHeight="1" x14ac:dyDescent="0.25">
      <c r="AG6388" s="55"/>
    </row>
    <row r="6389" spans="33:33" ht="19.5" customHeight="1" x14ac:dyDescent="0.25">
      <c r="AG6389" s="55"/>
    </row>
    <row r="6390" spans="33:33" ht="19.5" customHeight="1" x14ac:dyDescent="0.25">
      <c r="AG6390" s="55"/>
    </row>
    <row r="6391" spans="33:33" ht="19.5" customHeight="1" x14ac:dyDescent="0.25">
      <c r="AG6391" s="55"/>
    </row>
    <row r="6392" spans="33:33" ht="19.5" customHeight="1" x14ac:dyDescent="0.25">
      <c r="AG6392" s="55"/>
    </row>
    <row r="6393" spans="33:33" ht="19.5" customHeight="1" x14ac:dyDescent="0.25">
      <c r="AG6393" s="55"/>
    </row>
    <row r="6394" spans="33:33" ht="19.5" customHeight="1" x14ac:dyDescent="0.25">
      <c r="AG6394" s="55"/>
    </row>
    <row r="6395" spans="33:33" ht="19.5" customHeight="1" x14ac:dyDescent="0.25">
      <c r="AG6395" s="55"/>
    </row>
    <row r="6396" spans="33:33" ht="19.5" customHeight="1" x14ac:dyDescent="0.25">
      <c r="AG6396" s="55"/>
    </row>
    <row r="6397" spans="33:33" ht="19.5" customHeight="1" x14ac:dyDescent="0.25">
      <c r="AG6397" s="55"/>
    </row>
    <row r="6398" spans="33:33" ht="19.5" customHeight="1" x14ac:dyDescent="0.25">
      <c r="AG6398" s="55"/>
    </row>
    <row r="6399" spans="33:33" ht="19.5" customHeight="1" x14ac:dyDescent="0.25">
      <c r="AG6399" s="55"/>
    </row>
    <row r="6400" spans="33:33" ht="19.5" customHeight="1" x14ac:dyDescent="0.25">
      <c r="AG6400" s="55"/>
    </row>
    <row r="6401" spans="33:33" ht="19.5" customHeight="1" x14ac:dyDescent="0.25">
      <c r="AG6401" s="55"/>
    </row>
    <row r="6402" spans="33:33" ht="19.5" customHeight="1" x14ac:dyDescent="0.25">
      <c r="AG6402" s="55"/>
    </row>
    <row r="6403" spans="33:33" ht="19.5" customHeight="1" x14ac:dyDescent="0.25">
      <c r="AG6403" s="55"/>
    </row>
    <row r="6404" spans="33:33" ht="19.5" customHeight="1" x14ac:dyDescent="0.25">
      <c r="AG6404" s="55"/>
    </row>
    <row r="6405" spans="33:33" ht="19.5" customHeight="1" x14ac:dyDescent="0.25">
      <c r="AG6405" s="55"/>
    </row>
    <row r="6406" spans="33:33" ht="19.5" customHeight="1" x14ac:dyDescent="0.25">
      <c r="AG6406" s="55"/>
    </row>
    <row r="6407" spans="33:33" ht="19.5" customHeight="1" x14ac:dyDescent="0.25">
      <c r="AG6407" s="55"/>
    </row>
    <row r="6408" spans="33:33" ht="19.5" customHeight="1" x14ac:dyDescent="0.25">
      <c r="AG6408" s="55"/>
    </row>
    <row r="6409" spans="33:33" ht="19.5" customHeight="1" x14ac:dyDescent="0.25">
      <c r="AG6409" s="55"/>
    </row>
    <row r="6410" spans="33:33" ht="19.5" customHeight="1" x14ac:dyDescent="0.25">
      <c r="AG6410" s="55"/>
    </row>
    <row r="6411" spans="33:33" ht="19.5" customHeight="1" x14ac:dyDescent="0.25">
      <c r="AG6411" s="55"/>
    </row>
    <row r="6412" spans="33:33" ht="19.5" customHeight="1" x14ac:dyDescent="0.25">
      <c r="AG6412" s="55"/>
    </row>
    <row r="6413" spans="33:33" ht="19.5" customHeight="1" x14ac:dyDescent="0.25">
      <c r="AG6413" s="55"/>
    </row>
    <row r="6414" spans="33:33" ht="19.5" customHeight="1" x14ac:dyDescent="0.25">
      <c r="AG6414" s="55"/>
    </row>
    <row r="6415" spans="33:33" ht="19.5" customHeight="1" x14ac:dyDescent="0.25">
      <c r="AG6415" s="55"/>
    </row>
    <row r="6416" spans="33:33" ht="19.5" customHeight="1" x14ac:dyDescent="0.25">
      <c r="AG6416" s="55"/>
    </row>
    <row r="6417" spans="33:33" ht="19.5" customHeight="1" x14ac:dyDescent="0.25">
      <c r="AG6417" s="55"/>
    </row>
    <row r="6418" spans="33:33" ht="19.5" customHeight="1" x14ac:dyDescent="0.25">
      <c r="AG6418" s="55"/>
    </row>
    <row r="6419" spans="33:33" ht="19.5" customHeight="1" x14ac:dyDescent="0.25">
      <c r="AG6419" s="55"/>
    </row>
    <row r="6420" spans="33:33" ht="19.5" customHeight="1" x14ac:dyDescent="0.25">
      <c r="AG6420" s="55"/>
    </row>
    <row r="6421" spans="33:33" ht="19.5" customHeight="1" x14ac:dyDescent="0.25">
      <c r="AG6421" s="55"/>
    </row>
    <row r="6422" spans="33:33" ht="19.5" customHeight="1" x14ac:dyDescent="0.25">
      <c r="AG6422" s="55"/>
    </row>
    <row r="6423" spans="33:33" ht="19.5" customHeight="1" x14ac:dyDescent="0.25">
      <c r="AG6423" s="55"/>
    </row>
    <row r="6424" spans="33:33" ht="19.5" customHeight="1" x14ac:dyDescent="0.25">
      <c r="AG6424" s="55"/>
    </row>
    <row r="6425" spans="33:33" ht="19.5" customHeight="1" x14ac:dyDescent="0.25">
      <c r="AG6425" s="55"/>
    </row>
    <row r="6426" spans="33:33" ht="19.5" customHeight="1" x14ac:dyDescent="0.25">
      <c r="AG6426" s="55"/>
    </row>
    <row r="6427" spans="33:33" ht="19.5" customHeight="1" x14ac:dyDescent="0.25">
      <c r="AG6427" s="55"/>
    </row>
    <row r="6428" spans="33:33" ht="19.5" customHeight="1" x14ac:dyDescent="0.25">
      <c r="AG6428" s="55"/>
    </row>
    <row r="6429" spans="33:33" ht="19.5" customHeight="1" x14ac:dyDescent="0.25">
      <c r="AG6429" s="55"/>
    </row>
    <row r="6430" spans="33:33" ht="19.5" customHeight="1" x14ac:dyDescent="0.25">
      <c r="AG6430" s="55"/>
    </row>
    <row r="6431" spans="33:33" ht="19.5" customHeight="1" x14ac:dyDescent="0.25">
      <c r="AG6431" s="55"/>
    </row>
    <row r="6432" spans="33:33" ht="19.5" customHeight="1" x14ac:dyDescent="0.25">
      <c r="AG6432" s="55"/>
    </row>
    <row r="6433" spans="33:33" ht="19.5" customHeight="1" x14ac:dyDescent="0.25">
      <c r="AG6433" s="55"/>
    </row>
    <row r="6434" spans="33:33" ht="19.5" customHeight="1" x14ac:dyDescent="0.25">
      <c r="AG6434" s="55"/>
    </row>
    <row r="6435" spans="33:33" ht="19.5" customHeight="1" x14ac:dyDescent="0.25">
      <c r="AG6435" s="55"/>
    </row>
    <row r="6436" spans="33:33" ht="19.5" customHeight="1" x14ac:dyDescent="0.25">
      <c r="AG6436" s="55"/>
    </row>
    <row r="6437" spans="33:33" ht="19.5" customHeight="1" x14ac:dyDescent="0.25">
      <c r="AG6437" s="55"/>
    </row>
    <row r="6438" spans="33:33" ht="19.5" customHeight="1" x14ac:dyDescent="0.25">
      <c r="AG6438" s="55"/>
    </row>
    <row r="6439" spans="33:33" ht="19.5" customHeight="1" x14ac:dyDescent="0.25">
      <c r="AG6439" s="55"/>
    </row>
    <row r="6440" spans="33:33" ht="19.5" customHeight="1" x14ac:dyDescent="0.25">
      <c r="AG6440" s="55"/>
    </row>
    <row r="6441" spans="33:33" ht="19.5" customHeight="1" x14ac:dyDescent="0.25">
      <c r="AG6441" s="55"/>
    </row>
    <row r="6442" spans="33:33" ht="19.5" customHeight="1" x14ac:dyDescent="0.25">
      <c r="AG6442" s="55"/>
    </row>
    <row r="6443" spans="33:33" ht="19.5" customHeight="1" x14ac:dyDescent="0.25">
      <c r="AG6443" s="55"/>
    </row>
    <row r="6444" spans="33:33" ht="19.5" customHeight="1" x14ac:dyDescent="0.25">
      <c r="AG6444" s="55"/>
    </row>
    <row r="6445" spans="33:33" ht="19.5" customHeight="1" x14ac:dyDescent="0.25">
      <c r="AG6445" s="55"/>
    </row>
    <row r="6446" spans="33:33" ht="19.5" customHeight="1" x14ac:dyDescent="0.25">
      <c r="AG6446" s="55"/>
    </row>
    <row r="6447" spans="33:33" ht="19.5" customHeight="1" x14ac:dyDescent="0.25">
      <c r="AG6447" s="55"/>
    </row>
    <row r="6448" spans="33:33" ht="19.5" customHeight="1" x14ac:dyDescent="0.25">
      <c r="AG6448" s="55"/>
    </row>
    <row r="6449" spans="33:33" ht="19.5" customHeight="1" x14ac:dyDescent="0.25">
      <c r="AG6449" s="55"/>
    </row>
    <row r="6450" spans="33:33" ht="19.5" customHeight="1" x14ac:dyDescent="0.25">
      <c r="AG6450" s="55"/>
    </row>
    <row r="6451" spans="33:33" ht="19.5" customHeight="1" x14ac:dyDescent="0.25">
      <c r="AG6451" s="55"/>
    </row>
    <row r="6452" spans="33:33" ht="19.5" customHeight="1" x14ac:dyDescent="0.25">
      <c r="AG6452" s="55"/>
    </row>
    <row r="6453" spans="33:33" ht="19.5" customHeight="1" x14ac:dyDescent="0.25">
      <c r="AG6453" s="55"/>
    </row>
    <row r="6454" spans="33:33" ht="19.5" customHeight="1" x14ac:dyDescent="0.25">
      <c r="AG6454" s="55"/>
    </row>
    <row r="6455" spans="33:33" ht="19.5" customHeight="1" x14ac:dyDescent="0.25">
      <c r="AG6455" s="55"/>
    </row>
    <row r="6456" spans="33:33" ht="19.5" customHeight="1" x14ac:dyDescent="0.25">
      <c r="AG6456" s="55"/>
    </row>
    <row r="6457" spans="33:33" ht="19.5" customHeight="1" x14ac:dyDescent="0.25">
      <c r="AG6457" s="55"/>
    </row>
    <row r="6458" spans="33:33" ht="19.5" customHeight="1" x14ac:dyDescent="0.25">
      <c r="AG6458" s="55"/>
    </row>
    <row r="6459" spans="33:33" ht="19.5" customHeight="1" x14ac:dyDescent="0.25">
      <c r="AG6459" s="55"/>
    </row>
    <row r="6460" spans="33:33" ht="19.5" customHeight="1" x14ac:dyDescent="0.25">
      <c r="AG6460" s="55"/>
    </row>
    <row r="6461" spans="33:33" ht="19.5" customHeight="1" x14ac:dyDescent="0.25">
      <c r="AG6461" s="55"/>
    </row>
    <row r="6462" spans="33:33" ht="19.5" customHeight="1" x14ac:dyDescent="0.25">
      <c r="AG6462" s="55"/>
    </row>
    <row r="6463" spans="33:33" ht="19.5" customHeight="1" x14ac:dyDescent="0.25">
      <c r="AG6463" s="55"/>
    </row>
    <row r="6464" spans="33:33" ht="19.5" customHeight="1" x14ac:dyDescent="0.25">
      <c r="AG6464" s="55"/>
    </row>
    <row r="6465" spans="33:33" ht="19.5" customHeight="1" x14ac:dyDescent="0.25">
      <c r="AG6465" s="55"/>
    </row>
    <row r="6466" spans="33:33" ht="19.5" customHeight="1" x14ac:dyDescent="0.25">
      <c r="AG6466" s="55"/>
    </row>
    <row r="6467" spans="33:33" ht="19.5" customHeight="1" x14ac:dyDescent="0.25">
      <c r="AG6467" s="55"/>
    </row>
    <row r="6468" spans="33:33" ht="19.5" customHeight="1" x14ac:dyDescent="0.25">
      <c r="AG6468" s="55"/>
    </row>
    <row r="6469" spans="33:33" ht="19.5" customHeight="1" x14ac:dyDescent="0.25">
      <c r="AG6469" s="55"/>
    </row>
    <row r="6470" spans="33:33" ht="19.5" customHeight="1" x14ac:dyDescent="0.25">
      <c r="AG6470" s="55"/>
    </row>
    <row r="6471" spans="33:33" ht="19.5" customHeight="1" x14ac:dyDescent="0.25">
      <c r="AG6471" s="55"/>
    </row>
    <row r="6472" spans="33:33" ht="19.5" customHeight="1" x14ac:dyDescent="0.25">
      <c r="AG6472" s="55"/>
    </row>
    <row r="6473" spans="33:33" ht="19.5" customHeight="1" x14ac:dyDescent="0.25">
      <c r="AG6473" s="55"/>
    </row>
    <row r="6474" spans="33:33" ht="19.5" customHeight="1" x14ac:dyDescent="0.25">
      <c r="AG6474" s="55"/>
    </row>
    <row r="6475" spans="33:33" ht="19.5" customHeight="1" x14ac:dyDescent="0.25">
      <c r="AG6475" s="55"/>
    </row>
    <row r="6476" spans="33:33" ht="19.5" customHeight="1" x14ac:dyDescent="0.25">
      <c r="AG6476" s="55"/>
    </row>
    <row r="6477" spans="33:33" ht="19.5" customHeight="1" x14ac:dyDescent="0.25">
      <c r="AG6477" s="55"/>
    </row>
    <row r="6478" spans="33:33" ht="19.5" customHeight="1" x14ac:dyDescent="0.25">
      <c r="AG6478" s="55"/>
    </row>
    <row r="6479" spans="33:33" ht="19.5" customHeight="1" x14ac:dyDescent="0.25">
      <c r="AG6479" s="55"/>
    </row>
    <row r="6480" spans="33:33" ht="19.5" customHeight="1" x14ac:dyDescent="0.25">
      <c r="AG6480" s="55"/>
    </row>
    <row r="6481" spans="33:33" ht="19.5" customHeight="1" x14ac:dyDescent="0.25">
      <c r="AG6481" s="55"/>
    </row>
    <row r="6482" spans="33:33" ht="19.5" customHeight="1" x14ac:dyDescent="0.25">
      <c r="AG6482" s="55"/>
    </row>
    <row r="6483" spans="33:33" ht="19.5" customHeight="1" x14ac:dyDescent="0.25">
      <c r="AG6483" s="55"/>
    </row>
    <row r="6484" spans="33:33" ht="19.5" customHeight="1" x14ac:dyDescent="0.25">
      <c r="AG6484" s="55"/>
    </row>
    <row r="6485" spans="33:33" ht="19.5" customHeight="1" x14ac:dyDescent="0.25">
      <c r="AG6485" s="55"/>
    </row>
    <row r="6486" spans="33:33" ht="19.5" customHeight="1" x14ac:dyDescent="0.25">
      <c r="AG6486" s="55"/>
    </row>
    <row r="6487" spans="33:33" ht="19.5" customHeight="1" x14ac:dyDescent="0.25">
      <c r="AG6487" s="55"/>
    </row>
    <row r="6488" spans="33:33" ht="19.5" customHeight="1" x14ac:dyDescent="0.25">
      <c r="AG6488" s="55"/>
    </row>
    <row r="6489" spans="33:33" ht="19.5" customHeight="1" x14ac:dyDescent="0.25">
      <c r="AG6489" s="55"/>
    </row>
    <row r="6490" spans="33:33" ht="19.5" customHeight="1" x14ac:dyDescent="0.25">
      <c r="AG6490" s="55"/>
    </row>
    <row r="6491" spans="33:33" ht="19.5" customHeight="1" x14ac:dyDescent="0.25">
      <c r="AG6491" s="55"/>
    </row>
    <row r="6492" spans="33:33" ht="19.5" customHeight="1" x14ac:dyDescent="0.25">
      <c r="AG6492" s="55"/>
    </row>
    <row r="6493" spans="33:33" ht="19.5" customHeight="1" x14ac:dyDescent="0.25">
      <c r="AG6493" s="55"/>
    </row>
    <row r="6494" spans="33:33" ht="19.5" customHeight="1" x14ac:dyDescent="0.25">
      <c r="AG6494" s="55"/>
    </row>
    <row r="6495" spans="33:33" ht="19.5" customHeight="1" x14ac:dyDescent="0.25">
      <c r="AG6495" s="55"/>
    </row>
    <row r="6496" spans="33:33" ht="19.5" customHeight="1" x14ac:dyDescent="0.25">
      <c r="AG6496" s="55"/>
    </row>
    <row r="6497" spans="33:33" ht="19.5" customHeight="1" x14ac:dyDescent="0.25">
      <c r="AG6497" s="55"/>
    </row>
    <row r="6498" spans="33:33" ht="19.5" customHeight="1" x14ac:dyDescent="0.25">
      <c r="AG6498" s="55"/>
    </row>
    <row r="6499" spans="33:33" ht="19.5" customHeight="1" x14ac:dyDescent="0.25">
      <c r="AG6499" s="55"/>
    </row>
    <row r="6500" spans="33:33" ht="19.5" customHeight="1" x14ac:dyDescent="0.25">
      <c r="AG6500" s="55"/>
    </row>
    <row r="6501" spans="33:33" ht="19.5" customHeight="1" x14ac:dyDescent="0.25">
      <c r="AG6501" s="55"/>
    </row>
    <row r="6502" spans="33:33" ht="19.5" customHeight="1" x14ac:dyDescent="0.25">
      <c r="AG6502" s="55"/>
    </row>
    <row r="6503" spans="33:33" ht="19.5" customHeight="1" x14ac:dyDescent="0.25">
      <c r="AG6503" s="55"/>
    </row>
    <row r="6504" spans="33:33" ht="19.5" customHeight="1" x14ac:dyDescent="0.25">
      <c r="AG6504" s="55"/>
    </row>
    <row r="6505" spans="33:33" ht="19.5" customHeight="1" x14ac:dyDescent="0.25">
      <c r="AG6505" s="55"/>
    </row>
    <row r="6506" spans="33:33" ht="19.5" customHeight="1" x14ac:dyDescent="0.25">
      <c r="AG6506" s="55"/>
    </row>
    <row r="6507" spans="33:33" ht="19.5" customHeight="1" x14ac:dyDescent="0.25">
      <c r="AG6507" s="55"/>
    </row>
    <row r="6508" spans="33:33" ht="19.5" customHeight="1" x14ac:dyDescent="0.25">
      <c r="AG6508" s="55"/>
    </row>
    <row r="6509" spans="33:33" ht="19.5" customHeight="1" x14ac:dyDescent="0.25">
      <c r="AG6509" s="55"/>
    </row>
    <row r="6510" spans="33:33" ht="19.5" customHeight="1" x14ac:dyDescent="0.25">
      <c r="AG6510" s="55"/>
    </row>
    <row r="6511" spans="33:33" ht="19.5" customHeight="1" x14ac:dyDescent="0.25">
      <c r="AG6511" s="55"/>
    </row>
    <row r="6512" spans="33:33" ht="19.5" customHeight="1" x14ac:dyDescent="0.25">
      <c r="AG6512" s="55"/>
    </row>
    <row r="6513" spans="33:33" ht="19.5" customHeight="1" x14ac:dyDescent="0.25">
      <c r="AG6513" s="55"/>
    </row>
    <row r="6514" spans="33:33" ht="19.5" customHeight="1" x14ac:dyDescent="0.25">
      <c r="AG6514" s="55"/>
    </row>
    <row r="6515" spans="33:33" ht="19.5" customHeight="1" x14ac:dyDescent="0.25">
      <c r="AG6515" s="55"/>
    </row>
    <row r="6516" spans="33:33" ht="19.5" customHeight="1" x14ac:dyDescent="0.25">
      <c r="AG6516" s="55"/>
    </row>
    <row r="6517" spans="33:33" ht="19.5" customHeight="1" x14ac:dyDescent="0.25">
      <c r="AG6517" s="55"/>
    </row>
    <row r="6518" spans="33:33" ht="19.5" customHeight="1" x14ac:dyDescent="0.25">
      <c r="AG6518" s="55"/>
    </row>
    <row r="6519" spans="33:33" ht="19.5" customHeight="1" x14ac:dyDescent="0.25">
      <c r="AG6519" s="55"/>
    </row>
    <row r="6520" spans="33:33" ht="19.5" customHeight="1" x14ac:dyDescent="0.25">
      <c r="AG6520" s="55"/>
    </row>
    <row r="6521" spans="33:33" ht="19.5" customHeight="1" x14ac:dyDescent="0.25">
      <c r="AG6521" s="55"/>
    </row>
    <row r="6522" spans="33:33" ht="19.5" customHeight="1" x14ac:dyDescent="0.25">
      <c r="AG6522" s="55"/>
    </row>
    <row r="6523" spans="33:33" ht="19.5" customHeight="1" x14ac:dyDescent="0.25">
      <c r="AG6523" s="55"/>
    </row>
    <row r="6524" spans="33:33" ht="19.5" customHeight="1" x14ac:dyDescent="0.25">
      <c r="AG6524" s="55"/>
    </row>
    <row r="6525" spans="33:33" ht="19.5" customHeight="1" x14ac:dyDescent="0.25">
      <c r="AG6525" s="55"/>
    </row>
    <row r="6526" spans="33:33" ht="19.5" customHeight="1" x14ac:dyDescent="0.25">
      <c r="AG6526" s="55"/>
    </row>
    <row r="6527" spans="33:33" ht="19.5" customHeight="1" x14ac:dyDescent="0.25">
      <c r="AG6527" s="55"/>
    </row>
    <row r="6528" spans="33:33" ht="19.5" customHeight="1" x14ac:dyDescent="0.25">
      <c r="AG6528" s="55"/>
    </row>
    <row r="6529" spans="33:33" ht="19.5" customHeight="1" x14ac:dyDescent="0.25">
      <c r="AG6529" s="55"/>
    </row>
    <row r="6530" spans="33:33" ht="19.5" customHeight="1" x14ac:dyDescent="0.25">
      <c r="AG6530" s="55"/>
    </row>
    <row r="6531" spans="33:33" ht="19.5" customHeight="1" x14ac:dyDescent="0.25">
      <c r="AG6531" s="55"/>
    </row>
    <row r="6532" spans="33:33" ht="19.5" customHeight="1" x14ac:dyDescent="0.25">
      <c r="AG6532" s="55"/>
    </row>
    <row r="6533" spans="33:33" ht="19.5" customHeight="1" x14ac:dyDescent="0.25">
      <c r="AG6533" s="55"/>
    </row>
    <row r="6534" spans="33:33" ht="19.5" customHeight="1" x14ac:dyDescent="0.25">
      <c r="AG6534" s="55"/>
    </row>
    <row r="6535" spans="33:33" ht="19.5" customHeight="1" x14ac:dyDescent="0.25">
      <c r="AG6535" s="55"/>
    </row>
    <row r="6536" spans="33:33" ht="19.5" customHeight="1" x14ac:dyDescent="0.25">
      <c r="AG6536" s="55"/>
    </row>
    <row r="6537" spans="33:33" ht="19.5" customHeight="1" x14ac:dyDescent="0.25">
      <c r="AG6537" s="55"/>
    </row>
    <row r="6538" spans="33:33" ht="19.5" customHeight="1" x14ac:dyDescent="0.25">
      <c r="AG6538" s="55"/>
    </row>
    <row r="6539" spans="33:33" ht="19.5" customHeight="1" x14ac:dyDescent="0.25">
      <c r="AG6539" s="55"/>
    </row>
    <row r="6540" spans="33:33" ht="19.5" customHeight="1" x14ac:dyDescent="0.25">
      <c r="AG6540" s="55"/>
    </row>
    <row r="6541" spans="33:33" ht="19.5" customHeight="1" x14ac:dyDescent="0.25">
      <c r="AG6541" s="55"/>
    </row>
    <row r="6542" spans="33:33" ht="19.5" customHeight="1" x14ac:dyDescent="0.25">
      <c r="AG6542" s="55"/>
    </row>
    <row r="6543" spans="33:33" ht="19.5" customHeight="1" x14ac:dyDescent="0.25">
      <c r="AG6543" s="55"/>
    </row>
    <row r="6544" spans="33:33" ht="19.5" customHeight="1" x14ac:dyDescent="0.25">
      <c r="AG6544" s="55"/>
    </row>
    <row r="6545" spans="33:33" ht="19.5" customHeight="1" x14ac:dyDescent="0.25">
      <c r="AG6545" s="55"/>
    </row>
    <row r="6546" spans="33:33" ht="19.5" customHeight="1" x14ac:dyDescent="0.25">
      <c r="AG6546" s="55"/>
    </row>
    <row r="6547" spans="33:33" ht="19.5" customHeight="1" x14ac:dyDescent="0.25">
      <c r="AG6547" s="55"/>
    </row>
    <row r="6548" spans="33:33" ht="19.5" customHeight="1" x14ac:dyDescent="0.25">
      <c r="AG6548" s="55"/>
    </row>
    <row r="6549" spans="33:33" ht="19.5" customHeight="1" x14ac:dyDescent="0.25">
      <c r="AG6549" s="55"/>
    </row>
    <row r="6550" spans="33:33" ht="19.5" customHeight="1" x14ac:dyDescent="0.25">
      <c r="AG6550" s="55"/>
    </row>
    <row r="6551" spans="33:33" ht="19.5" customHeight="1" x14ac:dyDescent="0.25">
      <c r="AG6551" s="55"/>
    </row>
    <row r="6552" spans="33:33" ht="19.5" customHeight="1" x14ac:dyDescent="0.25">
      <c r="AG6552" s="55"/>
    </row>
    <row r="6553" spans="33:33" ht="19.5" customHeight="1" x14ac:dyDescent="0.25">
      <c r="AG6553" s="55"/>
    </row>
    <row r="6554" spans="33:33" ht="19.5" customHeight="1" x14ac:dyDescent="0.25">
      <c r="AG6554" s="55"/>
    </row>
    <row r="6555" spans="33:33" ht="19.5" customHeight="1" x14ac:dyDescent="0.25">
      <c r="AG6555" s="55"/>
    </row>
    <row r="6556" spans="33:33" ht="19.5" customHeight="1" x14ac:dyDescent="0.25">
      <c r="AG6556" s="55"/>
    </row>
    <row r="6557" spans="33:33" ht="19.5" customHeight="1" x14ac:dyDescent="0.25">
      <c r="AG6557" s="55"/>
    </row>
    <row r="6558" spans="33:33" ht="19.5" customHeight="1" x14ac:dyDescent="0.25">
      <c r="AG6558" s="55"/>
    </row>
    <row r="6559" spans="33:33" ht="19.5" customHeight="1" x14ac:dyDescent="0.25">
      <c r="AG6559" s="55"/>
    </row>
    <row r="6560" spans="33:33" ht="19.5" customHeight="1" x14ac:dyDescent="0.25">
      <c r="AG6560" s="55"/>
    </row>
    <row r="6561" spans="33:33" ht="19.5" customHeight="1" x14ac:dyDescent="0.25">
      <c r="AG6561" s="55"/>
    </row>
    <row r="6562" spans="33:33" ht="19.5" customHeight="1" x14ac:dyDescent="0.25">
      <c r="AG6562" s="55"/>
    </row>
    <row r="6563" spans="33:33" ht="19.5" customHeight="1" x14ac:dyDescent="0.25">
      <c r="AG6563" s="55"/>
    </row>
    <row r="6564" spans="33:33" ht="19.5" customHeight="1" x14ac:dyDescent="0.25">
      <c r="AG6564" s="55"/>
    </row>
    <row r="6565" spans="33:33" ht="19.5" customHeight="1" x14ac:dyDescent="0.25">
      <c r="AG6565" s="55"/>
    </row>
    <row r="6566" spans="33:33" ht="19.5" customHeight="1" x14ac:dyDescent="0.25">
      <c r="AG6566" s="55"/>
    </row>
    <row r="6567" spans="33:33" ht="19.5" customHeight="1" x14ac:dyDescent="0.25">
      <c r="AG6567" s="55"/>
    </row>
    <row r="6568" spans="33:33" ht="19.5" customHeight="1" x14ac:dyDescent="0.25">
      <c r="AG6568" s="55"/>
    </row>
    <row r="6569" spans="33:33" ht="19.5" customHeight="1" x14ac:dyDescent="0.25">
      <c r="AG6569" s="55"/>
    </row>
    <row r="6570" spans="33:33" ht="19.5" customHeight="1" x14ac:dyDescent="0.25">
      <c r="AG6570" s="55"/>
    </row>
    <row r="6571" spans="33:33" ht="19.5" customHeight="1" x14ac:dyDescent="0.25">
      <c r="AG6571" s="55"/>
    </row>
    <row r="6572" spans="33:33" ht="19.5" customHeight="1" x14ac:dyDescent="0.25">
      <c r="AG6572" s="55"/>
    </row>
    <row r="6573" spans="33:33" ht="19.5" customHeight="1" x14ac:dyDescent="0.25">
      <c r="AG6573" s="55"/>
    </row>
    <row r="6574" spans="33:33" ht="19.5" customHeight="1" x14ac:dyDescent="0.25">
      <c r="AG6574" s="55"/>
    </row>
    <row r="6575" spans="33:33" ht="19.5" customHeight="1" x14ac:dyDescent="0.25">
      <c r="AG6575" s="55"/>
    </row>
    <row r="6576" spans="33:33" ht="19.5" customHeight="1" x14ac:dyDescent="0.25">
      <c r="AG6576" s="55"/>
    </row>
    <row r="6577" spans="33:33" ht="19.5" customHeight="1" x14ac:dyDescent="0.25">
      <c r="AG6577" s="55"/>
    </row>
    <row r="6578" spans="33:33" ht="19.5" customHeight="1" x14ac:dyDescent="0.25">
      <c r="AG6578" s="55"/>
    </row>
    <row r="6579" spans="33:33" ht="19.5" customHeight="1" x14ac:dyDescent="0.25">
      <c r="AG6579" s="55"/>
    </row>
    <row r="6580" spans="33:33" ht="19.5" customHeight="1" x14ac:dyDescent="0.25">
      <c r="AG6580" s="55"/>
    </row>
    <row r="6581" spans="33:33" ht="19.5" customHeight="1" x14ac:dyDescent="0.25">
      <c r="AG6581" s="55"/>
    </row>
    <row r="6582" spans="33:33" ht="19.5" customHeight="1" x14ac:dyDescent="0.25">
      <c r="AG6582" s="55"/>
    </row>
    <row r="6583" spans="33:33" ht="19.5" customHeight="1" x14ac:dyDescent="0.25">
      <c r="AG6583" s="55"/>
    </row>
    <row r="6584" spans="33:33" ht="19.5" customHeight="1" x14ac:dyDescent="0.25">
      <c r="AG6584" s="55"/>
    </row>
    <row r="6585" spans="33:33" ht="19.5" customHeight="1" x14ac:dyDescent="0.25">
      <c r="AG6585" s="55"/>
    </row>
    <row r="6586" spans="33:33" ht="19.5" customHeight="1" x14ac:dyDescent="0.25">
      <c r="AG6586" s="55"/>
    </row>
    <row r="6587" spans="33:33" ht="19.5" customHeight="1" x14ac:dyDescent="0.25">
      <c r="AG6587" s="55"/>
    </row>
    <row r="6588" spans="33:33" ht="19.5" customHeight="1" x14ac:dyDescent="0.25">
      <c r="AG6588" s="55"/>
    </row>
    <row r="6589" spans="33:33" ht="19.5" customHeight="1" x14ac:dyDescent="0.25">
      <c r="AG6589" s="55"/>
    </row>
    <row r="6590" spans="33:33" ht="19.5" customHeight="1" x14ac:dyDescent="0.25">
      <c r="AG6590" s="55"/>
    </row>
    <row r="6591" spans="33:33" ht="19.5" customHeight="1" x14ac:dyDescent="0.25">
      <c r="AG6591" s="55"/>
    </row>
    <row r="6592" spans="33:33" ht="19.5" customHeight="1" x14ac:dyDescent="0.25">
      <c r="AG6592" s="55"/>
    </row>
    <row r="6593" spans="33:33" ht="19.5" customHeight="1" x14ac:dyDescent="0.25">
      <c r="AG6593" s="55"/>
    </row>
    <row r="6594" spans="33:33" ht="19.5" customHeight="1" x14ac:dyDescent="0.25">
      <c r="AG6594" s="55"/>
    </row>
    <row r="6595" spans="33:33" ht="19.5" customHeight="1" x14ac:dyDescent="0.25">
      <c r="AG6595" s="55"/>
    </row>
    <row r="6596" spans="33:33" ht="19.5" customHeight="1" x14ac:dyDescent="0.25">
      <c r="AG6596" s="55"/>
    </row>
    <row r="6597" spans="33:33" ht="19.5" customHeight="1" x14ac:dyDescent="0.25">
      <c r="AG6597" s="55"/>
    </row>
    <row r="6598" spans="33:33" ht="19.5" customHeight="1" x14ac:dyDescent="0.25">
      <c r="AG6598" s="55"/>
    </row>
    <row r="6599" spans="33:33" ht="19.5" customHeight="1" x14ac:dyDescent="0.25">
      <c r="AG6599" s="55"/>
    </row>
    <row r="6600" spans="33:33" ht="19.5" customHeight="1" x14ac:dyDescent="0.25">
      <c r="AG6600" s="55"/>
    </row>
    <row r="6601" spans="33:33" ht="19.5" customHeight="1" x14ac:dyDescent="0.25">
      <c r="AG6601" s="55"/>
    </row>
    <row r="6602" spans="33:33" ht="19.5" customHeight="1" x14ac:dyDescent="0.25">
      <c r="AG6602" s="55"/>
    </row>
    <row r="6603" spans="33:33" ht="19.5" customHeight="1" x14ac:dyDescent="0.25">
      <c r="AG6603" s="55"/>
    </row>
    <row r="6604" spans="33:33" ht="19.5" customHeight="1" x14ac:dyDescent="0.25">
      <c r="AG6604" s="55"/>
    </row>
    <row r="6605" spans="33:33" ht="19.5" customHeight="1" x14ac:dyDescent="0.25">
      <c r="AG6605" s="55"/>
    </row>
    <row r="6606" spans="33:33" ht="19.5" customHeight="1" x14ac:dyDescent="0.25">
      <c r="AG6606" s="55"/>
    </row>
    <row r="6607" spans="33:33" ht="19.5" customHeight="1" x14ac:dyDescent="0.25">
      <c r="AG6607" s="55"/>
    </row>
    <row r="6608" spans="33:33" ht="19.5" customHeight="1" x14ac:dyDescent="0.25">
      <c r="AG6608" s="55"/>
    </row>
    <row r="6609" spans="33:33" ht="19.5" customHeight="1" x14ac:dyDescent="0.25">
      <c r="AG6609" s="55"/>
    </row>
    <row r="6610" spans="33:33" ht="19.5" customHeight="1" x14ac:dyDescent="0.25">
      <c r="AG6610" s="55"/>
    </row>
    <row r="6611" spans="33:33" ht="19.5" customHeight="1" x14ac:dyDescent="0.25">
      <c r="AG6611" s="55"/>
    </row>
    <row r="6612" spans="33:33" ht="19.5" customHeight="1" x14ac:dyDescent="0.25">
      <c r="AG6612" s="55"/>
    </row>
    <row r="6613" spans="33:33" ht="19.5" customHeight="1" x14ac:dyDescent="0.25">
      <c r="AG6613" s="55"/>
    </row>
    <row r="6614" spans="33:33" ht="19.5" customHeight="1" x14ac:dyDescent="0.25">
      <c r="AG6614" s="55"/>
    </row>
    <row r="6615" spans="33:33" ht="19.5" customHeight="1" x14ac:dyDescent="0.25">
      <c r="AG6615" s="55"/>
    </row>
    <row r="6616" spans="33:33" ht="19.5" customHeight="1" x14ac:dyDescent="0.25">
      <c r="AG6616" s="55"/>
    </row>
    <row r="6617" spans="33:33" ht="19.5" customHeight="1" x14ac:dyDescent="0.25">
      <c r="AG6617" s="55"/>
    </row>
    <row r="6618" spans="33:33" ht="19.5" customHeight="1" x14ac:dyDescent="0.25">
      <c r="AG6618" s="55"/>
    </row>
    <row r="6619" spans="33:33" ht="19.5" customHeight="1" x14ac:dyDescent="0.25">
      <c r="AG6619" s="55"/>
    </row>
    <row r="6620" spans="33:33" ht="19.5" customHeight="1" x14ac:dyDescent="0.25">
      <c r="AG6620" s="55"/>
    </row>
    <row r="6621" spans="33:33" ht="19.5" customHeight="1" x14ac:dyDescent="0.25">
      <c r="AG6621" s="55"/>
    </row>
    <row r="6622" spans="33:33" ht="19.5" customHeight="1" x14ac:dyDescent="0.25">
      <c r="AG6622" s="55"/>
    </row>
    <row r="6623" spans="33:33" ht="19.5" customHeight="1" x14ac:dyDescent="0.25">
      <c r="AG6623" s="55"/>
    </row>
    <row r="6624" spans="33:33" ht="19.5" customHeight="1" x14ac:dyDescent="0.25">
      <c r="AG6624" s="55"/>
    </row>
    <row r="6625" spans="33:33" ht="19.5" customHeight="1" x14ac:dyDescent="0.25">
      <c r="AG6625" s="55"/>
    </row>
    <row r="6626" spans="33:33" ht="19.5" customHeight="1" x14ac:dyDescent="0.25">
      <c r="AG6626" s="55"/>
    </row>
    <row r="6627" spans="33:33" ht="19.5" customHeight="1" x14ac:dyDescent="0.25">
      <c r="AG6627" s="55"/>
    </row>
    <row r="6628" spans="33:33" ht="19.5" customHeight="1" x14ac:dyDescent="0.25">
      <c r="AG6628" s="55"/>
    </row>
    <row r="6629" spans="33:33" ht="19.5" customHeight="1" x14ac:dyDescent="0.25">
      <c r="AG6629" s="55"/>
    </row>
    <row r="6630" spans="33:33" ht="19.5" customHeight="1" x14ac:dyDescent="0.25">
      <c r="AG6630" s="55"/>
    </row>
    <row r="6631" spans="33:33" ht="19.5" customHeight="1" x14ac:dyDescent="0.25">
      <c r="AG6631" s="55"/>
    </row>
    <row r="6632" spans="33:33" ht="19.5" customHeight="1" x14ac:dyDescent="0.25">
      <c r="AG6632" s="55"/>
    </row>
    <row r="6633" spans="33:33" ht="19.5" customHeight="1" x14ac:dyDescent="0.25">
      <c r="AG6633" s="55"/>
    </row>
    <row r="6634" spans="33:33" ht="19.5" customHeight="1" x14ac:dyDescent="0.25">
      <c r="AG6634" s="55"/>
    </row>
    <row r="6635" spans="33:33" ht="19.5" customHeight="1" x14ac:dyDescent="0.25">
      <c r="AG6635" s="55"/>
    </row>
    <row r="6636" spans="33:33" ht="19.5" customHeight="1" x14ac:dyDescent="0.25">
      <c r="AG6636" s="55"/>
    </row>
    <row r="6637" spans="33:33" ht="19.5" customHeight="1" x14ac:dyDescent="0.25">
      <c r="AG6637" s="55"/>
    </row>
    <row r="6638" spans="33:33" ht="19.5" customHeight="1" x14ac:dyDescent="0.25">
      <c r="AG6638" s="55"/>
    </row>
    <row r="6639" spans="33:33" ht="19.5" customHeight="1" x14ac:dyDescent="0.25">
      <c r="AG6639" s="55"/>
    </row>
    <row r="6640" spans="33:33" ht="19.5" customHeight="1" x14ac:dyDescent="0.25">
      <c r="AG6640" s="55"/>
    </row>
  </sheetData>
  <autoFilter ref="A1:EA3795">
    <filterColumn colId="4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3" showButton="0"/>
    <filterColumn colId="34" showButton="0"/>
    <filterColumn colId="35" showButton="0"/>
    <filterColumn colId="37" showButton="0"/>
    <filterColumn colId="38" showButton="0"/>
    <filterColumn colId="39" showButton="0"/>
    <filterColumn colId="41" showButton="0"/>
    <filterColumn colId="42" showButton="0"/>
    <filterColumn colId="43" showButton="0"/>
    <filterColumn colId="45" showButton="0"/>
    <filterColumn colId="46" showButton="0"/>
    <filterColumn colId="47" showButton="0"/>
    <filterColumn colId="49" showButton="0"/>
    <filterColumn colId="50" showButton="0"/>
    <filterColumn colId="51" showButton="0"/>
    <filterColumn colId="53" showButton="0"/>
    <filterColumn colId="54" showButton="0"/>
    <filterColumn colId="55" showButton="0"/>
    <filterColumn colId="57" showButton="0"/>
    <filterColumn colId="58" showButton="0"/>
    <filterColumn colId="59" showButton="0"/>
    <filterColumn colId="61" showButton="0"/>
    <filterColumn colId="62" showButton="0"/>
    <filterColumn colId="63" showButton="0"/>
    <filterColumn colId="65" showButton="0"/>
    <filterColumn colId="66" showButton="0"/>
    <filterColumn colId="67" showButton="0"/>
    <filterColumn colId="69" showButton="0"/>
    <filterColumn colId="70" showButton="0"/>
    <filterColumn colId="71" showButton="0"/>
    <filterColumn colId="73" showButton="0"/>
    <filterColumn colId="74" showButton="0"/>
    <filterColumn colId="75" showButton="0"/>
    <filterColumn colId="77" showButton="0"/>
    <filterColumn colId="78" showButton="0"/>
    <filterColumn colId="79" showButton="0"/>
    <filterColumn colId="81" showButton="0"/>
    <filterColumn colId="82" showButton="0"/>
    <filterColumn colId="83" showButton="0"/>
    <filterColumn colId="85" showButton="0"/>
    <filterColumn colId="86" showButton="0"/>
    <filterColumn colId="87" showButton="0"/>
    <filterColumn colId="89" showButton="0"/>
    <filterColumn colId="90" showButton="0"/>
    <filterColumn colId="91" showButton="0"/>
    <filterColumn colId="93" showButton="0"/>
    <filterColumn colId="94" showButton="0"/>
    <filterColumn colId="95" showButton="0"/>
    <filterColumn colId="97" showButton="0"/>
    <filterColumn colId="98" showButton="0"/>
    <filterColumn colId="99" showButton="0"/>
    <filterColumn colId="101" showButton="0"/>
    <filterColumn colId="102" showButton="0"/>
    <filterColumn colId="103" showButton="0"/>
    <filterColumn colId="105" showButton="0"/>
    <filterColumn colId="106" showButton="0"/>
    <filterColumn colId="107" showButton="0"/>
    <filterColumn colId="109" showButton="0"/>
    <filterColumn colId="110" showButton="0"/>
    <filterColumn colId="111" showButton="0"/>
    <filterColumn colId="113" showButton="0"/>
    <filterColumn colId="114" showButton="0"/>
    <filterColumn colId="115" showButton="0"/>
    <filterColumn colId="117" showButton="0"/>
    <filterColumn colId="118" showButton="0"/>
    <filterColumn colId="119" showButton="0"/>
    <filterColumn colId="121" showButton="0"/>
    <filterColumn colId="122" showButton="0"/>
    <filterColumn colId="123" showButton="0"/>
    <filterColumn colId="125" showButton="0"/>
    <filterColumn colId="126" showButton="0"/>
    <filterColumn colId="127" showButton="0"/>
    <filterColumn colId="129" showButton="0"/>
  </autoFilter>
  <mergeCells count="45">
    <mergeCell ref="S1:AF1"/>
    <mergeCell ref="AG1:AG2"/>
    <mergeCell ref="DR1:DU1"/>
    <mergeCell ref="DV1:DY1"/>
    <mergeCell ref="DZ1:EA1"/>
    <mergeCell ref="BJ1:BM1"/>
    <mergeCell ref="BN1:BQ1"/>
    <mergeCell ref="BR1:BU1"/>
    <mergeCell ref="BV1:BY1"/>
    <mergeCell ref="BZ1:CC1"/>
    <mergeCell ref="CD1:CG1"/>
    <mergeCell ref="CH1:CK1"/>
    <mergeCell ref="CL1:CO1"/>
    <mergeCell ref="CP1:CS1"/>
    <mergeCell ref="CT1:CW1"/>
    <mergeCell ref="CX1:DA1"/>
    <mergeCell ref="DF1:DI1"/>
    <mergeCell ref="AL1:AO1"/>
    <mergeCell ref="BB1:BE1"/>
    <mergeCell ref="BF1:BI1"/>
    <mergeCell ref="AT1:AW1"/>
    <mergeCell ref="AX1:BA1"/>
    <mergeCell ref="AP1:AS1"/>
    <mergeCell ref="A1:A2"/>
    <mergeCell ref="B1:B2"/>
    <mergeCell ref="G1:G2"/>
    <mergeCell ref="C1:C2"/>
    <mergeCell ref="D1:D2"/>
    <mergeCell ref="E1:F1"/>
    <mergeCell ref="EB1:EB2"/>
    <mergeCell ref="H1:H2"/>
    <mergeCell ref="M1:M2"/>
    <mergeCell ref="O1:O2"/>
    <mergeCell ref="AH1:AK1"/>
    <mergeCell ref="I1:I2"/>
    <mergeCell ref="J1:J2"/>
    <mergeCell ref="K1:K2"/>
    <mergeCell ref="L1:L2"/>
    <mergeCell ref="Q1:Q2"/>
    <mergeCell ref="R1:R2"/>
    <mergeCell ref="P1:P2"/>
    <mergeCell ref="N1:N2"/>
    <mergeCell ref="DJ1:DM1"/>
    <mergeCell ref="DN1:DQ1"/>
    <mergeCell ref="DB1:DE1"/>
  </mergeCells>
  <printOptions gridLines="1"/>
  <pageMargins left="0.70866141732283472" right="0.70866141732283472" top="0.74803149606299213" bottom="0.74803149606299213" header="0.31496062992125984" footer="0.31496062992125984"/>
  <pageSetup paperSize="8" scale="30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5"/>
  <sheetViews>
    <sheetView workbookViewId="0">
      <selection activeCell="E35" sqref="E35"/>
    </sheetView>
  </sheetViews>
  <sheetFormatPr defaultRowHeight="15" x14ac:dyDescent="0.25"/>
  <sheetData>
    <row r="35" spans="5:5" ht="15.75" x14ac:dyDescent="0.25">
      <c r="E35" s="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2</vt:i4>
      </vt:variant>
      <vt:variant>
        <vt:lpstr>Névvel ellátott tartományok</vt:lpstr>
      </vt:variant>
      <vt:variant>
        <vt:i4>1</vt:i4>
      </vt:variant>
    </vt:vector>
  </HeadingPairs>
  <TitlesOfParts>
    <vt:vector size="3" baseType="lpstr">
      <vt:lpstr>állami tam</vt:lpstr>
      <vt:lpstr>Munka1</vt:lpstr>
      <vt:lpstr>'állami tam'!Nyomtatási_cím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Tóth Gábor</dc:creator>
  <cp:lastModifiedBy>Székelyhidi Erika</cp:lastModifiedBy>
  <cp:lastPrinted>2014-04-14T13:19:08Z</cp:lastPrinted>
  <dcterms:created xsi:type="dcterms:W3CDTF">2012-02-22T07:17:36Z</dcterms:created>
  <dcterms:modified xsi:type="dcterms:W3CDTF">2021-12-20T06:47:55Z</dcterms:modified>
</cp:coreProperties>
</file>